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126"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smaci\Downloads\"/>
    </mc:Choice>
  </mc:AlternateContent>
  <xr:revisionPtr revIDLastSave="0" documentId="13_ncr:1_{D4EDF259-14FA-4E96-B7AE-98BA142F5C91}" xr6:coauthVersionLast="47" xr6:coauthVersionMax="47" xr10:uidLastSave="{00000000-0000-0000-0000-000000000000}"/>
  <bookViews>
    <workbookView xWindow="-110" yWindow="-110" windowWidth="25820" windowHeight="13900" tabRatio="899" activeTab="3" xr2:uid="{00000000-000D-0000-FFFF-FFFF00000000}"/>
  </bookViews>
  <sheets>
    <sheet name="Notas" sheetId="6" r:id="rId1"/>
    <sheet name="Tarifas" sheetId="1" r:id="rId2"/>
    <sheet name="Datos" sheetId="5" r:id="rId3"/>
    <sheet name="Facturas" sheetId="3" r:id="rId4"/>
    <sheet name="Permanencias" sheetId="17" r:id="rId5"/>
    <sheet name="Calc. Franjas" sheetId="7" r:id="rId6"/>
    <sheet name="Calc. PVPC" sheetId="9" r:id="rId7"/>
    <sheet name="Bono Social" sheetId="15" r:id="rId8"/>
    <sheet name="EsMiLuz" sheetId="10" r:id="rId9"/>
    <sheet name="SolarPack" sheetId="14" r:id="rId10"/>
    <sheet name="ComunidadSolar" sheetId="16" r:id="rId11"/>
    <sheet name="Endesa Única" sheetId="11" r:id="rId12"/>
    <sheet name="Fotovoltaica Bot" sheetId="12" r:id="rId13"/>
    <sheet name="El Rincón del Gas" sheetId="1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1" l="1"/>
  <c r="D14" i="1"/>
  <c r="C15" i="1"/>
  <c r="D15" i="1"/>
  <c r="C16" i="1"/>
  <c r="D16" i="1"/>
  <c r="D13" i="1"/>
  <c r="C13" i="1"/>
  <c r="C6" i="1"/>
  <c r="D6" i="1"/>
  <c r="C7" i="1"/>
  <c r="D7" i="1"/>
  <c r="C8" i="1"/>
  <c r="D8" i="1"/>
  <c r="D5" i="1"/>
  <c r="C5" i="1"/>
  <c r="G75" i="1" l="1"/>
  <c r="F75" i="1"/>
  <c r="A4" i="3"/>
  <c r="B4" i="3"/>
  <c r="P4" i="3"/>
  <c r="H4" i="3"/>
  <c r="J4" i="3"/>
  <c r="O4" i="3"/>
  <c r="I4" i="3"/>
  <c r="G4" i="3"/>
  <c r="F4" i="3"/>
  <c r="M4" i="3"/>
  <c r="N4" i="3"/>
  <c r="E4" i="3"/>
  <c r="L4" i="3"/>
  <c r="K4" i="3"/>
  <c r="C4" i="3" l="1"/>
  <c r="Q4" i="3"/>
  <c r="A5" i="3"/>
  <c r="B5" i="3"/>
  <c r="N5" i="3"/>
  <c r="M5" i="3"/>
  <c r="I5" i="3"/>
  <c r="H5" i="3"/>
  <c r="E5" i="3"/>
  <c r="O5" i="3"/>
  <c r="G5" i="3"/>
  <c r="J5" i="3"/>
  <c r="F5" i="3"/>
  <c r="L5" i="3"/>
  <c r="K5" i="3"/>
  <c r="P5" i="3"/>
  <c r="C5" i="3" l="1"/>
  <c r="Q5" i="3"/>
  <c r="A6" i="3"/>
  <c r="B6" i="3"/>
  <c r="N6" i="3"/>
  <c r="E6" i="3"/>
  <c r="J6" i="3"/>
  <c r="I6" i="3"/>
  <c r="H6" i="3"/>
  <c r="M6" i="3"/>
  <c r="O6" i="3"/>
  <c r="K6" i="3"/>
  <c r="F6" i="3"/>
  <c r="P6" i="3"/>
  <c r="L6" i="3"/>
  <c r="G6" i="3"/>
  <c r="C6" i="3" l="1"/>
  <c r="Q6" i="3"/>
  <c r="A7" i="3"/>
  <c r="B7" i="3"/>
  <c r="P7" i="3"/>
  <c r="O7" i="3"/>
  <c r="N7" i="3"/>
  <c r="I7" i="3"/>
  <c r="L7" i="3"/>
  <c r="K7" i="3"/>
  <c r="H7" i="3"/>
  <c r="J7" i="3"/>
  <c r="E7" i="3"/>
  <c r="M7" i="3"/>
  <c r="G7" i="3"/>
  <c r="F7" i="3"/>
  <c r="C7" i="3" l="1"/>
  <c r="Q7" i="3"/>
  <c r="A8" i="3"/>
  <c r="B8" i="3"/>
  <c r="N8" i="3"/>
  <c r="E8" i="3"/>
  <c r="J8" i="3"/>
  <c r="G8" i="3"/>
  <c r="I8" i="3"/>
  <c r="O8" i="3"/>
  <c r="K8" i="3"/>
  <c r="F8" i="3"/>
  <c r="P8" i="3"/>
  <c r="L8" i="3"/>
  <c r="M8" i="3"/>
  <c r="H8" i="3"/>
  <c r="C8" i="3" l="1"/>
  <c r="Q8" i="3"/>
  <c r="A9" i="3"/>
  <c r="B9" i="3"/>
  <c r="I9" i="3"/>
  <c r="E9" i="3"/>
  <c r="H9" i="3"/>
  <c r="N9" i="3"/>
  <c r="M9" i="3"/>
  <c r="O9" i="3"/>
  <c r="K9" i="3"/>
  <c r="G9" i="3"/>
  <c r="F9" i="3"/>
  <c r="P9" i="3"/>
  <c r="L9" i="3"/>
  <c r="J9" i="3"/>
  <c r="C9" i="3" l="1"/>
  <c r="Q9" i="3"/>
  <c r="A10" i="3"/>
  <c r="B10" i="3"/>
  <c r="I10" i="3"/>
  <c r="E10" i="3"/>
  <c r="N10" i="3"/>
  <c r="H10" i="3"/>
  <c r="M10" i="3"/>
  <c r="F10" i="3"/>
  <c r="O10" i="3"/>
  <c r="P10" i="3"/>
  <c r="G10" i="3"/>
  <c r="J10" i="3"/>
  <c r="L10" i="3"/>
  <c r="K10" i="3"/>
  <c r="C10" i="3" l="1"/>
  <c r="Q10" i="3"/>
  <c r="A11" i="3"/>
  <c r="B11" i="3"/>
  <c r="E11" i="3"/>
  <c r="M11" i="3"/>
  <c r="H11" i="3"/>
  <c r="O11" i="3"/>
  <c r="K11" i="3"/>
  <c r="I11" i="3"/>
  <c r="F11" i="3"/>
  <c r="L11" i="3"/>
  <c r="G11" i="3"/>
  <c r="J11" i="3"/>
  <c r="P11" i="3"/>
  <c r="N11" i="3"/>
  <c r="C11" i="3" l="1"/>
  <c r="Q11" i="3"/>
  <c r="A12" i="3"/>
  <c r="B12" i="3"/>
  <c r="N12" i="3"/>
  <c r="E12" i="3"/>
  <c r="J12" i="3"/>
  <c r="H12" i="3"/>
  <c r="M12" i="3"/>
  <c r="O12" i="3"/>
  <c r="K12" i="3"/>
  <c r="I12" i="3"/>
  <c r="F12" i="3"/>
  <c r="P12" i="3"/>
  <c r="L12" i="3"/>
  <c r="G12" i="3"/>
  <c r="C12" i="3" l="1"/>
  <c r="Q12" i="3"/>
  <c r="A13" i="3"/>
  <c r="B13" i="3"/>
  <c r="N13" i="3"/>
  <c r="E13" i="3"/>
  <c r="K13" i="3"/>
  <c r="F13" i="3"/>
  <c r="L13" i="3"/>
  <c r="G13" i="3"/>
  <c r="H13" i="3"/>
  <c r="I13" i="3"/>
  <c r="M13" i="3"/>
  <c r="O13" i="3"/>
  <c r="P13" i="3"/>
  <c r="J13" i="3"/>
  <c r="C13" i="3" l="1"/>
  <c r="Q13" i="3"/>
  <c r="A14" i="3"/>
  <c r="B14" i="3"/>
  <c r="I14" i="3"/>
  <c r="E14" i="3"/>
  <c r="J14" i="3"/>
  <c r="K14" i="3"/>
  <c r="L14" i="3"/>
  <c r="G14" i="3"/>
  <c r="M14" i="3"/>
  <c r="O14" i="3"/>
  <c r="P14" i="3"/>
  <c r="N14" i="3"/>
  <c r="F14" i="3"/>
  <c r="H14" i="3"/>
  <c r="C14" i="3" l="1"/>
  <c r="Q14" i="3"/>
  <c r="A15" i="3"/>
  <c r="B15" i="3"/>
  <c r="J15" i="3"/>
  <c r="N15" i="3"/>
  <c r="F15" i="3"/>
  <c r="M15" i="3"/>
  <c r="O15" i="3"/>
  <c r="K15" i="3"/>
  <c r="E15" i="3"/>
  <c r="P15" i="3"/>
  <c r="L15" i="3"/>
  <c r="I15" i="3"/>
  <c r="G15" i="3"/>
  <c r="H15" i="3"/>
  <c r="C15" i="3" l="1"/>
  <c r="Q15" i="3"/>
  <c r="A16" i="3"/>
  <c r="B16" i="3"/>
  <c r="N16" i="3"/>
  <c r="E16" i="3"/>
  <c r="F16" i="3"/>
  <c r="J16" i="3"/>
  <c r="L16" i="3"/>
  <c r="M16" i="3"/>
  <c r="O16" i="3"/>
  <c r="I16" i="3"/>
  <c r="P16" i="3"/>
  <c r="G16" i="3"/>
  <c r="K16" i="3"/>
  <c r="H16" i="3"/>
  <c r="C16" i="3" l="1"/>
  <c r="Q16" i="3"/>
  <c r="A17" i="3"/>
  <c r="B17" i="3"/>
  <c r="J17" i="3"/>
  <c r="N17" i="3"/>
  <c r="H17" i="3"/>
  <c r="I17" i="3"/>
  <c r="E17" i="3"/>
  <c r="F17" i="3"/>
  <c r="M17" i="3"/>
  <c r="K17" i="3"/>
  <c r="G17" i="3"/>
  <c r="P17" i="3"/>
  <c r="O17" i="3"/>
  <c r="L17" i="3"/>
  <c r="C17" i="3" l="1"/>
  <c r="Q17" i="3"/>
  <c r="A18" i="3"/>
  <c r="B18" i="3"/>
  <c r="J18" i="3"/>
  <c r="O18" i="3"/>
  <c r="I18" i="3"/>
  <c r="N18" i="3"/>
  <c r="P18" i="3"/>
  <c r="H18" i="3"/>
  <c r="F18" i="3"/>
  <c r="E18" i="3"/>
  <c r="G18" i="3"/>
  <c r="L18" i="3"/>
  <c r="M18" i="3"/>
  <c r="K18" i="3"/>
  <c r="C18" i="3" l="1"/>
  <c r="Q18" i="3"/>
  <c r="A19" i="3"/>
  <c r="B19" i="3"/>
  <c r="F19" i="3"/>
  <c r="K19" i="3"/>
  <c r="L19" i="3"/>
  <c r="N19" i="3"/>
  <c r="I19" i="3"/>
  <c r="M19" i="3"/>
  <c r="G19" i="3"/>
  <c r="E19" i="3"/>
  <c r="O19" i="3"/>
  <c r="H19" i="3"/>
  <c r="J19" i="3"/>
  <c r="P19" i="3"/>
  <c r="C19" i="3" l="1"/>
  <c r="Q19" i="3"/>
  <c r="A20" i="3"/>
  <c r="B20" i="3"/>
  <c r="N20" i="3"/>
  <c r="O20" i="3"/>
  <c r="G20" i="3"/>
  <c r="J20" i="3"/>
  <c r="E20" i="3"/>
  <c r="P20" i="3"/>
  <c r="K20" i="3"/>
  <c r="I20" i="3"/>
  <c r="F20" i="3"/>
  <c r="H20" i="3"/>
  <c r="M20" i="3"/>
  <c r="L20" i="3"/>
  <c r="C20" i="3" l="1"/>
  <c r="Q20" i="3"/>
  <c r="A21" i="3"/>
  <c r="B21" i="3"/>
  <c r="O21" i="3"/>
  <c r="L21" i="3"/>
  <c r="F21" i="3"/>
  <c r="N21" i="3"/>
  <c r="M21" i="3"/>
  <c r="P21" i="3"/>
  <c r="H21" i="3"/>
  <c r="I21" i="3"/>
  <c r="G21" i="3"/>
  <c r="J21" i="3"/>
  <c r="K21" i="3"/>
  <c r="E21" i="3"/>
  <c r="C21" i="3" l="1"/>
  <c r="Q21" i="3"/>
  <c r="A22" i="3"/>
  <c r="B22" i="3"/>
  <c r="O22" i="3"/>
  <c r="F22" i="3"/>
  <c r="J22" i="3"/>
  <c r="E22" i="3"/>
  <c r="G22" i="3"/>
  <c r="K22" i="3"/>
  <c r="L22" i="3"/>
  <c r="M22" i="3"/>
  <c r="H22" i="3"/>
  <c r="P22" i="3"/>
  <c r="I22" i="3"/>
  <c r="N22" i="3"/>
  <c r="C22" i="3" l="1"/>
  <c r="Q22" i="3"/>
  <c r="A23" i="3"/>
  <c r="B23" i="3"/>
  <c r="E23" i="3"/>
  <c r="H23" i="3"/>
  <c r="I23" i="3"/>
  <c r="L23" i="3"/>
  <c r="N23" i="3"/>
  <c r="M23" i="3"/>
  <c r="F23" i="3"/>
  <c r="K23" i="3"/>
  <c r="P23" i="3"/>
  <c r="O23" i="3"/>
  <c r="J23" i="3"/>
  <c r="G23" i="3"/>
  <c r="C23" i="3" l="1"/>
  <c r="Q23" i="3"/>
  <c r="A24" i="3"/>
  <c r="B24" i="3"/>
  <c r="I24" i="3"/>
  <c r="P24" i="3"/>
  <c r="G24" i="3"/>
  <c r="M24" i="3"/>
  <c r="J24" i="3"/>
  <c r="N24" i="3"/>
  <c r="L24" i="3"/>
  <c r="F24" i="3"/>
  <c r="H24" i="3"/>
  <c r="K24" i="3"/>
  <c r="O24" i="3"/>
  <c r="E24" i="3"/>
  <c r="C24" i="3" l="1"/>
  <c r="Q24" i="3"/>
  <c r="A25" i="3"/>
  <c r="B25" i="3"/>
  <c r="L25" i="3"/>
  <c r="N25" i="3"/>
  <c r="F25" i="3"/>
  <c r="G25" i="3"/>
  <c r="E25" i="3"/>
  <c r="O25" i="3"/>
  <c r="H25" i="3"/>
  <c r="I25" i="3"/>
  <c r="P25" i="3"/>
  <c r="J25" i="3"/>
  <c r="M25" i="3"/>
  <c r="K25" i="3"/>
  <c r="C25" i="3" l="1"/>
  <c r="Q25" i="3"/>
  <c r="A26" i="3"/>
  <c r="B26" i="3"/>
  <c r="K26" i="3"/>
  <c r="E26" i="3"/>
  <c r="G26" i="3"/>
  <c r="I26" i="3"/>
  <c r="F26" i="3"/>
  <c r="N26" i="3"/>
  <c r="O26" i="3"/>
  <c r="L26" i="3"/>
  <c r="M26" i="3"/>
  <c r="H26" i="3"/>
  <c r="P26" i="3"/>
  <c r="J26" i="3"/>
  <c r="C26" i="3" l="1"/>
  <c r="Q26" i="3"/>
  <c r="A27" i="3"/>
  <c r="B27" i="3"/>
  <c r="E27" i="3"/>
  <c r="N27" i="3"/>
  <c r="M27" i="3"/>
  <c r="O27" i="3"/>
  <c r="I27" i="3"/>
  <c r="J27" i="3"/>
  <c r="P27" i="3"/>
  <c r="G27" i="3"/>
  <c r="F27" i="3"/>
  <c r="H27" i="3"/>
  <c r="K27" i="3"/>
  <c r="L27" i="3"/>
  <c r="C27" i="3" l="1"/>
  <c r="Q27" i="3"/>
  <c r="A28" i="3"/>
  <c r="B28" i="3"/>
  <c r="L28" i="3"/>
  <c r="N28" i="3"/>
  <c r="E28" i="3"/>
  <c r="P28" i="3"/>
  <c r="F28" i="3"/>
  <c r="J28" i="3"/>
  <c r="H28" i="3"/>
  <c r="K28" i="3"/>
  <c r="M28" i="3"/>
  <c r="O28" i="3"/>
  <c r="I28" i="3"/>
  <c r="G28" i="3"/>
  <c r="C28" i="3" l="1"/>
  <c r="Q28" i="3"/>
  <c r="A29" i="3"/>
  <c r="B29" i="3"/>
  <c r="L29" i="3"/>
  <c r="H29" i="3"/>
  <c r="I29" i="3"/>
  <c r="K29" i="3"/>
  <c r="E29" i="3"/>
  <c r="F29" i="3"/>
  <c r="N29" i="3"/>
  <c r="P29" i="3"/>
  <c r="O29" i="3"/>
  <c r="M29" i="3"/>
  <c r="J29" i="3"/>
  <c r="G29" i="3"/>
  <c r="C29" i="3" l="1"/>
  <c r="Q29" i="3"/>
  <c r="A30" i="3"/>
  <c r="B30" i="3"/>
  <c r="L30" i="3"/>
  <c r="G30" i="3"/>
  <c r="I30" i="3"/>
  <c r="K30" i="3"/>
  <c r="E30" i="3"/>
  <c r="H30" i="3"/>
  <c r="F30" i="3"/>
  <c r="P30" i="3"/>
  <c r="O30" i="3"/>
  <c r="N30" i="3"/>
  <c r="M30" i="3"/>
  <c r="J30" i="3"/>
  <c r="C30" i="3" l="1"/>
  <c r="Q30" i="3"/>
  <c r="A31" i="3"/>
  <c r="B31" i="3"/>
  <c r="N31" i="3"/>
  <c r="E31" i="3"/>
  <c r="M31" i="3"/>
  <c r="G31" i="3"/>
  <c r="L31" i="3"/>
  <c r="O31" i="3"/>
  <c r="J31" i="3"/>
  <c r="F31" i="3"/>
  <c r="I31" i="3"/>
  <c r="P31" i="3"/>
  <c r="K31" i="3"/>
  <c r="H31" i="3"/>
  <c r="C31" i="3" l="1"/>
  <c r="Q31" i="3"/>
  <c r="A32" i="3"/>
  <c r="B32" i="3"/>
  <c r="O32" i="3"/>
  <c r="J32" i="3"/>
  <c r="E32" i="3"/>
  <c r="I32" i="3"/>
  <c r="N32" i="3"/>
  <c r="L32" i="3"/>
  <c r="K32" i="3"/>
  <c r="P32" i="3"/>
  <c r="F32" i="3"/>
  <c r="M32" i="3"/>
  <c r="H32" i="3"/>
  <c r="G32" i="3"/>
  <c r="C32" i="3" l="1"/>
  <c r="Q32" i="3"/>
  <c r="A33" i="3"/>
  <c r="B33" i="3"/>
  <c r="J33" i="3"/>
  <c r="L33" i="3"/>
  <c r="K33" i="3"/>
  <c r="N33" i="3"/>
  <c r="P33" i="3"/>
  <c r="I33" i="3"/>
  <c r="E33" i="3"/>
  <c r="H33" i="3"/>
  <c r="O33" i="3"/>
  <c r="F33" i="3"/>
  <c r="M33" i="3"/>
  <c r="G33" i="3"/>
  <c r="C33" i="3" l="1"/>
  <c r="Q33" i="3"/>
  <c r="A34" i="3"/>
  <c r="B34" i="3"/>
  <c r="P34" i="3"/>
  <c r="L34" i="3"/>
  <c r="J34" i="3"/>
  <c r="O34" i="3"/>
  <c r="I34" i="3"/>
  <c r="N34" i="3"/>
  <c r="K34" i="3"/>
  <c r="M34" i="3"/>
  <c r="F34" i="3"/>
  <c r="E34" i="3"/>
  <c r="H34" i="3"/>
  <c r="G34" i="3"/>
  <c r="C34" i="3" l="1"/>
  <c r="Q34" i="3"/>
  <c r="A35" i="3"/>
  <c r="B35" i="3"/>
  <c r="O35" i="3"/>
  <c r="L35" i="3"/>
  <c r="F35" i="3"/>
  <c r="G35" i="3"/>
  <c r="J35" i="3"/>
  <c r="P35" i="3"/>
  <c r="E35" i="3"/>
  <c r="K35" i="3"/>
  <c r="M35" i="3"/>
  <c r="I35" i="3"/>
  <c r="H35" i="3"/>
  <c r="N35" i="3"/>
  <c r="C35" i="3" l="1"/>
  <c r="Q35" i="3"/>
  <c r="A36" i="3"/>
  <c r="B36" i="3"/>
  <c r="P36" i="3"/>
  <c r="J36" i="3"/>
  <c r="F36" i="3"/>
  <c r="E36" i="3"/>
  <c r="L36" i="3"/>
  <c r="G36" i="3"/>
  <c r="M36" i="3"/>
  <c r="N36" i="3"/>
  <c r="H36" i="3"/>
  <c r="O36" i="3"/>
  <c r="K36" i="3"/>
  <c r="I36" i="3"/>
  <c r="C36" i="3" l="1"/>
  <c r="Q36" i="3"/>
  <c r="A37" i="3"/>
  <c r="B37" i="3"/>
  <c r="O37" i="3"/>
  <c r="K37" i="3"/>
  <c r="M37" i="3"/>
  <c r="P37" i="3"/>
  <c r="J37" i="3"/>
  <c r="F37" i="3"/>
  <c r="L37" i="3"/>
  <c r="I37" i="3"/>
  <c r="N37" i="3"/>
  <c r="E37" i="3"/>
  <c r="G37" i="3"/>
  <c r="H37" i="3"/>
  <c r="C37" i="3" l="1"/>
  <c r="Q37" i="3"/>
  <c r="A38" i="3"/>
  <c r="B38" i="3"/>
  <c r="O38" i="3"/>
  <c r="K38" i="3"/>
  <c r="F38" i="3"/>
  <c r="J38" i="3"/>
  <c r="H38" i="3"/>
  <c r="P38" i="3"/>
  <c r="N38" i="3"/>
  <c r="G38" i="3"/>
  <c r="E38" i="3"/>
  <c r="I38" i="3"/>
  <c r="L38" i="3"/>
  <c r="M38" i="3"/>
  <c r="C38" i="3" l="1"/>
  <c r="Q38" i="3"/>
  <c r="A39" i="3"/>
  <c r="B39" i="3"/>
  <c r="M39" i="3"/>
  <c r="O39" i="3"/>
  <c r="F39" i="3"/>
  <c r="E39" i="3"/>
  <c r="P39" i="3"/>
  <c r="N39" i="3"/>
  <c r="J39" i="3"/>
  <c r="G39" i="3"/>
  <c r="I39" i="3"/>
  <c r="L39" i="3"/>
  <c r="K39" i="3"/>
  <c r="H39" i="3"/>
  <c r="C39" i="3" l="1"/>
  <c r="Q39" i="3"/>
  <c r="A40" i="3"/>
  <c r="B40" i="3"/>
  <c r="O40" i="3"/>
  <c r="K40" i="3"/>
  <c r="F40" i="3"/>
  <c r="G40" i="3"/>
  <c r="E40" i="3"/>
  <c r="P40" i="3"/>
  <c r="N40" i="3"/>
  <c r="J40" i="3"/>
  <c r="H40" i="3"/>
  <c r="I40" i="3"/>
  <c r="L40" i="3"/>
  <c r="M40" i="3"/>
  <c r="C40" i="3" l="1"/>
  <c r="Q40" i="3"/>
  <c r="A41" i="3"/>
  <c r="B41" i="3"/>
  <c r="M41" i="3"/>
  <c r="O41" i="3"/>
  <c r="F41" i="3"/>
  <c r="G41" i="3"/>
  <c r="P41" i="3"/>
  <c r="N41" i="3"/>
  <c r="J41" i="3"/>
  <c r="E41" i="3"/>
  <c r="I41" i="3"/>
  <c r="L41" i="3"/>
  <c r="K41" i="3"/>
  <c r="H41" i="3"/>
  <c r="C41" i="3" l="1"/>
  <c r="Q41" i="3"/>
  <c r="A42" i="3"/>
  <c r="B42" i="3"/>
  <c r="N42" i="3"/>
  <c r="J42" i="3"/>
  <c r="I42" i="3"/>
  <c r="K42" i="3"/>
  <c r="M42" i="3"/>
  <c r="O42" i="3"/>
  <c r="E42" i="3"/>
  <c r="F42" i="3"/>
  <c r="H42" i="3"/>
  <c r="P42" i="3"/>
  <c r="G42" i="3"/>
  <c r="L42" i="3"/>
  <c r="C42" i="3" l="1"/>
  <c r="Q42" i="3"/>
  <c r="A43" i="3"/>
  <c r="B43" i="3"/>
  <c r="J43" i="3"/>
  <c r="L43" i="3"/>
  <c r="M43" i="3"/>
  <c r="E43" i="3"/>
  <c r="P43" i="3"/>
  <c r="K43" i="3"/>
  <c r="O43" i="3"/>
  <c r="G43" i="3"/>
  <c r="N43" i="3"/>
  <c r="F43" i="3"/>
  <c r="H43" i="3"/>
  <c r="I43" i="3"/>
  <c r="C43" i="3" l="1"/>
  <c r="Q43" i="3"/>
  <c r="A44" i="3"/>
  <c r="B44" i="3"/>
  <c r="E44" i="3"/>
  <c r="M44" i="3"/>
  <c r="G44" i="3"/>
  <c r="J44" i="3"/>
  <c r="H44" i="3"/>
  <c r="N44" i="3"/>
  <c r="I44" i="3"/>
  <c r="O44" i="3"/>
  <c r="L44" i="3"/>
  <c r="P44" i="3"/>
  <c r="K44" i="3"/>
  <c r="F44" i="3"/>
  <c r="C44" i="3" l="1"/>
  <c r="Q44" i="3"/>
  <c r="A45" i="3"/>
  <c r="B45" i="3"/>
  <c r="N45" i="3"/>
  <c r="L45" i="3"/>
  <c r="G45" i="3"/>
  <c r="M45" i="3"/>
  <c r="E45" i="3"/>
  <c r="F45" i="3"/>
  <c r="H45" i="3"/>
  <c r="K45" i="3"/>
  <c r="I45" i="3"/>
  <c r="O45" i="3"/>
  <c r="J45" i="3"/>
  <c r="P45" i="3"/>
  <c r="C45" i="3" l="1"/>
  <c r="Q45" i="3"/>
  <c r="A46" i="3"/>
  <c r="B46" i="3"/>
  <c r="N46" i="3"/>
  <c r="L46" i="3"/>
  <c r="J46" i="3"/>
  <c r="M46" i="3"/>
  <c r="P46" i="3"/>
  <c r="E46" i="3"/>
  <c r="K46" i="3"/>
  <c r="H46" i="3"/>
  <c r="I46" i="3"/>
  <c r="F46" i="3"/>
  <c r="O46" i="3"/>
  <c r="G46" i="3"/>
  <c r="C46" i="3" l="1"/>
  <c r="Q46" i="3"/>
  <c r="A47" i="3"/>
  <c r="B47" i="3"/>
  <c r="O47" i="3"/>
  <c r="L47" i="3"/>
  <c r="F47" i="3"/>
  <c r="E47" i="3"/>
  <c r="P47" i="3"/>
  <c r="J47" i="3"/>
  <c r="G47" i="3"/>
  <c r="M47" i="3"/>
  <c r="N47" i="3"/>
  <c r="K47" i="3"/>
  <c r="H47" i="3"/>
  <c r="I47" i="3"/>
  <c r="C47" i="3" l="1"/>
  <c r="Q47" i="3"/>
  <c r="A48" i="3"/>
  <c r="B48" i="3"/>
  <c r="M48" i="3"/>
  <c r="L48" i="3"/>
  <c r="J48" i="3"/>
  <c r="G48" i="3"/>
  <c r="P48" i="3"/>
  <c r="N48" i="3"/>
  <c r="K48" i="3"/>
  <c r="I48" i="3"/>
  <c r="F48" i="3"/>
  <c r="O48" i="3"/>
  <c r="H48" i="3"/>
  <c r="E48" i="3"/>
  <c r="C48" i="3" l="1"/>
  <c r="Q48" i="3"/>
  <c r="A49" i="3"/>
  <c r="B49" i="3"/>
  <c r="M49" i="3"/>
  <c r="L49" i="3"/>
  <c r="J49" i="3"/>
  <c r="K49" i="3"/>
  <c r="N49" i="3"/>
  <c r="P49" i="3"/>
  <c r="I49" i="3"/>
  <c r="H49" i="3"/>
  <c r="E49" i="3"/>
  <c r="F49" i="3"/>
  <c r="O49" i="3"/>
  <c r="G49" i="3"/>
  <c r="C49" i="3" l="1"/>
  <c r="Q49" i="3"/>
  <c r="A50" i="3"/>
  <c r="B50" i="3"/>
  <c r="M50" i="3"/>
  <c r="L50" i="3"/>
  <c r="J50" i="3"/>
  <c r="K50" i="3"/>
  <c r="G50" i="3"/>
  <c r="P50" i="3"/>
  <c r="N50" i="3"/>
  <c r="H50" i="3"/>
  <c r="E50" i="3"/>
  <c r="F50" i="3"/>
  <c r="O50" i="3"/>
  <c r="I50" i="3"/>
  <c r="C50" i="3" l="1"/>
  <c r="Q50" i="3"/>
  <c r="A51" i="3"/>
  <c r="B51" i="3"/>
  <c r="J51" i="3"/>
  <c r="L51" i="3"/>
  <c r="K51" i="3"/>
  <c r="O51" i="3"/>
  <c r="I51" i="3"/>
  <c r="E51" i="3"/>
  <c r="H51" i="3"/>
  <c r="M51" i="3"/>
  <c r="G51" i="3"/>
  <c r="F51" i="3"/>
  <c r="N51" i="3"/>
  <c r="P51" i="3"/>
  <c r="C51" i="3" l="1"/>
  <c r="Q51" i="3"/>
  <c r="A52" i="3"/>
  <c r="B52" i="3"/>
  <c r="M52" i="3"/>
  <c r="L52" i="3"/>
  <c r="F52" i="3"/>
  <c r="N52" i="3"/>
  <c r="P52" i="3"/>
  <c r="J52" i="3"/>
  <c r="G52" i="3"/>
  <c r="H52" i="3"/>
  <c r="I52" i="3"/>
  <c r="O52" i="3"/>
  <c r="K52" i="3"/>
  <c r="E52" i="3"/>
  <c r="C52" i="3" l="1"/>
  <c r="Q52" i="3"/>
  <c r="A53" i="3"/>
  <c r="B53" i="3"/>
  <c r="M53" i="3"/>
  <c r="L53" i="3"/>
  <c r="J53" i="3"/>
  <c r="E53" i="3"/>
  <c r="P53" i="3"/>
  <c r="N53" i="3"/>
  <c r="K53" i="3"/>
  <c r="G53" i="3"/>
  <c r="F53" i="3"/>
  <c r="O53" i="3"/>
  <c r="H53" i="3"/>
  <c r="I53" i="3"/>
  <c r="C53" i="3" l="1"/>
  <c r="Q53" i="3"/>
  <c r="A54" i="3"/>
  <c r="B54" i="3"/>
  <c r="P54" i="3"/>
  <c r="L54" i="3"/>
  <c r="K54" i="3"/>
  <c r="N54" i="3"/>
  <c r="G54" i="3"/>
  <c r="I54" i="3"/>
  <c r="J54" i="3"/>
  <c r="H54" i="3"/>
  <c r="F54" i="3"/>
  <c r="E54" i="3"/>
  <c r="M54" i="3"/>
  <c r="O54" i="3"/>
  <c r="C54" i="3" l="1"/>
  <c r="Q54" i="3"/>
  <c r="A55" i="3"/>
  <c r="B55" i="3"/>
  <c r="M55" i="3"/>
  <c r="L55" i="3"/>
  <c r="J55" i="3"/>
  <c r="N55" i="3"/>
  <c r="K55" i="3"/>
  <c r="F55" i="3"/>
  <c r="O55" i="3"/>
  <c r="E55" i="3"/>
  <c r="P55" i="3"/>
  <c r="H55" i="3"/>
  <c r="G55" i="3"/>
  <c r="I55" i="3"/>
  <c r="C55" i="3" l="1"/>
  <c r="Q55" i="3"/>
  <c r="A56" i="3"/>
  <c r="B56" i="3"/>
  <c r="J56" i="3"/>
  <c r="L56" i="3"/>
  <c r="K56" i="3"/>
  <c r="I56" i="3"/>
  <c r="E56" i="3"/>
  <c r="H56" i="3"/>
  <c r="N56" i="3"/>
  <c r="P56" i="3"/>
  <c r="O56" i="3"/>
  <c r="F56" i="3"/>
  <c r="M56" i="3"/>
  <c r="G56" i="3"/>
  <c r="C56" i="3" l="1"/>
  <c r="Q56" i="3"/>
  <c r="A57" i="3"/>
  <c r="B57" i="3"/>
  <c r="P57" i="3"/>
  <c r="L57" i="3"/>
  <c r="K57" i="3"/>
  <c r="F57" i="3"/>
  <c r="H57" i="3"/>
  <c r="G57" i="3"/>
  <c r="O57" i="3"/>
  <c r="E57" i="3"/>
  <c r="M57" i="3"/>
  <c r="I57" i="3"/>
  <c r="J57" i="3"/>
  <c r="N57" i="3"/>
  <c r="C57" i="3" l="1"/>
  <c r="Q57" i="3"/>
  <c r="A58" i="3"/>
  <c r="B58" i="3"/>
  <c r="K58" i="3"/>
  <c r="L58" i="3"/>
  <c r="E58" i="3"/>
  <c r="P58" i="3"/>
  <c r="F58" i="3"/>
  <c r="I58" i="3"/>
  <c r="O58" i="3"/>
  <c r="J58" i="3"/>
  <c r="N58" i="3"/>
  <c r="G58" i="3"/>
  <c r="M58" i="3"/>
  <c r="H58" i="3"/>
  <c r="C58" i="3" l="1"/>
  <c r="Q58" i="3"/>
  <c r="A59" i="3"/>
  <c r="B59" i="3"/>
  <c r="M59" i="3"/>
  <c r="F59" i="3"/>
  <c r="K59" i="3"/>
  <c r="I59" i="3"/>
  <c r="J59" i="3"/>
  <c r="H59" i="3"/>
  <c r="G59" i="3"/>
  <c r="P59" i="3"/>
  <c r="E59" i="3"/>
  <c r="N59" i="3"/>
  <c r="O59" i="3"/>
  <c r="L59" i="3"/>
  <c r="C59" i="3" l="1"/>
  <c r="Q59" i="3"/>
  <c r="A60" i="3"/>
  <c r="B60" i="3"/>
  <c r="K60" i="3"/>
  <c r="L60" i="3"/>
  <c r="E60" i="3"/>
  <c r="P60" i="3"/>
  <c r="F60" i="3"/>
  <c r="M60" i="3"/>
  <c r="G60" i="3"/>
  <c r="H60" i="3"/>
  <c r="O60" i="3"/>
  <c r="I60" i="3"/>
  <c r="N60" i="3"/>
  <c r="J60" i="3"/>
  <c r="C60" i="3" l="1"/>
  <c r="Q60" i="3"/>
  <c r="A61" i="3"/>
  <c r="B61" i="3"/>
  <c r="O61" i="3"/>
  <c r="L61" i="3"/>
  <c r="I61" i="3"/>
  <c r="F61" i="3"/>
  <c r="K61" i="3"/>
  <c r="H61" i="3"/>
  <c r="P61" i="3"/>
  <c r="J61" i="3"/>
  <c r="E61" i="3"/>
  <c r="G61" i="3"/>
  <c r="M61" i="3"/>
  <c r="N61" i="3"/>
  <c r="C61" i="3" l="1"/>
  <c r="Q61" i="3"/>
  <c r="A62" i="3"/>
  <c r="B62" i="3"/>
  <c r="O62" i="3"/>
  <c r="P62" i="3"/>
  <c r="F62" i="3"/>
  <c r="I62" i="3"/>
  <c r="N62" i="3"/>
  <c r="E62" i="3"/>
  <c r="K62" i="3"/>
  <c r="G62" i="3"/>
  <c r="M62" i="3"/>
  <c r="J62" i="3"/>
  <c r="H62" i="3"/>
  <c r="L62" i="3"/>
  <c r="C62" i="3" l="1"/>
  <c r="Q62" i="3"/>
  <c r="A63" i="3"/>
  <c r="B63" i="3"/>
  <c r="P63" i="3"/>
  <c r="J63" i="3"/>
  <c r="F63" i="3"/>
  <c r="K63" i="3"/>
  <c r="G63" i="3"/>
  <c r="M63" i="3"/>
  <c r="I63" i="3"/>
  <c r="O63" i="3"/>
  <c r="L63" i="3"/>
  <c r="N63" i="3"/>
  <c r="E63" i="3"/>
  <c r="H63" i="3"/>
  <c r="C63" i="3" l="1"/>
  <c r="Q63" i="3"/>
  <c r="A64" i="3"/>
  <c r="B64" i="3"/>
  <c r="K64" i="3"/>
  <c r="L64" i="3"/>
  <c r="M64" i="3"/>
  <c r="E64" i="3"/>
  <c r="N64" i="3"/>
  <c r="P64" i="3"/>
  <c r="J64" i="3"/>
  <c r="F64" i="3"/>
  <c r="O64" i="3"/>
  <c r="I64" i="3"/>
  <c r="G64" i="3"/>
  <c r="H64" i="3"/>
  <c r="C64" i="3" l="1"/>
  <c r="Q64" i="3"/>
  <c r="A65" i="3"/>
  <c r="B65" i="3"/>
  <c r="J65" i="3"/>
  <c r="L65" i="3"/>
  <c r="M65" i="3"/>
  <c r="E65" i="3"/>
  <c r="I65" i="3"/>
  <c r="N65" i="3"/>
  <c r="H65" i="3"/>
  <c r="G65" i="3"/>
  <c r="O65" i="3"/>
  <c r="K65" i="3"/>
  <c r="F65" i="3"/>
  <c r="P65" i="3"/>
  <c r="C65" i="3" l="1"/>
  <c r="Q65" i="3"/>
  <c r="A66" i="3"/>
  <c r="B66" i="3"/>
  <c r="M66" i="3"/>
  <c r="L66" i="3"/>
  <c r="G66" i="3"/>
  <c r="K66" i="3"/>
  <c r="I66" i="3"/>
  <c r="N66" i="3"/>
  <c r="H66" i="3"/>
  <c r="F66" i="3"/>
  <c r="P66" i="3"/>
  <c r="J66" i="3"/>
  <c r="O66" i="3"/>
  <c r="E66" i="3"/>
  <c r="C66" i="3" l="1"/>
  <c r="Q66" i="3"/>
  <c r="A67" i="3"/>
  <c r="B67" i="3"/>
  <c r="J67" i="3"/>
  <c r="L67" i="3"/>
  <c r="M67" i="3"/>
  <c r="F67" i="3"/>
  <c r="I67" i="3"/>
  <c r="N67" i="3"/>
  <c r="H67" i="3"/>
  <c r="G67" i="3"/>
  <c r="O67" i="3"/>
  <c r="K67" i="3"/>
  <c r="P67" i="3"/>
  <c r="E67" i="3"/>
  <c r="C67" i="3" l="1"/>
  <c r="Q67" i="3"/>
  <c r="A68" i="3"/>
  <c r="B68" i="3"/>
  <c r="E68" i="3"/>
  <c r="L68" i="3"/>
  <c r="G68" i="3"/>
  <c r="F68" i="3"/>
  <c r="I68" i="3"/>
  <c r="N68" i="3"/>
  <c r="H68" i="3"/>
  <c r="J68" i="3"/>
  <c r="O68" i="3"/>
  <c r="P68" i="3"/>
  <c r="M68" i="3"/>
  <c r="K68" i="3"/>
  <c r="C68" i="3" l="1"/>
  <c r="Q68" i="3"/>
  <c r="A69" i="3"/>
  <c r="B69" i="3"/>
  <c r="E69" i="3"/>
  <c r="L69" i="3"/>
  <c r="G69" i="3"/>
  <c r="F69" i="3"/>
  <c r="I69" i="3"/>
  <c r="N69" i="3"/>
  <c r="H69" i="3"/>
  <c r="K69" i="3"/>
  <c r="J69" i="3"/>
  <c r="O69" i="3"/>
  <c r="M69" i="3"/>
  <c r="P69" i="3"/>
  <c r="C69" i="3" l="1"/>
  <c r="Q69" i="3"/>
  <c r="A70" i="3"/>
  <c r="B70" i="3"/>
  <c r="F70" i="3"/>
  <c r="L70" i="3"/>
  <c r="G70" i="3"/>
  <c r="I70" i="3"/>
  <c r="N70" i="3"/>
  <c r="H70" i="3"/>
  <c r="K70" i="3"/>
  <c r="M70" i="3"/>
  <c r="O70" i="3"/>
  <c r="J70" i="3"/>
  <c r="E70" i="3"/>
  <c r="P70" i="3"/>
  <c r="C70" i="3" l="1"/>
  <c r="Q70" i="3"/>
  <c r="A71" i="3"/>
  <c r="B71" i="3"/>
  <c r="F71" i="3"/>
  <c r="L71" i="3"/>
  <c r="J71" i="3"/>
  <c r="I71" i="3"/>
  <c r="M71" i="3"/>
  <c r="E71" i="3"/>
  <c r="H71" i="3"/>
  <c r="P71" i="3"/>
  <c r="K71" i="3"/>
  <c r="G71" i="3"/>
  <c r="N71" i="3"/>
  <c r="O71" i="3"/>
  <c r="C71" i="3" l="1"/>
  <c r="Q71" i="3"/>
  <c r="A72" i="3"/>
  <c r="B72" i="3"/>
  <c r="N72" i="3"/>
  <c r="L72" i="3"/>
  <c r="I72" i="3"/>
  <c r="P72" i="3"/>
  <c r="M72" i="3"/>
  <c r="E72" i="3"/>
  <c r="H72" i="3"/>
  <c r="O72" i="3"/>
  <c r="K72" i="3"/>
  <c r="F72" i="3"/>
  <c r="J72" i="3"/>
  <c r="G72" i="3"/>
  <c r="C72" i="3" l="1"/>
  <c r="Q72" i="3"/>
  <c r="A73" i="3"/>
  <c r="B73" i="3"/>
  <c r="F73" i="3"/>
  <c r="L73" i="3"/>
  <c r="J73" i="3"/>
  <c r="I73" i="3"/>
  <c r="N73" i="3"/>
  <c r="E73" i="3"/>
  <c r="H73" i="3"/>
  <c r="K73" i="3"/>
  <c r="G73" i="3"/>
  <c r="O73" i="3"/>
  <c r="P73" i="3"/>
  <c r="M73" i="3"/>
  <c r="C73" i="3" l="1"/>
  <c r="Q73" i="3"/>
  <c r="A74" i="3"/>
  <c r="B74" i="3"/>
  <c r="K74" i="3"/>
  <c r="F74" i="3"/>
  <c r="H74" i="3"/>
  <c r="N74" i="3"/>
  <c r="P74" i="3"/>
  <c r="I74" i="3"/>
  <c r="E74" i="3"/>
  <c r="G74" i="3"/>
  <c r="M74" i="3"/>
  <c r="L74" i="3"/>
  <c r="O74" i="3"/>
  <c r="J74" i="3"/>
  <c r="C74" i="3" l="1"/>
  <c r="Q74" i="3"/>
  <c r="A75" i="3"/>
  <c r="B75" i="3"/>
  <c r="N75" i="3"/>
  <c r="K75" i="3"/>
  <c r="G75" i="3"/>
  <c r="H75" i="3"/>
  <c r="I75" i="3"/>
  <c r="O75" i="3"/>
  <c r="J75" i="3"/>
  <c r="F75" i="3"/>
  <c r="M75" i="3"/>
  <c r="P75" i="3"/>
  <c r="L75" i="3"/>
  <c r="E75" i="3"/>
  <c r="C75" i="3" l="1"/>
  <c r="Q75" i="3"/>
  <c r="A76" i="3"/>
  <c r="B76" i="3"/>
  <c r="J76" i="3"/>
  <c r="M76" i="3"/>
  <c r="I76" i="3"/>
  <c r="G76" i="3"/>
  <c r="E76" i="3"/>
  <c r="K76" i="3"/>
  <c r="H76" i="3"/>
  <c r="F76" i="3"/>
  <c r="O76" i="3"/>
  <c r="P76" i="3"/>
  <c r="L76" i="3"/>
  <c r="N76" i="3"/>
  <c r="C76" i="3" l="1"/>
  <c r="Q76" i="3"/>
  <c r="A77" i="3"/>
  <c r="B77" i="3"/>
  <c r="J77" i="3"/>
  <c r="L77" i="3"/>
  <c r="G77" i="3"/>
  <c r="I77" i="3"/>
  <c r="N77" i="3"/>
  <c r="H77" i="3"/>
  <c r="F77" i="3"/>
  <c r="M77" i="3"/>
  <c r="O77" i="3"/>
  <c r="E77" i="3"/>
  <c r="P77" i="3"/>
  <c r="K77" i="3"/>
  <c r="C77" i="3" l="1"/>
  <c r="Q77" i="3"/>
  <c r="A78" i="3"/>
  <c r="B78" i="3"/>
  <c r="N78" i="3"/>
  <c r="L78" i="3"/>
  <c r="G78" i="3"/>
  <c r="P78" i="3"/>
  <c r="I78" i="3"/>
  <c r="E78" i="3"/>
  <c r="H78" i="3"/>
  <c r="F78" i="3"/>
  <c r="J78" i="3"/>
  <c r="O78" i="3"/>
  <c r="K78" i="3"/>
  <c r="M78" i="3"/>
  <c r="C78" i="3" l="1"/>
  <c r="Q78" i="3"/>
  <c r="A79" i="3"/>
  <c r="B79" i="3"/>
  <c r="J79" i="3"/>
  <c r="L79" i="3"/>
  <c r="G79" i="3"/>
  <c r="H79" i="3"/>
  <c r="E79" i="3"/>
  <c r="I79" i="3"/>
  <c r="K79" i="3"/>
  <c r="N79" i="3"/>
  <c r="O79" i="3"/>
  <c r="F79" i="3"/>
  <c r="P79" i="3"/>
  <c r="M79" i="3"/>
  <c r="C79" i="3" l="1"/>
  <c r="Q79" i="3"/>
  <c r="A80" i="3"/>
  <c r="B80" i="3"/>
  <c r="E80" i="3"/>
  <c r="L80" i="3"/>
  <c r="G80" i="3"/>
  <c r="H80" i="3"/>
  <c r="M80" i="3"/>
  <c r="J80" i="3"/>
  <c r="P80" i="3"/>
  <c r="F80" i="3"/>
  <c r="O80" i="3"/>
  <c r="N80" i="3"/>
  <c r="I80" i="3"/>
  <c r="K80" i="3"/>
  <c r="C80" i="3" l="1"/>
  <c r="Q80" i="3"/>
  <c r="A81" i="3"/>
  <c r="B81" i="3"/>
  <c r="N81" i="3"/>
  <c r="L81" i="3"/>
  <c r="G81" i="3"/>
  <c r="J81" i="3"/>
  <c r="M81" i="3"/>
  <c r="F81" i="3"/>
  <c r="H81" i="3"/>
  <c r="P81" i="3"/>
  <c r="E81" i="3"/>
  <c r="O81" i="3"/>
  <c r="K81" i="3"/>
  <c r="I81" i="3"/>
  <c r="C81" i="3" l="1"/>
  <c r="Q81" i="3"/>
  <c r="A82" i="3"/>
  <c r="B82" i="3"/>
  <c r="N82" i="3"/>
  <c r="L82" i="3"/>
  <c r="G82" i="3"/>
  <c r="I82" i="3"/>
  <c r="F82" i="3"/>
  <c r="H82" i="3"/>
  <c r="J82" i="3"/>
  <c r="E82" i="3"/>
  <c r="O82" i="3"/>
  <c r="M82" i="3"/>
  <c r="P82" i="3"/>
  <c r="K82" i="3"/>
  <c r="C82" i="3" l="1"/>
  <c r="Q82" i="3"/>
  <c r="A83" i="3"/>
  <c r="B83" i="3"/>
  <c r="E83" i="3"/>
  <c r="N83" i="3"/>
  <c r="J83" i="3"/>
  <c r="L83" i="3"/>
  <c r="M83" i="3"/>
  <c r="G83" i="3"/>
  <c r="H83" i="3"/>
  <c r="F83" i="3"/>
  <c r="K83" i="3"/>
  <c r="P83" i="3"/>
  <c r="I83" i="3"/>
  <c r="O83" i="3"/>
  <c r="C83" i="3" l="1"/>
  <c r="Q83" i="3"/>
  <c r="A84" i="3"/>
  <c r="B84" i="3"/>
  <c r="P84" i="3"/>
  <c r="K84" i="3"/>
  <c r="G84" i="3"/>
  <c r="I84" i="3"/>
  <c r="O84" i="3"/>
  <c r="E84" i="3"/>
  <c r="L84" i="3"/>
  <c r="H84" i="3"/>
  <c r="N84" i="3"/>
  <c r="J84" i="3"/>
  <c r="M84" i="3"/>
  <c r="F84" i="3"/>
  <c r="C84" i="3" l="1"/>
  <c r="Q84" i="3"/>
  <c r="A85" i="3"/>
  <c r="B85" i="3"/>
  <c r="J85" i="3"/>
  <c r="K85" i="3"/>
  <c r="G85" i="3"/>
  <c r="L85" i="3"/>
  <c r="E85" i="3"/>
  <c r="I85" i="3"/>
  <c r="P85" i="3"/>
  <c r="F85" i="3"/>
  <c r="N85" i="3"/>
  <c r="M85" i="3"/>
  <c r="O85" i="3"/>
  <c r="H85" i="3"/>
  <c r="C85" i="3" l="1"/>
  <c r="Q85" i="3"/>
  <c r="A86" i="3"/>
  <c r="B86" i="3"/>
  <c r="J86" i="3"/>
  <c r="L86" i="3"/>
  <c r="I86" i="3"/>
  <c r="G86" i="3"/>
  <c r="E86" i="3"/>
  <c r="M86" i="3"/>
  <c r="H86" i="3"/>
  <c r="P86" i="3"/>
  <c r="O86" i="3"/>
  <c r="K86" i="3"/>
  <c r="F86" i="3"/>
  <c r="N86" i="3"/>
  <c r="C86" i="3" l="1"/>
  <c r="Q86" i="3"/>
  <c r="A87" i="3"/>
  <c r="B87" i="3"/>
  <c r="P87" i="3"/>
  <c r="L87" i="3"/>
  <c r="I87" i="3"/>
  <c r="K87" i="3"/>
  <c r="M87" i="3"/>
  <c r="E87" i="3"/>
  <c r="H87" i="3"/>
  <c r="G87" i="3"/>
  <c r="O87" i="3"/>
  <c r="J87" i="3"/>
  <c r="F87" i="3"/>
  <c r="N87" i="3"/>
  <c r="C87" i="3" l="1"/>
  <c r="Q87" i="3"/>
  <c r="A88" i="3"/>
  <c r="B88" i="3"/>
  <c r="J88" i="3"/>
  <c r="O88" i="3"/>
  <c r="M88" i="3"/>
  <c r="I88" i="3"/>
  <c r="P88" i="3"/>
  <c r="G88" i="3"/>
  <c r="N88" i="3"/>
  <c r="E88" i="3"/>
  <c r="F88" i="3"/>
  <c r="L88" i="3"/>
  <c r="K88" i="3"/>
  <c r="H88" i="3"/>
  <c r="C88" i="3" l="1"/>
  <c r="Q88" i="3"/>
  <c r="A89" i="3"/>
  <c r="B89" i="3"/>
  <c r="J89" i="3"/>
  <c r="L89" i="3"/>
  <c r="G89" i="3"/>
  <c r="I89" i="3"/>
  <c r="E89" i="3"/>
  <c r="H89" i="3"/>
  <c r="N89" i="3"/>
  <c r="O89" i="3"/>
  <c r="F89" i="3"/>
  <c r="K89" i="3"/>
  <c r="M89" i="3"/>
  <c r="P89" i="3"/>
  <c r="C89" i="3" l="1"/>
  <c r="Q89" i="3"/>
  <c r="A90" i="3"/>
  <c r="B90" i="3"/>
  <c r="J90" i="3"/>
  <c r="L90" i="3"/>
  <c r="I90" i="3"/>
  <c r="G90" i="3"/>
  <c r="E90" i="3"/>
  <c r="M90" i="3"/>
  <c r="H90" i="3"/>
  <c r="P90" i="3"/>
  <c r="O90" i="3"/>
  <c r="K90" i="3"/>
  <c r="F90" i="3"/>
  <c r="N90" i="3"/>
  <c r="C90" i="3" l="1"/>
  <c r="Q90" i="3"/>
  <c r="A91" i="3"/>
  <c r="B91" i="3"/>
  <c r="P91" i="3"/>
  <c r="K91" i="3"/>
  <c r="E91" i="3"/>
  <c r="I91" i="3"/>
  <c r="L91" i="3"/>
  <c r="H91" i="3"/>
  <c r="G91" i="3"/>
  <c r="J91" i="3"/>
  <c r="N91" i="3"/>
  <c r="F91" i="3"/>
  <c r="M91" i="3"/>
  <c r="O91" i="3"/>
  <c r="C91" i="3" l="1"/>
  <c r="Q91" i="3"/>
  <c r="A92" i="3"/>
  <c r="B92" i="3"/>
  <c r="G92" i="3"/>
  <c r="J92" i="3"/>
  <c r="F92" i="3"/>
  <c r="P92" i="3"/>
  <c r="M92" i="3"/>
  <c r="E92" i="3"/>
  <c r="H92" i="3"/>
  <c r="N92" i="3"/>
  <c r="O92" i="3"/>
  <c r="K92" i="3"/>
  <c r="L92" i="3"/>
  <c r="I92" i="3"/>
  <c r="C92" i="3" l="1"/>
  <c r="Q92" i="3"/>
  <c r="A93" i="3"/>
  <c r="B93" i="3"/>
  <c r="N93" i="3"/>
  <c r="F93" i="3"/>
  <c r="E93" i="3"/>
  <c r="K93" i="3"/>
  <c r="G93" i="3"/>
  <c r="I93" i="3"/>
  <c r="O93" i="3"/>
  <c r="J93" i="3"/>
  <c r="P93" i="3"/>
  <c r="L93" i="3"/>
  <c r="M93" i="3"/>
  <c r="H93" i="3"/>
  <c r="C93" i="3" l="1"/>
  <c r="Q93" i="3"/>
  <c r="A94" i="3"/>
  <c r="B94" i="3"/>
  <c r="G94" i="3"/>
  <c r="M94" i="3"/>
  <c r="E94" i="3"/>
  <c r="K94" i="3"/>
  <c r="I94" i="3"/>
  <c r="F94" i="3"/>
  <c r="P94" i="3"/>
  <c r="J94" i="3"/>
  <c r="O94" i="3"/>
  <c r="L94" i="3"/>
  <c r="H94" i="3"/>
  <c r="N94" i="3"/>
  <c r="C94" i="3" l="1"/>
  <c r="Q94" i="3"/>
  <c r="A95" i="3"/>
  <c r="B95" i="3"/>
  <c r="F95" i="3"/>
  <c r="E95" i="3"/>
  <c r="J95" i="3"/>
  <c r="L95" i="3"/>
  <c r="I95" i="3"/>
  <c r="K95" i="3"/>
  <c r="G95" i="3"/>
  <c r="O95" i="3"/>
  <c r="P95" i="3"/>
  <c r="M95" i="3"/>
  <c r="N95" i="3"/>
  <c r="H95" i="3"/>
  <c r="C95" i="3" l="1"/>
  <c r="Q95" i="3"/>
  <c r="A96" i="3"/>
  <c r="B96" i="3"/>
  <c r="H96" i="3"/>
  <c r="K96" i="3"/>
  <c r="N96" i="3"/>
  <c r="M96" i="3"/>
  <c r="I96" i="3"/>
  <c r="E96" i="3"/>
  <c r="J96" i="3"/>
  <c r="F96" i="3"/>
  <c r="O96" i="3"/>
  <c r="G96" i="3"/>
  <c r="P96" i="3"/>
  <c r="L96" i="3"/>
  <c r="C96" i="3" l="1"/>
  <c r="Q96" i="3"/>
  <c r="A97" i="3"/>
  <c r="B97" i="3"/>
  <c r="F97" i="3"/>
  <c r="H97" i="3"/>
  <c r="P97" i="3"/>
  <c r="N97" i="3"/>
  <c r="I97" i="3"/>
  <c r="K97" i="3"/>
  <c r="M97" i="3"/>
  <c r="G97" i="3"/>
  <c r="E97" i="3"/>
  <c r="O97" i="3"/>
  <c r="J97" i="3"/>
  <c r="L97" i="3"/>
  <c r="C97" i="3" l="1"/>
  <c r="Q97" i="3"/>
  <c r="A98" i="3"/>
  <c r="B98" i="3"/>
  <c r="E98" i="3"/>
  <c r="F98" i="3"/>
  <c r="J98" i="3"/>
  <c r="N98" i="3"/>
  <c r="M98" i="3"/>
  <c r="G98" i="3"/>
  <c r="I98" i="3"/>
  <c r="K98" i="3"/>
  <c r="P98" i="3"/>
  <c r="L98" i="3"/>
  <c r="O98" i="3"/>
  <c r="H98" i="3"/>
  <c r="C98" i="3" l="1"/>
  <c r="Q98" i="3"/>
  <c r="A99" i="3"/>
  <c r="B99" i="3"/>
  <c r="F99" i="3"/>
  <c r="N99" i="3"/>
  <c r="K99" i="3"/>
  <c r="L99" i="3"/>
  <c r="O99" i="3"/>
  <c r="I99" i="3"/>
  <c r="M99" i="3"/>
  <c r="E99" i="3"/>
  <c r="G99" i="3"/>
  <c r="P99" i="3"/>
  <c r="H99" i="3"/>
  <c r="J99" i="3"/>
  <c r="C99" i="3" l="1"/>
  <c r="Q99" i="3"/>
  <c r="A100" i="3"/>
  <c r="B100" i="3"/>
  <c r="E100" i="3"/>
  <c r="N100" i="3"/>
  <c r="F100" i="3"/>
  <c r="G100" i="3"/>
  <c r="L100" i="3"/>
  <c r="M100" i="3"/>
  <c r="I100" i="3"/>
  <c r="K100" i="3"/>
  <c r="P100" i="3"/>
  <c r="J100" i="3"/>
  <c r="O100" i="3"/>
  <c r="H100" i="3"/>
  <c r="C100" i="3" l="1"/>
  <c r="Q100" i="3"/>
  <c r="A101" i="3"/>
  <c r="B101" i="3"/>
  <c r="E101" i="3"/>
  <c r="N101" i="3"/>
  <c r="J101" i="3"/>
  <c r="L101" i="3"/>
  <c r="M101" i="3"/>
  <c r="G101" i="3"/>
  <c r="I101" i="3"/>
  <c r="K101" i="3"/>
  <c r="P101" i="3"/>
  <c r="F101" i="3"/>
  <c r="O101" i="3"/>
  <c r="H101" i="3"/>
  <c r="C101" i="3" l="1"/>
  <c r="Q101" i="3"/>
  <c r="A102" i="3"/>
  <c r="B102" i="3"/>
  <c r="N102" i="3"/>
  <c r="G102" i="3"/>
  <c r="J102" i="3"/>
  <c r="I102" i="3"/>
  <c r="M102" i="3"/>
  <c r="P102" i="3"/>
  <c r="E102" i="3"/>
  <c r="K102" i="3"/>
  <c r="F102" i="3"/>
  <c r="L102" i="3"/>
  <c r="O102" i="3"/>
  <c r="H102" i="3"/>
  <c r="C102" i="3" l="1"/>
  <c r="Q102" i="3"/>
  <c r="A103" i="3"/>
  <c r="B103" i="3"/>
  <c r="N103" i="3"/>
  <c r="F103" i="3"/>
  <c r="H103" i="3"/>
  <c r="J103" i="3"/>
  <c r="I103" i="3"/>
  <c r="O103" i="3"/>
  <c r="K103" i="3"/>
  <c r="E103" i="3"/>
  <c r="P103" i="3"/>
  <c r="L103" i="3"/>
  <c r="M103" i="3"/>
  <c r="G103" i="3"/>
  <c r="C103" i="3" l="1"/>
  <c r="Q103" i="3"/>
  <c r="A104" i="3"/>
  <c r="B104" i="3"/>
  <c r="G104" i="3"/>
  <c r="H104" i="3"/>
  <c r="J104" i="3"/>
  <c r="F104" i="3"/>
  <c r="I104" i="3"/>
  <c r="N104" i="3"/>
  <c r="K104" i="3"/>
  <c r="M104" i="3"/>
  <c r="O104" i="3"/>
  <c r="L104" i="3"/>
  <c r="E104" i="3"/>
  <c r="P104" i="3"/>
  <c r="C104" i="3" l="1"/>
  <c r="Q104" i="3"/>
  <c r="A105" i="3"/>
  <c r="B105" i="3"/>
  <c r="F105" i="3"/>
  <c r="N105" i="3"/>
  <c r="E105" i="3"/>
  <c r="L105" i="3"/>
  <c r="I105" i="3"/>
  <c r="O105" i="3"/>
  <c r="K105" i="3"/>
  <c r="G105" i="3"/>
  <c r="J105" i="3"/>
  <c r="P105" i="3"/>
  <c r="H105" i="3"/>
  <c r="M105" i="3"/>
  <c r="C105" i="3" l="1"/>
  <c r="Q105" i="3"/>
  <c r="A106" i="3"/>
  <c r="B106" i="3"/>
  <c r="F106" i="3"/>
  <c r="N106" i="3"/>
  <c r="G106" i="3"/>
  <c r="O106" i="3"/>
  <c r="L106" i="3"/>
  <c r="I106" i="3"/>
  <c r="K106" i="3"/>
  <c r="H106" i="3"/>
  <c r="J106" i="3"/>
  <c r="P106" i="3"/>
  <c r="E106" i="3"/>
  <c r="M106" i="3"/>
  <c r="C106" i="3" l="1"/>
  <c r="Q106" i="3"/>
  <c r="A107" i="3"/>
  <c r="B107" i="3"/>
  <c r="G107" i="3"/>
  <c r="H107" i="3"/>
  <c r="F107" i="3"/>
  <c r="J107" i="3"/>
  <c r="L107" i="3"/>
  <c r="M107" i="3"/>
  <c r="N107" i="3"/>
  <c r="K107" i="3"/>
  <c r="I107" i="3"/>
  <c r="O107" i="3"/>
  <c r="E107" i="3"/>
  <c r="P107" i="3"/>
  <c r="C107" i="3" l="1"/>
  <c r="Q107" i="3"/>
  <c r="A108" i="3"/>
  <c r="B108" i="3"/>
  <c r="J108" i="3"/>
  <c r="N108" i="3"/>
  <c r="F108" i="3"/>
  <c r="G108" i="3"/>
  <c r="I108" i="3"/>
  <c r="O108" i="3"/>
  <c r="K108" i="3"/>
  <c r="E108" i="3"/>
  <c r="P108" i="3"/>
  <c r="L108" i="3"/>
  <c r="H108" i="3"/>
  <c r="M108" i="3"/>
  <c r="C108" i="3" l="1"/>
  <c r="Q108" i="3"/>
  <c r="A109" i="3"/>
  <c r="B109" i="3"/>
  <c r="N109" i="3"/>
  <c r="G109" i="3"/>
  <c r="E109" i="3"/>
  <c r="I109" i="3"/>
  <c r="O109" i="3"/>
  <c r="F109" i="3"/>
  <c r="L109" i="3"/>
  <c r="J109" i="3"/>
  <c r="P109" i="3"/>
  <c r="K109" i="3"/>
  <c r="M109" i="3"/>
  <c r="H109" i="3"/>
  <c r="C109" i="3" l="1"/>
  <c r="Q109" i="3"/>
  <c r="A110" i="3"/>
  <c r="B110" i="3"/>
  <c r="J110" i="3"/>
  <c r="N110" i="3"/>
  <c r="F110" i="3"/>
  <c r="L110" i="3"/>
  <c r="I110" i="3"/>
  <c r="O110" i="3"/>
  <c r="K110" i="3"/>
  <c r="M110" i="3"/>
  <c r="P110" i="3"/>
  <c r="G110" i="3"/>
  <c r="E110" i="3"/>
  <c r="H110" i="3"/>
  <c r="C110" i="3" l="1"/>
  <c r="Q110" i="3"/>
  <c r="A111" i="3"/>
  <c r="B111" i="3"/>
  <c r="J111" i="3"/>
  <c r="N111" i="3"/>
  <c r="F111" i="3"/>
  <c r="O111" i="3"/>
  <c r="L111" i="3"/>
  <c r="I111" i="3"/>
  <c r="K111" i="3"/>
  <c r="H111" i="3"/>
  <c r="M111" i="3"/>
  <c r="P111" i="3"/>
  <c r="E111" i="3"/>
  <c r="G111" i="3"/>
  <c r="C111" i="3" l="1"/>
  <c r="Q111" i="3"/>
  <c r="A112" i="3"/>
  <c r="B112" i="3"/>
  <c r="N112" i="3"/>
  <c r="E112" i="3"/>
  <c r="I112" i="3"/>
  <c r="O112" i="3"/>
  <c r="F112" i="3"/>
  <c r="J112" i="3"/>
  <c r="P112" i="3"/>
  <c r="K112" i="3"/>
  <c r="H112" i="3"/>
  <c r="M112" i="3"/>
  <c r="G112" i="3"/>
  <c r="L112" i="3"/>
  <c r="C112" i="3" l="1"/>
  <c r="Q112" i="3"/>
  <c r="A113" i="3"/>
  <c r="B113" i="3"/>
  <c r="F113" i="3"/>
  <c r="N113" i="3"/>
  <c r="I113" i="3"/>
  <c r="O113" i="3"/>
  <c r="K113" i="3"/>
  <c r="H113" i="3"/>
  <c r="E113" i="3"/>
  <c r="J113" i="3"/>
  <c r="P113" i="3"/>
  <c r="L113" i="3"/>
  <c r="M113" i="3"/>
  <c r="G113" i="3"/>
  <c r="C113" i="3" l="1"/>
  <c r="Q113" i="3"/>
  <c r="A114" i="3"/>
  <c r="B114" i="3"/>
  <c r="N114" i="3"/>
  <c r="G114" i="3"/>
  <c r="F114" i="3"/>
  <c r="K114" i="3"/>
  <c r="I114" i="3"/>
  <c r="O114" i="3"/>
  <c r="J114" i="3"/>
  <c r="L114" i="3"/>
  <c r="E114" i="3"/>
  <c r="P114" i="3"/>
  <c r="M114" i="3"/>
  <c r="H114" i="3"/>
  <c r="C114" i="3" l="1"/>
  <c r="Q114" i="3"/>
  <c r="A115" i="3"/>
  <c r="B115" i="3"/>
  <c r="J115" i="3"/>
  <c r="N115" i="3"/>
  <c r="F115" i="3"/>
  <c r="K115" i="3"/>
  <c r="M115" i="3"/>
  <c r="O115" i="3"/>
  <c r="H115" i="3"/>
  <c r="E115" i="3"/>
  <c r="P115" i="3"/>
  <c r="L115" i="3"/>
  <c r="I115" i="3"/>
  <c r="G115" i="3"/>
  <c r="C115" i="3" l="1"/>
  <c r="Q115" i="3"/>
  <c r="A116" i="3"/>
  <c r="B116" i="3"/>
  <c r="F116" i="3"/>
  <c r="H116" i="3"/>
  <c r="G116" i="3"/>
  <c r="I116" i="3"/>
  <c r="N116" i="3"/>
  <c r="J116" i="3"/>
  <c r="E116" i="3"/>
  <c r="O116" i="3"/>
  <c r="K116" i="3"/>
  <c r="M116" i="3"/>
  <c r="P116" i="3"/>
  <c r="L116" i="3"/>
  <c r="C116" i="3" l="1"/>
  <c r="Q116" i="3"/>
  <c r="A117" i="3"/>
  <c r="B117" i="3"/>
  <c r="J117" i="3"/>
  <c r="N117" i="3"/>
  <c r="F117" i="3"/>
  <c r="K117" i="3"/>
  <c r="E117" i="3"/>
  <c r="I117" i="3"/>
  <c r="O117" i="3"/>
  <c r="L117" i="3"/>
  <c r="M117" i="3"/>
  <c r="P117" i="3"/>
  <c r="H117" i="3"/>
  <c r="G117" i="3"/>
  <c r="C117" i="3" l="1"/>
  <c r="Q117" i="3"/>
  <c r="A118" i="3"/>
  <c r="B118" i="3"/>
  <c r="J118" i="3"/>
  <c r="N118" i="3"/>
  <c r="G118" i="3"/>
  <c r="F118" i="3"/>
  <c r="I118" i="3"/>
  <c r="O118" i="3"/>
  <c r="K118" i="3"/>
  <c r="E118" i="3"/>
  <c r="P118" i="3"/>
  <c r="L118" i="3"/>
  <c r="M118" i="3"/>
  <c r="H118" i="3"/>
  <c r="C118" i="3" l="1"/>
  <c r="Q118" i="3"/>
  <c r="A119" i="3"/>
  <c r="B119" i="3"/>
  <c r="H119" i="3"/>
  <c r="F119" i="3"/>
  <c r="G119" i="3"/>
  <c r="I119" i="3"/>
  <c r="N119" i="3"/>
  <c r="J119" i="3"/>
  <c r="E119" i="3"/>
  <c r="O119" i="3"/>
  <c r="K119" i="3"/>
  <c r="M119" i="3"/>
  <c r="P119" i="3"/>
  <c r="L119" i="3"/>
  <c r="C119" i="3" l="1"/>
  <c r="Q119" i="3"/>
  <c r="A120" i="3"/>
  <c r="B120" i="3"/>
  <c r="H120" i="3"/>
  <c r="G120" i="3"/>
  <c r="F120" i="3"/>
  <c r="P120" i="3"/>
  <c r="E120" i="3"/>
  <c r="N120" i="3"/>
  <c r="J120" i="3"/>
  <c r="I120" i="3"/>
  <c r="O120" i="3"/>
  <c r="K120" i="3"/>
  <c r="L120" i="3"/>
  <c r="M120" i="3"/>
  <c r="C120" i="3" l="1"/>
  <c r="Q120" i="3"/>
  <c r="A121" i="3"/>
  <c r="B121" i="3"/>
  <c r="J121" i="3"/>
  <c r="N121" i="3"/>
  <c r="G121" i="3"/>
  <c r="F121" i="3"/>
  <c r="I121" i="3"/>
  <c r="O121" i="3"/>
  <c r="K121" i="3"/>
  <c r="M121" i="3"/>
  <c r="P121" i="3"/>
  <c r="L121" i="3"/>
  <c r="H121" i="3"/>
  <c r="E121" i="3"/>
  <c r="C121" i="3" l="1"/>
  <c r="Q121" i="3"/>
  <c r="A122" i="3"/>
  <c r="B122" i="3"/>
  <c r="E122" i="3"/>
  <c r="F122" i="3"/>
  <c r="J122" i="3"/>
  <c r="G122" i="3"/>
  <c r="M122" i="3"/>
  <c r="K122" i="3"/>
  <c r="L122" i="3"/>
  <c r="O122" i="3"/>
  <c r="P122" i="3"/>
  <c r="H122" i="3"/>
  <c r="N122" i="3"/>
  <c r="I122" i="3"/>
  <c r="C122" i="3" l="1"/>
  <c r="Q122" i="3"/>
  <c r="A123" i="3"/>
  <c r="B123" i="3"/>
  <c r="J123" i="3"/>
  <c r="N123" i="3"/>
  <c r="H123" i="3"/>
  <c r="F123" i="3"/>
  <c r="I123" i="3"/>
  <c r="O123" i="3"/>
  <c r="K123" i="3"/>
  <c r="M123" i="3"/>
  <c r="P123" i="3"/>
  <c r="L123" i="3"/>
  <c r="G123" i="3"/>
  <c r="E123" i="3"/>
  <c r="C123" i="3" l="1"/>
  <c r="Q123" i="3"/>
  <c r="A124" i="3"/>
  <c r="B124" i="3"/>
  <c r="O124" i="3"/>
  <c r="G124" i="3"/>
  <c r="I124" i="3"/>
  <c r="H124" i="3"/>
  <c r="E124" i="3"/>
  <c r="N124" i="3"/>
  <c r="F124" i="3"/>
  <c r="J124" i="3"/>
  <c r="P124" i="3"/>
  <c r="K124" i="3"/>
  <c r="M124" i="3"/>
  <c r="L124" i="3"/>
  <c r="C124" i="3" l="1"/>
  <c r="Q124" i="3"/>
  <c r="A125" i="3"/>
  <c r="B125" i="3"/>
  <c r="N125" i="3"/>
  <c r="E125" i="3"/>
  <c r="H125" i="3"/>
  <c r="K125" i="3"/>
  <c r="I125" i="3"/>
  <c r="O125" i="3"/>
  <c r="F125" i="3"/>
  <c r="J125" i="3"/>
  <c r="P125" i="3"/>
  <c r="G125" i="3"/>
  <c r="M125" i="3"/>
  <c r="L125" i="3"/>
  <c r="C125" i="3" l="1"/>
  <c r="Q125" i="3"/>
  <c r="A126" i="3"/>
  <c r="B126" i="3"/>
  <c r="H126" i="3"/>
  <c r="G126" i="3"/>
  <c r="E126" i="3"/>
  <c r="I126" i="3"/>
  <c r="N126" i="3"/>
  <c r="F126" i="3"/>
  <c r="J126" i="3"/>
  <c r="O126" i="3"/>
  <c r="K126" i="3"/>
  <c r="L126" i="3"/>
  <c r="M126" i="3"/>
  <c r="P126" i="3"/>
  <c r="C126" i="3" l="1"/>
  <c r="Q126" i="3"/>
  <c r="A127" i="3"/>
  <c r="B127" i="3"/>
  <c r="F127" i="3"/>
  <c r="N127" i="3"/>
  <c r="G127" i="3"/>
  <c r="E127" i="3"/>
  <c r="I127" i="3"/>
  <c r="O127" i="3"/>
  <c r="K127" i="3"/>
  <c r="H127" i="3"/>
  <c r="J127" i="3"/>
  <c r="P127" i="3"/>
  <c r="L127" i="3"/>
  <c r="M127" i="3"/>
  <c r="C127" i="3" l="1"/>
  <c r="Q127" i="3"/>
  <c r="A128" i="3"/>
  <c r="B128" i="3"/>
  <c r="O128" i="3"/>
  <c r="L128" i="3"/>
  <c r="E128" i="3"/>
  <c r="G128" i="3"/>
  <c r="I128" i="3"/>
  <c r="N128" i="3"/>
  <c r="H128" i="3"/>
  <c r="J128" i="3"/>
  <c r="P128" i="3"/>
  <c r="F128" i="3"/>
  <c r="K128" i="3"/>
  <c r="M128" i="3"/>
  <c r="C128" i="3" l="1"/>
  <c r="Q128" i="3"/>
  <c r="A129" i="3"/>
  <c r="B129" i="3"/>
  <c r="F129" i="3"/>
  <c r="J129" i="3"/>
  <c r="N129" i="3"/>
  <c r="L129" i="3"/>
  <c r="I129" i="3"/>
  <c r="M129" i="3"/>
  <c r="E129" i="3"/>
  <c r="G129" i="3"/>
  <c r="P129" i="3"/>
  <c r="K129" i="3"/>
  <c r="O129" i="3"/>
  <c r="H129" i="3"/>
  <c r="C129" i="3" l="1"/>
  <c r="Q129" i="3"/>
  <c r="A130" i="3"/>
  <c r="B130" i="3"/>
  <c r="F130" i="3"/>
  <c r="H130" i="3"/>
  <c r="I130" i="3"/>
  <c r="M130" i="3"/>
  <c r="E130" i="3"/>
  <c r="N130" i="3"/>
  <c r="O130" i="3"/>
  <c r="K130" i="3"/>
  <c r="G130" i="3"/>
  <c r="L130" i="3"/>
  <c r="J130" i="3"/>
  <c r="P130" i="3"/>
  <c r="C130" i="3" l="1"/>
  <c r="Q130" i="3"/>
  <c r="A131" i="3"/>
  <c r="B131" i="3"/>
  <c r="N131" i="3"/>
  <c r="F131" i="3"/>
  <c r="K131" i="3"/>
  <c r="H131" i="3"/>
  <c r="I131" i="3"/>
  <c r="E131" i="3"/>
  <c r="J131" i="3"/>
  <c r="L131" i="3"/>
  <c r="M131" i="3"/>
  <c r="P131" i="3"/>
  <c r="O131" i="3"/>
  <c r="G131" i="3"/>
  <c r="C131" i="3" l="1"/>
  <c r="Q131" i="3"/>
  <c r="A132" i="3"/>
  <c r="B132" i="3"/>
  <c r="O132" i="3"/>
  <c r="J132" i="3"/>
  <c r="N132" i="3"/>
  <c r="K132" i="3"/>
  <c r="I132" i="3"/>
  <c r="M132" i="3"/>
  <c r="E132" i="3"/>
  <c r="H132" i="3"/>
  <c r="G132" i="3"/>
  <c r="P132" i="3"/>
  <c r="L132" i="3"/>
  <c r="F132" i="3"/>
  <c r="C132" i="3" l="1"/>
  <c r="Q132" i="3"/>
  <c r="A133" i="3"/>
  <c r="B133" i="3"/>
  <c r="J133" i="3"/>
  <c r="N133" i="3"/>
  <c r="F133" i="3"/>
  <c r="K133" i="3"/>
  <c r="I133" i="3"/>
  <c r="E133" i="3"/>
  <c r="O133" i="3"/>
  <c r="H133" i="3"/>
  <c r="M133" i="3"/>
  <c r="P133" i="3"/>
  <c r="L133" i="3"/>
  <c r="G133" i="3"/>
  <c r="C133" i="3" l="1"/>
  <c r="Q133" i="3"/>
  <c r="A134" i="3"/>
  <c r="B134" i="3"/>
  <c r="J134" i="3"/>
  <c r="N134" i="3"/>
  <c r="G134" i="3"/>
  <c r="F134" i="3"/>
  <c r="E134" i="3"/>
  <c r="O134" i="3"/>
  <c r="K134" i="3"/>
  <c r="H134" i="3"/>
  <c r="M134" i="3"/>
  <c r="P134" i="3"/>
  <c r="L134" i="3"/>
  <c r="I134" i="3"/>
  <c r="C134" i="3" l="1"/>
  <c r="Q134" i="3"/>
  <c r="A135" i="3"/>
  <c r="B135" i="3"/>
  <c r="J135" i="3"/>
  <c r="N135" i="3"/>
  <c r="F135" i="3"/>
  <c r="H135" i="3"/>
  <c r="L135" i="3"/>
  <c r="I135" i="3"/>
  <c r="O135" i="3"/>
  <c r="E135" i="3"/>
  <c r="M135" i="3"/>
  <c r="G135" i="3"/>
  <c r="P135" i="3"/>
  <c r="K135" i="3"/>
  <c r="C135" i="3" l="1"/>
  <c r="Q135" i="3"/>
  <c r="A136" i="3"/>
  <c r="B136" i="3"/>
  <c r="O136" i="3"/>
  <c r="K136" i="3"/>
  <c r="F136" i="3"/>
  <c r="P136" i="3"/>
  <c r="N136" i="3"/>
  <c r="J136" i="3"/>
  <c r="G136" i="3"/>
  <c r="M136" i="3"/>
  <c r="L136" i="3"/>
  <c r="E136" i="3"/>
  <c r="I136" i="3"/>
  <c r="H136" i="3"/>
  <c r="C136" i="3" l="1"/>
  <c r="Q136" i="3"/>
  <c r="A137" i="3"/>
  <c r="B137" i="3"/>
  <c r="F137" i="3"/>
  <c r="L137" i="3"/>
  <c r="P137" i="3"/>
  <c r="E137" i="3"/>
  <c r="N137" i="3"/>
  <c r="K137" i="3"/>
  <c r="M137" i="3"/>
  <c r="O137" i="3"/>
  <c r="I137" i="3"/>
  <c r="J137" i="3"/>
  <c r="G137" i="3"/>
  <c r="H137" i="3"/>
  <c r="C137" i="3" l="1"/>
  <c r="Q137" i="3"/>
  <c r="A138" i="3"/>
  <c r="B138" i="3"/>
  <c r="M138" i="3"/>
  <c r="I138" i="3"/>
  <c r="P138" i="3"/>
  <c r="J138" i="3"/>
  <c r="F138" i="3"/>
  <c r="G138" i="3"/>
  <c r="O138" i="3"/>
  <c r="K138" i="3"/>
  <c r="E138" i="3"/>
  <c r="N138" i="3"/>
  <c r="L138" i="3"/>
  <c r="H138" i="3"/>
  <c r="C138" i="3" l="1"/>
  <c r="Q138" i="3"/>
  <c r="A139" i="3"/>
  <c r="B139" i="3"/>
  <c r="G139" i="3"/>
  <c r="M139" i="3"/>
  <c r="K139" i="3"/>
  <c r="J139" i="3"/>
  <c r="L139" i="3"/>
  <c r="O139" i="3"/>
  <c r="N139" i="3"/>
  <c r="P139" i="3"/>
  <c r="F139" i="3"/>
  <c r="E139" i="3"/>
  <c r="I139" i="3"/>
  <c r="H139" i="3"/>
  <c r="C139" i="3" l="1"/>
  <c r="Q139" i="3"/>
  <c r="A140" i="3"/>
  <c r="B140" i="3"/>
  <c r="G140" i="3"/>
  <c r="M140" i="3"/>
  <c r="K140" i="3"/>
  <c r="O140" i="3"/>
  <c r="H140" i="3"/>
  <c r="P140" i="3"/>
  <c r="F140" i="3"/>
  <c r="I140" i="3"/>
  <c r="N140" i="3"/>
  <c r="L140" i="3"/>
  <c r="E140" i="3"/>
  <c r="J140" i="3"/>
  <c r="C140" i="3" l="1"/>
  <c r="Q140" i="3"/>
  <c r="A141" i="3"/>
  <c r="B141" i="3"/>
  <c r="J141" i="3"/>
  <c r="L141" i="3"/>
  <c r="E141" i="3"/>
  <c r="O141" i="3"/>
  <c r="M141" i="3"/>
  <c r="P141" i="3"/>
  <c r="G141" i="3"/>
  <c r="H141" i="3"/>
  <c r="I141" i="3"/>
  <c r="N141" i="3"/>
  <c r="F141" i="3"/>
  <c r="K141" i="3"/>
  <c r="C141" i="3" l="1"/>
  <c r="Q141" i="3"/>
  <c r="A142" i="3"/>
  <c r="B142" i="3"/>
  <c r="I142" i="3"/>
  <c r="L142" i="3"/>
  <c r="G142" i="3"/>
  <c r="E142" i="3"/>
  <c r="P142" i="3"/>
  <c r="J142" i="3"/>
  <c r="F142" i="3"/>
  <c r="H142" i="3"/>
  <c r="M142" i="3"/>
  <c r="N142" i="3"/>
  <c r="O142" i="3"/>
  <c r="K142" i="3"/>
  <c r="C142" i="3" l="1"/>
  <c r="Q142" i="3"/>
  <c r="A143" i="3"/>
  <c r="B143" i="3"/>
  <c r="N143" i="3"/>
  <c r="L143" i="3"/>
  <c r="F143" i="3"/>
  <c r="O143" i="3"/>
  <c r="I143" i="3"/>
  <c r="P143" i="3"/>
  <c r="E143" i="3"/>
  <c r="J143" i="3"/>
  <c r="H143" i="3"/>
  <c r="M143" i="3"/>
  <c r="G143" i="3"/>
  <c r="K143" i="3"/>
  <c r="C143" i="3" l="1"/>
  <c r="Q143" i="3"/>
  <c r="A144" i="3"/>
  <c r="B144" i="3"/>
  <c r="N144" i="3"/>
  <c r="L144" i="3"/>
  <c r="G144" i="3"/>
  <c r="I144" i="3"/>
  <c r="P144" i="3"/>
  <c r="E144" i="3"/>
  <c r="F144" i="3"/>
  <c r="K144" i="3"/>
  <c r="M144" i="3"/>
  <c r="J144" i="3"/>
  <c r="O144" i="3"/>
  <c r="H144" i="3"/>
  <c r="C144" i="3" l="1"/>
  <c r="Q144" i="3"/>
  <c r="A145" i="3"/>
  <c r="B145" i="3"/>
  <c r="N145" i="3"/>
  <c r="J145" i="3"/>
  <c r="F145" i="3"/>
  <c r="K145" i="3"/>
  <c r="G145" i="3"/>
  <c r="E145" i="3"/>
  <c r="M145" i="3"/>
  <c r="O145" i="3"/>
  <c r="H145" i="3"/>
  <c r="P145" i="3"/>
  <c r="L145" i="3"/>
  <c r="I145" i="3"/>
  <c r="C145" i="3" l="1"/>
  <c r="Q145" i="3"/>
  <c r="A146" i="3"/>
  <c r="B146" i="3"/>
  <c r="O146" i="3"/>
  <c r="N146" i="3"/>
  <c r="F146" i="3"/>
  <c r="E146" i="3"/>
  <c r="P146" i="3"/>
  <c r="L146" i="3"/>
  <c r="J146" i="3"/>
  <c r="H146" i="3"/>
  <c r="I146" i="3"/>
  <c r="K146" i="3"/>
  <c r="G146" i="3"/>
  <c r="M146" i="3"/>
  <c r="C146" i="3" l="1"/>
  <c r="Q146" i="3"/>
  <c r="A147" i="3"/>
  <c r="B147" i="3"/>
  <c r="M147" i="3"/>
  <c r="L147" i="3"/>
  <c r="G147" i="3"/>
  <c r="I147" i="3"/>
  <c r="H147" i="3"/>
  <c r="P147" i="3"/>
  <c r="F147" i="3"/>
  <c r="J147" i="3"/>
  <c r="N147" i="3"/>
  <c r="E147" i="3"/>
  <c r="O147" i="3"/>
  <c r="K147" i="3"/>
  <c r="C147" i="3" l="1"/>
  <c r="Q147" i="3"/>
  <c r="A148" i="3"/>
  <c r="B148" i="3"/>
  <c r="E148" i="3"/>
  <c r="F148" i="3"/>
  <c r="I148" i="3"/>
  <c r="H148" i="3"/>
  <c r="J148" i="3"/>
  <c r="P148" i="3"/>
  <c r="M148" i="3"/>
  <c r="G148" i="3"/>
  <c r="O148" i="3"/>
  <c r="K148" i="3"/>
  <c r="L148" i="3"/>
  <c r="N148" i="3"/>
  <c r="C148" i="3" l="1"/>
  <c r="Q148" i="3"/>
  <c r="A149" i="3"/>
  <c r="B149" i="3"/>
  <c r="E149" i="3"/>
  <c r="O149" i="3"/>
  <c r="F149" i="3"/>
  <c r="K149" i="3"/>
  <c r="M149" i="3"/>
  <c r="P149" i="3"/>
  <c r="N149" i="3"/>
  <c r="J149" i="3"/>
  <c r="H149" i="3"/>
  <c r="I149" i="3"/>
  <c r="L149" i="3"/>
  <c r="G149" i="3"/>
  <c r="C149" i="3" l="1"/>
  <c r="Q149" i="3"/>
  <c r="A150" i="3"/>
  <c r="B150" i="3"/>
  <c r="O150" i="3"/>
  <c r="G150" i="3"/>
  <c r="F150" i="3"/>
  <c r="J150" i="3"/>
  <c r="K150" i="3"/>
  <c r="P150" i="3"/>
  <c r="E150" i="3"/>
  <c r="N150" i="3"/>
  <c r="I150" i="3"/>
  <c r="M150" i="3"/>
  <c r="L150" i="3"/>
  <c r="H150" i="3"/>
  <c r="C150" i="3" l="1"/>
  <c r="Q150" i="3"/>
  <c r="A151" i="3"/>
  <c r="B151" i="3"/>
  <c r="N151" i="3"/>
  <c r="L151" i="3"/>
  <c r="F151" i="3"/>
  <c r="J151" i="3"/>
  <c r="H151" i="3"/>
  <c r="P151" i="3"/>
  <c r="I151" i="3"/>
  <c r="G151" i="3"/>
  <c r="E151" i="3"/>
  <c r="M151" i="3"/>
  <c r="K151" i="3"/>
  <c r="O151" i="3"/>
  <c r="C151" i="3" l="1"/>
  <c r="Q151" i="3"/>
  <c r="A152" i="3"/>
  <c r="B152" i="3"/>
  <c r="O152" i="3"/>
  <c r="L152" i="3"/>
  <c r="J152" i="3"/>
  <c r="I152" i="3"/>
  <c r="P152" i="3"/>
  <c r="M152" i="3"/>
  <c r="G152" i="3"/>
  <c r="E152" i="3"/>
  <c r="F152" i="3"/>
  <c r="K152" i="3"/>
  <c r="H152" i="3"/>
  <c r="N152" i="3"/>
  <c r="C152" i="3" l="1"/>
  <c r="Q152" i="3"/>
  <c r="A153" i="3"/>
  <c r="B153" i="3"/>
  <c r="O153" i="3"/>
  <c r="L153" i="3"/>
  <c r="F153" i="3"/>
  <c r="J153" i="3"/>
  <c r="K153" i="3"/>
  <c r="M153" i="3"/>
  <c r="P153" i="3"/>
  <c r="N153" i="3"/>
  <c r="E153" i="3"/>
  <c r="I153" i="3"/>
  <c r="G153" i="3"/>
  <c r="H153" i="3"/>
  <c r="C153" i="3" l="1"/>
  <c r="Q153" i="3"/>
  <c r="A154" i="3"/>
  <c r="B154" i="3"/>
  <c r="O154" i="3"/>
  <c r="L154" i="3"/>
  <c r="F154" i="3"/>
  <c r="G154" i="3"/>
  <c r="P154" i="3"/>
  <c r="N154" i="3"/>
  <c r="J154" i="3"/>
  <c r="I154" i="3"/>
  <c r="H154" i="3"/>
  <c r="M154" i="3"/>
  <c r="K154" i="3"/>
  <c r="E154" i="3"/>
  <c r="C154" i="3" l="1"/>
  <c r="Q154" i="3"/>
  <c r="A155" i="3"/>
  <c r="B155" i="3"/>
  <c r="O155" i="3"/>
  <c r="L155" i="3"/>
  <c r="J155" i="3"/>
  <c r="G155" i="3"/>
  <c r="N155" i="3"/>
  <c r="P155" i="3"/>
  <c r="I155" i="3"/>
  <c r="K155" i="3"/>
  <c r="M155" i="3"/>
  <c r="F155" i="3"/>
  <c r="H155" i="3"/>
  <c r="E155" i="3"/>
  <c r="C155" i="3" l="1"/>
  <c r="Q155" i="3"/>
  <c r="A156" i="3"/>
  <c r="B156" i="3"/>
  <c r="K156" i="3"/>
  <c r="L156" i="3"/>
  <c r="J156" i="3"/>
  <c r="P156" i="3"/>
  <c r="I156" i="3"/>
  <c r="E156" i="3"/>
  <c r="H156" i="3"/>
  <c r="G156" i="3"/>
  <c r="F156" i="3"/>
  <c r="M156" i="3"/>
  <c r="N156" i="3"/>
  <c r="O156" i="3"/>
  <c r="C156" i="3" l="1"/>
  <c r="Q156" i="3"/>
  <c r="A157" i="3"/>
  <c r="B157" i="3"/>
  <c r="I157" i="3"/>
  <c r="J157" i="3"/>
  <c r="G157" i="3"/>
  <c r="K157" i="3"/>
  <c r="P157" i="3"/>
  <c r="M157" i="3"/>
  <c r="E157" i="3"/>
  <c r="H157" i="3"/>
  <c r="O157" i="3"/>
  <c r="F157" i="3"/>
  <c r="N157" i="3"/>
  <c r="L157" i="3"/>
  <c r="C157" i="3" l="1"/>
  <c r="Q157" i="3"/>
  <c r="A158" i="3"/>
  <c r="B158" i="3"/>
  <c r="I158" i="3"/>
  <c r="L158" i="3"/>
  <c r="G158" i="3"/>
  <c r="J158" i="3"/>
  <c r="P158" i="3"/>
  <c r="M158" i="3"/>
  <c r="E158" i="3"/>
  <c r="H158" i="3"/>
  <c r="K158" i="3"/>
  <c r="F158" i="3"/>
  <c r="O158" i="3"/>
  <c r="N158" i="3"/>
  <c r="C158" i="3" l="1"/>
  <c r="Q158" i="3"/>
  <c r="A159" i="3"/>
  <c r="B159" i="3"/>
  <c r="N159" i="3"/>
  <c r="L159" i="3"/>
  <c r="K159" i="3"/>
  <c r="M159" i="3"/>
  <c r="P159" i="3"/>
  <c r="I159" i="3"/>
  <c r="E159" i="3"/>
  <c r="H159" i="3"/>
  <c r="G159" i="3"/>
  <c r="J159" i="3"/>
  <c r="F159" i="3"/>
  <c r="O159" i="3"/>
  <c r="C159" i="3" l="1"/>
  <c r="Q159" i="3"/>
  <c r="A160" i="3"/>
  <c r="B160" i="3"/>
  <c r="P160" i="3"/>
  <c r="L160" i="3"/>
  <c r="G160" i="3"/>
  <c r="N160" i="3"/>
  <c r="O160" i="3"/>
  <c r="M160" i="3"/>
  <c r="J160" i="3"/>
  <c r="H160" i="3"/>
  <c r="I160" i="3"/>
  <c r="F160" i="3"/>
  <c r="E160" i="3"/>
  <c r="K160" i="3"/>
  <c r="C160" i="3" l="1"/>
  <c r="Q160" i="3"/>
  <c r="A161" i="3"/>
  <c r="B161" i="3"/>
  <c r="O161" i="3"/>
  <c r="L161" i="3"/>
  <c r="F161" i="3"/>
  <c r="J161" i="3"/>
  <c r="K161" i="3"/>
  <c r="M161" i="3"/>
  <c r="P161" i="3"/>
  <c r="N161" i="3"/>
  <c r="G161" i="3"/>
  <c r="I161" i="3"/>
  <c r="E161" i="3"/>
  <c r="H161" i="3"/>
  <c r="C161" i="3" l="1"/>
  <c r="Q161" i="3"/>
  <c r="A162" i="3"/>
  <c r="B162" i="3"/>
  <c r="O162" i="3"/>
  <c r="L162" i="3"/>
  <c r="J162" i="3"/>
  <c r="E162" i="3"/>
  <c r="P162" i="3"/>
  <c r="I162" i="3"/>
  <c r="G162" i="3"/>
  <c r="N162" i="3"/>
  <c r="F162" i="3"/>
  <c r="K162" i="3"/>
  <c r="H162" i="3"/>
  <c r="M162" i="3"/>
  <c r="C162" i="3" l="1"/>
  <c r="Q162" i="3"/>
  <c r="A163" i="3"/>
  <c r="B163" i="3"/>
  <c r="O163" i="3"/>
  <c r="L163" i="3"/>
  <c r="F163" i="3"/>
  <c r="E163" i="3"/>
  <c r="P163" i="3"/>
  <c r="I163" i="3"/>
  <c r="J163" i="3"/>
  <c r="N163" i="3"/>
  <c r="M163" i="3"/>
  <c r="K163" i="3"/>
  <c r="G163" i="3"/>
  <c r="H163" i="3"/>
  <c r="C163" i="3" l="1"/>
  <c r="Q163" i="3"/>
  <c r="A164" i="3"/>
  <c r="B164" i="3"/>
  <c r="F164" i="3"/>
  <c r="L164" i="3"/>
  <c r="J164" i="3"/>
  <c r="E164" i="3"/>
  <c r="P164" i="3"/>
  <c r="M164" i="3"/>
  <c r="N164" i="3"/>
  <c r="G164" i="3"/>
  <c r="I164" i="3"/>
  <c r="O164" i="3"/>
  <c r="K164" i="3"/>
  <c r="H164" i="3"/>
  <c r="C164" i="3" l="1"/>
  <c r="Q164" i="3"/>
  <c r="A165" i="3"/>
  <c r="B165" i="3"/>
  <c r="O165" i="3"/>
  <c r="L165" i="3"/>
  <c r="F165" i="3"/>
  <c r="J165" i="3"/>
  <c r="H165" i="3"/>
  <c r="P165" i="3"/>
  <c r="N165" i="3"/>
  <c r="K165" i="3"/>
  <c r="M165" i="3"/>
  <c r="I165" i="3"/>
  <c r="G165" i="3"/>
  <c r="E165" i="3"/>
  <c r="C165" i="3" l="1"/>
  <c r="Q165" i="3"/>
  <c r="A166" i="3"/>
  <c r="B166" i="3"/>
  <c r="O166" i="3"/>
  <c r="L166" i="3"/>
  <c r="F166" i="3"/>
  <c r="P166" i="3"/>
  <c r="N166" i="3"/>
  <c r="J166" i="3"/>
  <c r="M166" i="3"/>
  <c r="H166" i="3"/>
  <c r="I166" i="3"/>
  <c r="K166" i="3"/>
  <c r="G166" i="3"/>
  <c r="E166" i="3"/>
  <c r="C166" i="3" l="1"/>
  <c r="Q166" i="3"/>
  <c r="A167" i="3"/>
  <c r="B167" i="3"/>
  <c r="F167" i="3"/>
  <c r="L167" i="3"/>
  <c r="J167" i="3"/>
  <c r="K167" i="3"/>
  <c r="I167" i="3"/>
  <c r="P167" i="3"/>
  <c r="E167" i="3"/>
  <c r="N167" i="3"/>
  <c r="H167" i="3"/>
  <c r="M167" i="3"/>
  <c r="O167" i="3"/>
  <c r="G167" i="3"/>
  <c r="C167" i="3" l="1"/>
  <c r="Q167" i="3"/>
  <c r="A168" i="3"/>
  <c r="B168" i="3"/>
  <c r="M168" i="3"/>
  <c r="L168" i="3"/>
  <c r="F168" i="3"/>
  <c r="E168" i="3"/>
  <c r="P168" i="3"/>
  <c r="N168" i="3"/>
  <c r="J168" i="3"/>
  <c r="G168" i="3"/>
  <c r="I168" i="3"/>
  <c r="O168" i="3"/>
  <c r="K168" i="3"/>
  <c r="H168" i="3"/>
  <c r="C168" i="3" l="1"/>
  <c r="Q168" i="3"/>
  <c r="A169" i="3"/>
  <c r="B169" i="3"/>
  <c r="I169" i="3"/>
  <c r="L169" i="3"/>
  <c r="F169" i="3"/>
  <c r="E169" i="3"/>
  <c r="P169" i="3"/>
  <c r="N169" i="3"/>
  <c r="J169" i="3"/>
  <c r="O169" i="3"/>
  <c r="M169" i="3"/>
  <c r="K169" i="3"/>
  <c r="G169" i="3"/>
  <c r="H169" i="3"/>
  <c r="C169" i="3" l="1"/>
  <c r="Q169" i="3"/>
  <c r="A170" i="3"/>
  <c r="B170" i="3"/>
  <c r="J170" i="3"/>
  <c r="L170" i="3"/>
  <c r="G170" i="3"/>
  <c r="P170" i="3"/>
  <c r="I170" i="3"/>
  <c r="E170" i="3"/>
  <c r="H170" i="3"/>
  <c r="O170" i="3"/>
  <c r="F170" i="3"/>
  <c r="N170" i="3"/>
  <c r="M170" i="3"/>
  <c r="K170" i="3"/>
  <c r="C170" i="3" l="1"/>
  <c r="Q170" i="3"/>
  <c r="A171" i="3"/>
  <c r="B171" i="3"/>
  <c r="I171" i="3"/>
  <c r="L171" i="3"/>
  <c r="G171" i="3"/>
  <c r="O171" i="3"/>
  <c r="M171" i="3"/>
  <c r="E171" i="3"/>
  <c r="H171" i="3"/>
  <c r="P171" i="3"/>
  <c r="F171" i="3"/>
  <c r="N171" i="3"/>
  <c r="J171" i="3"/>
  <c r="K171" i="3"/>
  <c r="C171" i="3" l="1"/>
  <c r="Q171" i="3"/>
  <c r="A172" i="3"/>
  <c r="B172" i="3"/>
  <c r="P172" i="3"/>
  <c r="L172" i="3"/>
  <c r="K172" i="3"/>
  <c r="E172" i="3"/>
  <c r="O172" i="3"/>
  <c r="I172" i="3"/>
  <c r="N172" i="3"/>
  <c r="H172" i="3"/>
  <c r="G172" i="3"/>
  <c r="F172" i="3"/>
  <c r="J172" i="3"/>
  <c r="M172" i="3"/>
  <c r="C172" i="3" l="1"/>
  <c r="Q172" i="3"/>
  <c r="A173" i="3"/>
  <c r="B173" i="3"/>
  <c r="J173" i="3"/>
  <c r="L173" i="3"/>
  <c r="G173" i="3"/>
  <c r="O173" i="3"/>
  <c r="M173" i="3"/>
  <c r="E173" i="3"/>
  <c r="H173" i="3"/>
  <c r="P173" i="3"/>
  <c r="F173" i="3"/>
  <c r="N173" i="3"/>
  <c r="I173" i="3"/>
  <c r="K173" i="3"/>
  <c r="C173" i="3" l="1"/>
  <c r="Q173" i="3"/>
  <c r="A174" i="3"/>
  <c r="B174" i="3"/>
  <c r="N174" i="3"/>
  <c r="L174" i="3"/>
  <c r="G174" i="3"/>
  <c r="H174" i="3"/>
  <c r="I174" i="3"/>
  <c r="P174" i="3"/>
  <c r="M174" i="3"/>
  <c r="E174" i="3"/>
  <c r="F174" i="3"/>
  <c r="J174" i="3"/>
  <c r="O174" i="3"/>
  <c r="K174" i="3"/>
  <c r="C174" i="3" l="1"/>
  <c r="Q174" i="3"/>
  <c r="A175" i="3"/>
  <c r="B175" i="3"/>
  <c r="J175" i="3"/>
  <c r="L175" i="3"/>
  <c r="K175" i="3"/>
  <c r="N175" i="3"/>
  <c r="P175" i="3"/>
  <c r="E175" i="3"/>
  <c r="I175" i="3"/>
  <c r="H175" i="3"/>
  <c r="M175" i="3"/>
  <c r="O175" i="3"/>
  <c r="F175" i="3"/>
  <c r="G175" i="3"/>
  <c r="C175" i="3" l="1"/>
  <c r="Q175" i="3"/>
  <c r="A176" i="3"/>
  <c r="B176" i="3"/>
  <c r="J176" i="3"/>
  <c r="L176" i="3"/>
  <c r="G176" i="3"/>
  <c r="I176" i="3"/>
  <c r="M176" i="3"/>
  <c r="E176" i="3"/>
  <c r="H176" i="3"/>
  <c r="P176" i="3"/>
  <c r="F176" i="3"/>
  <c r="O176" i="3"/>
  <c r="N176" i="3"/>
  <c r="K176" i="3"/>
  <c r="C176" i="3" l="1"/>
  <c r="Q176" i="3"/>
  <c r="A177" i="3"/>
  <c r="B177" i="3"/>
  <c r="P177" i="3"/>
  <c r="L177" i="3"/>
  <c r="E177" i="3"/>
  <c r="F177" i="3"/>
  <c r="K177" i="3"/>
  <c r="M177" i="3"/>
  <c r="I177" i="3"/>
  <c r="H177" i="3"/>
  <c r="G177" i="3"/>
  <c r="N177" i="3"/>
  <c r="J177" i="3"/>
  <c r="O177" i="3"/>
  <c r="C177" i="3" l="1"/>
  <c r="Q177" i="3"/>
  <c r="A178" i="3"/>
  <c r="B178" i="3"/>
  <c r="N178" i="3"/>
  <c r="O178" i="3"/>
  <c r="F178" i="3"/>
  <c r="G178" i="3"/>
  <c r="P178" i="3"/>
  <c r="M178" i="3"/>
  <c r="J178" i="3"/>
  <c r="E178" i="3"/>
  <c r="I178" i="3"/>
  <c r="L178" i="3"/>
  <c r="K178" i="3"/>
  <c r="H178" i="3"/>
  <c r="C178" i="3" l="1"/>
  <c r="Q178" i="3"/>
  <c r="A179" i="3"/>
  <c r="B179" i="3"/>
  <c r="F179" i="3"/>
  <c r="L179" i="3"/>
  <c r="I179" i="3"/>
  <c r="J179" i="3"/>
  <c r="P179" i="3"/>
  <c r="M179" i="3"/>
  <c r="E179" i="3"/>
  <c r="H179" i="3"/>
  <c r="G179" i="3"/>
  <c r="O179" i="3"/>
  <c r="K179" i="3"/>
  <c r="N179" i="3"/>
  <c r="C179" i="3" l="1"/>
  <c r="Q179" i="3"/>
  <c r="A180" i="3"/>
  <c r="B180" i="3"/>
  <c r="J180" i="3"/>
  <c r="L180" i="3"/>
  <c r="O180" i="3"/>
  <c r="G180" i="3"/>
  <c r="P180" i="3"/>
  <c r="I180" i="3"/>
  <c r="H180" i="3"/>
  <c r="K180" i="3"/>
  <c r="M180" i="3"/>
  <c r="E180" i="3"/>
  <c r="F180" i="3"/>
  <c r="N180" i="3"/>
  <c r="C180" i="3" l="1"/>
  <c r="Q180" i="3"/>
  <c r="A181" i="3"/>
  <c r="B181" i="3"/>
  <c r="J181" i="3"/>
  <c r="L181" i="3"/>
  <c r="K181" i="3"/>
  <c r="G181" i="3"/>
  <c r="I181" i="3"/>
  <c r="E181" i="3"/>
  <c r="H181" i="3"/>
  <c r="P181" i="3"/>
  <c r="F181" i="3"/>
  <c r="M181" i="3"/>
  <c r="N181" i="3"/>
  <c r="O181" i="3"/>
  <c r="C181" i="3" l="1"/>
  <c r="Q181" i="3"/>
  <c r="A182" i="3"/>
  <c r="B182" i="3"/>
  <c r="P182" i="3"/>
  <c r="L182" i="3"/>
  <c r="G182" i="3"/>
  <c r="I182" i="3"/>
  <c r="M182" i="3"/>
  <c r="J182" i="3"/>
  <c r="H182" i="3"/>
  <c r="O182" i="3"/>
  <c r="F182" i="3"/>
  <c r="E182" i="3"/>
  <c r="N182" i="3"/>
  <c r="K182" i="3"/>
  <c r="C182" i="3" l="1"/>
  <c r="Q182" i="3"/>
  <c r="A183" i="3"/>
  <c r="B183" i="3"/>
  <c r="M183" i="3"/>
  <c r="L183" i="3"/>
  <c r="N183" i="3"/>
  <c r="K183" i="3"/>
  <c r="P183" i="3"/>
  <c r="I183" i="3"/>
  <c r="E183" i="3"/>
  <c r="H183" i="3"/>
  <c r="G183" i="3"/>
  <c r="J183" i="3"/>
  <c r="F183" i="3"/>
  <c r="O183" i="3"/>
  <c r="C183" i="3" l="1"/>
  <c r="Q183" i="3"/>
  <c r="A184" i="3"/>
  <c r="B184" i="3"/>
  <c r="N184" i="3"/>
  <c r="L184" i="3"/>
  <c r="K184" i="3"/>
  <c r="P184" i="3"/>
  <c r="I184" i="3"/>
  <c r="E184" i="3"/>
  <c r="H184" i="3"/>
  <c r="O184" i="3"/>
  <c r="F184" i="3"/>
  <c r="M184" i="3"/>
  <c r="J184" i="3"/>
  <c r="G184" i="3"/>
  <c r="C184" i="3" l="1"/>
  <c r="Q184" i="3"/>
  <c r="A185" i="3"/>
  <c r="B185" i="3"/>
  <c r="I185" i="3"/>
  <c r="L185" i="3"/>
  <c r="G185" i="3"/>
  <c r="M185" i="3"/>
  <c r="E185" i="3"/>
  <c r="H185" i="3"/>
  <c r="F185" i="3"/>
  <c r="N185" i="3"/>
  <c r="J185" i="3"/>
  <c r="O185" i="3"/>
  <c r="P185" i="3"/>
  <c r="K185" i="3"/>
  <c r="C185" i="3" l="1"/>
  <c r="Q185" i="3"/>
  <c r="A186" i="3"/>
  <c r="B186" i="3"/>
  <c r="J186" i="3"/>
  <c r="L186" i="3"/>
  <c r="G186" i="3"/>
  <c r="M186" i="3"/>
  <c r="E186" i="3"/>
  <c r="H186" i="3"/>
  <c r="F186" i="3"/>
  <c r="N186" i="3"/>
  <c r="I186" i="3"/>
  <c r="O186" i="3"/>
  <c r="P186" i="3"/>
  <c r="K186" i="3"/>
  <c r="C186" i="3" l="1"/>
  <c r="Q186" i="3"/>
  <c r="A187" i="3"/>
  <c r="B187" i="3"/>
  <c r="P187" i="3"/>
  <c r="L187" i="3"/>
  <c r="G187" i="3"/>
  <c r="M187" i="3"/>
  <c r="J187" i="3"/>
  <c r="H187" i="3"/>
  <c r="F187" i="3"/>
  <c r="E187" i="3"/>
  <c r="I187" i="3"/>
  <c r="N187" i="3"/>
  <c r="O187" i="3"/>
  <c r="K187" i="3"/>
  <c r="C187" i="3" l="1"/>
  <c r="Q187" i="3"/>
  <c r="A188" i="3"/>
  <c r="B188" i="3"/>
  <c r="P188" i="3"/>
  <c r="L188" i="3"/>
  <c r="G188" i="3"/>
  <c r="M188" i="3"/>
  <c r="J188" i="3"/>
  <c r="H188" i="3"/>
  <c r="E188" i="3"/>
  <c r="N188" i="3"/>
  <c r="I188" i="3"/>
  <c r="K188" i="3"/>
  <c r="F188" i="3"/>
  <c r="O188" i="3"/>
  <c r="C188" i="3" l="1"/>
  <c r="Q188" i="3"/>
  <c r="A189" i="3"/>
  <c r="B189" i="3"/>
  <c r="P189" i="3"/>
  <c r="L189" i="3"/>
  <c r="K189" i="3"/>
  <c r="I189" i="3"/>
  <c r="N189" i="3"/>
  <c r="H189" i="3"/>
  <c r="J189" i="3"/>
  <c r="E189" i="3"/>
  <c r="M189" i="3"/>
  <c r="G189" i="3"/>
  <c r="F189" i="3"/>
  <c r="O189" i="3"/>
  <c r="C189" i="3" l="1"/>
  <c r="Q189" i="3"/>
  <c r="A190" i="3"/>
  <c r="B190" i="3"/>
  <c r="N190" i="3"/>
  <c r="L190" i="3"/>
  <c r="G190" i="3"/>
  <c r="M190" i="3"/>
  <c r="E190" i="3"/>
  <c r="H190" i="3"/>
  <c r="F190" i="3"/>
  <c r="O190" i="3"/>
  <c r="J190" i="3"/>
  <c r="I190" i="3"/>
  <c r="P190" i="3"/>
  <c r="K190" i="3"/>
  <c r="C190" i="3" l="1"/>
  <c r="Q190" i="3"/>
  <c r="A191" i="3"/>
  <c r="B191" i="3"/>
  <c r="N191" i="3"/>
  <c r="L191" i="3"/>
  <c r="G191" i="3"/>
  <c r="M191" i="3"/>
  <c r="E191" i="3"/>
  <c r="H191" i="3"/>
  <c r="F191" i="3"/>
  <c r="O191" i="3"/>
  <c r="J191" i="3"/>
  <c r="I191" i="3"/>
  <c r="P191" i="3"/>
  <c r="K191" i="3"/>
  <c r="C191" i="3" l="1"/>
  <c r="Q191" i="3"/>
  <c r="A192" i="3"/>
  <c r="B192" i="3"/>
  <c r="J192" i="3"/>
  <c r="L192" i="3"/>
  <c r="G192" i="3"/>
  <c r="M192" i="3"/>
  <c r="E192" i="3"/>
  <c r="H192" i="3"/>
  <c r="F192" i="3"/>
  <c r="O192" i="3"/>
  <c r="N192" i="3"/>
  <c r="I192" i="3"/>
  <c r="P192" i="3"/>
  <c r="K192" i="3"/>
  <c r="C192" i="3" l="1"/>
  <c r="Q192" i="3"/>
  <c r="A193" i="3"/>
  <c r="B193" i="3"/>
  <c r="J193" i="3"/>
  <c r="L193" i="3"/>
  <c r="I193" i="3"/>
  <c r="M193" i="3"/>
  <c r="N193" i="3"/>
  <c r="H193" i="3"/>
  <c r="E193" i="3"/>
  <c r="K193" i="3"/>
  <c r="F193" i="3"/>
  <c r="O193" i="3"/>
  <c r="P193" i="3"/>
  <c r="G193" i="3"/>
  <c r="C193" i="3" l="1"/>
  <c r="Q193" i="3"/>
  <c r="A194" i="3"/>
  <c r="B194" i="3"/>
  <c r="K194" i="3"/>
  <c r="L194" i="3"/>
  <c r="N194" i="3"/>
  <c r="I194" i="3"/>
  <c r="J194" i="3"/>
  <c r="H194" i="3"/>
  <c r="G194" i="3"/>
  <c r="M194" i="3"/>
  <c r="O194" i="3"/>
  <c r="F194" i="3"/>
  <c r="P194" i="3"/>
  <c r="E194" i="3"/>
  <c r="C194" i="3" l="1"/>
  <c r="Q194" i="3"/>
  <c r="A195" i="3"/>
  <c r="B195" i="3"/>
  <c r="N195" i="3"/>
  <c r="L195" i="3"/>
  <c r="K195" i="3"/>
  <c r="M195" i="3"/>
  <c r="E195" i="3"/>
  <c r="H195" i="3"/>
  <c r="F195" i="3"/>
  <c r="I195" i="3"/>
  <c r="J195" i="3"/>
  <c r="G195" i="3"/>
  <c r="P195" i="3"/>
  <c r="O195" i="3"/>
  <c r="C195" i="3" l="1"/>
  <c r="Q195" i="3"/>
  <c r="A196" i="3"/>
  <c r="B196" i="3"/>
  <c r="J196" i="3"/>
  <c r="L196" i="3"/>
  <c r="G196" i="3"/>
  <c r="I196" i="3"/>
  <c r="E196" i="3"/>
  <c r="H196" i="3"/>
  <c r="F196" i="3"/>
  <c r="O196" i="3"/>
  <c r="N196" i="3"/>
  <c r="M196" i="3"/>
  <c r="P196" i="3"/>
  <c r="K196" i="3"/>
  <c r="C196" i="3" l="1"/>
  <c r="Q196" i="3"/>
  <c r="A197" i="3"/>
  <c r="B197" i="3"/>
  <c r="F197" i="3"/>
  <c r="L197" i="3"/>
  <c r="M197" i="3"/>
  <c r="E197" i="3"/>
  <c r="I197" i="3"/>
  <c r="H197" i="3"/>
  <c r="N197" i="3"/>
  <c r="K197" i="3"/>
  <c r="J197" i="3"/>
  <c r="O197" i="3"/>
  <c r="P197" i="3"/>
  <c r="G197" i="3"/>
  <c r="C197" i="3" l="1"/>
  <c r="Q197" i="3"/>
  <c r="A198" i="3"/>
  <c r="B198" i="3"/>
  <c r="P198" i="3"/>
  <c r="L198" i="3"/>
  <c r="G198" i="3"/>
  <c r="M198" i="3"/>
  <c r="J198" i="3"/>
  <c r="H198" i="3"/>
  <c r="F198" i="3"/>
  <c r="E198" i="3"/>
  <c r="N198" i="3"/>
  <c r="I198" i="3"/>
  <c r="O198" i="3"/>
  <c r="K198" i="3"/>
  <c r="C198" i="3" l="1"/>
  <c r="Q198" i="3"/>
  <c r="A199" i="3"/>
  <c r="B199" i="3"/>
  <c r="P199" i="3"/>
  <c r="L199" i="3"/>
  <c r="G199" i="3"/>
  <c r="I199" i="3"/>
  <c r="J199" i="3"/>
  <c r="H199" i="3"/>
  <c r="F199" i="3"/>
  <c r="E199" i="3"/>
  <c r="N199" i="3"/>
  <c r="M199" i="3"/>
  <c r="O199" i="3"/>
  <c r="K199" i="3"/>
  <c r="C199" i="3" l="1"/>
  <c r="Q199" i="3"/>
  <c r="A200" i="3"/>
  <c r="B200" i="3"/>
  <c r="N200" i="3"/>
  <c r="L200" i="3"/>
  <c r="G200" i="3"/>
  <c r="M200" i="3"/>
  <c r="E200" i="3"/>
  <c r="H200" i="3"/>
  <c r="F200" i="3"/>
  <c r="O200" i="3"/>
  <c r="J200" i="3"/>
  <c r="I200" i="3"/>
  <c r="P200" i="3"/>
  <c r="K200" i="3"/>
  <c r="C200" i="3" l="1"/>
  <c r="Q200" i="3"/>
  <c r="P2" i="3"/>
  <c r="O2" i="3"/>
  <c r="N2" i="3"/>
  <c r="M2" i="3"/>
  <c r="L2" i="3"/>
  <c r="K2" i="3"/>
  <c r="J2" i="3"/>
  <c r="I2" i="3"/>
  <c r="H2" i="3"/>
  <c r="G2" i="3"/>
  <c r="F2" i="3"/>
  <c r="E2" i="3"/>
  <c r="I11" i="17"/>
  <c r="D15" i="5"/>
  <c r="G3" i="3"/>
  <c r="F3" i="3"/>
  <c r="J3" i="3"/>
  <c r="O3" i="3"/>
  <c r="H3" i="3"/>
  <c r="L3" i="3"/>
  <c r="K3" i="3"/>
  <c r="N3" i="3"/>
  <c r="I3" i="3"/>
  <c r="P3" i="3"/>
  <c r="M3" i="3"/>
  <c r="E3" i="3"/>
  <c r="C57" i="1" l="1"/>
  <c r="D57" i="1"/>
  <c r="N143" i="1"/>
  <c r="N124" i="1"/>
  <c r="N105" i="1"/>
  <c r="N86" i="1"/>
  <c r="D86" i="1"/>
  <c r="C86" i="1"/>
  <c r="C12" i="1"/>
  <c r="D12" i="1"/>
  <c r="D11" i="1"/>
  <c r="C11" i="1"/>
  <c r="H7" i="16" l="1"/>
  <c r="H9" i="16" s="1"/>
  <c r="C53" i="1" l="1"/>
  <c r="D53" i="1"/>
  <c r="C54" i="1"/>
  <c r="D54" i="1"/>
  <c r="C52" i="1"/>
  <c r="D52" i="1"/>
  <c r="C51" i="1"/>
  <c r="D51" i="1"/>
  <c r="D50" i="1"/>
  <c r="C50" i="1"/>
  <c r="C10" i="1"/>
  <c r="D10" i="1"/>
  <c r="D9" i="1"/>
  <c r="C9" i="1"/>
  <c r="C30" i="1"/>
  <c r="D30" i="1"/>
  <c r="C31" i="1"/>
  <c r="D31" i="1"/>
  <c r="C32" i="1"/>
  <c r="D32" i="1"/>
  <c r="G31" i="1"/>
  <c r="F31" i="1"/>
  <c r="E31" i="1"/>
  <c r="E30" i="1"/>
  <c r="D29" i="1"/>
  <c r="C29" i="1"/>
  <c r="E29" i="1"/>
  <c r="C26" i="1"/>
  <c r="D26" i="1"/>
  <c r="D25" i="1"/>
  <c r="C25" i="1"/>
  <c r="D95" i="1"/>
  <c r="C95" i="1" l="1"/>
  <c r="C21" i="1"/>
  <c r="D21" i="1"/>
  <c r="D20" i="1"/>
  <c r="C20" i="1"/>
  <c r="C82" i="1"/>
  <c r="C80" i="1"/>
  <c r="G93" i="1"/>
  <c r="F93" i="1"/>
  <c r="E93" i="1"/>
  <c r="G84" i="1"/>
  <c r="G94" i="1" s="1"/>
  <c r="F84" i="1"/>
  <c r="F94" i="1" s="1"/>
  <c r="E84" i="1"/>
  <c r="E94" i="1" s="1"/>
  <c r="F82" i="1"/>
  <c r="G82" i="1"/>
  <c r="E82" i="1"/>
  <c r="J97" i="1"/>
  <c r="J96" i="1"/>
  <c r="J94" i="1"/>
  <c r="J93" i="1"/>
  <c r="J92" i="1"/>
  <c r="J91" i="1"/>
  <c r="J90" i="1"/>
  <c r="J89" i="1"/>
  <c r="J88" i="1"/>
  <c r="J87" i="1"/>
  <c r="J84" i="1"/>
  <c r="J83" i="1"/>
  <c r="M97" i="1"/>
  <c r="I97" i="1"/>
  <c r="I96" i="1"/>
  <c r="O95" i="1"/>
  <c r="I95" i="1"/>
  <c r="I94" i="1"/>
  <c r="I93" i="1"/>
  <c r="I92" i="1"/>
  <c r="I91" i="1"/>
  <c r="I90" i="1"/>
  <c r="G90" i="1"/>
  <c r="F90" i="1"/>
  <c r="I89" i="1"/>
  <c r="O88" i="1"/>
  <c r="I88" i="1"/>
  <c r="O87" i="1"/>
  <c r="I87" i="1"/>
  <c r="O85" i="1"/>
  <c r="I85" i="1"/>
  <c r="I84" i="1"/>
  <c r="I83" i="1"/>
  <c r="I82" i="1"/>
  <c r="O81" i="1"/>
  <c r="D56" i="1"/>
  <c r="D55" i="1"/>
  <c r="D59" i="1"/>
  <c r="D58" i="1"/>
  <c r="D72" i="1"/>
  <c r="C72" i="1"/>
  <c r="C70" i="1"/>
  <c r="D70" i="1"/>
  <c r="F85" i="1" l="1"/>
  <c r="F95" i="1" s="1"/>
  <c r="E85" i="1"/>
  <c r="G85" i="1"/>
  <c r="F86" i="1" l="1"/>
  <c r="F87" i="1" s="1"/>
  <c r="E86" i="1"/>
  <c r="E95" i="1"/>
  <c r="G86" i="1"/>
  <c r="G95" i="1"/>
  <c r="F96" i="1" l="1"/>
  <c r="G87" i="1"/>
  <c r="G96" i="1"/>
  <c r="F88" i="1"/>
  <c r="F97" i="1"/>
  <c r="E87" i="1"/>
  <c r="E96" i="1"/>
  <c r="E88" i="1" l="1"/>
  <c r="E97" i="1"/>
  <c r="G88" i="1"/>
  <c r="G97" i="1"/>
  <c r="I48" i="14"/>
  <c r="D49" i="14"/>
  <c r="I47" i="16"/>
  <c r="D26" i="10"/>
  <c r="M48" i="14"/>
  <c r="L46" i="16"/>
  <c r="E46" i="16"/>
  <c r="F48" i="14"/>
  <c r="J46" i="16"/>
  <c r="L26" i="10"/>
  <c r="F20" i="10"/>
  <c r="K47" i="16"/>
  <c r="N20" i="10"/>
  <c r="E47" i="16"/>
  <c r="I46" i="16"/>
  <c r="I26" i="10"/>
  <c r="J14" i="10"/>
  <c r="E20" i="10"/>
  <c r="E48" i="14"/>
  <c r="G49" i="14"/>
  <c r="F46" i="16"/>
  <c r="K26" i="10"/>
  <c r="M26" i="10"/>
  <c r="E26" i="10"/>
  <c r="G46" i="16"/>
  <c r="H47" i="16"/>
  <c r="D48" i="14"/>
  <c r="J48" i="14"/>
  <c r="H46" i="16"/>
  <c r="G20" i="10"/>
  <c r="O48" i="14"/>
  <c r="D47" i="16"/>
  <c r="O26" i="10"/>
  <c r="D14" i="10"/>
  <c r="F26" i="10"/>
  <c r="G47" i="16"/>
  <c r="G26" i="10"/>
  <c r="M46" i="16"/>
  <c r="L49" i="14"/>
  <c r="G48" i="14"/>
  <c r="J26" i="10"/>
  <c r="M47" i="16"/>
  <c r="L20" i="10"/>
  <c r="L48" i="14"/>
  <c r="F47" i="16"/>
  <c r="L14" i="10"/>
  <c r="J20" i="10"/>
  <c r="N14" i="10"/>
  <c r="I49" i="14"/>
  <c r="K46" i="16"/>
  <c r="G14" i="10"/>
  <c r="K20" i="10"/>
  <c r="I20" i="10"/>
  <c r="M14" i="10"/>
  <c r="J49" i="14"/>
  <c r="H26" i="10"/>
  <c r="D20" i="10"/>
  <c r="J47" i="16"/>
  <c r="L47" i="16"/>
  <c r="K48" i="14"/>
  <c r="N26" i="10"/>
  <c r="H48" i="14"/>
  <c r="N48" i="14"/>
  <c r="O14" i="10"/>
  <c r="O47" i="16"/>
  <c r="N47" i="16"/>
  <c r="N49" i="14"/>
  <c r="H14" i="10"/>
  <c r="H49" i="14"/>
  <c r="F49" i="14"/>
  <c r="O49" i="14"/>
  <c r="H20" i="10"/>
  <c r="O20" i="10"/>
  <c r="K49" i="14"/>
  <c r="K14" i="10"/>
  <c r="D46" i="16"/>
  <c r="M49" i="14"/>
  <c r="E14" i="10"/>
  <c r="I14" i="10"/>
  <c r="N46" i="16"/>
  <c r="O46" i="16"/>
  <c r="M20" i="10"/>
  <c r="F14" i="10"/>
  <c r="E49" i="14"/>
  <c r="J113" i="1" l="1"/>
  <c r="J151" i="1"/>
  <c r="J116" i="1"/>
  <c r="J115" i="1"/>
  <c r="J107" i="1"/>
  <c r="J108" i="1"/>
  <c r="J109" i="1"/>
  <c r="J110" i="1"/>
  <c r="J111" i="1"/>
  <c r="J112" i="1"/>
  <c r="J106" i="1"/>
  <c r="J102" i="1"/>
  <c r="J103" i="1"/>
  <c r="M116" i="1"/>
  <c r="I116" i="1"/>
  <c r="G116" i="1"/>
  <c r="F116" i="1"/>
  <c r="E116" i="1"/>
  <c r="I115" i="1"/>
  <c r="G115" i="1"/>
  <c r="F115" i="1"/>
  <c r="E115" i="1"/>
  <c r="O114" i="1"/>
  <c r="I114" i="1"/>
  <c r="G114" i="1"/>
  <c r="F114" i="1"/>
  <c r="E114" i="1"/>
  <c r="D114" i="1"/>
  <c r="C114" i="1"/>
  <c r="I113" i="1"/>
  <c r="G113" i="1"/>
  <c r="F113" i="1"/>
  <c r="E113" i="1"/>
  <c r="D113" i="1"/>
  <c r="I112" i="1"/>
  <c r="G112" i="1"/>
  <c r="F112" i="1"/>
  <c r="E112" i="1"/>
  <c r="I111" i="1"/>
  <c r="I110" i="1"/>
  <c r="I109" i="1"/>
  <c r="G109" i="1"/>
  <c r="F109" i="1"/>
  <c r="I108" i="1"/>
  <c r="O107" i="1"/>
  <c r="I107" i="1"/>
  <c r="G107" i="1"/>
  <c r="F107" i="1"/>
  <c r="E107" i="1"/>
  <c r="O106" i="1"/>
  <c r="I106" i="1"/>
  <c r="G105" i="1"/>
  <c r="F105" i="1"/>
  <c r="E105" i="1"/>
  <c r="D105" i="1"/>
  <c r="C105" i="1"/>
  <c r="O104" i="1"/>
  <c r="I104" i="1"/>
  <c r="G104" i="1"/>
  <c r="F104" i="1"/>
  <c r="E104" i="1"/>
  <c r="I103" i="1"/>
  <c r="G103" i="1"/>
  <c r="F103" i="1"/>
  <c r="E103" i="1"/>
  <c r="D103" i="1"/>
  <c r="C103" i="1"/>
  <c r="I102" i="1"/>
  <c r="G102" i="1"/>
  <c r="G106" i="1" s="1"/>
  <c r="F102" i="1"/>
  <c r="F106" i="1" s="1"/>
  <c r="E102" i="1"/>
  <c r="E106" i="1" s="1"/>
  <c r="D102" i="1"/>
  <c r="C102" i="1"/>
  <c r="I101" i="1"/>
  <c r="C101" i="1"/>
  <c r="O100" i="1"/>
  <c r="G100" i="1"/>
  <c r="F100" i="1"/>
  <c r="E100" i="1"/>
  <c r="C99" i="1"/>
  <c r="C63" i="1"/>
  <c r="D63" i="1"/>
  <c r="D60" i="1"/>
  <c r="C60" i="1"/>
  <c r="G12" i="1" l="1"/>
  <c r="F12" i="1"/>
  <c r="G16" i="1" l="1"/>
  <c r="F16" i="1"/>
  <c r="G28" i="1" l="1"/>
  <c r="F28" i="1"/>
  <c r="D28" i="1"/>
  <c r="C28" i="1"/>
  <c r="D27" i="1"/>
  <c r="C27" i="1"/>
  <c r="C55" i="1" l="1"/>
  <c r="C56" i="1"/>
  <c r="F66" i="1" l="1"/>
  <c r="G66" i="1"/>
  <c r="E66" i="1"/>
  <c r="G42" i="1"/>
  <c r="E42" i="1"/>
  <c r="C141" i="1"/>
  <c r="D141" i="1"/>
  <c r="D140" i="1"/>
  <c r="C140" i="1"/>
  <c r="J135" i="1" l="1"/>
  <c r="J134" i="1"/>
  <c r="J126" i="1"/>
  <c r="J127" i="1"/>
  <c r="J128" i="1"/>
  <c r="J129" i="1"/>
  <c r="J130" i="1"/>
  <c r="J131" i="1"/>
  <c r="J132" i="1"/>
  <c r="J125" i="1"/>
  <c r="J122" i="1"/>
  <c r="J121" i="1"/>
  <c r="M135" i="1"/>
  <c r="I135" i="1"/>
  <c r="G135" i="1"/>
  <c r="F135" i="1"/>
  <c r="E135" i="1"/>
  <c r="I134" i="1"/>
  <c r="G134" i="1"/>
  <c r="F134" i="1"/>
  <c r="E134" i="1"/>
  <c r="O133" i="1"/>
  <c r="I133" i="1"/>
  <c r="G133" i="1"/>
  <c r="F133" i="1"/>
  <c r="E133" i="1"/>
  <c r="D133" i="1"/>
  <c r="C133" i="1"/>
  <c r="I132" i="1"/>
  <c r="G132" i="1"/>
  <c r="F132" i="1"/>
  <c r="E132" i="1"/>
  <c r="D132" i="1"/>
  <c r="I131" i="1"/>
  <c r="G131" i="1"/>
  <c r="F131" i="1"/>
  <c r="E131" i="1"/>
  <c r="I130" i="1"/>
  <c r="I129" i="1"/>
  <c r="I128" i="1"/>
  <c r="G128" i="1"/>
  <c r="F128" i="1"/>
  <c r="I127" i="1"/>
  <c r="O126" i="1"/>
  <c r="I126" i="1"/>
  <c r="G126" i="1"/>
  <c r="F126" i="1"/>
  <c r="E126" i="1"/>
  <c r="O125" i="1"/>
  <c r="I125" i="1"/>
  <c r="G124" i="1"/>
  <c r="F124" i="1"/>
  <c r="E124" i="1"/>
  <c r="D124" i="1"/>
  <c r="C124" i="1"/>
  <c r="O123" i="1"/>
  <c r="I123" i="1"/>
  <c r="G123" i="1"/>
  <c r="F123" i="1"/>
  <c r="E123" i="1"/>
  <c r="I122" i="1"/>
  <c r="G122" i="1"/>
  <c r="F122" i="1"/>
  <c r="E122" i="1"/>
  <c r="I121" i="1"/>
  <c r="G121" i="1"/>
  <c r="G125" i="1" s="1"/>
  <c r="F121" i="1"/>
  <c r="F125" i="1" s="1"/>
  <c r="E121" i="1"/>
  <c r="E125" i="1" s="1"/>
  <c r="I120" i="1"/>
  <c r="C120" i="1"/>
  <c r="O119" i="1"/>
  <c r="G119" i="1"/>
  <c r="F119" i="1"/>
  <c r="E119" i="1"/>
  <c r="C118" i="1"/>
  <c r="C59" i="1"/>
  <c r="C58" i="1"/>
  <c r="G15" i="1" l="1"/>
  <c r="F15" i="1"/>
  <c r="D45" i="1" l="1"/>
  <c r="C45" i="1"/>
  <c r="G45" i="1"/>
  <c r="F45" i="1"/>
  <c r="D71" i="1" l="1"/>
  <c r="C71" i="1"/>
  <c r="G70" i="1"/>
  <c r="F70" i="1"/>
  <c r="E70" i="1"/>
  <c r="C69" i="1"/>
  <c r="D24" i="1"/>
  <c r="C24" i="1"/>
  <c r="M36" i="17" l="1"/>
  <c r="L36" i="17"/>
  <c r="K36" i="17"/>
  <c r="J36" i="17"/>
  <c r="I36" i="17"/>
  <c r="H36" i="17"/>
  <c r="G36" i="17"/>
  <c r="F36" i="17"/>
  <c r="E36" i="17"/>
  <c r="D36" i="17"/>
  <c r="C36" i="17"/>
  <c r="B36" i="17"/>
  <c r="M35" i="17"/>
  <c r="L35" i="17"/>
  <c r="K35" i="17"/>
  <c r="J35" i="17"/>
  <c r="I35" i="17"/>
  <c r="H35" i="17"/>
  <c r="G35" i="17"/>
  <c r="F35" i="17"/>
  <c r="E35" i="17"/>
  <c r="D35" i="17"/>
  <c r="C35" i="17"/>
  <c r="B35" i="17"/>
  <c r="M34" i="17"/>
  <c r="L34" i="17"/>
  <c r="K34" i="17"/>
  <c r="J34" i="17"/>
  <c r="I34" i="17"/>
  <c r="H34" i="17"/>
  <c r="G34" i="17"/>
  <c r="F34" i="17"/>
  <c r="E34" i="17"/>
  <c r="D34" i="17"/>
  <c r="C34" i="17"/>
  <c r="B34" i="17"/>
  <c r="M33" i="17"/>
  <c r="L33" i="17"/>
  <c r="K33" i="17"/>
  <c r="J33" i="17"/>
  <c r="I33" i="17"/>
  <c r="H33" i="17"/>
  <c r="G33" i="17"/>
  <c r="F33" i="17"/>
  <c r="E33" i="17"/>
  <c r="D33" i="17"/>
  <c r="C33" i="17"/>
  <c r="B33" i="17"/>
  <c r="M32" i="17"/>
  <c r="L32" i="17"/>
  <c r="K32" i="17"/>
  <c r="J32" i="17"/>
  <c r="I32" i="17"/>
  <c r="H32" i="17"/>
  <c r="G32" i="17"/>
  <c r="F32" i="17"/>
  <c r="E32" i="17"/>
  <c r="D32" i="17"/>
  <c r="C32" i="17"/>
  <c r="B32" i="17"/>
  <c r="M31" i="17"/>
  <c r="L31" i="17"/>
  <c r="K31" i="17"/>
  <c r="J31" i="17"/>
  <c r="I31" i="17"/>
  <c r="H31" i="17"/>
  <c r="G31" i="17"/>
  <c r="F31" i="17"/>
  <c r="E31" i="17"/>
  <c r="D31" i="17"/>
  <c r="C31" i="17"/>
  <c r="B31" i="17"/>
  <c r="M30" i="17"/>
  <c r="L30" i="17"/>
  <c r="K30" i="17"/>
  <c r="J30" i="17"/>
  <c r="I30" i="17"/>
  <c r="H30" i="17"/>
  <c r="G30" i="17"/>
  <c r="F30" i="17"/>
  <c r="E30" i="17"/>
  <c r="D30" i="17"/>
  <c r="C30" i="17"/>
  <c r="B30" i="17"/>
  <c r="M29" i="17"/>
  <c r="L29" i="17"/>
  <c r="K29" i="17"/>
  <c r="J29" i="17"/>
  <c r="I29" i="17"/>
  <c r="H29" i="17"/>
  <c r="G29" i="17"/>
  <c r="F29" i="17"/>
  <c r="E29" i="17"/>
  <c r="D29" i="17"/>
  <c r="C29" i="17"/>
  <c r="B29" i="17"/>
  <c r="M28" i="17"/>
  <c r="L28" i="17"/>
  <c r="K28" i="17"/>
  <c r="J28" i="17"/>
  <c r="I28" i="17"/>
  <c r="H28" i="17"/>
  <c r="G28" i="17"/>
  <c r="F28" i="17"/>
  <c r="E28" i="17"/>
  <c r="D28" i="17"/>
  <c r="C28" i="17"/>
  <c r="B28" i="17"/>
  <c r="M27" i="17"/>
  <c r="L27" i="17"/>
  <c r="K27" i="17"/>
  <c r="J27" i="17"/>
  <c r="I27" i="17"/>
  <c r="H27" i="17"/>
  <c r="G27" i="17"/>
  <c r="F27" i="17"/>
  <c r="E27" i="17"/>
  <c r="D27" i="17"/>
  <c r="C27" i="17"/>
  <c r="B27" i="17"/>
  <c r="M26" i="17"/>
  <c r="L26" i="17"/>
  <c r="K26" i="17"/>
  <c r="J26" i="17"/>
  <c r="I26" i="17"/>
  <c r="H26" i="17"/>
  <c r="G26" i="17"/>
  <c r="F26" i="17"/>
  <c r="E26" i="17"/>
  <c r="D26" i="17"/>
  <c r="C26" i="17"/>
  <c r="B26" i="17"/>
  <c r="M25" i="17"/>
  <c r="L25" i="17"/>
  <c r="K25" i="17"/>
  <c r="J25" i="17"/>
  <c r="I25" i="17"/>
  <c r="H25" i="17"/>
  <c r="G25" i="17"/>
  <c r="F25" i="17"/>
  <c r="E25" i="17"/>
  <c r="D25" i="17"/>
  <c r="C25" i="17"/>
  <c r="B25" i="17"/>
  <c r="M24" i="17"/>
  <c r="L24" i="17"/>
  <c r="K24" i="17"/>
  <c r="J24" i="17"/>
  <c r="I24" i="17"/>
  <c r="H24" i="17"/>
  <c r="G24" i="17"/>
  <c r="F24" i="17"/>
  <c r="E24" i="17"/>
  <c r="D24" i="17"/>
  <c r="C24" i="17"/>
  <c r="B24" i="17"/>
  <c r="M23" i="17"/>
  <c r="L23" i="17"/>
  <c r="K23" i="17"/>
  <c r="J23" i="17"/>
  <c r="I23" i="17"/>
  <c r="H23" i="17"/>
  <c r="G23" i="17"/>
  <c r="F23" i="17"/>
  <c r="E23" i="17"/>
  <c r="D23" i="17"/>
  <c r="C23" i="17"/>
  <c r="B23" i="17"/>
  <c r="M22" i="17"/>
  <c r="L22" i="17"/>
  <c r="K22" i="17"/>
  <c r="J22" i="17"/>
  <c r="I22" i="17"/>
  <c r="H22" i="17"/>
  <c r="G22" i="17"/>
  <c r="F22" i="17"/>
  <c r="E22" i="17"/>
  <c r="D22" i="17"/>
  <c r="C22" i="17"/>
  <c r="B22" i="17"/>
  <c r="M21" i="17"/>
  <c r="L21" i="17"/>
  <c r="K21" i="17"/>
  <c r="J21" i="17"/>
  <c r="I21" i="17"/>
  <c r="H21" i="17"/>
  <c r="G21" i="17"/>
  <c r="F21" i="17"/>
  <c r="E21" i="17"/>
  <c r="D21" i="17"/>
  <c r="C21" i="17"/>
  <c r="B21" i="17"/>
  <c r="M20" i="17"/>
  <c r="L20" i="17"/>
  <c r="K20" i="17"/>
  <c r="J20" i="17"/>
  <c r="I20" i="17"/>
  <c r="H20" i="17"/>
  <c r="G20" i="17"/>
  <c r="F20" i="17"/>
  <c r="E20" i="17"/>
  <c r="D20" i="17"/>
  <c r="C20" i="17"/>
  <c r="B20" i="17"/>
  <c r="M19" i="17"/>
  <c r="L19" i="17"/>
  <c r="K19" i="17"/>
  <c r="J19" i="17"/>
  <c r="I19" i="17"/>
  <c r="H19" i="17"/>
  <c r="G19" i="17"/>
  <c r="F19" i="17"/>
  <c r="E19" i="17"/>
  <c r="D19" i="17"/>
  <c r="C19" i="17"/>
  <c r="B19" i="17"/>
  <c r="M18" i="17"/>
  <c r="L18" i="17"/>
  <c r="K18" i="17"/>
  <c r="J18" i="17"/>
  <c r="I18" i="17"/>
  <c r="H18" i="17"/>
  <c r="G18" i="17"/>
  <c r="F18" i="17"/>
  <c r="E18" i="17"/>
  <c r="D18" i="17"/>
  <c r="C18" i="17"/>
  <c r="B18" i="17"/>
  <c r="M17" i="17"/>
  <c r="L17" i="17"/>
  <c r="K17" i="17"/>
  <c r="J17" i="17"/>
  <c r="I17" i="17"/>
  <c r="H17" i="17"/>
  <c r="G17" i="17"/>
  <c r="F17" i="17"/>
  <c r="E17" i="17"/>
  <c r="D17" i="17"/>
  <c r="C17" i="17"/>
  <c r="B17" i="17"/>
  <c r="M16" i="17"/>
  <c r="L16" i="17"/>
  <c r="K16" i="17"/>
  <c r="J16" i="17"/>
  <c r="I16" i="17"/>
  <c r="H16" i="17"/>
  <c r="G16" i="17"/>
  <c r="F16" i="17"/>
  <c r="E16" i="17"/>
  <c r="D16" i="17"/>
  <c r="C16" i="17"/>
  <c r="B16" i="17"/>
  <c r="M15" i="17"/>
  <c r="L15" i="17"/>
  <c r="K15" i="17"/>
  <c r="J15" i="17"/>
  <c r="I15" i="17"/>
  <c r="H15" i="17"/>
  <c r="G15" i="17"/>
  <c r="F15" i="17"/>
  <c r="E15" i="17"/>
  <c r="D15" i="17"/>
  <c r="C15" i="17"/>
  <c r="B15" i="17"/>
  <c r="M14" i="17"/>
  <c r="L14" i="17"/>
  <c r="K14" i="17"/>
  <c r="J14" i="17"/>
  <c r="I14" i="17"/>
  <c r="H14" i="17"/>
  <c r="G14" i="17"/>
  <c r="F14" i="17"/>
  <c r="E14" i="17"/>
  <c r="D14" i="17"/>
  <c r="C14" i="17"/>
  <c r="B14" i="17"/>
  <c r="M13" i="17"/>
  <c r="L13" i="17"/>
  <c r="K13" i="17"/>
  <c r="J13" i="17"/>
  <c r="I13" i="17"/>
  <c r="H13" i="17"/>
  <c r="G13" i="17"/>
  <c r="F13" i="17"/>
  <c r="E13" i="17"/>
  <c r="D13" i="17"/>
  <c r="C13" i="17"/>
  <c r="B13" i="17"/>
  <c r="M12" i="17"/>
  <c r="L12" i="17"/>
  <c r="K12" i="17"/>
  <c r="J12" i="17"/>
  <c r="I12" i="17"/>
  <c r="H12" i="17"/>
  <c r="G12" i="17"/>
  <c r="F12" i="17"/>
  <c r="E12" i="17"/>
  <c r="D12" i="17"/>
  <c r="C12" i="17"/>
  <c r="B12" i="17"/>
  <c r="M11" i="17"/>
  <c r="L11" i="17"/>
  <c r="K11" i="17"/>
  <c r="J11" i="17"/>
  <c r="H11" i="17"/>
  <c r="G11" i="17"/>
  <c r="F11" i="17"/>
  <c r="E11" i="17"/>
  <c r="D11" i="17"/>
  <c r="C11" i="17"/>
  <c r="B11" i="17"/>
  <c r="M10" i="17"/>
  <c r="L10" i="17"/>
  <c r="K10" i="17"/>
  <c r="J10" i="17"/>
  <c r="I10" i="17"/>
  <c r="H10" i="17"/>
  <c r="G10" i="17"/>
  <c r="F10" i="17"/>
  <c r="E10" i="17"/>
  <c r="D10" i="17"/>
  <c r="C10" i="17"/>
  <c r="B10" i="17"/>
  <c r="M9" i="17"/>
  <c r="L9" i="17"/>
  <c r="K9" i="17"/>
  <c r="J9" i="17"/>
  <c r="I9" i="17"/>
  <c r="H9" i="17"/>
  <c r="G9" i="17"/>
  <c r="F9" i="17"/>
  <c r="E9" i="17"/>
  <c r="D9" i="17"/>
  <c r="C9" i="17"/>
  <c r="B9" i="17"/>
  <c r="M8" i="17"/>
  <c r="L8" i="17"/>
  <c r="K8" i="17"/>
  <c r="J8" i="17"/>
  <c r="I8" i="17"/>
  <c r="H8" i="17"/>
  <c r="G8" i="17"/>
  <c r="F8" i="17"/>
  <c r="E8" i="17"/>
  <c r="D8" i="17"/>
  <c r="C8" i="17"/>
  <c r="B8" i="17"/>
  <c r="M7" i="17"/>
  <c r="L7" i="17"/>
  <c r="K7" i="17"/>
  <c r="J7" i="17"/>
  <c r="I7" i="17"/>
  <c r="H7" i="17"/>
  <c r="G7" i="17"/>
  <c r="F7" i="17"/>
  <c r="E7" i="17"/>
  <c r="D7" i="17"/>
  <c r="C7" i="17"/>
  <c r="B7" i="17"/>
  <c r="M6" i="17"/>
  <c r="L6" i="17"/>
  <c r="K6" i="17"/>
  <c r="J6" i="17"/>
  <c r="I6" i="17"/>
  <c r="H6" i="17"/>
  <c r="G6" i="17"/>
  <c r="F6" i="17"/>
  <c r="E6" i="17"/>
  <c r="D6" i="17"/>
  <c r="C6" i="17"/>
  <c r="B6" i="17"/>
  <c r="M5" i="17"/>
  <c r="L5" i="17"/>
  <c r="K5" i="17"/>
  <c r="J5" i="17"/>
  <c r="I5" i="17"/>
  <c r="H5" i="17"/>
  <c r="G5" i="17"/>
  <c r="F5" i="17"/>
  <c r="E5" i="17"/>
  <c r="D5" i="17"/>
  <c r="C5" i="17"/>
  <c r="B5" i="17"/>
  <c r="G13" i="1" l="1"/>
  <c r="F13" i="1"/>
  <c r="G14" i="1" l="1"/>
  <c r="F14" i="1"/>
  <c r="G60" i="1" l="1"/>
  <c r="F60" i="1"/>
  <c r="J147" i="1" l="1"/>
  <c r="I147" i="1"/>
  <c r="G147" i="1"/>
  <c r="F147" i="1"/>
  <c r="I148" i="1"/>
  <c r="J148" i="1"/>
  <c r="G38" i="1"/>
  <c r="F38" i="1"/>
  <c r="C68" i="1" l="1"/>
  <c r="D68" i="1"/>
  <c r="D67" i="1"/>
  <c r="C67" i="1"/>
  <c r="A3" i="3" l="1"/>
  <c r="B3" i="3"/>
  <c r="C3" i="3" l="1"/>
  <c r="Q3" i="3"/>
  <c r="D169" i="1" l="1"/>
  <c r="D151" i="1"/>
  <c r="O157" i="1" l="1"/>
  <c r="G157" i="1"/>
  <c r="F157" i="1"/>
  <c r="E157" i="1"/>
  <c r="O138" i="1"/>
  <c r="G138" i="1"/>
  <c r="F138" i="1"/>
  <c r="E138" i="1"/>
  <c r="G46" i="1" l="1"/>
  <c r="F46" i="1"/>
  <c r="D46" i="1"/>
  <c r="C46" i="1"/>
  <c r="G49" i="1"/>
  <c r="F49" i="1"/>
  <c r="G48" i="1"/>
  <c r="F48" i="1"/>
  <c r="D49" i="1"/>
  <c r="C49" i="1"/>
  <c r="D48" i="1"/>
  <c r="C48" i="1"/>
  <c r="D22" i="1" l="1"/>
  <c r="C22" i="1"/>
  <c r="F163" i="1" l="1"/>
  <c r="G163" i="1"/>
  <c r="I163" i="1"/>
  <c r="J163" i="1"/>
  <c r="F143" i="1"/>
  <c r="G143" i="1"/>
  <c r="E143" i="1"/>
  <c r="D143" i="1"/>
  <c r="C143" i="1"/>
  <c r="C139" i="1" l="1"/>
  <c r="C137" i="1"/>
  <c r="D62" i="1" l="1"/>
  <c r="C62" i="1"/>
  <c r="D61" i="1"/>
  <c r="C61" i="1"/>
  <c r="D47" i="1"/>
  <c r="C47" i="1"/>
  <c r="J169" i="1" l="1"/>
  <c r="I139" i="1"/>
  <c r="I140" i="1"/>
  <c r="I141" i="1"/>
  <c r="I144" i="1"/>
  <c r="J162" i="1"/>
  <c r="M172" i="1"/>
  <c r="M154" i="1"/>
  <c r="O144" i="1" l="1"/>
  <c r="O162" i="1"/>
  <c r="I14" i="16" l="1"/>
  <c r="J14" i="16"/>
  <c r="K14" i="16"/>
  <c r="L14" i="16"/>
  <c r="M14" i="16"/>
  <c r="N14" i="16"/>
  <c r="O14" i="16"/>
  <c r="H14" i="16"/>
  <c r="D23" i="1"/>
  <c r="C23" i="1"/>
  <c r="I162" i="1" l="1"/>
  <c r="J144" i="1" l="1"/>
  <c r="J145" i="1"/>
  <c r="J150" i="1"/>
  <c r="J154" i="1"/>
  <c r="J153" i="1"/>
  <c r="J149" i="1"/>
  <c r="J146" i="1"/>
  <c r="J141" i="1"/>
  <c r="J140" i="1"/>
  <c r="J164" i="1"/>
  <c r="J168" i="1"/>
  <c r="J172" i="1"/>
  <c r="J171" i="1"/>
  <c r="J166" i="1"/>
  <c r="J167" i="1"/>
  <c r="J165" i="1"/>
  <c r="J160" i="1"/>
  <c r="J159" i="1"/>
  <c r="I160" i="1"/>
  <c r="I161" i="1"/>
  <c r="I165" i="1"/>
  <c r="I167" i="1"/>
  <c r="I166" i="1"/>
  <c r="I171" i="1"/>
  <c r="I172" i="1"/>
  <c r="I168" i="1"/>
  <c r="I164" i="1"/>
  <c r="I169" i="1"/>
  <c r="I170" i="1"/>
  <c r="I159" i="1"/>
  <c r="I142" i="1" l="1"/>
  <c r="I146" i="1"/>
  <c r="I149" i="1"/>
  <c r="I153" i="1"/>
  <c r="I154" i="1"/>
  <c r="I150" i="1"/>
  <c r="I145" i="1"/>
  <c r="I151" i="1"/>
  <c r="I152" i="1"/>
  <c r="O170" i="1" l="1"/>
  <c r="G170" i="1"/>
  <c r="F170" i="1"/>
  <c r="E170" i="1"/>
  <c r="D170" i="1"/>
  <c r="C170" i="1"/>
  <c r="G169" i="1"/>
  <c r="F169" i="1"/>
  <c r="E169" i="1"/>
  <c r="O164" i="1"/>
  <c r="G164" i="1"/>
  <c r="F164" i="1"/>
  <c r="E164" i="1"/>
  <c r="G168" i="1"/>
  <c r="F168" i="1"/>
  <c r="E168" i="1"/>
  <c r="G172" i="1"/>
  <c r="F172" i="1"/>
  <c r="E172" i="1"/>
  <c r="G171" i="1"/>
  <c r="F171" i="1"/>
  <c r="E171" i="1"/>
  <c r="G166" i="1"/>
  <c r="F166" i="1"/>
  <c r="O161" i="1"/>
  <c r="G161" i="1"/>
  <c r="F161" i="1"/>
  <c r="E161" i="1"/>
  <c r="G160" i="1"/>
  <c r="F160" i="1"/>
  <c r="E160" i="1"/>
  <c r="G159" i="1"/>
  <c r="F159" i="1"/>
  <c r="F162" i="1" s="1"/>
  <c r="E159" i="1"/>
  <c r="E162" i="1" s="1"/>
  <c r="C158" i="1"/>
  <c r="C156" i="1"/>
  <c r="G162" i="1" l="1"/>
  <c r="G141" i="1"/>
  <c r="F141" i="1"/>
  <c r="E141" i="1"/>
  <c r="G140" i="1"/>
  <c r="F140" i="1"/>
  <c r="F144" i="1" s="1"/>
  <c r="E140" i="1"/>
  <c r="E144" i="1" s="1"/>
  <c r="G144" i="1" l="1"/>
  <c r="O152" i="1" l="1"/>
  <c r="D152" i="1"/>
  <c r="C152" i="1"/>
  <c r="G6" i="1" l="1"/>
  <c r="F6" i="1"/>
  <c r="B13" i="14" l="1"/>
  <c r="B11" i="14"/>
  <c r="B10" i="16"/>
  <c r="B11" i="16" s="1"/>
  <c r="I1" i="14"/>
  <c r="Q62" i="14" s="1"/>
  <c r="G61" i="1" l="1"/>
  <c r="F61" i="1"/>
  <c r="G15" i="16" l="1"/>
  <c r="G16" i="16" s="1"/>
  <c r="H15" i="16"/>
  <c r="H16" i="16" s="1"/>
  <c r="I15" i="16"/>
  <c r="I16" i="16" s="1"/>
  <c r="G44" i="16" s="1"/>
  <c r="J15" i="16"/>
  <c r="J16" i="16" s="1"/>
  <c r="K15" i="16"/>
  <c r="K16" i="16" s="1"/>
  <c r="L15" i="16"/>
  <c r="L16" i="16" s="1"/>
  <c r="J43" i="16" s="1"/>
  <c r="M15" i="16"/>
  <c r="M16" i="16" s="1"/>
  <c r="K22" i="16" s="1"/>
  <c r="N15" i="16"/>
  <c r="N16" i="16" s="1"/>
  <c r="L26" i="16" s="1"/>
  <c r="O15" i="16"/>
  <c r="O16" i="16" s="1"/>
  <c r="M24" i="16" s="1"/>
  <c r="P15" i="16"/>
  <c r="P16" i="16" s="1"/>
  <c r="N26" i="16" s="1"/>
  <c r="Q15" i="16"/>
  <c r="Q16" i="16" s="1"/>
  <c r="O44" i="16" s="1"/>
  <c r="H22" i="16"/>
  <c r="F21" i="16"/>
  <c r="E24" i="16"/>
  <c r="M43" i="16"/>
  <c r="F26" i="16"/>
  <c r="F22" i="16"/>
  <c r="M26" i="16"/>
  <c r="L43" i="16"/>
  <c r="E21" i="16"/>
  <c r="G26" i="16"/>
  <c r="E25" i="16"/>
  <c r="L24" i="16"/>
  <c r="F43" i="16"/>
  <c r="F23" i="16"/>
  <c r="I25" i="16"/>
  <c r="I22" i="16"/>
  <c r="N25" i="16"/>
  <c r="O23" i="16"/>
  <c r="G43" i="16"/>
  <c r="G22" i="16"/>
  <c r="F44" i="16"/>
  <c r="M25" i="16"/>
  <c r="F24" i="16"/>
  <c r="H23" i="16"/>
  <c r="E44" i="16"/>
  <c r="E43" i="16"/>
  <c r="J26" i="16"/>
  <c r="K43" i="16"/>
  <c r="J25" i="16"/>
  <c r="J21" i="16"/>
  <c r="O26" i="16"/>
  <c r="H44" i="16"/>
  <c r="J44" i="16"/>
  <c r="H21" i="16"/>
  <c r="I43" i="16"/>
  <c r="H43" i="16"/>
  <c r="O25" i="16"/>
  <c r="I26" i="16"/>
  <c r="F25" i="16"/>
  <c r="H24" i="16"/>
  <c r="I23" i="16"/>
  <c r="K25" i="16"/>
  <c r="I44" i="16"/>
  <c r="E23" i="16"/>
  <c r="K26" i="16"/>
  <c r="E22" i="16"/>
  <c r="I24" i="16"/>
  <c r="L44" i="16"/>
  <c r="O43" i="16"/>
  <c r="G25" i="16"/>
  <c r="N22" i="16"/>
  <c r="N23" i="16"/>
  <c r="G21" i="16"/>
  <c r="E26" i="16"/>
  <c r="H26" i="16"/>
  <c r="J24" i="16"/>
  <c r="H25" i="16"/>
  <c r="K24" i="16"/>
  <c r="G24" i="16"/>
  <c r="L23" i="16"/>
  <c r="L25" i="16"/>
  <c r="I21" i="16"/>
  <c r="N43" i="16"/>
  <c r="K21" i="16"/>
  <c r="G23" i="16"/>
  <c r="K44" i="16"/>
  <c r="L22" i="16"/>
  <c r="O24" i="16"/>
  <c r="O22" i="16" l="1"/>
  <c r="N24" i="16"/>
  <c r="M44" i="16"/>
  <c r="M21" i="16"/>
  <c r="J22" i="16"/>
  <c r="K23" i="16"/>
  <c r="O21" i="16"/>
  <c r="N21" i="16"/>
  <c r="M23" i="16"/>
  <c r="N44" i="16"/>
  <c r="J23" i="16"/>
  <c r="M22" i="16"/>
  <c r="L21" i="16"/>
  <c r="N17" i="16"/>
  <c r="L53" i="16" s="1"/>
  <c r="P17" i="16"/>
  <c r="N53" i="16" s="1"/>
  <c r="J17" i="16"/>
  <c r="H53" i="16" s="1"/>
  <c r="L17" i="16"/>
  <c r="J52" i="16" s="1"/>
  <c r="M17" i="16"/>
  <c r="K53" i="16" s="1"/>
  <c r="K17" i="16"/>
  <c r="I52" i="16" s="1"/>
  <c r="G17" i="16"/>
  <c r="E53" i="16" s="1"/>
  <c r="Q17" i="16"/>
  <c r="I17" i="16"/>
  <c r="H17" i="16"/>
  <c r="O17" i="16"/>
  <c r="G152" i="1"/>
  <c r="F152" i="1"/>
  <c r="E152" i="1"/>
  <c r="O52" i="16"/>
  <c r="F53" i="16"/>
  <c r="F52" i="16"/>
  <c r="G52" i="16"/>
  <c r="L52" i="16"/>
  <c r="H52" i="16"/>
  <c r="J53" i="16"/>
  <c r="M52" i="16"/>
  <c r="O53" i="16"/>
  <c r="M53" i="16"/>
  <c r="G53" i="16"/>
  <c r="I53" i="16" l="1"/>
  <c r="K52" i="16"/>
  <c r="N52" i="16"/>
  <c r="E52" i="16"/>
  <c r="F15" i="16"/>
  <c r="E13" i="16"/>
  <c r="F16" i="16" l="1"/>
  <c r="E15" i="16"/>
  <c r="E58" i="16"/>
  <c r="M58" i="16"/>
  <c r="G58" i="16"/>
  <c r="L58" i="16"/>
  <c r="I58" i="16"/>
  <c r="O58" i="16"/>
  <c r="K58" i="16"/>
  <c r="N58" i="16"/>
  <c r="H58" i="16"/>
  <c r="L49" i="16"/>
  <c r="L50" i="16"/>
  <c r="E50" i="16"/>
  <c r="E49" i="16"/>
  <c r="G50" i="16"/>
  <c r="G49" i="16"/>
  <c r="I50" i="16"/>
  <c r="I49" i="16"/>
  <c r="O50" i="16"/>
  <c r="O49" i="16"/>
  <c r="N50" i="16"/>
  <c r="N49" i="16"/>
  <c r="M50" i="16"/>
  <c r="M49" i="16"/>
  <c r="K50" i="16"/>
  <c r="K49" i="16"/>
  <c r="H49" i="16"/>
  <c r="H50" i="16"/>
  <c r="D26" i="16"/>
  <c r="D24" i="16"/>
  <c r="D22" i="16"/>
  <c r="D21" i="16"/>
  <c r="D25" i="16"/>
  <c r="D43" i="16"/>
  <c r="D44" i="16"/>
  <c r="D23" i="16"/>
  <c r="E16" i="16" l="1"/>
  <c r="H10" i="16" s="1"/>
  <c r="F17" i="16"/>
  <c r="K59" i="16"/>
  <c r="K60" i="16" s="1"/>
  <c r="J58" i="16"/>
  <c r="I59" i="16"/>
  <c r="I60" i="16" s="1"/>
  <c r="J59" i="16"/>
  <c r="O59" i="16"/>
  <c r="O60" i="16" s="1"/>
  <c r="H59" i="16"/>
  <c r="H60" i="16" s="1"/>
  <c r="G59" i="16"/>
  <c r="G60" i="16" s="1"/>
  <c r="E59" i="16"/>
  <c r="E60" i="16" s="1"/>
  <c r="F59" i="16"/>
  <c r="N59" i="16"/>
  <c r="N60" i="16" s="1"/>
  <c r="L59" i="16"/>
  <c r="L60" i="16" s="1"/>
  <c r="F58" i="16"/>
  <c r="M59" i="16"/>
  <c r="M60" i="16" s="1"/>
  <c r="J50" i="16"/>
  <c r="F50" i="16"/>
  <c r="J49" i="16"/>
  <c r="F49" i="16"/>
  <c r="G151" i="1"/>
  <c r="F151" i="1"/>
  <c r="E151" i="1"/>
  <c r="D52" i="16"/>
  <c r="D53" i="16"/>
  <c r="J60" i="16" l="1"/>
  <c r="F60" i="16"/>
  <c r="C34" i="1"/>
  <c r="D34" i="1"/>
  <c r="D33" i="1"/>
  <c r="C33" i="1"/>
  <c r="O145" i="1" l="1"/>
  <c r="G145" i="1"/>
  <c r="F145" i="1"/>
  <c r="E145" i="1"/>
  <c r="G150" i="1"/>
  <c r="F150" i="1"/>
  <c r="E150" i="1"/>
  <c r="G154" i="1"/>
  <c r="F154" i="1"/>
  <c r="E154" i="1"/>
  <c r="G153" i="1"/>
  <c r="F153" i="1"/>
  <c r="E153" i="1"/>
  <c r="O142" i="1"/>
  <c r="G142" i="1"/>
  <c r="F142" i="1"/>
  <c r="E142" i="1"/>
  <c r="G29" i="1" l="1"/>
  <c r="D44" i="1"/>
  <c r="C44" i="1"/>
  <c r="C18" i="1"/>
  <c r="D18" i="1"/>
  <c r="C19" i="1"/>
  <c r="D19" i="1"/>
  <c r="D17" i="1"/>
  <c r="C17" i="1"/>
  <c r="G62" i="1" l="1"/>
  <c r="F62" i="1"/>
  <c r="D58" i="16" l="1"/>
  <c r="P58" i="16" l="1"/>
  <c r="C62" i="16" l="1"/>
  <c r="G67" i="1" l="1"/>
  <c r="F67" i="1"/>
  <c r="D59" i="16" l="1"/>
  <c r="P59" i="16" l="1"/>
  <c r="D60" i="16"/>
  <c r="P60" i="16" s="1"/>
  <c r="C66" i="16" s="1"/>
  <c r="E14" i="16"/>
  <c r="C61" i="16" l="1"/>
  <c r="C64" i="16" s="1"/>
  <c r="C65" i="16"/>
  <c r="C26" i="16"/>
  <c r="L56" i="16" l="1"/>
  <c r="C24" i="16"/>
  <c r="H55" i="16"/>
  <c r="C22" i="16"/>
  <c r="K56" i="16"/>
  <c r="C23" i="16"/>
  <c r="N56" i="16"/>
  <c r="F56" i="16"/>
  <c r="I56" i="16"/>
  <c r="O55" i="16"/>
  <c r="J55" i="16"/>
  <c r="C25" i="16"/>
  <c r="I55" i="16"/>
  <c r="H56" i="16"/>
  <c r="G55" i="16"/>
  <c r="L55" i="16"/>
  <c r="O56" i="16"/>
  <c r="G56" i="16"/>
  <c r="J56" i="16"/>
  <c r="M56" i="16"/>
  <c r="E56" i="16"/>
  <c r="K55" i="16"/>
  <c r="N55" i="16"/>
  <c r="F55" i="16"/>
  <c r="M55" i="16"/>
  <c r="E55" i="16"/>
  <c r="E17" i="16"/>
  <c r="L10" i="16" s="1"/>
  <c r="C21" i="16"/>
  <c r="C43" i="16"/>
  <c r="C44" i="16"/>
  <c r="D50" i="16"/>
  <c r="C47" i="16"/>
  <c r="D49" i="16"/>
  <c r="C46" i="16"/>
  <c r="D55" i="16" l="1"/>
  <c r="C52" i="16"/>
  <c r="C55" i="16" s="1"/>
  <c r="D56" i="16"/>
  <c r="C53" i="16"/>
  <c r="C56" i="16" s="1"/>
  <c r="C49" i="16"/>
  <c r="C50" i="16"/>
  <c r="C58" i="16" l="1"/>
  <c r="C59" i="16"/>
  <c r="F43" i="1"/>
  <c r="G43" i="1"/>
  <c r="C60" i="16" l="1"/>
  <c r="P29" i="5" l="1"/>
  <c r="P32" i="5" l="1"/>
  <c r="P26" i="5" l="1"/>
  <c r="G59" i="1" l="1"/>
  <c r="F59" i="1"/>
  <c r="N8" i="15"/>
  <c r="B2" i="15"/>
  <c r="B7" i="15" l="1"/>
  <c r="B10" i="15" l="1"/>
  <c r="B11" i="15"/>
  <c r="C7" i="15" s="1"/>
  <c r="C11" i="15" l="1"/>
  <c r="D7" i="15" s="1"/>
  <c r="C10" i="15"/>
  <c r="C9" i="15" s="1"/>
  <c r="B9" i="15"/>
  <c r="D10" i="15" l="1"/>
  <c r="D9" i="15" s="1"/>
  <c r="D11" i="15"/>
  <c r="E7" i="15" s="1"/>
  <c r="E11" i="15" l="1"/>
  <c r="F7" i="15" s="1"/>
  <c r="E10" i="15"/>
  <c r="E9" i="15" s="1"/>
  <c r="F11" i="15" l="1"/>
  <c r="G7" i="15" s="1"/>
  <c r="F10" i="15"/>
  <c r="G11" i="15" l="1"/>
  <c r="H7" i="15" s="1"/>
  <c r="G10" i="15"/>
  <c r="G9" i="15" s="1"/>
  <c r="F9" i="15"/>
  <c r="H10" i="15" l="1"/>
  <c r="H9" i="15" s="1"/>
  <c r="H11" i="15"/>
  <c r="I7" i="15" s="1"/>
  <c r="I10" i="15" l="1"/>
  <c r="I9" i="15" s="1"/>
  <c r="I11" i="15"/>
  <c r="J7" i="15" s="1"/>
  <c r="J10" i="15" l="1"/>
  <c r="J9" i="15" s="1"/>
  <c r="J11" i="15"/>
  <c r="K7" i="15" s="1"/>
  <c r="K11" i="15" l="1"/>
  <c r="L7" i="15" s="1"/>
  <c r="K10" i="15"/>
  <c r="K9" i="15" s="1"/>
  <c r="L10" i="15" l="1"/>
  <c r="L9" i="15" s="1"/>
  <c r="L11" i="15"/>
  <c r="M7" i="15" s="1"/>
  <c r="M10" i="15" l="1"/>
  <c r="M11" i="15"/>
  <c r="M9" i="15" l="1"/>
  <c r="N9" i="15" s="1"/>
  <c r="N10" i="15"/>
  <c r="F22" i="1" l="1"/>
  <c r="G22" i="1"/>
  <c r="G34" i="1"/>
  <c r="F34" i="1"/>
  <c r="G23" i="1" l="1"/>
  <c r="F23" i="1"/>
  <c r="G47" i="1" l="1"/>
  <c r="F47" i="1"/>
  <c r="E3" i="9" l="1"/>
  <c r="D3" i="9"/>
  <c r="G41" i="1" l="1"/>
  <c r="F41" i="1"/>
  <c r="P12" i="5" l="1"/>
  <c r="P13" i="5"/>
  <c r="P14" i="5"/>
  <c r="P16" i="5"/>
  <c r="P17" i="5"/>
  <c r="P18" i="5"/>
  <c r="P20" i="5"/>
  <c r="P21" i="5"/>
  <c r="P23" i="5"/>
  <c r="P24" i="5"/>
  <c r="P9" i="5"/>
  <c r="I8001" i="9"/>
  <c r="P8001" i="9" s="1"/>
  <c r="J8001" i="9"/>
  <c r="R8001" i="9" s="1"/>
  <c r="I8002" i="9"/>
  <c r="P8002" i="9" s="1"/>
  <c r="J8002" i="9"/>
  <c r="R8002" i="9" s="1"/>
  <c r="I8003" i="9"/>
  <c r="Q8003" i="9" s="1"/>
  <c r="J8003" i="9"/>
  <c r="R8003" i="9" s="1"/>
  <c r="I8004" i="9"/>
  <c r="Q8004" i="9" s="1"/>
  <c r="J8004" i="9"/>
  <c r="R8004" i="9" s="1"/>
  <c r="I8005" i="9"/>
  <c r="P8005" i="9" s="1"/>
  <c r="J8005" i="9"/>
  <c r="R8005" i="9" s="1"/>
  <c r="I8006" i="9"/>
  <c r="Q8006" i="9" s="1"/>
  <c r="J8006" i="9"/>
  <c r="R8006" i="9" s="1"/>
  <c r="I8007" i="9"/>
  <c r="Q8007" i="9" s="1"/>
  <c r="J8007" i="9"/>
  <c r="R8007" i="9" s="1"/>
  <c r="I8008" i="9"/>
  <c r="Q8008" i="9" s="1"/>
  <c r="J8008" i="9"/>
  <c r="R8008" i="9" s="1"/>
  <c r="I8009" i="9"/>
  <c r="P8009" i="9" s="1"/>
  <c r="J8009" i="9"/>
  <c r="R8009" i="9" s="1"/>
  <c r="I8010" i="9"/>
  <c r="Q8010" i="9" s="1"/>
  <c r="J8010" i="9"/>
  <c r="R8010" i="9" s="1"/>
  <c r="I8011" i="9"/>
  <c r="Q8011" i="9" s="1"/>
  <c r="J8011" i="9"/>
  <c r="R8011" i="9" s="1"/>
  <c r="I8012" i="9"/>
  <c r="Q8012" i="9" s="1"/>
  <c r="J8012" i="9"/>
  <c r="R8012" i="9" s="1"/>
  <c r="I8013" i="9"/>
  <c r="P8013" i="9" s="1"/>
  <c r="J8013" i="9"/>
  <c r="R8013" i="9" s="1"/>
  <c r="I8014" i="9"/>
  <c r="Q8014" i="9" s="1"/>
  <c r="J8014" i="9"/>
  <c r="R8014" i="9" s="1"/>
  <c r="I8015" i="9"/>
  <c r="P8015" i="9" s="1"/>
  <c r="J8015" i="9"/>
  <c r="R8015" i="9" s="1"/>
  <c r="I8016" i="9"/>
  <c r="Q8016" i="9" s="1"/>
  <c r="J8016" i="9"/>
  <c r="R8016" i="9" s="1"/>
  <c r="I8017" i="9"/>
  <c r="P8017" i="9" s="1"/>
  <c r="J8017" i="9"/>
  <c r="R8017" i="9" s="1"/>
  <c r="I8018" i="9"/>
  <c r="Q8018" i="9" s="1"/>
  <c r="J8018" i="9"/>
  <c r="R8018" i="9" s="1"/>
  <c r="I8019" i="9"/>
  <c r="P8019" i="9" s="1"/>
  <c r="J8019" i="9"/>
  <c r="R8019" i="9" s="1"/>
  <c r="I8020" i="9"/>
  <c r="Q8020" i="9" s="1"/>
  <c r="J8020" i="9"/>
  <c r="R8020" i="9" s="1"/>
  <c r="I8021" i="9"/>
  <c r="P8021" i="9" s="1"/>
  <c r="J8021" i="9"/>
  <c r="R8021" i="9" s="1"/>
  <c r="I8022" i="9"/>
  <c r="Q8022" i="9" s="1"/>
  <c r="J8022" i="9"/>
  <c r="R8022" i="9" s="1"/>
  <c r="I8023" i="9"/>
  <c r="P8023" i="9" s="1"/>
  <c r="J8023" i="9"/>
  <c r="R8023" i="9" s="1"/>
  <c r="I8024" i="9"/>
  <c r="Q8024" i="9" s="1"/>
  <c r="J8024" i="9"/>
  <c r="R8024" i="9" s="1"/>
  <c r="I8025" i="9"/>
  <c r="P8025" i="9" s="1"/>
  <c r="J8025" i="9"/>
  <c r="R8025" i="9" s="1"/>
  <c r="I8026" i="9"/>
  <c r="Q8026" i="9" s="1"/>
  <c r="J8026" i="9"/>
  <c r="R8026" i="9" s="1"/>
  <c r="I8027" i="9"/>
  <c r="P8027" i="9" s="1"/>
  <c r="J8027" i="9"/>
  <c r="R8027" i="9" s="1"/>
  <c r="I8028" i="9"/>
  <c r="Q8028" i="9" s="1"/>
  <c r="J8028" i="9"/>
  <c r="R8028" i="9" s="1"/>
  <c r="I8029" i="9"/>
  <c r="P8029" i="9" s="1"/>
  <c r="J8029" i="9"/>
  <c r="R8029" i="9" s="1"/>
  <c r="I8030" i="9"/>
  <c r="Q8030" i="9" s="1"/>
  <c r="J8030" i="9"/>
  <c r="R8030" i="9" s="1"/>
  <c r="I8031" i="9"/>
  <c r="P8031" i="9" s="1"/>
  <c r="J8031" i="9"/>
  <c r="R8031" i="9" s="1"/>
  <c r="I8032" i="9"/>
  <c r="Q8032" i="9" s="1"/>
  <c r="J8032" i="9"/>
  <c r="R8032" i="9" s="1"/>
  <c r="I8033" i="9"/>
  <c r="P8033" i="9" s="1"/>
  <c r="J8033" i="9"/>
  <c r="R8033" i="9" s="1"/>
  <c r="I8034" i="9"/>
  <c r="Q8034" i="9" s="1"/>
  <c r="J8034" i="9"/>
  <c r="R8034" i="9" s="1"/>
  <c r="I8035" i="9"/>
  <c r="P8035" i="9" s="1"/>
  <c r="J8035" i="9"/>
  <c r="R8035" i="9" s="1"/>
  <c r="I8036" i="9"/>
  <c r="Q8036" i="9" s="1"/>
  <c r="J8036" i="9"/>
  <c r="R8036" i="9" s="1"/>
  <c r="I8037" i="9"/>
  <c r="P8037" i="9" s="1"/>
  <c r="J8037" i="9"/>
  <c r="R8037" i="9" s="1"/>
  <c r="I8038" i="9"/>
  <c r="Q8038" i="9" s="1"/>
  <c r="J8038" i="9"/>
  <c r="R8038" i="9" s="1"/>
  <c r="I8039" i="9"/>
  <c r="P8039" i="9" s="1"/>
  <c r="J8039" i="9"/>
  <c r="R8039" i="9" s="1"/>
  <c r="I8040" i="9"/>
  <c r="Q8040" i="9" s="1"/>
  <c r="J8040" i="9"/>
  <c r="R8040" i="9" s="1"/>
  <c r="I8041" i="9"/>
  <c r="P8041" i="9" s="1"/>
  <c r="J8041" i="9"/>
  <c r="R8041" i="9" s="1"/>
  <c r="I8042" i="9"/>
  <c r="Q8042" i="9" s="1"/>
  <c r="J8042" i="9"/>
  <c r="R8042" i="9" s="1"/>
  <c r="I8043" i="9"/>
  <c r="P8043" i="9" s="1"/>
  <c r="J8043" i="9"/>
  <c r="R8043" i="9" s="1"/>
  <c r="I8044" i="9"/>
  <c r="Q8044" i="9" s="1"/>
  <c r="J8044" i="9"/>
  <c r="R8044" i="9" s="1"/>
  <c r="I8045" i="9"/>
  <c r="P8045" i="9" s="1"/>
  <c r="J8045" i="9"/>
  <c r="R8045" i="9" s="1"/>
  <c r="I8046" i="9"/>
  <c r="Q8046" i="9" s="1"/>
  <c r="J8046" i="9"/>
  <c r="R8046" i="9" s="1"/>
  <c r="I8047" i="9"/>
  <c r="P8047" i="9" s="1"/>
  <c r="J8047" i="9"/>
  <c r="R8047" i="9" s="1"/>
  <c r="I8048" i="9"/>
  <c r="Q8048" i="9" s="1"/>
  <c r="J8048" i="9"/>
  <c r="R8048" i="9" s="1"/>
  <c r="I8049" i="9"/>
  <c r="P8049" i="9" s="1"/>
  <c r="J8049" i="9"/>
  <c r="R8049" i="9" s="1"/>
  <c r="I8050" i="9"/>
  <c r="Q8050" i="9" s="1"/>
  <c r="J8050" i="9"/>
  <c r="R8050" i="9" s="1"/>
  <c r="I8051" i="9"/>
  <c r="P8051" i="9" s="1"/>
  <c r="J8051" i="9"/>
  <c r="R8051" i="9" s="1"/>
  <c r="I8052" i="9"/>
  <c r="Q8052" i="9" s="1"/>
  <c r="J8052" i="9"/>
  <c r="R8052" i="9" s="1"/>
  <c r="I8053" i="9"/>
  <c r="P8053" i="9" s="1"/>
  <c r="J8053" i="9"/>
  <c r="R8053" i="9" s="1"/>
  <c r="I8054" i="9"/>
  <c r="Q8054" i="9" s="1"/>
  <c r="J8054" i="9"/>
  <c r="R8054" i="9" s="1"/>
  <c r="I8055" i="9"/>
  <c r="P8055" i="9" s="1"/>
  <c r="J8055" i="9"/>
  <c r="R8055" i="9" s="1"/>
  <c r="I8056" i="9"/>
  <c r="Q8056" i="9" s="1"/>
  <c r="J8056" i="9"/>
  <c r="R8056" i="9" s="1"/>
  <c r="I8057" i="9"/>
  <c r="P8057" i="9" s="1"/>
  <c r="J8057" i="9"/>
  <c r="R8057" i="9" s="1"/>
  <c r="I8058" i="9"/>
  <c r="Q8058" i="9" s="1"/>
  <c r="J8058" i="9"/>
  <c r="R8058" i="9" s="1"/>
  <c r="I8059" i="9"/>
  <c r="P8059" i="9" s="1"/>
  <c r="J8059" i="9"/>
  <c r="R8059" i="9" s="1"/>
  <c r="I8060" i="9"/>
  <c r="Q8060" i="9" s="1"/>
  <c r="J8060" i="9"/>
  <c r="R8060" i="9" s="1"/>
  <c r="I8061" i="9"/>
  <c r="P8061" i="9" s="1"/>
  <c r="J8061" i="9"/>
  <c r="R8061" i="9" s="1"/>
  <c r="I8062" i="9"/>
  <c r="Q8062" i="9" s="1"/>
  <c r="J8062" i="9"/>
  <c r="R8062" i="9" s="1"/>
  <c r="I8063" i="9"/>
  <c r="P8063" i="9" s="1"/>
  <c r="J8063" i="9"/>
  <c r="R8063" i="9" s="1"/>
  <c r="I8064" i="9"/>
  <c r="Q8064" i="9" s="1"/>
  <c r="J8064" i="9"/>
  <c r="R8064" i="9" s="1"/>
  <c r="I8065" i="9"/>
  <c r="P8065" i="9" s="1"/>
  <c r="J8065" i="9"/>
  <c r="R8065" i="9" s="1"/>
  <c r="I8066" i="9"/>
  <c r="Q8066" i="9" s="1"/>
  <c r="J8066" i="9"/>
  <c r="R8066" i="9" s="1"/>
  <c r="I8067" i="9"/>
  <c r="P8067" i="9" s="1"/>
  <c r="J8067" i="9"/>
  <c r="R8067" i="9" s="1"/>
  <c r="I8068" i="9"/>
  <c r="Q8068" i="9" s="1"/>
  <c r="J8068" i="9"/>
  <c r="R8068" i="9" s="1"/>
  <c r="I8069" i="9"/>
  <c r="P8069" i="9" s="1"/>
  <c r="J8069" i="9"/>
  <c r="R8069" i="9" s="1"/>
  <c r="I8070" i="9"/>
  <c r="P8070" i="9" s="1"/>
  <c r="J8070" i="9"/>
  <c r="R8070" i="9" s="1"/>
  <c r="I8071" i="9"/>
  <c r="P8071" i="9" s="1"/>
  <c r="J8071" i="9"/>
  <c r="R8071" i="9" s="1"/>
  <c r="I8072" i="9"/>
  <c r="Q8072" i="9" s="1"/>
  <c r="J8072" i="9"/>
  <c r="R8072" i="9" s="1"/>
  <c r="I8073" i="9"/>
  <c r="P8073" i="9" s="1"/>
  <c r="J8073" i="9"/>
  <c r="R8073" i="9" s="1"/>
  <c r="I8074" i="9"/>
  <c r="P8074" i="9" s="1"/>
  <c r="J8074" i="9"/>
  <c r="R8074" i="9" s="1"/>
  <c r="I8075" i="9"/>
  <c r="P8075" i="9" s="1"/>
  <c r="J8075" i="9"/>
  <c r="R8075" i="9" s="1"/>
  <c r="I8076" i="9"/>
  <c r="Q8076" i="9" s="1"/>
  <c r="J8076" i="9"/>
  <c r="R8076" i="9" s="1"/>
  <c r="I8077" i="9"/>
  <c r="P8077" i="9" s="1"/>
  <c r="J8077" i="9"/>
  <c r="R8077" i="9" s="1"/>
  <c r="I8078" i="9"/>
  <c r="P8078" i="9" s="1"/>
  <c r="J8078" i="9"/>
  <c r="R8078" i="9" s="1"/>
  <c r="I8079" i="9"/>
  <c r="Q8079" i="9" s="1"/>
  <c r="J8079" i="9"/>
  <c r="R8079" i="9" s="1"/>
  <c r="I8080" i="9"/>
  <c r="Q8080" i="9" s="1"/>
  <c r="J8080" i="9"/>
  <c r="R8080" i="9" s="1"/>
  <c r="I8081" i="9"/>
  <c r="P8081" i="9" s="1"/>
  <c r="J8081" i="9"/>
  <c r="R8081" i="9" s="1"/>
  <c r="I8082" i="9"/>
  <c r="P8082" i="9" s="1"/>
  <c r="J8082" i="9"/>
  <c r="R8082" i="9" s="1"/>
  <c r="I8083" i="9"/>
  <c r="P8083" i="9" s="1"/>
  <c r="J8083" i="9"/>
  <c r="R8083" i="9" s="1"/>
  <c r="I8084" i="9"/>
  <c r="Q8084" i="9" s="1"/>
  <c r="J8084" i="9"/>
  <c r="R8084" i="9" s="1"/>
  <c r="I8085" i="9"/>
  <c r="P8085" i="9" s="1"/>
  <c r="J8085" i="9"/>
  <c r="R8085" i="9" s="1"/>
  <c r="I8086" i="9"/>
  <c r="P8086" i="9" s="1"/>
  <c r="J8086" i="9"/>
  <c r="R8086" i="9" s="1"/>
  <c r="I8087" i="9"/>
  <c r="Q8087" i="9" s="1"/>
  <c r="J8087" i="9"/>
  <c r="R8087" i="9" s="1"/>
  <c r="I8088" i="9"/>
  <c r="Q8088" i="9" s="1"/>
  <c r="J8088" i="9"/>
  <c r="R8088" i="9" s="1"/>
  <c r="I8089" i="9"/>
  <c r="P8089" i="9" s="1"/>
  <c r="J8089" i="9"/>
  <c r="R8089" i="9" s="1"/>
  <c r="I8090" i="9"/>
  <c r="P8090" i="9" s="1"/>
  <c r="J8090" i="9"/>
  <c r="R8090" i="9" s="1"/>
  <c r="I8091" i="9"/>
  <c r="Q8091" i="9" s="1"/>
  <c r="J8091" i="9"/>
  <c r="R8091" i="9" s="1"/>
  <c r="I8092" i="9"/>
  <c r="Q8092" i="9" s="1"/>
  <c r="J8092" i="9"/>
  <c r="R8092" i="9" s="1"/>
  <c r="I8093" i="9"/>
  <c r="P8093" i="9" s="1"/>
  <c r="J8093" i="9"/>
  <c r="R8093" i="9" s="1"/>
  <c r="I8094" i="9"/>
  <c r="P8094" i="9" s="1"/>
  <c r="J8094" i="9"/>
  <c r="R8094" i="9" s="1"/>
  <c r="I8095" i="9"/>
  <c r="P8095" i="9" s="1"/>
  <c r="J8095" i="9"/>
  <c r="R8095" i="9" s="1"/>
  <c r="I8096" i="9"/>
  <c r="Q8096" i="9" s="1"/>
  <c r="J8096" i="9"/>
  <c r="R8096" i="9" s="1"/>
  <c r="I8097" i="9"/>
  <c r="P8097" i="9" s="1"/>
  <c r="J8097" i="9"/>
  <c r="R8097" i="9" s="1"/>
  <c r="I8098" i="9"/>
  <c r="P8098" i="9" s="1"/>
  <c r="J8098" i="9"/>
  <c r="R8098" i="9" s="1"/>
  <c r="I8099" i="9"/>
  <c r="Q8099" i="9" s="1"/>
  <c r="J8099" i="9"/>
  <c r="R8099" i="9" s="1"/>
  <c r="I8100" i="9"/>
  <c r="Q8100" i="9" s="1"/>
  <c r="J8100" i="9"/>
  <c r="R8100" i="9" s="1"/>
  <c r="I8101" i="9"/>
  <c r="P8101" i="9" s="1"/>
  <c r="J8101" i="9"/>
  <c r="R8101" i="9" s="1"/>
  <c r="I8102" i="9"/>
  <c r="P8102" i="9" s="1"/>
  <c r="J8102" i="9"/>
  <c r="R8102" i="9" s="1"/>
  <c r="I8103" i="9"/>
  <c r="P8103" i="9" s="1"/>
  <c r="J8103" i="9"/>
  <c r="R8103" i="9" s="1"/>
  <c r="I8104" i="9"/>
  <c r="Q8104" i="9" s="1"/>
  <c r="J8104" i="9"/>
  <c r="R8104" i="9" s="1"/>
  <c r="I8105" i="9"/>
  <c r="P8105" i="9" s="1"/>
  <c r="J8105" i="9"/>
  <c r="R8105" i="9" s="1"/>
  <c r="I8106" i="9"/>
  <c r="P8106" i="9" s="1"/>
  <c r="J8106" i="9"/>
  <c r="R8106" i="9" s="1"/>
  <c r="I8107" i="9"/>
  <c r="Q8107" i="9" s="1"/>
  <c r="J8107" i="9"/>
  <c r="R8107" i="9" s="1"/>
  <c r="I8108" i="9"/>
  <c r="Q8108" i="9" s="1"/>
  <c r="J8108" i="9"/>
  <c r="R8108" i="9" s="1"/>
  <c r="I8109" i="9"/>
  <c r="P8109" i="9" s="1"/>
  <c r="J8109" i="9"/>
  <c r="R8109" i="9" s="1"/>
  <c r="I8110" i="9"/>
  <c r="P8110" i="9" s="1"/>
  <c r="J8110" i="9"/>
  <c r="R8110" i="9" s="1"/>
  <c r="I8111" i="9"/>
  <c r="P8111" i="9" s="1"/>
  <c r="J8111" i="9"/>
  <c r="R8111" i="9" s="1"/>
  <c r="I8112" i="9"/>
  <c r="Q8112" i="9" s="1"/>
  <c r="J8112" i="9"/>
  <c r="R8112" i="9" s="1"/>
  <c r="I8113" i="9"/>
  <c r="P8113" i="9" s="1"/>
  <c r="J8113" i="9"/>
  <c r="R8113" i="9" s="1"/>
  <c r="I8114" i="9"/>
  <c r="P8114" i="9" s="1"/>
  <c r="J8114" i="9"/>
  <c r="R8114" i="9" s="1"/>
  <c r="I8115" i="9"/>
  <c r="Q8115" i="9" s="1"/>
  <c r="J8115" i="9"/>
  <c r="R8115" i="9" s="1"/>
  <c r="I8116" i="9"/>
  <c r="Q8116" i="9" s="1"/>
  <c r="J8116" i="9"/>
  <c r="R8116" i="9" s="1"/>
  <c r="I8117" i="9"/>
  <c r="P8117" i="9" s="1"/>
  <c r="J8117" i="9"/>
  <c r="R8117" i="9" s="1"/>
  <c r="I8118" i="9"/>
  <c r="P8118" i="9" s="1"/>
  <c r="J8118" i="9"/>
  <c r="R8118" i="9" s="1"/>
  <c r="I8119" i="9"/>
  <c r="P8119" i="9" s="1"/>
  <c r="J8119" i="9"/>
  <c r="R8119" i="9" s="1"/>
  <c r="I8120" i="9"/>
  <c r="Q8120" i="9" s="1"/>
  <c r="J8120" i="9"/>
  <c r="R8120" i="9" s="1"/>
  <c r="I8121" i="9"/>
  <c r="P8121" i="9" s="1"/>
  <c r="J8121" i="9"/>
  <c r="R8121" i="9" s="1"/>
  <c r="I8122" i="9"/>
  <c r="P8122" i="9" s="1"/>
  <c r="J8122" i="9"/>
  <c r="R8122" i="9" s="1"/>
  <c r="I8123" i="9"/>
  <c r="Q8123" i="9" s="1"/>
  <c r="J8123" i="9"/>
  <c r="R8123" i="9" s="1"/>
  <c r="I8124" i="9"/>
  <c r="Q8124" i="9" s="1"/>
  <c r="J8124" i="9"/>
  <c r="R8124" i="9" s="1"/>
  <c r="I8125" i="9"/>
  <c r="P8125" i="9" s="1"/>
  <c r="J8125" i="9"/>
  <c r="R8125" i="9" s="1"/>
  <c r="I8126" i="9"/>
  <c r="P8126" i="9" s="1"/>
  <c r="J8126" i="9"/>
  <c r="R8126" i="9" s="1"/>
  <c r="I8127" i="9"/>
  <c r="P8127" i="9" s="1"/>
  <c r="J8127" i="9"/>
  <c r="R8127" i="9" s="1"/>
  <c r="I8128" i="9"/>
  <c r="Q8128" i="9" s="1"/>
  <c r="J8128" i="9"/>
  <c r="R8128" i="9" s="1"/>
  <c r="I8129" i="9"/>
  <c r="P8129" i="9" s="1"/>
  <c r="J8129" i="9"/>
  <c r="R8129" i="9" s="1"/>
  <c r="I8130" i="9"/>
  <c r="P8130" i="9" s="1"/>
  <c r="J8130" i="9"/>
  <c r="R8130" i="9" s="1"/>
  <c r="I8131" i="9"/>
  <c r="P8131" i="9" s="1"/>
  <c r="J8131" i="9"/>
  <c r="R8131" i="9" s="1"/>
  <c r="I8132" i="9"/>
  <c r="Q8132" i="9" s="1"/>
  <c r="J8132" i="9"/>
  <c r="R8132" i="9" s="1"/>
  <c r="I8133" i="9"/>
  <c r="P8133" i="9" s="1"/>
  <c r="J8133" i="9"/>
  <c r="R8133" i="9" s="1"/>
  <c r="I8134" i="9"/>
  <c r="P8134" i="9" s="1"/>
  <c r="J8134" i="9"/>
  <c r="R8134" i="9" s="1"/>
  <c r="I8135" i="9"/>
  <c r="P8135" i="9" s="1"/>
  <c r="J8135" i="9"/>
  <c r="R8135" i="9" s="1"/>
  <c r="I8136" i="9"/>
  <c r="Q8136" i="9" s="1"/>
  <c r="J8136" i="9"/>
  <c r="R8136" i="9" s="1"/>
  <c r="I8137" i="9"/>
  <c r="P8137" i="9" s="1"/>
  <c r="J8137" i="9"/>
  <c r="R8137" i="9" s="1"/>
  <c r="I8138" i="9"/>
  <c r="P8138" i="9" s="1"/>
  <c r="J8138" i="9"/>
  <c r="R8138" i="9" s="1"/>
  <c r="I8139" i="9"/>
  <c r="Q8139" i="9" s="1"/>
  <c r="J8139" i="9"/>
  <c r="R8139" i="9" s="1"/>
  <c r="I8140" i="9"/>
  <c r="Q8140" i="9" s="1"/>
  <c r="J8140" i="9"/>
  <c r="R8140" i="9" s="1"/>
  <c r="I8141" i="9"/>
  <c r="P8141" i="9" s="1"/>
  <c r="J8141" i="9"/>
  <c r="R8141" i="9" s="1"/>
  <c r="I8142" i="9"/>
  <c r="P8142" i="9" s="1"/>
  <c r="J8142" i="9"/>
  <c r="R8142" i="9" s="1"/>
  <c r="I8143" i="9"/>
  <c r="P8143" i="9" s="1"/>
  <c r="J8143" i="9"/>
  <c r="R8143" i="9" s="1"/>
  <c r="I8144" i="9"/>
  <c r="Q8144" i="9" s="1"/>
  <c r="J8144" i="9"/>
  <c r="R8144" i="9" s="1"/>
  <c r="I8145" i="9"/>
  <c r="P8145" i="9" s="1"/>
  <c r="J8145" i="9"/>
  <c r="R8145" i="9" s="1"/>
  <c r="I8146" i="9"/>
  <c r="P8146" i="9" s="1"/>
  <c r="J8146" i="9"/>
  <c r="R8146" i="9" s="1"/>
  <c r="I8147" i="9"/>
  <c r="P8147" i="9" s="1"/>
  <c r="J8147" i="9"/>
  <c r="R8147" i="9" s="1"/>
  <c r="I8148" i="9"/>
  <c r="Q8148" i="9" s="1"/>
  <c r="J8148" i="9"/>
  <c r="R8148" i="9" s="1"/>
  <c r="I8149" i="9"/>
  <c r="P8149" i="9" s="1"/>
  <c r="J8149" i="9"/>
  <c r="R8149" i="9" s="1"/>
  <c r="I8150" i="9"/>
  <c r="P8150" i="9" s="1"/>
  <c r="J8150" i="9"/>
  <c r="R8150" i="9" s="1"/>
  <c r="I8151" i="9"/>
  <c r="P8151" i="9" s="1"/>
  <c r="J8151" i="9"/>
  <c r="R8151" i="9" s="1"/>
  <c r="I8152" i="9"/>
  <c r="Q8152" i="9" s="1"/>
  <c r="J8152" i="9"/>
  <c r="R8152" i="9" s="1"/>
  <c r="I8153" i="9"/>
  <c r="P8153" i="9" s="1"/>
  <c r="J8153" i="9"/>
  <c r="R8153" i="9" s="1"/>
  <c r="I8154" i="9"/>
  <c r="P8154" i="9" s="1"/>
  <c r="J8154" i="9"/>
  <c r="R8154" i="9" s="1"/>
  <c r="I8155" i="9"/>
  <c r="P8155" i="9" s="1"/>
  <c r="J8155" i="9"/>
  <c r="R8155" i="9" s="1"/>
  <c r="I8156" i="9"/>
  <c r="Q8156" i="9" s="1"/>
  <c r="J8156" i="9"/>
  <c r="R8156" i="9" s="1"/>
  <c r="I8157" i="9"/>
  <c r="P8157" i="9" s="1"/>
  <c r="J8157" i="9"/>
  <c r="R8157" i="9" s="1"/>
  <c r="I8158" i="9"/>
  <c r="P8158" i="9" s="1"/>
  <c r="J8158" i="9"/>
  <c r="R8158" i="9" s="1"/>
  <c r="I8159" i="9"/>
  <c r="P8159" i="9" s="1"/>
  <c r="J8159" i="9"/>
  <c r="R8159" i="9" s="1"/>
  <c r="I8160" i="9"/>
  <c r="Q8160" i="9" s="1"/>
  <c r="J8160" i="9"/>
  <c r="R8160" i="9" s="1"/>
  <c r="I8161" i="9"/>
  <c r="P8161" i="9" s="1"/>
  <c r="J8161" i="9"/>
  <c r="R8161" i="9" s="1"/>
  <c r="I8162" i="9"/>
  <c r="P8162" i="9" s="1"/>
  <c r="J8162" i="9"/>
  <c r="R8162" i="9" s="1"/>
  <c r="I8163" i="9"/>
  <c r="P8163" i="9" s="1"/>
  <c r="J8163" i="9"/>
  <c r="R8163" i="9" s="1"/>
  <c r="I8164" i="9"/>
  <c r="Q8164" i="9" s="1"/>
  <c r="J8164" i="9"/>
  <c r="R8164" i="9" s="1"/>
  <c r="I8165" i="9"/>
  <c r="P8165" i="9" s="1"/>
  <c r="J8165" i="9"/>
  <c r="R8165" i="9" s="1"/>
  <c r="I8166" i="9"/>
  <c r="P8166" i="9" s="1"/>
  <c r="J8166" i="9"/>
  <c r="R8166" i="9" s="1"/>
  <c r="I8167" i="9"/>
  <c r="P8167" i="9" s="1"/>
  <c r="J8167" i="9"/>
  <c r="R8167" i="9" s="1"/>
  <c r="I8168" i="9"/>
  <c r="Q8168" i="9" s="1"/>
  <c r="J8168" i="9"/>
  <c r="R8168" i="9" s="1"/>
  <c r="I8169" i="9"/>
  <c r="P8169" i="9" s="1"/>
  <c r="J8169" i="9"/>
  <c r="R8169" i="9" s="1"/>
  <c r="I8170" i="9"/>
  <c r="P8170" i="9" s="1"/>
  <c r="J8170" i="9"/>
  <c r="R8170" i="9" s="1"/>
  <c r="I8171" i="9"/>
  <c r="Q8171" i="9" s="1"/>
  <c r="J8171" i="9"/>
  <c r="R8171" i="9" s="1"/>
  <c r="I8172" i="9"/>
  <c r="Q8172" i="9" s="1"/>
  <c r="J8172" i="9"/>
  <c r="R8172" i="9" s="1"/>
  <c r="I8173" i="9"/>
  <c r="P8173" i="9" s="1"/>
  <c r="J8173" i="9"/>
  <c r="R8173" i="9" s="1"/>
  <c r="I8174" i="9"/>
  <c r="P8174" i="9" s="1"/>
  <c r="J8174" i="9"/>
  <c r="R8174" i="9" s="1"/>
  <c r="I8175" i="9"/>
  <c r="P8175" i="9" s="1"/>
  <c r="J8175" i="9"/>
  <c r="R8175" i="9" s="1"/>
  <c r="I8176" i="9"/>
  <c r="Q8176" i="9" s="1"/>
  <c r="J8176" i="9"/>
  <c r="R8176" i="9" s="1"/>
  <c r="I8177" i="9"/>
  <c r="P8177" i="9" s="1"/>
  <c r="J8177" i="9"/>
  <c r="R8177" i="9" s="1"/>
  <c r="I8178" i="9"/>
  <c r="P8178" i="9" s="1"/>
  <c r="J8178" i="9"/>
  <c r="R8178" i="9" s="1"/>
  <c r="I8179" i="9"/>
  <c r="Q8179" i="9" s="1"/>
  <c r="J8179" i="9"/>
  <c r="R8179" i="9" s="1"/>
  <c r="I8180" i="9"/>
  <c r="Q8180" i="9" s="1"/>
  <c r="J8180" i="9"/>
  <c r="R8180" i="9" s="1"/>
  <c r="I8181" i="9"/>
  <c r="P8181" i="9" s="1"/>
  <c r="J8181" i="9"/>
  <c r="R8181" i="9" s="1"/>
  <c r="I8182" i="9"/>
  <c r="P8182" i="9" s="1"/>
  <c r="J8182" i="9"/>
  <c r="R8182" i="9" s="1"/>
  <c r="I8183" i="9"/>
  <c r="P8183" i="9" s="1"/>
  <c r="J8183" i="9"/>
  <c r="R8183" i="9" s="1"/>
  <c r="I8184" i="9"/>
  <c r="Q8184" i="9" s="1"/>
  <c r="J8184" i="9"/>
  <c r="R8184" i="9" s="1"/>
  <c r="I8185" i="9"/>
  <c r="P8185" i="9" s="1"/>
  <c r="J8185" i="9"/>
  <c r="R8185" i="9" s="1"/>
  <c r="I8186" i="9"/>
  <c r="P8186" i="9" s="1"/>
  <c r="J8186" i="9"/>
  <c r="R8186" i="9" s="1"/>
  <c r="I8187" i="9"/>
  <c r="Q8187" i="9" s="1"/>
  <c r="J8187" i="9"/>
  <c r="R8187" i="9" s="1"/>
  <c r="I8188" i="9"/>
  <c r="Q8188" i="9" s="1"/>
  <c r="J8188" i="9"/>
  <c r="R8188" i="9" s="1"/>
  <c r="I8189" i="9"/>
  <c r="P8189" i="9" s="1"/>
  <c r="J8189" i="9"/>
  <c r="R8189" i="9" s="1"/>
  <c r="I8190" i="9"/>
  <c r="P8190" i="9" s="1"/>
  <c r="J8190" i="9"/>
  <c r="R8190" i="9" s="1"/>
  <c r="I8191" i="9"/>
  <c r="P8191" i="9" s="1"/>
  <c r="J8191" i="9"/>
  <c r="R8191" i="9" s="1"/>
  <c r="I8192" i="9"/>
  <c r="Q8192" i="9" s="1"/>
  <c r="J8192" i="9"/>
  <c r="R8192" i="9" s="1"/>
  <c r="I8193" i="9"/>
  <c r="P8193" i="9" s="1"/>
  <c r="J8193" i="9"/>
  <c r="R8193" i="9" s="1"/>
  <c r="I8194" i="9"/>
  <c r="P8194" i="9" s="1"/>
  <c r="J8194" i="9"/>
  <c r="R8194" i="9" s="1"/>
  <c r="I8195" i="9"/>
  <c r="P8195" i="9" s="1"/>
  <c r="J8195" i="9"/>
  <c r="R8195" i="9" s="1"/>
  <c r="I8196" i="9"/>
  <c r="Q8196" i="9" s="1"/>
  <c r="J8196" i="9"/>
  <c r="R8196" i="9" s="1"/>
  <c r="I8197" i="9"/>
  <c r="P8197" i="9" s="1"/>
  <c r="J8197" i="9"/>
  <c r="R8197" i="9" s="1"/>
  <c r="I8198" i="9"/>
  <c r="P8198" i="9" s="1"/>
  <c r="J8198" i="9"/>
  <c r="R8198" i="9" s="1"/>
  <c r="I8199" i="9"/>
  <c r="P8199" i="9" s="1"/>
  <c r="J8199" i="9"/>
  <c r="R8199" i="9" s="1"/>
  <c r="I8200" i="9"/>
  <c r="Q8200" i="9" s="1"/>
  <c r="J8200" i="9"/>
  <c r="R8200" i="9" s="1"/>
  <c r="I8201" i="9"/>
  <c r="P8201" i="9" s="1"/>
  <c r="J8201" i="9"/>
  <c r="R8201" i="9" s="1"/>
  <c r="I8202" i="9"/>
  <c r="P8202" i="9" s="1"/>
  <c r="J8202" i="9"/>
  <c r="R8202" i="9" s="1"/>
  <c r="I8203" i="9"/>
  <c r="Q8203" i="9" s="1"/>
  <c r="J8203" i="9"/>
  <c r="R8203" i="9" s="1"/>
  <c r="I8204" i="9"/>
  <c r="Q8204" i="9" s="1"/>
  <c r="J8204" i="9"/>
  <c r="R8204" i="9" s="1"/>
  <c r="I8205" i="9"/>
  <c r="P8205" i="9" s="1"/>
  <c r="J8205" i="9"/>
  <c r="R8205" i="9" s="1"/>
  <c r="I8206" i="9"/>
  <c r="P8206" i="9" s="1"/>
  <c r="J8206" i="9"/>
  <c r="R8206" i="9" s="1"/>
  <c r="I8207" i="9"/>
  <c r="P8207" i="9" s="1"/>
  <c r="J8207" i="9"/>
  <c r="R8207" i="9" s="1"/>
  <c r="I8208" i="9"/>
  <c r="Q8208" i="9" s="1"/>
  <c r="J8208" i="9"/>
  <c r="R8208" i="9" s="1"/>
  <c r="I8209" i="9"/>
  <c r="P8209" i="9" s="1"/>
  <c r="J8209" i="9"/>
  <c r="R8209" i="9" s="1"/>
  <c r="I8210" i="9"/>
  <c r="P8210" i="9" s="1"/>
  <c r="J8210" i="9"/>
  <c r="R8210" i="9" s="1"/>
  <c r="I8211" i="9"/>
  <c r="Q8211" i="9" s="1"/>
  <c r="J8211" i="9"/>
  <c r="R8211" i="9" s="1"/>
  <c r="I8212" i="9"/>
  <c r="Q8212" i="9" s="1"/>
  <c r="J8212" i="9"/>
  <c r="R8212" i="9" s="1"/>
  <c r="I8213" i="9"/>
  <c r="P8213" i="9" s="1"/>
  <c r="J8213" i="9"/>
  <c r="R8213" i="9" s="1"/>
  <c r="I8214" i="9"/>
  <c r="P8214" i="9" s="1"/>
  <c r="J8214" i="9"/>
  <c r="R8214" i="9" s="1"/>
  <c r="I8215" i="9"/>
  <c r="P8215" i="9" s="1"/>
  <c r="J8215" i="9"/>
  <c r="R8215" i="9" s="1"/>
  <c r="I8216" i="9"/>
  <c r="Q8216" i="9" s="1"/>
  <c r="J8216" i="9"/>
  <c r="R8216" i="9" s="1"/>
  <c r="I8217" i="9"/>
  <c r="P8217" i="9" s="1"/>
  <c r="J8217" i="9"/>
  <c r="R8217" i="9" s="1"/>
  <c r="I8218" i="9"/>
  <c r="P8218" i="9" s="1"/>
  <c r="J8218" i="9"/>
  <c r="R8218" i="9" s="1"/>
  <c r="I8219" i="9"/>
  <c r="P8219" i="9" s="1"/>
  <c r="J8219" i="9"/>
  <c r="R8219" i="9" s="1"/>
  <c r="I8220" i="9"/>
  <c r="Q8220" i="9" s="1"/>
  <c r="J8220" i="9"/>
  <c r="R8220" i="9" s="1"/>
  <c r="I8221" i="9"/>
  <c r="P8221" i="9" s="1"/>
  <c r="J8221" i="9"/>
  <c r="R8221" i="9" s="1"/>
  <c r="I8222" i="9"/>
  <c r="P8222" i="9" s="1"/>
  <c r="J8222" i="9"/>
  <c r="R8222" i="9" s="1"/>
  <c r="I8223" i="9"/>
  <c r="P8223" i="9" s="1"/>
  <c r="J8223" i="9"/>
  <c r="R8223" i="9" s="1"/>
  <c r="I8224" i="9"/>
  <c r="Q8224" i="9" s="1"/>
  <c r="J8224" i="9"/>
  <c r="R8224" i="9" s="1"/>
  <c r="I8225" i="9"/>
  <c r="P8225" i="9" s="1"/>
  <c r="J8225" i="9"/>
  <c r="R8225" i="9" s="1"/>
  <c r="I8226" i="9"/>
  <c r="P8226" i="9" s="1"/>
  <c r="J8226" i="9"/>
  <c r="R8226" i="9" s="1"/>
  <c r="I8227" i="9"/>
  <c r="Q8227" i="9" s="1"/>
  <c r="J8227" i="9"/>
  <c r="R8227" i="9" s="1"/>
  <c r="I8228" i="9"/>
  <c r="Q8228" i="9" s="1"/>
  <c r="J8228" i="9"/>
  <c r="R8228" i="9" s="1"/>
  <c r="I8229" i="9"/>
  <c r="P8229" i="9" s="1"/>
  <c r="J8229" i="9"/>
  <c r="R8229" i="9" s="1"/>
  <c r="I8230" i="9"/>
  <c r="P8230" i="9" s="1"/>
  <c r="J8230" i="9"/>
  <c r="R8230" i="9" s="1"/>
  <c r="I8231" i="9"/>
  <c r="P8231" i="9" s="1"/>
  <c r="J8231" i="9"/>
  <c r="R8231" i="9" s="1"/>
  <c r="I8232" i="9"/>
  <c r="Q8232" i="9" s="1"/>
  <c r="J8232" i="9"/>
  <c r="R8232" i="9" s="1"/>
  <c r="I8233" i="9"/>
  <c r="P8233" i="9" s="1"/>
  <c r="J8233" i="9"/>
  <c r="R8233" i="9" s="1"/>
  <c r="I8234" i="9"/>
  <c r="P8234" i="9" s="1"/>
  <c r="J8234" i="9"/>
  <c r="R8234" i="9" s="1"/>
  <c r="I8235" i="9"/>
  <c r="Q8235" i="9" s="1"/>
  <c r="J8235" i="9"/>
  <c r="R8235" i="9" s="1"/>
  <c r="I8236" i="9"/>
  <c r="Q8236" i="9" s="1"/>
  <c r="J8236" i="9"/>
  <c r="R8236" i="9" s="1"/>
  <c r="I8237" i="9"/>
  <c r="P8237" i="9" s="1"/>
  <c r="J8237" i="9"/>
  <c r="R8237" i="9" s="1"/>
  <c r="I8238" i="9"/>
  <c r="P8238" i="9" s="1"/>
  <c r="J8238" i="9"/>
  <c r="R8238" i="9" s="1"/>
  <c r="I8239" i="9"/>
  <c r="P8239" i="9" s="1"/>
  <c r="J8239" i="9"/>
  <c r="R8239" i="9" s="1"/>
  <c r="I8240" i="9"/>
  <c r="Q8240" i="9" s="1"/>
  <c r="J8240" i="9"/>
  <c r="R8240" i="9" s="1"/>
  <c r="I8241" i="9"/>
  <c r="P8241" i="9" s="1"/>
  <c r="J8241" i="9"/>
  <c r="R8241" i="9" s="1"/>
  <c r="I8242" i="9"/>
  <c r="P8242" i="9" s="1"/>
  <c r="J8242" i="9"/>
  <c r="R8242" i="9" s="1"/>
  <c r="I8243" i="9"/>
  <c r="Q8243" i="9" s="1"/>
  <c r="J8243" i="9"/>
  <c r="R8243" i="9" s="1"/>
  <c r="I8244" i="9"/>
  <c r="Q8244" i="9" s="1"/>
  <c r="J8244" i="9"/>
  <c r="R8244" i="9" s="1"/>
  <c r="I8245" i="9"/>
  <c r="P8245" i="9" s="1"/>
  <c r="J8245" i="9"/>
  <c r="R8245" i="9" s="1"/>
  <c r="I8246" i="9"/>
  <c r="P8246" i="9" s="1"/>
  <c r="J8246" i="9"/>
  <c r="R8246" i="9" s="1"/>
  <c r="I8247" i="9"/>
  <c r="P8247" i="9" s="1"/>
  <c r="J8247" i="9"/>
  <c r="R8247" i="9" s="1"/>
  <c r="I8248" i="9"/>
  <c r="Q8248" i="9" s="1"/>
  <c r="J8248" i="9"/>
  <c r="R8248" i="9" s="1"/>
  <c r="I8249" i="9"/>
  <c r="P8249" i="9" s="1"/>
  <c r="J8249" i="9"/>
  <c r="R8249" i="9" s="1"/>
  <c r="I8250" i="9"/>
  <c r="P8250" i="9" s="1"/>
  <c r="J8250" i="9"/>
  <c r="R8250" i="9" s="1"/>
  <c r="I8251" i="9"/>
  <c r="Q8251" i="9" s="1"/>
  <c r="J8251" i="9"/>
  <c r="R8251" i="9" s="1"/>
  <c r="I8252" i="9"/>
  <c r="Q8252" i="9" s="1"/>
  <c r="J8252" i="9"/>
  <c r="R8252" i="9" s="1"/>
  <c r="I8253" i="9"/>
  <c r="P8253" i="9" s="1"/>
  <c r="J8253" i="9"/>
  <c r="R8253" i="9" s="1"/>
  <c r="I8254" i="9"/>
  <c r="P8254" i="9" s="1"/>
  <c r="J8254" i="9"/>
  <c r="R8254" i="9" s="1"/>
  <c r="I8255" i="9"/>
  <c r="P8255" i="9" s="1"/>
  <c r="J8255" i="9"/>
  <c r="R8255" i="9" s="1"/>
  <c r="I8256" i="9"/>
  <c r="Q8256" i="9" s="1"/>
  <c r="J8256" i="9"/>
  <c r="R8256" i="9" s="1"/>
  <c r="I8257" i="9"/>
  <c r="P8257" i="9" s="1"/>
  <c r="J8257" i="9"/>
  <c r="R8257" i="9" s="1"/>
  <c r="I8258" i="9"/>
  <c r="P8258" i="9" s="1"/>
  <c r="J8258" i="9"/>
  <c r="R8258" i="9" s="1"/>
  <c r="I8259" i="9"/>
  <c r="P8259" i="9" s="1"/>
  <c r="J8259" i="9"/>
  <c r="R8259" i="9" s="1"/>
  <c r="I8260" i="9"/>
  <c r="Q8260" i="9" s="1"/>
  <c r="J8260" i="9"/>
  <c r="R8260" i="9" s="1"/>
  <c r="I8261" i="9"/>
  <c r="P8261" i="9" s="1"/>
  <c r="J8261" i="9"/>
  <c r="R8261" i="9" s="1"/>
  <c r="I8262" i="9"/>
  <c r="J8262" i="9"/>
  <c r="R8262" i="9" s="1"/>
  <c r="I8263" i="9"/>
  <c r="P8263" i="9" s="1"/>
  <c r="J8263" i="9"/>
  <c r="R8263" i="9" s="1"/>
  <c r="I8264" i="9"/>
  <c r="Q8264" i="9" s="1"/>
  <c r="J8264" i="9"/>
  <c r="R8264" i="9" s="1"/>
  <c r="I8265" i="9"/>
  <c r="P8265" i="9" s="1"/>
  <c r="J8265" i="9"/>
  <c r="R8265" i="9" s="1"/>
  <c r="I8266" i="9"/>
  <c r="J8266" i="9"/>
  <c r="R8266" i="9" s="1"/>
  <c r="I8267" i="9"/>
  <c r="Q8267" i="9" s="1"/>
  <c r="J8267" i="9"/>
  <c r="R8267" i="9" s="1"/>
  <c r="I8268" i="9"/>
  <c r="Q8268" i="9" s="1"/>
  <c r="J8268" i="9"/>
  <c r="R8268" i="9" s="1"/>
  <c r="I8269" i="9"/>
  <c r="P8269" i="9" s="1"/>
  <c r="J8269" i="9"/>
  <c r="R8269" i="9" s="1"/>
  <c r="I8270" i="9"/>
  <c r="J8270" i="9"/>
  <c r="R8270" i="9" s="1"/>
  <c r="I8271" i="9"/>
  <c r="P8271" i="9" s="1"/>
  <c r="J8271" i="9"/>
  <c r="R8271" i="9" s="1"/>
  <c r="I8272" i="9"/>
  <c r="Q8272" i="9" s="1"/>
  <c r="J8272" i="9"/>
  <c r="R8272" i="9" s="1"/>
  <c r="I8273" i="9"/>
  <c r="P8273" i="9" s="1"/>
  <c r="J8273" i="9"/>
  <c r="R8273" i="9" s="1"/>
  <c r="I8274" i="9"/>
  <c r="J8274" i="9"/>
  <c r="R8274" i="9" s="1"/>
  <c r="I8275" i="9"/>
  <c r="Q8275" i="9" s="1"/>
  <c r="J8275" i="9"/>
  <c r="R8275" i="9" s="1"/>
  <c r="I8276" i="9"/>
  <c r="Q8276" i="9" s="1"/>
  <c r="J8276" i="9"/>
  <c r="R8276" i="9" s="1"/>
  <c r="I8277" i="9"/>
  <c r="P8277" i="9" s="1"/>
  <c r="J8277" i="9"/>
  <c r="R8277" i="9" s="1"/>
  <c r="I8278" i="9"/>
  <c r="J8278" i="9"/>
  <c r="R8278" i="9" s="1"/>
  <c r="I8279" i="9"/>
  <c r="P8279" i="9" s="1"/>
  <c r="J8279" i="9"/>
  <c r="R8279" i="9" s="1"/>
  <c r="I8280" i="9"/>
  <c r="Q8280" i="9" s="1"/>
  <c r="J8280" i="9"/>
  <c r="R8280" i="9" s="1"/>
  <c r="I8281" i="9"/>
  <c r="P8281" i="9" s="1"/>
  <c r="J8281" i="9"/>
  <c r="R8281" i="9" s="1"/>
  <c r="I8282" i="9"/>
  <c r="Q8282" i="9" s="1"/>
  <c r="J8282" i="9"/>
  <c r="R8282" i="9" s="1"/>
  <c r="I8283" i="9"/>
  <c r="Q8283" i="9" s="1"/>
  <c r="J8283" i="9"/>
  <c r="R8283" i="9" s="1"/>
  <c r="I8284" i="9"/>
  <c r="Q8284" i="9" s="1"/>
  <c r="J8284" i="9"/>
  <c r="R8284" i="9" s="1"/>
  <c r="I8285" i="9"/>
  <c r="P8285" i="9" s="1"/>
  <c r="J8285" i="9"/>
  <c r="R8285" i="9" s="1"/>
  <c r="I8286" i="9"/>
  <c r="Q8286" i="9" s="1"/>
  <c r="J8286" i="9"/>
  <c r="R8286" i="9" s="1"/>
  <c r="I8287" i="9"/>
  <c r="Q8287" i="9" s="1"/>
  <c r="J8287" i="9"/>
  <c r="R8287" i="9" s="1"/>
  <c r="I8288" i="9"/>
  <c r="Q8288" i="9" s="1"/>
  <c r="J8288" i="9"/>
  <c r="R8288" i="9" s="1"/>
  <c r="I8289" i="9"/>
  <c r="P8289" i="9" s="1"/>
  <c r="J8289" i="9"/>
  <c r="R8289" i="9" s="1"/>
  <c r="I8290" i="9"/>
  <c r="Q8290" i="9" s="1"/>
  <c r="J8290" i="9"/>
  <c r="R8290" i="9" s="1"/>
  <c r="I8291" i="9"/>
  <c r="Q8291" i="9" s="1"/>
  <c r="J8291" i="9"/>
  <c r="R8291" i="9" s="1"/>
  <c r="I8292" i="9"/>
  <c r="Q8292" i="9" s="1"/>
  <c r="J8292" i="9"/>
  <c r="R8292" i="9" s="1"/>
  <c r="I8293" i="9"/>
  <c r="P8293" i="9" s="1"/>
  <c r="J8293" i="9"/>
  <c r="R8293" i="9" s="1"/>
  <c r="I8294" i="9"/>
  <c r="Q8294" i="9" s="1"/>
  <c r="J8294" i="9"/>
  <c r="R8294" i="9" s="1"/>
  <c r="I8295" i="9"/>
  <c r="P8295" i="9" s="1"/>
  <c r="J8295" i="9"/>
  <c r="R8295" i="9" s="1"/>
  <c r="I8296" i="9"/>
  <c r="Q8296" i="9" s="1"/>
  <c r="J8296" i="9"/>
  <c r="R8296" i="9" s="1"/>
  <c r="I8297" i="9"/>
  <c r="P8297" i="9" s="1"/>
  <c r="J8297" i="9"/>
  <c r="R8297" i="9" s="1"/>
  <c r="I8298" i="9"/>
  <c r="Q8298" i="9" s="1"/>
  <c r="J8298" i="9"/>
  <c r="R8298" i="9" s="1"/>
  <c r="I8299" i="9"/>
  <c r="P8299" i="9" s="1"/>
  <c r="J8299" i="9"/>
  <c r="R8299" i="9" s="1"/>
  <c r="I8300" i="9"/>
  <c r="Q8300" i="9" s="1"/>
  <c r="J8300" i="9"/>
  <c r="R8300" i="9" s="1"/>
  <c r="I8301" i="9"/>
  <c r="P8301" i="9" s="1"/>
  <c r="J8301" i="9"/>
  <c r="R8301" i="9" s="1"/>
  <c r="I8302" i="9"/>
  <c r="Q8302" i="9" s="1"/>
  <c r="J8302" i="9"/>
  <c r="R8302" i="9" s="1"/>
  <c r="I8303" i="9"/>
  <c r="Q8303" i="9" s="1"/>
  <c r="J8303" i="9"/>
  <c r="R8303" i="9" s="1"/>
  <c r="I8304" i="9"/>
  <c r="Q8304" i="9" s="1"/>
  <c r="J8304" i="9"/>
  <c r="R8304" i="9" s="1"/>
  <c r="I8305" i="9"/>
  <c r="P8305" i="9" s="1"/>
  <c r="J8305" i="9"/>
  <c r="R8305" i="9" s="1"/>
  <c r="I8306" i="9"/>
  <c r="Q8306" i="9" s="1"/>
  <c r="J8306" i="9"/>
  <c r="R8306" i="9" s="1"/>
  <c r="I8307" i="9"/>
  <c r="P8307" i="9" s="1"/>
  <c r="J8307" i="9"/>
  <c r="R8307" i="9" s="1"/>
  <c r="I8308" i="9"/>
  <c r="Q8308" i="9" s="1"/>
  <c r="J8308" i="9"/>
  <c r="R8308" i="9" s="1"/>
  <c r="I8309" i="9"/>
  <c r="P8309" i="9" s="1"/>
  <c r="J8309" i="9"/>
  <c r="R8309" i="9" s="1"/>
  <c r="I8310" i="9"/>
  <c r="Q8310" i="9" s="1"/>
  <c r="J8310" i="9"/>
  <c r="R8310" i="9" s="1"/>
  <c r="I8311" i="9"/>
  <c r="Q8311" i="9" s="1"/>
  <c r="J8311" i="9"/>
  <c r="R8311" i="9" s="1"/>
  <c r="I8312" i="9"/>
  <c r="Q8312" i="9" s="1"/>
  <c r="J8312" i="9"/>
  <c r="R8312" i="9" s="1"/>
  <c r="I8313" i="9"/>
  <c r="P8313" i="9" s="1"/>
  <c r="J8313" i="9"/>
  <c r="R8313" i="9" s="1"/>
  <c r="I8314" i="9"/>
  <c r="Q8314" i="9" s="1"/>
  <c r="J8314" i="9"/>
  <c r="R8314" i="9" s="1"/>
  <c r="I8315" i="9"/>
  <c r="P8315" i="9" s="1"/>
  <c r="J8315" i="9"/>
  <c r="R8315" i="9" s="1"/>
  <c r="I8316" i="9"/>
  <c r="Q8316" i="9" s="1"/>
  <c r="J8316" i="9"/>
  <c r="R8316" i="9" s="1"/>
  <c r="I8317" i="9"/>
  <c r="P8317" i="9" s="1"/>
  <c r="J8317" i="9"/>
  <c r="R8317" i="9" s="1"/>
  <c r="I8318" i="9"/>
  <c r="Q8318" i="9" s="1"/>
  <c r="J8318" i="9"/>
  <c r="R8318" i="9" s="1"/>
  <c r="I8319" i="9"/>
  <c r="Q8319" i="9" s="1"/>
  <c r="J8319" i="9"/>
  <c r="R8319" i="9" s="1"/>
  <c r="I8320" i="9"/>
  <c r="Q8320" i="9" s="1"/>
  <c r="J8320" i="9"/>
  <c r="R8320" i="9" s="1"/>
  <c r="I8321" i="9"/>
  <c r="P8321" i="9" s="1"/>
  <c r="J8321" i="9"/>
  <c r="R8321" i="9" s="1"/>
  <c r="I8322" i="9"/>
  <c r="P8322" i="9" s="1"/>
  <c r="J8322" i="9"/>
  <c r="R8322" i="9" s="1"/>
  <c r="I8323" i="9"/>
  <c r="P8323" i="9" s="1"/>
  <c r="J8323" i="9"/>
  <c r="R8323" i="9" s="1"/>
  <c r="I8324" i="9"/>
  <c r="Q8324" i="9" s="1"/>
  <c r="J8324" i="9"/>
  <c r="R8324" i="9" s="1"/>
  <c r="I8325" i="9"/>
  <c r="P8325" i="9" s="1"/>
  <c r="J8325" i="9"/>
  <c r="R8325" i="9" s="1"/>
  <c r="I8326" i="9"/>
  <c r="P8326" i="9" s="1"/>
  <c r="J8326" i="9"/>
  <c r="R8326" i="9" s="1"/>
  <c r="I8327" i="9"/>
  <c r="Q8327" i="9" s="1"/>
  <c r="J8327" i="9"/>
  <c r="R8327" i="9" s="1"/>
  <c r="I8328" i="9"/>
  <c r="Q8328" i="9" s="1"/>
  <c r="J8328" i="9"/>
  <c r="R8328" i="9" s="1"/>
  <c r="I8329" i="9"/>
  <c r="P8329" i="9" s="1"/>
  <c r="J8329" i="9"/>
  <c r="R8329" i="9" s="1"/>
  <c r="I8330" i="9"/>
  <c r="Q8330" i="9" s="1"/>
  <c r="J8330" i="9"/>
  <c r="R8330" i="9" s="1"/>
  <c r="I8331" i="9"/>
  <c r="Q8331" i="9" s="1"/>
  <c r="J8331" i="9"/>
  <c r="R8331" i="9" s="1"/>
  <c r="I8332" i="9"/>
  <c r="Q8332" i="9" s="1"/>
  <c r="J8332" i="9"/>
  <c r="R8332" i="9" s="1"/>
  <c r="I8333" i="9"/>
  <c r="P8333" i="9" s="1"/>
  <c r="J8333" i="9"/>
  <c r="R8333" i="9" s="1"/>
  <c r="I8334" i="9"/>
  <c r="Q8334" i="9" s="1"/>
  <c r="J8334" i="9"/>
  <c r="R8334" i="9" s="1"/>
  <c r="I8335" i="9"/>
  <c r="P8335" i="9" s="1"/>
  <c r="J8335" i="9"/>
  <c r="R8335" i="9" s="1"/>
  <c r="I8336" i="9"/>
  <c r="Q8336" i="9" s="1"/>
  <c r="J8336" i="9"/>
  <c r="R8336" i="9" s="1"/>
  <c r="I8337" i="9"/>
  <c r="P8337" i="9" s="1"/>
  <c r="J8337" i="9"/>
  <c r="R8337" i="9" s="1"/>
  <c r="I8338" i="9"/>
  <c r="P8338" i="9" s="1"/>
  <c r="J8338" i="9"/>
  <c r="R8338" i="9" s="1"/>
  <c r="I8339" i="9"/>
  <c r="Q8339" i="9" s="1"/>
  <c r="J8339" i="9"/>
  <c r="R8339" i="9" s="1"/>
  <c r="I8340" i="9"/>
  <c r="Q8340" i="9" s="1"/>
  <c r="J8340" i="9"/>
  <c r="R8340" i="9" s="1"/>
  <c r="I8341" i="9"/>
  <c r="P8341" i="9" s="1"/>
  <c r="J8341" i="9"/>
  <c r="R8341" i="9" s="1"/>
  <c r="I8342" i="9"/>
  <c r="Q8342" i="9" s="1"/>
  <c r="J8342" i="9"/>
  <c r="R8342" i="9" s="1"/>
  <c r="I8343" i="9"/>
  <c r="Q8343" i="9" s="1"/>
  <c r="J8343" i="9"/>
  <c r="R8343" i="9" s="1"/>
  <c r="I8344" i="9"/>
  <c r="Q8344" i="9" s="1"/>
  <c r="J8344" i="9"/>
  <c r="R8344" i="9" s="1"/>
  <c r="I8345" i="9"/>
  <c r="P8345" i="9" s="1"/>
  <c r="J8345" i="9"/>
  <c r="R8345" i="9" s="1"/>
  <c r="I8346" i="9"/>
  <c r="Q8346" i="9" s="1"/>
  <c r="J8346" i="9"/>
  <c r="R8346" i="9" s="1"/>
  <c r="I8347" i="9"/>
  <c r="Q8347" i="9" s="1"/>
  <c r="J8347" i="9"/>
  <c r="R8347" i="9" s="1"/>
  <c r="I8348" i="9"/>
  <c r="Q8348" i="9" s="1"/>
  <c r="J8348" i="9"/>
  <c r="R8348" i="9" s="1"/>
  <c r="I8349" i="9"/>
  <c r="P8349" i="9" s="1"/>
  <c r="J8349" i="9"/>
  <c r="R8349" i="9" s="1"/>
  <c r="I8350" i="9"/>
  <c r="Q8350" i="9" s="1"/>
  <c r="J8350" i="9"/>
  <c r="R8350" i="9" s="1"/>
  <c r="I8351" i="9"/>
  <c r="Q8351" i="9" s="1"/>
  <c r="J8351" i="9"/>
  <c r="R8351" i="9" s="1"/>
  <c r="I8352" i="9"/>
  <c r="Q8352" i="9" s="1"/>
  <c r="J8352" i="9"/>
  <c r="R8352" i="9" s="1"/>
  <c r="I8353" i="9"/>
  <c r="P8353" i="9" s="1"/>
  <c r="J8353" i="9"/>
  <c r="R8353" i="9" s="1"/>
  <c r="I8354" i="9"/>
  <c r="Q8354" i="9" s="1"/>
  <c r="J8354" i="9"/>
  <c r="R8354" i="9" s="1"/>
  <c r="I8355" i="9"/>
  <c r="Q8355" i="9" s="1"/>
  <c r="J8355" i="9"/>
  <c r="R8355" i="9" s="1"/>
  <c r="I8356" i="9"/>
  <c r="Q8356" i="9" s="1"/>
  <c r="J8356" i="9"/>
  <c r="R8356" i="9" s="1"/>
  <c r="I8357" i="9"/>
  <c r="P8357" i="9" s="1"/>
  <c r="J8357" i="9"/>
  <c r="R8357" i="9" s="1"/>
  <c r="I8358" i="9"/>
  <c r="Q8358" i="9" s="1"/>
  <c r="J8358" i="9"/>
  <c r="R8358" i="9" s="1"/>
  <c r="I8359" i="9"/>
  <c r="Q8359" i="9" s="1"/>
  <c r="J8359" i="9"/>
  <c r="R8359" i="9" s="1"/>
  <c r="I8360" i="9"/>
  <c r="Q8360" i="9" s="1"/>
  <c r="J8360" i="9"/>
  <c r="R8360" i="9" s="1"/>
  <c r="I8361" i="9"/>
  <c r="P8361" i="9" s="1"/>
  <c r="J8361" i="9"/>
  <c r="R8361" i="9" s="1"/>
  <c r="I8362" i="9"/>
  <c r="Q8362" i="9" s="1"/>
  <c r="J8362" i="9"/>
  <c r="R8362" i="9" s="1"/>
  <c r="I8363" i="9"/>
  <c r="Q8363" i="9" s="1"/>
  <c r="J8363" i="9"/>
  <c r="R8363" i="9" s="1"/>
  <c r="I8364" i="9"/>
  <c r="Q8364" i="9" s="1"/>
  <c r="J8364" i="9"/>
  <c r="R8364" i="9" s="1"/>
  <c r="I8365" i="9"/>
  <c r="P8365" i="9" s="1"/>
  <c r="J8365" i="9"/>
  <c r="R8365" i="9" s="1"/>
  <c r="I8366" i="9"/>
  <c r="Q8366" i="9" s="1"/>
  <c r="J8366" i="9"/>
  <c r="R8366" i="9" s="1"/>
  <c r="I8367" i="9"/>
  <c r="Q8367" i="9" s="1"/>
  <c r="J8367" i="9"/>
  <c r="R8367" i="9" s="1"/>
  <c r="I8368" i="9"/>
  <c r="Q8368" i="9" s="1"/>
  <c r="J8368" i="9"/>
  <c r="R8368" i="9" s="1"/>
  <c r="I8369" i="9"/>
  <c r="P8369" i="9" s="1"/>
  <c r="J8369" i="9"/>
  <c r="R8369" i="9" s="1"/>
  <c r="I8370" i="9"/>
  <c r="Q8370" i="9" s="1"/>
  <c r="J8370" i="9"/>
  <c r="R8370" i="9" s="1"/>
  <c r="I8371" i="9"/>
  <c r="Q8371" i="9" s="1"/>
  <c r="J8371" i="9"/>
  <c r="R8371" i="9" s="1"/>
  <c r="I8372" i="9"/>
  <c r="Q8372" i="9" s="1"/>
  <c r="J8372" i="9"/>
  <c r="R8372" i="9" s="1"/>
  <c r="I8373" i="9"/>
  <c r="P8373" i="9" s="1"/>
  <c r="J8373" i="9"/>
  <c r="R8373" i="9" s="1"/>
  <c r="I8374" i="9"/>
  <c r="Q8374" i="9" s="1"/>
  <c r="J8374" i="9"/>
  <c r="R8374" i="9" s="1"/>
  <c r="I8375" i="9"/>
  <c r="Q8375" i="9" s="1"/>
  <c r="J8375" i="9"/>
  <c r="R8375" i="9" s="1"/>
  <c r="I8376" i="9"/>
  <c r="Q8376" i="9" s="1"/>
  <c r="J8376" i="9"/>
  <c r="R8376" i="9" s="1"/>
  <c r="I8377" i="9"/>
  <c r="P8377" i="9" s="1"/>
  <c r="J8377" i="9"/>
  <c r="R8377" i="9" s="1"/>
  <c r="I8378" i="9"/>
  <c r="Q8378" i="9" s="1"/>
  <c r="J8378" i="9"/>
  <c r="R8378" i="9" s="1"/>
  <c r="I8379" i="9"/>
  <c r="Q8379" i="9" s="1"/>
  <c r="J8379" i="9"/>
  <c r="R8379" i="9" s="1"/>
  <c r="I8380" i="9"/>
  <c r="Q8380" i="9" s="1"/>
  <c r="J8380" i="9"/>
  <c r="R8380" i="9" s="1"/>
  <c r="I8381" i="9"/>
  <c r="P8381" i="9" s="1"/>
  <c r="J8381" i="9"/>
  <c r="R8381" i="9" s="1"/>
  <c r="I8382" i="9"/>
  <c r="Q8382" i="9" s="1"/>
  <c r="J8382" i="9"/>
  <c r="R8382" i="9" s="1"/>
  <c r="I8383" i="9"/>
  <c r="Q8383" i="9" s="1"/>
  <c r="J8383" i="9"/>
  <c r="R8383" i="9" s="1"/>
  <c r="I8384" i="9"/>
  <c r="Q8384" i="9" s="1"/>
  <c r="J8384" i="9"/>
  <c r="R8384" i="9" s="1"/>
  <c r="I8385" i="9"/>
  <c r="P8385" i="9" s="1"/>
  <c r="J8385" i="9"/>
  <c r="R8385" i="9" s="1"/>
  <c r="I8386" i="9"/>
  <c r="Q8386" i="9" s="1"/>
  <c r="J8386" i="9"/>
  <c r="R8386" i="9" s="1"/>
  <c r="I8387" i="9"/>
  <c r="Q8387" i="9" s="1"/>
  <c r="J8387" i="9"/>
  <c r="R8387" i="9" s="1"/>
  <c r="I8388" i="9"/>
  <c r="Q8388" i="9" s="1"/>
  <c r="J8388" i="9"/>
  <c r="R8388" i="9" s="1"/>
  <c r="I8389" i="9"/>
  <c r="P8389" i="9" s="1"/>
  <c r="J8389" i="9"/>
  <c r="R8389" i="9" s="1"/>
  <c r="I8390" i="9"/>
  <c r="Q8390" i="9" s="1"/>
  <c r="J8390" i="9"/>
  <c r="R8390" i="9" s="1"/>
  <c r="I8391" i="9"/>
  <c r="Q8391" i="9" s="1"/>
  <c r="J8391" i="9"/>
  <c r="R8391" i="9" s="1"/>
  <c r="I8392" i="9"/>
  <c r="Q8392" i="9" s="1"/>
  <c r="J8392" i="9"/>
  <c r="R8392" i="9" s="1"/>
  <c r="I8393" i="9"/>
  <c r="P8393" i="9" s="1"/>
  <c r="J8393" i="9"/>
  <c r="R8393" i="9" s="1"/>
  <c r="I8394" i="9"/>
  <c r="Q8394" i="9" s="1"/>
  <c r="J8394" i="9"/>
  <c r="R8394" i="9" s="1"/>
  <c r="I8395" i="9"/>
  <c r="Q8395" i="9" s="1"/>
  <c r="J8395" i="9"/>
  <c r="R8395" i="9" s="1"/>
  <c r="I8396" i="9"/>
  <c r="Q8396" i="9" s="1"/>
  <c r="J8396" i="9"/>
  <c r="R8396" i="9" s="1"/>
  <c r="I8397" i="9"/>
  <c r="P8397" i="9" s="1"/>
  <c r="J8397" i="9"/>
  <c r="R8397" i="9" s="1"/>
  <c r="I8398" i="9"/>
  <c r="Q8398" i="9" s="1"/>
  <c r="J8398" i="9"/>
  <c r="R8398" i="9" s="1"/>
  <c r="I8399" i="9"/>
  <c r="Q8399" i="9" s="1"/>
  <c r="J8399" i="9"/>
  <c r="R8399" i="9" s="1"/>
  <c r="I8400" i="9"/>
  <c r="Q8400" i="9" s="1"/>
  <c r="J8400" i="9"/>
  <c r="R8400" i="9" s="1"/>
  <c r="I8401" i="9"/>
  <c r="P8401" i="9" s="1"/>
  <c r="J8401" i="9"/>
  <c r="R8401" i="9" s="1"/>
  <c r="I8402" i="9"/>
  <c r="Q8402" i="9" s="1"/>
  <c r="J8402" i="9"/>
  <c r="R8402" i="9" s="1"/>
  <c r="I8403" i="9"/>
  <c r="Q8403" i="9" s="1"/>
  <c r="J8403" i="9"/>
  <c r="R8403" i="9" s="1"/>
  <c r="I8404" i="9"/>
  <c r="Q8404" i="9" s="1"/>
  <c r="J8404" i="9"/>
  <c r="R8404" i="9" s="1"/>
  <c r="I8405" i="9"/>
  <c r="P8405" i="9" s="1"/>
  <c r="J8405" i="9"/>
  <c r="R8405" i="9" s="1"/>
  <c r="I8406" i="9"/>
  <c r="Q8406" i="9" s="1"/>
  <c r="J8406" i="9"/>
  <c r="R8406" i="9" s="1"/>
  <c r="I8407" i="9"/>
  <c r="Q8407" i="9" s="1"/>
  <c r="J8407" i="9"/>
  <c r="R8407" i="9" s="1"/>
  <c r="I8408" i="9"/>
  <c r="Q8408" i="9" s="1"/>
  <c r="J8408" i="9"/>
  <c r="R8408" i="9" s="1"/>
  <c r="I8409" i="9"/>
  <c r="P8409" i="9" s="1"/>
  <c r="J8409" i="9"/>
  <c r="R8409" i="9" s="1"/>
  <c r="I8410" i="9"/>
  <c r="Q8410" i="9" s="1"/>
  <c r="J8410" i="9"/>
  <c r="R8410" i="9" s="1"/>
  <c r="I8411" i="9"/>
  <c r="Q8411" i="9" s="1"/>
  <c r="J8411" i="9"/>
  <c r="R8411" i="9" s="1"/>
  <c r="I8412" i="9"/>
  <c r="Q8412" i="9" s="1"/>
  <c r="J8412" i="9"/>
  <c r="R8412" i="9" s="1"/>
  <c r="I8413" i="9"/>
  <c r="P8413" i="9" s="1"/>
  <c r="J8413" i="9"/>
  <c r="R8413" i="9" s="1"/>
  <c r="I8414" i="9"/>
  <c r="Q8414" i="9" s="1"/>
  <c r="J8414" i="9"/>
  <c r="R8414" i="9" s="1"/>
  <c r="I8415" i="9"/>
  <c r="Q8415" i="9" s="1"/>
  <c r="J8415" i="9"/>
  <c r="R8415" i="9" s="1"/>
  <c r="I8416" i="9"/>
  <c r="Q8416" i="9" s="1"/>
  <c r="J8416" i="9"/>
  <c r="R8416" i="9" s="1"/>
  <c r="I8417" i="9"/>
  <c r="P8417" i="9" s="1"/>
  <c r="J8417" i="9"/>
  <c r="R8417" i="9" s="1"/>
  <c r="I8418" i="9"/>
  <c r="Q8418" i="9" s="1"/>
  <c r="J8418" i="9"/>
  <c r="R8418" i="9" s="1"/>
  <c r="I8419" i="9"/>
  <c r="Q8419" i="9" s="1"/>
  <c r="J8419" i="9"/>
  <c r="R8419" i="9" s="1"/>
  <c r="I8420" i="9"/>
  <c r="Q8420" i="9" s="1"/>
  <c r="J8420" i="9"/>
  <c r="R8420" i="9" s="1"/>
  <c r="I8421" i="9"/>
  <c r="P8421" i="9" s="1"/>
  <c r="J8421" i="9"/>
  <c r="R8421" i="9" s="1"/>
  <c r="I8422" i="9"/>
  <c r="Q8422" i="9" s="1"/>
  <c r="J8422" i="9"/>
  <c r="R8422" i="9" s="1"/>
  <c r="I8423" i="9"/>
  <c r="Q8423" i="9" s="1"/>
  <c r="J8423" i="9"/>
  <c r="R8423" i="9" s="1"/>
  <c r="I8424" i="9"/>
  <c r="Q8424" i="9" s="1"/>
  <c r="J8424" i="9"/>
  <c r="R8424" i="9" s="1"/>
  <c r="I8425" i="9"/>
  <c r="P8425" i="9" s="1"/>
  <c r="J8425" i="9"/>
  <c r="R8425" i="9" s="1"/>
  <c r="I8426" i="9"/>
  <c r="Q8426" i="9" s="1"/>
  <c r="J8426" i="9"/>
  <c r="R8426" i="9" s="1"/>
  <c r="I8427" i="9"/>
  <c r="Q8427" i="9" s="1"/>
  <c r="J8427" i="9"/>
  <c r="R8427" i="9" s="1"/>
  <c r="I8428" i="9"/>
  <c r="Q8428" i="9" s="1"/>
  <c r="J8428" i="9"/>
  <c r="R8428" i="9" s="1"/>
  <c r="I8429" i="9"/>
  <c r="P8429" i="9" s="1"/>
  <c r="J8429" i="9"/>
  <c r="R8429" i="9" s="1"/>
  <c r="I8430" i="9"/>
  <c r="Q8430" i="9" s="1"/>
  <c r="J8430" i="9"/>
  <c r="R8430" i="9" s="1"/>
  <c r="I8431" i="9"/>
  <c r="Q8431" i="9" s="1"/>
  <c r="J8431" i="9"/>
  <c r="R8431" i="9" s="1"/>
  <c r="I8432" i="9"/>
  <c r="Q8432" i="9" s="1"/>
  <c r="J8432" i="9"/>
  <c r="R8432" i="9" s="1"/>
  <c r="I8433" i="9"/>
  <c r="P8433" i="9" s="1"/>
  <c r="J8433" i="9"/>
  <c r="R8433" i="9" s="1"/>
  <c r="I8434" i="9"/>
  <c r="Q8434" i="9" s="1"/>
  <c r="J8434" i="9"/>
  <c r="R8434" i="9" s="1"/>
  <c r="I8435" i="9"/>
  <c r="Q8435" i="9" s="1"/>
  <c r="J8435" i="9"/>
  <c r="R8435" i="9" s="1"/>
  <c r="I8436" i="9"/>
  <c r="Q8436" i="9" s="1"/>
  <c r="J8436" i="9"/>
  <c r="R8436" i="9" s="1"/>
  <c r="I8437" i="9"/>
  <c r="P8437" i="9" s="1"/>
  <c r="J8437" i="9"/>
  <c r="R8437" i="9" s="1"/>
  <c r="I8438" i="9"/>
  <c r="Q8438" i="9" s="1"/>
  <c r="J8438" i="9"/>
  <c r="R8438" i="9" s="1"/>
  <c r="I8439" i="9"/>
  <c r="Q8439" i="9" s="1"/>
  <c r="J8439" i="9"/>
  <c r="R8439" i="9" s="1"/>
  <c r="I8440" i="9"/>
  <c r="Q8440" i="9" s="1"/>
  <c r="J8440" i="9"/>
  <c r="R8440" i="9" s="1"/>
  <c r="I8441" i="9"/>
  <c r="P8441" i="9" s="1"/>
  <c r="J8441" i="9"/>
  <c r="R8441" i="9" s="1"/>
  <c r="I8442" i="9"/>
  <c r="Q8442" i="9" s="1"/>
  <c r="J8442" i="9"/>
  <c r="R8442" i="9" s="1"/>
  <c r="I8443" i="9"/>
  <c r="Q8443" i="9" s="1"/>
  <c r="J8443" i="9"/>
  <c r="R8443" i="9" s="1"/>
  <c r="I8444" i="9"/>
  <c r="Q8444" i="9" s="1"/>
  <c r="J8444" i="9"/>
  <c r="R8444" i="9" s="1"/>
  <c r="I8445" i="9"/>
  <c r="P8445" i="9" s="1"/>
  <c r="J8445" i="9"/>
  <c r="R8445" i="9" s="1"/>
  <c r="I8446" i="9"/>
  <c r="Q8446" i="9" s="1"/>
  <c r="J8446" i="9"/>
  <c r="R8446" i="9" s="1"/>
  <c r="I8447" i="9"/>
  <c r="J8447" i="9"/>
  <c r="R8447" i="9" s="1"/>
  <c r="I8448" i="9"/>
  <c r="Q8448" i="9" s="1"/>
  <c r="J8448" i="9"/>
  <c r="R8448" i="9" s="1"/>
  <c r="I8449" i="9"/>
  <c r="P8449" i="9" s="1"/>
  <c r="J8449" i="9"/>
  <c r="R8449" i="9" s="1"/>
  <c r="I8450" i="9"/>
  <c r="J8450" i="9"/>
  <c r="R8450" i="9" s="1"/>
  <c r="I8451" i="9"/>
  <c r="J8451" i="9"/>
  <c r="R8451" i="9" s="1"/>
  <c r="I8452" i="9"/>
  <c r="Q8452" i="9" s="1"/>
  <c r="J8452" i="9"/>
  <c r="R8452" i="9" s="1"/>
  <c r="I8453" i="9"/>
  <c r="P8453" i="9" s="1"/>
  <c r="J8453" i="9"/>
  <c r="R8453" i="9" s="1"/>
  <c r="I8454" i="9"/>
  <c r="J8454" i="9"/>
  <c r="R8454" i="9" s="1"/>
  <c r="I8455" i="9"/>
  <c r="J8455" i="9"/>
  <c r="R8455" i="9" s="1"/>
  <c r="I8456" i="9"/>
  <c r="Q8456" i="9" s="1"/>
  <c r="J8456" i="9"/>
  <c r="R8456" i="9" s="1"/>
  <c r="I8457" i="9"/>
  <c r="P8457" i="9" s="1"/>
  <c r="J8457" i="9"/>
  <c r="R8457" i="9" s="1"/>
  <c r="I8458" i="9"/>
  <c r="J8458" i="9"/>
  <c r="R8458" i="9" s="1"/>
  <c r="I8459" i="9"/>
  <c r="J8459" i="9"/>
  <c r="R8459" i="9" s="1"/>
  <c r="I8460" i="9"/>
  <c r="Q8460" i="9" s="1"/>
  <c r="J8460" i="9"/>
  <c r="R8460" i="9" s="1"/>
  <c r="I8461" i="9"/>
  <c r="P8461" i="9" s="1"/>
  <c r="J8461" i="9"/>
  <c r="R8461" i="9" s="1"/>
  <c r="I8462" i="9"/>
  <c r="J8462" i="9"/>
  <c r="R8462" i="9" s="1"/>
  <c r="I8463" i="9"/>
  <c r="J8463" i="9"/>
  <c r="R8463" i="9" s="1"/>
  <c r="I8464" i="9"/>
  <c r="Q8464" i="9" s="1"/>
  <c r="J8464" i="9"/>
  <c r="R8464" i="9" s="1"/>
  <c r="I8465" i="9"/>
  <c r="P8465" i="9" s="1"/>
  <c r="J8465" i="9"/>
  <c r="R8465" i="9" s="1"/>
  <c r="I8466" i="9"/>
  <c r="J8466" i="9"/>
  <c r="R8466" i="9" s="1"/>
  <c r="I8467" i="9"/>
  <c r="J8467" i="9"/>
  <c r="R8467" i="9" s="1"/>
  <c r="I8468" i="9"/>
  <c r="Q8468" i="9" s="1"/>
  <c r="J8468" i="9"/>
  <c r="R8468" i="9" s="1"/>
  <c r="I8469" i="9"/>
  <c r="P8469" i="9" s="1"/>
  <c r="J8469" i="9"/>
  <c r="R8469" i="9" s="1"/>
  <c r="I8470" i="9"/>
  <c r="J8470" i="9"/>
  <c r="R8470" i="9" s="1"/>
  <c r="I8471" i="9"/>
  <c r="J8471" i="9"/>
  <c r="R8471" i="9" s="1"/>
  <c r="I8472" i="9"/>
  <c r="Q8472" i="9" s="1"/>
  <c r="J8472" i="9"/>
  <c r="R8472" i="9" s="1"/>
  <c r="I8473" i="9"/>
  <c r="P8473" i="9" s="1"/>
  <c r="J8473" i="9"/>
  <c r="R8473" i="9" s="1"/>
  <c r="I8474" i="9"/>
  <c r="J8474" i="9"/>
  <c r="R8474" i="9" s="1"/>
  <c r="I8475" i="9"/>
  <c r="J8475" i="9"/>
  <c r="R8475" i="9" s="1"/>
  <c r="I8476" i="9"/>
  <c r="Q8476" i="9" s="1"/>
  <c r="J8476" i="9"/>
  <c r="R8476" i="9" s="1"/>
  <c r="I8477" i="9"/>
  <c r="P8477" i="9" s="1"/>
  <c r="J8477" i="9"/>
  <c r="R8477" i="9" s="1"/>
  <c r="I8478" i="9"/>
  <c r="J8478" i="9"/>
  <c r="R8478" i="9" s="1"/>
  <c r="I8479" i="9"/>
  <c r="J8479" i="9"/>
  <c r="R8479" i="9" s="1"/>
  <c r="I8480" i="9"/>
  <c r="Q8480" i="9" s="1"/>
  <c r="J8480" i="9"/>
  <c r="R8480" i="9" s="1"/>
  <c r="I8481" i="9"/>
  <c r="P8481" i="9" s="1"/>
  <c r="J8481" i="9"/>
  <c r="R8481" i="9" s="1"/>
  <c r="I8482" i="9"/>
  <c r="J8482" i="9"/>
  <c r="R8482" i="9" s="1"/>
  <c r="I8483" i="9"/>
  <c r="J8483" i="9"/>
  <c r="R8483" i="9" s="1"/>
  <c r="I8484" i="9"/>
  <c r="Q8484" i="9" s="1"/>
  <c r="J8484" i="9"/>
  <c r="R8484" i="9" s="1"/>
  <c r="I8485" i="9"/>
  <c r="P8485" i="9" s="1"/>
  <c r="J8485" i="9"/>
  <c r="R8485" i="9" s="1"/>
  <c r="I8486" i="9"/>
  <c r="J8486" i="9"/>
  <c r="R8486" i="9" s="1"/>
  <c r="I8487" i="9"/>
  <c r="J8487" i="9"/>
  <c r="R8487" i="9" s="1"/>
  <c r="I8488" i="9"/>
  <c r="Q8488" i="9" s="1"/>
  <c r="J8488" i="9"/>
  <c r="R8488" i="9" s="1"/>
  <c r="I8489" i="9"/>
  <c r="P8489" i="9" s="1"/>
  <c r="J8489" i="9"/>
  <c r="R8489" i="9" s="1"/>
  <c r="I8490" i="9"/>
  <c r="J8490" i="9"/>
  <c r="R8490" i="9" s="1"/>
  <c r="I8491" i="9"/>
  <c r="J8491" i="9"/>
  <c r="R8491" i="9" s="1"/>
  <c r="I8492" i="9"/>
  <c r="Q8492" i="9" s="1"/>
  <c r="J8492" i="9"/>
  <c r="R8492" i="9" s="1"/>
  <c r="I8493" i="9"/>
  <c r="P8493" i="9" s="1"/>
  <c r="J8493" i="9"/>
  <c r="R8493" i="9" s="1"/>
  <c r="I8494" i="9"/>
  <c r="J8494" i="9"/>
  <c r="R8494" i="9" s="1"/>
  <c r="I8495" i="9"/>
  <c r="J8495" i="9"/>
  <c r="R8495" i="9" s="1"/>
  <c r="I8496" i="9"/>
  <c r="Q8496" i="9" s="1"/>
  <c r="J8496" i="9"/>
  <c r="R8496" i="9" s="1"/>
  <c r="I8497" i="9"/>
  <c r="P8497" i="9" s="1"/>
  <c r="J8497" i="9"/>
  <c r="R8497" i="9" s="1"/>
  <c r="I8498" i="9"/>
  <c r="J8498" i="9"/>
  <c r="R8498" i="9" s="1"/>
  <c r="I8499" i="9"/>
  <c r="J8499" i="9"/>
  <c r="R8499" i="9" s="1"/>
  <c r="I8500" i="9"/>
  <c r="Q8500" i="9" s="1"/>
  <c r="J8500" i="9"/>
  <c r="R8500" i="9" s="1"/>
  <c r="I8501" i="9"/>
  <c r="P8501" i="9" s="1"/>
  <c r="J8501" i="9"/>
  <c r="R8501" i="9" s="1"/>
  <c r="I8502" i="9"/>
  <c r="J8502" i="9"/>
  <c r="R8502" i="9" s="1"/>
  <c r="I8503" i="9"/>
  <c r="J8503" i="9"/>
  <c r="R8503" i="9" s="1"/>
  <c r="I8504" i="9"/>
  <c r="Q8504" i="9" s="1"/>
  <c r="J8504" i="9"/>
  <c r="R8504" i="9" s="1"/>
  <c r="I8505" i="9"/>
  <c r="P8505" i="9" s="1"/>
  <c r="J8505" i="9"/>
  <c r="R8505" i="9" s="1"/>
  <c r="I8506" i="9"/>
  <c r="J8506" i="9"/>
  <c r="R8506" i="9" s="1"/>
  <c r="I8507" i="9"/>
  <c r="J8507" i="9"/>
  <c r="R8507" i="9" s="1"/>
  <c r="I8508" i="9"/>
  <c r="Q8508" i="9" s="1"/>
  <c r="J8508" i="9"/>
  <c r="R8508" i="9" s="1"/>
  <c r="I8509" i="9"/>
  <c r="P8509" i="9" s="1"/>
  <c r="J8509" i="9"/>
  <c r="R8509" i="9" s="1"/>
  <c r="I8510" i="9"/>
  <c r="J8510" i="9"/>
  <c r="R8510" i="9" s="1"/>
  <c r="I8511" i="9"/>
  <c r="J8511" i="9"/>
  <c r="R8511" i="9" s="1"/>
  <c r="I8512" i="9"/>
  <c r="Q8512" i="9" s="1"/>
  <c r="J8512" i="9"/>
  <c r="R8512" i="9" s="1"/>
  <c r="I8513" i="9"/>
  <c r="P8513" i="9" s="1"/>
  <c r="J8513" i="9"/>
  <c r="R8513" i="9" s="1"/>
  <c r="I8514" i="9"/>
  <c r="J8514" i="9"/>
  <c r="R8514" i="9" s="1"/>
  <c r="I8515" i="9"/>
  <c r="J8515" i="9"/>
  <c r="R8515" i="9" s="1"/>
  <c r="I8516" i="9"/>
  <c r="Q8516" i="9" s="1"/>
  <c r="J8516" i="9"/>
  <c r="R8516" i="9" s="1"/>
  <c r="I8517" i="9"/>
  <c r="P8517" i="9" s="1"/>
  <c r="J8517" i="9"/>
  <c r="R8517" i="9" s="1"/>
  <c r="I8518" i="9"/>
  <c r="J8518" i="9"/>
  <c r="R8518" i="9" s="1"/>
  <c r="I8519" i="9"/>
  <c r="J8519" i="9"/>
  <c r="R8519" i="9" s="1"/>
  <c r="I8520" i="9"/>
  <c r="Q8520" i="9" s="1"/>
  <c r="J8520" i="9"/>
  <c r="R8520" i="9" s="1"/>
  <c r="I8521" i="9"/>
  <c r="P8521" i="9" s="1"/>
  <c r="J8521" i="9"/>
  <c r="R8521" i="9" s="1"/>
  <c r="I8522" i="9"/>
  <c r="J8522" i="9"/>
  <c r="R8522" i="9" s="1"/>
  <c r="I8523" i="9"/>
  <c r="J8523" i="9"/>
  <c r="R8523" i="9" s="1"/>
  <c r="I8524" i="9"/>
  <c r="Q8524" i="9" s="1"/>
  <c r="J8524" i="9"/>
  <c r="R8524" i="9" s="1"/>
  <c r="I8525" i="9"/>
  <c r="P8525" i="9" s="1"/>
  <c r="J8525" i="9"/>
  <c r="R8525" i="9" s="1"/>
  <c r="I8526" i="9"/>
  <c r="J8526" i="9"/>
  <c r="R8526" i="9" s="1"/>
  <c r="I8527" i="9"/>
  <c r="J8527" i="9"/>
  <c r="R8527" i="9" s="1"/>
  <c r="I8528" i="9"/>
  <c r="Q8528" i="9" s="1"/>
  <c r="J8528" i="9"/>
  <c r="R8528" i="9" s="1"/>
  <c r="I8529" i="9"/>
  <c r="P8529" i="9" s="1"/>
  <c r="J8529" i="9"/>
  <c r="R8529" i="9" s="1"/>
  <c r="I8530" i="9"/>
  <c r="J8530" i="9"/>
  <c r="R8530" i="9" s="1"/>
  <c r="I8531" i="9"/>
  <c r="J8531" i="9"/>
  <c r="R8531" i="9" s="1"/>
  <c r="I8532" i="9"/>
  <c r="Q8532" i="9" s="1"/>
  <c r="J8532" i="9"/>
  <c r="R8532" i="9" s="1"/>
  <c r="I8533" i="9"/>
  <c r="P8533" i="9" s="1"/>
  <c r="J8533" i="9"/>
  <c r="R8533" i="9" s="1"/>
  <c r="I8534" i="9"/>
  <c r="J8534" i="9"/>
  <c r="R8534" i="9" s="1"/>
  <c r="I8535" i="9"/>
  <c r="J8535" i="9"/>
  <c r="R8535" i="9" s="1"/>
  <c r="I8536" i="9"/>
  <c r="Q8536" i="9" s="1"/>
  <c r="J8536" i="9"/>
  <c r="R8536" i="9" s="1"/>
  <c r="I8537" i="9"/>
  <c r="P8537" i="9" s="1"/>
  <c r="J8537" i="9"/>
  <c r="R8537" i="9" s="1"/>
  <c r="I8538" i="9"/>
  <c r="J8538" i="9"/>
  <c r="R8538" i="9" s="1"/>
  <c r="I8539" i="9"/>
  <c r="J8539" i="9"/>
  <c r="R8539" i="9" s="1"/>
  <c r="I8540" i="9"/>
  <c r="Q8540" i="9" s="1"/>
  <c r="J8540" i="9"/>
  <c r="R8540" i="9" s="1"/>
  <c r="I8541" i="9"/>
  <c r="P8541" i="9" s="1"/>
  <c r="J8541" i="9"/>
  <c r="R8541" i="9" s="1"/>
  <c r="I8542" i="9"/>
  <c r="J8542" i="9"/>
  <c r="R8542" i="9" s="1"/>
  <c r="I8543" i="9"/>
  <c r="J8543" i="9"/>
  <c r="R8543" i="9" s="1"/>
  <c r="I8544" i="9"/>
  <c r="Q8544" i="9" s="1"/>
  <c r="J8544" i="9"/>
  <c r="R8544" i="9" s="1"/>
  <c r="I8545" i="9"/>
  <c r="P8545" i="9" s="1"/>
  <c r="J8545" i="9"/>
  <c r="R8545" i="9" s="1"/>
  <c r="I8546" i="9"/>
  <c r="J8546" i="9"/>
  <c r="R8546" i="9" s="1"/>
  <c r="I8547" i="9"/>
  <c r="J8547" i="9"/>
  <c r="R8547" i="9" s="1"/>
  <c r="I8548" i="9"/>
  <c r="Q8548" i="9" s="1"/>
  <c r="J8548" i="9"/>
  <c r="R8548" i="9" s="1"/>
  <c r="I8549" i="9"/>
  <c r="P8549" i="9" s="1"/>
  <c r="J8549" i="9"/>
  <c r="R8549" i="9" s="1"/>
  <c r="I8550" i="9"/>
  <c r="J8550" i="9"/>
  <c r="R8550" i="9" s="1"/>
  <c r="I8551" i="9"/>
  <c r="J8551" i="9"/>
  <c r="R8551" i="9" s="1"/>
  <c r="I8552" i="9"/>
  <c r="Q8552" i="9" s="1"/>
  <c r="J8552" i="9"/>
  <c r="R8552" i="9" s="1"/>
  <c r="I8553" i="9"/>
  <c r="P8553" i="9" s="1"/>
  <c r="J8553" i="9"/>
  <c r="R8553" i="9" s="1"/>
  <c r="I8554" i="9"/>
  <c r="J8554" i="9"/>
  <c r="R8554" i="9" s="1"/>
  <c r="I8555" i="9"/>
  <c r="J8555" i="9"/>
  <c r="R8555" i="9" s="1"/>
  <c r="I8556" i="9"/>
  <c r="Q8556" i="9" s="1"/>
  <c r="J8556" i="9"/>
  <c r="R8556" i="9" s="1"/>
  <c r="I8557" i="9"/>
  <c r="P8557" i="9" s="1"/>
  <c r="J8557" i="9"/>
  <c r="R8557" i="9" s="1"/>
  <c r="I8558" i="9"/>
  <c r="J8558" i="9"/>
  <c r="R8558" i="9" s="1"/>
  <c r="I8559" i="9"/>
  <c r="J8559" i="9"/>
  <c r="R8559" i="9" s="1"/>
  <c r="I8560" i="9"/>
  <c r="Q8560" i="9" s="1"/>
  <c r="J8560" i="9"/>
  <c r="R8560" i="9" s="1"/>
  <c r="I8561" i="9"/>
  <c r="P8561" i="9" s="1"/>
  <c r="J8561" i="9"/>
  <c r="R8561" i="9" s="1"/>
  <c r="I8562" i="9"/>
  <c r="J8562" i="9"/>
  <c r="R8562" i="9" s="1"/>
  <c r="I8563" i="9"/>
  <c r="J8563" i="9"/>
  <c r="R8563" i="9" s="1"/>
  <c r="I8564" i="9"/>
  <c r="Q8564" i="9" s="1"/>
  <c r="J8564" i="9"/>
  <c r="R8564" i="9" s="1"/>
  <c r="I8565" i="9"/>
  <c r="P8565" i="9" s="1"/>
  <c r="J8565" i="9"/>
  <c r="R8565" i="9" s="1"/>
  <c r="I8566" i="9"/>
  <c r="J8566" i="9"/>
  <c r="R8566" i="9" s="1"/>
  <c r="I8567" i="9"/>
  <c r="J8567" i="9"/>
  <c r="R8567" i="9" s="1"/>
  <c r="I8568" i="9"/>
  <c r="Q8568" i="9" s="1"/>
  <c r="J8568" i="9"/>
  <c r="R8568" i="9" s="1"/>
  <c r="I8569" i="9"/>
  <c r="P8569" i="9" s="1"/>
  <c r="J8569" i="9"/>
  <c r="R8569" i="9" s="1"/>
  <c r="I8570" i="9"/>
  <c r="J8570" i="9"/>
  <c r="R8570" i="9" s="1"/>
  <c r="I8571" i="9"/>
  <c r="J8571" i="9"/>
  <c r="R8571" i="9" s="1"/>
  <c r="I8572" i="9"/>
  <c r="Q8572" i="9" s="1"/>
  <c r="J8572" i="9"/>
  <c r="R8572" i="9" s="1"/>
  <c r="I8573" i="9"/>
  <c r="P8573" i="9" s="1"/>
  <c r="J8573" i="9"/>
  <c r="R8573" i="9" s="1"/>
  <c r="I8574" i="9"/>
  <c r="J8574" i="9"/>
  <c r="R8574" i="9" s="1"/>
  <c r="I8575" i="9"/>
  <c r="J8575" i="9"/>
  <c r="R8575" i="9" s="1"/>
  <c r="I8576" i="9"/>
  <c r="Q8576" i="9" s="1"/>
  <c r="J8576" i="9"/>
  <c r="R8576" i="9" s="1"/>
  <c r="I8577" i="9"/>
  <c r="P8577" i="9" s="1"/>
  <c r="J8577" i="9"/>
  <c r="R8577" i="9" s="1"/>
  <c r="I8578" i="9"/>
  <c r="J8578" i="9"/>
  <c r="R8578" i="9" s="1"/>
  <c r="I8579" i="9"/>
  <c r="J8579" i="9"/>
  <c r="R8579" i="9" s="1"/>
  <c r="I8580" i="9"/>
  <c r="Q8580" i="9" s="1"/>
  <c r="J8580" i="9"/>
  <c r="R8580" i="9" s="1"/>
  <c r="I8581" i="9"/>
  <c r="P8581" i="9" s="1"/>
  <c r="J8581" i="9"/>
  <c r="R8581" i="9" s="1"/>
  <c r="I8582" i="9"/>
  <c r="J8582" i="9"/>
  <c r="R8582" i="9" s="1"/>
  <c r="I8583" i="9"/>
  <c r="J8583" i="9"/>
  <c r="R8583" i="9" s="1"/>
  <c r="I8584" i="9"/>
  <c r="Q8584" i="9" s="1"/>
  <c r="J8584" i="9"/>
  <c r="R8584" i="9" s="1"/>
  <c r="I8585" i="9"/>
  <c r="P8585" i="9" s="1"/>
  <c r="J8585" i="9"/>
  <c r="R8585" i="9" s="1"/>
  <c r="I8586" i="9"/>
  <c r="J8586" i="9"/>
  <c r="R8586" i="9" s="1"/>
  <c r="I8587" i="9"/>
  <c r="J8587" i="9"/>
  <c r="R8587" i="9" s="1"/>
  <c r="I8588" i="9"/>
  <c r="Q8588" i="9" s="1"/>
  <c r="J8588" i="9"/>
  <c r="R8588" i="9" s="1"/>
  <c r="I8589" i="9"/>
  <c r="P8589" i="9" s="1"/>
  <c r="J8589" i="9"/>
  <c r="R8589" i="9" s="1"/>
  <c r="I8590" i="9"/>
  <c r="J8590" i="9"/>
  <c r="R8590" i="9" s="1"/>
  <c r="I8591" i="9"/>
  <c r="J8591" i="9"/>
  <c r="R8591" i="9" s="1"/>
  <c r="I8592" i="9"/>
  <c r="Q8592" i="9" s="1"/>
  <c r="J8592" i="9"/>
  <c r="R8592" i="9" s="1"/>
  <c r="I8593" i="9"/>
  <c r="P8593" i="9" s="1"/>
  <c r="J8593" i="9"/>
  <c r="R8593" i="9" s="1"/>
  <c r="I8594" i="9"/>
  <c r="J8594" i="9"/>
  <c r="R8594" i="9" s="1"/>
  <c r="I8595" i="9"/>
  <c r="J8595" i="9"/>
  <c r="R8595" i="9" s="1"/>
  <c r="I8596" i="9"/>
  <c r="Q8596" i="9" s="1"/>
  <c r="J8596" i="9"/>
  <c r="R8596" i="9" s="1"/>
  <c r="I8597" i="9"/>
  <c r="J8597" i="9"/>
  <c r="R8597" i="9" s="1"/>
  <c r="I8598" i="9"/>
  <c r="J8598" i="9"/>
  <c r="R8598" i="9" s="1"/>
  <c r="I8599" i="9"/>
  <c r="J8599" i="9"/>
  <c r="R8599" i="9" s="1"/>
  <c r="I8600" i="9"/>
  <c r="Q8600" i="9" s="1"/>
  <c r="J8600" i="9"/>
  <c r="R8600" i="9" s="1"/>
  <c r="I8601" i="9"/>
  <c r="J8601" i="9"/>
  <c r="R8601" i="9" s="1"/>
  <c r="I8602" i="9"/>
  <c r="J8602" i="9"/>
  <c r="R8602" i="9" s="1"/>
  <c r="I8603" i="9"/>
  <c r="J8603" i="9"/>
  <c r="R8603" i="9" s="1"/>
  <c r="I8604" i="9"/>
  <c r="Q8604" i="9" s="1"/>
  <c r="J8604" i="9"/>
  <c r="R8604" i="9" s="1"/>
  <c r="I8605" i="9"/>
  <c r="J8605" i="9"/>
  <c r="R8605" i="9" s="1"/>
  <c r="I8606" i="9"/>
  <c r="J8606" i="9"/>
  <c r="R8606" i="9" s="1"/>
  <c r="I8607" i="9"/>
  <c r="J8607" i="9"/>
  <c r="R8607" i="9" s="1"/>
  <c r="I8608" i="9"/>
  <c r="Q8608" i="9" s="1"/>
  <c r="J8608" i="9"/>
  <c r="R8608" i="9" s="1"/>
  <c r="I8609" i="9"/>
  <c r="J8609" i="9"/>
  <c r="R8609" i="9" s="1"/>
  <c r="I8610" i="9"/>
  <c r="J8610" i="9"/>
  <c r="R8610" i="9" s="1"/>
  <c r="I8611" i="9"/>
  <c r="J8611" i="9"/>
  <c r="R8611" i="9" s="1"/>
  <c r="I8612" i="9"/>
  <c r="Q8612" i="9" s="1"/>
  <c r="J8612" i="9"/>
  <c r="R8612" i="9" s="1"/>
  <c r="I8613" i="9"/>
  <c r="J8613" i="9"/>
  <c r="R8613" i="9" s="1"/>
  <c r="I8614" i="9"/>
  <c r="J8614" i="9"/>
  <c r="R8614" i="9" s="1"/>
  <c r="I8615" i="9"/>
  <c r="J8615" i="9"/>
  <c r="R8615" i="9" s="1"/>
  <c r="I8616" i="9"/>
  <c r="Q8616" i="9" s="1"/>
  <c r="J8616" i="9"/>
  <c r="R8616" i="9" s="1"/>
  <c r="I8617" i="9"/>
  <c r="J8617" i="9"/>
  <c r="R8617" i="9" s="1"/>
  <c r="I8618" i="9"/>
  <c r="J8618" i="9"/>
  <c r="R8618" i="9" s="1"/>
  <c r="I8619" i="9"/>
  <c r="J8619" i="9"/>
  <c r="R8619" i="9" s="1"/>
  <c r="I8620" i="9"/>
  <c r="Q8620" i="9" s="1"/>
  <c r="J8620" i="9"/>
  <c r="R8620" i="9" s="1"/>
  <c r="I8621" i="9"/>
  <c r="J8621" i="9"/>
  <c r="R8621" i="9" s="1"/>
  <c r="I8622" i="9"/>
  <c r="J8622" i="9"/>
  <c r="R8622" i="9" s="1"/>
  <c r="I8623" i="9"/>
  <c r="J8623" i="9"/>
  <c r="R8623" i="9" s="1"/>
  <c r="I8624" i="9"/>
  <c r="Q8624" i="9" s="1"/>
  <c r="J8624" i="9"/>
  <c r="R8624" i="9" s="1"/>
  <c r="I8625" i="9"/>
  <c r="J8625" i="9"/>
  <c r="R8625" i="9" s="1"/>
  <c r="I8626" i="9"/>
  <c r="J8626" i="9"/>
  <c r="R8626" i="9" s="1"/>
  <c r="I8627" i="9"/>
  <c r="J8627" i="9"/>
  <c r="R8627" i="9" s="1"/>
  <c r="I8628" i="9"/>
  <c r="Q8628" i="9" s="1"/>
  <c r="J8628" i="9"/>
  <c r="R8628" i="9" s="1"/>
  <c r="I8629" i="9"/>
  <c r="J8629" i="9"/>
  <c r="R8629" i="9" s="1"/>
  <c r="I8630" i="9"/>
  <c r="J8630" i="9"/>
  <c r="R8630" i="9" s="1"/>
  <c r="I8631" i="9"/>
  <c r="J8631" i="9"/>
  <c r="R8631" i="9" s="1"/>
  <c r="I8632" i="9"/>
  <c r="Q8632" i="9" s="1"/>
  <c r="J8632" i="9"/>
  <c r="R8632" i="9" s="1"/>
  <c r="I8633" i="9"/>
  <c r="J8633" i="9"/>
  <c r="R8633" i="9" s="1"/>
  <c r="I8634" i="9"/>
  <c r="J8634" i="9"/>
  <c r="R8634" i="9" s="1"/>
  <c r="I8635" i="9"/>
  <c r="J8635" i="9"/>
  <c r="R8635" i="9" s="1"/>
  <c r="I8636" i="9"/>
  <c r="J8636" i="9"/>
  <c r="R8636" i="9" s="1"/>
  <c r="I8637" i="9"/>
  <c r="P8637" i="9" s="1"/>
  <c r="J8637" i="9"/>
  <c r="R8637" i="9" s="1"/>
  <c r="I8638" i="9"/>
  <c r="P8638" i="9" s="1"/>
  <c r="J8638" i="9"/>
  <c r="R8638" i="9" s="1"/>
  <c r="I8639" i="9"/>
  <c r="Q8639" i="9" s="1"/>
  <c r="J8639" i="9"/>
  <c r="R8639" i="9" s="1"/>
  <c r="I8640" i="9"/>
  <c r="J8640" i="9"/>
  <c r="R8640" i="9" s="1"/>
  <c r="I8641" i="9"/>
  <c r="P8641" i="9" s="1"/>
  <c r="J8641" i="9"/>
  <c r="R8641" i="9" s="1"/>
  <c r="I8642" i="9"/>
  <c r="Q8642" i="9" s="1"/>
  <c r="J8642" i="9"/>
  <c r="R8642" i="9" s="1"/>
  <c r="I8643" i="9"/>
  <c r="Q8643" i="9" s="1"/>
  <c r="J8643" i="9"/>
  <c r="R8643" i="9" s="1"/>
  <c r="I8644" i="9"/>
  <c r="J8644" i="9"/>
  <c r="R8644" i="9" s="1"/>
  <c r="I8645" i="9"/>
  <c r="J8645" i="9"/>
  <c r="R8645" i="9" s="1"/>
  <c r="I8646" i="9"/>
  <c r="P8646" i="9" s="1"/>
  <c r="J8646" i="9"/>
  <c r="R8646" i="9" s="1"/>
  <c r="I8647" i="9"/>
  <c r="J8647" i="9"/>
  <c r="R8647" i="9" s="1"/>
  <c r="I8648" i="9"/>
  <c r="J8648" i="9"/>
  <c r="R8648" i="9" s="1"/>
  <c r="I8649" i="9"/>
  <c r="P8649" i="9" s="1"/>
  <c r="J8649" i="9"/>
  <c r="R8649" i="9" s="1"/>
  <c r="I8650" i="9"/>
  <c r="Q8650" i="9" s="1"/>
  <c r="J8650" i="9"/>
  <c r="R8650" i="9" s="1"/>
  <c r="I8651" i="9"/>
  <c r="Q8651" i="9" s="1"/>
  <c r="J8651" i="9"/>
  <c r="R8651" i="9" s="1"/>
  <c r="I8652" i="9"/>
  <c r="J8652" i="9"/>
  <c r="R8652" i="9" s="1"/>
  <c r="I8653" i="9"/>
  <c r="J8653" i="9"/>
  <c r="R8653" i="9" s="1"/>
  <c r="I8654" i="9"/>
  <c r="J8654" i="9"/>
  <c r="R8654" i="9" s="1"/>
  <c r="I8655" i="9"/>
  <c r="J8655" i="9"/>
  <c r="R8655" i="9" s="1"/>
  <c r="I8656" i="9"/>
  <c r="J8656" i="9"/>
  <c r="R8656" i="9" s="1"/>
  <c r="I8657" i="9"/>
  <c r="P8657" i="9" s="1"/>
  <c r="J8657" i="9"/>
  <c r="R8657" i="9" s="1"/>
  <c r="I8658" i="9"/>
  <c r="P8658" i="9" s="1"/>
  <c r="J8658" i="9"/>
  <c r="R8658" i="9" s="1"/>
  <c r="I8659" i="9"/>
  <c r="J8659" i="9"/>
  <c r="R8659" i="9" s="1"/>
  <c r="I8660" i="9"/>
  <c r="J8660" i="9"/>
  <c r="R8660" i="9" s="1"/>
  <c r="I8661" i="9"/>
  <c r="P8661" i="9" s="1"/>
  <c r="J8661" i="9"/>
  <c r="R8661" i="9" s="1"/>
  <c r="I8662" i="9"/>
  <c r="Q8662" i="9" s="1"/>
  <c r="J8662" i="9"/>
  <c r="R8662" i="9" s="1"/>
  <c r="I8663" i="9"/>
  <c r="Q8663" i="9" s="1"/>
  <c r="J8663" i="9"/>
  <c r="R8663" i="9" s="1"/>
  <c r="I8664" i="9"/>
  <c r="J8664" i="9"/>
  <c r="R8664" i="9" s="1"/>
  <c r="I8665" i="9"/>
  <c r="P8665" i="9" s="1"/>
  <c r="J8665" i="9"/>
  <c r="R8665" i="9" s="1"/>
  <c r="I8666" i="9"/>
  <c r="J8666" i="9"/>
  <c r="R8666" i="9" s="1"/>
  <c r="I8667" i="9"/>
  <c r="J8667" i="9"/>
  <c r="R8667" i="9" s="1"/>
  <c r="I8668" i="9"/>
  <c r="J8668" i="9"/>
  <c r="R8668" i="9" s="1"/>
  <c r="I8669" i="9"/>
  <c r="P8669" i="9" s="1"/>
  <c r="J8669" i="9"/>
  <c r="R8669" i="9" s="1"/>
  <c r="I8670" i="9"/>
  <c r="P8670" i="9" s="1"/>
  <c r="J8670" i="9"/>
  <c r="R8670" i="9" s="1"/>
  <c r="I8671" i="9"/>
  <c r="Q8671" i="9" s="1"/>
  <c r="J8671" i="9"/>
  <c r="R8671" i="9" s="1"/>
  <c r="I8672" i="9"/>
  <c r="P8672" i="9" s="1"/>
  <c r="J8672" i="9"/>
  <c r="R8672" i="9" s="1"/>
  <c r="I8673" i="9"/>
  <c r="P8673" i="9" s="1"/>
  <c r="J8673" i="9"/>
  <c r="R8673" i="9" s="1"/>
  <c r="I8674" i="9"/>
  <c r="Q8674" i="9" s="1"/>
  <c r="J8674" i="9"/>
  <c r="R8674" i="9" s="1"/>
  <c r="I8675" i="9"/>
  <c r="Q8675" i="9" s="1"/>
  <c r="J8675" i="9"/>
  <c r="R8675" i="9" s="1"/>
  <c r="I8676" i="9"/>
  <c r="P8676" i="9" s="1"/>
  <c r="J8676" i="9"/>
  <c r="R8676" i="9" s="1"/>
  <c r="I8677" i="9"/>
  <c r="Q8677" i="9" s="1"/>
  <c r="J8677" i="9"/>
  <c r="R8677" i="9" s="1"/>
  <c r="I8678" i="9"/>
  <c r="Q8678" i="9" s="1"/>
  <c r="J8678" i="9"/>
  <c r="R8678" i="9" s="1"/>
  <c r="I8679" i="9"/>
  <c r="Q8679" i="9" s="1"/>
  <c r="J8679" i="9"/>
  <c r="R8679" i="9" s="1"/>
  <c r="I8680" i="9"/>
  <c r="P8680" i="9" s="1"/>
  <c r="J8680" i="9"/>
  <c r="R8680" i="9" s="1"/>
  <c r="I8681" i="9"/>
  <c r="Q8681" i="9" s="1"/>
  <c r="J8681" i="9"/>
  <c r="R8681" i="9" s="1"/>
  <c r="I8682" i="9"/>
  <c r="P8682" i="9" s="1"/>
  <c r="J8682" i="9"/>
  <c r="R8682" i="9" s="1"/>
  <c r="I8683" i="9"/>
  <c r="Q8683" i="9" s="1"/>
  <c r="J8683" i="9"/>
  <c r="R8683" i="9" s="1"/>
  <c r="I8684" i="9"/>
  <c r="P8684" i="9" s="1"/>
  <c r="J8684" i="9"/>
  <c r="R8684" i="9" s="1"/>
  <c r="I8685" i="9"/>
  <c r="Q8685" i="9" s="1"/>
  <c r="J8685" i="9"/>
  <c r="R8685" i="9" s="1"/>
  <c r="I8686" i="9"/>
  <c r="Q8686" i="9" s="1"/>
  <c r="J8686" i="9"/>
  <c r="R8686" i="9" s="1"/>
  <c r="I8687" i="9"/>
  <c r="Q8687" i="9" s="1"/>
  <c r="J8687" i="9"/>
  <c r="R8687" i="9" s="1"/>
  <c r="I8688" i="9"/>
  <c r="P8688" i="9" s="1"/>
  <c r="J8688" i="9"/>
  <c r="R8688" i="9" s="1"/>
  <c r="I8689" i="9"/>
  <c r="Q8689" i="9" s="1"/>
  <c r="J8689" i="9"/>
  <c r="R8689" i="9" s="1"/>
  <c r="I8690" i="9"/>
  <c r="Q8690" i="9" s="1"/>
  <c r="J8690" i="9"/>
  <c r="R8690" i="9" s="1"/>
  <c r="I8691" i="9"/>
  <c r="Q8691" i="9" s="1"/>
  <c r="J8691" i="9"/>
  <c r="R8691" i="9" s="1"/>
  <c r="I8692" i="9"/>
  <c r="Q8692" i="9" s="1"/>
  <c r="J8692" i="9"/>
  <c r="R8692" i="9" s="1"/>
  <c r="I8693" i="9"/>
  <c r="Q8693" i="9" s="1"/>
  <c r="J8693" i="9"/>
  <c r="R8693" i="9" s="1"/>
  <c r="I8694" i="9"/>
  <c r="Q8694" i="9" s="1"/>
  <c r="J8694" i="9"/>
  <c r="R8694" i="9" s="1"/>
  <c r="I8695" i="9"/>
  <c r="Q8695" i="9" s="1"/>
  <c r="J8695" i="9"/>
  <c r="R8695" i="9" s="1"/>
  <c r="I8696" i="9"/>
  <c r="Q8696" i="9" s="1"/>
  <c r="J8696" i="9"/>
  <c r="R8696" i="9" s="1"/>
  <c r="I8697" i="9"/>
  <c r="Q8697" i="9" s="1"/>
  <c r="J8697" i="9"/>
  <c r="R8697" i="9" s="1"/>
  <c r="I8698" i="9"/>
  <c r="Q8698" i="9" s="1"/>
  <c r="J8698" i="9"/>
  <c r="R8698" i="9" s="1"/>
  <c r="I8699" i="9"/>
  <c r="Q8699" i="9" s="1"/>
  <c r="J8699" i="9"/>
  <c r="R8699" i="9" s="1"/>
  <c r="I8700" i="9"/>
  <c r="Q8700" i="9" s="1"/>
  <c r="J8700" i="9"/>
  <c r="R8700" i="9" s="1"/>
  <c r="I8701" i="9"/>
  <c r="Q8701" i="9" s="1"/>
  <c r="J8701" i="9"/>
  <c r="R8701" i="9" s="1"/>
  <c r="I8702" i="9"/>
  <c r="Q8702" i="9" s="1"/>
  <c r="J8702" i="9"/>
  <c r="R8702" i="9" s="1"/>
  <c r="I8703" i="9"/>
  <c r="Q8703" i="9" s="1"/>
  <c r="J8703" i="9"/>
  <c r="R8703" i="9" s="1"/>
  <c r="I8704" i="9"/>
  <c r="Q8704" i="9" s="1"/>
  <c r="J8704" i="9"/>
  <c r="R8704" i="9" s="1"/>
  <c r="I8705" i="9"/>
  <c r="Q8705" i="9" s="1"/>
  <c r="J8705" i="9"/>
  <c r="R8705" i="9" s="1"/>
  <c r="I8706" i="9"/>
  <c r="Q8706" i="9" s="1"/>
  <c r="J8706" i="9"/>
  <c r="R8706" i="9" s="1"/>
  <c r="I8707" i="9"/>
  <c r="Q8707" i="9" s="1"/>
  <c r="J8707" i="9"/>
  <c r="R8707" i="9" s="1"/>
  <c r="I8708" i="9"/>
  <c r="Q8708" i="9" s="1"/>
  <c r="J8708" i="9"/>
  <c r="R8708" i="9" s="1"/>
  <c r="I8709" i="9"/>
  <c r="Q8709" i="9" s="1"/>
  <c r="J8709" i="9"/>
  <c r="R8709" i="9" s="1"/>
  <c r="I8710" i="9"/>
  <c r="Q8710" i="9" s="1"/>
  <c r="J8710" i="9"/>
  <c r="R8710" i="9" s="1"/>
  <c r="I8711" i="9"/>
  <c r="Q8711" i="9" s="1"/>
  <c r="J8711" i="9"/>
  <c r="R8711" i="9" s="1"/>
  <c r="I8712" i="9"/>
  <c r="Q8712" i="9" s="1"/>
  <c r="J8712" i="9"/>
  <c r="R8712" i="9" s="1"/>
  <c r="I8713" i="9"/>
  <c r="Q8713" i="9" s="1"/>
  <c r="J8713" i="9"/>
  <c r="R8713" i="9" s="1"/>
  <c r="I8714" i="9"/>
  <c r="Q8714" i="9" s="1"/>
  <c r="J8714" i="9"/>
  <c r="R8714" i="9" s="1"/>
  <c r="I8715" i="9"/>
  <c r="Q8715" i="9" s="1"/>
  <c r="J8715" i="9"/>
  <c r="R8715" i="9" s="1"/>
  <c r="I8716" i="9"/>
  <c r="Q8716" i="9" s="1"/>
  <c r="J8716" i="9"/>
  <c r="R8716" i="9" s="1"/>
  <c r="I8717" i="9"/>
  <c r="Q8717" i="9" s="1"/>
  <c r="J8717" i="9"/>
  <c r="R8717" i="9" s="1"/>
  <c r="I8718" i="9"/>
  <c r="Q8718" i="9" s="1"/>
  <c r="J8718" i="9"/>
  <c r="R8718" i="9" s="1"/>
  <c r="I8719" i="9"/>
  <c r="Q8719" i="9" s="1"/>
  <c r="J8719" i="9"/>
  <c r="R8719" i="9" s="1"/>
  <c r="I8720" i="9"/>
  <c r="Q8720" i="9" s="1"/>
  <c r="J8720" i="9"/>
  <c r="R8720" i="9" s="1"/>
  <c r="I8721" i="9"/>
  <c r="Q8721" i="9" s="1"/>
  <c r="J8721" i="9"/>
  <c r="R8721" i="9" s="1"/>
  <c r="I8722" i="9"/>
  <c r="Q8722" i="9" s="1"/>
  <c r="J8722" i="9"/>
  <c r="R8722" i="9" s="1"/>
  <c r="I8723" i="9"/>
  <c r="Q8723" i="9" s="1"/>
  <c r="J8723" i="9"/>
  <c r="R8723" i="9" s="1"/>
  <c r="I8724" i="9"/>
  <c r="Q8724" i="9" s="1"/>
  <c r="J8724" i="9"/>
  <c r="R8724" i="9" s="1"/>
  <c r="I8725" i="9"/>
  <c r="Q8725" i="9" s="1"/>
  <c r="J8725" i="9"/>
  <c r="R8725" i="9" s="1"/>
  <c r="I8726" i="9"/>
  <c r="Q8726" i="9" s="1"/>
  <c r="J8726" i="9"/>
  <c r="R8726" i="9" s="1"/>
  <c r="I8727" i="9"/>
  <c r="Q8727" i="9" s="1"/>
  <c r="J8727" i="9"/>
  <c r="R8727" i="9" s="1"/>
  <c r="I8728" i="9"/>
  <c r="Q8728" i="9" s="1"/>
  <c r="J8728" i="9"/>
  <c r="R8728" i="9" s="1"/>
  <c r="I8729" i="9"/>
  <c r="Q8729" i="9" s="1"/>
  <c r="J8729" i="9"/>
  <c r="R8729" i="9" s="1"/>
  <c r="I8730" i="9"/>
  <c r="Q8730" i="9" s="1"/>
  <c r="J8730" i="9"/>
  <c r="R8730" i="9" s="1"/>
  <c r="I8731" i="9"/>
  <c r="Q8731" i="9" s="1"/>
  <c r="J8731" i="9"/>
  <c r="R8731" i="9" s="1"/>
  <c r="I8732" i="9"/>
  <c r="Q8732" i="9" s="1"/>
  <c r="J8732" i="9"/>
  <c r="R8732" i="9" s="1"/>
  <c r="I8733" i="9"/>
  <c r="P8733" i="9" s="1"/>
  <c r="J8733" i="9"/>
  <c r="R8733" i="9" s="1"/>
  <c r="I8734" i="9"/>
  <c r="Q8734" i="9" s="1"/>
  <c r="J8734" i="9"/>
  <c r="R8734" i="9" s="1"/>
  <c r="I8735" i="9"/>
  <c r="Q8735" i="9" s="1"/>
  <c r="J8735" i="9"/>
  <c r="R8735" i="9" s="1"/>
  <c r="I8736" i="9"/>
  <c r="Q8736" i="9" s="1"/>
  <c r="J8736" i="9"/>
  <c r="R8736" i="9" s="1"/>
  <c r="I8737" i="9"/>
  <c r="P8737" i="9" s="1"/>
  <c r="J8737" i="9"/>
  <c r="R8737" i="9" s="1"/>
  <c r="I8738" i="9"/>
  <c r="Q8738" i="9" s="1"/>
  <c r="J8738" i="9"/>
  <c r="R8738" i="9" s="1"/>
  <c r="I8739" i="9"/>
  <c r="Q8739" i="9" s="1"/>
  <c r="J8739" i="9"/>
  <c r="R8739" i="9" s="1"/>
  <c r="I8740" i="9"/>
  <c r="Q8740" i="9" s="1"/>
  <c r="J8740" i="9"/>
  <c r="R8740" i="9" s="1"/>
  <c r="I8741" i="9"/>
  <c r="P8741" i="9" s="1"/>
  <c r="J8741" i="9"/>
  <c r="R8741" i="9" s="1"/>
  <c r="I8742" i="9"/>
  <c r="Q8742" i="9" s="1"/>
  <c r="J8742" i="9"/>
  <c r="R8742" i="9" s="1"/>
  <c r="I8743" i="9"/>
  <c r="Q8743" i="9" s="1"/>
  <c r="J8743" i="9"/>
  <c r="R8743" i="9" s="1"/>
  <c r="I8744" i="9"/>
  <c r="Q8744" i="9" s="1"/>
  <c r="J8744" i="9"/>
  <c r="R8744" i="9" s="1"/>
  <c r="I8745" i="9"/>
  <c r="P8745" i="9" s="1"/>
  <c r="J8745" i="9"/>
  <c r="R8745" i="9" s="1"/>
  <c r="I8746" i="9"/>
  <c r="Q8746" i="9" s="1"/>
  <c r="J8746" i="9"/>
  <c r="R8746" i="9" s="1"/>
  <c r="I8747" i="9"/>
  <c r="Q8747" i="9" s="1"/>
  <c r="J8747" i="9"/>
  <c r="R8747" i="9" s="1"/>
  <c r="I8748" i="9"/>
  <c r="Q8748" i="9" s="1"/>
  <c r="J8748" i="9"/>
  <c r="R8748" i="9" s="1"/>
  <c r="I8749" i="9"/>
  <c r="P8749" i="9" s="1"/>
  <c r="J8749" i="9"/>
  <c r="R8749" i="9" s="1"/>
  <c r="I8750" i="9"/>
  <c r="Q8750" i="9" s="1"/>
  <c r="J8750" i="9"/>
  <c r="R8750" i="9" s="1"/>
  <c r="I8751" i="9"/>
  <c r="Q8751" i="9" s="1"/>
  <c r="J8751" i="9"/>
  <c r="R8751" i="9" s="1"/>
  <c r="I8752" i="9"/>
  <c r="Q8752" i="9" s="1"/>
  <c r="J8752" i="9"/>
  <c r="R8752" i="9" s="1"/>
  <c r="I8753" i="9"/>
  <c r="P8753" i="9" s="1"/>
  <c r="J8753" i="9"/>
  <c r="R8753" i="9" s="1"/>
  <c r="I8754" i="9"/>
  <c r="Q8754" i="9" s="1"/>
  <c r="J8754" i="9"/>
  <c r="R8754" i="9" s="1"/>
  <c r="I8755" i="9"/>
  <c r="Q8755" i="9" s="1"/>
  <c r="J8755" i="9"/>
  <c r="R8755" i="9" s="1"/>
  <c r="I8756" i="9"/>
  <c r="Q8756" i="9" s="1"/>
  <c r="J8756" i="9"/>
  <c r="R8756" i="9" s="1"/>
  <c r="I8757" i="9"/>
  <c r="P8757" i="9" s="1"/>
  <c r="J8757" i="9"/>
  <c r="R8757" i="9" s="1"/>
  <c r="I8758" i="9"/>
  <c r="Q8758" i="9" s="1"/>
  <c r="J8758" i="9"/>
  <c r="R8758" i="9" s="1"/>
  <c r="I8759" i="9"/>
  <c r="Q8759" i="9" s="1"/>
  <c r="J8759" i="9"/>
  <c r="R8759" i="9" s="1"/>
  <c r="I8760" i="9"/>
  <c r="Q8760" i="9" s="1"/>
  <c r="J8760" i="9"/>
  <c r="R8760" i="9" s="1"/>
  <c r="I8761" i="9"/>
  <c r="P8761" i="9" s="1"/>
  <c r="J8761" i="9"/>
  <c r="R8761" i="9" s="1"/>
  <c r="I8762" i="9"/>
  <c r="Q8762" i="9" s="1"/>
  <c r="J8762" i="9"/>
  <c r="R8762" i="9" s="1"/>
  <c r="I8763" i="9"/>
  <c r="Q8763" i="9" s="1"/>
  <c r="J8763" i="9"/>
  <c r="R8763" i="9" s="1"/>
  <c r="I8764" i="9"/>
  <c r="Q8764" i="9" s="1"/>
  <c r="J8764" i="9"/>
  <c r="R8764" i="9" s="1"/>
  <c r="I8765" i="9"/>
  <c r="P8765" i="9" s="1"/>
  <c r="J8765" i="9"/>
  <c r="R8765" i="9" s="1"/>
  <c r="I8766" i="9"/>
  <c r="Q8766" i="9" s="1"/>
  <c r="J8766" i="9"/>
  <c r="R8766" i="9" s="1"/>
  <c r="I8767" i="9"/>
  <c r="Q8767" i="9" s="1"/>
  <c r="J8767" i="9"/>
  <c r="R8767" i="9" s="1"/>
  <c r="I8768" i="9"/>
  <c r="Q8768" i="9" s="1"/>
  <c r="J8768" i="9"/>
  <c r="R8768" i="9" s="1"/>
  <c r="I8769" i="9"/>
  <c r="P8769" i="9" s="1"/>
  <c r="J8769" i="9"/>
  <c r="R8769" i="9" s="1"/>
  <c r="I8770" i="9"/>
  <c r="Q8770" i="9" s="1"/>
  <c r="J8770" i="9"/>
  <c r="R8770" i="9" s="1"/>
  <c r="I8771" i="9"/>
  <c r="Q8771" i="9" s="1"/>
  <c r="J8771" i="9"/>
  <c r="R8771" i="9" s="1"/>
  <c r="I8772" i="9"/>
  <c r="Q8772" i="9" s="1"/>
  <c r="J8772" i="9"/>
  <c r="R8772" i="9" s="1"/>
  <c r="I8773" i="9"/>
  <c r="P8773" i="9" s="1"/>
  <c r="J8773" i="9"/>
  <c r="R8773" i="9" s="1"/>
  <c r="I8774" i="9"/>
  <c r="Q8774" i="9" s="1"/>
  <c r="J8774" i="9"/>
  <c r="R8774" i="9" s="1"/>
  <c r="I8775" i="9"/>
  <c r="Q8775" i="9" s="1"/>
  <c r="J8775" i="9"/>
  <c r="R8775" i="9" s="1"/>
  <c r="I8776" i="9"/>
  <c r="Q8776" i="9" s="1"/>
  <c r="J8776" i="9"/>
  <c r="R8776" i="9" s="1"/>
  <c r="I8777" i="9"/>
  <c r="P8777" i="9" s="1"/>
  <c r="J8777" i="9"/>
  <c r="R8777" i="9" s="1"/>
  <c r="I8778" i="9"/>
  <c r="Q8778" i="9" s="1"/>
  <c r="J8778" i="9"/>
  <c r="R8778" i="9" s="1"/>
  <c r="I8779" i="9"/>
  <c r="Q8779" i="9" s="1"/>
  <c r="J8779" i="9"/>
  <c r="R8779" i="9" s="1"/>
  <c r="I8780" i="9"/>
  <c r="Q8780" i="9" s="1"/>
  <c r="J8780" i="9"/>
  <c r="R8780" i="9" s="1"/>
  <c r="I8781" i="9"/>
  <c r="P8781" i="9" s="1"/>
  <c r="J8781" i="9"/>
  <c r="R8781" i="9" s="1"/>
  <c r="I8782" i="9"/>
  <c r="Q8782" i="9" s="1"/>
  <c r="J8782" i="9"/>
  <c r="R8782" i="9" s="1"/>
  <c r="I8783" i="9"/>
  <c r="Q8783" i="9" s="1"/>
  <c r="J8783" i="9"/>
  <c r="R8783" i="9" s="1"/>
  <c r="I8784" i="9"/>
  <c r="Q8784" i="9" s="1"/>
  <c r="J8784" i="9"/>
  <c r="R8784" i="9" s="1"/>
  <c r="I8785" i="9"/>
  <c r="P8785" i="9" s="1"/>
  <c r="J8785" i="9"/>
  <c r="R8785" i="9" s="1"/>
  <c r="I8786" i="9"/>
  <c r="Q8786" i="9" s="1"/>
  <c r="J8786" i="9"/>
  <c r="R8786" i="9" s="1"/>
  <c r="I8787" i="9"/>
  <c r="Q8787" i="9" s="1"/>
  <c r="J8787" i="9"/>
  <c r="R8787" i="9" s="1"/>
  <c r="I8788" i="9"/>
  <c r="Q8788" i="9" s="1"/>
  <c r="J8788" i="9"/>
  <c r="R8788" i="9" s="1"/>
  <c r="I8789" i="9"/>
  <c r="P8789" i="9" s="1"/>
  <c r="J8789" i="9"/>
  <c r="R8789" i="9" s="1"/>
  <c r="I8790" i="9"/>
  <c r="Q8790" i="9" s="1"/>
  <c r="J8790" i="9"/>
  <c r="R8790" i="9" s="1"/>
  <c r="I8791" i="9"/>
  <c r="Q8791" i="9" s="1"/>
  <c r="J8791" i="9"/>
  <c r="R8791" i="9" s="1"/>
  <c r="I8792" i="9"/>
  <c r="Q8792" i="9" s="1"/>
  <c r="J8792" i="9"/>
  <c r="R8792" i="9" s="1"/>
  <c r="I8793" i="9"/>
  <c r="P8793" i="9" s="1"/>
  <c r="J8793" i="9"/>
  <c r="R8793" i="9" s="1"/>
  <c r="I8794" i="9"/>
  <c r="Q8794" i="9" s="1"/>
  <c r="J8794" i="9"/>
  <c r="R8794" i="9" s="1"/>
  <c r="I8795" i="9"/>
  <c r="Q8795" i="9" s="1"/>
  <c r="J8795" i="9"/>
  <c r="R8795" i="9" s="1"/>
  <c r="I8796" i="9"/>
  <c r="Q8796" i="9" s="1"/>
  <c r="J8796" i="9"/>
  <c r="R8796" i="9" s="1"/>
  <c r="I8797" i="9"/>
  <c r="P8797" i="9" s="1"/>
  <c r="J8797" i="9"/>
  <c r="R8797" i="9" s="1"/>
  <c r="I8798" i="9"/>
  <c r="Q8798" i="9" s="1"/>
  <c r="J8798" i="9"/>
  <c r="R8798" i="9" s="1"/>
  <c r="I8799" i="9"/>
  <c r="Q8799" i="9" s="1"/>
  <c r="J8799" i="9"/>
  <c r="R8799" i="9" s="1"/>
  <c r="I8800" i="9"/>
  <c r="Q8800" i="9" s="1"/>
  <c r="J8800" i="9"/>
  <c r="R8800" i="9" s="1"/>
  <c r="I8801" i="9"/>
  <c r="P8801" i="9" s="1"/>
  <c r="J8801" i="9"/>
  <c r="R8801" i="9" s="1"/>
  <c r="I8802" i="9"/>
  <c r="Q8802" i="9" s="1"/>
  <c r="J8802" i="9"/>
  <c r="R8802" i="9" s="1"/>
  <c r="I8803" i="9"/>
  <c r="Q8803" i="9" s="1"/>
  <c r="J8803" i="9"/>
  <c r="R8803" i="9" s="1"/>
  <c r="I8804" i="9"/>
  <c r="Q8804" i="9" s="1"/>
  <c r="J8804" i="9"/>
  <c r="R8804" i="9" s="1"/>
  <c r="I8805" i="9"/>
  <c r="Q8805" i="9" s="1"/>
  <c r="J8805" i="9"/>
  <c r="R8805" i="9" s="1"/>
  <c r="I8806" i="9"/>
  <c r="Q8806" i="9" s="1"/>
  <c r="J8806" i="9"/>
  <c r="R8806" i="9" s="1"/>
  <c r="I8807" i="9"/>
  <c r="Q8807" i="9" s="1"/>
  <c r="J8807" i="9"/>
  <c r="R8807" i="9" s="1"/>
  <c r="I8808" i="9"/>
  <c r="Q8808" i="9" s="1"/>
  <c r="J8808" i="9"/>
  <c r="R8808" i="9" s="1"/>
  <c r="I8809" i="9"/>
  <c r="Q8809" i="9" s="1"/>
  <c r="J8809" i="9"/>
  <c r="R8809" i="9" s="1"/>
  <c r="I8810" i="9"/>
  <c r="Q8810" i="9" s="1"/>
  <c r="J8810" i="9"/>
  <c r="R8810" i="9" s="1"/>
  <c r="I8811" i="9"/>
  <c r="Q8811" i="9" s="1"/>
  <c r="J8811" i="9"/>
  <c r="R8811" i="9" s="1"/>
  <c r="I8812" i="9"/>
  <c r="J8812" i="9"/>
  <c r="R8812" i="9" s="1"/>
  <c r="I8813" i="9"/>
  <c r="Q8813" i="9" s="1"/>
  <c r="J8813" i="9"/>
  <c r="R8813" i="9" s="1"/>
  <c r="I8814" i="9"/>
  <c r="Q8814" i="9" s="1"/>
  <c r="J8814" i="9"/>
  <c r="R8814" i="9" s="1"/>
  <c r="I8815" i="9"/>
  <c r="Q8815" i="9" s="1"/>
  <c r="J8815" i="9"/>
  <c r="R8815" i="9" s="1"/>
  <c r="I8816" i="9"/>
  <c r="J8816" i="9"/>
  <c r="R8816" i="9" s="1"/>
  <c r="I8817" i="9"/>
  <c r="Q8817" i="9" s="1"/>
  <c r="J8817" i="9"/>
  <c r="R8817" i="9" s="1"/>
  <c r="I8818" i="9"/>
  <c r="Q8818" i="9" s="1"/>
  <c r="J8818" i="9"/>
  <c r="R8818" i="9" s="1"/>
  <c r="I8819" i="9"/>
  <c r="Q8819" i="9" s="1"/>
  <c r="J8819" i="9"/>
  <c r="R8819" i="9" s="1"/>
  <c r="I8820" i="9"/>
  <c r="J8820" i="9"/>
  <c r="R8820" i="9" s="1"/>
  <c r="I8821" i="9"/>
  <c r="Q8821" i="9" s="1"/>
  <c r="J8821" i="9"/>
  <c r="R8821" i="9" s="1"/>
  <c r="I8822" i="9"/>
  <c r="Q8822" i="9" s="1"/>
  <c r="J8822" i="9"/>
  <c r="R8822" i="9" s="1"/>
  <c r="I8823" i="9"/>
  <c r="Q8823" i="9" s="1"/>
  <c r="J8823" i="9"/>
  <c r="R8823" i="9" s="1"/>
  <c r="I8824" i="9"/>
  <c r="J8824" i="9"/>
  <c r="R8824" i="9" s="1"/>
  <c r="I8825" i="9"/>
  <c r="Q8825" i="9" s="1"/>
  <c r="J8825" i="9"/>
  <c r="R8825" i="9" s="1"/>
  <c r="I8826" i="9"/>
  <c r="Q8826" i="9" s="1"/>
  <c r="J8826" i="9"/>
  <c r="R8826" i="9" s="1"/>
  <c r="I8827" i="9"/>
  <c r="Q8827" i="9" s="1"/>
  <c r="J8827" i="9"/>
  <c r="R8827" i="9" s="1"/>
  <c r="I8828" i="9"/>
  <c r="J8828" i="9"/>
  <c r="R8828" i="9" s="1"/>
  <c r="I8829" i="9"/>
  <c r="Q8829" i="9" s="1"/>
  <c r="J8829" i="9"/>
  <c r="R8829" i="9" s="1"/>
  <c r="I8830" i="9"/>
  <c r="Q8830" i="9" s="1"/>
  <c r="J8830" i="9"/>
  <c r="R8830" i="9" s="1"/>
  <c r="I8831" i="9"/>
  <c r="Q8831" i="9" s="1"/>
  <c r="J8831" i="9"/>
  <c r="R8831" i="9" s="1"/>
  <c r="I8832" i="9"/>
  <c r="J8832" i="9"/>
  <c r="R8832" i="9" s="1"/>
  <c r="I8833" i="9"/>
  <c r="Q8833" i="9" s="1"/>
  <c r="J8833" i="9"/>
  <c r="R8833" i="9" s="1"/>
  <c r="I8834" i="9"/>
  <c r="Q8834" i="9" s="1"/>
  <c r="J8834" i="9"/>
  <c r="R8834" i="9" s="1"/>
  <c r="I8835" i="9"/>
  <c r="Q8835" i="9" s="1"/>
  <c r="J8835" i="9"/>
  <c r="R8835" i="9" s="1"/>
  <c r="I8836" i="9"/>
  <c r="J8836" i="9"/>
  <c r="R8836" i="9" s="1"/>
  <c r="I8837" i="9"/>
  <c r="Q8837" i="9" s="1"/>
  <c r="J8837" i="9"/>
  <c r="R8837" i="9" s="1"/>
  <c r="I8838" i="9"/>
  <c r="Q8838" i="9" s="1"/>
  <c r="J8838" i="9"/>
  <c r="R8838" i="9" s="1"/>
  <c r="I8839" i="9"/>
  <c r="Q8839" i="9" s="1"/>
  <c r="J8839" i="9"/>
  <c r="R8839" i="9" s="1"/>
  <c r="I8840" i="9"/>
  <c r="J8840" i="9"/>
  <c r="R8840" i="9" s="1"/>
  <c r="I8841" i="9"/>
  <c r="Q8841" i="9" s="1"/>
  <c r="J8841" i="9"/>
  <c r="R8841" i="9" s="1"/>
  <c r="I8842" i="9"/>
  <c r="Q8842" i="9" s="1"/>
  <c r="J8842" i="9"/>
  <c r="R8842" i="9" s="1"/>
  <c r="I8843" i="9"/>
  <c r="Q8843" i="9" s="1"/>
  <c r="J8843" i="9"/>
  <c r="R8843" i="9" s="1"/>
  <c r="I8844" i="9"/>
  <c r="J8844" i="9"/>
  <c r="R8844" i="9" s="1"/>
  <c r="I8845" i="9"/>
  <c r="Q8845" i="9" s="1"/>
  <c r="J8845" i="9"/>
  <c r="R8845" i="9" s="1"/>
  <c r="I8846" i="9"/>
  <c r="Q8846" i="9" s="1"/>
  <c r="J8846" i="9"/>
  <c r="R8846" i="9" s="1"/>
  <c r="I8847" i="9"/>
  <c r="Q8847" i="9" s="1"/>
  <c r="J8847" i="9"/>
  <c r="R8847" i="9" s="1"/>
  <c r="I8848" i="9"/>
  <c r="J8848" i="9"/>
  <c r="R8848" i="9" s="1"/>
  <c r="I8849" i="9"/>
  <c r="Q8849" i="9" s="1"/>
  <c r="J8849" i="9"/>
  <c r="R8849" i="9" s="1"/>
  <c r="I8850" i="9"/>
  <c r="Q8850" i="9" s="1"/>
  <c r="J8850" i="9"/>
  <c r="R8850" i="9" s="1"/>
  <c r="I8851" i="9"/>
  <c r="Q8851" i="9" s="1"/>
  <c r="J8851" i="9"/>
  <c r="R8851" i="9" s="1"/>
  <c r="I8852" i="9"/>
  <c r="J8852" i="9"/>
  <c r="R8852" i="9" s="1"/>
  <c r="I8853" i="9"/>
  <c r="Q8853" i="9" s="1"/>
  <c r="J8853" i="9"/>
  <c r="R8853" i="9" s="1"/>
  <c r="I8854" i="9"/>
  <c r="Q8854" i="9" s="1"/>
  <c r="J8854" i="9"/>
  <c r="R8854" i="9" s="1"/>
  <c r="I8855" i="9"/>
  <c r="Q8855" i="9" s="1"/>
  <c r="J8855" i="9"/>
  <c r="R8855" i="9" s="1"/>
  <c r="I8856" i="9"/>
  <c r="J8856" i="9"/>
  <c r="R8856" i="9" s="1"/>
  <c r="I8857" i="9"/>
  <c r="Q8857" i="9" s="1"/>
  <c r="J8857" i="9"/>
  <c r="R8857" i="9" s="1"/>
  <c r="I8858" i="9"/>
  <c r="Q8858" i="9" s="1"/>
  <c r="J8858" i="9"/>
  <c r="R8858" i="9" s="1"/>
  <c r="I8859" i="9"/>
  <c r="Q8859" i="9" s="1"/>
  <c r="J8859" i="9"/>
  <c r="R8859" i="9" s="1"/>
  <c r="I8860" i="9"/>
  <c r="J8860" i="9"/>
  <c r="R8860" i="9" s="1"/>
  <c r="I8861" i="9"/>
  <c r="Q8861" i="9" s="1"/>
  <c r="J8861" i="9"/>
  <c r="R8861" i="9" s="1"/>
  <c r="I8862" i="9"/>
  <c r="Q8862" i="9" s="1"/>
  <c r="J8862" i="9"/>
  <c r="R8862" i="9" s="1"/>
  <c r="I8863" i="9"/>
  <c r="Q8863" i="9" s="1"/>
  <c r="J8863" i="9"/>
  <c r="R8863" i="9" s="1"/>
  <c r="I8864" i="9"/>
  <c r="J8864" i="9"/>
  <c r="R8864" i="9" s="1"/>
  <c r="I8865" i="9"/>
  <c r="Q8865" i="9" s="1"/>
  <c r="J8865" i="9"/>
  <c r="R8865" i="9" s="1"/>
  <c r="I8866" i="9"/>
  <c r="Q8866" i="9" s="1"/>
  <c r="J8866" i="9"/>
  <c r="R8866" i="9" s="1"/>
  <c r="I8867" i="9"/>
  <c r="Q8867" i="9" s="1"/>
  <c r="J8867" i="9"/>
  <c r="R8867" i="9" s="1"/>
  <c r="I8868" i="9"/>
  <c r="J8868" i="9"/>
  <c r="R8868" i="9" s="1"/>
  <c r="I8869" i="9"/>
  <c r="Q8869" i="9" s="1"/>
  <c r="J8869" i="9"/>
  <c r="R8869" i="9" s="1"/>
  <c r="I8870" i="9"/>
  <c r="Q8870" i="9" s="1"/>
  <c r="J8870" i="9"/>
  <c r="R8870" i="9" s="1"/>
  <c r="I8871" i="9"/>
  <c r="Q8871" i="9" s="1"/>
  <c r="J8871" i="9"/>
  <c r="R8871" i="9" s="1"/>
  <c r="I8872" i="9"/>
  <c r="J8872" i="9"/>
  <c r="R8872" i="9" s="1"/>
  <c r="I8873" i="9"/>
  <c r="Q8873" i="9" s="1"/>
  <c r="J8873" i="9"/>
  <c r="R8873" i="9" s="1"/>
  <c r="I8874" i="9"/>
  <c r="Q8874" i="9" s="1"/>
  <c r="J8874" i="9"/>
  <c r="R8874" i="9" s="1"/>
  <c r="I8875" i="9"/>
  <c r="Q8875" i="9" s="1"/>
  <c r="J8875" i="9"/>
  <c r="R8875" i="9" s="1"/>
  <c r="I8876" i="9"/>
  <c r="J8876" i="9"/>
  <c r="R8876" i="9" s="1"/>
  <c r="I8877" i="9"/>
  <c r="Q8877" i="9" s="1"/>
  <c r="J8877" i="9"/>
  <c r="R8877" i="9" s="1"/>
  <c r="I8878" i="9"/>
  <c r="Q8878" i="9" s="1"/>
  <c r="J8878" i="9"/>
  <c r="R8878" i="9" s="1"/>
  <c r="I8879" i="9"/>
  <c r="Q8879" i="9" s="1"/>
  <c r="J8879" i="9"/>
  <c r="R8879" i="9" s="1"/>
  <c r="I8880" i="9"/>
  <c r="J8880" i="9"/>
  <c r="R8880" i="9" s="1"/>
  <c r="I8881" i="9"/>
  <c r="Q8881" i="9" s="1"/>
  <c r="J8881" i="9"/>
  <c r="R8881" i="9" s="1"/>
  <c r="I8882" i="9"/>
  <c r="Q8882" i="9" s="1"/>
  <c r="J8882" i="9"/>
  <c r="R8882" i="9" s="1"/>
  <c r="I8883" i="9"/>
  <c r="Q8883" i="9" s="1"/>
  <c r="J8883" i="9"/>
  <c r="R8883" i="9" s="1"/>
  <c r="I8884" i="9"/>
  <c r="J8884" i="9"/>
  <c r="R8884" i="9" s="1"/>
  <c r="I8885" i="9"/>
  <c r="Q8885" i="9" s="1"/>
  <c r="J8885" i="9"/>
  <c r="R8885" i="9" s="1"/>
  <c r="I8886" i="9"/>
  <c r="Q8886" i="9" s="1"/>
  <c r="J8886" i="9"/>
  <c r="R8886" i="9" s="1"/>
  <c r="I8887" i="9"/>
  <c r="Q8887" i="9" s="1"/>
  <c r="J8887" i="9"/>
  <c r="R8887" i="9" s="1"/>
  <c r="I8888" i="9"/>
  <c r="J8888" i="9"/>
  <c r="R8888" i="9" s="1"/>
  <c r="I8889" i="9"/>
  <c r="Q8889" i="9" s="1"/>
  <c r="J8889" i="9"/>
  <c r="R8889" i="9" s="1"/>
  <c r="I8890" i="9"/>
  <c r="Q8890" i="9" s="1"/>
  <c r="J8890" i="9"/>
  <c r="R8890" i="9" s="1"/>
  <c r="I8891" i="9"/>
  <c r="Q8891" i="9" s="1"/>
  <c r="J8891" i="9"/>
  <c r="R8891" i="9" s="1"/>
  <c r="I8892" i="9"/>
  <c r="J8892" i="9"/>
  <c r="R8892" i="9" s="1"/>
  <c r="I8893" i="9"/>
  <c r="Q8893" i="9" s="1"/>
  <c r="J8893" i="9"/>
  <c r="R8893" i="9" s="1"/>
  <c r="I8894" i="9"/>
  <c r="Q8894" i="9" s="1"/>
  <c r="J8894" i="9"/>
  <c r="R8894" i="9" s="1"/>
  <c r="I8895" i="9"/>
  <c r="Q8895" i="9" s="1"/>
  <c r="J8895" i="9"/>
  <c r="R8895" i="9" s="1"/>
  <c r="I8896" i="9"/>
  <c r="J8896" i="9"/>
  <c r="R8896" i="9" s="1"/>
  <c r="I8897" i="9"/>
  <c r="Q8897" i="9" s="1"/>
  <c r="J8897" i="9"/>
  <c r="R8897" i="9" s="1"/>
  <c r="I8898" i="9"/>
  <c r="Q8898" i="9" s="1"/>
  <c r="J8898" i="9"/>
  <c r="R8898" i="9" s="1"/>
  <c r="I8899" i="9"/>
  <c r="Q8899" i="9" s="1"/>
  <c r="J8899" i="9"/>
  <c r="R8899" i="9" s="1"/>
  <c r="I8900" i="9"/>
  <c r="J8900" i="9"/>
  <c r="R8900" i="9" s="1"/>
  <c r="I8901" i="9"/>
  <c r="Q8901" i="9" s="1"/>
  <c r="J8901" i="9"/>
  <c r="R8901" i="9" s="1"/>
  <c r="I8902" i="9"/>
  <c r="Q8902" i="9" s="1"/>
  <c r="J8902" i="9"/>
  <c r="R8902" i="9" s="1"/>
  <c r="I8903" i="9"/>
  <c r="Q8903" i="9" s="1"/>
  <c r="J8903" i="9"/>
  <c r="R8903" i="9" s="1"/>
  <c r="I8904" i="9"/>
  <c r="J8904" i="9"/>
  <c r="R8904" i="9" s="1"/>
  <c r="I8905" i="9"/>
  <c r="Q8905" i="9" s="1"/>
  <c r="J8905" i="9"/>
  <c r="R8905" i="9" s="1"/>
  <c r="I8906" i="9"/>
  <c r="Q8906" i="9" s="1"/>
  <c r="J8906" i="9"/>
  <c r="R8906" i="9" s="1"/>
  <c r="I8907" i="9"/>
  <c r="Q8907" i="9" s="1"/>
  <c r="J8907" i="9"/>
  <c r="R8907" i="9" s="1"/>
  <c r="I8908" i="9"/>
  <c r="J8908" i="9"/>
  <c r="R8908" i="9" s="1"/>
  <c r="I8909" i="9"/>
  <c r="Q8909" i="9" s="1"/>
  <c r="J8909" i="9"/>
  <c r="R8909" i="9" s="1"/>
  <c r="I8910" i="9"/>
  <c r="Q8910" i="9" s="1"/>
  <c r="J8910" i="9"/>
  <c r="R8910" i="9" s="1"/>
  <c r="I8911" i="9"/>
  <c r="Q8911" i="9" s="1"/>
  <c r="J8911" i="9"/>
  <c r="R8911" i="9" s="1"/>
  <c r="I8912" i="9"/>
  <c r="J8912" i="9"/>
  <c r="R8912" i="9" s="1"/>
  <c r="I8913" i="9"/>
  <c r="Q8913" i="9" s="1"/>
  <c r="J8913" i="9"/>
  <c r="R8913" i="9" s="1"/>
  <c r="I8914" i="9"/>
  <c r="Q8914" i="9" s="1"/>
  <c r="J8914" i="9"/>
  <c r="R8914" i="9" s="1"/>
  <c r="I8915" i="9"/>
  <c r="Q8915" i="9" s="1"/>
  <c r="J8915" i="9"/>
  <c r="R8915" i="9" s="1"/>
  <c r="I8916" i="9"/>
  <c r="J8916" i="9"/>
  <c r="R8916" i="9" s="1"/>
  <c r="I8917" i="9"/>
  <c r="Q8917" i="9" s="1"/>
  <c r="J8917" i="9"/>
  <c r="R8917" i="9" s="1"/>
  <c r="I8918" i="9"/>
  <c r="Q8918" i="9" s="1"/>
  <c r="J8918" i="9"/>
  <c r="R8918" i="9" s="1"/>
  <c r="I8919" i="9"/>
  <c r="Q8919" i="9" s="1"/>
  <c r="J8919" i="9"/>
  <c r="R8919" i="9" s="1"/>
  <c r="I8920" i="9"/>
  <c r="J8920" i="9"/>
  <c r="R8920" i="9" s="1"/>
  <c r="I8921" i="9"/>
  <c r="Q8921" i="9" s="1"/>
  <c r="J8921" i="9"/>
  <c r="R8921" i="9" s="1"/>
  <c r="I8922" i="9"/>
  <c r="Q8922" i="9" s="1"/>
  <c r="J8922" i="9"/>
  <c r="R8922" i="9" s="1"/>
  <c r="I8923" i="9"/>
  <c r="J8923" i="9"/>
  <c r="R8923" i="9" s="1"/>
  <c r="I8924" i="9"/>
  <c r="P8924" i="9" s="1"/>
  <c r="J8924" i="9"/>
  <c r="R8924" i="9" s="1"/>
  <c r="I8925" i="9"/>
  <c r="P8925" i="9" s="1"/>
  <c r="J8925" i="9"/>
  <c r="R8925" i="9" s="1"/>
  <c r="I8926" i="9"/>
  <c r="Q8926" i="9" s="1"/>
  <c r="J8926" i="9"/>
  <c r="R8926" i="9" s="1"/>
  <c r="I8927" i="9"/>
  <c r="J8927" i="9"/>
  <c r="R8927" i="9" s="1"/>
  <c r="I8928" i="9"/>
  <c r="P8928" i="9" s="1"/>
  <c r="J8928" i="9"/>
  <c r="R8928" i="9" s="1"/>
  <c r="I8929" i="9"/>
  <c r="Q8929" i="9" s="1"/>
  <c r="J8929" i="9"/>
  <c r="R8929" i="9" s="1"/>
  <c r="I8930" i="9"/>
  <c r="Q8930" i="9" s="1"/>
  <c r="J8930" i="9"/>
  <c r="R8930" i="9" s="1"/>
  <c r="I8931" i="9"/>
  <c r="J8931" i="9"/>
  <c r="R8931" i="9" s="1"/>
  <c r="I8932" i="9"/>
  <c r="P8932" i="9" s="1"/>
  <c r="J8932" i="9"/>
  <c r="R8932" i="9" s="1"/>
  <c r="I8933" i="9"/>
  <c r="Q8933" i="9" s="1"/>
  <c r="J8933" i="9"/>
  <c r="R8933" i="9" s="1"/>
  <c r="I8934" i="9"/>
  <c r="Q8934" i="9" s="1"/>
  <c r="J8934" i="9"/>
  <c r="R8934" i="9" s="1"/>
  <c r="I8935" i="9"/>
  <c r="J8935" i="9"/>
  <c r="R8935" i="9" s="1"/>
  <c r="I8936" i="9"/>
  <c r="P8936" i="9" s="1"/>
  <c r="J8936" i="9"/>
  <c r="R8936" i="9" s="1"/>
  <c r="I8937" i="9"/>
  <c r="Q8937" i="9" s="1"/>
  <c r="J8937" i="9"/>
  <c r="R8937" i="9" s="1"/>
  <c r="I8938" i="9"/>
  <c r="Q8938" i="9" s="1"/>
  <c r="J8938" i="9"/>
  <c r="R8938" i="9" s="1"/>
  <c r="I8939" i="9"/>
  <c r="J8939" i="9"/>
  <c r="R8939" i="9" s="1"/>
  <c r="I8940" i="9"/>
  <c r="P8940" i="9" s="1"/>
  <c r="J8940" i="9"/>
  <c r="R8940" i="9" s="1"/>
  <c r="I8941" i="9"/>
  <c r="P8941" i="9" s="1"/>
  <c r="J8941" i="9"/>
  <c r="R8941" i="9" s="1"/>
  <c r="I8942" i="9"/>
  <c r="Q8942" i="9" s="1"/>
  <c r="J8942" i="9"/>
  <c r="R8942" i="9" s="1"/>
  <c r="I8943" i="9"/>
  <c r="J8943" i="9"/>
  <c r="R8943" i="9" s="1"/>
  <c r="I8944" i="9"/>
  <c r="P8944" i="9" s="1"/>
  <c r="J8944" i="9"/>
  <c r="R8944" i="9" s="1"/>
  <c r="I8945" i="9"/>
  <c r="Q8945" i="9" s="1"/>
  <c r="J8945" i="9"/>
  <c r="R8945" i="9" s="1"/>
  <c r="I8946" i="9"/>
  <c r="Q8946" i="9" s="1"/>
  <c r="J8946" i="9"/>
  <c r="R8946" i="9" s="1"/>
  <c r="I8947" i="9"/>
  <c r="J8947" i="9"/>
  <c r="R8947" i="9" s="1"/>
  <c r="I8948" i="9"/>
  <c r="P8948" i="9" s="1"/>
  <c r="J8948" i="9"/>
  <c r="R8948" i="9" s="1"/>
  <c r="I8949" i="9"/>
  <c r="Q8949" i="9" s="1"/>
  <c r="J8949" i="9"/>
  <c r="R8949" i="9" s="1"/>
  <c r="I8950" i="9"/>
  <c r="Q8950" i="9" s="1"/>
  <c r="J8950" i="9"/>
  <c r="R8950" i="9" s="1"/>
  <c r="I8951" i="9"/>
  <c r="J8951" i="9"/>
  <c r="R8951" i="9" s="1"/>
  <c r="I8952" i="9"/>
  <c r="P8952" i="9" s="1"/>
  <c r="J8952" i="9"/>
  <c r="R8952" i="9" s="1"/>
  <c r="I8953" i="9"/>
  <c r="Q8953" i="9" s="1"/>
  <c r="J8953" i="9"/>
  <c r="R8953" i="9" s="1"/>
  <c r="I8954" i="9"/>
  <c r="Q8954" i="9" s="1"/>
  <c r="J8954" i="9"/>
  <c r="R8954" i="9" s="1"/>
  <c r="I8955" i="9"/>
  <c r="J8955" i="9"/>
  <c r="R8955" i="9" s="1"/>
  <c r="I8956" i="9"/>
  <c r="P8956" i="9" s="1"/>
  <c r="J8956" i="9"/>
  <c r="R8956" i="9" s="1"/>
  <c r="I8957" i="9"/>
  <c r="P8957" i="9" s="1"/>
  <c r="J8957" i="9"/>
  <c r="R8957" i="9" s="1"/>
  <c r="I8958" i="9"/>
  <c r="Q8958" i="9" s="1"/>
  <c r="J8958" i="9"/>
  <c r="R8958" i="9" s="1"/>
  <c r="I8959" i="9"/>
  <c r="J8959" i="9"/>
  <c r="R8959" i="9" s="1"/>
  <c r="I8960" i="9"/>
  <c r="P8960" i="9" s="1"/>
  <c r="J8960" i="9"/>
  <c r="R8960" i="9" s="1"/>
  <c r="I8961" i="9"/>
  <c r="Q8961" i="9" s="1"/>
  <c r="J8961" i="9"/>
  <c r="R8961" i="9" s="1"/>
  <c r="I8962" i="9"/>
  <c r="Q8962" i="9" s="1"/>
  <c r="J8962" i="9"/>
  <c r="R8962" i="9" s="1"/>
  <c r="I8963" i="9"/>
  <c r="J8963" i="9"/>
  <c r="R8963" i="9" s="1"/>
  <c r="I8964" i="9"/>
  <c r="P8964" i="9" s="1"/>
  <c r="J8964" i="9"/>
  <c r="R8964" i="9" s="1"/>
  <c r="I8965" i="9"/>
  <c r="Q8965" i="9" s="1"/>
  <c r="J8965" i="9"/>
  <c r="R8965" i="9" s="1"/>
  <c r="I8966" i="9"/>
  <c r="Q8966" i="9" s="1"/>
  <c r="J8966" i="9"/>
  <c r="R8966" i="9" s="1"/>
  <c r="I8967" i="9"/>
  <c r="J8967" i="9"/>
  <c r="R8967" i="9" s="1"/>
  <c r="I8968" i="9"/>
  <c r="P8968" i="9" s="1"/>
  <c r="J8968" i="9"/>
  <c r="R8968" i="9" s="1"/>
  <c r="I8969" i="9"/>
  <c r="Q8969" i="9" s="1"/>
  <c r="J8969" i="9"/>
  <c r="R8969" i="9" s="1"/>
  <c r="I8970" i="9"/>
  <c r="Q8970" i="9" s="1"/>
  <c r="J8970" i="9"/>
  <c r="R8970" i="9" s="1"/>
  <c r="I8971" i="9"/>
  <c r="J8971" i="9"/>
  <c r="R8971" i="9" s="1"/>
  <c r="I8972" i="9"/>
  <c r="P8972" i="9" s="1"/>
  <c r="J8972" i="9"/>
  <c r="R8972" i="9" s="1"/>
  <c r="I8973" i="9"/>
  <c r="P8973" i="9" s="1"/>
  <c r="J8973" i="9"/>
  <c r="R8973" i="9" s="1"/>
  <c r="I8974" i="9"/>
  <c r="Q8974" i="9" s="1"/>
  <c r="J8974" i="9"/>
  <c r="R8974" i="9" s="1"/>
  <c r="I8975" i="9"/>
  <c r="J8975" i="9"/>
  <c r="R8975" i="9" s="1"/>
  <c r="I8976" i="9"/>
  <c r="P8976" i="9" s="1"/>
  <c r="J8976" i="9"/>
  <c r="R8976" i="9" s="1"/>
  <c r="I8977" i="9"/>
  <c r="Q8977" i="9" s="1"/>
  <c r="J8977" i="9"/>
  <c r="R8977" i="9" s="1"/>
  <c r="I8978" i="9"/>
  <c r="Q8978" i="9" s="1"/>
  <c r="J8978" i="9"/>
  <c r="R8978" i="9" s="1"/>
  <c r="I8979" i="9"/>
  <c r="J8979" i="9"/>
  <c r="R8979" i="9" s="1"/>
  <c r="I8980" i="9"/>
  <c r="P8980" i="9" s="1"/>
  <c r="J8980" i="9"/>
  <c r="R8980" i="9" s="1"/>
  <c r="I8981" i="9"/>
  <c r="Q8981" i="9" s="1"/>
  <c r="J8981" i="9"/>
  <c r="R8981" i="9" s="1"/>
  <c r="I8982" i="9"/>
  <c r="Q8982" i="9" s="1"/>
  <c r="J8982" i="9"/>
  <c r="R8982" i="9" s="1"/>
  <c r="I8983" i="9"/>
  <c r="J8983" i="9"/>
  <c r="R8983" i="9" s="1"/>
  <c r="I8984" i="9"/>
  <c r="P8984" i="9" s="1"/>
  <c r="J8984" i="9"/>
  <c r="R8984" i="9" s="1"/>
  <c r="I8985" i="9"/>
  <c r="Q8985" i="9" s="1"/>
  <c r="J8985" i="9"/>
  <c r="R8985" i="9" s="1"/>
  <c r="I8986" i="9"/>
  <c r="Q8986" i="9" s="1"/>
  <c r="J8986" i="9"/>
  <c r="R8986" i="9" s="1"/>
  <c r="I8987" i="9"/>
  <c r="J8987" i="9"/>
  <c r="R8987" i="9" s="1"/>
  <c r="I8988" i="9"/>
  <c r="P8988" i="9" s="1"/>
  <c r="J8988" i="9"/>
  <c r="R8988" i="9" s="1"/>
  <c r="I8989" i="9"/>
  <c r="P8989" i="9" s="1"/>
  <c r="J8989" i="9"/>
  <c r="R8989" i="9" s="1"/>
  <c r="I8990" i="9"/>
  <c r="Q8990" i="9" s="1"/>
  <c r="J8990" i="9"/>
  <c r="R8990" i="9" s="1"/>
  <c r="I8991" i="9"/>
  <c r="J8991" i="9"/>
  <c r="R8991" i="9" s="1"/>
  <c r="I8992" i="9"/>
  <c r="P8992" i="9" s="1"/>
  <c r="J8992" i="9"/>
  <c r="R8992" i="9" s="1"/>
  <c r="I8993" i="9"/>
  <c r="P8993" i="9" s="1"/>
  <c r="J8993" i="9"/>
  <c r="R8993" i="9" s="1"/>
  <c r="I8994" i="9"/>
  <c r="Q8994" i="9" s="1"/>
  <c r="J8994" i="9"/>
  <c r="R8994" i="9" s="1"/>
  <c r="I8995" i="9"/>
  <c r="J8995" i="9"/>
  <c r="R8995" i="9" s="1"/>
  <c r="I8996" i="9"/>
  <c r="P8996" i="9" s="1"/>
  <c r="J8996" i="9"/>
  <c r="R8996" i="9" s="1"/>
  <c r="I8997" i="9"/>
  <c r="Q8997" i="9" s="1"/>
  <c r="J8997" i="9"/>
  <c r="R8997" i="9" s="1"/>
  <c r="I8998" i="9"/>
  <c r="Q8998" i="9" s="1"/>
  <c r="J8998" i="9"/>
  <c r="R8998" i="9" s="1"/>
  <c r="I8999" i="9"/>
  <c r="J8999" i="9"/>
  <c r="R8999" i="9" s="1"/>
  <c r="I9000" i="9"/>
  <c r="P9000" i="9" s="1"/>
  <c r="J9000" i="9"/>
  <c r="R9000" i="9" s="1"/>
  <c r="I9001" i="9"/>
  <c r="Q9001" i="9" s="1"/>
  <c r="J9001" i="9"/>
  <c r="R9001" i="9" s="1"/>
  <c r="I9002" i="9"/>
  <c r="Q9002" i="9" s="1"/>
  <c r="J9002" i="9"/>
  <c r="R9002" i="9" s="1"/>
  <c r="I9003" i="9"/>
  <c r="J9003" i="9"/>
  <c r="R9003" i="9" s="1"/>
  <c r="I9004" i="9"/>
  <c r="P9004" i="9" s="1"/>
  <c r="J9004" i="9"/>
  <c r="R9004" i="9" s="1"/>
  <c r="I9005" i="9"/>
  <c r="P9005" i="9" s="1"/>
  <c r="J9005" i="9"/>
  <c r="R9005" i="9" s="1"/>
  <c r="I9006" i="9"/>
  <c r="Q9006" i="9" s="1"/>
  <c r="J9006" i="9"/>
  <c r="R9006" i="9" s="1"/>
  <c r="I9007" i="9"/>
  <c r="P9007" i="9" s="1"/>
  <c r="J9007" i="9"/>
  <c r="R9007" i="9" s="1"/>
  <c r="I9008" i="9"/>
  <c r="P9008" i="9" s="1"/>
  <c r="J9008" i="9"/>
  <c r="R9008" i="9" s="1"/>
  <c r="I9009" i="9"/>
  <c r="Q9009" i="9" s="1"/>
  <c r="J9009" i="9"/>
  <c r="R9009" i="9" s="1"/>
  <c r="I9010" i="9"/>
  <c r="Q9010" i="9" s="1"/>
  <c r="J9010" i="9"/>
  <c r="R9010" i="9" s="1"/>
  <c r="I9011" i="9"/>
  <c r="P9011" i="9" s="1"/>
  <c r="J9011" i="9"/>
  <c r="R9011" i="9" s="1"/>
  <c r="I9012" i="9"/>
  <c r="Q9012" i="9" s="1"/>
  <c r="J9012" i="9"/>
  <c r="R9012" i="9" s="1"/>
  <c r="I9013" i="9"/>
  <c r="Q9013" i="9" s="1"/>
  <c r="J9013" i="9"/>
  <c r="R9013" i="9" s="1"/>
  <c r="I9014" i="9"/>
  <c r="Q9014" i="9" s="1"/>
  <c r="J9014" i="9"/>
  <c r="R9014" i="9" s="1"/>
  <c r="I9015" i="9"/>
  <c r="P9015" i="9" s="1"/>
  <c r="J9015" i="9"/>
  <c r="R9015" i="9" s="1"/>
  <c r="I9016" i="9"/>
  <c r="P9016" i="9" s="1"/>
  <c r="J9016" i="9"/>
  <c r="R9016" i="9" s="1"/>
  <c r="I9017" i="9"/>
  <c r="Q9017" i="9" s="1"/>
  <c r="J9017" i="9"/>
  <c r="R9017" i="9" s="1"/>
  <c r="I9018" i="9"/>
  <c r="Q9018" i="9" s="1"/>
  <c r="J9018" i="9"/>
  <c r="R9018" i="9" s="1"/>
  <c r="I9019" i="9"/>
  <c r="P9019" i="9" s="1"/>
  <c r="J9019" i="9"/>
  <c r="R9019" i="9" s="1"/>
  <c r="I9020" i="9"/>
  <c r="Q9020" i="9" s="1"/>
  <c r="J9020" i="9"/>
  <c r="R9020" i="9" s="1"/>
  <c r="I9021" i="9"/>
  <c r="Q9021" i="9" s="1"/>
  <c r="J9021" i="9"/>
  <c r="R9021" i="9" s="1"/>
  <c r="I9022" i="9"/>
  <c r="P9022" i="9" s="1"/>
  <c r="J9022" i="9"/>
  <c r="R9022" i="9" s="1"/>
  <c r="I9023" i="9"/>
  <c r="P9023" i="9" s="1"/>
  <c r="J9023" i="9"/>
  <c r="R9023" i="9" s="1"/>
  <c r="I9024" i="9"/>
  <c r="Q9024" i="9" s="1"/>
  <c r="J9024" i="9"/>
  <c r="R9024" i="9" s="1"/>
  <c r="I9025" i="9"/>
  <c r="Q9025" i="9" s="1"/>
  <c r="J9025" i="9"/>
  <c r="R9025" i="9" s="1"/>
  <c r="I9026" i="9"/>
  <c r="P9026" i="9" s="1"/>
  <c r="J9026" i="9"/>
  <c r="R9026" i="9" s="1"/>
  <c r="I9027" i="9"/>
  <c r="P9027" i="9" s="1"/>
  <c r="J9027" i="9"/>
  <c r="R9027" i="9" s="1"/>
  <c r="I9028" i="9"/>
  <c r="P9028" i="9" s="1"/>
  <c r="J9028" i="9"/>
  <c r="R9028" i="9" s="1"/>
  <c r="I9029" i="9"/>
  <c r="Q9029" i="9" s="1"/>
  <c r="J9029" i="9"/>
  <c r="R9029" i="9" s="1"/>
  <c r="I9030" i="9"/>
  <c r="P9030" i="9" s="1"/>
  <c r="J9030" i="9"/>
  <c r="R9030" i="9" s="1"/>
  <c r="I9031" i="9"/>
  <c r="P9031" i="9" s="1"/>
  <c r="J9031" i="9"/>
  <c r="R9031" i="9" s="1"/>
  <c r="I9032" i="9"/>
  <c r="Q9032" i="9" s="1"/>
  <c r="J9032" i="9"/>
  <c r="R9032" i="9" s="1"/>
  <c r="I9033" i="9"/>
  <c r="Q9033" i="9" s="1"/>
  <c r="J9033" i="9"/>
  <c r="R9033" i="9" s="1"/>
  <c r="I9034" i="9"/>
  <c r="P9034" i="9" s="1"/>
  <c r="J9034" i="9"/>
  <c r="R9034" i="9" s="1"/>
  <c r="I9035" i="9"/>
  <c r="P9035" i="9" s="1"/>
  <c r="J9035" i="9"/>
  <c r="R9035" i="9" s="1"/>
  <c r="I9036" i="9"/>
  <c r="P9036" i="9" s="1"/>
  <c r="J9036" i="9"/>
  <c r="R9036" i="9" s="1"/>
  <c r="I9037" i="9"/>
  <c r="Q9037" i="9" s="1"/>
  <c r="J9037" i="9"/>
  <c r="R9037" i="9" s="1"/>
  <c r="I9038" i="9"/>
  <c r="P9038" i="9" s="1"/>
  <c r="J9038" i="9"/>
  <c r="R9038" i="9" s="1"/>
  <c r="I9039" i="9"/>
  <c r="P9039" i="9" s="1"/>
  <c r="J9039" i="9"/>
  <c r="R9039" i="9" s="1"/>
  <c r="I9040" i="9"/>
  <c r="Q9040" i="9" s="1"/>
  <c r="J9040" i="9"/>
  <c r="R9040" i="9" s="1"/>
  <c r="I9041" i="9"/>
  <c r="Q9041" i="9" s="1"/>
  <c r="J9041" i="9"/>
  <c r="R9041" i="9" s="1"/>
  <c r="I9042" i="9"/>
  <c r="P9042" i="9" s="1"/>
  <c r="J9042" i="9"/>
  <c r="R9042" i="9" s="1"/>
  <c r="I9043" i="9"/>
  <c r="P9043" i="9" s="1"/>
  <c r="J9043" i="9"/>
  <c r="R9043" i="9" s="1"/>
  <c r="I9044" i="9"/>
  <c r="Q9044" i="9" s="1"/>
  <c r="J9044" i="9"/>
  <c r="R9044" i="9" s="1"/>
  <c r="I9045" i="9"/>
  <c r="Q9045" i="9" s="1"/>
  <c r="J9045" i="9"/>
  <c r="R9045" i="9" s="1"/>
  <c r="I9046" i="9"/>
  <c r="P9046" i="9" s="1"/>
  <c r="J9046" i="9"/>
  <c r="R9046" i="9" s="1"/>
  <c r="I9047" i="9"/>
  <c r="P9047" i="9" s="1"/>
  <c r="J9047" i="9"/>
  <c r="R9047" i="9" s="1"/>
  <c r="I9048" i="9"/>
  <c r="Q9048" i="9" s="1"/>
  <c r="J9048" i="9"/>
  <c r="R9048" i="9" s="1"/>
  <c r="I9049" i="9"/>
  <c r="Q9049" i="9" s="1"/>
  <c r="J9049" i="9"/>
  <c r="R9049" i="9" s="1"/>
  <c r="I9050" i="9"/>
  <c r="P9050" i="9" s="1"/>
  <c r="J9050" i="9"/>
  <c r="R9050" i="9" s="1"/>
  <c r="I9051" i="9"/>
  <c r="P9051" i="9" s="1"/>
  <c r="J9051" i="9"/>
  <c r="R9051" i="9" s="1"/>
  <c r="I9052" i="9"/>
  <c r="Q9052" i="9" s="1"/>
  <c r="J9052" i="9"/>
  <c r="R9052" i="9" s="1"/>
  <c r="I9053" i="9"/>
  <c r="Q9053" i="9" s="1"/>
  <c r="J9053" i="9"/>
  <c r="R9053" i="9" s="1"/>
  <c r="I9054" i="9"/>
  <c r="P9054" i="9" s="1"/>
  <c r="J9054" i="9"/>
  <c r="R9054" i="9" s="1"/>
  <c r="I9055" i="9"/>
  <c r="P9055" i="9" s="1"/>
  <c r="J9055" i="9"/>
  <c r="R9055" i="9" s="1"/>
  <c r="I9056" i="9"/>
  <c r="Q9056" i="9" s="1"/>
  <c r="J9056" i="9"/>
  <c r="R9056" i="9" s="1"/>
  <c r="I9057" i="9"/>
  <c r="Q9057" i="9" s="1"/>
  <c r="J9057" i="9"/>
  <c r="R9057" i="9" s="1"/>
  <c r="I9058" i="9"/>
  <c r="P9058" i="9" s="1"/>
  <c r="J9058" i="9"/>
  <c r="R9058" i="9" s="1"/>
  <c r="I9059" i="9"/>
  <c r="P9059" i="9" s="1"/>
  <c r="J9059" i="9"/>
  <c r="R9059" i="9" s="1"/>
  <c r="I9060" i="9"/>
  <c r="P9060" i="9" s="1"/>
  <c r="J9060" i="9"/>
  <c r="R9060" i="9" s="1"/>
  <c r="I9061" i="9"/>
  <c r="Q9061" i="9" s="1"/>
  <c r="J9061" i="9"/>
  <c r="R9061" i="9" s="1"/>
  <c r="I9062" i="9"/>
  <c r="P9062" i="9" s="1"/>
  <c r="J9062" i="9"/>
  <c r="R9062" i="9" s="1"/>
  <c r="I9063" i="9"/>
  <c r="P9063" i="9" s="1"/>
  <c r="J9063" i="9"/>
  <c r="R9063" i="9" s="1"/>
  <c r="I9064" i="9"/>
  <c r="Q9064" i="9" s="1"/>
  <c r="J9064" i="9"/>
  <c r="R9064" i="9" s="1"/>
  <c r="I9065" i="9"/>
  <c r="Q9065" i="9" s="1"/>
  <c r="J9065" i="9"/>
  <c r="R9065" i="9" s="1"/>
  <c r="I9066" i="9"/>
  <c r="P9066" i="9" s="1"/>
  <c r="J9066" i="9"/>
  <c r="R9066" i="9" s="1"/>
  <c r="I9067" i="9"/>
  <c r="P9067" i="9" s="1"/>
  <c r="J9067" i="9"/>
  <c r="R9067" i="9" s="1"/>
  <c r="I9068" i="9"/>
  <c r="P9068" i="9" s="1"/>
  <c r="J9068" i="9"/>
  <c r="R9068" i="9" s="1"/>
  <c r="I9069" i="9"/>
  <c r="Q9069" i="9" s="1"/>
  <c r="J9069" i="9"/>
  <c r="R9069" i="9" s="1"/>
  <c r="I9070" i="9"/>
  <c r="P9070" i="9" s="1"/>
  <c r="J9070" i="9"/>
  <c r="R9070" i="9" s="1"/>
  <c r="I9071" i="9"/>
  <c r="P9071" i="9" s="1"/>
  <c r="J9071" i="9"/>
  <c r="R9071" i="9" s="1"/>
  <c r="I9072" i="9"/>
  <c r="Q9072" i="9" s="1"/>
  <c r="J9072" i="9"/>
  <c r="R9072" i="9" s="1"/>
  <c r="I9073" i="9"/>
  <c r="Q9073" i="9" s="1"/>
  <c r="J9073" i="9"/>
  <c r="R9073" i="9" s="1"/>
  <c r="I9074" i="9"/>
  <c r="P9074" i="9" s="1"/>
  <c r="J9074" i="9"/>
  <c r="R9074" i="9" s="1"/>
  <c r="I9075" i="9"/>
  <c r="P9075" i="9" s="1"/>
  <c r="J9075" i="9"/>
  <c r="R9075" i="9" s="1"/>
  <c r="I9076" i="9"/>
  <c r="Q9076" i="9" s="1"/>
  <c r="J9076" i="9"/>
  <c r="R9076" i="9" s="1"/>
  <c r="I9077" i="9"/>
  <c r="Q9077" i="9" s="1"/>
  <c r="J9077" i="9"/>
  <c r="R9077" i="9" s="1"/>
  <c r="I9078" i="9"/>
  <c r="P9078" i="9" s="1"/>
  <c r="J9078" i="9"/>
  <c r="R9078" i="9" s="1"/>
  <c r="I9079" i="9"/>
  <c r="P9079" i="9" s="1"/>
  <c r="J9079" i="9"/>
  <c r="R9079" i="9" s="1"/>
  <c r="I9080" i="9"/>
  <c r="Q9080" i="9" s="1"/>
  <c r="J9080" i="9"/>
  <c r="R9080" i="9" s="1"/>
  <c r="I9081" i="9"/>
  <c r="Q9081" i="9" s="1"/>
  <c r="J9081" i="9"/>
  <c r="R9081" i="9" s="1"/>
  <c r="I9082" i="9"/>
  <c r="P9082" i="9" s="1"/>
  <c r="J9082" i="9"/>
  <c r="R9082" i="9" s="1"/>
  <c r="I9083" i="9"/>
  <c r="P9083" i="9" s="1"/>
  <c r="J9083" i="9"/>
  <c r="R9083" i="9" s="1"/>
  <c r="I9084" i="9"/>
  <c r="Q9084" i="9" s="1"/>
  <c r="J9084" i="9"/>
  <c r="R9084" i="9" s="1"/>
  <c r="I9085" i="9"/>
  <c r="Q9085" i="9" s="1"/>
  <c r="J9085" i="9"/>
  <c r="R9085" i="9" s="1"/>
  <c r="I9086" i="9"/>
  <c r="P9086" i="9" s="1"/>
  <c r="J9086" i="9"/>
  <c r="R9086" i="9" s="1"/>
  <c r="I9087" i="9"/>
  <c r="P9087" i="9" s="1"/>
  <c r="J9087" i="9"/>
  <c r="R9087" i="9" s="1"/>
  <c r="I9088" i="9"/>
  <c r="Q9088" i="9" s="1"/>
  <c r="J9088" i="9"/>
  <c r="R9088" i="9" s="1"/>
  <c r="I9089" i="9"/>
  <c r="Q9089" i="9" s="1"/>
  <c r="J9089" i="9"/>
  <c r="R9089" i="9" s="1"/>
  <c r="I9090" i="9"/>
  <c r="P9090" i="9" s="1"/>
  <c r="J9090" i="9"/>
  <c r="R9090" i="9" s="1"/>
  <c r="I9091" i="9"/>
  <c r="P9091" i="9" s="1"/>
  <c r="J9091" i="9"/>
  <c r="R9091" i="9" s="1"/>
  <c r="I9092" i="9"/>
  <c r="P9092" i="9" s="1"/>
  <c r="J9092" i="9"/>
  <c r="R9092" i="9" s="1"/>
  <c r="I9093" i="9"/>
  <c r="Q9093" i="9" s="1"/>
  <c r="J9093" i="9"/>
  <c r="R9093" i="9" s="1"/>
  <c r="I9094" i="9"/>
  <c r="P9094" i="9" s="1"/>
  <c r="J9094" i="9"/>
  <c r="R9094" i="9" s="1"/>
  <c r="I9095" i="9"/>
  <c r="P9095" i="9" s="1"/>
  <c r="J9095" i="9"/>
  <c r="R9095" i="9" s="1"/>
  <c r="I9096" i="9"/>
  <c r="Q9096" i="9" s="1"/>
  <c r="J9096" i="9"/>
  <c r="R9096" i="9" s="1"/>
  <c r="I9097" i="9"/>
  <c r="Q9097" i="9" s="1"/>
  <c r="J9097" i="9"/>
  <c r="R9097" i="9" s="1"/>
  <c r="I9098" i="9"/>
  <c r="P9098" i="9" s="1"/>
  <c r="J9098" i="9"/>
  <c r="R9098" i="9" s="1"/>
  <c r="I9099" i="9"/>
  <c r="P9099" i="9" s="1"/>
  <c r="J9099" i="9"/>
  <c r="R9099" i="9" s="1"/>
  <c r="I9100" i="9"/>
  <c r="P9100" i="9" s="1"/>
  <c r="J9100" i="9"/>
  <c r="R9100" i="9" s="1"/>
  <c r="I9101" i="9"/>
  <c r="Q9101" i="9" s="1"/>
  <c r="J9101" i="9"/>
  <c r="R9101" i="9" s="1"/>
  <c r="I9102" i="9"/>
  <c r="P9102" i="9" s="1"/>
  <c r="J9102" i="9"/>
  <c r="R9102" i="9" s="1"/>
  <c r="I9103" i="9"/>
  <c r="P9103" i="9" s="1"/>
  <c r="J9103" i="9"/>
  <c r="R9103" i="9" s="1"/>
  <c r="I9104" i="9"/>
  <c r="Q9104" i="9" s="1"/>
  <c r="J9104" i="9"/>
  <c r="R9104" i="9" s="1"/>
  <c r="I9105" i="9"/>
  <c r="Q9105" i="9" s="1"/>
  <c r="J9105" i="9"/>
  <c r="R9105" i="9" s="1"/>
  <c r="I9106" i="9"/>
  <c r="P9106" i="9" s="1"/>
  <c r="J9106" i="9"/>
  <c r="R9106" i="9" s="1"/>
  <c r="I9107" i="9"/>
  <c r="P9107" i="9" s="1"/>
  <c r="J9107" i="9"/>
  <c r="R9107" i="9" s="1"/>
  <c r="I9108" i="9"/>
  <c r="Q9108" i="9" s="1"/>
  <c r="J9108" i="9"/>
  <c r="R9108" i="9" s="1"/>
  <c r="I9109" i="9"/>
  <c r="Q9109" i="9" s="1"/>
  <c r="J9109" i="9"/>
  <c r="R9109" i="9" s="1"/>
  <c r="I9110" i="9"/>
  <c r="P9110" i="9" s="1"/>
  <c r="J9110" i="9"/>
  <c r="R9110" i="9" s="1"/>
  <c r="I9111" i="9"/>
  <c r="P9111" i="9" s="1"/>
  <c r="J9111" i="9"/>
  <c r="R9111" i="9" s="1"/>
  <c r="I9112" i="9"/>
  <c r="Q9112" i="9" s="1"/>
  <c r="J9112" i="9"/>
  <c r="R9112" i="9" s="1"/>
  <c r="I9113" i="9"/>
  <c r="Q9113" i="9" s="1"/>
  <c r="J9113" i="9"/>
  <c r="R9113" i="9" s="1"/>
  <c r="I9114" i="9"/>
  <c r="P9114" i="9" s="1"/>
  <c r="J9114" i="9"/>
  <c r="R9114" i="9" s="1"/>
  <c r="I9115" i="9"/>
  <c r="P9115" i="9" s="1"/>
  <c r="J9115" i="9"/>
  <c r="R9115" i="9" s="1"/>
  <c r="I9116" i="9"/>
  <c r="Q9116" i="9" s="1"/>
  <c r="J9116" i="9"/>
  <c r="R9116" i="9" s="1"/>
  <c r="I9117" i="9"/>
  <c r="Q9117" i="9" s="1"/>
  <c r="J9117" i="9"/>
  <c r="R9117" i="9" s="1"/>
  <c r="I9118" i="9"/>
  <c r="P9118" i="9" s="1"/>
  <c r="J9118" i="9"/>
  <c r="R9118" i="9" s="1"/>
  <c r="I9119" i="9"/>
  <c r="P9119" i="9" s="1"/>
  <c r="J9119" i="9"/>
  <c r="R9119" i="9" s="1"/>
  <c r="I9120" i="9"/>
  <c r="Q9120" i="9" s="1"/>
  <c r="J9120" i="9"/>
  <c r="R9120" i="9" s="1"/>
  <c r="I9121" i="9"/>
  <c r="Q9121" i="9" s="1"/>
  <c r="J9121" i="9"/>
  <c r="R9121" i="9" s="1"/>
  <c r="I9122" i="9"/>
  <c r="P9122" i="9" s="1"/>
  <c r="J9122" i="9"/>
  <c r="R9122" i="9" s="1"/>
  <c r="I9123" i="9"/>
  <c r="P9123" i="9" s="1"/>
  <c r="J9123" i="9"/>
  <c r="R9123" i="9" s="1"/>
  <c r="I9124" i="9"/>
  <c r="P9124" i="9" s="1"/>
  <c r="J9124" i="9"/>
  <c r="R9124" i="9" s="1"/>
  <c r="I9125" i="9"/>
  <c r="Q9125" i="9" s="1"/>
  <c r="J9125" i="9"/>
  <c r="R9125" i="9" s="1"/>
  <c r="I9126" i="9"/>
  <c r="P9126" i="9" s="1"/>
  <c r="J9126" i="9"/>
  <c r="R9126" i="9" s="1"/>
  <c r="I9127" i="9"/>
  <c r="P9127" i="9" s="1"/>
  <c r="J9127" i="9"/>
  <c r="R9127" i="9" s="1"/>
  <c r="I9128" i="9"/>
  <c r="Q9128" i="9" s="1"/>
  <c r="J9128" i="9"/>
  <c r="R9128" i="9" s="1"/>
  <c r="I9129" i="9"/>
  <c r="Q9129" i="9" s="1"/>
  <c r="J9129" i="9"/>
  <c r="R9129" i="9" s="1"/>
  <c r="I9130" i="9"/>
  <c r="P9130" i="9" s="1"/>
  <c r="J9130" i="9"/>
  <c r="R9130" i="9" s="1"/>
  <c r="I9131" i="9"/>
  <c r="P9131" i="9" s="1"/>
  <c r="J9131" i="9"/>
  <c r="R9131" i="9" s="1"/>
  <c r="I9132" i="9"/>
  <c r="P9132" i="9" s="1"/>
  <c r="J9132" i="9"/>
  <c r="R9132" i="9" s="1"/>
  <c r="I9133" i="9"/>
  <c r="Q9133" i="9" s="1"/>
  <c r="J9133" i="9"/>
  <c r="R9133" i="9" s="1"/>
  <c r="I9134" i="9"/>
  <c r="P9134" i="9" s="1"/>
  <c r="J9134" i="9"/>
  <c r="R9134" i="9" s="1"/>
  <c r="I9135" i="9"/>
  <c r="P9135" i="9" s="1"/>
  <c r="J9135" i="9"/>
  <c r="R9135" i="9" s="1"/>
  <c r="I9136" i="9"/>
  <c r="Q9136" i="9" s="1"/>
  <c r="J9136" i="9"/>
  <c r="R9136" i="9" s="1"/>
  <c r="I9137" i="9"/>
  <c r="Q9137" i="9" s="1"/>
  <c r="J9137" i="9"/>
  <c r="R9137" i="9" s="1"/>
  <c r="I9138" i="9"/>
  <c r="P9138" i="9" s="1"/>
  <c r="J9138" i="9"/>
  <c r="R9138" i="9" s="1"/>
  <c r="I9139" i="9"/>
  <c r="P9139" i="9" s="1"/>
  <c r="J9139" i="9"/>
  <c r="R9139" i="9" s="1"/>
  <c r="I9140" i="9"/>
  <c r="Q9140" i="9" s="1"/>
  <c r="J9140" i="9"/>
  <c r="R9140" i="9" s="1"/>
  <c r="I9141" i="9"/>
  <c r="Q9141" i="9" s="1"/>
  <c r="J9141" i="9"/>
  <c r="R9141" i="9" s="1"/>
  <c r="I9142" i="9"/>
  <c r="P9142" i="9" s="1"/>
  <c r="J9142" i="9"/>
  <c r="R9142" i="9" s="1"/>
  <c r="I9143" i="9"/>
  <c r="P9143" i="9" s="1"/>
  <c r="J9143" i="9"/>
  <c r="R9143" i="9" s="1"/>
  <c r="I9144" i="9"/>
  <c r="Q9144" i="9" s="1"/>
  <c r="J9144" i="9"/>
  <c r="R9144" i="9" s="1"/>
  <c r="I9145" i="9"/>
  <c r="Q9145" i="9" s="1"/>
  <c r="J9145" i="9"/>
  <c r="R9145" i="9" s="1"/>
  <c r="I9146" i="9"/>
  <c r="P9146" i="9" s="1"/>
  <c r="J9146" i="9"/>
  <c r="R9146" i="9" s="1"/>
  <c r="I9147" i="9"/>
  <c r="P9147" i="9" s="1"/>
  <c r="J9147" i="9"/>
  <c r="R9147" i="9" s="1"/>
  <c r="I9148" i="9"/>
  <c r="Q9148" i="9" s="1"/>
  <c r="J9148" i="9"/>
  <c r="R9148" i="9" s="1"/>
  <c r="I9149" i="9"/>
  <c r="Q9149" i="9" s="1"/>
  <c r="J9149" i="9"/>
  <c r="R9149" i="9" s="1"/>
  <c r="I9150" i="9"/>
  <c r="P9150" i="9" s="1"/>
  <c r="J9150" i="9"/>
  <c r="R9150" i="9" s="1"/>
  <c r="I9151" i="9"/>
  <c r="P9151" i="9" s="1"/>
  <c r="J9151" i="9"/>
  <c r="R9151" i="9" s="1"/>
  <c r="I9152" i="9"/>
  <c r="Q9152" i="9" s="1"/>
  <c r="J9152" i="9"/>
  <c r="R9152" i="9" s="1"/>
  <c r="I9153" i="9"/>
  <c r="Q9153" i="9" s="1"/>
  <c r="J9153" i="9"/>
  <c r="R9153" i="9" s="1"/>
  <c r="I9154" i="9"/>
  <c r="P9154" i="9" s="1"/>
  <c r="J9154" i="9"/>
  <c r="R9154" i="9" s="1"/>
  <c r="I9155" i="9"/>
  <c r="P9155" i="9" s="1"/>
  <c r="J9155" i="9"/>
  <c r="R9155" i="9" s="1"/>
  <c r="I9156" i="9"/>
  <c r="P9156" i="9" s="1"/>
  <c r="J9156" i="9"/>
  <c r="R9156" i="9" s="1"/>
  <c r="I9157" i="9"/>
  <c r="Q9157" i="9" s="1"/>
  <c r="J9157" i="9"/>
  <c r="R9157" i="9" s="1"/>
  <c r="I9158" i="9"/>
  <c r="P9158" i="9" s="1"/>
  <c r="J9158" i="9"/>
  <c r="R9158" i="9" s="1"/>
  <c r="I9159" i="9"/>
  <c r="P9159" i="9" s="1"/>
  <c r="J9159" i="9"/>
  <c r="R9159" i="9" s="1"/>
  <c r="I9160" i="9"/>
  <c r="Q9160" i="9" s="1"/>
  <c r="J9160" i="9"/>
  <c r="R9160" i="9" s="1"/>
  <c r="I9161" i="9"/>
  <c r="Q9161" i="9" s="1"/>
  <c r="J9161" i="9"/>
  <c r="R9161" i="9" s="1"/>
  <c r="I9162" i="9"/>
  <c r="P9162" i="9" s="1"/>
  <c r="J9162" i="9"/>
  <c r="R9162" i="9" s="1"/>
  <c r="I9163" i="9"/>
  <c r="P9163" i="9" s="1"/>
  <c r="J9163" i="9"/>
  <c r="R9163" i="9" s="1"/>
  <c r="I9164" i="9"/>
  <c r="P9164" i="9" s="1"/>
  <c r="J9164" i="9"/>
  <c r="R9164" i="9" s="1"/>
  <c r="I9165" i="9"/>
  <c r="Q9165" i="9" s="1"/>
  <c r="J9165" i="9"/>
  <c r="R9165" i="9" s="1"/>
  <c r="I9166" i="9"/>
  <c r="P9166" i="9" s="1"/>
  <c r="J9166" i="9"/>
  <c r="R9166" i="9" s="1"/>
  <c r="I9167" i="9"/>
  <c r="P9167" i="9" s="1"/>
  <c r="J9167" i="9"/>
  <c r="R9167" i="9" s="1"/>
  <c r="I9168" i="9"/>
  <c r="Q9168" i="9" s="1"/>
  <c r="J9168" i="9"/>
  <c r="R9168" i="9" s="1"/>
  <c r="I9169" i="9"/>
  <c r="Q9169" i="9" s="1"/>
  <c r="J9169" i="9"/>
  <c r="R9169" i="9" s="1"/>
  <c r="I9170" i="9"/>
  <c r="P9170" i="9" s="1"/>
  <c r="J9170" i="9"/>
  <c r="R9170" i="9" s="1"/>
  <c r="I9171" i="9"/>
  <c r="P9171" i="9" s="1"/>
  <c r="J9171" i="9"/>
  <c r="R9171" i="9" s="1"/>
  <c r="I9172" i="9"/>
  <c r="Q9172" i="9" s="1"/>
  <c r="J9172" i="9"/>
  <c r="R9172" i="9" s="1"/>
  <c r="I9173" i="9"/>
  <c r="Q9173" i="9" s="1"/>
  <c r="J9173" i="9"/>
  <c r="R9173" i="9" s="1"/>
  <c r="I9174" i="9"/>
  <c r="P9174" i="9" s="1"/>
  <c r="J9174" i="9"/>
  <c r="R9174" i="9" s="1"/>
  <c r="I9175" i="9"/>
  <c r="P9175" i="9" s="1"/>
  <c r="J9175" i="9"/>
  <c r="R9175" i="9" s="1"/>
  <c r="I9176" i="9"/>
  <c r="Q9176" i="9" s="1"/>
  <c r="J9176" i="9"/>
  <c r="R9176" i="9" s="1"/>
  <c r="I9177" i="9"/>
  <c r="Q9177" i="9" s="1"/>
  <c r="J9177" i="9"/>
  <c r="R9177" i="9" s="1"/>
  <c r="I9178" i="9"/>
  <c r="P9178" i="9" s="1"/>
  <c r="J9178" i="9"/>
  <c r="R9178" i="9" s="1"/>
  <c r="I9179" i="9"/>
  <c r="P9179" i="9" s="1"/>
  <c r="J9179" i="9"/>
  <c r="R9179" i="9" s="1"/>
  <c r="I9180" i="9"/>
  <c r="Q9180" i="9" s="1"/>
  <c r="J9180" i="9"/>
  <c r="R9180" i="9" s="1"/>
  <c r="I9181" i="9"/>
  <c r="Q9181" i="9" s="1"/>
  <c r="J9181" i="9"/>
  <c r="R9181" i="9" s="1"/>
  <c r="I9182" i="9"/>
  <c r="P9182" i="9" s="1"/>
  <c r="J9182" i="9"/>
  <c r="R9182" i="9" s="1"/>
  <c r="I9183" i="9"/>
  <c r="P9183" i="9" s="1"/>
  <c r="J9183" i="9"/>
  <c r="R9183" i="9" s="1"/>
  <c r="I9184" i="9"/>
  <c r="Q9184" i="9" s="1"/>
  <c r="J9184" i="9"/>
  <c r="R9184" i="9" s="1"/>
  <c r="I9185" i="9"/>
  <c r="Q9185" i="9" s="1"/>
  <c r="J9185" i="9"/>
  <c r="R9185" i="9" s="1"/>
  <c r="I9186" i="9"/>
  <c r="P9186" i="9" s="1"/>
  <c r="J9186" i="9"/>
  <c r="R9186" i="9" s="1"/>
  <c r="I9187" i="9"/>
  <c r="P9187" i="9" s="1"/>
  <c r="J9187" i="9"/>
  <c r="R9187" i="9" s="1"/>
  <c r="I9188" i="9"/>
  <c r="Q9188" i="9" s="1"/>
  <c r="J9188" i="9"/>
  <c r="R9188" i="9" s="1"/>
  <c r="I9189" i="9"/>
  <c r="Q9189" i="9" s="1"/>
  <c r="J9189" i="9"/>
  <c r="R9189" i="9" s="1"/>
  <c r="I9190" i="9"/>
  <c r="P9190" i="9" s="1"/>
  <c r="J9190" i="9"/>
  <c r="R9190" i="9" s="1"/>
  <c r="I9191" i="9"/>
  <c r="P9191" i="9" s="1"/>
  <c r="J9191" i="9"/>
  <c r="R9191" i="9" s="1"/>
  <c r="I9192" i="9"/>
  <c r="Q9192" i="9" s="1"/>
  <c r="J9192" i="9"/>
  <c r="R9192" i="9" s="1"/>
  <c r="I9193" i="9"/>
  <c r="Q9193" i="9" s="1"/>
  <c r="J9193" i="9"/>
  <c r="R9193" i="9" s="1"/>
  <c r="I9194" i="9"/>
  <c r="P9194" i="9" s="1"/>
  <c r="J9194" i="9"/>
  <c r="R9194" i="9" s="1"/>
  <c r="I9195" i="9"/>
  <c r="P9195" i="9" s="1"/>
  <c r="J9195" i="9"/>
  <c r="R9195" i="9" s="1"/>
  <c r="I9196" i="9"/>
  <c r="P9196" i="9" s="1"/>
  <c r="J9196" i="9"/>
  <c r="R9196" i="9" s="1"/>
  <c r="I9197" i="9"/>
  <c r="Q9197" i="9" s="1"/>
  <c r="J9197" i="9"/>
  <c r="R9197" i="9" s="1"/>
  <c r="I9198" i="9"/>
  <c r="P9198" i="9" s="1"/>
  <c r="J9198" i="9"/>
  <c r="R9198" i="9" s="1"/>
  <c r="I9199" i="9"/>
  <c r="P9199" i="9" s="1"/>
  <c r="J9199" i="9"/>
  <c r="R9199" i="9" s="1"/>
  <c r="I9200" i="9"/>
  <c r="Q9200" i="9" s="1"/>
  <c r="J9200" i="9"/>
  <c r="R9200" i="9" s="1"/>
  <c r="I9201" i="9"/>
  <c r="Q9201" i="9" s="1"/>
  <c r="J9201" i="9"/>
  <c r="R9201" i="9" s="1"/>
  <c r="I9202" i="9"/>
  <c r="P9202" i="9" s="1"/>
  <c r="J9202" i="9"/>
  <c r="R9202" i="9" s="1"/>
  <c r="I9203" i="9"/>
  <c r="P9203" i="9" s="1"/>
  <c r="J9203" i="9"/>
  <c r="R9203" i="9" s="1"/>
  <c r="I9204" i="9"/>
  <c r="Q9204" i="9" s="1"/>
  <c r="J9204" i="9"/>
  <c r="R9204" i="9" s="1"/>
  <c r="I9205" i="9"/>
  <c r="Q9205" i="9" s="1"/>
  <c r="J9205" i="9"/>
  <c r="R9205" i="9" s="1"/>
  <c r="I9206" i="9"/>
  <c r="P9206" i="9" s="1"/>
  <c r="J9206" i="9"/>
  <c r="R9206" i="9" s="1"/>
  <c r="I9207" i="9"/>
  <c r="P9207" i="9" s="1"/>
  <c r="J9207" i="9"/>
  <c r="R9207" i="9" s="1"/>
  <c r="I9208" i="9"/>
  <c r="Q9208" i="9" s="1"/>
  <c r="J9208" i="9"/>
  <c r="R9208" i="9" s="1"/>
  <c r="I9209" i="9"/>
  <c r="Q9209" i="9" s="1"/>
  <c r="J9209" i="9"/>
  <c r="R9209" i="9" s="1"/>
  <c r="I9210" i="9"/>
  <c r="P9210" i="9" s="1"/>
  <c r="J9210" i="9"/>
  <c r="R9210" i="9" s="1"/>
  <c r="I9211" i="9"/>
  <c r="P9211" i="9" s="1"/>
  <c r="J9211" i="9"/>
  <c r="R9211" i="9" s="1"/>
  <c r="I9212" i="9"/>
  <c r="Q9212" i="9" s="1"/>
  <c r="J9212" i="9"/>
  <c r="R9212" i="9" s="1"/>
  <c r="I9213" i="9"/>
  <c r="Q9213" i="9" s="1"/>
  <c r="J9213" i="9"/>
  <c r="R9213" i="9" s="1"/>
  <c r="I9214" i="9"/>
  <c r="P9214" i="9" s="1"/>
  <c r="J9214" i="9"/>
  <c r="R9214" i="9" s="1"/>
  <c r="I9215" i="9"/>
  <c r="P9215" i="9" s="1"/>
  <c r="J9215" i="9"/>
  <c r="R9215" i="9" s="1"/>
  <c r="I9216" i="9"/>
  <c r="Q9216" i="9" s="1"/>
  <c r="J9216" i="9"/>
  <c r="R9216" i="9" s="1"/>
  <c r="I9217" i="9"/>
  <c r="Q9217" i="9" s="1"/>
  <c r="J9217" i="9"/>
  <c r="R9217" i="9" s="1"/>
  <c r="I9218" i="9"/>
  <c r="P9218" i="9" s="1"/>
  <c r="J9218" i="9"/>
  <c r="R9218" i="9" s="1"/>
  <c r="I9219" i="9"/>
  <c r="P9219" i="9" s="1"/>
  <c r="J9219" i="9"/>
  <c r="R9219" i="9" s="1"/>
  <c r="I9220" i="9"/>
  <c r="P9220" i="9" s="1"/>
  <c r="J9220" i="9"/>
  <c r="R9220" i="9" s="1"/>
  <c r="I9221" i="9"/>
  <c r="Q9221" i="9" s="1"/>
  <c r="J9221" i="9"/>
  <c r="R9221" i="9" s="1"/>
  <c r="I9222" i="9"/>
  <c r="P9222" i="9" s="1"/>
  <c r="J9222" i="9"/>
  <c r="R9222" i="9" s="1"/>
  <c r="I9223" i="9"/>
  <c r="P9223" i="9" s="1"/>
  <c r="J9223" i="9"/>
  <c r="R9223" i="9" s="1"/>
  <c r="I9224" i="9"/>
  <c r="Q9224" i="9" s="1"/>
  <c r="J9224" i="9"/>
  <c r="R9224" i="9" s="1"/>
  <c r="I9225" i="9"/>
  <c r="Q9225" i="9" s="1"/>
  <c r="J9225" i="9"/>
  <c r="R9225" i="9" s="1"/>
  <c r="I9226" i="9"/>
  <c r="P9226" i="9" s="1"/>
  <c r="J9226" i="9"/>
  <c r="R9226" i="9" s="1"/>
  <c r="I9227" i="9"/>
  <c r="P9227" i="9" s="1"/>
  <c r="J9227" i="9"/>
  <c r="R9227" i="9" s="1"/>
  <c r="I9228" i="9"/>
  <c r="P9228" i="9" s="1"/>
  <c r="J9228" i="9"/>
  <c r="R9228" i="9" s="1"/>
  <c r="I9229" i="9"/>
  <c r="Q9229" i="9" s="1"/>
  <c r="J9229" i="9"/>
  <c r="R9229" i="9" s="1"/>
  <c r="I9230" i="9"/>
  <c r="P9230" i="9" s="1"/>
  <c r="J9230" i="9"/>
  <c r="R9230" i="9" s="1"/>
  <c r="I9231" i="9"/>
  <c r="P9231" i="9" s="1"/>
  <c r="J9231" i="9"/>
  <c r="R9231" i="9" s="1"/>
  <c r="I9232" i="9"/>
  <c r="Q9232" i="9" s="1"/>
  <c r="J9232" i="9"/>
  <c r="R9232" i="9" s="1"/>
  <c r="I9233" i="9"/>
  <c r="Q9233" i="9" s="1"/>
  <c r="J9233" i="9"/>
  <c r="R9233" i="9" s="1"/>
  <c r="I9234" i="9"/>
  <c r="P9234" i="9" s="1"/>
  <c r="J9234" i="9"/>
  <c r="R9234" i="9" s="1"/>
  <c r="I9235" i="9"/>
  <c r="P9235" i="9" s="1"/>
  <c r="J9235" i="9"/>
  <c r="R9235" i="9" s="1"/>
  <c r="I9236" i="9"/>
  <c r="Q9236" i="9" s="1"/>
  <c r="J9236" i="9"/>
  <c r="R9236" i="9" s="1"/>
  <c r="I9237" i="9"/>
  <c r="Q9237" i="9" s="1"/>
  <c r="J9237" i="9"/>
  <c r="R9237" i="9" s="1"/>
  <c r="I9238" i="9"/>
  <c r="P9238" i="9" s="1"/>
  <c r="J9238" i="9"/>
  <c r="R9238" i="9" s="1"/>
  <c r="I9239" i="9"/>
  <c r="P9239" i="9" s="1"/>
  <c r="J9239" i="9"/>
  <c r="R9239" i="9" s="1"/>
  <c r="I9240" i="9"/>
  <c r="Q9240" i="9" s="1"/>
  <c r="J9240" i="9"/>
  <c r="R9240" i="9" s="1"/>
  <c r="I9241" i="9"/>
  <c r="Q9241" i="9" s="1"/>
  <c r="J9241" i="9"/>
  <c r="R9241" i="9" s="1"/>
  <c r="I9242" i="9"/>
  <c r="P9242" i="9" s="1"/>
  <c r="J9242" i="9"/>
  <c r="R9242" i="9" s="1"/>
  <c r="I9243" i="9"/>
  <c r="P9243" i="9" s="1"/>
  <c r="J9243" i="9"/>
  <c r="R9243" i="9" s="1"/>
  <c r="I9244" i="9"/>
  <c r="Q9244" i="9" s="1"/>
  <c r="J9244" i="9"/>
  <c r="R9244" i="9" s="1"/>
  <c r="I9245" i="9"/>
  <c r="Q9245" i="9" s="1"/>
  <c r="J9245" i="9"/>
  <c r="R9245" i="9" s="1"/>
  <c r="I9246" i="9"/>
  <c r="P9246" i="9" s="1"/>
  <c r="J9246" i="9"/>
  <c r="R9246" i="9" s="1"/>
  <c r="I9247" i="9"/>
  <c r="P9247" i="9" s="1"/>
  <c r="J9247" i="9"/>
  <c r="R9247" i="9" s="1"/>
  <c r="I9248" i="9"/>
  <c r="Q9248" i="9" s="1"/>
  <c r="J9248" i="9"/>
  <c r="R9248" i="9" s="1"/>
  <c r="I9249" i="9"/>
  <c r="Q9249" i="9" s="1"/>
  <c r="J9249" i="9"/>
  <c r="R9249" i="9" s="1"/>
  <c r="I9250" i="9"/>
  <c r="P9250" i="9" s="1"/>
  <c r="J9250" i="9"/>
  <c r="R9250" i="9" s="1"/>
  <c r="I9251" i="9"/>
  <c r="P9251" i="9" s="1"/>
  <c r="J9251" i="9"/>
  <c r="R9251" i="9" s="1"/>
  <c r="I9252" i="9"/>
  <c r="P9252" i="9" s="1"/>
  <c r="J9252" i="9"/>
  <c r="R9252" i="9" s="1"/>
  <c r="I9253" i="9"/>
  <c r="Q9253" i="9" s="1"/>
  <c r="J9253" i="9"/>
  <c r="R9253" i="9" s="1"/>
  <c r="I9254" i="9"/>
  <c r="P9254" i="9" s="1"/>
  <c r="J9254" i="9"/>
  <c r="R9254" i="9" s="1"/>
  <c r="I9255" i="9"/>
  <c r="P9255" i="9" s="1"/>
  <c r="J9255" i="9"/>
  <c r="R9255" i="9" s="1"/>
  <c r="I9256" i="9"/>
  <c r="Q9256" i="9" s="1"/>
  <c r="J9256" i="9"/>
  <c r="R9256" i="9" s="1"/>
  <c r="I9257" i="9"/>
  <c r="Q9257" i="9" s="1"/>
  <c r="J9257" i="9"/>
  <c r="R9257" i="9" s="1"/>
  <c r="I9258" i="9"/>
  <c r="P9258" i="9" s="1"/>
  <c r="J9258" i="9"/>
  <c r="R9258" i="9" s="1"/>
  <c r="I9259" i="9"/>
  <c r="P9259" i="9" s="1"/>
  <c r="J9259" i="9"/>
  <c r="R9259" i="9" s="1"/>
  <c r="I9260" i="9"/>
  <c r="P9260" i="9" s="1"/>
  <c r="J9260" i="9"/>
  <c r="R9260" i="9" s="1"/>
  <c r="I9261" i="9"/>
  <c r="Q9261" i="9" s="1"/>
  <c r="J9261" i="9"/>
  <c r="R9261" i="9" s="1"/>
  <c r="I9262" i="9"/>
  <c r="P9262" i="9" s="1"/>
  <c r="J9262" i="9"/>
  <c r="R9262" i="9" s="1"/>
  <c r="I9263" i="9"/>
  <c r="P9263" i="9" s="1"/>
  <c r="J9263" i="9"/>
  <c r="R9263" i="9" s="1"/>
  <c r="I9264" i="9"/>
  <c r="Q9264" i="9" s="1"/>
  <c r="J9264" i="9"/>
  <c r="R9264" i="9" s="1"/>
  <c r="I9265" i="9"/>
  <c r="Q9265" i="9" s="1"/>
  <c r="J9265" i="9"/>
  <c r="R9265" i="9" s="1"/>
  <c r="I9266" i="9"/>
  <c r="P9266" i="9" s="1"/>
  <c r="J9266" i="9"/>
  <c r="R9266" i="9" s="1"/>
  <c r="I9267" i="9"/>
  <c r="P9267" i="9" s="1"/>
  <c r="J9267" i="9"/>
  <c r="R9267" i="9" s="1"/>
  <c r="I9268" i="9"/>
  <c r="Q9268" i="9" s="1"/>
  <c r="J9268" i="9"/>
  <c r="R9268" i="9" s="1"/>
  <c r="I9269" i="9"/>
  <c r="Q9269" i="9" s="1"/>
  <c r="J9269" i="9"/>
  <c r="R9269" i="9" s="1"/>
  <c r="I9270" i="9"/>
  <c r="P9270" i="9" s="1"/>
  <c r="J9270" i="9"/>
  <c r="R9270" i="9" s="1"/>
  <c r="I9271" i="9"/>
  <c r="P9271" i="9" s="1"/>
  <c r="J9271" i="9"/>
  <c r="R9271" i="9" s="1"/>
  <c r="I9272" i="9"/>
  <c r="Q9272" i="9" s="1"/>
  <c r="J9272" i="9"/>
  <c r="R9272" i="9" s="1"/>
  <c r="I9273" i="9"/>
  <c r="Q9273" i="9" s="1"/>
  <c r="J9273" i="9"/>
  <c r="R9273" i="9" s="1"/>
  <c r="I9274" i="9"/>
  <c r="P9274" i="9" s="1"/>
  <c r="J9274" i="9"/>
  <c r="R9274" i="9" s="1"/>
  <c r="I9275" i="9"/>
  <c r="P9275" i="9" s="1"/>
  <c r="J9275" i="9"/>
  <c r="R9275" i="9" s="1"/>
  <c r="I9276" i="9"/>
  <c r="Q9276" i="9" s="1"/>
  <c r="J9276" i="9"/>
  <c r="R9276" i="9" s="1"/>
  <c r="I9277" i="9"/>
  <c r="Q9277" i="9" s="1"/>
  <c r="J9277" i="9"/>
  <c r="R9277" i="9" s="1"/>
  <c r="I9278" i="9"/>
  <c r="P9278" i="9" s="1"/>
  <c r="J9278" i="9"/>
  <c r="R9278" i="9" s="1"/>
  <c r="I9279" i="9"/>
  <c r="P9279" i="9" s="1"/>
  <c r="J9279" i="9"/>
  <c r="R9279" i="9" s="1"/>
  <c r="I9280" i="9"/>
  <c r="Q9280" i="9" s="1"/>
  <c r="J9280" i="9"/>
  <c r="R9280" i="9" s="1"/>
  <c r="I9281" i="9"/>
  <c r="Q9281" i="9" s="1"/>
  <c r="J9281" i="9"/>
  <c r="R9281" i="9" s="1"/>
  <c r="I9282" i="9"/>
  <c r="P9282" i="9" s="1"/>
  <c r="J9282" i="9"/>
  <c r="R9282" i="9" s="1"/>
  <c r="I9283" i="9"/>
  <c r="P9283" i="9" s="1"/>
  <c r="J9283" i="9"/>
  <c r="R9283" i="9" s="1"/>
  <c r="I9284" i="9"/>
  <c r="P9284" i="9" s="1"/>
  <c r="J9284" i="9"/>
  <c r="R9284" i="9" s="1"/>
  <c r="I9285" i="9"/>
  <c r="Q9285" i="9" s="1"/>
  <c r="J9285" i="9"/>
  <c r="R9285" i="9" s="1"/>
  <c r="I9286" i="9"/>
  <c r="P9286" i="9" s="1"/>
  <c r="J9286" i="9"/>
  <c r="R9286" i="9" s="1"/>
  <c r="I9287" i="9"/>
  <c r="P9287" i="9" s="1"/>
  <c r="J9287" i="9"/>
  <c r="R9287" i="9" s="1"/>
  <c r="I9288" i="9"/>
  <c r="Q9288" i="9" s="1"/>
  <c r="J9288" i="9"/>
  <c r="R9288" i="9" s="1"/>
  <c r="I9289" i="9"/>
  <c r="Q9289" i="9" s="1"/>
  <c r="J9289" i="9"/>
  <c r="R9289" i="9" s="1"/>
  <c r="I9290" i="9"/>
  <c r="P9290" i="9" s="1"/>
  <c r="J9290" i="9"/>
  <c r="R9290" i="9" s="1"/>
  <c r="I9291" i="9"/>
  <c r="P9291" i="9" s="1"/>
  <c r="J9291" i="9"/>
  <c r="R9291" i="9" s="1"/>
  <c r="I9292" i="9"/>
  <c r="P9292" i="9" s="1"/>
  <c r="J9292" i="9"/>
  <c r="R9292" i="9" s="1"/>
  <c r="I9293" i="9"/>
  <c r="Q9293" i="9" s="1"/>
  <c r="J9293" i="9"/>
  <c r="R9293" i="9" s="1"/>
  <c r="I9294" i="9"/>
  <c r="P9294" i="9" s="1"/>
  <c r="J9294" i="9"/>
  <c r="R9294" i="9" s="1"/>
  <c r="I9295" i="9"/>
  <c r="P9295" i="9" s="1"/>
  <c r="J9295" i="9"/>
  <c r="R9295" i="9" s="1"/>
  <c r="I9296" i="9"/>
  <c r="Q9296" i="9" s="1"/>
  <c r="J9296" i="9"/>
  <c r="R9296" i="9" s="1"/>
  <c r="I9297" i="9"/>
  <c r="Q9297" i="9" s="1"/>
  <c r="J9297" i="9"/>
  <c r="R9297" i="9" s="1"/>
  <c r="I9298" i="9"/>
  <c r="P9298" i="9" s="1"/>
  <c r="J9298" i="9"/>
  <c r="R9298" i="9" s="1"/>
  <c r="I9299" i="9"/>
  <c r="P9299" i="9" s="1"/>
  <c r="J9299" i="9"/>
  <c r="R9299" i="9" s="1"/>
  <c r="I9300" i="9"/>
  <c r="Q9300" i="9" s="1"/>
  <c r="J9300" i="9"/>
  <c r="R9300" i="9" s="1"/>
  <c r="I9301" i="9"/>
  <c r="Q9301" i="9" s="1"/>
  <c r="J9301" i="9"/>
  <c r="R9301" i="9" s="1"/>
  <c r="I9302" i="9"/>
  <c r="P9302" i="9" s="1"/>
  <c r="J9302" i="9"/>
  <c r="R9302" i="9" s="1"/>
  <c r="I9303" i="9"/>
  <c r="P9303" i="9" s="1"/>
  <c r="J9303" i="9"/>
  <c r="R9303" i="9" s="1"/>
  <c r="I9304" i="9"/>
  <c r="Q9304" i="9" s="1"/>
  <c r="J9304" i="9"/>
  <c r="R9304" i="9" s="1"/>
  <c r="I9305" i="9"/>
  <c r="Q9305" i="9" s="1"/>
  <c r="J9305" i="9"/>
  <c r="R9305" i="9" s="1"/>
  <c r="I9306" i="9"/>
  <c r="P9306" i="9" s="1"/>
  <c r="J9306" i="9"/>
  <c r="R9306" i="9" s="1"/>
  <c r="I9307" i="9"/>
  <c r="P9307" i="9" s="1"/>
  <c r="J9307" i="9"/>
  <c r="R9307" i="9" s="1"/>
  <c r="I9308" i="9"/>
  <c r="Q9308" i="9" s="1"/>
  <c r="J9308" i="9"/>
  <c r="R9308" i="9" s="1"/>
  <c r="I9309" i="9"/>
  <c r="Q9309" i="9" s="1"/>
  <c r="J9309" i="9"/>
  <c r="R9309" i="9" s="1"/>
  <c r="I9310" i="9"/>
  <c r="P9310" i="9" s="1"/>
  <c r="J9310" i="9"/>
  <c r="R9310" i="9" s="1"/>
  <c r="I9311" i="9"/>
  <c r="P9311" i="9" s="1"/>
  <c r="J9311" i="9"/>
  <c r="R9311" i="9" s="1"/>
  <c r="I9312" i="9"/>
  <c r="Q9312" i="9" s="1"/>
  <c r="J9312" i="9"/>
  <c r="R9312" i="9" s="1"/>
  <c r="I9313" i="9"/>
  <c r="Q9313" i="9" s="1"/>
  <c r="J9313" i="9"/>
  <c r="R9313" i="9" s="1"/>
  <c r="I9314" i="9"/>
  <c r="P9314" i="9" s="1"/>
  <c r="J9314" i="9"/>
  <c r="R9314" i="9" s="1"/>
  <c r="I9315" i="9"/>
  <c r="P9315" i="9" s="1"/>
  <c r="J9315" i="9"/>
  <c r="R9315" i="9" s="1"/>
  <c r="I9316" i="9"/>
  <c r="P9316" i="9" s="1"/>
  <c r="J9316" i="9"/>
  <c r="R9316" i="9" s="1"/>
  <c r="I9317" i="9"/>
  <c r="Q9317" i="9" s="1"/>
  <c r="J9317" i="9"/>
  <c r="R9317" i="9" s="1"/>
  <c r="I9318" i="9"/>
  <c r="P9318" i="9" s="1"/>
  <c r="J9318" i="9"/>
  <c r="R9318" i="9" s="1"/>
  <c r="I9319" i="9"/>
  <c r="P9319" i="9" s="1"/>
  <c r="J9319" i="9"/>
  <c r="R9319" i="9" s="1"/>
  <c r="I9320" i="9"/>
  <c r="Q9320" i="9" s="1"/>
  <c r="J9320" i="9"/>
  <c r="R9320" i="9" s="1"/>
  <c r="I9321" i="9"/>
  <c r="Q9321" i="9" s="1"/>
  <c r="J9321" i="9"/>
  <c r="R9321" i="9" s="1"/>
  <c r="I9322" i="9"/>
  <c r="P9322" i="9" s="1"/>
  <c r="J9322" i="9"/>
  <c r="R9322" i="9" s="1"/>
  <c r="I9323" i="9"/>
  <c r="P9323" i="9" s="1"/>
  <c r="J9323" i="9"/>
  <c r="R9323" i="9" s="1"/>
  <c r="I9324" i="9"/>
  <c r="P9324" i="9" s="1"/>
  <c r="J9324" i="9"/>
  <c r="R9324" i="9" s="1"/>
  <c r="I9325" i="9"/>
  <c r="Q9325" i="9" s="1"/>
  <c r="J9325" i="9"/>
  <c r="R9325" i="9" s="1"/>
  <c r="I9326" i="9"/>
  <c r="P9326" i="9" s="1"/>
  <c r="J9326" i="9"/>
  <c r="R9326" i="9" s="1"/>
  <c r="I9327" i="9"/>
  <c r="P9327" i="9" s="1"/>
  <c r="J9327" i="9"/>
  <c r="R9327" i="9" s="1"/>
  <c r="I9328" i="9"/>
  <c r="Q9328" i="9" s="1"/>
  <c r="J9328" i="9"/>
  <c r="R9328" i="9" s="1"/>
  <c r="I9329" i="9"/>
  <c r="Q9329" i="9" s="1"/>
  <c r="J9329" i="9"/>
  <c r="R9329" i="9" s="1"/>
  <c r="I9330" i="9"/>
  <c r="P9330" i="9" s="1"/>
  <c r="J9330" i="9"/>
  <c r="R9330" i="9" s="1"/>
  <c r="I9331" i="9"/>
  <c r="P9331" i="9" s="1"/>
  <c r="J9331" i="9"/>
  <c r="R9331" i="9" s="1"/>
  <c r="I9332" i="9"/>
  <c r="Q9332" i="9" s="1"/>
  <c r="J9332" i="9"/>
  <c r="R9332" i="9" s="1"/>
  <c r="I9333" i="9"/>
  <c r="Q9333" i="9" s="1"/>
  <c r="J9333" i="9"/>
  <c r="R9333" i="9" s="1"/>
  <c r="I9334" i="9"/>
  <c r="P9334" i="9" s="1"/>
  <c r="J9334" i="9"/>
  <c r="R9334" i="9" s="1"/>
  <c r="I9335" i="9"/>
  <c r="P9335" i="9" s="1"/>
  <c r="J9335" i="9"/>
  <c r="R9335" i="9" s="1"/>
  <c r="I9336" i="9"/>
  <c r="Q9336" i="9" s="1"/>
  <c r="J9336" i="9"/>
  <c r="R9336" i="9" s="1"/>
  <c r="I9337" i="9"/>
  <c r="Q9337" i="9" s="1"/>
  <c r="J9337" i="9"/>
  <c r="R9337" i="9" s="1"/>
  <c r="I9338" i="9"/>
  <c r="P9338" i="9" s="1"/>
  <c r="J9338" i="9"/>
  <c r="R9338" i="9" s="1"/>
  <c r="I9339" i="9"/>
  <c r="P9339" i="9" s="1"/>
  <c r="J9339" i="9"/>
  <c r="R9339" i="9" s="1"/>
  <c r="I9340" i="9"/>
  <c r="Q9340" i="9" s="1"/>
  <c r="J9340" i="9"/>
  <c r="R9340" i="9" s="1"/>
  <c r="I9341" i="9"/>
  <c r="Q9341" i="9" s="1"/>
  <c r="J9341" i="9"/>
  <c r="R9341" i="9" s="1"/>
  <c r="I9342" i="9"/>
  <c r="P9342" i="9" s="1"/>
  <c r="J9342" i="9"/>
  <c r="R9342" i="9" s="1"/>
  <c r="I9343" i="9"/>
  <c r="P9343" i="9" s="1"/>
  <c r="J9343" i="9"/>
  <c r="R9343" i="9" s="1"/>
  <c r="I9344" i="9"/>
  <c r="Q9344" i="9" s="1"/>
  <c r="J9344" i="9"/>
  <c r="R9344" i="9" s="1"/>
  <c r="I9345" i="9"/>
  <c r="Q9345" i="9" s="1"/>
  <c r="J9345" i="9"/>
  <c r="R9345" i="9" s="1"/>
  <c r="I9346" i="9"/>
  <c r="P9346" i="9" s="1"/>
  <c r="J9346" i="9"/>
  <c r="R9346" i="9" s="1"/>
  <c r="I9347" i="9"/>
  <c r="P9347" i="9" s="1"/>
  <c r="J9347" i="9"/>
  <c r="R9347" i="9" s="1"/>
  <c r="I9348" i="9"/>
  <c r="Q9348" i="9" s="1"/>
  <c r="J9348" i="9"/>
  <c r="R9348" i="9" s="1"/>
  <c r="I9349" i="9"/>
  <c r="Q9349" i="9" s="1"/>
  <c r="J9349" i="9"/>
  <c r="R9349" i="9" s="1"/>
  <c r="I9350" i="9"/>
  <c r="P9350" i="9" s="1"/>
  <c r="J9350" i="9"/>
  <c r="R9350" i="9" s="1"/>
  <c r="I9351" i="9"/>
  <c r="P9351" i="9" s="1"/>
  <c r="J9351" i="9"/>
  <c r="R9351" i="9" s="1"/>
  <c r="I9352" i="9"/>
  <c r="Q9352" i="9" s="1"/>
  <c r="J9352" i="9"/>
  <c r="R9352" i="9" s="1"/>
  <c r="I9353" i="9"/>
  <c r="Q9353" i="9" s="1"/>
  <c r="J9353" i="9"/>
  <c r="R9353" i="9" s="1"/>
  <c r="I9354" i="9"/>
  <c r="P9354" i="9" s="1"/>
  <c r="J9354" i="9"/>
  <c r="R9354" i="9" s="1"/>
  <c r="I9355" i="9"/>
  <c r="P9355" i="9" s="1"/>
  <c r="J9355" i="9"/>
  <c r="R9355" i="9" s="1"/>
  <c r="I9356" i="9"/>
  <c r="Q9356" i="9" s="1"/>
  <c r="J9356" i="9"/>
  <c r="R9356" i="9" s="1"/>
  <c r="I9357" i="9"/>
  <c r="Q9357" i="9" s="1"/>
  <c r="J9357" i="9"/>
  <c r="R9357" i="9" s="1"/>
  <c r="I9358" i="9"/>
  <c r="P9358" i="9" s="1"/>
  <c r="J9358" i="9"/>
  <c r="R9358" i="9" s="1"/>
  <c r="I9359" i="9"/>
  <c r="P9359" i="9" s="1"/>
  <c r="J9359" i="9"/>
  <c r="R9359" i="9" s="1"/>
  <c r="I9360" i="9"/>
  <c r="Q9360" i="9" s="1"/>
  <c r="J9360" i="9"/>
  <c r="R9360" i="9" s="1"/>
  <c r="I9361" i="9"/>
  <c r="Q9361" i="9" s="1"/>
  <c r="J9361" i="9"/>
  <c r="R9361" i="9" s="1"/>
  <c r="I9362" i="9"/>
  <c r="P9362" i="9" s="1"/>
  <c r="J9362" i="9"/>
  <c r="R9362" i="9" s="1"/>
  <c r="I9363" i="9"/>
  <c r="P9363" i="9" s="1"/>
  <c r="J9363" i="9"/>
  <c r="R9363" i="9" s="1"/>
  <c r="I9364" i="9"/>
  <c r="Q9364" i="9" s="1"/>
  <c r="J9364" i="9"/>
  <c r="R9364" i="9" s="1"/>
  <c r="I9365" i="9"/>
  <c r="Q9365" i="9" s="1"/>
  <c r="J9365" i="9"/>
  <c r="R9365" i="9" s="1"/>
  <c r="I9366" i="9"/>
  <c r="P9366" i="9" s="1"/>
  <c r="J9366" i="9"/>
  <c r="R9366" i="9" s="1"/>
  <c r="I9367" i="9"/>
  <c r="P9367" i="9" s="1"/>
  <c r="J9367" i="9"/>
  <c r="R9367" i="9" s="1"/>
  <c r="I9368" i="9"/>
  <c r="Q9368" i="9" s="1"/>
  <c r="J9368" i="9"/>
  <c r="R9368" i="9" s="1"/>
  <c r="I9369" i="9"/>
  <c r="Q9369" i="9" s="1"/>
  <c r="J9369" i="9"/>
  <c r="R9369" i="9" s="1"/>
  <c r="I9370" i="9"/>
  <c r="P9370" i="9" s="1"/>
  <c r="J9370" i="9"/>
  <c r="R9370" i="9" s="1"/>
  <c r="I9371" i="9"/>
  <c r="P9371" i="9" s="1"/>
  <c r="J9371" i="9"/>
  <c r="R9371" i="9" s="1"/>
  <c r="I9372" i="9"/>
  <c r="Q9372" i="9" s="1"/>
  <c r="J9372" i="9"/>
  <c r="R9372" i="9" s="1"/>
  <c r="I9373" i="9"/>
  <c r="Q9373" i="9" s="1"/>
  <c r="J9373" i="9"/>
  <c r="R9373" i="9" s="1"/>
  <c r="I9374" i="9"/>
  <c r="P9374" i="9" s="1"/>
  <c r="J9374" i="9"/>
  <c r="R9374" i="9" s="1"/>
  <c r="I9375" i="9"/>
  <c r="P9375" i="9" s="1"/>
  <c r="J9375" i="9"/>
  <c r="R9375" i="9" s="1"/>
  <c r="I9376" i="9"/>
  <c r="Q9376" i="9" s="1"/>
  <c r="J9376" i="9"/>
  <c r="R9376" i="9" s="1"/>
  <c r="I9377" i="9"/>
  <c r="Q9377" i="9" s="1"/>
  <c r="J9377" i="9"/>
  <c r="R9377" i="9" s="1"/>
  <c r="I9378" i="9"/>
  <c r="P9378" i="9" s="1"/>
  <c r="J9378" i="9"/>
  <c r="R9378" i="9" s="1"/>
  <c r="I9379" i="9"/>
  <c r="P9379" i="9" s="1"/>
  <c r="J9379" i="9"/>
  <c r="R9379" i="9" s="1"/>
  <c r="I9380" i="9"/>
  <c r="P9380" i="9" s="1"/>
  <c r="J9380" i="9"/>
  <c r="R9380" i="9" s="1"/>
  <c r="I9381" i="9"/>
  <c r="Q9381" i="9" s="1"/>
  <c r="J9381" i="9"/>
  <c r="R9381" i="9" s="1"/>
  <c r="I9382" i="9"/>
  <c r="P9382" i="9" s="1"/>
  <c r="J9382" i="9"/>
  <c r="R9382" i="9" s="1"/>
  <c r="I9383" i="9"/>
  <c r="P9383" i="9" s="1"/>
  <c r="J9383" i="9"/>
  <c r="R9383" i="9" s="1"/>
  <c r="I9384" i="9"/>
  <c r="Q9384" i="9" s="1"/>
  <c r="J9384" i="9"/>
  <c r="R9384" i="9" s="1"/>
  <c r="I9385" i="9"/>
  <c r="Q9385" i="9" s="1"/>
  <c r="J9385" i="9"/>
  <c r="R9385" i="9" s="1"/>
  <c r="I9386" i="9"/>
  <c r="P9386" i="9" s="1"/>
  <c r="J9386" i="9"/>
  <c r="R9386" i="9" s="1"/>
  <c r="I9387" i="9"/>
  <c r="P9387" i="9" s="1"/>
  <c r="J9387" i="9"/>
  <c r="R9387" i="9" s="1"/>
  <c r="I9388" i="9"/>
  <c r="Q9388" i="9" s="1"/>
  <c r="J9388" i="9"/>
  <c r="R9388" i="9" s="1"/>
  <c r="I9389" i="9"/>
  <c r="Q9389" i="9" s="1"/>
  <c r="J9389" i="9"/>
  <c r="R9389" i="9" s="1"/>
  <c r="I9390" i="9"/>
  <c r="P9390" i="9" s="1"/>
  <c r="J9390" i="9"/>
  <c r="R9390" i="9" s="1"/>
  <c r="I9391" i="9"/>
  <c r="P9391" i="9" s="1"/>
  <c r="J9391" i="9"/>
  <c r="R9391" i="9" s="1"/>
  <c r="I9392" i="9"/>
  <c r="Q9392" i="9" s="1"/>
  <c r="J9392" i="9"/>
  <c r="R9392" i="9" s="1"/>
  <c r="I9393" i="9"/>
  <c r="Q9393" i="9" s="1"/>
  <c r="J9393" i="9"/>
  <c r="R9393" i="9" s="1"/>
  <c r="I9394" i="9"/>
  <c r="P9394" i="9" s="1"/>
  <c r="J9394" i="9"/>
  <c r="R9394" i="9" s="1"/>
  <c r="I9395" i="9"/>
  <c r="P9395" i="9" s="1"/>
  <c r="J9395" i="9"/>
  <c r="R9395" i="9" s="1"/>
  <c r="I9396" i="9"/>
  <c r="Q9396" i="9" s="1"/>
  <c r="J9396" i="9"/>
  <c r="R9396" i="9" s="1"/>
  <c r="I9397" i="9"/>
  <c r="Q9397" i="9" s="1"/>
  <c r="J9397" i="9"/>
  <c r="R9397" i="9" s="1"/>
  <c r="I9398" i="9"/>
  <c r="P9398" i="9" s="1"/>
  <c r="J9398" i="9"/>
  <c r="R9398" i="9" s="1"/>
  <c r="I9399" i="9"/>
  <c r="P9399" i="9" s="1"/>
  <c r="J9399" i="9"/>
  <c r="R9399" i="9" s="1"/>
  <c r="I9400" i="9"/>
  <c r="Q9400" i="9" s="1"/>
  <c r="J9400" i="9"/>
  <c r="R9400" i="9" s="1"/>
  <c r="I9401" i="9"/>
  <c r="Q9401" i="9" s="1"/>
  <c r="J9401" i="9"/>
  <c r="R9401" i="9" s="1"/>
  <c r="I9402" i="9"/>
  <c r="P9402" i="9" s="1"/>
  <c r="J9402" i="9"/>
  <c r="R9402" i="9" s="1"/>
  <c r="I9403" i="9"/>
  <c r="P9403" i="9" s="1"/>
  <c r="J9403" i="9"/>
  <c r="R9403" i="9" s="1"/>
  <c r="I9404" i="9"/>
  <c r="Q9404" i="9" s="1"/>
  <c r="J9404" i="9"/>
  <c r="R9404" i="9" s="1"/>
  <c r="I9405" i="9"/>
  <c r="Q9405" i="9" s="1"/>
  <c r="J9405" i="9"/>
  <c r="R9405" i="9" s="1"/>
  <c r="I9406" i="9"/>
  <c r="P9406" i="9" s="1"/>
  <c r="J9406" i="9"/>
  <c r="R9406" i="9" s="1"/>
  <c r="I9407" i="9"/>
  <c r="P9407" i="9" s="1"/>
  <c r="J9407" i="9"/>
  <c r="R9407" i="9" s="1"/>
  <c r="I9408" i="9"/>
  <c r="Q9408" i="9" s="1"/>
  <c r="J9408" i="9"/>
  <c r="R9408" i="9" s="1"/>
  <c r="I9409" i="9"/>
  <c r="Q9409" i="9" s="1"/>
  <c r="J9409" i="9"/>
  <c r="R9409" i="9" s="1"/>
  <c r="I9410" i="9"/>
  <c r="P9410" i="9" s="1"/>
  <c r="J9410" i="9"/>
  <c r="R9410" i="9" s="1"/>
  <c r="I9411" i="9"/>
  <c r="P9411" i="9" s="1"/>
  <c r="J9411" i="9"/>
  <c r="R9411" i="9" s="1"/>
  <c r="I9412" i="9"/>
  <c r="Q9412" i="9" s="1"/>
  <c r="J9412" i="9"/>
  <c r="R9412" i="9" s="1"/>
  <c r="I9413" i="9"/>
  <c r="Q9413" i="9" s="1"/>
  <c r="J9413" i="9"/>
  <c r="R9413" i="9" s="1"/>
  <c r="I9414" i="9"/>
  <c r="P9414" i="9" s="1"/>
  <c r="J9414" i="9"/>
  <c r="R9414" i="9" s="1"/>
  <c r="I9415" i="9"/>
  <c r="P9415" i="9" s="1"/>
  <c r="J9415" i="9"/>
  <c r="R9415" i="9" s="1"/>
  <c r="I9416" i="9"/>
  <c r="Q9416" i="9" s="1"/>
  <c r="J9416" i="9"/>
  <c r="R9416" i="9" s="1"/>
  <c r="I9417" i="9"/>
  <c r="Q9417" i="9" s="1"/>
  <c r="J9417" i="9"/>
  <c r="R9417" i="9" s="1"/>
  <c r="I9418" i="9"/>
  <c r="P9418" i="9" s="1"/>
  <c r="J9418" i="9"/>
  <c r="R9418" i="9" s="1"/>
  <c r="I9419" i="9"/>
  <c r="P9419" i="9" s="1"/>
  <c r="J9419" i="9"/>
  <c r="R9419" i="9" s="1"/>
  <c r="I9420" i="9"/>
  <c r="Q9420" i="9" s="1"/>
  <c r="J9420" i="9"/>
  <c r="R9420" i="9" s="1"/>
  <c r="I9421" i="9"/>
  <c r="Q9421" i="9" s="1"/>
  <c r="J9421" i="9"/>
  <c r="R9421" i="9" s="1"/>
  <c r="I9422" i="9"/>
  <c r="P9422" i="9" s="1"/>
  <c r="J9422" i="9"/>
  <c r="R9422" i="9" s="1"/>
  <c r="I9423" i="9"/>
  <c r="P9423" i="9" s="1"/>
  <c r="J9423" i="9"/>
  <c r="R9423" i="9" s="1"/>
  <c r="I9424" i="9"/>
  <c r="Q9424" i="9" s="1"/>
  <c r="J9424" i="9"/>
  <c r="R9424" i="9" s="1"/>
  <c r="I9425" i="9"/>
  <c r="Q9425" i="9" s="1"/>
  <c r="J9425" i="9"/>
  <c r="R9425" i="9" s="1"/>
  <c r="I9426" i="9"/>
  <c r="P9426" i="9" s="1"/>
  <c r="J9426" i="9"/>
  <c r="R9426" i="9" s="1"/>
  <c r="I9427" i="9"/>
  <c r="P9427" i="9" s="1"/>
  <c r="J9427" i="9"/>
  <c r="R9427" i="9" s="1"/>
  <c r="I9428" i="9"/>
  <c r="Q9428" i="9" s="1"/>
  <c r="J9428" i="9"/>
  <c r="R9428" i="9" s="1"/>
  <c r="I9429" i="9"/>
  <c r="Q9429" i="9" s="1"/>
  <c r="J9429" i="9"/>
  <c r="R9429" i="9" s="1"/>
  <c r="I9430" i="9"/>
  <c r="P9430" i="9" s="1"/>
  <c r="J9430" i="9"/>
  <c r="R9430" i="9" s="1"/>
  <c r="I9431" i="9"/>
  <c r="P9431" i="9" s="1"/>
  <c r="J9431" i="9"/>
  <c r="R9431" i="9" s="1"/>
  <c r="I9432" i="9"/>
  <c r="Q9432" i="9" s="1"/>
  <c r="J9432" i="9"/>
  <c r="R9432" i="9" s="1"/>
  <c r="I9433" i="9"/>
  <c r="Q9433" i="9" s="1"/>
  <c r="J9433" i="9"/>
  <c r="R9433" i="9" s="1"/>
  <c r="I9434" i="9"/>
  <c r="P9434" i="9" s="1"/>
  <c r="J9434" i="9"/>
  <c r="R9434" i="9" s="1"/>
  <c r="I9435" i="9"/>
  <c r="P9435" i="9" s="1"/>
  <c r="J9435" i="9"/>
  <c r="R9435" i="9" s="1"/>
  <c r="I9436" i="9"/>
  <c r="Q9436" i="9" s="1"/>
  <c r="J9436" i="9"/>
  <c r="R9436" i="9" s="1"/>
  <c r="I9437" i="9"/>
  <c r="Q9437" i="9" s="1"/>
  <c r="J9437" i="9"/>
  <c r="R9437" i="9" s="1"/>
  <c r="I9438" i="9"/>
  <c r="P9438" i="9" s="1"/>
  <c r="J9438" i="9"/>
  <c r="R9438" i="9" s="1"/>
  <c r="I9439" i="9"/>
  <c r="P9439" i="9" s="1"/>
  <c r="J9439" i="9"/>
  <c r="R9439" i="9" s="1"/>
  <c r="I9440" i="9"/>
  <c r="Q9440" i="9" s="1"/>
  <c r="J9440" i="9"/>
  <c r="R9440" i="9" s="1"/>
  <c r="I9441" i="9"/>
  <c r="Q9441" i="9" s="1"/>
  <c r="J9441" i="9"/>
  <c r="R9441" i="9" s="1"/>
  <c r="I9442" i="9"/>
  <c r="P9442" i="9" s="1"/>
  <c r="J9442" i="9"/>
  <c r="R9442" i="9" s="1"/>
  <c r="I9443" i="9"/>
  <c r="P9443" i="9" s="1"/>
  <c r="J9443" i="9"/>
  <c r="R9443" i="9" s="1"/>
  <c r="I9444" i="9"/>
  <c r="Q9444" i="9" s="1"/>
  <c r="J9444" i="9"/>
  <c r="R9444" i="9" s="1"/>
  <c r="I9445" i="9"/>
  <c r="Q9445" i="9" s="1"/>
  <c r="J9445" i="9"/>
  <c r="R9445" i="9" s="1"/>
  <c r="I9446" i="9"/>
  <c r="P9446" i="9" s="1"/>
  <c r="J9446" i="9"/>
  <c r="R9446" i="9" s="1"/>
  <c r="I9447" i="9"/>
  <c r="P9447" i="9" s="1"/>
  <c r="J9447" i="9"/>
  <c r="R9447" i="9" s="1"/>
  <c r="I9448" i="9"/>
  <c r="Q9448" i="9" s="1"/>
  <c r="J9448" i="9"/>
  <c r="R9448" i="9" s="1"/>
  <c r="I9449" i="9"/>
  <c r="Q9449" i="9" s="1"/>
  <c r="J9449" i="9"/>
  <c r="R9449" i="9" s="1"/>
  <c r="I9450" i="9"/>
  <c r="P9450" i="9" s="1"/>
  <c r="J9450" i="9"/>
  <c r="R9450" i="9" s="1"/>
  <c r="I9451" i="9"/>
  <c r="P9451" i="9" s="1"/>
  <c r="J9451" i="9"/>
  <c r="R9451" i="9" s="1"/>
  <c r="I9452" i="9"/>
  <c r="Q9452" i="9" s="1"/>
  <c r="J9452" i="9"/>
  <c r="R9452" i="9" s="1"/>
  <c r="I9453" i="9"/>
  <c r="Q9453" i="9" s="1"/>
  <c r="J9453" i="9"/>
  <c r="R9453" i="9" s="1"/>
  <c r="I9454" i="9"/>
  <c r="P9454" i="9" s="1"/>
  <c r="J9454" i="9"/>
  <c r="R9454" i="9" s="1"/>
  <c r="I9455" i="9"/>
  <c r="P9455" i="9" s="1"/>
  <c r="J9455" i="9"/>
  <c r="R9455" i="9" s="1"/>
  <c r="I9456" i="9"/>
  <c r="Q9456" i="9" s="1"/>
  <c r="J9456" i="9"/>
  <c r="R9456" i="9" s="1"/>
  <c r="I9457" i="9"/>
  <c r="Q9457" i="9" s="1"/>
  <c r="J9457" i="9"/>
  <c r="R9457" i="9" s="1"/>
  <c r="I9458" i="9"/>
  <c r="P9458" i="9" s="1"/>
  <c r="J9458" i="9"/>
  <c r="R9458" i="9" s="1"/>
  <c r="I9459" i="9"/>
  <c r="P9459" i="9" s="1"/>
  <c r="J9459" i="9"/>
  <c r="R9459" i="9" s="1"/>
  <c r="I9460" i="9"/>
  <c r="Q9460" i="9" s="1"/>
  <c r="J9460" i="9"/>
  <c r="R9460" i="9" s="1"/>
  <c r="I9461" i="9"/>
  <c r="Q9461" i="9" s="1"/>
  <c r="J9461" i="9"/>
  <c r="R9461" i="9" s="1"/>
  <c r="I9462" i="9"/>
  <c r="P9462" i="9" s="1"/>
  <c r="J9462" i="9"/>
  <c r="R9462" i="9" s="1"/>
  <c r="I9463" i="9"/>
  <c r="P9463" i="9" s="1"/>
  <c r="J9463" i="9"/>
  <c r="R9463" i="9" s="1"/>
  <c r="I9464" i="9"/>
  <c r="Q9464" i="9" s="1"/>
  <c r="J9464" i="9"/>
  <c r="R9464" i="9" s="1"/>
  <c r="I9465" i="9"/>
  <c r="Q9465" i="9" s="1"/>
  <c r="J9465" i="9"/>
  <c r="R9465" i="9" s="1"/>
  <c r="I9466" i="9"/>
  <c r="P9466" i="9" s="1"/>
  <c r="J9466" i="9"/>
  <c r="R9466" i="9" s="1"/>
  <c r="I9467" i="9"/>
  <c r="P9467" i="9" s="1"/>
  <c r="J9467" i="9"/>
  <c r="R9467" i="9" s="1"/>
  <c r="I9468" i="9"/>
  <c r="Q9468" i="9" s="1"/>
  <c r="J9468" i="9"/>
  <c r="R9468" i="9" s="1"/>
  <c r="I9469" i="9"/>
  <c r="Q9469" i="9" s="1"/>
  <c r="J9469" i="9"/>
  <c r="R9469" i="9" s="1"/>
  <c r="I9470" i="9"/>
  <c r="P9470" i="9" s="1"/>
  <c r="J9470" i="9"/>
  <c r="R9470" i="9" s="1"/>
  <c r="I9471" i="9"/>
  <c r="P9471" i="9" s="1"/>
  <c r="J9471" i="9"/>
  <c r="R9471" i="9" s="1"/>
  <c r="I9472" i="9"/>
  <c r="Q9472" i="9" s="1"/>
  <c r="J9472" i="9"/>
  <c r="R9472" i="9" s="1"/>
  <c r="I9473" i="9"/>
  <c r="Q9473" i="9" s="1"/>
  <c r="J9473" i="9"/>
  <c r="R9473" i="9" s="1"/>
  <c r="I9474" i="9"/>
  <c r="P9474" i="9" s="1"/>
  <c r="J9474" i="9"/>
  <c r="R9474" i="9" s="1"/>
  <c r="I9475" i="9"/>
  <c r="P9475" i="9" s="1"/>
  <c r="J9475" i="9"/>
  <c r="R9475" i="9" s="1"/>
  <c r="I9476" i="9"/>
  <c r="Q9476" i="9" s="1"/>
  <c r="J9476" i="9"/>
  <c r="R9476" i="9" s="1"/>
  <c r="I9477" i="9"/>
  <c r="Q9477" i="9" s="1"/>
  <c r="J9477" i="9"/>
  <c r="R9477" i="9" s="1"/>
  <c r="I9478" i="9"/>
  <c r="P9478" i="9" s="1"/>
  <c r="J9478" i="9"/>
  <c r="R9478" i="9" s="1"/>
  <c r="I9479" i="9"/>
  <c r="P9479" i="9" s="1"/>
  <c r="J9479" i="9"/>
  <c r="R9479" i="9" s="1"/>
  <c r="I9480" i="9"/>
  <c r="Q9480" i="9" s="1"/>
  <c r="J9480" i="9"/>
  <c r="R9480" i="9" s="1"/>
  <c r="I9481" i="9"/>
  <c r="Q9481" i="9" s="1"/>
  <c r="J9481" i="9"/>
  <c r="R9481" i="9" s="1"/>
  <c r="I9482" i="9"/>
  <c r="J9482" i="9"/>
  <c r="R9482" i="9" s="1"/>
  <c r="I9483" i="9"/>
  <c r="P9483" i="9" s="1"/>
  <c r="J9483" i="9"/>
  <c r="R9483" i="9" s="1"/>
  <c r="I9484" i="9"/>
  <c r="Q9484" i="9" s="1"/>
  <c r="J9484" i="9"/>
  <c r="R9484" i="9" s="1"/>
  <c r="I9485" i="9"/>
  <c r="Q9485" i="9" s="1"/>
  <c r="J9485" i="9"/>
  <c r="R9485" i="9" s="1"/>
  <c r="I9486" i="9"/>
  <c r="J9486" i="9"/>
  <c r="R9486" i="9" s="1"/>
  <c r="I9487" i="9"/>
  <c r="P9487" i="9" s="1"/>
  <c r="J9487" i="9"/>
  <c r="R9487" i="9" s="1"/>
  <c r="I9488" i="9"/>
  <c r="Q9488" i="9" s="1"/>
  <c r="J9488" i="9"/>
  <c r="R9488" i="9" s="1"/>
  <c r="I9489" i="9"/>
  <c r="Q9489" i="9" s="1"/>
  <c r="J9489" i="9"/>
  <c r="R9489" i="9" s="1"/>
  <c r="I9490" i="9"/>
  <c r="J9490" i="9"/>
  <c r="R9490" i="9" s="1"/>
  <c r="I9491" i="9"/>
  <c r="P9491" i="9" s="1"/>
  <c r="J9491" i="9"/>
  <c r="R9491" i="9" s="1"/>
  <c r="I9492" i="9"/>
  <c r="Q9492" i="9" s="1"/>
  <c r="J9492" i="9"/>
  <c r="R9492" i="9" s="1"/>
  <c r="I9493" i="9"/>
  <c r="Q9493" i="9" s="1"/>
  <c r="J9493" i="9"/>
  <c r="R9493" i="9" s="1"/>
  <c r="I9494" i="9"/>
  <c r="J9494" i="9"/>
  <c r="R9494" i="9" s="1"/>
  <c r="I9495" i="9"/>
  <c r="P9495" i="9" s="1"/>
  <c r="J9495" i="9"/>
  <c r="R9495" i="9" s="1"/>
  <c r="I9496" i="9"/>
  <c r="Q9496" i="9" s="1"/>
  <c r="J9496" i="9"/>
  <c r="R9496" i="9" s="1"/>
  <c r="I9497" i="9"/>
  <c r="Q9497" i="9" s="1"/>
  <c r="J9497" i="9"/>
  <c r="R9497" i="9" s="1"/>
  <c r="I9498" i="9"/>
  <c r="J9498" i="9"/>
  <c r="R9498" i="9" s="1"/>
  <c r="I9499" i="9"/>
  <c r="P9499" i="9" s="1"/>
  <c r="J9499" i="9"/>
  <c r="R9499" i="9" s="1"/>
  <c r="I9500" i="9"/>
  <c r="P9500" i="9" s="1"/>
  <c r="J9500" i="9"/>
  <c r="R9500" i="9" s="1"/>
  <c r="I9501" i="9"/>
  <c r="Q9501" i="9" s="1"/>
  <c r="J9501" i="9"/>
  <c r="R9501" i="9" s="1"/>
  <c r="I9502" i="9"/>
  <c r="J9502" i="9"/>
  <c r="R9502" i="9" s="1"/>
  <c r="I9503" i="9"/>
  <c r="P9503" i="9" s="1"/>
  <c r="J9503" i="9"/>
  <c r="R9503" i="9" s="1"/>
  <c r="I9504" i="9"/>
  <c r="Q9504" i="9" s="1"/>
  <c r="J9504" i="9"/>
  <c r="R9504" i="9" s="1"/>
  <c r="I9505" i="9"/>
  <c r="J9505" i="9"/>
  <c r="R9505" i="9" s="1"/>
  <c r="I9506" i="9"/>
  <c r="J9506" i="9"/>
  <c r="R9506" i="9" s="1"/>
  <c r="I9507" i="9"/>
  <c r="P9507" i="9" s="1"/>
  <c r="J9507" i="9"/>
  <c r="R9507" i="9" s="1"/>
  <c r="I9508" i="9"/>
  <c r="Q9508" i="9" s="1"/>
  <c r="J9508" i="9"/>
  <c r="R9508" i="9" s="1"/>
  <c r="I9509" i="9"/>
  <c r="Q9509" i="9" s="1"/>
  <c r="J9509" i="9"/>
  <c r="R9509" i="9" s="1"/>
  <c r="I9510" i="9"/>
  <c r="J9510" i="9"/>
  <c r="R9510" i="9" s="1"/>
  <c r="I9511" i="9"/>
  <c r="P9511" i="9" s="1"/>
  <c r="J9511" i="9"/>
  <c r="R9511" i="9" s="1"/>
  <c r="I9512" i="9"/>
  <c r="J9512" i="9"/>
  <c r="R9512" i="9" s="1"/>
  <c r="I9513" i="9"/>
  <c r="Q9513" i="9" s="1"/>
  <c r="J9513" i="9"/>
  <c r="R9513" i="9" s="1"/>
  <c r="I9514" i="9"/>
  <c r="J9514" i="9"/>
  <c r="R9514" i="9" s="1"/>
  <c r="I9515" i="9"/>
  <c r="P9515" i="9" s="1"/>
  <c r="J9515" i="9"/>
  <c r="R9515" i="9" s="1"/>
  <c r="I9516" i="9"/>
  <c r="P9516" i="9" s="1"/>
  <c r="J9516" i="9"/>
  <c r="R9516" i="9" s="1"/>
  <c r="I9517" i="9"/>
  <c r="Q9517" i="9" s="1"/>
  <c r="J9517" i="9"/>
  <c r="R9517" i="9" s="1"/>
  <c r="I9518" i="9"/>
  <c r="J9518" i="9"/>
  <c r="R9518" i="9" s="1"/>
  <c r="I9519" i="9"/>
  <c r="P9519" i="9" s="1"/>
  <c r="J9519" i="9"/>
  <c r="R9519" i="9" s="1"/>
  <c r="I9520" i="9"/>
  <c r="Q9520" i="9" s="1"/>
  <c r="J9520" i="9"/>
  <c r="R9520" i="9" s="1"/>
  <c r="I9521" i="9"/>
  <c r="Q9521" i="9" s="1"/>
  <c r="J9521" i="9"/>
  <c r="R9521" i="9" s="1"/>
  <c r="I9522" i="9"/>
  <c r="J9522" i="9"/>
  <c r="R9522" i="9" s="1"/>
  <c r="I9523" i="9"/>
  <c r="P9523" i="9" s="1"/>
  <c r="J9523" i="9"/>
  <c r="R9523" i="9" s="1"/>
  <c r="I9524" i="9"/>
  <c r="Q9524" i="9" s="1"/>
  <c r="J9524" i="9"/>
  <c r="R9524" i="9" s="1"/>
  <c r="I9525" i="9"/>
  <c r="Q9525" i="9" s="1"/>
  <c r="J9525" i="9"/>
  <c r="R9525" i="9" s="1"/>
  <c r="I9526" i="9"/>
  <c r="J9526" i="9"/>
  <c r="R9526" i="9" s="1"/>
  <c r="I9527" i="9"/>
  <c r="P9527" i="9" s="1"/>
  <c r="J9527" i="9"/>
  <c r="R9527" i="9" s="1"/>
  <c r="I9528" i="9"/>
  <c r="P9528" i="9" s="1"/>
  <c r="J9528" i="9"/>
  <c r="R9528" i="9" s="1"/>
  <c r="I9529" i="9"/>
  <c r="Q9529" i="9" s="1"/>
  <c r="J9529" i="9"/>
  <c r="R9529" i="9" s="1"/>
  <c r="I9530" i="9"/>
  <c r="J9530" i="9"/>
  <c r="R9530" i="9" s="1"/>
  <c r="I9531" i="9"/>
  <c r="P9531" i="9" s="1"/>
  <c r="J9531" i="9"/>
  <c r="R9531" i="9" s="1"/>
  <c r="I9532" i="9"/>
  <c r="Q9532" i="9" s="1"/>
  <c r="J9532" i="9"/>
  <c r="R9532" i="9" s="1"/>
  <c r="I9533" i="9"/>
  <c r="Q9533" i="9" s="1"/>
  <c r="J9533" i="9"/>
  <c r="R9533" i="9" s="1"/>
  <c r="I9534" i="9"/>
  <c r="J9534" i="9"/>
  <c r="R9534" i="9" s="1"/>
  <c r="I9535" i="9"/>
  <c r="P9535" i="9" s="1"/>
  <c r="J9535" i="9"/>
  <c r="R9535" i="9" s="1"/>
  <c r="I9536" i="9"/>
  <c r="Q9536" i="9" s="1"/>
  <c r="J9536" i="9"/>
  <c r="R9536" i="9" s="1"/>
  <c r="I9537" i="9"/>
  <c r="Q9537" i="9" s="1"/>
  <c r="J9537" i="9"/>
  <c r="R9537" i="9" s="1"/>
  <c r="I9538" i="9"/>
  <c r="J9538" i="9"/>
  <c r="R9538" i="9" s="1"/>
  <c r="I9539" i="9"/>
  <c r="P9539" i="9" s="1"/>
  <c r="J9539" i="9"/>
  <c r="R9539" i="9" s="1"/>
  <c r="I9540" i="9"/>
  <c r="Q9540" i="9" s="1"/>
  <c r="J9540" i="9"/>
  <c r="R9540" i="9" s="1"/>
  <c r="I9541" i="9"/>
  <c r="Q9541" i="9" s="1"/>
  <c r="J9541" i="9"/>
  <c r="R9541" i="9" s="1"/>
  <c r="I9542" i="9"/>
  <c r="J9542" i="9"/>
  <c r="R9542" i="9" s="1"/>
  <c r="I9543" i="9"/>
  <c r="P9543" i="9" s="1"/>
  <c r="J9543" i="9"/>
  <c r="R9543" i="9" s="1"/>
  <c r="I9544" i="9"/>
  <c r="P9544" i="9" s="1"/>
  <c r="J9544" i="9"/>
  <c r="R9544" i="9" s="1"/>
  <c r="I9545" i="9"/>
  <c r="Q9545" i="9" s="1"/>
  <c r="J9545" i="9"/>
  <c r="R9545" i="9" s="1"/>
  <c r="I9546" i="9"/>
  <c r="J9546" i="9"/>
  <c r="R9546" i="9" s="1"/>
  <c r="I9547" i="9"/>
  <c r="P9547" i="9" s="1"/>
  <c r="J9547" i="9"/>
  <c r="R9547" i="9" s="1"/>
  <c r="I9548" i="9"/>
  <c r="P9548" i="9" s="1"/>
  <c r="J9548" i="9"/>
  <c r="R9548" i="9" s="1"/>
  <c r="I9549" i="9"/>
  <c r="Q9549" i="9" s="1"/>
  <c r="J9549" i="9"/>
  <c r="R9549" i="9" s="1"/>
  <c r="I9550" i="9"/>
  <c r="J9550" i="9"/>
  <c r="R9550" i="9" s="1"/>
  <c r="I9551" i="9"/>
  <c r="P9551" i="9" s="1"/>
  <c r="J9551" i="9"/>
  <c r="R9551" i="9" s="1"/>
  <c r="I9552" i="9"/>
  <c r="Q9552" i="9" s="1"/>
  <c r="J9552" i="9"/>
  <c r="R9552" i="9" s="1"/>
  <c r="I9553" i="9"/>
  <c r="Q9553" i="9" s="1"/>
  <c r="J9553" i="9"/>
  <c r="R9553" i="9" s="1"/>
  <c r="I9554" i="9"/>
  <c r="J9554" i="9"/>
  <c r="R9554" i="9" s="1"/>
  <c r="I9555" i="9"/>
  <c r="P9555" i="9" s="1"/>
  <c r="J9555" i="9"/>
  <c r="R9555" i="9" s="1"/>
  <c r="I9556" i="9"/>
  <c r="Q9556" i="9" s="1"/>
  <c r="J9556" i="9"/>
  <c r="R9556" i="9" s="1"/>
  <c r="I9557" i="9"/>
  <c r="Q9557" i="9" s="1"/>
  <c r="J9557" i="9"/>
  <c r="R9557" i="9" s="1"/>
  <c r="I9558" i="9"/>
  <c r="J9558" i="9"/>
  <c r="R9558" i="9" s="1"/>
  <c r="I9559" i="9"/>
  <c r="P9559" i="9" s="1"/>
  <c r="J9559" i="9"/>
  <c r="R9559" i="9" s="1"/>
  <c r="I9560" i="9"/>
  <c r="P9560" i="9" s="1"/>
  <c r="J9560" i="9"/>
  <c r="R9560" i="9" s="1"/>
  <c r="I9561" i="9"/>
  <c r="Q9561" i="9" s="1"/>
  <c r="J9561" i="9"/>
  <c r="R9561" i="9" s="1"/>
  <c r="I9562" i="9"/>
  <c r="J9562" i="9"/>
  <c r="R9562" i="9" s="1"/>
  <c r="I9563" i="9"/>
  <c r="P9563" i="9" s="1"/>
  <c r="J9563" i="9"/>
  <c r="R9563" i="9" s="1"/>
  <c r="I9564" i="9"/>
  <c r="Q9564" i="9" s="1"/>
  <c r="J9564" i="9"/>
  <c r="R9564" i="9" s="1"/>
  <c r="I9565" i="9"/>
  <c r="Q9565" i="9" s="1"/>
  <c r="J9565" i="9"/>
  <c r="R9565" i="9" s="1"/>
  <c r="I9566" i="9"/>
  <c r="J9566" i="9"/>
  <c r="R9566" i="9" s="1"/>
  <c r="I9567" i="9"/>
  <c r="P9567" i="9" s="1"/>
  <c r="J9567" i="9"/>
  <c r="R9567" i="9" s="1"/>
  <c r="I9568" i="9"/>
  <c r="Q9568" i="9" s="1"/>
  <c r="J9568" i="9"/>
  <c r="R9568" i="9" s="1"/>
  <c r="I9569" i="9"/>
  <c r="Q9569" i="9" s="1"/>
  <c r="J9569" i="9"/>
  <c r="R9569" i="9" s="1"/>
  <c r="I9570" i="9"/>
  <c r="J9570" i="9"/>
  <c r="R9570" i="9" s="1"/>
  <c r="I9571" i="9"/>
  <c r="P9571" i="9" s="1"/>
  <c r="J9571" i="9"/>
  <c r="R9571" i="9" s="1"/>
  <c r="I9572" i="9"/>
  <c r="Q9572" i="9" s="1"/>
  <c r="J9572" i="9"/>
  <c r="R9572" i="9" s="1"/>
  <c r="I9573" i="9"/>
  <c r="Q9573" i="9" s="1"/>
  <c r="J9573" i="9"/>
  <c r="R9573" i="9" s="1"/>
  <c r="I9574" i="9"/>
  <c r="J9574" i="9"/>
  <c r="R9574" i="9" s="1"/>
  <c r="I9575" i="9"/>
  <c r="P9575" i="9" s="1"/>
  <c r="J9575" i="9"/>
  <c r="R9575" i="9" s="1"/>
  <c r="I9576" i="9"/>
  <c r="P9576" i="9" s="1"/>
  <c r="J9576" i="9"/>
  <c r="R9576" i="9" s="1"/>
  <c r="I9577" i="9"/>
  <c r="Q9577" i="9" s="1"/>
  <c r="J9577" i="9"/>
  <c r="R9577" i="9" s="1"/>
  <c r="I9578" i="9"/>
  <c r="J9578" i="9"/>
  <c r="R9578" i="9" s="1"/>
  <c r="I9579" i="9"/>
  <c r="P9579" i="9" s="1"/>
  <c r="J9579" i="9"/>
  <c r="R9579" i="9" s="1"/>
  <c r="I9580" i="9"/>
  <c r="Q9580" i="9" s="1"/>
  <c r="J9580" i="9"/>
  <c r="R9580" i="9" s="1"/>
  <c r="I9581" i="9"/>
  <c r="Q9581" i="9" s="1"/>
  <c r="J9581" i="9"/>
  <c r="R9581" i="9" s="1"/>
  <c r="I9582" i="9"/>
  <c r="J9582" i="9"/>
  <c r="R9582" i="9" s="1"/>
  <c r="I9583" i="9"/>
  <c r="P9583" i="9" s="1"/>
  <c r="J9583" i="9"/>
  <c r="R9583" i="9" s="1"/>
  <c r="I9584" i="9"/>
  <c r="Q9584" i="9" s="1"/>
  <c r="J9584" i="9"/>
  <c r="R9584" i="9" s="1"/>
  <c r="I9585" i="9"/>
  <c r="Q9585" i="9" s="1"/>
  <c r="J9585" i="9"/>
  <c r="R9585" i="9" s="1"/>
  <c r="I9586" i="9"/>
  <c r="J9586" i="9"/>
  <c r="R9586" i="9" s="1"/>
  <c r="I9587" i="9"/>
  <c r="J9587" i="9"/>
  <c r="R9587" i="9" s="1"/>
  <c r="I9588" i="9"/>
  <c r="J9588" i="9"/>
  <c r="R9588" i="9" s="1"/>
  <c r="I9589" i="9"/>
  <c r="J9589" i="9"/>
  <c r="R9589" i="9" s="1"/>
  <c r="I9590" i="9"/>
  <c r="J9590" i="9"/>
  <c r="R9590" i="9" s="1"/>
  <c r="I9591" i="9"/>
  <c r="P9591" i="9" s="1"/>
  <c r="J9591" i="9"/>
  <c r="R9591" i="9" s="1"/>
  <c r="I9592" i="9"/>
  <c r="P9592" i="9" s="1"/>
  <c r="J9592" i="9"/>
  <c r="R9592" i="9" s="1"/>
  <c r="I9593" i="9"/>
  <c r="J9593" i="9"/>
  <c r="R9593" i="9" s="1"/>
  <c r="I9594" i="9"/>
  <c r="J9594" i="9"/>
  <c r="R9594" i="9" s="1"/>
  <c r="I9595" i="9"/>
  <c r="P9595" i="9" s="1"/>
  <c r="J9595" i="9"/>
  <c r="R9595" i="9" s="1"/>
  <c r="I9596" i="9"/>
  <c r="Q9596" i="9" s="1"/>
  <c r="J9596" i="9"/>
  <c r="R9596" i="9" s="1"/>
  <c r="I9597" i="9"/>
  <c r="Q9597" i="9" s="1"/>
  <c r="J9597" i="9"/>
  <c r="R9597" i="9" s="1"/>
  <c r="I9598" i="9"/>
  <c r="J9598" i="9"/>
  <c r="R9598" i="9" s="1"/>
  <c r="I9599" i="9"/>
  <c r="P9599" i="9" s="1"/>
  <c r="J9599" i="9"/>
  <c r="R9599" i="9" s="1"/>
  <c r="I9600" i="9"/>
  <c r="Q9600" i="9" s="1"/>
  <c r="J9600" i="9"/>
  <c r="R9600" i="9" s="1"/>
  <c r="I9601" i="9"/>
  <c r="Q9601" i="9" s="1"/>
  <c r="J9601" i="9"/>
  <c r="R9601" i="9" s="1"/>
  <c r="I9602" i="9"/>
  <c r="J9602" i="9"/>
  <c r="R9602" i="9" s="1"/>
  <c r="I9603" i="9"/>
  <c r="J9603" i="9"/>
  <c r="R9603" i="9" s="1"/>
  <c r="I9604" i="9"/>
  <c r="J9604" i="9"/>
  <c r="R9604" i="9" s="1"/>
  <c r="I9605" i="9"/>
  <c r="J9605" i="9"/>
  <c r="R9605" i="9" s="1"/>
  <c r="I9606" i="9"/>
  <c r="J9606" i="9"/>
  <c r="R9606" i="9" s="1"/>
  <c r="I9607" i="9"/>
  <c r="P9607" i="9" s="1"/>
  <c r="J9607" i="9"/>
  <c r="R9607" i="9" s="1"/>
  <c r="I9608" i="9"/>
  <c r="P9608" i="9" s="1"/>
  <c r="J9608" i="9"/>
  <c r="R9608" i="9" s="1"/>
  <c r="I9609" i="9"/>
  <c r="J9609" i="9"/>
  <c r="R9609" i="9" s="1"/>
  <c r="I9610" i="9"/>
  <c r="J9610" i="9"/>
  <c r="R9610" i="9" s="1"/>
  <c r="I9611" i="9"/>
  <c r="P9611" i="9" s="1"/>
  <c r="J9611" i="9"/>
  <c r="R9611" i="9" s="1"/>
  <c r="I9612" i="9"/>
  <c r="Q9612" i="9" s="1"/>
  <c r="J9612" i="9"/>
  <c r="R9612" i="9" s="1"/>
  <c r="I9613" i="9"/>
  <c r="Q9613" i="9" s="1"/>
  <c r="J9613" i="9"/>
  <c r="R9613" i="9" s="1"/>
  <c r="I9614" i="9"/>
  <c r="J9614" i="9"/>
  <c r="R9614" i="9" s="1"/>
  <c r="I9615" i="9"/>
  <c r="P9615" i="9" s="1"/>
  <c r="J9615" i="9"/>
  <c r="R9615" i="9" s="1"/>
  <c r="I9616" i="9"/>
  <c r="Q9616" i="9" s="1"/>
  <c r="J9616" i="9"/>
  <c r="R9616" i="9" s="1"/>
  <c r="I9617" i="9"/>
  <c r="Q9617" i="9" s="1"/>
  <c r="J9617" i="9"/>
  <c r="R9617" i="9" s="1"/>
  <c r="I9618" i="9"/>
  <c r="J9618" i="9"/>
  <c r="R9618" i="9" s="1"/>
  <c r="I9619" i="9"/>
  <c r="J9619" i="9"/>
  <c r="R9619" i="9" s="1"/>
  <c r="I9620" i="9"/>
  <c r="J9620" i="9"/>
  <c r="R9620" i="9" s="1"/>
  <c r="I9621" i="9"/>
  <c r="J9621" i="9"/>
  <c r="R9621" i="9" s="1"/>
  <c r="I9622" i="9"/>
  <c r="J9622" i="9"/>
  <c r="R9622" i="9" s="1"/>
  <c r="I9623" i="9"/>
  <c r="P9623" i="9" s="1"/>
  <c r="J9623" i="9"/>
  <c r="R9623" i="9" s="1"/>
  <c r="I9624" i="9"/>
  <c r="P9624" i="9" s="1"/>
  <c r="J9624" i="9"/>
  <c r="R9624" i="9" s="1"/>
  <c r="I9625" i="9"/>
  <c r="J9625" i="9"/>
  <c r="R9625" i="9" s="1"/>
  <c r="I9626" i="9"/>
  <c r="P9626" i="9" s="1"/>
  <c r="J9626" i="9"/>
  <c r="R9626" i="9" s="1"/>
  <c r="I9627" i="9"/>
  <c r="P9627" i="9" s="1"/>
  <c r="J9627" i="9"/>
  <c r="R9627" i="9" s="1"/>
  <c r="I9628" i="9"/>
  <c r="Q9628" i="9" s="1"/>
  <c r="J9628" i="9"/>
  <c r="R9628" i="9" s="1"/>
  <c r="I9629" i="9"/>
  <c r="Q9629" i="9" s="1"/>
  <c r="J9629" i="9"/>
  <c r="R9629" i="9" s="1"/>
  <c r="I9630" i="9"/>
  <c r="P9630" i="9" s="1"/>
  <c r="J9630" i="9"/>
  <c r="R9630" i="9" s="1"/>
  <c r="I9631" i="9"/>
  <c r="Q9631" i="9" s="1"/>
  <c r="J9631" i="9"/>
  <c r="R9631" i="9" s="1"/>
  <c r="I9632" i="9"/>
  <c r="J9632" i="9"/>
  <c r="R9632" i="9" s="1"/>
  <c r="I9633" i="9"/>
  <c r="J9633" i="9"/>
  <c r="R9633" i="9" s="1"/>
  <c r="I9634" i="9"/>
  <c r="P9634" i="9" s="1"/>
  <c r="J9634" i="9"/>
  <c r="R9634" i="9" s="1"/>
  <c r="I9635" i="9"/>
  <c r="Q9635" i="9" s="1"/>
  <c r="J9635" i="9"/>
  <c r="R9635" i="9" s="1"/>
  <c r="I9636" i="9"/>
  <c r="Q9636" i="9" s="1"/>
  <c r="J9636" i="9"/>
  <c r="R9636" i="9" s="1"/>
  <c r="I9637" i="9"/>
  <c r="Q9637" i="9" s="1"/>
  <c r="J9637" i="9"/>
  <c r="R9637" i="9" s="1"/>
  <c r="I9638" i="9"/>
  <c r="P9638" i="9" s="1"/>
  <c r="J9638" i="9"/>
  <c r="R9638" i="9" s="1"/>
  <c r="I9639" i="9"/>
  <c r="Q9639" i="9" s="1"/>
  <c r="J9639" i="9"/>
  <c r="R9639" i="9" s="1"/>
  <c r="I9640" i="9"/>
  <c r="P9640" i="9" s="1"/>
  <c r="J9640" i="9"/>
  <c r="R9640" i="9" s="1"/>
  <c r="I9641" i="9"/>
  <c r="Q9641" i="9" s="1"/>
  <c r="J9641" i="9"/>
  <c r="R9641" i="9" s="1"/>
  <c r="I9642" i="9"/>
  <c r="P9642" i="9" s="1"/>
  <c r="J9642" i="9"/>
  <c r="R9642" i="9" s="1"/>
  <c r="I9643" i="9"/>
  <c r="P9643" i="9" s="1"/>
  <c r="J9643" i="9"/>
  <c r="R9643" i="9" s="1"/>
  <c r="I9644" i="9"/>
  <c r="Q9644" i="9" s="1"/>
  <c r="J9644" i="9"/>
  <c r="R9644" i="9" s="1"/>
  <c r="I9645" i="9"/>
  <c r="Q9645" i="9" s="1"/>
  <c r="J9645" i="9"/>
  <c r="R9645" i="9" s="1"/>
  <c r="I9646" i="9"/>
  <c r="P9646" i="9" s="1"/>
  <c r="J9646" i="9"/>
  <c r="R9646" i="9" s="1"/>
  <c r="I9647" i="9"/>
  <c r="Q9647" i="9" s="1"/>
  <c r="J9647" i="9"/>
  <c r="R9647" i="9" s="1"/>
  <c r="I9648" i="9"/>
  <c r="Q9648" i="9" s="1"/>
  <c r="J9648" i="9"/>
  <c r="R9648" i="9" s="1"/>
  <c r="I9649" i="9"/>
  <c r="Q9649" i="9" s="1"/>
  <c r="J9649" i="9"/>
  <c r="R9649" i="9" s="1"/>
  <c r="I9650" i="9"/>
  <c r="P9650" i="9" s="1"/>
  <c r="J9650" i="9"/>
  <c r="R9650" i="9" s="1"/>
  <c r="I9651" i="9"/>
  <c r="J9651" i="9"/>
  <c r="R9651" i="9" s="1"/>
  <c r="I9652" i="9"/>
  <c r="P9652" i="9" s="1"/>
  <c r="J9652" i="9"/>
  <c r="R9652" i="9" s="1"/>
  <c r="I9653" i="9"/>
  <c r="Q9653" i="9" s="1"/>
  <c r="J9653" i="9"/>
  <c r="R9653" i="9" s="1"/>
  <c r="I9654" i="9"/>
  <c r="P9654" i="9" s="1"/>
  <c r="J9654" i="9"/>
  <c r="R9654" i="9" s="1"/>
  <c r="I9655" i="9"/>
  <c r="Q9655" i="9" s="1"/>
  <c r="J9655" i="9"/>
  <c r="R9655" i="9" s="1"/>
  <c r="I9656" i="9"/>
  <c r="J9656" i="9"/>
  <c r="R9656" i="9" s="1"/>
  <c r="I9657" i="9"/>
  <c r="Q9657" i="9" s="1"/>
  <c r="J9657" i="9"/>
  <c r="R9657" i="9" s="1"/>
  <c r="I9658" i="9"/>
  <c r="P9658" i="9" s="1"/>
  <c r="J9658" i="9"/>
  <c r="R9658" i="9" s="1"/>
  <c r="I9659" i="9"/>
  <c r="P9659" i="9" s="1"/>
  <c r="J9659" i="9"/>
  <c r="R9659" i="9" s="1"/>
  <c r="I9660" i="9"/>
  <c r="P9660" i="9" s="1"/>
  <c r="J9660" i="9"/>
  <c r="R9660" i="9" s="1"/>
  <c r="I9661" i="9"/>
  <c r="J9661" i="9"/>
  <c r="R9661" i="9" s="1"/>
  <c r="I9662" i="9"/>
  <c r="J9662" i="9"/>
  <c r="R9662" i="9" s="1"/>
  <c r="I9663" i="9"/>
  <c r="P9663" i="9" s="1"/>
  <c r="J9663" i="9"/>
  <c r="R9663" i="9" s="1"/>
  <c r="I9664" i="9"/>
  <c r="Q9664" i="9" s="1"/>
  <c r="J9664" i="9"/>
  <c r="R9664" i="9" s="1"/>
  <c r="I9665" i="9"/>
  <c r="Q9665" i="9" s="1"/>
  <c r="J9665" i="9"/>
  <c r="R9665" i="9" s="1"/>
  <c r="I9666" i="9"/>
  <c r="J9666" i="9"/>
  <c r="R9666" i="9" s="1"/>
  <c r="I9667" i="9"/>
  <c r="J9667" i="9"/>
  <c r="R9667" i="9" s="1"/>
  <c r="I9668" i="9"/>
  <c r="J9668" i="9"/>
  <c r="R9668" i="9" s="1"/>
  <c r="I9669" i="9"/>
  <c r="Q9669" i="9" s="1"/>
  <c r="J9669" i="9"/>
  <c r="R9669" i="9" s="1"/>
  <c r="I9670" i="9"/>
  <c r="P9670" i="9" s="1"/>
  <c r="J9670" i="9"/>
  <c r="R9670" i="9" s="1"/>
  <c r="I9671" i="9"/>
  <c r="Q9671" i="9" s="1"/>
  <c r="J9671" i="9"/>
  <c r="R9671" i="9" s="1"/>
  <c r="I9672" i="9"/>
  <c r="Q9672" i="9" s="1"/>
  <c r="J9672" i="9"/>
  <c r="R9672" i="9" s="1"/>
  <c r="I9673" i="9"/>
  <c r="Q9673" i="9" s="1"/>
  <c r="J9673" i="9"/>
  <c r="R9673" i="9" s="1"/>
  <c r="I9674" i="9"/>
  <c r="P9674" i="9" s="1"/>
  <c r="J9674" i="9"/>
  <c r="R9674" i="9" s="1"/>
  <c r="I9675" i="9"/>
  <c r="P9675" i="9" s="1"/>
  <c r="J9675" i="9"/>
  <c r="R9675" i="9" s="1"/>
  <c r="I9676" i="9"/>
  <c r="J9676" i="9"/>
  <c r="R9676" i="9" s="1"/>
  <c r="I9677" i="9"/>
  <c r="J9677" i="9"/>
  <c r="R9677" i="9" s="1"/>
  <c r="I9678" i="9"/>
  <c r="J9678" i="9"/>
  <c r="R9678" i="9" s="1"/>
  <c r="I9679" i="9"/>
  <c r="J9679" i="9"/>
  <c r="R9679" i="9" s="1"/>
  <c r="I9680" i="9"/>
  <c r="P9680" i="9" s="1"/>
  <c r="J9680" i="9"/>
  <c r="R9680" i="9" s="1"/>
  <c r="I9681" i="9"/>
  <c r="J9681" i="9"/>
  <c r="R9681" i="9" s="1"/>
  <c r="I9682" i="9"/>
  <c r="Q9682" i="9" s="1"/>
  <c r="J9682" i="9"/>
  <c r="R9682" i="9" s="1"/>
  <c r="I9683" i="9"/>
  <c r="P9683" i="9" s="1"/>
  <c r="J9683" i="9"/>
  <c r="R9683" i="9" s="1"/>
  <c r="I9684" i="9"/>
  <c r="P9684" i="9" s="1"/>
  <c r="J9684" i="9"/>
  <c r="R9684" i="9" s="1"/>
  <c r="I9685" i="9"/>
  <c r="J9685" i="9"/>
  <c r="R9685" i="9" s="1"/>
  <c r="I9686" i="9"/>
  <c r="Q9686" i="9" s="1"/>
  <c r="J9686" i="9"/>
  <c r="R9686" i="9" s="1"/>
  <c r="I9687" i="9"/>
  <c r="P9687" i="9" s="1"/>
  <c r="J9687" i="9"/>
  <c r="R9687" i="9" s="1"/>
  <c r="I9688" i="9"/>
  <c r="P9688" i="9" s="1"/>
  <c r="J9688" i="9"/>
  <c r="R9688" i="9" s="1"/>
  <c r="I9689" i="9"/>
  <c r="J9689" i="9"/>
  <c r="R9689" i="9" s="1"/>
  <c r="I9690" i="9"/>
  <c r="Q9690" i="9" s="1"/>
  <c r="J9690" i="9"/>
  <c r="R9690" i="9" s="1"/>
  <c r="I9691" i="9"/>
  <c r="P9691" i="9" s="1"/>
  <c r="J9691" i="9"/>
  <c r="R9691" i="9" s="1"/>
  <c r="I9692" i="9"/>
  <c r="P9692" i="9" s="1"/>
  <c r="J9692" i="9"/>
  <c r="R9692" i="9" s="1"/>
  <c r="I9693" i="9"/>
  <c r="J9693" i="9"/>
  <c r="R9693" i="9" s="1"/>
  <c r="I9694" i="9"/>
  <c r="Q9694" i="9" s="1"/>
  <c r="J9694" i="9"/>
  <c r="R9694" i="9" s="1"/>
  <c r="I9695" i="9"/>
  <c r="P9695" i="9" s="1"/>
  <c r="J9695" i="9"/>
  <c r="R9695" i="9" s="1"/>
  <c r="I9696" i="9"/>
  <c r="P9696" i="9" s="1"/>
  <c r="J9696" i="9"/>
  <c r="R9696" i="9" s="1"/>
  <c r="I9697" i="9"/>
  <c r="J9697" i="9"/>
  <c r="R9697" i="9" s="1"/>
  <c r="I9698" i="9"/>
  <c r="Q9698" i="9" s="1"/>
  <c r="J9698" i="9"/>
  <c r="R9698" i="9" s="1"/>
  <c r="I9699" i="9"/>
  <c r="P9699" i="9" s="1"/>
  <c r="J9699" i="9"/>
  <c r="R9699" i="9" s="1"/>
  <c r="I9700" i="9"/>
  <c r="P9700" i="9" s="1"/>
  <c r="J9700" i="9"/>
  <c r="R9700" i="9" s="1"/>
  <c r="I9701" i="9"/>
  <c r="J9701" i="9"/>
  <c r="R9701" i="9" s="1"/>
  <c r="I9702" i="9"/>
  <c r="Q9702" i="9" s="1"/>
  <c r="J9702" i="9"/>
  <c r="R9702" i="9" s="1"/>
  <c r="I9703" i="9"/>
  <c r="P9703" i="9" s="1"/>
  <c r="J9703" i="9"/>
  <c r="R9703" i="9" s="1"/>
  <c r="I9704" i="9"/>
  <c r="P9704" i="9" s="1"/>
  <c r="J9704" i="9"/>
  <c r="R9704" i="9" s="1"/>
  <c r="I9705" i="9"/>
  <c r="J9705" i="9"/>
  <c r="R9705" i="9" s="1"/>
  <c r="I9706" i="9"/>
  <c r="Q9706" i="9" s="1"/>
  <c r="J9706" i="9"/>
  <c r="R9706" i="9" s="1"/>
  <c r="I9707" i="9"/>
  <c r="P9707" i="9" s="1"/>
  <c r="J9707" i="9"/>
  <c r="R9707" i="9" s="1"/>
  <c r="I9708" i="9"/>
  <c r="P9708" i="9" s="1"/>
  <c r="J9708" i="9"/>
  <c r="R9708" i="9" s="1"/>
  <c r="I9709" i="9"/>
  <c r="J9709" i="9"/>
  <c r="R9709" i="9" s="1"/>
  <c r="I9710" i="9"/>
  <c r="Q9710" i="9" s="1"/>
  <c r="J9710" i="9"/>
  <c r="R9710" i="9" s="1"/>
  <c r="I9711" i="9"/>
  <c r="P9711" i="9" s="1"/>
  <c r="J9711" i="9"/>
  <c r="R9711" i="9" s="1"/>
  <c r="I9712" i="9"/>
  <c r="P9712" i="9" s="1"/>
  <c r="J9712" i="9"/>
  <c r="R9712" i="9" s="1"/>
  <c r="I9713" i="9"/>
  <c r="J9713" i="9"/>
  <c r="R9713" i="9" s="1"/>
  <c r="I9714" i="9"/>
  <c r="Q9714" i="9" s="1"/>
  <c r="J9714" i="9"/>
  <c r="R9714" i="9" s="1"/>
  <c r="I9715" i="9"/>
  <c r="P9715" i="9" s="1"/>
  <c r="J9715" i="9"/>
  <c r="R9715" i="9" s="1"/>
  <c r="I9716" i="9"/>
  <c r="P9716" i="9" s="1"/>
  <c r="J9716" i="9"/>
  <c r="R9716" i="9" s="1"/>
  <c r="I9717" i="9"/>
  <c r="J9717" i="9"/>
  <c r="R9717" i="9" s="1"/>
  <c r="I9718" i="9"/>
  <c r="Q9718" i="9" s="1"/>
  <c r="J9718" i="9"/>
  <c r="R9718" i="9" s="1"/>
  <c r="I9719" i="9"/>
  <c r="P9719" i="9" s="1"/>
  <c r="J9719" i="9"/>
  <c r="R9719" i="9" s="1"/>
  <c r="I9720" i="9"/>
  <c r="P9720" i="9" s="1"/>
  <c r="J9720" i="9"/>
  <c r="R9720" i="9" s="1"/>
  <c r="I9721" i="9"/>
  <c r="J9721" i="9"/>
  <c r="R9721" i="9" s="1"/>
  <c r="I9722" i="9"/>
  <c r="Q9722" i="9" s="1"/>
  <c r="J9722" i="9"/>
  <c r="R9722" i="9" s="1"/>
  <c r="I9723" i="9"/>
  <c r="P9723" i="9" s="1"/>
  <c r="J9723" i="9"/>
  <c r="R9723" i="9" s="1"/>
  <c r="I9724" i="9"/>
  <c r="P9724" i="9" s="1"/>
  <c r="J9724" i="9"/>
  <c r="R9724" i="9" s="1"/>
  <c r="I9725" i="9"/>
  <c r="J9725" i="9"/>
  <c r="R9725" i="9" s="1"/>
  <c r="I9726" i="9"/>
  <c r="Q9726" i="9" s="1"/>
  <c r="J9726" i="9"/>
  <c r="R9726" i="9" s="1"/>
  <c r="I9727" i="9"/>
  <c r="P9727" i="9" s="1"/>
  <c r="J9727" i="9"/>
  <c r="R9727" i="9" s="1"/>
  <c r="I9728" i="9"/>
  <c r="P9728" i="9" s="1"/>
  <c r="J9728" i="9"/>
  <c r="R9728" i="9" s="1"/>
  <c r="I9729" i="9"/>
  <c r="J9729" i="9"/>
  <c r="R9729" i="9" s="1"/>
  <c r="I9730" i="9"/>
  <c r="Q9730" i="9" s="1"/>
  <c r="J9730" i="9"/>
  <c r="R9730" i="9" s="1"/>
  <c r="I9731" i="9"/>
  <c r="P9731" i="9" s="1"/>
  <c r="J9731" i="9"/>
  <c r="R9731" i="9" s="1"/>
  <c r="I9732" i="9"/>
  <c r="P9732" i="9" s="1"/>
  <c r="J9732" i="9"/>
  <c r="R9732" i="9" s="1"/>
  <c r="I9733" i="9"/>
  <c r="J9733" i="9"/>
  <c r="R9733" i="9" s="1"/>
  <c r="I9734" i="9"/>
  <c r="Q9734" i="9" s="1"/>
  <c r="J9734" i="9"/>
  <c r="R9734" i="9" s="1"/>
  <c r="I9735" i="9"/>
  <c r="P9735" i="9" s="1"/>
  <c r="J9735" i="9"/>
  <c r="R9735" i="9" s="1"/>
  <c r="I9736" i="9"/>
  <c r="P9736" i="9" s="1"/>
  <c r="J9736" i="9"/>
  <c r="R9736" i="9" s="1"/>
  <c r="I9737" i="9"/>
  <c r="Q9737" i="9" s="1"/>
  <c r="J9737" i="9"/>
  <c r="R9737" i="9" s="1"/>
  <c r="I9738" i="9"/>
  <c r="Q9738" i="9" s="1"/>
  <c r="J9738" i="9"/>
  <c r="R9738" i="9" s="1"/>
  <c r="I9739" i="9"/>
  <c r="P9739" i="9" s="1"/>
  <c r="J9739" i="9"/>
  <c r="R9739" i="9" s="1"/>
  <c r="I9740" i="9"/>
  <c r="P9740" i="9" s="1"/>
  <c r="J9740" i="9"/>
  <c r="R9740" i="9" s="1"/>
  <c r="I9741" i="9"/>
  <c r="Q9741" i="9" s="1"/>
  <c r="J9741" i="9"/>
  <c r="R9741" i="9" s="1"/>
  <c r="I9742" i="9"/>
  <c r="Q9742" i="9" s="1"/>
  <c r="J9742" i="9"/>
  <c r="R9742" i="9" s="1"/>
  <c r="I9743" i="9"/>
  <c r="P9743" i="9" s="1"/>
  <c r="J9743" i="9"/>
  <c r="R9743" i="9" s="1"/>
  <c r="I9744" i="9"/>
  <c r="Q9744" i="9" s="1"/>
  <c r="J9744" i="9"/>
  <c r="R9744" i="9" s="1"/>
  <c r="I9745" i="9"/>
  <c r="Q9745" i="9" s="1"/>
  <c r="J9745" i="9"/>
  <c r="R9745" i="9" s="1"/>
  <c r="I9746" i="9"/>
  <c r="Q9746" i="9" s="1"/>
  <c r="J9746" i="9"/>
  <c r="R9746" i="9" s="1"/>
  <c r="I9747" i="9"/>
  <c r="P9747" i="9" s="1"/>
  <c r="J9747" i="9"/>
  <c r="R9747" i="9" s="1"/>
  <c r="I9748" i="9"/>
  <c r="Q9748" i="9" s="1"/>
  <c r="J9748" i="9"/>
  <c r="R9748" i="9" s="1"/>
  <c r="I9749" i="9"/>
  <c r="Q9749" i="9" s="1"/>
  <c r="J9749" i="9"/>
  <c r="R9749" i="9" s="1"/>
  <c r="I9750" i="9"/>
  <c r="Q9750" i="9" s="1"/>
  <c r="J9750" i="9"/>
  <c r="R9750" i="9" s="1"/>
  <c r="I9751" i="9"/>
  <c r="P9751" i="9" s="1"/>
  <c r="J9751" i="9"/>
  <c r="R9751" i="9" s="1"/>
  <c r="I9752" i="9"/>
  <c r="Q9752" i="9" s="1"/>
  <c r="J9752" i="9"/>
  <c r="R9752" i="9" s="1"/>
  <c r="I9753" i="9"/>
  <c r="Q9753" i="9" s="1"/>
  <c r="J9753" i="9"/>
  <c r="R9753" i="9" s="1"/>
  <c r="I9754" i="9"/>
  <c r="Q9754" i="9" s="1"/>
  <c r="J9754" i="9"/>
  <c r="R9754" i="9" s="1"/>
  <c r="I9755" i="9"/>
  <c r="P9755" i="9" s="1"/>
  <c r="J9755" i="9"/>
  <c r="R9755" i="9" s="1"/>
  <c r="I9756" i="9"/>
  <c r="Q9756" i="9" s="1"/>
  <c r="J9756" i="9"/>
  <c r="R9756" i="9" s="1"/>
  <c r="I9757" i="9"/>
  <c r="Q9757" i="9" s="1"/>
  <c r="J9757" i="9"/>
  <c r="R9757" i="9" s="1"/>
  <c r="I9758" i="9"/>
  <c r="Q9758" i="9" s="1"/>
  <c r="J9758" i="9"/>
  <c r="R9758" i="9" s="1"/>
  <c r="I9759" i="9"/>
  <c r="P9759" i="9" s="1"/>
  <c r="J9759" i="9"/>
  <c r="R9759" i="9" s="1"/>
  <c r="I9760" i="9"/>
  <c r="Q9760" i="9" s="1"/>
  <c r="J9760" i="9"/>
  <c r="R9760" i="9" s="1"/>
  <c r="I9761" i="9"/>
  <c r="Q9761" i="9" s="1"/>
  <c r="J9761" i="9"/>
  <c r="R9761" i="9" s="1"/>
  <c r="I9762" i="9"/>
  <c r="Q9762" i="9" s="1"/>
  <c r="J9762" i="9"/>
  <c r="R9762" i="9" s="1"/>
  <c r="I9763" i="9"/>
  <c r="P9763" i="9" s="1"/>
  <c r="J9763" i="9"/>
  <c r="R9763" i="9" s="1"/>
  <c r="I9764" i="9"/>
  <c r="Q9764" i="9" s="1"/>
  <c r="J9764" i="9"/>
  <c r="R9764" i="9" s="1"/>
  <c r="I9765" i="9"/>
  <c r="Q9765" i="9" s="1"/>
  <c r="J9765" i="9"/>
  <c r="R9765" i="9" s="1"/>
  <c r="I9766" i="9"/>
  <c r="Q9766" i="9" s="1"/>
  <c r="J9766" i="9"/>
  <c r="R9766" i="9" s="1"/>
  <c r="I9767" i="9"/>
  <c r="P9767" i="9" s="1"/>
  <c r="J9767" i="9"/>
  <c r="R9767" i="9" s="1"/>
  <c r="I9768" i="9"/>
  <c r="Q9768" i="9" s="1"/>
  <c r="J9768" i="9"/>
  <c r="R9768" i="9" s="1"/>
  <c r="I9769" i="9"/>
  <c r="Q9769" i="9" s="1"/>
  <c r="J9769" i="9"/>
  <c r="R9769" i="9" s="1"/>
  <c r="I9770" i="9"/>
  <c r="Q9770" i="9" s="1"/>
  <c r="J9770" i="9"/>
  <c r="R9770" i="9" s="1"/>
  <c r="I9771" i="9"/>
  <c r="P9771" i="9" s="1"/>
  <c r="J9771" i="9"/>
  <c r="R9771" i="9" s="1"/>
  <c r="I9772" i="9"/>
  <c r="Q9772" i="9" s="1"/>
  <c r="J9772" i="9"/>
  <c r="R9772" i="9" s="1"/>
  <c r="I9773" i="9"/>
  <c r="Q9773" i="9" s="1"/>
  <c r="J9773" i="9"/>
  <c r="R9773" i="9" s="1"/>
  <c r="I9774" i="9"/>
  <c r="Q9774" i="9" s="1"/>
  <c r="J9774" i="9"/>
  <c r="R9774" i="9" s="1"/>
  <c r="I9775" i="9"/>
  <c r="P9775" i="9" s="1"/>
  <c r="J9775" i="9"/>
  <c r="R9775" i="9" s="1"/>
  <c r="I9776" i="9"/>
  <c r="Q9776" i="9" s="1"/>
  <c r="J9776" i="9"/>
  <c r="R9776" i="9" s="1"/>
  <c r="I9777" i="9"/>
  <c r="Q9777" i="9" s="1"/>
  <c r="J9777" i="9"/>
  <c r="R9777" i="9" s="1"/>
  <c r="I9778" i="9"/>
  <c r="Q9778" i="9" s="1"/>
  <c r="J9778" i="9"/>
  <c r="R9778" i="9" s="1"/>
  <c r="I9779" i="9"/>
  <c r="P9779" i="9" s="1"/>
  <c r="J9779" i="9"/>
  <c r="R9779" i="9" s="1"/>
  <c r="I9780" i="9"/>
  <c r="Q9780" i="9" s="1"/>
  <c r="J9780" i="9"/>
  <c r="R9780" i="9" s="1"/>
  <c r="I9781" i="9"/>
  <c r="Q9781" i="9" s="1"/>
  <c r="J9781" i="9"/>
  <c r="R9781" i="9" s="1"/>
  <c r="I9782" i="9"/>
  <c r="Q9782" i="9" s="1"/>
  <c r="J9782" i="9"/>
  <c r="R9782" i="9" s="1"/>
  <c r="I9783" i="9"/>
  <c r="P9783" i="9" s="1"/>
  <c r="J9783" i="9"/>
  <c r="R9783" i="9" s="1"/>
  <c r="I9784" i="9"/>
  <c r="Q9784" i="9" s="1"/>
  <c r="J9784" i="9"/>
  <c r="R9784" i="9" s="1"/>
  <c r="I9785" i="9"/>
  <c r="Q9785" i="9" s="1"/>
  <c r="J9785" i="9"/>
  <c r="R9785" i="9" s="1"/>
  <c r="I9786" i="9"/>
  <c r="Q9786" i="9" s="1"/>
  <c r="J9786" i="9"/>
  <c r="R9786" i="9" s="1"/>
  <c r="I9787" i="9"/>
  <c r="P9787" i="9" s="1"/>
  <c r="J9787" i="9"/>
  <c r="R9787" i="9" s="1"/>
  <c r="I9788" i="9"/>
  <c r="Q9788" i="9" s="1"/>
  <c r="J9788" i="9"/>
  <c r="R9788" i="9" s="1"/>
  <c r="I9789" i="9"/>
  <c r="Q9789" i="9" s="1"/>
  <c r="J9789" i="9"/>
  <c r="R9789" i="9" s="1"/>
  <c r="I9790" i="9"/>
  <c r="Q9790" i="9" s="1"/>
  <c r="J9790" i="9"/>
  <c r="R9790" i="9" s="1"/>
  <c r="I9791" i="9"/>
  <c r="P9791" i="9" s="1"/>
  <c r="J9791" i="9"/>
  <c r="R9791" i="9" s="1"/>
  <c r="I9792" i="9"/>
  <c r="Q9792" i="9" s="1"/>
  <c r="J9792" i="9"/>
  <c r="R9792" i="9" s="1"/>
  <c r="I9793" i="9"/>
  <c r="Q9793" i="9" s="1"/>
  <c r="J9793" i="9"/>
  <c r="R9793" i="9" s="1"/>
  <c r="I9794" i="9"/>
  <c r="Q9794" i="9" s="1"/>
  <c r="J9794" i="9"/>
  <c r="R9794" i="9" s="1"/>
  <c r="I9795" i="9"/>
  <c r="P9795" i="9" s="1"/>
  <c r="J9795" i="9"/>
  <c r="R9795" i="9" s="1"/>
  <c r="I9796" i="9"/>
  <c r="Q9796" i="9" s="1"/>
  <c r="J9796" i="9"/>
  <c r="R9796" i="9" s="1"/>
  <c r="I9797" i="9"/>
  <c r="Q9797" i="9" s="1"/>
  <c r="J9797" i="9"/>
  <c r="R9797" i="9" s="1"/>
  <c r="I9798" i="9"/>
  <c r="Q9798" i="9" s="1"/>
  <c r="J9798" i="9"/>
  <c r="R9798" i="9" s="1"/>
  <c r="I9799" i="9"/>
  <c r="P9799" i="9" s="1"/>
  <c r="J9799" i="9"/>
  <c r="R9799" i="9" s="1"/>
  <c r="I9800" i="9"/>
  <c r="Q9800" i="9" s="1"/>
  <c r="J9800" i="9"/>
  <c r="R9800" i="9" s="1"/>
  <c r="I9801" i="9"/>
  <c r="Q9801" i="9" s="1"/>
  <c r="J9801" i="9"/>
  <c r="R9801" i="9" s="1"/>
  <c r="I9802" i="9"/>
  <c r="Q9802" i="9" s="1"/>
  <c r="J9802" i="9"/>
  <c r="R9802" i="9" s="1"/>
  <c r="I9803" i="9"/>
  <c r="P9803" i="9" s="1"/>
  <c r="J9803" i="9"/>
  <c r="R9803" i="9" s="1"/>
  <c r="I9804" i="9"/>
  <c r="Q9804" i="9" s="1"/>
  <c r="J9804" i="9"/>
  <c r="R9804" i="9" s="1"/>
  <c r="I9805" i="9"/>
  <c r="Q9805" i="9" s="1"/>
  <c r="J9805" i="9"/>
  <c r="R9805" i="9" s="1"/>
  <c r="I9806" i="9"/>
  <c r="Q9806" i="9" s="1"/>
  <c r="J9806" i="9"/>
  <c r="R9806" i="9" s="1"/>
  <c r="I9807" i="9"/>
  <c r="P9807" i="9" s="1"/>
  <c r="J9807" i="9"/>
  <c r="R9807" i="9" s="1"/>
  <c r="I9808" i="9"/>
  <c r="Q9808" i="9" s="1"/>
  <c r="J9808" i="9"/>
  <c r="R9808" i="9" s="1"/>
  <c r="I9809" i="9"/>
  <c r="Q9809" i="9" s="1"/>
  <c r="J9809" i="9"/>
  <c r="R9809" i="9" s="1"/>
  <c r="I9810" i="9"/>
  <c r="Q9810" i="9" s="1"/>
  <c r="J9810" i="9"/>
  <c r="R9810" i="9" s="1"/>
  <c r="I9811" i="9"/>
  <c r="P9811" i="9" s="1"/>
  <c r="J9811" i="9"/>
  <c r="R9811" i="9" s="1"/>
  <c r="I9812" i="9"/>
  <c r="Q9812" i="9" s="1"/>
  <c r="J9812" i="9"/>
  <c r="R9812" i="9" s="1"/>
  <c r="I9813" i="9"/>
  <c r="Q9813" i="9" s="1"/>
  <c r="J9813" i="9"/>
  <c r="R9813" i="9" s="1"/>
  <c r="I9814" i="9"/>
  <c r="Q9814" i="9" s="1"/>
  <c r="J9814" i="9"/>
  <c r="R9814" i="9" s="1"/>
  <c r="I9815" i="9"/>
  <c r="P9815" i="9" s="1"/>
  <c r="J9815" i="9"/>
  <c r="R9815" i="9" s="1"/>
  <c r="I9816" i="9"/>
  <c r="Q9816" i="9" s="1"/>
  <c r="J9816" i="9"/>
  <c r="R9816" i="9" s="1"/>
  <c r="I9817" i="9"/>
  <c r="Q9817" i="9" s="1"/>
  <c r="J9817" i="9"/>
  <c r="R9817" i="9" s="1"/>
  <c r="I9818" i="9"/>
  <c r="Q9818" i="9" s="1"/>
  <c r="J9818" i="9"/>
  <c r="R9818" i="9" s="1"/>
  <c r="I9819" i="9"/>
  <c r="P9819" i="9" s="1"/>
  <c r="J9819" i="9"/>
  <c r="R9819" i="9" s="1"/>
  <c r="I9820" i="9"/>
  <c r="Q9820" i="9" s="1"/>
  <c r="J9820" i="9"/>
  <c r="R9820" i="9" s="1"/>
  <c r="I9821" i="9"/>
  <c r="Q9821" i="9" s="1"/>
  <c r="J9821" i="9"/>
  <c r="R9821" i="9" s="1"/>
  <c r="I9822" i="9"/>
  <c r="Q9822" i="9" s="1"/>
  <c r="J9822" i="9"/>
  <c r="R9822" i="9" s="1"/>
  <c r="I9823" i="9"/>
  <c r="P9823" i="9" s="1"/>
  <c r="J9823" i="9"/>
  <c r="R9823" i="9" s="1"/>
  <c r="I9824" i="9"/>
  <c r="Q9824" i="9" s="1"/>
  <c r="J9824" i="9"/>
  <c r="R9824" i="9" s="1"/>
  <c r="I9825" i="9"/>
  <c r="Q9825" i="9" s="1"/>
  <c r="J9825" i="9"/>
  <c r="R9825" i="9" s="1"/>
  <c r="I9826" i="9"/>
  <c r="Q9826" i="9" s="1"/>
  <c r="J9826" i="9"/>
  <c r="R9826" i="9" s="1"/>
  <c r="I9827" i="9"/>
  <c r="P9827" i="9" s="1"/>
  <c r="J9827" i="9"/>
  <c r="R9827" i="9" s="1"/>
  <c r="I9828" i="9"/>
  <c r="Q9828" i="9" s="1"/>
  <c r="J9828" i="9"/>
  <c r="R9828" i="9" s="1"/>
  <c r="I9829" i="9"/>
  <c r="Q9829" i="9" s="1"/>
  <c r="J9829" i="9"/>
  <c r="R9829" i="9" s="1"/>
  <c r="I9830" i="9"/>
  <c r="Q9830" i="9" s="1"/>
  <c r="J9830" i="9"/>
  <c r="R9830" i="9" s="1"/>
  <c r="I9831" i="9"/>
  <c r="P9831" i="9" s="1"/>
  <c r="J9831" i="9"/>
  <c r="R9831" i="9" s="1"/>
  <c r="I9832" i="9"/>
  <c r="Q9832" i="9" s="1"/>
  <c r="J9832" i="9"/>
  <c r="R9832" i="9" s="1"/>
  <c r="I9833" i="9"/>
  <c r="Q9833" i="9" s="1"/>
  <c r="J9833" i="9"/>
  <c r="R9833" i="9" s="1"/>
  <c r="I9834" i="9"/>
  <c r="Q9834" i="9" s="1"/>
  <c r="J9834" i="9"/>
  <c r="R9834" i="9" s="1"/>
  <c r="I9835" i="9"/>
  <c r="P9835" i="9" s="1"/>
  <c r="J9835" i="9"/>
  <c r="R9835" i="9" s="1"/>
  <c r="I9836" i="9"/>
  <c r="Q9836" i="9" s="1"/>
  <c r="J9836" i="9"/>
  <c r="R9836" i="9" s="1"/>
  <c r="I9837" i="9"/>
  <c r="Q9837" i="9" s="1"/>
  <c r="J9837" i="9"/>
  <c r="R9837" i="9" s="1"/>
  <c r="I9838" i="9"/>
  <c r="Q9838" i="9" s="1"/>
  <c r="J9838" i="9"/>
  <c r="R9838" i="9" s="1"/>
  <c r="I9839" i="9"/>
  <c r="P9839" i="9" s="1"/>
  <c r="J9839" i="9"/>
  <c r="R9839" i="9" s="1"/>
  <c r="I9840" i="9"/>
  <c r="Q9840" i="9" s="1"/>
  <c r="J9840" i="9"/>
  <c r="R9840" i="9" s="1"/>
  <c r="I9841" i="9"/>
  <c r="Q9841" i="9" s="1"/>
  <c r="J9841" i="9"/>
  <c r="R9841" i="9" s="1"/>
  <c r="I9842" i="9"/>
  <c r="Q9842" i="9" s="1"/>
  <c r="J9842" i="9"/>
  <c r="R9842" i="9" s="1"/>
  <c r="I9843" i="9"/>
  <c r="P9843" i="9" s="1"/>
  <c r="J9843" i="9"/>
  <c r="R9843" i="9" s="1"/>
  <c r="I9844" i="9"/>
  <c r="Q9844" i="9" s="1"/>
  <c r="J9844" i="9"/>
  <c r="R9844" i="9" s="1"/>
  <c r="I9845" i="9"/>
  <c r="Q9845" i="9" s="1"/>
  <c r="J9845" i="9"/>
  <c r="R9845" i="9" s="1"/>
  <c r="I9846" i="9"/>
  <c r="Q9846" i="9" s="1"/>
  <c r="J9846" i="9"/>
  <c r="R9846" i="9" s="1"/>
  <c r="I9847" i="9"/>
  <c r="P9847" i="9" s="1"/>
  <c r="J9847" i="9"/>
  <c r="R9847" i="9" s="1"/>
  <c r="I9848" i="9"/>
  <c r="Q9848" i="9" s="1"/>
  <c r="J9848" i="9"/>
  <c r="R9848" i="9" s="1"/>
  <c r="I9849" i="9"/>
  <c r="Q9849" i="9" s="1"/>
  <c r="J9849" i="9"/>
  <c r="R9849" i="9" s="1"/>
  <c r="I9850" i="9"/>
  <c r="Q9850" i="9" s="1"/>
  <c r="J9850" i="9"/>
  <c r="R9850" i="9" s="1"/>
  <c r="I9851" i="9"/>
  <c r="P9851" i="9" s="1"/>
  <c r="J9851" i="9"/>
  <c r="R9851" i="9" s="1"/>
  <c r="I9852" i="9"/>
  <c r="Q9852" i="9" s="1"/>
  <c r="J9852" i="9"/>
  <c r="R9852" i="9" s="1"/>
  <c r="I9853" i="9"/>
  <c r="Q9853" i="9" s="1"/>
  <c r="J9853" i="9"/>
  <c r="R9853" i="9" s="1"/>
  <c r="I9854" i="9"/>
  <c r="Q9854" i="9" s="1"/>
  <c r="J9854" i="9"/>
  <c r="R9854" i="9" s="1"/>
  <c r="I9855" i="9"/>
  <c r="P9855" i="9" s="1"/>
  <c r="J9855" i="9"/>
  <c r="R9855" i="9" s="1"/>
  <c r="I9856" i="9"/>
  <c r="Q9856" i="9" s="1"/>
  <c r="J9856" i="9"/>
  <c r="R9856" i="9" s="1"/>
  <c r="I9857" i="9"/>
  <c r="Q9857" i="9" s="1"/>
  <c r="J9857" i="9"/>
  <c r="R9857" i="9" s="1"/>
  <c r="I9858" i="9"/>
  <c r="Q9858" i="9" s="1"/>
  <c r="J9858" i="9"/>
  <c r="R9858" i="9" s="1"/>
  <c r="I9859" i="9"/>
  <c r="P9859" i="9" s="1"/>
  <c r="J9859" i="9"/>
  <c r="R9859" i="9" s="1"/>
  <c r="I9860" i="9"/>
  <c r="Q9860" i="9" s="1"/>
  <c r="J9860" i="9"/>
  <c r="R9860" i="9" s="1"/>
  <c r="I9861" i="9"/>
  <c r="Q9861" i="9" s="1"/>
  <c r="J9861" i="9"/>
  <c r="R9861" i="9" s="1"/>
  <c r="I9862" i="9"/>
  <c r="Q9862" i="9" s="1"/>
  <c r="J9862" i="9"/>
  <c r="R9862" i="9" s="1"/>
  <c r="I9863" i="9"/>
  <c r="P9863" i="9" s="1"/>
  <c r="J9863" i="9"/>
  <c r="R9863" i="9" s="1"/>
  <c r="I9864" i="9"/>
  <c r="Q9864" i="9" s="1"/>
  <c r="J9864" i="9"/>
  <c r="R9864" i="9" s="1"/>
  <c r="I9865" i="9"/>
  <c r="Q9865" i="9" s="1"/>
  <c r="J9865" i="9"/>
  <c r="R9865" i="9" s="1"/>
  <c r="I9866" i="9"/>
  <c r="Q9866" i="9" s="1"/>
  <c r="J9866" i="9"/>
  <c r="R9866" i="9" s="1"/>
  <c r="I9867" i="9"/>
  <c r="P9867" i="9" s="1"/>
  <c r="J9867" i="9"/>
  <c r="R9867" i="9" s="1"/>
  <c r="I9868" i="9"/>
  <c r="Q9868" i="9" s="1"/>
  <c r="J9868" i="9"/>
  <c r="R9868" i="9" s="1"/>
  <c r="I9869" i="9"/>
  <c r="Q9869" i="9" s="1"/>
  <c r="J9869" i="9"/>
  <c r="R9869" i="9" s="1"/>
  <c r="I9870" i="9"/>
  <c r="Q9870" i="9" s="1"/>
  <c r="J9870" i="9"/>
  <c r="R9870" i="9" s="1"/>
  <c r="I9871" i="9"/>
  <c r="P9871" i="9" s="1"/>
  <c r="J9871" i="9"/>
  <c r="R9871" i="9" s="1"/>
  <c r="I9872" i="9"/>
  <c r="Q9872" i="9" s="1"/>
  <c r="J9872" i="9"/>
  <c r="R9872" i="9" s="1"/>
  <c r="I9873" i="9"/>
  <c r="Q9873" i="9" s="1"/>
  <c r="J9873" i="9"/>
  <c r="R9873" i="9" s="1"/>
  <c r="I9874" i="9"/>
  <c r="Q9874" i="9" s="1"/>
  <c r="J9874" i="9"/>
  <c r="R9874" i="9" s="1"/>
  <c r="I9875" i="9"/>
  <c r="P9875" i="9" s="1"/>
  <c r="J9875" i="9"/>
  <c r="R9875" i="9" s="1"/>
  <c r="I9876" i="9"/>
  <c r="Q9876" i="9" s="1"/>
  <c r="J9876" i="9"/>
  <c r="R9876" i="9" s="1"/>
  <c r="I9877" i="9"/>
  <c r="Q9877" i="9" s="1"/>
  <c r="J9877" i="9"/>
  <c r="R9877" i="9" s="1"/>
  <c r="I9878" i="9"/>
  <c r="Q9878" i="9" s="1"/>
  <c r="J9878" i="9"/>
  <c r="R9878" i="9" s="1"/>
  <c r="I9879" i="9"/>
  <c r="P9879" i="9" s="1"/>
  <c r="J9879" i="9"/>
  <c r="R9879" i="9" s="1"/>
  <c r="I9880" i="9"/>
  <c r="Q9880" i="9" s="1"/>
  <c r="J9880" i="9"/>
  <c r="R9880" i="9" s="1"/>
  <c r="I9881" i="9"/>
  <c r="Q9881" i="9" s="1"/>
  <c r="J9881" i="9"/>
  <c r="R9881" i="9" s="1"/>
  <c r="I9882" i="9"/>
  <c r="Q9882" i="9" s="1"/>
  <c r="J9882" i="9"/>
  <c r="R9882" i="9" s="1"/>
  <c r="I9883" i="9"/>
  <c r="P9883" i="9" s="1"/>
  <c r="J9883" i="9"/>
  <c r="R9883" i="9" s="1"/>
  <c r="I9884" i="9"/>
  <c r="Q9884" i="9" s="1"/>
  <c r="J9884" i="9"/>
  <c r="R9884" i="9" s="1"/>
  <c r="I9885" i="9"/>
  <c r="Q9885" i="9" s="1"/>
  <c r="J9885" i="9"/>
  <c r="R9885" i="9" s="1"/>
  <c r="I9886" i="9"/>
  <c r="Q9886" i="9" s="1"/>
  <c r="J9886" i="9"/>
  <c r="R9886" i="9" s="1"/>
  <c r="I9887" i="9"/>
  <c r="P9887" i="9" s="1"/>
  <c r="J9887" i="9"/>
  <c r="R9887" i="9" s="1"/>
  <c r="I9888" i="9"/>
  <c r="Q9888" i="9" s="1"/>
  <c r="J9888" i="9"/>
  <c r="R9888" i="9" s="1"/>
  <c r="I9889" i="9"/>
  <c r="Q9889" i="9" s="1"/>
  <c r="J9889" i="9"/>
  <c r="R9889" i="9" s="1"/>
  <c r="I9890" i="9"/>
  <c r="Q9890" i="9" s="1"/>
  <c r="J9890" i="9"/>
  <c r="R9890" i="9" s="1"/>
  <c r="I9891" i="9"/>
  <c r="P9891" i="9" s="1"/>
  <c r="J9891" i="9"/>
  <c r="R9891" i="9" s="1"/>
  <c r="I9892" i="9"/>
  <c r="Q9892" i="9" s="1"/>
  <c r="J9892" i="9"/>
  <c r="R9892" i="9" s="1"/>
  <c r="I9893" i="9"/>
  <c r="Q9893" i="9" s="1"/>
  <c r="J9893" i="9"/>
  <c r="R9893" i="9" s="1"/>
  <c r="I9894" i="9"/>
  <c r="Q9894" i="9" s="1"/>
  <c r="J9894" i="9"/>
  <c r="R9894" i="9" s="1"/>
  <c r="I9895" i="9"/>
  <c r="P9895" i="9" s="1"/>
  <c r="J9895" i="9"/>
  <c r="R9895" i="9" s="1"/>
  <c r="I9896" i="9"/>
  <c r="Q9896" i="9" s="1"/>
  <c r="J9896" i="9"/>
  <c r="R9896" i="9" s="1"/>
  <c r="I9897" i="9"/>
  <c r="Q9897" i="9" s="1"/>
  <c r="J9897" i="9"/>
  <c r="R9897" i="9" s="1"/>
  <c r="I9898" i="9"/>
  <c r="Q9898" i="9" s="1"/>
  <c r="J9898" i="9"/>
  <c r="R9898" i="9" s="1"/>
  <c r="I9899" i="9"/>
  <c r="P9899" i="9" s="1"/>
  <c r="J9899" i="9"/>
  <c r="R9899" i="9" s="1"/>
  <c r="I9900" i="9"/>
  <c r="Q9900" i="9" s="1"/>
  <c r="J9900" i="9"/>
  <c r="R9900" i="9" s="1"/>
  <c r="I9901" i="9"/>
  <c r="Q9901" i="9" s="1"/>
  <c r="J9901" i="9"/>
  <c r="R9901" i="9" s="1"/>
  <c r="I9902" i="9"/>
  <c r="Q9902" i="9" s="1"/>
  <c r="J9902" i="9"/>
  <c r="R9902" i="9" s="1"/>
  <c r="I9903" i="9"/>
  <c r="P9903" i="9" s="1"/>
  <c r="J9903" i="9"/>
  <c r="R9903" i="9" s="1"/>
  <c r="I9904" i="9"/>
  <c r="Q9904" i="9" s="1"/>
  <c r="J9904" i="9"/>
  <c r="R9904" i="9" s="1"/>
  <c r="I9905" i="9"/>
  <c r="Q9905" i="9" s="1"/>
  <c r="J9905" i="9"/>
  <c r="R9905" i="9" s="1"/>
  <c r="I9906" i="9"/>
  <c r="Q9906" i="9" s="1"/>
  <c r="J9906" i="9"/>
  <c r="R9906" i="9" s="1"/>
  <c r="I9907" i="9"/>
  <c r="P9907" i="9" s="1"/>
  <c r="J9907" i="9"/>
  <c r="R9907" i="9" s="1"/>
  <c r="I9908" i="9"/>
  <c r="Q9908" i="9" s="1"/>
  <c r="J9908" i="9"/>
  <c r="R9908" i="9" s="1"/>
  <c r="I9909" i="9"/>
  <c r="Q9909" i="9" s="1"/>
  <c r="J9909" i="9"/>
  <c r="R9909" i="9" s="1"/>
  <c r="I9910" i="9"/>
  <c r="Q9910" i="9" s="1"/>
  <c r="J9910" i="9"/>
  <c r="R9910" i="9" s="1"/>
  <c r="I9911" i="9"/>
  <c r="P9911" i="9" s="1"/>
  <c r="J9911" i="9"/>
  <c r="R9911" i="9" s="1"/>
  <c r="I9912" i="9"/>
  <c r="Q9912" i="9" s="1"/>
  <c r="J9912" i="9"/>
  <c r="R9912" i="9" s="1"/>
  <c r="I9913" i="9"/>
  <c r="Q9913" i="9" s="1"/>
  <c r="J9913" i="9"/>
  <c r="R9913" i="9" s="1"/>
  <c r="I9914" i="9"/>
  <c r="Q9914" i="9" s="1"/>
  <c r="J9914" i="9"/>
  <c r="R9914" i="9" s="1"/>
  <c r="I9915" i="9"/>
  <c r="P9915" i="9" s="1"/>
  <c r="J9915" i="9"/>
  <c r="R9915" i="9" s="1"/>
  <c r="I9916" i="9"/>
  <c r="Q9916" i="9" s="1"/>
  <c r="J9916" i="9"/>
  <c r="R9916" i="9" s="1"/>
  <c r="I9917" i="9"/>
  <c r="Q9917" i="9" s="1"/>
  <c r="J9917" i="9"/>
  <c r="R9917" i="9" s="1"/>
  <c r="I9918" i="9"/>
  <c r="Q9918" i="9" s="1"/>
  <c r="J9918" i="9"/>
  <c r="R9918" i="9" s="1"/>
  <c r="I9919" i="9"/>
  <c r="P9919" i="9" s="1"/>
  <c r="J9919" i="9"/>
  <c r="R9919" i="9" s="1"/>
  <c r="I9920" i="9"/>
  <c r="Q9920" i="9" s="1"/>
  <c r="J9920" i="9"/>
  <c r="R9920" i="9" s="1"/>
  <c r="I9921" i="9"/>
  <c r="Q9921" i="9" s="1"/>
  <c r="J9921" i="9"/>
  <c r="R9921" i="9" s="1"/>
  <c r="I9922" i="9"/>
  <c r="Q9922" i="9" s="1"/>
  <c r="J9922" i="9"/>
  <c r="R9922" i="9" s="1"/>
  <c r="I9923" i="9"/>
  <c r="P9923" i="9" s="1"/>
  <c r="J9923" i="9"/>
  <c r="R9923" i="9" s="1"/>
  <c r="I9924" i="9"/>
  <c r="Q9924" i="9" s="1"/>
  <c r="J9924" i="9"/>
  <c r="R9924" i="9" s="1"/>
  <c r="I9925" i="9"/>
  <c r="Q9925" i="9" s="1"/>
  <c r="J9925" i="9"/>
  <c r="R9925" i="9" s="1"/>
  <c r="I9926" i="9"/>
  <c r="Q9926" i="9" s="1"/>
  <c r="J9926" i="9"/>
  <c r="R9926" i="9" s="1"/>
  <c r="I9927" i="9"/>
  <c r="P9927" i="9" s="1"/>
  <c r="J9927" i="9"/>
  <c r="R9927" i="9" s="1"/>
  <c r="I9928" i="9"/>
  <c r="Q9928" i="9" s="1"/>
  <c r="J9928" i="9"/>
  <c r="R9928" i="9" s="1"/>
  <c r="I9929" i="9"/>
  <c r="Q9929" i="9" s="1"/>
  <c r="J9929" i="9"/>
  <c r="R9929" i="9" s="1"/>
  <c r="I9930" i="9"/>
  <c r="Q9930" i="9" s="1"/>
  <c r="J9930" i="9"/>
  <c r="R9930" i="9" s="1"/>
  <c r="I9931" i="9"/>
  <c r="P9931" i="9" s="1"/>
  <c r="J9931" i="9"/>
  <c r="R9931" i="9" s="1"/>
  <c r="I9932" i="9"/>
  <c r="Q9932" i="9" s="1"/>
  <c r="J9932" i="9"/>
  <c r="R9932" i="9" s="1"/>
  <c r="I9933" i="9"/>
  <c r="Q9933" i="9" s="1"/>
  <c r="J9933" i="9"/>
  <c r="R9933" i="9" s="1"/>
  <c r="I9934" i="9"/>
  <c r="Q9934" i="9" s="1"/>
  <c r="J9934" i="9"/>
  <c r="R9934" i="9" s="1"/>
  <c r="I9935" i="9"/>
  <c r="P9935" i="9" s="1"/>
  <c r="J9935" i="9"/>
  <c r="R9935" i="9" s="1"/>
  <c r="I9936" i="9"/>
  <c r="Q9936" i="9" s="1"/>
  <c r="J9936" i="9"/>
  <c r="R9936" i="9" s="1"/>
  <c r="I9937" i="9"/>
  <c r="Q9937" i="9" s="1"/>
  <c r="J9937" i="9"/>
  <c r="R9937" i="9" s="1"/>
  <c r="I9938" i="9"/>
  <c r="Q9938" i="9" s="1"/>
  <c r="J9938" i="9"/>
  <c r="R9938" i="9" s="1"/>
  <c r="I9939" i="9"/>
  <c r="P9939" i="9" s="1"/>
  <c r="J9939" i="9"/>
  <c r="R9939" i="9" s="1"/>
  <c r="I9940" i="9"/>
  <c r="Q9940" i="9" s="1"/>
  <c r="J9940" i="9"/>
  <c r="R9940" i="9" s="1"/>
  <c r="I9941" i="9"/>
  <c r="Q9941" i="9" s="1"/>
  <c r="J9941" i="9"/>
  <c r="R9941" i="9" s="1"/>
  <c r="I9942" i="9"/>
  <c r="Q9942" i="9" s="1"/>
  <c r="J9942" i="9"/>
  <c r="R9942" i="9" s="1"/>
  <c r="I9943" i="9"/>
  <c r="P9943" i="9" s="1"/>
  <c r="J9943" i="9"/>
  <c r="R9943" i="9" s="1"/>
  <c r="I9944" i="9"/>
  <c r="Q9944" i="9" s="1"/>
  <c r="J9944" i="9"/>
  <c r="R9944" i="9" s="1"/>
  <c r="I9945" i="9"/>
  <c r="Q9945" i="9" s="1"/>
  <c r="J9945" i="9"/>
  <c r="R9945" i="9" s="1"/>
  <c r="I9946" i="9"/>
  <c r="Q9946" i="9" s="1"/>
  <c r="J9946" i="9"/>
  <c r="R9946" i="9" s="1"/>
  <c r="I9947" i="9"/>
  <c r="P9947" i="9" s="1"/>
  <c r="J9947" i="9"/>
  <c r="R9947" i="9" s="1"/>
  <c r="I9948" i="9"/>
  <c r="Q9948" i="9" s="1"/>
  <c r="J9948" i="9"/>
  <c r="R9948" i="9" s="1"/>
  <c r="I9949" i="9"/>
  <c r="Q9949" i="9" s="1"/>
  <c r="J9949" i="9"/>
  <c r="R9949" i="9" s="1"/>
  <c r="I9950" i="9"/>
  <c r="Q9950" i="9" s="1"/>
  <c r="J9950" i="9"/>
  <c r="R9950" i="9" s="1"/>
  <c r="I9951" i="9"/>
  <c r="P9951" i="9" s="1"/>
  <c r="J9951" i="9"/>
  <c r="R9951" i="9" s="1"/>
  <c r="I9952" i="9"/>
  <c r="Q9952" i="9" s="1"/>
  <c r="J9952" i="9"/>
  <c r="R9952" i="9" s="1"/>
  <c r="I9953" i="9"/>
  <c r="Q9953" i="9" s="1"/>
  <c r="J9953" i="9"/>
  <c r="R9953" i="9" s="1"/>
  <c r="I9954" i="9"/>
  <c r="Q9954" i="9" s="1"/>
  <c r="J9954" i="9"/>
  <c r="R9954" i="9" s="1"/>
  <c r="I9955" i="9"/>
  <c r="P9955" i="9" s="1"/>
  <c r="J9955" i="9"/>
  <c r="R9955" i="9" s="1"/>
  <c r="I9956" i="9"/>
  <c r="Q9956" i="9" s="1"/>
  <c r="J9956" i="9"/>
  <c r="R9956" i="9" s="1"/>
  <c r="I9957" i="9"/>
  <c r="Q9957" i="9" s="1"/>
  <c r="J9957" i="9"/>
  <c r="R9957" i="9" s="1"/>
  <c r="I9958" i="9"/>
  <c r="Q9958" i="9" s="1"/>
  <c r="J9958" i="9"/>
  <c r="R9958" i="9" s="1"/>
  <c r="I9959" i="9"/>
  <c r="P9959" i="9" s="1"/>
  <c r="J9959" i="9"/>
  <c r="R9959" i="9" s="1"/>
  <c r="I9960" i="9"/>
  <c r="Q9960" i="9" s="1"/>
  <c r="J9960" i="9"/>
  <c r="R9960" i="9" s="1"/>
  <c r="I9961" i="9"/>
  <c r="Q9961" i="9" s="1"/>
  <c r="J9961" i="9"/>
  <c r="R9961" i="9" s="1"/>
  <c r="I9962" i="9"/>
  <c r="Q9962" i="9" s="1"/>
  <c r="J9962" i="9"/>
  <c r="R9962" i="9" s="1"/>
  <c r="I9963" i="9"/>
  <c r="P9963" i="9" s="1"/>
  <c r="J9963" i="9"/>
  <c r="R9963" i="9" s="1"/>
  <c r="I9964" i="9"/>
  <c r="Q9964" i="9" s="1"/>
  <c r="J9964" i="9"/>
  <c r="R9964" i="9" s="1"/>
  <c r="I9965" i="9"/>
  <c r="Q9965" i="9" s="1"/>
  <c r="J9965" i="9"/>
  <c r="R9965" i="9" s="1"/>
  <c r="I9966" i="9"/>
  <c r="Q9966" i="9" s="1"/>
  <c r="J9966" i="9"/>
  <c r="R9966" i="9" s="1"/>
  <c r="I9967" i="9"/>
  <c r="P9967" i="9" s="1"/>
  <c r="J9967" i="9"/>
  <c r="R9967" i="9" s="1"/>
  <c r="I9968" i="9"/>
  <c r="Q9968" i="9" s="1"/>
  <c r="J9968" i="9"/>
  <c r="R9968" i="9" s="1"/>
  <c r="I9969" i="9"/>
  <c r="Q9969" i="9" s="1"/>
  <c r="J9969" i="9"/>
  <c r="R9969" i="9" s="1"/>
  <c r="I9970" i="9"/>
  <c r="Q9970" i="9" s="1"/>
  <c r="J9970" i="9"/>
  <c r="R9970" i="9" s="1"/>
  <c r="I9971" i="9"/>
  <c r="P9971" i="9" s="1"/>
  <c r="J9971" i="9"/>
  <c r="R9971" i="9" s="1"/>
  <c r="I9972" i="9"/>
  <c r="Q9972" i="9" s="1"/>
  <c r="J9972" i="9"/>
  <c r="R9972" i="9" s="1"/>
  <c r="I9973" i="9"/>
  <c r="Q9973" i="9" s="1"/>
  <c r="J9973" i="9"/>
  <c r="R9973" i="9" s="1"/>
  <c r="I9974" i="9"/>
  <c r="Q9974" i="9" s="1"/>
  <c r="J9974" i="9"/>
  <c r="R9974" i="9" s="1"/>
  <c r="I9975" i="9"/>
  <c r="P9975" i="9" s="1"/>
  <c r="J9975" i="9"/>
  <c r="R9975" i="9" s="1"/>
  <c r="I9976" i="9"/>
  <c r="Q9976" i="9" s="1"/>
  <c r="J9976" i="9"/>
  <c r="R9976" i="9" s="1"/>
  <c r="I9977" i="9"/>
  <c r="Q9977" i="9" s="1"/>
  <c r="J9977" i="9"/>
  <c r="R9977" i="9" s="1"/>
  <c r="I9978" i="9"/>
  <c r="Q9978" i="9" s="1"/>
  <c r="J9978" i="9"/>
  <c r="R9978" i="9" s="1"/>
  <c r="I9979" i="9"/>
  <c r="P9979" i="9" s="1"/>
  <c r="J9979" i="9"/>
  <c r="R9979" i="9" s="1"/>
  <c r="I9980" i="9"/>
  <c r="Q9980" i="9" s="1"/>
  <c r="J9980" i="9"/>
  <c r="R9980" i="9" s="1"/>
  <c r="I9981" i="9"/>
  <c r="Q9981" i="9" s="1"/>
  <c r="J9981" i="9"/>
  <c r="R9981" i="9" s="1"/>
  <c r="I9982" i="9"/>
  <c r="Q9982" i="9" s="1"/>
  <c r="J9982" i="9"/>
  <c r="R9982" i="9" s="1"/>
  <c r="I9983" i="9"/>
  <c r="P9983" i="9" s="1"/>
  <c r="J9983" i="9"/>
  <c r="R9983" i="9" s="1"/>
  <c r="I9984" i="9"/>
  <c r="Q9984" i="9" s="1"/>
  <c r="J9984" i="9"/>
  <c r="R9984" i="9" s="1"/>
  <c r="I9985" i="9"/>
  <c r="Q9985" i="9" s="1"/>
  <c r="J9985" i="9"/>
  <c r="R9985" i="9" s="1"/>
  <c r="I9986" i="9"/>
  <c r="Q9986" i="9" s="1"/>
  <c r="J9986" i="9"/>
  <c r="R9986" i="9" s="1"/>
  <c r="I9987" i="9"/>
  <c r="P9987" i="9" s="1"/>
  <c r="J9987" i="9"/>
  <c r="R9987" i="9" s="1"/>
  <c r="I9988" i="9"/>
  <c r="Q9988" i="9" s="1"/>
  <c r="J9988" i="9"/>
  <c r="R9988" i="9" s="1"/>
  <c r="I9989" i="9"/>
  <c r="Q9989" i="9" s="1"/>
  <c r="J9989" i="9"/>
  <c r="R9989" i="9" s="1"/>
  <c r="I9990" i="9"/>
  <c r="Q9990" i="9" s="1"/>
  <c r="J9990" i="9"/>
  <c r="R9990" i="9" s="1"/>
  <c r="I9991" i="9"/>
  <c r="P9991" i="9" s="1"/>
  <c r="J9991" i="9"/>
  <c r="R9991" i="9" s="1"/>
  <c r="I9992" i="9"/>
  <c r="Q9992" i="9" s="1"/>
  <c r="J9992" i="9"/>
  <c r="R9992" i="9" s="1"/>
  <c r="I9993" i="9"/>
  <c r="Q9993" i="9" s="1"/>
  <c r="J9993" i="9"/>
  <c r="R9993" i="9" s="1"/>
  <c r="I9994" i="9"/>
  <c r="Q9994" i="9" s="1"/>
  <c r="J9994" i="9"/>
  <c r="R9994" i="9" s="1"/>
  <c r="I9995" i="9"/>
  <c r="P9995" i="9" s="1"/>
  <c r="J9995" i="9"/>
  <c r="R9995" i="9" s="1"/>
  <c r="I9996" i="9"/>
  <c r="Q9996" i="9" s="1"/>
  <c r="J9996" i="9"/>
  <c r="R9996" i="9" s="1"/>
  <c r="I9997" i="9"/>
  <c r="Q9997" i="9" s="1"/>
  <c r="J9997" i="9"/>
  <c r="R9997" i="9" s="1"/>
  <c r="I9998" i="9"/>
  <c r="Q9998" i="9" s="1"/>
  <c r="J9998" i="9"/>
  <c r="R9998" i="9" s="1"/>
  <c r="I9999" i="9"/>
  <c r="P9999" i="9" s="1"/>
  <c r="J9999" i="9"/>
  <c r="R9999" i="9" s="1"/>
  <c r="I10000" i="9"/>
  <c r="Q10000" i="9" s="1"/>
  <c r="J10000" i="9"/>
  <c r="R10000" i="9" s="1"/>
  <c r="I7665" i="9"/>
  <c r="Q7665" i="9" s="1"/>
  <c r="J7665" i="9"/>
  <c r="R7665" i="9" s="1"/>
  <c r="I7666" i="9"/>
  <c r="Q7666" i="9" s="1"/>
  <c r="J7666" i="9"/>
  <c r="R7666" i="9" s="1"/>
  <c r="I7667" i="9"/>
  <c r="Q7667" i="9" s="1"/>
  <c r="J7667" i="9"/>
  <c r="R7667" i="9" s="1"/>
  <c r="I7668" i="9"/>
  <c r="Q7668" i="9" s="1"/>
  <c r="J7668" i="9"/>
  <c r="R7668" i="9" s="1"/>
  <c r="I7669" i="9"/>
  <c r="Q7669" i="9" s="1"/>
  <c r="J7669" i="9"/>
  <c r="R7669" i="9" s="1"/>
  <c r="I7670" i="9"/>
  <c r="Q7670" i="9" s="1"/>
  <c r="J7670" i="9"/>
  <c r="R7670" i="9" s="1"/>
  <c r="I7671" i="9"/>
  <c r="Q7671" i="9" s="1"/>
  <c r="J7671" i="9"/>
  <c r="R7671" i="9" s="1"/>
  <c r="I7672" i="9"/>
  <c r="Q7672" i="9" s="1"/>
  <c r="J7672" i="9"/>
  <c r="R7672" i="9" s="1"/>
  <c r="I7673" i="9"/>
  <c r="Q7673" i="9" s="1"/>
  <c r="J7673" i="9"/>
  <c r="R7673" i="9" s="1"/>
  <c r="I7674" i="9"/>
  <c r="Q7674" i="9" s="1"/>
  <c r="J7674" i="9"/>
  <c r="R7674" i="9" s="1"/>
  <c r="I7675" i="9"/>
  <c r="Q7675" i="9" s="1"/>
  <c r="J7675" i="9"/>
  <c r="R7675" i="9" s="1"/>
  <c r="I7676" i="9"/>
  <c r="Q7676" i="9" s="1"/>
  <c r="J7676" i="9"/>
  <c r="R7676" i="9" s="1"/>
  <c r="I7677" i="9"/>
  <c r="Q7677" i="9" s="1"/>
  <c r="J7677" i="9"/>
  <c r="R7677" i="9" s="1"/>
  <c r="I7678" i="9"/>
  <c r="Q7678" i="9" s="1"/>
  <c r="J7678" i="9"/>
  <c r="R7678" i="9" s="1"/>
  <c r="I7679" i="9"/>
  <c r="Q7679" i="9" s="1"/>
  <c r="J7679" i="9"/>
  <c r="R7679" i="9" s="1"/>
  <c r="I7680" i="9"/>
  <c r="Q7680" i="9" s="1"/>
  <c r="J7680" i="9"/>
  <c r="R7680" i="9" s="1"/>
  <c r="I7681" i="9"/>
  <c r="Q7681" i="9" s="1"/>
  <c r="J7681" i="9"/>
  <c r="R7681" i="9" s="1"/>
  <c r="I7682" i="9"/>
  <c r="Q7682" i="9" s="1"/>
  <c r="J7682" i="9"/>
  <c r="R7682" i="9" s="1"/>
  <c r="I7683" i="9"/>
  <c r="Q7683" i="9" s="1"/>
  <c r="J7683" i="9"/>
  <c r="R7683" i="9" s="1"/>
  <c r="I7684" i="9"/>
  <c r="Q7684" i="9" s="1"/>
  <c r="J7684" i="9"/>
  <c r="R7684" i="9" s="1"/>
  <c r="I7685" i="9"/>
  <c r="Q7685" i="9" s="1"/>
  <c r="J7685" i="9"/>
  <c r="R7685" i="9" s="1"/>
  <c r="I7686" i="9"/>
  <c r="Q7686" i="9" s="1"/>
  <c r="J7686" i="9"/>
  <c r="R7686" i="9" s="1"/>
  <c r="I7687" i="9"/>
  <c r="Q7687" i="9" s="1"/>
  <c r="J7687" i="9"/>
  <c r="R7687" i="9" s="1"/>
  <c r="I7688" i="9"/>
  <c r="Q7688" i="9" s="1"/>
  <c r="J7688" i="9"/>
  <c r="R7688" i="9" s="1"/>
  <c r="I7689" i="9"/>
  <c r="Q7689" i="9" s="1"/>
  <c r="J7689" i="9"/>
  <c r="R7689" i="9" s="1"/>
  <c r="I7690" i="9"/>
  <c r="Q7690" i="9" s="1"/>
  <c r="J7690" i="9"/>
  <c r="R7690" i="9" s="1"/>
  <c r="I7691" i="9"/>
  <c r="Q7691" i="9" s="1"/>
  <c r="J7691" i="9"/>
  <c r="R7691" i="9" s="1"/>
  <c r="I7692" i="9"/>
  <c r="Q7692" i="9" s="1"/>
  <c r="J7692" i="9"/>
  <c r="R7692" i="9" s="1"/>
  <c r="I7693" i="9"/>
  <c r="Q7693" i="9" s="1"/>
  <c r="J7693" i="9"/>
  <c r="R7693" i="9" s="1"/>
  <c r="I7694" i="9"/>
  <c r="Q7694" i="9" s="1"/>
  <c r="J7694" i="9"/>
  <c r="R7694" i="9" s="1"/>
  <c r="I7695" i="9"/>
  <c r="Q7695" i="9" s="1"/>
  <c r="J7695" i="9"/>
  <c r="R7695" i="9" s="1"/>
  <c r="I7696" i="9"/>
  <c r="Q7696" i="9" s="1"/>
  <c r="J7696" i="9"/>
  <c r="R7696" i="9" s="1"/>
  <c r="I7697" i="9"/>
  <c r="Q7697" i="9" s="1"/>
  <c r="J7697" i="9"/>
  <c r="R7697" i="9" s="1"/>
  <c r="I7698" i="9"/>
  <c r="Q7698" i="9" s="1"/>
  <c r="J7698" i="9"/>
  <c r="R7698" i="9" s="1"/>
  <c r="I7699" i="9"/>
  <c r="Q7699" i="9" s="1"/>
  <c r="J7699" i="9"/>
  <c r="R7699" i="9" s="1"/>
  <c r="I7700" i="9"/>
  <c r="Q7700" i="9" s="1"/>
  <c r="J7700" i="9"/>
  <c r="R7700" i="9" s="1"/>
  <c r="I7701" i="9"/>
  <c r="Q7701" i="9" s="1"/>
  <c r="J7701" i="9"/>
  <c r="R7701" i="9" s="1"/>
  <c r="I7702" i="9"/>
  <c r="Q7702" i="9" s="1"/>
  <c r="J7702" i="9"/>
  <c r="R7702" i="9" s="1"/>
  <c r="I7703" i="9"/>
  <c r="Q7703" i="9" s="1"/>
  <c r="J7703" i="9"/>
  <c r="R7703" i="9" s="1"/>
  <c r="I7704" i="9"/>
  <c r="Q7704" i="9" s="1"/>
  <c r="J7704" i="9"/>
  <c r="R7704" i="9" s="1"/>
  <c r="I7705" i="9"/>
  <c r="Q7705" i="9" s="1"/>
  <c r="J7705" i="9"/>
  <c r="R7705" i="9" s="1"/>
  <c r="I7706" i="9"/>
  <c r="Q7706" i="9" s="1"/>
  <c r="J7706" i="9"/>
  <c r="R7706" i="9" s="1"/>
  <c r="I7707" i="9"/>
  <c r="Q7707" i="9" s="1"/>
  <c r="J7707" i="9"/>
  <c r="R7707" i="9" s="1"/>
  <c r="I7708" i="9"/>
  <c r="Q7708" i="9" s="1"/>
  <c r="J7708" i="9"/>
  <c r="R7708" i="9" s="1"/>
  <c r="I7709" i="9"/>
  <c r="Q7709" i="9" s="1"/>
  <c r="J7709" i="9"/>
  <c r="R7709" i="9" s="1"/>
  <c r="I7710" i="9"/>
  <c r="Q7710" i="9" s="1"/>
  <c r="J7710" i="9"/>
  <c r="R7710" i="9" s="1"/>
  <c r="I7711" i="9"/>
  <c r="Q7711" i="9" s="1"/>
  <c r="J7711" i="9"/>
  <c r="R7711" i="9" s="1"/>
  <c r="I7712" i="9"/>
  <c r="Q7712" i="9" s="1"/>
  <c r="J7712" i="9"/>
  <c r="R7712" i="9" s="1"/>
  <c r="I7713" i="9"/>
  <c r="Q7713" i="9" s="1"/>
  <c r="J7713" i="9"/>
  <c r="R7713" i="9" s="1"/>
  <c r="I7714" i="9"/>
  <c r="Q7714" i="9" s="1"/>
  <c r="J7714" i="9"/>
  <c r="R7714" i="9" s="1"/>
  <c r="I7715" i="9"/>
  <c r="Q7715" i="9" s="1"/>
  <c r="J7715" i="9"/>
  <c r="R7715" i="9" s="1"/>
  <c r="I7716" i="9"/>
  <c r="Q7716" i="9" s="1"/>
  <c r="J7716" i="9"/>
  <c r="R7716" i="9" s="1"/>
  <c r="I7717" i="9"/>
  <c r="Q7717" i="9" s="1"/>
  <c r="J7717" i="9"/>
  <c r="R7717" i="9" s="1"/>
  <c r="I7718" i="9"/>
  <c r="Q7718" i="9" s="1"/>
  <c r="J7718" i="9"/>
  <c r="R7718" i="9" s="1"/>
  <c r="I7719" i="9"/>
  <c r="Q7719" i="9" s="1"/>
  <c r="J7719" i="9"/>
  <c r="R7719" i="9" s="1"/>
  <c r="I7720" i="9"/>
  <c r="Q7720" i="9" s="1"/>
  <c r="J7720" i="9"/>
  <c r="R7720" i="9" s="1"/>
  <c r="I7721" i="9"/>
  <c r="Q7721" i="9" s="1"/>
  <c r="J7721" i="9"/>
  <c r="R7721" i="9" s="1"/>
  <c r="I7722" i="9"/>
  <c r="Q7722" i="9" s="1"/>
  <c r="J7722" i="9"/>
  <c r="R7722" i="9" s="1"/>
  <c r="I7723" i="9"/>
  <c r="Q7723" i="9" s="1"/>
  <c r="J7723" i="9"/>
  <c r="R7723" i="9" s="1"/>
  <c r="I7724" i="9"/>
  <c r="Q7724" i="9" s="1"/>
  <c r="J7724" i="9"/>
  <c r="R7724" i="9" s="1"/>
  <c r="I7725" i="9"/>
  <c r="Q7725" i="9" s="1"/>
  <c r="J7725" i="9"/>
  <c r="R7725" i="9" s="1"/>
  <c r="I7726" i="9"/>
  <c r="Q7726" i="9" s="1"/>
  <c r="J7726" i="9"/>
  <c r="R7726" i="9" s="1"/>
  <c r="I7727" i="9"/>
  <c r="Q7727" i="9" s="1"/>
  <c r="J7727" i="9"/>
  <c r="R7727" i="9" s="1"/>
  <c r="I7728" i="9"/>
  <c r="Q7728" i="9" s="1"/>
  <c r="J7728" i="9"/>
  <c r="R7728" i="9" s="1"/>
  <c r="I7729" i="9"/>
  <c r="Q7729" i="9" s="1"/>
  <c r="J7729" i="9"/>
  <c r="R7729" i="9" s="1"/>
  <c r="I7730" i="9"/>
  <c r="Q7730" i="9" s="1"/>
  <c r="J7730" i="9"/>
  <c r="R7730" i="9" s="1"/>
  <c r="I7731" i="9"/>
  <c r="Q7731" i="9" s="1"/>
  <c r="J7731" i="9"/>
  <c r="R7731" i="9" s="1"/>
  <c r="I7732" i="9"/>
  <c r="Q7732" i="9" s="1"/>
  <c r="J7732" i="9"/>
  <c r="R7732" i="9" s="1"/>
  <c r="I7733" i="9"/>
  <c r="Q7733" i="9" s="1"/>
  <c r="J7733" i="9"/>
  <c r="R7733" i="9" s="1"/>
  <c r="I7734" i="9"/>
  <c r="Q7734" i="9" s="1"/>
  <c r="J7734" i="9"/>
  <c r="R7734" i="9" s="1"/>
  <c r="I7735" i="9"/>
  <c r="Q7735" i="9" s="1"/>
  <c r="J7735" i="9"/>
  <c r="R7735" i="9" s="1"/>
  <c r="I7736" i="9"/>
  <c r="Q7736" i="9" s="1"/>
  <c r="J7736" i="9"/>
  <c r="R7736" i="9" s="1"/>
  <c r="I7737" i="9"/>
  <c r="Q7737" i="9" s="1"/>
  <c r="J7737" i="9"/>
  <c r="R7737" i="9" s="1"/>
  <c r="I7738" i="9"/>
  <c r="Q7738" i="9" s="1"/>
  <c r="J7738" i="9"/>
  <c r="R7738" i="9" s="1"/>
  <c r="I7739" i="9"/>
  <c r="Q7739" i="9" s="1"/>
  <c r="J7739" i="9"/>
  <c r="R7739" i="9" s="1"/>
  <c r="I7740" i="9"/>
  <c r="Q7740" i="9" s="1"/>
  <c r="J7740" i="9"/>
  <c r="R7740" i="9" s="1"/>
  <c r="I7741" i="9"/>
  <c r="Q7741" i="9" s="1"/>
  <c r="J7741" i="9"/>
  <c r="R7741" i="9" s="1"/>
  <c r="I7742" i="9"/>
  <c r="Q7742" i="9" s="1"/>
  <c r="J7742" i="9"/>
  <c r="R7742" i="9" s="1"/>
  <c r="I7743" i="9"/>
  <c r="Q7743" i="9" s="1"/>
  <c r="J7743" i="9"/>
  <c r="R7743" i="9" s="1"/>
  <c r="I7744" i="9"/>
  <c r="Q7744" i="9" s="1"/>
  <c r="J7744" i="9"/>
  <c r="R7744" i="9" s="1"/>
  <c r="I7745" i="9"/>
  <c r="Q7745" i="9" s="1"/>
  <c r="J7745" i="9"/>
  <c r="R7745" i="9" s="1"/>
  <c r="I7746" i="9"/>
  <c r="Q7746" i="9" s="1"/>
  <c r="J7746" i="9"/>
  <c r="R7746" i="9" s="1"/>
  <c r="I7747" i="9"/>
  <c r="Q7747" i="9" s="1"/>
  <c r="J7747" i="9"/>
  <c r="R7747" i="9" s="1"/>
  <c r="I7748" i="9"/>
  <c r="Q7748" i="9" s="1"/>
  <c r="J7748" i="9"/>
  <c r="R7748" i="9" s="1"/>
  <c r="I7749" i="9"/>
  <c r="Q7749" i="9" s="1"/>
  <c r="J7749" i="9"/>
  <c r="R7749" i="9" s="1"/>
  <c r="I7750" i="9"/>
  <c r="Q7750" i="9" s="1"/>
  <c r="J7750" i="9"/>
  <c r="R7750" i="9" s="1"/>
  <c r="I7751" i="9"/>
  <c r="Q7751" i="9" s="1"/>
  <c r="J7751" i="9"/>
  <c r="R7751" i="9" s="1"/>
  <c r="I7752" i="9"/>
  <c r="Q7752" i="9" s="1"/>
  <c r="J7752" i="9"/>
  <c r="R7752" i="9" s="1"/>
  <c r="I7753" i="9"/>
  <c r="Q7753" i="9" s="1"/>
  <c r="J7753" i="9"/>
  <c r="R7753" i="9" s="1"/>
  <c r="I7754" i="9"/>
  <c r="Q7754" i="9" s="1"/>
  <c r="J7754" i="9"/>
  <c r="R7754" i="9" s="1"/>
  <c r="I7755" i="9"/>
  <c r="Q7755" i="9" s="1"/>
  <c r="J7755" i="9"/>
  <c r="R7755" i="9" s="1"/>
  <c r="I7756" i="9"/>
  <c r="Q7756" i="9" s="1"/>
  <c r="J7756" i="9"/>
  <c r="R7756" i="9" s="1"/>
  <c r="I7757" i="9"/>
  <c r="Q7757" i="9" s="1"/>
  <c r="J7757" i="9"/>
  <c r="R7757" i="9" s="1"/>
  <c r="I7758" i="9"/>
  <c r="Q7758" i="9" s="1"/>
  <c r="J7758" i="9"/>
  <c r="R7758" i="9" s="1"/>
  <c r="I7759" i="9"/>
  <c r="Q7759" i="9" s="1"/>
  <c r="J7759" i="9"/>
  <c r="R7759" i="9" s="1"/>
  <c r="I7760" i="9"/>
  <c r="Q7760" i="9" s="1"/>
  <c r="J7760" i="9"/>
  <c r="R7760" i="9" s="1"/>
  <c r="I7761" i="9"/>
  <c r="Q7761" i="9" s="1"/>
  <c r="J7761" i="9"/>
  <c r="R7761" i="9" s="1"/>
  <c r="I7762" i="9"/>
  <c r="Q7762" i="9" s="1"/>
  <c r="J7762" i="9"/>
  <c r="R7762" i="9" s="1"/>
  <c r="I7763" i="9"/>
  <c r="Q7763" i="9" s="1"/>
  <c r="J7763" i="9"/>
  <c r="R7763" i="9" s="1"/>
  <c r="I7764" i="9"/>
  <c r="Q7764" i="9" s="1"/>
  <c r="J7764" i="9"/>
  <c r="R7764" i="9" s="1"/>
  <c r="I7765" i="9"/>
  <c r="Q7765" i="9" s="1"/>
  <c r="J7765" i="9"/>
  <c r="R7765" i="9" s="1"/>
  <c r="I7766" i="9"/>
  <c r="Q7766" i="9" s="1"/>
  <c r="J7766" i="9"/>
  <c r="R7766" i="9" s="1"/>
  <c r="I7767" i="9"/>
  <c r="Q7767" i="9" s="1"/>
  <c r="J7767" i="9"/>
  <c r="R7767" i="9" s="1"/>
  <c r="I7768" i="9"/>
  <c r="Q7768" i="9" s="1"/>
  <c r="J7768" i="9"/>
  <c r="R7768" i="9" s="1"/>
  <c r="I7769" i="9"/>
  <c r="Q7769" i="9" s="1"/>
  <c r="J7769" i="9"/>
  <c r="R7769" i="9" s="1"/>
  <c r="I7770" i="9"/>
  <c r="Q7770" i="9" s="1"/>
  <c r="J7770" i="9"/>
  <c r="R7770" i="9" s="1"/>
  <c r="I7771" i="9"/>
  <c r="Q7771" i="9" s="1"/>
  <c r="J7771" i="9"/>
  <c r="R7771" i="9" s="1"/>
  <c r="I7772" i="9"/>
  <c r="Q7772" i="9" s="1"/>
  <c r="J7772" i="9"/>
  <c r="R7772" i="9" s="1"/>
  <c r="I7773" i="9"/>
  <c r="Q7773" i="9" s="1"/>
  <c r="J7773" i="9"/>
  <c r="R7773" i="9" s="1"/>
  <c r="I7774" i="9"/>
  <c r="Q7774" i="9" s="1"/>
  <c r="J7774" i="9"/>
  <c r="R7774" i="9" s="1"/>
  <c r="I7775" i="9"/>
  <c r="Q7775" i="9" s="1"/>
  <c r="J7775" i="9"/>
  <c r="R7775" i="9" s="1"/>
  <c r="I7776" i="9"/>
  <c r="Q7776" i="9" s="1"/>
  <c r="J7776" i="9"/>
  <c r="R7776" i="9" s="1"/>
  <c r="I7777" i="9"/>
  <c r="Q7777" i="9" s="1"/>
  <c r="J7777" i="9"/>
  <c r="R7777" i="9" s="1"/>
  <c r="I7778" i="9"/>
  <c r="Q7778" i="9" s="1"/>
  <c r="J7778" i="9"/>
  <c r="R7778" i="9" s="1"/>
  <c r="I7779" i="9"/>
  <c r="Q7779" i="9" s="1"/>
  <c r="J7779" i="9"/>
  <c r="R7779" i="9" s="1"/>
  <c r="I7780" i="9"/>
  <c r="Q7780" i="9" s="1"/>
  <c r="J7780" i="9"/>
  <c r="R7780" i="9" s="1"/>
  <c r="I7781" i="9"/>
  <c r="Q7781" i="9" s="1"/>
  <c r="J7781" i="9"/>
  <c r="R7781" i="9" s="1"/>
  <c r="I7782" i="9"/>
  <c r="Q7782" i="9" s="1"/>
  <c r="J7782" i="9"/>
  <c r="R7782" i="9" s="1"/>
  <c r="I7783" i="9"/>
  <c r="Q7783" i="9" s="1"/>
  <c r="J7783" i="9"/>
  <c r="R7783" i="9" s="1"/>
  <c r="I7784" i="9"/>
  <c r="Q7784" i="9" s="1"/>
  <c r="J7784" i="9"/>
  <c r="R7784" i="9" s="1"/>
  <c r="I7785" i="9"/>
  <c r="Q7785" i="9" s="1"/>
  <c r="J7785" i="9"/>
  <c r="R7785" i="9" s="1"/>
  <c r="I7786" i="9"/>
  <c r="Q7786" i="9" s="1"/>
  <c r="J7786" i="9"/>
  <c r="R7786" i="9" s="1"/>
  <c r="I7787" i="9"/>
  <c r="Q7787" i="9" s="1"/>
  <c r="J7787" i="9"/>
  <c r="R7787" i="9" s="1"/>
  <c r="I7788" i="9"/>
  <c r="Q7788" i="9" s="1"/>
  <c r="J7788" i="9"/>
  <c r="R7788" i="9" s="1"/>
  <c r="I7789" i="9"/>
  <c r="Q7789" i="9" s="1"/>
  <c r="J7789" i="9"/>
  <c r="R7789" i="9" s="1"/>
  <c r="I7790" i="9"/>
  <c r="Q7790" i="9" s="1"/>
  <c r="J7790" i="9"/>
  <c r="R7790" i="9" s="1"/>
  <c r="I7791" i="9"/>
  <c r="Q7791" i="9" s="1"/>
  <c r="J7791" i="9"/>
  <c r="R7791" i="9" s="1"/>
  <c r="I7792" i="9"/>
  <c r="Q7792" i="9" s="1"/>
  <c r="J7792" i="9"/>
  <c r="R7792" i="9" s="1"/>
  <c r="I7793" i="9"/>
  <c r="Q7793" i="9" s="1"/>
  <c r="J7793" i="9"/>
  <c r="R7793" i="9" s="1"/>
  <c r="I7794" i="9"/>
  <c r="Q7794" i="9" s="1"/>
  <c r="J7794" i="9"/>
  <c r="R7794" i="9" s="1"/>
  <c r="I7795" i="9"/>
  <c r="Q7795" i="9" s="1"/>
  <c r="J7795" i="9"/>
  <c r="R7795" i="9" s="1"/>
  <c r="I7796" i="9"/>
  <c r="Q7796" i="9" s="1"/>
  <c r="J7796" i="9"/>
  <c r="R7796" i="9" s="1"/>
  <c r="I7797" i="9"/>
  <c r="Q7797" i="9" s="1"/>
  <c r="J7797" i="9"/>
  <c r="R7797" i="9" s="1"/>
  <c r="I7798" i="9"/>
  <c r="Q7798" i="9" s="1"/>
  <c r="J7798" i="9"/>
  <c r="R7798" i="9" s="1"/>
  <c r="I7799" i="9"/>
  <c r="Q7799" i="9" s="1"/>
  <c r="J7799" i="9"/>
  <c r="R7799" i="9" s="1"/>
  <c r="I7800" i="9"/>
  <c r="Q7800" i="9" s="1"/>
  <c r="J7800" i="9"/>
  <c r="R7800" i="9" s="1"/>
  <c r="I7801" i="9"/>
  <c r="Q7801" i="9" s="1"/>
  <c r="J7801" i="9"/>
  <c r="R7801" i="9" s="1"/>
  <c r="I7802" i="9"/>
  <c r="Q7802" i="9" s="1"/>
  <c r="J7802" i="9"/>
  <c r="R7802" i="9" s="1"/>
  <c r="I7803" i="9"/>
  <c r="Q7803" i="9" s="1"/>
  <c r="J7803" i="9"/>
  <c r="R7803" i="9" s="1"/>
  <c r="I7804" i="9"/>
  <c r="Q7804" i="9" s="1"/>
  <c r="J7804" i="9"/>
  <c r="R7804" i="9" s="1"/>
  <c r="I7805" i="9"/>
  <c r="Q7805" i="9" s="1"/>
  <c r="J7805" i="9"/>
  <c r="R7805" i="9" s="1"/>
  <c r="I7806" i="9"/>
  <c r="Q7806" i="9" s="1"/>
  <c r="J7806" i="9"/>
  <c r="R7806" i="9" s="1"/>
  <c r="I7807" i="9"/>
  <c r="Q7807" i="9" s="1"/>
  <c r="J7807" i="9"/>
  <c r="R7807" i="9" s="1"/>
  <c r="I7808" i="9"/>
  <c r="Q7808" i="9" s="1"/>
  <c r="J7808" i="9"/>
  <c r="R7808" i="9" s="1"/>
  <c r="I7809" i="9"/>
  <c r="Q7809" i="9" s="1"/>
  <c r="J7809" i="9"/>
  <c r="R7809" i="9" s="1"/>
  <c r="I7810" i="9"/>
  <c r="Q7810" i="9" s="1"/>
  <c r="J7810" i="9"/>
  <c r="R7810" i="9" s="1"/>
  <c r="I7811" i="9"/>
  <c r="Q7811" i="9" s="1"/>
  <c r="J7811" i="9"/>
  <c r="R7811" i="9" s="1"/>
  <c r="I7812" i="9"/>
  <c r="Q7812" i="9" s="1"/>
  <c r="J7812" i="9"/>
  <c r="R7812" i="9" s="1"/>
  <c r="I7813" i="9"/>
  <c r="Q7813" i="9" s="1"/>
  <c r="J7813" i="9"/>
  <c r="R7813" i="9" s="1"/>
  <c r="I7814" i="9"/>
  <c r="Q7814" i="9" s="1"/>
  <c r="J7814" i="9"/>
  <c r="R7814" i="9" s="1"/>
  <c r="I7815" i="9"/>
  <c r="Q7815" i="9" s="1"/>
  <c r="J7815" i="9"/>
  <c r="R7815" i="9" s="1"/>
  <c r="I7816" i="9"/>
  <c r="Q7816" i="9" s="1"/>
  <c r="J7816" i="9"/>
  <c r="R7816" i="9" s="1"/>
  <c r="I7817" i="9"/>
  <c r="Q7817" i="9" s="1"/>
  <c r="J7817" i="9"/>
  <c r="R7817" i="9" s="1"/>
  <c r="I7818" i="9"/>
  <c r="Q7818" i="9" s="1"/>
  <c r="J7818" i="9"/>
  <c r="R7818" i="9" s="1"/>
  <c r="I7819" i="9"/>
  <c r="Q7819" i="9" s="1"/>
  <c r="J7819" i="9"/>
  <c r="R7819" i="9" s="1"/>
  <c r="I7820" i="9"/>
  <c r="Q7820" i="9" s="1"/>
  <c r="J7820" i="9"/>
  <c r="R7820" i="9" s="1"/>
  <c r="I7821" i="9"/>
  <c r="J7821" i="9"/>
  <c r="R7821" i="9" s="1"/>
  <c r="I7822" i="9"/>
  <c r="J7822" i="9"/>
  <c r="R7822" i="9" s="1"/>
  <c r="I7823" i="9"/>
  <c r="J7823" i="9"/>
  <c r="R7823" i="9" s="1"/>
  <c r="I7824" i="9"/>
  <c r="J7824" i="9"/>
  <c r="R7824" i="9" s="1"/>
  <c r="I7825" i="9"/>
  <c r="J7825" i="9"/>
  <c r="R7825" i="9" s="1"/>
  <c r="I7826" i="9"/>
  <c r="J7826" i="9"/>
  <c r="R7826" i="9" s="1"/>
  <c r="I7827" i="9"/>
  <c r="J7827" i="9"/>
  <c r="R7827" i="9" s="1"/>
  <c r="I7828" i="9"/>
  <c r="J7828" i="9"/>
  <c r="R7828" i="9" s="1"/>
  <c r="I7829" i="9"/>
  <c r="J7829" i="9"/>
  <c r="R7829" i="9" s="1"/>
  <c r="I7830" i="9"/>
  <c r="J7830" i="9"/>
  <c r="R7830" i="9" s="1"/>
  <c r="I7831" i="9"/>
  <c r="J7831" i="9"/>
  <c r="R7831" i="9" s="1"/>
  <c r="I7832" i="9"/>
  <c r="J7832" i="9"/>
  <c r="R7832" i="9" s="1"/>
  <c r="I7833" i="9"/>
  <c r="J7833" i="9"/>
  <c r="R7833" i="9" s="1"/>
  <c r="I7834" i="9"/>
  <c r="Q7834" i="9" s="1"/>
  <c r="J7834" i="9"/>
  <c r="R7834" i="9" s="1"/>
  <c r="I7835" i="9"/>
  <c r="J7835" i="9"/>
  <c r="R7835" i="9" s="1"/>
  <c r="I7836" i="9"/>
  <c r="J7836" i="9"/>
  <c r="R7836" i="9" s="1"/>
  <c r="I7837" i="9"/>
  <c r="J7837" i="9"/>
  <c r="R7837" i="9" s="1"/>
  <c r="I7838" i="9"/>
  <c r="Q7838" i="9" s="1"/>
  <c r="J7838" i="9"/>
  <c r="R7838" i="9" s="1"/>
  <c r="I7839" i="9"/>
  <c r="J7839" i="9"/>
  <c r="R7839" i="9" s="1"/>
  <c r="I7840" i="9"/>
  <c r="J7840" i="9"/>
  <c r="R7840" i="9" s="1"/>
  <c r="I7841" i="9"/>
  <c r="J7841" i="9"/>
  <c r="R7841" i="9" s="1"/>
  <c r="I7842" i="9"/>
  <c r="Q7842" i="9" s="1"/>
  <c r="J7842" i="9"/>
  <c r="R7842" i="9" s="1"/>
  <c r="I7843" i="9"/>
  <c r="J7843" i="9"/>
  <c r="R7843" i="9" s="1"/>
  <c r="I7844" i="9"/>
  <c r="J7844" i="9"/>
  <c r="R7844" i="9" s="1"/>
  <c r="I7845" i="9"/>
  <c r="J7845" i="9"/>
  <c r="R7845" i="9" s="1"/>
  <c r="I7846" i="9"/>
  <c r="Q7846" i="9" s="1"/>
  <c r="J7846" i="9"/>
  <c r="R7846" i="9" s="1"/>
  <c r="I7847" i="9"/>
  <c r="J7847" i="9"/>
  <c r="R7847" i="9" s="1"/>
  <c r="I7848" i="9"/>
  <c r="J7848" i="9"/>
  <c r="R7848" i="9" s="1"/>
  <c r="I7849" i="9"/>
  <c r="J7849" i="9"/>
  <c r="R7849" i="9" s="1"/>
  <c r="I7850" i="9"/>
  <c r="Q7850" i="9" s="1"/>
  <c r="J7850" i="9"/>
  <c r="R7850" i="9" s="1"/>
  <c r="I7851" i="9"/>
  <c r="J7851" i="9"/>
  <c r="R7851" i="9" s="1"/>
  <c r="I7852" i="9"/>
  <c r="J7852" i="9"/>
  <c r="R7852" i="9" s="1"/>
  <c r="I7853" i="9"/>
  <c r="J7853" i="9"/>
  <c r="R7853" i="9" s="1"/>
  <c r="I7854" i="9"/>
  <c r="Q7854" i="9" s="1"/>
  <c r="J7854" i="9"/>
  <c r="R7854" i="9" s="1"/>
  <c r="I7855" i="9"/>
  <c r="J7855" i="9"/>
  <c r="R7855" i="9" s="1"/>
  <c r="I7856" i="9"/>
  <c r="J7856" i="9"/>
  <c r="R7856" i="9" s="1"/>
  <c r="I7857" i="9"/>
  <c r="J7857" i="9"/>
  <c r="R7857" i="9" s="1"/>
  <c r="I7858" i="9"/>
  <c r="Q7858" i="9" s="1"/>
  <c r="J7858" i="9"/>
  <c r="R7858" i="9" s="1"/>
  <c r="I7859" i="9"/>
  <c r="J7859" i="9"/>
  <c r="R7859" i="9" s="1"/>
  <c r="I7860" i="9"/>
  <c r="J7860" i="9"/>
  <c r="R7860" i="9" s="1"/>
  <c r="I7861" i="9"/>
  <c r="J7861" i="9"/>
  <c r="R7861" i="9" s="1"/>
  <c r="I7862" i="9"/>
  <c r="Q7862" i="9" s="1"/>
  <c r="J7862" i="9"/>
  <c r="R7862" i="9" s="1"/>
  <c r="I7863" i="9"/>
  <c r="J7863" i="9"/>
  <c r="R7863" i="9" s="1"/>
  <c r="I7864" i="9"/>
  <c r="J7864" i="9"/>
  <c r="R7864" i="9" s="1"/>
  <c r="I7865" i="9"/>
  <c r="J7865" i="9"/>
  <c r="R7865" i="9" s="1"/>
  <c r="I7866" i="9"/>
  <c r="Q7866" i="9" s="1"/>
  <c r="J7866" i="9"/>
  <c r="R7866" i="9" s="1"/>
  <c r="I7867" i="9"/>
  <c r="J7867" i="9"/>
  <c r="R7867" i="9" s="1"/>
  <c r="I7868" i="9"/>
  <c r="J7868" i="9"/>
  <c r="R7868" i="9" s="1"/>
  <c r="I7869" i="9"/>
  <c r="J7869" i="9"/>
  <c r="R7869" i="9" s="1"/>
  <c r="I7870" i="9"/>
  <c r="Q7870" i="9" s="1"/>
  <c r="J7870" i="9"/>
  <c r="R7870" i="9" s="1"/>
  <c r="I7871" i="9"/>
  <c r="J7871" i="9"/>
  <c r="R7871" i="9" s="1"/>
  <c r="I7872" i="9"/>
  <c r="J7872" i="9"/>
  <c r="R7872" i="9" s="1"/>
  <c r="I7873" i="9"/>
  <c r="J7873" i="9"/>
  <c r="R7873" i="9" s="1"/>
  <c r="I7874" i="9"/>
  <c r="Q7874" i="9" s="1"/>
  <c r="J7874" i="9"/>
  <c r="R7874" i="9" s="1"/>
  <c r="I7875" i="9"/>
  <c r="J7875" i="9"/>
  <c r="R7875" i="9" s="1"/>
  <c r="I7876" i="9"/>
  <c r="J7876" i="9"/>
  <c r="R7876" i="9" s="1"/>
  <c r="I7877" i="9"/>
  <c r="J7877" i="9"/>
  <c r="R7877" i="9" s="1"/>
  <c r="I7878" i="9"/>
  <c r="Q7878" i="9" s="1"/>
  <c r="J7878" i="9"/>
  <c r="R7878" i="9" s="1"/>
  <c r="I7879" i="9"/>
  <c r="J7879" i="9"/>
  <c r="R7879" i="9" s="1"/>
  <c r="I7880" i="9"/>
  <c r="J7880" i="9"/>
  <c r="R7880" i="9" s="1"/>
  <c r="I7881" i="9"/>
  <c r="J7881" i="9"/>
  <c r="R7881" i="9" s="1"/>
  <c r="I7882" i="9"/>
  <c r="Q7882" i="9" s="1"/>
  <c r="J7882" i="9"/>
  <c r="R7882" i="9" s="1"/>
  <c r="I7883" i="9"/>
  <c r="J7883" i="9"/>
  <c r="R7883" i="9" s="1"/>
  <c r="I7884" i="9"/>
  <c r="J7884" i="9"/>
  <c r="R7884" i="9" s="1"/>
  <c r="I7885" i="9"/>
  <c r="J7885" i="9"/>
  <c r="R7885" i="9" s="1"/>
  <c r="I7886" i="9"/>
  <c r="Q7886" i="9" s="1"/>
  <c r="J7886" i="9"/>
  <c r="R7886" i="9" s="1"/>
  <c r="I7887" i="9"/>
  <c r="J7887" i="9"/>
  <c r="R7887" i="9" s="1"/>
  <c r="I7888" i="9"/>
  <c r="J7888" i="9"/>
  <c r="R7888" i="9" s="1"/>
  <c r="I7889" i="9"/>
  <c r="J7889" i="9"/>
  <c r="R7889" i="9" s="1"/>
  <c r="I7890" i="9"/>
  <c r="Q7890" i="9" s="1"/>
  <c r="J7890" i="9"/>
  <c r="R7890" i="9" s="1"/>
  <c r="I7891" i="9"/>
  <c r="J7891" i="9"/>
  <c r="R7891" i="9" s="1"/>
  <c r="I7892" i="9"/>
  <c r="J7892" i="9"/>
  <c r="R7892" i="9" s="1"/>
  <c r="I7893" i="9"/>
  <c r="J7893" i="9"/>
  <c r="R7893" i="9" s="1"/>
  <c r="I7894" i="9"/>
  <c r="Q7894" i="9" s="1"/>
  <c r="J7894" i="9"/>
  <c r="R7894" i="9" s="1"/>
  <c r="I7895" i="9"/>
  <c r="J7895" i="9"/>
  <c r="R7895" i="9" s="1"/>
  <c r="I7896" i="9"/>
  <c r="J7896" i="9"/>
  <c r="R7896" i="9" s="1"/>
  <c r="I7897" i="9"/>
  <c r="J7897" i="9"/>
  <c r="R7897" i="9" s="1"/>
  <c r="I7898" i="9"/>
  <c r="Q7898" i="9" s="1"/>
  <c r="J7898" i="9"/>
  <c r="R7898" i="9" s="1"/>
  <c r="I7899" i="9"/>
  <c r="J7899" i="9"/>
  <c r="R7899" i="9" s="1"/>
  <c r="I7900" i="9"/>
  <c r="J7900" i="9"/>
  <c r="R7900" i="9" s="1"/>
  <c r="I7901" i="9"/>
  <c r="J7901" i="9"/>
  <c r="R7901" i="9" s="1"/>
  <c r="I7902" i="9"/>
  <c r="Q7902" i="9" s="1"/>
  <c r="J7902" i="9"/>
  <c r="R7902" i="9" s="1"/>
  <c r="I7903" i="9"/>
  <c r="J7903" i="9"/>
  <c r="R7903" i="9" s="1"/>
  <c r="I7904" i="9"/>
  <c r="J7904" i="9"/>
  <c r="R7904" i="9" s="1"/>
  <c r="I7905" i="9"/>
  <c r="J7905" i="9"/>
  <c r="R7905" i="9" s="1"/>
  <c r="I7906" i="9"/>
  <c r="Q7906" i="9" s="1"/>
  <c r="J7906" i="9"/>
  <c r="R7906" i="9" s="1"/>
  <c r="I7907" i="9"/>
  <c r="J7907" i="9"/>
  <c r="R7907" i="9" s="1"/>
  <c r="I7908" i="9"/>
  <c r="J7908" i="9"/>
  <c r="R7908" i="9" s="1"/>
  <c r="I7909" i="9"/>
  <c r="J7909" i="9"/>
  <c r="R7909" i="9" s="1"/>
  <c r="I7910" i="9"/>
  <c r="Q7910" i="9" s="1"/>
  <c r="J7910" i="9"/>
  <c r="R7910" i="9" s="1"/>
  <c r="I7911" i="9"/>
  <c r="J7911" i="9"/>
  <c r="R7911" i="9" s="1"/>
  <c r="I7912" i="9"/>
  <c r="J7912" i="9"/>
  <c r="R7912" i="9" s="1"/>
  <c r="I7913" i="9"/>
  <c r="J7913" i="9"/>
  <c r="R7913" i="9" s="1"/>
  <c r="I7914" i="9"/>
  <c r="Q7914" i="9" s="1"/>
  <c r="J7914" i="9"/>
  <c r="R7914" i="9" s="1"/>
  <c r="I7915" i="9"/>
  <c r="J7915" i="9"/>
  <c r="R7915" i="9" s="1"/>
  <c r="I7916" i="9"/>
  <c r="J7916" i="9"/>
  <c r="R7916" i="9" s="1"/>
  <c r="I7917" i="9"/>
  <c r="J7917" i="9"/>
  <c r="R7917" i="9" s="1"/>
  <c r="I7918" i="9"/>
  <c r="Q7918" i="9" s="1"/>
  <c r="J7918" i="9"/>
  <c r="R7918" i="9" s="1"/>
  <c r="I7919" i="9"/>
  <c r="J7919" i="9"/>
  <c r="R7919" i="9" s="1"/>
  <c r="I7920" i="9"/>
  <c r="J7920" i="9"/>
  <c r="R7920" i="9" s="1"/>
  <c r="I7921" i="9"/>
  <c r="J7921" i="9"/>
  <c r="R7921" i="9" s="1"/>
  <c r="I7922" i="9"/>
  <c r="Q7922" i="9" s="1"/>
  <c r="J7922" i="9"/>
  <c r="R7922" i="9" s="1"/>
  <c r="I7923" i="9"/>
  <c r="J7923" i="9"/>
  <c r="R7923" i="9" s="1"/>
  <c r="I7924" i="9"/>
  <c r="J7924" i="9"/>
  <c r="R7924" i="9" s="1"/>
  <c r="I7925" i="9"/>
  <c r="J7925" i="9"/>
  <c r="R7925" i="9" s="1"/>
  <c r="I7926" i="9"/>
  <c r="Q7926" i="9" s="1"/>
  <c r="J7926" i="9"/>
  <c r="R7926" i="9" s="1"/>
  <c r="I7927" i="9"/>
  <c r="J7927" i="9"/>
  <c r="R7927" i="9" s="1"/>
  <c r="I7928" i="9"/>
  <c r="J7928" i="9"/>
  <c r="R7928" i="9" s="1"/>
  <c r="I7929" i="9"/>
  <c r="J7929" i="9"/>
  <c r="R7929" i="9" s="1"/>
  <c r="I7930" i="9"/>
  <c r="Q7930" i="9" s="1"/>
  <c r="J7930" i="9"/>
  <c r="R7930" i="9" s="1"/>
  <c r="I7931" i="9"/>
  <c r="J7931" i="9"/>
  <c r="R7931" i="9" s="1"/>
  <c r="I7932" i="9"/>
  <c r="J7932" i="9"/>
  <c r="R7932" i="9" s="1"/>
  <c r="I7933" i="9"/>
  <c r="J7933" i="9"/>
  <c r="R7933" i="9" s="1"/>
  <c r="I7934" i="9"/>
  <c r="Q7934" i="9" s="1"/>
  <c r="J7934" i="9"/>
  <c r="R7934" i="9" s="1"/>
  <c r="I7935" i="9"/>
  <c r="J7935" i="9"/>
  <c r="R7935" i="9" s="1"/>
  <c r="I7936" i="9"/>
  <c r="J7936" i="9"/>
  <c r="R7936" i="9" s="1"/>
  <c r="I7937" i="9"/>
  <c r="J7937" i="9"/>
  <c r="R7937" i="9" s="1"/>
  <c r="I7938" i="9"/>
  <c r="Q7938" i="9" s="1"/>
  <c r="J7938" i="9"/>
  <c r="R7938" i="9" s="1"/>
  <c r="I7939" i="9"/>
  <c r="J7939" i="9"/>
  <c r="R7939" i="9" s="1"/>
  <c r="I7940" i="9"/>
  <c r="J7940" i="9"/>
  <c r="R7940" i="9" s="1"/>
  <c r="I7941" i="9"/>
  <c r="J7941" i="9"/>
  <c r="R7941" i="9" s="1"/>
  <c r="I7942" i="9"/>
  <c r="Q7942" i="9" s="1"/>
  <c r="J7942" i="9"/>
  <c r="R7942" i="9" s="1"/>
  <c r="I7943" i="9"/>
  <c r="J7943" i="9"/>
  <c r="R7943" i="9" s="1"/>
  <c r="I7944" i="9"/>
  <c r="J7944" i="9"/>
  <c r="R7944" i="9" s="1"/>
  <c r="I7945" i="9"/>
  <c r="J7945" i="9"/>
  <c r="R7945" i="9" s="1"/>
  <c r="I7946" i="9"/>
  <c r="Q7946" i="9" s="1"/>
  <c r="J7946" i="9"/>
  <c r="R7946" i="9" s="1"/>
  <c r="I7947" i="9"/>
  <c r="J7947" i="9"/>
  <c r="R7947" i="9" s="1"/>
  <c r="I7948" i="9"/>
  <c r="J7948" i="9"/>
  <c r="R7948" i="9" s="1"/>
  <c r="I7949" i="9"/>
  <c r="J7949" i="9"/>
  <c r="R7949" i="9" s="1"/>
  <c r="I7950" i="9"/>
  <c r="Q7950" i="9" s="1"/>
  <c r="J7950" i="9"/>
  <c r="R7950" i="9" s="1"/>
  <c r="I7951" i="9"/>
  <c r="J7951" i="9"/>
  <c r="R7951" i="9" s="1"/>
  <c r="I7952" i="9"/>
  <c r="J7952" i="9"/>
  <c r="R7952" i="9" s="1"/>
  <c r="I7953" i="9"/>
  <c r="J7953" i="9"/>
  <c r="R7953" i="9" s="1"/>
  <c r="I7954" i="9"/>
  <c r="Q7954" i="9" s="1"/>
  <c r="J7954" i="9"/>
  <c r="R7954" i="9" s="1"/>
  <c r="I7955" i="9"/>
  <c r="J7955" i="9"/>
  <c r="R7955" i="9" s="1"/>
  <c r="I7956" i="9"/>
  <c r="J7956" i="9"/>
  <c r="R7956" i="9" s="1"/>
  <c r="I7957" i="9"/>
  <c r="J7957" i="9"/>
  <c r="R7957" i="9" s="1"/>
  <c r="I7958" i="9"/>
  <c r="Q7958" i="9" s="1"/>
  <c r="J7958" i="9"/>
  <c r="R7958" i="9" s="1"/>
  <c r="I7959" i="9"/>
  <c r="J7959" i="9"/>
  <c r="R7959" i="9" s="1"/>
  <c r="I7960" i="9"/>
  <c r="J7960" i="9"/>
  <c r="R7960" i="9" s="1"/>
  <c r="I7961" i="9"/>
  <c r="J7961" i="9"/>
  <c r="R7961" i="9" s="1"/>
  <c r="I7962" i="9"/>
  <c r="Q7962" i="9" s="1"/>
  <c r="J7962" i="9"/>
  <c r="R7962" i="9" s="1"/>
  <c r="I7963" i="9"/>
  <c r="J7963" i="9"/>
  <c r="R7963" i="9" s="1"/>
  <c r="I7964" i="9"/>
  <c r="J7964" i="9"/>
  <c r="R7964" i="9" s="1"/>
  <c r="I7965" i="9"/>
  <c r="J7965" i="9"/>
  <c r="R7965" i="9" s="1"/>
  <c r="I7966" i="9"/>
  <c r="Q7966" i="9" s="1"/>
  <c r="J7966" i="9"/>
  <c r="R7966" i="9" s="1"/>
  <c r="I7967" i="9"/>
  <c r="J7967" i="9"/>
  <c r="R7967" i="9" s="1"/>
  <c r="I7968" i="9"/>
  <c r="J7968" i="9"/>
  <c r="R7968" i="9" s="1"/>
  <c r="I7969" i="9"/>
  <c r="J7969" i="9"/>
  <c r="R7969" i="9" s="1"/>
  <c r="I7970" i="9"/>
  <c r="Q7970" i="9" s="1"/>
  <c r="J7970" i="9"/>
  <c r="R7970" i="9" s="1"/>
  <c r="I7971" i="9"/>
  <c r="J7971" i="9"/>
  <c r="R7971" i="9" s="1"/>
  <c r="I7972" i="9"/>
  <c r="J7972" i="9"/>
  <c r="R7972" i="9" s="1"/>
  <c r="I7973" i="9"/>
  <c r="J7973" i="9"/>
  <c r="R7973" i="9" s="1"/>
  <c r="I7974" i="9"/>
  <c r="Q7974" i="9" s="1"/>
  <c r="J7974" i="9"/>
  <c r="R7974" i="9" s="1"/>
  <c r="I7975" i="9"/>
  <c r="J7975" i="9"/>
  <c r="R7975" i="9" s="1"/>
  <c r="I7976" i="9"/>
  <c r="J7976" i="9"/>
  <c r="R7976" i="9" s="1"/>
  <c r="I7977" i="9"/>
  <c r="J7977" i="9"/>
  <c r="R7977" i="9" s="1"/>
  <c r="I7978" i="9"/>
  <c r="Q7978" i="9" s="1"/>
  <c r="J7978" i="9"/>
  <c r="R7978" i="9" s="1"/>
  <c r="I7979" i="9"/>
  <c r="J7979" i="9"/>
  <c r="R7979" i="9" s="1"/>
  <c r="I7980" i="9"/>
  <c r="J7980" i="9"/>
  <c r="R7980" i="9" s="1"/>
  <c r="I7981" i="9"/>
  <c r="J7981" i="9"/>
  <c r="R7981" i="9" s="1"/>
  <c r="I7982" i="9"/>
  <c r="Q7982" i="9" s="1"/>
  <c r="J7982" i="9"/>
  <c r="R7982" i="9" s="1"/>
  <c r="I7983" i="9"/>
  <c r="J7983" i="9"/>
  <c r="R7983" i="9" s="1"/>
  <c r="I7984" i="9"/>
  <c r="J7984" i="9"/>
  <c r="R7984" i="9" s="1"/>
  <c r="I7985" i="9"/>
  <c r="J7985" i="9"/>
  <c r="R7985" i="9" s="1"/>
  <c r="I7986" i="9"/>
  <c r="Q7986" i="9" s="1"/>
  <c r="J7986" i="9"/>
  <c r="R7986" i="9" s="1"/>
  <c r="I7987" i="9"/>
  <c r="J7987" i="9"/>
  <c r="R7987" i="9" s="1"/>
  <c r="I7988" i="9"/>
  <c r="J7988" i="9"/>
  <c r="R7988" i="9" s="1"/>
  <c r="I7989" i="9"/>
  <c r="J7989" i="9"/>
  <c r="R7989" i="9" s="1"/>
  <c r="I7990" i="9"/>
  <c r="Q7990" i="9" s="1"/>
  <c r="J7990" i="9"/>
  <c r="R7990" i="9" s="1"/>
  <c r="I7991" i="9"/>
  <c r="J7991" i="9"/>
  <c r="R7991" i="9" s="1"/>
  <c r="I7992" i="9"/>
  <c r="J7992" i="9"/>
  <c r="R7992" i="9" s="1"/>
  <c r="I7993" i="9"/>
  <c r="J7993" i="9"/>
  <c r="R7993" i="9" s="1"/>
  <c r="I7994" i="9"/>
  <c r="Q7994" i="9" s="1"/>
  <c r="J7994" i="9"/>
  <c r="R7994" i="9" s="1"/>
  <c r="I7995" i="9"/>
  <c r="J7995" i="9"/>
  <c r="R7995" i="9" s="1"/>
  <c r="I7996" i="9"/>
  <c r="J7996" i="9"/>
  <c r="R7996" i="9" s="1"/>
  <c r="I7997" i="9"/>
  <c r="J7997" i="9"/>
  <c r="R7997" i="9" s="1"/>
  <c r="I7998" i="9"/>
  <c r="Q7998" i="9" s="1"/>
  <c r="J7998" i="9"/>
  <c r="R7998" i="9" s="1"/>
  <c r="I7999" i="9"/>
  <c r="J7999" i="9"/>
  <c r="R7999" i="9" s="1"/>
  <c r="I8000" i="9"/>
  <c r="J8000" i="9"/>
  <c r="R8000" i="9" s="1"/>
  <c r="M3" i="9"/>
  <c r="Q8027" i="9" l="1"/>
  <c r="Q8117" i="9"/>
  <c r="Q9608" i="9"/>
  <c r="P8275" i="9"/>
  <c r="P7898" i="9"/>
  <c r="Q9704" i="9"/>
  <c r="P9597" i="9"/>
  <c r="Q9316" i="9"/>
  <c r="P9188" i="9"/>
  <c r="P8929" i="9"/>
  <c r="Q8141" i="9"/>
  <c r="Q9500" i="9"/>
  <c r="Q9307" i="9"/>
  <c r="Q9187" i="9"/>
  <c r="Q9083" i="9"/>
  <c r="Q8231" i="9"/>
  <c r="Q8658" i="9"/>
  <c r="Q8191" i="9"/>
  <c r="P8042" i="9"/>
  <c r="Q9544" i="9"/>
  <c r="P9349" i="9"/>
  <c r="P9348" i="9"/>
  <c r="Q9292" i="9"/>
  <c r="P9277" i="9"/>
  <c r="P9149" i="9"/>
  <c r="Q9115" i="9"/>
  <c r="P8997" i="9"/>
  <c r="Q8757" i="9"/>
  <c r="P7688" i="9"/>
  <c r="Q9531" i="9"/>
  <c r="Q9475" i="9"/>
  <c r="P9341" i="9"/>
  <c r="P9117" i="9"/>
  <c r="Q9100" i="9"/>
  <c r="Q9059" i="9"/>
  <c r="Q8155" i="9"/>
  <c r="Q9740" i="9"/>
  <c r="P9565" i="9"/>
  <c r="P9532" i="9"/>
  <c r="P9501" i="9"/>
  <c r="Q9499" i="9"/>
  <c r="P9476" i="9"/>
  <c r="Q9451" i="9"/>
  <c r="P9412" i="9"/>
  <c r="Q9387" i="9"/>
  <c r="P9317" i="9"/>
  <c r="P9020" i="9"/>
  <c r="Q8993" i="9"/>
  <c r="Q8295" i="9"/>
  <c r="P8276" i="9"/>
  <c r="Q8219" i="9"/>
  <c r="P8212" i="9"/>
  <c r="P8179" i="9"/>
  <c r="P8099" i="9"/>
  <c r="Q8043" i="9"/>
  <c r="Q9576" i="9"/>
  <c r="P9276" i="9"/>
  <c r="Q9252" i="9"/>
  <c r="Q9251" i="9"/>
  <c r="Q9219" i="9"/>
  <c r="Q9196" i="9"/>
  <c r="Q9132" i="9"/>
  <c r="P9085" i="9"/>
  <c r="Q9068" i="9"/>
  <c r="Q9036" i="9"/>
  <c r="P9021" i="9"/>
  <c r="Q8789" i="9"/>
  <c r="Q8688" i="9"/>
  <c r="Q8673" i="9"/>
  <c r="Q8245" i="9"/>
  <c r="Q8213" i="9"/>
  <c r="Q8159" i="9"/>
  <c r="Q8127" i="9"/>
  <c r="P8046" i="9"/>
  <c r="P7866" i="9"/>
  <c r="Q9712" i="9"/>
  <c r="Q9634" i="9"/>
  <c r="P9600" i="9"/>
  <c r="P9453" i="9"/>
  <c r="P9452" i="9"/>
  <c r="P9413" i="9"/>
  <c r="Q9380" i="9"/>
  <c r="Q9371" i="9"/>
  <c r="Q9323" i="9"/>
  <c r="P9308" i="9"/>
  <c r="Q9260" i="9"/>
  <c r="Q9220" i="9"/>
  <c r="P9212" i="9"/>
  <c r="Q9179" i="9"/>
  <c r="Q9164" i="9"/>
  <c r="Q9147" i="9"/>
  <c r="Q9124" i="9"/>
  <c r="Q9123" i="9"/>
  <c r="Q9091" i="9"/>
  <c r="P9084" i="9"/>
  <c r="Q9060" i="9"/>
  <c r="P8663" i="9"/>
  <c r="Q8315" i="9"/>
  <c r="Q8277" i="9"/>
  <c r="P8243" i="9"/>
  <c r="Q8223" i="9"/>
  <c r="Q8205" i="9"/>
  <c r="Q8181" i="9"/>
  <c r="Q8149" i="9"/>
  <c r="Q8135" i="9"/>
  <c r="P8115" i="9"/>
  <c r="Q8081" i="9"/>
  <c r="Q8025" i="9"/>
  <c r="P7668" i="9"/>
  <c r="P8950" i="9"/>
  <c r="P8933" i="9"/>
  <c r="P8689" i="9"/>
  <c r="Q8670" i="9"/>
  <c r="P8187" i="9"/>
  <c r="P8180" i="9"/>
  <c r="Q8005" i="9"/>
  <c r="Q9051" i="9"/>
  <c r="P8930" i="9"/>
  <c r="Q8773" i="9"/>
  <c r="Q8741" i="9"/>
  <c r="Q8013" i="9"/>
  <c r="P9635" i="9"/>
  <c r="P9601" i="9"/>
  <c r="P9564" i="9"/>
  <c r="P9445" i="9"/>
  <c r="P9381" i="9"/>
  <c r="Q9355" i="9"/>
  <c r="P9340" i="9"/>
  <c r="Q9315" i="9"/>
  <c r="Q9243" i="9"/>
  <c r="Q9228" i="9"/>
  <c r="P9213" i="9"/>
  <c r="Q9155" i="9"/>
  <c r="P9148" i="9"/>
  <c r="P8994" i="9"/>
  <c r="Q8313" i="9"/>
  <c r="Q8255" i="9"/>
  <c r="P8244" i="9"/>
  <c r="Q8237" i="9"/>
  <c r="Q8163" i="9"/>
  <c r="Q8147" i="9"/>
  <c r="P8026" i="9"/>
  <c r="Q8015" i="9"/>
  <c r="P7994" i="9"/>
  <c r="P7918" i="9"/>
  <c r="P9737" i="9"/>
  <c r="P9628" i="9"/>
  <c r="P9596" i="9"/>
  <c r="Q9563" i="9"/>
  <c r="P9537" i="9"/>
  <c r="Q9516" i="9"/>
  <c r="P9485" i="9"/>
  <c r="P9484" i="9"/>
  <c r="Q9483" i="9"/>
  <c r="Q9411" i="9"/>
  <c r="P9389" i="9"/>
  <c r="P9388" i="9"/>
  <c r="Q9347" i="9"/>
  <c r="Q9339" i="9"/>
  <c r="Q9324" i="9"/>
  <c r="Q9284" i="9"/>
  <c r="P9244" i="9"/>
  <c r="P9180" i="9"/>
  <c r="Q9156" i="9"/>
  <c r="P9116" i="9"/>
  <c r="Q9092" i="9"/>
  <c r="P9052" i="9"/>
  <c r="Q9028" i="9"/>
  <c r="P9010" i="9"/>
  <c r="P9009" i="9"/>
  <c r="P8982" i="9"/>
  <c r="P8965" i="9"/>
  <c r="P8962" i="9"/>
  <c r="P8961" i="9"/>
  <c r="Q8797" i="9"/>
  <c r="Q8781" i="9"/>
  <c r="Q8765" i="9"/>
  <c r="Q8749" i="9"/>
  <c r="Q8733" i="9"/>
  <c r="P8687" i="9"/>
  <c r="P8674" i="9"/>
  <c r="Q8672" i="9"/>
  <c r="P8671" i="9"/>
  <c r="Q8669" i="9"/>
  <c r="Q8646" i="9"/>
  <c r="Q8638" i="9"/>
  <c r="Q8317" i="9"/>
  <c r="P8316" i="9"/>
  <c r="P8314" i="9"/>
  <c r="Q8269" i="9"/>
  <c r="P8220" i="9"/>
  <c r="P8188" i="9"/>
  <c r="P7882" i="9"/>
  <c r="P7846" i="9"/>
  <c r="P7669" i="9"/>
  <c r="Q9736" i="9"/>
  <c r="P9672" i="9"/>
  <c r="Q9650" i="9"/>
  <c r="P9636" i="9"/>
  <c r="Q9595" i="9"/>
  <c r="P9569" i="9"/>
  <c r="Q9548" i="9"/>
  <c r="P9536" i="9"/>
  <c r="P9533" i="9"/>
  <c r="P9504" i="9"/>
  <c r="P9477" i="9"/>
  <c r="P9444" i="9"/>
  <c r="P9421" i="9"/>
  <c r="P9420" i="9"/>
  <c r="Q9419" i="9"/>
  <c r="P9253" i="9"/>
  <c r="P9189" i="9"/>
  <c r="P9125" i="9"/>
  <c r="P9061" i="9"/>
  <c r="Q8964" i="9"/>
  <c r="P8690" i="9"/>
  <c r="P8252" i="9"/>
  <c r="P8251" i="9"/>
  <c r="P8211" i="9"/>
  <c r="Q8195" i="9"/>
  <c r="Q8167" i="9"/>
  <c r="P8124" i="9"/>
  <c r="P8123" i="9"/>
  <c r="P8116" i="9"/>
  <c r="Q8063" i="9"/>
  <c r="Q9680" i="9"/>
  <c r="Q9660" i="9"/>
  <c r="P9649" i="9"/>
  <c r="P9568" i="9"/>
  <c r="Q9443" i="9"/>
  <c r="Q9379" i="9"/>
  <c r="P9357" i="9"/>
  <c r="P9356" i="9"/>
  <c r="P8287" i="9"/>
  <c r="Q8259" i="9"/>
  <c r="Q8199" i="9"/>
  <c r="Q8173" i="9"/>
  <c r="P8156" i="9"/>
  <c r="P8148" i="9"/>
  <c r="Q8131" i="9"/>
  <c r="Q8103" i="9"/>
  <c r="Q8093" i="9"/>
  <c r="Q8073" i="9"/>
  <c r="P8062" i="9"/>
  <c r="Q8053" i="9"/>
  <c r="Q8037" i="9"/>
  <c r="P8014" i="9"/>
  <c r="P9629" i="9"/>
  <c r="P9309" i="9"/>
  <c r="P9285" i="9"/>
  <c r="Q9283" i="9"/>
  <c r="Q9275" i="9"/>
  <c r="P9245" i="9"/>
  <c r="P9221" i="9"/>
  <c r="Q9211" i="9"/>
  <c r="P9181" i="9"/>
  <c r="P9157" i="9"/>
  <c r="P9093" i="9"/>
  <c r="P9053" i="9"/>
  <c r="P9029" i="9"/>
  <c r="Q9027" i="9"/>
  <c r="Q9019" i="9"/>
  <c r="Q8996" i="9"/>
  <c r="Q8932" i="9"/>
  <c r="P8642" i="9"/>
  <c r="P8639" i="9"/>
  <c r="Q8637" i="9"/>
  <c r="Q8299" i="9"/>
  <c r="Q8293" i="9"/>
  <c r="Q8263" i="9"/>
  <c r="Q8109" i="9"/>
  <c r="P8092" i="9"/>
  <c r="P7958" i="9"/>
  <c r="P7942" i="9"/>
  <c r="P7926" i="9"/>
  <c r="P7906" i="9"/>
  <c r="P7874" i="9"/>
  <c r="P7854" i="9"/>
  <c r="P7700" i="9"/>
  <c r="P9745" i="9"/>
  <c r="P9744" i="9"/>
  <c r="Q9728" i="9"/>
  <c r="Q9696" i="9"/>
  <c r="P9665" i="9"/>
  <c r="P9664" i="9"/>
  <c r="Q9663" i="9"/>
  <c r="Q9652" i="9"/>
  <c r="P9648" i="9"/>
  <c r="P9647" i="9"/>
  <c r="Q9646" i="9"/>
  <c r="P9645" i="9"/>
  <c r="P9644" i="9"/>
  <c r="P9631" i="9"/>
  <c r="Q9624" i="9"/>
  <c r="P9617" i="9"/>
  <c r="P9585" i="9"/>
  <c r="Q9560" i="9"/>
  <c r="P9553" i="9"/>
  <c r="Q9528" i="9"/>
  <c r="P9521" i="9"/>
  <c r="P9512" i="9"/>
  <c r="Q9512" i="9"/>
  <c r="P7986" i="9"/>
  <c r="P7950" i="9"/>
  <c r="P7934" i="9"/>
  <c r="P7894" i="9"/>
  <c r="P7834" i="9"/>
  <c r="P7693" i="9"/>
  <c r="P7676" i="9"/>
  <c r="P9741" i="9"/>
  <c r="Q9720" i="9"/>
  <c r="Q9688" i="9"/>
  <c r="Q9640" i="9"/>
  <c r="Q9630" i="9"/>
  <c r="P9616" i="9"/>
  <c r="P9613" i="9"/>
  <c r="P9612" i="9"/>
  <c r="Q9611" i="9"/>
  <c r="P9584" i="9"/>
  <c r="P9581" i="9"/>
  <c r="P9580" i="9"/>
  <c r="Q9579" i="9"/>
  <c r="P9552" i="9"/>
  <c r="P9549" i="9"/>
  <c r="Q9547" i="9"/>
  <c r="P9520" i="9"/>
  <c r="P9517" i="9"/>
  <c r="Q9515" i="9"/>
  <c r="Q9505" i="9"/>
  <c r="P9505" i="9"/>
  <c r="P9493" i="9"/>
  <c r="P9492" i="9"/>
  <c r="Q9491" i="9"/>
  <c r="P9469" i="9"/>
  <c r="P9468" i="9"/>
  <c r="Q9467" i="9"/>
  <c r="P9437" i="9"/>
  <c r="P9436" i="9"/>
  <c r="Q9435" i="9"/>
  <c r="P9405" i="9"/>
  <c r="P9404" i="9"/>
  <c r="Q9403" i="9"/>
  <c r="P9373" i="9"/>
  <c r="P9372" i="9"/>
  <c r="P8312" i="9"/>
  <c r="P8311" i="9"/>
  <c r="P8286" i="9"/>
  <c r="Q8279" i="9"/>
  <c r="P8268" i="9"/>
  <c r="P8267" i="9"/>
  <c r="Q8261" i="9"/>
  <c r="Q8247" i="9"/>
  <c r="P8236" i="9"/>
  <c r="P8235" i="9"/>
  <c r="Q8229" i="9"/>
  <c r="Q8215" i="9"/>
  <c r="P8204" i="9"/>
  <c r="P8203" i="9"/>
  <c r="Q8197" i="9"/>
  <c r="Q8183" i="9"/>
  <c r="P8172" i="9"/>
  <c r="P8171" i="9"/>
  <c r="Q8165" i="9"/>
  <c r="Q8151" i="9"/>
  <c r="P8140" i="9"/>
  <c r="P8139" i="9"/>
  <c r="Q8133" i="9"/>
  <c r="Q8119" i="9"/>
  <c r="P8108" i="9"/>
  <c r="P8107" i="9"/>
  <c r="Q8101" i="9"/>
  <c r="Q8095" i="9"/>
  <c r="P8091" i="9"/>
  <c r="Q8077" i="9"/>
  <c r="Q8069" i="9"/>
  <c r="Q8059" i="9"/>
  <c r="P8058" i="9"/>
  <c r="Q8041" i="9"/>
  <c r="Q8031" i="9"/>
  <c r="P9461" i="9"/>
  <c r="P9460" i="9"/>
  <c r="Q9459" i="9"/>
  <c r="P9429" i="9"/>
  <c r="P9428" i="9"/>
  <c r="Q9427" i="9"/>
  <c r="P9397" i="9"/>
  <c r="P9396" i="9"/>
  <c r="Q9395" i="9"/>
  <c r="P9365" i="9"/>
  <c r="P9364" i="9"/>
  <c r="Q9363" i="9"/>
  <c r="P9333" i="9"/>
  <c r="P9332" i="9"/>
  <c r="Q9331" i="9"/>
  <c r="P9301" i="9"/>
  <c r="P9300" i="9"/>
  <c r="Q9299" i="9"/>
  <c r="P9269" i="9"/>
  <c r="P9268" i="9"/>
  <c r="Q9267" i="9"/>
  <c r="P9237" i="9"/>
  <c r="P9236" i="9"/>
  <c r="Q9235" i="9"/>
  <c r="P9205" i="9"/>
  <c r="P9204" i="9"/>
  <c r="Q9203" i="9"/>
  <c r="P9173" i="9"/>
  <c r="P9172" i="9"/>
  <c r="Q9171" i="9"/>
  <c r="P9141" i="9"/>
  <c r="P9140" i="9"/>
  <c r="Q9139" i="9"/>
  <c r="P9109" i="9"/>
  <c r="P9108" i="9"/>
  <c r="Q9107" i="9"/>
  <c r="P9077" i="9"/>
  <c r="P9076" i="9"/>
  <c r="Q9075" i="9"/>
  <c r="P9045" i="9"/>
  <c r="P9044" i="9"/>
  <c r="Q9043" i="9"/>
  <c r="P8981" i="9"/>
  <c r="P8978" i="9"/>
  <c r="P8977" i="9"/>
  <c r="P8949" i="9"/>
  <c r="P8946" i="9"/>
  <c r="P8945" i="9"/>
  <c r="P8729" i="9"/>
  <c r="P8726" i="9"/>
  <c r="P8725" i="9"/>
  <c r="P8722" i="9"/>
  <c r="P8721" i="9"/>
  <c r="P8718" i="9"/>
  <c r="P8717" i="9"/>
  <c r="P8714" i="9"/>
  <c r="P8713" i="9"/>
  <c r="P8710" i="9"/>
  <c r="P8709" i="9"/>
  <c r="P8706" i="9"/>
  <c r="P8705" i="9"/>
  <c r="P8702" i="9"/>
  <c r="P8701" i="9"/>
  <c r="P8698" i="9"/>
  <c r="P8697" i="9"/>
  <c r="P8686" i="9"/>
  <c r="Q8676" i="9"/>
  <c r="P8662" i="9"/>
  <c r="P8651" i="9"/>
  <c r="P8650" i="9"/>
  <c r="P8347" i="9"/>
  <c r="P8346" i="9"/>
  <c r="P8343" i="9"/>
  <c r="P8342" i="9"/>
  <c r="Q8341" i="9"/>
  <c r="P8340" i="9"/>
  <c r="P8339" i="9"/>
  <c r="P8331" i="9"/>
  <c r="P8328" i="9"/>
  <c r="P8327" i="9"/>
  <c r="Q8323" i="9"/>
  <c r="P8310" i="9"/>
  <c r="Q8305" i="9"/>
  <c r="Q8297" i="9"/>
  <c r="P8296" i="9"/>
  <c r="P8294" i="9"/>
  <c r="Q8289" i="9"/>
  <c r="Q8271" i="9"/>
  <c r="P8260" i="9"/>
  <c r="Q8253" i="9"/>
  <c r="Q8239" i="9"/>
  <c r="P8228" i="9"/>
  <c r="P8227" i="9"/>
  <c r="Q8221" i="9"/>
  <c r="Q8207" i="9"/>
  <c r="P8196" i="9"/>
  <c r="Q8189" i="9"/>
  <c r="Q8175" i="9"/>
  <c r="P8164" i="9"/>
  <c r="Q8157" i="9"/>
  <c r="Q8143" i="9"/>
  <c r="P8132" i="9"/>
  <c r="Q8125" i="9"/>
  <c r="Q8111" i="9"/>
  <c r="P8100" i="9"/>
  <c r="P8087" i="9"/>
  <c r="Q8057" i="9"/>
  <c r="Q8047" i="9"/>
  <c r="P8030" i="9"/>
  <c r="Q8021" i="9"/>
  <c r="P8007" i="9"/>
  <c r="P8006" i="9"/>
  <c r="P8003" i="9"/>
  <c r="P9325" i="9"/>
  <c r="P9293" i="9"/>
  <c r="Q9291" i="9"/>
  <c r="P9261" i="9"/>
  <c r="Q9259" i="9"/>
  <c r="P9229" i="9"/>
  <c r="Q9227" i="9"/>
  <c r="P9197" i="9"/>
  <c r="Q9195" i="9"/>
  <c r="P9165" i="9"/>
  <c r="Q9163" i="9"/>
  <c r="P9133" i="9"/>
  <c r="Q9131" i="9"/>
  <c r="P9101" i="9"/>
  <c r="Q9099" i="9"/>
  <c r="P9069" i="9"/>
  <c r="Q9067" i="9"/>
  <c r="P9037" i="9"/>
  <c r="Q9035" i="9"/>
  <c r="P9017" i="9"/>
  <c r="P8998" i="9"/>
  <c r="Q8980" i="9"/>
  <c r="P8966" i="9"/>
  <c r="Q8948" i="9"/>
  <c r="P8934" i="9"/>
  <c r="Q8801" i="9"/>
  <c r="Q8793" i="9"/>
  <c r="Q8785" i="9"/>
  <c r="Q8777" i="9"/>
  <c r="Q8769" i="9"/>
  <c r="Q8761" i="9"/>
  <c r="Q8753" i="9"/>
  <c r="Q8745" i="9"/>
  <c r="Q8737" i="9"/>
  <c r="P8694" i="9"/>
  <c r="P8675" i="9"/>
  <c r="Q8661" i="9"/>
  <c r="P8643" i="9"/>
  <c r="Q9651" i="9"/>
  <c r="P9651" i="9"/>
  <c r="Q9633" i="9"/>
  <c r="P9633" i="9"/>
  <c r="Q9605" i="9"/>
  <c r="P9605" i="9"/>
  <c r="P9603" i="9"/>
  <c r="Q9603" i="9"/>
  <c r="Q9593" i="9"/>
  <c r="P9593" i="9"/>
  <c r="Q9732" i="9"/>
  <c r="Q9724" i="9"/>
  <c r="Q9716" i="9"/>
  <c r="Q9708" i="9"/>
  <c r="Q9700" i="9"/>
  <c r="Q9692" i="9"/>
  <c r="Q9684" i="9"/>
  <c r="Q9733" i="9"/>
  <c r="P9733" i="9"/>
  <c r="Q9725" i="9"/>
  <c r="P9725" i="9"/>
  <c r="Q9717" i="9"/>
  <c r="P9717" i="9"/>
  <c r="Q9709" i="9"/>
  <c r="P9709" i="9"/>
  <c r="Q9701" i="9"/>
  <c r="P9701" i="9"/>
  <c r="Q9693" i="9"/>
  <c r="P9693" i="9"/>
  <c r="Q9685" i="9"/>
  <c r="P9685" i="9"/>
  <c r="Q9679" i="9"/>
  <c r="P9679" i="9"/>
  <c r="Q9677" i="9"/>
  <c r="P9677" i="9"/>
  <c r="Q9667" i="9"/>
  <c r="P9667" i="9"/>
  <c r="P9662" i="9"/>
  <c r="Q9662" i="9"/>
  <c r="Q9656" i="9"/>
  <c r="P9656" i="9"/>
  <c r="Q9620" i="9"/>
  <c r="P9620" i="9"/>
  <c r="Q9589" i="9"/>
  <c r="P9589" i="9"/>
  <c r="P9587" i="9"/>
  <c r="Q9587" i="9"/>
  <c r="P7990" i="9"/>
  <c r="P7970" i="9"/>
  <c r="P7946" i="9"/>
  <c r="P7930" i="9"/>
  <c r="P7914" i="9"/>
  <c r="P7886" i="9"/>
  <c r="P7878" i="9"/>
  <c r="P7870" i="9"/>
  <c r="P7858" i="9"/>
  <c r="P7850" i="9"/>
  <c r="P7842" i="9"/>
  <c r="P7704" i="9"/>
  <c r="P7692" i="9"/>
  <c r="P7685" i="9"/>
  <c r="P7680" i="9"/>
  <c r="P10000" i="9"/>
  <c r="P9997" i="9"/>
  <c r="P9996" i="9"/>
  <c r="P9993" i="9"/>
  <c r="P9992" i="9"/>
  <c r="P9989" i="9"/>
  <c r="P9988" i="9"/>
  <c r="P9985" i="9"/>
  <c r="P9984" i="9"/>
  <c r="P9981" i="9"/>
  <c r="P9980" i="9"/>
  <c r="P9977" i="9"/>
  <c r="P9976" i="9"/>
  <c r="P9973" i="9"/>
  <c r="P9972" i="9"/>
  <c r="P9969" i="9"/>
  <c r="P9968" i="9"/>
  <c r="P9965" i="9"/>
  <c r="P9964" i="9"/>
  <c r="P9961" i="9"/>
  <c r="P9960" i="9"/>
  <c r="P9957" i="9"/>
  <c r="P9956" i="9"/>
  <c r="P9953" i="9"/>
  <c r="P9952" i="9"/>
  <c r="P9949" i="9"/>
  <c r="P9948" i="9"/>
  <c r="P9945" i="9"/>
  <c r="P9944" i="9"/>
  <c r="P9941" i="9"/>
  <c r="P9940" i="9"/>
  <c r="P9937" i="9"/>
  <c r="P9936" i="9"/>
  <c r="P9933" i="9"/>
  <c r="P9932" i="9"/>
  <c r="P9929" i="9"/>
  <c r="P9928" i="9"/>
  <c r="P9925" i="9"/>
  <c r="P9924" i="9"/>
  <c r="P9921" i="9"/>
  <c r="P9920" i="9"/>
  <c r="P9917" i="9"/>
  <c r="P9916" i="9"/>
  <c r="P9913" i="9"/>
  <c r="P9912" i="9"/>
  <c r="P9909" i="9"/>
  <c r="P9908" i="9"/>
  <c r="P9905" i="9"/>
  <c r="P9904" i="9"/>
  <c r="P9901" i="9"/>
  <c r="P9900" i="9"/>
  <c r="P9897" i="9"/>
  <c r="P9896" i="9"/>
  <c r="P9893" i="9"/>
  <c r="P9892" i="9"/>
  <c r="P9889" i="9"/>
  <c r="P9888" i="9"/>
  <c r="P9885" i="9"/>
  <c r="P9884" i="9"/>
  <c r="P9881" i="9"/>
  <c r="P9880" i="9"/>
  <c r="P9877" i="9"/>
  <c r="P9876" i="9"/>
  <c r="P9873" i="9"/>
  <c r="P9872" i="9"/>
  <c r="P9869" i="9"/>
  <c r="P9868" i="9"/>
  <c r="P9865" i="9"/>
  <c r="P9864" i="9"/>
  <c r="P9861" i="9"/>
  <c r="P9860" i="9"/>
  <c r="P9857" i="9"/>
  <c r="P9856" i="9"/>
  <c r="P9853" i="9"/>
  <c r="P9852" i="9"/>
  <c r="P9849" i="9"/>
  <c r="P9848" i="9"/>
  <c r="P9845" i="9"/>
  <c r="P9844" i="9"/>
  <c r="P9841" i="9"/>
  <c r="P9840" i="9"/>
  <c r="P9837" i="9"/>
  <c r="P9836" i="9"/>
  <c r="P9833" i="9"/>
  <c r="P9832" i="9"/>
  <c r="P9829" i="9"/>
  <c r="P9828" i="9"/>
  <c r="P9825" i="9"/>
  <c r="P9824" i="9"/>
  <c r="P9821" i="9"/>
  <c r="P9820" i="9"/>
  <c r="P9817" i="9"/>
  <c r="P9816" i="9"/>
  <c r="P9813" i="9"/>
  <c r="P9812" i="9"/>
  <c r="P9809" i="9"/>
  <c r="P9808" i="9"/>
  <c r="P9805" i="9"/>
  <c r="P9804" i="9"/>
  <c r="P9801" i="9"/>
  <c r="P9800" i="9"/>
  <c r="P9797" i="9"/>
  <c r="P9796" i="9"/>
  <c r="P9793" i="9"/>
  <c r="P9792" i="9"/>
  <c r="P9789" i="9"/>
  <c r="P9788" i="9"/>
  <c r="P9785" i="9"/>
  <c r="P9784" i="9"/>
  <c r="P9781" i="9"/>
  <c r="P9780" i="9"/>
  <c r="P9777" i="9"/>
  <c r="P9776" i="9"/>
  <c r="P9773" i="9"/>
  <c r="P9772" i="9"/>
  <c r="P9769" i="9"/>
  <c r="P9768" i="9"/>
  <c r="P9765" i="9"/>
  <c r="P9764" i="9"/>
  <c r="P9761" i="9"/>
  <c r="P9760" i="9"/>
  <c r="P9757" i="9"/>
  <c r="P9756" i="9"/>
  <c r="P9753" i="9"/>
  <c r="P9752" i="9"/>
  <c r="P9749" i="9"/>
  <c r="P9748" i="9"/>
  <c r="Q9661" i="9"/>
  <c r="P9661" i="9"/>
  <c r="Q9632" i="9"/>
  <c r="P9632" i="9"/>
  <c r="Q9625" i="9"/>
  <c r="P9625" i="9"/>
  <c r="Q9604" i="9"/>
  <c r="P9604" i="9"/>
  <c r="P7974" i="9"/>
  <c r="P7954" i="9"/>
  <c r="P7910" i="9"/>
  <c r="P7902" i="9"/>
  <c r="P7862" i="9"/>
  <c r="P7701" i="9"/>
  <c r="P7684" i="9"/>
  <c r="P7677" i="9"/>
  <c r="P7672" i="9"/>
  <c r="Q9729" i="9"/>
  <c r="P9729" i="9"/>
  <c r="Q9721" i="9"/>
  <c r="P9721" i="9"/>
  <c r="Q9713" i="9"/>
  <c r="P9713" i="9"/>
  <c r="Q9705" i="9"/>
  <c r="P9705" i="9"/>
  <c r="Q9697" i="9"/>
  <c r="P9697" i="9"/>
  <c r="Q9689" i="9"/>
  <c r="P9689" i="9"/>
  <c r="Q9681" i="9"/>
  <c r="P9681" i="9"/>
  <c r="P9678" i="9"/>
  <c r="Q9678" i="9"/>
  <c r="Q9676" i="9"/>
  <c r="P9676" i="9"/>
  <c r="Q9668" i="9"/>
  <c r="P9668" i="9"/>
  <c r="P9666" i="9"/>
  <c r="Q9666" i="9"/>
  <c r="Q9621" i="9"/>
  <c r="P9621" i="9"/>
  <c r="P9619" i="9"/>
  <c r="Q9619" i="9"/>
  <c r="Q9609" i="9"/>
  <c r="P9609" i="9"/>
  <c r="Q9588" i="9"/>
  <c r="P9588" i="9"/>
  <c r="Q9592" i="9"/>
  <c r="Q8659" i="9"/>
  <c r="P8659" i="9"/>
  <c r="Q8647" i="9"/>
  <c r="P8647" i="9"/>
  <c r="Q8635" i="9"/>
  <c r="P8635" i="9"/>
  <c r="Q8626" i="9"/>
  <c r="P8626" i="9"/>
  <c r="Q8619" i="9"/>
  <c r="P8619" i="9"/>
  <c r="Q8610" i="9"/>
  <c r="P8610" i="9"/>
  <c r="Q8603" i="9"/>
  <c r="P8603" i="9"/>
  <c r="Q8594" i="9"/>
  <c r="P8594" i="9"/>
  <c r="Q8587" i="9"/>
  <c r="P8587" i="9"/>
  <c r="Q8578" i="9"/>
  <c r="P8578" i="9"/>
  <c r="Q8571" i="9"/>
  <c r="P8571" i="9"/>
  <c r="Q8562" i="9"/>
  <c r="P8562" i="9"/>
  <c r="Q8555" i="9"/>
  <c r="P8555" i="9"/>
  <c r="Q8546" i="9"/>
  <c r="P8546" i="9"/>
  <c r="Q8539" i="9"/>
  <c r="P8539" i="9"/>
  <c r="Q8530" i="9"/>
  <c r="P8530" i="9"/>
  <c r="Q8523" i="9"/>
  <c r="P8523" i="9"/>
  <c r="Q8514" i="9"/>
  <c r="P8514" i="9"/>
  <c r="Q8507" i="9"/>
  <c r="P8507" i="9"/>
  <c r="Q8498" i="9"/>
  <c r="P8498" i="9"/>
  <c r="Q8491" i="9"/>
  <c r="P8491" i="9"/>
  <c r="Q8482" i="9"/>
  <c r="P8482" i="9"/>
  <c r="Q8475" i="9"/>
  <c r="P8475" i="9"/>
  <c r="Q8466" i="9"/>
  <c r="P8466" i="9"/>
  <c r="Q8459" i="9"/>
  <c r="P8459" i="9"/>
  <c r="Q8450" i="9"/>
  <c r="P8450" i="9"/>
  <c r="Q9008" i="9"/>
  <c r="Q9005" i="9"/>
  <c r="Q8989" i="9"/>
  <c r="Q8973" i="9"/>
  <c r="Q8957" i="9"/>
  <c r="Q8941" i="9"/>
  <c r="Q8925" i="9"/>
  <c r="P8693" i="9"/>
  <c r="Q8682" i="9"/>
  <c r="Q8667" i="9"/>
  <c r="P8667" i="9"/>
  <c r="Q8655" i="9"/>
  <c r="P8655" i="9"/>
  <c r="P8653" i="9"/>
  <c r="Q8653" i="9"/>
  <c r="Q8630" i="9"/>
  <c r="P8630" i="9"/>
  <c r="Q8623" i="9"/>
  <c r="P8623" i="9"/>
  <c r="Q8614" i="9"/>
  <c r="P8614" i="9"/>
  <c r="Q8607" i="9"/>
  <c r="P8607" i="9"/>
  <c r="Q8598" i="9"/>
  <c r="P8598" i="9"/>
  <c r="Q8591" i="9"/>
  <c r="P8591" i="9"/>
  <c r="Q8582" i="9"/>
  <c r="P8582" i="9"/>
  <c r="Q8575" i="9"/>
  <c r="P8575" i="9"/>
  <c r="Q8566" i="9"/>
  <c r="P8566" i="9"/>
  <c r="Q8559" i="9"/>
  <c r="P8559" i="9"/>
  <c r="Q8550" i="9"/>
  <c r="P8550" i="9"/>
  <c r="Q8543" i="9"/>
  <c r="P8543" i="9"/>
  <c r="Q8534" i="9"/>
  <c r="P8534" i="9"/>
  <c r="Q8527" i="9"/>
  <c r="P8527" i="9"/>
  <c r="Q8518" i="9"/>
  <c r="P8518" i="9"/>
  <c r="Q8511" i="9"/>
  <c r="P8511" i="9"/>
  <c r="Q8502" i="9"/>
  <c r="P8502" i="9"/>
  <c r="Q8495" i="9"/>
  <c r="P8495" i="9"/>
  <c r="Q8486" i="9"/>
  <c r="P8486" i="9"/>
  <c r="Q8479" i="9"/>
  <c r="P8479" i="9"/>
  <c r="Q8470" i="9"/>
  <c r="P8470" i="9"/>
  <c r="Q8463" i="9"/>
  <c r="P8463" i="9"/>
  <c r="Q8454" i="9"/>
  <c r="P8454" i="9"/>
  <c r="Q8447" i="9"/>
  <c r="P8447" i="9"/>
  <c r="P8678" i="9"/>
  <c r="P8677" i="9"/>
  <c r="P8645" i="9"/>
  <c r="Q8645" i="9"/>
  <c r="Q8634" i="9"/>
  <c r="P8634" i="9"/>
  <c r="Q8627" i="9"/>
  <c r="P8627" i="9"/>
  <c r="Q8618" i="9"/>
  <c r="P8618" i="9"/>
  <c r="Q8611" i="9"/>
  <c r="P8611" i="9"/>
  <c r="Q8602" i="9"/>
  <c r="P8602" i="9"/>
  <c r="Q8595" i="9"/>
  <c r="P8595" i="9"/>
  <c r="Q8586" i="9"/>
  <c r="P8586" i="9"/>
  <c r="Q8579" i="9"/>
  <c r="P8579" i="9"/>
  <c r="Q8570" i="9"/>
  <c r="P8570" i="9"/>
  <c r="Q8563" i="9"/>
  <c r="P8563" i="9"/>
  <c r="Q8554" i="9"/>
  <c r="P8554" i="9"/>
  <c r="Q8547" i="9"/>
  <c r="P8547" i="9"/>
  <c r="Q8538" i="9"/>
  <c r="P8538" i="9"/>
  <c r="Q8531" i="9"/>
  <c r="P8531" i="9"/>
  <c r="Q8522" i="9"/>
  <c r="P8522" i="9"/>
  <c r="Q8515" i="9"/>
  <c r="P8515" i="9"/>
  <c r="Q8506" i="9"/>
  <c r="P8506" i="9"/>
  <c r="Q8499" i="9"/>
  <c r="P8499" i="9"/>
  <c r="Q8490" i="9"/>
  <c r="P8490" i="9"/>
  <c r="Q8483" i="9"/>
  <c r="P8483" i="9"/>
  <c r="Q8474" i="9"/>
  <c r="P8474" i="9"/>
  <c r="Q8467" i="9"/>
  <c r="P8467" i="9"/>
  <c r="Q8458" i="9"/>
  <c r="P8458" i="9"/>
  <c r="Q8451" i="9"/>
  <c r="P8451" i="9"/>
  <c r="P9573" i="9"/>
  <c r="P9572" i="9"/>
  <c r="Q9571" i="9"/>
  <c r="P9557" i="9"/>
  <c r="P9556" i="9"/>
  <c r="Q9555" i="9"/>
  <c r="P9541" i="9"/>
  <c r="P9540" i="9"/>
  <c r="Q9539" i="9"/>
  <c r="P9525" i="9"/>
  <c r="P9524" i="9"/>
  <c r="Q9523" i="9"/>
  <c r="P9509" i="9"/>
  <c r="P9508" i="9"/>
  <c r="Q9507" i="9"/>
  <c r="P9497" i="9"/>
  <c r="P9496" i="9"/>
  <c r="Q9495" i="9"/>
  <c r="P9489" i="9"/>
  <c r="P9488" i="9"/>
  <c r="Q9487" i="9"/>
  <c r="P9481" i="9"/>
  <c r="P9480" i="9"/>
  <c r="Q9479" i="9"/>
  <c r="P9473" i="9"/>
  <c r="P9472" i="9"/>
  <c r="Q9471" i="9"/>
  <c r="P9465" i="9"/>
  <c r="P9464" i="9"/>
  <c r="Q9463" i="9"/>
  <c r="P9457" i="9"/>
  <c r="P9456" i="9"/>
  <c r="Q9455" i="9"/>
  <c r="P9449" i="9"/>
  <c r="P9448" i="9"/>
  <c r="Q9447" i="9"/>
  <c r="P9441" i="9"/>
  <c r="P9440" i="9"/>
  <c r="Q9439" i="9"/>
  <c r="P9433" i="9"/>
  <c r="P9432" i="9"/>
  <c r="Q9431" i="9"/>
  <c r="P9425" i="9"/>
  <c r="P9424" i="9"/>
  <c r="Q9423" i="9"/>
  <c r="P9417" i="9"/>
  <c r="P9416" i="9"/>
  <c r="Q9415" i="9"/>
  <c r="P9409" i="9"/>
  <c r="P9408" i="9"/>
  <c r="Q9407" i="9"/>
  <c r="P9401" i="9"/>
  <c r="P9400" i="9"/>
  <c r="Q9399" i="9"/>
  <c r="P9393" i="9"/>
  <c r="P9392" i="9"/>
  <c r="Q9391" i="9"/>
  <c r="P9385" i="9"/>
  <c r="P9384" i="9"/>
  <c r="Q9383" i="9"/>
  <c r="P9377" i="9"/>
  <c r="P9376" i="9"/>
  <c r="Q9375" i="9"/>
  <c r="P9369" i="9"/>
  <c r="P9368" i="9"/>
  <c r="Q9367" i="9"/>
  <c r="P9361" i="9"/>
  <c r="P9360" i="9"/>
  <c r="Q9359" i="9"/>
  <c r="P9353" i="9"/>
  <c r="P9352" i="9"/>
  <c r="Q9351" i="9"/>
  <c r="P9345" i="9"/>
  <c r="P9344" i="9"/>
  <c r="Q9343" i="9"/>
  <c r="P9337" i="9"/>
  <c r="P9336" i="9"/>
  <c r="Q9335" i="9"/>
  <c r="P9329" i="9"/>
  <c r="P9328" i="9"/>
  <c r="Q9327" i="9"/>
  <c r="P9321" i="9"/>
  <c r="P9320" i="9"/>
  <c r="Q9319" i="9"/>
  <c r="P9313" i="9"/>
  <c r="P9312" i="9"/>
  <c r="Q9311" i="9"/>
  <c r="P9305" i="9"/>
  <c r="P9304" i="9"/>
  <c r="Q9303" i="9"/>
  <c r="P9297" i="9"/>
  <c r="P9296" i="9"/>
  <c r="Q9295" i="9"/>
  <c r="P9289" i="9"/>
  <c r="P9288" i="9"/>
  <c r="Q9287" i="9"/>
  <c r="P9281" i="9"/>
  <c r="P9280" i="9"/>
  <c r="Q9279" i="9"/>
  <c r="P9273" i="9"/>
  <c r="P9272" i="9"/>
  <c r="Q9271" i="9"/>
  <c r="P9265" i="9"/>
  <c r="P9264" i="9"/>
  <c r="Q9263" i="9"/>
  <c r="P9257" i="9"/>
  <c r="P9256" i="9"/>
  <c r="Q9255" i="9"/>
  <c r="P9249" i="9"/>
  <c r="P9248" i="9"/>
  <c r="Q9247" i="9"/>
  <c r="P9241" i="9"/>
  <c r="P9240" i="9"/>
  <c r="Q9239" i="9"/>
  <c r="P9233" i="9"/>
  <c r="P9232" i="9"/>
  <c r="Q9231" i="9"/>
  <c r="P9225" i="9"/>
  <c r="P9224" i="9"/>
  <c r="Q9223" i="9"/>
  <c r="P9217" i="9"/>
  <c r="P9216" i="9"/>
  <c r="Q9215" i="9"/>
  <c r="P9209" i="9"/>
  <c r="P9208" i="9"/>
  <c r="Q9207" i="9"/>
  <c r="P9201" i="9"/>
  <c r="P9200" i="9"/>
  <c r="Q9199" i="9"/>
  <c r="P9193" i="9"/>
  <c r="P9192" i="9"/>
  <c r="Q9191" i="9"/>
  <c r="P9185" i="9"/>
  <c r="P9184" i="9"/>
  <c r="Q9183" i="9"/>
  <c r="P9177" i="9"/>
  <c r="P9176" i="9"/>
  <c r="Q9175" i="9"/>
  <c r="P9169" i="9"/>
  <c r="P9168" i="9"/>
  <c r="Q9167" i="9"/>
  <c r="P9161" i="9"/>
  <c r="P9160" i="9"/>
  <c r="Q9159" i="9"/>
  <c r="P9153" i="9"/>
  <c r="P9152" i="9"/>
  <c r="Q9151" i="9"/>
  <c r="P9145" i="9"/>
  <c r="P9144" i="9"/>
  <c r="Q9143" i="9"/>
  <c r="P9137" i="9"/>
  <c r="P9136" i="9"/>
  <c r="Q9135" i="9"/>
  <c r="P9129" i="9"/>
  <c r="P9128" i="9"/>
  <c r="Q9127" i="9"/>
  <c r="P9121" i="9"/>
  <c r="P9120" i="9"/>
  <c r="Q9119" i="9"/>
  <c r="P9113" i="9"/>
  <c r="P9112" i="9"/>
  <c r="Q9111" i="9"/>
  <c r="P9105" i="9"/>
  <c r="P9104" i="9"/>
  <c r="Q9103" i="9"/>
  <c r="P9097" i="9"/>
  <c r="P9096" i="9"/>
  <c r="Q9095" i="9"/>
  <c r="P9089" i="9"/>
  <c r="P9088" i="9"/>
  <c r="Q9087" i="9"/>
  <c r="P9081" i="9"/>
  <c r="P9080" i="9"/>
  <c r="Q9079" i="9"/>
  <c r="P9073" i="9"/>
  <c r="P9072" i="9"/>
  <c r="Q9071" i="9"/>
  <c r="P9065" i="9"/>
  <c r="P9064" i="9"/>
  <c r="Q9063" i="9"/>
  <c r="P9057" i="9"/>
  <c r="P9056" i="9"/>
  <c r="Q9055" i="9"/>
  <c r="P9049" i="9"/>
  <c r="P9048" i="9"/>
  <c r="Q9047" i="9"/>
  <c r="P9041" i="9"/>
  <c r="P9040" i="9"/>
  <c r="Q9039" i="9"/>
  <c r="P9033" i="9"/>
  <c r="P9032" i="9"/>
  <c r="Q9031" i="9"/>
  <c r="P9025" i="9"/>
  <c r="P9024" i="9"/>
  <c r="Q9023" i="9"/>
  <c r="P9013" i="9"/>
  <c r="P9012" i="9"/>
  <c r="P9002" i="9"/>
  <c r="P9001" i="9"/>
  <c r="P8986" i="9"/>
  <c r="P8985" i="9"/>
  <c r="P8970" i="9"/>
  <c r="P8969" i="9"/>
  <c r="P8954" i="9"/>
  <c r="P8953" i="9"/>
  <c r="P8938" i="9"/>
  <c r="P8937" i="9"/>
  <c r="P8922" i="9"/>
  <c r="P8921" i="9"/>
  <c r="P8918" i="9"/>
  <c r="P8917" i="9"/>
  <c r="P8914" i="9"/>
  <c r="P8913" i="9"/>
  <c r="P8910" i="9"/>
  <c r="P8909" i="9"/>
  <c r="P8906" i="9"/>
  <c r="P8905" i="9"/>
  <c r="P8902" i="9"/>
  <c r="P8901" i="9"/>
  <c r="P8898" i="9"/>
  <c r="P8897" i="9"/>
  <c r="P8894" i="9"/>
  <c r="P8893" i="9"/>
  <c r="P8890" i="9"/>
  <c r="P8889" i="9"/>
  <c r="P8886" i="9"/>
  <c r="P8885" i="9"/>
  <c r="P8882" i="9"/>
  <c r="P8881" i="9"/>
  <c r="P8878" i="9"/>
  <c r="P8877" i="9"/>
  <c r="P8874" i="9"/>
  <c r="P8873" i="9"/>
  <c r="P8870" i="9"/>
  <c r="P8869" i="9"/>
  <c r="P8866" i="9"/>
  <c r="P8865" i="9"/>
  <c r="P8862" i="9"/>
  <c r="P8861" i="9"/>
  <c r="P8858" i="9"/>
  <c r="P8857" i="9"/>
  <c r="P8854" i="9"/>
  <c r="P8853" i="9"/>
  <c r="P8850" i="9"/>
  <c r="P8849" i="9"/>
  <c r="P8846" i="9"/>
  <c r="P8845" i="9"/>
  <c r="P8842" i="9"/>
  <c r="P8841" i="9"/>
  <c r="P8838" i="9"/>
  <c r="P8837" i="9"/>
  <c r="P8834" i="9"/>
  <c r="P8833" i="9"/>
  <c r="P8830" i="9"/>
  <c r="P8829" i="9"/>
  <c r="P8826" i="9"/>
  <c r="P8825" i="9"/>
  <c r="P8822" i="9"/>
  <c r="P8821" i="9"/>
  <c r="P8818" i="9"/>
  <c r="P8817" i="9"/>
  <c r="P8814" i="9"/>
  <c r="P8813" i="9"/>
  <c r="P8810" i="9"/>
  <c r="P8809" i="9"/>
  <c r="P8806" i="9"/>
  <c r="P8805" i="9"/>
  <c r="P8802" i="9"/>
  <c r="P8798" i="9"/>
  <c r="P8794" i="9"/>
  <c r="P8790" i="9"/>
  <c r="P8786" i="9"/>
  <c r="P8782" i="9"/>
  <c r="P8778" i="9"/>
  <c r="P8774" i="9"/>
  <c r="P8770" i="9"/>
  <c r="P8766" i="9"/>
  <c r="P8762" i="9"/>
  <c r="P8758" i="9"/>
  <c r="P8754" i="9"/>
  <c r="P8750" i="9"/>
  <c r="P8746" i="9"/>
  <c r="P8742" i="9"/>
  <c r="P8738" i="9"/>
  <c r="P8734" i="9"/>
  <c r="P8730" i="9"/>
  <c r="Q8666" i="9"/>
  <c r="P8666" i="9"/>
  <c r="Q8654" i="9"/>
  <c r="P8654" i="9"/>
  <c r="Q8631" i="9"/>
  <c r="P8631" i="9"/>
  <c r="Q8622" i="9"/>
  <c r="P8622" i="9"/>
  <c r="Q8615" i="9"/>
  <c r="P8615" i="9"/>
  <c r="Q8606" i="9"/>
  <c r="P8606" i="9"/>
  <c r="Q8599" i="9"/>
  <c r="P8599" i="9"/>
  <c r="Q8590" i="9"/>
  <c r="P8590" i="9"/>
  <c r="Q8583" i="9"/>
  <c r="P8583" i="9"/>
  <c r="Q8574" i="9"/>
  <c r="P8574" i="9"/>
  <c r="Q8567" i="9"/>
  <c r="P8567" i="9"/>
  <c r="Q8558" i="9"/>
  <c r="P8558" i="9"/>
  <c r="Q8551" i="9"/>
  <c r="P8551" i="9"/>
  <c r="Q8542" i="9"/>
  <c r="P8542" i="9"/>
  <c r="Q8535" i="9"/>
  <c r="P8535" i="9"/>
  <c r="Q8526" i="9"/>
  <c r="P8526" i="9"/>
  <c r="Q8519" i="9"/>
  <c r="P8519" i="9"/>
  <c r="Q8510" i="9"/>
  <c r="P8510" i="9"/>
  <c r="Q8503" i="9"/>
  <c r="P8503" i="9"/>
  <c r="Q8494" i="9"/>
  <c r="P8494" i="9"/>
  <c r="Q8487" i="9"/>
  <c r="P8487" i="9"/>
  <c r="Q8478" i="9"/>
  <c r="P8478" i="9"/>
  <c r="Q8471" i="9"/>
  <c r="P8471" i="9"/>
  <c r="Q8462" i="9"/>
  <c r="P8462" i="9"/>
  <c r="Q8455" i="9"/>
  <c r="P8455" i="9"/>
  <c r="P9577" i="9"/>
  <c r="P9561" i="9"/>
  <c r="P9545" i="9"/>
  <c r="P9529" i="9"/>
  <c r="P9513" i="9"/>
  <c r="Q9011" i="9"/>
  <c r="Q9007" i="9"/>
  <c r="P9006" i="9"/>
  <c r="Q9004" i="9"/>
  <c r="P8990" i="9"/>
  <c r="Q8988" i="9"/>
  <c r="P8974" i="9"/>
  <c r="Q8972" i="9"/>
  <c r="P8958" i="9"/>
  <c r="Q8956" i="9"/>
  <c r="P8942" i="9"/>
  <c r="Q8940" i="9"/>
  <c r="P8926" i="9"/>
  <c r="Q8924" i="9"/>
  <c r="Q8335" i="9"/>
  <c r="Q8326" i="9"/>
  <c r="Q8307" i="9"/>
  <c r="Q8083" i="9"/>
  <c r="Q8001" i="9"/>
  <c r="P8446" i="9"/>
  <c r="P8443" i="9"/>
  <c r="P8442" i="9"/>
  <c r="P8439" i="9"/>
  <c r="P8438" i="9"/>
  <c r="P8435" i="9"/>
  <c r="P8434" i="9"/>
  <c r="P8431" i="9"/>
  <c r="P8430" i="9"/>
  <c r="P8427" i="9"/>
  <c r="P8426" i="9"/>
  <c r="P8423" i="9"/>
  <c r="P8422" i="9"/>
  <c r="P8419" i="9"/>
  <c r="P8418" i="9"/>
  <c r="P8415" i="9"/>
  <c r="P8414" i="9"/>
  <c r="P8411" i="9"/>
  <c r="P8410" i="9"/>
  <c r="P8407" i="9"/>
  <c r="P8406" i="9"/>
  <c r="P8403" i="9"/>
  <c r="P8402" i="9"/>
  <c r="P8399" i="9"/>
  <c r="P8398" i="9"/>
  <c r="P8395" i="9"/>
  <c r="P8394" i="9"/>
  <c r="P8391" i="9"/>
  <c r="P8390" i="9"/>
  <c r="P8387" i="9"/>
  <c r="P8386" i="9"/>
  <c r="P8383" i="9"/>
  <c r="P8382" i="9"/>
  <c r="P8379" i="9"/>
  <c r="P8378" i="9"/>
  <c r="P8375" i="9"/>
  <c r="P8374" i="9"/>
  <c r="P8371" i="9"/>
  <c r="P8370" i="9"/>
  <c r="P8367" i="9"/>
  <c r="P8366" i="9"/>
  <c r="P8363" i="9"/>
  <c r="P8362" i="9"/>
  <c r="P8359" i="9"/>
  <c r="P8358" i="9"/>
  <c r="P8355" i="9"/>
  <c r="P8354" i="9"/>
  <c r="P8351" i="9"/>
  <c r="P8350" i="9"/>
  <c r="P8319" i="9"/>
  <c r="Q8309" i="9"/>
  <c r="P8303" i="9"/>
  <c r="P8302" i="9"/>
  <c r="P8291" i="9"/>
  <c r="Q8285" i="9"/>
  <c r="P8284" i="9"/>
  <c r="P8283" i="9"/>
  <c r="P8282" i="9"/>
  <c r="Q8085" i="9"/>
  <c r="P8079" i="9"/>
  <c r="Q8075" i="9"/>
  <c r="Q8071" i="9"/>
  <c r="Q8067" i="9"/>
  <c r="P8066" i="9"/>
  <c r="Q8061" i="9"/>
  <c r="Q8051" i="9"/>
  <c r="P8050" i="9"/>
  <c r="Q8045" i="9"/>
  <c r="Q8035" i="9"/>
  <c r="P8034" i="9"/>
  <c r="Q8029" i="9"/>
  <c r="Q8019" i="9"/>
  <c r="P8018" i="9"/>
  <c r="P8011" i="9"/>
  <c r="P8010" i="9"/>
  <c r="Q8325" i="9"/>
  <c r="P8324" i="9"/>
  <c r="Q8301" i="9"/>
  <c r="P8300" i="9"/>
  <c r="P8298" i="9"/>
  <c r="Q8281" i="9"/>
  <c r="P8280" i="9"/>
  <c r="Q8273" i="9"/>
  <c r="P8272" i="9"/>
  <c r="Q8265" i="9"/>
  <c r="P8264" i="9"/>
  <c r="Q8257" i="9"/>
  <c r="P8256" i="9"/>
  <c r="Q8249" i="9"/>
  <c r="P8248" i="9"/>
  <c r="Q8241" i="9"/>
  <c r="P8240" i="9"/>
  <c r="Q8233" i="9"/>
  <c r="P8232" i="9"/>
  <c r="Q8225" i="9"/>
  <c r="P8224" i="9"/>
  <c r="Q8217" i="9"/>
  <c r="P8216" i="9"/>
  <c r="Q8209" i="9"/>
  <c r="P8208" i="9"/>
  <c r="Q8201" i="9"/>
  <c r="P8200" i="9"/>
  <c r="Q8193" i="9"/>
  <c r="P8192" i="9"/>
  <c r="Q8185" i="9"/>
  <c r="P8184" i="9"/>
  <c r="Q8177" i="9"/>
  <c r="P8176" i="9"/>
  <c r="Q8169" i="9"/>
  <c r="P8168" i="9"/>
  <c r="Q8161" i="9"/>
  <c r="P8160" i="9"/>
  <c r="Q8153" i="9"/>
  <c r="P8152" i="9"/>
  <c r="Q8145" i="9"/>
  <c r="P8144" i="9"/>
  <c r="Q8137" i="9"/>
  <c r="P8136" i="9"/>
  <c r="Q8129" i="9"/>
  <c r="P8128" i="9"/>
  <c r="Q8121" i="9"/>
  <c r="P8120" i="9"/>
  <c r="Q8113" i="9"/>
  <c r="P8112" i="9"/>
  <c r="Q8105" i="9"/>
  <c r="P8104" i="9"/>
  <c r="Q8097" i="9"/>
  <c r="P8096" i="9"/>
  <c r="Q8089" i="9"/>
  <c r="Q8065" i="9"/>
  <c r="Q8055" i="9"/>
  <c r="P8054" i="9"/>
  <c r="Q8049" i="9"/>
  <c r="Q8039" i="9"/>
  <c r="P8038" i="9"/>
  <c r="Q8033" i="9"/>
  <c r="Q8023" i="9"/>
  <c r="P8022" i="9"/>
  <c r="Q8017" i="9"/>
  <c r="Q8009" i="9"/>
  <c r="P9618" i="9"/>
  <c r="Q9618" i="9"/>
  <c r="P9610" i="9"/>
  <c r="Q9610" i="9"/>
  <c r="P9602" i="9"/>
  <c r="Q9602" i="9"/>
  <c r="P9594" i="9"/>
  <c r="Q9594" i="9"/>
  <c r="P9586" i="9"/>
  <c r="Q9586" i="9"/>
  <c r="P9578" i="9"/>
  <c r="Q9578" i="9"/>
  <c r="P9570" i="9"/>
  <c r="Q9570" i="9"/>
  <c r="P9562" i="9"/>
  <c r="Q9562" i="9"/>
  <c r="P9554" i="9"/>
  <c r="Q9554" i="9"/>
  <c r="P9546" i="9"/>
  <c r="Q9546" i="9"/>
  <c r="P9538" i="9"/>
  <c r="Q9538" i="9"/>
  <c r="P9530" i="9"/>
  <c r="Q9530" i="9"/>
  <c r="P9522" i="9"/>
  <c r="Q9522" i="9"/>
  <c r="P9514" i="9"/>
  <c r="Q9514" i="9"/>
  <c r="P9506" i="9"/>
  <c r="Q9506" i="9"/>
  <c r="P9498" i="9"/>
  <c r="Q9498" i="9"/>
  <c r="P9490" i="9"/>
  <c r="Q9490" i="9"/>
  <c r="P9482" i="9"/>
  <c r="Q9482" i="9"/>
  <c r="Q9999" i="9"/>
  <c r="Q9995" i="9"/>
  <c r="Q9991" i="9"/>
  <c r="Q9987" i="9"/>
  <c r="Q9983" i="9"/>
  <c r="Q9979" i="9"/>
  <c r="Q9975" i="9"/>
  <c r="Q9971" i="9"/>
  <c r="Q9967" i="9"/>
  <c r="Q9963" i="9"/>
  <c r="Q9959" i="9"/>
  <c r="Q9955" i="9"/>
  <c r="Q9951" i="9"/>
  <c r="Q9947" i="9"/>
  <c r="Q9943" i="9"/>
  <c r="Q9939" i="9"/>
  <c r="Q9935" i="9"/>
  <c r="Q9931" i="9"/>
  <c r="Q9927" i="9"/>
  <c r="Q9923" i="9"/>
  <c r="Q9919" i="9"/>
  <c r="Q9915" i="9"/>
  <c r="Q9911" i="9"/>
  <c r="Q9907" i="9"/>
  <c r="Q9903" i="9"/>
  <c r="Q9899" i="9"/>
  <c r="Q9895" i="9"/>
  <c r="Q9891" i="9"/>
  <c r="Q9887" i="9"/>
  <c r="Q9883" i="9"/>
  <c r="Q9879" i="9"/>
  <c r="Q9875" i="9"/>
  <c r="Q9871" i="9"/>
  <c r="Q9867" i="9"/>
  <c r="Q9863" i="9"/>
  <c r="Q9859" i="9"/>
  <c r="Q9855" i="9"/>
  <c r="Q9851" i="9"/>
  <c r="Q9847" i="9"/>
  <c r="Q9843" i="9"/>
  <c r="Q9839" i="9"/>
  <c r="Q9835" i="9"/>
  <c r="Q9831" i="9"/>
  <c r="Q9827" i="9"/>
  <c r="Q9823" i="9"/>
  <c r="Q9819" i="9"/>
  <c r="Q9815" i="9"/>
  <c r="Q9811" i="9"/>
  <c r="Q9807" i="9"/>
  <c r="Q9803" i="9"/>
  <c r="Q9799" i="9"/>
  <c r="Q9795" i="9"/>
  <c r="Q9791" i="9"/>
  <c r="Q9787" i="9"/>
  <c r="Q9783" i="9"/>
  <c r="Q9779" i="9"/>
  <c r="Q9775" i="9"/>
  <c r="Q9771" i="9"/>
  <c r="Q9767" i="9"/>
  <c r="Q9763" i="9"/>
  <c r="Q9759" i="9"/>
  <c r="Q9755" i="9"/>
  <c r="Q9751" i="9"/>
  <c r="Q9747" i="9"/>
  <c r="Q9743" i="9"/>
  <c r="Q9739" i="9"/>
  <c r="Q9735" i="9"/>
  <c r="Q9731" i="9"/>
  <c r="Q9727" i="9"/>
  <c r="Q9723" i="9"/>
  <c r="Q9719" i="9"/>
  <c r="Q9715" i="9"/>
  <c r="Q9711" i="9"/>
  <c r="Q9707" i="9"/>
  <c r="Q9703" i="9"/>
  <c r="Q9699" i="9"/>
  <c r="Q9695" i="9"/>
  <c r="Q9691" i="9"/>
  <c r="Q9687" i="9"/>
  <c r="Q9683" i="9"/>
  <c r="Q9675" i="9"/>
  <c r="Q9659" i="9"/>
  <c r="Q9643" i="9"/>
  <c r="Q9627" i="9"/>
  <c r="P9622" i="9"/>
  <c r="Q9622" i="9"/>
  <c r="P9614" i="9"/>
  <c r="Q9614" i="9"/>
  <c r="P9606" i="9"/>
  <c r="Q9606" i="9"/>
  <c r="P9598" i="9"/>
  <c r="Q9598" i="9"/>
  <c r="P9590" i="9"/>
  <c r="Q9590" i="9"/>
  <c r="P9582" i="9"/>
  <c r="Q9582" i="9"/>
  <c r="P9574" i="9"/>
  <c r="Q9574" i="9"/>
  <c r="P9566" i="9"/>
  <c r="Q9566" i="9"/>
  <c r="P9558" i="9"/>
  <c r="Q9558" i="9"/>
  <c r="P9550" i="9"/>
  <c r="Q9550" i="9"/>
  <c r="P9542" i="9"/>
  <c r="Q9542" i="9"/>
  <c r="P9534" i="9"/>
  <c r="Q9534" i="9"/>
  <c r="P9526" i="9"/>
  <c r="Q9526" i="9"/>
  <c r="P9518" i="9"/>
  <c r="Q9518" i="9"/>
  <c r="P9510" i="9"/>
  <c r="Q9510" i="9"/>
  <c r="P9502" i="9"/>
  <c r="Q9502" i="9"/>
  <c r="P9494" i="9"/>
  <c r="Q9494" i="9"/>
  <c r="P9486" i="9"/>
  <c r="Q9486" i="9"/>
  <c r="P9998" i="9"/>
  <c r="P9994" i="9"/>
  <c r="P9990" i="9"/>
  <c r="P9986" i="9"/>
  <c r="P9982" i="9"/>
  <c r="P9978" i="9"/>
  <c r="P9974" i="9"/>
  <c r="P9970" i="9"/>
  <c r="P9966" i="9"/>
  <c r="P9962" i="9"/>
  <c r="P9958" i="9"/>
  <c r="P9954" i="9"/>
  <c r="P9950" i="9"/>
  <c r="P9946" i="9"/>
  <c r="P9942" i="9"/>
  <c r="P9938" i="9"/>
  <c r="P9934" i="9"/>
  <c r="P9930" i="9"/>
  <c r="P9926" i="9"/>
  <c r="P9922" i="9"/>
  <c r="P9918" i="9"/>
  <c r="P9914" i="9"/>
  <c r="P9910" i="9"/>
  <c r="P9906" i="9"/>
  <c r="P9902" i="9"/>
  <c r="P9898" i="9"/>
  <c r="P9894" i="9"/>
  <c r="P9890" i="9"/>
  <c r="P9886" i="9"/>
  <c r="P9882" i="9"/>
  <c r="P9878" i="9"/>
  <c r="P9874" i="9"/>
  <c r="P9870" i="9"/>
  <c r="P9866" i="9"/>
  <c r="P9862" i="9"/>
  <c r="P9858" i="9"/>
  <c r="P9854" i="9"/>
  <c r="P9850" i="9"/>
  <c r="P9846" i="9"/>
  <c r="P9842" i="9"/>
  <c r="P9838" i="9"/>
  <c r="P9834" i="9"/>
  <c r="P9830" i="9"/>
  <c r="P9826" i="9"/>
  <c r="P9822" i="9"/>
  <c r="P9818" i="9"/>
  <c r="P9814" i="9"/>
  <c r="P9810" i="9"/>
  <c r="P9806" i="9"/>
  <c r="P9802" i="9"/>
  <c r="P9798" i="9"/>
  <c r="P9794" i="9"/>
  <c r="P9790" i="9"/>
  <c r="P9786" i="9"/>
  <c r="P9782" i="9"/>
  <c r="P9778" i="9"/>
  <c r="P9774" i="9"/>
  <c r="P9770" i="9"/>
  <c r="P9766" i="9"/>
  <c r="P9762" i="9"/>
  <c r="P9758" i="9"/>
  <c r="P9754" i="9"/>
  <c r="P9750" i="9"/>
  <c r="P9746" i="9"/>
  <c r="P9742" i="9"/>
  <c r="P9738" i="9"/>
  <c r="P9734" i="9"/>
  <c r="P9730" i="9"/>
  <c r="P9726" i="9"/>
  <c r="P9722" i="9"/>
  <c r="P9718" i="9"/>
  <c r="P9714" i="9"/>
  <c r="P9710" i="9"/>
  <c r="P9706" i="9"/>
  <c r="P9702" i="9"/>
  <c r="P9698" i="9"/>
  <c r="P9694" i="9"/>
  <c r="P9690" i="9"/>
  <c r="P9686" i="9"/>
  <c r="P9682" i="9"/>
  <c r="P9671" i="9"/>
  <c r="Q9670" i="9"/>
  <c r="P9669" i="9"/>
  <c r="P9655" i="9"/>
  <c r="Q9654" i="9"/>
  <c r="P9653" i="9"/>
  <c r="P9639" i="9"/>
  <c r="Q9638" i="9"/>
  <c r="P9637" i="9"/>
  <c r="Q9674" i="9"/>
  <c r="P9673" i="9"/>
  <c r="Q9658" i="9"/>
  <c r="P9657" i="9"/>
  <c r="Q9642" i="9"/>
  <c r="P9641" i="9"/>
  <c r="Q9626" i="9"/>
  <c r="Q9623" i="9"/>
  <c r="Q9615" i="9"/>
  <c r="Q9607" i="9"/>
  <c r="Q9599" i="9"/>
  <c r="Q9591" i="9"/>
  <c r="Q9583" i="9"/>
  <c r="Q9575" i="9"/>
  <c r="Q9567" i="9"/>
  <c r="Q9559" i="9"/>
  <c r="Q9551" i="9"/>
  <c r="Q9543" i="9"/>
  <c r="Q9535" i="9"/>
  <c r="Q9527" i="9"/>
  <c r="Q9519" i="9"/>
  <c r="Q9511" i="9"/>
  <c r="Q9503" i="9"/>
  <c r="Q9003" i="9"/>
  <c r="P9003" i="9"/>
  <c r="Q8995" i="9"/>
  <c r="P8995" i="9"/>
  <c r="Q8987" i="9"/>
  <c r="P8987" i="9"/>
  <c r="Q8979" i="9"/>
  <c r="P8979" i="9"/>
  <c r="Q8971" i="9"/>
  <c r="P8971" i="9"/>
  <c r="Q8963" i="9"/>
  <c r="P8963" i="9"/>
  <c r="Q8955" i="9"/>
  <c r="P8955" i="9"/>
  <c r="Q8947" i="9"/>
  <c r="P8947" i="9"/>
  <c r="Q8939" i="9"/>
  <c r="P8939" i="9"/>
  <c r="Q8931" i="9"/>
  <c r="P8931" i="9"/>
  <c r="Q8923" i="9"/>
  <c r="P8923" i="9"/>
  <c r="Q9478" i="9"/>
  <c r="Q9474" i="9"/>
  <c r="Q9470" i="9"/>
  <c r="Q9466" i="9"/>
  <c r="Q9462" i="9"/>
  <c r="Q9458" i="9"/>
  <c r="Q9454" i="9"/>
  <c r="Q9450" i="9"/>
  <c r="Q9446" i="9"/>
  <c r="Q9442" i="9"/>
  <c r="Q9438" i="9"/>
  <c r="Q9434" i="9"/>
  <c r="Q9430" i="9"/>
  <c r="Q9426" i="9"/>
  <c r="Q9422" i="9"/>
  <c r="Q9418" i="9"/>
  <c r="Q9414" i="9"/>
  <c r="Q9410" i="9"/>
  <c r="Q9406" i="9"/>
  <c r="Q9402" i="9"/>
  <c r="Q9398" i="9"/>
  <c r="Q9394" i="9"/>
  <c r="Q9390" i="9"/>
  <c r="Q9386" i="9"/>
  <c r="Q9382" i="9"/>
  <c r="Q9378" i="9"/>
  <c r="Q9374" i="9"/>
  <c r="Q9370" i="9"/>
  <c r="Q9366" i="9"/>
  <c r="Q9362" i="9"/>
  <c r="Q9358" i="9"/>
  <c r="Q9354" i="9"/>
  <c r="Q9350" i="9"/>
  <c r="Q9346" i="9"/>
  <c r="Q9342" i="9"/>
  <c r="Q9338" i="9"/>
  <c r="Q9334" i="9"/>
  <c r="Q9330" i="9"/>
  <c r="Q9326" i="9"/>
  <c r="Q9322" i="9"/>
  <c r="Q9318" i="9"/>
  <c r="Q9314" i="9"/>
  <c r="Q9310" i="9"/>
  <c r="Q9306" i="9"/>
  <c r="Q9302" i="9"/>
  <c r="Q9298" i="9"/>
  <c r="Q9294" i="9"/>
  <c r="Q9290" i="9"/>
  <c r="Q9286" i="9"/>
  <c r="Q9282" i="9"/>
  <c r="Q9278" i="9"/>
  <c r="Q9274" i="9"/>
  <c r="Q9270" i="9"/>
  <c r="Q9266" i="9"/>
  <c r="Q9262" i="9"/>
  <c r="Q9258" i="9"/>
  <c r="Q9254" i="9"/>
  <c r="Q9250" i="9"/>
  <c r="Q9246" i="9"/>
  <c r="Q9242" i="9"/>
  <c r="Q9238" i="9"/>
  <c r="Q9234" i="9"/>
  <c r="Q9230" i="9"/>
  <c r="Q9226" i="9"/>
  <c r="Q9222" i="9"/>
  <c r="Q9218" i="9"/>
  <c r="Q9214" i="9"/>
  <c r="Q9210" i="9"/>
  <c r="Q9206" i="9"/>
  <c r="Q9202" i="9"/>
  <c r="Q9198" i="9"/>
  <c r="Q9194" i="9"/>
  <c r="Q9190" i="9"/>
  <c r="Q9186" i="9"/>
  <c r="Q9182" i="9"/>
  <c r="Q9178" i="9"/>
  <c r="Q9174" i="9"/>
  <c r="Q9170" i="9"/>
  <c r="Q9166" i="9"/>
  <c r="Q9162" i="9"/>
  <c r="Q9158" i="9"/>
  <c r="Q9154" i="9"/>
  <c r="Q9150" i="9"/>
  <c r="Q9146" i="9"/>
  <c r="Q9142" i="9"/>
  <c r="Q9138" i="9"/>
  <c r="Q9134" i="9"/>
  <c r="Q9130" i="9"/>
  <c r="Q9126" i="9"/>
  <c r="Q9122" i="9"/>
  <c r="Q9118" i="9"/>
  <c r="Q9114" i="9"/>
  <c r="Q9110" i="9"/>
  <c r="Q9106" i="9"/>
  <c r="Q9102" i="9"/>
  <c r="Q9098" i="9"/>
  <c r="Q9094" i="9"/>
  <c r="Q9090" i="9"/>
  <c r="Q9086" i="9"/>
  <c r="Q9082" i="9"/>
  <c r="Q9078" i="9"/>
  <c r="Q9074" i="9"/>
  <c r="Q9070" i="9"/>
  <c r="Q9066" i="9"/>
  <c r="Q9062" i="9"/>
  <c r="Q9058" i="9"/>
  <c r="Q9054" i="9"/>
  <c r="Q9050" i="9"/>
  <c r="Q9046" i="9"/>
  <c r="Q9042" i="9"/>
  <c r="Q9038" i="9"/>
  <c r="Q9034" i="9"/>
  <c r="Q9030" i="9"/>
  <c r="Q9026" i="9"/>
  <c r="Q9022" i="9"/>
  <c r="P9018" i="9"/>
  <c r="Q9016" i="9"/>
  <c r="Q8999" i="9"/>
  <c r="P8999" i="9"/>
  <c r="Q8991" i="9"/>
  <c r="P8991" i="9"/>
  <c r="Q8983" i="9"/>
  <c r="P8983" i="9"/>
  <c r="Q8975" i="9"/>
  <c r="P8975" i="9"/>
  <c r="Q8967" i="9"/>
  <c r="P8967" i="9"/>
  <c r="Q8959" i="9"/>
  <c r="P8959" i="9"/>
  <c r="Q8951" i="9"/>
  <c r="P8951" i="9"/>
  <c r="Q8943" i="9"/>
  <c r="P8943" i="9"/>
  <c r="Q8935" i="9"/>
  <c r="P8935" i="9"/>
  <c r="Q8927" i="9"/>
  <c r="P8927" i="9"/>
  <c r="Q8920" i="9"/>
  <c r="P8920" i="9"/>
  <c r="Q8916" i="9"/>
  <c r="P8916" i="9"/>
  <c r="Q8912" i="9"/>
  <c r="P8912" i="9"/>
  <c r="Q8908" i="9"/>
  <c r="P8908" i="9"/>
  <c r="Q8904" i="9"/>
  <c r="P8904" i="9"/>
  <c r="Q8900" i="9"/>
  <c r="P8900" i="9"/>
  <c r="Q8896" i="9"/>
  <c r="P8896" i="9"/>
  <c r="Q8892" i="9"/>
  <c r="P8892" i="9"/>
  <c r="Q8888" i="9"/>
  <c r="P8888" i="9"/>
  <c r="Q8884" i="9"/>
  <c r="P8884" i="9"/>
  <c r="Q8880" i="9"/>
  <c r="P8880" i="9"/>
  <c r="Q8876" i="9"/>
  <c r="P8876" i="9"/>
  <c r="Q8872" i="9"/>
  <c r="P8872" i="9"/>
  <c r="Q8868" i="9"/>
  <c r="P8868" i="9"/>
  <c r="Q8864" i="9"/>
  <c r="P8864" i="9"/>
  <c r="Q8860" i="9"/>
  <c r="P8860" i="9"/>
  <c r="Q8856" i="9"/>
  <c r="P8856" i="9"/>
  <c r="Q8852" i="9"/>
  <c r="P8852" i="9"/>
  <c r="Q8848" i="9"/>
  <c r="P8848" i="9"/>
  <c r="Q8844" i="9"/>
  <c r="P8844" i="9"/>
  <c r="Q8840" i="9"/>
  <c r="P8840" i="9"/>
  <c r="Q8836" i="9"/>
  <c r="P8836" i="9"/>
  <c r="Q8832" i="9"/>
  <c r="P8832" i="9"/>
  <c r="Q8828" i="9"/>
  <c r="P8828" i="9"/>
  <c r="Q8824" i="9"/>
  <c r="P8824" i="9"/>
  <c r="Q8820" i="9"/>
  <c r="P8820" i="9"/>
  <c r="Q8816" i="9"/>
  <c r="P8816" i="9"/>
  <c r="Q8812" i="9"/>
  <c r="P8812" i="9"/>
  <c r="Q9015" i="9"/>
  <c r="P9014" i="9"/>
  <c r="Q9000" i="9"/>
  <c r="Q8992" i="9"/>
  <c r="Q8984" i="9"/>
  <c r="Q8976" i="9"/>
  <c r="Q8968" i="9"/>
  <c r="Q8960" i="9"/>
  <c r="Q8952" i="9"/>
  <c r="Q8944" i="9"/>
  <c r="Q8936" i="9"/>
  <c r="Q8928" i="9"/>
  <c r="P8919" i="9"/>
  <c r="P8915" i="9"/>
  <c r="P8911" i="9"/>
  <c r="P8907" i="9"/>
  <c r="P8903" i="9"/>
  <c r="P8899" i="9"/>
  <c r="P8895" i="9"/>
  <c r="P8891" i="9"/>
  <c r="P8887" i="9"/>
  <c r="P8883" i="9"/>
  <c r="P8879" i="9"/>
  <c r="P8875" i="9"/>
  <c r="P8871" i="9"/>
  <c r="P8867" i="9"/>
  <c r="P8863" i="9"/>
  <c r="P8859" i="9"/>
  <c r="P8855" i="9"/>
  <c r="P8851" i="9"/>
  <c r="P8847" i="9"/>
  <c r="P8843" i="9"/>
  <c r="P8839" i="9"/>
  <c r="P8835" i="9"/>
  <c r="P8831" i="9"/>
  <c r="P8827" i="9"/>
  <c r="P8823" i="9"/>
  <c r="P8819" i="9"/>
  <c r="P8815" i="9"/>
  <c r="P8811" i="9"/>
  <c r="P8807" i="9"/>
  <c r="P8803" i="9"/>
  <c r="P8799" i="9"/>
  <c r="P8795" i="9"/>
  <c r="P8791" i="9"/>
  <c r="P8787" i="9"/>
  <c r="P8783" i="9"/>
  <c r="P8779" i="9"/>
  <c r="P8775" i="9"/>
  <c r="P8771" i="9"/>
  <c r="P8767" i="9"/>
  <c r="P8763" i="9"/>
  <c r="P8759" i="9"/>
  <c r="P8755" i="9"/>
  <c r="P8751" i="9"/>
  <c r="P8747" i="9"/>
  <c r="P8743" i="9"/>
  <c r="P8739" i="9"/>
  <c r="P8735" i="9"/>
  <c r="P8731" i="9"/>
  <c r="P8727" i="9"/>
  <c r="P8723" i="9"/>
  <c r="P8719" i="9"/>
  <c r="P8715" i="9"/>
  <c r="P8711" i="9"/>
  <c r="P8707" i="9"/>
  <c r="P8703" i="9"/>
  <c r="P8699" i="9"/>
  <c r="P8695" i="9"/>
  <c r="P8691" i="9"/>
  <c r="P8681" i="9"/>
  <c r="Q8680" i="9"/>
  <c r="P8679" i="9"/>
  <c r="Q8665" i="9"/>
  <c r="Q8657" i="9"/>
  <c r="Q8649" i="9"/>
  <c r="Q8641" i="9"/>
  <c r="Q8668" i="9"/>
  <c r="P8668" i="9"/>
  <c r="Q8660" i="9"/>
  <c r="P8660" i="9"/>
  <c r="Q8652" i="9"/>
  <c r="P8652" i="9"/>
  <c r="Q8644" i="9"/>
  <c r="P8644" i="9"/>
  <c r="Q8636" i="9"/>
  <c r="P8636" i="9"/>
  <c r="P8808" i="9"/>
  <c r="P8804" i="9"/>
  <c r="P8800" i="9"/>
  <c r="P8796" i="9"/>
  <c r="P8792" i="9"/>
  <c r="P8788" i="9"/>
  <c r="P8784" i="9"/>
  <c r="P8780" i="9"/>
  <c r="P8776" i="9"/>
  <c r="P8772" i="9"/>
  <c r="P8768" i="9"/>
  <c r="P8764" i="9"/>
  <c r="P8760" i="9"/>
  <c r="P8756" i="9"/>
  <c r="P8752" i="9"/>
  <c r="P8748" i="9"/>
  <c r="P8744" i="9"/>
  <c r="P8740" i="9"/>
  <c r="P8736" i="9"/>
  <c r="P8732" i="9"/>
  <c r="P8728" i="9"/>
  <c r="P8724" i="9"/>
  <c r="P8720" i="9"/>
  <c r="P8716" i="9"/>
  <c r="P8712" i="9"/>
  <c r="P8708" i="9"/>
  <c r="P8704" i="9"/>
  <c r="P8700" i="9"/>
  <c r="P8696" i="9"/>
  <c r="P8692" i="9"/>
  <c r="P8685" i="9"/>
  <c r="Q8684" i="9"/>
  <c r="P8683" i="9"/>
  <c r="Q8664" i="9"/>
  <c r="P8664" i="9"/>
  <c r="Q8656" i="9"/>
  <c r="P8656" i="9"/>
  <c r="Q8648" i="9"/>
  <c r="P8648" i="9"/>
  <c r="Q8640" i="9"/>
  <c r="P8640" i="9"/>
  <c r="P8633" i="9"/>
  <c r="Q8633" i="9"/>
  <c r="P8629" i="9"/>
  <c r="Q8629" i="9"/>
  <c r="P8625" i="9"/>
  <c r="Q8625" i="9"/>
  <c r="P8621" i="9"/>
  <c r="Q8621" i="9"/>
  <c r="P8617" i="9"/>
  <c r="Q8617" i="9"/>
  <c r="P8613" i="9"/>
  <c r="Q8613" i="9"/>
  <c r="P8609" i="9"/>
  <c r="Q8609" i="9"/>
  <c r="P8605" i="9"/>
  <c r="Q8605" i="9"/>
  <c r="P8601" i="9"/>
  <c r="Q8601" i="9"/>
  <c r="P8597" i="9"/>
  <c r="Q8597" i="9"/>
  <c r="P8278" i="9"/>
  <c r="Q8278" i="9"/>
  <c r="P8270" i="9"/>
  <c r="Q8270" i="9"/>
  <c r="P8262" i="9"/>
  <c r="Q8262" i="9"/>
  <c r="Q8593" i="9"/>
  <c r="Q8589" i="9"/>
  <c r="Q8585" i="9"/>
  <c r="Q8581" i="9"/>
  <c r="Q8577" i="9"/>
  <c r="Q8573" i="9"/>
  <c r="Q8569" i="9"/>
  <c r="Q8565" i="9"/>
  <c r="Q8561" i="9"/>
  <c r="Q8557" i="9"/>
  <c r="Q8553" i="9"/>
  <c r="Q8549" i="9"/>
  <c r="Q8545" i="9"/>
  <c r="Q8541" i="9"/>
  <c r="Q8537" i="9"/>
  <c r="Q8533" i="9"/>
  <c r="Q8529" i="9"/>
  <c r="Q8525" i="9"/>
  <c r="Q8521" i="9"/>
  <c r="Q8517" i="9"/>
  <c r="Q8513" i="9"/>
  <c r="Q8509" i="9"/>
  <c r="Q8505" i="9"/>
  <c r="Q8501" i="9"/>
  <c r="Q8497" i="9"/>
  <c r="Q8493" i="9"/>
  <c r="Q8489" i="9"/>
  <c r="Q8485" i="9"/>
  <c r="Q8481" i="9"/>
  <c r="Q8477" i="9"/>
  <c r="Q8473" i="9"/>
  <c r="Q8469" i="9"/>
  <c r="Q8465" i="9"/>
  <c r="Q8461" i="9"/>
  <c r="Q8457" i="9"/>
  <c r="Q8453" i="9"/>
  <c r="Q8449" i="9"/>
  <c r="Q8445" i="9"/>
  <c r="Q8441" i="9"/>
  <c r="Q8437" i="9"/>
  <c r="Q8433" i="9"/>
  <c r="Q8429" i="9"/>
  <c r="Q8425" i="9"/>
  <c r="Q8421" i="9"/>
  <c r="Q8417" i="9"/>
  <c r="Q8413" i="9"/>
  <c r="Q8409" i="9"/>
  <c r="Q8405" i="9"/>
  <c r="Q8401" i="9"/>
  <c r="Q8397" i="9"/>
  <c r="Q8393" i="9"/>
  <c r="Q8389" i="9"/>
  <c r="Q8385" i="9"/>
  <c r="Q8381" i="9"/>
  <c r="Q8377" i="9"/>
  <c r="Q8373" i="9"/>
  <c r="Q8369" i="9"/>
  <c r="Q8365" i="9"/>
  <c r="Q8361" i="9"/>
  <c r="Q8357" i="9"/>
  <c r="Q8353" i="9"/>
  <c r="Q8349" i="9"/>
  <c r="Q8345" i="9"/>
  <c r="Q8338" i="9"/>
  <c r="Q8322" i="9"/>
  <c r="P8330" i="9"/>
  <c r="Q8329" i="9"/>
  <c r="P8274" i="9"/>
  <c r="Q8274" i="9"/>
  <c r="P8266" i="9"/>
  <c r="Q8266" i="9"/>
  <c r="P8632" i="9"/>
  <c r="P8628" i="9"/>
  <c r="P8624" i="9"/>
  <c r="P8620" i="9"/>
  <c r="P8616" i="9"/>
  <c r="P8612" i="9"/>
  <c r="P8608" i="9"/>
  <c r="P8604" i="9"/>
  <c r="P8600" i="9"/>
  <c r="P8596" i="9"/>
  <c r="P8592" i="9"/>
  <c r="P8588" i="9"/>
  <c r="P8584" i="9"/>
  <c r="P8580" i="9"/>
  <c r="P8576" i="9"/>
  <c r="P8572" i="9"/>
  <c r="P8568" i="9"/>
  <c r="P8564" i="9"/>
  <c r="P8560" i="9"/>
  <c r="P8556" i="9"/>
  <c r="P8552" i="9"/>
  <c r="P8548" i="9"/>
  <c r="P8544" i="9"/>
  <c r="P8540" i="9"/>
  <c r="P8536" i="9"/>
  <c r="P8532" i="9"/>
  <c r="P8528" i="9"/>
  <c r="P8524" i="9"/>
  <c r="P8520" i="9"/>
  <c r="P8516" i="9"/>
  <c r="P8512" i="9"/>
  <c r="P8508" i="9"/>
  <c r="P8504" i="9"/>
  <c r="P8500" i="9"/>
  <c r="P8496" i="9"/>
  <c r="P8492" i="9"/>
  <c r="P8488" i="9"/>
  <c r="P8484" i="9"/>
  <c r="P8480" i="9"/>
  <c r="P8476" i="9"/>
  <c r="P8472" i="9"/>
  <c r="P8468" i="9"/>
  <c r="P8464" i="9"/>
  <c r="P8460" i="9"/>
  <c r="P8456" i="9"/>
  <c r="P8452" i="9"/>
  <c r="P8448" i="9"/>
  <c r="P8444" i="9"/>
  <c r="P8440" i="9"/>
  <c r="P8436" i="9"/>
  <c r="P8432" i="9"/>
  <c r="P8428" i="9"/>
  <c r="P8424" i="9"/>
  <c r="P8420" i="9"/>
  <c r="P8416" i="9"/>
  <c r="P8412" i="9"/>
  <c r="P8408" i="9"/>
  <c r="P8404" i="9"/>
  <c r="P8400" i="9"/>
  <c r="P8396" i="9"/>
  <c r="P8392" i="9"/>
  <c r="P8388" i="9"/>
  <c r="P8384" i="9"/>
  <c r="P8380" i="9"/>
  <c r="P8376" i="9"/>
  <c r="P8372" i="9"/>
  <c r="P8368" i="9"/>
  <c r="P8364" i="9"/>
  <c r="P8360" i="9"/>
  <c r="P8356" i="9"/>
  <c r="P8352" i="9"/>
  <c r="P8348" i="9"/>
  <c r="P8344" i="9"/>
  <c r="P8334" i="9"/>
  <c r="Q8333" i="9"/>
  <c r="P8332" i="9"/>
  <c r="P8308" i="9"/>
  <c r="P8306" i="9"/>
  <c r="P8292" i="9"/>
  <c r="P8290" i="9"/>
  <c r="Q8337" i="9"/>
  <c r="P8336" i="9"/>
  <c r="Q8321" i="9"/>
  <c r="P8320" i="9"/>
  <c r="P8318" i="9"/>
  <c r="P8304" i="9"/>
  <c r="P8288" i="9"/>
  <c r="Q8258" i="9"/>
  <c r="Q8254" i="9"/>
  <c r="Q8250" i="9"/>
  <c r="Q8246" i="9"/>
  <c r="Q8242" i="9"/>
  <c r="Q8238" i="9"/>
  <c r="Q8234" i="9"/>
  <c r="Q8230" i="9"/>
  <c r="Q8226" i="9"/>
  <c r="Q8222" i="9"/>
  <c r="Q8218" i="9"/>
  <c r="Q8214" i="9"/>
  <c r="Q8210" i="9"/>
  <c r="Q8206" i="9"/>
  <c r="Q8202" i="9"/>
  <c r="Q8198" i="9"/>
  <c r="Q8194" i="9"/>
  <c r="Q8190" i="9"/>
  <c r="Q8186" i="9"/>
  <c r="Q8182" i="9"/>
  <c r="Q8178" i="9"/>
  <c r="Q8174" i="9"/>
  <c r="Q8170" i="9"/>
  <c r="Q8166" i="9"/>
  <c r="Q8162" i="9"/>
  <c r="Q8158" i="9"/>
  <c r="Q8154" i="9"/>
  <c r="Q8150" i="9"/>
  <c r="Q8146" i="9"/>
  <c r="Q8142" i="9"/>
  <c r="Q8138" i="9"/>
  <c r="Q8134" i="9"/>
  <c r="Q8130" i="9"/>
  <c r="Q8126" i="9"/>
  <c r="Q8122" i="9"/>
  <c r="Q8118" i="9"/>
  <c r="Q8114" i="9"/>
  <c r="Q8110" i="9"/>
  <c r="Q8106" i="9"/>
  <c r="Q8102" i="9"/>
  <c r="Q8098" i="9"/>
  <c r="Q8094" i="9"/>
  <c r="Q8090" i="9"/>
  <c r="Q8086" i="9"/>
  <c r="Q8082" i="9"/>
  <c r="Q8078" i="9"/>
  <c r="Q8074" i="9"/>
  <c r="Q8070" i="9"/>
  <c r="Q8002" i="9"/>
  <c r="P8088" i="9"/>
  <c r="P8084" i="9"/>
  <c r="P8080" i="9"/>
  <c r="P8076" i="9"/>
  <c r="P8072" i="9"/>
  <c r="P8068" i="9"/>
  <c r="P8064" i="9"/>
  <c r="P8060" i="9"/>
  <c r="P8056" i="9"/>
  <c r="P8052" i="9"/>
  <c r="P8048" i="9"/>
  <c r="P8044" i="9"/>
  <c r="P8040" i="9"/>
  <c r="P8036" i="9"/>
  <c r="P8032" i="9"/>
  <c r="P8028" i="9"/>
  <c r="P8024" i="9"/>
  <c r="P8020" i="9"/>
  <c r="P8016" i="9"/>
  <c r="P8012" i="9"/>
  <c r="P8008" i="9"/>
  <c r="P8004" i="9"/>
  <c r="P7998" i="9"/>
  <c r="P7982" i="9"/>
  <c r="P7978" i="9"/>
  <c r="P7962" i="9"/>
  <c r="P7696" i="9"/>
  <c r="P7890" i="9"/>
  <c r="P7938" i="9"/>
  <c r="P7922" i="9"/>
  <c r="P7966" i="9"/>
  <c r="P7838" i="9"/>
  <c r="P7705" i="9"/>
  <c r="P7697" i="9"/>
  <c r="P7689" i="9"/>
  <c r="P7681" i="9"/>
  <c r="P7673" i="9"/>
  <c r="P7665" i="9"/>
  <c r="P7997" i="9"/>
  <c r="Q7997" i="9"/>
  <c r="P7993" i="9"/>
  <c r="Q7993" i="9"/>
  <c r="P7989" i="9"/>
  <c r="Q7989" i="9"/>
  <c r="P7985" i="9"/>
  <c r="Q7985" i="9"/>
  <c r="P7981" i="9"/>
  <c r="Q7981" i="9"/>
  <c r="P7977" i="9"/>
  <c r="Q7977" i="9"/>
  <c r="P7973" i="9"/>
  <c r="Q7973" i="9"/>
  <c r="P7969" i="9"/>
  <c r="Q7969" i="9"/>
  <c r="P7965" i="9"/>
  <c r="Q7965" i="9"/>
  <c r="P7961" i="9"/>
  <c r="Q7961" i="9"/>
  <c r="P7957" i="9"/>
  <c r="Q7957" i="9"/>
  <c r="P7953" i="9"/>
  <c r="Q7953" i="9"/>
  <c r="P7949" i="9"/>
  <c r="Q7949" i="9"/>
  <c r="P7945" i="9"/>
  <c r="Q7945" i="9"/>
  <c r="P7941" i="9"/>
  <c r="Q7941" i="9"/>
  <c r="P7937" i="9"/>
  <c r="Q7937" i="9"/>
  <c r="P7933" i="9"/>
  <c r="Q7933" i="9"/>
  <c r="P7929" i="9"/>
  <c r="Q7929" i="9"/>
  <c r="P7925" i="9"/>
  <c r="Q7925" i="9"/>
  <c r="P7921" i="9"/>
  <c r="Q7921" i="9"/>
  <c r="P7917" i="9"/>
  <c r="Q7917" i="9"/>
  <c r="P7913" i="9"/>
  <c r="Q7913" i="9"/>
  <c r="P7909" i="9"/>
  <c r="Q7909" i="9"/>
  <c r="P7905" i="9"/>
  <c r="Q7905" i="9"/>
  <c r="P7901" i="9"/>
  <c r="Q7901" i="9"/>
  <c r="P7897" i="9"/>
  <c r="Q7897" i="9"/>
  <c r="P7893" i="9"/>
  <c r="Q7893" i="9"/>
  <c r="P7889" i="9"/>
  <c r="Q7889" i="9"/>
  <c r="P7885" i="9"/>
  <c r="Q7885" i="9"/>
  <c r="P7881" i="9"/>
  <c r="Q7881" i="9"/>
  <c r="P7877" i="9"/>
  <c r="Q7877" i="9"/>
  <c r="P7873" i="9"/>
  <c r="Q7873" i="9"/>
  <c r="P7869" i="9"/>
  <c r="Q7869" i="9"/>
  <c r="P7865" i="9"/>
  <c r="Q7865" i="9"/>
  <c r="P7861" i="9"/>
  <c r="Q7861" i="9"/>
  <c r="P7857" i="9"/>
  <c r="Q7857" i="9"/>
  <c r="P7853" i="9"/>
  <c r="Q7853" i="9"/>
  <c r="P7849" i="9"/>
  <c r="Q7849" i="9"/>
  <c r="P7845" i="9"/>
  <c r="Q7845" i="9"/>
  <c r="P7841" i="9"/>
  <c r="Q7841" i="9"/>
  <c r="P7837" i="9"/>
  <c r="Q7837" i="9"/>
  <c r="P7833" i="9"/>
  <c r="Q7833" i="9"/>
  <c r="P7829" i="9"/>
  <c r="Q7829" i="9"/>
  <c r="P7825" i="9"/>
  <c r="Q7825" i="9"/>
  <c r="P7706" i="9"/>
  <c r="P7702" i="9"/>
  <c r="P7698" i="9"/>
  <c r="P7694" i="9"/>
  <c r="P7690" i="9"/>
  <c r="P7686" i="9"/>
  <c r="P7682" i="9"/>
  <c r="P7678" i="9"/>
  <c r="P7674" i="9"/>
  <c r="P7670" i="9"/>
  <c r="P7666" i="9"/>
  <c r="P7988" i="9"/>
  <c r="Q7988" i="9"/>
  <c r="P7980" i="9"/>
  <c r="Q7980" i="9"/>
  <c r="P7976" i="9"/>
  <c r="Q7976" i="9"/>
  <c r="P7960" i="9"/>
  <c r="Q7960" i="9"/>
  <c r="P7948" i="9"/>
  <c r="Q7948" i="9"/>
  <c r="P7932" i="9"/>
  <c r="Q7932" i="9"/>
  <c r="P7916" i="9"/>
  <c r="Q7916" i="9"/>
  <c r="P7900" i="9"/>
  <c r="Q7900" i="9"/>
  <c r="P7884" i="9"/>
  <c r="Q7884" i="9"/>
  <c r="P7864" i="9"/>
  <c r="Q7864" i="9"/>
  <c r="P7848" i="9"/>
  <c r="Q7848" i="9"/>
  <c r="P7836" i="9"/>
  <c r="Q7836" i="9"/>
  <c r="P8000" i="9"/>
  <c r="Q8000" i="9"/>
  <c r="P7996" i="9"/>
  <c r="Q7996" i="9"/>
  <c r="P7984" i="9"/>
  <c r="Q7984" i="9"/>
  <c r="P7956" i="9"/>
  <c r="Q7956" i="9"/>
  <c r="P7952" i="9"/>
  <c r="Q7952" i="9"/>
  <c r="P7940" i="9"/>
  <c r="Q7940" i="9"/>
  <c r="P7936" i="9"/>
  <c r="Q7936" i="9"/>
  <c r="P7928" i="9"/>
  <c r="Q7928" i="9"/>
  <c r="P7920" i="9"/>
  <c r="Q7920" i="9"/>
  <c r="P7912" i="9"/>
  <c r="Q7912" i="9"/>
  <c r="P7908" i="9"/>
  <c r="Q7908" i="9"/>
  <c r="P7904" i="9"/>
  <c r="Q7904" i="9"/>
  <c r="P7896" i="9"/>
  <c r="Q7896" i="9"/>
  <c r="P7892" i="9"/>
  <c r="Q7892" i="9"/>
  <c r="P7880" i="9"/>
  <c r="Q7880" i="9"/>
  <c r="P7872" i="9"/>
  <c r="Q7872" i="9"/>
  <c r="P7868" i="9"/>
  <c r="Q7868" i="9"/>
  <c r="P7860" i="9"/>
  <c r="Q7860" i="9"/>
  <c r="P7844" i="9"/>
  <c r="Q7844" i="9"/>
  <c r="P7840" i="9"/>
  <c r="Q7840" i="9"/>
  <c r="P7828" i="9"/>
  <c r="Q7828" i="9"/>
  <c r="P7821" i="9"/>
  <c r="Q7821" i="9"/>
  <c r="P7831" i="9"/>
  <c r="Q7831" i="9"/>
  <c r="P7827" i="9"/>
  <c r="Q7827" i="9"/>
  <c r="P7823" i="9"/>
  <c r="Q7823" i="9"/>
  <c r="P7992" i="9"/>
  <c r="Q7992" i="9"/>
  <c r="P7972" i="9"/>
  <c r="Q7972" i="9"/>
  <c r="P7968" i="9"/>
  <c r="Q7968" i="9"/>
  <c r="P7964" i="9"/>
  <c r="Q7964" i="9"/>
  <c r="P7944" i="9"/>
  <c r="Q7944" i="9"/>
  <c r="P7924" i="9"/>
  <c r="Q7924" i="9"/>
  <c r="P7888" i="9"/>
  <c r="Q7888" i="9"/>
  <c r="P7876" i="9"/>
  <c r="Q7876" i="9"/>
  <c r="P7856" i="9"/>
  <c r="Q7856" i="9"/>
  <c r="P7852" i="9"/>
  <c r="Q7852" i="9"/>
  <c r="P7832" i="9"/>
  <c r="Q7832" i="9"/>
  <c r="P7824" i="9"/>
  <c r="Q7824" i="9"/>
  <c r="P7999" i="9"/>
  <c r="Q7999" i="9"/>
  <c r="P7995" i="9"/>
  <c r="Q7995" i="9"/>
  <c r="P7991" i="9"/>
  <c r="Q7991" i="9"/>
  <c r="P7987" i="9"/>
  <c r="Q7987" i="9"/>
  <c r="P7983" i="9"/>
  <c r="Q7983" i="9"/>
  <c r="P7979" i="9"/>
  <c r="Q7979" i="9"/>
  <c r="P7975" i="9"/>
  <c r="Q7975" i="9"/>
  <c r="P7971" i="9"/>
  <c r="Q7971" i="9"/>
  <c r="P7967" i="9"/>
  <c r="Q7967" i="9"/>
  <c r="P7963" i="9"/>
  <c r="Q7963" i="9"/>
  <c r="P7959" i="9"/>
  <c r="Q7959" i="9"/>
  <c r="P7955" i="9"/>
  <c r="Q7955" i="9"/>
  <c r="P7951" i="9"/>
  <c r="Q7951" i="9"/>
  <c r="P7947" i="9"/>
  <c r="Q7947" i="9"/>
  <c r="P7943" i="9"/>
  <c r="Q7943" i="9"/>
  <c r="P7939" i="9"/>
  <c r="Q7939" i="9"/>
  <c r="P7935" i="9"/>
  <c r="Q7935" i="9"/>
  <c r="P7931" i="9"/>
  <c r="Q7931" i="9"/>
  <c r="P7927" i="9"/>
  <c r="Q7927" i="9"/>
  <c r="P7923" i="9"/>
  <c r="Q7923" i="9"/>
  <c r="P7919" i="9"/>
  <c r="Q7919" i="9"/>
  <c r="P7915" i="9"/>
  <c r="Q7915" i="9"/>
  <c r="P7911" i="9"/>
  <c r="Q7911" i="9"/>
  <c r="P7907" i="9"/>
  <c r="Q7907" i="9"/>
  <c r="P7903" i="9"/>
  <c r="Q7903" i="9"/>
  <c r="P7899" i="9"/>
  <c r="Q7899" i="9"/>
  <c r="P7895" i="9"/>
  <c r="Q7895" i="9"/>
  <c r="P7891" i="9"/>
  <c r="Q7891" i="9"/>
  <c r="P7887" i="9"/>
  <c r="Q7887" i="9"/>
  <c r="P7883" i="9"/>
  <c r="Q7883" i="9"/>
  <c r="P7879" i="9"/>
  <c r="Q7879" i="9"/>
  <c r="P7875" i="9"/>
  <c r="Q7875" i="9"/>
  <c r="P7871" i="9"/>
  <c r="Q7871" i="9"/>
  <c r="P7867" i="9"/>
  <c r="Q7867" i="9"/>
  <c r="P7863" i="9"/>
  <c r="Q7863" i="9"/>
  <c r="P7859" i="9"/>
  <c r="Q7859" i="9"/>
  <c r="P7855" i="9"/>
  <c r="Q7855" i="9"/>
  <c r="P7851" i="9"/>
  <c r="Q7851" i="9"/>
  <c r="P7847" i="9"/>
  <c r="Q7847" i="9"/>
  <c r="P7843" i="9"/>
  <c r="Q7843" i="9"/>
  <c r="P7839" i="9"/>
  <c r="Q7839" i="9"/>
  <c r="P7835" i="9"/>
  <c r="Q7835" i="9"/>
  <c r="P7830" i="9"/>
  <c r="Q7830" i="9"/>
  <c r="P7826" i="9"/>
  <c r="Q7826" i="9"/>
  <c r="P7822" i="9"/>
  <c r="Q7822" i="9"/>
  <c r="P7820" i="9"/>
  <c r="P7819" i="9"/>
  <c r="P7818" i="9"/>
  <c r="P7817" i="9"/>
  <c r="P7816" i="9"/>
  <c r="P7815" i="9"/>
  <c r="P7814" i="9"/>
  <c r="P7813" i="9"/>
  <c r="P7812" i="9"/>
  <c r="P7811" i="9"/>
  <c r="P7810" i="9"/>
  <c r="P7809" i="9"/>
  <c r="P7808" i="9"/>
  <c r="P7807" i="9"/>
  <c r="P7806" i="9"/>
  <c r="P7805" i="9"/>
  <c r="P7804" i="9"/>
  <c r="P7803" i="9"/>
  <c r="P7802" i="9"/>
  <c r="P7801" i="9"/>
  <c r="P7800" i="9"/>
  <c r="P7799" i="9"/>
  <c r="P7798" i="9"/>
  <c r="P7797" i="9"/>
  <c r="P7796" i="9"/>
  <c r="P7795" i="9"/>
  <c r="P7794" i="9"/>
  <c r="P7793" i="9"/>
  <c r="P7792" i="9"/>
  <c r="P7791" i="9"/>
  <c r="P7790" i="9"/>
  <c r="P7789" i="9"/>
  <c r="P7788" i="9"/>
  <c r="P7787" i="9"/>
  <c r="P7786" i="9"/>
  <c r="P7785" i="9"/>
  <c r="P7784" i="9"/>
  <c r="P7783" i="9"/>
  <c r="P7782" i="9"/>
  <c r="P7781" i="9"/>
  <c r="P7780" i="9"/>
  <c r="P7779" i="9"/>
  <c r="P7778" i="9"/>
  <c r="P7777" i="9"/>
  <c r="P7776" i="9"/>
  <c r="P7775" i="9"/>
  <c r="P7774" i="9"/>
  <c r="P7773" i="9"/>
  <c r="P7772" i="9"/>
  <c r="P7771" i="9"/>
  <c r="P7770" i="9"/>
  <c r="P7769" i="9"/>
  <c r="P7768" i="9"/>
  <c r="P7767" i="9"/>
  <c r="P7766" i="9"/>
  <c r="P7765" i="9"/>
  <c r="P7764" i="9"/>
  <c r="P7763" i="9"/>
  <c r="P7762" i="9"/>
  <c r="P7761" i="9"/>
  <c r="P7760" i="9"/>
  <c r="P7759" i="9"/>
  <c r="P7758" i="9"/>
  <c r="P7757" i="9"/>
  <c r="P7756" i="9"/>
  <c r="P7755" i="9"/>
  <c r="P7754" i="9"/>
  <c r="P7753" i="9"/>
  <c r="P7752" i="9"/>
  <c r="P7751" i="9"/>
  <c r="P7750" i="9"/>
  <c r="P7749" i="9"/>
  <c r="P7748" i="9"/>
  <c r="P7747" i="9"/>
  <c r="P7746" i="9"/>
  <c r="P7745" i="9"/>
  <c r="P7744" i="9"/>
  <c r="P7743" i="9"/>
  <c r="P7742" i="9"/>
  <c r="P7741" i="9"/>
  <c r="P7740" i="9"/>
  <c r="P7739" i="9"/>
  <c r="P7738" i="9"/>
  <c r="P7737" i="9"/>
  <c r="P7736" i="9"/>
  <c r="P7735" i="9"/>
  <c r="P7734" i="9"/>
  <c r="P7733" i="9"/>
  <c r="P7732" i="9"/>
  <c r="P7731" i="9"/>
  <c r="P7730" i="9"/>
  <c r="P7729" i="9"/>
  <c r="P7728" i="9"/>
  <c r="P7727" i="9"/>
  <c r="P7726" i="9"/>
  <c r="P7725" i="9"/>
  <c r="P7724" i="9"/>
  <c r="P7723" i="9"/>
  <c r="P7722" i="9"/>
  <c r="P7721" i="9"/>
  <c r="P7720" i="9"/>
  <c r="P7719" i="9"/>
  <c r="P7718" i="9"/>
  <c r="P7717" i="9"/>
  <c r="P7716" i="9"/>
  <c r="P7715" i="9"/>
  <c r="P7714" i="9"/>
  <c r="P7713" i="9"/>
  <c r="P7712" i="9"/>
  <c r="P7711" i="9"/>
  <c r="P7710" i="9"/>
  <c r="P7709" i="9"/>
  <c r="P7708" i="9"/>
  <c r="P7707" i="9"/>
  <c r="P7703" i="9"/>
  <c r="P7699" i="9"/>
  <c r="P7695" i="9"/>
  <c r="P7691" i="9"/>
  <c r="P7687" i="9"/>
  <c r="P7683" i="9"/>
  <c r="P7679" i="9"/>
  <c r="P7675" i="9"/>
  <c r="P7671" i="9"/>
  <c r="P7667" i="9"/>
  <c r="F42" i="1" l="1"/>
  <c r="G69" i="1" l="1"/>
  <c r="G17" i="1" l="1"/>
  <c r="G54" i="1"/>
  <c r="F69" i="1"/>
  <c r="F30" i="1"/>
  <c r="F20" i="1"/>
  <c r="F54" i="1"/>
  <c r="F50" i="1"/>
  <c r="F26" i="1"/>
  <c r="F10" i="1"/>
  <c r="C64" i="14" l="1"/>
  <c r="C65" i="14"/>
  <c r="G26" i="1"/>
  <c r="G30" i="1"/>
  <c r="G20" i="1"/>
  <c r="G50" i="1"/>
  <c r="G10" i="1"/>
  <c r="F17" i="1"/>
  <c r="W6" i="14"/>
  <c r="V6" i="14"/>
  <c r="U6" i="14"/>
  <c r="T6" i="14"/>
  <c r="S6" i="14"/>
  <c r="R6" i="14"/>
  <c r="Q6" i="14"/>
  <c r="P6" i="14"/>
  <c r="O6" i="14"/>
  <c r="N6" i="14"/>
  <c r="M6" i="14"/>
  <c r="L6" i="14"/>
  <c r="W3" i="14"/>
  <c r="V3" i="14"/>
  <c r="U3" i="14"/>
  <c r="T3" i="14"/>
  <c r="S3" i="14"/>
  <c r="R3" i="14"/>
  <c r="Q3" i="14"/>
  <c r="P3" i="14"/>
  <c r="O3" i="14"/>
  <c r="N3" i="14"/>
  <c r="M3" i="14"/>
  <c r="L3" i="14"/>
  <c r="K2" i="14"/>
  <c r="D23" i="14" l="1"/>
  <c r="D27" i="14"/>
  <c r="D26" i="14"/>
  <c r="D46" i="14"/>
  <c r="D45" i="14"/>
  <c r="D28" i="14"/>
  <c r="D24" i="14"/>
  <c r="D25" i="14"/>
  <c r="J23" i="14"/>
  <c r="J46" i="14"/>
  <c r="J52" i="14" s="1"/>
  <c r="J28" i="14"/>
  <c r="J26" i="14"/>
  <c r="J25" i="14"/>
  <c r="J24" i="14"/>
  <c r="J27" i="14"/>
  <c r="J45" i="14"/>
  <c r="I28" i="14"/>
  <c r="I26" i="14"/>
  <c r="I46" i="14"/>
  <c r="I52" i="14" s="1"/>
  <c r="I25" i="14"/>
  <c r="I23" i="14"/>
  <c r="I45" i="14"/>
  <c r="I27" i="14"/>
  <c r="I24" i="14"/>
  <c r="E27" i="14"/>
  <c r="E46" i="14"/>
  <c r="E26" i="14"/>
  <c r="E28" i="14"/>
  <c r="E45" i="14"/>
  <c r="E23" i="14"/>
  <c r="E25" i="14"/>
  <c r="E24" i="14"/>
  <c r="F23" i="14"/>
  <c r="F27" i="14"/>
  <c r="F24" i="14"/>
  <c r="F28" i="14"/>
  <c r="F45" i="14"/>
  <c r="F51" i="14" s="1"/>
  <c r="F46" i="14"/>
  <c r="F26" i="14"/>
  <c r="F25" i="14"/>
  <c r="G27" i="14"/>
  <c r="G25" i="14"/>
  <c r="G28" i="14"/>
  <c r="G23" i="14"/>
  <c r="G26" i="14"/>
  <c r="G45" i="14"/>
  <c r="G24" i="14"/>
  <c r="G46" i="14"/>
  <c r="H45" i="14"/>
  <c r="H46" i="14"/>
  <c r="H28" i="14"/>
  <c r="H26" i="14"/>
  <c r="H24" i="14"/>
  <c r="H25" i="14"/>
  <c r="H23" i="14"/>
  <c r="H27" i="14"/>
  <c r="K26" i="14"/>
  <c r="K28" i="14"/>
  <c r="K23" i="14"/>
  <c r="K25" i="14"/>
  <c r="K27" i="14"/>
  <c r="K24" i="14"/>
  <c r="K46" i="14"/>
  <c r="K52" i="14" s="1"/>
  <c r="K45" i="14"/>
  <c r="L25" i="14"/>
  <c r="L27" i="14"/>
  <c r="L45" i="14"/>
  <c r="L46" i="14"/>
  <c r="L24" i="14"/>
  <c r="L26" i="14"/>
  <c r="L28" i="14"/>
  <c r="L23" i="14"/>
  <c r="M23" i="14"/>
  <c r="M24" i="14"/>
  <c r="M27" i="14"/>
  <c r="M25" i="14"/>
  <c r="M45" i="14"/>
  <c r="M28" i="14"/>
  <c r="M26" i="14"/>
  <c r="M46" i="14"/>
  <c r="N24" i="14"/>
  <c r="N23" i="14"/>
  <c r="N28" i="14"/>
  <c r="N45" i="14"/>
  <c r="N26" i="14"/>
  <c r="N25" i="14"/>
  <c r="N46" i="14"/>
  <c r="N27" i="14"/>
  <c r="O45" i="14"/>
  <c r="O51" i="14" s="1"/>
  <c r="O27" i="14"/>
  <c r="O26" i="14"/>
  <c r="O24" i="14"/>
  <c r="O23" i="14"/>
  <c r="O46" i="14"/>
  <c r="O52" i="14" s="1"/>
  <c r="O25" i="14"/>
  <c r="O28" i="14"/>
  <c r="L4" i="14"/>
  <c r="P4" i="14"/>
  <c r="T4" i="14"/>
  <c r="M4" i="14"/>
  <c r="Q4" i="14"/>
  <c r="U4" i="14"/>
  <c r="N4" i="14"/>
  <c r="R4" i="14"/>
  <c r="V4" i="14"/>
  <c r="O4" i="14"/>
  <c r="S4" i="14"/>
  <c r="W4" i="14"/>
  <c r="E52" i="14"/>
  <c r="N52" i="14"/>
  <c r="C49" i="14"/>
  <c r="C48" i="14"/>
  <c r="D51" i="14"/>
  <c r="H52" i="14"/>
  <c r="L52" i="14"/>
  <c r="G52" i="14"/>
  <c r="G51" i="14"/>
  <c r="K51" i="14"/>
  <c r="T7" i="14"/>
  <c r="Q7" i="14"/>
  <c r="U7" i="14"/>
  <c r="L7" i="14"/>
  <c r="P7" i="14"/>
  <c r="O7" i="14"/>
  <c r="S7" i="14"/>
  <c r="W7" i="14"/>
  <c r="M7" i="14"/>
  <c r="N7" i="14"/>
  <c r="R7" i="14"/>
  <c r="V7" i="14"/>
  <c r="K3" i="14"/>
  <c r="I3" i="14" s="1"/>
  <c r="H54" i="14" l="1"/>
  <c r="H55" i="14"/>
  <c r="L55" i="14"/>
  <c r="L54" i="14"/>
  <c r="D55" i="14"/>
  <c r="D58" i="14" s="1"/>
  <c r="D54" i="14"/>
  <c r="G55" i="14"/>
  <c r="G58" i="14" s="1"/>
  <c r="G54" i="14"/>
  <c r="G60" i="14" s="1"/>
  <c r="J55" i="14"/>
  <c r="J61" i="14" s="1"/>
  <c r="J54" i="14"/>
  <c r="J60" i="14" s="1"/>
  <c r="E55" i="14"/>
  <c r="E61" i="14" s="1"/>
  <c r="E54" i="14"/>
  <c r="E57" i="14" s="1"/>
  <c r="O54" i="14"/>
  <c r="O55" i="14"/>
  <c r="O61" i="14" s="1"/>
  <c r="M54" i="14"/>
  <c r="M57" i="14" s="1"/>
  <c r="M55" i="14"/>
  <c r="M61" i="14" s="1"/>
  <c r="K55" i="14"/>
  <c r="K58" i="14" s="1"/>
  <c r="K54" i="14"/>
  <c r="K57" i="14" s="1"/>
  <c r="N54" i="14"/>
  <c r="N57" i="14" s="1"/>
  <c r="N55" i="14"/>
  <c r="F55" i="14"/>
  <c r="F54" i="14"/>
  <c r="I54" i="14"/>
  <c r="I55" i="14"/>
  <c r="C24" i="14"/>
  <c r="L51" i="14"/>
  <c r="C26" i="14"/>
  <c r="C28" i="14"/>
  <c r="C27" i="14"/>
  <c r="C25" i="14"/>
  <c r="H51" i="14"/>
  <c r="D52" i="14"/>
  <c r="K4" i="14"/>
  <c r="I4" i="14" s="1"/>
  <c r="G57" i="14"/>
  <c r="J57" i="14"/>
  <c r="E58" i="14"/>
  <c r="H60" i="14"/>
  <c r="G61" i="14"/>
  <c r="H61" i="14"/>
  <c r="H58" i="14"/>
  <c r="I61" i="14"/>
  <c r="I58" i="14"/>
  <c r="L61" i="14"/>
  <c r="L58" i="14"/>
  <c r="D57" i="14"/>
  <c r="D60" i="14"/>
  <c r="F58" i="14"/>
  <c r="H57" i="14"/>
  <c r="F61" i="14"/>
  <c r="C23" i="14"/>
  <c r="I51" i="14"/>
  <c r="M52" i="14"/>
  <c r="E51" i="14"/>
  <c r="M51" i="14"/>
  <c r="F52" i="14"/>
  <c r="C46" i="14"/>
  <c r="C52" i="14" s="1"/>
  <c r="J51" i="14"/>
  <c r="C45" i="14"/>
  <c r="C51" i="14" s="1"/>
  <c r="N51" i="14"/>
  <c r="K61" i="14" l="1"/>
  <c r="M58" i="14"/>
  <c r="M60" i="14"/>
  <c r="K60" i="14"/>
  <c r="K62" i="14" s="1"/>
  <c r="N60" i="14"/>
  <c r="E60" i="14"/>
  <c r="E62" i="14" s="1"/>
  <c r="O58" i="14"/>
  <c r="J58" i="14"/>
  <c r="D61" i="14"/>
  <c r="D62" i="14" s="1"/>
  <c r="I57" i="14"/>
  <c r="I60" i="14"/>
  <c r="I62" i="14" s="1"/>
  <c r="N61" i="14"/>
  <c r="N62" i="14" s="1"/>
  <c r="N58" i="14"/>
  <c r="C55" i="14"/>
  <c r="C58" i="14" s="1"/>
  <c r="C61" i="14" s="1"/>
  <c r="J62" i="14"/>
  <c r="L60" i="14"/>
  <c r="L62" i="14" s="1"/>
  <c r="L57" i="14"/>
  <c r="F60" i="14"/>
  <c r="F62" i="14" s="1"/>
  <c r="C54" i="14"/>
  <c r="C57" i="14" s="1"/>
  <c r="C60" i="14" s="1"/>
  <c r="F57" i="14"/>
  <c r="O57" i="14"/>
  <c r="O60" i="14"/>
  <c r="O62" i="14" s="1"/>
  <c r="H62" i="14"/>
  <c r="G62" i="14"/>
  <c r="M62" i="14"/>
  <c r="J23" i="11"/>
  <c r="J21" i="11" s="1"/>
  <c r="C22" i="11" s="1"/>
  <c r="E22" i="11"/>
  <c r="E20" i="11"/>
  <c r="C20" i="11"/>
  <c r="E19" i="11"/>
  <c r="G15" i="11"/>
  <c r="E15" i="11"/>
  <c r="C15" i="11"/>
  <c r="G14" i="11"/>
  <c r="E14" i="11"/>
  <c r="C14" i="11"/>
  <c r="C6" i="11"/>
  <c r="C17" i="11" s="1"/>
  <c r="P61" i="14" l="1"/>
  <c r="P60" i="14"/>
  <c r="P62" i="14"/>
  <c r="C68" i="14" s="1"/>
  <c r="C62" i="14"/>
  <c r="J22" i="11"/>
  <c r="J20" i="11"/>
  <c r="J18" i="11" s="1"/>
  <c r="J19" i="11" s="1"/>
  <c r="J14" i="11"/>
  <c r="J15" i="11"/>
  <c r="C63" i="14" l="1"/>
  <c r="C66" i="14" s="1"/>
  <c r="C67" i="14"/>
  <c r="C19" i="11"/>
  <c r="J13" i="11"/>
  <c r="J17" i="11" s="1"/>
  <c r="E17" i="11" s="1"/>
  <c r="I6" i="11" s="1"/>
  <c r="H10" i="11" s="1"/>
  <c r="B13" i="10" l="1"/>
  <c r="A13" i="10"/>
  <c r="D16" i="10" l="1"/>
  <c r="G7232" i="7" l="1"/>
  <c r="G7233" i="7"/>
  <c r="G7234" i="7"/>
  <c r="G7235" i="7"/>
  <c r="G7236" i="7"/>
  <c r="G7237" i="7"/>
  <c r="G7238" i="7"/>
  <c r="G7239" i="7"/>
  <c r="G7240" i="7"/>
  <c r="G7241" i="7"/>
  <c r="G7242" i="7"/>
  <c r="G7243" i="7"/>
  <c r="G7244" i="7"/>
  <c r="G7245" i="7"/>
  <c r="G7246" i="7"/>
  <c r="G7247" i="7"/>
  <c r="G7248" i="7"/>
  <c r="G7249" i="7"/>
  <c r="G7250" i="7"/>
  <c r="G7251" i="7"/>
  <c r="G7252" i="7"/>
  <c r="G7253" i="7"/>
  <c r="G7254" i="7"/>
  <c r="G7255" i="7"/>
  <c r="G7256" i="7"/>
  <c r="G7257" i="7"/>
  <c r="G7258" i="7"/>
  <c r="G7259" i="7"/>
  <c r="G7260" i="7"/>
  <c r="G7261" i="7"/>
  <c r="G7262" i="7"/>
  <c r="G7263" i="7"/>
  <c r="G7264" i="7"/>
  <c r="G7265" i="7"/>
  <c r="G7266" i="7"/>
  <c r="G7267" i="7"/>
  <c r="G7268" i="7"/>
  <c r="G7269" i="7"/>
  <c r="G7270" i="7"/>
  <c r="G7271" i="7"/>
  <c r="G7272" i="7"/>
  <c r="G7273" i="7"/>
  <c r="G7274" i="7"/>
  <c r="G7275" i="7"/>
  <c r="G7276" i="7"/>
  <c r="G7277" i="7"/>
  <c r="G7278" i="7"/>
  <c r="G7279" i="7"/>
  <c r="G7280" i="7"/>
  <c r="G7281" i="7"/>
  <c r="G7282" i="7"/>
  <c r="G7283" i="7"/>
  <c r="G7284" i="7"/>
  <c r="G7285" i="7"/>
  <c r="G7286" i="7"/>
  <c r="G7287" i="7"/>
  <c r="G7288" i="7"/>
  <c r="G7289" i="7"/>
  <c r="G7290" i="7"/>
  <c r="G7291" i="7"/>
  <c r="G7292" i="7"/>
  <c r="G7293" i="7"/>
  <c r="G7294" i="7"/>
  <c r="G7295" i="7"/>
  <c r="G7296" i="7"/>
  <c r="G7297" i="7"/>
  <c r="G7298" i="7"/>
  <c r="G7299" i="7"/>
  <c r="G7300" i="7"/>
  <c r="G7301" i="7"/>
  <c r="G7302" i="7"/>
  <c r="G7303" i="7"/>
  <c r="G7304" i="7"/>
  <c r="G7305" i="7"/>
  <c r="G7306" i="7"/>
  <c r="G7307" i="7"/>
  <c r="G7308" i="7"/>
  <c r="G7309" i="7"/>
  <c r="G7310" i="7"/>
  <c r="G7311" i="7"/>
  <c r="G7312" i="7"/>
  <c r="G7313" i="7"/>
  <c r="G7314" i="7"/>
  <c r="G7315" i="7"/>
  <c r="G7316" i="7"/>
  <c r="G7317" i="7"/>
  <c r="G7318" i="7"/>
  <c r="G7319" i="7"/>
  <c r="G7320" i="7"/>
  <c r="G7321" i="7"/>
  <c r="G7322" i="7"/>
  <c r="G7323" i="7"/>
  <c r="G7324" i="7"/>
  <c r="G7325" i="7"/>
  <c r="G7326" i="7"/>
  <c r="G7327" i="7"/>
  <c r="G7328" i="7"/>
  <c r="G7329" i="7"/>
  <c r="G7330" i="7"/>
  <c r="G7331" i="7"/>
  <c r="G7332" i="7"/>
  <c r="G7333" i="7"/>
  <c r="G7334" i="7"/>
  <c r="G7335" i="7"/>
  <c r="G7336" i="7"/>
  <c r="G7337" i="7"/>
  <c r="G7338" i="7"/>
  <c r="G7339" i="7"/>
  <c r="G7340" i="7"/>
  <c r="G7341" i="7"/>
  <c r="G7342" i="7"/>
  <c r="G7343" i="7"/>
  <c r="G7344" i="7"/>
  <c r="G7345" i="7"/>
  <c r="G7346" i="7"/>
  <c r="G7347" i="7"/>
  <c r="G7348" i="7"/>
  <c r="G7349" i="7"/>
  <c r="G7350" i="7"/>
  <c r="G7351" i="7"/>
  <c r="G7352" i="7"/>
  <c r="G7353" i="7"/>
  <c r="G7354" i="7"/>
  <c r="G7355" i="7"/>
  <c r="G7356" i="7"/>
  <c r="G7357" i="7"/>
  <c r="G7358" i="7"/>
  <c r="G7359" i="7"/>
  <c r="G7360" i="7"/>
  <c r="G7361" i="7"/>
  <c r="G7362" i="7"/>
  <c r="G7363" i="7"/>
  <c r="G7364" i="7"/>
  <c r="G7365" i="7"/>
  <c r="G7366" i="7"/>
  <c r="G7367" i="7"/>
  <c r="G7368" i="7"/>
  <c r="G7369" i="7"/>
  <c r="G7370" i="7"/>
  <c r="G7371" i="7"/>
  <c r="G7372" i="7"/>
  <c r="G7373" i="7"/>
  <c r="G7374" i="7"/>
  <c r="G7375" i="7"/>
  <c r="G7376" i="7"/>
  <c r="G7377" i="7"/>
  <c r="G7378" i="7"/>
  <c r="G7379" i="7"/>
  <c r="G7380" i="7"/>
  <c r="G7381" i="7"/>
  <c r="G7382" i="7"/>
  <c r="G7383" i="7"/>
  <c r="G7384" i="7"/>
  <c r="G7385" i="7"/>
  <c r="G7386" i="7"/>
  <c r="G7387" i="7"/>
  <c r="G7388" i="7"/>
  <c r="G7389" i="7"/>
  <c r="G7390" i="7"/>
  <c r="G7391" i="7"/>
  <c r="G7392" i="7"/>
  <c r="G7393" i="7"/>
  <c r="G7394" i="7"/>
  <c r="G7395" i="7"/>
  <c r="G7396" i="7"/>
  <c r="G7397" i="7"/>
  <c r="G7398" i="7"/>
  <c r="G7399" i="7"/>
  <c r="G7400" i="7"/>
  <c r="G7401" i="7"/>
  <c r="G7402" i="7"/>
  <c r="G7403" i="7"/>
  <c r="G7404" i="7"/>
  <c r="G7405" i="7"/>
  <c r="G7406" i="7"/>
  <c r="G7407" i="7"/>
  <c r="G7408" i="7"/>
  <c r="G7409" i="7"/>
  <c r="G7410" i="7"/>
  <c r="G7411" i="7"/>
  <c r="G7412" i="7"/>
  <c r="G7413" i="7"/>
  <c r="G7414" i="7"/>
  <c r="G7415" i="7"/>
  <c r="G7416" i="7"/>
  <c r="G7417" i="7"/>
  <c r="G7418" i="7"/>
  <c r="G7419" i="7"/>
  <c r="G7420" i="7"/>
  <c r="G7421" i="7"/>
  <c r="G7422" i="7"/>
  <c r="G7423" i="7"/>
  <c r="G7424" i="7"/>
  <c r="G7425" i="7"/>
  <c r="G7426" i="7"/>
  <c r="G7427" i="7"/>
  <c r="G7428" i="7"/>
  <c r="G7429" i="7"/>
  <c r="G7430" i="7"/>
  <c r="G7431" i="7"/>
  <c r="G7432" i="7"/>
  <c r="G7433" i="7"/>
  <c r="G7434" i="7"/>
  <c r="G7435" i="7"/>
  <c r="G7436" i="7"/>
  <c r="G7437" i="7"/>
  <c r="G7438" i="7"/>
  <c r="G7439" i="7"/>
  <c r="G7440" i="7"/>
  <c r="G7441" i="7"/>
  <c r="G7442" i="7"/>
  <c r="G7443" i="7"/>
  <c r="G7444" i="7"/>
  <c r="G7445" i="7"/>
  <c r="G7446" i="7"/>
  <c r="G7447" i="7"/>
  <c r="G7448" i="7"/>
  <c r="G7449" i="7"/>
  <c r="G7450" i="7"/>
  <c r="G7451" i="7"/>
  <c r="G7452" i="7"/>
  <c r="G7453" i="7"/>
  <c r="G7454" i="7"/>
  <c r="G7455" i="7"/>
  <c r="G7456" i="7"/>
  <c r="G7457" i="7"/>
  <c r="G7458" i="7"/>
  <c r="G7459" i="7"/>
  <c r="G7460" i="7"/>
  <c r="G7461" i="7"/>
  <c r="G7462" i="7"/>
  <c r="G7463" i="7"/>
  <c r="G7464" i="7"/>
  <c r="G7465" i="7"/>
  <c r="G7466" i="7"/>
  <c r="G7467" i="7"/>
  <c r="G7468" i="7"/>
  <c r="G7469" i="7"/>
  <c r="G7470" i="7"/>
  <c r="G7471" i="7"/>
  <c r="G7472" i="7"/>
  <c r="G7473" i="7"/>
  <c r="G7474" i="7"/>
  <c r="G7475" i="7"/>
  <c r="G7476" i="7"/>
  <c r="G7477" i="7"/>
  <c r="G7478" i="7"/>
  <c r="G7479" i="7"/>
  <c r="G7480" i="7"/>
  <c r="G7481" i="7"/>
  <c r="G7482" i="7"/>
  <c r="G7483" i="7"/>
  <c r="G7484" i="7"/>
  <c r="G7485" i="7"/>
  <c r="G7486" i="7"/>
  <c r="G7487" i="7"/>
  <c r="G7488" i="7"/>
  <c r="G7489" i="7"/>
  <c r="G7490" i="7"/>
  <c r="G7491" i="7"/>
  <c r="G7492" i="7"/>
  <c r="G7493" i="7"/>
  <c r="G7494" i="7"/>
  <c r="G7495" i="7"/>
  <c r="G7496" i="7"/>
  <c r="G7497" i="7"/>
  <c r="G7498" i="7"/>
  <c r="G7499" i="7"/>
  <c r="G7500" i="7"/>
  <c r="G7501" i="7"/>
  <c r="G7502" i="7"/>
  <c r="G7503" i="7"/>
  <c r="G7504" i="7"/>
  <c r="G7505" i="7"/>
  <c r="G7506" i="7"/>
  <c r="G7507" i="7"/>
  <c r="G7508" i="7"/>
  <c r="G7509" i="7"/>
  <c r="G7510" i="7"/>
  <c r="G7511" i="7"/>
  <c r="G7512" i="7"/>
  <c r="G7513" i="7"/>
  <c r="G7514" i="7"/>
  <c r="G7515" i="7"/>
  <c r="G7516" i="7"/>
  <c r="G7517" i="7"/>
  <c r="G7518" i="7"/>
  <c r="G7519" i="7"/>
  <c r="G7520" i="7"/>
  <c r="G7521" i="7"/>
  <c r="G7522" i="7"/>
  <c r="G7523" i="7"/>
  <c r="G7524" i="7"/>
  <c r="G7525" i="7"/>
  <c r="G7526" i="7"/>
  <c r="G7527" i="7"/>
  <c r="G7528" i="7"/>
  <c r="G7529" i="7"/>
  <c r="G7530" i="7"/>
  <c r="G7531" i="7"/>
  <c r="G7532" i="7"/>
  <c r="G7533" i="7"/>
  <c r="G7534" i="7"/>
  <c r="G7535" i="7"/>
  <c r="G7536" i="7"/>
  <c r="G7537" i="7"/>
  <c r="G7538" i="7"/>
  <c r="G7539" i="7"/>
  <c r="G7540" i="7"/>
  <c r="G7541" i="7"/>
  <c r="G7542" i="7"/>
  <c r="G7543" i="7"/>
  <c r="G7544" i="7"/>
  <c r="G7545" i="7"/>
  <c r="G7546" i="7"/>
  <c r="G7547" i="7"/>
  <c r="G7548" i="7"/>
  <c r="G7549" i="7"/>
  <c r="G7550" i="7"/>
  <c r="G7551" i="7"/>
  <c r="G7552" i="7"/>
  <c r="G7553" i="7"/>
  <c r="G7554" i="7"/>
  <c r="G7555" i="7"/>
  <c r="G7556" i="7"/>
  <c r="G7557" i="7"/>
  <c r="G7558" i="7"/>
  <c r="G7559" i="7"/>
  <c r="G7560" i="7"/>
  <c r="G7561" i="7"/>
  <c r="G7562" i="7"/>
  <c r="G7563" i="7"/>
  <c r="G7564" i="7"/>
  <c r="G7565" i="7"/>
  <c r="G7566" i="7"/>
  <c r="G7567" i="7"/>
  <c r="G7568" i="7"/>
  <c r="G7569" i="7"/>
  <c r="G7570" i="7"/>
  <c r="G7571" i="7"/>
  <c r="G7572" i="7"/>
  <c r="G7573" i="7"/>
  <c r="G7574" i="7"/>
  <c r="G7575" i="7"/>
  <c r="G7576" i="7"/>
  <c r="G7577" i="7"/>
  <c r="G7578" i="7"/>
  <c r="G7579" i="7"/>
  <c r="G7580" i="7"/>
  <c r="G7581" i="7"/>
  <c r="G7582" i="7"/>
  <c r="G7583" i="7"/>
  <c r="G7584" i="7"/>
  <c r="G7585" i="7"/>
  <c r="G7586" i="7"/>
  <c r="G7587" i="7"/>
  <c r="G7588" i="7"/>
  <c r="G7589" i="7"/>
  <c r="G7590" i="7"/>
  <c r="G7591" i="7"/>
  <c r="G7592" i="7"/>
  <c r="G7593" i="7"/>
  <c r="G7594" i="7"/>
  <c r="G7595" i="7"/>
  <c r="G7596" i="7"/>
  <c r="G7597" i="7"/>
  <c r="G7598" i="7"/>
  <c r="G7599" i="7"/>
  <c r="G7600" i="7"/>
  <c r="G7601" i="7"/>
  <c r="G7602" i="7"/>
  <c r="G7603" i="7"/>
  <c r="G7604" i="7"/>
  <c r="G7605" i="7"/>
  <c r="G7606" i="7"/>
  <c r="G7607" i="7"/>
  <c r="G7608" i="7"/>
  <c r="G7609" i="7"/>
  <c r="G7610" i="7"/>
  <c r="G7611" i="7"/>
  <c r="G7612" i="7"/>
  <c r="G7613" i="7"/>
  <c r="G7614" i="7"/>
  <c r="G7615" i="7"/>
  <c r="G7616" i="7"/>
  <c r="G7617" i="7"/>
  <c r="G7618" i="7"/>
  <c r="G7619" i="7"/>
  <c r="G7620" i="7"/>
  <c r="G7621" i="7"/>
  <c r="G7622" i="7"/>
  <c r="G7623" i="7"/>
  <c r="G7624" i="7"/>
  <c r="G7625" i="7"/>
  <c r="G7626" i="7"/>
  <c r="G7627" i="7"/>
  <c r="G7628" i="7"/>
  <c r="G7629" i="7"/>
  <c r="G7630" i="7"/>
  <c r="G7631" i="7"/>
  <c r="G7632" i="7"/>
  <c r="G7633" i="7"/>
  <c r="G7634" i="7"/>
  <c r="G7635" i="7"/>
  <c r="G7636" i="7"/>
  <c r="G7637" i="7"/>
  <c r="G7638" i="7"/>
  <c r="G7639" i="7"/>
  <c r="G7640" i="7"/>
  <c r="G7641" i="7"/>
  <c r="G7642" i="7"/>
  <c r="G7643" i="7"/>
  <c r="G7644" i="7"/>
  <c r="G7645" i="7"/>
  <c r="G7646" i="7"/>
  <c r="G7647" i="7"/>
  <c r="G7648" i="7"/>
  <c r="G7649" i="7"/>
  <c r="G7650" i="7"/>
  <c r="G7651" i="7"/>
  <c r="G7652" i="7"/>
  <c r="G7653" i="7"/>
  <c r="G7654" i="7"/>
  <c r="G7655" i="7"/>
  <c r="G7656" i="7"/>
  <c r="G7657" i="7"/>
  <c r="G7658" i="7"/>
  <c r="G7659" i="7"/>
  <c r="G7660" i="7"/>
  <c r="G7661" i="7"/>
  <c r="G7662" i="7"/>
  <c r="G7663" i="7"/>
  <c r="G7664" i="7"/>
  <c r="G7665" i="7"/>
  <c r="G7666" i="7"/>
  <c r="G7667" i="7"/>
  <c r="G7668" i="7"/>
  <c r="G7669" i="7"/>
  <c r="G7670" i="7"/>
  <c r="G7671" i="7"/>
  <c r="G7672" i="7"/>
  <c r="G7673" i="7"/>
  <c r="G7674" i="7"/>
  <c r="G7675" i="7"/>
  <c r="G7676" i="7"/>
  <c r="G7677" i="7"/>
  <c r="G7678" i="7"/>
  <c r="G7679" i="7"/>
  <c r="G7680" i="7"/>
  <c r="G7681" i="7"/>
  <c r="G7682" i="7"/>
  <c r="G7683" i="7"/>
  <c r="G7684" i="7"/>
  <c r="G7685" i="7"/>
  <c r="G7686" i="7"/>
  <c r="G7687" i="7"/>
  <c r="G7688" i="7"/>
  <c r="G7689" i="7"/>
  <c r="G7690" i="7"/>
  <c r="G7691" i="7"/>
  <c r="G7692" i="7"/>
  <c r="G7693" i="7"/>
  <c r="G7694" i="7"/>
  <c r="G7695" i="7"/>
  <c r="G7696" i="7"/>
  <c r="G7697" i="7"/>
  <c r="G7698" i="7"/>
  <c r="G7699" i="7"/>
  <c r="G7700" i="7"/>
  <c r="G7701" i="7"/>
  <c r="G7702" i="7"/>
  <c r="G7703" i="7"/>
  <c r="G7704" i="7"/>
  <c r="G7705" i="7"/>
  <c r="G7706" i="7"/>
  <c r="G7707" i="7"/>
  <c r="G7708" i="7"/>
  <c r="G7709" i="7"/>
  <c r="G7710" i="7"/>
  <c r="G7711" i="7"/>
  <c r="G7712" i="7"/>
  <c r="G7713" i="7"/>
  <c r="G7714" i="7"/>
  <c r="G7715" i="7"/>
  <c r="G7716" i="7"/>
  <c r="G7717" i="7"/>
  <c r="G7718" i="7"/>
  <c r="G7719" i="7"/>
  <c r="G7720" i="7"/>
  <c r="G7721" i="7"/>
  <c r="G7722" i="7"/>
  <c r="G7723" i="7"/>
  <c r="G7724" i="7"/>
  <c r="G7725" i="7"/>
  <c r="G7726" i="7"/>
  <c r="G7727" i="7"/>
  <c r="G7728" i="7"/>
  <c r="G7729" i="7"/>
  <c r="G7730" i="7"/>
  <c r="G7731" i="7"/>
  <c r="G7732" i="7"/>
  <c r="G7733" i="7"/>
  <c r="G7734" i="7"/>
  <c r="G7735" i="7"/>
  <c r="G7736" i="7"/>
  <c r="G7737" i="7"/>
  <c r="G7738" i="7"/>
  <c r="G7739" i="7"/>
  <c r="G7740" i="7"/>
  <c r="G7741" i="7"/>
  <c r="G7742" i="7"/>
  <c r="G7743" i="7"/>
  <c r="G7744" i="7"/>
  <c r="G7745" i="7"/>
  <c r="G7746" i="7"/>
  <c r="G7747" i="7"/>
  <c r="G7748" i="7"/>
  <c r="G7749" i="7"/>
  <c r="G7750" i="7"/>
  <c r="G7751" i="7"/>
  <c r="G7752" i="7"/>
  <c r="G7753" i="7"/>
  <c r="G7754" i="7"/>
  <c r="G7755" i="7"/>
  <c r="G7756" i="7"/>
  <c r="G7757" i="7"/>
  <c r="G7758" i="7"/>
  <c r="G7759" i="7"/>
  <c r="G7760" i="7"/>
  <c r="G7761" i="7"/>
  <c r="G7762" i="7"/>
  <c r="G7763" i="7"/>
  <c r="G7764" i="7"/>
  <c r="G7765" i="7"/>
  <c r="G7766" i="7"/>
  <c r="G7767" i="7"/>
  <c r="G7768" i="7"/>
  <c r="G7769" i="7"/>
  <c r="G7770" i="7"/>
  <c r="G7771" i="7"/>
  <c r="G7772" i="7"/>
  <c r="G7773" i="7"/>
  <c r="G7774" i="7"/>
  <c r="G7775" i="7"/>
  <c r="G7776" i="7"/>
  <c r="G7777" i="7"/>
  <c r="G7778" i="7"/>
  <c r="G7779" i="7"/>
  <c r="G7780" i="7"/>
  <c r="G7781" i="7"/>
  <c r="G7782" i="7"/>
  <c r="G7783" i="7"/>
  <c r="G7784" i="7"/>
  <c r="G7785" i="7"/>
  <c r="G7786" i="7"/>
  <c r="G7787" i="7"/>
  <c r="G7788" i="7"/>
  <c r="G7789" i="7"/>
  <c r="G7790" i="7"/>
  <c r="G7791" i="7"/>
  <c r="G7792" i="7"/>
  <c r="G7793" i="7"/>
  <c r="G7794" i="7"/>
  <c r="G7795" i="7"/>
  <c r="G7796" i="7"/>
  <c r="G7797" i="7"/>
  <c r="G7798" i="7"/>
  <c r="G7799" i="7"/>
  <c r="G7800" i="7"/>
  <c r="G7801" i="7"/>
  <c r="G7802" i="7"/>
  <c r="G7803" i="7"/>
  <c r="G7804" i="7"/>
  <c r="G7805" i="7"/>
  <c r="G7806" i="7"/>
  <c r="G7807" i="7"/>
  <c r="G7808" i="7"/>
  <c r="G7809" i="7"/>
  <c r="G7810" i="7"/>
  <c r="G7811" i="7"/>
  <c r="G7812" i="7"/>
  <c r="G7813" i="7"/>
  <c r="G7814" i="7"/>
  <c r="G7815" i="7"/>
  <c r="G7816" i="7"/>
  <c r="G7817" i="7"/>
  <c r="G7818" i="7"/>
  <c r="G7819" i="7"/>
  <c r="G7820" i="7"/>
  <c r="G7821" i="7"/>
  <c r="G7822" i="7"/>
  <c r="G7823" i="7"/>
  <c r="G7824" i="7"/>
  <c r="G7825" i="7"/>
  <c r="G7826" i="7"/>
  <c r="G7827" i="7"/>
  <c r="G7828" i="7"/>
  <c r="G7829" i="7"/>
  <c r="G7830" i="7"/>
  <c r="G7831" i="7"/>
  <c r="G7832" i="7"/>
  <c r="G7833" i="7"/>
  <c r="G7834" i="7"/>
  <c r="G7835" i="7"/>
  <c r="G7836" i="7"/>
  <c r="G7837" i="7"/>
  <c r="G7838" i="7"/>
  <c r="G7839" i="7"/>
  <c r="G7840" i="7"/>
  <c r="G7841" i="7"/>
  <c r="G7842" i="7"/>
  <c r="G7843" i="7"/>
  <c r="G7844" i="7"/>
  <c r="G7845" i="7"/>
  <c r="G7846" i="7"/>
  <c r="G7847" i="7"/>
  <c r="G7848" i="7"/>
  <c r="G7849" i="7"/>
  <c r="G7850" i="7"/>
  <c r="G7851" i="7"/>
  <c r="G7852" i="7"/>
  <c r="G7853" i="7"/>
  <c r="G7854" i="7"/>
  <c r="G7855" i="7"/>
  <c r="G7856" i="7"/>
  <c r="G7857" i="7"/>
  <c r="G7858" i="7"/>
  <c r="G7859" i="7"/>
  <c r="G7860" i="7"/>
  <c r="G7861" i="7"/>
  <c r="G7862" i="7"/>
  <c r="G7863" i="7"/>
  <c r="G7864" i="7"/>
  <c r="G7865" i="7"/>
  <c r="G7866" i="7"/>
  <c r="G7867" i="7"/>
  <c r="G7868" i="7"/>
  <c r="G7869" i="7"/>
  <c r="G7870" i="7"/>
  <c r="G7871" i="7"/>
  <c r="G7872" i="7"/>
  <c r="G7873" i="7"/>
  <c r="G7874" i="7"/>
  <c r="G7875" i="7"/>
  <c r="G7876" i="7"/>
  <c r="G7877" i="7"/>
  <c r="G7878" i="7"/>
  <c r="G7879" i="7"/>
  <c r="G7880" i="7"/>
  <c r="G7881" i="7"/>
  <c r="G7882" i="7"/>
  <c r="G7883" i="7"/>
  <c r="G7884" i="7"/>
  <c r="G7885" i="7"/>
  <c r="G7886" i="7"/>
  <c r="G7887" i="7"/>
  <c r="G7888" i="7"/>
  <c r="G7889" i="7"/>
  <c r="G7890" i="7"/>
  <c r="G7891" i="7"/>
  <c r="G7892" i="7"/>
  <c r="G7893" i="7"/>
  <c r="G7894" i="7"/>
  <c r="G7895" i="7"/>
  <c r="G7896" i="7"/>
  <c r="G7897" i="7"/>
  <c r="G7898" i="7"/>
  <c r="G7899" i="7"/>
  <c r="G7900" i="7"/>
  <c r="G7901" i="7"/>
  <c r="G7902" i="7"/>
  <c r="G7903" i="7"/>
  <c r="G7904" i="7"/>
  <c r="G7905" i="7"/>
  <c r="G7906" i="7"/>
  <c r="G7907" i="7"/>
  <c r="G7908" i="7"/>
  <c r="G7909" i="7"/>
  <c r="G7910" i="7"/>
  <c r="G7911" i="7"/>
  <c r="G7912" i="7"/>
  <c r="G7913" i="7"/>
  <c r="G7914" i="7"/>
  <c r="G7915" i="7"/>
  <c r="G7916" i="7"/>
  <c r="G7917" i="7"/>
  <c r="G7918" i="7"/>
  <c r="G7919" i="7"/>
  <c r="G7920" i="7"/>
  <c r="G7921" i="7"/>
  <c r="G7922" i="7"/>
  <c r="G7923" i="7"/>
  <c r="G7924" i="7"/>
  <c r="G7925" i="7"/>
  <c r="G7926" i="7"/>
  <c r="G7927" i="7"/>
  <c r="G7928" i="7"/>
  <c r="G7929" i="7"/>
  <c r="G7930" i="7"/>
  <c r="G7931" i="7"/>
  <c r="G7932" i="7"/>
  <c r="G7933" i="7"/>
  <c r="G7934" i="7"/>
  <c r="G7935" i="7"/>
  <c r="G7936" i="7"/>
  <c r="G7937" i="7"/>
  <c r="G7938" i="7"/>
  <c r="G7939" i="7"/>
  <c r="G7940" i="7"/>
  <c r="G7941" i="7"/>
  <c r="G7942" i="7"/>
  <c r="G7943" i="7"/>
  <c r="G7944" i="7"/>
  <c r="G7945" i="7"/>
  <c r="G7946" i="7"/>
  <c r="G7947" i="7"/>
  <c r="G7948" i="7"/>
  <c r="G7949" i="7"/>
  <c r="G7950" i="7"/>
  <c r="G7951" i="7"/>
  <c r="G7952" i="7"/>
  <c r="G7953" i="7"/>
  <c r="G7954" i="7"/>
  <c r="G7955" i="7"/>
  <c r="G7956" i="7"/>
  <c r="G7957" i="7"/>
  <c r="G7958" i="7"/>
  <c r="G7959" i="7"/>
  <c r="G7960" i="7"/>
  <c r="G7961" i="7"/>
  <c r="G7962" i="7"/>
  <c r="G7963" i="7"/>
  <c r="G7964" i="7"/>
  <c r="G7965" i="7"/>
  <c r="G7966" i="7"/>
  <c r="G7967" i="7"/>
  <c r="G7968" i="7"/>
  <c r="G7969" i="7"/>
  <c r="G7970" i="7"/>
  <c r="G7971" i="7"/>
  <c r="G7972" i="7"/>
  <c r="G7973" i="7"/>
  <c r="G7974" i="7"/>
  <c r="G7975" i="7"/>
  <c r="G7976" i="7"/>
  <c r="G7977" i="7"/>
  <c r="G7978" i="7"/>
  <c r="G7979" i="7"/>
  <c r="G7980" i="7"/>
  <c r="G7981" i="7"/>
  <c r="G7982" i="7"/>
  <c r="G7983" i="7"/>
  <c r="G7984" i="7"/>
  <c r="G7985" i="7"/>
  <c r="G7986" i="7"/>
  <c r="G7987" i="7"/>
  <c r="G7988" i="7"/>
  <c r="G7989" i="7"/>
  <c r="G7990" i="7"/>
  <c r="G7991" i="7"/>
  <c r="G7992" i="7"/>
  <c r="G7993" i="7"/>
  <c r="G7994" i="7"/>
  <c r="G7995" i="7"/>
  <c r="G7996" i="7"/>
  <c r="G7997" i="7"/>
  <c r="G7998" i="7"/>
  <c r="G7999" i="7"/>
  <c r="G8000" i="7"/>
  <c r="G8001" i="7"/>
  <c r="G8002" i="7"/>
  <c r="G8003" i="7"/>
  <c r="G8004" i="7"/>
  <c r="G8005" i="7"/>
  <c r="G8006" i="7"/>
  <c r="G8007" i="7"/>
  <c r="G8008" i="7"/>
  <c r="G8009" i="7"/>
  <c r="G8010" i="7"/>
  <c r="G8011" i="7"/>
  <c r="G8012" i="7"/>
  <c r="G8013" i="7"/>
  <c r="G8014" i="7"/>
  <c r="G8015" i="7"/>
  <c r="G8016" i="7"/>
  <c r="G8017" i="7"/>
  <c r="G8018" i="7"/>
  <c r="G8019" i="7"/>
  <c r="G8020" i="7"/>
  <c r="G8021" i="7"/>
  <c r="G8022" i="7"/>
  <c r="G8023" i="7"/>
  <c r="G8024" i="7"/>
  <c r="G8025" i="7"/>
  <c r="G8026" i="7"/>
  <c r="G8027" i="7"/>
  <c r="G8028" i="7"/>
  <c r="G8029" i="7"/>
  <c r="G8030" i="7"/>
  <c r="G8031" i="7"/>
  <c r="G8032" i="7"/>
  <c r="G8033" i="7"/>
  <c r="G8034" i="7"/>
  <c r="G8035" i="7"/>
  <c r="G8036" i="7"/>
  <c r="G8037" i="7"/>
  <c r="G8038" i="7"/>
  <c r="G8039" i="7"/>
  <c r="G8040" i="7"/>
  <c r="G8041" i="7"/>
  <c r="G8042" i="7"/>
  <c r="G8043" i="7"/>
  <c r="G8044" i="7"/>
  <c r="G8045" i="7"/>
  <c r="G8046" i="7"/>
  <c r="G8047" i="7"/>
  <c r="G8048" i="7"/>
  <c r="G8049" i="7"/>
  <c r="G8050" i="7"/>
  <c r="G8051" i="7"/>
  <c r="G8052" i="7"/>
  <c r="G8053" i="7"/>
  <c r="G8054" i="7"/>
  <c r="G8055" i="7"/>
  <c r="G8056" i="7"/>
  <c r="G8057" i="7"/>
  <c r="G8058" i="7"/>
  <c r="G8059" i="7"/>
  <c r="G8060" i="7"/>
  <c r="G8061" i="7"/>
  <c r="G8062" i="7"/>
  <c r="G8063" i="7"/>
  <c r="G8064" i="7"/>
  <c r="G8065" i="7"/>
  <c r="G8066" i="7"/>
  <c r="G8067" i="7"/>
  <c r="G8068" i="7"/>
  <c r="G8069" i="7"/>
  <c r="G8070" i="7"/>
  <c r="G8071" i="7"/>
  <c r="G8072" i="7"/>
  <c r="G8073" i="7"/>
  <c r="G8074" i="7"/>
  <c r="G8075" i="7"/>
  <c r="G8076" i="7"/>
  <c r="G8077" i="7"/>
  <c r="G8078" i="7"/>
  <c r="G8079" i="7"/>
  <c r="G8080" i="7"/>
  <c r="G8081" i="7"/>
  <c r="G8082" i="7"/>
  <c r="G8083" i="7"/>
  <c r="G8084" i="7"/>
  <c r="G8085" i="7"/>
  <c r="G8086" i="7"/>
  <c r="G8087" i="7"/>
  <c r="G8088" i="7"/>
  <c r="G8089" i="7"/>
  <c r="G8090" i="7"/>
  <c r="G8091" i="7"/>
  <c r="G8092" i="7"/>
  <c r="G8093" i="7"/>
  <c r="G8094" i="7"/>
  <c r="G8095" i="7"/>
  <c r="G8096" i="7"/>
  <c r="G8097" i="7"/>
  <c r="G8098" i="7"/>
  <c r="G8099" i="7"/>
  <c r="G8100" i="7"/>
  <c r="G8101" i="7"/>
  <c r="G8102" i="7"/>
  <c r="G8103" i="7"/>
  <c r="G8104" i="7"/>
  <c r="G8105" i="7"/>
  <c r="G8106" i="7"/>
  <c r="G8107" i="7"/>
  <c r="G8108" i="7"/>
  <c r="G8109" i="7"/>
  <c r="G8110" i="7"/>
  <c r="G8111" i="7"/>
  <c r="G8112" i="7"/>
  <c r="G8113" i="7"/>
  <c r="G8114" i="7"/>
  <c r="G8115" i="7"/>
  <c r="G8116" i="7"/>
  <c r="G8117" i="7"/>
  <c r="G8118" i="7"/>
  <c r="G8119" i="7"/>
  <c r="G8120" i="7"/>
  <c r="G8121" i="7"/>
  <c r="G8122" i="7"/>
  <c r="G8123" i="7"/>
  <c r="G8124" i="7"/>
  <c r="G8125" i="7"/>
  <c r="G8126" i="7"/>
  <c r="G8127" i="7"/>
  <c r="G8128" i="7"/>
  <c r="G8129" i="7"/>
  <c r="G8130" i="7"/>
  <c r="G8131" i="7"/>
  <c r="G8132" i="7"/>
  <c r="G8133" i="7"/>
  <c r="G8134" i="7"/>
  <c r="G8135" i="7"/>
  <c r="G8136" i="7"/>
  <c r="G8137" i="7"/>
  <c r="G8138" i="7"/>
  <c r="G8139" i="7"/>
  <c r="G8140" i="7"/>
  <c r="G8141" i="7"/>
  <c r="G8142" i="7"/>
  <c r="G8143" i="7"/>
  <c r="G8144" i="7"/>
  <c r="G8145" i="7"/>
  <c r="G8146" i="7"/>
  <c r="G8147" i="7"/>
  <c r="G8148" i="7"/>
  <c r="G8149" i="7"/>
  <c r="G8150" i="7"/>
  <c r="G8151" i="7"/>
  <c r="G8152" i="7"/>
  <c r="G8153" i="7"/>
  <c r="G8154" i="7"/>
  <c r="G8155" i="7"/>
  <c r="G8156" i="7"/>
  <c r="G8157" i="7"/>
  <c r="G8158" i="7"/>
  <c r="G8159" i="7"/>
  <c r="G8160" i="7"/>
  <c r="G8161" i="7"/>
  <c r="G8162" i="7"/>
  <c r="G8163" i="7"/>
  <c r="G8164" i="7"/>
  <c r="G8165" i="7"/>
  <c r="G8166" i="7"/>
  <c r="G8167" i="7"/>
  <c r="G8168" i="7"/>
  <c r="G8169" i="7"/>
  <c r="G8170" i="7"/>
  <c r="G8171" i="7"/>
  <c r="G8172" i="7"/>
  <c r="G8173" i="7"/>
  <c r="G8174" i="7"/>
  <c r="G8175" i="7"/>
  <c r="G8176" i="7"/>
  <c r="G8177" i="7"/>
  <c r="G8178" i="7"/>
  <c r="G8179" i="7"/>
  <c r="G8180" i="7"/>
  <c r="G8181" i="7"/>
  <c r="G8182" i="7"/>
  <c r="G8183" i="7"/>
  <c r="G8184" i="7"/>
  <c r="G8185" i="7"/>
  <c r="G8186" i="7"/>
  <c r="G8187" i="7"/>
  <c r="G8188" i="7"/>
  <c r="G8189" i="7"/>
  <c r="G8190" i="7"/>
  <c r="G8191" i="7"/>
  <c r="G8192" i="7"/>
  <c r="G8193" i="7"/>
  <c r="G8194" i="7"/>
  <c r="G8195" i="7"/>
  <c r="G8196" i="7"/>
  <c r="G8197" i="7"/>
  <c r="G8198" i="7"/>
  <c r="G8199" i="7"/>
  <c r="G8200" i="7"/>
  <c r="G8201" i="7"/>
  <c r="G8202" i="7"/>
  <c r="G8203" i="7"/>
  <c r="G8204" i="7"/>
  <c r="G8205" i="7"/>
  <c r="G8206" i="7"/>
  <c r="G8207" i="7"/>
  <c r="G8208" i="7"/>
  <c r="G8209" i="7"/>
  <c r="G8210" i="7"/>
  <c r="G8211" i="7"/>
  <c r="G8212" i="7"/>
  <c r="G8213" i="7"/>
  <c r="G8214" i="7"/>
  <c r="G8215" i="7"/>
  <c r="G8216" i="7"/>
  <c r="G8217" i="7"/>
  <c r="G8218" i="7"/>
  <c r="G8219" i="7"/>
  <c r="G8220" i="7"/>
  <c r="G8221" i="7"/>
  <c r="G8222" i="7"/>
  <c r="G8223" i="7"/>
  <c r="G8224" i="7"/>
  <c r="G8225" i="7"/>
  <c r="G8226" i="7"/>
  <c r="G8227" i="7"/>
  <c r="G8228" i="7"/>
  <c r="G8229" i="7"/>
  <c r="G8230" i="7"/>
  <c r="G8231" i="7"/>
  <c r="G8232" i="7"/>
  <c r="G8233" i="7"/>
  <c r="G8234" i="7"/>
  <c r="G8235" i="7"/>
  <c r="G8236" i="7"/>
  <c r="G8237" i="7"/>
  <c r="G8238" i="7"/>
  <c r="G8239" i="7"/>
  <c r="G8240" i="7"/>
  <c r="G8241" i="7"/>
  <c r="G8242" i="7"/>
  <c r="G8243" i="7"/>
  <c r="G8244" i="7"/>
  <c r="G8245" i="7"/>
  <c r="G8246" i="7"/>
  <c r="G8247" i="7"/>
  <c r="G8248" i="7"/>
  <c r="G8249" i="7"/>
  <c r="G8250" i="7"/>
  <c r="G8251" i="7"/>
  <c r="G8252" i="7"/>
  <c r="G8253" i="7"/>
  <c r="G8254" i="7"/>
  <c r="G8255" i="7"/>
  <c r="G8256" i="7"/>
  <c r="G8257" i="7"/>
  <c r="G8258" i="7"/>
  <c r="G8259" i="7"/>
  <c r="G8260" i="7"/>
  <c r="G8261" i="7"/>
  <c r="G8262" i="7"/>
  <c r="G8263" i="7"/>
  <c r="G8264" i="7"/>
  <c r="G8265" i="7"/>
  <c r="G8266" i="7"/>
  <c r="G8267" i="7"/>
  <c r="G8268" i="7"/>
  <c r="G8269" i="7"/>
  <c r="G8270" i="7"/>
  <c r="G8271" i="7"/>
  <c r="G8272" i="7"/>
  <c r="G8273" i="7"/>
  <c r="G8274" i="7"/>
  <c r="G8275" i="7"/>
  <c r="G8276" i="7"/>
  <c r="G8277" i="7"/>
  <c r="G8278" i="7"/>
  <c r="G8279" i="7"/>
  <c r="G8280" i="7"/>
  <c r="G8281" i="7"/>
  <c r="G8282" i="7"/>
  <c r="G8283" i="7"/>
  <c r="G8284" i="7"/>
  <c r="G8285" i="7"/>
  <c r="G8286" i="7"/>
  <c r="G8287" i="7"/>
  <c r="G8288" i="7"/>
  <c r="G8289" i="7"/>
  <c r="G8290" i="7"/>
  <c r="G8291" i="7"/>
  <c r="G8292" i="7"/>
  <c r="G8293" i="7"/>
  <c r="G8294" i="7"/>
  <c r="G8295" i="7"/>
  <c r="G8296" i="7"/>
  <c r="G8297" i="7"/>
  <c r="G8298" i="7"/>
  <c r="G8299" i="7"/>
  <c r="G8300" i="7"/>
  <c r="G8301" i="7"/>
  <c r="G8302" i="7"/>
  <c r="G8303" i="7"/>
  <c r="G8304" i="7"/>
  <c r="G8305" i="7"/>
  <c r="G8306" i="7"/>
  <c r="G8307" i="7"/>
  <c r="G8308" i="7"/>
  <c r="G8309" i="7"/>
  <c r="G8310" i="7"/>
  <c r="G8311" i="7"/>
  <c r="G8312" i="7"/>
  <c r="G8313" i="7"/>
  <c r="G8314" i="7"/>
  <c r="G8315" i="7"/>
  <c r="G8316" i="7"/>
  <c r="G8317" i="7"/>
  <c r="G8318" i="7"/>
  <c r="G8319" i="7"/>
  <c r="G8320" i="7"/>
  <c r="G8321" i="7"/>
  <c r="G8322" i="7"/>
  <c r="G8323" i="7"/>
  <c r="G8324" i="7"/>
  <c r="G8325" i="7"/>
  <c r="G8326" i="7"/>
  <c r="G8327" i="7"/>
  <c r="G8328" i="7"/>
  <c r="G8329" i="7"/>
  <c r="G8330" i="7"/>
  <c r="G8331" i="7"/>
  <c r="G8332" i="7"/>
  <c r="G8333" i="7"/>
  <c r="G8334" i="7"/>
  <c r="G8335" i="7"/>
  <c r="G8336" i="7"/>
  <c r="G8337" i="7"/>
  <c r="G8338" i="7"/>
  <c r="G8339" i="7"/>
  <c r="G8340" i="7"/>
  <c r="G8341" i="7"/>
  <c r="G8342" i="7"/>
  <c r="G8343" i="7"/>
  <c r="G8344" i="7"/>
  <c r="G8345" i="7"/>
  <c r="G8346" i="7"/>
  <c r="G8347" i="7"/>
  <c r="G8348" i="7"/>
  <c r="G8349" i="7"/>
  <c r="G8350" i="7"/>
  <c r="G8351" i="7"/>
  <c r="G8352" i="7"/>
  <c r="G8353" i="7"/>
  <c r="G8354" i="7"/>
  <c r="G8355" i="7"/>
  <c r="G8356" i="7"/>
  <c r="G8357" i="7"/>
  <c r="G8358" i="7"/>
  <c r="G8359" i="7"/>
  <c r="G8360" i="7"/>
  <c r="G8361" i="7"/>
  <c r="G8362" i="7"/>
  <c r="G8363" i="7"/>
  <c r="G8364" i="7"/>
  <c r="G8365" i="7"/>
  <c r="G8366" i="7"/>
  <c r="G8367" i="7"/>
  <c r="G8368" i="7"/>
  <c r="G8369" i="7"/>
  <c r="G8370" i="7"/>
  <c r="G8371" i="7"/>
  <c r="G8372" i="7"/>
  <c r="G8373" i="7"/>
  <c r="G8374" i="7"/>
  <c r="G8375" i="7"/>
  <c r="G8376" i="7"/>
  <c r="G8377" i="7"/>
  <c r="G8378" i="7"/>
  <c r="G8379" i="7"/>
  <c r="G8380" i="7"/>
  <c r="G8381" i="7"/>
  <c r="G8382" i="7"/>
  <c r="G8383" i="7"/>
  <c r="G8384" i="7"/>
  <c r="G8385" i="7"/>
  <c r="G8386" i="7"/>
  <c r="G8387" i="7"/>
  <c r="G8388" i="7"/>
  <c r="G8389" i="7"/>
  <c r="G8390" i="7"/>
  <c r="G8391" i="7"/>
  <c r="G8392" i="7"/>
  <c r="G8393" i="7"/>
  <c r="G8394" i="7"/>
  <c r="G8395" i="7"/>
  <c r="G8396" i="7"/>
  <c r="G8397" i="7"/>
  <c r="G8398" i="7"/>
  <c r="G8399" i="7"/>
  <c r="G8400" i="7"/>
  <c r="G8401" i="7"/>
  <c r="G8402" i="7"/>
  <c r="G8403" i="7"/>
  <c r="G8404" i="7"/>
  <c r="G8405" i="7"/>
  <c r="G8406" i="7"/>
  <c r="G8407" i="7"/>
  <c r="G8408" i="7"/>
  <c r="G8409" i="7"/>
  <c r="G8410" i="7"/>
  <c r="G8411" i="7"/>
  <c r="G8412" i="7"/>
  <c r="G8413" i="7"/>
  <c r="G8414" i="7"/>
  <c r="G8415" i="7"/>
  <c r="G8416" i="7"/>
  <c r="G8417" i="7"/>
  <c r="G8418" i="7"/>
  <c r="G8419" i="7"/>
  <c r="G8420" i="7"/>
  <c r="G8421" i="7"/>
  <c r="G8422" i="7"/>
  <c r="G8423" i="7"/>
  <c r="G8424" i="7"/>
  <c r="G8425" i="7"/>
  <c r="G8426" i="7"/>
  <c r="G8427" i="7"/>
  <c r="G8428" i="7"/>
  <c r="G8429" i="7"/>
  <c r="G8430" i="7"/>
  <c r="G8431" i="7"/>
  <c r="G8432" i="7"/>
  <c r="G8433" i="7"/>
  <c r="G8434" i="7"/>
  <c r="G8435" i="7"/>
  <c r="G8436" i="7"/>
  <c r="G8437" i="7"/>
  <c r="G8438" i="7"/>
  <c r="G8439" i="7"/>
  <c r="G8440" i="7"/>
  <c r="G8441" i="7"/>
  <c r="G8442" i="7"/>
  <c r="G8443" i="7"/>
  <c r="G8444" i="7"/>
  <c r="G8445" i="7"/>
  <c r="G8446" i="7"/>
  <c r="G8447" i="7"/>
  <c r="G8448" i="7"/>
  <c r="G8449" i="7"/>
  <c r="G8450" i="7"/>
  <c r="G8451" i="7"/>
  <c r="G8452" i="7"/>
  <c r="G8453" i="7"/>
  <c r="G8454" i="7"/>
  <c r="G8455" i="7"/>
  <c r="G8456" i="7"/>
  <c r="G8457" i="7"/>
  <c r="G8458" i="7"/>
  <c r="G8459" i="7"/>
  <c r="G8460" i="7"/>
  <c r="G8461" i="7"/>
  <c r="G8462" i="7"/>
  <c r="G8463" i="7"/>
  <c r="G8464" i="7"/>
  <c r="G8465" i="7"/>
  <c r="G8466" i="7"/>
  <c r="G8467" i="7"/>
  <c r="G8468" i="7"/>
  <c r="G8469" i="7"/>
  <c r="G8470" i="7"/>
  <c r="G8471" i="7"/>
  <c r="G8472" i="7"/>
  <c r="G8473" i="7"/>
  <c r="G8474" i="7"/>
  <c r="G8475" i="7"/>
  <c r="G8476" i="7"/>
  <c r="G8477" i="7"/>
  <c r="G8478" i="7"/>
  <c r="G8479" i="7"/>
  <c r="G8480" i="7"/>
  <c r="G8481" i="7"/>
  <c r="G8482" i="7"/>
  <c r="G8483" i="7"/>
  <c r="G8484" i="7"/>
  <c r="G8485" i="7"/>
  <c r="G8486" i="7"/>
  <c r="G8487" i="7"/>
  <c r="G8488" i="7"/>
  <c r="G8489" i="7"/>
  <c r="G8490" i="7"/>
  <c r="G8491" i="7"/>
  <c r="G8492" i="7"/>
  <c r="G8493" i="7"/>
  <c r="G8494" i="7"/>
  <c r="G8495" i="7"/>
  <c r="G8496" i="7"/>
  <c r="G8497" i="7"/>
  <c r="G8498" i="7"/>
  <c r="G8499" i="7"/>
  <c r="G8500" i="7"/>
  <c r="G8501" i="7"/>
  <c r="G8502" i="7"/>
  <c r="G8503" i="7"/>
  <c r="G8504" i="7"/>
  <c r="G8505" i="7"/>
  <c r="G8506" i="7"/>
  <c r="G8507" i="7"/>
  <c r="G8508" i="7"/>
  <c r="G8509" i="7"/>
  <c r="G8510" i="7"/>
  <c r="G8511" i="7"/>
  <c r="G8512" i="7"/>
  <c r="G8513" i="7"/>
  <c r="G8514" i="7"/>
  <c r="G8515" i="7"/>
  <c r="G8516" i="7"/>
  <c r="G8517" i="7"/>
  <c r="G8518" i="7"/>
  <c r="G8519" i="7"/>
  <c r="G8520" i="7"/>
  <c r="G8521" i="7"/>
  <c r="G8522" i="7"/>
  <c r="G8523" i="7"/>
  <c r="G8524" i="7"/>
  <c r="G8525" i="7"/>
  <c r="G8526" i="7"/>
  <c r="G8527" i="7"/>
  <c r="G8528" i="7"/>
  <c r="G8529" i="7"/>
  <c r="G8530" i="7"/>
  <c r="G8531" i="7"/>
  <c r="G8532" i="7"/>
  <c r="G8533" i="7"/>
  <c r="G8534" i="7"/>
  <c r="G8535" i="7"/>
  <c r="G8536" i="7"/>
  <c r="G8537" i="7"/>
  <c r="G8538" i="7"/>
  <c r="G8539" i="7"/>
  <c r="G8540" i="7"/>
  <c r="G8541" i="7"/>
  <c r="G8542" i="7"/>
  <c r="G8543" i="7"/>
  <c r="G8544" i="7"/>
  <c r="G8545" i="7"/>
  <c r="G8546" i="7"/>
  <c r="G8547" i="7"/>
  <c r="G8548" i="7"/>
  <c r="G8549" i="7"/>
  <c r="G8550" i="7"/>
  <c r="G8551" i="7"/>
  <c r="G8552" i="7"/>
  <c r="G8553" i="7"/>
  <c r="G8554" i="7"/>
  <c r="G8555" i="7"/>
  <c r="G8556" i="7"/>
  <c r="G8557" i="7"/>
  <c r="G8558" i="7"/>
  <c r="G8559" i="7"/>
  <c r="G8560" i="7"/>
  <c r="G8561" i="7"/>
  <c r="G8562" i="7"/>
  <c r="G8563" i="7"/>
  <c r="G8564" i="7"/>
  <c r="G8565" i="7"/>
  <c r="G8566" i="7"/>
  <c r="G8567" i="7"/>
  <c r="G8568" i="7"/>
  <c r="G8569" i="7"/>
  <c r="G8570" i="7"/>
  <c r="G8571" i="7"/>
  <c r="G8572" i="7"/>
  <c r="G8573" i="7"/>
  <c r="G8574" i="7"/>
  <c r="G8575" i="7"/>
  <c r="G8576" i="7"/>
  <c r="G8577" i="7"/>
  <c r="G8578" i="7"/>
  <c r="G8579" i="7"/>
  <c r="G8580" i="7"/>
  <c r="G8581" i="7"/>
  <c r="G8582" i="7"/>
  <c r="G8583" i="7"/>
  <c r="G8584" i="7"/>
  <c r="G8585" i="7"/>
  <c r="G8586" i="7"/>
  <c r="G8587" i="7"/>
  <c r="G8588" i="7"/>
  <c r="G8589" i="7"/>
  <c r="G8590" i="7"/>
  <c r="G8591" i="7"/>
  <c r="G8592" i="7"/>
  <c r="G8593" i="7"/>
  <c r="G8594" i="7"/>
  <c r="G8595" i="7"/>
  <c r="G8596" i="7"/>
  <c r="G8597" i="7"/>
  <c r="G8598" i="7"/>
  <c r="G8599" i="7"/>
  <c r="G8600" i="7"/>
  <c r="G8601" i="7"/>
  <c r="G8602" i="7"/>
  <c r="G8603" i="7"/>
  <c r="G8604" i="7"/>
  <c r="G8605" i="7"/>
  <c r="G8606" i="7"/>
  <c r="G8607" i="7"/>
  <c r="G8608" i="7"/>
  <c r="G8609" i="7"/>
  <c r="G8610" i="7"/>
  <c r="G8611" i="7"/>
  <c r="G8612" i="7"/>
  <c r="G8613" i="7"/>
  <c r="G8614" i="7"/>
  <c r="G8615" i="7"/>
  <c r="G8616" i="7"/>
  <c r="G8617" i="7"/>
  <c r="G8618" i="7"/>
  <c r="G8619" i="7"/>
  <c r="G8620" i="7"/>
  <c r="G8621" i="7"/>
  <c r="G8622" i="7"/>
  <c r="G8623" i="7"/>
  <c r="G8624" i="7"/>
  <c r="G8625" i="7"/>
  <c r="G8626" i="7"/>
  <c r="G8627" i="7"/>
  <c r="G8628" i="7"/>
  <c r="G8629" i="7"/>
  <c r="G8630" i="7"/>
  <c r="G8631" i="7"/>
  <c r="G8632" i="7"/>
  <c r="G8633" i="7"/>
  <c r="G8634" i="7"/>
  <c r="G8635" i="7"/>
  <c r="G8636" i="7"/>
  <c r="G8637" i="7"/>
  <c r="G8638" i="7"/>
  <c r="G8639" i="7"/>
  <c r="G8640" i="7"/>
  <c r="G8641" i="7"/>
  <c r="G8642" i="7"/>
  <c r="G8643" i="7"/>
  <c r="G8644" i="7"/>
  <c r="G8645" i="7"/>
  <c r="G8646" i="7"/>
  <c r="G8647" i="7"/>
  <c r="G8648" i="7"/>
  <c r="G8649" i="7"/>
  <c r="G8650" i="7"/>
  <c r="G8651" i="7"/>
  <c r="G8652" i="7"/>
  <c r="G8653" i="7"/>
  <c r="G8654" i="7"/>
  <c r="G8655" i="7"/>
  <c r="G8656" i="7"/>
  <c r="G8657" i="7"/>
  <c r="G8658" i="7"/>
  <c r="G8659" i="7"/>
  <c r="G8660" i="7"/>
  <c r="G8661" i="7"/>
  <c r="G8662" i="7"/>
  <c r="G8663" i="7"/>
  <c r="G8664" i="7"/>
  <c r="G8665" i="7"/>
  <c r="G8666" i="7"/>
  <c r="G8667" i="7"/>
  <c r="G8668" i="7"/>
  <c r="G8669" i="7"/>
  <c r="G8670" i="7"/>
  <c r="G8671" i="7"/>
  <c r="G8672" i="7"/>
  <c r="G8673" i="7"/>
  <c r="G8674" i="7"/>
  <c r="G8675" i="7"/>
  <c r="G8676" i="7"/>
  <c r="G8677" i="7"/>
  <c r="G8678" i="7"/>
  <c r="G8679" i="7"/>
  <c r="G8680" i="7"/>
  <c r="G8681" i="7"/>
  <c r="G8682" i="7"/>
  <c r="G8683" i="7"/>
  <c r="G8684" i="7"/>
  <c r="G8685" i="7"/>
  <c r="G8686" i="7"/>
  <c r="G8687" i="7"/>
  <c r="G8688" i="7"/>
  <c r="G8689" i="7"/>
  <c r="G8690" i="7"/>
  <c r="G8691" i="7"/>
  <c r="G8692" i="7"/>
  <c r="G8693" i="7"/>
  <c r="G8694" i="7"/>
  <c r="G8695" i="7"/>
  <c r="G8696" i="7"/>
  <c r="G8697" i="7"/>
  <c r="G8698" i="7"/>
  <c r="G8699" i="7"/>
  <c r="G8700" i="7"/>
  <c r="G8701" i="7"/>
  <c r="G8702" i="7"/>
  <c r="G8703" i="7"/>
  <c r="G8704" i="7"/>
  <c r="G8705" i="7"/>
  <c r="G8706" i="7"/>
  <c r="G8707" i="7"/>
  <c r="G8708" i="7"/>
  <c r="G8709" i="7"/>
  <c r="G8710" i="7"/>
  <c r="G8711" i="7"/>
  <c r="G8712" i="7"/>
  <c r="G8713" i="7"/>
  <c r="G8714" i="7"/>
  <c r="G8715" i="7"/>
  <c r="G8716" i="7"/>
  <c r="G8717" i="7"/>
  <c r="G8718" i="7"/>
  <c r="G8719" i="7"/>
  <c r="G8720" i="7"/>
  <c r="G8721" i="7"/>
  <c r="G8722" i="7"/>
  <c r="G8723" i="7"/>
  <c r="G8724" i="7"/>
  <c r="G8725" i="7"/>
  <c r="G8726" i="7"/>
  <c r="G8727" i="7"/>
  <c r="G8728" i="7"/>
  <c r="G8729" i="7"/>
  <c r="G8730" i="7"/>
  <c r="G8731" i="7"/>
  <c r="G8732" i="7"/>
  <c r="G8733" i="7"/>
  <c r="G8734" i="7"/>
  <c r="G8735" i="7"/>
  <c r="G8736" i="7"/>
  <c r="G8737" i="7"/>
  <c r="G8738" i="7"/>
  <c r="G8739" i="7"/>
  <c r="G8740" i="7"/>
  <c r="G8741" i="7"/>
  <c r="G8742" i="7"/>
  <c r="G8743" i="7"/>
  <c r="G8744" i="7"/>
  <c r="G8745" i="7"/>
  <c r="G8746" i="7"/>
  <c r="G8747" i="7"/>
  <c r="G8748" i="7"/>
  <c r="G8749" i="7"/>
  <c r="G8750" i="7"/>
  <c r="G8751" i="7"/>
  <c r="G8752" i="7"/>
  <c r="G8753" i="7"/>
  <c r="G8754" i="7"/>
  <c r="G8755" i="7"/>
  <c r="G8756" i="7"/>
  <c r="G8757" i="7"/>
  <c r="G8758" i="7"/>
  <c r="G8759" i="7"/>
  <c r="G8760" i="7"/>
  <c r="G8761" i="7"/>
  <c r="G8762" i="7"/>
  <c r="G8763" i="7"/>
  <c r="G8764" i="7"/>
  <c r="G8765" i="7"/>
  <c r="G8766" i="7"/>
  <c r="G8767" i="7"/>
  <c r="G8768" i="7"/>
  <c r="G8769" i="7"/>
  <c r="G8770" i="7"/>
  <c r="G8771" i="7"/>
  <c r="G8772" i="7"/>
  <c r="G8773" i="7"/>
  <c r="G8774" i="7"/>
  <c r="G8775" i="7"/>
  <c r="G8776" i="7"/>
  <c r="G8777" i="7"/>
  <c r="G8778" i="7"/>
  <c r="G8779" i="7"/>
  <c r="G8780" i="7"/>
  <c r="G8781" i="7"/>
  <c r="G8782" i="7"/>
  <c r="G8783" i="7"/>
  <c r="G8784" i="7"/>
  <c r="G8785" i="7"/>
  <c r="G8786" i="7"/>
  <c r="G8787" i="7"/>
  <c r="G8788" i="7"/>
  <c r="G8789" i="7"/>
  <c r="G8790" i="7"/>
  <c r="G8791" i="7"/>
  <c r="G8792" i="7"/>
  <c r="G8793" i="7"/>
  <c r="G8794" i="7"/>
  <c r="G8795" i="7"/>
  <c r="G8796" i="7"/>
  <c r="G8797" i="7"/>
  <c r="G8798" i="7"/>
  <c r="G8799" i="7"/>
  <c r="G8800" i="7"/>
  <c r="G8801" i="7"/>
  <c r="G8802" i="7"/>
  <c r="G8803" i="7"/>
  <c r="G8804" i="7"/>
  <c r="G8805" i="7"/>
  <c r="G8806" i="7"/>
  <c r="G8807" i="7"/>
  <c r="G8808" i="7"/>
  <c r="G8809" i="7"/>
  <c r="G8810" i="7"/>
  <c r="G8811" i="7"/>
  <c r="G8812" i="7"/>
  <c r="G8813" i="7"/>
  <c r="G8814" i="7"/>
  <c r="G8815" i="7"/>
  <c r="G8816" i="7"/>
  <c r="G8817" i="7"/>
  <c r="G8818" i="7"/>
  <c r="G8819" i="7"/>
  <c r="G8820" i="7"/>
  <c r="G8821" i="7"/>
  <c r="G8822" i="7"/>
  <c r="G8823" i="7"/>
  <c r="G8824" i="7"/>
  <c r="G8825" i="7"/>
  <c r="G8826" i="7"/>
  <c r="G8827" i="7"/>
  <c r="G8828" i="7"/>
  <c r="G8829" i="7"/>
  <c r="G8830" i="7"/>
  <c r="G8831" i="7"/>
  <c r="G8832" i="7"/>
  <c r="G8833" i="7"/>
  <c r="G8834" i="7"/>
  <c r="G8835" i="7"/>
  <c r="G8836" i="7"/>
  <c r="G8837" i="7"/>
  <c r="G8838" i="7"/>
  <c r="G8839" i="7"/>
  <c r="G8840" i="7"/>
  <c r="G8841" i="7"/>
  <c r="G8842" i="7"/>
  <c r="G8843" i="7"/>
  <c r="G8844" i="7"/>
  <c r="G8845" i="7"/>
  <c r="G8846" i="7"/>
  <c r="G8847" i="7"/>
  <c r="G8848" i="7"/>
  <c r="G8849" i="7"/>
  <c r="G8850" i="7"/>
  <c r="G8851" i="7"/>
  <c r="G8852" i="7"/>
  <c r="G8853" i="7"/>
  <c r="G8854" i="7"/>
  <c r="G8855" i="7"/>
  <c r="G8856" i="7"/>
  <c r="G8857" i="7"/>
  <c r="G8858" i="7"/>
  <c r="G8859" i="7"/>
  <c r="G8860" i="7"/>
  <c r="G8861" i="7"/>
  <c r="G8862" i="7"/>
  <c r="G8863" i="7"/>
  <c r="G8864" i="7"/>
  <c r="G8865" i="7"/>
  <c r="G8866" i="7"/>
  <c r="G8867" i="7"/>
  <c r="G8868" i="7"/>
  <c r="G8869" i="7"/>
  <c r="G8870" i="7"/>
  <c r="G8871" i="7"/>
  <c r="G8872" i="7"/>
  <c r="G8873" i="7"/>
  <c r="G8874" i="7"/>
  <c r="G8875" i="7"/>
  <c r="G8876" i="7"/>
  <c r="G8877" i="7"/>
  <c r="G8878" i="7"/>
  <c r="G8879" i="7"/>
  <c r="G8880" i="7"/>
  <c r="G8881" i="7"/>
  <c r="G8882" i="7"/>
  <c r="G8883" i="7"/>
  <c r="G8884" i="7"/>
  <c r="G8885" i="7"/>
  <c r="G8886" i="7"/>
  <c r="G8887" i="7"/>
  <c r="G8888" i="7"/>
  <c r="G8889" i="7"/>
  <c r="G8890" i="7"/>
  <c r="G8891" i="7"/>
  <c r="G8892" i="7"/>
  <c r="G8893" i="7"/>
  <c r="G8894" i="7"/>
  <c r="G8895" i="7"/>
  <c r="G8896" i="7"/>
  <c r="G8897" i="7"/>
  <c r="G8898" i="7"/>
  <c r="G8899" i="7"/>
  <c r="G8900" i="7"/>
  <c r="G8901" i="7"/>
  <c r="G8902" i="7"/>
  <c r="G8903" i="7"/>
  <c r="G8904" i="7"/>
  <c r="G8905" i="7"/>
  <c r="G8906" i="7"/>
  <c r="G8907" i="7"/>
  <c r="G8908" i="7"/>
  <c r="G8909" i="7"/>
  <c r="G8910" i="7"/>
  <c r="G8911" i="7"/>
  <c r="G8912" i="7"/>
  <c r="G8913" i="7"/>
  <c r="G8914" i="7"/>
  <c r="G8915" i="7"/>
  <c r="G8916" i="7"/>
  <c r="G8917" i="7"/>
  <c r="G8918" i="7"/>
  <c r="G8919" i="7"/>
  <c r="G8920" i="7"/>
  <c r="G8921" i="7"/>
  <c r="G8922" i="7"/>
  <c r="G8923" i="7"/>
  <c r="G8924" i="7"/>
  <c r="G8925" i="7"/>
  <c r="G8926" i="7"/>
  <c r="G8927" i="7"/>
  <c r="G8928" i="7"/>
  <c r="G8929" i="7"/>
  <c r="G8930" i="7"/>
  <c r="G8931" i="7"/>
  <c r="G8932" i="7"/>
  <c r="G8933" i="7"/>
  <c r="G8934" i="7"/>
  <c r="G8935" i="7"/>
  <c r="G8936" i="7"/>
  <c r="G8937" i="7"/>
  <c r="G8938" i="7"/>
  <c r="G8939" i="7"/>
  <c r="G8940" i="7"/>
  <c r="G8941" i="7"/>
  <c r="G8942" i="7"/>
  <c r="G8943" i="7"/>
  <c r="G8944" i="7"/>
  <c r="G8945" i="7"/>
  <c r="G8946" i="7"/>
  <c r="G8947" i="7"/>
  <c r="G8948" i="7"/>
  <c r="G8949" i="7"/>
  <c r="G8950" i="7"/>
  <c r="G8951" i="7"/>
  <c r="G8952" i="7"/>
  <c r="G8953" i="7"/>
  <c r="G8954" i="7"/>
  <c r="G8955" i="7"/>
  <c r="G8956" i="7"/>
  <c r="G8957" i="7"/>
  <c r="G8958" i="7"/>
  <c r="G8959" i="7"/>
  <c r="G8960" i="7"/>
  <c r="G8961" i="7"/>
  <c r="G8962" i="7"/>
  <c r="G8963" i="7"/>
  <c r="G8964" i="7"/>
  <c r="G8965" i="7"/>
  <c r="G8966" i="7"/>
  <c r="G8967" i="7"/>
  <c r="G8968" i="7"/>
  <c r="G8969" i="7"/>
  <c r="G8970" i="7"/>
  <c r="G8971" i="7"/>
  <c r="G8972" i="7"/>
  <c r="G8973" i="7"/>
  <c r="G8974" i="7"/>
  <c r="G8975" i="7"/>
  <c r="G8976" i="7"/>
  <c r="G8977" i="7"/>
  <c r="G8978" i="7"/>
  <c r="G8979" i="7"/>
  <c r="G8980" i="7"/>
  <c r="G8981" i="7"/>
  <c r="G8982" i="7"/>
  <c r="G8983" i="7"/>
  <c r="G8984" i="7"/>
  <c r="G8985" i="7"/>
  <c r="G8986" i="7"/>
  <c r="G8987" i="7"/>
  <c r="G8988" i="7"/>
  <c r="G8989" i="7"/>
  <c r="G8990" i="7"/>
  <c r="G8991" i="7"/>
  <c r="G8992" i="7"/>
  <c r="G8993" i="7"/>
  <c r="G8994" i="7"/>
  <c r="G8995" i="7"/>
  <c r="G8996" i="7"/>
  <c r="G8997" i="7"/>
  <c r="G8998" i="7"/>
  <c r="G8999" i="7"/>
  <c r="G9000" i="7"/>
  <c r="G9001" i="7"/>
  <c r="G9002" i="7"/>
  <c r="G9003" i="7"/>
  <c r="G9004" i="7"/>
  <c r="G9005" i="7"/>
  <c r="G9006" i="7"/>
  <c r="G9007" i="7"/>
  <c r="G9008" i="7"/>
  <c r="G9009" i="7"/>
  <c r="G9010" i="7"/>
  <c r="G9011" i="7"/>
  <c r="G9012" i="7"/>
  <c r="G9013" i="7"/>
  <c r="G9014" i="7"/>
  <c r="G9015" i="7"/>
  <c r="G9016" i="7"/>
  <c r="G9017" i="7"/>
  <c r="G9018" i="7"/>
  <c r="G9019" i="7"/>
  <c r="G9020" i="7"/>
  <c r="G9021" i="7"/>
  <c r="G9022" i="7"/>
  <c r="G9023" i="7"/>
  <c r="G9024" i="7"/>
  <c r="G9025" i="7"/>
  <c r="G9026" i="7"/>
  <c r="G9027" i="7"/>
  <c r="G9028" i="7"/>
  <c r="G9029" i="7"/>
  <c r="G9030" i="7"/>
  <c r="G9031" i="7"/>
  <c r="G9032" i="7"/>
  <c r="G9033" i="7"/>
  <c r="G9034" i="7"/>
  <c r="G9035" i="7"/>
  <c r="G9036" i="7"/>
  <c r="G9037" i="7"/>
  <c r="G9038" i="7"/>
  <c r="G9039" i="7"/>
  <c r="G9040" i="7"/>
  <c r="G9041" i="7"/>
  <c r="G9042" i="7"/>
  <c r="G9043" i="7"/>
  <c r="G9044" i="7"/>
  <c r="G9045" i="7"/>
  <c r="G9046" i="7"/>
  <c r="G9047" i="7"/>
  <c r="G9048" i="7"/>
  <c r="G9049" i="7"/>
  <c r="G9050" i="7"/>
  <c r="G9051" i="7"/>
  <c r="G9052" i="7"/>
  <c r="G9053" i="7"/>
  <c r="G9054" i="7"/>
  <c r="G9055" i="7"/>
  <c r="G9056" i="7"/>
  <c r="G9057" i="7"/>
  <c r="G9058" i="7"/>
  <c r="G9059" i="7"/>
  <c r="G9060" i="7"/>
  <c r="G9061" i="7"/>
  <c r="G9062" i="7"/>
  <c r="G9063" i="7"/>
  <c r="G9064" i="7"/>
  <c r="G9065" i="7"/>
  <c r="G9066" i="7"/>
  <c r="G9067" i="7"/>
  <c r="G9068" i="7"/>
  <c r="G9069" i="7"/>
  <c r="G9070" i="7"/>
  <c r="G9071" i="7"/>
  <c r="G9072" i="7"/>
  <c r="G9073" i="7"/>
  <c r="G9074" i="7"/>
  <c r="G9075" i="7"/>
  <c r="G9076" i="7"/>
  <c r="G9077" i="7"/>
  <c r="G9078" i="7"/>
  <c r="G9079" i="7"/>
  <c r="G9080" i="7"/>
  <c r="G9081" i="7"/>
  <c r="G9082" i="7"/>
  <c r="G9083" i="7"/>
  <c r="G9084" i="7"/>
  <c r="G9085" i="7"/>
  <c r="G9086" i="7"/>
  <c r="G9087" i="7"/>
  <c r="G9088" i="7"/>
  <c r="G9089" i="7"/>
  <c r="G9090" i="7"/>
  <c r="G9091" i="7"/>
  <c r="G9092" i="7"/>
  <c r="G9093" i="7"/>
  <c r="G9094" i="7"/>
  <c r="G9095" i="7"/>
  <c r="G9096" i="7"/>
  <c r="G9097" i="7"/>
  <c r="G9098" i="7"/>
  <c r="G9099" i="7"/>
  <c r="G9100" i="7"/>
  <c r="G9101" i="7"/>
  <c r="G9102" i="7"/>
  <c r="G9103" i="7"/>
  <c r="G9104" i="7"/>
  <c r="G9105" i="7"/>
  <c r="G9106" i="7"/>
  <c r="G9107" i="7"/>
  <c r="G9108" i="7"/>
  <c r="G9109" i="7"/>
  <c r="G9110" i="7"/>
  <c r="G9111" i="7"/>
  <c r="G9112" i="7"/>
  <c r="G9113" i="7"/>
  <c r="G9114" i="7"/>
  <c r="G9115" i="7"/>
  <c r="G9116" i="7"/>
  <c r="G9117" i="7"/>
  <c r="G9118" i="7"/>
  <c r="G9119" i="7"/>
  <c r="G9120" i="7"/>
  <c r="G9121" i="7"/>
  <c r="G9122" i="7"/>
  <c r="G9123" i="7"/>
  <c r="G9124" i="7"/>
  <c r="G9125" i="7"/>
  <c r="G9126" i="7"/>
  <c r="G9127" i="7"/>
  <c r="G9128" i="7"/>
  <c r="G9129" i="7"/>
  <c r="G9130" i="7"/>
  <c r="G9131" i="7"/>
  <c r="G9132" i="7"/>
  <c r="G9133" i="7"/>
  <c r="G9134" i="7"/>
  <c r="G9135" i="7"/>
  <c r="G9136" i="7"/>
  <c r="G9137" i="7"/>
  <c r="G9138" i="7"/>
  <c r="G9139" i="7"/>
  <c r="G9140" i="7"/>
  <c r="G9141" i="7"/>
  <c r="G9142" i="7"/>
  <c r="G9143" i="7"/>
  <c r="G9144" i="7"/>
  <c r="G9145" i="7"/>
  <c r="G9146" i="7"/>
  <c r="G9147" i="7"/>
  <c r="G9148" i="7"/>
  <c r="G9149" i="7"/>
  <c r="G9150" i="7"/>
  <c r="G9151" i="7"/>
  <c r="G9152" i="7"/>
  <c r="G9153" i="7"/>
  <c r="G9154" i="7"/>
  <c r="G9155" i="7"/>
  <c r="G9156" i="7"/>
  <c r="G9157" i="7"/>
  <c r="G9158" i="7"/>
  <c r="G9159" i="7"/>
  <c r="G9160" i="7"/>
  <c r="G9161" i="7"/>
  <c r="G9162" i="7"/>
  <c r="G9163" i="7"/>
  <c r="G9164" i="7"/>
  <c r="G9165" i="7"/>
  <c r="G9166" i="7"/>
  <c r="G9167" i="7"/>
  <c r="G9168" i="7"/>
  <c r="G9169" i="7"/>
  <c r="G9170" i="7"/>
  <c r="G9171" i="7"/>
  <c r="G9172" i="7"/>
  <c r="G9173" i="7"/>
  <c r="G9174" i="7"/>
  <c r="G9175" i="7"/>
  <c r="G9176" i="7"/>
  <c r="G9177" i="7"/>
  <c r="G9178" i="7"/>
  <c r="G9179" i="7"/>
  <c r="G9180" i="7"/>
  <c r="G9181" i="7"/>
  <c r="G9182" i="7"/>
  <c r="G9183" i="7"/>
  <c r="G9184" i="7"/>
  <c r="G9185" i="7"/>
  <c r="G9186" i="7"/>
  <c r="G9187" i="7"/>
  <c r="G9188" i="7"/>
  <c r="G9189" i="7"/>
  <c r="G9190" i="7"/>
  <c r="G9191" i="7"/>
  <c r="G9192" i="7"/>
  <c r="G9193" i="7"/>
  <c r="G9194" i="7"/>
  <c r="G9195" i="7"/>
  <c r="G9196" i="7"/>
  <c r="G9197" i="7"/>
  <c r="G9198" i="7"/>
  <c r="G9199" i="7"/>
  <c r="G9200" i="7"/>
  <c r="G9201" i="7"/>
  <c r="G9202" i="7"/>
  <c r="G9203" i="7"/>
  <c r="G9204" i="7"/>
  <c r="G9205" i="7"/>
  <c r="G9206" i="7"/>
  <c r="G9207" i="7"/>
  <c r="G9208" i="7"/>
  <c r="G9209" i="7"/>
  <c r="G9210" i="7"/>
  <c r="G9211" i="7"/>
  <c r="G9212" i="7"/>
  <c r="G9213" i="7"/>
  <c r="G9214" i="7"/>
  <c r="G9215" i="7"/>
  <c r="G9216" i="7"/>
  <c r="G9217" i="7"/>
  <c r="G9218" i="7"/>
  <c r="G9219" i="7"/>
  <c r="G9220" i="7"/>
  <c r="G9221" i="7"/>
  <c r="G9222" i="7"/>
  <c r="G9223" i="7"/>
  <c r="G9224" i="7"/>
  <c r="G9225" i="7"/>
  <c r="G9226" i="7"/>
  <c r="G9227" i="7"/>
  <c r="G9228" i="7"/>
  <c r="G9229" i="7"/>
  <c r="G9230" i="7"/>
  <c r="G9231" i="7"/>
  <c r="G9232" i="7"/>
  <c r="G9233" i="7"/>
  <c r="G9234" i="7"/>
  <c r="G9235" i="7"/>
  <c r="G9236" i="7"/>
  <c r="G9237" i="7"/>
  <c r="G9238" i="7"/>
  <c r="G9239" i="7"/>
  <c r="G9240" i="7"/>
  <c r="G9241" i="7"/>
  <c r="G9242" i="7"/>
  <c r="G9243" i="7"/>
  <c r="G9244" i="7"/>
  <c r="G9245" i="7"/>
  <c r="G9246" i="7"/>
  <c r="G9247" i="7"/>
  <c r="G9248" i="7"/>
  <c r="G9249" i="7"/>
  <c r="G9250" i="7"/>
  <c r="G9251" i="7"/>
  <c r="G9252" i="7"/>
  <c r="G9253" i="7"/>
  <c r="G9254" i="7"/>
  <c r="G9255" i="7"/>
  <c r="G9256" i="7"/>
  <c r="G9257" i="7"/>
  <c r="G9258" i="7"/>
  <c r="G9259" i="7"/>
  <c r="G9260" i="7"/>
  <c r="G9261" i="7"/>
  <c r="G9262" i="7"/>
  <c r="G9263" i="7"/>
  <c r="G9264" i="7"/>
  <c r="G9265" i="7"/>
  <c r="G9266" i="7"/>
  <c r="G9267" i="7"/>
  <c r="G9268" i="7"/>
  <c r="G9269" i="7"/>
  <c r="G9270" i="7"/>
  <c r="G9271" i="7"/>
  <c r="G9272" i="7"/>
  <c r="G9273" i="7"/>
  <c r="G9274" i="7"/>
  <c r="G9275" i="7"/>
  <c r="G9276" i="7"/>
  <c r="G9277" i="7"/>
  <c r="G9278" i="7"/>
  <c r="G9279" i="7"/>
  <c r="G9280" i="7"/>
  <c r="G9281" i="7"/>
  <c r="G9282" i="7"/>
  <c r="G9283" i="7"/>
  <c r="G9284" i="7"/>
  <c r="G9285" i="7"/>
  <c r="G9286" i="7"/>
  <c r="G9287" i="7"/>
  <c r="G9288" i="7"/>
  <c r="G9289" i="7"/>
  <c r="G9290" i="7"/>
  <c r="G9291" i="7"/>
  <c r="G9292" i="7"/>
  <c r="G9293" i="7"/>
  <c r="G9294" i="7"/>
  <c r="G9295" i="7"/>
  <c r="G9296" i="7"/>
  <c r="G9297" i="7"/>
  <c r="G9298" i="7"/>
  <c r="G9299" i="7"/>
  <c r="G9300" i="7"/>
  <c r="G9301" i="7"/>
  <c r="G9302" i="7"/>
  <c r="G9303" i="7"/>
  <c r="G9304" i="7"/>
  <c r="G9305" i="7"/>
  <c r="G9306" i="7"/>
  <c r="G9307" i="7"/>
  <c r="G9308" i="7"/>
  <c r="G9309" i="7"/>
  <c r="G9310" i="7"/>
  <c r="G9311" i="7"/>
  <c r="G9312" i="7"/>
  <c r="G9313" i="7"/>
  <c r="G9314" i="7"/>
  <c r="G9315" i="7"/>
  <c r="G9316" i="7"/>
  <c r="G9317" i="7"/>
  <c r="G9318" i="7"/>
  <c r="G9319" i="7"/>
  <c r="G9320" i="7"/>
  <c r="G9321" i="7"/>
  <c r="G9322" i="7"/>
  <c r="G9323" i="7"/>
  <c r="G9324" i="7"/>
  <c r="G9325" i="7"/>
  <c r="G9326" i="7"/>
  <c r="G9327" i="7"/>
  <c r="G9328" i="7"/>
  <c r="G9329" i="7"/>
  <c r="G9330" i="7"/>
  <c r="G9331" i="7"/>
  <c r="G9332" i="7"/>
  <c r="G9333" i="7"/>
  <c r="G9334" i="7"/>
  <c r="G9335" i="7"/>
  <c r="G9336" i="7"/>
  <c r="G9337" i="7"/>
  <c r="G9338" i="7"/>
  <c r="G9339" i="7"/>
  <c r="G9340" i="7"/>
  <c r="G9341" i="7"/>
  <c r="G9342" i="7"/>
  <c r="G9343" i="7"/>
  <c r="G9344" i="7"/>
  <c r="G9345" i="7"/>
  <c r="G9346" i="7"/>
  <c r="G9347" i="7"/>
  <c r="G9348" i="7"/>
  <c r="G9349" i="7"/>
  <c r="G9350" i="7"/>
  <c r="G9351" i="7"/>
  <c r="G9352" i="7"/>
  <c r="G9353" i="7"/>
  <c r="G9354" i="7"/>
  <c r="G9355" i="7"/>
  <c r="G9356" i="7"/>
  <c r="G9357" i="7"/>
  <c r="G9358" i="7"/>
  <c r="G9359" i="7"/>
  <c r="G9360" i="7"/>
  <c r="G9361" i="7"/>
  <c r="G9362" i="7"/>
  <c r="G9363" i="7"/>
  <c r="G9364" i="7"/>
  <c r="G9365" i="7"/>
  <c r="G9366" i="7"/>
  <c r="G9367" i="7"/>
  <c r="G9368" i="7"/>
  <c r="G9369" i="7"/>
  <c r="G9370" i="7"/>
  <c r="G9371" i="7"/>
  <c r="G9372" i="7"/>
  <c r="G9373" i="7"/>
  <c r="G9374" i="7"/>
  <c r="G9375" i="7"/>
  <c r="G9376" i="7"/>
  <c r="G9377" i="7"/>
  <c r="G9378" i="7"/>
  <c r="G9379" i="7"/>
  <c r="G9380" i="7"/>
  <c r="G9381" i="7"/>
  <c r="G9382" i="7"/>
  <c r="G9383" i="7"/>
  <c r="G9384" i="7"/>
  <c r="G9385" i="7"/>
  <c r="G9386" i="7"/>
  <c r="G9387" i="7"/>
  <c r="G9388" i="7"/>
  <c r="G9389" i="7"/>
  <c r="G9390" i="7"/>
  <c r="G9391" i="7"/>
  <c r="G9392" i="7"/>
  <c r="G9393" i="7"/>
  <c r="G9394" i="7"/>
  <c r="G9395" i="7"/>
  <c r="G9396" i="7"/>
  <c r="G9397" i="7"/>
  <c r="G9398" i="7"/>
  <c r="G9399" i="7"/>
  <c r="G9400" i="7"/>
  <c r="G9401" i="7"/>
  <c r="G9402" i="7"/>
  <c r="G9403" i="7"/>
  <c r="G9404" i="7"/>
  <c r="G9405" i="7"/>
  <c r="G9406" i="7"/>
  <c r="G9407" i="7"/>
  <c r="G9408" i="7"/>
  <c r="G9409" i="7"/>
  <c r="G9410" i="7"/>
  <c r="G9411" i="7"/>
  <c r="G9412" i="7"/>
  <c r="G9413" i="7"/>
  <c r="G9414" i="7"/>
  <c r="G9415" i="7"/>
  <c r="G9416" i="7"/>
  <c r="G9417" i="7"/>
  <c r="G9418" i="7"/>
  <c r="G9419" i="7"/>
  <c r="G9420" i="7"/>
  <c r="G9421" i="7"/>
  <c r="G9422" i="7"/>
  <c r="G9423" i="7"/>
  <c r="G9424" i="7"/>
  <c r="G9425" i="7"/>
  <c r="G9426" i="7"/>
  <c r="G9427" i="7"/>
  <c r="G9428" i="7"/>
  <c r="G9429" i="7"/>
  <c r="G9430" i="7"/>
  <c r="G9431" i="7"/>
  <c r="G9432" i="7"/>
  <c r="G9433" i="7"/>
  <c r="G9434" i="7"/>
  <c r="G9435" i="7"/>
  <c r="G9436" i="7"/>
  <c r="G9437" i="7"/>
  <c r="G9438" i="7"/>
  <c r="G9439" i="7"/>
  <c r="G9440" i="7"/>
  <c r="G9441" i="7"/>
  <c r="G9442" i="7"/>
  <c r="G9443" i="7"/>
  <c r="G9444" i="7"/>
  <c r="G9445" i="7"/>
  <c r="G9446" i="7"/>
  <c r="G9447" i="7"/>
  <c r="G9448" i="7"/>
  <c r="G9449" i="7"/>
  <c r="G9450" i="7"/>
  <c r="G9451" i="7"/>
  <c r="G9452" i="7"/>
  <c r="G9453" i="7"/>
  <c r="G9454" i="7"/>
  <c r="G9455" i="7"/>
  <c r="G9456" i="7"/>
  <c r="G9457" i="7"/>
  <c r="G9458" i="7"/>
  <c r="G9459" i="7"/>
  <c r="G9460" i="7"/>
  <c r="G9461" i="7"/>
  <c r="G9462" i="7"/>
  <c r="G9463" i="7"/>
  <c r="G9464" i="7"/>
  <c r="G9465" i="7"/>
  <c r="G9466" i="7"/>
  <c r="G9467" i="7"/>
  <c r="G9468" i="7"/>
  <c r="G9469" i="7"/>
  <c r="G9470" i="7"/>
  <c r="G9471" i="7"/>
  <c r="G9472" i="7"/>
  <c r="G9473" i="7"/>
  <c r="G9474" i="7"/>
  <c r="G9475" i="7"/>
  <c r="G9476" i="7"/>
  <c r="G9477" i="7"/>
  <c r="G9478" i="7"/>
  <c r="G9479" i="7"/>
  <c r="G9480" i="7"/>
  <c r="G9481" i="7"/>
  <c r="G9482" i="7"/>
  <c r="G9483" i="7"/>
  <c r="G9484" i="7"/>
  <c r="G9485" i="7"/>
  <c r="G9486" i="7"/>
  <c r="G9487" i="7"/>
  <c r="G9488" i="7"/>
  <c r="G9489" i="7"/>
  <c r="G9490" i="7"/>
  <c r="G9491" i="7"/>
  <c r="G9492" i="7"/>
  <c r="G9493" i="7"/>
  <c r="G9494" i="7"/>
  <c r="G9495" i="7"/>
  <c r="G9496" i="7"/>
  <c r="G9497" i="7"/>
  <c r="G9498" i="7"/>
  <c r="G9499" i="7"/>
  <c r="G9500" i="7"/>
  <c r="G9501" i="7"/>
  <c r="G9502" i="7"/>
  <c r="G9503" i="7"/>
  <c r="G9504" i="7"/>
  <c r="G9505" i="7"/>
  <c r="G9506" i="7"/>
  <c r="G9507" i="7"/>
  <c r="G9508" i="7"/>
  <c r="G9509" i="7"/>
  <c r="G9510" i="7"/>
  <c r="G9511" i="7"/>
  <c r="G9512" i="7"/>
  <c r="G9513" i="7"/>
  <c r="G9514" i="7"/>
  <c r="G9515" i="7"/>
  <c r="G9516" i="7"/>
  <c r="G9517" i="7"/>
  <c r="G9518" i="7"/>
  <c r="G9519" i="7"/>
  <c r="G9520" i="7"/>
  <c r="G9521" i="7"/>
  <c r="G9522" i="7"/>
  <c r="G9523" i="7"/>
  <c r="G9524" i="7"/>
  <c r="G9525" i="7"/>
  <c r="G9526" i="7"/>
  <c r="G9527" i="7"/>
  <c r="G9528" i="7"/>
  <c r="G9529" i="7"/>
  <c r="G9530" i="7"/>
  <c r="G9531" i="7"/>
  <c r="G9532" i="7"/>
  <c r="G9533" i="7"/>
  <c r="G9534" i="7"/>
  <c r="G9535" i="7"/>
  <c r="G9536" i="7"/>
  <c r="G9537" i="7"/>
  <c r="G9538" i="7"/>
  <c r="G9539" i="7"/>
  <c r="G9540" i="7"/>
  <c r="G9541" i="7"/>
  <c r="G9542" i="7"/>
  <c r="G9543" i="7"/>
  <c r="G9544" i="7"/>
  <c r="G9545" i="7"/>
  <c r="G9546" i="7"/>
  <c r="G9547" i="7"/>
  <c r="G9548" i="7"/>
  <c r="G9549" i="7"/>
  <c r="G9550" i="7"/>
  <c r="G9551" i="7"/>
  <c r="G9552" i="7"/>
  <c r="G9553" i="7"/>
  <c r="G9554" i="7"/>
  <c r="G9555" i="7"/>
  <c r="G9556" i="7"/>
  <c r="G9557" i="7"/>
  <c r="G9558" i="7"/>
  <c r="G9559" i="7"/>
  <c r="G9560" i="7"/>
  <c r="G9561" i="7"/>
  <c r="G9562" i="7"/>
  <c r="G9563" i="7"/>
  <c r="G9564" i="7"/>
  <c r="G9565" i="7"/>
  <c r="G9566" i="7"/>
  <c r="G9567" i="7"/>
  <c r="G9568" i="7"/>
  <c r="G9569" i="7"/>
  <c r="G9570" i="7"/>
  <c r="G9571" i="7"/>
  <c r="G9572" i="7"/>
  <c r="G9573" i="7"/>
  <c r="G9574" i="7"/>
  <c r="G9575" i="7"/>
  <c r="G9576" i="7"/>
  <c r="G9577" i="7"/>
  <c r="G9578" i="7"/>
  <c r="G9579" i="7"/>
  <c r="G9580" i="7"/>
  <c r="G9581" i="7"/>
  <c r="G9582" i="7"/>
  <c r="G9583" i="7"/>
  <c r="G9584" i="7"/>
  <c r="G9585" i="7"/>
  <c r="G9586" i="7"/>
  <c r="G9587" i="7"/>
  <c r="G9588" i="7"/>
  <c r="G9589" i="7"/>
  <c r="G9590" i="7"/>
  <c r="G9591" i="7"/>
  <c r="G9592" i="7"/>
  <c r="G9593" i="7"/>
  <c r="G9594" i="7"/>
  <c r="G9595" i="7"/>
  <c r="G9596" i="7"/>
  <c r="G9597" i="7"/>
  <c r="G9598" i="7"/>
  <c r="G9599" i="7"/>
  <c r="G9600" i="7"/>
  <c r="G9601" i="7"/>
  <c r="G9602" i="7"/>
  <c r="G9603" i="7"/>
  <c r="G9604" i="7"/>
  <c r="G9605" i="7"/>
  <c r="G9606" i="7"/>
  <c r="G9607" i="7"/>
  <c r="G9608" i="7"/>
  <c r="G9609" i="7"/>
  <c r="G9610" i="7"/>
  <c r="G9611" i="7"/>
  <c r="G9612" i="7"/>
  <c r="G9613" i="7"/>
  <c r="G9614" i="7"/>
  <c r="G9615" i="7"/>
  <c r="G9616" i="7"/>
  <c r="G9617" i="7"/>
  <c r="G9618" i="7"/>
  <c r="G9619" i="7"/>
  <c r="G9620" i="7"/>
  <c r="G9621" i="7"/>
  <c r="G9622" i="7"/>
  <c r="G9623" i="7"/>
  <c r="G9624" i="7"/>
  <c r="G9625" i="7"/>
  <c r="G9626" i="7"/>
  <c r="G9627" i="7"/>
  <c r="G9628" i="7"/>
  <c r="G9629" i="7"/>
  <c r="G9630" i="7"/>
  <c r="G9631" i="7"/>
  <c r="G9632" i="7"/>
  <c r="G9633" i="7"/>
  <c r="G9634" i="7"/>
  <c r="G9635" i="7"/>
  <c r="G9636" i="7"/>
  <c r="G9637" i="7"/>
  <c r="G9638" i="7"/>
  <c r="G9639" i="7"/>
  <c r="G9640" i="7"/>
  <c r="G9641" i="7"/>
  <c r="G9642" i="7"/>
  <c r="G9643" i="7"/>
  <c r="G9644" i="7"/>
  <c r="G9645" i="7"/>
  <c r="G9646" i="7"/>
  <c r="G9647" i="7"/>
  <c r="G9648" i="7"/>
  <c r="G9649" i="7"/>
  <c r="G9650" i="7"/>
  <c r="G9651" i="7"/>
  <c r="G9652" i="7"/>
  <c r="G9653" i="7"/>
  <c r="G9654" i="7"/>
  <c r="G9655" i="7"/>
  <c r="G9656" i="7"/>
  <c r="G9657" i="7"/>
  <c r="G9658" i="7"/>
  <c r="G9659" i="7"/>
  <c r="G9660" i="7"/>
  <c r="G9661" i="7"/>
  <c r="G9662" i="7"/>
  <c r="G9663" i="7"/>
  <c r="G9664" i="7"/>
  <c r="G9665" i="7"/>
  <c r="G9666" i="7"/>
  <c r="G9667" i="7"/>
  <c r="G9668" i="7"/>
  <c r="G9669" i="7"/>
  <c r="G9670" i="7"/>
  <c r="G9671" i="7"/>
  <c r="G9672" i="7"/>
  <c r="G9673" i="7"/>
  <c r="G9674" i="7"/>
  <c r="G9675" i="7"/>
  <c r="G9676" i="7"/>
  <c r="G9677" i="7"/>
  <c r="G9678" i="7"/>
  <c r="G9679" i="7"/>
  <c r="G9680" i="7"/>
  <c r="G9681" i="7"/>
  <c r="G9682" i="7"/>
  <c r="G9683" i="7"/>
  <c r="G9684" i="7"/>
  <c r="G9685" i="7"/>
  <c r="G9686" i="7"/>
  <c r="G9687" i="7"/>
  <c r="G9688" i="7"/>
  <c r="G9689" i="7"/>
  <c r="G9690" i="7"/>
  <c r="G9691" i="7"/>
  <c r="G9692" i="7"/>
  <c r="G9693" i="7"/>
  <c r="G9694" i="7"/>
  <c r="G9695" i="7"/>
  <c r="G9696" i="7"/>
  <c r="G9697" i="7"/>
  <c r="G9698" i="7"/>
  <c r="G9699" i="7"/>
  <c r="G9700" i="7"/>
  <c r="G9701" i="7"/>
  <c r="G9702" i="7"/>
  <c r="G9703" i="7"/>
  <c r="G9704" i="7"/>
  <c r="G9705" i="7"/>
  <c r="G9706" i="7"/>
  <c r="G9707" i="7"/>
  <c r="G9708" i="7"/>
  <c r="G9709" i="7"/>
  <c r="G9710" i="7"/>
  <c r="G9711" i="7"/>
  <c r="G9712" i="7"/>
  <c r="G9713" i="7"/>
  <c r="G9714" i="7"/>
  <c r="G9715" i="7"/>
  <c r="G9716" i="7"/>
  <c r="G9717" i="7"/>
  <c r="G9718" i="7"/>
  <c r="G9719" i="7"/>
  <c r="G9720" i="7"/>
  <c r="G9721" i="7"/>
  <c r="G9722" i="7"/>
  <c r="G9723" i="7"/>
  <c r="G9724" i="7"/>
  <c r="G9725" i="7"/>
  <c r="G9726" i="7"/>
  <c r="G9727" i="7"/>
  <c r="G9728" i="7"/>
  <c r="G9729" i="7"/>
  <c r="G9730" i="7"/>
  <c r="G9731" i="7"/>
  <c r="G9732" i="7"/>
  <c r="G9733" i="7"/>
  <c r="G9734" i="7"/>
  <c r="G9735" i="7"/>
  <c r="G9736" i="7"/>
  <c r="G9737" i="7"/>
  <c r="G9738" i="7"/>
  <c r="G9739" i="7"/>
  <c r="G9740" i="7"/>
  <c r="G9741" i="7"/>
  <c r="G9742" i="7"/>
  <c r="G9743" i="7"/>
  <c r="G9744" i="7"/>
  <c r="G9745" i="7"/>
  <c r="G9746" i="7"/>
  <c r="G9747" i="7"/>
  <c r="G9748" i="7"/>
  <c r="G9749" i="7"/>
  <c r="G9750" i="7"/>
  <c r="G9751" i="7"/>
  <c r="G9752" i="7"/>
  <c r="G9753" i="7"/>
  <c r="G9754" i="7"/>
  <c r="G9755" i="7"/>
  <c r="G9756" i="7"/>
  <c r="G9757" i="7"/>
  <c r="G9758" i="7"/>
  <c r="G9759" i="7"/>
  <c r="G9760" i="7"/>
  <c r="G9761" i="7"/>
  <c r="G9762" i="7"/>
  <c r="G9763" i="7"/>
  <c r="G9764" i="7"/>
  <c r="G9765" i="7"/>
  <c r="G9766" i="7"/>
  <c r="G9767" i="7"/>
  <c r="G9768" i="7"/>
  <c r="G9769" i="7"/>
  <c r="G9770" i="7"/>
  <c r="G9771" i="7"/>
  <c r="G9772" i="7"/>
  <c r="G9773" i="7"/>
  <c r="G9774" i="7"/>
  <c r="G9775" i="7"/>
  <c r="G9776" i="7"/>
  <c r="G9777" i="7"/>
  <c r="G9778" i="7"/>
  <c r="G9779" i="7"/>
  <c r="G9780" i="7"/>
  <c r="G9781" i="7"/>
  <c r="G9782" i="7"/>
  <c r="G9783" i="7"/>
  <c r="G9784" i="7"/>
  <c r="G9785" i="7"/>
  <c r="G9786" i="7"/>
  <c r="G9787" i="7"/>
  <c r="G9788" i="7"/>
  <c r="G9789" i="7"/>
  <c r="G9790" i="7"/>
  <c r="G9791" i="7"/>
  <c r="G9792" i="7"/>
  <c r="G9793" i="7"/>
  <c r="G9794" i="7"/>
  <c r="G9795" i="7"/>
  <c r="G9796" i="7"/>
  <c r="G9797" i="7"/>
  <c r="G9798" i="7"/>
  <c r="G9799" i="7"/>
  <c r="G9800" i="7"/>
  <c r="G9801" i="7"/>
  <c r="G9802" i="7"/>
  <c r="G9803" i="7"/>
  <c r="G9804" i="7"/>
  <c r="G9805" i="7"/>
  <c r="G9806" i="7"/>
  <c r="G9807" i="7"/>
  <c r="G9808" i="7"/>
  <c r="G9809" i="7"/>
  <c r="G9810" i="7"/>
  <c r="G9811" i="7"/>
  <c r="G9812" i="7"/>
  <c r="G9813" i="7"/>
  <c r="G9814" i="7"/>
  <c r="G9815" i="7"/>
  <c r="G9816" i="7"/>
  <c r="G9817" i="7"/>
  <c r="G9818" i="7"/>
  <c r="G9819" i="7"/>
  <c r="G9820" i="7"/>
  <c r="G9821" i="7"/>
  <c r="G9822" i="7"/>
  <c r="G9823" i="7"/>
  <c r="G9824" i="7"/>
  <c r="G9825" i="7"/>
  <c r="G9826" i="7"/>
  <c r="G9827" i="7"/>
  <c r="G9828" i="7"/>
  <c r="G9829" i="7"/>
  <c r="G9830" i="7"/>
  <c r="G9831" i="7"/>
  <c r="G9832" i="7"/>
  <c r="G9833" i="7"/>
  <c r="G9834" i="7"/>
  <c r="G9835" i="7"/>
  <c r="G9836" i="7"/>
  <c r="G9837" i="7"/>
  <c r="G9838" i="7"/>
  <c r="G9839" i="7"/>
  <c r="G9840" i="7"/>
  <c r="G9841" i="7"/>
  <c r="G9842" i="7"/>
  <c r="G9843" i="7"/>
  <c r="G9844" i="7"/>
  <c r="G9845" i="7"/>
  <c r="G9846" i="7"/>
  <c r="G9847" i="7"/>
  <c r="G9848" i="7"/>
  <c r="G9849" i="7"/>
  <c r="G9850" i="7"/>
  <c r="G9851" i="7"/>
  <c r="G9852" i="7"/>
  <c r="G9853" i="7"/>
  <c r="G9854" i="7"/>
  <c r="G9855" i="7"/>
  <c r="G9856" i="7"/>
  <c r="G9857" i="7"/>
  <c r="G9858" i="7"/>
  <c r="G9859" i="7"/>
  <c r="G9860" i="7"/>
  <c r="G9861" i="7"/>
  <c r="G9862" i="7"/>
  <c r="G9863" i="7"/>
  <c r="G9864" i="7"/>
  <c r="G9865" i="7"/>
  <c r="G9866" i="7"/>
  <c r="G9867" i="7"/>
  <c r="G9868" i="7"/>
  <c r="G9869" i="7"/>
  <c r="G9870" i="7"/>
  <c r="G9871" i="7"/>
  <c r="G9872" i="7"/>
  <c r="G9873" i="7"/>
  <c r="G9874" i="7"/>
  <c r="G9875" i="7"/>
  <c r="G9876" i="7"/>
  <c r="G9877" i="7"/>
  <c r="G9878" i="7"/>
  <c r="G9879" i="7"/>
  <c r="G9880" i="7"/>
  <c r="G9881" i="7"/>
  <c r="G9882" i="7"/>
  <c r="G9883" i="7"/>
  <c r="G9884" i="7"/>
  <c r="G9885" i="7"/>
  <c r="G9886" i="7"/>
  <c r="G9887" i="7"/>
  <c r="G9888" i="7"/>
  <c r="G9889" i="7"/>
  <c r="G9890" i="7"/>
  <c r="G9891" i="7"/>
  <c r="G9892" i="7"/>
  <c r="G9893" i="7"/>
  <c r="G9894" i="7"/>
  <c r="G9895" i="7"/>
  <c r="G9896" i="7"/>
  <c r="G9897" i="7"/>
  <c r="G9898" i="7"/>
  <c r="G9899" i="7"/>
  <c r="G9900" i="7"/>
  <c r="G9901" i="7"/>
  <c r="G9902" i="7"/>
  <c r="G9903" i="7"/>
  <c r="G9904" i="7"/>
  <c r="G9905" i="7"/>
  <c r="G9906" i="7"/>
  <c r="G9907" i="7"/>
  <c r="G9908" i="7"/>
  <c r="G9909" i="7"/>
  <c r="G9910" i="7"/>
  <c r="G9911" i="7"/>
  <c r="G9912" i="7"/>
  <c r="G9913" i="7"/>
  <c r="G9914" i="7"/>
  <c r="G9915" i="7"/>
  <c r="G9916" i="7"/>
  <c r="G9917" i="7"/>
  <c r="G9918" i="7"/>
  <c r="G9919" i="7"/>
  <c r="G9920" i="7"/>
  <c r="G9921" i="7"/>
  <c r="G9922" i="7"/>
  <c r="G9923" i="7"/>
  <c r="G9924" i="7"/>
  <c r="G9925" i="7"/>
  <c r="G9926" i="7"/>
  <c r="G9927" i="7"/>
  <c r="G9928" i="7"/>
  <c r="G9929" i="7"/>
  <c r="G9930" i="7"/>
  <c r="G9931" i="7"/>
  <c r="G9932" i="7"/>
  <c r="G9933" i="7"/>
  <c r="G9934" i="7"/>
  <c r="G9935" i="7"/>
  <c r="G9936" i="7"/>
  <c r="G9937" i="7"/>
  <c r="G9938" i="7"/>
  <c r="G9939" i="7"/>
  <c r="G9940" i="7"/>
  <c r="G9941" i="7"/>
  <c r="G9942" i="7"/>
  <c r="G9943" i="7"/>
  <c r="G9944" i="7"/>
  <c r="G9945" i="7"/>
  <c r="G9946" i="7"/>
  <c r="G9947" i="7"/>
  <c r="G9948" i="7"/>
  <c r="G9949" i="7"/>
  <c r="G9950" i="7"/>
  <c r="G9951" i="7"/>
  <c r="G9952" i="7"/>
  <c r="G9953" i="7"/>
  <c r="G9954" i="7"/>
  <c r="G9955" i="7"/>
  <c r="G9956" i="7"/>
  <c r="G9957" i="7"/>
  <c r="G9958" i="7"/>
  <c r="G9959" i="7"/>
  <c r="G9960" i="7"/>
  <c r="G9961" i="7"/>
  <c r="G9962" i="7"/>
  <c r="G9963" i="7"/>
  <c r="G9964" i="7"/>
  <c r="G9965" i="7"/>
  <c r="G9966" i="7"/>
  <c r="G9967" i="7"/>
  <c r="G9968" i="7"/>
  <c r="G9969" i="7"/>
  <c r="G9970" i="7"/>
  <c r="G9971" i="7"/>
  <c r="G9972" i="7"/>
  <c r="G9973" i="7"/>
  <c r="G9974" i="7"/>
  <c r="G9975" i="7"/>
  <c r="G9976" i="7"/>
  <c r="G9977" i="7"/>
  <c r="G9978" i="7"/>
  <c r="G9979" i="7"/>
  <c r="G9980" i="7"/>
  <c r="G9981" i="7"/>
  <c r="G9982" i="7"/>
  <c r="G9983" i="7"/>
  <c r="G9984" i="7"/>
  <c r="G9985" i="7"/>
  <c r="G9986" i="7"/>
  <c r="G9987" i="7"/>
  <c r="G9988" i="7"/>
  <c r="G9989" i="7"/>
  <c r="G9990" i="7"/>
  <c r="G9991" i="7"/>
  <c r="G9992" i="7"/>
  <c r="G9993" i="7"/>
  <c r="G9994" i="7"/>
  <c r="G9995" i="7"/>
  <c r="G9996" i="7"/>
  <c r="G9997" i="7"/>
  <c r="G9998" i="7"/>
  <c r="G9999" i="7"/>
  <c r="G10000" i="7"/>
  <c r="G10001" i="7"/>
  <c r="G10002" i="7"/>
  <c r="G10003" i="7"/>
  <c r="G10004" i="7"/>
  <c r="G10005" i="7"/>
  <c r="G10006" i="7"/>
  <c r="G10007" i="7"/>
  <c r="G10008" i="7"/>
  <c r="G10009" i="7"/>
  <c r="G10010" i="7"/>
  <c r="G10011" i="7"/>
  <c r="G10012" i="7"/>
  <c r="G10013" i="7"/>
  <c r="G10014" i="7"/>
  <c r="G10015" i="7"/>
  <c r="G10016" i="7"/>
  <c r="G10017" i="7"/>
  <c r="G10018" i="7"/>
  <c r="G10019" i="7"/>
  <c r="G10020" i="7"/>
  <c r="G10021" i="7"/>
  <c r="G10022" i="7"/>
  <c r="G10023" i="7"/>
  <c r="G10024" i="7"/>
  <c r="G10025" i="7"/>
  <c r="G10026" i="7"/>
  <c r="G10027" i="7"/>
  <c r="G10028" i="7"/>
  <c r="G10029" i="7"/>
  <c r="G10030" i="7"/>
  <c r="G10031" i="7"/>
  <c r="G10032" i="7"/>
  <c r="G10033" i="7"/>
  <c r="G10034" i="7"/>
  <c r="G10035" i="7"/>
  <c r="G10036" i="7"/>
  <c r="G10037" i="7"/>
  <c r="G10038" i="7"/>
  <c r="G10039" i="7"/>
  <c r="G10040" i="7"/>
  <c r="G10041" i="7"/>
  <c r="G10042" i="7"/>
  <c r="G10043" i="7"/>
  <c r="G10044" i="7"/>
  <c r="G10045" i="7"/>
  <c r="G10046" i="7"/>
  <c r="G10047" i="7"/>
  <c r="G10048" i="7"/>
  <c r="G10049" i="7"/>
  <c r="G10050" i="7"/>
  <c r="G10051" i="7"/>
  <c r="G10052" i="7"/>
  <c r="G10053" i="7"/>
  <c r="G10054" i="7"/>
  <c r="G10055" i="7"/>
  <c r="G10056" i="7"/>
  <c r="G10057" i="7"/>
  <c r="G10058" i="7"/>
  <c r="G10059" i="7"/>
  <c r="G10060" i="7"/>
  <c r="G10061" i="7"/>
  <c r="G10062" i="7"/>
  <c r="G10063" i="7"/>
  <c r="G10064" i="7"/>
  <c r="G10065" i="7"/>
  <c r="G10066" i="7"/>
  <c r="G10067" i="7"/>
  <c r="G10068" i="7"/>
  <c r="G10069" i="7"/>
  <c r="G10070" i="7"/>
  <c r="G10071" i="7"/>
  <c r="G10072" i="7"/>
  <c r="G10073" i="7"/>
  <c r="G10074" i="7"/>
  <c r="G10075" i="7"/>
  <c r="G10076" i="7"/>
  <c r="G10077" i="7"/>
  <c r="G10078" i="7"/>
  <c r="G10079" i="7"/>
  <c r="G10080" i="7"/>
  <c r="G10081" i="7"/>
  <c r="G10082" i="7"/>
  <c r="G10083" i="7"/>
  <c r="G10084" i="7"/>
  <c r="G10085" i="7"/>
  <c r="G10086" i="7"/>
  <c r="G10087" i="7"/>
  <c r="G10088" i="7"/>
  <c r="G10089" i="7"/>
  <c r="G10090" i="7"/>
  <c r="G10091" i="7"/>
  <c r="G10092" i="7"/>
  <c r="G10093" i="7"/>
  <c r="G10094" i="7"/>
  <c r="G10095" i="7"/>
  <c r="G10096" i="7"/>
  <c r="G10097" i="7"/>
  <c r="G10098" i="7"/>
  <c r="G10099" i="7"/>
  <c r="G10100" i="7"/>
  <c r="G10101" i="7"/>
  <c r="G10102" i="7"/>
  <c r="G10103" i="7"/>
  <c r="G10104" i="7"/>
  <c r="G10105" i="7"/>
  <c r="G10106" i="7"/>
  <c r="G10107" i="7"/>
  <c r="G10108" i="7"/>
  <c r="G10109" i="7"/>
  <c r="G10110" i="7"/>
  <c r="G10111" i="7"/>
  <c r="G10112" i="7"/>
  <c r="G10113" i="7"/>
  <c r="G10114" i="7"/>
  <c r="G10115" i="7"/>
  <c r="G10116" i="7"/>
  <c r="G10117" i="7"/>
  <c r="G10118" i="7"/>
  <c r="G10119" i="7"/>
  <c r="G10120" i="7"/>
  <c r="G10121" i="7"/>
  <c r="G10122" i="7"/>
  <c r="G10123" i="7"/>
  <c r="G10124" i="7"/>
  <c r="G10125" i="7"/>
  <c r="G10126" i="7"/>
  <c r="G10127" i="7"/>
  <c r="G10128" i="7"/>
  <c r="G10129" i="7"/>
  <c r="G10130" i="7"/>
  <c r="G10131" i="7"/>
  <c r="G10132" i="7"/>
  <c r="G10133" i="7"/>
  <c r="G10134" i="7"/>
  <c r="G10135" i="7"/>
  <c r="G10136" i="7"/>
  <c r="G10137" i="7"/>
  <c r="G10138" i="7"/>
  <c r="G10139" i="7"/>
  <c r="G10140" i="7"/>
  <c r="G10141" i="7"/>
  <c r="G10142" i="7"/>
  <c r="G10143" i="7"/>
  <c r="G10144" i="7"/>
  <c r="G10145" i="7"/>
  <c r="G10146" i="7"/>
  <c r="G10147" i="7"/>
  <c r="G10148" i="7"/>
  <c r="G10149" i="7"/>
  <c r="G10150" i="7"/>
  <c r="G10151" i="7"/>
  <c r="G10152" i="7"/>
  <c r="G10153" i="7"/>
  <c r="G10154" i="7"/>
  <c r="G10155" i="7"/>
  <c r="G10156" i="7"/>
  <c r="G10157" i="7"/>
  <c r="G10158" i="7"/>
  <c r="G10159" i="7"/>
  <c r="G10160" i="7"/>
  <c r="G10161" i="7"/>
  <c r="G10162" i="7"/>
  <c r="G10163" i="7"/>
  <c r="G10164" i="7"/>
  <c r="G10165" i="7"/>
  <c r="G10166" i="7"/>
  <c r="G10167" i="7"/>
  <c r="G10168" i="7"/>
  <c r="G10169" i="7"/>
  <c r="G10170" i="7"/>
  <c r="G10171" i="7"/>
  <c r="G10172" i="7"/>
  <c r="G10173" i="7"/>
  <c r="G10174" i="7"/>
  <c r="G10175" i="7"/>
  <c r="G10176" i="7"/>
  <c r="G10177" i="7"/>
  <c r="G10178" i="7"/>
  <c r="G10179" i="7"/>
  <c r="G10180" i="7"/>
  <c r="G10181" i="7"/>
  <c r="G10182" i="7"/>
  <c r="G10183" i="7"/>
  <c r="G10184" i="7"/>
  <c r="G10185" i="7"/>
  <c r="G10186" i="7"/>
  <c r="G10187" i="7"/>
  <c r="G10188" i="7"/>
  <c r="G10189" i="7"/>
  <c r="G10190" i="7"/>
  <c r="G10191" i="7"/>
  <c r="G10192" i="7"/>
  <c r="G10193" i="7"/>
  <c r="G10194" i="7"/>
  <c r="G10195" i="7"/>
  <c r="G10196" i="7"/>
  <c r="G10197" i="7"/>
  <c r="G10198" i="7"/>
  <c r="G10199" i="7"/>
  <c r="G10200" i="7"/>
  <c r="G10201" i="7"/>
  <c r="G10202" i="7"/>
  <c r="G10203" i="7"/>
  <c r="G10204" i="7"/>
  <c r="G10205" i="7"/>
  <c r="G10206" i="7"/>
  <c r="G10207" i="7"/>
  <c r="G10208" i="7"/>
  <c r="G10209" i="7"/>
  <c r="G10210" i="7"/>
  <c r="G10211" i="7"/>
  <c r="G10212" i="7"/>
  <c r="G10213" i="7"/>
  <c r="G10214" i="7"/>
  <c r="G10215" i="7"/>
  <c r="G10216" i="7"/>
  <c r="G10217" i="7"/>
  <c r="G10218" i="7"/>
  <c r="G10219" i="7"/>
  <c r="G10220" i="7"/>
  <c r="G10221" i="7"/>
  <c r="G10222" i="7"/>
  <c r="G10223" i="7"/>
  <c r="G10224" i="7"/>
  <c r="G10225" i="7"/>
  <c r="G10226" i="7"/>
  <c r="G10227" i="7"/>
  <c r="G10228" i="7"/>
  <c r="G10229" i="7"/>
  <c r="G10230" i="7"/>
  <c r="G10231" i="7"/>
  <c r="G10232" i="7"/>
  <c r="G10233" i="7"/>
  <c r="G10234" i="7"/>
  <c r="G10235" i="7"/>
  <c r="G10236" i="7"/>
  <c r="G10237" i="7"/>
  <c r="G10238" i="7"/>
  <c r="G10239" i="7"/>
  <c r="G10240" i="7"/>
  <c r="G10241" i="7"/>
  <c r="G10242" i="7"/>
  <c r="G10243" i="7"/>
  <c r="G10244" i="7"/>
  <c r="G10245" i="7"/>
  <c r="G10246" i="7"/>
  <c r="G10247" i="7"/>
  <c r="G10248" i="7"/>
  <c r="G10249" i="7"/>
  <c r="G10250" i="7"/>
  <c r="G10251" i="7"/>
  <c r="G10252" i="7"/>
  <c r="G10253" i="7"/>
  <c r="G10254" i="7"/>
  <c r="G10255" i="7"/>
  <c r="G10256" i="7"/>
  <c r="G10257" i="7"/>
  <c r="G10258" i="7"/>
  <c r="G10259" i="7"/>
  <c r="G10260" i="7"/>
  <c r="G10261" i="7"/>
  <c r="G10262" i="7"/>
  <c r="G10263" i="7"/>
  <c r="G10264" i="7"/>
  <c r="G10265" i="7"/>
  <c r="G10266" i="7"/>
  <c r="G10267" i="7"/>
  <c r="G10268" i="7"/>
  <c r="G10269" i="7"/>
  <c r="G10270" i="7"/>
  <c r="G10271" i="7"/>
  <c r="G10272" i="7"/>
  <c r="G10273" i="7"/>
  <c r="G10274" i="7"/>
  <c r="G10275" i="7"/>
  <c r="G10276" i="7"/>
  <c r="G10277" i="7"/>
  <c r="G10278" i="7"/>
  <c r="G10279" i="7"/>
  <c r="G10280" i="7"/>
  <c r="G10281" i="7"/>
  <c r="G10282" i="7"/>
  <c r="G10283" i="7"/>
  <c r="G10284" i="7"/>
  <c r="G10285" i="7"/>
  <c r="G10286" i="7"/>
  <c r="G10287" i="7"/>
  <c r="G10288" i="7"/>
  <c r="G10289" i="7"/>
  <c r="G10290" i="7"/>
  <c r="G10291" i="7"/>
  <c r="G10292" i="7"/>
  <c r="G10293" i="7"/>
  <c r="G10294" i="7"/>
  <c r="G10295" i="7"/>
  <c r="G10296" i="7"/>
  <c r="G10297" i="7"/>
  <c r="G10298" i="7"/>
  <c r="G10299" i="7"/>
  <c r="G10300" i="7"/>
  <c r="G10301" i="7"/>
  <c r="G10302" i="7"/>
  <c r="G10303" i="7"/>
  <c r="G10304" i="7"/>
  <c r="G10305" i="7"/>
  <c r="G10306" i="7"/>
  <c r="G10307" i="7"/>
  <c r="G10308" i="7"/>
  <c r="G10309" i="7"/>
  <c r="G10310" i="7"/>
  <c r="G10311" i="7"/>
  <c r="G10312" i="7"/>
  <c r="G10313" i="7"/>
  <c r="G10314" i="7"/>
  <c r="G10315" i="7"/>
  <c r="G10316" i="7"/>
  <c r="G10317" i="7"/>
  <c r="G10318" i="7"/>
  <c r="G10319" i="7"/>
  <c r="G10320" i="7"/>
  <c r="G10321" i="7"/>
  <c r="G10322" i="7"/>
  <c r="G10323" i="7"/>
  <c r="G10324" i="7"/>
  <c r="G10325" i="7"/>
  <c r="G10326" i="7"/>
  <c r="G10327" i="7"/>
  <c r="G10328" i="7"/>
  <c r="G10329" i="7"/>
  <c r="G10330" i="7"/>
  <c r="G10331" i="7"/>
  <c r="G10332" i="7"/>
  <c r="G10333" i="7"/>
  <c r="G10334" i="7"/>
  <c r="G10335" i="7"/>
  <c r="G10336" i="7"/>
  <c r="G10337" i="7"/>
  <c r="G10338" i="7"/>
  <c r="G10339" i="7"/>
  <c r="G10340" i="7"/>
  <c r="G10341" i="7"/>
  <c r="G10342" i="7"/>
  <c r="G10343" i="7"/>
  <c r="G10344" i="7"/>
  <c r="G10345" i="7"/>
  <c r="G10346" i="7"/>
  <c r="G10347" i="7"/>
  <c r="G10348" i="7"/>
  <c r="G10349" i="7"/>
  <c r="G10350" i="7"/>
  <c r="G10351" i="7"/>
  <c r="G10352" i="7"/>
  <c r="G10353" i="7"/>
  <c r="G10354" i="7"/>
  <c r="G10355" i="7"/>
  <c r="G10356" i="7"/>
  <c r="G10357" i="7"/>
  <c r="G10358" i="7"/>
  <c r="G10359" i="7"/>
  <c r="G10360" i="7"/>
  <c r="G10361" i="7"/>
  <c r="G10362" i="7"/>
  <c r="G10363" i="7"/>
  <c r="G10364" i="7"/>
  <c r="G10365" i="7"/>
  <c r="G10366" i="7"/>
  <c r="G10367" i="7"/>
  <c r="G10368" i="7"/>
  <c r="G10369" i="7"/>
  <c r="G10370" i="7"/>
  <c r="G10371" i="7"/>
  <c r="G10372" i="7"/>
  <c r="G10373" i="7"/>
  <c r="G10374" i="7"/>
  <c r="G10375" i="7"/>
  <c r="G10376" i="7"/>
  <c r="G10377" i="7"/>
  <c r="G10378" i="7"/>
  <c r="G10379" i="7"/>
  <c r="G10380" i="7"/>
  <c r="G10381" i="7"/>
  <c r="G10382" i="7"/>
  <c r="G10383" i="7"/>
  <c r="G10384" i="7"/>
  <c r="G10385" i="7"/>
  <c r="G10386" i="7"/>
  <c r="G10387" i="7"/>
  <c r="G10388" i="7"/>
  <c r="G10389" i="7"/>
  <c r="G10390" i="7"/>
  <c r="G10391" i="7"/>
  <c r="G10392" i="7"/>
  <c r="G10393" i="7"/>
  <c r="G10394" i="7"/>
  <c r="G10395" i="7"/>
  <c r="G10396" i="7"/>
  <c r="G10397" i="7"/>
  <c r="G10398" i="7"/>
  <c r="G10399" i="7"/>
  <c r="G10400" i="7"/>
  <c r="G10401" i="7"/>
  <c r="G10402" i="7"/>
  <c r="G10403" i="7"/>
  <c r="G10404" i="7"/>
  <c r="G10405" i="7"/>
  <c r="G10406" i="7"/>
  <c r="G10407" i="7"/>
  <c r="G10408" i="7"/>
  <c r="G10409" i="7"/>
  <c r="G10410" i="7"/>
  <c r="G10411" i="7"/>
  <c r="G10412" i="7"/>
  <c r="G10413" i="7"/>
  <c r="G10414" i="7"/>
  <c r="G10415" i="7"/>
  <c r="G10416" i="7"/>
  <c r="G10417" i="7"/>
  <c r="G10418" i="7"/>
  <c r="G10419" i="7"/>
  <c r="G10420" i="7"/>
  <c r="G10421" i="7"/>
  <c r="G10422" i="7"/>
  <c r="G10423" i="7"/>
  <c r="G10424" i="7"/>
  <c r="G10425" i="7"/>
  <c r="G10426" i="7"/>
  <c r="G10427" i="7"/>
  <c r="G10428" i="7"/>
  <c r="G10429" i="7"/>
  <c r="G10430" i="7"/>
  <c r="G10431" i="7"/>
  <c r="G10432" i="7"/>
  <c r="G10433" i="7"/>
  <c r="G10434" i="7"/>
  <c r="G10435" i="7"/>
  <c r="G10436" i="7"/>
  <c r="G10437" i="7"/>
  <c r="G10438" i="7"/>
  <c r="G10439" i="7"/>
  <c r="G10440" i="7"/>
  <c r="G10441" i="7"/>
  <c r="G10442" i="7"/>
  <c r="G10443" i="7"/>
  <c r="G10444" i="7"/>
  <c r="G10445" i="7"/>
  <c r="G10446" i="7"/>
  <c r="G10447" i="7"/>
  <c r="G10448" i="7"/>
  <c r="G10449" i="7"/>
  <c r="G10450" i="7"/>
  <c r="G10451" i="7"/>
  <c r="G10452" i="7"/>
  <c r="G10453" i="7"/>
  <c r="G10454" i="7"/>
  <c r="G10455" i="7"/>
  <c r="G10456" i="7"/>
  <c r="G10457" i="7"/>
  <c r="G10458" i="7"/>
  <c r="G10459" i="7"/>
  <c r="G10460" i="7"/>
  <c r="G10461" i="7"/>
  <c r="G10462" i="7"/>
  <c r="G10463" i="7"/>
  <c r="G10464" i="7"/>
  <c r="G10465" i="7"/>
  <c r="G10466" i="7"/>
  <c r="G10467" i="7"/>
  <c r="G10468" i="7"/>
  <c r="G10469" i="7"/>
  <c r="G10470" i="7"/>
  <c r="G10471" i="7"/>
  <c r="G10472" i="7"/>
  <c r="G10473" i="7"/>
  <c r="G10474" i="7"/>
  <c r="G10475" i="7"/>
  <c r="G10476" i="7"/>
  <c r="G10477" i="7"/>
  <c r="G10478" i="7"/>
  <c r="G10479" i="7"/>
  <c r="G10480" i="7"/>
  <c r="G10481" i="7"/>
  <c r="G10482" i="7"/>
  <c r="G10483" i="7"/>
  <c r="G10484" i="7"/>
  <c r="G10485" i="7"/>
  <c r="G10486" i="7"/>
  <c r="G10487" i="7"/>
  <c r="G10488" i="7"/>
  <c r="G10489" i="7"/>
  <c r="G10490" i="7"/>
  <c r="G10491" i="7"/>
  <c r="G10492" i="7"/>
  <c r="G10493" i="7"/>
  <c r="G10494" i="7"/>
  <c r="G10495" i="7"/>
  <c r="G10496" i="7"/>
  <c r="G10497" i="7"/>
  <c r="G10498" i="7"/>
  <c r="G10499" i="7"/>
  <c r="G10500" i="7"/>
  <c r="G10501" i="7"/>
  <c r="G10502" i="7"/>
  <c r="G10503" i="7"/>
  <c r="G10504" i="7"/>
  <c r="G10505" i="7"/>
  <c r="G10506" i="7"/>
  <c r="G10507" i="7"/>
  <c r="G10508" i="7"/>
  <c r="G10509" i="7"/>
  <c r="G10510" i="7"/>
  <c r="G10511" i="7"/>
  <c r="G10512" i="7"/>
  <c r="G10513" i="7"/>
  <c r="G10514" i="7"/>
  <c r="G10515" i="7"/>
  <c r="G10516" i="7"/>
  <c r="G10517" i="7"/>
  <c r="G10518" i="7"/>
  <c r="G10519" i="7"/>
  <c r="G10520" i="7"/>
  <c r="G10521" i="7"/>
  <c r="G10522" i="7"/>
  <c r="G10523" i="7"/>
  <c r="G10524" i="7"/>
  <c r="G10525" i="7"/>
  <c r="G10526" i="7"/>
  <c r="G10527" i="7"/>
  <c r="G10528" i="7"/>
  <c r="G10529" i="7"/>
  <c r="G10530" i="7"/>
  <c r="G10531" i="7"/>
  <c r="G10532" i="7"/>
  <c r="G10533" i="7"/>
  <c r="G10534" i="7"/>
  <c r="G10535" i="7"/>
  <c r="G10536" i="7"/>
  <c r="G10537" i="7"/>
  <c r="G10538" i="7"/>
  <c r="G10539" i="7"/>
  <c r="G10540" i="7"/>
  <c r="G10541" i="7"/>
  <c r="G10542" i="7"/>
  <c r="G10543" i="7"/>
  <c r="G10544" i="7"/>
  <c r="G10545" i="7"/>
  <c r="G10546" i="7"/>
  <c r="G10547" i="7"/>
  <c r="G10548" i="7"/>
  <c r="G10549" i="7"/>
  <c r="G10550" i="7"/>
  <c r="G10551" i="7"/>
  <c r="G10552" i="7"/>
  <c r="G10553" i="7"/>
  <c r="G10554" i="7"/>
  <c r="G10555" i="7"/>
  <c r="G10556" i="7"/>
  <c r="G10557" i="7"/>
  <c r="G10558" i="7"/>
  <c r="G10559" i="7"/>
  <c r="G10560" i="7"/>
  <c r="G10561" i="7"/>
  <c r="G10562" i="7"/>
  <c r="G10563" i="7"/>
  <c r="G10564" i="7"/>
  <c r="G10565" i="7"/>
  <c r="G10566" i="7"/>
  <c r="G10567" i="7"/>
  <c r="G10568" i="7"/>
  <c r="G10569" i="7"/>
  <c r="G10570" i="7"/>
  <c r="G10571" i="7"/>
  <c r="G10572" i="7"/>
  <c r="G10573" i="7"/>
  <c r="G10574" i="7"/>
  <c r="G10575" i="7"/>
  <c r="G10576" i="7"/>
  <c r="G10577" i="7"/>
  <c r="G10578" i="7"/>
  <c r="G10579" i="7"/>
  <c r="G10580" i="7"/>
  <c r="G10581" i="7"/>
  <c r="G10582" i="7"/>
  <c r="G10583" i="7"/>
  <c r="G10584" i="7"/>
  <c r="G10585" i="7"/>
  <c r="G10586" i="7"/>
  <c r="G10587" i="7"/>
  <c r="G10588" i="7"/>
  <c r="G10589" i="7"/>
  <c r="G10590" i="7"/>
  <c r="G10591" i="7"/>
  <c r="G10592" i="7"/>
  <c r="G10593" i="7"/>
  <c r="G10594" i="7"/>
  <c r="G10595" i="7"/>
  <c r="G10596" i="7"/>
  <c r="G10597" i="7"/>
  <c r="G10598" i="7"/>
  <c r="G10599" i="7"/>
  <c r="G10600" i="7"/>
  <c r="G10601" i="7"/>
  <c r="G10602" i="7"/>
  <c r="G10603" i="7"/>
  <c r="G10604" i="7"/>
  <c r="G10605" i="7"/>
  <c r="G10606" i="7"/>
  <c r="G10607" i="7"/>
  <c r="G10608" i="7"/>
  <c r="G10609" i="7"/>
  <c r="G10610" i="7"/>
  <c r="G10611" i="7"/>
  <c r="G10612" i="7"/>
  <c r="G10613" i="7"/>
  <c r="G10614" i="7"/>
  <c r="G10615" i="7"/>
  <c r="G10616" i="7"/>
  <c r="G10617" i="7"/>
  <c r="G10618" i="7"/>
  <c r="G10619" i="7"/>
  <c r="G10620" i="7"/>
  <c r="G10621" i="7"/>
  <c r="G10622" i="7"/>
  <c r="G10623" i="7"/>
  <c r="G10624" i="7"/>
  <c r="G10625" i="7"/>
  <c r="G10626" i="7"/>
  <c r="G10627" i="7"/>
  <c r="G10628" i="7"/>
  <c r="G10629" i="7"/>
  <c r="G10630" i="7"/>
  <c r="G10631" i="7"/>
  <c r="G10632" i="7"/>
  <c r="G10633" i="7"/>
  <c r="G10634" i="7"/>
  <c r="G10635" i="7"/>
  <c r="G10636" i="7"/>
  <c r="G10637" i="7"/>
  <c r="G10638" i="7"/>
  <c r="G10639" i="7"/>
  <c r="G10640" i="7"/>
  <c r="G10641" i="7"/>
  <c r="G10642" i="7"/>
  <c r="G10643" i="7"/>
  <c r="G10644" i="7"/>
  <c r="G10645" i="7"/>
  <c r="G10646" i="7"/>
  <c r="G10647" i="7"/>
  <c r="G10648" i="7"/>
  <c r="G10649" i="7"/>
  <c r="G10650" i="7"/>
  <c r="G10651" i="7"/>
  <c r="G10652" i="7"/>
  <c r="G10653" i="7"/>
  <c r="G10654" i="7"/>
  <c r="G10655" i="7"/>
  <c r="G10656" i="7"/>
  <c r="G10657" i="7"/>
  <c r="G10658" i="7"/>
  <c r="G10659" i="7"/>
  <c r="G10660" i="7"/>
  <c r="G10661" i="7"/>
  <c r="G10662" i="7"/>
  <c r="G10663" i="7"/>
  <c r="G10664" i="7"/>
  <c r="G10665" i="7"/>
  <c r="G10666" i="7"/>
  <c r="G10667" i="7"/>
  <c r="G10668" i="7"/>
  <c r="G10669" i="7"/>
  <c r="G10670" i="7"/>
  <c r="G10671" i="7"/>
  <c r="G10672" i="7"/>
  <c r="G10673" i="7"/>
  <c r="G10674" i="7"/>
  <c r="G10675" i="7"/>
  <c r="G10676" i="7"/>
  <c r="G10677" i="7"/>
  <c r="G10678" i="7"/>
  <c r="G10679" i="7"/>
  <c r="G10680" i="7"/>
  <c r="G10681" i="7"/>
  <c r="G10682" i="7"/>
  <c r="G10683" i="7"/>
  <c r="G10684" i="7"/>
  <c r="G10685" i="7"/>
  <c r="G10686" i="7"/>
  <c r="G10687" i="7"/>
  <c r="G10688" i="7"/>
  <c r="G10689" i="7"/>
  <c r="G10690" i="7"/>
  <c r="G10691" i="7"/>
  <c r="G10692" i="7"/>
  <c r="G10693" i="7"/>
  <c r="G10694" i="7"/>
  <c r="G10695" i="7"/>
  <c r="G10696" i="7"/>
  <c r="G10697" i="7"/>
  <c r="G10698" i="7"/>
  <c r="G10699" i="7"/>
  <c r="G10700" i="7"/>
  <c r="G10701" i="7"/>
  <c r="G10702" i="7"/>
  <c r="G10703" i="7"/>
  <c r="G10704" i="7"/>
  <c r="G10705" i="7"/>
  <c r="G10706" i="7"/>
  <c r="G10707" i="7"/>
  <c r="G10708" i="7"/>
  <c r="G10709" i="7"/>
  <c r="G10710" i="7"/>
  <c r="G10711" i="7"/>
  <c r="G10712" i="7"/>
  <c r="G10713" i="7"/>
  <c r="G10714" i="7"/>
  <c r="G10715" i="7"/>
  <c r="G10716" i="7"/>
  <c r="G10717" i="7"/>
  <c r="G10718" i="7"/>
  <c r="G10719" i="7"/>
  <c r="G10720" i="7"/>
  <c r="G10721" i="7"/>
  <c r="G10722" i="7"/>
  <c r="G10723" i="7"/>
  <c r="G10724" i="7"/>
  <c r="G10725" i="7"/>
  <c r="G10726" i="7"/>
  <c r="G10727" i="7"/>
  <c r="G10728" i="7"/>
  <c r="G10729" i="7"/>
  <c r="G10730" i="7"/>
  <c r="G10731" i="7"/>
  <c r="G10732" i="7"/>
  <c r="G10733" i="7"/>
  <c r="G10734" i="7"/>
  <c r="G10735" i="7"/>
  <c r="G10736" i="7"/>
  <c r="G10737" i="7"/>
  <c r="G10738" i="7"/>
  <c r="G10739" i="7"/>
  <c r="G10740" i="7"/>
  <c r="G10741" i="7"/>
  <c r="G10742" i="7"/>
  <c r="G10743" i="7"/>
  <c r="G10744" i="7"/>
  <c r="G10745" i="7"/>
  <c r="G10746" i="7"/>
  <c r="G10747" i="7"/>
  <c r="G10748" i="7"/>
  <c r="G10749" i="7"/>
  <c r="G10750" i="7"/>
  <c r="G10751" i="7"/>
  <c r="G10752" i="7"/>
  <c r="G10753" i="7"/>
  <c r="G10754" i="7"/>
  <c r="G10755" i="7"/>
  <c r="G10756" i="7"/>
  <c r="G10757" i="7"/>
  <c r="G10758" i="7"/>
  <c r="G10759" i="7"/>
  <c r="G10760" i="7"/>
  <c r="G10761" i="7"/>
  <c r="G10762" i="7"/>
  <c r="G10763" i="7"/>
  <c r="G10764" i="7"/>
  <c r="G10765" i="7"/>
  <c r="G10766" i="7"/>
  <c r="G10767" i="7"/>
  <c r="G10768" i="7"/>
  <c r="G10769" i="7"/>
  <c r="G10770" i="7"/>
  <c r="G10771" i="7"/>
  <c r="G10772" i="7"/>
  <c r="G10773" i="7"/>
  <c r="G10774" i="7"/>
  <c r="G10775" i="7"/>
  <c r="G10776" i="7"/>
  <c r="G10777" i="7"/>
  <c r="G10778" i="7"/>
  <c r="G10779" i="7"/>
  <c r="G10780" i="7"/>
  <c r="G10781" i="7"/>
  <c r="G10782" i="7"/>
  <c r="G10783" i="7"/>
  <c r="G10784" i="7"/>
  <c r="G10785" i="7"/>
  <c r="G10786" i="7"/>
  <c r="G10787" i="7"/>
  <c r="G10788" i="7"/>
  <c r="G10789" i="7"/>
  <c r="G10790" i="7"/>
  <c r="G10791" i="7"/>
  <c r="G10792" i="7"/>
  <c r="G10793" i="7"/>
  <c r="G10794" i="7"/>
  <c r="G10795" i="7"/>
  <c r="G10796" i="7"/>
  <c r="G10797" i="7"/>
  <c r="G10798" i="7"/>
  <c r="G10799" i="7"/>
  <c r="G10800" i="7"/>
  <c r="G10801" i="7"/>
  <c r="G10802" i="7"/>
  <c r="G10803" i="7"/>
  <c r="G10804" i="7"/>
  <c r="G10805" i="7"/>
  <c r="G10806" i="7"/>
  <c r="G10807" i="7"/>
  <c r="G10808" i="7"/>
  <c r="G10809" i="7"/>
  <c r="G10810" i="7"/>
  <c r="G10811" i="7"/>
  <c r="G10812" i="7"/>
  <c r="G10813" i="7"/>
  <c r="G10814" i="7"/>
  <c r="G10815" i="7"/>
  <c r="G10816" i="7"/>
  <c r="G10817" i="7"/>
  <c r="G10818" i="7"/>
  <c r="G10819" i="7"/>
  <c r="G10820" i="7"/>
  <c r="G10821" i="7"/>
  <c r="G10822" i="7"/>
  <c r="G10823" i="7"/>
  <c r="G10824" i="7"/>
  <c r="G10825" i="7"/>
  <c r="G10826" i="7"/>
  <c r="G10827" i="7"/>
  <c r="G10828" i="7"/>
  <c r="G10829" i="7"/>
  <c r="G10830" i="7"/>
  <c r="G10831" i="7"/>
  <c r="G10832" i="7"/>
  <c r="G10833" i="7"/>
  <c r="G10834" i="7"/>
  <c r="G10835" i="7"/>
  <c r="G10836" i="7"/>
  <c r="G10837" i="7"/>
  <c r="G10838" i="7"/>
  <c r="G10839" i="7"/>
  <c r="G10840" i="7"/>
  <c r="G10841" i="7"/>
  <c r="G10842" i="7"/>
  <c r="G10843" i="7"/>
  <c r="G10844" i="7"/>
  <c r="G10845" i="7"/>
  <c r="G10846" i="7"/>
  <c r="G10847" i="7"/>
  <c r="G10848" i="7"/>
  <c r="G10849" i="7"/>
  <c r="G10850" i="7"/>
  <c r="G10851" i="7"/>
  <c r="G10852" i="7"/>
  <c r="G10853" i="7"/>
  <c r="G10854" i="7"/>
  <c r="G10855" i="7"/>
  <c r="G10856" i="7"/>
  <c r="G10857" i="7"/>
  <c r="G10858" i="7"/>
  <c r="G10859" i="7"/>
  <c r="G10860" i="7"/>
  <c r="G10861" i="7"/>
  <c r="G10862" i="7"/>
  <c r="G10863" i="7"/>
  <c r="G10864" i="7"/>
  <c r="G10865" i="7"/>
  <c r="G10866" i="7"/>
  <c r="G10867" i="7"/>
  <c r="G10868" i="7"/>
  <c r="G10869" i="7"/>
  <c r="G10870" i="7"/>
  <c r="G10871" i="7"/>
  <c r="G10872" i="7"/>
  <c r="G10873" i="7"/>
  <c r="G10874" i="7"/>
  <c r="G10875" i="7"/>
  <c r="G10876" i="7"/>
  <c r="G10877" i="7"/>
  <c r="G10878" i="7"/>
  <c r="G10879" i="7"/>
  <c r="G10880" i="7"/>
  <c r="G10881" i="7"/>
  <c r="G10882" i="7"/>
  <c r="G10883" i="7"/>
  <c r="G10884" i="7"/>
  <c r="G10885" i="7"/>
  <c r="G10886" i="7"/>
  <c r="G10887" i="7"/>
  <c r="G10888" i="7"/>
  <c r="G10889" i="7"/>
  <c r="G10890" i="7"/>
  <c r="G10891" i="7"/>
  <c r="G10892" i="7"/>
  <c r="G10893" i="7"/>
  <c r="G10894" i="7"/>
  <c r="G10895" i="7"/>
  <c r="G10896" i="7"/>
  <c r="G10897" i="7"/>
  <c r="G10898" i="7"/>
  <c r="G10899" i="7"/>
  <c r="G10900" i="7"/>
  <c r="G10901" i="7"/>
  <c r="G10902" i="7"/>
  <c r="G10903" i="7"/>
  <c r="G10904" i="7"/>
  <c r="G10905" i="7"/>
  <c r="G10906" i="7"/>
  <c r="G10907" i="7"/>
  <c r="G10908" i="7"/>
  <c r="G10909" i="7"/>
  <c r="G10910" i="7"/>
  <c r="G10911" i="7"/>
  <c r="G10912" i="7"/>
  <c r="G10913" i="7"/>
  <c r="G10914" i="7"/>
  <c r="G10915" i="7"/>
  <c r="G10916" i="7"/>
  <c r="G10917" i="7"/>
  <c r="G10918" i="7"/>
  <c r="G10919" i="7"/>
  <c r="G10920" i="7"/>
  <c r="G10921" i="7"/>
  <c r="G10922" i="7"/>
  <c r="G10923" i="7"/>
  <c r="G10924" i="7"/>
  <c r="G10925" i="7"/>
  <c r="G10926" i="7"/>
  <c r="G10927" i="7"/>
  <c r="G10928" i="7"/>
  <c r="G10929" i="7"/>
  <c r="G10930" i="7"/>
  <c r="G10931" i="7"/>
  <c r="G10932" i="7"/>
  <c r="G10933" i="7"/>
  <c r="G10934" i="7"/>
  <c r="G10935" i="7"/>
  <c r="G10936" i="7"/>
  <c r="G10937" i="7"/>
  <c r="G10938" i="7"/>
  <c r="G10939" i="7"/>
  <c r="G10940" i="7"/>
  <c r="G10941" i="7"/>
  <c r="G10942" i="7"/>
  <c r="G10943" i="7"/>
  <c r="G10944" i="7"/>
  <c r="G10945" i="7"/>
  <c r="G10946" i="7"/>
  <c r="G10947" i="7"/>
  <c r="G10948" i="7"/>
  <c r="G10949" i="7"/>
  <c r="G10950" i="7"/>
  <c r="G10951" i="7"/>
  <c r="G10952" i="7"/>
  <c r="G10953" i="7"/>
  <c r="G10954" i="7"/>
  <c r="G10955" i="7"/>
  <c r="G10956" i="7"/>
  <c r="G10957" i="7"/>
  <c r="G10958" i="7"/>
  <c r="G10959" i="7"/>
  <c r="G10960" i="7"/>
  <c r="G10961" i="7"/>
  <c r="G10962" i="7"/>
  <c r="G10963" i="7"/>
  <c r="G10964" i="7"/>
  <c r="G10965" i="7"/>
  <c r="G10966" i="7"/>
  <c r="G10967" i="7"/>
  <c r="G10968" i="7"/>
  <c r="G10969" i="7"/>
  <c r="G10970" i="7"/>
  <c r="G10971" i="7"/>
  <c r="G10972" i="7"/>
  <c r="G10973" i="7"/>
  <c r="G10974" i="7"/>
  <c r="G10975" i="7"/>
  <c r="G10976" i="7"/>
  <c r="G10977" i="7"/>
  <c r="G10978" i="7"/>
  <c r="G10979" i="7"/>
  <c r="G10980" i="7"/>
  <c r="G10981" i="7"/>
  <c r="G10982" i="7"/>
  <c r="G10983" i="7"/>
  <c r="G10984" i="7"/>
  <c r="G10985" i="7"/>
  <c r="G10986" i="7"/>
  <c r="G10987" i="7"/>
  <c r="G10988" i="7"/>
  <c r="G10989" i="7"/>
  <c r="G10990" i="7"/>
  <c r="G10991" i="7"/>
  <c r="G10992" i="7"/>
  <c r="G10993" i="7"/>
  <c r="G10994" i="7"/>
  <c r="G10995" i="7"/>
  <c r="G10996" i="7"/>
  <c r="G10997" i="7"/>
  <c r="G10998" i="7"/>
  <c r="G10999" i="7"/>
  <c r="G11000" i="7"/>
  <c r="G11001" i="7"/>
  <c r="G11002" i="7"/>
  <c r="G11003" i="7"/>
  <c r="G11004" i="7"/>
  <c r="G11005" i="7"/>
  <c r="G11006" i="7"/>
  <c r="G11007" i="7"/>
  <c r="G11008" i="7"/>
  <c r="G11009" i="7"/>
  <c r="G11010" i="7"/>
  <c r="G11011" i="7"/>
  <c r="G11012" i="7"/>
  <c r="G11013" i="7"/>
  <c r="G11014" i="7"/>
  <c r="G11015" i="7"/>
  <c r="G11016" i="7"/>
  <c r="G11017" i="7"/>
  <c r="G11018" i="7"/>
  <c r="G11019" i="7"/>
  <c r="G11020" i="7"/>
  <c r="G11021" i="7"/>
  <c r="G11022" i="7"/>
  <c r="G11023" i="7"/>
  <c r="G11024" i="7"/>
  <c r="G11025" i="7"/>
  <c r="G11026" i="7"/>
  <c r="G11027" i="7"/>
  <c r="G11028" i="7"/>
  <c r="G11029" i="7"/>
  <c r="G11030" i="7"/>
  <c r="G11031" i="7"/>
  <c r="G11032" i="7"/>
  <c r="G11033" i="7"/>
  <c r="G11034" i="7"/>
  <c r="G11035" i="7"/>
  <c r="G11036" i="7"/>
  <c r="G11037" i="7"/>
  <c r="G11038" i="7"/>
  <c r="G11039" i="7"/>
  <c r="G11040" i="7"/>
  <c r="G11041" i="7"/>
  <c r="G11042" i="7"/>
  <c r="G11043" i="7"/>
  <c r="G11044" i="7"/>
  <c r="G11045" i="7"/>
  <c r="G11046" i="7"/>
  <c r="G11047" i="7"/>
  <c r="G11048" i="7"/>
  <c r="G11049" i="7"/>
  <c r="G11050" i="7"/>
  <c r="G11051" i="7"/>
  <c r="G11052" i="7"/>
  <c r="G11053" i="7"/>
  <c r="G11054" i="7"/>
  <c r="G11055" i="7"/>
  <c r="G11056" i="7"/>
  <c r="G11057" i="7"/>
  <c r="G11058" i="7"/>
  <c r="G11059" i="7"/>
  <c r="G11060" i="7"/>
  <c r="G11061" i="7"/>
  <c r="G11062" i="7"/>
  <c r="G11063" i="7"/>
  <c r="G11064" i="7"/>
  <c r="G11065" i="7"/>
  <c r="G11066" i="7"/>
  <c r="G11067" i="7"/>
  <c r="G11068" i="7"/>
  <c r="G11069" i="7"/>
  <c r="G11070" i="7"/>
  <c r="G11071" i="7"/>
  <c r="G11072" i="7"/>
  <c r="G11073" i="7"/>
  <c r="G11074" i="7"/>
  <c r="G11075" i="7"/>
  <c r="G11076" i="7"/>
  <c r="G11077" i="7"/>
  <c r="G11078" i="7"/>
  <c r="G11079" i="7"/>
  <c r="G11080" i="7"/>
  <c r="G11081" i="7"/>
  <c r="G11082" i="7"/>
  <c r="G11083" i="7"/>
  <c r="G11084" i="7"/>
  <c r="G11085" i="7"/>
  <c r="G11086" i="7"/>
  <c r="G11087" i="7"/>
  <c r="G11088" i="7"/>
  <c r="G11089" i="7"/>
  <c r="G11090" i="7"/>
  <c r="G11091" i="7"/>
  <c r="G11092" i="7"/>
  <c r="G11093" i="7"/>
  <c r="G11094" i="7"/>
  <c r="G11095" i="7"/>
  <c r="G11096" i="7"/>
  <c r="G11097" i="7"/>
  <c r="G11098" i="7"/>
  <c r="G11099" i="7"/>
  <c r="G11100" i="7"/>
  <c r="G11101" i="7"/>
  <c r="G11102" i="7"/>
  <c r="G11103" i="7"/>
  <c r="G11104" i="7"/>
  <c r="G11105" i="7"/>
  <c r="G11106" i="7"/>
  <c r="G11107" i="7"/>
  <c r="G11108" i="7"/>
  <c r="G11109" i="7"/>
  <c r="G11110" i="7"/>
  <c r="G11111" i="7"/>
  <c r="G11112" i="7"/>
  <c r="G11113" i="7"/>
  <c r="G11114" i="7"/>
  <c r="G11115" i="7"/>
  <c r="G11116" i="7"/>
  <c r="G11117" i="7"/>
  <c r="G11118" i="7"/>
  <c r="G11119" i="7"/>
  <c r="G11120" i="7"/>
  <c r="G11121" i="7"/>
  <c r="G11122" i="7"/>
  <c r="G11123" i="7"/>
  <c r="G11124" i="7"/>
  <c r="G11125" i="7"/>
  <c r="G11126" i="7"/>
  <c r="G11127" i="7"/>
  <c r="G11128" i="7"/>
  <c r="G11129" i="7"/>
  <c r="G11130" i="7"/>
  <c r="G11131" i="7"/>
  <c r="G11132" i="7"/>
  <c r="G11133" i="7"/>
  <c r="G11134" i="7"/>
  <c r="G11135" i="7"/>
  <c r="G11136" i="7"/>
  <c r="G11137" i="7"/>
  <c r="G11138" i="7"/>
  <c r="G11139" i="7"/>
  <c r="G11140" i="7"/>
  <c r="G11141" i="7"/>
  <c r="G11142" i="7"/>
  <c r="G11143" i="7"/>
  <c r="G11144" i="7"/>
  <c r="G11145" i="7"/>
  <c r="G11146" i="7"/>
  <c r="G11147" i="7"/>
  <c r="G11148" i="7"/>
  <c r="G11149" i="7"/>
  <c r="G11150" i="7"/>
  <c r="G11151" i="7"/>
  <c r="G11152" i="7"/>
  <c r="G11153" i="7"/>
  <c r="G11154" i="7"/>
  <c r="G11155" i="7"/>
  <c r="G11156" i="7"/>
  <c r="G11157" i="7"/>
  <c r="G11158" i="7"/>
  <c r="G11159" i="7"/>
  <c r="G11160" i="7"/>
  <c r="G11161" i="7"/>
  <c r="G11162" i="7"/>
  <c r="G11163" i="7"/>
  <c r="G11164" i="7"/>
  <c r="G11165" i="7"/>
  <c r="G11166" i="7"/>
  <c r="G11167" i="7"/>
  <c r="G11168" i="7"/>
  <c r="G11169" i="7"/>
  <c r="G11170" i="7"/>
  <c r="G11171" i="7"/>
  <c r="G11172" i="7"/>
  <c r="G11173" i="7"/>
  <c r="G11174" i="7"/>
  <c r="G11175" i="7"/>
  <c r="G11176" i="7"/>
  <c r="G11177" i="7"/>
  <c r="G11178" i="7"/>
  <c r="G11179" i="7"/>
  <c r="G11180" i="7"/>
  <c r="G11181" i="7"/>
  <c r="G11182" i="7"/>
  <c r="G11183" i="7"/>
  <c r="G11184" i="7"/>
  <c r="G11185" i="7"/>
  <c r="G11186" i="7"/>
  <c r="G11187" i="7"/>
  <c r="G11188" i="7"/>
  <c r="G11189" i="7"/>
  <c r="G11190" i="7"/>
  <c r="G11191" i="7"/>
  <c r="G11192" i="7"/>
  <c r="G11193" i="7"/>
  <c r="G11194" i="7"/>
  <c r="G11195" i="7"/>
  <c r="G11196" i="7"/>
  <c r="G11197" i="7"/>
  <c r="G11198" i="7"/>
  <c r="G11199" i="7"/>
  <c r="G11200" i="7"/>
  <c r="G11201" i="7"/>
  <c r="G11202" i="7"/>
  <c r="G11203" i="7"/>
  <c r="G11204" i="7"/>
  <c r="G11205" i="7"/>
  <c r="G11206" i="7"/>
  <c r="G11207" i="7"/>
  <c r="G11208" i="7"/>
  <c r="G11209" i="7"/>
  <c r="G11210" i="7"/>
  <c r="G11211" i="7"/>
  <c r="G11212" i="7"/>
  <c r="G11213" i="7"/>
  <c r="G11214" i="7"/>
  <c r="G11215" i="7"/>
  <c r="G11216" i="7"/>
  <c r="G11217" i="7"/>
  <c r="G11218" i="7"/>
  <c r="G11219" i="7"/>
  <c r="G11220" i="7"/>
  <c r="G11221" i="7"/>
  <c r="G11222" i="7"/>
  <c r="G11223" i="7"/>
  <c r="G11224" i="7"/>
  <c r="G11225" i="7"/>
  <c r="G11226" i="7"/>
  <c r="G11227" i="7"/>
  <c r="G11228" i="7"/>
  <c r="G11229" i="7"/>
  <c r="G11230" i="7"/>
  <c r="G11231" i="7"/>
  <c r="G11232" i="7"/>
  <c r="G11233" i="7"/>
  <c r="G11234" i="7"/>
  <c r="G11235" i="7"/>
  <c r="G11236" i="7"/>
  <c r="G11237" i="7"/>
  <c r="G11238" i="7"/>
  <c r="G11239" i="7"/>
  <c r="G11240" i="7"/>
  <c r="G11241" i="7"/>
  <c r="G11242" i="7"/>
  <c r="G11243" i="7"/>
  <c r="G11244" i="7"/>
  <c r="G11245" i="7"/>
  <c r="G11246" i="7"/>
  <c r="G11247" i="7"/>
  <c r="G11248" i="7"/>
  <c r="G11249" i="7"/>
  <c r="G11250" i="7"/>
  <c r="G11251" i="7"/>
  <c r="G11252" i="7"/>
  <c r="G11253" i="7"/>
  <c r="G11254" i="7"/>
  <c r="G11255" i="7"/>
  <c r="G11256" i="7"/>
  <c r="G11257" i="7"/>
  <c r="G11258" i="7"/>
  <c r="G11259" i="7"/>
  <c r="G11260" i="7"/>
  <c r="G11261" i="7"/>
  <c r="G11262" i="7"/>
  <c r="G11263" i="7"/>
  <c r="G11264" i="7"/>
  <c r="G11265" i="7"/>
  <c r="G11266" i="7"/>
  <c r="G11267" i="7"/>
  <c r="G11268" i="7"/>
  <c r="G11269" i="7"/>
  <c r="G11270" i="7"/>
  <c r="G11271" i="7"/>
  <c r="G11272" i="7"/>
  <c r="G11273" i="7"/>
  <c r="G11274" i="7"/>
  <c r="G11275" i="7"/>
  <c r="G11276" i="7"/>
  <c r="G11277" i="7"/>
  <c r="G11278" i="7"/>
  <c r="G11279" i="7"/>
  <c r="G11280" i="7"/>
  <c r="G11281" i="7"/>
  <c r="G11282" i="7"/>
  <c r="G11283" i="7"/>
  <c r="G11284" i="7"/>
  <c r="G11285" i="7"/>
  <c r="G11286" i="7"/>
  <c r="G11287" i="7"/>
  <c r="G11288" i="7"/>
  <c r="G11289" i="7"/>
  <c r="G11290" i="7"/>
  <c r="G11291" i="7"/>
  <c r="G11292" i="7"/>
  <c r="G11293" i="7"/>
  <c r="G11294" i="7"/>
  <c r="G11295" i="7"/>
  <c r="G11296" i="7"/>
  <c r="G11297" i="7"/>
  <c r="G11298" i="7"/>
  <c r="G11299" i="7"/>
  <c r="G11300" i="7"/>
  <c r="G11301" i="7"/>
  <c r="G11302" i="7"/>
  <c r="G11303" i="7"/>
  <c r="G11304" i="7"/>
  <c r="G11305" i="7"/>
  <c r="G11306" i="7"/>
  <c r="G11307" i="7"/>
  <c r="G11308" i="7"/>
  <c r="G11309" i="7"/>
  <c r="G11310" i="7"/>
  <c r="G11311" i="7"/>
  <c r="G11312" i="7"/>
  <c r="G11313" i="7"/>
  <c r="G11314" i="7"/>
  <c r="G11315" i="7"/>
  <c r="G11316" i="7"/>
  <c r="G11317" i="7"/>
  <c r="G11318" i="7"/>
  <c r="G11319" i="7"/>
  <c r="G11320" i="7"/>
  <c r="G11321" i="7"/>
  <c r="G11322" i="7"/>
  <c r="G11323" i="7"/>
  <c r="G11324" i="7"/>
  <c r="G11325" i="7"/>
  <c r="G11326" i="7"/>
  <c r="G11327" i="7"/>
  <c r="G11328" i="7"/>
  <c r="G11329" i="7"/>
  <c r="G11330" i="7"/>
  <c r="G11331" i="7"/>
  <c r="G11332" i="7"/>
  <c r="G11333" i="7"/>
  <c r="G11334" i="7"/>
  <c r="G11335" i="7"/>
  <c r="G11336" i="7"/>
  <c r="G11337" i="7"/>
  <c r="G11338" i="7"/>
  <c r="G11339" i="7"/>
  <c r="G11340" i="7"/>
  <c r="G11341" i="7"/>
  <c r="G11342" i="7"/>
  <c r="G11343" i="7"/>
  <c r="G11344" i="7"/>
  <c r="G11345" i="7"/>
  <c r="G11346" i="7"/>
  <c r="G11347" i="7"/>
  <c r="G11348" i="7"/>
  <c r="G11349" i="7"/>
  <c r="G11350" i="7"/>
  <c r="G11351" i="7"/>
  <c r="G11352" i="7"/>
  <c r="G11353" i="7"/>
  <c r="G11354" i="7"/>
  <c r="G11355" i="7"/>
  <c r="G11356" i="7"/>
  <c r="G11357" i="7"/>
  <c r="G11358" i="7"/>
  <c r="G11359" i="7"/>
  <c r="G11360" i="7"/>
  <c r="G11361" i="7"/>
  <c r="G11362" i="7"/>
  <c r="G11363" i="7"/>
  <c r="G11364" i="7"/>
  <c r="G11365" i="7"/>
  <c r="G11366" i="7"/>
  <c r="G11367" i="7"/>
  <c r="G11368" i="7"/>
  <c r="G11369" i="7"/>
  <c r="G11370" i="7"/>
  <c r="G11371" i="7"/>
  <c r="G11372" i="7"/>
  <c r="G11373" i="7"/>
  <c r="G11374" i="7"/>
  <c r="G11375" i="7"/>
  <c r="G11376" i="7"/>
  <c r="G11377" i="7"/>
  <c r="G11378" i="7"/>
  <c r="G11379" i="7"/>
  <c r="G11380" i="7"/>
  <c r="G11381" i="7"/>
  <c r="G11382" i="7"/>
  <c r="G11383" i="7"/>
  <c r="G11384" i="7"/>
  <c r="G11385" i="7"/>
  <c r="G11386" i="7"/>
  <c r="G11387" i="7"/>
  <c r="G11388" i="7"/>
  <c r="G11389" i="7"/>
  <c r="G11390" i="7"/>
  <c r="G11391" i="7"/>
  <c r="G11392" i="7"/>
  <c r="G11393" i="7"/>
  <c r="G11394" i="7"/>
  <c r="G11395" i="7"/>
  <c r="G11396" i="7"/>
  <c r="G11397" i="7"/>
  <c r="G11398" i="7"/>
  <c r="G11399" i="7"/>
  <c r="G11400" i="7"/>
  <c r="G11401" i="7"/>
  <c r="G11402" i="7"/>
  <c r="G11403" i="7"/>
  <c r="G11404" i="7"/>
  <c r="G11405" i="7"/>
  <c r="G11406" i="7"/>
  <c r="G11407" i="7"/>
  <c r="G11408" i="7"/>
  <c r="G11409" i="7"/>
  <c r="G11410" i="7"/>
  <c r="G11411" i="7"/>
  <c r="G11412" i="7"/>
  <c r="G11413" i="7"/>
  <c r="G11414" i="7"/>
  <c r="G11415" i="7"/>
  <c r="G11416" i="7"/>
  <c r="G11417" i="7"/>
  <c r="G11418" i="7"/>
  <c r="G11419" i="7"/>
  <c r="G11420" i="7"/>
  <c r="G11421" i="7"/>
  <c r="G11422" i="7"/>
  <c r="G11423" i="7"/>
  <c r="G11424" i="7"/>
  <c r="G11425" i="7"/>
  <c r="G11426" i="7"/>
  <c r="G11427" i="7"/>
  <c r="G11428" i="7"/>
  <c r="G11429" i="7"/>
  <c r="G11430" i="7"/>
  <c r="G11431" i="7"/>
  <c r="G11432" i="7"/>
  <c r="G11433" i="7"/>
  <c r="G11434" i="7"/>
  <c r="G11435" i="7"/>
  <c r="G11436" i="7"/>
  <c r="G11437" i="7"/>
  <c r="G11438" i="7"/>
  <c r="G11439" i="7"/>
  <c r="G11440" i="7"/>
  <c r="G11441" i="7"/>
  <c r="G11442" i="7"/>
  <c r="G11443" i="7"/>
  <c r="G11444" i="7"/>
  <c r="G11445" i="7"/>
  <c r="G11446" i="7"/>
  <c r="G11447" i="7"/>
  <c r="G11448" i="7"/>
  <c r="G11449" i="7"/>
  <c r="G11450" i="7"/>
  <c r="G11451" i="7"/>
  <c r="G11452" i="7"/>
  <c r="G11453" i="7"/>
  <c r="G11454" i="7"/>
  <c r="G11455" i="7"/>
  <c r="G11456" i="7"/>
  <c r="G11457" i="7"/>
  <c r="G11458" i="7"/>
  <c r="G11459" i="7"/>
  <c r="G11460" i="7"/>
  <c r="G11461" i="7"/>
  <c r="G11462" i="7"/>
  <c r="G11463" i="7"/>
  <c r="G11464" i="7"/>
  <c r="G11465" i="7"/>
  <c r="G11466" i="7"/>
  <c r="G11467" i="7"/>
  <c r="G11468" i="7"/>
  <c r="G11469" i="7"/>
  <c r="G11470" i="7"/>
  <c r="G11471" i="7"/>
  <c r="G11472" i="7"/>
  <c r="G11473" i="7"/>
  <c r="G11474" i="7"/>
  <c r="G11475" i="7"/>
  <c r="G11476" i="7"/>
  <c r="G11477" i="7"/>
  <c r="G11478" i="7"/>
  <c r="G11479" i="7"/>
  <c r="G11480" i="7"/>
  <c r="G11481" i="7"/>
  <c r="G11482" i="7"/>
  <c r="G11483" i="7"/>
  <c r="G11484" i="7"/>
  <c r="G11485" i="7"/>
  <c r="G11486" i="7"/>
  <c r="G11487" i="7"/>
  <c r="G11488" i="7"/>
  <c r="G11489" i="7"/>
  <c r="G11490" i="7"/>
  <c r="G11491" i="7"/>
  <c r="G11492" i="7"/>
  <c r="G11493" i="7"/>
  <c r="G11494" i="7"/>
  <c r="G11495" i="7"/>
  <c r="G11496" i="7"/>
  <c r="G11497" i="7"/>
  <c r="G11498" i="7"/>
  <c r="G11499" i="7"/>
  <c r="G11500" i="7"/>
  <c r="G11501" i="7"/>
  <c r="G11502" i="7"/>
  <c r="G11503" i="7"/>
  <c r="G11504" i="7"/>
  <c r="G11505" i="7"/>
  <c r="G11506" i="7"/>
  <c r="G11507" i="7"/>
  <c r="G11508" i="7"/>
  <c r="G11509" i="7"/>
  <c r="G11510" i="7"/>
  <c r="G11511" i="7"/>
  <c r="G11512" i="7"/>
  <c r="G11513" i="7"/>
  <c r="G11514" i="7"/>
  <c r="G11515" i="7"/>
  <c r="G11516" i="7"/>
  <c r="G11517" i="7"/>
  <c r="G11518" i="7"/>
  <c r="G11519" i="7"/>
  <c r="G11520" i="7"/>
  <c r="G11521" i="7"/>
  <c r="G11522" i="7"/>
  <c r="G11523" i="7"/>
  <c r="G11524" i="7"/>
  <c r="G11525" i="7"/>
  <c r="G11526" i="7"/>
  <c r="G11527" i="7"/>
  <c r="G11528" i="7"/>
  <c r="G11529" i="7"/>
  <c r="G11530" i="7"/>
  <c r="G11531" i="7"/>
  <c r="G11532" i="7"/>
  <c r="G11533" i="7"/>
  <c r="G11534" i="7"/>
  <c r="G11535" i="7"/>
  <c r="G11536" i="7"/>
  <c r="G11537" i="7"/>
  <c r="G11538" i="7"/>
  <c r="G11539" i="7"/>
  <c r="G11540" i="7"/>
  <c r="G11541" i="7"/>
  <c r="G11542" i="7"/>
  <c r="G11543" i="7"/>
  <c r="G11544" i="7"/>
  <c r="G11545" i="7"/>
  <c r="G11546" i="7"/>
  <c r="G11547" i="7"/>
  <c r="G11548" i="7"/>
  <c r="G11549" i="7"/>
  <c r="G11550" i="7"/>
  <c r="G11551" i="7"/>
  <c r="G11552" i="7"/>
  <c r="G11553" i="7"/>
  <c r="G11554" i="7"/>
  <c r="G11555" i="7"/>
  <c r="G11556" i="7"/>
  <c r="G11557" i="7"/>
  <c r="G11558" i="7"/>
  <c r="G11559" i="7"/>
  <c r="G11560" i="7"/>
  <c r="G11561" i="7"/>
  <c r="G11562" i="7"/>
  <c r="G11563" i="7"/>
  <c r="G11564" i="7"/>
  <c r="G11565" i="7"/>
  <c r="G11566" i="7"/>
  <c r="G11567" i="7"/>
  <c r="G11568" i="7"/>
  <c r="G11569" i="7"/>
  <c r="G11570" i="7"/>
  <c r="G11571" i="7"/>
  <c r="G11572" i="7"/>
  <c r="G11573" i="7"/>
  <c r="G11574" i="7"/>
  <c r="G11575" i="7"/>
  <c r="G11576" i="7"/>
  <c r="G11577" i="7"/>
  <c r="G11578" i="7"/>
  <c r="G11579" i="7"/>
  <c r="G11580" i="7"/>
  <c r="G11581" i="7"/>
  <c r="G11582" i="7"/>
  <c r="G11583" i="7"/>
  <c r="G11584" i="7"/>
  <c r="G11585" i="7"/>
  <c r="G11586" i="7"/>
  <c r="G11587" i="7"/>
  <c r="G11588" i="7"/>
  <c r="G11589" i="7"/>
  <c r="G11590" i="7"/>
  <c r="G11591" i="7"/>
  <c r="G11592" i="7"/>
  <c r="G11593" i="7"/>
  <c r="G11594" i="7"/>
  <c r="G11595" i="7"/>
  <c r="G11596" i="7"/>
  <c r="G11597" i="7"/>
  <c r="G11598" i="7"/>
  <c r="G11599" i="7"/>
  <c r="G11600" i="7"/>
  <c r="G11601" i="7"/>
  <c r="G11602" i="7"/>
  <c r="G11603" i="7"/>
  <c r="G11604" i="7"/>
  <c r="G11605" i="7"/>
  <c r="G11606" i="7"/>
  <c r="G11607" i="7"/>
  <c r="G11608" i="7"/>
  <c r="G11609" i="7"/>
  <c r="G11610" i="7"/>
  <c r="G11611" i="7"/>
  <c r="G11612" i="7"/>
  <c r="G11613" i="7"/>
  <c r="G11614" i="7"/>
  <c r="G11615" i="7"/>
  <c r="G11616" i="7"/>
  <c r="G11617" i="7"/>
  <c r="G11618" i="7"/>
  <c r="G11619" i="7"/>
  <c r="G11620" i="7"/>
  <c r="G11621" i="7"/>
  <c r="G11622" i="7"/>
  <c r="G11623" i="7"/>
  <c r="G11624" i="7"/>
  <c r="G11625" i="7"/>
  <c r="G11626" i="7"/>
  <c r="G11627" i="7"/>
  <c r="G11628" i="7"/>
  <c r="G11629" i="7"/>
  <c r="G11630" i="7"/>
  <c r="G11631" i="7"/>
  <c r="G11632" i="7"/>
  <c r="G11633" i="7"/>
  <c r="G11634" i="7"/>
  <c r="G11635" i="7"/>
  <c r="G11636" i="7"/>
  <c r="G11637" i="7"/>
  <c r="G11638" i="7"/>
  <c r="G11639" i="7"/>
  <c r="G11640" i="7"/>
  <c r="G11641" i="7"/>
  <c r="G11642" i="7"/>
  <c r="G11643" i="7"/>
  <c r="G11644" i="7"/>
  <c r="G11645" i="7"/>
  <c r="G11646" i="7"/>
  <c r="G11647" i="7"/>
  <c r="G11648" i="7"/>
  <c r="G11649" i="7"/>
  <c r="G11650" i="7"/>
  <c r="G11651" i="7"/>
  <c r="G11652" i="7"/>
  <c r="G11653" i="7"/>
  <c r="G11654" i="7"/>
  <c r="G11655" i="7"/>
  <c r="G11656" i="7"/>
  <c r="G11657" i="7"/>
  <c r="G11658" i="7"/>
  <c r="G11659" i="7"/>
  <c r="G11660" i="7"/>
  <c r="G11661" i="7"/>
  <c r="G11662" i="7"/>
  <c r="G11663" i="7"/>
  <c r="G11664" i="7"/>
  <c r="G11665" i="7"/>
  <c r="G11666" i="7"/>
  <c r="G11667" i="7"/>
  <c r="G11668" i="7"/>
  <c r="G11669" i="7"/>
  <c r="G11670" i="7"/>
  <c r="G11671" i="7"/>
  <c r="G11672" i="7"/>
  <c r="G11673" i="7"/>
  <c r="G11674" i="7"/>
  <c r="G11675" i="7"/>
  <c r="G11676" i="7"/>
  <c r="G11677" i="7"/>
  <c r="G11678" i="7"/>
  <c r="G11679" i="7"/>
  <c r="G11680" i="7"/>
  <c r="G11681" i="7"/>
  <c r="G11682" i="7"/>
  <c r="G11683" i="7"/>
  <c r="G11684" i="7"/>
  <c r="G11685" i="7"/>
  <c r="G11686" i="7"/>
  <c r="G11687" i="7"/>
  <c r="G11688" i="7"/>
  <c r="G11689" i="7"/>
  <c r="G11690" i="7"/>
  <c r="G11691" i="7"/>
  <c r="G11692" i="7"/>
  <c r="G11693" i="7"/>
  <c r="G11694" i="7"/>
  <c r="G11695" i="7"/>
  <c r="G11696" i="7"/>
  <c r="G11697" i="7"/>
  <c r="G11698" i="7"/>
  <c r="G11699" i="7"/>
  <c r="G11700" i="7"/>
  <c r="G11701" i="7"/>
  <c r="G11702" i="7"/>
  <c r="G11703" i="7"/>
  <c r="G11704" i="7"/>
  <c r="G11705" i="7"/>
  <c r="G11706" i="7"/>
  <c r="G11707" i="7"/>
  <c r="G11708" i="7"/>
  <c r="G11709" i="7"/>
  <c r="G11710" i="7"/>
  <c r="G11711" i="7"/>
  <c r="G11712" i="7"/>
  <c r="G11713" i="7"/>
  <c r="G11714" i="7"/>
  <c r="G11715" i="7"/>
  <c r="G11716" i="7"/>
  <c r="G11717" i="7"/>
  <c r="G11718" i="7"/>
  <c r="G11719" i="7"/>
  <c r="G11720" i="7"/>
  <c r="G11721" i="7"/>
  <c r="G11722" i="7"/>
  <c r="G11723" i="7"/>
  <c r="G11724" i="7"/>
  <c r="G11725" i="7"/>
  <c r="G11726" i="7"/>
  <c r="G11727" i="7"/>
  <c r="G11728" i="7"/>
  <c r="G11729" i="7"/>
  <c r="G11730" i="7"/>
  <c r="G11731" i="7"/>
  <c r="G11732" i="7"/>
  <c r="G11733" i="7"/>
  <c r="G11734" i="7"/>
  <c r="G11735" i="7"/>
  <c r="G11736" i="7"/>
  <c r="G11737" i="7"/>
  <c r="G11738" i="7"/>
  <c r="G11739" i="7"/>
  <c r="G11740" i="7"/>
  <c r="G11741" i="7"/>
  <c r="G11742" i="7"/>
  <c r="G11743" i="7"/>
  <c r="G11744" i="7"/>
  <c r="G11745" i="7"/>
  <c r="G11746" i="7"/>
  <c r="G11747" i="7"/>
  <c r="G11748" i="7"/>
  <c r="G11749" i="7"/>
  <c r="G11750" i="7"/>
  <c r="G11751" i="7"/>
  <c r="G11752" i="7"/>
  <c r="G11753" i="7"/>
  <c r="G11754" i="7"/>
  <c r="G11755" i="7"/>
  <c r="G11756" i="7"/>
  <c r="G11757" i="7"/>
  <c r="G11758" i="7"/>
  <c r="G11759" i="7"/>
  <c r="G11760" i="7"/>
  <c r="G11761" i="7"/>
  <c r="G11762" i="7"/>
  <c r="G11763" i="7"/>
  <c r="G11764" i="7"/>
  <c r="G11765" i="7"/>
  <c r="G11766" i="7"/>
  <c r="G11767" i="7"/>
  <c r="G11768" i="7"/>
  <c r="G11769" i="7"/>
  <c r="G11770" i="7"/>
  <c r="G11771" i="7"/>
  <c r="G11772" i="7"/>
  <c r="G11773" i="7"/>
  <c r="G11774" i="7"/>
  <c r="G11775" i="7"/>
  <c r="G11776" i="7"/>
  <c r="G11777" i="7"/>
  <c r="G11778" i="7"/>
  <c r="G11779" i="7"/>
  <c r="G11780" i="7"/>
  <c r="G11781" i="7"/>
  <c r="G11782" i="7"/>
  <c r="G11783" i="7"/>
  <c r="G11784" i="7"/>
  <c r="G11785" i="7"/>
  <c r="G11786" i="7"/>
  <c r="G11787" i="7"/>
  <c r="G11788" i="7"/>
  <c r="G11789" i="7"/>
  <c r="G11790" i="7"/>
  <c r="G11791" i="7"/>
  <c r="G11792" i="7"/>
  <c r="G11793" i="7"/>
  <c r="G11794" i="7"/>
  <c r="G11795" i="7"/>
  <c r="G11796" i="7"/>
  <c r="G11797" i="7"/>
  <c r="G11798" i="7"/>
  <c r="G11799" i="7"/>
  <c r="G11800" i="7"/>
  <c r="G11801" i="7"/>
  <c r="G11802" i="7"/>
  <c r="G11803" i="7"/>
  <c r="G11804" i="7"/>
  <c r="G11805" i="7"/>
  <c r="G11806" i="7"/>
  <c r="G11807" i="7"/>
  <c r="G11808" i="7"/>
  <c r="G11809" i="7"/>
  <c r="G11810" i="7"/>
  <c r="G11811" i="7"/>
  <c r="G11812" i="7"/>
  <c r="G11813" i="7"/>
  <c r="G11814" i="7"/>
  <c r="G11815" i="7"/>
  <c r="G11816" i="7"/>
  <c r="G11817" i="7"/>
  <c r="G11818" i="7"/>
  <c r="G11819" i="7"/>
  <c r="G11820" i="7"/>
  <c r="G11821" i="7"/>
  <c r="G11822" i="7"/>
  <c r="G11823" i="7"/>
  <c r="G11824" i="7"/>
  <c r="G11825" i="7"/>
  <c r="G11826" i="7"/>
  <c r="G11827" i="7"/>
  <c r="G11828" i="7"/>
  <c r="G11829" i="7"/>
  <c r="G11830" i="7"/>
  <c r="G11831" i="7"/>
  <c r="G11832" i="7"/>
  <c r="G11833" i="7"/>
  <c r="G11834" i="7"/>
  <c r="G11835" i="7"/>
  <c r="G11836" i="7"/>
  <c r="G11837" i="7"/>
  <c r="G11838" i="7"/>
  <c r="G11839" i="7"/>
  <c r="G11840" i="7"/>
  <c r="G11841" i="7"/>
  <c r="G11842" i="7"/>
  <c r="G11843" i="7"/>
  <c r="G11844" i="7"/>
  <c r="G11845" i="7"/>
  <c r="G11846" i="7"/>
  <c r="G11847" i="7"/>
  <c r="G11848" i="7"/>
  <c r="G11849" i="7"/>
  <c r="G11850" i="7"/>
  <c r="G11851" i="7"/>
  <c r="G11852" i="7"/>
  <c r="G11853" i="7"/>
  <c r="G11854" i="7"/>
  <c r="G11855" i="7"/>
  <c r="G11856" i="7"/>
  <c r="G11857" i="7"/>
  <c r="G11858" i="7"/>
  <c r="G11859" i="7"/>
  <c r="G11860" i="7"/>
  <c r="G11861" i="7"/>
  <c r="G11862" i="7"/>
  <c r="G11863" i="7"/>
  <c r="G11864" i="7"/>
  <c r="G11865" i="7"/>
  <c r="G11866" i="7"/>
  <c r="G11867" i="7"/>
  <c r="G11868" i="7"/>
  <c r="G11869" i="7"/>
  <c r="G11870" i="7"/>
  <c r="G11871" i="7"/>
  <c r="G11872" i="7"/>
  <c r="G11873" i="7"/>
  <c r="G11874" i="7"/>
  <c r="G11875" i="7"/>
  <c r="G11876" i="7"/>
  <c r="G11877" i="7"/>
  <c r="G11878" i="7"/>
  <c r="G11879" i="7"/>
  <c r="G11880" i="7"/>
  <c r="G11881" i="7"/>
  <c r="G11882" i="7"/>
  <c r="G11883" i="7"/>
  <c r="G11884" i="7"/>
  <c r="G11885" i="7"/>
  <c r="G11886" i="7"/>
  <c r="G11887" i="7"/>
  <c r="G11888" i="7"/>
  <c r="G11889" i="7"/>
  <c r="G11890" i="7"/>
  <c r="G11891" i="7"/>
  <c r="G11892" i="7"/>
  <c r="G11893" i="7"/>
  <c r="G11894" i="7"/>
  <c r="G11895" i="7"/>
  <c r="G11896" i="7"/>
  <c r="G11897" i="7"/>
  <c r="G11898" i="7"/>
  <c r="G11899" i="7"/>
  <c r="G11900" i="7"/>
  <c r="G11901" i="7"/>
  <c r="G11902" i="7"/>
  <c r="G11903" i="7"/>
  <c r="G11904" i="7"/>
  <c r="G11905" i="7"/>
  <c r="G11906" i="7"/>
  <c r="G11907" i="7"/>
  <c r="G11908" i="7"/>
  <c r="G11909" i="7"/>
  <c r="G11910" i="7"/>
  <c r="G11911" i="7"/>
  <c r="G11912" i="7"/>
  <c r="G11913" i="7"/>
  <c r="G11914" i="7"/>
  <c r="G11915" i="7"/>
  <c r="G11916" i="7"/>
  <c r="G11917" i="7"/>
  <c r="G11918" i="7"/>
  <c r="G11919" i="7"/>
  <c r="G11920" i="7"/>
  <c r="G11921" i="7"/>
  <c r="G11922" i="7"/>
  <c r="G11923" i="7"/>
  <c r="G11924" i="7"/>
  <c r="G11925" i="7"/>
  <c r="G11926" i="7"/>
  <c r="G11927" i="7"/>
  <c r="G11928" i="7"/>
  <c r="G11929" i="7"/>
  <c r="G11930" i="7"/>
  <c r="G11931" i="7"/>
  <c r="G11932" i="7"/>
  <c r="G11933" i="7"/>
  <c r="G11934" i="7"/>
  <c r="G11935" i="7"/>
  <c r="G11936" i="7"/>
  <c r="G11937" i="7"/>
  <c r="G11938" i="7"/>
  <c r="G11939" i="7"/>
  <c r="G11940" i="7"/>
  <c r="G11941" i="7"/>
  <c r="G11942" i="7"/>
  <c r="G11943" i="7"/>
  <c r="G11944" i="7"/>
  <c r="G11945" i="7"/>
  <c r="G11946" i="7"/>
  <c r="G11947" i="7"/>
  <c r="G11948" i="7"/>
  <c r="G11949" i="7"/>
  <c r="G11950" i="7"/>
  <c r="G11951" i="7"/>
  <c r="G11952" i="7"/>
  <c r="G11953" i="7"/>
  <c r="G11954" i="7"/>
  <c r="G11955" i="7"/>
  <c r="G11956" i="7"/>
  <c r="G11957" i="7"/>
  <c r="G11958" i="7"/>
  <c r="G11959" i="7"/>
  <c r="G11960" i="7"/>
  <c r="G11961" i="7"/>
  <c r="G11962" i="7"/>
  <c r="G11963" i="7"/>
  <c r="G11964" i="7"/>
  <c r="G11965" i="7"/>
  <c r="G11966" i="7"/>
  <c r="G11967" i="7"/>
  <c r="G11968" i="7"/>
  <c r="G11969" i="7"/>
  <c r="G11970" i="7"/>
  <c r="G11971" i="7"/>
  <c r="G11972" i="7"/>
  <c r="G11973" i="7"/>
  <c r="G11974" i="7"/>
  <c r="G11975" i="7"/>
  <c r="G11976" i="7"/>
  <c r="G11977" i="7"/>
  <c r="G11978" i="7"/>
  <c r="G11979" i="7"/>
  <c r="G11980" i="7"/>
  <c r="G11981" i="7"/>
  <c r="G11982" i="7"/>
  <c r="G11983" i="7"/>
  <c r="G11984" i="7"/>
  <c r="G11985" i="7"/>
  <c r="G11986" i="7"/>
  <c r="G11987" i="7"/>
  <c r="G11988" i="7"/>
  <c r="G11989" i="7"/>
  <c r="G11990" i="7"/>
  <c r="G11991" i="7"/>
  <c r="G11992" i="7"/>
  <c r="G11993" i="7"/>
  <c r="G11994" i="7"/>
  <c r="G11995" i="7"/>
  <c r="G11996" i="7"/>
  <c r="G11997" i="7"/>
  <c r="G11998" i="7"/>
  <c r="G11999" i="7"/>
  <c r="G12000" i="7"/>
  <c r="G12001" i="7"/>
  <c r="G12002" i="7"/>
  <c r="G12003" i="7"/>
  <c r="G12004" i="7"/>
  <c r="G12005" i="7"/>
  <c r="G12006" i="7"/>
  <c r="G12007" i="7"/>
  <c r="G12008" i="7"/>
  <c r="G12009" i="7"/>
  <c r="G12010" i="7"/>
  <c r="G12011" i="7"/>
  <c r="G12012" i="7"/>
  <c r="G12013" i="7"/>
  <c r="G12014" i="7"/>
  <c r="G12015" i="7"/>
  <c r="G12016" i="7"/>
  <c r="G12017" i="7"/>
  <c r="G12018" i="7"/>
  <c r="G12019" i="7"/>
  <c r="G12020" i="7"/>
  <c r="G12021" i="7"/>
  <c r="G12022" i="7"/>
  <c r="G12023" i="7"/>
  <c r="G12024" i="7"/>
  <c r="G12025" i="7"/>
  <c r="G12026" i="7"/>
  <c r="G12027" i="7"/>
  <c r="G12028" i="7"/>
  <c r="G12029" i="7"/>
  <c r="G12030" i="7"/>
  <c r="G12031" i="7"/>
  <c r="G12032" i="7"/>
  <c r="G12033" i="7"/>
  <c r="G12034" i="7"/>
  <c r="G12035" i="7"/>
  <c r="G12036" i="7"/>
  <c r="G12037" i="7"/>
  <c r="G12038" i="7"/>
  <c r="G12039" i="7"/>
  <c r="G12040" i="7"/>
  <c r="G12041" i="7"/>
  <c r="G12042" i="7"/>
  <c r="G12043" i="7"/>
  <c r="G12044" i="7"/>
  <c r="G12045" i="7"/>
  <c r="G12046" i="7"/>
  <c r="G12047" i="7"/>
  <c r="G12048" i="7"/>
  <c r="G12049" i="7"/>
  <c r="G12050" i="7"/>
  <c r="G12051" i="7"/>
  <c r="G12052" i="7"/>
  <c r="G12053" i="7"/>
  <c r="G12054" i="7"/>
  <c r="G12055" i="7"/>
  <c r="G12056" i="7"/>
  <c r="G12057" i="7"/>
  <c r="G12058" i="7"/>
  <c r="G12059" i="7"/>
  <c r="G12060" i="7"/>
  <c r="G12061" i="7"/>
  <c r="G12062" i="7"/>
  <c r="G12063" i="7"/>
  <c r="G12064" i="7"/>
  <c r="G12065" i="7"/>
  <c r="G12066" i="7"/>
  <c r="G12067" i="7"/>
  <c r="G12068" i="7"/>
  <c r="G12069" i="7"/>
  <c r="G12070" i="7"/>
  <c r="G12071" i="7"/>
  <c r="G12072" i="7"/>
  <c r="G12073" i="7"/>
  <c r="G12074" i="7"/>
  <c r="G12075" i="7"/>
  <c r="G12076" i="7"/>
  <c r="G12077" i="7"/>
  <c r="G12078" i="7"/>
  <c r="G12079" i="7"/>
  <c r="G12080" i="7"/>
  <c r="G12081" i="7"/>
  <c r="G12082" i="7"/>
  <c r="G12083" i="7"/>
  <c r="G12084" i="7"/>
  <c r="G12085" i="7"/>
  <c r="G12086" i="7"/>
  <c r="G12087" i="7"/>
  <c r="G12088" i="7"/>
  <c r="G12089" i="7"/>
  <c r="G12090" i="7"/>
  <c r="G12091" i="7"/>
  <c r="G12092" i="7"/>
  <c r="G12093" i="7"/>
  <c r="G12094" i="7"/>
  <c r="G12095" i="7"/>
  <c r="G12096" i="7"/>
  <c r="G12097" i="7"/>
  <c r="G12098" i="7"/>
  <c r="G12099" i="7"/>
  <c r="G12100" i="7"/>
  <c r="G12101" i="7"/>
  <c r="G12102" i="7"/>
  <c r="G12103" i="7"/>
  <c r="G12104" i="7"/>
  <c r="G12105" i="7"/>
  <c r="G12106" i="7"/>
  <c r="G12107" i="7"/>
  <c r="G12108" i="7"/>
  <c r="G12109" i="7"/>
  <c r="G12110" i="7"/>
  <c r="G12111" i="7"/>
  <c r="G12112" i="7"/>
  <c r="G12113" i="7"/>
  <c r="G12114" i="7"/>
  <c r="G12115" i="7"/>
  <c r="G12116" i="7"/>
  <c r="G12117" i="7"/>
  <c r="G12118" i="7"/>
  <c r="G12119" i="7"/>
  <c r="G12120" i="7"/>
  <c r="G12121" i="7"/>
  <c r="G12122" i="7"/>
  <c r="G12123" i="7"/>
  <c r="G12124" i="7"/>
  <c r="G12125" i="7"/>
  <c r="G12126" i="7"/>
  <c r="G12127" i="7"/>
  <c r="G12128" i="7"/>
  <c r="G12129" i="7"/>
  <c r="G12130" i="7"/>
  <c r="G12131" i="7"/>
  <c r="G12132" i="7"/>
  <c r="G12133" i="7"/>
  <c r="G12134" i="7"/>
  <c r="G12135" i="7"/>
  <c r="G12136" i="7"/>
  <c r="G12137" i="7"/>
  <c r="G12138" i="7"/>
  <c r="G12139" i="7"/>
  <c r="G12140" i="7"/>
  <c r="G12141" i="7"/>
  <c r="G12142" i="7"/>
  <c r="G12143" i="7"/>
  <c r="G12144" i="7"/>
  <c r="G12145" i="7"/>
  <c r="G12146" i="7"/>
  <c r="G12147" i="7"/>
  <c r="G12148" i="7"/>
  <c r="G12149" i="7"/>
  <c r="G12150" i="7"/>
  <c r="G12151" i="7"/>
  <c r="G12152" i="7"/>
  <c r="G12153" i="7"/>
  <c r="G12154" i="7"/>
  <c r="G12155" i="7"/>
  <c r="G12156" i="7"/>
  <c r="G12157" i="7"/>
  <c r="G12158" i="7"/>
  <c r="G12159" i="7"/>
  <c r="G12160" i="7"/>
  <c r="G12161" i="7"/>
  <c r="G12162" i="7"/>
  <c r="G12163" i="7"/>
  <c r="G12164" i="7"/>
  <c r="G12165" i="7"/>
  <c r="G12166" i="7"/>
  <c r="G12167" i="7"/>
  <c r="G12168" i="7"/>
  <c r="G12169" i="7"/>
  <c r="G12170" i="7"/>
  <c r="G12171" i="7"/>
  <c r="G12172" i="7"/>
  <c r="G12173" i="7"/>
  <c r="G12174" i="7"/>
  <c r="G12175" i="7"/>
  <c r="G12176" i="7"/>
  <c r="G12177" i="7"/>
  <c r="G12178" i="7"/>
  <c r="G12179" i="7"/>
  <c r="G12180" i="7"/>
  <c r="G12181" i="7"/>
  <c r="G12182" i="7"/>
  <c r="G12183" i="7"/>
  <c r="G12184" i="7"/>
  <c r="G12185" i="7"/>
  <c r="G12186" i="7"/>
  <c r="G12187" i="7"/>
  <c r="G12188" i="7"/>
  <c r="G12189" i="7"/>
  <c r="G12190" i="7"/>
  <c r="G12191" i="7"/>
  <c r="G12192" i="7"/>
  <c r="G12193" i="7"/>
  <c r="G12194" i="7"/>
  <c r="G12195" i="7"/>
  <c r="G12196" i="7"/>
  <c r="G12197" i="7"/>
  <c r="G12198" i="7"/>
  <c r="G12199" i="7"/>
  <c r="G12200" i="7"/>
  <c r="G12201" i="7"/>
  <c r="G12202" i="7"/>
  <c r="G12203" i="7"/>
  <c r="G12204" i="7"/>
  <c r="G12205" i="7"/>
  <c r="G12206" i="7"/>
  <c r="G12207" i="7"/>
  <c r="G12208" i="7"/>
  <c r="G12209" i="7"/>
  <c r="G12210" i="7"/>
  <c r="G12211" i="7"/>
  <c r="G12212" i="7"/>
  <c r="G12213" i="7"/>
  <c r="G12214" i="7"/>
  <c r="G12215" i="7"/>
  <c r="G12216" i="7"/>
  <c r="G12217" i="7"/>
  <c r="G12218" i="7"/>
  <c r="G12219" i="7"/>
  <c r="G12220" i="7"/>
  <c r="G12221" i="7"/>
  <c r="G12222" i="7"/>
  <c r="G12223" i="7"/>
  <c r="G12224" i="7"/>
  <c r="G12225" i="7"/>
  <c r="G12226" i="7"/>
  <c r="G12227" i="7"/>
  <c r="G12228" i="7"/>
  <c r="G12229" i="7"/>
  <c r="G12230" i="7"/>
  <c r="G12231" i="7"/>
  <c r="G12232" i="7"/>
  <c r="G12233" i="7"/>
  <c r="G12234" i="7"/>
  <c r="G12235" i="7"/>
  <c r="G12236" i="7"/>
  <c r="G12237" i="7"/>
  <c r="G12238" i="7"/>
  <c r="G12239" i="7"/>
  <c r="G12240" i="7"/>
  <c r="G12241" i="7"/>
  <c r="G12242" i="7"/>
  <c r="G12243" i="7"/>
  <c r="G12244" i="7"/>
  <c r="G12245" i="7"/>
  <c r="G12246" i="7"/>
  <c r="G12247" i="7"/>
  <c r="G12248" i="7"/>
  <c r="G12249" i="7"/>
  <c r="G12250" i="7"/>
  <c r="G12251" i="7"/>
  <c r="G12252" i="7"/>
  <c r="G12253" i="7"/>
  <c r="G12254" i="7"/>
  <c r="G12255" i="7"/>
  <c r="G12256" i="7"/>
  <c r="G12257" i="7"/>
  <c r="G12258" i="7"/>
  <c r="G12259" i="7"/>
  <c r="G12260" i="7"/>
  <c r="G12261" i="7"/>
  <c r="G12262" i="7"/>
  <c r="G12263" i="7"/>
  <c r="G12264" i="7"/>
  <c r="G12265" i="7"/>
  <c r="G12266" i="7"/>
  <c r="G12267" i="7"/>
  <c r="G12268" i="7"/>
  <c r="G12269" i="7"/>
  <c r="G12270" i="7"/>
  <c r="G12271" i="7"/>
  <c r="G12272" i="7"/>
  <c r="G12273" i="7"/>
  <c r="G12274" i="7"/>
  <c r="G12275" i="7"/>
  <c r="G12276" i="7"/>
  <c r="G12277" i="7"/>
  <c r="G12278" i="7"/>
  <c r="G12279" i="7"/>
  <c r="G12280" i="7"/>
  <c r="G12281" i="7"/>
  <c r="G12282" i="7"/>
  <c r="G12283" i="7"/>
  <c r="G12284" i="7"/>
  <c r="G12285" i="7"/>
  <c r="G12286" i="7"/>
  <c r="G12287" i="7"/>
  <c r="G12288" i="7"/>
  <c r="G12289" i="7"/>
  <c r="G12290" i="7"/>
  <c r="G12291" i="7"/>
  <c r="G12292" i="7"/>
  <c r="G12293" i="7"/>
  <c r="G12294" i="7"/>
  <c r="G12295" i="7"/>
  <c r="G12296" i="7"/>
  <c r="G12297" i="7"/>
  <c r="G12298" i="7"/>
  <c r="G12299" i="7"/>
  <c r="G12300" i="7"/>
  <c r="G12301" i="7"/>
  <c r="G12302" i="7"/>
  <c r="G12303" i="7"/>
  <c r="G12304" i="7"/>
  <c r="G12305" i="7"/>
  <c r="G12306" i="7"/>
  <c r="G12307" i="7"/>
  <c r="G12308" i="7"/>
  <c r="G12309" i="7"/>
  <c r="G12310" i="7"/>
  <c r="G12311" i="7"/>
  <c r="G12312" i="7"/>
  <c r="G12313" i="7"/>
  <c r="G12314" i="7"/>
  <c r="G12315" i="7"/>
  <c r="G12316" i="7"/>
  <c r="G12317" i="7"/>
  <c r="G12318" i="7"/>
  <c r="G12319" i="7"/>
  <c r="G12320" i="7"/>
  <c r="G12321" i="7"/>
  <c r="G12322" i="7"/>
  <c r="G12323" i="7"/>
  <c r="G12324" i="7"/>
  <c r="G12325" i="7"/>
  <c r="G12326" i="7"/>
  <c r="G12327" i="7"/>
  <c r="G12328" i="7"/>
  <c r="G12329" i="7"/>
  <c r="G12330" i="7"/>
  <c r="G12331" i="7"/>
  <c r="G12332" i="7"/>
  <c r="G12333" i="7"/>
  <c r="G12334" i="7"/>
  <c r="G12335" i="7"/>
  <c r="G12336" i="7"/>
  <c r="G12337" i="7"/>
  <c r="G12338" i="7"/>
  <c r="G12339" i="7"/>
  <c r="G12340" i="7"/>
  <c r="G12341" i="7"/>
  <c r="G12342" i="7"/>
  <c r="G12343" i="7"/>
  <c r="G12344" i="7"/>
  <c r="G12345" i="7"/>
  <c r="G12346" i="7"/>
  <c r="G12347" i="7"/>
  <c r="G12348" i="7"/>
  <c r="G12349" i="7"/>
  <c r="G12350" i="7"/>
  <c r="G12351" i="7"/>
  <c r="G12352" i="7"/>
  <c r="G12353" i="7"/>
  <c r="G12354" i="7"/>
  <c r="G12355" i="7"/>
  <c r="G12356" i="7"/>
  <c r="G12357" i="7"/>
  <c r="G12358" i="7"/>
  <c r="G12359" i="7"/>
  <c r="G12360" i="7"/>
  <c r="G12361" i="7"/>
  <c r="G12362" i="7"/>
  <c r="G12363" i="7"/>
  <c r="G12364" i="7"/>
  <c r="G12365" i="7"/>
  <c r="G12366" i="7"/>
  <c r="G12367" i="7"/>
  <c r="G12368" i="7"/>
  <c r="G12369" i="7"/>
  <c r="G12370" i="7"/>
  <c r="G12371" i="7"/>
  <c r="G12372" i="7"/>
  <c r="G12373" i="7"/>
  <c r="G12374" i="7"/>
  <c r="G12375" i="7"/>
  <c r="G12376" i="7"/>
  <c r="G12377" i="7"/>
  <c r="G12378" i="7"/>
  <c r="G12379" i="7"/>
  <c r="G12380" i="7"/>
  <c r="G12381" i="7"/>
  <c r="G12382" i="7"/>
  <c r="G12383" i="7"/>
  <c r="G12384" i="7"/>
  <c r="G12385" i="7"/>
  <c r="G12386" i="7"/>
  <c r="G12387" i="7"/>
  <c r="G12388" i="7"/>
  <c r="G12389" i="7"/>
  <c r="G12390" i="7"/>
  <c r="G12391" i="7"/>
  <c r="G12392" i="7"/>
  <c r="G12393" i="7"/>
  <c r="G12394" i="7"/>
  <c r="G12395" i="7"/>
  <c r="G12396" i="7"/>
  <c r="G12397" i="7"/>
  <c r="G12398" i="7"/>
  <c r="G12399" i="7"/>
  <c r="G12400" i="7"/>
  <c r="G12401" i="7"/>
  <c r="G12402" i="7"/>
  <c r="G12403" i="7"/>
  <c r="G12404" i="7"/>
  <c r="G12405" i="7"/>
  <c r="G12406" i="7"/>
  <c r="G12407" i="7"/>
  <c r="G12408" i="7"/>
  <c r="G12409" i="7"/>
  <c r="G12410" i="7"/>
  <c r="G12411" i="7"/>
  <c r="G12412" i="7"/>
  <c r="G12413" i="7"/>
  <c r="G12414" i="7"/>
  <c r="G12415" i="7"/>
  <c r="G12416" i="7"/>
  <c r="G12417" i="7"/>
  <c r="G12418" i="7"/>
  <c r="G12419" i="7"/>
  <c r="G12420" i="7"/>
  <c r="G12421" i="7"/>
  <c r="G12422" i="7"/>
  <c r="G12423" i="7"/>
  <c r="G12424" i="7"/>
  <c r="G12425" i="7"/>
  <c r="G12426" i="7"/>
  <c r="G12427" i="7"/>
  <c r="G12428" i="7"/>
  <c r="G12429" i="7"/>
  <c r="G12430" i="7"/>
  <c r="G12431" i="7"/>
  <c r="G12432" i="7"/>
  <c r="G12433" i="7"/>
  <c r="G12434" i="7"/>
  <c r="G12435" i="7"/>
  <c r="G12436" i="7"/>
  <c r="G12437" i="7"/>
  <c r="G12438" i="7"/>
  <c r="G12439" i="7"/>
  <c r="G12440" i="7"/>
  <c r="G12441" i="7"/>
  <c r="G12442" i="7"/>
  <c r="G12443" i="7"/>
  <c r="G12444" i="7"/>
  <c r="G12445" i="7"/>
  <c r="G12446" i="7"/>
  <c r="G12447" i="7"/>
  <c r="G12448" i="7"/>
  <c r="G12449" i="7"/>
  <c r="G12450" i="7"/>
  <c r="G12451" i="7"/>
  <c r="G12452" i="7"/>
  <c r="G12453" i="7"/>
  <c r="G12454" i="7"/>
  <c r="G12455" i="7"/>
  <c r="G12456" i="7"/>
  <c r="G12457" i="7"/>
  <c r="G12458" i="7"/>
  <c r="G12459" i="7"/>
  <c r="G12460" i="7"/>
  <c r="G12461" i="7"/>
  <c r="G12462" i="7"/>
  <c r="G12463" i="7"/>
  <c r="G12464" i="7"/>
  <c r="G12465" i="7"/>
  <c r="G12466" i="7"/>
  <c r="G12467" i="7"/>
  <c r="G12468" i="7"/>
  <c r="G12469" i="7"/>
  <c r="G12470" i="7"/>
  <c r="G12471" i="7"/>
  <c r="G12472" i="7"/>
  <c r="G12473" i="7"/>
  <c r="G12474" i="7"/>
  <c r="G12475" i="7"/>
  <c r="G12476" i="7"/>
  <c r="G12477" i="7"/>
  <c r="G12478" i="7"/>
  <c r="G12479" i="7"/>
  <c r="G12480" i="7"/>
  <c r="G12481" i="7"/>
  <c r="G12482" i="7"/>
  <c r="G12483" i="7"/>
  <c r="G12484" i="7"/>
  <c r="G12485" i="7"/>
  <c r="G12486" i="7"/>
  <c r="G12487" i="7"/>
  <c r="G12488" i="7"/>
  <c r="G12489" i="7"/>
  <c r="G12490" i="7"/>
  <c r="G12491" i="7"/>
  <c r="G12492" i="7"/>
  <c r="G12493" i="7"/>
  <c r="G12494" i="7"/>
  <c r="G12495" i="7"/>
  <c r="G12496" i="7"/>
  <c r="G12497" i="7"/>
  <c r="G12498" i="7"/>
  <c r="G12499" i="7"/>
  <c r="G12500" i="7"/>
  <c r="G12501" i="7"/>
  <c r="G12502" i="7"/>
  <c r="G12503" i="7"/>
  <c r="G12504" i="7"/>
  <c r="G12505" i="7"/>
  <c r="G12506" i="7"/>
  <c r="G12507" i="7"/>
  <c r="G12508" i="7"/>
  <c r="G12509" i="7"/>
  <c r="G12510" i="7"/>
  <c r="G12511" i="7"/>
  <c r="G12512" i="7"/>
  <c r="G12513" i="7"/>
  <c r="G12514" i="7"/>
  <c r="G12515" i="7"/>
  <c r="G12516" i="7"/>
  <c r="G12517" i="7"/>
  <c r="G12518" i="7"/>
  <c r="G12519" i="7"/>
  <c r="G12520" i="7"/>
  <c r="G12521" i="7"/>
  <c r="G12522" i="7"/>
  <c r="G12523" i="7"/>
  <c r="G12524" i="7"/>
  <c r="G12525" i="7"/>
  <c r="G12526" i="7"/>
  <c r="G12527" i="7"/>
  <c r="G12528" i="7"/>
  <c r="G12529" i="7"/>
  <c r="G12530" i="7"/>
  <c r="G12531" i="7"/>
  <c r="G12532" i="7"/>
  <c r="G12533" i="7"/>
  <c r="G12534" i="7"/>
  <c r="G12535" i="7"/>
  <c r="G12536" i="7"/>
  <c r="G12537" i="7"/>
  <c r="G12538" i="7"/>
  <c r="G12539" i="7"/>
  <c r="G12540" i="7"/>
  <c r="G12541" i="7"/>
  <c r="G12542" i="7"/>
  <c r="G12543" i="7"/>
  <c r="G12544" i="7"/>
  <c r="G12545" i="7"/>
  <c r="G12546" i="7"/>
  <c r="G12547" i="7"/>
  <c r="G12548" i="7"/>
  <c r="G12549" i="7"/>
  <c r="G12550" i="7"/>
  <c r="G12551" i="7"/>
  <c r="G12552" i="7"/>
  <c r="G12553" i="7"/>
  <c r="G12554" i="7"/>
  <c r="G12555" i="7"/>
  <c r="G12556" i="7"/>
  <c r="G12557" i="7"/>
  <c r="G12558" i="7"/>
  <c r="G12559" i="7"/>
  <c r="G12560" i="7"/>
  <c r="G12561" i="7"/>
  <c r="G12562" i="7"/>
  <c r="G12563" i="7"/>
  <c r="G12564" i="7"/>
  <c r="G12565" i="7"/>
  <c r="G12566" i="7"/>
  <c r="G12567" i="7"/>
  <c r="G12568" i="7"/>
  <c r="G12569" i="7"/>
  <c r="G12570" i="7"/>
  <c r="G12571" i="7"/>
  <c r="G12572" i="7"/>
  <c r="G12573" i="7"/>
  <c r="G12574" i="7"/>
  <c r="G12575" i="7"/>
  <c r="G12576" i="7"/>
  <c r="G12577" i="7"/>
  <c r="G12578" i="7"/>
  <c r="G12579" i="7"/>
  <c r="G12580" i="7"/>
  <c r="G12581" i="7"/>
  <c r="G12582" i="7"/>
  <c r="G12583" i="7"/>
  <c r="G12584" i="7"/>
  <c r="G12585" i="7"/>
  <c r="G12586" i="7"/>
  <c r="G12587" i="7"/>
  <c r="G12588" i="7"/>
  <c r="G12589" i="7"/>
  <c r="G12590" i="7"/>
  <c r="G12591" i="7"/>
  <c r="G12592" i="7"/>
  <c r="G12593" i="7"/>
  <c r="G12594" i="7"/>
  <c r="G12595" i="7"/>
  <c r="G12596" i="7"/>
  <c r="G12597" i="7"/>
  <c r="G12598" i="7"/>
  <c r="G12599" i="7"/>
  <c r="G12600" i="7"/>
  <c r="G12601" i="7"/>
  <c r="G12602" i="7"/>
  <c r="G12603" i="7"/>
  <c r="G12604" i="7"/>
  <c r="G12605" i="7"/>
  <c r="G12606" i="7"/>
  <c r="G12607" i="7"/>
  <c r="G12608" i="7"/>
  <c r="G12609" i="7"/>
  <c r="G12610" i="7"/>
  <c r="G12611" i="7"/>
  <c r="G12612" i="7"/>
  <c r="G12613" i="7"/>
  <c r="G12614" i="7"/>
  <c r="G12615" i="7"/>
  <c r="G12616" i="7"/>
  <c r="G12617" i="7"/>
  <c r="G12618" i="7"/>
  <c r="G12619" i="7"/>
  <c r="G12620" i="7"/>
  <c r="G12621" i="7"/>
  <c r="G12622" i="7"/>
  <c r="G12623" i="7"/>
  <c r="G12624" i="7"/>
  <c r="G12625" i="7"/>
  <c r="G12626" i="7"/>
  <c r="G12627" i="7"/>
  <c r="G12628" i="7"/>
  <c r="G12629" i="7"/>
  <c r="G12630" i="7"/>
  <c r="G12631" i="7"/>
  <c r="G12632" i="7"/>
  <c r="G12633" i="7"/>
  <c r="G12634" i="7"/>
  <c r="G12635" i="7"/>
  <c r="G12636" i="7"/>
  <c r="G12637" i="7"/>
  <c r="G12638" i="7"/>
  <c r="G12639" i="7"/>
  <c r="G12640" i="7"/>
  <c r="G12641" i="7"/>
  <c r="G12642" i="7"/>
  <c r="G12643" i="7"/>
  <c r="G12644" i="7"/>
  <c r="G12645" i="7"/>
  <c r="G12646" i="7"/>
  <c r="G12647" i="7"/>
  <c r="G12648" i="7"/>
  <c r="G12649" i="7"/>
  <c r="G12650" i="7"/>
  <c r="G12651" i="7"/>
  <c r="G12652" i="7"/>
  <c r="G12653" i="7"/>
  <c r="G12654" i="7"/>
  <c r="G12655" i="7"/>
  <c r="G12656" i="7"/>
  <c r="G12657" i="7"/>
  <c r="G12658" i="7"/>
  <c r="G12659" i="7"/>
  <c r="G12660" i="7"/>
  <c r="G12661" i="7"/>
  <c r="G12662" i="7"/>
  <c r="G12663" i="7"/>
  <c r="G12664" i="7"/>
  <c r="G12665" i="7"/>
  <c r="G12666" i="7"/>
  <c r="G12667" i="7"/>
  <c r="G12668" i="7"/>
  <c r="G12669" i="7"/>
  <c r="G12670" i="7"/>
  <c r="G12671" i="7"/>
  <c r="G12672" i="7"/>
  <c r="G12673" i="7"/>
  <c r="G12674" i="7"/>
  <c r="G12675" i="7"/>
  <c r="G12676" i="7"/>
  <c r="G12677" i="7"/>
  <c r="G12678" i="7"/>
  <c r="G12679" i="7"/>
  <c r="G12680" i="7"/>
  <c r="G12681" i="7"/>
  <c r="G12682" i="7"/>
  <c r="G12683" i="7"/>
  <c r="G12684" i="7"/>
  <c r="G12685" i="7"/>
  <c r="G12686" i="7"/>
  <c r="G12687" i="7"/>
  <c r="G12688" i="7"/>
  <c r="G12689" i="7"/>
  <c r="G12690" i="7"/>
  <c r="G12691" i="7"/>
  <c r="G12692" i="7"/>
  <c r="G12693" i="7"/>
  <c r="G12694" i="7"/>
  <c r="G12695" i="7"/>
  <c r="G12696" i="7"/>
  <c r="G12697" i="7"/>
  <c r="G12698" i="7"/>
  <c r="G12699" i="7"/>
  <c r="G12700" i="7"/>
  <c r="G12701" i="7"/>
  <c r="G12702" i="7"/>
  <c r="G12703" i="7"/>
  <c r="G12704" i="7"/>
  <c r="G12705" i="7"/>
  <c r="G12706" i="7"/>
  <c r="G12707" i="7"/>
  <c r="G12708" i="7"/>
  <c r="G12709" i="7"/>
  <c r="G12710" i="7"/>
  <c r="G12711" i="7"/>
  <c r="G12712" i="7"/>
  <c r="G12713" i="7"/>
  <c r="G12714" i="7"/>
  <c r="G12715" i="7"/>
  <c r="G12716" i="7"/>
  <c r="G12717" i="7"/>
  <c r="G12718" i="7"/>
  <c r="G12719" i="7"/>
  <c r="G12720" i="7"/>
  <c r="G12721" i="7"/>
  <c r="G12722" i="7"/>
  <c r="G12723" i="7"/>
  <c r="G12724" i="7"/>
  <c r="G12725" i="7"/>
  <c r="G12726" i="7"/>
  <c r="G12727" i="7"/>
  <c r="G12728" i="7"/>
  <c r="G12729" i="7"/>
  <c r="G12730" i="7"/>
  <c r="G12731" i="7"/>
  <c r="G12732" i="7"/>
  <c r="G12733" i="7"/>
  <c r="G12734" i="7"/>
  <c r="G12735" i="7"/>
  <c r="G12736" i="7"/>
  <c r="G12737" i="7"/>
  <c r="G12738" i="7"/>
  <c r="G12739" i="7"/>
  <c r="G12740" i="7"/>
  <c r="G12741" i="7"/>
  <c r="G12742" i="7"/>
  <c r="G12743" i="7"/>
  <c r="G12744" i="7"/>
  <c r="G12745" i="7"/>
  <c r="G12746" i="7"/>
  <c r="G12747" i="7"/>
  <c r="G12748" i="7"/>
  <c r="G12749" i="7"/>
  <c r="G12750" i="7"/>
  <c r="G12751" i="7"/>
  <c r="G12752" i="7"/>
  <c r="G12753" i="7"/>
  <c r="G12754" i="7"/>
  <c r="G12755" i="7"/>
  <c r="G12756" i="7"/>
  <c r="G12757" i="7"/>
  <c r="G12758" i="7"/>
  <c r="G12759" i="7"/>
  <c r="G12760" i="7"/>
  <c r="G12761" i="7"/>
  <c r="G12762" i="7"/>
  <c r="G12763" i="7"/>
  <c r="G12764" i="7"/>
  <c r="G12765" i="7"/>
  <c r="G12766" i="7"/>
  <c r="G12767" i="7"/>
  <c r="G12768" i="7"/>
  <c r="G12769" i="7"/>
  <c r="G12770" i="7"/>
  <c r="G12771" i="7"/>
  <c r="G12772" i="7"/>
  <c r="G12773" i="7"/>
  <c r="G12774" i="7"/>
  <c r="G12775" i="7"/>
  <c r="G12776" i="7"/>
  <c r="G12777" i="7"/>
  <c r="G12778" i="7"/>
  <c r="G12779" i="7"/>
  <c r="G12780" i="7"/>
  <c r="G12781" i="7"/>
  <c r="G12782" i="7"/>
  <c r="G12783" i="7"/>
  <c r="G12784" i="7"/>
  <c r="G12785" i="7"/>
  <c r="G12786" i="7"/>
  <c r="G12787" i="7"/>
  <c r="G12788" i="7"/>
  <c r="G12789" i="7"/>
  <c r="G12790" i="7"/>
  <c r="G12791" i="7"/>
  <c r="G12792" i="7"/>
  <c r="G12793" i="7"/>
  <c r="G12794" i="7"/>
  <c r="G12795" i="7"/>
  <c r="G12796" i="7"/>
  <c r="G12797" i="7"/>
  <c r="G12798" i="7"/>
  <c r="G12799" i="7"/>
  <c r="G12800" i="7"/>
  <c r="G12801" i="7"/>
  <c r="G12802" i="7"/>
  <c r="G12803" i="7"/>
  <c r="G12804" i="7"/>
  <c r="G12805" i="7"/>
  <c r="G12806" i="7"/>
  <c r="G12807" i="7"/>
  <c r="G12808" i="7"/>
  <c r="G12809" i="7"/>
  <c r="G12810" i="7"/>
  <c r="G12811" i="7"/>
  <c r="G12812" i="7"/>
  <c r="G12813" i="7"/>
  <c r="G12814" i="7"/>
  <c r="G12815" i="7"/>
  <c r="G12816" i="7"/>
  <c r="G12817" i="7"/>
  <c r="G12818" i="7"/>
  <c r="G12819" i="7"/>
  <c r="G12820" i="7"/>
  <c r="G12821" i="7"/>
  <c r="G12822" i="7"/>
  <c r="G12823" i="7"/>
  <c r="G12824" i="7"/>
  <c r="G12825" i="7"/>
  <c r="G12826" i="7"/>
  <c r="G12827" i="7"/>
  <c r="G12828" i="7"/>
  <c r="G12829" i="7"/>
  <c r="G12830" i="7"/>
  <c r="G12831" i="7"/>
  <c r="G12832" i="7"/>
  <c r="G12833" i="7"/>
  <c r="G12834" i="7"/>
  <c r="G12835" i="7"/>
  <c r="G12836" i="7"/>
  <c r="G12837" i="7"/>
  <c r="G12838" i="7"/>
  <c r="G12839" i="7"/>
  <c r="G12840" i="7"/>
  <c r="G12841" i="7"/>
  <c r="G12842" i="7"/>
  <c r="G12843" i="7"/>
  <c r="G12844" i="7"/>
  <c r="G12845" i="7"/>
  <c r="G12846" i="7"/>
  <c r="G12847" i="7"/>
  <c r="G12848" i="7"/>
  <c r="G12849" i="7"/>
  <c r="G12850" i="7"/>
  <c r="G12851" i="7"/>
  <c r="G12852" i="7"/>
  <c r="G12853" i="7"/>
  <c r="G12854" i="7"/>
  <c r="G12855" i="7"/>
  <c r="G12856" i="7"/>
  <c r="G12857" i="7"/>
  <c r="G12858" i="7"/>
  <c r="G12859" i="7"/>
  <c r="G12860" i="7"/>
  <c r="G12861" i="7"/>
  <c r="G12862" i="7"/>
  <c r="G12863" i="7"/>
  <c r="G12864" i="7"/>
  <c r="G12865" i="7"/>
  <c r="G12866" i="7"/>
  <c r="G12867" i="7"/>
  <c r="G12868" i="7"/>
  <c r="G12869" i="7"/>
  <c r="G12870" i="7"/>
  <c r="G12871" i="7"/>
  <c r="G12872" i="7"/>
  <c r="G12873" i="7"/>
  <c r="G12874" i="7"/>
  <c r="G12875" i="7"/>
  <c r="G12876" i="7"/>
  <c r="G12877" i="7"/>
  <c r="G12878" i="7"/>
  <c r="G12879" i="7"/>
  <c r="G12880" i="7"/>
  <c r="G12881" i="7"/>
  <c r="G12882" i="7"/>
  <c r="G12883" i="7"/>
  <c r="G12884" i="7"/>
  <c r="G12885" i="7"/>
  <c r="G12886" i="7"/>
  <c r="G12887" i="7"/>
  <c r="G12888" i="7"/>
  <c r="G12889" i="7"/>
  <c r="G12890" i="7"/>
  <c r="G12891" i="7"/>
  <c r="G12892" i="7"/>
  <c r="G12893" i="7"/>
  <c r="G12894" i="7"/>
  <c r="G12895" i="7"/>
  <c r="G12896" i="7"/>
  <c r="G12897" i="7"/>
  <c r="G12898" i="7"/>
  <c r="G12899" i="7"/>
  <c r="G12900" i="7"/>
  <c r="G12901" i="7"/>
  <c r="G12902" i="7"/>
  <c r="G12903" i="7"/>
  <c r="G12904" i="7"/>
  <c r="G12905" i="7"/>
  <c r="G12906" i="7"/>
  <c r="G12907" i="7"/>
  <c r="G12908" i="7"/>
  <c r="G12909" i="7"/>
  <c r="G12910" i="7"/>
  <c r="G12911" i="7"/>
  <c r="G12912" i="7"/>
  <c r="G12913" i="7"/>
  <c r="G12914" i="7"/>
  <c r="G12915" i="7"/>
  <c r="G12916" i="7"/>
  <c r="G12917" i="7"/>
  <c r="G12918" i="7"/>
  <c r="G12919" i="7"/>
  <c r="G12920" i="7"/>
  <c r="G12921" i="7"/>
  <c r="G12922" i="7"/>
  <c r="G12923" i="7"/>
  <c r="G12924" i="7"/>
  <c r="G12925" i="7"/>
  <c r="G12926" i="7"/>
  <c r="G12927" i="7"/>
  <c r="G12928" i="7"/>
  <c r="G12929" i="7"/>
  <c r="G12930" i="7"/>
  <c r="G12931" i="7"/>
  <c r="G12932" i="7"/>
  <c r="G12933" i="7"/>
  <c r="G12934" i="7"/>
  <c r="G12935" i="7"/>
  <c r="G12936" i="7"/>
  <c r="G12937" i="7"/>
  <c r="G12938" i="7"/>
  <c r="G12939" i="7"/>
  <c r="G12940" i="7"/>
  <c r="G12941" i="7"/>
  <c r="G12942" i="7"/>
  <c r="G12943" i="7"/>
  <c r="G12944" i="7"/>
  <c r="G12945" i="7"/>
  <c r="G12946" i="7"/>
  <c r="G12947" i="7"/>
  <c r="G12948" i="7"/>
  <c r="G12949" i="7"/>
  <c r="G12950" i="7"/>
  <c r="G12951" i="7"/>
  <c r="G12952" i="7"/>
  <c r="G12953" i="7"/>
  <c r="G12954" i="7"/>
  <c r="G12955" i="7"/>
  <c r="G12956" i="7"/>
  <c r="G12957" i="7"/>
  <c r="G12958" i="7"/>
  <c r="G12959" i="7"/>
  <c r="G12960" i="7"/>
  <c r="G12961" i="7"/>
  <c r="G12962" i="7"/>
  <c r="G12963" i="7"/>
  <c r="G12964" i="7"/>
  <c r="G12965" i="7"/>
  <c r="G12966" i="7"/>
  <c r="G12967" i="7"/>
  <c r="G12968" i="7"/>
  <c r="G12969" i="7"/>
  <c r="G12970" i="7"/>
  <c r="G12971" i="7"/>
  <c r="G12972" i="7"/>
  <c r="G12973" i="7"/>
  <c r="G12974" i="7"/>
  <c r="G12975" i="7"/>
  <c r="G12976" i="7"/>
  <c r="G12977" i="7"/>
  <c r="G12978" i="7"/>
  <c r="G12979" i="7"/>
  <c r="G12980" i="7"/>
  <c r="G12981" i="7"/>
  <c r="G12982" i="7"/>
  <c r="G12983" i="7"/>
  <c r="G12984" i="7"/>
  <c r="G12985" i="7"/>
  <c r="G12986" i="7"/>
  <c r="G12987" i="7"/>
  <c r="G12988" i="7"/>
  <c r="G12989" i="7"/>
  <c r="G12990" i="7"/>
  <c r="G12991" i="7"/>
  <c r="G12992" i="7"/>
  <c r="G12993" i="7"/>
  <c r="G12994" i="7"/>
  <c r="G12995" i="7"/>
  <c r="G12996" i="7"/>
  <c r="G12997" i="7"/>
  <c r="G12998" i="7"/>
  <c r="G12999" i="7"/>
  <c r="G13000" i="7"/>
  <c r="G13001" i="7"/>
  <c r="G13002" i="7"/>
  <c r="G13003" i="7"/>
  <c r="G13004" i="7"/>
  <c r="G13005" i="7"/>
  <c r="G13006" i="7"/>
  <c r="G13007" i="7"/>
  <c r="G13008" i="7"/>
  <c r="G13009" i="7"/>
  <c r="G13010" i="7"/>
  <c r="G13011" i="7"/>
  <c r="G13012" i="7"/>
  <c r="G13013" i="7"/>
  <c r="G13014" i="7"/>
  <c r="G13015" i="7"/>
  <c r="G13016" i="7"/>
  <c r="G13017" i="7"/>
  <c r="G13018" i="7"/>
  <c r="G13019" i="7"/>
  <c r="G13020" i="7"/>
  <c r="G13021" i="7"/>
  <c r="G13022" i="7"/>
  <c r="G13023" i="7"/>
  <c r="G13024" i="7"/>
  <c r="G13025" i="7"/>
  <c r="G13026" i="7"/>
  <c r="G13027" i="7"/>
  <c r="G13028" i="7"/>
  <c r="G13029" i="7"/>
  <c r="G13030" i="7"/>
  <c r="G13031" i="7"/>
  <c r="G13032" i="7"/>
  <c r="G13033" i="7"/>
  <c r="G13034" i="7"/>
  <c r="G13035" i="7"/>
  <c r="G13036" i="7"/>
  <c r="G13037" i="7"/>
  <c r="G13038" i="7"/>
  <c r="G13039" i="7"/>
  <c r="G13040" i="7"/>
  <c r="G13041" i="7"/>
  <c r="G13042" i="7"/>
  <c r="G13043" i="7"/>
  <c r="G13044" i="7"/>
  <c r="G13045" i="7"/>
  <c r="G13046" i="7"/>
  <c r="G13047" i="7"/>
  <c r="G13048" i="7"/>
  <c r="G13049" i="7"/>
  <c r="G13050" i="7"/>
  <c r="G13051" i="7"/>
  <c r="G13052" i="7"/>
  <c r="G13053" i="7"/>
  <c r="G13054" i="7"/>
  <c r="G13055" i="7"/>
  <c r="G13056" i="7"/>
  <c r="G13057" i="7"/>
  <c r="G13058" i="7"/>
  <c r="G13059" i="7"/>
  <c r="G13060" i="7"/>
  <c r="G13061" i="7"/>
  <c r="G13062" i="7"/>
  <c r="G13063" i="7"/>
  <c r="G13064" i="7"/>
  <c r="G13065" i="7"/>
  <c r="G13066" i="7"/>
  <c r="G13067" i="7"/>
  <c r="G13068" i="7"/>
  <c r="G13069" i="7"/>
  <c r="G13070" i="7"/>
  <c r="G13071" i="7"/>
  <c r="G13072" i="7"/>
  <c r="G13073" i="7"/>
  <c r="G13074" i="7"/>
  <c r="G13075" i="7"/>
  <c r="G13076" i="7"/>
  <c r="G13077" i="7"/>
  <c r="G13078" i="7"/>
  <c r="G13079" i="7"/>
  <c r="G13080" i="7"/>
  <c r="G13081" i="7"/>
  <c r="G13082" i="7"/>
  <c r="G13083" i="7"/>
  <c r="G13084" i="7"/>
  <c r="G13085" i="7"/>
  <c r="G13086" i="7"/>
  <c r="G13087" i="7"/>
  <c r="G13088" i="7"/>
  <c r="G13089" i="7"/>
  <c r="G13090" i="7"/>
  <c r="G13091" i="7"/>
  <c r="G13092" i="7"/>
  <c r="G13093" i="7"/>
  <c r="G13094" i="7"/>
  <c r="G13095" i="7"/>
  <c r="G13096" i="7"/>
  <c r="G13097" i="7"/>
  <c r="G13098" i="7"/>
  <c r="G13099" i="7"/>
  <c r="G13100" i="7"/>
  <c r="G13101" i="7"/>
  <c r="G13102" i="7"/>
  <c r="G13103" i="7"/>
  <c r="G13104" i="7"/>
  <c r="G13105" i="7"/>
  <c r="G13106" i="7"/>
  <c r="G13107" i="7"/>
  <c r="G13108" i="7"/>
  <c r="G13109" i="7"/>
  <c r="G13110" i="7"/>
  <c r="G13111" i="7"/>
  <c r="G13112" i="7"/>
  <c r="G13113" i="7"/>
  <c r="G13114" i="7"/>
  <c r="G13115" i="7"/>
  <c r="G13116" i="7"/>
  <c r="G13117" i="7"/>
  <c r="G13118" i="7"/>
  <c r="G13119" i="7"/>
  <c r="G13120" i="7"/>
  <c r="G13121" i="7"/>
  <c r="G13122" i="7"/>
  <c r="G13123" i="7"/>
  <c r="G13124" i="7"/>
  <c r="G13125" i="7"/>
  <c r="G13126" i="7"/>
  <c r="G13127" i="7"/>
  <c r="G13128" i="7"/>
  <c r="G13129" i="7"/>
  <c r="G13130" i="7"/>
  <c r="G13131" i="7"/>
  <c r="G13132" i="7"/>
  <c r="G13133" i="7"/>
  <c r="G13134" i="7"/>
  <c r="G13135" i="7"/>
  <c r="G13136" i="7"/>
  <c r="G13137" i="7"/>
  <c r="G13138" i="7"/>
  <c r="G13139" i="7"/>
  <c r="G13140" i="7"/>
  <c r="G13141" i="7"/>
  <c r="G13142" i="7"/>
  <c r="G13143" i="7"/>
  <c r="G13144" i="7"/>
  <c r="G13145" i="7"/>
  <c r="G13146" i="7"/>
  <c r="G13147" i="7"/>
  <c r="G13148" i="7"/>
  <c r="G13149" i="7"/>
  <c r="G13150" i="7"/>
  <c r="G13151" i="7"/>
  <c r="G13152" i="7"/>
  <c r="G13153" i="7"/>
  <c r="G13154" i="7"/>
  <c r="G13155" i="7"/>
  <c r="G13156" i="7"/>
  <c r="G13157" i="7"/>
  <c r="G13158" i="7"/>
  <c r="G13159" i="7"/>
  <c r="G13160" i="7"/>
  <c r="G13161" i="7"/>
  <c r="G13162" i="7"/>
  <c r="G13163" i="7"/>
  <c r="G13164" i="7"/>
  <c r="G13165" i="7"/>
  <c r="G13166" i="7"/>
  <c r="G13167" i="7"/>
  <c r="G13168" i="7"/>
  <c r="G13169" i="7"/>
  <c r="G13170" i="7"/>
  <c r="G13171" i="7"/>
  <c r="G13172" i="7"/>
  <c r="G13173" i="7"/>
  <c r="G13174" i="7"/>
  <c r="G13175" i="7"/>
  <c r="G13176" i="7"/>
  <c r="G13177" i="7"/>
  <c r="G13178" i="7"/>
  <c r="G13179" i="7"/>
  <c r="G13180" i="7"/>
  <c r="G13181" i="7"/>
  <c r="G13182" i="7"/>
  <c r="G13183" i="7"/>
  <c r="G13184" i="7"/>
  <c r="G13185" i="7"/>
  <c r="G13186" i="7"/>
  <c r="G13187" i="7"/>
  <c r="G13188" i="7"/>
  <c r="G13189" i="7"/>
  <c r="G13190" i="7"/>
  <c r="G13191" i="7"/>
  <c r="G13192" i="7"/>
  <c r="G13193" i="7"/>
  <c r="G13194" i="7"/>
  <c r="G13195" i="7"/>
  <c r="G13196" i="7"/>
  <c r="G13197" i="7"/>
  <c r="G13198" i="7"/>
  <c r="G13199" i="7"/>
  <c r="G13200" i="7"/>
  <c r="G13201" i="7"/>
  <c r="G13202" i="7"/>
  <c r="G13203" i="7"/>
  <c r="G13204" i="7"/>
  <c r="G13205" i="7"/>
  <c r="G13206" i="7"/>
  <c r="G13207" i="7"/>
  <c r="G13208" i="7"/>
  <c r="G13209" i="7"/>
  <c r="G13210" i="7"/>
  <c r="G13211" i="7"/>
  <c r="G13212" i="7"/>
  <c r="G13213" i="7"/>
  <c r="G13214" i="7"/>
  <c r="G13215" i="7"/>
  <c r="G13216" i="7"/>
  <c r="G13217" i="7"/>
  <c r="G13218" i="7"/>
  <c r="G13219" i="7"/>
  <c r="G13220" i="7"/>
  <c r="G13221" i="7"/>
  <c r="G13222" i="7"/>
  <c r="G13223" i="7"/>
  <c r="G13224" i="7"/>
  <c r="G13225" i="7"/>
  <c r="G13226" i="7"/>
  <c r="G13227" i="7"/>
  <c r="G13228" i="7"/>
  <c r="G13229" i="7"/>
  <c r="G13230" i="7"/>
  <c r="G13231" i="7"/>
  <c r="G13232" i="7"/>
  <c r="G13233" i="7"/>
  <c r="G13234" i="7"/>
  <c r="G13235" i="7"/>
  <c r="G13236" i="7"/>
  <c r="G13237" i="7"/>
  <c r="G13238" i="7"/>
  <c r="G13239" i="7"/>
  <c r="G13240" i="7"/>
  <c r="G13241" i="7"/>
  <c r="G13242" i="7"/>
  <c r="G13243" i="7"/>
  <c r="G13244" i="7"/>
  <c r="G13245" i="7"/>
  <c r="G13246" i="7"/>
  <c r="G13247" i="7"/>
  <c r="G13248" i="7"/>
  <c r="G13249" i="7"/>
  <c r="G13250" i="7"/>
  <c r="G13251" i="7"/>
  <c r="G13252" i="7"/>
  <c r="G13253" i="7"/>
  <c r="G13254" i="7"/>
  <c r="G13255" i="7"/>
  <c r="G13256" i="7"/>
  <c r="G13257" i="7"/>
  <c r="G13258" i="7"/>
  <c r="G13259" i="7"/>
  <c r="G13260" i="7"/>
  <c r="G13261" i="7"/>
  <c r="G13262" i="7"/>
  <c r="G13263" i="7"/>
  <c r="G13264" i="7"/>
  <c r="G13265" i="7"/>
  <c r="G13266" i="7"/>
  <c r="G13267" i="7"/>
  <c r="G13268" i="7"/>
  <c r="G13269" i="7"/>
  <c r="G13270" i="7"/>
  <c r="G13271" i="7"/>
  <c r="G13272" i="7"/>
  <c r="G13273" i="7"/>
  <c r="G13274" i="7"/>
  <c r="G13275" i="7"/>
  <c r="G13276" i="7"/>
  <c r="G13277" i="7"/>
  <c r="G13278" i="7"/>
  <c r="G13279" i="7"/>
  <c r="G13280" i="7"/>
  <c r="G13281" i="7"/>
  <c r="G13282" i="7"/>
  <c r="G13283" i="7"/>
  <c r="G13284" i="7"/>
  <c r="G13285" i="7"/>
  <c r="G13286" i="7"/>
  <c r="G13287" i="7"/>
  <c r="G13288" i="7"/>
  <c r="G13289" i="7"/>
  <c r="G13290" i="7"/>
  <c r="G13291" i="7"/>
  <c r="G13292" i="7"/>
  <c r="G13293" i="7"/>
  <c r="G13294" i="7"/>
  <c r="G13295" i="7"/>
  <c r="G13296" i="7"/>
  <c r="G13297" i="7"/>
  <c r="G13298" i="7"/>
  <c r="G13299" i="7"/>
  <c r="G13300" i="7"/>
  <c r="G13301" i="7"/>
  <c r="G13302" i="7"/>
  <c r="G13303" i="7"/>
  <c r="G13304" i="7"/>
  <c r="G13305" i="7"/>
  <c r="G13306" i="7"/>
  <c r="G13307" i="7"/>
  <c r="G13308" i="7"/>
  <c r="G13309" i="7"/>
  <c r="G13310" i="7"/>
  <c r="G13311" i="7"/>
  <c r="G13312" i="7"/>
  <c r="G13313" i="7"/>
  <c r="G13314" i="7"/>
  <c r="G13315" i="7"/>
  <c r="G13316" i="7"/>
  <c r="G13317" i="7"/>
  <c r="G13318" i="7"/>
  <c r="G13319" i="7"/>
  <c r="G13320" i="7"/>
  <c r="G13321" i="7"/>
  <c r="G13322" i="7"/>
  <c r="G13323" i="7"/>
  <c r="G13324" i="7"/>
  <c r="G13325" i="7"/>
  <c r="G13326" i="7"/>
  <c r="G13327" i="7"/>
  <c r="G13328" i="7"/>
  <c r="G13329" i="7"/>
  <c r="G13330" i="7"/>
  <c r="G13331" i="7"/>
  <c r="G13332" i="7"/>
  <c r="G13333" i="7"/>
  <c r="G13334" i="7"/>
  <c r="G13335" i="7"/>
  <c r="G13336" i="7"/>
  <c r="G13337" i="7"/>
  <c r="G13338" i="7"/>
  <c r="G13339" i="7"/>
  <c r="G13340" i="7"/>
  <c r="G13341" i="7"/>
  <c r="G13342" i="7"/>
  <c r="G13343" i="7"/>
  <c r="G13344" i="7"/>
  <c r="G13345" i="7"/>
  <c r="G13346" i="7"/>
  <c r="G13347" i="7"/>
  <c r="G13348" i="7"/>
  <c r="G13349" i="7"/>
  <c r="G13350" i="7"/>
  <c r="G13351" i="7"/>
  <c r="G13352" i="7"/>
  <c r="G13353" i="7"/>
  <c r="G13354" i="7"/>
  <c r="G13355" i="7"/>
  <c r="G13356" i="7"/>
  <c r="G13357" i="7"/>
  <c r="G13358" i="7"/>
  <c r="G13359" i="7"/>
  <c r="G13360" i="7"/>
  <c r="G13361" i="7"/>
  <c r="G13362" i="7"/>
  <c r="G13363" i="7"/>
  <c r="G13364" i="7"/>
  <c r="G13365" i="7"/>
  <c r="G13366" i="7"/>
  <c r="G13367" i="7"/>
  <c r="G13368" i="7"/>
  <c r="G13369" i="7"/>
  <c r="G13370" i="7"/>
  <c r="G13371" i="7"/>
  <c r="G13372" i="7"/>
  <c r="G13373" i="7"/>
  <c r="G13374" i="7"/>
  <c r="G13375" i="7"/>
  <c r="G13376" i="7"/>
  <c r="G13377" i="7"/>
  <c r="G13378" i="7"/>
  <c r="G13379" i="7"/>
  <c r="G13380" i="7"/>
  <c r="G13381" i="7"/>
  <c r="G13382" i="7"/>
  <c r="G13383" i="7"/>
  <c r="G13384" i="7"/>
  <c r="G13385" i="7"/>
  <c r="G13386" i="7"/>
  <c r="G13387" i="7"/>
  <c r="G13388" i="7"/>
  <c r="G13389" i="7"/>
  <c r="G13390" i="7"/>
  <c r="G13391" i="7"/>
  <c r="G13392" i="7"/>
  <c r="G13393" i="7"/>
  <c r="G13394" i="7"/>
  <c r="G13395" i="7"/>
  <c r="G13396" i="7"/>
  <c r="G13397" i="7"/>
  <c r="G13398" i="7"/>
  <c r="G13399" i="7"/>
  <c r="G13400" i="7"/>
  <c r="G13401" i="7"/>
  <c r="G13402" i="7"/>
  <c r="G13403" i="7"/>
  <c r="G13404" i="7"/>
  <c r="G13405" i="7"/>
  <c r="G13406" i="7"/>
  <c r="G13407" i="7"/>
  <c r="G13408" i="7"/>
  <c r="G13409" i="7"/>
  <c r="G13410" i="7"/>
  <c r="G13411" i="7"/>
  <c r="G13412" i="7"/>
  <c r="G13413" i="7"/>
  <c r="G13414" i="7"/>
  <c r="G13415" i="7"/>
  <c r="G13416" i="7"/>
  <c r="G13417" i="7"/>
  <c r="G13418" i="7"/>
  <c r="G13419" i="7"/>
  <c r="G13420" i="7"/>
  <c r="G13421" i="7"/>
  <c r="G13422" i="7"/>
  <c r="G13423" i="7"/>
  <c r="G13424" i="7"/>
  <c r="G13425" i="7"/>
  <c r="G13426" i="7"/>
  <c r="G13427" i="7"/>
  <c r="G13428" i="7"/>
  <c r="G13429" i="7"/>
  <c r="G13430" i="7"/>
  <c r="G13431" i="7"/>
  <c r="G13432" i="7"/>
  <c r="G13433" i="7"/>
  <c r="G13434" i="7"/>
  <c r="G13435" i="7"/>
  <c r="G13436" i="7"/>
  <c r="G13437" i="7"/>
  <c r="G13438" i="7"/>
  <c r="G13439" i="7"/>
  <c r="G13440" i="7"/>
  <c r="G13441" i="7"/>
  <c r="G13442" i="7"/>
  <c r="G13443" i="7"/>
  <c r="G13444" i="7"/>
  <c r="G13445" i="7"/>
  <c r="G13446" i="7"/>
  <c r="G13447" i="7"/>
  <c r="G13448" i="7"/>
  <c r="G13449" i="7"/>
  <c r="G13450" i="7"/>
  <c r="G13451" i="7"/>
  <c r="G13452" i="7"/>
  <c r="G13453" i="7"/>
  <c r="G13454" i="7"/>
  <c r="G13455" i="7"/>
  <c r="G13456" i="7"/>
  <c r="G13457" i="7"/>
  <c r="G13458" i="7"/>
  <c r="G13459" i="7"/>
  <c r="G13460" i="7"/>
  <c r="G13461" i="7"/>
  <c r="G13462" i="7"/>
  <c r="G13463" i="7"/>
  <c r="G13464" i="7"/>
  <c r="G13465" i="7"/>
  <c r="G13466" i="7"/>
  <c r="G13467" i="7"/>
  <c r="G13468" i="7"/>
  <c r="G13469" i="7"/>
  <c r="G13470" i="7"/>
  <c r="G13471" i="7"/>
  <c r="G13472" i="7"/>
  <c r="G13473" i="7"/>
  <c r="G13474" i="7"/>
  <c r="G13475" i="7"/>
  <c r="G13476" i="7"/>
  <c r="G13477" i="7"/>
  <c r="G13478" i="7"/>
  <c r="G13479" i="7"/>
  <c r="G13480" i="7"/>
  <c r="G13481" i="7"/>
  <c r="G13482" i="7"/>
  <c r="G13483" i="7"/>
  <c r="G13484" i="7"/>
  <c r="G13485" i="7"/>
  <c r="G13486" i="7"/>
  <c r="G13487" i="7"/>
  <c r="G13488" i="7"/>
  <c r="G13489" i="7"/>
  <c r="G13490" i="7"/>
  <c r="G13491" i="7"/>
  <c r="G13492" i="7"/>
  <c r="G13493" i="7"/>
  <c r="G13494" i="7"/>
  <c r="G13495" i="7"/>
  <c r="G13496" i="7"/>
  <c r="G13497" i="7"/>
  <c r="G13498" i="7"/>
  <c r="G13499" i="7"/>
  <c r="G13500" i="7"/>
  <c r="G13501" i="7"/>
  <c r="G13502" i="7"/>
  <c r="G13503" i="7"/>
  <c r="G13504" i="7"/>
  <c r="G13505" i="7"/>
  <c r="G13506" i="7"/>
  <c r="G13507" i="7"/>
  <c r="G13508" i="7"/>
  <c r="G13509" i="7"/>
  <c r="G13510" i="7"/>
  <c r="G13511" i="7"/>
  <c r="G13512" i="7"/>
  <c r="G13513" i="7"/>
  <c r="G13514" i="7"/>
  <c r="G13515" i="7"/>
  <c r="G13516" i="7"/>
  <c r="G13517" i="7"/>
  <c r="G13518" i="7"/>
  <c r="G13519" i="7"/>
  <c r="G13520" i="7"/>
  <c r="G13521" i="7"/>
  <c r="G13522" i="7"/>
  <c r="G13523" i="7"/>
  <c r="G13524" i="7"/>
  <c r="G13525" i="7"/>
  <c r="G13526" i="7"/>
  <c r="G13527" i="7"/>
  <c r="G13528" i="7"/>
  <c r="G13529" i="7"/>
  <c r="G13530" i="7"/>
  <c r="G13531" i="7"/>
  <c r="G13532" i="7"/>
  <c r="G13533" i="7"/>
  <c r="G13534" i="7"/>
  <c r="G13535" i="7"/>
  <c r="G13536" i="7"/>
  <c r="G13537" i="7"/>
  <c r="G13538" i="7"/>
  <c r="G13539" i="7"/>
  <c r="G13540" i="7"/>
  <c r="G13541" i="7"/>
  <c r="G13542" i="7"/>
  <c r="G13543" i="7"/>
  <c r="G13544" i="7"/>
  <c r="G13545" i="7"/>
  <c r="G13546" i="7"/>
  <c r="G13547" i="7"/>
  <c r="G13548" i="7"/>
  <c r="G13549" i="7"/>
  <c r="G13550" i="7"/>
  <c r="G13551" i="7"/>
  <c r="G13552" i="7"/>
  <c r="G13553" i="7"/>
  <c r="G13554" i="7"/>
  <c r="G13555" i="7"/>
  <c r="G13556" i="7"/>
  <c r="G13557" i="7"/>
  <c r="G13558" i="7"/>
  <c r="G13559" i="7"/>
  <c r="G13560" i="7"/>
  <c r="G13561" i="7"/>
  <c r="G13562" i="7"/>
  <c r="G13563" i="7"/>
  <c r="G13564" i="7"/>
  <c r="G13565" i="7"/>
  <c r="G13566" i="7"/>
  <c r="G13567" i="7"/>
  <c r="G13568" i="7"/>
  <c r="G13569" i="7"/>
  <c r="G13570" i="7"/>
  <c r="G13571" i="7"/>
  <c r="G13572" i="7"/>
  <c r="G13573" i="7"/>
  <c r="G13574" i="7"/>
  <c r="G13575" i="7"/>
  <c r="G13576" i="7"/>
  <c r="G13577" i="7"/>
  <c r="G13578" i="7"/>
  <c r="G13579" i="7"/>
  <c r="G13580" i="7"/>
  <c r="G13581" i="7"/>
  <c r="G13582" i="7"/>
  <c r="G13583" i="7"/>
  <c r="G13584" i="7"/>
  <c r="G13585" i="7"/>
  <c r="G13586" i="7"/>
  <c r="G13587" i="7"/>
  <c r="G13588" i="7"/>
  <c r="G13589" i="7"/>
  <c r="G13590" i="7"/>
  <c r="G13591" i="7"/>
  <c r="G13592" i="7"/>
  <c r="G13593" i="7"/>
  <c r="G13594" i="7"/>
  <c r="G13595" i="7"/>
  <c r="G13596" i="7"/>
  <c r="G13597" i="7"/>
  <c r="G13598" i="7"/>
  <c r="G13599" i="7"/>
  <c r="G13600" i="7"/>
  <c r="G13601" i="7"/>
  <c r="G13602" i="7"/>
  <c r="G13603" i="7"/>
  <c r="G13604" i="7"/>
  <c r="G13605" i="7"/>
  <c r="G13606" i="7"/>
  <c r="G13607" i="7"/>
  <c r="G13608" i="7"/>
  <c r="G13609" i="7"/>
  <c r="G13610" i="7"/>
  <c r="G13611" i="7"/>
  <c r="G13612" i="7"/>
  <c r="G13613" i="7"/>
  <c r="G13614" i="7"/>
  <c r="G13615" i="7"/>
  <c r="G13616" i="7"/>
  <c r="G13617" i="7"/>
  <c r="G13618" i="7"/>
  <c r="G13619" i="7"/>
  <c r="G13620" i="7"/>
  <c r="G13621" i="7"/>
  <c r="G13622" i="7"/>
  <c r="G13623" i="7"/>
  <c r="G13624" i="7"/>
  <c r="G13625" i="7"/>
  <c r="G13626" i="7"/>
  <c r="G13627" i="7"/>
  <c r="G13628" i="7"/>
  <c r="G13629" i="7"/>
  <c r="G13630" i="7"/>
  <c r="G13631" i="7"/>
  <c r="G13632" i="7"/>
  <c r="G13633" i="7"/>
  <c r="G13634" i="7"/>
  <c r="G13635" i="7"/>
  <c r="G13636" i="7"/>
  <c r="G13637" i="7"/>
  <c r="G13638" i="7"/>
  <c r="G13639" i="7"/>
  <c r="G13640" i="7"/>
  <c r="G13641" i="7"/>
  <c r="G13642" i="7"/>
  <c r="G13643" i="7"/>
  <c r="G13644" i="7"/>
  <c r="G13645" i="7"/>
  <c r="G13646" i="7"/>
  <c r="G13647" i="7"/>
  <c r="G13648" i="7"/>
  <c r="G13649" i="7"/>
  <c r="G13650" i="7"/>
  <c r="G13651" i="7"/>
  <c r="G13652" i="7"/>
  <c r="G13653" i="7"/>
  <c r="G13654" i="7"/>
  <c r="G13655" i="7"/>
  <c r="G13656" i="7"/>
  <c r="G13657" i="7"/>
  <c r="G13658" i="7"/>
  <c r="G13659" i="7"/>
  <c r="G13660" i="7"/>
  <c r="G13661" i="7"/>
  <c r="G13662" i="7"/>
  <c r="G13663" i="7"/>
  <c r="G13664" i="7"/>
  <c r="G13665" i="7"/>
  <c r="G13666" i="7"/>
  <c r="G13667" i="7"/>
  <c r="G13668" i="7"/>
  <c r="G13669" i="7"/>
  <c r="G13670" i="7"/>
  <c r="G13671" i="7"/>
  <c r="G13672" i="7"/>
  <c r="G13673" i="7"/>
  <c r="G13674" i="7"/>
  <c r="G13675" i="7"/>
  <c r="G13676" i="7"/>
  <c r="G13677" i="7"/>
  <c r="G13678" i="7"/>
  <c r="G13679" i="7"/>
  <c r="G13680" i="7"/>
  <c r="G13681" i="7"/>
  <c r="G13682" i="7"/>
  <c r="G13683" i="7"/>
  <c r="G13684" i="7"/>
  <c r="G13685" i="7"/>
  <c r="G13686" i="7"/>
  <c r="G13687" i="7"/>
  <c r="G13688" i="7"/>
  <c r="G13689" i="7"/>
  <c r="G13690" i="7"/>
  <c r="G13691" i="7"/>
  <c r="G13692" i="7"/>
  <c r="G13693" i="7"/>
  <c r="G13694" i="7"/>
  <c r="G13695" i="7"/>
  <c r="G13696" i="7"/>
  <c r="G13697" i="7"/>
  <c r="G13698" i="7"/>
  <c r="G13699" i="7"/>
  <c r="G13700" i="7"/>
  <c r="G13701" i="7"/>
  <c r="G13702" i="7"/>
  <c r="G13703" i="7"/>
  <c r="G13704" i="7"/>
  <c r="G13705" i="7"/>
  <c r="G13706" i="7"/>
  <c r="G13707" i="7"/>
  <c r="G13708" i="7"/>
  <c r="G13709" i="7"/>
  <c r="G13710" i="7"/>
  <c r="G13711" i="7"/>
  <c r="G13712" i="7"/>
  <c r="G13713" i="7"/>
  <c r="G13714" i="7"/>
  <c r="G13715" i="7"/>
  <c r="G13716" i="7"/>
  <c r="G13717" i="7"/>
  <c r="G13718" i="7"/>
  <c r="G13719" i="7"/>
  <c r="G13720" i="7"/>
  <c r="G13721" i="7"/>
  <c r="G13722" i="7"/>
  <c r="G13723" i="7"/>
  <c r="G13724" i="7"/>
  <c r="G13725" i="7"/>
  <c r="G13726" i="7"/>
  <c r="G13727" i="7"/>
  <c r="G13728" i="7"/>
  <c r="G13729" i="7"/>
  <c r="G13730" i="7"/>
  <c r="G13731" i="7"/>
  <c r="G13732" i="7"/>
  <c r="G13733" i="7"/>
  <c r="G13734" i="7"/>
  <c r="G13735" i="7"/>
  <c r="G13736" i="7"/>
  <c r="G13737" i="7"/>
  <c r="G13738" i="7"/>
  <c r="G13739" i="7"/>
  <c r="G13740" i="7"/>
  <c r="G13741" i="7"/>
  <c r="G13742" i="7"/>
  <c r="G13743" i="7"/>
  <c r="G13744" i="7"/>
  <c r="G13745" i="7"/>
  <c r="G13746" i="7"/>
  <c r="G13747" i="7"/>
  <c r="G13748" i="7"/>
  <c r="G13749" i="7"/>
  <c r="G13750" i="7"/>
  <c r="G13751" i="7"/>
  <c r="G13752" i="7"/>
  <c r="G13753" i="7"/>
  <c r="G13754" i="7"/>
  <c r="G13755" i="7"/>
  <c r="G13756" i="7"/>
  <c r="G13757" i="7"/>
  <c r="G13758" i="7"/>
  <c r="G13759" i="7"/>
  <c r="G13760" i="7"/>
  <c r="G13761" i="7"/>
  <c r="G13762" i="7"/>
  <c r="G13763" i="7"/>
  <c r="G13764" i="7"/>
  <c r="G13765" i="7"/>
  <c r="G13766" i="7"/>
  <c r="G13767" i="7"/>
  <c r="G13768" i="7"/>
  <c r="G13769" i="7"/>
  <c r="G13770" i="7"/>
  <c r="G13771" i="7"/>
  <c r="G13772" i="7"/>
  <c r="G13773" i="7"/>
  <c r="G13774" i="7"/>
  <c r="G13775" i="7"/>
  <c r="G13776" i="7"/>
  <c r="G13777" i="7"/>
  <c r="G13778" i="7"/>
  <c r="G13779" i="7"/>
  <c r="G13780" i="7"/>
  <c r="G13781" i="7"/>
  <c r="G13782" i="7"/>
  <c r="G13783" i="7"/>
  <c r="G13784" i="7"/>
  <c r="G13785" i="7"/>
  <c r="G13786" i="7"/>
  <c r="G13787" i="7"/>
  <c r="G13788" i="7"/>
  <c r="G13789" i="7"/>
  <c r="G13790" i="7"/>
  <c r="G13791" i="7"/>
  <c r="G13792" i="7"/>
  <c r="G13793" i="7"/>
  <c r="G13794" i="7"/>
  <c r="G13795" i="7"/>
  <c r="G13796" i="7"/>
  <c r="G13797" i="7"/>
  <c r="G13798" i="7"/>
  <c r="G13799" i="7"/>
  <c r="G13800" i="7"/>
  <c r="G13801" i="7"/>
  <c r="G13802" i="7"/>
  <c r="G13803" i="7"/>
  <c r="G13804" i="7"/>
  <c r="G13805" i="7"/>
  <c r="G13806" i="7"/>
  <c r="G13807" i="7"/>
  <c r="G13808" i="7"/>
  <c r="G13809" i="7"/>
  <c r="G13810" i="7"/>
  <c r="G13811" i="7"/>
  <c r="G13812" i="7"/>
  <c r="G13813" i="7"/>
  <c r="G13814" i="7"/>
  <c r="G13815" i="7"/>
  <c r="G13816" i="7"/>
  <c r="G13817" i="7"/>
  <c r="G13818" i="7"/>
  <c r="G13819" i="7"/>
  <c r="G13820" i="7"/>
  <c r="G13821" i="7"/>
  <c r="G13822" i="7"/>
  <c r="G13823" i="7"/>
  <c r="G13824" i="7"/>
  <c r="G13825" i="7"/>
  <c r="G13826" i="7"/>
  <c r="G13827" i="7"/>
  <c r="G13828" i="7"/>
  <c r="G13829" i="7"/>
  <c r="G13830" i="7"/>
  <c r="G13831" i="7"/>
  <c r="G13832" i="7"/>
  <c r="G13833" i="7"/>
  <c r="G13834" i="7"/>
  <c r="G13835" i="7"/>
  <c r="G13836" i="7"/>
  <c r="G13837" i="7"/>
  <c r="G13838" i="7"/>
  <c r="G13839" i="7"/>
  <c r="G13840" i="7"/>
  <c r="G13841" i="7"/>
  <c r="G13842" i="7"/>
  <c r="G13843" i="7"/>
  <c r="G13844" i="7"/>
  <c r="G13845" i="7"/>
  <c r="G13846" i="7"/>
  <c r="G13847" i="7"/>
  <c r="G13848" i="7"/>
  <c r="G13849" i="7"/>
  <c r="G13850" i="7"/>
  <c r="G13851" i="7"/>
  <c r="G13852" i="7"/>
  <c r="G13853" i="7"/>
  <c r="G13854" i="7"/>
  <c r="G13855" i="7"/>
  <c r="G13856" i="7"/>
  <c r="G13857" i="7"/>
  <c r="G13858" i="7"/>
  <c r="G13859" i="7"/>
  <c r="G13860" i="7"/>
  <c r="G13861" i="7"/>
  <c r="G13862" i="7"/>
  <c r="G13863" i="7"/>
  <c r="G13864" i="7"/>
  <c r="G13865" i="7"/>
  <c r="G13866" i="7"/>
  <c r="G13867" i="7"/>
  <c r="G13868" i="7"/>
  <c r="G13869" i="7"/>
  <c r="G13870" i="7"/>
  <c r="G13871" i="7"/>
  <c r="G13872" i="7"/>
  <c r="G13873" i="7"/>
  <c r="G13874" i="7"/>
  <c r="G13875" i="7"/>
  <c r="G13876" i="7"/>
  <c r="G13877" i="7"/>
  <c r="G13878" i="7"/>
  <c r="G13879" i="7"/>
  <c r="G13880" i="7"/>
  <c r="G13881" i="7"/>
  <c r="G13882" i="7"/>
  <c r="G13883" i="7"/>
  <c r="G13884" i="7"/>
  <c r="G13885" i="7"/>
  <c r="G13886" i="7"/>
  <c r="G13887" i="7"/>
  <c r="G13888" i="7"/>
  <c r="G13889" i="7"/>
  <c r="G13890" i="7"/>
  <c r="G13891" i="7"/>
  <c r="G13892" i="7"/>
  <c r="G13893" i="7"/>
  <c r="G13894" i="7"/>
  <c r="G13895" i="7"/>
  <c r="G13896" i="7"/>
  <c r="G13897" i="7"/>
  <c r="G13898" i="7"/>
  <c r="G13899" i="7"/>
  <c r="G13900" i="7"/>
  <c r="G13901" i="7"/>
  <c r="G13902" i="7"/>
  <c r="G13903" i="7"/>
  <c r="G13904" i="7"/>
  <c r="G13905" i="7"/>
  <c r="G13906" i="7"/>
  <c r="G13907" i="7"/>
  <c r="G13908" i="7"/>
  <c r="G13909" i="7"/>
  <c r="G13910" i="7"/>
  <c r="G13911" i="7"/>
  <c r="G13912" i="7"/>
  <c r="G13913" i="7"/>
  <c r="G13914" i="7"/>
  <c r="G13915" i="7"/>
  <c r="G13916" i="7"/>
  <c r="G13917" i="7"/>
  <c r="G13918" i="7"/>
  <c r="G13919" i="7"/>
  <c r="G13920" i="7"/>
  <c r="G13921" i="7"/>
  <c r="G13922" i="7"/>
  <c r="G13923" i="7"/>
  <c r="G13924" i="7"/>
  <c r="G13925" i="7"/>
  <c r="G13926" i="7"/>
  <c r="G13927" i="7"/>
  <c r="G13928" i="7"/>
  <c r="G13929" i="7"/>
  <c r="G13930" i="7"/>
  <c r="G13931" i="7"/>
  <c r="G13932" i="7"/>
  <c r="G13933" i="7"/>
  <c r="G13934" i="7"/>
  <c r="G13935" i="7"/>
  <c r="G13936" i="7"/>
  <c r="G13937" i="7"/>
  <c r="G13938" i="7"/>
  <c r="G13939" i="7"/>
  <c r="G13940" i="7"/>
  <c r="G13941" i="7"/>
  <c r="G13942" i="7"/>
  <c r="G13943" i="7"/>
  <c r="G13944" i="7"/>
  <c r="G13945" i="7"/>
  <c r="G13946" i="7"/>
  <c r="G13947" i="7"/>
  <c r="G13948" i="7"/>
  <c r="G13949" i="7"/>
  <c r="G13950" i="7"/>
  <c r="G13951" i="7"/>
  <c r="G13952" i="7"/>
  <c r="G13953" i="7"/>
  <c r="G13954" i="7"/>
  <c r="G13955" i="7"/>
  <c r="G13956" i="7"/>
  <c r="G13957" i="7"/>
  <c r="G13958" i="7"/>
  <c r="G13959" i="7"/>
  <c r="G13960" i="7"/>
  <c r="G13961" i="7"/>
  <c r="G13962" i="7"/>
  <c r="G13963" i="7"/>
  <c r="G13964" i="7"/>
  <c r="G13965" i="7"/>
  <c r="G13966" i="7"/>
  <c r="G13967" i="7"/>
  <c r="G13968" i="7"/>
  <c r="G13969" i="7"/>
  <c r="G13970" i="7"/>
  <c r="G13971" i="7"/>
  <c r="G13972" i="7"/>
  <c r="G13973" i="7"/>
  <c r="G13974" i="7"/>
  <c r="G13975" i="7"/>
  <c r="G13976" i="7"/>
  <c r="G13977" i="7"/>
  <c r="G13978" i="7"/>
  <c r="G13979" i="7"/>
  <c r="G13980" i="7"/>
  <c r="G13981" i="7"/>
  <c r="G13982" i="7"/>
  <c r="G13983" i="7"/>
  <c r="G13984" i="7"/>
  <c r="G13985" i="7"/>
  <c r="G13986" i="7"/>
  <c r="G13987" i="7"/>
  <c r="G13988" i="7"/>
  <c r="G13989" i="7"/>
  <c r="G13990" i="7"/>
  <c r="G13991" i="7"/>
  <c r="G13992" i="7"/>
  <c r="G13993" i="7"/>
  <c r="G13994" i="7"/>
  <c r="G13995" i="7"/>
  <c r="G13996" i="7"/>
  <c r="G13997" i="7"/>
  <c r="G13998" i="7"/>
  <c r="G13999" i="7"/>
  <c r="G14000" i="7"/>
  <c r="G14001" i="7"/>
  <c r="G14002" i="7"/>
  <c r="G14003" i="7"/>
  <c r="G14004" i="7"/>
  <c r="G14005" i="7"/>
  <c r="G14006" i="7"/>
  <c r="G14007" i="7"/>
  <c r="G14008" i="7"/>
  <c r="G14009" i="7"/>
  <c r="G14010" i="7"/>
  <c r="G14011" i="7"/>
  <c r="G14012" i="7"/>
  <c r="G14013" i="7"/>
  <c r="G14014" i="7"/>
  <c r="G14015" i="7"/>
  <c r="G14016" i="7"/>
  <c r="G14017" i="7"/>
  <c r="G14018" i="7"/>
  <c r="G14019" i="7"/>
  <c r="G14020" i="7"/>
  <c r="G14021" i="7"/>
  <c r="G14022" i="7"/>
  <c r="G14023" i="7"/>
  <c r="G14024" i="7"/>
  <c r="G14025" i="7"/>
  <c r="G14026" i="7"/>
  <c r="G14027" i="7"/>
  <c r="G14028" i="7"/>
  <c r="G14029" i="7"/>
  <c r="G14030" i="7"/>
  <c r="G14031" i="7"/>
  <c r="G14032" i="7"/>
  <c r="G14033" i="7"/>
  <c r="G14034" i="7"/>
  <c r="G14035" i="7"/>
  <c r="G14036" i="7"/>
  <c r="G14037" i="7"/>
  <c r="G14038" i="7"/>
  <c r="G14039" i="7"/>
  <c r="G14040" i="7"/>
  <c r="G14041" i="7"/>
  <c r="G14042" i="7"/>
  <c r="G14043" i="7"/>
  <c r="G14044" i="7"/>
  <c r="G14045" i="7"/>
  <c r="G14046" i="7"/>
  <c r="G14047" i="7"/>
  <c r="G14048" i="7"/>
  <c r="G14049" i="7"/>
  <c r="G14050" i="7"/>
  <c r="G14051" i="7"/>
  <c r="G14052" i="7"/>
  <c r="G14053" i="7"/>
  <c r="G14054" i="7"/>
  <c r="G14055" i="7"/>
  <c r="G14056" i="7"/>
  <c r="G14057" i="7"/>
  <c r="G14058" i="7"/>
  <c r="G14059" i="7"/>
  <c r="G14060" i="7"/>
  <c r="G14061" i="7"/>
  <c r="G14062" i="7"/>
  <c r="G14063" i="7"/>
  <c r="G14064" i="7"/>
  <c r="G14065" i="7"/>
  <c r="G14066" i="7"/>
  <c r="G14067" i="7"/>
  <c r="G14068" i="7"/>
  <c r="G14069" i="7"/>
  <c r="G14070" i="7"/>
  <c r="G14071" i="7"/>
  <c r="G14072" i="7"/>
  <c r="G14073" i="7"/>
  <c r="G14074" i="7"/>
  <c r="G14075" i="7"/>
  <c r="G14076" i="7"/>
  <c r="G14077" i="7"/>
  <c r="G14078" i="7"/>
  <c r="G14079" i="7"/>
  <c r="G14080" i="7"/>
  <c r="G14081" i="7"/>
  <c r="G14082" i="7"/>
  <c r="G14083" i="7"/>
  <c r="G14084" i="7"/>
  <c r="G14085" i="7"/>
  <c r="G14086" i="7"/>
  <c r="G14087" i="7"/>
  <c r="G14088" i="7"/>
  <c r="G14089" i="7"/>
  <c r="G14090" i="7"/>
  <c r="G14091" i="7"/>
  <c r="G14092" i="7"/>
  <c r="G14093" i="7"/>
  <c r="G14094" i="7"/>
  <c r="G14095" i="7"/>
  <c r="G14096" i="7"/>
  <c r="G14097" i="7"/>
  <c r="G14098" i="7"/>
  <c r="G14099" i="7"/>
  <c r="G14100" i="7"/>
  <c r="G14101" i="7"/>
  <c r="G14102" i="7"/>
  <c r="G14103" i="7"/>
  <c r="G14104" i="7"/>
  <c r="G14105" i="7"/>
  <c r="G14106" i="7"/>
  <c r="G14107" i="7"/>
  <c r="G14108" i="7"/>
  <c r="G14109" i="7"/>
  <c r="G14110" i="7"/>
  <c r="G14111" i="7"/>
  <c r="G14112" i="7"/>
  <c r="G14113" i="7"/>
  <c r="G14114" i="7"/>
  <c r="G14115" i="7"/>
  <c r="G14116" i="7"/>
  <c r="G14117" i="7"/>
  <c r="G14118" i="7"/>
  <c r="G14119" i="7"/>
  <c r="G14120" i="7"/>
  <c r="G14121" i="7"/>
  <c r="G14122" i="7"/>
  <c r="G14123" i="7"/>
  <c r="G14124" i="7"/>
  <c r="G14125" i="7"/>
  <c r="G14126" i="7"/>
  <c r="G14127" i="7"/>
  <c r="G14128" i="7"/>
  <c r="G14129" i="7"/>
  <c r="G14130" i="7"/>
  <c r="G14131" i="7"/>
  <c r="G14132" i="7"/>
  <c r="G14133" i="7"/>
  <c r="G14134" i="7"/>
  <c r="G14135" i="7"/>
  <c r="G14136" i="7"/>
  <c r="G14137" i="7"/>
  <c r="G14138" i="7"/>
  <c r="G14139" i="7"/>
  <c r="G14140" i="7"/>
  <c r="G14141" i="7"/>
  <c r="G14142" i="7"/>
  <c r="G14143" i="7"/>
  <c r="G14144" i="7"/>
  <c r="G14145" i="7"/>
  <c r="G14146" i="7"/>
  <c r="G14147" i="7"/>
  <c r="G14148" i="7"/>
  <c r="G14149" i="7"/>
  <c r="G14150" i="7"/>
  <c r="G14151" i="7"/>
  <c r="G14152" i="7"/>
  <c r="G14153" i="7"/>
  <c r="G14154" i="7"/>
  <c r="G14155" i="7"/>
  <c r="G14156" i="7"/>
  <c r="G14157" i="7"/>
  <c r="G14158" i="7"/>
  <c r="G14159" i="7"/>
  <c r="G14160" i="7"/>
  <c r="G14161" i="7"/>
  <c r="G14162" i="7"/>
  <c r="G14163" i="7"/>
  <c r="G14164" i="7"/>
  <c r="G14165" i="7"/>
  <c r="G14166" i="7"/>
  <c r="G14167" i="7"/>
  <c r="G14168" i="7"/>
  <c r="G14169" i="7"/>
  <c r="G14170" i="7"/>
  <c r="G14171" i="7"/>
  <c r="G14172" i="7"/>
  <c r="G14173" i="7"/>
  <c r="G14174" i="7"/>
  <c r="G14175" i="7"/>
  <c r="G14176" i="7"/>
  <c r="G14177" i="7"/>
  <c r="G14178" i="7"/>
  <c r="G14179" i="7"/>
  <c r="G14180" i="7"/>
  <c r="G14181" i="7"/>
  <c r="G14182" i="7"/>
  <c r="G14183" i="7"/>
  <c r="G14184" i="7"/>
  <c r="G14185" i="7"/>
  <c r="G14186" i="7"/>
  <c r="G14187" i="7"/>
  <c r="G14188" i="7"/>
  <c r="G14189" i="7"/>
  <c r="G14190" i="7"/>
  <c r="G14191" i="7"/>
  <c r="G14192" i="7"/>
  <c r="G14193" i="7"/>
  <c r="G14194" i="7"/>
  <c r="G14195" i="7"/>
  <c r="G14196" i="7"/>
  <c r="G14197" i="7"/>
  <c r="G14198" i="7"/>
  <c r="G14199" i="7"/>
  <c r="G14200" i="7"/>
  <c r="G14201" i="7"/>
  <c r="G14202" i="7"/>
  <c r="G14203" i="7"/>
  <c r="G14204" i="7"/>
  <c r="G14205" i="7"/>
  <c r="G14206" i="7"/>
  <c r="G14207" i="7"/>
  <c r="G14208" i="7"/>
  <c r="G14209" i="7"/>
  <c r="G14210" i="7"/>
  <c r="G14211" i="7"/>
  <c r="G14212" i="7"/>
  <c r="G14213" i="7"/>
  <c r="G14214" i="7"/>
  <c r="G14215" i="7"/>
  <c r="G14216" i="7"/>
  <c r="G14217" i="7"/>
  <c r="G14218" i="7"/>
  <c r="G14219" i="7"/>
  <c r="G14220" i="7"/>
  <c r="G14221" i="7"/>
  <c r="G14222" i="7"/>
  <c r="G14223" i="7"/>
  <c r="G14224" i="7"/>
  <c r="G14225" i="7"/>
  <c r="G14226" i="7"/>
  <c r="G14227" i="7"/>
  <c r="G14228" i="7"/>
  <c r="G14229" i="7"/>
  <c r="G14230" i="7"/>
  <c r="G14231" i="7"/>
  <c r="G14232" i="7"/>
  <c r="G14233" i="7"/>
  <c r="G14234" i="7"/>
  <c r="G14235" i="7"/>
  <c r="G14236" i="7"/>
  <c r="G14237" i="7"/>
  <c r="G14238" i="7"/>
  <c r="G14239" i="7"/>
  <c r="G14240" i="7"/>
  <c r="G14241" i="7"/>
  <c r="G14242" i="7"/>
  <c r="G14243" i="7"/>
  <c r="G14244" i="7"/>
  <c r="G14245" i="7"/>
  <c r="G14246" i="7"/>
  <c r="G14247" i="7"/>
  <c r="G14248" i="7"/>
  <c r="G14249" i="7"/>
  <c r="G14250" i="7"/>
  <c r="G14251" i="7"/>
  <c r="G14252" i="7"/>
  <c r="G14253" i="7"/>
  <c r="G14254" i="7"/>
  <c r="G14255" i="7"/>
  <c r="G14256" i="7"/>
  <c r="G14257" i="7"/>
  <c r="G14258" i="7"/>
  <c r="G14259" i="7"/>
  <c r="G14260" i="7"/>
  <c r="G14261" i="7"/>
  <c r="G14262" i="7"/>
  <c r="G14263" i="7"/>
  <c r="G14264" i="7"/>
  <c r="G14265" i="7"/>
  <c r="G14266" i="7"/>
  <c r="G14267" i="7"/>
  <c r="G14268" i="7"/>
  <c r="G14269" i="7"/>
  <c r="G14270" i="7"/>
  <c r="G14271" i="7"/>
  <c r="G14272" i="7"/>
  <c r="G14273" i="7"/>
  <c r="G14274" i="7"/>
  <c r="G14275" i="7"/>
  <c r="G14276" i="7"/>
  <c r="G14277" i="7"/>
  <c r="G14278" i="7"/>
  <c r="G14279" i="7"/>
  <c r="G14280" i="7"/>
  <c r="G14281" i="7"/>
  <c r="G14282" i="7"/>
  <c r="G14283" i="7"/>
  <c r="G14284" i="7"/>
  <c r="G14285" i="7"/>
  <c r="G14286" i="7"/>
  <c r="G14287" i="7"/>
  <c r="G14288" i="7"/>
  <c r="G14289" i="7"/>
  <c r="G14290" i="7"/>
  <c r="G14291" i="7"/>
  <c r="G14292" i="7"/>
  <c r="G14293" i="7"/>
  <c r="G14294" i="7"/>
  <c r="G14295" i="7"/>
  <c r="G14296" i="7"/>
  <c r="G14297" i="7"/>
  <c r="G14298" i="7"/>
  <c r="G14299" i="7"/>
  <c r="G14300" i="7"/>
  <c r="G14301" i="7"/>
  <c r="G14302" i="7"/>
  <c r="G14303" i="7"/>
  <c r="G14304" i="7"/>
  <c r="G14305" i="7"/>
  <c r="G14306" i="7"/>
  <c r="G14307" i="7"/>
  <c r="G14308" i="7"/>
  <c r="G14309" i="7"/>
  <c r="G14310" i="7"/>
  <c r="G14311" i="7"/>
  <c r="G14312" i="7"/>
  <c r="G14313" i="7"/>
  <c r="G14314" i="7"/>
  <c r="G14315" i="7"/>
  <c r="G14316" i="7"/>
  <c r="G14317" i="7"/>
  <c r="G14318" i="7"/>
  <c r="G14319" i="7"/>
  <c r="G14320" i="7"/>
  <c r="G14321" i="7"/>
  <c r="G14322" i="7"/>
  <c r="G14323" i="7"/>
  <c r="G14324" i="7"/>
  <c r="G14325" i="7"/>
  <c r="G14326" i="7"/>
  <c r="G14327" i="7"/>
  <c r="G14328" i="7"/>
  <c r="G14329" i="7"/>
  <c r="G14330" i="7"/>
  <c r="G14331" i="7"/>
  <c r="G14332" i="7"/>
  <c r="G14333" i="7"/>
  <c r="G14334" i="7"/>
  <c r="G14335" i="7"/>
  <c r="G14336" i="7"/>
  <c r="G14337" i="7"/>
  <c r="G14338" i="7"/>
  <c r="G14339" i="7"/>
  <c r="G14340" i="7"/>
  <c r="G14341" i="7"/>
  <c r="G14342" i="7"/>
  <c r="G14343" i="7"/>
  <c r="G14344" i="7"/>
  <c r="G14345" i="7"/>
  <c r="G14346" i="7"/>
  <c r="G14347" i="7"/>
  <c r="G14348" i="7"/>
  <c r="G14349" i="7"/>
  <c r="G14350" i="7"/>
  <c r="G14351" i="7"/>
  <c r="G14352" i="7"/>
  <c r="G14353" i="7"/>
  <c r="G14354" i="7"/>
  <c r="G14355" i="7"/>
  <c r="G14356" i="7"/>
  <c r="G14357" i="7"/>
  <c r="G14358" i="7"/>
  <c r="G14359" i="7"/>
  <c r="G14360" i="7"/>
  <c r="G14361" i="7"/>
  <c r="G14362" i="7"/>
  <c r="G14363" i="7"/>
  <c r="G14364" i="7"/>
  <c r="G14365" i="7"/>
  <c r="G14366" i="7"/>
  <c r="G14367" i="7"/>
  <c r="G14368" i="7"/>
  <c r="G14369" i="7"/>
  <c r="G14370" i="7"/>
  <c r="G14371" i="7"/>
  <c r="G14372" i="7"/>
  <c r="G14373" i="7"/>
  <c r="G14374" i="7"/>
  <c r="G14375" i="7"/>
  <c r="G14376" i="7"/>
  <c r="G14377" i="7"/>
  <c r="G14378" i="7"/>
  <c r="G14379" i="7"/>
  <c r="G14380" i="7"/>
  <c r="G14381" i="7"/>
  <c r="G14382" i="7"/>
  <c r="G14383" i="7"/>
  <c r="G14384" i="7"/>
  <c r="G14385" i="7"/>
  <c r="G14386" i="7"/>
  <c r="G14387" i="7"/>
  <c r="G14388" i="7"/>
  <c r="G14389" i="7"/>
  <c r="G14390" i="7"/>
  <c r="G14391" i="7"/>
  <c r="G14392" i="7"/>
  <c r="G14393" i="7"/>
  <c r="G14394" i="7"/>
  <c r="G14395" i="7"/>
  <c r="G14396" i="7"/>
  <c r="G14397" i="7"/>
  <c r="G14398" i="7"/>
  <c r="G14399" i="7"/>
  <c r="G14400" i="7"/>
  <c r="G14401" i="7"/>
  <c r="G14402" i="7"/>
  <c r="G14403" i="7"/>
  <c r="G14404" i="7"/>
  <c r="G14405" i="7"/>
  <c r="G14406" i="7"/>
  <c r="G14407" i="7"/>
  <c r="G14408" i="7"/>
  <c r="G14409" i="7"/>
  <c r="G14410" i="7"/>
  <c r="G14411" i="7"/>
  <c r="G14412" i="7"/>
  <c r="G14413" i="7"/>
  <c r="G14414" i="7"/>
  <c r="G14415" i="7"/>
  <c r="G14416" i="7"/>
  <c r="G14417" i="7"/>
  <c r="G14418" i="7"/>
  <c r="G14419" i="7"/>
  <c r="G14420" i="7"/>
  <c r="G14421" i="7"/>
  <c r="G14422" i="7"/>
  <c r="G14423" i="7"/>
  <c r="G14424" i="7"/>
  <c r="G14425" i="7"/>
  <c r="G14426" i="7"/>
  <c r="G14427" i="7"/>
  <c r="G14428" i="7"/>
  <c r="G14429" i="7"/>
  <c r="G14430" i="7"/>
  <c r="G14431" i="7"/>
  <c r="G14432" i="7"/>
  <c r="G14433" i="7"/>
  <c r="G14434" i="7"/>
  <c r="G14435" i="7"/>
  <c r="G14436" i="7"/>
  <c r="G14437" i="7"/>
  <c r="G14438" i="7"/>
  <c r="G14439" i="7"/>
  <c r="G14440" i="7"/>
  <c r="G14441" i="7"/>
  <c r="G14442" i="7"/>
  <c r="G14443" i="7"/>
  <c r="G14444" i="7"/>
  <c r="G14445" i="7"/>
  <c r="G14446" i="7"/>
  <c r="G14447" i="7"/>
  <c r="G14448" i="7"/>
  <c r="G14449" i="7"/>
  <c r="G14450" i="7"/>
  <c r="G14451" i="7"/>
  <c r="G14452" i="7"/>
  <c r="G14453" i="7"/>
  <c r="G14454" i="7"/>
  <c r="G14455" i="7"/>
  <c r="G14456" i="7"/>
  <c r="G14457" i="7"/>
  <c r="G14458" i="7"/>
  <c r="G14459" i="7"/>
  <c r="G14460" i="7"/>
  <c r="G14461" i="7"/>
  <c r="G14462" i="7"/>
  <c r="G14463" i="7"/>
  <c r="G14464" i="7"/>
  <c r="G14465" i="7"/>
  <c r="G14466" i="7"/>
  <c r="G14467" i="7"/>
  <c r="G14468" i="7"/>
  <c r="G14469" i="7"/>
  <c r="G14470" i="7"/>
  <c r="G14471" i="7"/>
  <c r="G14472" i="7"/>
  <c r="G14473" i="7"/>
  <c r="G14474" i="7"/>
  <c r="G14475" i="7"/>
  <c r="G14476" i="7"/>
  <c r="G14477" i="7"/>
  <c r="G14478" i="7"/>
  <c r="G14479" i="7"/>
  <c r="G14480" i="7"/>
  <c r="G14481" i="7"/>
  <c r="G14482" i="7"/>
  <c r="G14483" i="7"/>
  <c r="G14484" i="7"/>
  <c r="G14485" i="7"/>
  <c r="G14486" i="7"/>
  <c r="G14487" i="7"/>
  <c r="G14488" i="7"/>
  <c r="G14489" i="7"/>
  <c r="G14490" i="7"/>
  <c r="G14491" i="7"/>
  <c r="G14492" i="7"/>
  <c r="G14493" i="7"/>
  <c r="G14494" i="7"/>
  <c r="G14495" i="7"/>
  <c r="G14496" i="7"/>
  <c r="G14497" i="7"/>
  <c r="G14498" i="7"/>
  <c r="G14499" i="7"/>
  <c r="G14500" i="7"/>
  <c r="G14501" i="7"/>
  <c r="G14502" i="7"/>
  <c r="G14503" i="7"/>
  <c r="G14504" i="7"/>
  <c r="G14505" i="7"/>
  <c r="G14506" i="7"/>
  <c r="G14507" i="7"/>
  <c r="G14508" i="7"/>
  <c r="G14509" i="7"/>
  <c r="G14510" i="7"/>
  <c r="G14511" i="7"/>
  <c r="G14512" i="7"/>
  <c r="G14513" i="7"/>
  <c r="G14514" i="7"/>
  <c r="G14515" i="7"/>
  <c r="G14516" i="7"/>
  <c r="G14517" i="7"/>
  <c r="G14518" i="7"/>
  <c r="G14519" i="7"/>
  <c r="G14520" i="7"/>
  <c r="G14521" i="7"/>
  <c r="G14522" i="7"/>
  <c r="G14523" i="7"/>
  <c r="G14524" i="7"/>
  <c r="G14525" i="7"/>
  <c r="G14526" i="7"/>
  <c r="G14527" i="7"/>
  <c r="G14528" i="7"/>
  <c r="G14529" i="7"/>
  <c r="G14530" i="7"/>
  <c r="G14531" i="7"/>
  <c r="G14532" i="7"/>
  <c r="G14533" i="7"/>
  <c r="G14534" i="7"/>
  <c r="G14535" i="7"/>
  <c r="G14536" i="7"/>
  <c r="G14537" i="7"/>
  <c r="G14538" i="7"/>
  <c r="G14539" i="7"/>
  <c r="G14540" i="7"/>
  <c r="G14541" i="7"/>
  <c r="G14542" i="7"/>
  <c r="G14543" i="7"/>
  <c r="G14544" i="7"/>
  <c r="G14545" i="7"/>
  <c r="G14546" i="7"/>
  <c r="G14547" i="7"/>
  <c r="G14548" i="7"/>
  <c r="G14549" i="7"/>
  <c r="G14550" i="7"/>
  <c r="G14551" i="7"/>
  <c r="G14552" i="7"/>
  <c r="G14553" i="7"/>
  <c r="G14554" i="7"/>
  <c r="G14555" i="7"/>
  <c r="G14556" i="7"/>
  <c r="G14557" i="7"/>
  <c r="G14558" i="7"/>
  <c r="G14559" i="7"/>
  <c r="G14560" i="7"/>
  <c r="G14561" i="7"/>
  <c r="G14562" i="7"/>
  <c r="G14563" i="7"/>
  <c r="G14564" i="7"/>
  <c r="G14565" i="7"/>
  <c r="G14566" i="7"/>
  <c r="G14567" i="7"/>
  <c r="G14568" i="7"/>
  <c r="G14569" i="7"/>
  <c r="G14570" i="7"/>
  <c r="G14571" i="7"/>
  <c r="G14572" i="7"/>
  <c r="G14573" i="7"/>
  <c r="G14574" i="7"/>
  <c r="G14575" i="7"/>
  <c r="G14576" i="7"/>
  <c r="G14577" i="7"/>
  <c r="G14578" i="7"/>
  <c r="G14579" i="7"/>
  <c r="G14580" i="7"/>
  <c r="G14581" i="7"/>
  <c r="G14582" i="7"/>
  <c r="G14583" i="7"/>
  <c r="G14584" i="7"/>
  <c r="G14585" i="7"/>
  <c r="G14586" i="7"/>
  <c r="G14587" i="7"/>
  <c r="G14588" i="7"/>
  <c r="G14589" i="7"/>
  <c r="G14590" i="7"/>
  <c r="G14591" i="7"/>
  <c r="G14592" i="7"/>
  <c r="G14593" i="7"/>
  <c r="G14594" i="7"/>
  <c r="G14595" i="7"/>
  <c r="G14596" i="7"/>
  <c r="G14597" i="7"/>
  <c r="G14598" i="7"/>
  <c r="G14599" i="7"/>
  <c r="G14600" i="7"/>
  <c r="G14601" i="7"/>
  <c r="G14602" i="7"/>
  <c r="G14603" i="7"/>
  <c r="G14604" i="7"/>
  <c r="G14605" i="7"/>
  <c r="G14606" i="7"/>
  <c r="G14607" i="7"/>
  <c r="G14608" i="7"/>
  <c r="G14609" i="7"/>
  <c r="G14610" i="7"/>
  <c r="G14611" i="7"/>
  <c r="G14612" i="7"/>
  <c r="G14613" i="7"/>
  <c r="G14614" i="7"/>
  <c r="G14615" i="7"/>
  <c r="G14616" i="7"/>
  <c r="G14617" i="7"/>
  <c r="G14618" i="7"/>
  <c r="G14619" i="7"/>
  <c r="G14620" i="7"/>
  <c r="G14621" i="7"/>
  <c r="G14622" i="7"/>
  <c r="G14623" i="7"/>
  <c r="G14624" i="7"/>
  <c r="G14625" i="7"/>
  <c r="G14626" i="7"/>
  <c r="G14627" i="7"/>
  <c r="G14628" i="7"/>
  <c r="G14629" i="7"/>
  <c r="G14630" i="7"/>
  <c r="G14631" i="7"/>
  <c r="G14632" i="7"/>
  <c r="G14633" i="7"/>
  <c r="G14634" i="7"/>
  <c r="G14635" i="7"/>
  <c r="G14636" i="7"/>
  <c r="G14637" i="7"/>
  <c r="G14638" i="7"/>
  <c r="G14639" i="7"/>
  <c r="G14640" i="7"/>
  <c r="G14641" i="7"/>
  <c r="G14642" i="7"/>
  <c r="G14643" i="7"/>
  <c r="G14644" i="7"/>
  <c r="G14645" i="7"/>
  <c r="G14646" i="7"/>
  <c r="G14647" i="7"/>
  <c r="G14648" i="7"/>
  <c r="G14649" i="7"/>
  <c r="G14650" i="7"/>
  <c r="G14651" i="7"/>
  <c r="G14652" i="7"/>
  <c r="G14653" i="7"/>
  <c r="G14654" i="7"/>
  <c r="G14655" i="7"/>
  <c r="G14656" i="7"/>
  <c r="G14657" i="7"/>
  <c r="G14658" i="7"/>
  <c r="G14659" i="7"/>
  <c r="G14660" i="7"/>
  <c r="G14661" i="7"/>
  <c r="G14662" i="7"/>
  <c r="G14663" i="7"/>
  <c r="G14664" i="7"/>
  <c r="G14665" i="7"/>
  <c r="G14666" i="7"/>
  <c r="G14667" i="7"/>
  <c r="G14668" i="7"/>
  <c r="G14669" i="7"/>
  <c r="G14670" i="7"/>
  <c r="G14671" i="7"/>
  <c r="G14672" i="7"/>
  <c r="G14673" i="7"/>
  <c r="G14674" i="7"/>
  <c r="G14675" i="7"/>
  <c r="G14676" i="7"/>
  <c r="G14677" i="7"/>
  <c r="G14678" i="7"/>
  <c r="G14679" i="7"/>
  <c r="G14680" i="7"/>
  <c r="G14681" i="7"/>
  <c r="G14682" i="7"/>
  <c r="G14683" i="7"/>
  <c r="G14684" i="7"/>
  <c r="G14685" i="7"/>
  <c r="G14686" i="7"/>
  <c r="G14687" i="7"/>
  <c r="G14688" i="7"/>
  <c r="G14689" i="7"/>
  <c r="G14690" i="7"/>
  <c r="G14691" i="7"/>
  <c r="G14692" i="7"/>
  <c r="G14693" i="7"/>
  <c r="G14694" i="7"/>
  <c r="G14695" i="7"/>
  <c r="G14696" i="7"/>
  <c r="G14697" i="7"/>
  <c r="G14698" i="7"/>
  <c r="G14699" i="7"/>
  <c r="G14700" i="7"/>
  <c r="G14701" i="7"/>
  <c r="G14702" i="7"/>
  <c r="G14703" i="7"/>
  <c r="G14704" i="7"/>
  <c r="G14705" i="7"/>
  <c r="G14706" i="7"/>
  <c r="G14707" i="7"/>
  <c r="G14708" i="7"/>
  <c r="G14709" i="7"/>
  <c r="G14710" i="7"/>
  <c r="G14711" i="7"/>
  <c r="G14712" i="7"/>
  <c r="G14713" i="7"/>
  <c r="G14714" i="7"/>
  <c r="G14715" i="7"/>
  <c r="G14716" i="7"/>
  <c r="G14717" i="7"/>
  <c r="G14718" i="7"/>
  <c r="G14719" i="7"/>
  <c r="G14720" i="7"/>
  <c r="G14721" i="7"/>
  <c r="G14722" i="7"/>
  <c r="G14723" i="7"/>
  <c r="G14724" i="7"/>
  <c r="G14725" i="7"/>
  <c r="G14726" i="7"/>
  <c r="G14727" i="7"/>
  <c r="G14728" i="7"/>
  <c r="G14729" i="7"/>
  <c r="G14730" i="7"/>
  <c r="G14731" i="7"/>
  <c r="G14732" i="7"/>
  <c r="G14733" i="7"/>
  <c r="G14734" i="7"/>
  <c r="G14735" i="7"/>
  <c r="G14736" i="7"/>
  <c r="G14737" i="7"/>
  <c r="G14738" i="7"/>
  <c r="G14739" i="7"/>
  <c r="G14740" i="7"/>
  <c r="G14741" i="7"/>
  <c r="G14742" i="7"/>
  <c r="G14743" i="7"/>
  <c r="G14744" i="7"/>
  <c r="G14745" i="7"/>
  <c r="G14746" i="7"/>
  <c r="G14747" i="7"/>
  <c r="G14748" i="7"/>
  <c r="G14749" i="7"/>
  <c r="G14750" i="7"/>
  <c r="G14751" i="7"/>
  <c r="G14752" i="7"/>
  <c r="G14753" i="7"/>
  <c r="G14754" i="7"/>
  <c r="G14755" i="7"/>
  <c r="G14756" i="7"/>
  <c r="G14757" i="7"/>
  <c r="G14758" i="7"/>
  <c r="G14759" i="7"/>
  <c r="G14760" i="7"/>
  <c r="G14761" i="7"/>
  <c r="G14762" i="7"/>
  <c r="G14763" i="7"/>
  <c r="G14764" i="7"/>
  <c r="G14765" i="7"/>
  <c r="G14766" i="7"/>
  <c r="G14767" i="7"/>
  <c r="G14768" i="7"/>
  <c r="G14769" i="7"/>
  <c r="G14770" i="7"/>
  <c r="G14771" i="7"/>
  <c r="G14772" i="7"/>
  <c r="G14773" i="7"/>
  <c r="G14774" i="7"/>
  <c r="G14775" i="7"/>
  <c r="G14776" i="7"/>
  <c r="G14777" i="7"/>
  <c r="G14778" i="7"/>
  <c r="G14779" i="7"/>
  <c r="G14780" i="7"/>
  <c r="G14781" i="7"/>
  <c r="G14782" i="7"/>
  <c r="G14783" i="7"/>
  <c r="G14784" i="7"/>
  <c r="G14785" i="7"/>
  <c r="G14786" i="7"/>
  <c r="G14787" i="7"/>
  <c r="G14788" i="7"/>
  <c r="G14789" i="7"/>
  <c r="G14790" i="7"/>
  <c r="G14791" i="7"/>
  <c r="G14792" i="7"/>
  <c r="G14793" i="7"/>
  <c r="G14794" i="7"/>
  <c r="G14795" i="7"/>
  <c r="G14796" i="7"/>
  <c r="G14797" i="7"/>
  <c r="G14798" i="7"/>
  <c r="G14799" i="7"/>
  <c r="G14800" i="7"/>
  <c r="G14801" i="7"/>
  <c r="G14802" i="7"/>
  <c r="G14803" i="7"/>
  <c r="G14804" i="7"/>
  <c r="G14805" i="7"/>
  <c r="G14806" i="7"/>
  <c r="G14807" i="7"/>
  <c r="G14808" i="7"/>
  <c r="G14809" i="7"/>
  <c r="G14810" i="7"/>
  <c r="G14811" i="7"/>
  <c r="G14812" i="7"/>
  <c r="G14813" i="7"/>
  <c r="G14814" i="7"/>
  <c r="G14815" i="7"/>
  <c r="G14816" i="7"/>
  <c r="G14817" i="7"/>
  <c r="G14818" i="7"/>
  <c r="G14819" i="7"/>
  <c r="G14820" i="7"/>
  <c r="G14821" i="7"/>
  <c r="G14822" i="7"/>
  <c r="G14823" i="7"/>
  <c r="G14824" i="7"/>
  <c r="G14825" i="7"/>
  <c r="G14826" i="7"/>
  <c r="G14827" i="7"/>
  <c r="G14828" i="7"/>
  <c r="G14829" i="7"/>
  <c r="G14830" i="7"/>
  <c r="G14831" i="7"/>
  <c r="G14832" i="7"/>
  <c r="G14833" i="7"/>
  <c r="G14834" i="7"/>
  <c r="G14835" i="7"/>
  <c r="G14836" i="7"/>
  <c r="G14837" i="7"/>
  <c r="G14838" i="7"/>
  <c r="G14839" i="7"/>
  <c r="G14840" i="7"/>
  <c r="G14841" i="7"/>
  <c r="G14842" i="7"/>
  <c r="G14843" i="7"/>
  <c r="G14844" i="7"/>
  <c r="G14845" i="7"/>
  <c r="G14846" i="7"/>
  <c r="G14847" i="7"/>
  <c r="G14848" i="7"/>
  <c r="G14849" i="7"/>
  <c r="G14850" i="7"/>
  <c r="G14851" i="7"/>
  <c r="G14852" i="7"/>
  <c r="G14853" i="7"/>
  <c r="G14854" i="7"/>
  <c r="G14855" i="7"/>
  <c r="G14856" i="7"/>
  <c r="G14857" i="7"/>
  <c r="G14858" i="7"/>
  <c r="G14859" i="7"/>
  <c r="G14860" i="7"/>
  <c r="G14861" i="7"/>
  <c r="G14862" i="7"/>
  <c r="G14863" i="7"/>
  <c r="G14864" i="7"/>
  <c r="G14865" i="7"/>
  <c r="G14866" i="7"/>
  <c r="G14867" i="7"/>
  <c r="G14868" i="7"/>
  <c r="G14869" i="7"/>
  <c r="G14870" i="7"/>
  <c r="G14871" i="7"/>
  <c r="G14872" i="7"/>
  <c r="G14873" i="7"/>
  <c r="G14874" i="7"/>
  <c r="G14875" i="7"/>
  <c r="G14876" i="7"/>
  <c r="G14877" i="7"/>
  <c r="G14878" i="7"/>
  <c r="G14879" i="7"/>
  <c r="G14880" i="7"/>
  <c r="G14881" i="7"/>
  <c r="G14882" i="7"/>
  <c r="G14883" i="7"/>
  <c r="G14884" i="7"/>
  <c r="G14885" i="7"/>
  <c r="G14886" i="7"/>
  <c r="G14887" i="7"/>
  <c r="G14888" i="7"/>
  <c r="G14889" i="7"/>
  <c r="G14890" i="7"/>
  <c r="G14891" i="7"/>
  <c r="G14892" i="7"/>
  <c r="G14893" i="7"/>
  <c r="G14894" i="7"/>
  <c r="G14895" i="7"/>
  <c r="G14896" i="7"/>
  <c r="G14897" i="7"/>
  <c r="G14898" i="7"/>
  <c r="G14899" i="7"/>
  <c r="G14900" i="7"/>
  <c r="G14901" i="7"/>
  <c r="G14902" i="7"/>
  <c r="G14903" i="7"/>
  <c r="G14904" i="7"/>
  <c r="G14905" i="7"/>
  <c r="G14906" i="7"/>
  <c r="G14907" i="7"/>
  <c r="G14908" i="7"/>
  <c r="G14909" i="7"/>
  <c r="G14910" i="7"/>
  <c r="G14911" i="7"/>
  <c r="G14912" i="7"/>
  <c r="G14913" i="7"/>
  <c r="G14914" i="7"/>
  <c r="G14915" i="7"/>
  <c r="G14916" i="7"/>
  <c r="G14917" i="7"/>
  <c r="G14918" i="7"/>
  <c r="G14919" i="7"/>
  <c r="G14920" i="7"/>
  <c r="G14921" i="7"/>
  <c r="G14922" i="7"/>
  <c r="G14923" i="7"/>
  <c r="G14924" i="7"/>
  <c r="G14925" i="7"/>
  <c r="G14926" i="7"/>
  <c r="G14927" i="7"/>
  <c r="G14928" i="7"/>
  <c r="G14929" i="7"/>
  <c r="G14930" i="7"/>
  <c r="G14931" i="7"/>
  <c r="G14932" i="7"/>
  <c r="G14933" i="7"/>
  <c r="G14934" i="7"/>
  <c r="G14935" i="7"/>
  <c r="G14936" i="7"/>
  <c r="G14937" i="7"/>
  <c r="G14938" i="7"/>
  <c r="G14939" i="7"/>
  <c r="G14940" i="7"/>
  <c r="G14941" i="7"/>
  <c r="G14942" i="7"/>
  <c r="G14943" i="7"/>
  <c r="G14944" i="7"/>
  <c r="G14945" i="7"/>
  <c r="G14946" i="7"/>
  <c r="G14947" i="7"/>
  <c r="G14948" i="7"/>
  <c r="G14949" i="7"/>
  <c r="G14950" i="7"/>
  <c r="G14951" i="7"/>
  <c r="G14952" i="7"/>
  <c r="G14953" i="7"/>
  <c r="G14954" i="7"/>
  <c r="G14955" i="7"/>
  <c r="G14956" i="7"/>
  <c r="G14957" i="7"/>
  <c r="G14958" i="7"/>
  <c r="G14959" i="7"/>
  <c r="G14960" i="7"/>
  <c r="G14961" i="7"/>
  <c r="G14962" i="7"/>
  <c r="G14963" i="7"/>
  <c r="G14964" i="7"/>
  <c r="G14965" i="7"/>
  <c r="G14966" i="7"/>
  <c r="G14967" i="7"/>
  <c r="G14968" i="7"/>
  <c r="G14969" i="7"/>
  <c r="G14970" i="7"/>
  <c r="G14971" i="7"/>
  <c r="G14972" i="7"/>
  <c r="G14973" i="7"/>
  <c r="G14974" i="7"/>
  <c r="G14975" i="7"/>
  <c r="G14976" i="7"/>
  <c r="G14977" i="7"/>
  <c r="G14978" i="7"/>
  <c r="G14979" i="7"/>
  <c r="G14980" i="7"/>
  <c r="G14981" i="7"/>
  <c r="G14982" i="7"/>
  <c r="G14983" i="7"/>
  <c r="G14984" i="7"/>
  <c r="G14985" i="7"/>
  <c r="G14986" i="7"/>
  <c r="G14987" i="7"/>
  <c r="G14988" i="7"/>
  <c r="G14989" i="7"/>
  <c r="G14990" i="7"/>
  <c r="G14991" i="7"/>
  <c r="G14992" i="7"/>
  <c r="G14993" i="7"/>
  <c r="G14994" i="7"/>
  <c r="G14995" i="7"/>
  <c r="G14996" i="7"/>
  <c r="G14997" i="7"/>
  <c r="G14998" i="7"/>
  <c r="G14999" i="7"/>
  <c r="G15000" i="7"/>
  <c r="G15001" i="7"/>
  <c r="G15002" i="7"/>
  <c r="G15003" i="7"/>
  <c r="G15004" i="7"/>
  <c r="G15005" i="7"/>
  <c r="G15006" i="7"/>
  <c r="G15007" i="7"/>
  <c r="G15008" i="7"/>
  <c r="G15009" i="7"/>
  <c r="G15010" i="7"/>
  <c r="G15011" i="7"/>
  <c r="G15012" i="7"/>
  <c r="G15013" i="7"/>
  <c r="G15014" i="7"/>
  <c r="G15015" i="7"/>
  <c r="G15016" i="7"/>
  <c r="G15017" i="7"/>
  <c r="G15018" i="7"/>
  <c r="G15019" i="7"/>
  <c r="G15020" i="7"/>
  <c r="G15021" i="7"/>
  <c r="G15022" i="7"/>
  <c r="G15023" i="7"/>
  <c r="G15024" i="7"/>
  <c r="G15025" i="7"/>
  <c r="G15026" i="7"/>
  <c r="G15027" i="7"/>
  <c r="G15028" i="7"/>
  <c r="G15029" i="7"/>
  <c r="G15030" i="7"/>
  <c r="G15031" i="7"/>
  <c r="G15032" i="7"/>
  <c r="G15033" i="7"/>
  <c r="G15034" i="7"/>
  <c r="G15035" i="7"/>
  <c r="G15036" i="7"/>
  <c r="G15037" i="7"/>
  <c r="G15038" i="7"/>
  <c r="G15039" i="7"/>
  <c r="G15040" i="7"/>
  <c r="G15041" i="7"/>
  <c r="G15042" i="7"/>
  <c r="G15043" i="7"/>
  <c r="G15044" i="7"/>
  <c r="G15045" i="7"/>
  <c r="G15046" i="7"/>
  <c r="G15047" i="7"/>
  <c r="G15048" i="7"/>
  <c r="G15049" i="7"/>
  <c r="G15050" i="7"/>
  <c r="G15051" i="7"/>
  <c r="G15052" i="7"/>
  <c r="G15053" i="7"/>
  <c r="G15054" i="7"/>
  <c r="G15055" i="7"/>
  <c r="G15056" i="7"/>
  <c r="G15057" i="7"/>
  <c r="G15058" i="7"/>
  <c r="G15059" i="7"/>
  <c r="G15060" i="7"/>
  <c r="G15061" i="7"/>
  <c r="G15062" i="7"/>
  <c r="G15063" i="7"/>
  <c r="G15064" i="7"/>
  <c r="G15065" i="7"/>
  <c r="G15066" i="7"/>
  <c r="G15067" i="7"/>
  <c r="G15068" i="7"/>
  <c r="G15069" i="7"/>
  <c r="G15070" i="7"/>
  <c r="G15071" i="7"/>
  <c r="G15072" i="7"/>
  <c r="G15073" i="7"/>
  <c r="G15074" i="7"/>
  <c r="G15075" i="7"/>
  <c r="G15076" i="7"/>
  <c r="G15077" i="7"/>
  <c r="G15078" i="7"/>
  <c r="G15079" i="7"/>
  <c r="G15080" i="7"/>
  <c r="G15081" i="7"/>
  <c r="G15082" i="7"/>
  <c r="G15083" i="7"/>
  <c r="G15084" i="7"/>
  <c r="G15085" i="7"/>
  <c r="G15086" i="7"/>
  <c r="G15087" i="7"/>
  <c r="G15088" i="7"/>
  <c r="G15089" i="7"/>
  <c r="G15090" i="7"/>
  <c r="G15091" i="7"/>
  <c r="G15092" i="7"/>
  <c r="G15093" i="7"/>
  <c r="G15094" i="7"/>
  <c r="G15095" i="7"/>
  <c r="G15096" i="7"/>
  <c r="G15097" i="7"/>
  <c r="G15098" i="7"/>
  <c r="G15099" i="7"/>
  <c r="G15100" i="7"/>
  <c r="G15101" i="7"/>
  <c r="G15102" i="7"/>
  <c r="G15103" i="7"/>
  <c r="G15104" i="7"/>
  <c r="G15105" i="7"/>
  <c r="G15106" i="7"/>
  <c r="G15107" i="7"/>
  <c r="G15108" i="7"/>
  <c r="G15109" i="7"/>
  <c r="G15110" i="7"/>
  <c r="G15111" i="7"/>
  <c r="G15112" i="7"/>
  <c r="G15113" i="7"/>
  <c r="G15114" i="7"/>
  <c r="G15115" i="7"/>
  <c r="G15116" i="7"/>
  <c r="G15117" i="7"/>
  <c r="G15118" i="7"/>
  <c r="G15119" i="7"/>
  <c r="G15120" i="7"/>
  <c r="G15121" i="7"/>
  <c r="G15122" i="7"/>
  <c r="G15123" i="7"/>
  <c r="G15124" i="7"/>
  <c r="G15125" i="7"/>
  <c r="G15126" i="7"/>
  <c r="G15127" i="7"/>
  <c r="G15128" i="7"/>
  <c r="G15129" i="7"/>
  <c r="G15130" i="7"/>
  <c r="G15131" i="7"/>
  <c r="G15132" i="7"/>
  <c r="G15133" i="7"/>
  <c r="G15134" i="7"/>
  <c r="G15135" i="7"/>
  <c r="G15136" i="7"/>
  <c r="G15137" i="7"/>
  <c r="G15138" i="7"/>
  <c r="G15139" i="7"/>
  <c r="G15140" i="7"/>
  <c r="G15141" i="7"/>
  <c r="G15142" i="7"/>
  <c r="G15143" i="7"/>
  <c r="G15144" i="7"/>
  <c r="G15145" i="7"/>
  <c r="G15146" i="7"/>
  <c r="G15147" i="7"/>
  <c r="G15148" i="7"/>
  <c r="G15149" i="7"/>
  <c r="G15150" i="7"/>
  <c r="G15151" i="7"/>
  <c r="G15152" i="7"/>
  <c r="G15153" i="7"/>
  <c r="G15154" i="7"/>
  <c r="G15155" i="7"/>
  <c r="G15156" i="7"/>
  <c r="G15157" i="7"/>
  <c r="G15158" i="7"/>
  <c r="G15159" i="7"/>
  <c r="G15160" i="7"/>
  <c r="G15161" i="7"/>
  <c r="G15162" i="7"/>
  <c r="G15163" i="7"/>
  <c r="G15164" i="7"/>
  <c r="G15165" i="7"/>
  <c r="G15166" i="7"/>
  <c r="G15167" i="7"/>
  <c r="G15168" i="7"/>
  <c r="G15169" i="7"/>
  <c r="G15170" i="7"/>
  <c r="G15171" i="7"/>
  <c r="G15172" i="7"/>
  <c r="G15173" i="7"/>
  <c r="G15174" i="7"/>
  <c r="G15175" i="7"/>
  <c r="G15176" i="7"/>
  <c r="G15177" i="7"/>
  <c r="G15178" i="7"/>
  <c r="G15179" i="7"/>
  <c r="G15180" i="7"/>
  <c r="G15181" i="7"/>
  <c r="G15182" i="7"/>
  <c r="G15183" i="7"/>
  <c r="G15184" i="7"/>
  <c r="G15185" i="7"/>
  <c r="G15186" i="7"/>
  <c r="G15187" i="7"/>
  <c r="G15188" i="7"/>
  <c r="G15189" i="7"/>
  <c r="G15190" i="7"/>
  <c r="G15191" i="7"/>
  <c r="G15192" i="7"/>
  <c r="G15193" i="7"/>
  <c r="G15194" i="7"/>
  <c r="G15195" i="7"/>
  <c r="G15196" i="7"/>
  <c r="G15197" i="7"/>
  <c r="G15198" i="7"/>
  <c r="G15199" i="7"/>
  <c r="G15200" i="7"/>
  <c r="G15201" i="7"/>
  <c r="G15202" i="7"/>
  <c r="G15203" i="7"/>
  <c r="G15204" i="7"/>
  <c r="G15205" i="7"/>
  <c r="G15206" i="7"/>
  <c r="G15207" i="7"/>
  <c r="G15208" i="7"/>
  <c r="G15209" i="7"/>
  <c r="G15210" i="7"/>
  <c r="G15211" i="7"/>
  <c r="G15212" i="7"/>
  <c r="G15213" i="7"/>
  <c r="G15214" i="7"/>
  <c r="G15215" i="7"/>
  <c r="G15216" i="7"/>
  <c r="G15217" i="7"/>
  <c r="G15218" i="7"/>
  <c r="G15219" i="7"/>
  <c r="G15220" i="7"/>
  <c r="G15221" i="7"/>
  <c r="G15222" i="7"/>
  <c r="G15223" i="7"/>
  <c r="G15224" i="7"/>
  <c r="G15225" i="7"/>
  <c r="G15226" i="7"/>
  <c r="G15227" i="7"/>
  <c r="G15228" i="7"/>
  <c r="G15229" i="7"/>
  <c r="G15230" i="7"/>
  <c r="G15231" i="7"/>
  <c r="G15232" i="7"/>
  <c r="G15233" i="7"/>
  <c r="G15234" i="7"/>
  <c r="G15235" i="7"/>
  <c r="G15236" i="7"/>
  <c r="G15237" i="7"/>
  <c r="G15238" i="7"/>
  <c r="G15239" i="7"/>
  <c r="G15240" i="7"/>
  <c r="G15241" i="7"/>
  <c r="G15242" i="7"/>
  <c r="G15243" i="7"/>
  <c r="G15244" i="7"/>
  <c r="G15245" i="7"/>
  <c r="G15246" i="7"/>
  <c r="G15247" i="7"/>
  <c r="G15248" i="7"/>
  <c r="G15249" i="7"/>
  <c r="G15250" i="7"/>
  <c r="G15251" i="7"/>
  <c r="G15252" i="7"/>
  <c r="G15253" i="7"/>
  <c r="G15254" i="7"/>
  <c r="G15255" i="7"/>
  <c r="G15256" i="7"/>
  <c r="G15257" i="7"/>
  <c r="G15258" i="7"/>
  <c r="G15259" i="7"/>
  <c r="G15260" i="7"/>
  <c r="G15261" i="7"/>
  <c r="G15262" i="7"/>
  <c r="G15263" i="7"/>
  <c r="G15264" i="7"/>
  <c r="G15265" i="7"/>
  <c r="G15266" i="7"/>
  <c r="G15267" i="7"/>
  <c r="G15268" i="7"/>
  <c r="G15269" i="7"/>
  <c r="G15270" i="7"/>
  <c r="G15271" i="7"/>
  <c r="G15272" i="7"/>
  <c r="G15273" i="7"/>
  <c r="G15274" i="7"/>
  <c r="G15275" i="7"/>
  <c r="G15276" i="7"/>
  <c r="G15277" i="7"/>
  <c r="G15278" i="7"/>
  <c r="G15279" i="7"/>
  <c r="G15280" i="7"/>
  <c r="G15281" i="7"/>
  <c r="G15282" i="7"/>
  <c r="G15283" i="7"/>
  <c r="G15284" i="7"/>
  <c r="G15285" i="7"/>
  <c r="G15286" i="7"/>
  <c r="G15287" i="7"/>
  <c r="G15288" i="7"/>
  <c r="G15289" i="7"/>
  <c r="G15290" i="7"/>
  <c r="G15291" i="7"/>
  <c r="G15292" i="7"/>
  <c r="G15293" i="7"/>
  <c r="G15294" i="7"/>
  <c r="G15295" i="7"/>
  <c r="G15296" i="7"/>
  <c r="G15297" i="7"/>
  <c r="G15298" i="7"/>
  <c r="G15299" i="7"/>
  <c r="G15300" i="7"/>
  <c r="G15301" i="7"/>
  <c r="G15302" i="7"/>
  <c r="G15303" i="7"/>
  <c r="G15304" i="7"/>
  <c r="G15305" i="7"/>
  <c r="G15306" i="7"/>
  <c r="G15307" i="7"/>
  <c r="G15308" i="7"/>
  <c r="G15309" i="7"/>
  <c r="G15310" i="7"/>
  <c r="G15311" i="7"/>
  <c r="G15312" i="7"/>
  <c r="G15313" i="7"/>
  <c r="G15314" i="7"/>
  <c r="G15315" i="7"/>
  <c r="G15316" i="7"/>
  <c r="G15317" i="7"/>
  <c r="G15318" i="7"/>
  <c r="G15319" i="7"/>
  <c r="G15320" i="7"/>
  <c r="G15321" i="7"/>
  <c r="G15322" i="7"/>
  <c r="G15323" i="7"/>
  <c r="G15324" i="7"/>
  <c r="G15325" i="7"/>
  <c r="G15326" i="7"/>
  <c r="G15327" i="7"/>
  <c r="G15328" i="7"/>
  <c r="G15329" i="7"/>
  <c r="G15330" i="7"/>
  <c r="G15331" i="7"/>
  <c r="G15332" i="7"/>
  <c r="G15333" i="7"/>
  <c r="G15334" i="7"/>
  <c r="G15335" i="7"/>
  <c r="G15336" i="7"/>
  <c r="G15337" i="7"/>
  <c r="G15338" i="7"/>
  <c r="G15339" i="7"/>
  <c r="G15340" i="7"/>
  <c r="G15341" i="7"/>
  <c r="G15342" i="7"/>
  <c r="G15343" i="7"/>
  <c r="G15344" i="7"/>
  <c r="G15345" i="7"/>
  <c r="G15346" i="7"/>
  <c r="G15347" i="7"/>
  <c r="G15348" i="7"/>
  <c r="G15349" i="7"/>
  <c r="G15350" i="7"/>
  <c r="G15351" i="7"/>
  <c r="G15352" i="7"/>
  <c r="G15353" i="7"/>
  <c r="G15354" i="7"/>
  <c r="G15355" i="7"/>
  <c r="G15356" i="7"/>
  <c r="G15357" i="7"/>
  <c r="G15358" i="7"/>
  <c r="G15359" i="7"/>
  <c r="G15360" i="7"/>
  <c r="G15361" i="7"/>
  <c r="G15362" i="7"/>
  <c r="G15363" i="7"/>
  <c r="G15364" i="7"/>
  <c r="G15365" i="7"/>
  <c r="G15366" i="7"/>
  <c r="G15367" i="7"/>
  <c r="G15368" i="7"/>
  <c r="G15369" i="7"/>
  <c r="G15370" i="7"/>
  <c r="G15371" i="7"/>
  <c r="G15372" i="7"/>
  <c r="G15373" i="7"/>
  <c r="G15374" i="7"/>
  <c r="G15375" i="7"/>
  <c r="G15376" i="7"/>
  <c r="G15377" i="7"/>
  <c r="G15378" i="7"/>
  <c r="G15379" i="7"/>
  <c r="G15380" i="7"/>
  <c r="G15381" i="7"/>
  <c r="G15382" i="7"/>
  <c r="G15383" i="7"/>
  <c r="G15384" i="7"/>
  <c r="G15385" i="7"/>
  <c r="G15386" i="7"/>
  <c r="G15387" i="7"/>
  <c r="G15388" i="7"/>
  <c r="G15389" i="7"/>
  <c r="G15390" i="7"/>
  <c r="G15391" i="7"/>
  <c r="G15392" i="7"/>
  <c r="G15393" i="7"/>
  <c r="G15394" i="7"/>
  <c r="G15395" i="7"/>
  <c r="G15396" i="7"/>
  <c r="G15397" i="7"/>
  <c r="G15398" i="7"/>
  <c r="G15399" i="7"/>
  <c r="G15400" i="7"/>
  <c r="G15401" i="7"/>
  <c r="G15402" i="7"/>
  <c r="G15403" i="7"/>
  <c r="G15404" i="7"/>
  <c r="G15405" i="7"/>
  <c r="G15406" i="7"/>
  <c r="G15407" i="7"/>
  <c r="G15408" i="7"/>
  <c r="G15409" i="7"/>
  <c r="G15410" i="7"/>
  <c r="G15411" i="7"/>
  <c r="G15412" i="7"/>
  <c r="G15413" i="7"/>
  <c r="G15414" i="7"/>
  <c r="G15415" i="7"/>
  <c r="G15416" i="7"/>
  <c r="G15417" i="7"/>
  <c r="G15418" i="7"/>
  <c r="G15419" i="7"/>
  <c r="G15420" i="7"/>
  <c r="G15421" i="7"/>
  <c r="G15422" i="7"/>
  <c r="G15423" i="7"/>
  <c r="G15424" i="7"/>
  <c r="G15425" i="7"/>
  <c r="G15426" i="7"/>
  <c r="G15427" i="7"/>
  <c r="G15428" i="7"/>
  <c r="G15429" i="7"/>
  <c r="G15430" i="7"/>
  <c r="G15431" i="7"/>
  <c r="G15432" i="7"/>
  <c r="G15433" i="7"/>
  <c r="G15434" i="7"/>
  <c r="G15435" i="7"/>
  <c r="G15436" i="7"/>
  <c r="G15437" i="7"/>
  <c r="G15438" i="7"/>
  <c r="G15439" i="7"/>
  <c r="G15440" i="7"/>
  <c r="G15441" i="7"/>
  <c r="G15442" i="7"/>
  <c r="G15443" i="7"/>
  <c r="G15444" i="7"/>
  <c r="G15445" i="7"/>
  <c r="G15446" i="7"/>
  <c r="G15447" i="7"/>
  <c r="G15448" i="7"/>
  <c r="G15449" i="7"/>
  <c r="G15450" i="7"/>
  <c r="G15451" i="7"/>
  <c r="G15452" i="7"/>
  <c r="G15453" i="7"/>
  <c r="G15454" i="7"/>
  <c r="G15455" i="7"/>
  <c r="G15456" i="7"/>
  <c r="G15457" i="7"/>
  <c r="G15458" i="7"/>
  <c r="G15459" i="7"/>
  <c r="G15460" i="7"/>
  <c r="G15461" i="7"/>
  <c r="G15462" i="7"/>
  <c r="G15463" i="7"/>
  <c r="G15464" i="7"/>
  <c r="G15465" i="7"/>
  <c r="G15466" i="7"/>
  <c r="G15467" i="7"/>
  <c r="G15468" i="7"/>
  <c r="G15469" i="7"/>
  <c r="G15470" i="7"/>
  <c r="G15471" i="7"/>
  <c r="G15472" i="7"/>
  <c r="G15473" i="7"/>
  <c r="G15474" i="7"/>
  <c r="G15475" i="7"/>
  <c r="G15476" i="7"/>
  <c r="G15477" i="7"/>
  <c r="G15478" i="7"/>
  <c r="G15479" i="7"/>
  <c r="G15480" i="7"/>
  <c r="G15481" i="7"/>
  <c r="G15482" i="7"/>
  <c r="G15483" i="7"/>
  <c r="G15484" i="7"/>
  <c r="G15485" i="7"/>
  <c r="G15486" i="7"/>
  <c r="G15487" i="7"/>
  <c r="G15488" i="7"/>
  <c r="G15489" i="7"/>
  <c r="G15490" i="7"/>
  <c r="G15491" i="7"/>
  <c r="G15492" i="7"/>
  <c r="G15493" i="7"/>
  <c r="G15494" i="7"/>
  <c r="G15495" i="7"/>
  <c r="G15496" i="7"/>
  <c r="G15497" i="7"/>
  <c r="G15498" i="7"/>
  <c r="G15499" i="7"/>
  <c r="G15500" i="7"/>
  <c r="G15501" i="7"/>
  <c r="G15502" i="7"/>
  <c r="G15503" i="7"/>
  <c r="G15504" i="7"/>
  <c r="G15505" i="7"/>
  <c r="G15506" i="7"/>
  <c r="G15507" i="7"/>
  <c r="G15508" i="7"/>
  <c r="G15509" i="7"/>
  <c r="G15510" i="7"/>
  <c r="G15511" i="7"/>
  <c r="G15512" i="7"/>
  <c r="G15513" i="7"/>
  <c r="G15514" i="7"/>
  <c r="G15515" i="7"/>
  <c r="G15516" i="7"/>
  <c r="G15517" i="7"/>
  <c r="G15518" i="7"/>
  <c r="G15519" i="7"/>
  <c r="G15520" i="7"/>
  <c r="G15521" i="7"/>
  <c r="G15522" i="7"/>
  <c r="G15523" i="7"/>
  <c r="G15524" i="7"/>
  <c r="G15525" i="7"/>
  <c r="G15526" i="7"/>
  <c r="G15527" i="7"/>
  <c r="G15528" i="7"/>
  <c r="G15529" i="7"/>
  <c r="G15530" i="7"/>
  <c r="G15531" i="7"/>
  <c r="G15532" i="7"/>
  <c r="G15533" i="7"/>
  <c r="G15534" i="7"/>
  <c r="G15535" i="7"/>
  <c r="G15536" i="7"/>
  <c r="G15537" i="7"/>
  <c r="G15538" i="7"/>
  <c r="G15539" i="7"/>
  <c r="G15540" i="7"/>
  <c r="G15541" i="7"/>
  <c r="G15542" i="7"/>
  <c r="G15543" i="7"/>
  <c r="G15544" i="7"/>
  <c r="G15545" i="7"/>
  <c r="G15546" i="7"/>
  <c r="G15547" i="7"/>
  <c r="G15548" i="7"/>
  <c r="G15549" i="7"/>
  <c r="G15550" i="7"/>
  <c r="G15551" i="7"/>
  <c r="G15552" i="7"/>
  <c r="G15553" i="7"/>
  <c r="G15554" i="7"/>
  <c r="G15555" i="7"/>
  <c r="G15556" i="7"/>
  <c r="G15557" i="7"/>
  <c r="G15558" i="7"/>
  <c r="G15559" i="7"/>
  <c r="G15560" i="7"/>
  <c r="G15561" i="7"/>
  <c r="G15562" i="7"/>
  <c r="G15563" i="7"/>
  <c r="G15564" i="7"/>
  <c r="G15565" i="7"/>
  <c r="G15566" i="7"/>
  <c r="G15567" i="7"/>
  <c r="G15568" i="7"/>
  <c r="G15569" i="7"/>
  <c r="G15570" i="7"/>
  <c r="G15571" i="7"/>
  <c r="G15572" i="7"/>
  <c r="G15573" i="7"/>
  <c r="G15574" i="7"/>
  <c r="G15575" i="7"/>
  <c r="G15576" i="7"/>
  <c r="G15577" i="7"/>
  <c r="G15578" i="7"/>
  <c r="G15579" i="7"/>
  <c r="G15580" i="7"/>
  <c r="G15581" i="7"/>
  <c r="G15582" i="7"/>
  <c r="G15583" i="7"/>
  <c r="G15584" i="7"/>
  <c r="G15585" i="7"/>
  <c r="G15586" i="7"/>
  <c r="G15587" i="7"/>
  <c r="G15588" i="7"/>
  <c r="G15589" i="7"/>
  <c r="G15590" i="7"/>
  <c r="G15591" i="7"/>
  <c r="G15592" i="7"/>
  <c r="G15593" i="7"/>
  <c r="G15594" i="7"/>
  <c r="G15595" i="7"/>
  <c r="G15596" i="7"/>
  <c r="G15597" i="7"/>
  <c r="G15598" i="7"/>
  <c r="G15599" i="7"/>
  <c r="G15600" i="7"/>
  <c r="G15601" i="7"/>
  <c r="G15602" i="7"/>
  <c r="G15603" i="7"/>
  <c r="G15604" i="7"/>
  <c r="G15605" i="7"/>
  <c r="G15606" i="7"/>
  <c r="G15607" i="7"/>
  <c r="G15608" i="7"/>
  <c r="G15609" i="7"/>
  <c r="G15610" i="7"/>
  <c r="G15611" i="7"/>
  <c r="G15612" i="7"/>
  <c r="G15613" i="7"/>
  <c r="G15614" i="7"/>
  <c r="G15615" i="7"/>
  <c r="G15616" i="7"/>
  <c r="G15617" i="7"/>
  <c r="G15618" i="7"/>
  <c r="G15619" i="7"/>
  <c r="G15620" i="7"/>
  <c r="G15621" i="7"/>
  <c r="G15622" i="7"/>
  <c r="G15623" i="7"/>
  <c r="G15624" i="7"/>
  <c r="G15625" i="7"/>
  <c r="G15626" i="7"/>
  <c r="G15627" i="7"/>
  <c r="G15628" i="7"/>
  <c r="G15629" i="7"/>
  <c r="G15630" i="7"/>
  <c r="G15631" i="7"/>
  <c r="G15632" i="7"/>
  <c r="G15633" i="7"/>
  <c r="G15634" i="7"/>
  <c r="G15635" i="7"/>
  <c r="G15636" i="7"/>
  <c r="G15637" i="7"/>
  <c r="G15638" i="7"/>
  <c r="G15639" i="7"/>
  <c r="G15640" i="7"/>
  <c r="G15641" i="7"/>
  <c r="G15642" i="7"/>
  <c r="G15643" i="7"/>
  <c r="G15644" i="7"/>
  <c r="G15645" i="7"/>
  <c r="G15646" i="7"/>
  <c r="G15647" i="7"/>
  <c r="G15648" i="7"/>
  <c r="G15649" i="7"/>
  <c r="G15650" i="7"/>
  <c r="G15651" i="7"/>
  <c r="G15652" i="7"/>
  <c r="G15653" i="7"/>
  <c r="G15654" i="7"/>
  <c r="G15655" i="7"/>
  <c r="G15656" i="7"/>
  <c r="G15657" i="7"/>
  <c r="G15658" i="7"/>
  <c r="G15659" i="7"/>
  <c r="G15660" i="7"/>
  <c r="G15661" i="7"/>
  <c r="G15662" i="7"/>
  <c r="G15663" i="7"/>
  <c r="G15664" i="7"/>
  <c r="G15665" i="7"/>
  <c r="G15666" i="7"/>
  <c r="G15667" i="7"/>
  <c r="G15668" i="7"/>
  <c r="G15669" i="7"/>
  <c r="G15670" i="7"/>
  <c r="G15671" i="7"/>
  <c r="G15672" i="7"/>
  <c r="G15673" i="7"/>
  <c r="G15674" i="7"/>
  <c r="G15675" i="7"/>
  <c r="G15676" i="7"/>
  <c r="G15677" i="7"/>
  <c r="G15678" i="7"/>
  <c r="G15679" i="7"/>
  <c r="G15680" i="7"/>
  <c r="G15681" i="7"/>
  <c r="G15682" i="7"/>
  <c r="G15683" i="7"/>
  <c r="G15684" i="7"/>
  <c r="G15685" i="7"/>
  <c r="G15686" i="7"/>
  <c r="G15687" i="7"/>
  <c r="G15688" i="7"/>
  <c r="G15689" i="7"/>
  <c r="G15690" i="7"/>
  <c r="G15691" i="7"/>
  <c r="G15692" i="7"/>
  <c r="G15693" i="7"/>
  <c r="G15694" i="7"/>
  <c r="G15695" i="7"/>
  <c r="G15696" i="7"/>
  <c r="G15697" i="7"/>
  <c r="G15698" i="7"/>
  <c r="G15699" i="7"/>
  <c r="G15700" i="7"/>
  <c r="G15701" i="7"/>
  <c r="G15702" i="7"/>
  <c r="G15703" i="7"/>
  <c r="G15704" i="7"/>
  <c r="G15705" i="7"/>
  <c r="G15706" i="7"/>
  <c r="G15707" i="7"/>
  <c r="G15708" i="7"/>
  <c r="G15709" i="7"/>
  <c r="G15710" i="7"/>
  <c r="G15711" i="7"/>
  <c r="G15712" i="7"/>
  <c r="G15713" i="7"/>
  <c r="G15714" i="7"/>
  <c r="G15715" i="7"/>
  <c r="G15716" i="7"/>
  <c r="G15717" i="7"/>
  <c r="G15718" i="7"/>
  <c r="G15719" i="7"/>
  <c r="G15720" i="7"/>
  <c r="G15721" i="7"/>
  <c r="G15722" i="7"/>
  <c r="G15723" i="7"/>
  <c r="G15724" i="7"/>
  <c r="G15725" i="7"/>
  <c r="G15726" i="7"/>
  <c r="G15727" i="7"/>
  <c r="G15728" i="7"/>
  <c r="G15729" i="7"/>
  <c r="G15730" i="7"/>
  <c r="G15731" i="7"/>
  <c r="G15732" i="7"/>
  <c r="G15733" i="7"/>
  <c r="G15734" i="7"/>
  <c r="G15735" i="7"/>
  <c r="G15736" i="7"/>
  <c r="G15737" i="7"/>
  <c r="G15738" i="7"/>
  <c r="G15739" i="7"/>
  <c r="G15740" i="7"/>
  <c r="G15741" i="7"/>
  <c r="G15742" i="7"/>
  <c r="G15743" i="7"/>
  <c r="G15744" i="7"/>
  <c r="G15745" i="7"/>
  <c r="G15746" i="7"/>
  <c r="G15747" i="7"/>
  <c r="G15748" i="7"/>
  <c r="G15749" i="7"/>
  <c r="G15750" i="7"/>
  <c r="G15751" i="7"/>
  <c r="G15752" i="7"/>
  <c r="G15753" i="7"/>
  <c r="G15754" i="7"/>
  <c r="G15755" i="7"/>
  <c r="G15756" i="7"/>
  <c r="G15757" i="7"/>
  <c r="G15758" i="7"/>
  <c r="G15759" i="7"/>
  <c r="G15760" i="7"/>
  <c r="G15761" i="7"/>
  <c r="G15762" i="7"/>
  <c r="G15763" i="7"/>
  <c r="G15764" i="7"/>
  <c r="G15765" i="7"/>
  <c r="G15766" i="7"/>
  <c r="G15767" i="7"/>
  <c r="G15768" i="7"/>
  <c r="G15769" i="7"/>
  <c r="G15770" i="7"/>
  <c r="G15771" i="7"/>
  <c r="G15772" i="7"/>
  <c r="G15773" i="7"/>
  <c r="G15774" i="7"/>
  <c r="G15775" i="7"/>
  <c r="G15776" i="7"/>
  <c r="G15777" i="7"/>
  <c r="G15778" i="7"/>
  <c r="G15779" i="7"/>
  <c r="G15780" i="7"/>
  <c r="G15781" i="7"/>
  <c r="G15782" i="7"/>
  <c r="G15783" i="7"/>
  <c r="G15784" i="7"/>
  <c r="G15785" i="7"/>
  <c r="G15786" i="7"/>
  <c r="G15787" i="7"/>
  <c r="G15788" i="7"/>
  <c r="G15789" i="7"/>
  <c r="G15790" i="7"/>
  <c r="G15791" i="7"/>
  <c r="G15792" i="7"/>
  <c r="G15793" i="7"/>
  <c r="G15794" i="7"/>
  <c r="G15795" i="7"/>
  <c r="G15796" i="7"/>
  <c r="G15797" i="7"/>
  <c r="G15798" i="7"/>
  <c r="G15799" i="7"/>
  <c r="G15800" i="7"/>
  <c r="G15801" i="7"/>
  <c r="G15802" i="7"/>
  <c r="G15803" i="7"/>
  <c r="G15804" i="7"/>
  <c r="G15805" i="7"/>
  <c r="G15806" i="7"/>
  <c r="G15807" i="7"/>
  <c r="G15808" i="7"/>
  <c r="G15809" i="7"/>
  <c r="G15810" i="7"/>
  <c r="G15811" i="7"/>
  <c r="G15812" i="7"/>
  <c r="G15813" i="7"/>
  <c r="G15814" i="7"/>
  <c r="G15815" i="7"/>
  <c r="G15816" i="7"/>
  <c r="G15817" i="7"/>
  <c r="G15818" i="7"/>
  <c r="G15819" i="7"/>
  <c r="G15820" i="7"/>
  <c r="G15821" i="7"/>
  <c r="G15822" i="7"/>
  <c r="G15823" i="7"/>
  <c r="G15824" i="7"/>
  <c r="G15825" i="7"/>
  <c r="G15826" i="7"/>
  <c r="G15827" i="7"/>
  <c r="G15828" i="7"/>
  <c r="G15829" i="7"/>
  <c r="G15830" i="7"/>
  <c r="G15831" i="7"/>
  <c r="G15832" i="7"/>
  <c r="G15833" i="7"/>
  <c r="G15834" i="7"/>
  <c r="G15835" i="7"/>
  <c r="G15836" i="7"/>
  <c r="G15837" i="7"/>
  <c r="G15838" i="7"/>
  <c r="G15839" i="7"/>
  <c r="G15840" i="7"/>
  <c r="G15841" i="7"/>
  <c r="G15842" i="7"/>
  <c r="G15843" i="7"/>
  <c r="G15844" i="7"/>
  <c r="G15845" i="7"/>
  <c r="G15846" i="7"/>
  <c r="G15847" i="7"/>
  <c r="G15848" i="7"/>
  <c r="G15849" i="7"/>
  <c r="G15850" i="7"/>
  <c r="G15851" i="7"/>
  <c r="G15852" i="7"/>
  <c r="G15853" i="7"/>
  <c r="G15854" i="7"/>
  <c r="G15855" i="7"/>
  <c r="G15856" i="7"/>
  <c r="G15857" i="7"/>
  <c r="G15858" i="7"/>
  <c r="G15859" i="7"/>
  <c r="G15860" i="7"/>
  <c r="G15861" i="7"/>
  <c r="G15862" i="7"/>
  <c r="G15863" i="7"/>
  <c r="G15864" i="7"/>
  <c r="G15865" i="7"/>
  <c r="G15866" i="7"/>
  <c r="G15867" i="7"/>
  <c r="G15868" i="7"/>
  <c r="G15869" i="7"/>
  <c r="G15870" i="7"/>
  <c r="G15871" i="7"/>
  <c r="G15872" i="7"/>
  <c r="G15873" i="7"/>
  <c r="G15874" i="7"/>
  <c r="G15875" i="7"/>
  <c r="G15876" i="7"/>
  <c r="G15877" i="7"/>
  <c r="G15878" i="7"/>
  <c r="G15879" i="7"/>
  <c r="G15880" i="7"/>
  <c r="G15881" i="7"/>
  <c r="G15882" i="7"/>
  <c r="G15883" i="7"/>
  <c r="G15884" i="7"/>
  <c r="G15885" i="7"/>
  <c r="G15886" i="7"/>
  <c r="G15887" i="7"/>
  <c r="G15888" i="7"/>
  <c r="G15889" i="7"/>
  <c r="G15890" i="7"/>
  <c r="G15891" i="7"/>
  <c r="G15892" i="7"/>
  <c r="G15893" i="7"/>
  <c r="G15894" i="7"/>
  <c r="G15895" i="7"/>
  <c r="G15896" i="7"/>
  <c r="G15897" i="7"/>
  <c r="G15898" i="7"/>
  <c r="G15899" i="7"/>
  <c r="G15900" i="7"/>
  <c r="G15901" i="7"/>
  <c r="G15902" i="7"/>
  <c r="G15903" i="7"/>
  <c r="G15904" i="7"/>
  <c r="G15905" i="7"/>
  <c r="G15906" i="7"/>
  <c r="G15907" i="7"/>
  <c r="G15908" i="7"/>
  <c r="G15909" i="7"/>
  <c r="G15910" i="7"/>
  <c r="G15911" i="7"/>
  <c r="G15912" i="7"/>
  <c r="G15913" i="7"/>
  <c r="G15914" i="7"/>
  <c r="G15915" i="7"/>
  <c r="G15916" i="7"/>
  <c r="G15917" i="7"/>
  <c r="G15918" i="7"/>
  <c r="G15919" i="7"/>
  <c r="G15920" i="7"/>
  <c r="G15921" i="7"/>
  <c r="G15922" i="7"/>
  <c r="G15923" i="7"/>
  <c r="G15924" i="7"/>
  <c r="G15925" i="7"/>
  <c r="G15926" i="7"/>
  <c r="G15927" i="7"/>
  <c r="G15928" i="7"/>
  <c r="G15929" i="7"/>
  <c r="G15930" i="7"/>
  <c r="G15931" i="7"/>
  <c r="G15932" i="7"/>
  <c r="G15933" i="7"/>
  <c r="G15934" i="7"/>
  <c r="G15935" i="7"/>
  <c r="G15936" i="7"/>
  <c r="G15937" i="7"/>
  <c r="G15938" i="7"/>
  <c r="G15939" i="7"/>
  <c r="G15940" i="7"/>
  <c r="G15941" i="7"/>
  <c r="G15942" i="7"/>
  <c r="G15943" i="7"/>
  <c r="G15944" i="7"/>
  <c r="G15945" i="7"/>
  <c r="G15946" i="7"/>
  <c r="G15947" i="7"/>
  <c r="G15948" i="7"/>
  <c r="G15949" i="7"/>
  <c r="G15950" i="7"/>
  <c r="G15951" i="7"/>
  <c r="G15952" i="7"/>
  <c r="G15953" i="7"/>
  <c r="G15954" i="7"/>
  <c r="G15955" i="7"/>
  <c r="G15956" i="7"/>
  <c r="G15957" i="7"/>
  <c r="G15958" i="7"/>
  <c r="G15959" i="7"/>
  <c r="G15960" i="7"/>
  <c r="G15961" i="7"/>
  <c r="G15962" i="7"/>
  <c r="G15963" i="7"/>
  <c r="G15964" i="7"/>
  <c r="G15965" i="7"/>
  <c r="G15966" i="7"/>
  <c r="G15967" i="7"/>
  <c r="G15968" i="7"/>
  <c r="G15969" i="7"/>
  <c r="G15970" i="7"/>
  <c r="G15971" i="7"/>
  <c r="G15972" i="7"/>
  <c r="G15973" i="7"/>
  <c r="G15974" i="7"/>
  <c r="G15975" i="7"/>
  <c r="G15976" i="7"/>
  <c r="G15977" i="7"/>
  <c r="G15978" i="7"/>
  <c r="G15979" i="7"/>
  <c r="G15980" i="7"/>
  <c r="G15981" i="7"/>
  <c r="G15982" i="7"/>
  <c r="G15983" i="7"/>
  <c r="G15984" i="7"/>
  <c r="G15985" i="7"/>
  <c r="G15986" i="7"/>
  <c r="G15987" i="7"/>
  <c r="G15988" i="7"/>
  <c r="G15989" i="7"/>
  <c r="G15990" i="7"/>
  <c r="G15991" i="7"/>
  <c r="G15992" i="7"/>
  <c r="G15993" i="7"/>
  <c r="G15994" i="7"/>
  <c r="G15995" i="7"/>
  <c r="G15996" i="7"/>
  <c r="G15997" i="7"/>
  <c r="G15998" i="7"/>
  <c r="G15999" i="7"/>
  <c r="G16000" i="7"/>
  <c r="G16001" i="7"/>
  <c r="G16002" i="7"/>
  <c r="G16003" i="7"/>
  <c r="G16004" i="7"/>
  <c r="G16005" i="7"/>
  <c r="G16006" i="7"/>
  <c r="G16007" i="7"/>
  <c r="G16008" i="7"/>
  <c r="G16009" i="7"/>
  <c r="G16010" i="7"/>
  <c r="G16011" i="7"/>
  <c r="G16012" i="7"/>
  <c r="G16013" i="7"/>
  <c r="G16014" i="7"/>
  <c r="G16015" i="7"/>
  <c r="G16016" i="7"/>
  <c r="G16017" i="7"/>
  <c r="G16018" i="7"/>
  <c r="G16019" i="7"/>
  <c r="G16020" i="7"/>
  <c r="G16021" i="7"/>
  <c r="G16022" i="7"/>
  <c r="G16023" i="7"/>
  <c r="G16024" i="7"/>
  <c r="G16025" i="7"/>
  <c r="G16026" i="7"/>
  <c r="G16027" i="7"/>
  <c r="G16028" i="7"/>
  <c r="G16029" i="7"/>
  <c r="G16030" i="7"/>
  <c r="G16031" i="7"/>
  <c r="G16032" i="7"/>
  <c r="G16033" i="7"/>
  <c r="G16034" i="7"/>
  <c r="G16035" i="7"/>
  <c r="G16036" i="7"/>
  <c r="G16037" i="7"/>
  <c r="G16038" i="7"/>
  <c r="G16039" i="7"/>
  <c r="G16040" i="7"/>
  <c r="G16041" i="7"/>
  <c r="G16042" i="7"/>
  <c r="G16043" i="7"/>
  <c r="G16044" i="7"/>
  <c r="G16045" i="7"/>
  <c r="G16046" i="7"/>
  <c r="G16047" i="7"/>
  <c r="G16048" i="7"/>
  <c r="G16049" i="7"/>
  <c r="G16050" i="7"/>
  <c r="G16051" i="7"/>
  <c r="G16052" i="7"/>
  <c r="G16053" i="7"/>
  <c r="G16054" i="7"/>
  <c r="G16055" i="7"/>
  <c r="G16056" i="7"/>
  <c r="G16057" i="7"/>
  <c r="G16058" i="7"/>
  <c r="G16059" i="7"/>
  <c r="G16060" i="7"/>
  <c r="G16061" i="7"/>
  <c r="G16062" i="7"/>
  <c r="G16063" i="7"/>
  <c r="G16064" i="7"/>
  <c r="G16065" i="7"/>
  <c r="G16066" i="7"/>
  <c r="G16067" i="7"/>
  <c r="G16068" i="7"/>
  <c r="G16069" i="7"/>
  <c r="G16070" i="7"/>
  <c r="G16071" i="7"/>
  <c r="G16072" i="7"/>
  <c r="G16073" i="7"/>
  <c r="G16074" i="7"/>
  <c r="G16075" i="7"/>
  <c r="G16076" i="7"/>
  <c r="G16077" i="7"/>
  <c r="G16078" i="7"/>
  <c r="G16079" i="7"/>
  <c r="G16080" i="7"/>
  <c r="G16081" i="7"/>
  <c r="G16082" i="7"/>
  <c r="G16083" i="7"/>
  <c r="G16084" i="7"/>
  <c r="G16085" i="7"/>
  <c r="G16086" i="7"/>
  <c r="G16087" i="7"/>
  <c r="G16088" i="7"/>
  <c r="G16089" i="7"/>
  <c r="G16090" i="7"/>
  <c r="G16091" i="7"/>
  <c r="G16092" i="7"/>
  <c r="G16093" i="7"/>
  <c r="G16094" i="7"/>
  <c r="G16095" i="7"/>
  <c r="G16096" i="7"/>
  <c r="G16097" i="7"/>
  <c r="G16098" i="7"/>
  <c r="G16099" i="7"/>
  <c r="G16100" i="7"/>
  <c r="G16101" i="7"/>
  <c r="G16102" i="7"/>
  <c r="G16103" i="7"/>
  <c r="G16104" i="7"/>
  <c r="G16105" i="7"/>
  <c r="G16106" i="7"/>
  <c r="G16107" i="7"/>
  <c r="G16108" i="7"/>
  <c r="G16109" i="7"/>
  <c r="G16110" i="7"/>
  <c r="G16111" i="7"/>
  <c r="G16112" i="7"/>
  <c r="G16113" i="7"/>
  <c r="G16114" i="7"/>
  <c r="G16115" i="7"/>
  <c r="G16116" i="7"/>
  <c r="G16117" i="7"/>
  <c r="G16118" i="7"/>
  <c r="G16119" i="7"/>
  <c r="G16120" i="7"/>
  <c r="G16121" i="7"/>
  <c r="G16122" i="7"/>
  <c r="G16123" i="7"/>
  <c r="G16124" i="7"/>
  <c r="G16125" i="7"/>
  <c r="G16126" i="7"/>
  <c r="G16127" i="7"/>
  <c r="G16128" i="7"/>
  <c r="G16129" i="7"/>
  <c r="G16130" i="7"/>
  <c r="G16131" i="7"/>
  <c r="G16132" i="7"/>
  <c r="G16133" i="7"/>
  <c r="G16134" i="7"/>
  <c r="G16135" i="7"/>
  <c r="G16136" i="7"/>
  <c r="G16137" i="7"/>
  <c r="G16138" i="7"/>
  <c r="G16139" i="7"/>
  <c r="G16140" i="7"/>
  <c r="G16141" i="7"/>
  <c r="G16142" i="7"/>
  <c r="G16143" i="7"/>
  <c r="G16144" i="7"/>
  <c r="G16145" i="7"/>
  <c r="G16146" i="7"/>
  <c r="G16147" i="7"/>
  <c r="G16148" i="7"/>
  <c r="G16149" i="7"/>
  <c r="G16150" i="7"/>
  <c r="G16151" i="7"/>
  <c r="G16152" i="7"/>
  <c r="G16153" i="7"/>
  <c r="G16154" i="7"/>
  <c r="G16155" i="7"/>
  <c r="G16156" i="7"/>
  <c r="G16157" i="7"/>
  <c r="G16158" i="7"/>
  <c r="G16159" i="7"/>
  <c r="G16160" i="7"/>
  <c r="G16161" i="7"/>
  <c r="G16162" i="7"/>
  <c r="G16163" i="7"/>
  <c r="G16164" i="7"/>
  <c r="G16165" i="7"/>
  <c r="G16166" i="7"/>
  <c r="G16167" i="7"/>
  <c r="G16168" i="7"/>
  <c r="G16169" i="7"/>
  <c r="G16170" i="7"/>
  <c r="G16171" i="7"/>
  <c r="G16172" i="7"/>
  <c r="G16173" i="7"/>
  <c r="G16174" i="7"/>
  <c r="G16175" i="7"/>
  <c r="G16176" i="7"/>
  <c r="G16177" i="7"/>
  <c r="G16178" i="7"/>
  <c r="G16179" i="7"/>
  <c r="G16180" i="7"/>
  <c r="G16181" i="7"/>
  <c r="G16182" i="7"/>
  <c r="G16183" i="7"/>
  <c r="G16184" i="7"/>
  <c r="G16185" i="7"/>
  <c r="G16186" i="7"/>
  <c r="G16187" i="7"/>
  <c r="G16188" i="7"/>
  <c r="G16189" i="7"/>
  <c r="G16190" i="7"/>
  <c r="G16191" i="7"/>
  <c r="G16192" i="7"/>
  <c r="G16193" i="7"/>
  <c r="G16194" i="7"/>
  <c r="G16195" i="7"/>
  <c r="G16196" i="7"/>
  <c r="G16197" i="7"/>
  <c r="G16198" i="7"/>
  <c r="G16199" i="7"/>
  <c r="G16200" i="7"/>
  <c r="G16201" i="7"/>
  <c r="G16202" i="7"/>
  <c r="G16203" i="7"/>
  <c r="G16204" i="7"/>
  <c r="G16205" i="7"/>
  <c r="G16206" i="7"/>
  <c r="G16207" i="7"/>
  <c r="G16208" i="7"/>
  <c r="G16209" i="7"/>
  <c r="G16210" i="7"/>
  <c r="G16211" i="7"/>
  <c r="G16212" i="7"/>
  <c r="G16213" i="7"/>
  <c r="G16214" i="7"/>
  <c r="G16215" i="7"/>
  <c r="G16216" i="7"/>
  <c r="G16217" i="7"/>
  <c r="G16218" i="7"/>
  <c r="G16219" i="7"/>
  <c r="G16220" i="7"/>
  <c r="G16221" i="7"/>
  <c r="G16222" i="7"/>
  <c r="G16223" i="7"/>
  <c r="G16224" i="7"/>
  <c r="G16225" i="7"/>
  <c r="G16226" i="7"/>
  <c r="G16227" i="7"/>
  <c r="G16228" i="7"/>
  <c r="G16229" i="7"/>
  <c r="G16230" i="7"/>
  <c r="G16231" i="7"/>
  <c r="G16232" i="7"/>
  <c r="G16233" i="7"/>
  <c r="G16234" i="7"/>
  <c r="G16235" i="7"/>
  <c r="G16236" i="7"/>
  <c r="G16237" i="7"/>
  <c r="G16238" i="7"/>
  <c r="G16239" i="7"/>
  <c r="G16240" i="7"/>
  <c r="G16241" i="7"/>
  <c r="G16242" i="7"/>
  <c r="G16243" i="7"/>
  <c r="G16244" i="7"/>
  <c r="G16245" i="7"/>
  <c r="G16246" i="7"/>
  <c r="G16247" i="7"/>
  <c r="G16248" i="7"/>
  <c r="G16249" i="7"/>
  <c r="G16250" i="7"/>
  <c r="G16251" i="7"/>
  <c r="G16252" i="7"/>
  <c r="G16253" i="7"/>
  <c r="G16254" i="7"/>
  <c r="G16255" i="7"/>
  <c r="G16256" i="7"/>
  <c r="G16257" i="7"/>
  <c r="G16258" i="7"/>
  <c r="G16259" i="7"/>
  <c r="G16260" i="7"/>
  <c r="G16261" i="7"/>
  <c r="G16262" i="7"/>
  <c r="G16263" i="7"/>
  <c r="G16264" i="7"/>
  <c r="G16265" i="7"/>
  <c r="G16266" i="7"/>
  <c r="G16267" i="7"/>
  <c r="G16268" i="7"/>
  <c r="G16269" i="7"/>
  <c r="G16270" i="7"/>
  <c r="G16271" i="7"/>
  <c r="G16272" i="7"/>
  <c r="G16273" i="7"/>
  <c r="G16274" i="7"/>
  <c r="G16275" i="7"/>
  <c r="G16276" i="7"/>
  <c r="G16277" i="7"/>
  <c r="G16278" i="7"/>
  <c r="G16279" i="7"/>
  <c r="G16280" i="7"/>
  <c r="G16281" i="7"/>
  <c r="G16282" i="7"/>
  <c r="G16283" i="7"/>
  <c r="G16284" i="7"/>
  <c r="G16285" i="7"/>
  <c r="G16286" i="7"/>
  <c r="G16287" i="7"/>
  <c r="G16288" i="7"/>
  <c r="G16289" i="7"/>
  <c r="G16290" i="7"/>
  <c r="G16291" i="7"/>
  <c r="G16292" i="7"/>
  <c r="G16293" i="7"/>
  <c r="G16294" i="7"/>
  <c r="G16295" i="7"/>
  <c r="G16296" i="7"/>
  <c r="G16297" i="7"/>
  <c r="G16298" i="7"/>
  <c r="G16299" i="7"/>
  <c r="G16300" i="7"/>
  <c r="G16301" i="7"/>
  <c r="G16302" i="7"/>
  <c r="G16303" i="7"/>
  <c r="G16304" i="7"/>
  <c r="G16305" i="7"/>
  <c r="G16306" i="7"/>
  <c r="G16307" i="7"/>
  <c r="G16308" i="7"/>
  <c r="G16309" i="7"/>
  <c r="G16310" i="7"/>
  <c r="G16311" i="7"/>
  <c r="G16312" i="7"/>
  <c r="G16313" i="7"/>
  <c r="G16314" i="7"/>
  <c r="G16315" i="7"/>
  <c r="G16316" i="7"/>
  <c r="G16317" i="7"/>
  <c r="G16318" i="7"/>
  <c r="G16319" i="7"/>
  <c r="G16320" i="7"/>
  <c r="G16321" i="7"/>
  <c r="G16322" i="7"/>
  <c r="G16323" i="7"/>
  <c r="G16324" i="7"/>
  <c r="G16325" i="7"/>
  <c r="G16326" i="7"/>
  <c r="G16327" i="7"/>
  <c r="G16328" i="7"/>
  <c r="G16329" i="7"/>
  <c r="G16330" i="7"/>
  <c r="G16331" i="7"/>
  <c r="G16332" i="7"/>
  <c r="G16333" i="7"/>
  <c r="G16334" i="7"/>
  <c r="G16335" i="7"/>
  <c r="G16336" i="7"/>
  <c r="G16337" i="7"/>
  <c r="G16338" i="7"/>
  <c r="G16339" i="7"/>
  <c r="G16340" i="7"/>
  <c r="G16341" i="7"/>
  <c r="G16342" i="7"/>
  <c r="G16343" i="7"/>
  <c r="G16344" i="7"/>
  <c r="G16345" i="7"/>
  <c r="G16346" i="7"/>
  <c r="G16347" i="7"/>
  <c r="G16348" i="7"/>
  <c r="G16349" i="7"/>
  <c r="G16350" i="7"/>
  <c r="G16351" i="7"/>
  <c r="G16352" i="7"/>
  <c r="G16353" i="7"/>
  <c r="G16354" i="7"/>
  <c r="G16355" i="7"/>
  <c r="G16356" i="7"/>
  <c r="G16357" i="7"/>
  <c r="G16358" i="7"/>
  <c r="G16359" i="7"/>
  <c r="G16360" i="7"/>
  <c r="G16361" i="7"/>
  <c r="G16362" i="7"/>
  <c r="G16363" i="7"/>
  <c r="G16364" i="7"/>
  <c r="G16365" i="7"/>
  <c r="G16366" i="7"/>
  <c r="G16367" i="7"/>
  <c r="G16368" i="7"/>
  <c r="G16369" i="7"/>
  <c r="G16370" i="7"/>
  <c r="G16371" i="7"/>
  <c r="G16372" i="7"/>
  <c r="G16373" i="7"/>
  <c r="G16374" i="7"/>
  <c r="G16375" i="7"/>
  <c r="G16376" i="7"/>
  <c r="G16377" i="7"/>
  <c r="G16378" i="7"/>
  <c r="G16379" i="7"/>
  <c r="G16380" i="7"/>
  <c r="G16381" i="7"/>
  <c r="G16382" i="7"/>
  <c r="G16383" i="7"/>
  <c r="G16384" i="7"/>
  <c r="G16385" i="7"/>
  <c r="G16386" i="7"/>
  <c r="G16387" i="7"/>
  <c r="G16388" i="7"/>
  <c r="G16389" i="7"/>
  <c r="G16390" i="7"/>
  <c r="G16391" i="7"/>
  <c r="G16392" i="7"/>
  <c r="G16393" i="7"/>
  <c r="G16394" i="7"/>
  <c r="G16395" i="7"/>
  <c r="G16396" i="7"/>
  <c r="G16397" i="7"/>
  <c r="G16398" i="7"/>
  <c r="G16399" i="7"/>
  <c r="G16400" i="7"/>
  <c r="G16401" i="7"/>
  <c r="G16402" i="7"/>
  <c r="G16403" i="7"/>
  <c r="G16404" i="7"/>
  <c r="G16405" i="7"/>
  <c r="G16406" i="7"/>
  <c r="G16407" i="7"/>
  <c r="G16408" i="7"/>
  <c r="G16409" i="7"/>
  <c r="G16410" i="7"/>
  <c r="G16411" i="7"/>
  <c r="G16412" i="7"/>
  <c r="G16413" i="7"/>
  <c r="G16414" i="7"/>
  <c r="G16415" i="7"/>
  <c r="G16416" i="7"/>
  <c r="G16417" i="7"/>
  <c r="G16418" i="7"/>
  <c r="G16419" i="7"/>
  <c r="G16420" i="7"/>
  <c r="G16421" i="7"/>
  <c r="G16422" i="7"/>
  <c r="G16423" i="7"/>
  <c r="G16424" i="7"/>
  <c r="G16425" i="7"/>
  <c r="G16426" i="7"/>
  <c r="G16427" i="7"/>
  <c r="G16428" i="7"/>
  <c r="G16429" i="7"/>
  <c r="G16430" i="7"/>
  <c r="G16431" i="7"/>
  <c r="G16432" i="7"/>
  <c r="G16433" i="7"/>
  <c r="G16434" i="7"/>
  <c r="G16435" i="7"/>
  <c r="G16436" i="7"/>
  <c r="G16437" i="7"/>
  <c r="G16438" i="7"/>
  <c r="G16439" i="7"/>
  <c r="G16440" i="7"/>
  <c r="G16441" i="7"/>
  <c r="G16442" i="7"/>
  <c r="G16443" i="7"/>
  <c r="G16444" i="7"/>
  <c r="G16445" i="7"/>
  <c r="G16446" i="7"/>
  <c r="G16447" i="7"/>
  <c r="G16448" i="7"/>
  <c r="G16449" i="7"/>
  <c r="G16450" i="7"/>
  <c r="G16451" i="7"/>
  <c r="G16452" i="7"/>
  <c r="G16453" i="7"/>
  <c r="G16454" i="7"/>
  <c r="G16455" i="7"/>
  <c r="G16456" i="7"/>
  <c r="G16457" i="7"/>
  <c r="G16458" i="7"/>
  <c r="G16459" i="7"/>
  <c r="G16460" i="7"/>
  <c r="G16461" i="7"/>
  <c r="G16462" i="7"/>
  <c r="G16463" i="7"/>
  <c r="G16464" i="7"/>
  <c r="G16465" i="7"/>
  <c r="G16466" i="7"/>
  <c r="G16467" i="7"/>
  <c r="G16468" i="7"/>
  <c r="G16469" i="7"/>
  <c r="G16470" i="7"/>
  <c r="G16471" i="7"/>
  <c r="G16472" i="7"/>
  <c r="G16473" i="7"/>
  <c r="G16474" i="7"/>
  <c r="G16475" i="7"/>
  <c r="G16476" i="7"/>
  <c r="G16477" i="7"/>
  <c r="G16478" i="7"/>
  <c r="G16479" i="7"/>
  <c r="G16480" i="7"/>
  <c r="G16481" i="7"/>
  <c r="G16482" i="7"/>
  <c r="G16483" i="7"/>
  <c r="G16484" i="7"/>
  <c r="G16485" i="7"/>
  <c r="G16486" i="7"/>
  <c r="G16487" i="7"/>
  <c r="G16488" i="7"/>
  <c r="G16489" i="7"/>
  <c r="G16490" i="7"/>
  <c r="G16491" i="7"/>
  <c r="G16492" i="7"/>
  <c r="G16493" i="7"/>
  <c r="G16494" i="7"/>
  <c r="G16495" i="7"/>
  <c r="G16496" i="7"/>
  <c r="G16497" i="7"/>
  <c r="G16498" i="7"/>
  <c r="G16499" i="7"/>
  <c r="G16500" i="7"/>
  <c r="G16501" i="7"/>
  <c r="G16502" i="7"/>
  <c r="G16503" i="7"/>
  <c r="G16504" i="7"/>
  <c r="G16505" i="7"/>
  <c r="G16506" i="7"/>
  <c r="G16507" i="7"/>
  <c r="G16508" i="7"/>
  <c r="G16509" i="7"/>
  <c r="G16510" i="7"/>
  <c r="G16511" i="7"/>
  <c r="G16512" i="7"/>
  <c r="G16513" i="7"/>
  <c r="G16514" i="7"/>
  <c r="G16515" i="7"/>
  <c r="G16516" i="7"/>
  <c r="G16517" i="7"/>
  <c r="G16518" i="7"/>
  <c r="G16519" i="7"/>
  <c r="G16520" i="7"/>
  <c r="G16521" i="7"/>
  <c r="G16522" i="7"/>
  <c r="G16523" i="7"/>
  <c r="G16524" i="7"/>
  <c r="G16525" i="7"/>
  <c r="G16526" i="7"/>
  <c r="G16527" i="7"/>
  <c r="G16528" i="7"/>
  <c r="G16529" i="7"/>
  <c r="G16530" i="7"/>
  <c r="G16531" i="7"/>
  <c r="G16532" i="7"/>
  <c r="G16533" i="7"/>
  <c r="G16534" i="7"/>
  <c r="G16535" i="7"/>
  <c r="G16536" i="7"/>
  <c r="G16537" i="7"/>
  <c r="G16538" i="7"/>
  <c r="G16539" i="7"/>
  <c r="G16540" i="7"/>
  <c r="G16541" i="7"/>
  <c r="G16542" i="7"/>
  <c r="G16543" i="7"/>
  <c r="G16544" i="7"/>
  <c r="G16545" i="7"/>
  <c r="G16546" i="7"/>
  <c r="G16547" i="7"/>
  <c r="G16548" i="7"/>
  <c r="G16549" i="7"/>
  <c r="G16550" i="7"/>
  <c r="G16551" i="7"/>
  <c r="G16552" i="7"/>
  <c r="G16553" i="7"/>
  <c r="G16554" i="7"/>
  <c r="G16555" i="7"/>
  <c r="G16556" i="7"/>
  <c r="G16557" i="7"/>
  <c r="G16558" i="7"/>
  <c r="G16559" i="7"/>
  <c r="G16560" i="7"/>
  <c r="G16561" i="7"/>
  <c r="G16562" i="7"/>
  <c r="G16563" i="7"/>
  <c r="G16564" i="7"/>
  <c r="G16565" i="7"/>
  <c r="G16566" i="7"/>
  <c r="G16567" i="7"/>
  <c r="G16568" i="7"/>
  <c r="G16569" i="7"/>
  <c r="G16570" i="7"/>
  <c r="G16571" i="7"/>
  <c r="G16572" i="7"/>
  <c r="G16573" i="7"/>
  <c r="G16574" i="7"/>
  <c r="G16575" i="7"/>
  <c r="G16576" i="7"/>
  <c r="G16577" i="7"/>
  <c r="G16578" i="7"/>
  <c r="G16579" i="7"/>
  <c r="G16580" i="7"/>
  <c r="G16581" i="7"/>
  <c r="G16582" i="7"/>
  <c r="G16583" i="7"/>
  <c r="G16584" i="7"/>
  <c r="G16585" i="7"/>
  <c r="G16586" i="7"/>
  <c r="G16587" i="7"/>
  <c r="G16588" i="7"/>
  <c r="G16589" i="7"/>
  <c r="G16590" i="7"/>
  <c r="G16591" i="7"/>
  <c r="G16592" i="7"/>
  <c r="G16593" i="7"/>
  <c r="G16594" i="7"/>
  <c r="G16595" i="7"/>
  <c r="G16596" i="7"/>
  <c r="G16597" i="7"/>
  <c r="G16598" i="7"/>
  <c r="G16599" i="7"/>
  <c r="G16600" i="7"/>
  <c r="G16601" i="7"/>
  <c r="G16602" i="7"/>
  <c r="G16603" i="7"/>
  <c r="G16604" i="7"/>
  <c r="G16605" i="7"/>
  <c r="G16606" i="7"/>
  <c r="G16607" i="7"/>
  <c r="G16608" i="7"/>
  <c r="G16609" i="7"/>
  <c r="G16610" i="7"/>
  <c r="G16611" i="7"/>
  <c r="G16612" i="7"/>
  <c r="G16613" i="7"/>
  <c r="G16614" i="7"/>
  <c r="G16615" i="7"/>
  <c r="G16616" i="7"/>
  <c r="G16617" i="7"/>
  <c r="G16618" i="7"/>
  <c r="G16619" i="7"/>
  <c r="G16620" i="7"/>
  <c r="G16621" i="7"/>
  <c r="G16622" i="7"/>
  <c r="G16623" i="7"/>
  <c r="G16624" i="7"/>
  <c r="G16625" i="7"/>
  <c r="G16626" i="7"/>
  <c r="G16627" i="7"/>
  <c r="G16628" i="7"/>
  <c r="G16629" i="7"/>
  <c r="G16630" i="7"/>
  <c r="G16631" i="7"/>
  <c r="G16632" i="7"/>
  <c r="G16633" i="7"/>
  <c r="G16634" i="7"/>
  <c r="G16635" i="7"/>
  <c r="G16636" i="7"/>
  <c r="G16637" i="7"/>
  <c r="G16638" i="7"/>
  <c r="G16639" i="7"/>
  <c r="G16640" i="7"/>
  <c r="G16641" i="7"/>
  <c r="G16642" i="7"/>
  <c r="G16643" i="7"/>
  <c r="G16644" i="7"/>
  <c r="G16645" i="7"/>
  <c r="G16646" i="7"/>
  <c r="G16647" i="7"/>
  <c r="G16648" i="7"/>
  <c r="G16649" i="7"/>
  <c r="G16650" i="7"/>
  <c r="G16651" i="7"/>
  <c r="G16652" i="7"/>
  <c r="G16653" i="7"/>
  <c r="G16654" i="7"/>
  <c r="G16655" i="7"/>
  <c r="G16656" i="7"/>
  <c r="G16657" i="7"/>
  <c r="G16658" i="7"/>
  <c r="G16659" i="7"/>
  <c r="G16660" i="7"/>
  <c r="G16661" i="7"/>
  <c r="G16662" i="7"/>
  <c r="G16663" i="7"/>
  <c r="G16664" i="7"/>
  <c r="G16665" i="7"/>
  <c r="G16666" i="7"/>
  <c r="G16667" i="7"/>
  <c r="G16668" i="7"/>
  <c r="G16669" i="7"/>
  <c r="G16670" i="7"/>
  <c r="G16671" i="7"/>
  <c r="G16672" i="7"/>
  <c r="G16673" i="7"/>
  <c r="G16674" i="7"/>
  <c r="G16675" i="7"/>
  <c r="G16676" i="7"/>
  <c r="G16677" i="7"/>
  <c r="G16678" i="7"/>
  <c r="G16679" i="7"/>
  <c r="G16680" i="7"/>
  <c r="G16681" i="7"/>
  <c r="G16682" i="7"/>
  <c r="G16683" i="7"/>
  <c r="G16684" i="7"/>
  <c r="G16685" i="7"/>
  <c r="G16686" i="7"/>
  <c r="G16687" i="7"/>
  <c r="G16688" i="7"/>
  <c r="G16689" i="7"/>
  <c r="G16690" i="7"/>
  <c r="G16691" i="7"/>
  <c r="G16692" i="7"/>
  <c r="G16693" i="7"/>
  <c r="G16694" i="7"/>
  <c r="G16695" i="7"/>
  <c r="G16696" i="7"/>
  <c r="G16697" i="7"/>
  <c r="G16698" i="7"/>
  <c r="G16699" i="7"/>
  <c r="G16700" i="7"/>
  <c r="G16701" i="7"/>
  <c r="G16702" i="7"/>
  <c r="G16703" i="7"/>
  <c r="G16704" i="7"/>
  <c r="G16705" i="7"/>
  <c r="G16706" i="7"/>
  <c r="G16707" i="7"/>
  <c r="G16708" i="7"/>
  <c r="G16709" i="7"/>
  <c r="G16710" i="7"/>
  <c r="G16711" i="7"/>
  <c r="G16712" i="7"/>
  <c r="G16713" i="7"/>
  <c r="G16714" i="7"/>
  <c r="G16715" i="7"/>
  <c r="G16716" i="7"/>
  <c r="G16717" i="7"/>
  <c r="G16718" i="7"/>
  <c r="G16719" i="7"/>
  <c r="G16720" i="7"/>
  <c r="G16721" i="7"/>
  <c r="G16722" i="7"/>
  <c r="G16723" i="7"/>
  <c r="G16724" i="7"/>
  <c r="G16725" i="7"/>
  <c r="G16726" i="7"/>
  <c r="G16727" i="7"/>
  <c r="G16728" i="7"/>
  <c r="G16729" i="7"/>
  <c r="G16730" i="7"/>
  <c r="G16731" i="7"/>
  <c r="G16732" i="7"/>
  <c r="G16733" i="7"/>
  <c r="G16734" i="7"/>
  <c r="G16735" i="7"/>
  <c r="G16736" i="7"/>
  <c r="G16737" i="7"/>
  <c r="G16738" i="7"/>
  <c r="G16739" i="7"/>
  <c r="G16740" i="7"/>
  <c r="G16741" i="7"/>
  <c r="G16742" i="7"/>
  <c r="G16743" i="7"/>
  <c r="G16744" i="7"/>
  <c r="G16745" i="7"/>
  <c r="G16746" i="7"/>
  <c r="G16747" i="7"/>
  <c r="G16748" i="7"/>
  <c r="G16749" i="7"/>
  <c r="G16750" i="7"/>
  <c r="G16751" i="7"/>
  <c r="G16752" i="7"/>
  <c r="G16753" i="7"/>
  <c r="G16754" i="7"/>
  <c r="G16755" i="7"/>
  <c r="G16756" i="7"/>
  <c r="G16757" i="7"/>
  <c r="G16758" i="7"/>
  <c r="G16759" i="7"/>
  <c r="G16760" i="7"/>
  <c r="G16761" i="7"/>
  <c r="G16762" i="7"/>
  <c r="G16763" i="7"/>
  <c r="G16764" i="7"/>
  <c r="G16765" i="7"/>
  <c r="G16766" i="7"/>
  <c r="G16767" i="7"/>
  <c r="G16768" i="7"/>
  <c r="G16769" i="7"/>
  <c r="G16770" i="7"/>
  <c r="G16771" i="7"/>
  <c r="G16772" i="7"/>
  <c r="G16773" i="7"/>
  <c r="G16774" i="7"/>
  <c r="G16775" i="7"/>
  <c r="G16776" i="7"/>
  <c r="G16777" i="7"/>
  <c r="G16778" i="7"/>
  <c r="G16779" i="7"/>
  <c r="G16780" i="7"/>
  <c r="G16781" i="7"/>
  <c r="G16782" i="7"/>
  <c r="G16783" i="7"/>
  <c r="G16784" i="7"/>
  <c r="G16785" i="7"/>
  <c r="G16786" i="7"/>
  <c r="G16787" i="7"/>
  <c r="G16788" i="7"/>
  <c r="G16789" i="7"/>
  <c r="G16790" i="7"/>
  <c r="G16791" i="7"/>
  <c r="G16792" i="7"/>
  <c r="G16793" i="7"/>
  <c r="G16794" i="7"/>
  <c r="G16795" i="7"/>
  <c r="G16796" i="7"/>
  <c r="G16797" i="7"/>
  <c r="G16798" i="7"/>
  <c r="G16799" i="7"/>
  <c r="G16800" i="7"/>
  <c r="G16801" i="7"/>
  <c r="G16802" i="7"/>
  <c r="G16803" i="7"/>
  <c r="G16804" i="7"/>
  <c r="G16805" i="7"/>
  <c r="G16806" i="7"/>
  <c r="G16807" i="7"/>
  <c r="G16808" i="7"/>
  <c r="G16809" i="7"/>
  <c r="G16810" i="7"/>
  <c r="G16811" i="7"/>
  <c r="G16812" i="7"/>
  <c r="G16813" i="7"/>
  <c r="G16814" i="7"/>
  <c r="G16815" i="7"/>
  <c r="G16816" i="7"/>
  <c r="G16817" i="7"/>
  <c r="G16818" i="7"/>
  <c r="G16819" i="7"/>
  <c r="G16820" i="7"/>
  <c r="G16821" i="7"/>
  <c r="G16822" i="7"/>
  <c r="G16823" i="7"/>
  <c r="G16824" i="7"/>
  <c r="G16825" i="7"/>
  <c r="G16826" i="7"/>
  <c r="G16827" i="7"/>
  <c r="G16828" i="7"/>
  <c r="G16829" i="7"/>
  <c r="G16830" i="7"/>
  <c r="G16831" i="7"/>
  <c r="G16832" i="7"/>
  <c r="G16833" i="7"/>
  <c r="G16834" i="7"/>
  <c r="G16835" i="7"/>
  <c r="G16836" i="7"/>
  <c r="G16837" i="7"/>
  <c r="G16838" i="7"/>
  <c r="G16839" i="7"/>
  <c r="G16840" i="7"/>
  <c r="G16841" i="7"/>
  <c r="G16842" i="7"/>
  <c r="G16843" i="7"/>
  <c r="G16844" i="7"/>
  <c r="G16845" i="7"/>
  <c r="G16846" i="7"/>
  <c r="G16847" i="7"/>
  <c r="G16848" i="7"/>
  <c r="G16849" i="7"/>
  <c r="G16850" i="7"/>
  <c r="G16851" i="7"/>
  <c r="G16852" i="7"/>
  <c r="G16853" i="7"/>
  <c r="G16854" i="7"/>
  <c r="G16855" i="7"/>
  <c r="G16856" i="7"/>
  <c r="G16857" i="7"/>
  <c r="G16858" i="7"/>
  <c r="G16859" i="7"/>
  <c r="G16860" i="7"/>
  <c r="G16861" i="7"/>
  <c r="G16862" i="7"/>
  <c r="G16863" i="7"/>
  <c r="G16864" i="7"/>
  <c r="G16865" i="7"/>
  <c r="G16866" i="7"/>
  <c r="G16867" i="7"/>
  <c r="G16868" i="7"/>
  <c r="G16869" i="7"/>
  <c r="G16870" i="7"/>
  <c r="G16871" i="7"/>
  <c r="G16872" i="7"/>
  <c r="G16873" i="7"/>
  <c r="G16874" i="7"/>
  <c r="G16875" i="7"/>
  <c r="G16876" i="7"/>
  <c r="G16877" i="7"/>
  <c r="G16878" i="7"/>
  <c r="G16879" i="7"/>
  <c r="G16880" i="7"/>
  <c r="G16881" i="7"/>
  <c r="G16882" i="7"/>
  <c r="G16883" i="7"/>
  <c r="G16884" i="7"/>
  <c r="G16885" i="7"/>
  <c r="G16886" i="7"/>
  <c r="G16887" i="7"/>
  <c r="G16888" i="7"/>
  <c r="G16889" i="7"/>
  <c r="G16890" i="7"/>
  <c r="G16891" i="7"/>
  <c r="G16892" i="7"/>
  <c r="G16893" i="7"/>
  <c r="G16894" i="7"/>
  <c r="G16895" i="7"/>
  <c r="G16896" i="7"/>
  <c r="G16897" i="7"/>
  <c r="G16898" i="7"/>
  <c r="G16899" i="7"/>
  <c r="G16900" i="7"/>
  <c r="G16901" i="7"/>
  <c r="G16902" i="7"/>
  <c r="G16903" i="7"/>
  <c r="G16904" i="7"/>
  <c r="G16905" i="7"/>
  <c r="G16906" i="7"/>
  <c r="G16907" i="7"/>
  <c r="G16908" i="7"/>
  <c r="G16909" i="7"/>
  <c r="G16910" i="7"/>
  <c r="G16911" i="7"/>
  <c r="G16912" i="7"/>
  <c r="G16913" i="7"/>
  <c r="G16914" i="7"/>
  <c r="G16915" i="7"/>
  <c r="G16916" i="7"/>
  <c r="G16917" i="7"/>
  <c r="G16918" i="7"/>
  <c r="G16919" i="7"/>
  <c r="G16920" i="7"/>
  <c r="G16921" i="7"/>
  <c r="G16922" i="7"/>
  <c r="G16923" i="7"/>
  <c r="G16924" i="7"/>
  <c r="G16925" i="7"/>
  <c r="G16926" i="7"/>
  <c r="G16927" i="7"/>
  <c r="G16928" i="7"/>
  <c r="G16929" i="7"/>
  <c r="G16930" i="7"/>
  <c r="G16931" i="7"/>
  <c r="G16932" i="7"/>
  <c r="G16933" i="7"/>
  <c r="G16934" i="7"/>
  <c r="G16935" i="7"/>
  <c r="G16936" i="7"/>
  <c r="G16937" i="7"/>
  <c r="G16938" i="7"/>
  <c r="G16939" i="7"/>
  <c r="G16940" i="7"/>
  <c r="G16941" i="7"/>
  <c r="G16942" i="7"/>
  <c r="G16943" i="7"/>
  <c r="G16944" i="7"/>
  <c r="G16945" i="7"/>
  <c r="G16946" i="7"/>
  <c r="G16947" i="7"/>
  <c r="G16948" i="7"/>
  <c r="G16949" i="7"/>
  <c r="G16950" i="7"/>
  <c r="G16951" i="7"/>
  <c r="G16952" i="7"/>
  <c r="G16953" i="7"/>
  <c r="G16954" i="7"/>
  <c r="G16955" i="7"/>
  <c r="G16956" i="7"/>
  <c r="G16957" i="7"/>
  <c r="G16958" i="7"/>
  <c r="G16959" i="7"/>
  <c r="G16960" i="7"/>
  <c r="G16961" i="7"/>
  <c r="G16962" i="7"/>
  <c r="G16963" i="7"/>
  <c r="G16964" i="7"/>
  <c r="G16965" i="7"/>
  <c r="G16966" i="7"/>
  <c r="G16967" i="7"/>
  <c r="G16968" i="7"/>
  <c r="G16969" i="7"/>
  <c r="G16970" i="7"/>
  <c r="G16971" i="7"/>
  <c r="G16972" i="7"/>
  <c r="G16973" i="7"/>
  <c r="G16974" i="7"/>
  <c r="G16975" i="7"/>
  <c r="G16976" i="7"/>
  <c r="G16977" i="7"/>
  <c r="G16978" i="7"/>
  <c r="G16979" i="7"/>
  <c r="G16980" i="7"/>
  <c r="G16981" i="7"/>
  <c r="G16982" i="7"/>
  <c r="G16983" i="7"/>
  <c r="G16984" i="7"/>
  <c r="G16985" i="7"/>
  <c r="G16986" i="7"/>
  <c r="G16987" i="7"/>
  <c r="G16988" i="7"/>
  <c r="G16989" i="7"/>
  <c r="G16990" i="7"/>
  <c r="G16991" i="7"/>
  <c r="G16992" i="7"/>
  <c r="G16993" i="7"/>
  <c r="G16994" i="7"/>
  <c r="G16995" i="7"/>
  <c r="G16996" i="7"/>
  <c r="G16997" i="7"/>
  <c r="G16998" i="7"/>
  <c r="G16999" i="7"/>
  <c r="G17000" i="7"/>
  <c r="G17001" i="7"/>
  <c r="G17002" i="7"/>
  <c r="G17003" i="7"/>
  <c r="G17004" i="7"/>
  <c r="G17005" i="7"/>
  <c r="G17006" i="7"/>
  <c r="G17007" i="7"/>
  <c r="G17008" i="7"/>
  <c r="G17009" i="7"/>
  <c r="G17010" i="7"/>
  <c r="G17011" i="7"/>
  <c r="G17012" i="7"/>
  <c r="G17013" i="7"/>
  <c r="G17014" i="7"/>
  <c r="G17015" i="7"/>
  <c r="G17016" i="7"/>
  <c r="G17017" i="7"/>
  <c r="G17018" i="7"/>
  <c r="G17019" i="7"/>
  <c r="G17020" i="7"/>
  <c r="G17021" i="7"/>
  <c r="G17022" i="7"/>
  <c r="G17023" i="7"/>
  <c r="G17024" i="7"/>
  <c r="G17025" i="7"/>
  <c r="G17026" i="7"/>
  <c r="G17027" i="7"/>
  <c r="G17028" i="7"/>
  <c r="G17029" i="7"/>
  <c r="G17030" i="7"/>
  <c r="G17031" i="7"/>
  <c r="G17032" i="7"/>
  <c r="G17033" i="7"/>
  <c r="G17034" i="7"/>
  <c r="G17035" i="7"/>
  <c r="G17036" i="7"/>
  <c r="G17037" i="7"/>
  <c r="G17038" i="7"/>
  <c r="G17039" i="7"/>
  <c r="G17040" i="7"/>
  <c r="G17041" i="7"/>
  <c r="G17042" i="7"/>
  <c r="G17043" i="7"/>
  <c r="G17044" i="7"/>
  <c r="G17045" i="7"/>
  <c r="G17046" i="7"/>
  <c r="G17047" i="7"/>
  <c r="G17048" i="7"/>
  <c r="G17049" i="7"/>
  <c r="G17050" i="7"/>
  <c r="G17051" i="7"/>
  <c r="G17052" i="7"/>
  <c r="G17053" i="7"/>
  <c r="G17054" i="7"/>
  <c r="G17055" i="7"/>
  <c r="G17056" i="7"/>
  <c r="G17057" i="7"/>
  <c r="G17058" i="7"/>
  <c r="G17059" i="7"/>
  <c r="G17060" i="7"/>
  <c r="G17061" i="7"/>
  <c r="G17062" i="7"/>
  <c r="G17063" i="7"/>
  <c r="G17064" i="7"/>
  <c r="G17065" i="7"/>
  <c r="G17066" i="7"/>
  <c r="G17067" i="7"/>
  <c r="G17068" i="7"/>
  <c r="G17069" i="7"/>
  <c r="G17070" i="7"/>
  <c r="G17071" i="7"/>
  <c r="G17072" i="7"/>
  <c r="G17073" i="7"/>
  <c r="G17074" i="7"/>
  <c r="G17075" i="7"/>
  <c r="G17076" i="7"/>
  <c r="G17077" i="7"/>
  <c r="G17078" i="7"/>
  <c r="G17079" i="7"/>
  <c r="G17080" i="7"/>
  <c r="G17081" i="7"/>
  <c r="G17082" i="7"/>
  <c r="G17083" i="7"/>
  <c r="G17084" i="7"/>
  <c r="G17085" i="7"/>
  <c r="G17086" i="7"/>
  <c r="G17087" i="7"/>
  <c r="G17088" i="7"/>
  <c r="G17089" i="7"/>
  <c r="G17090" i="7"/>
  <c r="G17091" i="7"/>
  <c r="G17092" i="7"/>
  <c r="G17093" i="7"/>
  <c r="G17094" i="7"/>
  <c r="G17095" i="7"/>
  <c r="G17096" i="7"/>
  <c r="G17097" i="7"/>
  <c r="G17098" i="7"/>
  <c r="G17099" i="7"/>
  <c r="G17100" i="7"/>
  <c r="G17101" i="7"/>
  <c r="G17102" i="7"/>
  <c r="G17103" i="7"/>
  <c r="G17104" i="7"/>
  <c r="G17105" i="7"/>
  <c r="G17106" i="7"/>
  <c r="G17107" i="7"/>
  <c r="G17108" i="7"/>
  <c r="G17109" i="7"/>
  <c r="G17110" i="7"/>
  <c r="G17111" i="7"/>
  <c r="G17112" i="7"/>
  <c r="G17113" i="7"/>
  <c r="G17114" i="7"/>
  <c r="G17115" i="7"/>
  <c r="G17116" i="7"/>
  <c r="G17117" i="7"/>
  <c r="G17118" i="7"/>
  <c r="G17119" i="7"/>
  <c r="G17120" i="7"/>
  <c r="G17121" i="7"/>
  <c r="G17122" i="7"/>
  <c r="G17123" i="7"/>
  <c r="G17124" i="7"/>
  <c r="G17125" i="7"/>
  <c r="G17126" i="7"/>
  <c r="G17127" i="7"/>
  <c r="G17128" i="7"/>
  <c r="G17129" i="7"/>
  <c r="G17130" i="7"/>
  <c r="G17131" i="7"/>
  <c r="G17132" i="7"/>
  <c r="G17133" i="7"/>
  <c r="G17134" i="7"/>
  <c r="G17135" i="7"/>
  <c r="G17136" i="7"/>
  <c r="G17137" i="7"/>
  <c r="G17138" i="7"/>
  <c r="G17139" i="7"/>
  <c r="G17140" i="7"/>
  <c r="G17141" i="7"/>
  <c r="G17142" i="7"/>
  <c r="G17143" i="7"/>
  <c r="G17144" i="7"/>
  <c r="G17145" i="7"/>
  <c r="G17146" i="7"/>
  <c r="G17147" i="7"/>
  <c r="G17148" i="7"/>
  <c r="G17149" i="7"/>
  <c r="G17150" i="7"/>
  <c r="G17151" i="7"/>
  <c r="G17152" i="7"/>
  <c r="G17153" i="7"/>
  <c r="G17154" i="7"/>
  <c r="G17155" i="7"/>
  <c r="G17156" i="7"/>
  <c r="G17157" i="7"/>
  <c r="G17158" i="7"/>
  <c r="G17159" i="7"/>
  <c r="G17160" i="7"/>
  <c r="G17161" i="7"/>
  <c r="G17162" i="7"/>
  <c r="G17163" i="7"/>
  <c r="G17164" i="7"/>
  <c r="G17165" i="7"/>
  <c r="G17166" i="7"/>
  <c r="G17167" i="7"/>
  <c r="G17168" i="7"/>
  <c r="G17169" i="7"/>
  <c r="G17170" i="7"/>
  <c r="G17171" i="7"/>
  <c r="G17172" i="7"/>
  <c r="G17173" i="7"/>
  <c r="G17174" i="7"/>
  <c r="G17175" i="7"/>
  <c r="G17176" i="7"/>
  <c r="G17177" i="7"/>
  <c r="G17178" i="7"/>
  <c r="G17179" i="7"/>
  <c r="G17180" i="7"/>
  <c r="G17181" i="7"/>
  <c r="G17182" i="7"/>
  <c r="G17183" i="7"/>
  <c r="G17184" i="7"/>
  <c r="G17185" i="7"/>
  <c r="G17186" i="7"/>
  <c r="G17187" i="7"/>
  <c r="G17188" i="7"/>
  <c r="G17189" i="7"/>
  <c r="G17190" i="7"/>
  <c r="G17191" i="7"/>
  <c r="G17192" i="7"/>
  <c r="G17193" i="7"/>
  <c r="G17194" i="7"/>
  <c r="G17195" i="7"/>
  <c r="G17196" i="7"/>
  <c r="G17197" i="7"/>
  <c r="G17198" i="7"/>
  <c r="G17199" i="7"/>
  <c r="G17200" i="7"/>
  <c r="G17201" i="7"/>
  <c r="G17202" i="7"/>
  <c r="G17203" i="7"/>
  <c r="G17204" i="7"/>
  <c r="G17205" i="7"/>
  <c r="G17206" i="7"/>
  <c r="G17207" i="7"/>
  <c r="G17208" i="7"/>
  <c r="G17209" i="7"/>
  <c r="G17210" i="7"/>
  <c r="G17211" i="7"/>
  <c r="G17212" i="7"/>
  <c r="G17213" i="7"/>
  <c r="G17214" i="7"/>
  <c r="G17215" i="7"/>
  <c r="G17216" i="7"/>
  <c r="G17217" i="7"/>
  <c r="G17218" i="7"/>
  <c r="G17219" i="7"/>
  <c r="G17220" i="7"/>
  <c r="G17221" i="7"/>
  <c r="G17222" i="7"/>
  <c r="G17223" i="7"/>
  <c r="G17224" i="7"/>
  <c r="G17225" i="7"/>
  <c r="G17226" i="7"/>
  <c r="G17227" i="7"/>
  <c r="G17228" i="7"/>
  <c r="G17229" i="7"/>
  <c r="G17230" i="7"/>
  <c r="G17231" i="7"/>
  <c r="G17232" i="7"/>
  <c r="G17233" i="7"/>
  <c r="G17234" i="7"/>
  <c r="G17235" i="7"/>
  <c r="G17236" i="7"/>
  <c r="G17237" i="7"/>
  <c r="G17238" i="7"/>
  <c r="G17239" i="7"/>
  <c r="G17240" i="7"/>
  <c r="G17241" i="7"/>
  <c r="G17242" i="7"/>
  <c r="G17243" i="7"/>
  <c r="G17244" i="7"/>
  <c r="G17245" i="7"/>
  <c r="G17246" i="7"/>
  <c r="G17247" i="7"/>
  <c r="G17248" i="7"/>
  <c r="G17249" i="7"/>
  <c r="G17250" i="7"/>
  <c r="G17251" i="7"/>
  <c r="G17252" i="7"/>
  <c r="G17253" i="7"/>
  <c r="G17254" i="7"/>
  <c r="G17255" i="7"/>
  <c r="G17256" i="7"/>
  <c r="G17257" i="7"/>
  <c r="G17258" i="7"/>
  <c r="G17259" i="7"/>
  <c r="G17260" i="7"/>
  <c r="G17261" i="7"/>
  <c r="G17262" i="7"/>
  <c r="G17263" i="7"/>
  <c r="G17264" i="7"/>
  <c r="G17265" i="7"/>
  <c r="G17266" i="7"/>
  <c r="G17267" i="7"/>
  <c r="G17268" i="7"/>
  <c r="G17269" i="7"/>
  <c r="G17270" i="7"/>
  <c r="G17271" i="7"/>
  <c r="G17272" i="7"/>
  <c r="G17273" i="7"/>
  <c r="G17274" i="7"/>
  <c r="G17275" i="7"/>
  <c r="G17276" i="7"/>
  <c r="G17277" i="7"/>
  <c r="G17278" i="7"/>
  <c r="G17279" i="7"/>
  <c r="G17280" i="7"/>
  <c r="G17281" i="7"/>
  <c r="G17282" i="7"/>
  <c r="G17283" i="7"/>
  <c r="G17284" i="7"/>
  <c r="G17285" i="7"/>
  <c r="G17286" i="7"/>
  <c r="G17287" i="7"/>
  <c r="G17288" i="7"/>
  <c r="G17289" i="7"/>
  <c r="G17290" i="7"/>
  <c r="G17291" i="7"/>
  <c r="G17292" i="7"/>
  <c r="G17293" i="7"/>
  <c r="G17294" i="7"/>
  <c r="G17295" i="7"/>
  <c r="G17296" i="7"/>
  <c r="G17297" i="7"/>
  <c r="G17298" i="7"/>
  <c r="G17299" i="7"/>
  <c r="G17300" i="7"/>
  <c r="G17301" i="7"/>
  <c r="G17302" i="7"/>
  <c r="G17303" i="7"/>
  <c r="G17304" i="7"/>
  <c r="G17305" i="7"/>
  <c r="G17306" i="7"/>
  <c r="G17307" i="7"/>
  <c r="G17308" i="7"/>
  <c r="G17309" i="7"/>
  <c r="G17310" i="7"/>
  <c r="G17311" i="7"/>
  <c r="G17312" i="7"/>
  <c r="G17313" i="7"/>
  <c r="G17314" i="7"/>
  <c r="G17315" i="7"/>
  <c r="G17316" i="7"/>
  <c r="G17317" i="7"/>
  <c r="G17318" i="7"/>
  <c r="G17319" i="7"/>
  <c r="G17320" i="7"/>
  <c r="G17321" i="7"/>
  <c r="G17322" i="7"/>
  <c r="G17323" i="7"/>
  <c r="G17324" i="7"/>
  <c r="G17325" i="7"/>
  <c r="G17326" i="7"/>
  <c r="G17327" i="7"/>
  <c r="G17328" i="7"/>
  <c r="G17329" i="7"/>
  <c r="G17330" i="7"/>
  <c r="G17331" i="7"/>
  <c r="G17332" i="7"/>
  <c r="G17333" i="7"/>
  <c r="G17334" i="7"/>
  <c r="G17335" i="7"/>
  <c r="G17336" i="7"/>
  <c r="G17337" i="7"/>
  <c r="G17338" i="7"/>
  <c r="G17339" i="7"/>
  <c r="G17340" i="7"/>
  <c r="G17341" i="7"/>
  <c r="G17342" i="7"/>
  <c r="G17343" i="7"/>
  <c r="G17344" i="7"/>
  <c r="G17345" i="7"/>
  <c r="G17346" i="7"/>
  <c r="G17347" i="7"/>
  <c r="G17348" i="7"/>
  <c r="G17349" i="7"/>
  <c r="G17350" i="7"/>
  <c r="G17351" i="7"/>
  <c r="G17352" i="7"/>
  <c r="G17353" i="7"/>
  <c r="G17354" i="7"/>
  <c r="G17355" i="7"/>
  <c r="G17356" i="7"/>
  <c r="G17357" i="7"/>
  <c r="G17358" i="7"/>
  <c r="G17359" i="7"/>
  <c r="G17360" i="7"/>
  <c r="G17361" i="7"/>
  <c r="G17362" i="7"/>
  <c r="G17363" i="7"/>
  <c r="G17364" i="7"/>
  <c r="G17365" i="7"/>
  <c r="G17366" i="7"/>
  <c r="G17367" i="7"/>
  <c r="G17368" i="7"/>
  <c r="G17369" i="7"/>
  <c r="G17370" i="7"/>
  <c r="G17371" i="7"/>
  <c r="G17372" i="7"/>
  <c r="G17373" i="7"/>
  <c r="G17374" i="7"/>
  <c r="G17375" i="7"/>
  <c r="G17376" i="7"/>
  <c r="G17377" i="7"/>
  <c r="G17378" i="7"/>
  <c r="G17379" i="7"/>
  <c r="G17380" i="7"/>
  <c r="G17381" i="7"/>
  <c r="G17382" i="7"/>
  <c r="G17383" i="7"/>
  <c r="G17384" i="7"/>
  <c r="G17385" i="7"/>
  <c r="G17386" i="7"/>
  <c r="G17387" i="7"/>
  <c r="G17388" i="7"/>
  <c r="G17389" i="7"/>
  <c r="G17390" i="7"/>
  <c r="G17391" i="7"/>
  <c r="G17392" i="7"/>
  <c r="G17393" i="7"/>
  <c r="G17394" i="7"/>
  <c r="G17395" i="7"/>
  <c r="G17396" i="7"/>
  <c r="G17397" i="7"/>
  <c r="G17398" i="7"/>
  <c r="G17399" i="7"/>
  <c r="G17400" i="7"/>
  <c r="G17401" i="7"/>
  <c r="G17402" i="7"/>
  <c r="G17403" i="7"/>
  <c r="G17404" i="7"/>
  <c r="G17405" i="7"/>
  <c r="G17406" i="7"/>
  <c r="G17407" i="7"/>
  <c r="G17408" i="7"/>
  <c r="G17409" i="7"/>
  <c r="G17410" i="7"/>
  <c r="G17411" i="7"/>
  <c r="G17412" i="7"/>
  <c r="G17413" i="7"/>
  <c r="G17414" i="7"/>
  <c r="G17415" i="7"/>
  <c r="G17416" i="7"/>
  <c r="G17417" i="7"/>
  <c r="G17418" i="7"/>
  <c r="G17419" i="7"/>
  <c r="G17420" i="7"/>
  <c r="G17421" i="7"/>
  <c r="G17422" i="7"/>
  <c r="G17423" i="7"/>
  <c r="G17424" i="7"/>
  <c r="G17425" i="7"/>
  <c r="G17426" i="7"/>
  <c r="G17427" i="7"/>
  <c r="G17428" i="7"/>
  <c r="G17429" i="7"/>
  <c r="G17430" i="7"/>
  <c r="G17431" i="7"/>
  <c r="G17432" i="7"/>
  <c r="G17433" i="7"/>
  <c r="G17434" i="7"/>
  <c r="G17435" i="7"/>
  <c r="G17436" i="7"/>
  <c r="G17437" i="7"/>
  <c r="G17438" i="7"/>
  <c r="G17439" i="7"/>
  <c r="G17440" i="7"/>
  <c r="G17441" i="7"/>
  <c r="G17442" i="7"/>
  <c r="G17443" i="7"/>
  <c r="G17444" i="7"/>
  <c r="G17445" i="7"/>
  <c r="G17446" i="7"/>
  <c r="G17447" i="7"/>
  <c r="G17448" i="7"/>
  <c r="G17449" i="7"/>
  <c r="G17450" i="7"/>
  <c r="G17451" i="7"/>
  <c r="G17452" i="7"/>
  <c r="G17453" i="7"/>
  <c r="G17454" i="7"/>
  <c r="G17455" i="7"/>
  <c r="G17456" i="7"/>
  <c r="G17457" i="7"/>
  <c r="G17458" i="7"/>
  <c r="G17459" i="7"/>
  <c r="G17460" i="7"/>
  <c r="G17461" i="7"/>
  <c r="G17462" i="7"/>
  <c r="G17463" i="7"/>
  <c r="G17464" i="7"/>
  <c r="G17465" i="7"/>
  <c r="G17466" i="7"/>
  <c r="G17467" i="7"/>
  <c r="G17468" i="7"/>
  <c r="G17469" i="7"/>
  <c r="G17470" i="7"/>
  <c r="G17471" i="7"/>
  <c r="G17472" i="7"/>
  <c r="G17473" i="7"/>
  <c r="G17474" i="7"/>
  <c r="G17475" i="7"/>
  <c r="G17476" i="7"/>
  <c r="G17477" i="7"/>
  <c r="G17478" i="7"/>
  <c r="G17479" i="7"/>
  <c r="G17480" i="7"/>
  <c r="G17481" i="7"/>
  <c r="G17482" i="7"/>
  <c r="G17483" i="7"/>
  <c r="G17484" i="7"/>
  <c r="G17485" i="7"/>
  <c r="G17486" i="7"/>
  <c r="G17487" i="7"/>
  <c r="G17488" i="7"/>
  <c r="G17489" i="7"/>
  <c r="G17490" i="7"/>
  <c r="G17491" i="7"/>
  <c r="G17492" i="7"/>
  <c r="G17493" i="7"/>
  <c r="G17494" i="7"/>
  <c r="G17495" i="7"/>
  <c r="G17496" i="7"/>
  <c r="G17497" i="7"/>
  <c r="G17498" i="7"/>
  <c r="G17499" i="7"/>
  <c r="G17500" i="7"/>
  <c r="G17501" i="7"/>
  <c r="G17502" i="7"/>
  <c r="G17503" i="7"/>
  <c r="G17504" i="7"/>
  <c r="G17505" i="7"/>
  <c r="G17506" i="7"/>
  <c r="G17507" i="7"/>
  <c r="G17508" i="7"/>
  <c r="G17509" i="7"/>
  <c r="G17510" i="7"/>
  <c r="G17511" i="7"/>
  <c r="G17512" i="7"/>
  <c r="G17513" i="7"/>
  <c r="G17514" i="7"/>
  <c r="G17515" i="7"/>
  <c r="G17516" i="7"/>
  <c r="G17517" i="7"/>
  <c r="G17518" i="7"/>
  <c r="G17519" i="7"/>
  <c r="G17520" i="7"/>
  <c r="G17521" i="7"/>
  <c r="G17522" i="7"/>
  <c r="G17523" i="7"/>
  <c r="G17524" i="7"/>
  <c r="G17525" i="7"/>
  <c r="G17526" i="7"/>
  <c r="G17527" i="7"/>
  <c r="G17528" i="7"/>
  <c r="G17529" i="7"/>
  <c r="G17530" i="7"/>
  <c r="G17531" i="7"/>
  <c r="G17532" i="7"/>
  <c r="G17533" i="7"/>
  <c r="G17534" i="7"/>
  <c r="G17535" i="7"/>
  <c r="G17536" i="7"/>
  <c r="G17537" i="7"/>
  <c r="G17538" i="7"/>
  <c r="G17539" i="7"/>
  <c r="G17540" i="7"/>
  <c r="G17541" i="7"/>
  <c r="G17542" i="7"/>
  <c r="G17543" i="7"/>
  <c r="G17544" i="7"/>
  <c r="G17545" i="7"/>
  <c r="G17546" i="7"/>
  <c r="G17547" i="7"/>
  <c r="G17548" i="7"/>
  <c r="G17549" i="7"/>
  <c r="G17550" i="7"/>
  <c r="G17551" i="7"/>
  <c r="G17552" i="7"/>
  <c r="G17553" i="7"/>
  <c r="G17554" i="7"/>
  <c r="G17555" i="7"/>
  <c r="G17556" i="7"/>
  <c r="G17557" i="7"/>
  <c r="G17558" i="7"/>
  <c r="G17559" i="7"/>
  <c r="G17560" i="7"/>
  <c r="G17561" i="7"/>
  <c r="G17562" i="7"/>
  <c r="G17563" i="7"/>
  <c r="G17564" i="7"/>
  <c r="G17565" i="7"/>
  <c r="G17566" i="7"/>
  <c r="G17567" i="7"/>
  <c r="G17568" i="7"/>
  <c r="G17569" i="7"/>
  <c r="G17570" i="7"/>
  <c r="G17571" i="7"/>
  <c r="G17572" i="7"/>
  <c r="G17573" i="7"/>
  <c r="G17574" i="7"/>
  <c r="G17575" i="7"/>
  <c r="G17576" i="7"/>
  <c r="G17577" i="7"/>
  <c r="G17578" i="7"/>
  <c r="G17579" i="7"/>
  <c r="G17580" i="7"/>
  <c r="G17581" i="7"/>
  <c r="G17582" i="7"/>
  <c r="G17583" i="7"/>
  <c r="G17584" i="7"/>
  <c r="G17585" i="7"/>
  <c r="G17586" i="7"/>
  <c r="G17587" i="7"/>
  <c r="G17588" i="7"/>
  <c r="G17589" i="7"/>
  <c r="G17590" i="7"/>
  <c r="G17591" i="7"/>
  <c r="G17592" i="7"/>
  <c r="G17593" i="7"/>
  <c r="G17594" i="7"/>
  <c r="G17595" i="7"/>
  <c r="G17596" i="7"/>
  <c r="G17597" i="7"/>
  <c r="G17598" i="7"/>
  <c r="G17599" i="7"/>
  <c r="G17600" i="7"/>
  <c r="G17601" i="7"/>
  <c r="G17602" i="7"/>
  <c r="G17603" i="7"/>
  <c r="G17604" i="7"/>
  <c r="G17605" i="7"/>
  <c r="G17606" i="7"/>
  <c r="G17607" i="7"/>
  <c r="G17608" i="7"/>
  <c r="G17609" i="7"/>
  <c r="G17610" i="7"/>
  <c r="G17611" i="7"/>
  <c r="G17612" i="7"/>
  <c r="G17613" i="7"/>
  <c r="G17614" i="7"/>
  <c r="G17615" i="7"/>
  <c r="G17616" i="7"/>
  <c r="G17617" i="7"/>
  <c r="G17618" i="7"/>
  <c r="G17619" i="7"/>
  <c r="G17620" i="7"/>
  <c r="G17621" i="7"/>
  <c r="G17622" i="7"/>
  <c r="G17623" i="7"/>
  <c r="G17624" i="7"/>
  <c r="G17625" i="7"/>
  <c r="G17626" i="7"/>
  <c r="G17627" i="7"/>
  <c r="G17628" i="7"/>
  <c r="G17629" i="7"/>
  <c r="G17630" i="7"/>
  <c r="G17631" i="7"/>
  <c r="G17632" i="7"/>
  <c r="G17633" i="7"/>
  <c r="G17634" i="7"/>
  <c r="G17635" i="7"/>
  <c r="G17636" i="7"/>
  <c r="G17637" i="7"/>
  <c r="G17638" i="7"/>
  <c r="G17639" i="7"/>
  <c r="G17640" i="7"/>
  <c r="G17641" i="7"/>
  <c r="G17642" i="7"/>
  <c r="G17643" i="7"/>
  <c r="G17644" i="7"/>
  <c r="G17645" i="7"/>
  <c r="G17646" i="7"/>
  <c r="G17647" i="7"/>
  <c r="G17648" i="7"/>
  <c r="G17649" i="7"/>
  <c r="G17650" i="7"/>
  <c r="G17651" i="7"/>
  <c r="G17652" i="7"/>
  <c r="G17653" i="7"/>
  <c r="G17654" i="7"/>
  <c r="G17655" i="7"/>
  <c r="G17656" i="7"/>
  <c r="G17657" i="7"/>
  <c r="G17658" i="7"/>
  <c r="G17659" i="7"/>
  <c r="G17660" i="7"/>
  <c r="G17661" i="7"/>
  <c r="G17662" i="7"/>
  <c r="G17663" i="7"/>
  <c r="G17664" i="7"/>
  <c r="G17665" i="7"/>
  <c r="G17666" i="7"/>
  <c r="G17667" i="7"/>
  <c r="G17668" i="7"/>
  <c r="G17669" i="7"/>
  <c r="G17670" i="7"/>
  <c r="G17671" i="7"/>
  <c r="G17672" i="7"/>
  <c r="G17673" i="7"/>
  <c r="G17674" i="7"/>
  <c r="G17675" i="7"/>
  <c r="G17676" i="7"/>
  <c r="G17677" i="7"/>
  <c r="G17678" i="7"/>
  <c r="G17679" i="7"/>
  <c r="G17680" i="7"/>
  <c r="G17681" i="7"/>
  <c r="G17682" i="7"/>
  <c r="G17683" i="7"/>
  <c r="G17684" i="7"/>
  <c r="G17685" i="7"/>
  <c r="G17686" i="7"/>
  <c r="G17687" i="7"/>
  <c r="G17688" i="7"/>
  <c r="G17689" i="7"/>
  <c r="G17690" i="7"/>
  <c r="G17691" i="7"/>
  <c r="G17692" i="7"/>
  <c r="G17693" i="7"/>
  <c r="G17694" i="7"/>
  <c r="G17695" i="7"/>
  <c r="G17696" i="7"/>
  <c r="G17697" i="7"/>
  <c r="G17698" i="7"/>
  <c r="G17699" i="7"/>
  <c r="G17700" i="7"/>
  <c r="G17701" i="7"/>
  <c r="G17702" i="7"/>
  <c r="G17703" i="7"/>
  <c r="G17704" i="7"/>
  <c r="G17705" i="7"/>
  <c r="G17706" i="7"/>
  <c r="G17707" i="7"/>
  <c r="G17708" i="7"/>
  <c r="G17709" i="7"/>
  <c r="G17710" i="7"/>
  <c r="G17711" i="7"/>
  <c r="G17712" i="7"/>
  <c r="G17713" i="7"/>
  <c r="G17714" i="7"/>
  <c r="G17715" i="7"/>
  <c r="G17716" i="7"/>
  <c r="G17717" i="7"/>
  <c r="G17718" i="7"/>
  <c r="G17719" i="7"/>
  <c r="G17720" i="7"/>
  <c r="G17721" i="7"/>
  <c r="G17722" i="7"/>
  <c r="G17723" i="7"/>
  <c r="G17724" i="7"/>
  <c r="G17725" i="7"/>
  <c r="G17726" i="7"/>
  <c r="G17727" i="7"/>
  <c r="G17728" i="7"/>
  <c r="G17729" i="7"/>
  <c r="G17730" i="7"/>
  <c r="G17731" i="7"/>
  <c r="G17732" i="7"/>
  <c r="G17733" i="7"/>
  <c r="G17734" i="7"/>
  <c r="G17735" i="7"/>
  <c r="G17736" i="7"/>
  <c r="G17737" i="7"/>
  <c r="G17738" i="7"/>
  <c r="G17739" i="7"/>
  <c r="G17740" i="7"/>
  <c r="G17741" i="7"/>
  <c r="G17742" i="7"/>
  <c r="G17743" i="7"/>
  <c r="G17744" i="7"/>
  <c r="G17745" i="7"/>
  <c r="G17746" i="7"/>
  <c r="G17747" i="7"/>
  <c r="G17748" i="7"/>
  <c r="G17749" i="7"/>
  <c r="G17750" i="7"/>
  <c r="G17751" i="7"/>
  <c r="G17752" i="7"/>
  <c r="G17753" i="7"/>
  <c r="G17754" i="7"/>
  <c r="G17755" i="7"/>
  <c r="G17756" i="7"/>
  <c r="G17757" i="7"/>
  <c r="G17758" i="7"/>
  <c r="G17759" i="7"/>
  <c r="G17760" i="7"/>
  <c r="G17761" i="7"/>
  <c r="G17762" i="7"/>
  <c r="G17763" i="7"/>
  <c r="G17764" i="7"/>
  <c r="G17765" i="7"/>
  <c r="G17766" i="7"/>
  <c r="G17767" i="7"/>
  <c r="G17768" i="7"/>
  <c r="G17769" i="7"/>
  <c r="G17770" i="7"/>
  <c r="G17771" i="7"/>
  <c r="G17772" i="7"/>
  <c r="G17773" i="7"/>
  <c r="G17774" i="7"/>
  <c r="G17775" i="7"/>
  <c r="G17776" i="7"/>
  <c r="G17777" i="7"/>
  <c r="G17778" i="7"/>
  <c r="G17779" i="7"/>
  <c r="G17780" i="7"/>
  <c r="G17781" i="7"/>
  <c r="G17782" i="7"/>
  <c r="G17783" i="7"/>
  <c r="G17784" i="7"/>
  <c r="G17785" i="7"/>
  <c r="G17786" i="7"/>
  <c r="G17787" i="7"/>
  <c r="G17788" i="7"/>
  <c r="G17789" i="7"/>
  <c r="G17790" i="7"/>
  <c r="G17791" i="7"/>
  <c r="G17792" i="7"/>
  <c r="G17793" i="7"/>
  <c r="G17794" i="7"/>
  <c r="G17795" i="7"/>
  <c r="G17796" i="7"/>
  <c r="G17797" i="7"/>
  <c r="G17798" i="7"/>
  <c r="G17799" i="7"/>
  <c r="G17800" i="7"/>
  <c r="G17801" i="7"/>
  <c r="G17802" i="7"/>
  <c r="G17803" i="7"/>
  <c r="G17804" i="7"/>
  <c r="G17805" i="7"/>
  <c r="G17806" i="7"/>
  <c r="G17807" i="7"/>
  <c r="G17808" i="7"/>
  <c r="G17809" i="7"/>
  <c r="G17810" i="7"/>
  <c r="G17811" i="7"/>
  <c r="G17812" i="7"/>
  <c r="G17813" i="7"/>
  <c r="G17814" i="7"/>
  <c r="G17815" i="7"/>
  <c r="G17816" i="7"/>
  <c r="G17817" i="7"/>
  <c r="G17818" i="7"/>
  <c r="G17819" i="7"/>
  <c r="G17820" i="7"/>
  <c r="G17821" i="7"/>
  <c r="G17822" i="7"/>
  <c r="G17823" i="7"/>
  <c r="G17824" i="7"/>
  <c r="G17825" i="7"/>
  <c r="G17826" i="7"/>
  <c r="G17827" i="7"/>
  <c r="G17828" i="7"/>
  <c r="G17829" i="7"/>
  <c r="G17830" i="7"/>
  <c r="G17831" i="7"/>
  <c r="G17832" i="7"/>
  <c r="G17833" i="7"/>
  <c r="G17834" i="7"/>
  <c r="G17835" i="7"/>
  <c r="G17836" i="7"/>
  <c r="G17837" i="7"/>
  <c r="G17838" i="7"/>
  <c r="G17839" i="7"/>
  <c r="G17840" i="7"/>
  <c r="G17841" i="7"/>
  <c r="G17842" i="7"/>
  <c r="G17843" i="7"/>
  <c r="G17844" i="7"/>
  <c r="G17845" i="7"/>
  <c r="G17846" i="7"/>
  <c r="G17847" i="7"/>
  <c r="G17848" i="7"/>
  <c r="G17849" i="7"/>
  <c r="G17850" i="7"/>
  <c r="G17851" i="7"/>
  <c r="G17852" i="7"/>
  <c r="G17853" i="7"/>
  <c r="G17854" i="7"/>
  <c r="G17855" i="7"/>
  <c r="G17856" i="7"/>
  <c r="G17857" i="7"/>
  <c r="G17858" i="7"/>
  <c r="G17859" i="7"/>
  <c r="G17860" i="7"/>
  <c r="G17861" i="7"/>
  <c r="G17862" i="7"/>
  <c r="G17863" i="7"/>
  <c r="G17864" i="7"/>
  <c r="G17865" i="7"/>
  <c r="G17866" i="7"/>
  <c r="G17867" i="7"/>
  <c r="G17868" i="7"/>
  <c r="G17869" i="7"/>
  <c r="G17870" i="7"/>
  <c r="G17871" i="7"/>
  <c r="G17872" i="7"/>
  <c r="G17873" i="7"/>
  <c r="G17874" i="7"/>
  <c r="G17875" i="7"/>
  <c r="G17876" i="7"/>
  <c r="G17877" i="7"/>
  <c r="G17878" i="7"/>
  <c r="G17879" i="7"/>
  <c r="G17880" i="7"/>
  <c r="G17881" i="7"/>
  <c r="G17882" i="7"/>
  <c r="G17883" i="7"/>
  <c r="G17884" i="7"/>
  <c r="G17885" i="7"/>
  <c r="G17886" i="7"/>
  <c r="G17887" i="7"/>
  <c r="G17888" i="7"/>
  <c r="G17889" i="7"/>
  <c r="G17890" i="7"/>
  <c r="G17891" i="7"/>
  <c r="G17892" i="7"/>
  <c r="G17893" i="7"/>
  <c r="G17894" i="7"/>
  <c r="G17895" i="7"/>
  <c r="G17896" i="7"/>
  <c r="G17897" i="7"/>
  <c r="G17898" i="7"/>
  <c r="G17899" i="7"/>
  <c r="G17900" i="7"/>
  <c r="G17901" i="7"/>
  <c r="G17902" i="7"/>
  <c r="G17903" i="7"/>
  <c r="G17904" i="7"/>
  <c r="G17905" i="7"/>
  <c r="G17906" i="7"/>
  <c r="G17907" i="7"/>
  <c r="G17908" i="7"/>
  <c r="G17909" i="7"/>
  <c r="G17910" i="7"/>
  <c r="G17911" i="7"/>
  <c r="G17912" i="7"/>
  <c r="G17913" i="7"/>
  <c r="G17914" i="7"/>
  <c r="G17915" i="7"/>
  <c r="G17916" i="7"/>
  <c r="G17917" i="7"/>
  <c r="G17918" i="7"/>
  <c r="G17919" i="7"/>
  <c r="G17920" i="7"/>
  <c r="G17921" i="7"/>
  <c r="G17922" i="7"/>
  <c r="G17923" i="7"/>
  <c r="G17924" i="7"/>
  <c r="G17925" i="7"/>
  <c r="G17926" i="7"/>
  <c r="G17927" i="7"/>
  <c r="G17928" i="7"/>
  <c r="G17929" i="7"/>
  <c r="G17930" i="7"/>
  <c r="G17931" i="7"/>
  <c r="G17932" i="7"/>
  <c r="G17933" i="7"/>
  <c r="G17934" i="7"/>
  <c r="G17935" i="7"/>
  <c r="G17936" i="7"/>
  <c r="G17937" i="7"/>
  <c r="G17938" i="7"/>
  <c r="G17939" i="7"/>
  <c r="G17940" i="7"/>
  <c r="G17941" i="7"/>
  <c r="G17942" i="7"/>
  <c r="G17943" i="7"/>
  <c r="G17944" i="7"/>
  <c r="G17945" i="7"/>
  <c r="G17946" i="7"/>
  <c r="G17947" i="7"/>
  <c r="G17948" i="7"/>
  <c r="G17949" i="7"/>
  <c r="G17950" i="7"/>
  <c r="G17951" i="7"/>
  <c r="G17952" i="7"/>
  <c r="G17953" i="7"/>
  <c r="G17954" i="7"/>
  <c r="G17955" i="7"/>
  <c r="G17956" i="7"/>
  <c r="G17957" i="7"/>
  <c r="G17958" i="7"/>
  <c r="G17959" i="7"/>
  <c r="G17960" i="7"/>
  <c r="G17961" i="7"/>
  <c r="G17962" i="7"/>
  <c r="G17963" i="7"/>
  <c r="G17964" i="7"/>
  <c r="G17965" i="7"/>
  <c r="G17966" i="7"/>
  <c r="G17967" i="7"/>
  <c r="G17968" i="7"/>
  <c r="G17969" i="7"/>
  <c r="G17970" i="7"/>
  <c r="G17971" i="7"/>
  <c r="G17972" i="7"/>
  <c r="G17973" i="7"/>
  <c r="G17974" i="7"/>
  <c r="G17975" i="7"/>
  <c r="G17976" i="7"/>
  <c r="G17977" i="7"/>
  <c r="G17978" i="7"/>
  <c r="G17979" i="7"/>
  <c r="G17980" i="7"/>
  <c r="G17981" i="7"/>
  <c r="G17982" i="7"/>
  <c r="G17983" i="7"/>
  <c r="G17984" i="7"/>
  <c r="G17985" i="7"/>
  <c r="G17986" i="7"/>
  <c r="G17987" i="7"/>
  <c r="G17988" i="7"/>
  <c r="G17989" i="7"/>
  <c r="G17990" i="7"/>
  <c r="G17991" i="7"/>
  <c r="G17992" i="7"/>
  <c r="G17993" i="7"/>
  <c r="G17994" i="7"/>
  <c r="G17995" i="7"/>
  <c r="G17996" i="7"/>
  <c r="G17997" i="7"/>
  <c r="G17998" i="7"/>
  <c r="G17999" i="7"/>
  <c r="G18000" i="7"/>
  <c r="G18001" i="7"/>
  <c r="G18002" i="7"/>
  <c r="G18003" i="7"/>
  <c r="G18004" i="7"/>
  <c r="G18005" i="7"/>
  <c r="G18006" i="7"/>
  <c r="G18007" i="7"/>
  <c r="G18008" i="7"/>
  <c r="G18009" i="7"/>
  <c r="G18010" i="7"/>
  <c r="G18011" i="7"/>
  <c r="G18012" i="7"/>
  <c r="G18013" i="7"/>
  <c r="G18014" i="7"/>
  <c r="G18015" i="7"/>
  <c r="G18016" i="7"/>
  <c r="G18017" i="7"/>
  <c r="G18018" i="7"/>
  <c r="G18019" i="7"/>
  <c r="G18020" i="7"/>
  <c r="G18021" i="7"/>
  <c r="G18022" i="7"/>
  <c r="G18023" i="7"/>
  <c r="G18024" i="7"/>
  <c r="G18025" i="7"/>
  <c r="G18026" i="7"/>
  <c r="G18027" i="7"/>
  <c r="G18028" i="7"/>
  <c r="G18029" i="7"/>
  <c r="G18030" i="7"/>
  <c r="G18031" i="7"/>
  <c r="G18032" i="7"/>
  <c r="G18033" i="7"/>
  <c r="G18034" i="7"/>
  <c r="G18035" i="7"/>
  <c r="G18036" i="7"/>
  <c r="G18037" i="7"/>
  <c r="G18038" i="7"/>
  <c r="G18039" i="7"/>
  <c r="G18040" i="7"/>
  <c r="G18041" i="7"/>
  <c r="G18042" i="7"/>
  <c r="G18043" i="7"/>
  <c r="G18044" i="7"/>
  <c r="G18045" i="7"/>
  <c r="G18046" i="7"/>
  <c r="G18047" i="7"/>
  <c r="G18048" i="7"/>
  <c r="G18049" i="7"/>
  <c r="G18050" i="7"/>
  <c r="G18051" i="7"/>
  <c r="G18052" i="7"/>
  <c r="G18053" i="7"/>
  <c r="G18054" i="7"/>
  <c r="G18055" i="7"/>
  <c r="G18056" i="7"/>
  <c r="G18057" i="7"/>
  <c r="G18058" i="7"/>
  <c r="G18059" i="7"/>
  <c r="G18060" i="7"/>
  <c r="G18061" i="7"/>
  <c r="G18062" i="7"/>
  <c r="G18063" i="7"/>
  <c r="G18064" i="7"/>
  <c r="G18065" i="7"/>
  <c r="G18066" i="7"/>
  <c r="G18067" i="7"/>
  <c r="G18068" i="7"/>
  <c r="G18069" i="7"/>
  <c r="G18070" i="7"/>
  <c r="G18071" i="7"/>
  <c r="G18072" i="7"/>
  <c r="G18073" i="7"/>
  <c r="G18074" i="7"/>
  <c r="G18075" i="7"/>
  <c r="G18076" i="7"/>
  <c r="G18077" i="7"/>
  <c r="G18078" i="7"/>
  <c r="G18079" i="7"/>
  <c r="G18080" i="7"/>
  <c r="G18081" i="7"/>
  <c r="G18082" i="7"/>
  <c r="G18083" i="7"/>
  <c r="G18084" i="7"/>
  <c r="G18085" i="7"/>
  <c r="G18086" i="7"/>
  <c r="G18087" i="7"/>
  <c r="G18088" i="7"/>
  <c r="G18089" i="7"/>
  <c r="G18090" i="7"/>
  <c r="G18091" i="7"/>
  <c r="G18092" i="7"/>
  <c r="G18093" i="7"/>
  <c r="G18094" i="7"/>
  <c r="G18095" i="7"/>
  <c r="G18096" i="7"/>
  <c r="G18097" i="7"/>
  <c r="G18098" i="7"/>
  <c r="G18099" i="7"/>
  <c r="G18100" i="7"/>
  <c r="G18101" i="7"/>
  <c r="G18102" i="7"/>
  <c r="G18103" i="7"/>
  <c r="G18104" i="7"/>
  <c r="G18105" i="7"/>
  <c r="G18106" i="7"/>
  <c r="G18107" i="7"/>
  <c r="G18108" i="7"/>
  <c r="G18109" i="7"/>
  <c r="G18110" i="7"/>
  <c r="G18111" i="7"/>
  <c r="G18112" i="7"/>
  <c r="G18113" i="7"/>
  <c r="G18114" i="7"/>
  <c r="G18115" i="7"/>
  <c r="G18116" i="7"/>
  <c r="G18117" i="7"/>
  <c r="G18118" i="7"/>
  <c r="G18119" i="7"/>
  <c r="G18120" i="7"/>
  <c r="G18121" i="7"/>
  <c r="G18122" i="7"/>
  <c r="G18123" i="7"/>
  <c r="G18124" i="7"/>
  <c r="G18125" i="7"/>
  <c r="G18126" i="7"/>
  <c r="G18127" i="7"/>
  <c r="G18128" i="7"/>
  <c r="G18129" i="7"/>
  <c r="G18130" i="7"/>
  <c r="G18131" i="7"/>
  <c r="G18132" i="7"/>
  <c r="G18133" i="7"/>
  <c r="G18134" i="7"/>
  <c r="G18135" i="7"/>
  <c r="G18136" i="7"/>
  <c r="G18137" i="7"/>
  <c r="G18138" i="7"/>
  <c r="G18139" i="7"/>
  <c r="G18140" i="7"/>
  <c r="G18141" i="7"/>
  <c r="G18142" i="7"/>
  <c r="G18143" i="7"/>
  <c r="G18144" i="7"/>
  <c r="G18145" i="7"/>
  <c r="G18146" i="7"/>
  <c r="G18147" i="7"/>
  <c r="G18148" i="7"/>
  <c r="G18149" i="7"/>
  <c r="G18150" i="7"/>
  <c r="G18151" i="7"/>
  <c r="G18152" i="7"/>
  <c r="G18153" i="7"/>
  <c r="G18154" i="7"/>
  <c r="G18155" i="7"/>
  <c r="G18156" i="7"/>
  <c r="G18157" i="7"/>
  <c r="G18158" i="7"/>
  <c r="G18159" i="7"/>
  <c r="G18160" i="7"/>
  <c r="G18161" i="7"/>
  <c r="G18162" i="7"/>
  <c r="G18163" i="7"/>
  <c r="G18164" i="7"/>
  <c r="G18165" i="7"/>
  <c r="G18166" i="7"/>
  <c r="G18167" i="7"/>
  <c r="G18168" i="7"/>
  <c r="G18169" i="7"/>
  <c r="G18170" i="7"/>
  <c r="G18171" i="7"/>
  <c r="G18172" i="7"/>
  <c r="G18173" i="7"/>
  <c r="G18174" i="7"/>
  <c r="G18175" i="7"/>
  <c r="G18176" i="7"/>
  <c r="G18177" i="7"/>
  <c r="G18178" i="7"/>
  <c r="G18179" i="7"/>
  <c r="G18180" i="7"/>
  <c r="G18181" i="7"/>
  <c r="G18182" i="7"/>
  <c r="G18183" i="7"/>
  <c r="G18184" i="7"/>
  <c r="G18185" i="7"/>
  <c r="G18186" i="7"/>
  <c r="G18187" i="7"/>
  <c r="G18188" i="7"/>
  <c r="G18189" i="7"/>
  <c r="G18190" i="7"/>
  <c r="G18191" i="7"/>
  <c r="G18192" i="7"/>
  <c r="G18193" i="7"/>
  <c r="G18194" i="7"/>
  <c r="G18195" i="7"/>
  <c r="G18196" i="7"/>
  <c r="G18197" i="7"/>
  <c r="G18198" i="7"/>
  <c r="G18199" i="7"/>
  <c r="G18200" i="7"/>
  <c r="G18201" i="7"/>
  <c r="G18202" i="7"/>
  <c r="G18203" i="7"/>
  <c r="G18204" i="7"/>
  <c r="G18205" i="7"/>
  <c r="G18206" i="7"/>
  <c r="G18207" i="7"/>
  <c r="G18208" i="7"/>
  <c r="G18209" i="7"/>
  <c r="G18210" i="7"/>
  <c r="G18211" i="7"/>
  <c r="G18212" i="7"/>
  <c r="G18213" i="7"/>
  <c r="G18214" i="7"/>
  <c r="G18215" i="7"/>
  <c r="G18216" i="7"/>
  <c r="G18217" i="7"/>
  <c r="G18218" i="7"/>
  <c r="G18219" i="7"/>
  <c r="G18220" i="7"/>
  <c r="G18221" i="7"/>
  <c r="G18222" i="7"/>
  <c r="G18223" i="7"/>
  <c r="G18224" i="7"/>
  <c r="G18225" i="7"/>
  <c r="G18226" i="7"/>
  <c r="G18227" i="7"/>
  <c r="G18228" i="7"/>
  <c r="G18229" i="7"/>
  <c r="G18230" i="7"/>
  <c r="G18231" i="7"/>
  <c r="G18232" i="7"/>
  <c r="G18233" i="7"/>
  <c r="G18234" i="7"/>
  <c r="G18235" i="7"/>
  <c r="G18236" i="7"/>
  <c r="G18237" i="7"/>
  <c r="G18238" i="7"/>
  <c r="G18239" i="7"/>
  <c r="G18240" i="7"/>
  <c r="G18241" i="7"/>
  <c r="G18242" i="7"/>
  <c r="G18243" i="7"/>
  <c r="G18244" i="7"/>
  <c r="G18245" i="7"/>
  <c r="G18246" i="7"/>
  <c r="G18247" i="7"/>
  <c r="G18248" i="7"/>
  <c r="G18249" i="7"/>
  <c r="G18250" i="7"/>
  <c r="G18251" i="7"/>
  <c r="G18252" i="7"/>
  <c r="G18253" i="7"/>
  <c r="G18254" i="7"/>
  <c r="G18255" i="7"/>
  <c r="G18256" i="7"/>
  <c r="G18257" i="7"/>
  <c r="G18258" i="7"/>
  <c r="G18259" i="7"/>
  <c r="G18260" i="7"/>
  <c r="G18261" i="7"/>
  <c r="G18262" i="7"/>
  <c r="G18263" i="7"/>
  <c r="G18264" i="7"/>
  <c r="G18265" i="7"/>
  <c r="G18266" i="7"/>
  <c r="G18267" i="7"/>
  <c r="G18268" i="7"/>
  <c r="G18269" i="7"/>
  <c r="G18270" i="7"/>
  <c r="G18271" i="7"/>
  <c r="G18272" i="7"/>
  <c r="G18273" i="7"/>
  <c r="G18274" i="7"/>
  <c r="G18275" i="7"/>
  <c r="G18276" i="7"/>
  <c r="G18277" i="7"/>
  <c r="G18278" i="7"/>
  <c r="G18279" i="7"/>
  <c r="G18280" i="7"/>
  <c r="G18281" i="7"/>
  <c r="G18282" i="7"/>
  <c r="G18283" i="7"/>
  <c r="G18284" i="7"/>
  <c r="G18285" i="7"/>
  <c r="G18286" i="7"/>
  <c r="G18287" i="7"/>
  <c r="G18288" i="7"/>
  <c r="G18289" i="7"/>
  <c r="G18290" i="7"/>
  <c r="G18291" i="7"/>
  <c r="G18292" i="7"/>
  <c r="G18293" i="7"/>
  <c r="G18294" i="7"/>
  <c r="G18295" i="7"/>
  <c r="G18296" i="7"/>
  <c r="G18297" i="7"/>
  <c r="G18298" i="7"/>
  <c r="G18299" i="7"/>
  <c r="G18300" i="7"/>
  <c r="G18301" i="7"/>
  <c r="G18302" i="7"/>
  <c r="G18303" i="7"/>
  <c r="G18304" i="7"/>
  <c r="G18305" i="7"/>
  <c r="G18306" i="7"/>
  <c r="G18307" i="7"/>
  <c r="G18308" i="7"/>
  <c r="G18309" i="7"/>
  <c r="G18310" i="7"/>
  <c r="G18311" i="7"/>
  <c r="G18312" i="7"/>
  <c r="G18313" i="7"/>
  <c r="G18314" i="7"/>
  <c r="G18315" i="7"/>
  <c r="G18316" i="7"/>
  <c r="G18317" i="7"/>
  <c r="G18318" i="7"/>
  <c r="G18319" i="7"/>
  <c r="G18320" i="7"/>
  <c r="G18321" i="7"/>
  <c r="G18322" i="7"/>
  <c r="G18323" i="7"/>
  <c r="G18324" i="7"/>
  <c r="G18325" i="7"/>
  <c r="G18326" i="7"/>
  <c r="G18327" i="7"/>
  <c r="G18328" i="7"/>
  <c r="G18329" i="7"/>
  <c r="G18330" i="7"/>
  <c r="G18331" i="7"/>
  <c r="G18332" i="7"/>
  <c r="G18333" i="7"/>
  <c r="G18334" i="7"/>
  <c r="G18335" i="7"/>
  <c r="G18336" i="7"/>
  <c r="G18337" i="7"/>
  <c r="G18338" i="7"/>
  <c r="G18339" i="7"/>
  <c r="G18340" i="7"/>
  <c r="G18341" i="7"/>
  <c r="G18342" i="7"/>
  <c r="G18343" i="7"/>
  <c r="G18344" i="7"/>
  <c r="G18345" i="7"/>
  <c r="G18346" i="7"/>
  <c r="G18347" i="7"/>
  <c r="G18348" i="7"/>
  <c r="G18349" i="7"/>
  <c r="G18350" i="7"/>
  <c r="G18351" i="7"/>
  <c r="G18352" i="7"/>
  <c r="G18353" i="7"/>
  <c r="G18354" i="7"/>
  <c r="G18355" i="7"/>
  <c r="G18356" i="7"/>
  <c r="G18357" i="7"/>
  <c r="G18358" i="7"/>
  <c r="G18359" i="7"/>
  <c r="G18360" i="7"/>
  <c r="G18361" i="7"/>
  <c r="G18362" i="7"/>
  <c r="G18363" i="7"/>
  <c r="G18364" i="7"/>
  <c r="G18365" i="7"/>
  <c r="G18366" i="7"/>
  <c r="G18367" i="7"/>
  <c r="G18368" i="7"/>
  <c r="G18369" i="7"/>
  <c r="G18370" i="7"/>
  <c r="G18371" i="7"/>
  <c r="G18372" i="7"/>
  <c r="G18373" i="7"/>
  <c r="G18374" i="7"/>
  <c r="G18375" i="7"/>
  <c r="G18376" i="7"/>
  <c r="G18377" i="7"/>
  <c r="G18378" i="7"/>
  <c r="G18379" i="7"/>
  <c r="G18380" i="7"/>
  <c r="G18381" i="7"/>
  <c r="G18382" i="7"/>
  <c r="G18383" i="7"/>
  <c r="G18384" i="7"/>
  <c r="G18385" i="7"/>
  <c r="G18386" i="7"/>
  <c r="G18387" i="7"/>
  <c r="G18388" i="7"/>
  <c r="G18389" i="7"/>
  <c r="G18390" i="7"/>
  <c r="G18391" i="7"/>
  <c r="G18392" i="7"/>
  <c r="G18393" i="7"/>
  <c r="G18394" i="7"/>
  <c r="G18395" i="7"/>
  <c r="G18396" i="7"/>
  <c r="G18397" i="7"/>
  <c r="G18398" i="7"/>
  <c r="G18399" i="7"/>
  <c r="G18400" i="7"/>
  <c r="G18401" i="7"/>
  <c r="G18402" i="7"/>
  <c r="G18403" i="7"/>
  <c r="G18404" i="7"/>
  <c r="G18405" i="7"/>
  <c r="G18406" i="7"/>
  <c r="G18407" i="7"/>
  <c r="G18408" i="7"/>
  <c r="G18409" i="7"/>
  <c r="G18410" i="7"/>
  <c r="G18411" i="7"/>
  <c r="G18412" i="7"/>
  <c r="G18413" i="7"/>
  <c r="G18414" i="7"/>
  <c r="G18415" i="7"/>
  <c r="G18416" i="7"/>
  <c r="G18417" i="7"/>
  <c r="G18418" i="7"/>
  <c r="G18419" i="7"/>
  <c r="G18420" i="7"/>
  <c r="G18421" i="7"/>
  <c r="G18422" i="7"/>
  <c r="G18423" i="7"/>
  <c r="G18424" i="7"/>
  <c r="G18425" i="7"/>
  <c r="G18426" i="7"/>
  <c r="G18427" i="7"/>
  <c r="G18428" i="7"/>
  <c r="G18429" i="7"/>
  <c r="G18430" i="7"/>
  <c r="G18431" i="7"/>
  <c r="G18432" i="7"/>
  <c r="G18433" i="7"/>
  <c r="G18434" i="7"/>
  <c r="G18435" i="7"/>
  <c r="G18436" i="7"/>
  <c r="G18437" i="7"/>
  <c r="G18438" i="7"/>
  <c r="G18439" i="7"/>
  <c r="G18440" i="7"/>
  <c r="G18441" i="7"/>
  <c r="G18442" i="7"/>
  <c r="G18443" i="7"/>
  <c r="G18444" i="7"/>
  <c r="G18445" i="7"/>
  <c r="G18446" i="7"/>
  <c r="G18447" i="7"/>
  <c r="G18448" i="7"/>
  <c r="G18449" i="7"/>
  <c r="G18450" i="7"/>
  <c r="G18451" i="7"/>
  <c r="G18452" i="7"/>
  <c r="G18453" i="7"/>
  <c r="G18454" i="7"/>
  <c r="G18455" i="7"/>
  <c r="G18456" i="7"/>
  <c r="G18457" i="7"/>
  <c r="G18458" i="7"/>
  <c r="G18459" i="7"/>
  <c r="G18460" i="7"/>
  <c r="G18461" i="7"/>
  <c r="G18462" i="7"/>
  <c r="G18463" i="7"/>
  <c r="G18464" i="7"/>
  <c r="G18465" i="7"/>
  <c r="G18466" i="7"/>
  <c r="G18467" i="7"/>
  <c r="G18468" i="7"/>
  <c r="G18469" i="7"/>
  <c r="G18470" i="7"/>
  <c r="G18471" i="7"/>
  <c r="G18472" i="7"/>
  <c r="G18473" i="7"/>
  <c r="G18474" i="7"/>
  <c r="G18475" i="7"/>
  <c r="G18476" i="7"/>
  <c r="G18477" i="7"/>
  <c r="G18478" i="7"/>
  <c r="G18479" i="7"/>
  <c r="G18480" i="7"/>
  <c r="G18481" i="7"/>
  <c r="G18482" i="7"/>
  <c r="G18483" i="7"/>
  <c r="G18484" i="7"/>
  <c r="G18485" i="7"/>
  <c r="G18486" i="7"/>
  <c r="G18487" i="7"/>
  <c r="G18488" i="7"/>
  <c r="G18489" i="7"/>
  <c r="G18490" i="7"/>
  <c r="G18491" i="7"/>
  <c r="G18492" i="7"/>
  <c r="G18493" i="7"/>
  <c r="G18494" i="7"/>
  <c r="G18495" i="7"/>
  <c r="G18496" i="7"/>
  <c r="G18497" i="7"/>
  <c r="G18498" i="7"/>
  <c r="G18499" i="7"/>
  <c r="G18500" i="7"/>
  <c r="G18501" i="7"/>
  <c r="G18502" i="7"/>
  <c r="G18503" i="7"/>
  <c r="G18504" i="7"/>
  <c r="G18505" i="7"/>
  <c r="G18506" i="7"/>
  <c r="G18507" i="7"/>
  <c r="G18508" i="7"/>
  <c r="G18509" i="7"/>
  <c r="G18510" i="7"/>
  <c r="G18511" i="7"/>
  <c r="G18512" i="7"/>
  <c r="G18513" i="7"/>
  <c r="G18514" i="7"/>
  <c r="G18515" i="7"/>
  <c r="G18516" i="7"/>
  <c r="G18517" i="7"/>
  <c r="G18518" i="7"/>
  <c r="G18519" i="7"/>
  <c r="G18520" i="7"/>
  <c r="G18521" i="7"/>
  <c r="G18522" i="7"/>
  <c r="G18523" i="7"/>
  <c r="G18524" i="7"/>
  <c r="G18525" i="7"/>
  <c r="G18526" i="7"/>
  <c r="G18527" i="7"/>
  <c r="G18528" i="7"/>
  <c r="G18529" i="7"/>
  <c r="G18530" i="7"/>
  <c r="G18531" i="7"/>
  <c r="G18532" i="7"/>
  <c r="G18533" i="7"/>
  <c r="G18534" i="7"/>
  <c r="G18535" i="7"/>
  <c r="G18536" i="7"/>
  <c r="G18537" i="7"/>
  <c r="G18538" i="7"/>
  <c r="G18539" i="7"/>
  <c r="G18540" i="7"/>
  <c r="G18541" i="7"/>
  <c r="G18542" i="7"/>
  <c r="G18543" i="7"/>
  <c r="G18544" i="7"/>
  <c r="G18545" i="7"/>
  <c r="G18546" i="7"/>
  <c r="G18547" i="7"/>
  <c r="G18548" i="7"/>
  <c r="G18549" i="7"/>
  <c r="G18550" i="7"/>
  <c r="G18551" i="7"/>
  <c r="G18552" i="7"/>
  <c r="G18553" i="7"/>
  <c r="G18554" i="7"/>
  <c r="G18555" i="7"/>
  <c r="G18556" i="7"/>
  <c r="G18557" i="7"/>
  <c r="G18558" i="7"/>
  <c r="G18559" i="7"/>
  <c r="G18560" i="7"/>
  <c r="G18561" i="7"/>
  <c r="G18562" i="7"/>
  <c r="G18563" i="7"/>
  <c r="G18564" i="7"/>
  <c r="G18565" i="7"/>
  <c r="G18566" i="7"/>
  <c r="G18567" i="7"/>
  <c r="G18568" i="7"/>
  <c r="G18569" i="7"/>
  <c r="G18570" i="7"/>
  <c r="G18571" i="7"/>
  <c r="G18572" i="7"/>
  <c r="G18573" i="7"/>
  <c r="G18574" i="7"/>
  <c r="G18575" i="7"/>
  <c r="G18576" i="7"/>
  <c r="G18577" i="7"/>
  <c r="G18578" i="7"/>
  <c r="G18579" i="7"/>
  <c r="G18580" i="7"/>
  <c r="G18581" i="7"/>
  <c r="G18582" i="7"/>
  <c r="G18583" i="7"/>
  <c r="G18584" i="7"/>
  <c r="G18585" i="7"/>
  <c r="G18586" i="7"/>
  <c r="G18587" i="7"/>
  <c r="G18588" i="7"/>
  <c r="G18589" i="7"/>
  <c r="G18590" i="7"/>
  <c r="G18591" i="7"/>
  <c r="G18592" i="7"/>
  <c r="G18593" i="7"/>
  <c r="G18594" i="7"/>
  <c r="G18595" i="7"/>
  <c r="G18596" i="7"/>
  <c r="G18597" i="7"/>
  <c r="G18598" i="7"/>
  <c r="G18599" i="7"/>
  <c r="G18600" i="7"/>
  <c r="G18601" i="7"/>
  <c r="G18602" i="7"/>
  <c r="G18603" i="7"/>
  <c r="G18604" i="7"/>
  <c r="G18605" i="7"/>
  <c r="G18606" i="7"/>
  <c r="G18607" i="7"/>
  <c r="G18608" i="7"/>
  <c r="G18609" i="7"/>
  <c r="G18610" i="7"/>
  <c r="G18611" i="7"/>
  <c r="G18612" i="7"/>
  <c r="G18613" i="7"/>
  <c r="G18614" i="7"/>
  <c r="G18615" i="7"/>
  <c r="G18616" i="7"/>
  <c r="G18617" i="7"/>
  <c r="G18618" i="7"/>
  <c r="G18619" i="7"/>
  <c r="G18620" i="7"/>
  <c r="G18621" i="7"/>
  <c r="G18622" i="7"/>
  <c r="G18623" i="7"/>
  <c r="G18624" i="7"/>
  <c r="G18625" i="7"/>
  <c r="G18626" i="7"/>
  <c r="G18627" i="7"/>
  <c r="G18628" i="7"/>
  <c r="G18629" i="7"/>
  <c r="G18630" i="7"/>
  <c r="G18631" i="7"/>
  <c r="G18632" i="7"/>
  <c r="G18633" i="7"/>
  <c r="G18634" i="7"/>
  <c r="G18635" i="7"/>
  <c r="G18636" i="7"/>
  <c r="G18637" i="7"/>
  <c r="G18638" i="7"/>
  <c r="G18639" i="7"/>
  <c r="G18640" i="7"/>
  <c r="G18641" i="7"/>
  <c r="G18642" i="7"/>
  <c r="G18643" i="7"/>
  <c r="G18644" i="7"/>
  <c r="G18645" i="7"/>
  <c r="G18646" i="7"/>
  <c r="G18647" i="7"/>
  <c r="G18648" i="7"/>
  <c r="G18649" i="7"/>
  <c r="G18650" i="7"/>
  <c r="G18651" i="7"/>
  <c r="G18652" i="7"/>
  <c r="G18653" i="7"/>
  <c r="G18654" i="7"/>
  <c r="G18655" i="7"/>
  <c r="G18656" i="7"/>
  <c r="G18657" i="7"/>
  <c r="G18658" i="7"/>
  <c r="G18659" i="7"/>
  <c r="G18660" i="7"/>
  <c r="G18661" i="7"/>
  <c r="G18662" i="7"/>
  <c r="G18663" i="7"/>
  <c r="G18664" i="7"/>
  <c r="G18665" i="7"/>
  <c r="G18666" i="7"/>
  <c r="G18667" i="7"/>
  <c r="G18668" i="7"/>
  <c r="G18669" i="7"/>
  <c r="G18670" i="7"/>
  <c r="G18671" i="7"/>
  <c r="G18672" i="7"/>
  <c r="G18673" i="7"/>
  <c r="G18674" i="7"/>
  <c r="G18675" i="7"/>
  <c r="G18676" i="7"/>
  <c r="G18677" i="7"/>
  <c r="G18678" i="7"/>
  <c r="G18679" i="7"/>
  <c r="G18680" i="7"/>
  <c r="G18681" i="7"/>
  <c r="G18682" i="7"/>
  <c r="G18683" i="7"/>
  <c r="G18684" i="7"/>
  <c r="G18685" i="7"/>
  <c r="G18686" i="7"/>
  <c r="G18687" i="7"/>
  <c r="G18688" i="7"/>
  <c r="G18689" i="7"/>
  <c r="G18690" i="7"/>
  <c r="G18691" i="7"/>
  <c r="G18692" i="7"/>
  <c r="G18693" i="7"/>
  <c r="G18694" i="7"/>
  <c r="G18695" i="7"/>
  <c r="G18696" i="7"/>
  <c r="G18697" i="7"/>
  <c r="G18698" i="7"/>
  <c r="G18699" i="7"/>
  <c r="G18700" i="7"/>
  <c r="G18701" i="7"/>
  <c r="G18702" i="7"/>
  <c r="G18703" i="7"/>
  <c r="G18704" i="7"/>
  <c r="G18705" i="7"/>
  <c r="G18706" i="7"/>
  <c r="G18707" i="7"/>
  <c r="G18708" i="7"/>
  <c r="G18709" i="7"/>
  <c r="G18710" i="7"/>
  <c r="G18711" i="7"/>
  <c r="G18712" i="7"/>
  <c r="G18713" i="7"/>
  <c r="G18714" i="7"/>
  <c r="G18715" i="7"/>
  <c r="G18716" i="7"/>
  <c r="G18717" i="7"/>
  <c r="G18718" i="7"/>
  <c r="G18719" i="7"/>
  <c r="G18720" i="7"/>
  <c r="G18721" i="7"/>
  <c r="G18722" i="7"/>
  <c r="G18723" i="7"/>
  <c r="G18724" i="7"/>
  <c r="G18725" i="7"/>
  <c r="G18726" i="7"/>
  <c r="G18727" i="7"/>
  <c r="G18728" i="7"/>
  <c r="G18729" i="7"/>
  <c r="G18730" i="7"/>
  <c r="G18731" i="7"/>
  <c r="G18732" i="7"/>
  <c r="G18733" i="7"/>
  <c r="G18734" i="7"/>
  <c r="G18735" i="7"/>
  <c r="G18736" i="7"/>
  <c r="G18737" i="7"/>
  <c r="G18738" i="7"/>
  <c r="G18739" i="7"/>
  <c r="G18740" i="7"/>
  <c r="G18741" i="7"/>
  <c r="G18742" i="7"/>
  <c r="G18743" i="7"/>
  <c r="G18744" i="7"/>
  <c r="G18745" i="7"/>
  <c r="G18746" i="7"/>
  <c r="G18747" i="7"/>
  <c r="G18748" i="7"/>
  <c r="G18749" i="7"/>
  <c r="G18750" i="7"/>
  <c r="G18751" i="7"/>
  <c r="G18752" i="7"/>
  <c r="G18753" i="7"/>
  <c r="G18754" i="7"/>
  <c r="G18755" i="7"/>
  <c r="G18756" i="7"/>
  <c r="G18757" i="7"/>
  <c r="G18758" i="7"/>
  <c r="G18759" i="7"/>
  <c r="G18760" i="7"/>
  <c r="G18761" i="7"/>
  <c r="G18762" i="7"/>
  <c r="G18763" i="7"/>
  <c r="G18764" i="7"/>
  <c r="G18765" i="7"/>
  <c r="G18766" i="7"/>
  <c r="G18767" i="7"/>
  <c r="G18768" i="7"/>
  <c r="G18769" i="7"/>
  <c r="G18770" i="7"/>
  <c r="G18771" i="7"/>
  <c r="G18772" i="7"/>
  <c r="G18773" i="7"/>
  <c r="G18774" i="7"/>
  <c r="G18775" i="7"/>
  <c r="G18776" i="7"/>
  <c r="G18777" i="7"/>
  <c r="G18778" i="7"/>
  <c r="G18779" i="7"/>
  <c r="G18780" i="7"/>
  <c r="G18781" i="7"/>
  <c r="G18782" i="7"/>
  <c r="G18783" i="7"/>
  <c r="G18784" i="7"/>
  <c r="G18785" i="7"/>
  <c r="G18786" i="7"/>
  <c r="G18787" i="7"/>
  <c r="G18788" i="7"/>
  <c r="G18789" i="7"/>
  <c r="G18790" i="7"/>
  <c r="G18791" i="7"/>
  <c r="G18792" i="7"/>
  <c r="G18793" i="7"/>
  <c r="G18794" i="7"/>
  <c r="G18795" i="7"/>
  <c r="G18796" i="7"/>
  <c r="G18797" i="7"/>
  <c r="G18798" i="7"/>
  <c r="G18799" i="7"/>
  <c r="G18800" i="7"/>
  <c r="G18801" i="7"/>
  <c r="G18802" i="7"/>
  <c r="G18803" i="7"/>
  <c r="G18804" i="7"/>
  <c r="G18805" i="7"/>
  <c r="G18806" i="7"/>
  <c r="G18807" i="7"/>
  <c r="G18808" i="7"/>
  <c r="G18809" i="7"/>
  <c r="G18810" i="7"/>
  <c r="G18811" i="7"/>
  <c r="G18812" i="7"/>
  <c r="G18813" i="7"/>
  <c r="G18814" i="7"/>
  <c r="G18815" i="7"/>
  <c r="G18816" i="7"/>
  <c r="G18817" i="7"/>
  <c r="G18818" i="7"/>
  <c r="G18819" i="7"/>
  <c r="G18820" i="7"/>
  <c r="G18821" i="7"/>
  <c r="G18822" i="7"/>
  <c r="G18823" i="7"/>
  <c r="G18824" i="7"/>
  <c r="G18825" i="7"/>
  <c r="G18826" i="7"/>
  <c r="G18827" i="7"/>
  <c r="G18828" i="7"/>
  <c r="G18829" i="7"/>
  <c r="G18830" i="7"/>
  <c r="G18831" i="7"/>
  <c r="G18832" i="7"/>
  <c r="G18833" i="7"/>
  <c r="G18834" i="7"/>
  <c r="G18835" i="7"/>
  <c r="G18836" i="7"/>
  <c r="G18837" i="7"/>
  <c r="G18838" i="7"/>
  <c r="G18839" i="7"/>
  <c r="G18840" i="7"/>
  <c r="G18841" i="7"/>
  <c r="G18842" i="7"/>
  <c r="G18843" i="7"/>
  <c r="G18844" i="7"/>
  <c r="G18845" i="7"/>
  <c r="G18846" i="7"/>
  <c r="G18847" i="7"/>
  <c r="G18848" i="7"/>
  <c r="G18849" i="7"/>
  <c r="G18850" i="7"/>
  <c r="G18851" i="7"/>
  <c r="G18852" i="7"/>
  <c r="G18853" i="7"/>
  <c r="G18854" i="7"/>
  <c r="G18855" i="7"/>
  <c r="G18856" i="7"/>
  <c r="G18857" i="7"/>
  <c r="G18858" i="7"/>
  <c r="G18859" i="7"/>
  <c r="G18860" i="7"/>
  <c r="G18861" i="7"/>
  <c r="G18862" i="7"/>
  <c r="G18863" i="7"/>
  <c r="G18864" i="7"/>
  <c r="G18865" i="7"/>
  <c r="G18866" i="7"/>
  <c r="G18867" i="7"/>
  <c r="G18868" i="7"/>
  <c r="G18869" i="7"/>
  <c r="G18870" i="7"/>
  <c r="G18871" i="7"/>
  <c r="G18872" i="7"/>
  <c r="G18873" i="7"/>
  <c r="G18874" i="7"/>
  <c r="G18875" i="7"/>
  <c r="G18876" i="7"/>
  <c r="G18877" i="7"/>
  <c r="G18878" i="7"/>
  <c r="G18879" i="7"/>
  <c r="G18880" i="7"/>
  <c r="G18881" i="7"/>
  <c r="G18882" i="7"/>
  <c r="G18883" i="7"/>
  <c r="G18884" i="7"/>
  <c r="G18885" i="7"/>
  <c r="G18886" i="7"/>
  <c r="G18887" i="7"/>
  <c r="G18888" i="7"/>
  <c r="G18889" i="7"/>
  <c r="G18890" i="7"/>
  <c r="G18891" i="7"/>
  <c r="G18892" i="7"/>
  <c r="G18893" i="7"/>
  <c r="G18894" i="7"/>
  <c r="G18895" i="7"/>
  <c r="G18896" i="7"/>
  <c r="G18897" i="7"/>
  <c r="G18898" i="7"/>
  <c r="G18899" i="7"/>
  <c r="G18900" i="7"/>
  <c r="G18901" i="7"/>
  <c r="G18902" i="7"/>
  <c r="G18903" i="7"/>
  <c r="G18904" i="7"/>
  <c r="G18905" i="7"/>
  <c r="G18906" i="7"/>
  <c r="G18907" i="7"/>
  <c r="G18908" i="7"/>
  <c r="G18909" i="7"/>
  <c r="G18910" i="7"/>
  <c r="G18911" i="7"/>
  <c r="G18912" i="7"/>
  <c r="G18913" i="7"/>
  <c r="G18914" i="7"/>
  <c r="G18915" i="7"/>
  <c r="G18916" i="7"/>
  <c r="G18917" i="7"/>
  <c r="G18918" i="7"/>
  <c r="G18919" i="7"/>
  <c r="G18920" i="7"/>
  <c r="G18921" i="7"/>
  <c r="G18922" i="7"/>
  <c r="G18923" i="7"/>
  <c r="G18924" i="7"/>
  <c r="G18925" i="7"/>
  <c r="G18926" i="7"/>
  <c r="G18927" i="7"/>
  <c r="G18928" i="7"/>
  <c r="G18929" i="7"/>
  <c r="G18930" i="7"/>
  <c r="G18931" i="7"/>
  <c r="G18932" i="7"/>
  <c r="G18933" i="7"/>
  <c r="G18934" i="7"/>
  <c r="G18935" i="7"/>
  <c r="G18936" i="7"/>
  <c r="G18937" i="7"/>
  <c r="G18938" i="7"/>
  <c r="G18939" i="7"/>
  <c r="G18940" i="7"/>
  <c r="G18941" i="7"/>
  <c r="G18942" i="7"/>
  <c r="G18943" i="7"/>
  <c r="G18944" i="7"/>
  <c r="G18945" i="7"/>
  <c r="G18946" i="7"/>
  <c r="G18947" i="7"/>
  <c r="G18948" i="7"/>
  <c r="G18949" i="7"/>
  <c r="G18950" i="7"/>
  <c r="G18951" i="7"/>
  <c r="G18952" i="7"/>
  <c r="G18953" i="7"/>
  <c r="G18954" i="7"/>
  <c r="G18955" i="7"/>
  <c r="G18956" i="7"/>
  <c r="G18957" i="7"/>
  <c r="G18958" i="7"/>
  <c r="G18959" i="7"/>
  <c r="G18960" i="7"/>
  <c r="G18961" i="7"/>
  <c r="G18962" i="7"/>
  <c r="G18963" i="7"/>
  <c r="G18964" i="7"/>
  <c r="G18965" i="7"/>
  <c r="G18966" i="7"/>
  <c r="G18967" i="7"/>
  <c r="G18968" i="7"/>
  <c r="G18969" i="7"/>
  <c r="G18970" i="7"/>
  <c r="G18971" i="7"/>
  <c r="G18972" i="7"/>
  <c r="G18973" i="7"/>
  <c r="G18974" i="7"/>
  <c r="G18975" i="7"/>
  <c r="G18976" i="7"/>
  <c r="G18977" i="7"/>
  <c r="G18978" i="7"/>
  <c r="G18979" i="7"/>
  <c r="G18980" i="7"/>
  <c r="G18981" i="7"/>
  <c r="G18982" i="7"/>
  <c r="G18983" i="7"/>
  <c r="G18984" i="7"/>
  <c r="G18985" i="7"/>
  <c r="G18986" i="7"/>
  <c r="G18987" i="7"/>
  <c r="G18988" i="7"/>
  <c r="G18989" i="7"/>
  <c r="G18990" i="7"/>
  <c r="G18991" i="7"/>
  <c r="G18992" i="7"/>
  <c r="G18993" i="7"/>
  <c r="G18994" i="7"/>
  <c r="G18995" i="7"/>
  <c r="G18996" i="7"/>
  <c r="G18997" i="7"/>
  <c r="G18998" i="7"/>
  <c r="G18999" i="7"/>
  <c r="G19000" i="7"/>
  <c r="G19001" i="7"/>
  <c r="G19002" i="7"/>
  <c r="G19003" i="7"/>
  <c r="G19004" i="7"/>
  <c r="G19005" i="7"/>
  <c r="G19006" i="7"/>
  <c r="G19007" i="7"/>
  <c r="G19008" i="7"/>
  <c r="G19009" i="7"/>
  <c r="G19010" i="7"/>
  <c r="G19011" i="7"/>
  <c r="G19012" i="7"/>
  <c r="G19013" i="7"/>
  <c r="G19014" i="7"/>
  <c r="G19015" i="7"/>
  <c r="G19016" i="7"/>
  <c r="G19017" i="7"/>
  <c r="G19018" i="7"/>
  <c r="G19019" i="7"/>
  <c r="G19020" i="7"/>
  <c r="G19021" i="7"/>
  <c r="G19022" i="7"/>
  <c r="G19023" i="7"/>
  <c r="G19024" i="7"/>
  <c r="G19025" i="7"/>
  <c r="G19026" i="7"/>
  <c r="G19027" i="7"/>
  <c r="G19028" i="7"/>
  <c r="G19029" i="7"/>
  <c r="G19030" i="7"/>
  <c r="G19031" i="7"/>
  <c r="G19032" i="7"/>
  <c r="G19033" i="7"/>
  <c r="G19034" i="7"/>
  <c r="G19035" i="7"/>
  <c r="G19036" i="7"/>
  <c r="G19037" i="7"/>
  <c r="G19038" i="7"/>
  <c r="G19039" i="7"/>
  <c r="G19040" i="7"/>
  <c r="G19041" i="7"/>
  <c r="G19042" i="7"/>
  <c r="G19043" i="7"/>
  <c r="G19044" i="7"/>
  <c r="G19045" i="7"/>
  <c r="G19046" i="7"/>
  <c r="G19047" i="7"/>
  <c r="G19048" i="7"/>
  <c r="G19049" i="7"/>
  <c r="G19050" i="7"/>
  <c r="G19051" i="7"/>
  <c r="G19052" i="7"/>
  <c r="G19053" i="7"/>
  <c r="G19054" i="7"/>
  <c r="G19055" i="7"/>
  <c r="G19056" i="7"/>
  <c r="G19057" i="7"/>
  <c r="G19058" i="7"/>
  <c r="G19059" i="7"/>
  <c r="G19060" i="7"/>
  <c r="G19061" i="7"/>
  <c r="G19062" i="7"/>
  <c r="G19063" i="7"/>
  <c r="G19064" i="7"/>
  <c r="G19065" i="7"/>
  <c r="G19066" i="7"/>
  <c r="G19067" i="7"/>
  <c r="G19068" i="7"/>
  <c r="G19069" i="7"/>
  <c r="G19070" i="7"/>
  <c r="G19071" i="7"/>
  <c r="G19072" i="7"/>
  <c r="G19073" i="7"/>
  <c r="G19074" i="7"/>
  <c r="G19075" i="7"/>
  <c r="G19076" i="7"/>
  <c r="G19077" i="7"/>
  <c r="G19078" i="7"/>
  <c r="G19079" i="7"/>
  <c r="G19080" i="7"/>
  <c r="G19081" i="7"/>
  <c r="G19082" i="7"/>
  <c r="G19083" i="7"/>
  <c r="G19084" i="7"/>
  <c r="G19085" i="7"/>
  <c r="G19086" i="7"/>
  <c r="G19087" i="7"/>
  <c r="G19088" i="7"/>
  <c r="G19089" i="7"/>
  <c r="G19090" i="7"/>
  <c r="G19091" i="7"/>
  <c r="G19092" i="7"/>
  <c r="G19093" i="7"/>
  <c r="G19094" i="7"/>
  <c r="G19095" i="7"/>
  <c r="G19096" i="7"/>
  <c r="G19097" i="7"/>
  <c r="G19098" i="7"/>
  <c r="G19099" i="7"/>
  <c r="G19100" i="7"/>
  <c r="G19101" i="7"/>
  <c r="G19102" i="7"/>
  <c r="G19103" i="7"/>
  <c r="G19104" i="7"/>
  <c r="G19105" i="7"/>
  <c r="G19106" i="7"/>
  <c r="G19107" i="7"/>
  <c r="G19108" i="7"/>
  <c r="G19109" i="7"/>
  <c r="G19110" i="7"/>
  <c r="G19111" i="7"/>
  <c r="G19112" i="7"/>
  <c r="G19113" i="7"/>
  <c r="G19114" i="7"/>
  <c r="G19115" i="7"/>
  <c r="G19116" i="7"/>
  <c r="G19117" i="7"/>
  <c r="G19118" i="7"/>
  <c r="G19119" i="7"/>
  <c r="G19120" i="7"/>
  <c r="G19121" i="7"/>
  <c r="G19122" i="7"/>
  <c r="G19123" i="7"/>
  <c r="G19124" i="7"/>
  <c r="G19125" i="7"/>
  <c r="G19126" i="7"/>
  <c r="G19127" i="7"/>
  <c r="G19128" i="7"/>
  <c r="G19129" i="7"/>
  <c r="G19130" i="7"/>
  <c r="G19131" i="7"/>
  <c r="G19132" i="7"/>
  <c r="G19133" i="7"/>
  <c r="G19134" i="7"/>
  <c r="G19135" i="7"/>
  <c r="G19136" i="7"/>
  <c r="G19137" i="7"/>
  <c r="G19138" i="7"/>
  <c r="G19139" i="7"/>
  <c r="G19140" i="7"/>
  <c r="G19141" i="7"/>
  <c r="G19142" i="7"/>
  <c r="G19143" i="7"/>
  <c r="G19144" i="7"/>
  <c r="G19145" i="7"/>
  <c r="G19146" i="7"/>
  <c r="G19147" i="7"/>
  <c r="G19148" i="7"/>
  <c r="G19149" i="7"/>
  <c r="G19150" i="7"/>
  <c r="G19151" i="7"/>
  <c r="G19152" i="7"/>
  <c r="G19153" i="7"/>
  <c r="G19154" i="7"/>
  <c r="G19155" i="7"/>
  <c r="G19156" i="7"/>
  <c r="G19157" i="7"/>
  <c r="G19158" i="7"/>
  <c r="G19159" i="7"/>
  <c r="G19160" i="7"/>
  <c r="G19161" i="7"/>
  <c r="G19162" i="7"/>
  <c r="G19163" i="7"/>
  <c r="G19164" i="7"/>
  <c r="G19165" i="7"/>
  <c r="G19166" i="7"/>
  <c r="G19167" i="7"/>
  <c r="G19168" i="7"/>
  <c r="G19169" i="7"/>
  <c r="G19170" i="7"/>
  <c r="G19171" i="7"/>
  <c r="G19172" i="7"/>
  <c r="G19173" i="7"/>
  <c r="G19174" i="7"/>
  <c r="G19175" i="7"/>
  <c r="G19176" i="7"/>
  <c r="G19177" i="7"/>
  <c r="G19178" i="7"/>
  <c r="G19179" i="7"/>
  <c r="G19180" i="7"/>
  <c r="G19181" i="7"/>
  <c r="G19182" i="7"/>
  <c r="G19183" i="7"/>
  <c r="G19184" i="7"/>
  <c r="G19185" i="7"/>
  <c r="G19186" i="7"/>
  <c r="G19187" i="7"/>
  <c r="G19188" i="7"/>
  <c r="G19189" i="7"/>
  <c r="G19190" i="7"/>
  <c r="G19191" i="7"/>
  <c r="G19192" i="7"/>
  <c r="G19193" i="7"/>
  <c r="G19194" i="7"/>
  <c r="G19195" i="7"/>
  <c r="G19196" i="7"/>
  <c r="G19197" i="7"/>
  <c r="G19198" i="7"/>
  <c r="G19199" i="7"/>
  <c r="G19200" i="7"/>
  <c r="G19201" i="7"/>
  <c r="G19202" i="7"/>
  <c r="G19203" i="7"/>
  <c r="G19204" i="7"/>
  <c r="G19205" i="7"/>
  <c r="G19206" i="7"/>
  <c r="G19207" i="7"/>
  <c r="G19208" i="7"/>
  <c r="G19209" i="7"/>
  <c r="G19210" i="7"/>
  <c r="G19211" i="7"/>
  <c r="G19212" i="7"/>
  <c r="G19213" i="7"/>
  <c r="G19214" i="7"/>
  <c r="G19215" i="7"/>
  <c r="G19216" i="7"/>
  <c r="G19217" i="7"/>
  <c r="G19218" i="7"/>
  <c r="G19219" i="7"/>
  <c r="G19220" i="7"/>
  <c r="G19221" i="7"/>
  <c r="G19222" i="7"/>
  <c r="G19223" i="7"/>
  <c r="G19224" i="7"/>
  <c r="G19225" i="7"/>
  <c r="G19226" i="7"/>
  <c r="G19227" i="7"/>
  <c r="G19228" i="7"/>
  <c r="G19229" i="7"/>
  <c r="G19230" i="7"/>
  <c r="G19231" i="7"/>
  <c r="G19232" i="7"/>
  <c r="G19233" i="7"/>
  <c r="G19234" i="7"/>
  <c r="G19235" i="7"/>
  <c r="G19236" i="7"/>
  <c r="G19237" i="7"/>
  <c r="G19238" i="7"/>
  <c r="G19239" i="7"/>
  <c r="G19240" i="7"/>
  <c r="G19241" i="7"/>
  <c r="G19242" i="7"/>
  <c r="G19243" i="7"/>
  <c r="G19244" i="7"/>
  <c r="G19245" i="7"/>
  <c r="G19246" i="7"/>
  <c r="G19247" i="7"/>
  <c r="G19248" i="7"/>
  <c r="G19249" i="7"/>
  <c r="G19250" i="7"/>
  <c r="G19251" i="7"/>
  <c r="G19252" i="7"/>
  <c r="G19253" i="7"/>
  <c r="G19254" i="7"/>
  <c r="G19255" i="7"/>
  <c r="G19256" i="7"/>
  <c r="G19257" i="7"/>
  <c r="G19258" i="7"/>
  <c r="G19259" i="7"/>
  <c r="G19260" i="7"/>
  <c r="G19261" i="7"/>
  <c r="G19262" i="7"/>
  <c r="G19263" i="7"/>
  <c r="G19264" i="7"/>
  <c r="G19265" i="7"/>
  <c r="G19266" i="7"/>
  <c r="G19267" i="7"/>
  <c r="G19268" i="7"/>
  <c r="G19269" i="7"/>
  <c r="G19270" i="7"/>
  <c r="G19271" i="7"/>
  <c r="G19272" i="7"/>
  <c r="G19273" i="7"/>
  <c r="G19274" i="7"/>
  <c r="G19275" i="7"/>
  <c r="G19276" i="7"/>
  <c r="G19277" i="7"/>
  <c r="G19278" i="7"/>
  <c r="G19279" i="7"/>
  <c r="G19280" i="7"/>
  <c r="G19281" i="7"/>
  <c r="G19282" i="7"/>
  <c r="G19283" i="7"/>
  <c r="G19284" i="7"/>
  <c r="G19285" i="7"/>
  <c r="G19286" i="7"/>
  <c r="G19287" i="7"/>
  <c r="G19288" i="7"/>
  <c r="G19289" i="7"/>
  <c r="G19290" i="7"/>
  <c r="G19291" i="7"/>
  <c r="G19292" i="7"/>
  <c r="G19293" i="7"/>
  <c r="G19294" i="7"/>
  <c r="G19295" i="7"/>
  <c r="G19296" i="7"/>
  <c r="G19297" i="7"/>
  <c r="G19298" i="7"/>
  <c r="G19299" i="7"/>
  <c r="G19300" i="7"/>
  <c r="G19301" i="7"/>
  <c r="G19302" i="7"/>
  <c r="G19303" i="7"/>
  <c r="G19304" i="7"/>
  <c r="G19305" i="7"/>
  <c r="G19306" i="7"/>
  <c r="G19307" i="7"/>
  <c r="G19308" i="7"/>
  <c r="G19309" i="7"/>
  <c r="G19310" i="7"/>
  <c r="G19311" i="7"/>
  <c r="G19312" i="7"/>
  <c r="G19313" i="7"/>
  <c r="G19314" i="7"/>
  <c r="G19315" i="7"/>
  <c r="G19316" i="7"/>
  <c r="G19317" i="7"/>
  <c r="G19318" i="7"/>
  <c r="G19319" i="7"/>
  <c r="G19320" i="7"/>
  <c r="G19321" i="7"/>
  <c r="G19322" i="7"/>
  <c r="G19323" i="7"/>
  <c r="G19324" i="7"/>
  <c r="G19325" i="7"/>
  <c r="G19326" i="7"/>
  <c r="G19327" i="7"/>
  <c r="G19328" i="7"/>
  <c r="G19329" i="7"/>
  <c r="G19330" i="7"/>
  <c r="G19331" i="7"/>
  <c r="G19332" i="7"/>
  <c r="G19333" i="7"/>
  <c r="G19334" i="7"/>
  <c r="G19335" i="7"/>
  <c r="G19336" i="7"/>
  <c r="G19337" i="7"/>
  <c r="G19338" i="7"/>
  <c r="G19339" i="7"/>
  <c r="G19340" i="7"/>
  <c r="G19341" i="7"/>
  <c r="G19342" i="7"/>
  <c r="G19343" i="7"/>
  <c r="G19344" i="7"/>
  <c r="G19345" i="7"/>
  <c r="G19346" i="7"/>
  <c r="G19347" i="7"/>
  <c r="G19348" i="7"/>
  <c r="G19349" i="7"/>
  <c r="G19350" i="7"/>
  <c r="G19351" i="7"/>
  <c r="G19352" i="7"/>
  <c r="G19353" i="7"/>
  <c r="G19354" i="7"/>
  <c r="G19355" i="7"/>
  <c r="G19356" i="7"/>
  <c r="G19357" i="7"/>
  <c r="G19358" i="7"/>
  <c r="G19359" i="7"/>
  <c r="G19360" i="7"/>
  <c r="G19361" i="7"/>
  <c r="G19362" i="7"/>
  <c r="G19363" i="7"/>
  <c r="G19364" i="7"/>
  <c r="G19365" i="7"/>
  <c r="G19366" i="7"/>
  <c r="G19367" i="7"/>
  <c r="G19368" i="7"/>
  <c r="G19369" i="7"/>
  <c r="G19370" i="7"/>
  <c r="G19371" i="7"/>
  <c r="G19372" i="7"/>
  <c r="G19373" i="7"/>
  <c r="G19374" i="7"/>
  <c r="G19375" i="7"/>
  <c r="G19376" i="7"/>
  <c r="G19377" i="7"/>
  <c r="G19378" i="7"/>
  <c r="G19379" i="7"/>
  <c r="G19380" i="7"/>
  <c r="G19381" i="7"/>
  <c r="G19382" i="7"/>
  <c r="G19383" i="7"/>
  <c r="G19384" i="7"/>
  <c r="G19385" i="7"/>
  <c r="G19386" i="7"/>
  <c r="G19387" i="7"/>
  <c r="G19388" i="7"/>
  <c r="G19389" i="7"/>
  <c r="G19390" i="7"/>
  <c r="G19391" i="7"/>
  <c r="G19392" i="7"/>
  <c r="G19393" i="7"/>
  <c r="G19394" i="7"/>
  <c r="G19395" i="7"/>
  <c r="G19396" i="7"/>
  <c r="G19397" i="7"/>
  <c r="G19398" i="7"/>
  <c r="G19399" i="7"/>
  <c r="G19400" i="7"/>
  <c r="G19401" i="7"/>
  <c r="G19402" i="7"/>
  <c r="G19403" i="7"/>
  <c r="G19404" i="7"/>
  <c r="G19405" i="7"/>
  <c r="G19406" i="7"/>
  <c r="G19407" i="7"/>
  <c r="G19408" i="7"/>
  <c r="G19409" i="7"/>
  <c r="G19410" i="7"/>
  <c r="G19411" i="7"/>
  <c r="G19412" i="7"/>
  <c r="G19413" i="7"/>
  <c r="G19414" i="7"/>
  <c r="G19415" i="7"/>
  <c r="G19416" i="7"/>
  <c r="G19417" i="7"/>
  <c r="G19418" i="7"/>
  <c r="G19419" i="7"/>
  <c r="G19420" i="7"/>
  <c r="G19421" i="7"/>
  <c r="G19422" i="7"/>
  <c r="G19423" i="7"/>
  <c r="G19424" i="7"/>
  <c r="G19425" i="7"/>
  <c r="G19426" i="7"/>
  <c r="G19427" i="7"/>
  <c r="G19428" i="7"/>
  <c r="G19429" i="7"/>
  <c r="G19430" i="7"/>
  <c r="G19431" i="7"/>
  <c r="G19432" i="7"/>
  <c r="G19433" i="7"/>
  <c r="G19434" i="7"/>
  <c r="G19435" i="7"/>
  <c r="G19436" i="7"/>
  <c r="G19437" i="7"/>
  <c r="G19438" i="7"/>
  <c r="G19439" i="7"/>
  <c r="G19440" i="7"/>
  <c r="G19441" i="7"/>
  <c r="G19442" i="7"/>
  <c r="G19443" i="7"/>
  <c r="G19444" i="7"/>
  <c r="G19445" i="7"/>
  <c r="G19446" i="7"/>
  <c r="G19447" i="7"/>
  <c r="G19448" i="7"/>
  <c r="G19449" i="7"/>
  <c r="G19450" i="7"/>
  <c r="G19451" i="7"/>
  <c r="G19452" i="7"/>
  <c r="G19453" i="7"/>
  <c r="G19454" i="7"/>
  <c r="G19455" i="7"/>
  <c r="G19456" i="7"/>
  <c r="G19457" i="7"/>
  <c r="G19458" i="7"/>
  <c r="G19459" i="7"/>
  <c r="G19460" i="7"/>
  <c r="G19461" i="7"/>
  <c r="G19462" i="7"/>
  <c r="G19463" i="7"/>
  <c r="G19464" i="7"/>
  <c r="G19465" i="7"/>
  <c r="G19466" i="7"/>
  <c r="G19467" i="7"/>
  <c r="G19468" i="7"/>
  <c r="G19469" i="7"/>
  <c r="G19470" i="7"/>
  <c r="G19471" i="7"/>
  <c r="G19472" i="7"/>
  <c r="G19473" i="7"/>
  <c r="G19474" i="7"/>
  <c r="G19475" i="7"/>
  <c r="G19476" i="7"/>
  <c r="G19477" i="7"/>
  <c r="G19478" i="7"/>
  <c r="G19479" i="7"/>
  <c r="G19480" i="7"/>
  <c r="G19481" i="7"/>
  <c r="G19482" i="7"/>
  <c r="G19483" i="7"/>
  <c r="G19484" i="7"/>
  <c r="G19485" i="7"/>
  <c r="G19486" i="7"/>
  <c r="G19487" i="7"/>
  <c r="G19488" i="7"/>
  <c r="G19489" i="7"/>
  <c r="G19490" i="7"/>
  <c r="G19491" i="7"/>
  <c r="G19492" i="7"/>
  <c r="G19493" i="7"/>
  <c r="G19494" i="7"/>
  <c r="G19495" i="7"/>
  <c r="G19496" i="7"/>
  <c r="G19497" i="7"/>
  <c r="G19498" i="7"/>
  <c r="G19499" i="7"/>
  <c r="G19500" i="7"/>
  <c r="G19501" i="7"/>
  <c r="G19502" i="7"/>
  <c r="G19503" i="7"/>
  <c r="G19504" i="7"/>
  <c r="G19505" i="7"/>
  <c r="G19506" i="7"/>
  <c r="G19507" i="7"/>
  <c r="G19508" i="7"/>
  <c r="G19509" i="7"/>
  <c r="G19510" i="7"/>
  <c r="G19511" i="7"/>
  <c r="G19512" i="7"/>
  <c r="G19513" i="7"/>
  <c r="G19514" i="7"/>
  <c r="G19515" i="7"/>
  <c r="G19516" i="7"/>
  <c r="G19517" i="7"/>
  <c r="G19518" i="7"/>
  <c r="G19519" i="7"/>
  <c r="G19520" i="7"/>
  <c r="G19521" i="7"/>
  <c r="G19522" i="7"/>
  <c r="G19523" i="7"/>
  <c r="G19524" i="7"/>
  <c r="G19525" i="7"/>
  <c r="G19526" i="7"/>
  <c r="G19527" i="7"/>
  <c r="G19528" i="7"/>
  <c r="G19529" i="7"/>
  <c r="G19530" i="7"/>
  <c r="G19531" i="7"/>
  <c r="G19532" i="7"/>
  <c r="G19533" i="7"/>
  <c r="G19534" i="7"/>
  <c r="G19535" i="7"/>
  <c r="G19536" i="7"/>
  <c r="G19537" i="7"/>
  <c r="G19538" i="7"/>
  <c r="G19539" i="7"/>
  <c r="G19540" i="7"/>
  <c r="G19541" i="7"/>
  <c r="G19542" i="7"/>
  <c r="G19543" i="7"/>
  <c r="G19544" i="7"/>
  <c r="G19545" i="7"/>
  <c r="G19546" i="7"/>
  <c r="G19547" i="7"/>
  <c r="G19548" i="7"/>
  <c r="G19549" i="7"/>
  <c r="G19550" i="7"/>
  <c r="G19551" i="7"/>
  <c r="G19552" i="7"/>
  <c r="G19553" i="7"/>
  <c r="G19554" i="7"/>
  <c r="G19555" i="7"/>
  <c r="G19556" i="7"/>
  <c r="G19557" i="7"/>
  <c r="G19558" i="7"/>
  <c r="G19559" i="7"/>
  <c r="G19560" i="7"/>
  <c r="G19561" i="7"/>
  <c r="G19562" i="7"/>
  <c r="G19563" i="7"/>
  <c r="G19564" i="7"/>
  <c r="G19565" i="7"/>
  <c r="G19566" i="7"/>
  <c r="G19567" i="7"/>
  <c r="G19568" i="7"/>
  <c r="G19569" i="7"/>
  <c r="G19570" i="7"/>
  <c r="G19571" i="7"/>
  <c r="G19572" i="7"/>
  <c r="G19573" i="7"/>
  <c r="G19574" i="7"/>
  <c r="G19575" i="7"/>
  <c r="G19576" i="7"/>
  <c r="G19577" i="7"/>
  <c r="G19578" i="7"/>
  <c r="G19579" i="7"/>
  <c r="G19580" i="7"/>
  <c r="G19581" i="7"/>
  <c r="G19582" i="7"/>
  <c r="G19583" i="7"/>
  <c r="G19584" i="7"/>
  <c r="G19585" i="7"/>
  <c r="G19586" i="7"/>
  <c r="G19587" i="7"/>
  <c r="G19588" i="7"/>
  <c r="G19589" i="7"/>
  <c r="G19590" i="7"/>
  <c r="G19591" i="7"/>
  <c r="G19592" i="7"/>
  <c r="G19593" i="7"/>
  <c r="G19594" i="7"/>
  <c r="G19595" i="7"/>
  <c r="G19596" i="7"/>
  <c r="G19597" i="7"/>
  <c r="G19598" i="7"/>
  <c r="G19599" i="7"/>
  <c r="G19600" i="7"/>
  <c r="G19601" i="7"/>
  <c r="G19602" i="7"/>
  <c r="G19603" i="7"/>
  <c r="G19604" i="7"/>
  <c r="G19605" i="7"/>
  <c r="G19606" i="7"/>
  <c r="G19607" i="7"/>
  <c r="G19608" i="7"/>
  <c r="G19609" i="7"/>
  <c r="G19610" i="7"/>
  <c r="G19611" i="7"/>
  <c r="G19612" i="7"/>
  <c r="G19613" i="7"/>
  <c r="G19614" i="7"/>
  <c r="G19615" i="7"/>
  <c r="G19616" i="7"/>
  <c r="G19617" i="7"/>
  <c r="G19618" i="7"/>
  <c r="G19619" i="7"/>
  <c r="G19620" i="7"/>
  <c r="G19621" i="7"/>
  <c r="G19622" i="7"/>
  <c r="G19623" i="7"/>
  <c r="G19624" i="7"/>
  <c r="G19625" i="7"/>
  <c r="G19626" i="7"/>
  <c r="G19627" i="7"/>
  <c r="G19628" i="7"/>
  <c r="G19629" i="7"/>
  <c r="G19630" i="7"/>
  <c r="G19631" i="7"/>
  <c r="G19632" i="7"/>
  <c r="G19633" i="7"/>
  <c r="G19634" i="7"/>
  <c r="G19635" i="7"/>
  <c r="G19636" i="7"/>
  <c r="G19637" i="7"/>
  <c r="G19638" i="7"/>
  <c r="G19639" i="7"/>
  <c r="G19640" i="7"/>
  <c r="G19641" i="7"/>
  <c r="G19642" i="7"/>
  <c r="G19643" i="7"/>
  <c r="G19644" i="7"/>
  <c r="G19645" i="7"/>
  <c r="G19646" i="7"/>
  <c r="G19647" i="7"/>
  <c r="G19648" i="7"/>
  <c r="G19649" i="7"/>
  <c r="G19650" i="7"/>
  <c r="G19651" i="7"/>
  <c r="G19652" i="7"/>
  <c r="G19653" i="7"/>
  <c r="G19654" i="7"/>
  <c r="G19655" i="7"/>
  <c r="G19656" i="7"/>
  <c r="G19657" i="7"/>
  <c r="G19658" i="7"/>
  <c r="G19659" i="7"/>
  <c r="G19660" i="7"/>
  <c r="G19661" i="7"/>
  <c r="G19662" i="7"/>
  <c r="G19663" i="7"/>
  <c r="G19664" i="7"/>
  <c r="G19665" i="7"/>
  <c r="G19666" i="7"/>
  <c r="G19667" i="7"/>
  <c r="G19668" i="7"/>
  <c r="G19669" i="7"/>
  <c r="G19670" i="7"/>
  <c r="G19671" i="7"/>
  <c r="G19672" i="7"/>
  <c r="G19673" i="7"/>
  <c r="G19674" i="7"/>
  <c r="G19675" i="7"/>
  <c r="G19676" i="7"/>
  <c r="G19677" i="7"/>
  <c r="G19678" i="7"/>
  <c r="G19679" i="7"/>
  <c r="G19680" i="7"/>
  <c r="G19681" i="7"/>
  <c r="G19682" i="7"/>
  <c r="G19683" i="7"/>
  <c r="G19684" i="7"/>
  <c r="G19685" i="7"/>
  <c r="G19686" i="7"/>
  <c r="G19687" i="7"/>
  <c r="G19688" i="7"/>
  <c r="G19689" i="7"/>
  <c r="G19690" i="7"/>
  <c r="G19691" i="7"/>
  <c r="G19692" i="7"/>
  <c r="G19693" i="7"/>
  <c r="G19694" i="7"/>
  <c r="G19695" i="7"/>
  <c r="G19696" i="7"/>
  <c r="G19697" i="7"/>
  <c r="G19698" i="7"/>
  <c r="G19699" i="7"/>
  <c r="G19700" i="7"/>
  <c r="G19701" i="7"/>
  <c r="G19702" i="7"/>
  <c r="G19703" i="7"/>
  <c r="G19704" i="7"/>
  <c r="G19705" i="7"/>
  <c r="G19706" i="7"/>
  <c r="G19707" i="7"/>
  <c r="G19708" i="7"/>
  <c r="G19709" i="7"/>
  <c r="G19710" i="7"/>
  <c r="G19711" i="7"/>
  <c r="G19712" i="7"/>
  <c r="G19713" i="7"/>
  <c r="G19714" i="7"/>
  <c r="G19715" i="7"/>
  <c r="G19716" i="7"/>
  <c r="G19717" i="7"/>
  <c r="G19718" i="7"/>
  <c r="G19719" i="7"/>
  <c r="G19720" i="7"/>
  <c r="G19721" i="7"/>
  <c r="G19722" i="7"/>
  <c r="G19723" i="7"/>
  <c r="G19724" i="7"/>
  <c r="G19725" i="7"/>
  <c r="G19726" i="7"/>
  <c r="G19727" i="7"/>
  <c r="G19728" i="7"/>
  <c r="G19729" i="7"/>
  <c r="G19730" i="7"/>
  <c r="G19731" i="7"/>
  <c r="G19732" i="7"/>
  <c r="G19733" i="7"/>
  <c r="G19734" i="7"/>
  <c r="G19735" i="7"/>
  <c r="G19736" i="7"/>
  <c r="G19737" i="7"/>
  <c r="G19738" i="7"/>
  <c r="G19739" i="7"/>
  <c r="G19740" i="7"/>
  <c r="G19741" i="7"/>
  <c r="G19742" i="7"/>
  <c r="G19743" i="7"/>
  <c r="G19744" i="7"/>
  <c r="G19745" i="7"/>
  <c r="G19746" i="7"/>
  <c r="G19747" i="7"/>
  <c r="G19748" i="7"/>
  <c r="G19749" i="7"/>
  <c r="G19750" i="7"/>
  <c r="G19751" i="7"/>
  <c r="G19752" i="7"/>
  <c r="G19753" i="7"/>
  <c r="G19754" i="7"/>
  <c r="G19755" i="7"/>
  <c r="G19756" i="7"/>
  <c r="G19757" i="7"/>
  <c r="G19758" i="7"/>
  <c r="G19759" i="7"/>
  <c r="G19760" i="7"/>
  <c r="G19761" i="7"/>
  <c r="G19762" i="7"/>
  <c r="G19763" i="7"/>
  <c r="G19764" i="7"/>
  <c r="G19765" i="7"/>
  <c r="G19766" i="7"/>
  <c r="G19767" i="7"/>
  <c r="G19768" i="7"/>
  <c r="G19769" i="7"/>
  <c r="G19770" i="7"/>
  <c r="G19771" i="7"/>
  <c r="G19772" i="7"/>
  <c r="G19773" i="7"/>
  <c r="G19774" i="7"/>
  <c r="G19775" i="7"/>
  <c r="G19776" i="7"/>
  <c r="G19777" i="7"/>
  <c r="G19778" i="7"/>
  <c r="G19779" i="7"/>
  <c r="G19780" i="7"/>
  <c r="G19781" i="7"/>
  <c r="G19782" i="7"/>
  <c r="G19783" i="7"/>
  <c r="G19784" i="7"/>
  <c r="G19785" i="7"/>
  <c r="G19786" i="7"/>
  <c r="G19787" i="7"/>
  <c r="G19788" i="7"/>
  <c r="G19789" i="7"/>
  <c r="G19790" i="7"/>
  <c r="G19791" i="7"/>
  <c r="G19792" i="7"/>
  <c r="G19793" i="7"/>
  <c r="G19794" i="7"/>
  <c r="G19795" i="7"/>
  <c r="G19796" i="7"/>
  <c r="G19797" i="7"/>
  <c r="G19798" i="7"/>
  <c r="G19799" i="7"/>
  <c r="G19800" i="7"/>
  <c r="G19801" i="7"/>
  <c r="G19802" i="7"/>
  <c r="G19803" i="7"/>
  <c r="G19804" i="7"/>
  <c r="G19805" i="7"/>
  <c r="G19806" i="7"/>
  <c r="G19807" i="7"/>
  <c r="G19808" i="7"/>
  <c r="G19809" i="7"/>
  <c r="G19810" i="7"/>
  <c r="G19811" i="7"/>
  <c r="G19812" i="7"/>
  <c r="G19813" i="7"/>
  <c r="G19814" i="7"/>
  <c r="G19815" i="7"/>
  <c r="G19816" i="7"/>
  <c r="G19817" i="7"/>
  <c r="G19818" i="7"/>
  <c r="G19819" i="7"/>
  <c r="G19820" i="7"/>
  <c r="G19821" i="7"/>
  <c r="G19822" i="7"/>
  <c r="G19823" i="7"/>
  <c r="G19824" i="7"/>
  <c r="G19825" i="7"/>
  <c r="G19826" i="7"/>
  <c r="G19827" i="7"/>
  <c r="G19828" i="7"/>
  <c r="G19829" i="7"/>
  <c r="G19830" i="7"/>
  <c r="G19831" i="7"/>
  <c r="G19832" i="7"/>
  <c r="G19833" i="7"/>
  <c r="G19834" i="7"/>
  <c r="G19835" i="7"/>
  <c r="G19836" i="7"/>
  <c r="G19837" i="7"/>
  <c r="G19838" i="7"/>
  <c r="G19839" i="7"/>
  <c r="G19840" i="7"/>
  <c r="G19841" i="7"/>
  <c r="G19842" i="7"/>
  <c r="G19843" i="7"/>
  <c r="G19844" i="7"/>
  <c r="G19845" i="7"/>
  <c r="G19846" i="7"/>
  <c r="G19847" i="7"/>
  <c r="G19848" i="7"/>
  <c r="G19849" i="7"/>
  <c r="G19850" i="7"/>
  <c r="G19851" i="7"/>
  <c r="G19852" i="7"/>
  <c r="G19853" i="7"/>
  <c r="G19854" i="7"/>
  <c r="G19855" i="7"/>
  <c r="G19856" i="7"/>
  <c r="G19857" i="7"/>
  <c r="G19858" i="7"/>
  <c r="G19859" i="7"/>
  <c r="G19860" i="7"/>
  <c r="G19861" i="7"/>
  <c r="G19862" i="7"/>
  <c r="G19863" i="7"/>
  <c r="G19864" i="7"/>
  <c r="G19865" i="7"/>
  <c r="G19866" i="7"/>
  <c r="G19867" i="7"/>
  <c r="G19868" i="7"/>
  <c r="G19869" i="7"/>
  <c r="G19870" i="7"/>
  <c r="G19871" i="7"/>
  <c r="G19872" i="7"/>
  <c r="G19873" i="7"/>
  <c r="G19874" i="7"/>
  <c r="G19875" i="7"/>
  <c r="G19876" i="7"/>
  <c r="G19877" i="7"/>
  <c r="G19878" i="7"/>
  <c r="G19879" i="7"/>
  <c r="G19880" i="7"/>
  <c r="G19881" i="7"/>
  <c r="G19882" i="7"/>
  <c r="G19883" i="7"/>
  <c r="G19884" i="7"/>
  <c r="G19885" i="7"/>
  <c r="G19886" i="7"/>
  <c r="G19887" i="7"/>
  <c r="G19888" i="7"/>
  <c r="G19889" i="7"/>
  <c r="G19890" i="7"/>
  <c r="G19891" i="7"/>
  <c r="G19892" i="7"/>
  <c r="G19893" i="7"/>
  <c r="G19894" i="7"/>
  <c r="G19895" i="7"/>
  <c r="G19896" i="7"/>
  <c r="G19897" i="7"/>
  <c r="G19898" i="7"/>
  <c r="G19899" i="7"/>
  <c r="G19900" i="7"/>
  <c r="G19901" i="7"/>
  <c r="G19902" i="7"/>
  <c r="G19903" i="7"/>
  <c r="G19904" i="7"/>
  <c r="G19905" i="7"/>
  <c r="G19906" i="7"/>
  <c r="G19907" i="7"/>
  <c r="G19908" i="7"/>
  <c r="G19909" i="7"/>
  <c r="G19910" i="7"/>
  <c r="G19911" i="7"/>
  <c r="G19912" i="7"/>
  <c r="G19913" i="7"/>
  <c r="G19914" i="7"/>
  <c r="G19915" i="7"/>
  <c r="G19916" i="7"/>
  <c r="G19917" i="7"/>
  <c r="G19918" i="7"/>
  <c r="G19919" i="7"/>
  <c r="G19920" i="7"/>
  <c r="G19921" i="7"/>
  <c r="G19922" i="7"/>
  <c r="G19923" i="7"/>
  <c r="G19924" i="7"/>
  <c r="G19925" i="7"/>
  <c r="G19926" i="7"/>
  <c r="G19927" i="7"/>
  <c r="G19928" i="7"/>
  <c r="G19929" i="7"/>
  <c r="G19930" i="7"/>
  <c r="G19931" i="7"/>
  <c r="G19932" i="7"/>
  <c r="G19933" i="7"/>
  <c r="G19934" i="7"/>
  <c r="G19935" i="7"/>
  <c r="G19936" i="7"/>
  <c r="G19937" i="7"/>
  <c r="G19938" i="7"/>
  <c r="G19939" i="7"/>
  <c r="G19940" i="7"/>
  <c r="G19941" i="7"/>
  <c r="G19942" i="7"/>
  <c r="G19943" i="7"/>
  <c r="G19944" i="7"/>
  <c r="G19945" i="7"/>
  <c r="G19946" i="7"/>
  <c r="G19947" i="7"/>
  <c r="G19948" i="7"/>
  <c r="G19949" i="7"/>
  <c r="G19950" i="7"/>
  <c r="G19951" i="7"/>
  <c r="G19952" i="7"/>
  <c r="G19953" i="7"/>
  <c r="G19954" i="7"/>
  <c r="G19955" i="7"/>
  <c r="G19956" i="7"/>
  <c r="G19957" i="7"/>
  <c r="G19958" i="7"/>
  <c r="G19959" i="7"/>
  <c r="G19960" i="7"/>
  <c r="G19961" i="7"/>
  <c r="G19962" i="7"/>
  <c r="G19963" i="7"/>
  <c r="G19964" i="7"/>
  <c r="G19965" i="7"/>
  <c r="G19966" i="7"/>
  <c r="G19967" i="7"/>
  <c r="G19968" i="7"/>
  <c r="G19969" i="7"/>
  <c r="G19970" i="7"/>
  <c r="G19971" i="7"/>
  <c r="G19972" i="7"/>
  <c r="G19973" i="7"/>
  <c r="G19974" i="7"/>
  <c r="G19975" i="7"/>
  <c r="G19976" i="7"/>
  <c r="G19977" i="7"/>
  <c r="G19978" i="7"/>
  <c r="G19979" i="7"/>
  <c r="G19980" i="7"/>
  <c r="G19981" i="7"/>
  <c r="G19982" i="7"/>
  <c r="G19983" i="7"/>
  <c r="G19984" i="7"/>
  <c r="G19985" i="7"/>
  <c r="G19986" i="7"/>
  <c r="G19987" i="7"/>
  <c r="G19988" i="7"/>
  <c r="G19989" i="7"/>
  <c r="G19990" i="7"/>
  <c r="G19991" i="7"/>
  <c r="G19992" i="7"/>
  <c r="G19993" i="7"/>
  <c r="G19994" i="7"/>
  <c r="G19995" i="7"/>
  <c r="G19996" i="7"/>
  <c r="G19997" i="7"/>
  <c r="G19998" i="7"/>
  <c r="G19999" i="7"/>
  <c r="G20000" i="7"/>
  <c r="J18" i="7"/>
  <c r="J17" i="7"/>
  <c r="J16" i="7"/>
  <c r="J15" i="7"/>
  <c r="J14" i="7"/>
  <c r="J13" i="7"/>
  <c r="G1001" i="7" l="1"/>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1047" i="7"/>
  <c r="G1048" i="7"/>
  <c r="G1049" i="7"/>
  <c r="G1050" i="7"/>
  <c r="G1051" i="7"/>
  <c r="G1052" i="7"/>
  <c r="G1053" i="7"/>
  <c r="G1054" i="7"/>
  <c r="G1055" i="7"/>
  <c r="G1056" i="7"/>
  <c r="G1057" i="7"/>
  <c r="G1058" i="7"/>
  <c r="G1059" i="7"/>
  <c r="G1060" i="7"/>
  <c r="G1061" i="7"/>
  <c r="G1062" i="7"/>
  <c r="G1063" i="7"/>
  <c r="G1064" i="7"/>
  <c r="G1065" i="7"/>
  <c r="G1066" i="7"/>
  <c r="G1067" i="7"/>
  <c r="G1068" i="7"/>
  <c r="G1069" i="7"/>
  <c r="G1070" i="7"/>
  <c r="G1071" i="7"/>
  <c r="G1072" i="7"/>
  <c r="G1073" i="7"/>
  <c r="G1074" i="7"/>
  <c r="G1075" i="7"/>
  <c r="G1076" i="7"/>
  <c r="G1077" i="7"/>
  <c r="G1078" i="7"/>
  <c r="G1079" i="7"/>
  <c r="G1080" i="7"/>
  <c r="G1081" i="7"/>
  <c r="G1082" i="7"/>
  <c r="G1083" i="7"/>
  <c r="G1084" i="7"/>
  <c r="G1085" i="7"/>
  <c r="G1086" i="7"/>
  <c r="G1087" i="7"/>
  <c r="G1088" i="7"/>
  <c r="G1089" i="7"/>
  <c r="G1090" i="7"/>
  <c r="G1091" i="7"/>
  <c r="G1092" i="7"/>
  <c r="G1093" i="7"/>
  <c r="G1094" i="7"/>
  <c r="G1095" i="7"/>
  <c r="G1096" i="7"/>
  <c r="G1097" i="7"/>
  <c r="G1098" i="7"/>
  <c r="G1099" i="7"/>
  <c r="G1100" i="7"/>
  <c r="G1101" i="7"/>
  <c r="G1102" i="7"/>
  <c r="G1103" i="7"/>
  <c r="G1104" i="7"/>
  <c r="G1105" i="7"/>
  <c r="G1106" i="7"/>
  <c r="G1107" i="7"/>
  <c r="G1108" i="7"/>
  <c r="G1109" i="7"/>
  <c r="G1110" i="7"/>
  <c r="G1111" i="7"/>
  <c r="G1112" i="7"/>
  <c r="G1113" i="7"/>
  <c r="G1114" i="7"/>
  <c r="G1115" i="7"/>
  <c r="G1116" i="7"/>
  <c r="G1117" i="7"/>
  <c r="G1118" i="7"/>
  <c r="G1119" i="7"/>
  <c r="G1120" i="7"/>
  <c r="G1121" i="7"/>
  <c r="G1122" i="7"/>
  <c r="G1123" i="7"/>
  <c r="G1124" i="7"/>
  <c r="G1125" i="7"/>
  <c r="G1126" i="7"/>
  <c r="G1127" i="7"/>
  <c r="G1128" i="7"/>
  <c r="G1129" i="7"/>
  <c r="G1130" i="7"/>
  <c r="G1131" i="7"/>
  <c r="G1132" i="7"/>
  <c r="G1133" i="7"/>
  <c r="G1134" i="7"/>
  <c r="G1135" i="7"/>
  <c r="G1136" i="7"/>
  <c r="G1137" i="7"/>
  <c r="G1138" i="7"/>
  <c r="G1139" i="7"/>
  <c r="G1140" i="7"/>
  <c r="G1141" i="7"/>
  <c r="G1142" i="7"/>
  <c r="G1143" i="7"/>
  <c r="G1144" i="7"/>
  <c r="G1145" i="7"/>
  <c r="G1146" i="7"/>
  <c r="G1147" i="7"/>
  <c r="G1148" i="7"/>
  <c r="G1149" i="7"/>
  <c r="G1150" i="7"/>
  <c r="G1151" i="7"/>
  <c r="G1152" i="7"/>
  <c r="G1153" i="7"/>
  <c r="G1154" i="7"/>
  <c r="G1155" i="7"/>
  <c r="G1156" i="7"/>
  <c r="G1157" i="7"/>
  <c r="G1158" i="7"/>
  <c r="G1159" i="7"/>
  <c r="G1160" i="7"/>
  <c r="G1161" i="7"/>
  <c r="G1162" i="7"/>
  <c r="G1163" i="7"/>
  <c r="G1164" i="7"/>
  <c r="G1165" i="7"/>
  <c r="G1166" i="7"/>
  <c r="G1167" i="7"/>
  <c r="G1168" i="7"/>
  <c r="G1169" i="7"/>
  <c r="G1170" i="7"/>
  <c r="G1171" i="7"/>
  <c r="G1172" i="7"/>
  <c r="G1173" i="7"/>
  <c r="G1174" i="7"/>
  <c r="G1175" i="7"/>
  <c r="G1176" i="7"/>
  <c r="G1177" i="7"/>
  <c r="G1178" i="7"/>
  <c r="G1179" i="7"/>
  <c r="G1180" i="7"/>
  <c r="G1181" i="7"/>
  <c r="G1182" i="7"/>
  <c r="G1183" i="7"/>
  <c r="G1184" i="7"/>
  <c r="G1185" i="7"/>
  <c r="G1186" i="7"/>
  <c r="G1187" i="7"/>
  <c r="G1188" i="7"/>
  <c r="G1189" i="7"/>
  <c r="G1190" i="7"/>
  <c r="G1191" i="7"/>
  <c r="G1192" i="7"/>
  <c r="G1193" i="7"/>
  <c r="G1194" i="7"/>
  <c r="G1195" i="7"/>
  <c r="G1196" i="7"/>
  <c r="G1197" i="7"/>
  <c r="G1198" i="7"/>
  <c r="G1199" i="7"/>
  <c r="G1200" i="7"/>
  <c r="G1201" i="7"/>
  <c r="G1202" i="7"/>
  <c r="G1203" i="7"/>
  <c r="G1204" i="7"/>
  <c r="G1205" i="7"/>
  <c r="G1206" i="7"/>
  <c r="G1207" i="7"/>
  <c r="G1208" i="7"/>
  <c r="G1209" i="7"/>
  <c r="G1210" i="7"/>
  <c r="G1211" i="7"/>
  <c r="G1212" i="7"/>
  <c r="G1213" i="7"/>
  <c r="G1214" i="7"/>
  <c r="G1215" i="7"/>
  <c r="G1216" i="7"/>
  <c r="G1217" i="7"/>
  <c r="G1218" i="7"/>
  <c r="G1219" i="7"/>
  <c r="G1220" i="7"/>
  <c r="G1221" i="7"/>
  <c r="G1222" i="7"/>
  <c r="G1223" i="7"/>
  <c r="G1224" i="7"/>
  <c r="G1225" i="7"/>
  <c r="G1226" i="7"/>
  <c r="G1227" i="7"/>
  <c r="G1228" i="7"/>
  <c r="G1229" i="7"/>
  <c r="G1230" i="7"/>
  <c r="G1231" i="7"/>
  <c r="G1232" i="7"/>
  <c r="G1233" i="7"/>
  <c r="G1234" i="7"/>
  <c r="G1235" i="7"/>
  <c r="G1236" i="7"/>
  <c r="G1237" i="7"/>
  <c r="G1238" i="7"/>
  <c r="G1239" i="7"/>
  <c r="G1240" i="7"/>
  <c r="G1241" i="7"/>
  <c r="G1242" i="7"/>
  <c r="G1243" i="7"/>
  <c r="G1244" i="7"/>
  <c r="G1245" i="7"/>
  <c r="G1246" i="7"/>
  <c r="G1247" i="7"/>
  <c r="G1248" i="7"/>
  <c r="G1249" i="7"/>
  <c r="G1250" i="7"/>
  <c r="G1251" i="7"/>
  <c r="G1252" i="7"/>
  <c r="G1253" i="7"/>
  <c r="G1254" i="7"/>
  <c r="G1255" i="7"/>
  <c r="G1256" i="7"/>
  <c r="G1257" i="7"/>
  <c r="G1258" i="7"/>
  <c r="G1259" i="7"/>
  <c r="G1260" i="7"/>
  <c r="G1261" i="7"/>
  <c r="G1262" i="7"/>
  <c r="G1263" i="7"/>
  <c r="G1264" i="7"/>
  <c r="G1265" i="7"/>
  <c r="G1266" i="7"/>
  <c r="G1267" i="7"/>
  <c r="G1268" i="7"/>
  <c r="G1269" i="7"/>
  <c r="G1270" i="7"/>
  <c r="G1271" i="7"/>
  <c r="G1272" i="7"/>
  <c r="G1273" i="7"/>
  <c r="G1274" i="7"/>
  <c r="G1275" i="7"/>
  <c r="G1276" i="7"/>
  <c r="G1277" i="7"/>
  <c r="G1278" i="7"/>
  <c r="G1279" i="7"/>
  <c r="G1280" i="7"/>
  <c r="G1281" i="7"/>
  <c r="G1282" i="7"/>
  <c r="G1283" i="7"/>
  <c r="G1284" i="7"/>
  <c r="G1285" i="7"/>
  <c r="G1286" i="7"/>
  <c r="G1287" i="7"/>
  <c r="G1288" i="7"/>
  <c r="G1289" i="7"/>
  <c r="G1290" i="7"/>
  <c r="G1291" i="7"/>
  <c r="G1292" i="7"/>
  <c r="G1293" i="7"/>
  <c r="G1294" i="7"/>
  <c r="G1295" i="7"/>
  <c r="G1296" i="7"/>
  <c r="G1297" i="7"/>
  <c r="G1298" i="7"/>
  <c r="G1299" i="7"/>
  <c r="G1300" i="7"/>
  <c r="G1301" i="7"/>
  <c r="G1302" i="7"/>
  <c r="G1303" i="7"/>
  <c r="G1304" i="7"/>
  <c r="G1305" i="7"/>
  <c r="G1306" i="7"/>
  <c r="G1307" i="7"/>
  <c r="G1308" i="7"/>
  <c r="G1309" i="7"/>
  <c r="G1310" i="7"/>
  <c r="G1311" i="7"/>
  <c r="G1312" i="7"/>
  <c r="G1313" i="7"/>
  <c r="G1314" i="7"/>
  <c r="G1315" i="7"/>
  <c r="G1316" i="7"/>
  <c r="G1317" i="7"/>
  <c r="G1318" i="7"/>
  <c r="G1319" i="7"/>
  <c r="G1320" i="7"/>
  <c r="G1321" i="7"/>
  <c r="G1322" i="7"/>
  <c r="G1323" i="7"/>
  <c r="G1324" i="7"/>
  <c r="G1325" i="7"/>
  <c r="G1326" i="7"/>
  <c r="G1327" i="7"/>
  <c r="G1328" i="7"/>
  <c r="G1329" i="7"/>
  <c r="G1330" i="7"/>
  <c r="G1331" i="7"/>
  <c r="G1332" i="7"/>
  <c r="G1333" i="7"/>
  <c r="G1334" i="7"/>
  <c r="G1335" i="7"/>
  <c r="G1336" i="7"/>
  <c r="G1337" i="7"/>
  <c r="G1338" i="7"/>
  <c r="G1339" i="7"/>
  <c r="G1340" i="7"/>
  <c r="G1341" i="7"/>
  <c r="G1342" i="7"/>
  <c r="G1343" i="7"/>
  <c r="G1344" i="7"/>
  <c r="G1345" i="7"/>
  <c r="G1346" i="7"/>
  <c r="G1347" i="7"/>
  <c r="G1348" i="7"/>
  <c r="G1349" i="7"/>
  <c r="G1350" i="7"/>
  <c r="G1351" i="7"/>
  <c r="G1352" i="7"/>
  <c r="G1353" i="7"/>
  <c r="G1354" i="7"/>
  <c r="G1355" i="7"/>
  <c r="G1356" i="7"/>
  <c r="G1357" i="7"/>
  <c r="G1358" i="7"/>
  <c r="G1359" i="7"/>
  <c r="G1360" i="7"/>
  <c r="G1361" i="7"/>
  <c r="G1362" i="7"/>
  <c r="G1363" i="7"/>
  <c r="G1364" i="7"/>
  <c r="G1365" i="7"/>
  <c r="G1366" i="7"/>
  <c r="G1367" i="7"/>
  <c r="G1368" i="7"/>
  <c r="G1369" i="7"/>
  <c r="G1370" i="7"/>
  <c r="G1371" i="7"/>
  <c r="G1372" i="7"/>
  <c r="G1373" i="7"/>
  <c r="G1374" i="7"/>
  <c r="G1375" i="7"/>
  <c r="G1376" i="7"/>
  <c r="G1377" i="7"/>
  <c r="G1378" i="7"/>
  <c r="G1379" i="7"/>
  <c r="G1380" i="7"/>
  <c r="G1381" i="7"/>
  <c r="G1382" i="7"/>
  <c r="G1383" i="7"/>
  <c r="G1384" i="7"/>
  <c r="G1385" i="7"/>
  <c r="G1386" i="7"/>
  <c r="G1387" i="7"/>
  <c r="G1388" i="7"/>
  <c r="G1389" i="7"/>
  <c r="G1390" i="7"/>
  <c r="G1391" i="7"/>
  <c r="G1392" i="7"/>
  <c r="G1393" i="7"/>
  <c r="G1394" i="7"/>
  <c r="G1395" i="7"/>
  <c r="G1396" i="7"/>
  <c r="G1397" i="7"/>
  <c r="G1398" i="7"/>
  <c r="G1399" i="7"/>
  <c r="G1400" i="7"/>
  <c r="G1401" i="7"/>
  <c r="G1402" i="7"/>
  <c r="G1403" i="7"/>
  <c r="G1404" i="7"/>
  <c r="G1405" i="7"/>
  <c r="G1406" i="7"/>
  <c r="G1407" i="7"/>
  <c r="G1408" i="7"/>
  <c r="G1409" i="7"/>
  <c r="G1410" i="7"/>
  <c r="G1411" i="7"/>
  <c r="G1412" i="7"/>
  <c r="G1413" i="7"/>
  <c r="G1414" i="7"/>
  <c r="G1415" i="7"/>
  <c r="G1416" i="7"/>
  <c r="G1417" i="7"/>
  <c r="G1418" i="7"/>
  <c r="G1419" i="7"/>
  <c r="G1420" i="7"/>
  <c r="G1421" i="7"/>
  <c r="G1422" i="7"/>
  <c r="G1423" i="7"/>
  <c r="G1424" i="7"/>
  <c r="G1425" i="7"/>
  <c r="G1426" i="7"/>
  <c r="G1427" i="7"/>
  <c r="G1428" i="7"/>
  <c r="G1429" i="7"/>
  <c r="G1430" i="7"/>
  <c r="G1431" i="7"/>
  <c r="G1432" i="7"/>
  <c r="G1433" i="7"/>
  <c r="G1434" i="7"/>
  <c r="G1435" i="7"/>
  <c r="G1436" i="7"/>
  <c r="G1437" i="7"/>
  <c r="G1438" i="7"/>
  <c r="G1439" i="7"/>
  <c r="G1440" i="7"/>
  <c r="G1441" i="7"/>
  <c r="G1442" i="7"/>
  <c r="G1443" i="7"/>
  <c r="G1444" i="7"/>
  <c r="G1445" i="7"/>
  <c r="G1446" i="7"/>
  <c r="G1447" i="7"/>
  <c r="G1448" i="7"/>
  <c r="G1449" i="7"/>
  <c r="G1450" i="7"/>
  <c r="G1451" i="7"/>
  <c r="G1452" i="7"/>
  <c r="G1453" i="7"/>
  <c r="G1454" i="7"/>
  <c r="G1455" i="7"/>
  <c r="G1456" i="7"/>
  <c r="G1457" i="7"/>
  <c r="G1458" i="7"/>
  <c r="G1459" i="7"/>
  <c r="G1460" i="7"/>
  <c r="G1461" i="7"/>
  <c r="G1462" i="7"/>
  <c r="G1463" i="7"/>
  <c r="G1464" i="7"/>
  <c r="G1465" i="7"/>
  <c r="G1466" i="7"/>
  <c r="G1467" i="7"/>
  <c r="G1468" i="7"/>
  <c r="G1469" i="7"/>
  <c r="G1470" i="7"/>
  <c r="G1471" i="7"/>
  <c r="G1472" i="7"/>
  <c r="G1473" i="7"/>
  <c r="G1474" i="7"/>
  <c r="G1475" i="7"/>
  <c r="G1476" i="7"/>
  <c r="G1477" i="7"/>
  <c r="G1478" i="7"/>
  <c r="G1479" i="7"/>
  <c r="G1480" i="7"/>
  <c r="G1481" i="7"/>
  <c r="G1482" i="7"/>
  <c r="G1483" i="7"/>
  <c r="G1484" i="7"/>
  <c r="G1485" i="7"/>
  <c r="G1486" i="7"/>
  <c r="G1487" i="7"/>
  <c r="G1488" i="7"/>
  <c r="G1489" i="7"/>
  <c r="G1490" i="7"/>
  <c r="G1491" i="7"/>
  <c r="G1492" i="7"/>
  <c r="G1493" i="7"/>
  <c r="G1494" i="7"/>
  <c r="G1495" i="7"/>
  <c r="G1496" i="7"/>
  <c r="G1497" i="7"/>
  <c r="G1498" i="7"/>
  <c r="G1499" i="7"/>
  <c r="G1500" i="7"/>
  <c r="G1501" i="7"/>
  <c r="G1502" i="7"/>
  <c r="G1503" i="7"/>
  <c r="G1504" i="7"/>
  <c r="G1505" i="7"/>
  <c r="G1506" i="7"/>
  <c r="G1507" i="7"/>
  <c r="G1508" i="7"/>
  <c r="G1509" i="7"/>
  <c r="G1510" i="7"/>
  <c r="G1511" i="7"/>
  <c r="G1512" i="7"/>
  <c r="G1513" i="7"/>
  <c r="G1514" i="7"/>
  <c r="G1515" i="7"/>
  <c r="G1516" i="7"/>
  <c r="G1517" i="7"/>
  <c r="G1518" i="7"/>
  <c r="G1519" i="7"/>
  <c r="G1520" i="7"/>
  <c r="G1521" i="7"/>
  <c r="G1522" i="7"/>
  <c r="G1523" i="7"/>
  <c r="G1524" i="7"/>
  <c r="G1525" i="7"/>
  <c r="G1526" i="7"/>
  <c r="G1527" i="7"/>
  <c r="G1528" i="7"/>
  <c r="G1529" i="7"/>
  <c r="G1530" i="7"/>
  <c r="G1531" i="7"/>
  <c r="G1532" i="7"/>
  <c r="G1533" i="7"/>
  <c r="G1534" i="7"/>
  <c r="G1535" i="7"/>
  <c r="G1536" i="7"/>
  <c r="G1537" i="7"/>
  <c r="G1538" i="7"/>
  <c r="G1539" i="7"/>
  <c r="G1540" i="7"/>
  <c r="G1541" i="7"/>
  <c r="G1542" i="7"/>
  <c r="G1543" i="7"/>
  <c r="G1544" i="7"/>
  <c r="G1545" i="7"/>
  <c r="G1546" i="7"/>
  <c r="G1547" i="7"/>
  <c r="G1548" i="7"/>
  <c r="G1549" i="7"/>
  <c r="G1550" i="7"/>
  <c r="G1551" i="7"/>
  <c r="G1552" i="7"/>
  <c r="G1553" i="7"/>
  <c r="G1554" i="7"/>
  <c r="G1555" i="7"/>
  <c r="G1556" i="7"/>
  <c r="G1557" i="7"/>
  <c r="G1558" i="7"/>
  <c r="G1559" i="7"/>
  <c r="G1560" i="7"/>
  <c r="G1561" i="7"/>
  <c r="G1562" i="7"/>
  <c r="G1563" i="7"/>
  <c r="G1564" i="7"/>
  <c r="G1565" i="7"/>
  <c r="G1566" i="7"/>
  <c r="G1567" i="7"/>
  <c r="G1568" i="7"/>
  <c r="G1569" i="7"/>
  <c r="G1570" i="7"/>
  <c r="G1571" i="7"/>
  <c r="G1572" i="7"/>
  <c r="G1573" i="7"/>
  <c r="G1574" i="7"/>
  <c r="G1575" i="7"/>
  <c r="G1576" i="7"/>
  <c r="G1577" i="7"/>
  <c r="G1578" i="7"/>
  <c r="G1579" i="7"/>
  <c r="G1580" i="7"/>
  <c r="G1581" i="7"/>
  <c r="G1582" i="7"/>
  <c r="G1583" i="7"/>
  <c r="G1584" i="7"/>
  <c r="G1585" i="7"/>
  <c r="G1586" i="7"/>
  <c r="G1587" i="7"/>
  <c r="G1588" i="7"/>
  <c r="G1589" i="7"/>
  <c r="G1590" i="7"/>
  <c r="G1591" i="7"/>
  <c r="G1592" i="7"/>
  <c r="G1593" i="7"/>
  <c r="G1594" i="7"/>
  <c r="G1595" i="7"/>
  <c r="G1596" i="7"/>
  <c r="G1597" i="7"/>
  <c r="G1598" i="7"/>
  <c r="G1599" i="7"/>
  <c r="G1600" i="7"/>
  <c r="G1601" i="7"/>
  <c r="G1602" i="7"/>
  <c r="G1603" i="7"/>
  <c r="G1604" i="7"/>
  <c r="G1605" i="7"/>
  <c r="G1606" i="7"/>
  <c r="G1607" i="7"/>
  <c r="G1608" i="7"/>
  <c r="G1609" i="7"/>
  <c r="G1610" i="7"/>
  <c r="G1611" i="7"/>
  <c r="G1612" i="7"/>
  <c r="G1613" i="7"/>
  <c r="G1614" i="7"/>
  <c r="G1615" i="7"/>
  <c r="G1616" i="7"/>
  <c r="G1617" i="7"/>
  <c r="G1618" i="7"/>
  <c r="G1619" i="7"/>
  <c r="G1620" i="7"/>
  <c r="G1621" i="7"/>
  <c r="G1622" i="7"/>
  <c r="G1623" i="7"/>
  <c r="G1624" i="7"/>
  <c r="G1625" i="7"/>
  <c r="G1626" i="7"/>
  <c r="G1627" i="7"/>
  <c r="G1628" i="7"/>
  <c r="G1629" i="7"/>
  <c r="G1630" i="7"/>
  <c r="G1631" i="7"/>
  <c r="G1632" i="7"/>
  <c r="G1633" i="7"/>
  <c r="G1634" i="7"/>
  <c r="G1635" i="7"/>
  <c r="G1636" i="7"/>
  <c r="G1637" i="7"/>
  <c r="G1638" i="7"/>
  <c r="G1639" i="7"/>
  <c r="G1640" i="7"/>
  <c r="G1641" i="7"/>
  <c r="G1642" i="7"/>
  <c r="G1643" i="7"/>
  <c r="G1644" i="7"/>
  <c r="G1645" i="7"/>
  <c r="G1646" i="7"/>
  <c r="G1647" i="7"/>
  <c r="G1648" i="7"/>
  <c r="G1649" i="7"/>
  <c r="G1650" i="7"/>
  <c r="G1651" i="7"/>
  <c r="G1652" i="7"/>
  <c r="G1653" i="7"/>
  <c r="G1654" i="7"/>
  <c r="G1655" i="7"/>
  <c r="G1656" i="7"/>
  <c r="G1657" i="7"/>
  <c r="G1658" i="7"/>
  <c r="G1659" i="7"/>
  <c r="G1660" i="7"/>
  <c r="G1661" i="7"/>
  <c r="G1662" i="7"/>
  <c r="G1663" i="7"/>
  <c r="G1664" i="7"/>
  <c r="G1665" i="7"/>
  <c r="G1666" i="7"/>
  <c r="G1667" i="7"/>
  <c r="G1668" i="7"/>
  <c r="G1669" i="7"/>
  <c r="G1670" i="7"/>
  <c r="G1671" i="7"/>
  <c r="G1672" i="7"/>
  <c r="G1673" i="7"/>
  <c r="G1674" i="7"/>
  <c r="G1675" i="7"/>
  <c r="G1676" i="7"/>
  <c r="G1677" i="7"/>
  <c r="G1678" i="7"/>
  <c r="G1679" i="7"/>
  <c r="G1680" i="7"/>
  <c r="G1681" i="7"/>
  <c r="G1682" i="7"/>
  <c r="G1683" i="7"/>
  <c r="G1684" i="7"/>
  <c r="G1685" i="7"/>
  <c r="G1686" i="7"/>
  <c r="G1687" i="7"/>
  <c r="G1688" i="7"/>
  <c r="G1689" i="7"/>
  <c r="G1690" i="7"/>
  <c r="G1691" i="7"/>
  <c r="G1692" i="7"/>
  <c r="G1693" i="7"/>
  <c r="G1694" i="7"/>
  <c r="G1695" i="7"/>
  <c r="G1696" i="7"/>
  <c r="G1697" i="7"/>
  <c r="G1698" i="7"/>
  <c r="G1699" i="7"/>
  <c r="G1700" i="7"/>
  <c r="G1701" i="7"/>
  <c r="G1702" i="7"/>
  <c r="G1703" i="7"/>
  <c r="G1704" i="7"/>
  <c r="G1705" i="7"/>
  <c r="G1706" i="7"/>
  <c r="G1707" i="7"/>
  <c r="G1708" i="7"/>
  <c r="G1709" i="7"/>
  <c r="G1710" i="7"/>
  <c r="G1711" i="7"/>
  <c r="G1712" i="7"/>
  <c r="G1713" i="7"/>
  <c r="G1714" i="7"/>
  <c r="G1715" i="7"/>
  <c r="G1716" i="7"/>
  <c r="G1717" i="7"/>
  <c r="G1718" i="7"/>
  <c r="G1719" i="7"/>
  <c r="G1720" i="7"/>
  <c r="G1721" i="7"/>
  <c r="G1722" i="7"/>
  <c r="G1723" i="7"/>
  <c r="G1724" i="7"/>
  <c r="G1725" i="7"/>
  <c r="G1726" i="7"/>
  <c r="G1727" i="7"/>
  <c r="G1728" i="7"/>
  <c r="G1729" i="7"/>
  <c r="G1730" i="7"/>
  <c r="G1731" i="7"/>
  <c r="G1732" i="7"/>
  <c r="G1733" i="7"/>
  <c r="G1734" i="7"/>
  <c r="G1735" i="7"/>
  <c r="G1736" i="7"/>
  <c r="G1737" i="7"/>
  <c r="G1738" i="7"/>
  <c r="G1739" i="7"/>
  <c r="G1740" i="7"/>
  <c r="G1741" i="7"/>
  <c r="G1742" i="7"/>
  <c r="G1743" i="7"/>
  <c r="G1744" i="7"/>
  <c r="G1745" i="7"/>
  <c r="G1746" i="7"/>
  <c r="G1747" i="7"/>
  <c r="G1748" i="7"/>
  <c r="G1749" i="7"/>
  <c r="G1750" i="7"/>
  <c r="G1751" i="7"/>
  <c r="G1752" i="7"/>
  <c r="G1753" i="7"/>
  <c r="G1754" i="7"/>
  <c r="G1755" i="7"/>
  <c r="G1756" i="7"/>
  <c r="G1757" i="7"/>
  <c r="G1758" i="7"/>
  <c r="G1759" i="7"/>
  <c r="G1760" i="7"/>
  <c r="G1761" i="7"/>
  <c r="G1762" i="7"/>
  <c r="G1763" i="7"/>
  <c r="G1764" i="7"/>
  <c r="G1765" i="7"/>
  <c r="G1766" i="7"/>
  <c r="G1767" i="7"/>
  <c r="G1768" i="7"/>
  <c r="G1769" i="7"/>
  <c r="G1770" i="7"/>
  <c r="G1771" i="7"/>
  <c r="G1772" i="7"/>
  <c r="G1773" i="7"/>
  <c r="G1774" i="7"/>
  <c r="G1775" i="7"/>
  <c r="G1776" i="7"/>
  <c r="G1777" i="7"/>
  <c r="G1778" i="7"/>
  <c r="G1779" i="7"/>
  <c r="G1780" i="7"/>
  <c r="G1781" i="7"/>
  <c r="G1782" i="7"/>
  <c r="G1783" i="7"/>
  <c r="G1784" i="7"/>
  <c r="G1785" i="7"/>
  <c r="G1786" i="7"/>
  <c r="G1787" i="7"/>
  <c r="G1788" i="7"/>
  <c r="G1789" i="7"/>
  <c r="G1790" i="7"/>
  <c r="G1791" i="7"/>
  <c r="G1792" i="7"/>
  <c r="G1793" i="7"/>
  <c r="G1794" i="7"/>
  <c r="G1795" i="7"/>
  <c r="G1796" i="7"/>
  <c r="G1797" i="7"/>
  <c r="G1798" i="7"/>
  <c r="G1799" i="7"/>
  <c r="G1800" i="7"/>
  <c r="G1801" i="7"/>
  <c r="G1802" i="7"/>
  <c r="G1803" i="7"/>
  <c r="G1804" i="7"/>
  <c r="G1805" i="7"/>
  <c r="G1806" i="7"/>
  <c r="G1807" i="7"/>
  <c r="G1808" i="7"/>
  <c r="G1809" i="7"/>
  <c r="G1810" i="7"/>
  <c r="G1811" i="7"/>
  <c r="G1812" i="7"/>
  <c r="G1813" i="7"/>
  <c r="G1814" i="7"/>
  <c r="G1815" i="7"/>
  <c r="G1816" i="7"/>
  <c r="G1817" i="7"/>
  <c r="G1818" i="7"/>
  <c r="G1819" i="7"/>
  <c r="G1820" i="7"/>
  <c r="G1821" i="7"/>
  <c r="G1822" i="7"/>
  <c r="G1823" i="7"/>
  <c r="G1824" i="7"/>
  <c r="G1825" i="7"/>
  <c r="G1826" i="7"/>
  <c r="G1827" i="7"/>
  <c r="G1828" i="7"/>
  <c r="G1829" i="7"/>
  <c r="G1830" i="7"/>
  <c r="G1831" i="7"/>
  <c r="G1832" i="7"/>
  <c r="G1833" i="7"/>
  <c r="G1834" i="7"/>
  <c r="G1835" i="7"/>
  <c r="G1836" i="7"/>
  <c r="G1837" i="7"/>
  <c r="G1838" i="7"/>
  <c r="G1839" i="7"/>
  <c r="G1840" i="7"/>
  <c r="G1841" i="7"/>
  <c r="G1842" i="7"/>
  <c r="G1843" i="7"/>
  <c r="G1844" i="7"/>
  <c r="G1845" i="7"/>
  <c r="G1846" i="7"/>
  <c r="G1847" i="7"/>
  <c r="G1848" i="7"/>
  <c r="G1849" i="7"/>
  <c r="G1850" i="7"/>
  <c r="G1851" i="7"/>
  <c r="G1852" i="7"/>
  <c r="G1853" i="7"/>
  <c r="G1854" i="7"/>
  <c r="G1855" i="7"/>
  <c r="G1856" i="7"/>
  <c r="G1857" i="7"/>
  <c r="G1858" i="7"/>
  <c r="G1859" i="7"/>
  <c r="G1860" i="7"/>
  <c r="G1861" i="7"/>
  <c r="G1862" i="7"/>
  <c r="G1863" i="7"/>
  <c r="G1864" i="7"/>
  <c r="G1865" i="7"/>
  <c r="G1866" i="7"/>
  <c r="G1867" i="7"/>
  <c r="G1868" i="7"/>
  <c r="G1869" i="7"/>
  <c r="G1870" i="7"/>
  <c r="G1871" i="7"/>
  <c r="G1872" i="7"/>
  <c r="G1873" i="7"/>
  <c r="G1874" i="7"/>
  <c r="G1875" i="7"/>
  <c r="G1876" i="7"/>
  <c r="G1877" i="7"/>
  <c r="G1878" i="7"/>
  <c r="G1879" i="7"/>
  <c r="G1880" i="7"/>
  <c r="G1881" i="7"/>
  <c r="G1882" i="7"/>
  <c r="G1883" i="7"/>
  <c r="G1884" i="7"/>
  <c r="G1885" i="7"/>
  <c r="G1886" i="7"/>
  <c r="G1887" i="7"/>
  <c r="G1888" i="7"/>
  <c r="G1889" i="7"/>
  <c r="G1890" i="7"/>
  <c r="G1891" i="7"/>
  <c r="G1892" i="7"/>
  <c r="G1893" i="7"/>
  <c r="G1894" i="7"/>
  <c r="G1895" i="7"/>
  <c r="G1896" i="7"/>
  <c r="G1897" i="7"/>
  <c r="G1898" i="7"/>
  <c r="G1899" i="7"/>
  <c r="G1900" i="7"/>
  <c r="G1901" i="7"/>
  <c r="G1902" i="7"/>
  <c r="G1903" i="7"/>
  <c r="G1904" i="7"/>
  <c r="G1905" i="7"/>
  <c r="G1906" i="7"/>
  <c r="G1907" i="7"/>
  <c r="G1908" i="7"/>
  <c r="G1909" i="7"/>
  <c r="G1910" i="7"/>
  <c r="G1911" i="7"/>
  <c r="G1912" i="7"/>
  <c r="G1913" i="7"/>
  <c r="G1914" i="7"/>
  <c r="G1915" i="7"/>
  <c r="G1916" i="7"/>
  <c r="G1917" i="7"/>
  <c r="G1918" i="7"/>
  <c r="G1919" i="7"/>
  <c r="G1920" i="7"/>
  <c r="G1921" i="7"/>
  <c r="G1922" i="7"/>
  <c r="G1923" i="7"/>
  <c r="G1924" i="7"/>
  <c r="G1925" i="7"/>
  <c r="G1926" i="7"/>
  <c r="G1927" i="7"/>
  <c r="G1928" i="7"/>
  <c r="G1929" i="7"/>
  <c r="G1930" i="7"/>
  <c r="G1931" i="7"/>
  <c r="G1932" i="7"/>
  <c r="G1933" i="7"/>
  <c r="G1934" i="7"/>
  <c r="G1935" i="7"/>
  <c r="G1936" i="7"/>
  <c r="G1937" i="7"/>
  <c r="G1938" i="7"/>
  <c r="G1939" i="7"/>
  <c r="G1940" i="7"/>
  <c r="G1941" i="7"/>
  <c r="G1942" i="7"/>
  <c r="G1943" i="7"/>
  <c r="G1944" i="7"/>
  <c r="G1945" i="7"/>
  <c r="G1946" i="7"/>
  <c r="G1947" i="7"/>
  <c r="G1948" i="7"/>
  <c r="G1949" i="7"/>
  <c r="G1950" i="7"/>
  <c r="G1951" i="7"/>
  <c r="G1952" i="7"/>
  <c r="G1953" i="7"/>
  <c r="G1954" i="7"/>
  <c r="G1955" i="7"/>
  <c r="G1956" i="7"/>
  <c r="G1957" i="7"/>
  <c r="G1958" i="7"/>
  <c r="G1959" i="7"/>
  <c r="G1960" i="7"/>
  <c r="G1961" i="7"/>
  <c r="G1962" i="7"/>
  <c r="G1963" i="7"/>
  <c r="G1964" i="7"/>
  <c r="G1965" i="7"/>
  <c r="G1966" i="7"/>
  <c r="G1967" i="7"/>
  <c r="G1968" i="7"/>
  <c r="G1969" i="7"/>
  <c r="G1970" i="7"/>
  <c r="G1971" i="7"/>
  <c r="G1972" i="7"/>
  <c r="G1973" i="7"/>
  <c r="G1974" i="7"/>
  <c r="G1975" i="7"/>
  <c r="G1976" i="7"/>
  <c r="G1977" i="7"/>
  <c r="G1978" i="7"/>
  <c r="G1979" i="7"/>
  <c r="G1980" i="7"/>
  <c r="G1981" i="7"/>
  <c r="G1982" i="7"/>
  <c r="G1983" i="7"/>
  <c r="G1984" i="7"/>
  <c r="G1985" i="7"/>
  <c r="G1986" i="7"/>
  <c r="G1987" i="7"/>
  <c r="G1988" i="7"/>
  <c r="G1989" i="7"/>
  <c r="G1990" i="7"/>
  <c r="G1991" i="7"/>
  <c r="G1992" i="7"/>
  <c r="G1993" i="7"/>
  <c r="G1994" i="7"/>
  <c r="G1995" i="7"/>
  <c r="G1996" i="7"/>
  <c r="G1997" i="7"/>
  <c r="G1998" i="7"/>
  <c r="G1999" i="7"/>
  <c r="G2000" i="7"/>
  <c r="G2001" i="7"/>
  <c r="G2002" i="7"/>
  <c r="G2003" i="7"/>
  <c r="G2004" i="7"/>
  <c r="G2005" i="7"/>
  <c r="G2006" i="7"/>
  <c r="G2007" i="7"/>
  <c r="G2008" i="7"/>
  <c r="G2009" i="7"/>
  <c r="G2010" i="7"/>
  <c r="G2011" i="7"/>
  <c r="G2012" i="7"/>
  <c r="G2013" i="7"/>
  <c r="G2014" i="7"/>
  <c r="G2015" i="7"/>
  <c r="G2016" i="7"/>
  <c r="G2017" i="7"/>
  <c r="G2018" i="7"/>
  <c r="G2019" i="7"/>
  <c r="G2020" i="7"/>
  <c r="G2021" i="7"/>
  <c r="G2022" i="7"/>
  <c r="G2023" i="7"/>
  <c r="G2024" i="7"/>
  <c r="G2025" i="7"/>
  <c r="G2026" i="7"/>
  <c r="G2027" i="7"/>
  <c r="G2028" i="7"/>
  <c r="G2029" i="7"/>
  <c r="G2030" i="7"/>
  <c r="G2031" i="7"/>
  <c r="G2032" i="7"/>
  <c r="G2033" i="7"/>
  <c r="G2034" i="7"/>
  <c r="G2035" i="7"/>
  <c r="G2036" i="7"/>
  <c r="G2037" i="7"/>
  <c r="G2038" i="7"/>
  <c r="G2039" i="7"/>
  <c r="G2040" i="7"/>
  <c r="G2041" i="7"/>
  <c r="G2042" i="7"/>
  <c r="G2043" i="7"/>
  <c r="G2044" i="7"/>
  <c r="G2045" i="7"/>
  <c r="G2046" i="7"/>
  <c r="G2047" i="7"/>
  <c r="G2048" i="7"/>
  <c r="G2049" i="7"/>
  <c r="G2050" i="7"/>
  <c r="G2051" i="7"/>
  <c r="G2052" i="7"/>
  <c r="G2053" i="7"/>
  <c r="G2054" i="7"/>
  <c r="G2055" i="7"/>
  <c r="G2056" i="7"/>
  <c r="G2057" i="7"/>
  <c r="G2058" i="7"/>
  <c r="G2059" i="7"/>
  <c r="G2060" i="7"/>
  <c r="G2061" i="7"/>
  <c r="G2062" i="7"/>
  <c r="G2063" i="7"/>
  <c r="G2064" i="7"/>
  <c r="G2065" i="7"/>
  <c r="G2066" i="7"/>
  <c r="G2067" i="7"/>
  <c r="G2068" i="7"/>
  <c r="G2069" i="7"/>
  <c r="G2070" i="7"/>
  <c r="G2071" i="7"/>
  <c r="G2072" i="7"/>
  <c r="G2073" i="7"/>
  <c r="G2074" i="7"/>
  <c r="G2075" i="7"/>
  <c r="G2076" i="7"/>
  <c r="G2077" i="7"/>
  <c r="G2078" i="7"/>
  <c r="G2079" i="7"/>
  <c r="G2080" i="7"/>
  <c r="G2081" i="7"/>
  <c r="G2082" i="7"/>
  <c r="G2083" i="7"/>
  <c r="G2084" i="7"/>
  <c r="G2085" i="7"/>
  <c r="G2086" i="7"/>
  <c r="G2087" i="7"/>
  <c r="G2088" i="7"/>
  <c r="G2089" i="7"/>
  <c r="G2090" i="7"/>
  <c r="G2091" i="7"/>
  <c r="G2092" i="7"/>
  <c r="G2093" i="7"/>
  <c r="G2094" i="7"/>
  <c r="G2095" i="7"/>
  <c r="G2096" i="7"/>
  <c r="G2097" i="7"/>
  <c r="G2098" i="7"/>
  <c r="G2099" i="7"/>
  <c r="G2100" i="7"/>
  <c r="G2101" i="7"/>
  <c r="G2102" i="7"/>
  <c r="G2103" i="7"/>
  <c r="G2104" i="7"/>
  <c r="G2105" i="7"/>
  <c r="G2106" i="7"/>
  <c r="G2107" i="7"/>
  <c r="G2108" i="7"/>
  <c r="G2109" i="7"/>
  <c r="G2110" i="7"/>
  <c r="G2111" i="7"/>
  <c r="G2112" i="7"/>
  <c r="G2113" i="7"/>
  <c r="G2114" i="7"/>
  <c r="G2115" i="7"/>
  <c r="G2116" i="7"/>
  <c r="G2117" i="7"/>
  <c r="G2118" i="7"/>
  <c r="G2119" i="7"/>
  <c r="G2120" i="7"/>
  <c r="G2121" i="7"/>
  <c r="G2122" i="7"/>
  <c r="G2123" i="7"/>
  <c r="G2124" i="7"/>
  <c r="G2125" i="7"/>
  <c r="G2126" i="7"/>
  <c r="G2127" i="7"/>
  <c r="G2128" i="7"/>
  <c r="G2129" i="7"/>
  <c r="G2130" i="7"/>
  <c r="G2131" i="7"/>
  <c r="G2132" i="7"/>
  <c r="G2133" i="7"/>
  <c r="G2134" i="7"/>
  <c r="G2135" i="7"/>
  <c r="G2136" i="7"/>
  <c r="G2137" i="7"/>
  <c r="G2138" i="7"/>
  <c r="G2139" i="7"/>
  <c r="G2140" i="7"/>
  <c r="G2141" i="7"/>
  <c r="G2142" i="7"/>
  <c r="G2143" i="7"/>
  <c r="G2144" i="7"/>
  <c r="G2145" i="7"/>
  <c r="G2146" i="7"/>
  <c r="G2147" i="7"/>
  <c r="G2148" i="7"/>
  <c r="G2149" i="7"/>
  <c r="G2150" i="7"/>
  <c r="G2151" i="7"/>
  <c r="G2152" i="7"/>
  <c r="G2153" i="7"/>
  <c r="G2154" i="7"/>
  <c r="G2155" i="7"/>
  <c r="G2156" i="7"/>
  <c r="G2157" i="7"/>
  <c r="G2158" i="7"/>
  <c r="G2159" i="7"/>
  <c r="G2160" i="7"/>
  <c r="G2161" i="7"/>
  <c r="G2162" i="7"/>
  <c r="G2163" i="7"/>
  <c r="G2164" i="7"/>
  <c r="G2165" i="7"/>
  <c r="G2166" i="7"/>
  <c r="G2167" i="7"/>
  <c r="G2168" i="7"/>
  <c r="G2169" i="7"/>
  <c r="G2170" i="7"/>
  <c r="G2171" i="7"/>
  <c r="G2172" i="7"/>
  <c r="G2173" i="7"/>
  <c r="G2174" i="7"/>
  <c r="G2175" i="7"/>
  <c r="G2176" i="7"/>
  <c r="G2177" i="7"/>
  <c r="G2178" i="7"/>
  <c r="G2179" i="7"/>
  <c r="G2180" i="7"/>
  <c r="G2181" i="7"/>
  <c r="G2182" i="7"/>
  <c r="G2183" i="7"/>
  <c r="G2184" i="7"/>
  <c r="G2185" i="7"/>
  <c r="G2186" i="7"/>
  <c r="G2187" i="7"/>
  <c r="G2188" i="7"/>
  <c r="G2189" i="7"/>
  <c r="G2190" i="7"/>
  <c r="G2191" i="7"/>
  <c r="G2192" i="7"/>
  <c r="G2193" i="7"/>
  <c r="G2194" i="7"/>
  <c r="G2195" i="7"/>
  <c r="G2196" i="7"/>
  <c r="G2197" i="7"/>
  <c r="G2198" i="7"/>
  <c r="G2199" i="7"/>
  <c r="G2200" i="7"/>
  <c r="G2201" i="7"/>
  <c r="G2202" i="7"/>
  <c r="G2203" i="7"/>
  <c r="G2204" i="7"/>
  <c r="G2205" i="7"/>
  <c r="G2206" i="7"/>
  <c r="G2207" i="7"/>
  <c r="G2208" i="7"/>
  <c r="G2209" i="7"/>
  <c r="G2210" i="7"/>
  <c r="G2211" i="7"/>
  <c r="G2212" i="7"/>
  <c r="G2213" i="7"/>
  <c r="G2214" i="7"/>
  <c r="G2215" i="7"/>
  <c r="G2216" i="7"/>
  <c r="G2217" i="7"/>
  <c r="G2218" i="7"/>
  <c r="G2219" i="7"/>
  <c r="G2220" i="7"/>
  <c r="G2221" i="7"/>
  <c r="G2222" i="7"/>
  <c r="G2223" i="7"/>
  <c r="G2224" i="7"/>
  <c r="G2225" i="7"/>
  <c r="G2226" i="7"/>
  <c r="G2227" i="7"/>
  <c r="G2228" i="7"/>
  <c r="G2229" i="7"/>
  <c r="G2230" i="7"/>
  <c r="G2231" i="7"/>
  <c r="G2232" i="7"/>
  <c r="G2233" i="7"/>
  <c r="G2234" i="7"/>
  <c r="G2235" i="7"/>
  <c r="G2236" i="7"/>
  <c r="G2237" i="7"/>
  <c r="G2238" i="7"/>
  <c r="G2239" i="7"/>
  <c r="G2240" i="7"/>
  <c r="G2241" i="7"/>
  <c r="G2242" i="7"/>
  <c r="G2243" i="7"/>
  <c r="G2244" i="7"/>
  <c r="G2245" i="7"/>
  <c r="G2246" i="7"/>
  <c r="G2247" i="7"/>
  <c r="G2248" i="7"/>
  <c r="G2249" i="7"/>
  <c r="G2250" i="7"/>
  <c r="G2251" i="7"/>
  <c r="G2252" i="7"/>
  <c r="G2253" i="7"/>
  <c r="G2254" i="7"/>
  <c r="G2255" i="7"/>
  <c r="G2256" i="7"/>
  <c r="G2257" i="7"/>
  <c r="G2258" i="7"/>
  <c r="G2259" i="7"/>
  <c r="G2260" i="7"/>
  <c r="G2261" i="7"/>
  <c r="G2262" i="7"/>
  <c r="G2263" i="7"/>
  <c r="G2264" i="7"/>
  <c r="G2265" i="7"/>
  <c r="G2266" i="7"/>
  <c r="G2267" i="7"/>
  <c r="G2268" i="7"/>
  <c r="G2269" i="7"/>
  <c r="G2270" i="7"/>
  <c r="G2271" i="7"/>
  <c r="G2272" i="7"/>
  <c r="G2273" i="7"/>
  <c r="G2274" i="7"/>
  <c r="G2275" i="7"/>
  <c r="G2276" i="7"/>
  <c r="G2277" i="7"/>
  <c r="G2278" i="7"/>
  <c r="G2279" i="7"/>
  <c r="G2280" i="7"/>
  <c r="G2281" i="7"/>
  <c r="G2282" i="7"/>
  <c r="G2283" i="7"/>
  <c r="G2284" i="7"/>
  <c r="G2285" i="7"/>
  <c r="G2286" i="7"/>
  <c r="G2287" i="7"/>
  <c r="G2288" i="7"/>
  <c r="G2289" i="7"/>
  <c r="G2290" i="7"/>
  <c r="G2291" i="7"/>
  <c r="G2292" i="7"/>
  <c r="G2293" i="7"/>
  <c r="G2294" i="7"/>
  <c r="G2295" i="7"/>
  <c r="G2296" i="7"/>
  <c r="G2297" i="7"/>
  <c r="G2298" i="7"/>
  <c r="G2299" i="7"/>
  <c r="G2300" i="7"/>
  <c r="G2301" i="7"/>
  <c r="G2302" i="7"/>
  <c r="G2303" i="7"/>
  <c r="G2304" i="7"/>
  <c r="G2305" i="7"/>
  <c r="G2306" i="7"/>
  <c r="G2307" i="7"/>
  <c r="G2308" i="7"/>
  <c r="G2309" i="7"/>
  <c r="G2310" i="7"/>
  <c r="G2311" i="7"/>
  <c r="G2312" i="7"/>
  <c r="G2313" i="7"/>
  <c r="G2314" i="7"/>
  <c r="G2315" i="7"/>
  <c r="G2316" i="7"/>
  <c r="G2317" i="7"/>
  <c r="G2318" i="7"/>
  <c r="G2319" i="7"/>
  <c r="G2320" i="7"/>
  <c r="G2321" i="7"/>
  <c r="G2322" i="7"/>
  <c r="G2323" i="7"/>
  <c r="G2324" i="7"/>
  <c r="G2325" i="7"/>
  <c r="G2326" i="7"/>
  <c r="G2327" i="7"/>
  <c r="G2328" i="7"/>
  <c r="G2329" i="7"/>
  <c r="G2330" i="7"/>
  <c r="G2331" i="7"/>
  <c r="G2332" i="7"/>
  <c r="G2333" i="7"/>
  <c r="G2334" i="7"/>
  <c r="G2335" i="7"/>
  <c r="G2336" i="7"/>
  <c r="G2337" i="7"/>
  <c r="G2338" i="7"/>
  <c r="G2339" i="7"/>
  <c r="G2340" i="7"/>
  <c r="G2341" i="7"/>
  <c r="G2342" i="7"/>
  <c r="G2343" i="7"/>
  <c r="G2344" i="7"/>
  <c r="G2345" i="7"/>
  <c r="G2346" i="7"/>
  <c r="G2347" i="7"/>
  <c r="G2348" i="7"/>
  <c r="G2349" i="7"/>
  <c r="G2350" i="7"/>
  <c r="G2351" i="7"/>
  <c r="G2352" i="7"/>
  <c r="G2353" i="7"/>
  <c r="G2354" i="7"/>
  <c r="G2355" i="7"/>
  <c r="G2356" i="7"/>
  <c r="G2357" i="7"/>
  <c r="G2358" i="7"/>
  <c r="G2359" i="7"/>
  <c r="G2360" i="7"/>
  <c r="G2361" i="7"/>
  <c r="G2362" i="7"/>
  <c r="G2363" i="7"/>
  <c r="G2364" i="7"/>
  <c r="G2365" i="7"/>
  <c r="G2366" i="7"/>
  <c r="G2367" i="7"/>
  <c r="G2368" i="7"/>
  <c r="G2369" i="7"/>
  <c r="G2370" i="7"/>
  <c r="G2371" i="7"/>
  <c r="G2372" i="7"/>
  <c r="G2373" i="7"/>
  <c r="G2374" i="7"/>
  <c r="G2375" i="7"/>
  <c r="G2376" i="7"/>
  <c r="G2377" i="7"/>
  <c r="G2378" i="7"/>
  <c r="G2379" i="7"/>
  <c r="G2380" i="7"/>
  <c r="G2381" i="7"/>
  <c r="G2382" i="7"/>
  <c r="G2383" i="7"/>
  <c r="G2384" i="7"/>
  <c r="G2385" i="7"/>
  <c r="G2386" i="7"/>
  <c r="G2387" i="7"/>
  <c r="G2388" i="7"/>
  <c r="G2389" i="7"/>
  <c r="G2390" i="7"/>
  <c r="G2391" i="7"/>
  <c r="G2392" i="7"/>
  <c r="G2393" i="7"/>
  <c r="G2394" i="7"/>
  <c r="G2395" i="7"/>
  <c r="G2396" i="7"/>
  <c r="G2397" i="7"/>
  <c r="G2398" i="7"/>
  <c r="G2399" i="7"/>
  <c r="G2400" i="7"/>
  <c r="G2401" i="7"/>
  <c r="G2402" i="7"/>
  <c r="G2403" i="7"/>
  <c r="G2404" i="7"/>
  <c r="G2405" i="7"/>
  <c r="G2406" i="7"/>
  <c r="G2407" i="7"/>
  <c r="G2408" i="7"/>
  <c r="G2409" i="7"/>
  <c r="G2410" i="7"/>
  <c r="G2411" i="7"/>
  <c r="G2412" i="7"/>
  <c r="G2413" i="7"/>
  <c r="G2414" i="7"/>
  <c r="G2415" i="7"/>
  <c r="G2416" i="7"/>
  <c r="G2417" i="7"/>
  <c r="G2418" i="7"/>
  <c r="G2419" i="7"/>
  <c r="G2420" i="7"/>
  <c r="G2421" i="7"/>
  <c r="G2422" i="7"/>
  <c r="G2423" i="7"/>
  <c r="G2424" i="7"/>
  <c r="G2425" i="7"/>
  <c r="G2426" i="7"/>
  <c r="G2427" i="7"/>
  <c r="G2428" i="7"/>
  <c r="G2429" i="7"/>
  <c r="G2430" i="7"/>
  <c r="G2431" i="7"/>
  <c r="G2432" i="7"/>
  <c r="G2433" i="7"/>
  <c r="G2434" i="7"/>
  <c r="G2435" i="7"/>
  <c r="G2436" i="7"/>
  <c r="G2437" i="7"/>
  <c r="G2438" i="7"/>
  <c r="G2439" i="7"/>
  <c r="G2440" i="7"/>
  <c r="G2441" i="7"/>
  <c r="G2442" i="7"/>
  <c r="G2443" i="7"/>
  <c r="G2444" i="7"/>
  <c r="G2445" i="7"/>
  <c r="G2446" i="7"/>
  <c r="G2447" i="7"/>
  <c r="G2448" i="7"/>
  <c r="G2449" i="7"/>
  <c r="G2450" i="7"/>
  <c r="G2451" i="7"/>
  <c r="G2452" i="7"/>
  <c r="G2453" i="7"/>
  <c r="G2454" i="7"/>
  <c r="G2455" i="7"/>
  <c r="G2456" i="7"/>
  <c r="G2457" i="7"/>
  <c r="G2458" i="7"/>
  <c r="G2459" i="7"/>
  <c r="G2460" i="7"/>
  <c r="G2461" i="7"/>
  <c r="G2462" i="7"/>
  <c r="G2463" i="7"/>
  <c r="G2464" i="7"/>
  <c r="G2465" i="7"/>
  <c r="G2466" i="7"/>
  <c r="G2467" i="7"/>
  <c r="G2468" i="7"/>
  <c r="G2469" i="7"/>
  <c r="G2470" i="7"/>
  <c r="G2471" i="7"/>
  <c r="G2472" i="7"/>
  <c r="G2473" i="7"/>
  <c r="G2474" i="7"/>
  <c r="G2475" i="7"/>
  <c r="G2476" i="7"/>
  <c r="G2477" i="7"/>
  <c r="G2478" i="7"/>
  <c r="G2479" i="7"/>
  <c r="G2480" i="7"/>
  <c r="G2481" i="7"/>
  <c r="G2482" i="7"/>
  <c r="G2483" i="7"/>
  <c r="G2484" i="7"/>
  <c r="G2485" i="7"/>
  <c r="G2486" i="7"/>
  <c r="G2487" i="7"/>
  <c r="G2488" i="7"/>
  <c r="G2489" i="7"/>
  <c r="G2490" i="7"/>
  <c r="G2491" i="7"/>
  <c r="G2492" i="7"/>
  <c r="G2493" i="7"/>
  <c r="G2494" i="7"/>
  <c r="G2495" i="7"/>
  <c r="G2496" i="7"/>
  <c r="G2497" i="7"/>
  <c r="G2498" i="7"/>
  <c r="G2499" i="7"/>
  <c r="G2500" i="7"/>
  <c r="G2501" i="7"/>
  <c r="G2502" i="7"/>
  <c r="G2503" i="7"/>
  <c r="G2504" i="7"/>
  <c r="G2505" i="7"/>
  <c r="G2506" i="7"/>
  <c r="G2507" i="7"/>
  <c r="G2508" i="7"/>
  <c r="G2509" i="7"/>
  <c r="G2510" i="7"/>
  <c r="G2511" i="7"/>
  <c r="G2512" i="7"/>
  <c r="G2513" i="7"/>
  <c r="G2514" i="7"/>
  <c r="G2515" i="7"/>
  <c r="G2516" i="7"/>
  <c r="G2517" i="7"/>
  <c r="G2518" i="7"/>
  <c r="G2519" i="7"/>
  <c r="G2520" i="7"/>
  <c r="G2521" i="7"/>
  <c r="G2522" i="7"/>
  <c r="G2523" i="7"/>
  <c r="G2524" i="7"/>
  <c r="G2525" i="7"/>
  <c r="G2526" i="7"/>
  <c r="G2527" i="7"/>
  <c r="G2528" i="7"/>
  <c r="G2529" i="7"/>
  <c r="G2530" i="7"/>
  <c r="G2531" i="7"/>
  <c r="G2532" i="7"/>
  <c r="G2533" i="7"/>
  <c r="G2534" i="7"/>
  <c r="G2535" i="7"/>
  <c r="G2536" i="7"/>
  <c r="G2537" i="7"/>
  <c r="G2538" i="7"/>
  <c r="G2539" i="7"/>
  <c r="G2540" i="7"/>
  <c r="G2541" i="7"/>
  <c r="G2542" i="7"/>
  <c r="G2543" i="7"/>
  <c r="G2544" i="7"/>
  <c r="G2545" i="7"/>
  <c r="G2546" i="7"/>
  <c r="G2547" i="7"/>
  <c r="G2548" i="7"/>
  <c r="G2549" i="7"/>
  <c r="G2550" i="7"/>
  <c r="G2551" i="7"/>
  <c r="G2552" i="7"/>
  <c r="G2553" i="7"/>
  <c r="G2554" i="7"/>
  <c r="G2555" i="7"/>
  <c r="G2556" i="7"/>
  <c r="G2557" i="7"/>
  <c r="G2558" i="7"/>
  <c r="G2559" i="7"/>
  <c r="G2560" i="7"/>
  <c r="G2561" i="7"/>
  <c r="G2562" i="7"/>
  <c r="G2563" i="7"/>
  <c r="G2564" i="7"/>
  <c r="G2565" i="7"/>
  <c r="G2566" i="7"/>
  <c r="G2567" i="7"/>
  <c r="G2568" i="7"/>
  <c r="G2569" i="7"/>
  <c r="G2570" i="7"/>
  <c r="G2571" i="7"/>
  <c r="G2572" i="7"/>
  <c r="G2573" i="7"/>
  <c r="G2574" i="7"/>
  <c r="G2575" i="7"/>
  <c r="G2576" i="7"/>
  <c r="G2577" i="7"/>
  <c r="G2578" i="7"/>
  <c r="G2579" i="7"/>
  <c r="G2580" i="7"/>
  <c r="G2581" i="7"/>
  <c r="G2582" i="7"/>
  <c r="G2583" i="7"/>
  <c r="G2584" i="7"/>
  <c r="G2585" i="7"/>
  <c r="G2586" i="7"/>
  <c r="G2587" i="7"/>
  <c r="G2588" i="7"/>
  <c r="G2589" i="7"/>
  <c r="G2590" i="7"/>
  <c r="G2591" i="7"/>
  <c r="G2592" i="7"/>
  <c r="G2593" i="7"/>
  <c r="G2594" i="7"/>
  <c r="G2595" i="7"/>
  <c r="G2596" i="7"/>
  <c r="G2597" i="7"/>
  <c r="G2598" i="7"/>
  <c r="G2599" i="7"/>
  <c r="G2600" i="7"/>
  <c r="G2601" i="7"/>
  <c r="G2602" i="7"/>
  <c r="G2603" i="7"/>
  <c r="G2604" i="7"/>
  <c r="G2605" i="7"/>
  <c r="G2606" i="7"/>
  <c r="G2607" i="7"/>
  <c r="G2608" i="7"/>
  <c r="G2609" i="7"/>
  <c r="G2610" i="7"/>
  <c r="G2611" i="7"/>
  <c r="G2612" i="7"/>
  <c r="G2613" i="7"/>
  <c r="G2614" i="7"/>
  <c r="G2615" i="7"/>
  <c r="G2616" i="7"/>
  <c r="G2617" i="7"/>
  <c r="G2618" i="7"/>
  <c r="G2619" i="7"/>
  <c r="G2620" i="7"/>
  <c r="G2621" i="7"/>
  <c r="G2622" i="7"/>
  <c r="G2623" i="7"/>
  <c r="G2624" i="7"/>
  <c r="G2625" i="7"/>
  <c r="G2626" i="7"/>
  <c r="G2627" i="7"/>
  <c r="G2628" i="7"/>
  <c r="G2629" i="7"/>
  <c r="G2630" i="7"/>
  <c r="G2631" i="7"/>
  <c r="G2632" i="7"/>
  <c r="G2633" i="7"/>
  <c r="G2634" i="7"/>
  <c r="G2635" i="7"/>
  <c r="G2636" i="7"/>
  <c r="G2637" i="7"/>
  <c r="G2638" i="7"/>
  <c r="G2639" i="7"/>
  <c r="G2640" i="7"/>
  <c r="G2641" i="7"/>
  <c r="G2642" i="7"/>
  <c r="G2643" i="7"/>
  <c r="G2644" i="7"/>
  <c r="G2645" i="7"/>
  <c r="G2646" i="7"/>
  <c r="G2647" i="7"/>
  <c r="G2648" i="7"/>
  <c r="G2649" i="7"/>
  <c r="G2650" i="7"/>
  <c r="G2651" i="7"/>
  <c r="G2652" i="7"/>
  <c r="G2653" i="7"/>
  <c r="G2654" i="7"/>
  <c r="G2655" i="7"/>
  <c r="G2656" i="7"/>
  <c r="G2657" i="7"/>
  <c r="G2658" i="7"/>
  <c r="G2659" i="7"/>
  <c r="G2660" i="7"/>
  <c r="G2661" i="7"/>
  <c r="G2662" i="7"/>
  <c r="G2663" i="7"/>
  <c r="G2664" i="7"/>
  <c r="G2665" i="7"/>
  <c r="G2666" i="7"/>
  <c r="G2667" i="7"/>
  <c r="G2668" i="7"/>
  <c r="G2669" i="7"/>
  <c r="G2670" i="7"/>
  <c r="G2671" i="7"/>
  <c r="G2672" i="7"/>
  <c r="G2673" i="7"/>
  <c r="G2674" i="7"/>
  <c r="G2675" i="7"/>
  <c r="G2676" i="7"/>
  <c r="G2677" i="7"/>
  <c r="G2678" i="7"/>
  <c r="G2679" i="7"/>
  <c r="G2680" i="7"/>
  <c r="G2681" i="7"/>
  <c r="G2682" i="7"/>
  <c r="G2683" i="7"/>
  <c r="G2684" i="7"/>
  <c r="G2685" i="7"/>
  <c r="G2686" i="7"/>
  <c r="G2687" i="7"/>
  <c r="G2688" i="7"/>
  <c r="G2689" i="7"/>
  <c r="G2690" i="7"/>
  <c r="G2691" i="7"/>
  <c r="G2692" i="7"/>
  <c r="G2693" i="7"/>
  <c r="G2694" i="7"/>
  <c r="G2695" i="7"/>
  <c r="G2696" i="7"/>
  <c r="G2697" i="7"/>
  <c r="G2698" i="7"/>
  <c r="G2699" i="7"/>
  <c r="G2700" i="7"/>
  <c r="G2701" i="7"/>
  <c r="G2702" i="7"/>
  <c r="G2703" i="7"/>
  <c r="G2704" i="7"/>
  <c r="G2705" i="7"/>
  <c r="G2706" i="7"/>
  <c r="G2707" i="7"/>
  <c r="G2708" i="7"/>
  <c r="G2709" i="7"/>
  <c r="G2710" i="7"/>
  <c r="G2711" i="7"/>
  <c r="G2712" i="7"/>
  <c r="G2713" i="7"/>
  <c r="G2714" i="7"/>
  <c r="G2715" i="7"/>
  <c r="G2716" i="7"/>
  <c r="G2717" i="7"/>
  <c r="G2718" i="7"/>
  <c r="G2719" i="7"/>
  <c r="G2720" i="7"/>
  <c r="G2721" i="7"/>
  <c r="G2722" i="7"/>
  <c r="G2723" i="7"/>
  <c r="G2724" i="7"/>
  <c r="G2725" i="7"/>
  <c r="G2726" i="7"/>
  <c r="G2727" i="7"/>
  <c r="G2728" i="7"/>
  <c r="G2729" i="7"/>
  <c r="G2730" i="7"/>
  <c r="G2731" i="7"/>
  <c r="G2732" i="7"/>
  <c r="G2733" i="7"/>
  <c r="G2734" i="7"/>
  <c r="G2735" i="7"/>
  <c r="G2736" i="7"/>
  <c r="G2737" i="7"/>
  <c r="G2738" i="7"/>
  <c r="G2739" i="7"/>
  <c r="G2740" i="7"/>
  <c r="G2741" i="7"/>
  <c r="G2742" i="7"/>
  <c r="G2743" i="7"/>
  <c r="G2744" i="7"/>
  <c r="G2745" i="7"/>
  <c r="G2746" i="7"/>
  <c r="G2747" i="7"/>
  <c r="G2748" i="7"/>
  <c r="G2749" i="7"/>
  <c r="G2750" i="7"/>
  <c r="G2751" i="7"/>
  <c r="G2752" i="7"/>
  <c r="G2753" i="7"/>
  <c r="G2754" i="7"/>
  <c r="G2755" i="7"/>
  <c r="G2756" i="7"/>
  <c r="G2757" i="7"/>
  <c r="G2758" i="7"/>
  <c r="G2759" i="7"/>
  <c r="G2760" i="7"/>
  <c r="G2761" i="7"/>
  <c r="G2762" i="7"/>
  <c r="G2763" i="7"/>
  <c r="G2764" i="7"/>
  <c r="G2765" i="7"/>
  <c r="G2766" i="7"/>
  <c r="G2767" i="7"/>
  <c r="G2768" i="7"/>
  <c r="G2769" i="7"/>
  <c r="G2770" i="7"/>
  <c r="G2771" i="7"/>
  <c r="G2772" i="7"/>
  <c r="G2773" i="7"/>
  <c r="G2774" i="7"/>
  <c r="G2775" i="7"/>
  <c r="G2776" i="7"/>
  <c r="G2777" i="7"/>
  <c r="G2778" i="7"/>
  <c r="G2779" i="7"/>
  <c r="G2780" i="7"/>
  <c r="G2781" i="7"/>
  <c r="G2782" i="7"/>
  <c r="G2783" i="7"/>
  <c r="G2784" i="7"/>
  <c r="G2785" i="7"/>
  <c r="G2786" i="7"/>
  <c r="G2787" i="7"/>
  <c r="G2788" i="7"/>
  <c r="G2789" i="7"/>
  <c r="G2790" i="7"/>
  <c r="G2791" i="7"/>
  <c r="G2792" i="7"/>
  <c r="G2793" i="7"/>
  <c r="G2794" i="7"/>
  <c r="G2795" i="7"/>
  <c r="G2796" i="7"/>
  <c r="G2797" i="7"/>
  <c r="G2798" i="7"/>
  <c r="G2799" i="7"/>
  <c r="G2800" i="7"/>
  <c r="G2801" i="7"/>
  <c r="G2802" i="7"/>
  <c r="G2803" i="7"/>
  <c r="G2804" i="7"/>
  <c r="G2805" i="7"/>
  <c r="G2806" i="7"/>
  <c r="G2807" i="7"/>
  <c r="G2808" i="7"/>
  <c r="G2809" i="7"/>
  <c r="G2810" i="7"/>
  <c r="G2811" i="7"/>
  <c r="G2812" i="7"/>
  <c r="G2813" i="7"/>
  <c r="G2814" i="7"/>
  <c r="G2815" i="7"/>
  <c r="G2816" i="7"/>
  <c r="G2817" i="7"/>
  <c r="G2818" i="7"/>
  <c r="G2819" i="7"/>
  <c r="G2820" i="7"/>
  <c r="G2821" i="7"/>
  <c r="G2822" i="7"/>
  <c r="G2823" i="7"/>
  <c r="G2824" i="7"/>
  <c r="G2825" i="7"/>
  <c r="G2826" i="7"/>
  <c r="G2827" i="7"/>
  <c r="G2828" i="7"/>
  <c r="G2829" i="7"/>
  <c r="G2830" i="7"/>
  <c r="G2831" i="7"/>
  <c r="G2832" i="7"/>
  <c r="G2833" i="7"/>
  <c r="G2834" i="7"/>
  <c r="G2835" i="7"/>
  <c r="G2836" i="7"/>
  <c r="G2837" i="7"/>
  <c r="G2838" i="7"/>
  <c r="G2839" i="7"/>
  <c r="G2840" i="7"/>
  <c r="G2841" i="7"/>
  <c r="G2842" i="7"/>
  <c r="G2843" i="7"/>
  <c r="G2844" i="7"/>
  <c r="G2845" i="7"/>
  <c r="G2846" i="7"/>
  <c r="G2847" i="7"/>
  <c r="G2848" i="7"/>
  <c r="G2849" i="7"/>
  <c r="G2850" i="7"/>
  <c r="G2851" i="7"/>
  <c r="G2852" i="7"/>
  <c r="G2853" i="7"/>
  <c r="G2854" i="7"/>
  <c r="G2855" i="7"/>
  <c r="G2856" i="7"/>
  <c r="G2857" i="7"/>
  <c r="G2858" i="7"/>
  <c r="G2859" i="7"/>
  <c r="G2860" i="7"/>
  <c r="G2861" i="7"/>
  <c r="G2862" i="7"/>
  <c r="G2863" i="7"/>
  <c r="G2864" i="7"/>
  <c r="G2865" i="7"/>
  <c r="G2866" i="7"/>
  <c r="G2867" i="7"/>
  <c r="G2868" i="7"/>
  <c r="G2869" i="7"/>
  <c r="G2870" i="7"/>
  <c r="G2871" i="7"/>
  <c r="G2872" i="7"/>
  <c r="G2873" i="7"/>
  <c r="G2874" i="7"/>
  <c r="G2875" i="7"/>
  <c r="G2876" i="7"/>
  <c r="G2877" i="7"/>
  <c r="G2878" i="7"/>
  <c r="G2879" i="7"/>
  <c r="G2880" i="7"/>
  <c r="G2881" i="7"/>
  <c r="G2882" i="7"/>
  <c r="G2883" i="7"/>
  <c r="G2884" i="7"/>
  <c r="G2885" i="7"/>
  <c r="G2886" i="7"/>
  <c r="G2887" i="7"/>
  <c r="G2888" i="7"/>
  <c r="G2889" i="7"/>
  <c r="G2890" i="7"/>
  <c r="G2891" i="7"/>
  <c r="G2892" i="7"/>
  <c r="G2893" i="7"/>
  <c r="G2894" i="7"/>
  <c r="G2895" i="7"/>
  <c r="G2896" i="7"/>
  <c r="G2897" i="7"/>
  <c r="G2898" i="7"/>
  <c r="G2899" i="7"/>
  <c r="G2900" i="7"/>
  <c r="G2901" i="7"/>
  <c r="G2902" i="7"/>
  <c r="G2903" i="7"/>
  <c r="G2904" i="7"/>
  <c r="G2905" i="7"/>
  <c r="G2906" i="7"/>
  <c r="G2907" i="7"/>
  <c r="G2908" i="7"/>
  <c r="G2909" i="7"/>
  <c r="G2910" i="7"/>
  <c r="G2911" i="7"/>
  <c r="G2912" i="7"/>
  <c r="G2913" i="7"/>
  <c r="G2914" i="7"/>
  <c r="G2915" i="7"/>
  <c r="G2916" i="7"/>
  <c r="G2917" i="7"/>
  <c r="G2918" i="7"/>
  <c r="G2919" i="7"/>
  <c r="G2920" i="7"/>
  <c r="G2921" i="7"/>
  <c r="G2922" i="7"/>
  <c r="G2923" i="7"/>
  <c r="G2924" i="7"/>
  <c r="G2925" i="7"/>
  <c r="G2926" i="7"/>
  <c r="G2927" i="7"/>
  <c r="G2928" i="7"/>
  <c r="G2929" i="7"/>
  <c r="G2930" i="7"/>
  <c r="G2931" i="7"/>
  <c r="G2932" i="7"/>
  <c r="G2933" i="7"/>
  <c r="G2934" i="7"/>
  <c r="G2935" i="7"/>
  <c r="G2936" i="7"/>
  <c r="G2937" i="7"/>
  <c r="G2938" i="7"/>
  <c r="G2939" i="7"/>
  <c r="G2940" i="7"/>
  <c r="G2941" i="7"/>
  <c r="G2942" i="7"/>
  <c r="G2943" i="7"/>
  <c r="G2944" i="7"/>
  <c r="G2945" i="7"/>
  <c r="G2946" i="7"/>
  <c r="G2947" i="7"/>
  <c r="G2948" i="7"/>
  <c r="G2949" i="7"/>
  <c r="G2950" i="7"/>
  <c r="G2951" i="7"/>
  <c r="G2952" i="7"/>
  <c r="G2953" i="7"/>
  <c r="G2954" i="7"/>
  <c r="G2955" i="7"/>
  <c r="G2956" i="7"/>
  <c r="G2957" i="7"/>
  <c r="G2958" i="7"/>
  <c r="G2959" i="7"/>
  <c r="G2960" i="7"/>
  <c r="G2961" i="7"/>
  <c r="G2962" i="7"/>
  <c r="G2963" i="7"/>
  <c r="G2964" i="7"/>
  <c r="G2965" i="7"/>
  <c r="G2966" i="7"/>
  <c r="G2967" i="7"/>
  <c r="G2968" i="7"/>
  <c r="G2969" i="7"/>
  <c r="G2970" i="7"/>
  <c r="G2971" i="7"/>
  <c r="G2972" i="7"/>
  <c r="G2973" i="7"/>
  <c r="G2974" i="7"/>
  <c r="G2975" i="7"/>
  <c r="G2976" i="7"/>
  <c r="G2977" i="7"/>
  <c r="G2978" i="7"/>
  <c r="G2979" i="7"/>
  <c r="G2980" i="7"/>
  <c r="G2981" i="7"/>
  <c r="G2982" i="7"/>
  <c r="G2983" i="7"/>
  <c r="G2984" i="7"/>
  <c r="G2985" i="7"/>
  <c r="G2986" i="7"/>
  <c r="G2987" i="7"/>
  <c r="G2988" i="7"/>
  <c r="G2989" i="7"/>
  <c r="G2990" i="7"/>
  <c r="G2991" i="7"/>
  <c r="G2992" i="7"/>
  <c r="G2993" i="7"/>
  <c r="G2994" i="7"/>
  <c r="G2995" i="7"/>
  <c r="G2996" i="7"/>
  <c r="G2997" i="7"/>
  <c r="G2998" i="7"/>
  <c r="G2999" i="7"/>
  <c r="G3000" i="7"/>
  <c r="G3001" i="7"/>
  <c r="G3002" i="7"/>
  <c r="G3003" i="7"/>
  <c r="G3004" i="7"/>
  <c r="G3005" i="7"/>
  <c r="G3006" i="7"/>
  <c r="G3007" i="7"/>
  <c r="G3008" i="7"/>
  <c r="G3009" i="7"/>
  <c r="G3010" i="7"/>
  <c r="G3011" i="7"/>
  <c r="G3012" i="7"/>
  <c r="G3013" i="7"/>
  <c r="G3014" i="7"/>
  <c r="G3015" i="7"/>
  <c r="G3016" i="7"/>
  <c r="G3017" i="7"/>
  <c r="G3018" i="7"/>
  <c r="G3019" i="7"/>
  <c r="G3020" i="7"/>
  <c r="G3021" i="7"/>
  <c r="G3022" i="7"/>
  <c r="G3023" i="7"/>
  <c r="G3024" i="7"/>
  <c r="G3025" i="7"/>
  <c r="G3026" i="7"/>
  <c r="G3027" i="7"/>
  <c r="G3028" i="7"/>
  <c r="G3029" i="7"/>
  <c r="G3030" i="7"/>
  <c r="G3031" i="7"/>
  <c r="G3032" i="7"/>
  <c r="G3033" i="7"/>
  <c r="G3034" i="7"/>
  <c r="G3035" i="7"/>
  <c r="G3036" i="7"/>
  <c r="G3037" i="7"/>
  <c r="G3038" i="7"/>
  <c r="G3039" i="7"/>
  <c r="G3040" i="7"/>
  <c r="G3041" i="7"/>
  <c r="G3042" i="7"/>
  <c r="G3043" i="7"/>
  <c r="G3044" i="7"/>
  <c r="G3045" i="7"/>
  <c r="G3046" i="7"/>
  <c r="G3047" i="7"/>
  <c r="G3048" i="7"/>
  <c r="G3049" i="7"/>
  <c r="G3050" i="7"/>
  <c r="G3051" i="7"/>
  <c r="G3052" i="7"/>
  <c r="G3053" i="7"/>
  <c r="G3054" i="7"/>
  <c r="G3055" i="7"/>
  <c r="G3056" i="7"/>
  <c r="G3057" i="7"/>
  <c r="G3058" i="7"/>
  <c r="G3059" i="7"/>
  <c r="G3060" i="7"/>
  <c r="G3061" i="7"/>
  <c r="G3062" i="7"/>
  <c r="G3063" i="7"/>
  <c r="G3064" i="7"/>
  <c r="G3065" i="7"/>
  <c r="G3066" i="7"/>
  <c r="G3067" i="7"/>
  <c r="G3068" i="7"/>
  <c r="G3069" i="7"/>
  <c r="G3070" i="7"/>
  <c r="G3071" i="7"/>
  <c r="G3072" i="7"/>
  <c r="G3073" i="7"/>
  <c r="G3074" i="7"/>
  <c r="G3075" i="7"/>
  <c r="G3076" i="7"/>
  <c r="G3077" i="7"/>
  <c r="G3078" i="7"/>
  <c r="G3079" i="7"/>
  <c r="G3080" i="7"/>
  <c r="G3081" i="7"/>
  <c r="G3082" i="7"/>
  <c r="G3083" i="7"/>
  <c r="G3084" i="7"/>
  <c r="G3085" i="7"/>
  <c r="G3086" i="7"/>
  <c r="G3087" i="7"/>
  <c r="G3088" i="7"/>
  <c r="G3089" i="7"/>
  <c r="G3090" i="7"/>
  <c r="G3091" i="7"/>
  <c r="G3092" i="7"/>
  <c r="G3093" i="7"/>
  <c r="G3094" i="7"/>
  <c r="G3095" i="7"/>
  <c r="G3096" i="7"/>
  <c r="G3097" i="7"/>
  <c r="G3098" i="7"/>
  <c r="G3099" i="7"/>
  <c r="G3100" i="7"/>
  <c r="G3101" i="7"/>
  <c r="G3102" i="7"/>
  <c r="G3103" i="7"/>
  <c r="G3104" i="7"/>
  <c r="G3105" i="7"/>
  <c r="G3106" i="7"/>
  <c r="G3107" i="7"/>
  <c r="G3108" i="7"/>
  <c r="G3109" i="7"/>
  <c r="G3110" i="7"/>
  <c r="G3111" i="7"/>
  <c r="G3112" i="7"/>
  <c r="G3113" i="7"/>
  <c r="G3114" i="7"/>
  <c r="G3115" i="7"/>
  <c r="G3116" i="7"/>
  <c r="G3117" i="7"/>
  <c r="G3118" i="7"/>
  <c r="G3119" i="7"/>
  <c r="G3120" i="7"/>
  <c r="G3121" i="7"/>
  <c r="G3122" i="7"/>
  <c r="G3123" i="7"/>
  <c r="G3124" i="7"/>
  <c r="G3125" i="7"/>
  <c r="G3126" i="7"/>
  <c r="G3127" i="7"/>
  <c r="G3128" i="7"/>
  <c r="G3129" i="7"/>
  <c r="G3130" i="7"/>
  <c r="G3131" i="7"/>
  <c r="G3132" i="7"/>
  <c r="G3133" i="7"/>
  <c r="G3134" i="7"/>
  <c r="G3135" i="7"/>
  <c r="G3136" i="7"/>
  <c r="G3137" i="7"/>
  <c r="G3138" i="7"/>
  <c r="G3139" i="7"/>
  <c r="G3140" i="7"/>
  <c r="G3141" i="7"/>
  <c r="G3142" i="7"/>
  <c r="G3143" i="7"/>
  <c r="G3144" i="7"/>
  <c r="G3145" i="7"/>
  <c r="G3146" i="7"/>
  <c r="G3147" i="7"/>
  <c r="G3148" i="7"/>
  <c r="G3149" i="7"/>
  <c r="G3150" i="7"/>
  <c r="G3151" i="7"/>
  <c r="G3152" i="7"/>
  <c r="G3153" i="7"/>
  <c r="G3154" i="7"/>
  <c r="G3155" i="7"/>
  <c r="G3156" i="7"/>
  <c r="G3157" i="7"/>
  <c r="G3158" i="7"/>
  <c r="G3159" i="7"/>
  <c r="G3160" i="7"/>
  <c r="G3161" i="7"/>
  <c r="G3162" i="7"/>
  <c r="G3163" i="7"/>
  <c r="G3164" i="7"/>
  <c r="G3165" i="7"/>
  <c r="G3166" i="7"/>
  <c r="G3167" i="7"/>
  <c r="G3168" i="7"/>
  <c r="G3169" i="7"/>
  <c r="G3170" i="7"/>
  <c r="G3171" i="7"/>
  <c r="G3172" i="7"/>
  <c r="G3173" i="7"/>
  <c r="G3174" i="7"/>
  <c r="G3175" i="7"/>
  <c r="G3176" i="7"/>
  <c r="G3177" i="7"/>
  <c r="G3178" i="7"/>
  <c r="G3179" i="7"/>
  <c r="G3180" i="7"/>
  <c r="G3181" i="7"/>
  <c r="G3182" i="7"/>
  <c r="G3183" i="7"/>
  <c r="G3184" i="7"/>
  <c r="G3185" i="7"/>
  <c r="G3186" i="7"/>
  <c r="G3187" i="7"/>
  <c r="G3188" i="7"/>
  <c r="G3189" i="7"/>
  <c r="G3190" i="7"/>
  <c r="G3191" i="7"/>
  <c r="G3192" i="7"/>
  <c r="G3193" i="7"/>
  <c r="G3194" i="7"/>
  <c r="G3195" i="7"/>
  <c r="G3196" i="7"/>
  <c r="G3197" i="7"/>
  <c r="G3198" i="7"/>
  <c r="G3199" i="7"/>
  <c r="G3200" i="7"/>
  <c r="G3201" i="7"/>
  <c r="G3202" i="7"/>
  <c r="G3203" i="7"/>
  <c r="G3204" i="7"/>
  <c r="G3205" i="7"/>
  <c r="G3206" i="7"/>
  <c r="G3207" i="7"/>
  <c r="G3208" i="7"/>
  <c r="G3209" i="7"/>
  <c r="G3210" i="7"/>
  <c r="G3211" i="7"/>
  <c r="G3212" i="7"/>
  <c r="G3213" i="7"/>
  <c r="G3214" i="7"/>
  <c r="G3215" i="7"/>
  <c r="G3216" i="7"/>
  <c r="G3217" i="7"/>
  <c r="G3218" i="7"/>
  <c r="G3219" i="7"/>
  <c r="G3220" i="7"/>
  <c r="G3221" i="7"/>
  <c r="G3222" i="7"/>
  <c r="G3223" i="7"/>
  <c r="G3224" i="7"/>
  <c r="G3225" i="7"/>
  <c r="G3226" i="7"/>
  <c r="G3227" i="7"/>
  <c r="G3228" i="7"/>
  <c r="G3229" i="7"/>
  <c r="G3230" i="7"/>
  <c r="G3231" i="7"/>
  <c r="G3232" i="7"/>
  <c r="G3233" i="7"/>
  <c r="G3234" i="7"/>
  <c r="G3235" i="7"/>
  <c r="G3236" i="7"/>
  <c r="G3237" i="7"/>
  <c r="G3238" i="7"/>
  <c r="G3239" i="7"/>
  <c r="G3240" i="7"/>
  <c r="G3241" i="7"/>
  <c r="G3242" i="7"/>
  <c r="G3243" i="7"/>
  <c r="G3244" i="7"/>
  <c r="G3245" i="7"/>
  <c r="G3246" i="7"/>
  <c r="G3247" i="7"/>
  <c r="G3248" i="7"/>
  <c r="G3249" i="7"/>
  <c r="G3250" i="7"/>
  <c r="G3251" i="7"/>
  <c r="G3252" i="7"/>
  <c r="G3253" i="7"/>
  <c r="G3254" i="7"/>
  <c r="G3255" i="7"/>
  <c r="G3256" i="7"/>
  <c r="G3257" i="7"/>
  <c r="G3258" i="7"/>
  <c r="G3259" i="7"/>
  <c r="G3260" i="7"/>
  <c r="G3261" i="7"/>
  <c r="G3262" i="7"/>
  <c r="G3263" i="7"/>
  <c r="G3264" i="7"/>
  <c r="G3265" i="7"/>
  <c r="G3266" i="7"/>
  <c r="G3267" i="7"/>
  <c r="G3268" i="7"/>
  <c r="G3269" i="7"/>
  <c r="G3270" i="7"/>
  <c r="G3271" i="7"/>
  <c r="G3272" i="7"/>
  <c r="G3273" i="7"/>
  <c r="G3274" i="7"/>
  <c r="G3275" i="7"/>
  <c r="G3276" i="7"/>
  <c r="G3277" i="7"/>
  <c r="G3278" i="7"/>
  <c r="G3279" i="7"/>
  <c r="G3280" i="7"/>
  <c r="G3281" i="7"/>
  <c r="G3282" i="7"/>
  <c r="G3283" i="7"/>
  <c r="G3284" i="7"/>
  <c r="G3285" i="7"/>
  <c r="G3286" i="7"/>
  <c r="G3287" i="7"/>
  <c r="G3288" i="7"/>
  <c r="G3289" i="7"/>
  <c r="G3290" i="7"/>
  <c r="G3291" i="7"/>
  <c r="G3292" i="7"/>
  <c r="G3293" i="7"/>
  <c r="G3294" i="7"/>
  <c r="G3295" i="7"/>
  <c r="G3296" i="7"/>
  <c r="G3297" i="7"/>
  <c r="G3298" i="7"/>
  <c r="G3299" i="7"/>
  <c r="G3300" i="7"/>
  <c r="G3301" i="7"/>
  <c r="G3302" i="7"/>
  <c r="G3303" i="7"/>
  <c r="G3304" i="7"/>
  <c r="G3305" i="7"/>
  <c r="G3306" i="7"/>
  <c r="G3307" i="7"/>
  <c r="G3308" i="7"/>
  <c r="G3309" i="7"/>
  <c r="G3310" i="7"/>
  <c r="G3311" i="7"/>
  <c r="G3312" i="7"/>
  <c r="G3313" i="7"/>
  <c r="G3314" i="7"/>
  <c r="G3315" i="7"/>
  <c r="G3316" i="7"/>
  <c r="G3317" i="7"/>
  <c r="G3318" i="7"/>
  <c r="G3319" i="7"/>
  <c r="G3320" i="7"/>
  <c r="G3321" i="7"/>
  <c r="G3322" i="7"/>
  <c r="G3323" i="7"/>
  <c r="G3324" i="7"/>
  <c r="G3325" i="7"/>
  <c r="G3326" i="7"/>
  <c r="G3327" i="7"/>
  <c r="G3328" i="7"/>
  <c r="G3329" i="7"/>
  <c r="G3330" i="7"/>
  <c r="G3331" i="7"/>
  <c r="G3332" i="7"/>
  <c r="G3333" i="7"/>
  <c r="G3334" i="7"/>
  <c r="G3335" i="7"/>
  <c r="G3336" i="7"/>
  <c r="G3337" i="7"/>
  <c r="G3338" i="7"/>
  <c r="G3339" i="7"/>
  <c r="G3340" i="7"/>
  <c r="G3341" i="7"/>
  <c r="G3342" i="7"/>
  <c r="G3343" i="7"/>
  <c r="G3344" i="7"/>
  <c r="G3345" i="7"/>
  <c r="G3346" i="7"/>
  <c r="G3347" i="7"/>
  <c r="G3348" i="7"/>
  <c r="G3349" i="7"/>
  <c r="G3350" i="7"/>
  <c r="G3351" i="7"/>
  <c r="G3352" i="7"/>
  <c r="G3353" i="7"/>
  <c r="G3354" i="7"/>
  <c r="G3355" i="7"/>
  <c r="G3356" i="7"/>
  <c r="G3357" i="7"/>
  <c r="G3358" i="7"/>
  <c r="G3359" i="7"/>
  <c r="G3360" i="7"/>
  <c r="G3361" i="7"/>
  <c r="G3362" i="7"/>
  <c r="G3363" i="7"/>
  <c r="G3364" i="7"/>
  <c r="G3365" i="7"/>
  <c r="G3366" i="7"/>
  <c r="G3367" i="7"/>
  <c r="G3368" i="7"/>
  <c r="G3369" i="7"/>
  <c r="G3370" i="7"/>
  <c r="G3371" i="7"/>
  <c r="G3372" i="7"/>
  <c r="G3373" i="7"/>
  <c r="G3374" i="7"/>
  <c r="G3375" i="7"/>
  <c r="G3376" i="7"/>
  <c r="G3377" i="7"/>
  <c r="G3378" i="7"/>
  <c r="G3379" i="7"/>
  <c r="G3380" i="7"/>
  <c r="G3381" i="7"/>
  <c r="G3382" i="7"/>
  <c r="G3383" i="7"/>
  <c r="G3384" i="7"/>
  <c r="G3385" i="7"/>
  <c r="G3386" i="7"/>
  <c r="G3387" i="7"/>
  <c r="G3388" i="7"/>
  <c r="G3389" i="7"/>
  <c r="G3390" i="7"/>
  <c r="G3391" i="7"/>
  <c r="G3392" i="7"/>
  <c r="G3393" i="7"/>
  <c r="G3394" i="7"/>
  <c r="G3395" i="7"/>
  <c r="G3396" i="7"/>
  <c r="G3397" i="7"/>
  <c r="G3398" i="7"/>
  <c r="G3399" i="7"/>
  <c r="G3400" i="7"/>
  <c r="G3401" i="7"/>
  <c r="G3402" i="7"/>
  <c r="G3403" i="7"/>
  <c r="G3404" i="7"/>
  <c r="G3405" i="7"/>
  <c r="G3406" i="7"/>
  <c r="G3407" i="7"/>
  <c r="G3408" i="7"/>
  <c r="G3409" i="7"/>
  <c r="G3410" i="7"/>
  <c r="G3411" i="7"/>
  <c r="G3412" i="7"/>
  <c r="G3413" i="7"/>
  <c r="G3414" i="7"/>
  <c r="G3415" i="7"/>
  <c r="G3416" i="7"/>
  <c r="G3417" i="7"/>
  <c r="G3418" i="7"/>
  <c r="G3419" i="7"/>
  <c r="G3420" i="7"/>
  <c r="G3421" i="7"/>
  <c r="G3422" i="7"/>
  <c r="G3423" i="7"/>
  <c r="G3424" i="7"/>
  <c r="G3425" i="7"/>
  <c r="G3426" i="7"/>
  <c r="G3427" i="7"/>
  <c r="G3428" i="7"/>
  <c r="G3429" i="7"/>
  <c r="G3430" i="7"/>
  <c r="G3431" i="7"/>
  <c r="G3432" i="7"/>
  <c r="G3433" i="7"/>
  <c r="G3434" i="7"/>
  <c r="G3435" i="7"/>
  <c r="G3436" i="7"/>
  <c r="G3437" i="7"/>
  <c r="G3438" i="7"/>
  <c r="G3439" i="7"/>
  <c r="G3440" i="7"/>
  <c r="G3441" i="7"/>
  <c r="G3442" i="7"/>
  <c r="G3443" i="7"/>
  <c r="G3444" i="7"/>
  <c r="G3445" i="7"/>
  <c r="G3446" i="7"/>
  <c r="G3447" i="7"/>
  <c r="G3448" i="7"/>
  <c r="G3449" i="7"/>
  <c r="G3450" i="7"/>
  <c r="G3451" i="7"/>
  <c r="G3452" i="7"/>
  <c r="G3453" i="7"/>
  <c r="G3454" i="7"/>
  <c r="G3455" i="7"/>
  <c r="G3456" i="7"/>
  <c r="G3457" i="7"/>
  <c r="G3458" i="7"/>
  <c r="G3459" i="7"/>
  <c r="G3460" i="7"/>
  <c r="G3461" i="7"/>
  <c r="G3462" i="7"/>
  <c r="G3463" i="7"/>
  <c r="G3464" i="7"/>
  <c r="G3465" i="7"/>
  <c r="G3466" i="7"/>
  <c r="G3467" i="7"/>
  <c r="G3468" i="7"/>
  <c r="G3469" i="7"/>
  <c r="G3470" i="7"/>
  <c r="G3471" i="7"/>
  <c r="G3472" i="7"/>
  <c r="G3473" i="7"/>
  <c r="G3474" i="7"/>
  <c r="G3475" i="7"/>
  <c r="G3476" i="7"/>
  <c r="G3477" i="7"/>
  <c r="G3478" i="7"/>
  <c r="G3479" i="7"/>
  <c r="G3480" i="7"/>
  <c r="G3481" i="7"/>
  <c r="G3482" i="7"/>
  <c r="G3483" i="7"/>
  <c r="G3484" i="7"/>
  <c r="G3485" i="7"/>
  <c r="G3486" i="7"/>
  <c r="G3487" i="7"/>
  <c r="G3488" i="7"/>
  <c r="G3489" i="7"/>
  <c r="G3490" i="7"/>
  <c r="G3491" i="7"/>
  <c r="G3492" i="7"/>
  <c r="G3493" i="7"/>
  <c r="G3494" i="7"/>
  <c r="G3495" i="7"/>
  <c r="G3496" i="7"/>
  <c r="G3497" i="7"/>
  <c r="G3498" i="7"/>
  <c r="G3499" i="7"/>
  <c r="G3500" i="7"/>
  <c r="G3501" i="7"/>
  <c r="G3502" i="7"/>
  <c r="G3503" i="7"/>
  <c r="G3504" i="7"/>
  <c r="G3505" i="7"/>
  <c r="G3506" i="7"/>
  <c r="G3507" i="7"/>
  <c r="G3508" i="7"/>
  <c r="G3509" i="7"/>
  <c r="G3510" i="7"/>
  <c r="G3511" i="7"/>
  <c r="G3512" i="7"/>
  <c r="G3513" i="7"/>
  <c r="G3514" i="7"/>
  <c r="G3515" i="7"/>
  <c r="G3516" i="7"/>
  <c r="G3517" i="7"/>
  <c r="G3518" i="7"/>
  <c r="G3519" i="7"/>
  <c r="G3520" i="7"/>
  <c r="G3521" i="7"/>
  <c r="G3522" i="7"/>
  <c r="G3523" i="7"/>
  <c r="G3524" i="7"/>
  <c r="G3525" i="7"/>
  <c r="G3526" i="7"/>
  <c r="G3527" i="7"/>
  <c r="G3528" i="7"/>
  <c r="G3529" i="7"/>
  <c r="G3530" i="7"/>
  <c r="G3531" i="7"/>
  <c r="G3532" i="7"/>
  <c r="G3533" i="7"/>
  <c r="G3534" i="7"/>
  <c r="G3535" i="7"/>
  <c r="G3536" i="7"/>
  <c r="G3537" i="7"/>
  <c r="G3538" i="7"/>
  <c r="G3539" i="7"/>
  <c r="G3540" i="7"/>
  <c r="G3541" i="7"/>
  <c r="G3542" i="7"/>
  <c r="G3543" i="7"/>
  <c r="G3544" i="7"/>
  <c r="G3545" i="7"/>
  <c r="G3546" i="7"/>
  <c r="G3547" i="7"/>
  <c r="G3548" i="7"/>
  <c r="G3549" i="7"/>
  <c r="G3550" i="7"/>
  <c r="G3551" i="7"/>
  <c r="G3552" i="7"/>
  <c r="G3553" i="7"/>
  <c r="G3554" i="7"/>
  <c r="G3555" i="7"/>
  <c r="G3556" i="7"/>
  <c r="G3557" i="7"/>
  <c r="G3558" i="7"/>
  <c r="G3559" i="7"/>
  <c r="G3560" i="7"/>
  <c r="G3561" i="7"/>
  <c r="G3562" i="7"/>
  <c r="G3563" i="7"/>
  <c r="G3564" i="7"/>
  <c r="G3565" i="7"/>
  <c r="G3566" i="7"/>
  <c r="G3567" i="7"/>
  <c r="G3568" i="7"/>
  <c r="G3569" i="7"/>
  <c r="G3570" i="7"/>
  <c r="G3571" i="7"/>
  <c r="G3572" i="7"/>
  <c r="G3573" i="7"/>
  <c r="G3574" i="7"/>
  <c r="G3575" i="7"/>
  <c r="G3576" i="7"/>
  <c r="G3577" i="7"/>
  <c r="G3578" i="7"/>
  <c r="G3579" i="7"/>
  <c r="G3580" i="7"/>
  <c r="G3581" i="7"/>
  <c r="G3582" i="7"/>
  <c r="G3583" i="7"/>
  <c r="G3584" i="7"/>
  <c r="G3585" i="7"/>
  <c r="G3586" i="7"/>
  <c r="G3587" i="7"/>
  <c r="G3588" i="7"/>
  <c r="G3589" i="7"/>
  <c r="G3590" i="7"/>
  <c r="G3591" i="7"/>
  <c r="G3592" i="7"/>
  <c r="G3593" i="7"/>
  <c r="G3594" i="7"/>
  <c r="G3595" i="7"/>
  <c r="G3596" i="7"/>
  <c r="G3597" i="7"/>
  <c r="G3598" i="7"/>
  <c r="G3599" i="7"/>
  <c r="G3600" i="7"/>
  <c r="G3601" i="7"/>
  <c r="G3602" i="7"/>
  <c r="G3603" i="7"/>
  <c r="G3604" i="7"/>
  <c r="G3605" i="7"/>
  <c r="G3606" i="7"/>
  <c r="G3607" i="7"/>
  <c r="G3608" i="7"/>
  <c r="G3609" i="7"/>
  <c r="G3610" i="7"/>
  <c r="G3611" i="7"/>
  <c r="G3612" i="7"/>
  <c r="G3613" i="7"/>
  <c r="G3614" i="7"/>
  <c r="G3615" i="7"/>
  <c r="G3616" i="7"/>
  <c r="G3617" i="7"/>
  <c r="G3618" i="7"/>
  <c r="G3619" i="7"/>
  <c r="G3620" i="7"/>
  <c r="G3621" i="7"/>
  <c r="G3622" i="7"/>
  <c r="G3623" i="7"/>
  <c r="G3624" i="7"/>
  <c r="G3625" i="7"/>
  <c r="G3626" i="7"/>
  <c r="G3627" i="7"/>
  <c r="G3628" i="7"/>
  <c r="G3629" i="7"/>
  <c r="G3630" i="7"/>
  <c r="G3631" i="7"/>
  <c r="G3632" i="7"/>
  <c r="G3633" i="7"/>
  <c r="G3634" i="7"/>
  <c r="G3635" i="7"/>
  <c r="G3636" i="7"/>
  <c r="G3637" i="7"/>
  <c r="G3638" i="7"/>
  <c r="G3639" i="7"/>
  <c r="G3640" i="7"/>
  <c r="G3641" i="7"/>
  <c r="G3642" i="7"/>
  <c r="G3643" i="7"/>
  <c r="G3644" i="7"/>
  <c r="G3645" i="7"/>
  <c r="G3646" i="7"/>
  <c r="G3647" i="7"/>
  <c r="G3648" i="7"/>
  <c r="G3649" i="7"/>
  <c r="G3650" i="7"/>
  <c r="G3651" i="7"/>
  <c r="G3652" i="7"/>
  <c r="G3653" i="7"/>
  <c r="G3654" i="7"/>
  <c r="G3655" i="7"/>
  <c r="G3656" i="7"/>
  <c r="G3657" i="7"/>
  <c r="G3658" i="7"/>
  <c r="G3659" i="7"/>
  <c r="G3660" i="7"/>
  <c r="G3661" i="7"/>
  <c r="G3662" i="7"/>
  <c r="G3663" i="7"/>
  <c r="G3664" i="7"/>
  <c r="G3665" i="7"/>
  <c r="G3666" i="7"/>
  <c r="G3667" i="7"/>
  <c r="G3668" i="7"/>
  <c r="G3669" i="7"/>
  <c r="G3670" i="7"/>
  <c r="G3671" i="7"/>
  <c r="G3672" i="7"/>
  <c r="G3673" i="7"/>
  <c r="G3674" i="7"/>
  <c r="G3675" i="7"/>
  <c r="G3676" i="7"/>
  <c r="G3677" i="7"/>
  <c r="G3678" i="7"/>
  <c r="G3679" i="7"/>
  <c r="G3680" i="7"/>
  <c r="G3681" i="7"/>
  <c r="G3682" i="7"/>
  <c r="G3683" i="7"/>
  <c r="G3684" i="7"/>
  <c r="G3685" i="7"/>
  <c r="G3686" i="7"/>
  <c r="G3687" i="7"/>
  <c r="G3688" i="7"/>
  <c r="G3689" i="7"/>
  <c r="G3690" i="7"/>
  <c r="G3691" i="7"/>
  <c r="G3692" i="7"/>
  <c r="G3693" i="7"/>
  <c r="G3694" i="7"/>
  <c r="G3695" i="7"/>
  <c r="G3696" i="7"/>
  <c r="G3697" i="7"/>
  <c r="G3698" i="7"/>
  <c r="G3699" i="7"/>
  <c r="G3700" i="7"/>
  <c r="G3701" i="7"/>
  <c r="G3702" i="7"/>
  <c r="G3703" i="7"/>
  <c r="G3704" i="7"/>
  <c r="G3705" i="7"/>
  <c r="G3706" i="7"/>
  <c r="G3707" i="7"/>
  <c r="G3708" i="7"/>
  <c r="G3709" i="7"/>
  <c r="G3710" i="7"/>
  <c r="G3711" i="7"/>
  <c r="G3712" i="7"/>
  <c r="G3713" i="7"/>
  <c r="G3714" i="7"/>
  <c r="G3715" i="7"/>
  <c r="G3716" i="7"/>
  <c r="G3717" i="7"/>
  <c r="G3718" i="7"/>
  <c r="G3719" i="7"/>
  <c r="G3720" i="7"/>
  <c r="G3721" i="7"/>
  <c r="G3722" i="7"/>
  <c r="G3723" i="7"/>
  <c r="G3724" i="7"/>
  <c r="G3725" i="7"/>
  <c r="G3726" i="7"/>
  <c r="G3727" i="7"/>
  <c r="G3728" i="7"/>
  <c r="G3729" i="7"/>
  <c r="G3730" i="7"/>
  <c r="G3731" i="7"/>
  <c r="G3732" i="7"/>
  <c r="G3733" i="7"/>
  <c r="G3734" i="7"/>
  <c r="G3735" i="7"/>
  <c r="G3736" i="7"/>
  <c r="G3737" i="7"/>
  <c r="G3738" i="7"/>
  <c r="G3739" i="7"/>
  <c r="G3740" i="7"/>
  <c r="G3741" i="7"/>
  <c r="G3742" i="7"/>
  <c r="G3743" i="7"/>
  <c r="G3744" i="7"/>
  <c r="G3745" i="7"/>
  <c r="G3746" i="7"/>
  <c r="G3747" i="7"/>
  <c r="G3748" i="7"/>
  <c r="G3749" i="7"/>
  <c r="G3750" i="7"/>
  <c r="G3751" i="7"/>
  <c r="G3752" i="7"/>
  <c r="G3753" i="7"/>
  <c r="G3754" i="7"/>
  <c r="G3755" i="7"/>
  <c r="G3756" i="7"/>
  <c r="G3757" i="7"/>
  <c r="G3758" i="7"/>
  <c r="G3759" i="7"/>
  <c r="G3760" i="7"/>
  <c r="G3761" i="7"/>
  <c r="G3762" i="7"/>
  <c r="G3763" i="7"/>
  <c r="G3764" i="7"/>
  <c r="G3765" i="7"/>
  <c r="G3766" i="7"/>
  <c r="G3767" i="7"/>
  <c r="G3768" i="7"/>
  <c r="G3769" i="7"/>
  <c r="G3770" i="7"/>
  <c r="G3771" i="7"/>
  <c r="G3772" i="7"/>
  <c r="G3773" i="7"/>
  <c r="G3774" i="7"/>
  <c r="G3775" i="7"/>
  <c r="G3776" i="7"/>
  <c r="G3777" i="7"/>
  <c r="G3778" i="7"/>
  <c r="G3779" i="7"/>
  <c r="G3780" i="7"/>
  <c r="G3781" i="7"/>
  <c r="G3782" i="7"/>
  <c r="G3783" i="7"/>
  <c r="G3784" i="7"/>
  <c r="G3785" i="7"/>
  <c r="G3786" i="7"/>
  <c r="G3787" i="7"/>
  <c r="G3788" i="7"/>
  <c r="G3789" i="7"/>
  <c r="G3790" i="7"/>
  <c r="G3791" i="7"/>
  <c r="G3792" i="7"/>
  <c r="G3793" i="7"/>
  <c r="G3794" i="7"/>
  <c r="G3795" i="7"/>
  <c r="G3796" i="7"/>
  <c r="G3797" i="7"/>
  <c r="G3798" i="7"/>
  <c r="G3799" i="7"/>
  <c r="G3800" i="7"/>
  <c r="G3801" i="7"/>
  <c r="G3802" i="7"/>
  <c r="G3803" i="7"/>
  <c r="G3804" i="7"/>
  <c r="G3805" i="7"/>
  <c r="G3806" i="7"/>
  <c r="G3807" i="7"/>
  <c r="G3808" i="7"/>
  <c r="G3809" i="7"/>
  <c r="G3810" i="7"/>
  <c r="G3811" i="7"/>
  <c r="G3812" i="7"/>
  <c r="G3813" i="7"/>
  <c r="G3814" i="7"/>
  <c r="G3815" i="7"/>
  <c r="G3816" i="7"/>
  <c r="G3817" i="7"/>
  <c r="G3818" i="7"/>
  <c r="G3819" i="7"/>
  <c r="G3820" i="7"/>
  <c r="G3821" i="7"/>
  <c r="G3822" i="7"/>
  <c r="G3823" i="7"/>
  <c r="G3824" i="7"/>
  <c r="G3825" i="7"/>
  <c r="G3826" i="7"/>
  <c r="G3827" i="7"/>
  <c r="G3828" i="7"/>
  <c r="G3829" i="7"/>
  <c r="G3830" i="7"/>
  <c r="G3831" i="7"/>
  <c r="G3832" i="7"/>
  <c r="G3833" i="7"/>
  <c r="G3834" i="7"/>
  <c r="G3835" i="7"/>
  <c r="G3836" i="7"/>
  <c r="G3837" i="7"/>
  <c r="G3838" i="7"/>
  <c r="G3839" i="7"/>
  <c r="G3840" i="7"/>
  <c r="G3841" i="7"/>
  <c r="G3842" i="7"/>
  <c r="G3843" i="7"/>
  <c r="G3844" i="7"/>
  <c r="G3845" i="7"/>
  <c r="G3846" i="7"/>
  <c r="G3847" i="7"/>
  <c r="G3848" i="7"/>
  <c r="G3849" i="7"/>
  <c r="G3850" i="7"/>
  <c r="G3851" i="7"/>
  <c r="G3852" i="7"/>
  <c r="G3853" i="7"/>
  <c r="G3854" i="7"/>
  <c r="G3855" i="7"/>
  <c r="G3856" i="7"/>
  <c r="G3857" i="7"/>
  <c r="G3858" i="7"/>
  <c r="G3859" i="7"/>
  <c r="G3860" i="7"/>
  <c r="G3861" i="7"/>
  <c r="G3862" i="7"/>
  <c r="G3863" i="7"/>
  <c r="G3864" i="7"/>
  <c r="G3865" i="7"/>
  <c r="G3866" i="7"/>
  <c r="G3867" i="7"/>
  <c r="G3868" i="7"/>
  <c r="G3869" i="7"/>
  <c r="G3870" i="7"/>
  <c r="G3871" i="7"/>
  <c r="G3872" i="7"/>
  <c r="G3873" i="7"/>
  <c r="G3874" i="7"/>
  <c r="G3875" i="7"/>
  <c r="G3876" i="7"/>
  <c r="G3877" i="7"/>
  <c r="G3878" i="7"/>
  <c r="G3879" i="7"/>
  <c r="G3880" i="7"/>
  <c r="G3881" i="7"/>
  <c r="G3882" i="7"/>
  <c r="G3883" i="7"/>
  <c r="G3884" i="7"/>
  <c r="G3885" i="7"/>
  <c r="G3886" i="7"/>
  <c r="G3887" i="7"/>
  <c r="G3888" i="7"/>
  <c r="G3889" i="7"/>
  <c r="G3890" i="7"/>
  <c r="G3891" i="7"/>
  <c r="G3892" i="7"/>
  <c r="G3893" i="7"/>
  <c r="G3894" i="7"/>
  <c r="G3895" i="7"/>
  <c r="G3896" i="7"/>
  <c r="G3897" i="7"/>
  <c r="G3898" i="7"/>
  <c r="G3899" i="7"/>
  <c r="G3900" i="7"/>
  <c r="G3901" i="7"/>
  <c r="G3902" i="7"/>
  <c r="G3903" i="7"/>
  <c r="G3904" i="7"/>
  <c r="G3905" i="7"/>
  <c r="G3906" i="7"/>
  <c r="G3907" i="7"/>
  <c r="G3908" i="7"/>
  <c r="G3909" i="7"/>
  <c r="G3910" i="7"/>
  <c r="G3911" i="7"/>
  <c r="G3912" i="7"/>
  <c r="G3913" i="7"/>
  <c r="G3914" i="7"/>
  <c r="G3915" i="7"/>
  <c r="G3916" i="7"/>
  <c r="G3917" i="7"/>
  <c r="G3918" i="7"/>
  <c r="G3919" i="7"/>
  <c r="G3920" i="7"/>
  <c r="G3921" i="7"/>
  <c r="G3922" i="7"/>
  <c r="G3923" i="7"/>
  <c r="G3924" i="7"/>
  <c r="G3925" i="7"/>
  <c r="G3926" i="7"/>
  <c r="G3927" i="7"/>
  <c r="G3928" i="7"/>
  <c r="G3929" i="7"/>
  <c r="G3930" i="7"/>
  <c r="G3931" i="7"/>
  <c r="G3932" i="7"/>
  <c r="G3933" i="7"/>
  <c r="G3934" i="7"/>
  <c r="G3935" i="7"/>
  <c r="G3936" i="7"/>
  <c r="G3937" i="7"/>
  <c r="G3938" i="7"/>
  <c r="G3939" i="7"/>
  <c r="G3940" i="7"/>
  <c r="G3941" i="7"/>
  <c r="G3942" i="7"/>
  <c r="G3943" i="7"/>
  <c r="G3944" i="7"/>
  <c r="G3945" i="7"/>
  <c r="G3946" i="7"/>
  <c r="G3947" i="7"/>
  <c r="G3948" i="7"/>
  <c r="G3949" i="7"/>
  <c r="G3950" i="7"/>
  <c r="G3951" i="7"/>
  <c r="G3952" i="7"/>
  <c r="G3953" i="7"/>
  <c r="G3954" i="7"/>
  <c r="G3955" i="7"/>
  <c r="G3956" i="7"/>
  <c r="G3957" i="7"/>
  <c r="G3958" i="7"/>
  <c r="G3959" i="7"/>
  <c r="G3960" i="7"/>
  <c r="G3961" i="7"/>
  <c r="G3962" i="7"/>
  <c r="G3963" i="7"/>
  <c r="G3964" i="7"/>
  <c r="G3965" i="7"/>
  <c r="G3966" i="7"/>
  <c r="G3967" i="7"/>
  <c r="G3968" i="7"/>
  <c r="G3969" i="7"/>
  <c r="G3970" i="7"/>
  <c r="G3971" i="7"/>
  <c r="G3972" i="7"/>
  <c r="G3973" i="7"/>
  <c r="G3974" i="7"/>
  <c r="G3975" i="7"/>
  <c r="G3976" i="7"/>
  <c r="G3977" i="7"/>
  <c r="G3978" i="7"/>
  <c r="G3979" i="7"/>
  <c r="G3980" i="7"/>
  <c r="G3981" i="7"/>
  <c r="G3982" i="7"/>
  <c r="G3983" i="7"/>
  <c r="G3984" i="7"/>
  <c r="G3985" i="7"/>
  <c r="G3986" i="7"/>
  <c r="G3987" i="7"/>
  <c r="G3988" i="7"/>
  <c r="G3989" i="7"/>
  <c r="G3990" i="7"/>
  <c r="G3991" i="7"/>
  <c r="G3992" i="7"/>
  <c r="G3993" i="7"/>
  <c r="G3994" i="7"/>
  <c r="G3995" i="7"/>
  <c r="G3996" i="7"/>
  <c r="G3997" i="7"/>
  <c r="G3998" i="7"/>
  <c r="G3999" i="7"/>
  <c r="G4000" i="7"/>
  <c r="G4001" i="7"/>
  <c r="G4002" i="7"/>
  <c r="G4003" i="7"/>
  <c r="G4004" i="7"/>
  <c r="G4005" i="7"/>
  <c r="G4006" i="7"/>
  <c r="G4007" i="7"/>
  <c r="G4008" i="7"/>
  <c r="G4009" i="7"/>
  <c r="G4010" i="7"/>
  <c r="G4011" i="7"/>
  <c r="G4012" i="7"/>
  <c r="G4013" i="7"/>
  <c r="G4014" i="7"/>
  <c r="G4015" i="7"/>
  <c r="G4016" i="7"/>
  <c r="G4017" i="7"/>
  <c r="G4018" i="7"/>
  <c r="G4019" i="7"/>
  <c r="G4020" i="7"/>
  <c r="G4021" i="7"/>
  <c r="G4022" i="7"/>
  <c r="G4023" i="7"/>
  <c r="G4024" i="7"/>
  <c r="G4025" i="7"/>
  <c r="G4026" i="7"/>
  <c r="G4027" i="7"/>
  <c r="G4028" i="7"/>
  <c r="G4029" i="7"/>
  <c r="G4030" i="7"/>
  <c r="G4031" i="7"/>
  <c r="G4032" i="7"/>
  <c r="G4033" i="7"/>
  <c r="G4034" i="7"/>
  <c r="G4035" i="7"/>
  <c r="G4036" i="7"/>
  <c r="G4037" i="7"/>
  <c r="G4038" i="7"/>
  <c r="G4039" i="7"/>
  <c r="G4040" i="7"/>
  <c r="G4041" i="7"/>
  <c r="G4042" i="7"/>
  <c r="G4043" i="7"/>
  <c r="G4044" i="7"/>
  <c r="G4045" i="7"/>
  <c r="G4046" i="7"/>
  <c r="G4047" i="7"/>
  <c r="G4048" i="7"/>
  <c r="G4049" i="7"/>
  <c r="G4050" i="7"/>
  <c r="G4051" i="7"/>
  <c r="G4052" i="7"/>
  <c r="G4053" i="7"/>
  <c r="G4054" i="7"/>
  <c r="G4055" i="7"/>
  <c r="G4056" i="7"/>
  <c r="G4057" i="7"/>
  <c r="G4058" i="7"/>
  <c r="G4059" i="7"/>
  <c r="G4060" i="7"/>
  <c r="G4061" i="7"/>
  <c r="G4062" i="7"/>
  <c r="G4063" i="7"/>
  <c r="G4064" i="7"/>
  <c r="G4065" i="7"/>
  <c r="G4066" i="7"/>
  <c r="G4067" i="7"/>
  <c r="G4068" i="7"/>
  <c r="G4069" i="7"/>
  <c r="G4070" i="7"/>
  <c r="G4071" i="7"/>
  <c r="G4072" i="7"/>
  <c r="G4073" i="7"/>
  <c r="G4074" i="7"/>
  <c r="G4075" i="7"/>
  <c r="G4076" i="7"/>
  <c r="G4077" i="7"/>
  <c r="G4078" i="7"/>
  <c r="G4079" i="7"/>
  <c r="G4080" i="7"/>
  <c r="G4081" i="7"/>
  <c r="G4082" i="7"/>
  <c r="G4083" i="7"/>
  <c r="G4084" i="7"/>
  <c r="G4085" i="7"/>
  <c r="G4086" i="7"/>
  <c r="G4087" i="7"/>
  <c r="G4088" i="7"/>
  <c r="G4089" i="7"/>
  <c r="G4090" i="7"/>
  <c r="G4091" i="7"/>
  <c r="G4092" i="7"/>
  <c r="G4093" i="7"/>
  <c r="G4094" i="7"/>
  <c r="G4095" i="7"/>
  <c r="G4096" i="7"/>
  <c r="G4097" i="7"/>
  <c r="G4098" i="7"/>
  <c r="G4099" i="7"/>
  <c r="G4100" i="7"/>
  <c r="G4101" i="7"/>
  <c r="G4102" i="7"/>
  <c r="G4103" i="7"/>
  <c r="G4104" i="7"/>
  <c r="G4105" i="7"/>
  <c r="G4106" i="7"/>
  <c r="G4107" i="7"/>
  <c r="G4108" i="7"/>
  <c r="G4109" i="7"/>
  <c r="G4110" i="7"/>
  <c r="G4111" i="7"/>
  <c r="G4112" i="7"/>
  <c r="G4113" i="7"/>
  <c r="G4114" i="7"/>
  <c r="G4115" i="7"/>
  <c r="G4116" i="7"/>
  <c r="G4117" i="7"/>
  <c r="G4118" i="7"/>
  <c r="G4119" i="7"/>
  <c r="G4120" i="7"/>
  <c r="G4121" i="7"/>
  <c r="G4122" i="7"/>
  <c r="G4123" i="7"/>
  <c r="G4124" i="7"/>
  <c r="G4125" i="7"/>
  <c r="G4126" i="7"/>
  <c r="G4127" i="7"/>
  <c r="G4128" i="7"/>
  <c r="G4129" i="7"/>
  <c r="G4130" i="7"/>
  <c r="G4131" i="7"/>
  <c r="G4132" i="7"/>
  <c r="G4133" i="7"/>
  <c r="G4134" i="7"/>
  <c r="G4135" i="7"/>
  <c r="G4136" i="7"/>
  <c r="G4137" i="7"/>
  <c r="G4138" i="7"/>
  <c r="G4139" i="7"/>
  <c r="G4140" i="7"/>
  <c r="G4141" i="7"/>
  <c r="G4142" i="7"/>
  <c r="G4143" i="7"/>
  <c r="G4144" i="7"/>
  <c r="G4145" i="7"/>
  <c r="G4146" i="7"/>
  <c r="G4147" i="7"/>
  <c r="G4148" i="7"/>
  <c r="G4149" i="7"/>
  <c r="G4150" i="7"/>
  <c r="G4151" i="7"/>
  <c r="G4152" i="7"/>
  <c r="G4153" i="7"/>
  <c r="G4154" i="7"/>
  <c r="G4155" i="7"/>
  <c r="G4156" i="7"/>
  <c r="G4157" i="7"/>
  <c r="G4158" i="7"/>
  <c r="G4159" i="7"/>
  <c r="G4160" i="7"/>
  <c r="G4161" i="7"/>
  <c r="G4162" i="7"/>
  <c r="G4163" i="7"/>
  <c r="G4164" i="7"/>
  <c r="G4165" i="7"/>
  <c r="G4166" i="7"/>
  <c r="G4167" i="7"/>
  <c r="G4168" i="7"/>
  <c r="G4169" i="7"/>
  <c r="G4170" i="7"/>
  <c r="G4171" i="7"/>
  <c r="G4172" i="7"/>
  <c r="G4173" i="7"/>
  <c r="G4174" i="7"/>
  <c r="G4175" i="7"/>
  <c r="G4176" i="7"/>
  <c r="G4177" i="7"/>
  <c r="G4178" i="7"/>
  <c r="G4179" i="7"/>
  <c r="G4180" i="7"/>
  <c r="G4181" i="7"/>
  <c r="G4182" i="7"/>
  <c r="G4183" i="7"/>
  <c r="G4184" i="7"/>
  <c r="G4185" i="7"/>
  <c r="G4186" i="7"/>
  <c r="G4187" i="7"/>
  <c r="G4188" i="7"/>
  <c r="G4189" i="7"/>
  <c r="G4190" i="7"/>
  <c r="G4191" i="7"/>
  <c r="G4192" i="7"/>
  <c r="G4193" i="7"/>
  <c r="G4194" i="7"/>
  <c r="G4195" i="7"/>
  <c r="G4196" i="7"/>
  <c r="G4197" i="7"/>
  <c r="G4198" i="7"/>
  <c r="G4199" i="7"/>
  <c r="G4200" i="7"/>
  <c r="G4201" i="7"/>
  <c r="G4202" i="7"/>
  <c r="G4203" i="7"/>
  <c r="G4204" i="7"/>
  <c r="G4205" i="7"/>
  <c r="G4206" i="7"/>
  <c r="G4207" i="7"/>
  <c r="G4208" i="7"/>
  <c r="G4209" i="7"/>
  <c r="G4210" i="7"/>
  <c r="G4211" i="7"/>
  <c r="G4212" i="7"/>
  <c r="G4213" i="7"/>
  <c r="G4214" i="7"/>
  <c r="G4215" i="7"/>
  <c r="G4216" i="7"/>
  <c r="G4217" i="7"/>
  <c r="G4218" i="7"/>
  <c r="G4219" i="7"/>
  <c r="G4220" i="7"/>
  <c r="G4221" i="7"/>
  <c r="G4222" i="7"/>
  <c r="G4223" i="7"/>
  <c r="G4224" i="7"/>
  <c r="G4225" i="7"/>
  <c r="G4226" i="7"/>
  <c r="G4227" i="7"/>
  <c r="G4228" i="7"/>
  <c r="G4229" i="7"/>
  <c r="G4230" i="7"/>
  <c r="G4231" i="7"/>
  <c r="G4232" i="7"/>
  <c r="G4233" i="7"/>
  <c r="G4234" i="7"/>
  <c r="G4235" i="7"/>
  <c r="G4236" i="7"/>
  <c r="G4237" i="7"/>
  <c r="G4238" i="7"/>
  <c r="G4239" i="7"/>
  <c r="G4240" i="7"/>
  <c r="G4241" i="7"/>
  <c r="G4242" i="7"/>
  <c r="G4243" i="7"/>
  <c r="G4244" i="7"/>
  <c r="G4245" i="7"/>
  <c r="G4246" i="7"/>
  <c r="G4247" i="7"/>
  <c r="G4248" i="7"/>
  <c r="G4249" i="7"/>
  <c r="G4250" i="7"/>
  <c r="G4251" i="7"/>
  <c r="G4252" i="7"/>
  <c r="G4253" i="7"/>
  <c r="G4254" i="7"/>
  <c r="G4255" i="7"/>
  <c r="G4256" i="7"/>
  <c r="G4257" i="7"/>
  <c r="G4258" i="7"/>
  <c r="G4259" i="7"/>
  <c r="G4260" i="7"/>
  <c r="G4261" i="7"/>
  <c r="G4262" i="7"/>
  <c r="G4263" i="7"/>
  <c r="G4264" i="7"/>
  <c r="G4265" i="7"/>
  <c r="G4266" i="7"/>
  <c r="G4267" i="7"/>
  <c r="G4268" i="7"/>
  <c r="G4269" i="7"/>
  <c r="G4270" i="7"/>
  <c r="G4271" i="7"/>
  <c r="G4272" i="7"/>
  <c r="G4273" i="7"/>
  <c r="G4274" i="7"/>
  <c r="G4275" i="7"/>
  <c r="G4276" i="7"/>
  <c r="G4277" i="7"/>
  <c r="G4278" i="7"/>
  <c r="G4279" i="7"/>
  <c r="G4280" i="7"/>
  <c r="G4281" i="7"/>
  <c r="G4282" i="7"/>
  <c r="G4283" i="7"/>
  <c r="G4284" i="7"/>
  <c r="G4285" i="7"/>
  <c r="G4286" i="7"/>
  <c r="G4287" i="7"/>
  <c r="G4288" i="7"/>
  <c r="G4289" i="7"/>
  <c r="G4290" i="7"/>
  <c r="G4291" i="7"/>
  <c r="G4292" i="7"/>
  <c r="G4293" i="7"/>
  <c r="G4294" i="7"/>
  <c r="G4295" i="7"/>
  <c r="G4296" i="7"/>
  <c r="G4297" i="7"/>
  <c r="G4298" i="7"/>
  <c r="G4299" i="7"/>
  <c r="G4300" i="7"/>
  <c r="G4301" i="7"/>
  <c r="G4302" i="7"/>
  <c r="G4303" i="7"/>
  <c r="G4304" i="7"/>
  <c r="G4305" i="7"/>
  <c r="G4306" i="7"/>
  <c r="G4307" i="7"/>
  <c r="G4308" i="7"/>
  <c r="G4309" i="7"/>
  <c r="G4310" i="7"/>
  <c r="G4311" i="7"/>
  <c r="G4312" i="7"/>
  <c r="G4313" i="7"/>
  <c r="G4314" i="7"/>
  <c r="G4315" i="7"/>
  <c r="G4316" i="7"/>
  <c r="G4317" i="7"/>
  <c r="G4318" i="7"/>
  <c r="G4319" i="7"/>
  <c r="G4320" i="7"/>
  <c r="G4321" i="7"/>
  <c r="G4322" i="7"/>
  <c r="G4323" i="7"/>
  <c r="G4324" i="7"/>
  <c r="G4325" i="7"/>
  <c r="G4326" i="7"/>
  <c r="G4327" i="7"/>
  <c r="G4328" i="7"/>
  <c r="G4329" i="7"/>
  <c r="G4330" i="7"/>
  <c r="G4331" i="7"/>
  <c r="G4332" i="7"/>
  <c r="G4333" i="7"/>
  <c r="G4334" i="7"/>
  <c r="G4335" i="7"/>
  <c r="G4336" i="7"/>
  <c r="G4337" i="7"/>
  <c r="G4338" i="7"/>
  <c r="G4339" i="7"/>
  <c r="G4340" i="7"/>
  <c r="G4341" i="7"/>
  <c r="G4342" i="7"/>
  <c r="G4343" i="7"/>
  <c r="G4344" i="7"/>
  <c r="G4345" i="7"/>
  <c r="G4346" i="7"/>
  <c r="G4347" i="7"/>
  <c r="G4348" i="7"/>
  <c r="G4349" i="7"/>
  <c r="G4350" i="7"/>
  <c r="G4351" i="7"/>
  <c r="G4352" i="7"/>
  <c r="G4353" i="7"/>
  <c r="G4354" i="7"/>
  <c r="G4355" i="7"/>
  <c r="G4356" i="7"/>
  <c r="G4357" i="7"/>
  <c r="G4358" i="7"/>
  <c r="G4359" i="7"/>
  <c r="G4360" i="7"/>
  <c r="G4361" i="7"/>
  <c r="G4362" i="7"/>
  <c r="G4363" i="7"/>
  <c r="G4364" i="7"/>
  <c r="G4365" i="7"/>
  <c r="G4366" i="7"/>
  <c r="G4367" i="7"/>
  <c r="G4368" i="7"/>
  <c r="G4369" i="7"/>
  <c r="G4370" i="7"/>
  <c r="G4371" i="7"/>
  <c r="G4372" i="7"/>
  <c r="G4373" i="7"/>
  <c r="G4374" i="7"/>
  <c r="G4375" i="7"/>
  <c r="G4376" i="7"/>
  <c r="G4377" i="7"/>
  <c r="G4378" i="7"/>
  <c r="G4379" i="7"/>
  <c r="G4380" i="7"/>
  <c r="G4381" i="7"/>
  <c r="G4382" i="7"/>
  <c r="G4383" i="7"/>
  <c r="G4384" i="7"/>
  <c r="G4385" i="7"/>
  <c r="G4386" i="7"/>
  <c r="G4387" i="7"/>
  <c r="G4388" i="7"/>
  <c r="G4389" i="7"/>
  <c r="G4390" i="7"/>
  <c r="G4391" i="7"/>
  <c r="G4392" i="7"/>
  <c r="G4393" i="7"/>
  <c r="G4394" i="7"/>
  <c r="G4395" i="7"/>
  <c r="G4396" i="7"/>
  <c r="G4397" i="7"/>
  <c r="G4398" i="7"/>
  <c r="G4399" i="7"/>
  <c r="G4400" i="7"/>
  <c r="G4401" i="7"/>
  <c r="G4402" i="7"/>
  <c r="G4403" i="7"/>
  <c r="G4404" i="7"/>
  <c r="G4405" i="7"/>
  <c r="G4406" i="7"/>
  <c r="G4407" i="7"/>
  <c r="G4408" i="7"/>
  <c r="G4409" i="7"/>
  <c r="G4410" i="7"/>
  <c r="G4411" i="7"/>
  <c r="G4412" i="7"/>
  <c r="G4413" i="7"/>
  <c r="G4414" i="7"/>
  <c r="G4415" i="7"/>
  <c r="G4416" i="7"/>
  <c r="G4417" i="7"/>
  <c r="G4418" i="7"/>
  <c r="G4419" i="7"/>
  <c r="G4420" i="7"/>
  <c r="G4421" i="7"/>
  <c r="G4422" i="7"/>
  <c r="G4423" i="7"/>
  <c r="G4424" i="7"/>
  <c r="G4425" i="7"/>
  <c r="G4426" i="7"/>
  <c r="G4427" i="7"/>
  <c r="G4428" i="7"/>
  <c r="G4429" i="7"/>
  <c r="G4430" i="7"/>
  <c r="G4431" i="7"/>
  <c r="G4432" i="7"/>
  <c r="G4433" i="7"/>
  <c r="G4434" i="7"/>
  <c r="G4435" i="7"/>
  <c r="G4436" i="7"/>
  <c r="G4437" i="7"/>
  <c r="G4438" i="7"/>
  <c r="G4439" i="7"/>
  <c r="G4440" i="7"/>
  <c r="G4441" i="7"/>
  <c r="G4442" i="7"/>
  <c r="G4443" i="7"/>
  <c r="G4444" i="7"/>
  <c r="G4445" i="7"/>
  <c r="G4446" i="7"/>
  <c r="G4447" i="7"/>
  <c r="G4448" i="7"/>
  <c r="G4449" i="7"/>
  <c r="G4450" i="7"/>
  <c r="G4451" i="7"/>
  <c r="G4452" i="7"/>
  <c r="G4453" i="7"/>
  <c r="G4454" i="7"/>
  <c r="G4455" i="7"/>
  <c r="G4456" i="7"/>
  <c r="G4457" i="7"/>
  <c r="G4458" i="7"/>
  <c r="G4459" i="7"/>
  <c r="G4460" i="7"/>
  <c r="G4461" i="7"/>
  <c r="G4462" i="7"/>
  <c r="G4463" i="7"/>
  <c r="G4464" i="7"/>
  <c r="G4465" i="7"/>
  <c r="G4466" i="7"/>
  <c r="G4467" i="7"/>
  <c r="G4468" i="7"/>
  <c r="G4469" i="7"/>
  <c r="G4470" i="7"/>
  <c r="G4471" i="7"/>
  <c r="G4472" i="7"/>
  <c r="G4473" i="7"/>
  <c r="G4474" i="7"/>
  <c r="G4475" i="7"/>
  <c r="G4476" i="7"/>
  <c r="G4477" i="7"/>
  <c r="G4478" i="7"/>
  <c r="G4479" i="7"/>
  <c r="G4480" i="7"/>
  <c r="G4481" i="7"/>
  <c r="G4482" i="7"/>
  <c r="G4483" i="7"/>
  <c r="G4484" i="7"/>
  <c r="G4485" i="7"/>
  <c r="G4486" i="7"/>
  <c r="G4487" i="7"/>
  <c r="G4488" i="7"/>
  <c r="G4489" i="7"/>
  <c r="G4490" i="7"/>
  <c r="G4491" i="7"/>
  <c r="G4492" i="7"/>
  <c r="G4493" i="7"/>
  <c r="G4494" i="7"/>
  <c r="G4495" i="7"/>
  <c r="G4496" i="7"/>
  <c r="G4497" i="7"/>
  <c r="G4498" i="7"/>
  <c r="G4499" i="7"/>
  <c r="G4500" i="7"/>
  <c r="G4501" i="7"/>
  <c r="G4502" i="7"/>
  <c r="G4503" i="7"/>
  <c r="G4504" i="7"/>
  <c r="G4505" i="7"/>
  <c r="G4506" i="7"/>
  <c r="G4507" i="7"/>
  <c r="G4508" i="7"/>
  <c r="G4509" i="7"/>
  <c r="G4510" i="7"/>
  <c r="G4511" i="7"/>
  <c r="G4512" i="7"/>
  <c r="G4513" i="7"/>
  <c r="G4514" i="7"/>
  <c r="G4515" i="7"/>
  <c r="G4516" i="7"/>
  <c r="G4517" i="7"/>
  <c r="G4518" i="7"/>
  <c r="G4519" i="7"/>
  <c r="G4520" i="7"/>
  <c r="G4521" i="7"/>
  <c r="G4522" i="7"/>
  <c r="G4523" i="7"/>
  <c r="G4524" i="7"/>
  <c r="G4525" i="7"/>
  <c r="G4526" i="7"/>
  <c r="G4527" i="7"/>
  <c r="G4528" i="7"/>
  <c r="G4529" i="7"/>
  <c r="G4530" i="7"/>
  <c r="G4531" i="7"/>
  <c r="G4532" i="7"/>
  <c r="G4533" i="7"/>
  <c r="G4534" i="7"/>
  <c r="G4535" i="7"/>
  <c r="G4536" i="7"/>
  <c r="G4537" i="7"/>
  <c r="G4538" i="7"/>
  <c r="G4539" i="7"/>
  <c r="G4540" i="7"/>
  <c r="G4541" i="7"/>
  <c r="G4542" i="7"/>
  <c r="G4543" i="7"/>
  <c r="G4544" i="7"/>
  <c r="G4545" i="7"/>
  <c r="G4546" i="7"/>
  <c r="G4547" i="7"/>
  <c r="G4548" i="7"/>
  <c r="G4549" i="7"/>
  <c r="G4550" i="7"/>
  <c r="G4551" i="7"/>
  <c r="G4552" i="7"/>
  <c r="G4553" i="7"/>
  <c r="G4554" i="7"/>
  <c r="G4555" i="7"/>
  <c r="G4556" i="7"/>
  <c r="G4557" i="7"/>
  <c r="G4558" i="7"/>
  <c r="G4559" i="7"/>
  <c r="G4560" i="7"/>
  <c r="G4561" i="7"/>
  <c r="G4562" i="7"/>
  <c r="G4563" i="7"/>
  <c r="G4564" i="7"/>
  <c r="G4565" i="7"/>
  <c r="G4566" i="7"/>
  <c r="G4567" i="7"/>
  <c r="G4568" i="7"/>
  <c r="G4569" i="7"/>
  <c r="G4570" i="7"/>
  <c r="G4571" i="7"/>
  <c r="G4572" i="7"/>
  <c r="G4573" i="7"/>
  <c r="G4574" i="7"/>
  <c r="G4575" i="7"/>
  <c r="G4576" i="7"/>
  <c r="G4577" i="7"/>
  <c r="G4578" i="7"/>
  <c r="G4579" i="7"/>
  <c r="G4580" i="7"/>
  <c r="G4581" i="7"/>
  <c r="G4582" i="7"/>
  <c r="G4583" i="7"/>
  <c r="G4584" i="7"/>
  <c r="G4585" i="7"/>
  <c r="G4586" i="7"/>
  <c r="G4587" i="7"/>
  <c r="G4588" i="7"/>
  <c r="G4589" i="7"/>
  <c r="G4590" i="7"/>
  <c r="G4591" i="7"/>
  <c r="G4592" i="7"/>
  <c r="G4593" i="7"/>
  <c r="G4594" i="7"/>
  <c r="G4595" i="7"/>
  <c r="G4596" i="7"/>
  <c r="G4597" i="7"/>
  <c r="G4598" i="7"/>
  <c r="G4599" i="7"/>
  <c r="G4600" i="7"/>
  <c r="G4601" i="7"/>
  <c r="G4602" i="7"/>
  <c r="G4603" i="7"/>
  <c r="G4604" i="7"/>
  <c r="G4605" i="7"/>
  <c r="G4606" i="7"/>
  <c r="G4607" i="7"/>
  <c r="G4608" i="7"/>
  <c r="G4609" i="7"/>
  <c r="G4610" i="7"/>
  <c r="G4611" i="7"/>
  <c r="G4612" i="7"/>
  <c r="G4613" i="7"/>
  <c r="G4614" i="7"/>
  <c r="G4615" i="7"/>
  <c r="G4616" i="7"/>
  <c r="G4617" i="7"/>
  <c r="G4618" i="7"/>
  <c r="G4619" i="7"/>
  <c r="G4620" i="7"/>
  <c r="G4621" i="7"/>
  <c r="G4622" i="7"/>
  <c r="G4623" i="7"/>
  <c r="G4624" i="7"/>
  <c r="G4625" i="7"/>
  <c r="G4626" i="7"/>
  <c r="G4627" i="7"/>
  <c r="G4628" i="7"/>
  <c r="G4629" i="7"/>
  <c r="G4630" i="7"/>
  <c r="G4631" i="7"/>
  <c r="G4632" i="7"/>
  <c r="G4633" i="7"/>
  <c r="G4634" i="7"/>
  <c r="G4635" i="7"/>
  <c r="G4636" i="7"/>
  <c r="G4637" i="7"/>
  <c r="G4638" i="7"/>
  <c r="G4639" i="7"/>
  <c r="G4640" i="7"/>
  <c r="G4641" i="7"/>
  <c r="G4642" i="7"/>
  <c r="G4643" i="7"/>
  <c r="G4644" i="7"/>
  <c r="G4645" i="7"/>
  <c r="G4646" i="7"/>
  <c r="G4647" i="7"/>
  <c r="G4648" i="7"/>
  <c r="G4649" i="7"/>
  <c r="G4650" i="7"/>
  <c r="G4651" i="7"/>
  <c r="G4652" i="7"/>
  <c r="G4653" i="7"/>
  <c r="G4654" i="7"/>
  <c r="G4655" i="7"/>
  <c r="G4656" i="7"/>
  <c r="G4657" i="7"/>
  <c r="G4658" i="7"/>
  <c r="G4659" i="7"/>
  <c r="G4660" i="7"/>
  <c r="G4661" i="7"/>
  <c r="G4662" i="7"/>
  <c r="G4663" i="7"/>
  <c r="G4664" i="7"/>
  <c r="G4665" i="7"/>
  <c r="G4666" i="7"/>
  <c r="G4667" i="7"/>
  <c r="G4668" i="7"/>
  <c r="G4669" i="7"/>
  <c r="G4670" i="7"/>
  <c r="G4671" i="7"/>
  <c r="G4672" i="7"/>
  <c r="G4673" i="7"/>
  <c r="G4674" i="7"/>
  <c r="G4675" i="7"/>
  <c r="G4676" i="7"/>
  <c r="G4677" i="7"/>
  <c r="G4678" i="7"/>
  <c r="G4679" i="7"/>
  <c r="G4680" i="7"/>
  <c r="G4681" i="7"/>
  <c r="G4682" i="7"/>
  <c r="G4683" i="7"/>
  <c r="G4684" i="7"/>
  <c r="G4685" i="7"/>
  <c r="G4686" i="7"/>
  <c r="G4687" i="7"/>
  <c r="G4688" i="7"/>
  <c r="G4689" i="7"/>
  <c r="G4690" i="7"/>
  <c r="G4691" i="7"/>
  <c r="G4692" i="7"/>
  <c r="G4693" i="7"/>
  <c r="G4694" i="7"/>
  <c r="G4695" i="7"/>
  <c r="G4696" i="7"/>
  <c r="G4697" i="7"/>
  <c r="G4698" i="7"/>
  <c r="G4699" i="7"/>
  <c r="G4700" i="7"/>
  <c r="G4701" i="7"/>
  <c r="G4702" i="7"/>
  <c r="G4703" i="7"/>
  <c r="G4704" i="7"/>
  <c r="G4705" i="7"/>
  <c r="G4706" i="7"/>
  <c r="G4707" i="7"/>
  <c r="G4708" i="7"/>
  <c r="G4709" i="7"/>
  <c r="G4710" i="7"/>
  <c r="G4711" i="7"/>
  <c r="G4712" i="7"/>
  <c r="G4713" i="7"/>
  <c r="G4714" i="7"/>
  <c r="G4715" i="7"/>
  <c r="G4716" i="7"/>
  <c r="G4717" i="7"/>
  <c r="G4718" i="7"/>
  <c r="G4719" i="7"/>
  <c r="G4720" i="7"/>
  <c r="G4721" i="7"/>
  <c r="G4722" i="7"/>
  <c r="G4723" i="7"/>
  <c r="G4724" i="7"/>
  <c r="G4725" i="7"/>
  <c r="G4726" i="7"/>
  <c r="G4727" i="7"/>
  <c r="G4728" i="7"/>
  <c r="G4729" i="7"/>
  <c r="G4730" i="7"/>
  <c r="G4731" i="7"/>
  <c r="G4732" i="7"/>
  <c r="G4733" i="7"/>
  <c r="G4734" i="7"/>
  <c r="G4735" i="7"/>
  <c r="G4736" i="7"/>
  <c r="G4737" i="7"/>
  <c r="G4738" i="7"/>
  <c r="G4739" i="7"/>
  <c r="G4740" i="7"/>
  <c r="G4741" i="7"/>
  <c r="G4742" i="7"/>
  <c r="G4743" i="7"/>
  <c r="G4744" i="7"/>
  <c r="G4745" i="7"/>
  <c r="G4746" i="7"/>
  <c r="G4747" i="7"/>
  <c r="G4748" i="7"/>
  <c r="G4749" i="7"/>
  <c r="G4750" i="7"/>
  <c r="G4751" i="7"/>
  <c r="G4752" i="7"/>
  <c r="G4753" i="7"/>
  <c r="G4754" i="7"/>
  <c r="G4755" i="7"/>
  <c r="G4756" i="7"/>
  <c r="G4757" i="7"/>
  <c r="G4758" i="7"/>
  <c r="G4759" i="7"/>
  <c r="G4760" i="7"/>
  <c r="G4761" i="7"/>
  <c r="G4762" i="7"/>
  <c r="G4763" i="7"/>
  <c r="G4764" i="7"/>
  <c r="G4765" i="7"/>
  <c r="G4766" i="7"/>
  <c r="G4767" i="7"/>
  <c r="G4768" i="7"/>
  <c r="G4769" i="7"/>
  <c r="G4770" i="7"/>
  <c r="G4771" i="7"/>
  <c r="G4772" i="7"/>
  <c r="G4773" i="7"/>
  <c r="G4774" i="7"/>
  <c r="G4775" i="7"/>
  <c r="G4776" i="7"/>
  <c r="G4777" i="7"/>
  <c r="G4778" i="7"/>
  <c r="G4779" i="7"/>
  <c r="G4780" i="7"/>
  <c r="G4781" i="7"/>
  <c r="G4782" i="7"/>
  <c r="G4783" i="7"/>
  <c r="G4784" i="7"/>
  <c r="G4785" i="7"/>
  <c r="G4786" i="7"/>
  <c r="G4787" i="7"/>
  <c r="G4788" i="7"/>
  <c r="G4789" i="7"/>
  <c r="G4790" i="7"/>
  <c r="G4791" i="7"/>
  <c r="G4792" i="7"/>
  <c r="G4793" i="7"/>
  <c r="G4794" i="7"/>
  <c r="G4795" i="7"/>
  <c r="G4796" i="7"/>
  <c r="G4797" i="7"/>
  <c r="G4798" i="7"/>
  <c r="G4799" i="7"/>
  <c r="G4800" i="7"/>
  <c r="G4801" i="7"/>
  <c r="G4802" i="7"/>
  <c r="G4803" i="7"/>
  <c r="G4804" i="7"/>
  <c r="G4805" i="7"/>
  <c r="G4806" i="7"/>
  <c r="G4807" i="7"/>
  <c r="G4808" i="7"/>
  <c r="G4809" i="7"/>
  <c r="G4810" i="7"/>
  <c r="G4811" i="7"/>
  <c r="G4812" i="7"/>
  <c r="G4813" i="7"/>
  <c r="G4814" i="7"/>
  <c r="G4815" i="7"/>
  <c r="G4816" i="7"/>
  <c r="G4817" i="7"/>
  <c r="G4818" i="7"/>
  <c r="G4819" i="7"/>
  <c r="G4820" i="7"/>
  <c r="G4821" i="7"/>
  <c r="G4822" i="7"/>
  <c r="G4823" i="7"/>
  <c r="G4824" i="7"/>
  <c r="G4825" i="7"/>
  <c r="G4826" i="7"/>
  <c r="G4827" i="7"/>
  <c r="G4828" i="7"/>
  <c r="G4829" i="7"/>
  <c r="G4830" i="7"/>
  <c r="G4831" i="7"/>
  <c r="G4832" i="7"/>
  <c r="G4833" i="7"/>
  <c r="G4834" i="7"/>
  <c r="G4835" i="7"/>
  <c r="G4836" i="7"/>
  <c r="G4837" i="7"/>
  <c r="G4838" i="7"/>
  <c r="G4839" i="7"/>
  <c r="G4840" i="7"/>
  <c r="G4841" i="7"/>
  <c r="G4842" i="7"/>
  <c r="G4843" i="7"/>
  <c r="G4844" i="7"/>
  <c r="G4845" i="7"/>
  <c r="G4846" i="7"/>
  <c r="G4847" i="7"/>
  <c r="G4848" i="7"/>
  <c r="G4849" i="7"/>
  <c r="G4850" i="7"/>
  <c r="G4851" i="7"/>
  <c r="G4852" i="7"/>
  <c r="G4853" i="7"/>
  <c r="G4854" i="7"/>
  <c r="G4855" i="7"/>
  <c r="G4856" i="7"/>
  <c r="G4857" i="7"/>
  <c r="G4858" i="7"/>
  <c r="G4859" i="7"/>
  <c r="G4860" i="7"/>
  <c r="G4861" i="7"/>
  <c r="G4862" i="7"/>
  <c r="G4863" i="7"/>
  <c r="G4864" i="7"/>
  <c r="G4865" i="7"/>
  <c r="G4866" i="7"/>
  <c r="G4867" i="7"/>
  <c r="G4868" i="7"/>
  <c r="G4869" i="7"/>
  <c r="G4870" i="7"/>
  <c r="G4871" i="7"/>
  <c r="G4872" i="7"/>
  <c r="G4873" i="7"/>
  <c r="G4874" i="7"/>
  <c r="G4875" i="7"/>
  <c r="G4876" i="7"/>
  <c r="G4877" i="7"/>
  <c r="G4878" i="7"/>
  <c r="G4879" i="7"/>
  <c r="G4880" i="7"/>
  <c r="G4881" i="7"/>
  <c r="G4882" i="7"/>
  <c r="G4883" i="7"/>
  <c r="G4884" i="7"/>
  <c r="G4885" i="7"/>
  <c r="G4886" i="7"/>
  <c r="G4887" i="7"/>
  <c r="G4888" i="7"/>
  <c r="G4889" i="7"/>
  <c r="G4890" i="7"/>
  <c r="G4891" i="7"/>
  <c r="G4892" i="7"/>
  <c r="G4893" i="7"/>
  <c r="G4894" i="7"/>
  <c r="G4895" i="7"/>
  <c r="G4896" i="7"/>
  <c r="G4897" i="7"/>
  <c r="G4898" i="7"/>
  <c r="G4899" i="7"/>
  <c r="G4900" i="7"/>
  <c r="G4901" i="7"/>
  <c r="G4902" i="7"/>
  <c r="G4903" i="7"/>
  <c r="G4904" i="7"/>
  <c r="G4905" i="7"/>
  <c r="G4906" i="7"/>
  <c r="G4907" i="7"/>
  <c r="G4908" i="7"/>
  <c r="G4909" i="7"/>
  <c r="G4910" i="7"/>
  <c r="G4911" i="7"/>
  <c r="G4912" i="7"/>
  <c r="G4913" i="7"/>
  <c r="G4914" i="7"/>
  <c r="G4915" i="7"/>
  <c r="G4916" i="7"/>
  <c r="G4917" i="7"/>
  <c r="G4918" i="7"/>
  <c r="G4919" i="7"/>
  <c r="G4920" i="7"/>
  <c r="G4921" i="7"/>
  <c r="G4922" i="7"/>
  <c r="G4923" i="7"/>
  <c r="G4924" i="7"/>
  <c r="G4925" i="7"/>
  <c r="G4926" i="7"/>
  <c r="G4927" i="7"/>
  <c r="G4928" i="7"/>
  <c r="G4929" i="7"/>
  <c r="G4930" i="7"/>
  <c r="G4931" i="7"/>
  <c r="G4932" i="7"/>
  <c r="G4933" i="7"/>
  <c r="G4934" i="7"/>
  <c r="G4935" i="7"/>
  <c r="G4936" i="7"/>
  <c r="G4937" i="7"/>
  <c r="G4938" i="7"/>
  <c r="G4939" i="7"/>
  <c r="G4940" i="7"/>
  <c r="G4941" i="7"/>
  <c r="G4942" i="7"/>
  <c r="G4943" i="7"/>
  <c r="G4944" i="7"/>
  <c r="G4945" i="7"/>
  <c r="G4946" i="7"/>
  <c r="G4947" i="7"/>
  <c r="G4948" i="7"/>
  <c r="G4949" i="7"/>
  <c r="G4950" i="7"/>
  <c r="G4951" i="7"/>
  <c r="G4952" i="7"/>
  <c r="G4953" i="7"/>
  <c r="G4954" i="7"/>
  <c r="G4955" i="7"/>
  <c r="G4956" i="7"/>
  <c r="G4957" i="7"/>
  <c r="G4958" i="7"/>
  <c r="G4959" i="7"/>
  <c r="G4960" i="7"/>
  <c r="G4961" i="7"/>
  <c r="G4962" i="7"/>
  <c r="G4963" i="7"/>
  <c r="G4964" i="7"/>
  <c r="G4965" i="7"/>
  <c r="G4966" i="7"/>
  <c r="G4967" i="7"/>
  <c r="G4968" i="7"/>
  <c r="G4969" i="7"/>
  <c r="G4970" i="7"/>
  <c r="G4971" i="7"/>
  <c r="G4972" i="7"/>
  <c r="G4973" i="7"/>
  <c r="G4974" i="7"/>
  <c r="G4975" i="7"/>
  <c r="G4976" i="7"/>
  <c r="G4977" i="7"/>
  <c r="G4978" i="7"/>
  <c r="G4979" i="7"/>
  <c r="G4980" i="7"/>
  <c r="G4981" i="7"/>
  <c r="G4982" i="7"/>
  <c r="G4983" i="7"/>
  <c r="G4984" i="7"/>
  <c r="G4985" i="7"/>
  <c r="G4986" i="7"/>
  <c r="G4987" i="7"/>
  <c r="G4988" i="7"/>
  <c r="G4989" i="7"/>
  <c r="G4990" i="7"/>
  <c r="G4991" i="7"/>
  <c r="G4992" i="7"/>
  <c r="G4993" i="7"/>
  <c r="G4994" i="7"/>
  <c r="G4995" i="7"/>
  <c r="G4996" i="7"/>
  <c r="G4997" i="7"/>
  <c r="G4998" i="7"/>
  <c r="G4999" i="7"/>
  <c r="G5000" i="7"/>
  <c r="G5001" i="7"/>
  <c r="G5002" i="7"/>
  <c r="G5003" i="7"/>
  <c r="G5004" i="7"/>
  <c r="G5005" i="7"/>
  <c r="G5006" i="7"/>
  <c r="G5007" i="7"/>
  <c r="G5008" i="7"/>
  <c r="G5009" i="7"/>
  <c r="G5010" i="7"/>
  <c r="G5011" i="7"/>
  <c r="G5012" i="7"/>
  <c r="G5013" i="7"/>
  <c r="G5014" i="7"/>
  <c r="G5015" i="7"/>
  <c r="G5016" i="7"/>
  <c r="G5017" i="7"/>
  <c r="G5018" i="7"/>
  <c r="G5019" i="7"/>
  <c r="G5020" i="7"/>
  <c r="G5021" i="7"/>
  <c r="G5022" i="7"/>
  <c r="G5023" i="7"/>
  <c r="G5024" i="7"/>
  <c r="G5025" i="7"/>
  <c r="G5026" i="7"/>
  <c r="G5027" i="7"/>
  <c r="G5028" i="7"/>
  <c r="G5029" i="7"/>
  <c r="G5030" i="7"/>
  <c r="G5031" i="7"/>
  <c r="G5032" i="7"/>
  <c r="G5033" i="7"/>
  <c r="G5034" i="7"/>
  <c r="G5035" i="7"/>
  <c r="G5036" i="7"/>
  <c r="G5037" i="7"/>
  <c r="G5038" i="7"/>
  <c r="G5039" i="7"/>
  <c r="G5040" i="7"/>
  <c r="G5041" i="7"/>
  <c r="G5042" i="7"/>
  <c r="G5043" i="7"/>
  <c r="G5044" i="7"/>
  <c r="G5045" i="7"/>
  <c r="G5046" i="7"/>
  <c r="G5047" i="7"/>
  <c r="G5048" i="7"/>
  <c r="G5049" i="7"/>
  <c r="G5050" i="7"/>
  <c r="G5051" i="7"/>
  <c r="G5052" i="7"/>
  <c r="G5053" i="7"/>
  <c r="G5054" i="7"/>
  <c r="G5055" i="7"/>
  <c r="G5056" i="7"/>
  <c r="G5057" i="7"/>
  <c r="G5058" i="7"/>
  <c r="G5059" i="7"/>
  <c r="G5060" i="7"/>
  <c r="G5061" i="7"/>
  <c r="G5062" i="7"/>
  <c r="G5063" i="7"/>
  <c r="G5064" i="7"/>
  <c r="G5065" i="7"/>
  <c r="G5066" i="7"/>
  <c r="G5067" i="7"/>
  <c r="G5068" i="7"/>
  <c r="G5069" i="7"/>
  <c r="G5070" i="7"/>
  <c r="G5071" i="7"/>
  <c r="G5072" i="7"/>
  <c r="G5073" i="7"/>
  <c r="G5074" i="7"/>
  <c r="G5075" i="7"/>
  <c r="G5076" i="7"/>
  <c r="G5077" i="7"/>
  <c r="G5078" i="7"/>
  <c r="G5079" i="7"/>
  <c r="G5080" i="7"/>
  <c r="G5081" i="7"/>
  <c r="G5082" i="7"/>
  <c r="G5083" i="7"/>
  <c r="G5084" i="7"/>
  <c r="G5085" i="7"/>
  <c r="G5086" i="7"/>
  <c r="G5087" i="7"/>
  <c r="G5088" i="7"/>
  <c r="G5089" i="7"/>
  <c r="G5090" i="7"/>
  <c r="G5091" i="7"/>
  <c r="G5092" i="7"/>
  <c r="G5093" i="7"/>
  <c r="G5094" i="7"/>
  <c r="G5095" i="7"/>
  <c r="G5096" i="7"/>
  <c r="G5097" i="7"/>
  <c r="G5098" i="7"/>
  <c r="G5099" i="7"/>
  <c r="G5100" i="7"/>
  <c r="G5101" i="7"/>
  <c r="G5102" i="7"/>
  <c r="G5103" i="7"/>
  <c r="G5104" i="7"/>
  <c r="G5105" i="7"/>
  <c r="G5106" i="7"/>
  <c r="G5107" i="7"/>
  <c r="G5108" i="7"/>
  <c r="G5109" i="7"/>
  <c r="G5110" i="7"/>
  <c r="G5111" i="7"/>
  <c r="G5112" i="7"/>
  <c r="G5113" i="7"/>
  <c r="G5114" i="7"/>
  <c r="G5115" i="7"/>
  <c r="G5116" i="7"/>
  <c r="G5117" i="7"/>
  <c r="G5118" i="7"/>
  <c r="G5119" i="7"/>
  <c r="G5120" i="7"/>
  <c r="G5121" i="7"/>
  <c r="G5122" i="7"/>
  <c r="G5123" i="7"/>
  <c r="G5124" i="7"/>
  <c r="G5125" i="7"/>
  <c r="G5126" i="7"/>
  <c r="G5127" i="7"/>
  <c r="G5128" i="7"/>
  <c r="G5129" i="7"/>
  <c r="G5130" i="7"/>
  <c r="G5131" i="7"/>
  <c r="G5132" i="7"/>
  <c r="G5133" i="7"/>
  <c r="G5134" i="7"/>
  <c r="G5135" i="7"/>
  <c r="G5136" i="7"/>
  <c r="G5137" i="7"/>
  <c r="G5138" i="7"/>
  <c r="G5139" i="7"/>
  <c r="G5140" i="7"/>
  <c r="G5141" i="7"/>
  <c r="G5142" i="7"/>
  <c r="G5143" i="7"/>
  <c r="G5144" i="7"/>
  <c r="G5145" i="7"/>
  <c r="G5146" i="7"/>
  <c r="G5147" i="7"/>
  <c r="G5148" i="7"/>
  <c r="G5149" i="7"/>
  <c r="G5150" i="7"/>
  <c r="G5151" i="7"/>
  <c r="G5152" i="7"/>
  <c r="G5153" i="7"/>
  <c r="G5154" i="7"/>
  <c r="G5155" i="7"/>
  <c r="G5156" i="7"/>
  <c r="G5157" i="7"/>
  <c r="G5158" i="7"/>
  <c r="G5159" i="7"/>
  <c r="G5160" i="7"/>
  <c r="G5161" i="7"/>
  <c r="G5162" i="7"/>
  <c r="G5163" i="7"/>
  <c r="G5164" i="7"/>
  <c r="G5165" i="7"/>
  <c r="G5166" i="7"/>
  <c r="G5167" i="7"/>
  <c r="G5168" i="7"/>
  <c r="G5169" i="7"/>
  <c r="G5170" i="7"/>
  <c r="G5171" i="7"/>
  <c r="G5172" i="7"/>
  <c r="G5173" i="7"/>
  <c r="G5174" i="7"/>
  <c r="G5175" i="7"/>
  <c r="G5176" i="7"/>
  <c r="G5177" i="7"/>
  <c r="G5178" i="7"/>
  <c r="G5179" i="7"/>
  <c r="G5180" i="7"/>
  <c r="G5181" i="7"/>
  <c r="G5182" i="7"/>
  <c r="G5183" i="7"/>
  <c r="G5184" i="7"/>
  <c r="G5185" i="7"/>
  <c r="G5186" i="7"/>
  <c r="G5187" i="7"/>
  <c r="G5188" i="7"/>
  <c r="G5189" i="7"/>
  <c r="G5190" i="7"/>
  <c r="G5191" i="7"/>
  <c r="G5192" i="7"/>
  <c r="G5193" i="7"/>
  <c r="G5194" i="7"/>
  <c r="G5195" i="7"/>
  <c r="G5196" i="7"/>
  <c r="G5197" i="7"/>
  <c r="G5198" i="7"/>
  <c r="G5199" i="7"/>
  <c r="G5200" i="7"/>
  <c r="G5201" i="7"/>
  <c r="G5202" i="7"/>
  <c r="G5203" i="7"/>
  <c r="G5204" i="7"/>
  <c r="G5205" i="7"/>
  <c r="G5206" i="7"/>
  <c r="G5207" i="7"/>
  <c r="G5208" i="7"/>
  <c r="G5209" i="7"/>
  <c r="G5210" i="7"/>
  <c r="G5211" i="7"/>
  <c r="G5212" i="7"/>
  <c r="G5213" i="7"/>
  <c r="G5214" i="7"/>
  <c r="G5215" i="7"/>
  <c r="G5216" i="7"/>
  <c r="G5217" i="7"/>
  <c r="G5218" i="7"/>
  <c r="G5219" i="7"/>
  <c r="G5220" i="7"/>
  <c r="G5221" i="7"/>
  <c r="G5222" i="7"/>
  <c r="G5223" i="7"/>
  <c r="G5224" i="7"/>
  <c r="G5225" i="7"/>
  <c r="G5226" i="7"/>
  <c r="G5227" i="7"/>
  <c r="G5228" i="7"/>
  <c r="G5229" i="7"/>
  <c r="G5230" i="7"/>
  <c r="G5231" i="7"/>
  <c r="G5232" i="7"/>
  <c r="G5233" i="7"/>
  <c r="G5234" i="7"/>
  <c r="G5235" i="7"/>
  <c r="G5236" i="7"/>
  <c r="G5237" i="7"/>
  <c r="G5238" i="7"/>
  <c r="G5239" i="7"/>
  <c r="G5240" i="7"/>
  <c r="G5241" i="7"/>
  <c r="G5242" i="7"/>
  <c r="G5243" i="7"/>
  <c r="G5244" i="7"/>
  <c r="G5245" i="7"/>
  <c r="G5246" i="7"/>
  <c r="G5247" i="7"/>
  <c r="G5248" i="7"/>
  <c r="G5249" i="7"/>
  <c r="G5250" i="7"/>
  <c r="G5251" i="7"/>
  <c r="G5252" i="7"/>
  <c r="G5253" i="7"/>
  <c r="G5254" i="7"/>
  <c r="G5255" i="7"/>
  <c r="G5256" i="7"/>
  <c r="G5257" i="7"/>
  <c r="G5258" i="7"/>
  <c r="G5259" i="7"/>
  <c r="G5260" i="7"/>
  <c r="G5261" i="7"/>
  <c r="G5262" i="7"/>
  <c r="G5263" i="7"/>
  <c r="G5264" i="7"/>
  <c r="G5265" i="7"/>
  <c r="G5266" i="7"/>
  <c r="G5267" i="7"/>
  <c r="G5268" i="7"/>
  <c r="G5269" i="7"/>
  <c r="G5270" i="7"/>
  <c r="G5271" i="7"/>
  <c r="G5272" i="7"/>
  <c r="G5273" i="7"/>
  <c r="G5274" i="7"/>
  <c r="G5275" i="7"/>
  <c r="G5276" i="7"/>
  <c r="G5277" i="7"/>
  <c r="G5278" i="7"/>
  <c r="G5279" i="7"/>
  <c r="G5280" i="7"/>
  <c r="G5281" i="7"/>
  <c r="G5282" i="7"/>
  <c r="G5283" i="7"/>
  <c r="G5284" i="7"/>
  <c r="G5285" i="7"/>
  <c r="G5286" i="7"/>
  <c r="G5287" i="7"/>
  <c r="G5288" i="7"/>
  <c r="G5289" i="7"/>
  <c r="G5290" i="7"/>
  <c r="G5291" i="7"/>
  <c r="G5292" i="7"/>
  <c r="G5293" i="7"/>
  <c r="G5294" i="7"/>
  <c r="G5295" i="7"/>
  <c r="G5296" i="7"/>
  <c r="G5297" i="7"/>
  <c r="G5298" i="7"/>
  <c r="G5299" i="7"/>
  <c r="G5300" i="7"/>
  <c r="G5301" i="7"/>
  <c r="G5302" i="7"/>
  <c r="G5303" i="7"/>
  <c r="G5304" i="7"/>
  <c r="G5305" i="7"/>
  <c r="G5306" i="7"/>
  <c r="G5307" i="7"/>
  <c r="G5308" i="7"/>
  <c r="G5309" i="7"/>
  <c r="G5310" i="7"/>
  <c r="G5311" i="7"/>
  <c r="G5312" i="7"/>
  <c r="G5313" i="7"/>
  <c r="G5314" i="7"/>
  <c r="G5315" i="7"/>
  <c r="G5316" i="7"/>
  <c r="G5317" i="7"/>
  <c r="G5318" i="7"/>
  <c r="G5319" i="7"/>
  <c r="G5320" i="7"/>
  <c r="G5321" i="7"/>
  <c r="G5322" i="7"/>
  <c r="G5323" i="7"/>
  <c r="G5324" i="7"/>
  <c r="G5325" i="7"/>
  <c r="G5326" i="7"/>
  <c r="G5327" i="7"/>
  <c r="G5328" i="7"/>
  <c r="G5329" i="7"/>
  <c r="G5330" i="7"/>
  <c r="G5331" i="7"/>
  <c r="G5332" i="7"/>
  <c r="G5333" i="7"/>
  <c r="G5334" i="7"/>
  <c r="G5335" i="7"/>
  <c r="G5336" i="7"/>
  <c r="G5337" i="7"/>
  <c r="G5338" i="7"/>
  <c r="G5339" i="7"/>
  <c r="G5340" i="7"/>
  <c r="G5341" i="7"/>
  <c r="G5342" i="7"/>
  <c r="G5343" i="7"/>
  <c r="G5344" i="7"/>
  <c r="G5345" i="7"/>
  <c r="G5346" i="7"/>
  <c r="G5347" i="7"/>
  <c r="G5348" i="7"/>
  <c r="G5349" i="7"/>
  <c r="G5350" i="7"/>
  <c r="G5351" i="7"/>
  <c r="G5352" i="7"/>
  <c r="G5353" i="7"/>
  <c r="G5354" i="7"/>
  <c r="G5355" i="7"/>
  <c r="G5356" i="7"/>
  <c r="G5357" i="7"/>
  <c r="G5358" i="7"/>
  <c r="G5359" i="7"/>
  <c r="G5360" i="7"/>
  <c r="G5361" i="7"/>
  <c r="G5362" i="7"/>
  <c r="G5363" i="7"/>
  <c r="G5364" i="7"/>
  <c r="G5365" i="7"/>
  <c r="G5366" i="7"/>
  <c r="G5367" i="7"/>
  <c r="G5368" i="7"/>
  <c r="G5369" i="7"/>
  <c r="G5370" i="7"/>
  <c r="G5371" i="7"/>
  <c r="G5372" i="7"/>
  <c r="G5373" i="7"/>
  <c r="G5374" i="7"/>
  <c r="G5375" i="7"/>
  <c r="G5376" i="7"/>
  <c r="G5377" i="7"/>
  <c r="G5378" i="7"/>
  <c r="G5379" i="7"/>
  <c r="G5380" i="7"/>
  <c r="G5381" i="7"/>
  <c r="G5382" i="7"/>
  <c r="G5383" i="7"/>
  <c r="G5384" i="7"/>
  <c r="G5385" i="7"/>
  <c r="G5386" i="7"/>
  <c r="G5387" i="7"/>
  <c r="G5388" i="7"/>
  <c r="G5389" i="7"/>
  <c r="G5390" i="7"/>
  <c r="G5391" i="7"/>
  <c r="G5392" i="7"/>
  <c r="G5393" i="7"/>
  <c r="G5394" i="7"/>
  <c r="G5395" i="7"/>
  <c r="G5396" i="7"/>
  <c r="G5397" i="7"/>
  <c r="G5398" i="7"/>
  <c r="G5399" i="7"/>
  <c r="G5400" i="7"/>
  <c r="G5401" i="7"/>
  <c r="G5402" i="7"/>
  <c r="G5403" i="7"/>
  <c r="G5404" i="7"/>
  <c r="G5405" i="7"/>
  <c r="G5406" i="7"/>
  <c r="G5407" i="7"/>
  <c r="G5408" i="7"/>
  <c r="G5409" i="7"/>
  <c r="G5410" i="7"/>
  <c r="G5411" i="7"/>
  <c r="G5412" i="7"/>
  <c r="G5413" i="7"/>
  <c r="G5414" i="7"/>
  <c r="G5415" i="7"/>
  <c r="G5416" i="7"/>
  <c r="G5417" i="7"/>
  <c r="G5418" i="7"/>
  <c r="G5419" i="7"/>
  <c r="G5420" i="7"/>
  <c r="G5421" i="7"/>
  <c r="G5422" i="7"/>
  <c r="G5423" i="7"/>
  <c r="G5424" i="7"/>
  <c r="G5425" i="7"/>
  <c r="G5426" i="7"/>
  <c r="G5427" i="7"/>
  <c r="G5428" i="7"/>
  <c r="G5429" i="7"/>
  <c r="G5430" i="7"/>
  <c r="G5431" i="7"/>
  <c r="G5432" i="7"/>
  <c r="G5433" i="7"/>
  <c r="G5434" i="7"/>
  <c r="G5435" i="7"/>
  <c r="G5436" i="7"/>
  <c r="G5437" i="7"/>
  <c r="G5438" i="7"/>
  <c r="G5439" i="7"/>
  <c r="G5440" i="7"/>
  <c r="G5441" i="7"/>
  <c r="G5442" i="7"/>
  <c r="G5443" i="7"/>
  <c r="G5444" i="7"/>
  <c r="G5445" i="7"/>
  <c r="G5446" i="7"/>
  <c r="G5447" i="7"/>
  <c r="G5448" i="7"/>
  <c r="G5449" i="7"/>
  <c r="G5450" i="7"/>
  <c r="G5451" i="7"/>
  <c r="G5452" i="7"/>
  <c r="G5453" i="7"/>
  <c r="G5454" i="7"/>
  <c r="G5455" i="7"/>
  <c r="G5456" i="7"/>
  <c r="G5457" i="7"/>
  <c r="G5458" i="7"/>
  <c r="G5459" i="7"/>
  <c r="G5460" i="7"/>
  <c r="G5461" i="7"/>
  <c r="G5462" i="7"/>
  <c r="G5463" i="7"/>
  <c r="G5464" i="7"/>
  <c r="G5465" i="7"/>
  <c r="G5466" i="7"/>
  <c r="G5467" i="7"/>
  <c r="G5468" i="7"/>
  <c r="G5469" i="7"/>
  <c r="G5470" i="7"/>
  <c r="G5471" i="7"/>
  <c r="G5472" i="7"/>
  <c r="G5473" i="7"/>
  <c r="G5474" i="7"/>
  <c r="G5475" i="7"/>
  <c r="G5476" i="7"/>
  <c r="G5477" i="7"/>
  <c r="G5478" i="7"/>
  <c r="G5479" i="7"/>
  <c r="G5480" i="7"/>
  <c r="G5481" i="7"/>
  <c r="G5482" i="7"/>
  <c r="G5483" i="7"/>
  <c r="G5484" i="7"/>
  <c r="G5485" i="7"/>
  <c r="G5486" i="7"/>
  <c r="G5487" i="7"/>
  <c r="G5488" i="7"/>
  <c r="G5489" i="7"/>
  <c r="G5490" i="7"/>
  <c r="G5491" i="7"/>
  <c r="G5492" i="7"/>
  <c r="G5493" i="7"/>
  <c r="G5494" i="7"/>
  <c r="G5495" i="7"/>
  <c r="G5496" i="7"/>
  <c r="G5497" i="7"/>
  <c r="G5498" i="7"/>
  <c r="G5499" i="7"/>
  <c r="G5500" i="7"/>
  <c r="G5501" i="7"/>
  <c r="G5502" i="7"/>
  <c r="G5503" i="7"/>
  <c r="G5504" i="7"/>
  <c r="G5505" i="7"/>
  <c r="G5506" i="7"/>
  <c r="G5507" i="7"/>
  <c r="G5508" i="7"/>
  <c r="G5509" i="7"/>
  <c r="G5510" i="7"/>
  <c r="G5511" i="7"/>
  <c r="G5512" i="7"/>
  <c r="G5513" i="7"/>
  <c r="G5514" i="7"/>
  <c r="G5515" i="7"/>
  <c r="G5516" i="7"/>
  <c r="G5517" i="7"/>
  <c r="G5518" i="7"/>
  <c r="G5519" i="7"/>
  <c r="G5520" i="7"/>
  <c r="G5521" i="7"/>
  <c r="G5522" i="7"/>
  <c r="G5523" i="7"/>
  <c r="G5524" i="7"/>
  <c r="G5525" i="7"/>
  <c r="G5526" i="7"/>
  <c r="G5527" i="7"/>
  <c r="G5528" i="7"/>
  <c r="G5529" i="7"/>
  <c r="G5530" i="7"/>
  <c r="G5531" i="7"/>
  <c r="G5532" i="7"/>
  <c r="G5533" i="7"/>
  <c r="G5534" i="7"/>
  <c r="G5535" i="7"/>
  <c r="G5536" i="7"/>
  <c r="G5537" i="7"/>
  <c r="G5538" i="7"/>
  <c r="G5539" i="7"/>
  <c r="G5540" i="7"/>
  <c r="G5541" i="7"/>
  <c r="G5542" i="7"/>
  <c r="G5543" i="7"/>
  <c r="G5544" i="7"/>
  <c r="G5545" i="7"/>
  <c r="G5546" i="7"/>
  <c r="G5547" i="7"/>
  <c r="G5548" i="7"/>
  <c r="G5549" i="7"/>
  <c r="G5550" i="7"/>
  <c r="G5551" i="7"/>
  <c r="G5552" i="7"/>
  <c r="G5553" i="7"/>
  <c r="G5554" i="7"/>
  <c r="G5555" i="7"/>
  <c r="G5556" i="7"/>
  <c r="G5557" i="7"/>
  <c r="G5558" i="7"/>
  <c r="G5559" i="7"/>
  <c r="G5560" i="7"/>
  <c r="G5561" i="7"/>
  <c r="G5562" i="7"/>
  <c r="G5563" i="7"/>
  <c r="G5564" i="7"/>
  <c r="G5565" i="7"/>
  <c r="G5566" i="7"/>
  <c r="G5567" i="7"/>
  <c r="G5568" i="7"/>
  <c r="G5569" i="7"/>
  <c r="G5570" i="7"/>
  <c r="G5571" i="7"/>
  <c r="G5572" i="7"/>
  <c r="G5573" i="7"/>
  <c r="G5574" i="7"/>
  <c r="G5575" i="7"/>
  <c r="G5576" i="7"/>
  <c r="G5577" i="7"/>
  <c r="G5578" i="7"/>
  <c r="G5579" i="7"/>
  <c r="G5580" i="7"/>
  <c r="G5581" i="7"/>
  <c r="G5582" i="7"/>
  <c r="G5583" i="7"/>
  <c r="G5584" i="7"/>
  <c r="G5585" i="7"/>
  <c r="G5586" i="7"/>
  <c r="G5587" i="7"/>
  <c r="G5588" i="7"/>
  <c r="G5589" i="7"/>
  <c r="G5590" i="7"/>
  <c r="G5591" i="7"/>
  <c r="G5592" i="7"/>
  <c r="G5593" i="7"/>
  <c r="G5594" i="7"/>
  <c r="G5595" i="7"/>
  <c r="G5596" i="7"/>
  <c r="G5597" i="7"/>
  <c r="G5598" i="7"/>
  <c r="G5599" i="7"/>
  <c r="G5600" i="7"/>
  <c r="G5601" i="7"/>
  <c r="G5602" i="7"/>
  <c r="G5603" i="7"/>
  <c r="G5604" i="7"/>
  <c r="G5605" i="7"/>
  <c r="G5606" i="7"/>
  <c r="G5607" i="7"/>
  <c r="G5608" i="7"/>
  <c r="G5609" i="7"/>
  <c r="G5610" i="7"/>
  <c r="G5611" i="7"/>
  <c r="G5612" i="7"/>
  <c r="G5613" i="7"/>
  <c r="G5614" i="7"/>
  <c r="G5615" i="7"/>
  <c r="G5616" i="7"/>
  <c r="G5617" i="7"/>
  <c r="G5618" i="7"/>
  <c r="G5619" i="7"/>
  <c r="G5620" i="7"/>
  <c r="G5621" i="7"/>
  <c r="G5622" i="7"/>
  <c r="G5623" i="7"/>
  <c r="G5624" i="7"/>
  <c r="G5625" i="7"/>
  <c r="G5626" i="7"/>
  <c r="G5627" i="7"/>
  <c r="G5628" i="7"/>
  <c r="G5629" i="7"/>
  <c r="G5630" i="7"/>
  <c r="G5631" i="7"/>
  <c r="G5632" i="7"/>
  <c r="G5633" i="7"/>
  <c r="G5634" i="7"/>
  <c r="G5635" i="7"/>
  <c r="G5636" i="7"/>
  <c r="G5637" i="7"/>
  <c r="G5638" i="7"/>
  <c r="G5639" i="7"/>
  <c r="G5640" i="7"/>
  <c r="G5641" i="7"/>
  <c r="G5642" i="7"/>
  <c r="G5643" i="7"/>
  <c r="G5644" i="7"/>
  <c r="G5645" i="7"/>
  <c r="G5646" i="7"/>
  <c r="G5647" i="7"/>
  <c r="G5648" i="7"/>
  <c r="G5649" i="7"/>
  <c r="G5650" i="7"/>
  <c r="G5651" i="7"/>
  <c r="G5652" i="7"/>
  <c r="G5653" i="7"/>
  <c r="G5654" i="7"/>
  <c r="G5655" i="7"/>
  <c r="G5656" i="7"/>
  <c r="G5657" i="7"/>
  <c r="G5658" i="7"/>
  <c r="G5659" i="7"/>
  <c r="G5660" i="7"/>
  <c r="G5661" i="7"/>
  <c r="G5662" i="7"/>
  <c r="G5663" i="7"/>
  <c r="G5664" i="7"/>
  <c r="G5665" i="7"/>
  <c r="G5666" i="7"/>
  <c r="G5667" i="7"/>
  <c r="G5668" i="7"/>
  <c r="G5669" i="7"/>
  <c r="G5670" i="7"/>
  <c r="G5671" i="7"/>
  <c r="G5672" i="7"/>
  <c r="G5673" i="7"/>
  <c r="G5674" i="7"/>
  <c r="G5675" i="7"/>
  <c r="G5676" i="7"/>
  <c r="G5677" i="7"/>
  <c r="G5678" i="7"/>
  <c r="G5679" i="7"/>
  <c r="G5680" i="7"/>
  <c r="G5681" i="7"/>
  <c r="G5682" i="7"/>
  <c r="G5683" i="7"/>
  <c r="G5684" i="7"/>
  <c r="G5685" i="7"/>
  <c r="G5686" i="7"/>
  <c r="G5687" i="7"/>
  <c r="G5688" i="7"/>
  <c r="G5689" i="7"/>
  <c r="G5690" i="7"/>
  <c r="G5691" i="7"/>
  <c r="G5692" i="7"/>
  <c r="G5693" i="7"/>
  <c r="G5694" i="7"/>
  <c r="G5695" i="7"/>
  <c r="G5696" i="7"/>
  <c r="G5697" i="7"/>
  <c r="G5698" i="7"/>
  <c r="G5699" i="7"/>
  <c r="G5700" i="7"/>
  <c r="G5701" i="7"/>
  <c r="G5702" i="7"/>
  <c r="G5703" i="7"/>
  <c r="G5704" i="7"/>
  <c r="G5705" i="7"/>
  <c r="G5706" i="7"/>
  <c r="G5707" i="7"/>
  <c r="G5708" i="7"/>
  <c r="G5709" i="7"/>
  <c r="G5710" i="7"/>
  <c r="G5711" i="7"/>
  <c r="G5712" i="7"/>
  <c r="G5713" i="7"/>
  <c r="G5714" i="7"/>
  <c r="G5715" i="7"/>
  <c r="G5716" i="7"/>
  <c r="G5717" i="7"/>
  <c r="G5718" i="7"/>
  <c r="G5719" i="7"/>
  <c r="G5720" i="7"/>
  <c r="G5721" i="7"/>
  <c r="G5722" i="7"/>
  <c r="G5723" i="7"/>
  <c r="G5724" i="7"/>
  <c r="G5725" i="7"/>
  <c r="G5726" i="7"/>
  <c r="G5727" i="7"/>
  <c r="G5728" i="7"/>
  <c r="G5729" i="7"/>
  <c r="G5730" i="7"/>
  <c r="G5731" i="7"/>
  <c r="G5732" i="7"/>
  <c r="G5733" i="7"/>
  <c r="G5734" i="7"/>
  <c r="G5735" i="7"/>
  <c r="G5736" i="7"/>
  <c r="G5737" i="7"/>
  <c r="G5738" i="7"/>
  <c r="G5739" i="7"/>
  <c r="G5740" i="7"/>
  <c r="G5741" i="7"/>
  <c r="G5742" i="7"/>
  <c r="G5743" i="7"/>
  <c r="G5744" i="7"/>
  <c r="G5745" i="7"/>
  <c r="G5746" i="7"/>
  <c r="G5747" i="7"/>
  <c r="G5748" i="7"/>
  <c r="G5749" i="7"/>
  <c r="G5750" i="7"/>
  <c r="G5751" i="7"/>
  <c r="G5752" i="7"/>
  <c r="G5753" i="7"/>
  <c r="G5754" i="7"/>
  <c r="G5755" i="7"/>
  <c r="G5756" i="7"/>
  <c r="G5757" i="7"/>
  <c r="G5758" i="7"/>
  <c r="G5759" i="7"/>
  <c r="G5760" i="7"/>
  <c r="G5761" i="7"/>
  <c r="G5762" i="7"/>
  <c r="G5763" i="7"/>
  <c r="G5764" i="7"/>
  <c r="G5765" i="7"/>
  <c r="G5766" i="7"/>
  <c r="G5767" i="7"/>
  <c r="G5768" i="7"/>
  <c r="G5769" i="7"/>
  <c r="G5770" i="7"/>
  <c r="G5771" i="7"/>
  <c r="G5772" i="7"/>
  <c r="G5773" i="7"/>
  <c r="G5774" i="7"/>
  <c r="G5775" i="7"/>
  <c r="G5776" i="7"/>
  <c r="G5777" i="7"/>
  <c r="G5778" i="7"/>
  <c r="G5779" i="7"/>
  <c r="G5780" i="7"/>
  <c r="G5781" i="7"/>
  <c r="G5782" i="7"/>
  <c r="G5783" i="7"/>
  <c r="G5784" i="7"/>
  <c r="G5785" i="7"/>
  <c r="G5786" i="7"/>
  <c r="G5787" i="7"/>
  <c r="G5788" i="7"/>
  <c r="G5789" i="7"/>
  <c r="G5790" i="7"/>
  <c r="G5791" i="7"/>
  <c r="G5792" i="7"/>
  <c r="G5793" i="7"/>
  <c r="G5794" i="7"/>
  <c r="G5795" i="7"/>
  <c r="G5796" i="7"/>
  <c r="G5797" i="7"/>
  <c r="G5798" i="7"/>
  <c r="G5799" i="7"/>
  <c r="G5800" i="7"/>
  <c r="G5801" i="7"/>
  <c r="G5802" i="7"/>
  <c r="G5803" i="7"/>
  <c r="G5804" i="7"/>
  <c r="G5805" i="7"/>
  <c r="G5806" i="7"/>
  <c r="G5807" i="7"/>
  <c r="G5808" i="7"/>
  <c r="G5809" i="7"/>
  <c r="G5810" i="7"/>
  <c r="G5811" i="7"/>
  <c r="G5812" i="7"/>
  <c r="G5813" i="7"/>
  <c r="G5814" i="7"/>
  <c r="G5815" i="7"/>
  <c r="G5816" i="7"/>
  <c r="G5817" i="7"/>
  <c r="G5818" i="7"/>
  <c r="G5819" i="7"/>
  <c r="G5820" i="7"/>
  <c r="G5821" i="7"/>
  <c r="G5822" i="7"/>
  <c r="G5823" i="7"/>
  <c r="G5824" i="7"/>
  <c r="G5825" i="7"/>
  <c r="G5826" i="7"/>
  <c r="G5827" i="7"/>
  <c r="G5828" i="7"/>
  <c r="G5829" i="7"/>
  <c r="G5830" i="7"/>
  <c r="G5831" i="7"/>
  <c r="G5832" i="7"/>
  <c r="G5833" i="7"/>
  <c r="G5834" i="7"/>
  <c r="G5835" i="7"/>
  <c r="G5836" i="7"/>
  <c r="G5837" i="7"/>
  <c r="G5838" i="7"/>
  <c r="G5839" i="7"/>
  <c r="G5840" i="7"/>
  <c r="G5841" i="7"/>
  <c r="G5842" i="7"/>
  <c r="G5843" i="7"/>
  <c r="G5844" i="7"/>
  <c r="G5845" i="7"/>
  <c r="G5846" i="7"/>
  <c r="G5847" i="7"/>
  <c r="G5848" i="7"/>
  <c r="G5849" i="7"/>
  <c r="G5850" i="7"/>
  <c r="G5851" i="7"/>
  <c r="G5852" i="7"/>
  <c r="G5853" i="7"/>
  <c r="G5854" i="7"/>
  <c r="G5855" i="7"/>
  <c r="G5856" i="7"/>
  <c r="G5857" i="7"/>
  <c r="G5858" i="7"/>
  <c r="G5859" i="7"/>
  <c r="G5860" i="7"/>
  <c r="G5861" i="7"/>
  <c r="G5862" i="7"/>
  <c r="G5863" i="7"/>
  <c r="G5864" i="7"/>
  <c r="G5865" i="7"/>
  <c r="G5866" i="7"/>
  <c r="G5867" i="7"/>
  <c r="G5868" i="7"/>
  <c r="G5869" i="7"/>
  <c r="G5870" i="7"/>
  <c r="G5871" i="7"/>
  <c r="G5872" i="7"/>
  <c r="G5873" i="7"/>
  <c r="G5874" i="7"/>
  <c r="G5875" i="7"/>
  <c r="G5876" i="7"/>
  <c r="G5877" i="7"/>
  <c r="G5878" i="7"/>
  <c r="G5879" i="7"/>
  <c r="G5880" i="7"/>
  <c r="G5881" i="7"/>
  <c r="G5882" i="7"/>
  <c r="G5883" i="7"/>
  <c r="G5884" i="7"/>
  <c r="G5885" i="7"/>
  <c r="G5886" i="7"/>
  <c r="G5887" i="7"/>
  <c r="G5888" i="7"/>
  <c r="G5889" i="7"/>
  <c r="G5890" i="7"/>
  <c r="G5891" i="7"/>
  <c r="G5892" i="7"/>
  <c r="G5893" i="7"/>
  <c r="G5894" i="7"/>
  <c r="G5895" i="7"/>
  <c r="G5896" i="7"/>
  <c r="G5897" i="7"/>
  <c r="G5898" i="7"/>
  <c r="G5899" i="7"/>
  <c r="G5900" i="7"/>
  <c r="G5901" i="7"/>
  <c r="G5902" i="7"/>
  <c r="G5903" i="7"/>
  <c r="G5904" i="7"/>
  <c r="G5905" i="7"/>
  <c r="G5906" i="7"/>
  <c r="G5907" i="7"/>
  <c r="G5908" i="7"/>
  <c r="G5909" i="7"/>
  <c r="G5910" i="7"/>
  <c r="G5911" i="7"/>
  <c r="G5912" i="7"/>
  <c r="G5913" i="7"/>
  <c r="G5914" i="7"/>
  <c r="G5915" i="7"/>
  <c r="G5916" i="7"/>
  <c r="G5917" i="7"/>
  <c r="G5918" i="7"/>
  <c r="G5919" i="7"/>
  <c r="G5920" i="7"/>
  <c r="G5921" i="7"/>
  <c r="G5922" i="7"/>
  <c r="G5923" i="7"/>
  <c r="G5924" i="7"/>
  <c r="G5925" i="7"/>
  <c r="G5926" i="7"/>
  <c r="G5927" i="7"/>
  <c r="G5928" i="7"/>
  <c r="G5929" i="7"/>
  <c r="G5930" i="7"/>
  <c r="G5931" i="7"/>
  <c r="G5932" i="7"/>
  <c r="G5933" i="7"/>
  <c r="G5934" i="7"/>
  <c r="G5935" i="7"/>
  <c r="G5936" i="7"/>
  <c r="G5937" i="7"/>
  <c r="G5938" i="7"/>
  <c r="G5939" i="7"/>
  <c r="G5940" i="7"/>
  <c r="G5941" i="7"/>
  <c r="G5942" i="7"/>
  <c r="G5943" i="7"/>
  <c r="G5944" i="7"/>
  <c r="G5945" i="7"/>
  <c r="G5946" i="7"/>
  <c r="G5947" i="7"/>
  <c r="G5948" i="7"/>
  <c r="G5949" i="7"/>
  <c r="G5950" i="7"/>
  <c r="G5951" i="7"/>
  <c r="G5952" i="7"/>
  <c r="G5953" i="7"/>
  <c r="G5954" i="7"/>
  <c r="G5955" i="7"/>
  <c r="G5956" i="7"/>
  <c r="G5957" i="7"/>
  <c r="G5958" i="7"/>
  <c r="G5959" i="7"/>
  <c r="G5960" i="7"/>
  <c r="G5961" i="7"/>
  <c r="G5962" i="7"/>
  <c r="G5963" i="7"/>
  <c r="G5964" i="7"/>
  <c r="G5965" i="7"/>
  <c r="G5966" i="7"/>
  <c r="G5967" i="7"/>
  <c r="G5968" i="7"/>
  <c r="G5969" i="7"/>
  <c r="G5970" i="7"/>
  <c r="G5971" i="7"/>
  <c r="G5972" i="7"/>
  <c r="G5973" i="7"/>
  <c r="G5974" i="7"/>
  <c r="G5975" i="7"/>
  <c r="G5976" i="7"/>
  <c r="G5977" i="7"/>
  <c r="G5978" i="7"/>
  <c r="G5979" i="7"/>
  <c r="G5980" i="7"/>
  <c r="G5981" i="7"/>
  <c r="G5982" i="7"/>
  <c r="G5983" i="7"/>
  <c r="G5984" i="7"/>
  <c r="G5985" i="7"/>
  <c r="G5986" i="7"/>
  <c r="G5987" i="7"/>
  <c r="G5988" i="7"/>
  <c r="G5989" i="7"/>
  <c r="G5990" i="7"/>
  <c r="G5991" i="7"/>
  <c r="G5992" i="7"/>
  <c r="G5993" i="7"/>
  <c r="G5994" i="7"/>
  <c r="G5995" i="7"/>
  <c r="G5996" i="7"/>
  <c r="G5997" i="7"/>
  <c r="G5998" i="7"/>
  <c r="G5999" i="7"/>
  <c r="G6000" i="7"/>
  <c r="G6001" i="7"/>
  <c r="G6002" i="7"/>
  <c r="G6003" i="7"/>
  <c r="G6004" i="7"/>
  <c r="G6005" i="7"/>
  <c r="G6006" i="7"/>
  <c r="G6007" i="7"/>
  <c r="G6008" i="7"/>
  <c r="G6009" i="7"/>
  <c r="G6010" i="7"/>
  <c r="G6011" i="7"/>
  <c r="G6012" i="7"/>
  <c r="G6013" i="7"/>
  <c r="G6014" i="7"/>
  <c r="G6015" i="7"/>
  <c r="G6016" i="7"/>
  <c r="G6017" i="7"/>
  <c r="G6018" i="7"/>
  <c r="G6019" i="7"/>
  <c r="G6020" i="7"/>
  <c r="G6021" i="7"/>
  <c r="G6022" i="7"/>
  <c r="G6023" i="7"/>
  <c r="G6024" i="7"/>
  <c r="G6025" i="7"/>
  <c r="G6026" i="7"/>
  <c r="G6027" i="7"/>
  <c r="G6028" i="7"/>
  <c r="G6029" i="7"/>
  <c r="G6030" i="7"/>
  <c r="G6031" i="7"/>
  <c r="G6032" i="7"/>
  <c r="G6033" i="7"/>
  <c r="G6034" i="7"/>
  <c r="G6035" i="7"/>
  <c r="G6036" i="7"/>
  <c r="G6037" i="7"/>
  <c r="G6038" i="7"/>
  <c r="G6039" i="7"/>
  <c r="G6040" i="7"/>
  <c r="G6041" i="7"/>
  <c r="G6042" i="7"/>
  <c r="G6043" i="7"/>
  <c r="G6044" i="7"/>
  <c r="G6045" i="7"/>
  <c r="G6046" i="7"/>
  <c r="G6047" i="7"/>
  <c r="G6048" i="7"/>
  <c r="G6049" i="7"/>
  <c r="G6050" i="7"/>
  <c r="G6051" i="7"/>
  <c r="G6052" i="7"/>
  <c r="G6053" i="7"/>
  <c r="G6054" i="7"/>
  <c r="G6055" i="7"/>
  <c r="G6056" i="7"/>
  <c r="G6057" i="7"/>
  <c r="G6058" i="7"/>
  <c r="G6059" i="7"/>
  <c r="G6060" i="7"/>
  <c r="G6061" i="7"/>
  <c r="G6062" i="7"/>
  <c r="G6063" i="7"/>
  <c r="G6064" i="7"/>
  <c r="G6065" i="7"/>
  <c r="G6066" i="7"/>
  <c r="G6067" i="7"/>
  <c r="G6068" i="7"/>
  <c r="G6069" i="7"/>
  <c r="G6070" i="7"/>
  <c r="G6071" i="7"/>
  <c r="G6072" i="7"/>
  <c r="G6073" i="7"/>
  <c r="G6074" i="7"/>
  <c r="G6075" i="7"/>
  <c r="G6076" i="7"/>
  <c r="G6077" i="7"/>
  <c r="G6078" i="7"/>
  <c r="G6079" i="7"/>
  <c r="G6080" i="7"/>
  <c r="G6081" i="7"/>
  <c r="G6082" i="7"/>
  <c r="G6083" i="7"/>
  <c r="G6084" i="7"/>
  <c r="G6085" i="7"/>
  <c r="G6086" i="7"/>
  <c r="G6087" i="7"/>
  <c r="G6088" i="7"/>
  <c r="G6089" i="7"/>
  <c r="G6090" i="7"/>
  <c r="G6091" i="7"/>
  <c r="G6092" i="7"/>
  <c r="G6093" i="7"/>
  <c r="G6094" i="7"/>
  <c r="G6095" i="7"/>
  <c r="G6096" i="7"/>
  <c r="G6097" i="7"/>
  <c r="G6098" i="7"/>
  <c r="G6099" i="7"/>
  <c r="G6100" i="7"/>
  <c r="G6101" i="7"/>
  <c r="G6102" i="7"/>
  <c r="G6103" i="7"/>
  <c r="G6104" i="7"/>
  <c r="G6105" i="7"/>
  <c r="G6106" i="7"/>
  <c r="G6107" i="7"/>
  <c r="G6108" i="7"/>
  <c r="G6109" i="7"/>
  <c r="G6110" i="7"/>
  <c r="G6111" i="7"/>
  <c r="G6112" i="7"/>
  <c r="G6113" i="7"/>
  <c r="G6114" i="7"/>
  <c r="G6115" i="7"/>
  <c r="G6116" i="7"/>
  <c r="G6117" i="7"/>
  <c r="G6118" i="7"/>
  <c r="G6119" i="7"/>
  <c r="G6120" i="7"/>
  <c r="G6121" i="7"/>
  <c r="G6122" i="7"/>
  <c r="G6123" i="7"/>
  <c r="G6124" i="7"/>
  <c r="G6125" i="7"/>
  <c r="G6126" i="7"/>
  <c r="G6127" i="7"/>
  <c r="G6128" i="7"/>
  <c r="G6129" i="7"/>
  <c r="G6130" i="7"/>
  <c r="G6131" i="7"/>
  <c r="G6132" i="7"/>
  <c r="G6133" i="7"/>
  <c r="G6134" i="7"/>
  <c r="G6135" i="7"/>
  <c r="G6136" i="7"/>
  <c r="G6137" i="7"/>
  <c r="G6138" i="7"/>
  <c r="G6139" i="7"/>
  <c r="G6140" i="7"/>
  <c r="G6141" i="7"/>
  <c r="G6142" i="7"/>
  <c r="G6143" i="7"/>
  <c r="G6144" i="7"/>
  <c r="G6145" i="7"/>
  <c r="G6146" i="7"/>
  <c r="G6147" i="7"/>
  <c r="G6148" i="7"/>
  <c r="G6149" i="7"/>
  <c r="G6150" i="7"/>
  <c r="G6151" i="7"/>
  <c r="G6152" i="7"/>
  <c r="G6153" i="7"/>
  <c r="G6154" i="7"/>
  <c r="G6155" i="7"/>
  <c r="G6156" i="7"/>
  <c r="G6157" i="7"/>
  <c r="G6158" i="7"/>
  <c r="G6159" i="7"/>
  <c r="G6160" i="7"/>
  <c r="G6161" i="7"/>
  <c r="G6162" i="7"/>
  <c r="G6163" i="7"/>
  <c r="G6164" i="7"/>
  <c r="G6165" i="7"/>
  <c r="G6166" i="7"/>
  <c r="G6167" i="7"/>
  <c r="G6168" i="7"/>
  <c r="G6169" i="7"/>
  <c r="G6170" i="7"/>
  <c r="G6171" i="7"/>
  <c r="G6172" i="7"/>
  <c r="G6173" i="7"/>
  <c r="G6174" i="7"/>
  <c r="G6175" i="7"/>
  <c r="G6176" i="7"/>
  <c r="G6177" i="7"/>
  <c r="G6178" i="7"/>
  <c r="G6179" i="7"/>
  <c r="G6180" i="7"/>
  <c r="G6181" i="7"/>
  <c r="G6182" i="7"/>
  <c r="G6183" i="7"/>
  <c r="G6184" i="7"/>
  <c r="G6185" i="7"/>
  <c r="G6186" i="7"/>
  <c r="G6187" i="7"/>
  <c r="G6188" i="7"/>
  <c r="G6189" i="7"/>
  <c r="G6190" i="7"/>
  <c r="G6191" i="7"/>
  <c r="G6192" i="7"/>
  <c r="G6193" i="7"/>
  <c r="G6194" i="7"/>
  <c r="G6195" i="7"/>
  <c r="G6196" i="7"/>
  <c r="G6197" i="7"/>
  <c r="G6198" i="7"/>
  <c r="G6199" i="7"/>
  <c r="G6200" i="7"/>
  <c r="G6201" i="7"/>
  <c r="G6202" i="7"/>
  <c r="G6203" i="7"/>
  <c r="G6204" i="7"/>
  <c r="G6205" i="7"/>
  <c r="G6206" i="7"/>
  <c r="G6207" i="7"/>
  <c r="G6208" i="7"/>
  <c r="G6209" i="7"/>
  <c r="G6210" i="7"/>
  <c r="G6211" i="7"/>
  <c r="G6212" i="7"/>
  <c r="G6213" i="7"/>
  <c r="G6214" i="7"/>
  <c r="G6215" i="7"/>
  <c r="G6216" i="7"/>
  <c r="G6217" i="7"/>
  <c r="G6218" i="7"/>
  <c r="G6219" i="7"/>
  <c r="G6220" i="7"/>
  <c r="G6221" i="7"/>
  <c r="G6222" i="7"/>
  <c r="G6223" i="7"/>
  <c r="G6224" i="7"/>
  <c r="G6225" i="7"/>
  <c r="G6226" i="7"/>
  <c r="G6227" i="7"/>
  <c r="G6228" i="7"/>
  <c r="G6229" i="7"/>
  <c r="G6230" i="7"/>
  <c r="G6231" i="7"/>
  <c r="G6232" i="7"/>
  <c r="G6233" i="7"/>
  <c r="G6234" i="7"/>
  <c r="G6235" i="7"/>
  <c r="G6236" i="7"/>
  <c r="G6237" i="7"/>
  <c r="G6238" i="7"/>
  <c r="G6239" i="7"/>
  <c r="G6240" i="7"/>
  <c r="G6241" i="7"/>
  <c r="G6242" i="7"/>
  <c r="G6243" i="7"/>
  <c r="G6244" i="7"/>
  <c r="G6245" i="7"/>
  <c r="G6246" i="7"/>
  <c r="G6247" i="7"/>
  <c r="G6248" i="7"/>
  <c r="G6249" i="7"/>
  <c r="G6250" i="7"/>
  <c r="G6251" i="7"/>
  <c r="G6252" i="7"/>
  <c r="G6253" i="7"/>
  <c r="G6254" i="7"/>
  <c r="G6255" i="7"/>
  <c r="G6256" i="7"/>
  <c r="G6257" i="7"/>
  <c r="G6258" i="7"/>
  <c r="G6259" i="7"/>
  <c r="G6260" i="7"/>
  <c r="G6261" i="7"/>
  <c r="G6262" i="7"/>
  <c r="G6263" i="7"/>
  <c r="G6264" i="7"/>
  <c r="G6265" i="7"/>
  <c r="G6266" i="7"/>
  <c r="G6267" i="7"/>
  <c r="G6268" i="7"/>
  <c r="G6269" i="7"/>
  <c r="G6270" i="7"/>
  <c r="G6271" i="7"/>
  <c r="G6272" i="7"/>
  <c r="G6273" i="7"/>
  <c r="G6274" i="7"/>
  <c r="G6275" i="7"/>
  <c r="G6276" i="7"/>
  <c r="G6277" i="7"/>
  <c r="G6278" i="7"/>
  <c r="G6279" i="7"/>
  <c r="G6280" i="7"/>
  <c r="G6281" i="7"/>
  <c r="G6282" i="7"/>
  <c r="G6283" i="7"/>
  <c r="G6284" i="7"/>
  <c r="G6285" i="7"/>
  <c r="G6286" i="7"/>
  <c r="G6287" i="7"/>
  <c r="G6288" i="7"/>
  <c r="G6289" i="7"/>
  <c r="G6290" i="7"/>
  <c r="G6291" i="7"/>
  <c r="G6292" i="7"/>
  <c r="G6293" i="7"/>
  <c r="G6294" i="7"/>
  <c r="G6295" i="7"/>
  <c r="G6296" i="7"/>
  <c r="G6297" i="7"/>
  <c r="G6298" i="7"/>
  <c r="G6299" i="7"/>
  <c r="G6300" i="7"/>
  <c r="G6301" i="7"/>
  <c r="G6302" i="7"/>
  <c r="G6303" i="7"/>
  <c r="G6304" i="7"/>
  <c r="G6305" i="7"/>
  <c r="G6306" i="7"/>
  <c r="G6307" i="7"/>
  <c r="G6308" i="7"/>
  <c r="G6309" i="7"/>
  <c r="G6310" i="7"/>
  <c r="G6311" i="7"/>
  <c r="G6312" i="7"/>
  <c r="G6313" i="7"/>
  <c r="G6314" i="7"/>
  <c r="G6315" i="7"/>
  <c r="G6316" i="7"/>
  <c r="G6317" i="7"/>
  <c r="G6318" i="7"/>
  <c r="G6319" i="7"/>
  <c r="G6320" i="7"/>
  <c r="G6321" i="7"/>
  <c r="G6322" i="7"/>
  <c r="G6323" i="7"/>
  <c r="G6324" i="7"/>
  <c r="G6325" i="7"/>
  <c r="G6326" i="7"/>
  <c r="G6327" i="7"/>
  <c r="G6328" i="7"/>
  <c r="G6329" i="7"/>
  <c r="G6330" i="7"/>
  <c r="G6331" i="7"/>
  <c r="G6332" i="7"/>
  <c r="G6333" i="7"/>
  <c r="G6334" i="7"/>
  <c r="G6335" i="7"/>
  <c r="G6336" i="7"/>
  <c r="G6337" i="7"/>
  <c r="G6338" i="7"/>
  <c r="G6339" i="7"/>
  <c r="G6340" i="7"/>
  <c r="G6341" i="7"/>
  <c r="G6342" i="7"/>
  <c r="G6343" i="7"/>
  <c r="G6344" i="7"/>
  <c r="G6345" i="7"/>
  <c r="G6346" i="7"/>
  <c r="G6347" i="7"/>
  <c r="G6348" i="7"/>
  <c r="G6349" i="7"/>
  <c r="G6350" i="7"/>
  <c r="G6351" i="7"/>
  <c r="G6352" i="7"/>
  <c r="G6353" i="7"/>
  <c r="G6354" i="7"/>
  <c r="G6355" i="7"/>
  <c r="G6356" i="7"/>
  <c r="G6357" i="7"/>
  <c r="G6358" i="7"/>
  <c r="G6359" i="7"/>
  <c r="G6360" i="7"/>
  <c r="G6361" i="7"/>
  <c r="G6362" i="7"/>
  <c r="G6363" i="7"/>
  <c r="G6364" i="7"/>
  <c r="G6365" i="7"/>
  <c r="G6366" i="7"/>
  <c r="G6367" i="7"/>
  <c r="G6368" i="7"/>
  <c r="G6369" i="7"/>
  <c r="G6370" i="7"/>
  <c r="G6371" i="7"/>
  <c r="G6372" i="7"/>
  <c r="G6373" i="7"/>
  <c r="G6374" i="7"/>
  <c r="G6375" i="7"/>
  <c r="G6376" i="7"/>
  <c r="G6377" i="7"/>
  <c r="G6378" i="7"/>
  <c r="G6379" i="7"/>
  <c r="G6380" i="7"/>
  <c r="G6381" i="7"/>
  <c r="G6382" i="7"/>
  <c r="G6383" i="7"/>
  <c r="G6384" i="7"/>
  <c r="G6385" i="7"/>
  <c r="G6386" i="7"/>
  <c r="G6387" i="7"/>
  <c r="G6388" i="7"/>
  <c r="G6389" i="7"/>
  <c r="G6390" i="7"/>
  <c r="G6391" i="7"/>
  <c r="G6392" i="7"/>
  <c r="G6393" i="7"/>
  <c r="G6394" i="7"/>
  <c r="G6395" i="7"/>
  <c r="G6396" i="7"/>
  <c r="G6397" i="7"/>
  <c r="G6398" i="7"/>
  <c r="G6399" i="7"/>
  <c r="G6400" i="7"/>
  <c r="G6401" i="7"/>
  <c r="G6402" i="7"/>
  <c r="G6403" i="7"/>
  <c r="G6404" i="7"/>
  <c r="G6405" i="7"/>
  <c r="G6406" i="7"/>
  <c r="G6407" i="7"/>
  <c r="G6408" i="7"/>
  <c r="G6409" i="7"/>
  <c r="G6410" i="7"/>
  <c r="G6411" i="7"/>
  <c r="G6412" i="7"/>
  <c r="G6413" i="7"/>
  <c r="G6414" i="7"/>
  <c r="G6415" i="7"/>
  <c r="G6416" i="7"/>
  <c r="G6417" i="7"/>
  <c r="G6418" i="7"/>
  <c r="G6419" i="7"/>
  <c r="G6420" i="7"/>
  <c r="G6421" i="7"/>
  <c r="G6422" i="7"/>
  <c r="G6423" i="7"/>
  <c r="G6424" i="7"/>
  <c r="G6425" i="7"/>
  <c r="G6426" i="7"/>
  <c r="G6427" i="7"/>
  <c r="G6428" i="7"/>
  <c r="G6429" i="7"/>
  <c r="G6430" i="7"/>
  <c r="G6431" i="7"/>
  <c r="G6432" i="7"/>
  <c r="G6433" i="7"/>
  <c r="G6434" i="7"/>
  <c r="G6435" i="7"/>
  <c r="G6436" i="7"/>
  <c r="G6437" i="7"/>
  <c r="G6438" i="7"/>
  <c r="G6439" i="7"/>
  <c r="G6440" i="7"/>
  <c r="G6441" i="7"/>
  <c r="G6442" i="7"/>
  <c r="G6443" i="7"/>
  <c r="G6444" i="7"/>
  <c r="G6445" i="7"/>
  <c r="G6446" i="7"/>
  <c r="G6447" i="7"/>
  <c r="G6448" i="7"/>
  <c r="G6449" i="7"/>
  <c r="G6450" i="7"/>
  <c r="G6451" i="7"/>
  <c r="G6452" i="7"/>
  <c r="G6453" i="7"/>
  <c r="G6454" i="7"/>
  <c r="G6455" i="7"/>
  <c r="G6456" i="7"/>
  <c r="G6457" i="7"/>
  <c r="G6458" i="7"/>
  <c r="G6459" i="7"/>
  <c r="G6460" i="7"/>
  <c r="G6461" i="7"/>
  <c r="G6462" i="7"/>
  <c r="G6463" i="7"/>
  <c r="G6464" i="7"/>
  <c r="G6465" i="7"/>
  <c r="G6466" i="7"/>
  <c r="G6467" i="7"/>
  <c r="G6468" i="7"/>
  <c r="G6469" i="7"/>
  <c r="G6470" i="7"/>
  <c r="G6471" i="7"/>
  <c r="G6472" i="7"/>
  <c r="G6473" i="7"/>
  <c r="G6474" i="7"/>
  <c r="G6475" i="7"/>
  <c r="G6476" i="7"/>
  <c r="G6477" i="7"/>
  <c r="G6478" i="7"/>
  <c r="G6479" i="7"/>
  <c r="G6480" i="7"/>
  <c r="G6481" i="7"/>
  <c r="G6482" i="7"/>
  <c r="G6483" i="7"/>
  <c r="G6484" i="7"/>
  <c r="G6485" i="7"/>
  <c r="G6486" i="7"/>
  <c r="G6487" i="7"/>
  <c r="G6488" i="7"/>
  <c r="G6489" i="7"/>
  <c r="G6490" i="7"/>
  <c r="G6491" i="7"/>
  <c r="G6492" i="7"/>
  <c r="G6493" i="7"/>
  <c r="G6494" i="7"/>
  <c r="G6495" i="7"/>
  <c r="G6496" i="7"/>
  <c r="G6497" i="7"/>
  <c r="G6498" i="7"/>
  <c r="G6499" i="7"/>
  <c r="G6500" i="7"/>
  <c r="G6501" i="7"/>
  <c r="G6502" i="7"/>
  <c r="G6503" i="7"/>
  <c r="G6504" i="7"/>
  <c r="G6505" i="7"/>
  <c r="G6506" i="7"/>
  <c r="G6507" i="7"/>
  <c r="G6508" i="7"/>
  <c r="G6509" i="7"/>
  <c r="G6510" i="7"/>
  <c r="G6511" i="7"/>
  <c r="G6512" i="7"/>
  <c r="G6513" i="7"/>
  <c r="G6514" i="7"/>
  <c r="G6515" i="7"/>
  <c r="G6516" i="7"/>
  <c r="G6517" i="7"/>
  <c r="G6518" i="7"/>
  <c r="G6519" i="7"/>
  <c r="G6520" i="7"/>
  <c r="G6521" i="7"/>
  <c r="G6522" i="7"/>
  <c r="G6523" i="7"/>
  <c r="G6524" i="7"/>
  <c r="G6525" i="7"/>
  <c r="G6526" i="7"/>
  <c r="G6527" i="7"/>
  <c r="G6528" i="7"/>
  <c r="G6529" i="7"/>
  <c r="G6530" i="7"/>
  <c r="G6531" i="7"/>
  <c r="G6532" i="7"/>
  <c r="G6533" i="7"/>
  <c r="G6534" i="7"/>
  <c r="G6535" i="7"/>
  <c r="G6536" i="7"/>
  <c r="G6537" i="7"/>
  <c r="G6538" i="7"/>
  <c r="G6539" i="7"/>
  <c r="G6540" i="7"/>
  <c r="G6541" i="7"/>
  <c r="G6542" i="7"/>
  <c r="G6543" i="7"/>
  <c r="G6544" i="7"/>
  <c r="G6545" i="7"/>
  <c r="G6546" i="7"/>
  <c r="G6547" i="7"/>
  <c r="G6548" i="7"/>
  <c r="G6549" i="7"/>
  <c r="G6550" i="7"/>
  <c r="G6551" i="7"/>
  <c r="G6552" i="7"/>
  <c r="G6553" i="7"/>
  <c r="G6554" i="7"/>
  <c r="G6555" i="7"/>
  <c r="G6556" i="7"/>
  <c r="G6557" i="7"/>
  <c r="G6558" i="7"/>
  <c r="G6559" i="7"/>
  <c r="G6560" i="7"/>
  <c r="G6561" i="7"/>
  <c r="G6562" i="7"/>
  <c r="G6563" i="7"/>
  <c r="G6564" i="7"/>
  <c r="G6565" i="7"/>
  <c r="G6566" i="7"/>
  <c r="G6567" i="7"/>
  <c r="G6568" i="7"/>
  <c r="G6569" i="7"/>
  <c r="G6570" i="7"/>
  <c r="G6571" i="7"/>
  <c r="G6572" i="7"/>
  <c r="G6573" i="7"/>
  <c r="G6574" i="7"/>
  <c r="G6575" i="7"/>
  <c r="G6576" i="7"/>
  <c r="G6577" i="7"/>
  <c r="G6578" i="7"/>
  <c r="G6579" i="7"/>
  <c r="G6580" i="7"/>
  <c r="G6581" i="7"/>
  <c r="G6582" i="7"/>
  <c r="G6583" i="7"/>
  <c r="G6584" i="7"/>
  <c r="G6585" i="7"/>
  <c r="G6586" i="7"/>
  <c r="G6587" i="7"/>
  <c r="G6588" i="7"/>
  <c r="G6589" i="7"/>
  <c r="G6590" i="7"/>
  <c r="G6591" i="7"/>
  <c r="G6592" i="7"/>
  <c r="G6593" i="7"/>
  <c r="G6594" i="7"/>
  <c r="G6595" i="7"/>
  <c r="G6596" i="7"/>
  <c r="G6597" i="7"/>
  <c r="G6598" i="7"/>
  <c r="G6599" i="7"/>
  <c r="G6600" i="7"/>
  <c r="G6601" i="7"/>
  <c r="G6602" i="7"/>
  <c r="G6603" i="7"/>
  <c r="G6604" i="7"/>
  <c r="G6605" i="7"/>
  <c r="G6606" i="7"/>
  <c r="G6607" i="7"/>
  <c r="G6608" i="7"/>
  <c r="G6609" i="7"/>
  <c r="G6610" i="7"/>
  <c r="G6611" i="7"/>
  <c r="G6612" i="7"/>
  <c r="G6613" i="7"/>
  <c r="G6614" i="7"/>
  <c r="G6615" i="7"/>
  <c r="G6616" i="7"/>
  <c r="G6617" i="7"/>
  <c r="G6618" i="7"/>
  <c r="G6619" i="7"/>
  <c r="G6620" i="7"/>
  <c r="G6621" i="7"/>
  <c r="G6622" i="7"/>
  <c r="G6623" i="7"/>
  <c r="G6624" i="7"/>
  <c r="G6625" i="7"/>
  <c r="G6626" i="7"/>
  <c r="G6627" i="7"/>
  <c r="G6628" i="7"/>
  <c r="G6629" i="7"/>
  <c r="G6630" i="7"/>
  <c r="G6631" i="7"/>
  <c r="G6632" i="7"/>
  <c r="G6633" i="7"/>
  <c r="G6634" i="7"/>
  <c r="G6635" i="7"/>
  <c r="G6636" i="7"/>
  <c r="G6637" i="7"/>
  <c r="G6638" i="7"/>
  <c r="G6639" i="7"/>
  <c r="G6640" i="7"/>
  <c r="G6641" i="7"/>
  <c r="G6642" i="7"/>
  <c r="G6643" i="7"/>
  <c r="G6644" i="7"/>
  <c r="G6645" i="7"/>
  <c r="G6646" i="7"/>
  <c r="G6647" i="7"/>
  <c r="G6648" i="7"/>
  <c r="G6649" i="7"/>
  <c r="G6650" i="7"/>
  <c r="G6651" i="7"/>
  <c r="G6652" i="7"/>
  <c r="G6653" i="7"/>
  <c r="G6654" i="7"/>
  <c r="G6655" i="7"/>
  <c r="G6656" i="7"/>
  <c r="G6657" i="7"/>
  <c r="G6658" i="7"/>
  <c r="G6659" i="7"/>
  <c r="G6660" i="7"/>
  <c r="G6661" i="7"/>
  <c r="G6662" i="7"/>
  <c r="G6663" i="7"/>
  <c r="G6664" i="7"/>
  <c r="G6665" i="7"/>
  <c r="G6666" i="7"/>
  <c r="G6667" i="7"/>
  <c r="G6668" i="7"/>
  <c r="G6669" i="7"/>
  <c r="G6670" i="7"/>
  <c r="G6671" i="7"/>
  <c r="G6672" i="7"/>
  <c r="G6673" i="7"/>
  <c r="G6674" i="7"/>
  <c r="G6675" i="7"/>
  <c r="G6676" i="7"/>
  <c r="G6677" i="7"/>
  <c r="G6678" i="7"/>
  <c r="G6679" i="7"/>
  <c r="G6680" i="7"/>
  <c r="G6681" i="7"/>
  <c r="G6682" i="7"/>
  <c r="G6683" i="7"/>
  <c r="G6684" i="7"/>
  <c r="G6685" i="7"/>
  <c r="G6686" i="7"/>
  <c r="G6687" i="7"/>
  <c r="G6688" i="7"/>
  <c r="G6689" i="7"/>
  <c r="G6690" i="7"/>
  <c r="G6691" i="7"/>
  <c r="G6692" i="7"/>
  <c r="G6693" i="7"/>
  <c r="G6694" i="7"/>
  <c r="G6695" i="7"/>
  <c r="G6696" i="7"/>
  <c r="G6697" i="7"/>
  <c r="G6698" i="7"/>
  <c r="G6699" i="7"/>
  <c r="G6700" i="7"/>
  <c r="G6701" i="7"/>
  <c r="G6702" i="7"/>
  <c r="G6703" i="7"/>
  <c r="G6704" i="7"/>
  <c r="G6705" i="7"/>
  <c r="G6706" i="7"/>
  <c r="G6707" i="7"/>
  <c r="G6708" i="7"/>
  <c r="G6709" i="7"/>
  <c r="G6710" i="7"/>
  <c r="G6711" i="7"/>
  <c r="G6712" i="7"/>
  <c r="G6713" i="7"/>
  <c r="G6714" i="7"/>
  <c r="G6715" i="7"/>
  <c r="G6716" i="7"/>
  <c r="G6717" i="7"/>
  <c r="G6718" i="7"/>
  <c r="G6719" i="7"/>
  <c r="G6720" i="7"/>
  <c r="G6721" i="7"/>
  <c r="G6722" i="7"/>
  <c r="G6723" i="7"/>
  <c r="G6724" i="7"/>
  <c r="G6725" i="7"/>
  <c r="G6726" i="7"/>
  <c r="G6727" i="7"/>
  <c r="G6728" i="7"/>
  <c r="G6729" i="7"/>
  <c r="G6730" i="7"/>
  <c r="G6731" i="7"/>
  <c r="G6732" i="7"/>
  <c r="G6733" i="7"/>
  <c r="G6734" i="7"/>
  <c r="G6735" i="7"/>
  <c r="G6736" i="7"/>
  <c r="G6737" i="7"/>
  <c r="G6738" i="7"/>
  <c r="G6739" i="7"/>
  <c r="G6740" i="7"/>
  <c r="G6741" i="7"/>
  <c r="G6742" i="7"/>
  <c r="G6743" i="7"/>
  <c r="G6744" i="7"/>
  <c r="G6745" i="7"/>
  <c r="G6746" i="7"/>
  <c r="G6747" i="7"/>
  <c r="G6748" i="7"/>
  <c r="G6749" i="7"/>
  <c r="G6750" i="7"/>
  <c r="G6751" i="7"/>
  <c r="G6752" i="7"/>
  <c r="G6753" i="7"/>
  <c r="G6754" i="7"/>
  <c r="G6755" i="7"/>
  <c r="G6756" i="7"/>
  <c r="G6757" i="7"/>
  <c r="G6758" i="7"/>
  <c r="G6759" i="7"/>
  <c r="G6760" i="7"/>
  <c r="G6761" i="7"/>
  <c r="G6762" i="7"/>
  <c r="G6763" i="7"/>
  <c r="G6764" i="7"/>
  <c r="G6765" i="7"/>
  <c r="G6766" i="7"/>
  <c r="G6767" i="7"/>
  <c r="G6768" i="7"/>
  <c r="G6769" i="7"/>
  <c r="G6770" i="7"/>
  <c r="G6771" i="7"/>
  <c r="G6772" i="7"/>
  <c r="G6773" i="7"/>
  <c r="G6774" i="7"/>
  <c r="G6775" i="7"/>
  <c r="G6776" i="7"/>
  <c r="G6777" i="7"/>
  <c r="G6778" i="7"/>
  <c r="G6779" i="7"/>
  <c r="G6780" i="7"/>
  <c r="G6781" i="7"/>
  <c r="G6782" i="7"/>
  <c r="G6783" i="7"/>
  <c r="G6784" i="7"/>
  <c r="G6785" i="7"/>
  <c r="G6786" i="7"/>
  <c r="G6787" i="7"/>
  <c r="G6788" i="7"/>
  <c r="G6789" i="7"/>
  <c r="G6790" i="7"/>
  <c r="G6791" i="7"/>
  <c r="G6792" i="7"/>
  <c r="G6793" i="7"/>
  <c r="G6794" i="7"/>
  <c r="G6795" i="7"/>
  <c r="G6796" i="7"/>
  <c r="G6797" i="7"/>
  <c r="G6798" i="7"/>
  <c r="G6799" i="7"/>
  <c r="G6800" i="7"/>
  <c r="G6801" i="7"/>
  <c r="G6802" i="7"/>
  <c r="G6803" i="7"/>
  <c r="G6804" i="7"/>
  <c r="G6805" i="7"/>
  <c r="G6806" i="7"/>
  <c r="G6807" i="7"/>
  <c r="G6808" i="7"/>
  <c r="G6809" i="7"/>
  <c r="G6810" i="7"/>
  <c r="G6811" i="7"/>
  <c r="G6812" i="7"/>
  <c r="G6813" i="7"/>
  <c r="G6814" i="7"/>
  <c r="G6815" i="7"/>
  <c r="G6816" i="7"/>
  <c r="G6817" i="7"/>
  <c r="G6818" i="7"/>
  <c r="G6819" i="7"/>
  <c r="G6820" i="7"/>
  <c r="G6821" i="7"/>
  <c r="G6822" i="7"/>
  <c r="G6823" i="7"/>
  <c r="G6824" i="7"/>
  <c r="G6825" i="7"/>
  <c r="G6826" i="7"/>
  <c r="G6827" i="7"/>
  <c r="G6828" i="7"/>
  <c r="G6829" i="7"/>
  <c r="G6830" i="7"/>
  <c r="G6831" i="7"/>
  <c r="G6832" i="7"/>
  <c r="G6833" i="7"/>
  <c r="G6834" i="7"/>
  <c r="G6835" i="7"/>
  <c r="G6836" i="7"/>
  <c r="G6837" i="7"/>
  <c r="G6838" i="7"/>
  <c r="G6839" i="7"/>
  <c r="G6840" i="7"/>
  <c r="G6841" i="7"/>
  <c r="G6842" i="7"/>
  <c r="G6843" i="7"/>
  <c r="G6844" i="7"/>
  <c r="G6845" i="7"/>
  <c r="G6846" i="7"/>
  <c r="G6847" i="7"/>
  <c r="G6848" i="7"/>
  <c r="G6849" i="7"/>
  <c r="G6850" i="7"/>
  <c r="G6851" i="7"/>
  <c r="G6852" i="7"/>
  <c r="G6853" i="7"/>
  <c r="G6854" i="7"/>
  <c r="G6855" i="7"/>
  <c r="G6856" i="7"/>
  <c r="G6857" i="7"/>
  <c r="G6858" i="7"/>
  <c r="G6859" i="7"/>
  <c r="G6860" i="7"/>
  <c r="G6861" i="7"/>
  <c r="G6862" i="7"/>
  <c r="G6863" i="7"/>
  <c r="G6864" i="7"/>
  <c r="G6865" i="7"/>
  <c r="G6866" i="7"/>
  <c r="G6867" i="7"/>
  <c r="G6868" i="7"/>
  <c r="G6869" i="7"/>
  <c r="G6870" i="7"/>
  <c r="G6871" i="7"/>
  <c r="G6872" i="7"/>
  <c r="G6873" i="7"/>
  <c r="G6874" i="7"/>
  <c r="G6875" i="7"/>
  <c r="G6876" i="7"/>
  <c r="G6877" i="7"/>
  <c r="G6878" i="7"/>
  <c r="G6879" i="7"/>
  <c r="G6880" i="7"/>
  <c r="G6881" i="7"/>
  <c r="G6882" i="7"/>
  <c r="G6883" i="7"/>
  <c r="G6884" i="7"/>
  <c r="G6885" i="7"/>
  <c r="G6886" i="7"/>
  <c r="G6887" i="7"/>
  <c r="G6888" i="7"/>
  <c r="G6889" i="7"/>
  <c r="G6890" i="7"/>
  <c r="G6891" i="7"/>
  <c r="G6892" i="7"/>
  <c r="G6893" i="7"/>
  <c r="G6894" i="7"/>
  <c r="G6895" i="7"/>
  <c r="G6896" i="7"/>
  <c r="G6897" i="7"/>
  <c r="G6898" i="7"/>
  <c r="G6899" i="7"/>
  <c r="G6900" i="7"/>
  <c r="G6901" i="7"/>
  <c r="G6902" i="7"/>
  <c r="G6903" i="7"/>
  <c r="G6904" i="7"/>
  <c r="G6905" i="7"/>
  <c r="G6906" i="7"/>
  <c r="G6907" i="7"/>
  <c r="G6908" i="7"/>
  <c r="G6909" i="7"/>
  <c r="G6910" i="7"/>
  <c r="G6911" i="7"/>
  <c r="G6912" i="7"/>
  <c r="G6913" i="7"/>
  <c r="G6914" i="7"/>
  <c r="G6915" i="7"/>
  <c r="G6916" i="7"/>
  <c r="G6917" i="7"/>
  <c r="G6918" i="7"/>
  <c r="G6919" i="7"/>
  <c r="G6920" i="7"/>
  <c r="G6921" i="7"/>
  <c r="G6922" i="7"/>
  <c r="G6923" i="7"/>
  <c r="G6924" i="7"/>
  <c r="G6925" i="7"/>
  <c r="G6926" i="7"/>
  <c r="G6927" i="7"/>
  <c r="G6928" i="7"/>
  <c r="G6929" i="7"/>
  <c r="G6930" i="7"/>
  <c r="G6931" i="7"/>
  <c r="G6932" i="7"/>
  <c r="G6933" i="7"/>
  <c r="G6934" i="7"/>
  <c r="G6935" i="7"/>
  <c r="G6936" i="7"/>
  <c r="G6937" i="7"/>
  <c r="G6938" i="7"/>
  <c r="G6939" i="7"/>
  <c r="G6940" i="7"/>
  <c r="G6941" i="7"/>
  <c r="G6942" i="7"/>
  <c r="G6943" i="7"/>
  <c r="G6944" i="7"/>
  <c r="G6945" i="7"/>
  <c r="G6946" i="7"/>
  <c r="G6947" i="7"/>
  <c r="G6948" i="7"/>
  <c r="G6949" i="7"/>
  <c r="G6950" i="7"/>
  <c r="G6951" i="7"/>
  <c r="G6952" i="7"/>
  <c r="G6953" i="7"/>
  <c r="G6954" i="7"/>
  <c r="G6955" i="7"/>
  <c r="G6956" i="7"/>
  <c r="G6957" i="7"/>
  <c r="G6958" i="7"/>
  <c r="G6959" i="7"/>
  <c r="G6960" i="7"/>
  <c r="G6961" i="7"/>
  <c r="G6962" i="7"/>
  <c r="G6963" i="7"/>
  <c r="G6964" i="7"/>
  <c r="G6965" i="7"/>
  <c r="G6966" i="7"/>
  <c r="G6967" i="7"/>
  <c r="G6968" i="7"/>
  <c r="G6969" i="7"/>
  <c r="G6970" i="7"/>
  <c r="G6971" i="7"/>
  <c r="G6972" i="7"/>
  <c r="G6973" i="7"/>
  <c r="G6974" i="7"/>
  <c r="G6975" i="7"/>
  <c r="G6976" i="7"/>
  <c r="G6977" i="7"/>
  <c r="G6978" i="7"/>
  <c r="G6979" i="7"/>
  <c r="G6980" i="7"/>
  <c r="G6981" i="7"/>
  <c r="G6982" i="7"/>
  <c r="G6983" i="7"/>
  <c r="G6984" i="7"/>
  <c r="G6985" i="7"/>
  <c r="G6986" i="7"/>
  <c r="G6987" i="7"/>
  <c r="G6988" i="7"/>
  <c r="G6989" i="7"/>
  <c r="G6990" i="7"/>
  <c r="G6991" i="7"/>
  <c r="G6992" i="7"/>
  <c r="G6993" i="7"/>
  <c r="G6994" i="7"/>
  <c r="G6995" i="7"/>
  <c r="G6996" i="7"/>
  <c r="G6997" i="7"/>
  <c r="G6998" i="7"/>
  <c r="G6999" i="7"/>
  <c r="G7000" i="7"/>
  <c r="G7001" i="7"/>
  <c r="G7002" i="7"/>
  <c r="G7003" i="7"/>
  <c r="G7004" i="7"/>
  <c r="G7005" i="7"/>
  <c r="G7006" i="7"/>
  <c r="G7007" i="7"/>
  <c r="G7008" i="7"/>
  <c r="G7009" i="7"/>
  <c r="G7010" i="7"/>
  <c r="G7011" i="7"/>
  <c r="G7012" i="7"/>
  <c r="G7013" i="7"/>
  <c r="G7014" i="7"/>
  <c r="G7015" i="7"/>
  <c r="G7016" i="7"/>
  <c r="G7017" i="7"/>
  <c r="G7018" i="7"/>
  <c r="G7019" i="7"/>
  <c r="G7020" i="7"/>
  <c r="G7021" i="7"/>
  <c r="G7022" i="7"/>
  <c r="G7023" i="7"/>
  <c r="G7024" i="7"/>
  <c r="G7025" i="7"/>
  <c r="G7026" i="7"/>
  <c r="G7027" i="7"/>
  <c r="G7028" i="7"/>
  <c r="G7029" i="7"/>
  <c r="G7030" i="7"/>
  <c r="G7031" i="7"/>
  <c r="G7032" i="7"/>
  <c r="G7033" i="7"/>
  <c r="G7034" i="7"/>
  <c r="G7035" i="7"/>
  <c r="G7036" i="7"/>
  <c r="G7037" i="7"/>
  <c r="G7038" i="7"/>
  <c r="G7039" i="7"/>
  <c r="G7040" i="7"/>
  <c r="G7041" i="7"/>
  <c r="G7042" i="7"/>
  <c r="G7043" i="7"/>
  <c r="G7044" i="7"/>
  <c r="G7045" i="7"/>
  <c r="G7046" i="7"/>
  <c r="G7047" i="7"/>
  <c r="G7048" i="7"/>
  <c r="G7049" i="7"/>
  <c r="G7050" i="7"/>
  <c r="G7051" i="7"/>
  <c r="G7052" i="7"/>
  <c r="G7053" i="7"/>
  <c r="G7054" i="7"/>
  <c r="G7055" i="7"/>
  <c r="G7056" i="7"/>
  <c r="G7057" i="7"/>
  <c r="G7058" i="7"/>
  <c r="G7059" i="7"/>
  <c r="G7060" i="7"/>
  <c r="G7061" i="7"/>
  <c r="G7062" i="7"/>
  <c r="G7063" i="7"/>
  <c r="G7064" i="7"/>
  <c r="G7065" i="7"/>
  <c r="G7066" i="7"/>
  <c r="G7067" i="7"/>
  <c r="G7068" i="7"/>
  <c r="G7069" i="7"/>
  <c r="G7070" i="7"/>
  <c r="G7071" i="7"/>
  <c r="G7072" i="7"/>
  <c r="G7073" i="7"/>
  <c r="G7074" i="7"/>
  <c r="G7075" i="7"/>
  <c r="G7076" i="7"/>
  <c r="G7077" i="7"/>
  <c r="G7078" i="7"/>
  <c r="G7079" i="7"/>
  <c r="G7080" i="7"/>
  <c r="G7081" i="7"/>
  <c r="G7082" i="7"/>
  <c r="G7083" i="7"/>
  <c r="G7084" i="7"/>
  <c r="G7085" i="7"/>
  <c r="G7086" i="7"/>
  <c r="G7087" i="7"/>
  <c r="G7088" i="7"/>
  <c r="G7089" i="7"/>
  <c r="G7090" i="7"/>
  <c r="G7091" i="7"/>
  <c r="G7092" i="7"/>
  <c r="G7093" i="7"/>
  <c r="G7094" i="7"/>
  <c r="G7095" i="7"/>
  <c r="G7096" i="7"/>
  <c r="G7097" i="7"/>
  <c r="G7098" i="7"/>
  <c r="G7099" i="7"/>
  <c r="G7100" i="7"/>
  <c r="G7101" i="7"/>
  <c r="G7102" i="7"/>
  <c r="G7103" i="7"/>
  <c r="G7104" i="7"/>
  <c r="G7105" i="7"/>
  <c r="G7106" i="7"/>
  <c r="G7107" i="7"/>
  <c r="G7108" i="7"/>
  <c r="G7109" i="7"/>
  <c r="G7110" i="7"/>
  <c r="G7111" i="7"/>
  <c r="G7112" i="7"/>
  <c r="G7113" i="7"/>
  <c r="G7114" i="7"/>
  <c r="G7115" i="7"/>
  <c r="G7116" i="7"/>
  <c r="G7117" i="7"/>
  <c r="G7118" i="7"/>
  <c r="G7119" i="7"/>
  <c r="G7120" i="7"/>
  <c r="G7121" i="7"/>
  <c r="G7122" i="7"/>
  <c r="G7123" i="7"/>
  <c r="G7124" i="7"/>
  <c r="G7125" i="7"/>
  <c r="G7126" i="7"/>
  <c r="G7127" i="7"/>
  <c r="G7128" i="7"/>
  <c r="G7129" i="7"/>
  <c r="G7130" i="7"/>
  <c r="G7131" i="7"/>
  <c r="G7132" i="7"/>
  <c r="G7133" i="7"/>
  <c r="G7134" i="7"/>
  <c r="G7135" i="7"/>
  <c r="G7136" i="7"/>
  <c r="G7137" i="7"/>
  <c r="G7138" i="7"/>
  <c r="G7139" i="7"/>
  <c r="G7140" i="7"/>
  <c r="G7141" i="7"/>
  <c r="G7142" i="7"/>
  <c r="G7143" i="7"/>
  <c r="G7144" i="7"/>
  <c r="G7145" i="7"/>
  <c r="G7146" i="7"/>
  <c r="G7147" i="7"/>
  <c r="G7148" i="7"/>
  <c r="G7149" i="7"/>
  <c r="G7150" i="7"/>
  <c r="G7151" i="7"/>
  <c r="G7152" i="7"/>
  <c r="G7153" i="7"/>
  <c r="G7154" i="7"/>
  <c r="G7155" i="7"/>
  <c r="G7156" i="7"/>
  <c r="G7157" i="7"/>
  <c r="G7158" i="7"/>
  <c r="G7159" i="7"/>
  <c r="G7160" i="7"/>
  <c r="G7161" i="7"/>
  <c r="G7162" i="7"/>
  <c r="G7163" i="7"/>
  <c r="G7164" i="7"/>
  <c r="G7165" i="7"/>
  <c r="G7166" i="7"/>
  <c r="G7167" i="7"/>
  <c r="G7168" i="7"/>
  <c r="G7169" i="7"/>
  <c r="G7170" i="7"/>
  <c r="G7171" i="7"/>
  <c r="G7172" i="7"/>
  <c r="G7173" i="7"/>
  <c r="G7174" i="7"/>
  <c r="G7175" i="7"/>
  <c r="G7176" i="7"/>
  <c r="G7177" i="7"/>
  <c r="G7178" i="7"/>
  <c r="G7179" i="7"/>
  <c r="G7180" i="7"/>
  <c r="G7181" i="7"/>
  <c r="G7182" i="7"/>
  <c r="G7183" i="7"/>
  <c r="G7184" i="7"/>
  <c r="G7185" i="7"/>
  <c r="G7186" i="7"/>
  <c r="G7187" i="7"/>
  <c r="G7188" i="7"/>
  <c r="G7189" i="7"/>
  <c r="G7190" i="7"/>
  <c r="G7191" i="7"/>
  <c r="G7192" i="7"/>
  <c r="G7193" i="7"/>
  <c r="G7194" i="7"/>
  <c r="G7195" i="7"/>
  <c r="G7196" i="7"/>
  <c r="G7197" i="7"/>
  <c r="G7198" i="7"/>
  <c r="G7199" i="7"/>
  <c r="G7200" i="7"/>
  <c r="G7201" i="7"/>
  <c r="G7202" i="7"/>
  <c r="G7203" i="7"/>
  <c r="G7204" i="7"/>
  <c r="G7205" i="7"/>
  <c r="G7206" i="7"/>
  <c r="G7207" i="7"/>
  <c r="G7208" i="7"/>
  <c r="G7209" i="7"/>
  <c r="G7210" i="7"/>
  <c r="G7211" i="7"/>
  <c r="G7212" i="7"/>
  <c r="G7213" i="7"/>
  <c r="G7214" i="7"/>
  <c r="G7215" i="7"/>
  <c r="G7216" i="7"/>
  <c r="G7217" i="7"/>
  <c r="G7218" i="7"/>
  <c r="G7219" i="7"/>
  <c r="G7220" i="7"/>
  <c r="G7221" i="7"/>
  <c r="G7222" i="7"/>
  <c r="G7223" i="7"/>
  <c r="G7224" i="7"/>
  <c r="G7225" i="7"/>
  <c r="G7226" i="7"/>
  <c r="G7227" i="7"/>
  <c r="G7228" i="7"/>
  <c r="G7229" i="7"/>
  <c r="G7230" i="7"/>
  <c r="G7231" i="7"/>
  <c r="D25" i="5" l="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J11" i="7" l="1"/>
  <c r="J10" i="7"/>
  <c r="G2" i="7"/>
  <c r="J12" i="7" s="1"/>
  <c r="S7664" i="9" l="1"/>
  <c r="J7664" i="9"/>
  <c r="R7664" i="9" s="1"/>
  <c r="I7664" i="9"/>
  <c r="Q7664" i="9" s="1"/>
  <c r="S7663" i="9"/>
  <c r="J7663" i="9"/>
  <c r="R7663" i="9" s="1"/>
  <c r="I7663" i="9"/>
  <c r="Q7663" i="9" s="1"/>
  <c r="S7662" i="9"/>
  <c r="J7662" i="9"/>
  <c r="R7662" i="9" s="1"/>
  <c r="I7662" i="9"/>
  <c r="Q7662" i="9" s="1"/>
  <c r="S7661" i="9"/>
  <c r="J7661" i="9"/>
  <c r="R7661" i="9" s="1"/>
  <c r="I7661" i="9"/>
  <c r="Q7661" i="9" s="1"/>
  <c r="S7660" i="9"/>
  <c r="J7660" i="9"/>
  <c r="R7660" i="9" s="1"/>
  <c r="I7660" i="9"/>
  <c r="Q7660" i="9" s="1"/>
  <c r="S7659" i="9"/>
  <c r="J7659" i="9"/>
  <c r="R7659" i="9" s="1"/>
  <c r="I7659" i="9"/>
  <c r="Q7659" i="9" s="1"/>
  <c r="S7658" i="9"/>
  <c r="J7658" i="9"/>
  <c r="R7658" i="9" s="1"/>
  <c r="I7658" i="9"/>
  <c r="Q7658" i="9" s="1"/>
  <c r="S7657" i="9"/>
  <c r="J7657" i="9"/>
  <c r="R7657" i="9" s="1"/>
  <c r="I7657" i="9"/>
  <c r="Q7657" i="9" s="1"/>
  <c r="S7656" i="9"/>
  <c r="J7656" i="9"/>
  <c r="R7656" i="9" s="1"/>
  <c r="I7656" i="9"/>
  <c r="Q7656" i="9" s="1"/>
  <c r="S7655" i="9"/>
  <c r="J7655" i="9"/>
  <c r="R7655" i="9" s="1"/>
  <c r="I7655" i="9"/>
  <c r="Q7655" i="9" s="1"/>
  <c r="S7654" i="9"/>
  <c r="J7654" i="9"/>
  <c r="R7654" i="9" s="1"/>
  <c r="I7654" i="9"/>
  <c r="Q7654" i="9" s="1"/>
  <c r="S7653" i="9"/>
  <c r="J7653" i="9"/>
  <c r="R7653" i="9" s="1"/>
  <c r="I7653" i="9"/>
  <c r="Q7653" i="9" s="1"/>
  <c r="S7652" i="9"/>
  <c r="J7652" i="9"/>
  <c r="R7652" i="9" s="1"/>
  <c r="I7652" i="9"/>
  <c r="Q7652" i="9" s="1"/>
  <c r="S7651" i="9"/>
  <c r="J7651" i="9"/>
  <c r="R7651" i="9" s="1"/>
  <c r="I7651" i="9"/>
  <c r="Q7651" i="9" s="1"/>
  <c r="S7650" i="9"/>
  <c r="J7650" i="9"/>
  <c r="R7650" i="9" s="1"/>
  <c r="I7650" i="9"/>
  <c r="Q7650" i="9" s="1"/>
  <c r="S7649" i="9"/>
  <c r="J7649" i="9"/>
  <c r="R7649" i="9" s="1"/>
  <c r="I7649" i="9"/>
  <c r="Q7649" i="9" s="1"/>
  <c r="S7648" i="9"/>
  <c r="J7648" i="9"/>
  <c r="R7648" i="9" s="1"/>
  <c r="I7648" i="9"/>
  <c r="Q7648" i="9" s="1"/>
  <c r="S7647" i="9"/>
  <c r="J7647" i="9"/>
  <c r="R7647" i="9" s="1"/>
  <c r="I7647" i="9"/>
  <c r="Q7647" i="9" s="1"/>
  <c r="S7646" i="9"/>
  <c r="J7646" i="9"/>
  <c r="R7646" i="9" s="1"/>
  <c r="I7646" i="9"/>
  <c r="Q7646" i="9" s="1"/>
  <c r="S7645" i="9"/>
  <c r="J7645" i="9"/>
  <c r="R7645" i="9" s="1"/>
  <c r="I7645" i="9"/>
  <c r="Q7645" i="9" s="1"/>
  <c r="S7644" i="9"/>
  <c r="J7644" i="9"/>
  <c r="R7644" i="9" s="1"/>
  <c r="I7644" i="9"/>
  <c r="Q7644" i="9" s="1"/>
  <c r="S7643" i="9"/>
  <c r="J7643" i="9"/>
  <c r="R7643" i="9" s="1"/>
  <c r="I7643" i="9"/>
  <c r="Q7643" i="9" s="1"/>
  <c r="S7642" i="9"/>
  <c r="J7642" i="9"/>
  <c r="R7642" i="9" s="1"/>
  <c r="I7642" i="9"/>
  <c r="Q7642" i="9" s="1"/>
  <c r="S7641" i="9"/>
  <c r="J7641" i="9"/>
  <c r="R7641" i="9" s="1"/>
  <c r="I7641" i="9"/>
  <c r="Q7641" i="9" s="1"/>
  <c r="S7640" i="9"/>
  <c r="J7640" i="9"/>
  <c r="R7640" i="9" s="1"/>
  <c r="I7640" i="9"/>
  <c r="Q7640" i="9" s="1"/>
  <c r="S7639" i="9"/>
  <c r="J7639" i="9"/>
  <c r="R7639" i="9" s="1"/>
  <c r="I7639" i="9"/>
  <c r="Q7639" i="9" s="1"/>
  <c r="S7638" i="9"/>
  <c r="J7638" i="9"/>
  <c r="R7638" i="9" s="1"/>
  <c r="I7638" i="9"/>
  <c r="Q7638" i="9" s="1"/>
  <c r="S7637" i="9"/>
  <c r="J7637" i="9"/>
  <c r="R7637" i="9" s="1"/>
  <c r="I7637" i="9"/>
  <c r="Q7637" i="9" s="1"/>
  <c r="S7636" i="9"/>
  <c r="J7636" i="9"/>
  <c r="R7636" i="9" s="1"/>
  <c r="I7636" i="9"/>
  <c r="Q7636" i="9" s="1"/>
  <c r="S7635" i="9"/>
  <c r="J7635" i="9"/>
  <c r="R7635" i="9" s="1"/>
  <c r="I7635" i="9"/>
  <c r="Q7635" i="9" s="1"/>
  <c r="S7634" i="9"/>
  <c r="J7634" i="9"/>
  <c r="R7634" i="9" s="1"/>
  <c r="I7634" i="9"/>
  <c r="Q7634" i="9" s="1"/>
  <c r="S7633" i="9"/>
  <c r="J7633" i="9"/>
  <c r="R7633" i="9" s="1"/>
  <c r="I7633" i="9"/>
  <c r="Q7633" i="9" s="1"/>
  <c r="S7632" i="9"/>
  <c r="J7632" i="9"/>
  <c r="R7632" i="9" s="1"/>
  <c r="I7632" i="9"/>
  <c r="Q7632" i="9" s="1"/>
  <c r="S7631" i="9"/>
  <c r="J7631" i="9"/>
  <c r="R7631" i="9" s="1"/>
  <c r="I7631" i="9"/>
  <c r="Q7631" i="9" s="1"/>
  <c r="S7630" i="9"/>
  <c r="J7630" i="9"/>
  <c r="R7630" i="9" s="1"/>
  <c r="I7630" i="9"/>
  <c r="Q7630" i="9" s="1"/>
  <c r="S7629" i="9"/>
  <c r="J7629" i="9"/>
  <c r="R7629" i="9" s="1"/>
  <c r="I7629" i="9"/>
  <c r="Q7629" i="9" s="1"/>
  <c r="S7628" i="9"/>
  <c r="J7628" i="9"/>
  <c r="R7628" i="9" s="1"/>
  <c r="I7628" i="9"/>
  <c r="Q7628" i="9" s="1"/>
  <c r="S7627" i="9"/>
  <c r="J7627" i="9"/>
  <c r="R7627" i="9" s="1"/>
  <c r="I7627" i="9"/>
  <c r="Q7627" i="9" s="1"/>
  <c r="S7626" i="9"/>
  <c r="J7626" i="9"/>
  <c r="R7626" i="9" s="1"/>
  <c r="I7626" i="9"/>
  <c r="Q7626" i="9" s="1"/>
  <c r="S7625" i="9"/>
  <c r="J7625" i="9"/>
  <c r="R7625" i="9" s="1"/>
  <c r="I7625" i="9"/>
  <c r="Q7625" i="9" s="1"/>
  <c r="S7624" i="9"/>
  <c r="J7624" i="9"/>
  <c r="R7624" i="9" s="1"/>
  <c r="I7624" i="9"/>
  <c r="Q7624" i="9" s="1"/>
  <c r="S7623" i="9"/>
  <c r="J7623" i="9"/>
  <c r="R7623" i="9" s="1"/>
  <c r="I7623" i="9"/>
  <c r="Q7623" i="9" s="1"/>
  <c r="S7622" i="9"/>
  <c r="J7622" i="9"/>
  <c r="R7622" i="9" s="1"/>
  <c r="I7622" i="9"/>
  <c r="Q7622" i="9" s="1"/>
  <c r="S7621" i="9"/>
  <c r="J7621" i="9"/>
  <c r="R7621" i="9" s="1"/>
  <c r="I7621" i="9"/>
  <c r="Q7621" i="9" s="1"/>
  <c r="S7620" i="9"/>
  <c r="J7620" i="9"/>
  <c r="R7620" i="9" s="1"/>
  <c r="I7620" i="9"/>
  <c r="Q7620" i="9" s="1"/>
  <c r="S7619" i="9"/>
  <c r="J7619" i="9"/>
  <c r="R7619" i="9" s="1"/>
  <c r="I7619" i="9"/>
  <c r="Q7619" i="9" s="1"/>
  <c r="S7618" i="9"/>
  <c r="J7618" i="9"/>
  <c r="R7618" i="9" s="1"/>
  <c r="I7618" i="9"/>
  <c r="Q7618" i="9" s="1"/>
  <c r="S7617" i="9"/>
  <c r="J7617" i="9"/>
  <c r="R7617" i="9" s="1"/>
  <c r="I7617" i="9"/>
  <c r="Q7617" i="9" s="1"/>
  <c r="S7616" i="9"/>
  <c r="J7616" i="9"/>
  <c r="R7616" i="9" s="1"/>
  <c r="I7616" i="9"/>
  <c r="Q7616" i="9" s="1"/>
  <c r="S7615" i="9"/>
  <c r="J7615" i="9"/>
  <c r="R7615" i="9" s="1"/>
  <c r="I7615" i="9"/>
  <c r="Q7615" i="9" s="1"/>
  <c r="S7614" i="9"/>
  <c r="J7614" i="9"/>
  <c r="R7614" i="9" s="1"/>
  <c r="I7614" i="9"/>
  <c r="Q7614" i="9" s="1"/>
  <c r="S7613" i="9"/>
  <c r="J7613" i="9"/>
  <c r="R7613" i="9" s="1"/>
  <c r="I7613" i="9"/>
  <c r="Q7613" i="9" s="1"/>
  <c r="S7612" i="9"/>
  <c r="J7612" i="9"/>
  <c r="R7612" i="9" s="1"/>
  <c r="I7612" i="9"/>
  <c r="Q7612" i="9" s="1"/>
  <c r="S7611" i="9"/>
  <c r="J7611" i="9"/>
  <c r="R7611" i="9" s="1"/>
  <c r="I7611" i="9"/>
  <c r="Q7611" i="9" s="1"/>
  <c r="S7610" i="9"/>
  <c r="J7610" i="9"/>
  <c r="R7610" i="9" s="1"/>
  <c r="I7610" i="9"/>
  <c r="Q7610" i="9" s="1"/>
  <c r="S7609" i="9"/>
  <c r="J7609" i="9"/>
  <c r="R7609" i="9" s="1"/>
  <c r="I7609" i="9"/>
  <c r="Q7609" i="9" s="1"/>
  <c r="S7608" i="9"/>
  <c r="J7608" i="9"/>
  <c r="R7608" i="9" s="1"/>
  <c r="I7608" i="9"/>
  <c r="Q7608" i="9" s="1"/>
  <c r="S7607" i="9"/>
  <c r="J7607" i="9"/>
  <c r="R7607" i="9" s="1"/>
  <c r="I7607" i="9"/>
  <c r="Q7607" i="9" s="1"/>
  <c r="S7606" i="9"/>
  <c r="J7606" i="9"/>
  <c r="R7606" i="9" s="1"/>
  <c r="I7606" i="9"/>
  <c r="Q7606" i="9" s="1"/>
  <c r="S7605" i="9"/>
  <c r="J7605" i="9"/>
  <c r="R7605" i="9" s="1"/>
  <c r="I7605" i="9"/>
  <c r="Q7605" i="9" s="1"/>
  <c r="S7604" i="9"/>
  <c r="J7604" i="9"/>
  <c r="R7604" i="9" s="1"/>
  <c r="I7604" i="9"/>
  <c r="Q7604" i="9" s="1"/>
  <c r="S7603" i="9"/>
  <c r="J7603" i="9"/>
  <c r="R7603" i="9" s="1"/>
  <c r="I7603" i="9"/>
  <c r="Q7603" i="9" s="1"/>
  <c r="S7602" i="9"/>
  <c r="J7602" i="9"/>
  <c r="R7602" i="9" s="1"/>
  <c r="I7602" i="9"/>
  <c r="Q7602" i="9" s="1"/>
  <c r="S7601" i="9"/>
  <c r="J7601" i="9"/>
  <c r="R7601" i="9" s="1"/>
  <c r="I7601" i="9"/>
  <c r="Q7601" i="9" s="1"/>
  <c r="S7600" i="9"/>
  <c r="J7600" i="9"/>
  <c r="R7600" i="9" s="1"/>
  <c r="I7600" i="9"/>
  <c r="Q7600" i="9" s="1"/>
  <c r="S7599" i="9"/>
  <c r="J7599" i="9"/>
  <c r="R7599" i="9" s="1"/>
  <c r="I7599" i="9"/>
  <c r="Q7599" i="9" s="1"/>
  <c r="S7598" i="9"/>
  <c r="J7598" i="9"/>
  <c r="R7598" i="9" s="1"/>
  <c r="I7598" i="9"/>
  <c r="Q7598" i="9" s="1"/>
  <c r="S7597" i="9"/>
  <c r="J7597" i="9"/>
  <c r="R7597" i="9" s="1"/>
  <c r="I7597" i="9"/>
  <c r="Q7597" i="9" s="1"/>
  <c r="S7596" i="9"/>
  <c r="J7596" i="9"/>
  <c r="R7596" i="9" s="1"/>
  <c r="I7596" i="9"/>
  <c r="Q7596" i="9" s="1"/>
  <c r="S7595" i="9"/>
  <c r="J7595" i="9"/>
  <c r="R7595" i="9" s="1"/>
  <c r="I7595" i="9"/>
  <c r="Q7595" i="9" s="1"/>
  <c r="S7594" i="9"/>
  <c r="J7594" i="9"/>
  <c r="R7594" i="9" s="1"/>
  <c r="I7594" i="9"/>
  <c r="Q7594" i="9" s="1"/>
  <c r="S7593" i="9"/>
  <c r="J7593" i="9"/>
  <c r="R7593" i="9" s="1"/>
  <c r="I7593" i="9"/>
  <c r="Q7593" i="9" s="1"/>
  <c r="S7592" i="9"/>
  <c r="J7592" i="9"/>
  <c r="R7592" i="9" s="1"/>
  <c r="I7592" i="9"/>
  <c r="Q7592" i="9" s="1"/>
  <c r="S7591" i="9"/>
  <c r="J7591" i="9"/>
  <c r="R7591" i="9" s="1"/>
  <c r="I7591" i="9"/>
  <c r="Q7591" i="9" s="1"/>
  <c r="S7590" i="9"/>
  <c r="J7590" i="9"/>
  <c r="R7590" i="9" s="1"/>
  <c r="I7590" i="9"/>
  <c r="Q7590" i="9" s="1"/>
  <c r="S7589" i="9"/>
  <c r="J7589" i="9"/>
  <c r="R7589" i="9" s="1"/>
  <c r="I7589" i="9"/>
  <c r="Q7589" i="9" s="1"/>
  <c r="S7588" i="9"/>
  <c r="J7588" i="9"/>
  <c r="R7588" i="9" s="1"/>
  <c r="I7588" i="9"/>
  <c r="Q7588" i="9" s="1"/>
  <c r="S7587" i="9"/>
  <c r="J7587" i="9"/>
  <c r="R7587" i="9" s="1"/>
  <c r="I7587" i="9"/>
  <c r="Q7587" i="9" s="1"/>
  <c r="S7586" i="9"/>
  <c r="J7586" i="9"/>
  <c r="R7586" i="9" s="1"/>
  <c r="I7586" i="9"/>
  <c r="Q7586" i="9" s="1"/>
  <c r="S7585" i="9"/>
  <c r="J7585" i="9"/>
  <c r="R7585" i="9" s="1"/>
  <c r="I7585" i="9"/>
  <c r="Q7585" i="9" s="1"/>
  <c r="S7584" i="9"/>
  <c r="J7584" i="9"/>
  <c r="R7584" i="9" s="1"/>
  <c r="I7584" i="9"/>
  <c r="Q7584" i="9" s="1"/>
  <c r="S7583" i="9"/>
  <c r="J7583" i="9"/>
  <c r="R7583" i="9" s="1"/>
  <c r="I7583" i="9"/>
  <c r="Q7583" i="9" s="1"/>
  <c r="S7582" i="9"/>
  <c r="J7582" i="9"/>
  <c r="R7582" i="9" s="1"/>
  <c r="I7582" i="9"/>
  <c r="Q7582" i="9" s="1"/>
  <c r="S7581" i="9"/>
  <c r="J7581" i="9"/>
  <c r="R7581" i="9" s="1"/>
  <c r="I7581" i="9"/>
  <c r="Q7581" i="9" s="1"/>
  <c r="S7580" i="9"/>
  <c r="J7580" i="9"/>
  <c r="R7580" i="9" s="1"/>
  <c r="I7580" i="9"/>
  <c r="Q7580" i="9" s="1"/>
  <c r="S7579" i="9"/>
  <c r="J7579" i="9"/>
  <c r="R7579" i="9" s="1"/>
  <c r="I7579" i="9"/>
  <c r="Q7579" i="9" s="1"/>
  <c r="S7578" i="9"/>
  <c r="J7578" i="9"/>
  <c r="R7578" i="9" s="1"/>
  <c r="I7578" i="9"/>
  <c r="Q7578" i="9" s="1"/>
  <c r="S7577" i="9"/>
  <c r="J7577" i="9"/>
  <c r="R7577" i="9" s="1"/>
  <c r="I7577" i="9"/>
  <c r="Q7577" i="9" s="1"/>
  <c r="S7576" i="9"/>
  <c r="J7576" i="9"/>
  <c r="R7576" i="9" s="1"/>
  <c r="I7576" i="9"/>
  <c r="Q7576" i="9" s="1"/>
  <c r="S7575" i="9"/>
  <c r="J7575" i="9"/>
  <c r="R7575" i="9" s="1"/>
  <c r="I7575" i="9"/>
  <c r="Q7575" i="9" s="1"/>
  <c r="S7574" i="9"/>
  <c r="J7574" i="9"/>
  <c r="R7574" i="9" s="1"/>
  <c r="I7574" i="9"/>
  <c r="Q7574" i="9" s="1"/>
  <c r="S7573" i="9"/>
  <c r="J7573" i="9"/>
  <c r="R7573" i="9" s="1"/>
  <c r="I7573" i="9"/>
  <c r="Q7573" i="9" s="1"/>
  <c r="S7572" i="9"/>
  <c r="J7572" i="9"/>
  <c r="R7572" i="9" s="1"/>
  <c r="I7572" i="9"/>
  <c r="Q7572" i="9" s="1"/>
  <c r="S7571" i="9"/>
  <c r="J7571" i="9"/>
  <c r="R7571" i="9" s="1"/>
  <c r="I7571" i="9"/>
  <c r="Q7571" i="9" s="1"/>
  <c r="S7570" i="9"/>
  <c r="J7570" i="9"/>
  <c r="R7570" i="9" s="1"/>
  <c r="I7570" i="9"/>
  <c r="Q7570" i="9" s="1"/>
  <c r="S7569" i="9"/>
  <c r="J7569" i="9"/>
  <c r="R7569" i="9" s="1"/>
  <c r="I7569" i="9"/>
  <c r="Q7569" i="9" s="1"/>
  <c r="S7568" i="9"/>
  <c r="J7568" i="9"/>
  <c r="R7568" i="9" s="1"/>
  <c r="I7568" i="9"/>
  <c r="Q7568" i="9" s="1"/>
  <c r="S7567" i="9"/>
  <c r="J7567" i="9"/>
  <c r="R7567" i="9" s="1"/>
  <c r="I7567" i="9"/>
  <c r="Q7567" i="9" s="1"/>
  <c r="S7566" i="9"/>
  <c r="J7566" i="9"/>
  <c r="R7566" i="9" s="1"/>
  <c r="I7566" i="9"/>
  <c r="Q7566" i="9" s="1"/>
  <c r="S7565" i="9"/>
  <c r="J7565" i="9"/>
  <c r="R7565" i="9" s="1"/>
  <c r="I7565" i="9"/>
  <c r="Q7565" i="9" s="1"/>
  <c r="S7564" i="9"/>
  <c r="J7564" i="9"/>
  <c r="R7564" i="9" s="1"/>
  <c r="I7564" i="9"/>
  <c r="Q7564" i="9" s="1"/>
  <c r="S7563" i="9"/>
  <c r="J7563" i="9"/>
  <c r="R7563" i="9" s="1"/>
  <c r="I7563" i="9"/>
  <c r="Q7563" i="9" s="1"/>
  <c r="S7562" i="9"/>
  <c r="J7562" i="9"/>
  <c r="R7562" i="9" s="1"/>
  <c r="I7562" i="9"/>
  <c r="Q7562" i="9" s="1"/>
  <c r="S7561" i="9"/>
  <c r="J7561" i="9"/>
  <c r="R7561" i="9" s="1"/>
  <c r="I7561" i="9"/>
  <c r="Q7561" i="9" s="1"/>
  <c r="S7560" i="9"/>
  <c r="J7560" i="9"/>
  <c r="R7560" i="9" s="1"/>
  <c r="I7560" i="9"/>
  <c r="Q7560" i="9" s="1"/>
  <c r="S7559" i="9"/>
  <c r="J7559" i="9"/>
  <c r="R7559" i="9" s="1"/>
  <c r="I7559" i="9"/>
  <c r="Q7559" i="9" s="1"/>
  <c r="S7558" i="9"/>
  <c r="J7558" i="9"/>
  <c r="R7558" i="9" s="1"/>
  <c r="I7558" i="9"/>
  <c r="Q7558" i="9" s="1"/>
  <c r="S7557" i="9"/>
  <c r="J7557" i="9"/>
  <c r="R7557" i="9" s="1"/>
  <c r="I7557" i="9"/>
  <c r="Q7557" i="9" s="1"/>
  <c r="S7556" i="9"/>
  <c r="J7556" i="9"/>
  <c r="R7556" i="9" s="1"/>
  <c r="I7556" i="9"/>
  <c r="Q7556" i="9" s="1"/>
  <c r="S7555" i="9"/>
  <c r="J7555" i="9"/>
  <c r="R7555" i="9" s="1"/>
  <c r="I7555" i="9"/>
  <c r="Q7555" i="9" s="1"/>
  <c r="S7554" i="9"/>
  <c r="J7554" i="9"/>
  <c r="R7554" i="9" s="1"/>
  <c r="I7554" i="9"/>
  <c r="Q7554" i="9" s="1"/>
  <c r="S7553" i="9"/>
  <c r="J7553" i="9"/>
  <c r="R7553" i="9" s="1"/>
  <c r="I7553" i="9"/>
  <c r="Q7553" i="9" s="1"/>
  <c r="S7552" i="9"/>
  <c r="J7552" i="9"/>
  <c r="R7552" i="9" s="1"/>
  <c r="I7552" i="9"/>
  <c r="Q7552" i="9" s="1"/>
  <c r="S7551" i="9"/>
  <c r="J7551" i="9"/>
  <c r="R7551" i="9" s="1"/>
  <c r="I7551" i="9"/>
  <c r="Q7551" i="9" s="1"/>
  <c r="S7550" i="9"/>
  <c r="J7550" i="9"/>
  <c r="R7550" i="9" s="1"/>
  <c r="I7550" i="9"/>
  <c r="Q7550" i="9" s="1"/>
  <c r="S7549" i="9"/>
  <c r="J7549" i="9"/>
  <c r="R7549" i="9" s="1"/>
  <c r="I7549" i="9"/>
  <c r="Q7549" i="9" s="1"/>
  <c r="S7548" i="9"/>
  <c r="J7548" i="9"/>
  <c r="R7548" i="9" s="1"/>
  <c r="I7548" i="9"/>
  <c r="Q7548" i="9" s="1"/>
  <c r="S7547" i="9"/>
  <c r="J7547" i="9"/>
  <c r="R7547" i="9" s="1"/>
  <c r="I7547" i="9"/>
  <c r="Q7547" i="9" s="1"/>
  <c r="S7546" i="9"/>
  <c r="J7546" i="9"/>
  <c r="R7546" i="9" s="1"/>
  <c r="I7546" i="9"/>
  <c r="Q7546" i="9" s="1"/>
  <c r="S7545" i="9"/>
  <c r="J7545" i="9"/>
  <c r="R7545" i="9" s="1"/>
  <c r="I7545" i="9"/>
  <c r="Q7545" i="9" s="1"/>
  <c r="S7544" i="9"/>
  <c r="J7544" i="9"/>
  <c r="R7544" i="9" s="1"/>
  <c r="I7544" i="9"/>
  <c r="Q7544" i="9" s="1"/>
  <c r="S7543" i="9"/>
  <c r="J7543" i="9"/>
  <c r="R7543" i="9" s="1"/>
  <c r="I7543" i="9"/>
  <c r="Q7543" i="9" s="1"/>
  <c r="S7542" i="9"/>
  <c r="J7542" i="9"/>
  <c r="R7542" i="9" s="1"/>
  <c r="I7542" i="9"/>
  <c r="Q7542" i="9" s="1"/>
  <c r="S7541" i="9"/>
  <c r="J7541" i="9"/>
  <c r="R7541" i="9" s="1"/>
  <c r="I7541" i="9"/>
  <c r="Q7541" i="9" s="1"/>
  <c r="S7540" i="9"/>
  <c r="J7540" i="9"/>
  <c r="R7540" i="9" s="1"/>
  <c r="I7540" i="9"/>
  <c r="Q7540" i="9" s="1"/>
  <c r="S7539" i="9"/>
  <c r="J7539" i="9"/>
  <c r="R7539" i="9" s="1"/>
  <c r="I7539" i="9"/>
  <c r="Q7539" i="9" s="1"/>
  <c r="S7538" i="9"/>
  <c r="J7538" i="9"/>
  <c r="R7538" i="9" s="1"/>
  <c r="I7538" i="9"/>
  <c r="Q7538" i="9" s="1"/>
  <c r="S7537" i="9"/>
  <c r="J7537" i="9"/>
  <c r="R7537" i="9" s="1"/>
  <c r="I7537" i="9"/>
  <c r="Q7537" i="9" s="1"/>
  <c r="S7536" i="9"/>
  <c r="J7536" i="9"/>
  <c r="R7536" i="9" s="1"/>
  <c r="I7536" i="9"/>
  <c r="Q7536" i="9" s="1"/>
  <c r="S7535" i="9"/>
  <c r="J7535" i="9"/>
  <c r="R7535" i="9" s="1"/>
  <c r="I7535" i="9"/>
  <c r="Q7535" i="9" s="1"/>
  <c r="S7534" i="9"/>
  <c r="J7534" i="9"/>
  <c r="R7534" i="9" s="1"/>
  <c r="I7534" i="9"/>
  <c r="Q7534" i="9" s="1"/>
  <c r="S7533" i="9"/>
  <c r="J7533" i="9"/>
  <c r="R7533" i="9" s="1"/>
  <c r="I7533" i="9"/>
  <c r="Q7533" i="9" s="1"/>
  <c r="S7532" i="9"/>
  <c r="J7532" i="9"/>
  <c r="R7532" i="9" s="1"/>
  <c r="I7532" i="9"/>
  <c r="Q7532" i="9" s="1"/>
  <c r="S7531" i="9"/>
  <c r="J7531" i="9"/>
  <c r="R7531" i="9" s="1"/>
  <c r="I7531" i="9"/>
  <c r="Q7531" i="9" s="1"/>
  <c r="S7530" i="9"/>
  <c r="J7530" i="9"/>
  <c r="R7530" i="9" s="1"/>
  <c r="I7530" i="9"/>
  <c r="Q7530" i="9" s="1"/>
  <c r="S7529" i="9"/>
  <c r="J7529" i="9"/>
  <c r="R7529" i="9" s="1"/>
  <c r="I7529" i="9"/>
  <c r="Q7529" i="9" s="1"/>
  <c r="S7528" i="9"/>
  <c r="J7528" i="9"/>
  <c r="R7528" i="9" s="1"/>
  <c r="I7528" i="9"/>
  <c r="Q7528" i="9" s="1"/>
  <c r="S7527" i="9"/>
  <c r="J7527" i="9"/>
  <c r="R7527" i="9" s="1"/>
  <c r="I7527" i="9"/>
  <c r="Q7527" i="9" s="1"/>
  <c r="S7526" i="9"/>
  <c r="J7526" i="9"/>
  <c r="R7526" i="9" s="1"/>
  <c r="I7526" i="9"/>
  <c r="Q7526" i="9" s="1"/>
  <c r="S7525" i="9"/>
  <c r="J7525" i="9"/>
  <c r="R7525" i="9" s="1"/>
  <c r="I7525" i="9"/>
  <c r="Q7525" i="9" s="1"/>
  <c r="S7524" i="9"/>
  <c r="J7524" i="9"/>
  <c r="R7524" i="9" s="1"/>
  <c r="I7524" i="9"/>
  <c r="Q7524" i="9" s="1"/>
  <c r="S7523" i="9"/>
  <c r="J7523" i="9"/>
  <c r="R7523" i="9" s="1"/>
  <c r="I7523" i="9"/>
  <c r="Q7523" i="9" s="1"/>
  <c r="S7522" i="9"/>
  <c r="J7522" i="9"/>
  <c r="R7522" i="9" s="1"/>
  <c r="I7522" i="9"/>
  <c r="Q7522" i="9" s="1"/>
  <c r="S7521" i="9"/>
  <c r="J7521" i="9"/>
  <c r="R7521" i="9" s="1"/>
  <c r="I7521" i="9"/>
  <c r="Q7521" i="9" s="1"/>
  <c r="S7520" i="9"/>
  <c r="J7520" i="9"/>
  <c r="R7520" i="9" s="1"/>
  <c r="I7520" i="9"/>
  <c r="Q7520" i="9" s="1"/>
  <c r="S7519" i="9"/>
  <c r="J7519" i="9"/>
  <c r="R7519" i="9" s="1"/>
  <c r="I7519" i="9"/>
  <c r="Q7519" i="9" s="1"/>
  <c r="S7518" i="9"/>
  <c r="J7518" i="9"/>
  <c r="R7518" i="9" s="1"/>
  <c r="I7518" i="9"/>
  <c r="Q7518" i="9" s="1"/>
  <c r="S7517" i="9"/>
  <c r="J7517" i="9"/>
  <c r="R7517" i="9" s="1"/>
  <c r="I7517" i="9"/>
  <c r="Q7517" i="9" s="1"/>
  <c r="S7516" i="9"/>
  <c r="J7516" i="9"/>
  <c r="R7516" i="9" s="1"/>
  <c r="I7516" i="9"/>
  <c r="Q7516" i="9" s="1"/>
  <c r="S7515" i="9"/>
  <c r="J7515" i="9"/>
  <c r="R7515" i="9" s="1"/>
  <c r="I7515" i="9"/>
  <c r="Q7515" i="9" s="1"/>
  <c r="S7514" i="9"/>
  <c r="J7514" i="9"/>
  <c r="R7514" i="9" s="1"/>
  <c r="I7514" i="9"/>
  <c r="Q7514" i="9" s="1"/>
  <c r="S7513" i="9"/>
  <c r="J7513" i="9"/>
  <c r="R7513" i="9" s="1"/>
  <c r="I7513" i="9"/>
  <c r="Q7513" i="9" s="1"/>
  <c r="S7512" i="9"/>
  <c r="J7512" i="9"/>
  <c r="R7512" i="9" s="1"/>
  <c r="I7512" i="9"/>
  <c r="Q7512" i="9" s="1"/>
  <c r="S7511" i="9"/>
  <c r="J7511" i="9"/>
  <c r="R7511" i="9" s="1"/>
  <c r="I7511" i="9"/>
  <c r="Q7511" i="9" s="1"/>
  <c r="S7510" i="9"/>
  <c r="J7510" i="9"/>
  <c r="R7510" i="9" s="1"/>
  <c r="I7510" i="9"/>
  <c r="Q7510" i="9" s="1"/>
  <c r="S7509" i="9"/>
  <c r="J7509" i="9"/>
  <c r="R7509" i="9" s="1"/>
  <c r="I7509" i="9"/>
  <c r="Q7509" i="9" s="1"/>
  <c r="S7508" i="9"/>
  <c r="J7508" i="9"/>
  <c r="R7508" i="9" s="1"/>
  <c r="I7508" i="9"/>
  <c r="Q7508" i="9" s="1"/>
  <c r="S7507" i="9"/>
  <c r="J7507" i="9"/>
  <c r="R7507" i="9" s="1"/>
  <c r="I7507" i="9"/>
  <c r="Q7507" i="9" s="1"/>
  <c r="S7506" i="9"/>
  <c r="J7506" i="9"/>
  <c r="R7506" i="9" s="1"/>
  <c r="I7506" i="9"/>
  <c r="Q7506" i="9" s="1"/>
  <c r="S7505" i="9"/>
  <c r="J7505" i="9"/>
  <c r="R7505" i="9" s="1"/>
  <c r="I7505" i="9"/>
  <c r="Q7505" i="9" s="1"/>
  <c r="S7504" i="9"/>
  <c r="J7504" i="9"/>
  <c r="R7504" i="9" s="1"/>
  <c r="I7504" i="9"/>
  <c r="Q7504" i="9" s="1"/>
  <c r="S7503" i="9"/>
  <c r="J7503" i="9"/>
  <c r="R7503" i="9" s="1"/>
  <c r="I7503" i="9"/>
  <c r="Q7503" i="9" s="1"/>
  <c r="S7502" i="9"/>
  <c r="J7502" i="9"/>
  <c r="R7502" i="9" s="1"/>
  <c r="I7502" i="9"/>
  <c r="Q7502" i="9" s="1"/>
  <c r="S7501" i="9"/>
  <c r="J7501" i="9"/>
  <c r="R7501" i="9" s="1"/>
  <c r="I7501" i="9"/>
  <c r="Q7501" i="9" s="1"/>
  <c r="S7500" i="9"/>
  <c r="J7500" i="9"/>
  <c r="R7500" i="9" s="1"/>
  <c r="I7500" i="9"/>
  <c r="Q7500" i="9" s="1"/>
  <c r="S7499" i="9"/>
  <c r="J7499" i="9"/>
  <c r="R7499" i="9" s="1"/>
  <c r="I7499" i="9"/>
  <c r="Q7499" i="9" s="1"/>
  <c r="S7498" i="9"/>
  <c r="J7498" i="9"/>
  <c r="R7498" i="9" s="1"/>
  <c r="I7498" i="9"/>
  <c r="Q7498" i="9" s="1"/>
  <c r="S7497" i="9"/>
  <c r="J7497" i="9"/>
  <c r="R7497" i="9" s="1"/>
  <c r="I7497" i="9"/>
  <c r="Q7497" i="9" s="1"/>
  <c r="S7496" i="9"/>
  <c r="J7496" i="9"/>
  <c r="R7496" i="9" s="1"/>
  <c r="I7496" i="9"/>
  <c r="Q7496" i="9" s="1"/>
  <c r="S7495" i="9"/>
  <c r="J7495" i="9"/>
  <c r="R7495" i="9" s="1"/>
  <c r="I7495" i="9"/>
  <c r="Q7495" i="9" s="1"/>
  <c r="S7494" i="9"/>
  <c r="J7494" i="9"/>
  <c r="R7494" i="9" s="1"/>
  <c r="I7494" i="9"/>
  <c r="Q7494" i="9" s="1"/>
  <c r="S7493" i="9"/>
  <c r="J7493" i="9"/>
  <c r="R7493" i="9" s="1"/>
  <c r="I7493" i="9"/>
  <c r="Q7493" i="9" s="1"/>
  <c r="S7492" i="9"/>
  <c r="J7492" i="9"/>
  <c r="R7492" i="9" s="1"/>
  <c r="I7492" i="9"/>
  <c r="Q7492" i="9" s="1"/>
  <c r="S7491" i="9"/>
  <c r="J7491" i="9"/>
  <c r="R7491" i="9" s="1"/>
  <c r="I7491" i="9"/>
  <c r="Q7491" i="9" s="1"/>
  <c r="S7490" i="9"/>
  <c r="J7490" i="9"/>
  <c r="R7490" i="9" s="1"/>
  <c r="I7490" i="9"/>
  <c r="Q7490" i="9" s="1"/>
  <c r="S7489" i="9"/>
  <c r="J7489" i="9"/>
  <c r="R7489" i="9" s="1"/>
  <c r="I7489" i="9"/>
  <c r="Q7489" i="9" s="1"/>
  <c r="S7488" i="9"/>
  <c r="J7488" i="9"/>
  <c r="R7488" i="9" s="1"/>
  <c r="I7488" i="9"/>
  <c r="Q7488" i="9" s="1"/>
  <c r="S7487" i="9"/>
  <c r="J7487" i="9"/>
  <c r="R7487" i="9" s="1"/>
  <c r="I7487" i="9"/>
  <c r="Q7487" i="9" s="1"/>
  <c r="S7486" i="9"/>
  <c r="J7486" i="9"/>
  <c r="R7486" i="9" s="1"/>
  <c r="I7486" i="9"/>
  <c r="Q7486" i="9" s="1"/>
  <c r="S7485" i="9"/>
  <c r="J7485" i="9"/>
  <c r="R7485" i="9" s="1"/>
  <c r="I7485" i="9"/>
  <c r="Q7485" i="9" s="1"/>
  <c r="S7484" i="9"/>
  <c r="J7484" i="9"/>
  <c r="R7484" i="9" s="1"/>
  <c r="I7484" i="9"/>
  <c r="Q7484" i="9" s="1"/>
  <c r="S7483" i="9"/>
  <c r="J7483" i="9"/>
  <c r="R7483" i="9" s="1"/>
  <c r="I7483" i="9"/>
  <c r="Q7483" i="9" s="1"/>
  <c r="S7482" i="9"/>
  <c r="J7482" i="9"/>
  <c r="R7482" i="9" s="1"/>
  <c r="I7482" i="9"/>
  <c r="Q7482" i="9" s="1"/>
  <c r="S7481" i="9"/>
  <c r="J7481" i="9"/>
  <c r="R7481" i="9" s="1"/>
  <c r="I7481" i="9"/>
  <c r="Q7481" i="9" s="1"/>
  <c r="S7480" i="9"/>
  <c r="J7480" i="9"/>
  <c r="R7480" i="9" s="1"/>
  <c r="I7480" i="9"/>
  <c r="Q7480" i="9" s="1"/>
  <c r="S7479" i="9"/>
  <c r="J7479" i="9"/>
  <c r="R7479" i="9" s="1"/>
  <c r="I7479" i="9"/>
  <c r="Q7479" i="9" s="1"/>
  <c r="S7478" i="9"/>
  <c r="J7478" i="9"/>
  <c r="R7478" i="9" s="1"/>
  <c r="I7478" i="9"/>
  <c r="Q7478" i="9" s="1"/>
  <c r="S7477" i="9"/>
  <c r="J7477" i="9"/>
  <c r="R7477" i="9" s="1"/>
  <c r="I7477" i="9"/>
  <c r="Q7477" i="9" s="1"/>
  <c r="S7476" i="9"/>
  <c r="J7476" i="9"/>
  <c r="R7476" i="9" s="1"/>
  <c r="I7476" i="9"/>
  <c r="Q7476" i="9" s="1"/>
  <c r="S7475" i="9"/>
  <c r="J7475" i="9"/>
  <c r="R7475" i="9" s="1"/>
  <c r="I7475" i="9"/>
  <c r="Q7475" i="9" s="1"/>
  <c r="S7474" i="9"/>
  <c r="J7474" i="9"/>
  <c r="R7474" i="9" s="1"/>
  <c r="I7474" i="9"/>
  <c r="Q7474" i="9" s="1"/>
  <c r="S7473" i="9"/>
  <c r="J7473" i="9"/>
  <c r="R7473" i="9" s="1"/>
  <c r="I7473" i="9"/>
  <c r="Q7473" i="9" s="1"/>
  <c r="S7472" i="9"/>
  <c r="J7472" i="9"/>
  <c r="R7472" i="9" s="1"/>
  <c r="I7472" i="9"/>
  <c r="Q7472" i="9" s="1"/>
  <c r="S7471" i="9"/>
  <c r="J7471" i="9"/>
  <c r="R7471" i="9" s="1"/>
  <c r="I7471" i="9"/>
  <c r="Q7471" i="9" s="1"/>
  <c r="S7470" i="9"/>
  <c r="J7470" i="9"/>
  <c r="R7470" i="9" s="1"/>
  <c r="I7470" i="9"/>
  <c r="Q7470" i="9" s="1"/>
  <c r="S7469" i="9"/>
  <c r="J7469" i="9"/>
  <c r="R7469" i="9" s="1"/>
  <c r="I7469" i="9"/>
  <c r="Q7469" i="9" s="1"/>
  <c r="S7468" i="9"/>
  <c r="J7468" i="9"/>
  <c r="R7468" i="9" s="1"/>
  <c r="I7468" i="9"/>
  <c r="Q7468" i="9" s="1"/>
  <c r="S7467" i="9"/>
  <c r="J7467" i="9"/>
  <c r="R7467" i="9" s="1"/>
  <c r="I7467" i="9"/>
  <c r="Q7467" i="9" s="1"/>
  <c r="S7466" i="9"/>
  <c r="J7466" i="9"/>
  <c r="R7466" i="9" s="1"/>
  <c r="I7466" i="9"/>
  <c r="Q7466" i="9" s="1"/>
  <c r="S7465" i="9"/>
  <c r="J7465" i="9"/>
  <c r="R7465" i="9" s="1"/>
  <c r="I7465" i="9"/>
  <c r="Q7465" i="9" s="1"/>
  <c r="S7464" i="9"/>
  <c r="J7464" i="9"/>
  <c r="R7464" i="9" s="1"/>
  <c r="I7464" i="9"/>
  <c r="Q7464" i="9" s="1"/>
  <c r="S7463" i="9"/>
  <c r="J7463" i="9"/>
  <c r="R7463" i="9" s="1"/>
  <c r="I7463" i="9"/>
  <c r="Q7463" i="9" s="1"/>
  <c r="S7462" i="9"/>
  <c r="J7462" i="9"/>
  <c r="R7462" i="9" s="1"/>
  <c r="I7462" i="9"/>
  <c r="Q7462" i="9" s="1"/>
  <c r="S7461" i="9"/>
  <c r="J7461" i="9"/>
  <c r="R7461" i="9" s="1"/>
  <c r="I7461" i="9"/>
  <c r="Q7461" i="9" s="1"/>
  <c r="S7460" i="9"/>
  <c r="J7460" i="9"/>
  <c r="R7460" i="9" s="1"/>
  <c r="I7460" i="9"/>
  <c r="Q7460" i="9" s="1"/>
  <c r="S7459" i="9"/>
  <c r="J7459" i="9"/>
  <c r="R7459" i="9" s="1"/>
  <c r="I7459" i="9"/>
  <c r="Q7459" i="9" s="1"/>
  <c r="S7458" i="9"/>
  <c r="J7458" i="9"/>
  <c r="R7458" i="9" s="1"/>
  <c r="I7458" i="9"/>
  <c r="Q7458" i="9" s="1"/>
  <c r="S7457" i="9"/>
  <c r="J7457" i="9"/>
  <c r="R7457" i="9" s="1"/>
  <c r="I7457" i="9"/>
  <c r="Q7457" i="9" s="1"/>
  <c r="S7456" i="9"/>
  <c r="J7456" i="9"/>
  <c r="R7456" i="9" s="1"/>
  <c r="I7456" i="9"/>
  <c r="Q7456" i="9" s="1"/>
  <c r="S7455" i="9"/>
  <c r="J7455" i="9"/>
  <c r="R7455" i="9" s="1"/>
  <c r="I7455" i="9"/>
  <c r="Q7455" i="9" s="1"/>
  <c r="S7454" i="9"/>
  <c r="J7454" i="9"/>
  <c r="R7454" i="9" s="1"/>
  <c r="I7454" i="9"/>
  <c r="Q7454" i="9" s="1"/>
  <c r="S7453" i="9"/>
  <c r="J7453" i="9"/>
  <c r="R7453" i="9" s="1"/>
  <c r="I7453" i="9"/>
  <c r="Q7453" i="9" s="1"/>
  <c r="S7452" i="9"/>
  <c r="J7452" i="9"/>
  <c r="R7452" i="9" s="1"/>
  <c r="I7452" i="9"/>
  <c r="Q7452" i="9" s="1"/>
  <c r="S7451" i="9"/>
  <c r="J7451" i="9"/>
  <c r="R7451" i="9" s="1"/>
  <c r="I7451" i="9"/>
  <c r="Q7451" i="9" s="1"/>
  <c r="S7450" i="9"/>
  <c r="J7450" i="9"/>
  <c r="R7450" i="9" s="1"/>
  <c r="I7450" i="9"/>
  <c r="Q7450" i="9" s="1"/>
  <c r="S7449" i="9"/>
  <c r="J7449" i="9"/>
  <c r="R7449" i="9" s="1"/>
  <c r="I7449" i="9"/>
  <c r="Q7449" i="9" s="1"/>
  <c r="S7448" i="9"/>
  <c r="J7448" i="9"/>
  <c r="R7448" i="9" s="1"/>
  <c r="I7448" i="9"/>
  <c r="Q7448" i="9" s="1"/>
  <c r="S7447" i="9"/>
  <c r="J7447" i="9"/>
  <c r="R7447" i="9" s="1"/>
  <c r="I7447" i="9"/>
  <c r="Q7447" i="9" s="1"/>
  <c r="S7446" i="9"/>
  <c r="J7446" i="9"/>
  <c r="R7446" i="9" s="1"/>
  <c r="I7446" i="9"/>
  <c r="Q7446" i="9" s="1"/>
  <c r="S7445" i="9"/>
  <c r="J7445" i="9"/>
  <c r="R7445" i="9" s="1"/>
  <c r="I7445" i="9"/>
  <c r="Q7445" i="9" s="1"/>
  <c r="S7444" i="9"/>
  <c r="J7444" i="9"/>
  <c r="R7444" i="9" s="1"/>
  <c r="I7444" i="9"/>
  <c r="Q7444" i="9" s="1"/>
  <c r="S7443" i="9"/>
  <c r="J7443" i="9"/>
  <c r="R7443" i="9" s="1"/>
  <c r="I7443" i="9"/>
  <c r="Q7443" i="9" s="1"/>
  <c r="S7442" i="9"/>
  <c r="J7442" i="9"/>
  <c r="R7442" i="9" s="1"/>
  <c r="I7442" i="9"/>
  <c r="Q7442" i="9" s="1"/>
  <c r="S7441" i="9"/>
  <c r="J7441" i="9"/>
  <c r="R7441" i="9" s="1"/>
  <c r="I7441" i="9"/>
  <c r="Q7441" i="9" s="1"/>
  <c r="S7440" i="9"/>
  <c r="J7440" i="9"/>
  <c r="R7440" i="9" s="1"/>
  <c r="I7440" i="9"/>
  <c r="Q7440" i="9" s="1"/>
  <c r="S7439" i="9"/>
  <c r="J7439" i="9"/>
  <c r="R7439" i="9" s="1"/>
  <c r="I7439" i="9"/>
  <c r="Q7439" i="9" s="1"/>
  <c r="S7438" i="9"/>
  <c r="J7438" i="9"/>
  <c r="R7438" i="9" s="1"/>
  <c r="I7438" i="9"/>
  <c r="Q7438" i="9" s="1"/>
  <c r="S7437" i="9"/>
  <c r="J7437" i="9"/>
  <c r="R7437" i="9" s="1"/>
  <c r="I7437" i="9"/>
  <c r="Q7437" i="9" s="1"/>
  <c r="S7436" i="9"/>
  <c r="J7436" i="9"/>
  <c r="R7436" i="9" s="1"/>
  <c r="I7436" i="9"/>
  <c r="Q7436" i="9" s="1"/>
  <c r="S7435" i="9"/>
  <c r="J7435" i="9"/>
  <c r="R7435" i="9" s="1"/>
  <c r="I7435" i="9"/>
  <c r="Q7435" i="9" s="1"/>
  <c r="S7434" i="9"/>
  <c r="J7434" i="9"/>
  <c r="R7434" i="9" s="1"/>
  <c r="I7434" i="9"/>
  <c r="Q7434" i="9" s="1"/>
  <c r="S7433" i="9"/>
  <c r="J7433" i="9"/>
  <c r="R7433" i="9" s="1"/>
  <c r="I7433" i="9"/>
  <c r="Q7433" i="9" s="1"/>
  <c r="S7432" i="9"/>
  <c r="J7432" i="9"/>
  <c r="R7432" i="9" s="1"/>
  <c r="I7432" i="9"/>
  <c r="Q7432" i="9" s="1"/>
  <c r="S7431" i="9"/>
  <c r="J7431" i="9"/>
  <c r="R7431" i="9" s="1"/>
  <c r="I7431" i="9"/>
  <c r="Q7431" i="9" s="1"/>
  <c r="S7430" i="9"/>
  <c r="J7430" i="9"/>
  <c r="R7430" i="9" s="1"/>
  <c r="I7430" i="9"/>
  <c r="Q7430" i="9" s="1"/>
  <c r="S7429" i="9"/>
  <c r="J7429" i="9"/>
  <c r="R7429" i="9" s="1"/>
  <c r="I7429" i="9"/>
  <c r="Q7429" i="9" s="1"/>
  <c r="S7428" i="9"/>
  <c r="J7428" i="9"/>
  <c r="R7428" i="9" s="1"/>
  <c r="I7428" i="9"/>
  <c r="Q7428" i="9" s="1"/>
  <c r="S7427" i="9"/>
  <c r="J7427" i="9"/>
  <c r="R7427" i="9" s="1"/>
  <c r="I7427" i="9"/>
  <c r="Q7427" i="9" s="1"/>
  <c r="S7426" i="9"/>
  <c r="J7426" i="9"/>
  <c r="R7426" i="9" s="1"/>
  <c r="I7426" i="9"/>
  <c r="Q7426" i="9" s="1"/>
  <c r="S7425" i="9"/>
  <c r="J7425" i="9"/>
  <c r="R7425" i="9" s="1"/>
  <c r="I7425" i="9"/>
  <c r="Q7425" i="9" s="1"/>
  <c r="S7424" i="9"/>
  <c r="J7424" i="9"/>
  <c r="R7424" i="9" s="1"/>
  <c r="I7424" i="9"/>
  <c r="Q7424" i="9" s="1"/>
  <c r="S7423" i="9"/>
  <c r="J7423" i="9"/>
  <c r="R7423" i="9" s="1"/>
  <c r="I7423" i="9"/>
  <c r="Q7423" i="9" s="1"/>
  <c r="S7422" i="9"/>
  <c r="J7422" i="9"/>
  <c r="R7422" i="9" s="1"/>
  <c r="I7422" i="9"/>
  <c r="Q7422" i="9" s="1"/>
  <c r="S7421" i="9"/>
  <c r="J7421" i="9"/>
  <c r="R7421" i="9" s="1"/>
  <c r="I7421" i="9"/>
  <c r="Q7421" i="9" s="1"/>
  <c r="S7420" i="9"/>
  <c r="J7420" i="9"/>
  <c r="R7420" i="9" s="1"/>
  <c r="I7420" i="9"/>
  <c r="Q7420" i="9" s="1"/>
  <c r="S7419" i="9"/>
  <c r="J7419" i="9"/>
  <c r="R7419" i="9" s="1"/>
  <c r="I7419" i="9"/>
  <c r="Q7419" i="9" s="1"/>
  <c r="S7418" i="9"/>
  <c r="J7418" i="9"/>
  <c r="R7418" i="9" s="1"/>
  <c r="I7418" i="9"/>
  <c r="Q7418" i="9" s="1"/>
  <c r="S7417" i="9"/>
  <c r="J7417" i="9"/>
  <c r="R7417" i="9" s="1"/>
  <c r="I7417" i="9"/>
  <c r="Q7417" i="9" s="1"/>
  <c r="S7416" i="9"/>
  <c r="J7416" i="9"/>
  <c r="R7416" i="9" s="1"/>
  <c r="I7416" i="9"/>
  <c r="Q7416" i="9" s="1"/>
  <c r="S7415" i="9"/>
  <c r="J7415" i="9"/>
  <c r="R7415" i="9" s="1"/>
  <c r="I7415" i="9"/>
  <c r="Q7415" i="9" s="1"/>
  <c r="S7414" i="9"/>
  <c r="J7414" i="9"/>
  <c r="R7414" i="9" s="1"/>
  <c r="I7414" i="9"/>
  <c r="Q7414" i="9" s="1"/>
  <c r="S7413" i="9"/>
  <c r="J7413" i="9"/>
  <c r="R7413" i="9" s="1"/>
  <c r="I7413" i="9"/>
  <c r="Q7413" i="9" s="1"/>
  <c r="S7412" i="9"/>
  <c r="J7412" i="9"/>
  <c r="R7412" i="9" s="1"/>
  <c r="I7412" i="9"/>
  <c r="Q7412" i="9" s="1"/>
  <c r="S7411" i="9"/>
  <c r="J7411" i="9"/>
  <c r="R7411" i="9" s="1"/>
  <c r="I7411" i="9"/>
  <c r="Q7411" i="9" s="1"/>
  <c r="S7410" i="9"/>
  <c r="J7410" i="9"/>
  <c r="R7410" i="9" s="1"/>
  <c r="I7410" i="9"/>
  <c r="Q7410" i="9" s="1"/>
  <c r="S7409" i="9"/>
  <c r="J7409" i="9"/>
  <c r="R7409" i="9" s="1"/>
  <c r="I7409" i="9"/>
  <c r="Q7409" i="9" s="1"/>
  <c r="S7408" i="9"/>
  <c r="J7408" i="9"/>
  <c r="R7408" i="9" s="1"/>
  <c r="I7408" i="9"/>
  <c r="Q7408" i="9" s="1"/>
  <c r="S7407" i="9"/>
  <c r="J7407" i="9"/>
  <c r="R7407" i="9" s="1"/>
  <c r="I7407" i="9"/>
  <c r="Q7407" i="9" s="1"/>
  <c r="S7406" i="9"/>
  <c r="J7406" i="9"/>
  <c r="R7406" i="9" s="1"/>
  <c r="I7406" i="9"/>
  <c r="Q7406" i="9" s="1"/>
  <c r="S7405" i="9"/>
  <c r="J7405" i="9"/>
  <c r="R7405" i="9" s="1"/>
  <c r="I7405" i="9"/>
  <c r="Q7405" i="9" s="1"/>
  <c r="S7404" i="9"/>
  <c r="J7404" i="9"/>
  <c r="R7404" i="9" s="1"/>
  <c r="I7404" i="9"/>
  <c r="Q7404" i="9" s="1"/>
  <c r="S7403" i="9"/>
  <c r="J7403" i="9"/>
  <c r="R7403" i="9" s="1"/>
  <c r="I7403" i="9"/>
  <c r="Q7403" i="9" s="1"/>
  <c r="S7402" i="9"/>
  <c r="J7402" i="9"/>
  <c r="R7402" i="9" s="1"/>
  <c r="I7402" i="9"/>
  <c r="Q7402" i="9" s="1"/>
  <c r="S7401" i="9"/>
  <c r="J7401" i="9"/>
  <c r="R7401" i="9" s="1"/>
  <c r="I7401" i="9"/>
  <c r="Q7401" i="9" s="1"/>
  <c r="S7400" i="9"/>
  <c r="J7400" i="9"/>
  <c r="R7400" i="9" s="1"/>
  <c r="I7400" i="9"/>
  <c r="Q7400" i="9" s="1"/>
  <c r="S7399" i="9"/>
  <c r="J7399" i="9"/>
  <c r="R7399" i="9" s="1"/>
  <c r="I7399" i="9"/>
  <c r="Q7399" i="9" s="1"/>
  <c r="S7398" i="9"/>
  <c r="J7398" i="9"/>
  <c r="R7398" i="9" s="1"/>
  <c r="I7398" i="9"/>
  <c r="Q7398" i="9" s="1"/>
  <c r="S7397" i="9"/>
  <c r="J7397" i="9"/>
  <c r="R7397" i="9" s="1"/>
  <c r="I7397" i="9"/>
  <c r="Q7397" i="9" s="1"/>
  <c r="S7396" i="9"/>
  <c r="J7396" i="9"/>
  <c r="R7396" i="9" s="1"/>
  <c r="I7396" i="9"/>
  <c r="Q7396" i="9" s="1"/>
  <c r="S7395" i="9"/>
  <c r="J7395" i="9"/>
  <c r="R7395" i="9" s="1"/>
  <c r="I7395" i="9"/>
  <c r="Q7395" i="9" s="1"/>
  <c r="S7394" i="9"/>
  <c r="J7394" i="9"/>
  <c r="R7394" i="9" s="1"/>
  <c r="I7394" i="9"/>
  <c r="Q7394" i="9" s="1"/>
  <c r="S7393" i="9"/>
  <c r="J7393" i="9"/>
  <c r="R7393" i="9" s="1"/>
  <c r="I7393" i="9"/>
  <c r="Q7393" i="9" s="1"/>
  <c r="S7392" i="9"/>
  <c r="J7392" i="9"/>
  <c r="R7392" i="9" s="1"/>
  <c r="I7392" i="9"/>
  <c r="Q7392" i="9" s="1"/>
  <c r="S7391" i="9"/>
  <c r="J7391" i="9"/>
  <c r="R7391" i="9" s="1"/>
  <c r="I7391" i="9"/>
  <c r="Q7391" i="9" s="1"/>
  <c r="S7390" i="9"/>
  <c r="J7390" i="9"/>
  <c r="R7390" i="9" s="1"/>
  <c r="I7390" i="9"/>
  <c r="Q7390" i="9" s="1"/>
  <c r="S7389" i="9"/>
  <c r="J7389" i="9"/>
  <c r="R7389" i="9" s="1"/>
  <c r="I7389" i="9"/>
  <c r="Q7389" i="9" s="1"/>
  <c r="S7388" i="9"/>
  <c r="J7388" i="9"/>
  <c r="R7388" i="9" s="1"/>
  <c r="I7388" i="9"/>
  <c r="Q7388" i="9" s="1"/>
  <c r="S7387" i="9"/>
  <c r="J7387" i="9"/>
  <c r="R7387" i="9" s="1"/>
  <c r="I7387" i="9"/>
  <c r="Q7387" i="9" s="1"/>
  <c r="S7386" i="9"/>
  <c r="J7386" i="9"/>
  <c r="R7386" i="9" s="1"/>
  <c r="I7386" i="9"/>
  <c r="Q7386" i="9" s="1"/>
  <c r="S7385" i="9"/>
  <c r="J7385" i="9"/>
  <c r="R7385" i="9" s="1"/>
  <c r="I7385" i="9"/>
  <c r="Q7385" i="9" s="1"/>
  <c r="S7384" i="9"/>
  <c r="J7384" i="9"/>
  <c r="R7384" i="9" s="1"/>
  <c r="I7384" i="9"/>
  <c r="Q7384" i="9" s="1"/>
  <c r="S7383" i="9"/>
  <c r="J7383" i="9"/>
  <c r="R7383" i="9" s="1"/>
  <c r="I7383" i="9"/>
  <c r="Q7383" i="9" s="1"/>
  <c r="S7382" i="9"/>
  <c r="J7382" i="9"/>
  <c r="R7382" i="9" s="1"/>
  <c r="I7382" i="9"/>
  <c r="Q7382" i="9" s="1"/>
  <c r="S7381" i="9"/>
  <c r="J7381" i="9"/>
  <c r="R7381" i="9" s="1"/>
  <c r="I7381" i="9"/>
  <c r="Q7381" i="9" s="1"/>
  <c r="S7380" i="9"/>
  <c r="J7380" i="9"/>
  <c r="R7380" i="9" s="1"/>
  <c r="I7380" i="9"/>
  <c r="Q7380" i="9" s="1"/>
  <c r="S7379" i="9"/>
  <c r="J7379" i="9"/>
  <c r="R7379" i="9" s="1"/>
  <c r="I7379" i="9"/>
  <c r="Q7379" i="9" s="1"/>
  <c r="S7378" i="9"/>
  <c r="J7378" i="9"/>
  <c r="R7378" i="9" s="1"/>
  <c r="I7378" i="9"/>
  <c r="Q7378" i="9" s="1"/>
  <c r="S7377" i="9"/>
  <c r="J7377" i="9"/>
  <c r="R7377" i="9" s="1"/>
  <c r="I7377" i="9"/>
  <c r="Q7377" i="9" s="1"/>
  <c r="S7376" i="9"/>
  <c r="J7376" i="9"/>
  <c r="R7376" i="9" s="1"/>
  <c r="I7376" i="9"/>
  <c r="Q7376" i="9" s="1"/>
  <c r="S7375" i="9"/>
  <c r="J7375" i="9"/>
  <c r="R7375" i="9" s="1"/>
  <c r="I7375" i="9"/>
  <c r="Q7375" i="9" s="1"/>
  <c r="S7374" i="9"/>
  <c r="J7374" i="9"/>
  <c r="R7374" i="9" s="1"/>
  <c r="I7374" i="9"/>
  <c r="Q7374" i="9" s="1"/>
  <c r="S7373" i="9"/>
  <c r="J7373" i="9"/>
  <c r="R7373" i="9" s="1"/>
  <c r="I7373" i="9"/>
  <c r="Q7373" i="9" s="1"/>
  <c r="S7372" i="9"/>
  <c r="J7372" i="9"/>
  <c r="R7372" i="9" s="1"/>
  <c r="I7372" i="9"/>
  <c r="Q7372" i="9" s="1"/>
  <c r="S7371" i="9"/>
  <c r="J7371" i="9"/>
  <c r="R7371" i="9" s="1"/>
  <c r="I7371" i="9"/>
  <c r="Q7371" i="9" s="1"/>
  <c r="S7370" i="9"/>
  <c r="J7370" i="9"/>
  <c r="R7370" i="9" s="1"/>
  <c r="I7370" i="9"/>
  <c r="Q7370" i="9" s="1"/>
  <c r="S7369" i="9"/>
  <c r="J7369" i="9"/>
  <c r="R7369" i="9" s="1"/>
  <c r="I7369" i="9"/>
  <c r="Q7369" i="9" s="1"/>
  <c r="S7368" i="9"/>
  <c r="J7368" i="9"/>
  <c r="R7368" i="9" s="1"/>
  <c r="I7368" i="9"/>
  <c r="Q7368" i="9" s="1"/>
  <c r="S7367" i="9"/>
  <c r="J7367" i="9"/>
  <c r="R7367" i="9" s="1"/>
  <c r="I7367" i="9"/>
  <c r="Q7367" i="9" s="1"/>
  <c r="S7366" i="9"/>
  <c r="J7366" i="9"/>
  <c r="R7366" i="9" s="1"/>
  <c r="I7366" i="9"/>
  <c r="Q7366" i="9" s="1"/>
  <c r="S7365" i="9"/>
  <c r="J7365" i="9"/>
  <c r="R7365" i="9" s="1"/>
  <c r="I7365" i="9"/>
  <c r="Q7365" i="9" s="1"/>
  <c r="S7364" i="9"/>
  <c r="J7364" i="9"/>
  <c r="R7364" i="9" s="1"/>
  <c r="I7364" i="9"/>
  <c r="Q7364" i="9" s="1"/>
  <c r="S7363" i="9"/>
  <c r="J7363" i="9"/>
  <c r="R7363" i="9" s="1"/>
  <c r="I7363" i="9"/>
  <c r="Q7363" i="9" s="1"/>
  <c r="S7362" i="9"/>
  <c r="J7362" i="9"/>
  <c r="R7362" i="9" s="1"/>
  <c r="I7362" i="9"/>
  <c r="Q7362" i="9" s="1"/>
  <c r="S7361" i="9"/>
  <c r="J7361" i="9"/>
  <c r="R7361" i="9" s="1"/>
  <c r="I7361" i="9"/>
  <c r="Q7361" i="9" s="1"/>
  <c r="S7360" i="9"/>
  <c r="J7360" i="9"/>
  <c r="R7360" i="9" s="1"/>
  <c r="I7360" i="9"/>
  <c r="Q7360" i="9" s="1"/>
  <c r="S7359" i="9"/>
  <c r="J7359" i="9"/>
  <c r="R7359" i="9" s="1"/>
  <c r="I7359" i="9"/>
  <c r="Q7359" i="9" s="1"/>
  <c r="S7358" i="9"/>
  <c r="J7358" i="9"/>
  <c r="R7358" i="9" s="1"/>
  <c r="I7358" i="9"/>
  <c r="Q7358" i="9" s="1"/>
  <c r="S7357" i="9"/>
  <c r="J7357" i="9"/>
  <c r="R7357" i="9" s="1"/>
  <c r="I7357" i="9"/>
  <c r="Q7357" i="9" s="1"/>
  <c r="S7356" i="9"/>
  <c r="J7356" i="9"/>
  <c r="R7356" i="9" s="1"/>
  <c r="I7356" i="9"/>
  <c r="Q7356" i="9" s="1"/>
  <c r="S7355" i="9"/>
  <c r="J7355" i="9"/>
  <c r="R7355" i="9" s="1"/>
  <c r="I7355" i="9"/>
  <c r="Q7355" i="9" s="1"/>
  <c r="S7354" i="9"/>
  <c r="J7354" i="9"/>
  <c r="R7354" i="9" s="1"/>
  <c r="I7354" i="9"/>
  <c r="Q7354" i="9" s="1"/>
  <c r="S7353" i="9"/>
  <c r="J7353" i="9"/>
  <c r="R7353" i="9" s="1"/>
  <c r="I7353" i="9"/>
  <c r="Q7353" i="9" s="1"/>
  <c r="S7352" i="9"/>
  <c r="J7352" i="9"/>
  <c r="R7352" i="9" s="1"/>
  <c r="I7352" i="9"/>
  <c r="Q7352" i="9" s="1"/>
  <c r="S7351" i="9"/>
  <c r="J7351" i="9"/>
  <c r="R7351" i="9" s="1"/>
  <c r="I7351" i="9"/>
  <c r="Q7351" i="9" s="1"/>
  <c r="S7350" i="9"/>
  <c r="J7350" i="9"/>
  <c r="R7350" i="9" s="1"/>
  <c r="I7350" i="9"/>
  <c r="Q7350" i="9" s="1"/>
  <c r="S7349" i="9"/>
  <c r="J7349" i="9"/>
  <c r="R7349" i="9" s="1"/>
  <c r="I7349" i="9"/>
  <c r="Q7349" i="9" s="1"/>
  <c r="S7348" i="9"/>
  <c r="J7348" i="9"/>
  <c r="R7348" i="9" s="1"/>
  <c r="I7348" i="9"/>
  <c r="Q7348" i="9" s="1"/>
  <c r="S7347" i="9"/>
  <c r="J7347" i="9"/>
  <c r="R7347" i="9" s="1"/>
  <c r="I7347" i="9"/>
  <c r="Q7347" i="9" s="1"/>
  <c r="S7346" i="9"/>
  <c r="J7346" i="9"/>
  <c r="R7346" i="9" s="1"/>
  <c r="I7346" i="9"/>
  <c r="Q7346" i="9" s="1"/>
  <c r="S7345" i="9"/>
  <c r="J7345" i="9"/>
  <c r="R7345" i="9" s="1"/>
  <c r="I7345" i="9"/>
  <c r="Q7345" i="9" s="1"/>
  <c r="S7344" i="9"/>
  <c r="J7344" i="9"/>
  <c r="R7344" i="9" s="1"/>
  <c r="I7344" i="9"/>
  <c r="Q7344" i="9" s="1"/>
  <c r="S7343" i="9"/>
  <c r="J7343" i="9"/>
  <c r="R7343" i="9" s="1"/>
  <c r="I7343" i="9"/>
  <c r="Q7343" i="9" s="1"/>
  <c r="S7342" i="9"/>
  <c r="J7342" i="9"/>
  <c r="R7342" i="9" s="1"/>
  <c r="I7342" i="9"/>
  <c r="Q7342" i="9" s="1"/>
  <c r="S7341" i="9"/>
  <c r="J7341" i="9"/>
  <c r="R7341" i="9" s="1"/>
  <c r="I7341" i="9"/>
  <c r="Q7341" i="9" s="1"/>
  <c r="S7340" i="9"/>
  <c r="J7340" i="9"/>
  <c r="R7340" i="9" s="1"/>
  <c r="I7340" i="9"/>
  <c r="Q7340" i="9" s="1"/>
  <c r="S7339" i="9"/>
  <c r="J7339" i="9"/>
  <c r="R7339" i="9" s="1"/>
  <c r="I7339" i="9"/>
  <c r="Q7339" i="9" s="1"/>
  <c r="S7338" i="9"/>
  <c r="J7338" i="9"/>
  <c r="R7338" i="9" s="1"/>
  <c r="I7338" i="9"/>
  <c r="Q7338" i="9" s="1"/>
  <c r="S7337" i="9"/>
  <c r="J7337" i="9"/>
  <c r="R7337" i="9" s="1"/>
  <c r="I7337" i="9"/>
  <c r="Q7337" i="9" s="1"/>
  <c r="S7336" i="9"/>
  <c r="J7336" i="9"/>
  <c r="R7336" i="9" s="1"/>
  <c r="I7336" i="9"/>
  <c r="Q7336" i="9" s="1"/>
  <c r="S7335" i="9"/>
  <c r="J7335" i="9"/>
  <c r="R7335" i="9" s="1"/>
  <c r="I7335" i="9"/>
  <c r="Q7335" i="9" s="1"/>
  <c r="S7334" i="9"/>
  <c r="J7334" i="9"/>
  <c r="R7334" i="9" s="1"/>
  <c r="I7334" i="9"/>
  <c r="Q7334" i="9" s="1"/>
  <c r="S7333" i="9"/>
  <c r="J7333" i="9"/>
  <c r="R7333" i="9" s="1"/>
  <c r="I7333" i="9"/>
  <c r="Q7333" i="9" s="1"/>
  <c r="S7332" i="9"/>
  <c r="J7332" i="9"/>
  <c r="R7332" i="9" s="1"/>
  <c r="I7332" i="9"/>
  <c r="Q7332" i="9" s="1"/>
  <c r="S7331" i="9"/>
  <c r="J7331" i="9"/>
  <c r="R7331" i="9" s="1"/>
  <c r="I7331" i="9"/>
  <c r="Q7331" i="9" s="1"/>
  <c r="S7330" i="9"/>
  <c r="J7330" i="9"/>
  <c r="R7330" i="9" s="1"/>
  <c r="I7330" i="9"/>
  <c r="Q7330" i="9" s="1"/>
  <c r="S7329" i="9"/>
  <c r="J7329" i="9"/>
  <c r="R7329" i="9" s="1"/>
  <c r="I7329" i="9"/>
  <c r="Q7329" i="9" s="1"/>
  <c r="S7328" i="9"/>
  <c r="J7328" i="9"/>
  <c r="R7328" i="9" s="1"/>
  <c r="I7328" i="9"/>
  <c r="Q7328" i="9" s="1"/>
  <c r="S7327" i="9"/>
  <c r="J7327" i="9"/>
  <c r="R7327" i="9" s="1"/>
  <c r="I7327" i="9"/>
  <c r="Q7327" i="9" s="1"/>
  <c r="S7326" i="9"/>
  <c r="J7326" i="9"/>
  <c r="R7326" i="9" s="1"/>
  <c r="I7326" i="9"/>
  <c r="Q7326" i="9" s="1"/>
  <c r="S7325" i="9"/>
  <c r="J7325" i="9"/>
  <c r="R7325" i="9" s="1"/>
  <c r="I7325" i="9"/>
  <c r="Q7325" i="9" s="1"/>
  <c r="S7324" i="9"/>
  <c r="J7324" i="9"/>
  <c r="R7324" i="9" s="1"/>
  <c r="I7324" i="9"/>
  <c r="Q7324" i="9" s="1"/>
  <c r="S7323" i="9"/>
  <c r="J7323" i="9"/>
  <c r="R7323" i="9" s="1"/>
  <c r="I7323" i="9"/>
  <c r="Q7323" i="9" s="1"/>
  <c r="S7322" i="9"/>
  <c r="J7322" i="9"/>
  <c r="R7322" i="9" s="1"/>
  <c r="I7322" i="9"/>
  <c r="Q7322" i="9" s="1"/>
  <c r="S7321" i="9"/>
  <c r="J7321" i="9"/>
  <c r="R7321" i="9" s="1"/>
  <c r="I7321" i="9"/>
  <c r="Q7321" i="9" s="1"/>
  <c r="S7320" i="9"/>
  <c r="J7320" i="9"/>
  <c r="R7320" i="9" s="1"/>
  <c r="I7320" i="9"/>
  <c r="Q7320" i="9" s="1"/>
  <c r="S7319" i="9"/>
  <c r="J7319" i="9"/>
  <c r="R7319" i="9" s="1"/>
  <c r="I7319" i="9"/>
  <c r="Q7319" i="9" s="1"/>
  <c r="S7318" i="9"/>
  <c r="J7318" i="9"/>
  <c r="R7318" i="9" s="1"/>
  <c r="I7318" i="9"/>
  <c r="Q7318" i="9" s="1"/>
  <c r="S7317" i="9"/>
  <c r="J7317" i="9"/>
  <c r="R7317" i="9" s="1"/>
  <c r="I7317" i="9"/>
  <c r="Q7317" i="9" s="1"/>
  <c r="S7316" i="9"/>
  <c r="J7316" i="9"/>
  <c r="R7316" i="9" s="1"/>
  <c r="I7316" i="9"/>
  <c r="Q7316" i="9" s="1"/>
  <c r="S7315" i="9"/>
  <c r="J7315" i="9"/>
  <c r="R7315" i="9" s="1"/>
  <c r="I7315" i="9"/>
  <c r="Q7315" i="9" s="1"/>
  <c r="S7314" i="9"/>
  <c r="J7314" i="9"/>
  <c r="R7314" i="9" s="1"/>
  <c r="I7314" i="9"/>
  <c r="Q7314" i="9" s="1"/>
  <c r="S7313" i="9"/>
  <c r="J7313" i="9"/>
  <c r="R7313" i="9" s="1"/>
  <c r="I7313" i="9"/>
  <c r="Q7313" i="9" s="1"/>
  <c r="S7312" i="9"/>
  <c r="J7312" i="9"/>
  <c r="R7312" i="9" s="1"/>
  <c r="I7312" i="9"/>
  <c r="Q7312" i="9" s="1"/>
  <c r="S7311" i="9"/>
  <c r="J7311" i="9"/>
  <c r="R7311" i="9" s="1"/>
  <c r="I7311" i="9"/>
  <c r="Q7311" i="9" s="1"/>
  <c r="S7310" i="9"/>
  <c r="J7310" i="9"/>
  <c r="R7310" i="9" s="1"/>
  <c r="I7310" i="9"/>
  <c r="Q7310" i="9" s="1"/>
  <c r="S7309" i="9"/>
  <c r="J7309" i="9"/>
  <c r="R7309" i="9" s="1"/>
  <c r="I7309" i="9"/>
  <c r="Q7309" i="9" s="1"/>
  <c r="S7308" i="9"/>
  <c r="J7308" i="9"/>
  <c r="R7308" i="9" s="1"/>
  <c r="I7308" i="9"/>
  <c r="Q7308" i="9" s="1"/>
  <c r="S7307" i="9"/>
  <c r="J7307" i="9"/>
  <c r="R7307" i="9" s="1"/>
  <c r="I7307" i="9"/>
  <c r="Q7307" i="9" s="1"/>
  <c r="S7306" i="9"/>
  <c r="J7306" i="9"/>
  <c r="R7306" i="9" s="1"/>
  <c r="I7306" i="9"/>
  <c r="Q7306" i="9" s="1"/>
  <c r="S7305" i="9"/>
  <c r="J7305" i="9"/>
  <c r="R7305" i="9" s="1"/>
  <c r="I7305" i="9"/>
  <c r="Q7305" i="9" s="1"/>
  <c r="S7304" i="9"/>
  <c r="J7304" i="9"/>
  <c r="R7304" i="9" s="1"/>
  <c r="I7304" i="9"/>
  <c r="Q7304" i="9" s="1"/>
  <c r="S7303" i="9"/>
  <c r="J7303" i="9"/>
  <c r="R7303" i="9" s="1"/>
  <c r="I7303" i="9"/>
  <c r="Q7303" i="9" s="1"/>
  <c r="S7302" i="9"/>
  <c r="J7302" i="9"/>
  <c r="R7302" i="9" s="1"/>
  <c r="I7302" i="9"/>
  <c r="Q7302" i="9" s="1"/>
  <c r="S7301" i="9"/>
  <c r="J7301" i="9"/>
  <c r="R7301" i="9" s="1"/>
  <c r="I7301" i="9"/>
  <c r="Q7301" i="9" s="1"/>
  <c r="S7300" i="9"/>
  <c r="J7300" i="9"/>
  <c r="R7300" i="9" s="1"/>
  <c r="I7300" i="9"/>
  <c r="Q7300" i="9" s="1"/>
  <c r="S7299" i="9"/>
  <c r="J7299" i="9"/>
  <c r="R7299" i="9" s="1"/>
  <c r="I7299" i="9"/>
  <c r="Q7299" i="9" s="1"/>
  <c r="S7298" i="9"/>
  <c r="J7298" i="9"/>
  <c r="R7298" i="9" s="1"/>
  <c r="I7298" i="9"/>
  <c r="Q7298" i="9" s="1"/>
  <c r="S7297" i="9"/>
  <c r="J7297" i="9"/>
  <c r="R7297" i="9" s="1"/>
  <c r="I7297" i="9"/>
  <c r="Q7297" i="9" s="1"/>
  <c r="S7296" i="9"/>
  <c r="J7296" i="9"/>
  <c r="R7296" i="9" s="1"/>
  <c r="I7296" i="9"/>
  <c r="Q7296" i="9" s="1"/>
  <c r="S7295" i="9"/>
  <c r="J7295" i="9"/>
  <c r="R7295" i="9" s="1"/>
  <c r="I7295" i="9"/>
  <c r="Q7295" i="9" s="1"/>
  <c r="S7294" i="9"/>
  <c r="J7294" i="9"/>
  <c r="R7294" i="9" s="1"/>
  <c r="I7294" i="9"/>
  <c r="Q7294" i="9" s="1"/>
  <c r="S7293" i="9"/>
  <c r="J7293" i="9"/>
  <c r="R7293" i="9" s="1"/>
  <c r="I7293" i="9"/>
  <c r="Q7293" i="9" s="1"/>
  <c r="S7292" i="9"/>
  <c r="J7292" i="9"/>
  <c r="R7292" i="9" s="1"/>
  <c r="I7292" i="9"/>
  <c r="Q7292" i="9" s="1"/>
  <c r="S7291" i="9"/>
  <c r="J7291" i="9"/>
  <c r="R7291" i="9" s="1"/>
  <c r="I7291" i="9"/>
  <c r="Q7291" i="9" s="1"/>
  <c r="S7290" i="9"/>
  <c r="J7290" i="9"/>
  <c r="R7290" i="9" s="1"/>
  <c r="I7290" i="9"/>
  <c r="Q7290" i="9" s="1"/>
  <c r="S7289" i="9"/>
  <c r="J7289" i="9"/>
  <c r="R7289" i="9" s="1"/>
  <c r="I7289" i="9"/>
  <c r="Q7289" i="9" s="1"/>
  <c r="S7288" i="9"/>
  <c r="J7288" i="9"/>
  <c r="R7288" i="9" s="1"/>
  <c r="I7288" i="9"/>
  <c r="Q7288" i="9" s="1"/>
  <c r="S7287" i="9"/>
  <c r="J7287" i="9"/>
  <c r="R7287" i="9" s="1"/>
  <c r="I7287" i="9"/>
  <c r="Q7287" i="9" s="1"/>
  <c r="S7286" i="9"/>
  <c r="J7286" i="9"/>
  <c r="R7286" i="9" s="1"/>
  <c r="I7286" i="9"/>
  <c r="Q7286" i="9" s="1"/>
  <c r="S7285" i="9"/>
  <c r="J7285" i="9"/>
  <c r="R7285" i="9" s="1"/>
  <c r="I7285" i="9"/>
  <c r="Q7285" i="9" s="1"/>
  <c r="S7284" i="9"/>
  <c r="J7284" i="9"/>
  <c r="R7284" i="9" s="1"/>
  <c r="I7284" i="9"/>
  <c r="Q7284" i="9" s="1"/>
  <c r="S7283" i="9"/>
  <c r="J7283" i="9"/>
  <c r="R7283" i="9" s="1"/>
  <c r="I7283" i="9"/>
  <c r="Q7283" i="9" s="1"/>
  <c r="S7282" i="9"/>
  <c r="J7282" i="9"/>
  <c r="R7282" i="9" s="1"/>
  <c r="I7282" i="9"/>
  <c r="Q7282" i="9" s="1"/>
  <c r="S7281" i="9"/>
  <c r="J7281" i="9"/>
  <c r="R7281" i="9" s="1"/>
  <c r="I7281" i="9"/>
  <c r="Q7281" i="9" s="1"/>
  <c r="S7280" i="9"/>
  <c r="J7280" i="9"/>
  <c r="R7280" i="9" s="1"/>
  <c r="I7280" i="9"/>
  <c r="Q7280" i="9" s="1"/>
  <c r="S7279" i="9"/>
  <c r="J7279" i="9"/>
  <c r="R7279" i="9" s="1"/>
  <c r="I7279" i="9"/>
  <c r="Q7279" i="9" s="1"/>
  <c r="S7278" i="9"/>
  <c r="J7278" i="9"/>
  <c r="R7278" i="9" s="1"/>
  <c r="I7278" i="9"/>
  <c r="Q7278" i="9" s="1"/>
  <c r="S7277" i="9"/>
  <c r="J7277" i="9"/>
  <c r="R7277" i="9" s="1"/>
  <c r="I7277" i="9"/>
  <c r="Q7277" i="9" s="1"/>
  <c r="S7276" i="9"/>
  <c r="J7276" i="9"/>
  <c r="R7276" i="9" s="1"/>
  <c r="I7276" i="9"/>
  <c r="Q7276" i="9" s="1"/>
  <c r="S7275" i="9"/>
  <c r="J7275" i="9"/>
  <c r="R7275" i="9" s="1"/>
  <c r="I7275" i="9"/>
  <c r="Q7275" i="9" s="1"/>
  <c r="S7274" i="9"/>
  <c r="J7274" i="9"/>
  <c r="R7274" i="9" s="1"/>
  <c r="I7274" i="9"/>
  <c r="Q7274" i="9" s="1"/>
  <c r="S7273" i="9"/>
  <c r="J7273" i="9"/>
  <c r="R7273" i="9" s="1"/>
  <c r="I7273" i="9"/>
  <c r="Q7273" i="9" s="1"/>
  <c r="S7272" i="9"/>
  <c r="J7272" i="9"/>
  <c r="R7272" i="9" s="1"/>
  <c r="I7272" i="9"/>
  <c r="Q7272" i="9" s="1"/>
  <c r="S7271" i="9"/>
  <c r="J7271" i="9"/>
  <c r="R7271" i="9" s="1"/>
  <c r="I7271" i="9"/>
  <c r="Q7271" i="9" s="1"/>
  <c r="S7270" i="9"/>
  <c r="J7270" i="9"/>
  <c r="R7270" i="9" s="1"/>
  <c r="I7270" i="9"/>
  <c r="Q7270" i="9" s="1"/>
  <c r="S7269" i="9"/>
  <c r="J7269" i="9"/>
  <c r="R7269" i="9" s="1"/>
  <c r="I7269" i="9"/>
  <c r="Q7269" i="9" s="1"/>
  <c r="S7268" i="9"/>
  <c r="J7268" i="9"/>
  <c r="R7268" i="9" s="1"/>
  <c r="I7268" i="9"/>
  <c r="Q7268" i="9" s="1"/>
  <c r="S7267" i="9"/>
  <c r="J7267" i="9"/>
  <c r="R7267" i="9" s="1"/>
  <c r="I7267" i="9"/>
  <c r="Q7267" i="9" s="1"/>
  <c r="S7266" i="9"/>
  <c r="J7266" i="9"/>
  <c r="R7266" i="9" s="1"/>
  <c r="I7266" i="9"/>
  <c r="Q7266" i="9" s="1"/>
  <c r="S7265" i="9"/>
  <c r="J7265" i="9"/>
  <c r="R7265" i="9" s="1"/>
  <c r="I7265" i="9"/>
  <c r="Q7265" i="9" s="1"/>
  <c r="S7264" i="9"/>
  <c r="J7264" i="9"/>
  <c r="R7264" i="9" s="1"/>
  <c r="I7264" i="9"/>
  <c r="Q7264" i="9" s="1"/>
  <c r="S7263" i="9"/>
  <c r="J7263" i="9"/>
  <c r="R7263" i="9" s="1"/>
  <c r="I7263" i="9"/>
  <c r="Q7263" i="9" s="1"/>
  <c r="S7262" i="9"/>
  <c r="J7262" i="9"/>
  <c r="R7262" i="9" s="1"/>
  <c r="I7262" i="9"/>
  <c r="Q7262" i="9" s="1"/>
  <c r="S7261" i="9"/>
  <c r="J7261" i="9"/>
  <c r="R7261" i="9" s="1"/>
  <c r="I7261" i="9"/>
  <c r="Q7261" i="9" s="1"/>
  <c r="S7260" i="9"/>
  <c r="J7260" i="9"/>
  <c r="R7260" i="9" s="1"/>
  <c r="I7260" i="9"/>
  <c r="Q7260" i="9" s="1"/>
  <c r="S7259" i="9"/>
  <c r="J7259" i="9"/>
  <c r="R7259" i="9" s="1"/>
  <c r="I7259" i="9"/>
  <c r="Q7259" i="9" s="1"/>
  <c r="S7258" i="9"/>
  <c r="J7258" i="9"/>
  <c r="R7258" i="9" s="1"/>
  <c r="I7258" i="9"/>
  <c r="Q7258" i="9" s="1"/>
  <c r="S7257" i="9"/>
  <c r="J7257" i="9"/>
  <c r="R7257" i="9" s="1"/>
  <c r="I7257" i="9"/>
  <c r="Q7257" i="9" s="1"/>
  <c r="S7256" i="9"/>
  <c r="J7256" i="9"/>
  <c r="R7256" i="9" s="1"/>
  <c r="I7256" i="9"/>
  <c r="Q7256" i="9" s="1"/>
  <c r="S7255" i="9"/>
  <c r="J7255" i="9"/>
  <c r="R7255" i="9" s="1"/>
  <c r="I7255" i="9"/>
  <c r="Q7255" i="9" s="1"/>
  <c r="S7254" i="9"/>
  <c r="J7254" i="9"/>
  <c r="R7254" i="9" s="1"/>
  <c r="I7254" i="9"/>
  <c r="Q7254" i="9" s="1"/>
  <c r="S7253" i="9"/>
  <c r="J7253" i="9"/>
  <c r="R7253" i="9" s="1"/>
  <c r="I7253" i="9"/>
  <c r="Q7253" i="9" s="1"/>
  <c r="S7252" i="9"/>
  <c r="J7252" i="9"/>
  <c r="R7252" i="9" s="1"/>
  <c r="I7252" i="9"/>
  <c r="Q7252" i="9" s="1"/>
  <c r="S7251" i="9"/>
  <c r="J7251" i="9"/>
  <c r="R7251" i="9" s="1"/>
  <c r="I7251" i="9"/>
  <c r="Q7251" i="9" s="1"/>
  <c r="S7250" i="9"/>
  <c r="J7250" i="9"/>
  <c r="R7250" i="9" s="1"/>
  <c r="I7250" i="9"/>
  <c r="Q7250" i="9" s="1"/>
  <c r="S7249" i="9"/>
  <c r="J7249" i="9"/>
  <c r="R7249" i="9" s="1"/>
  <c r="I7249" i="9"/>
  <c r="Q7249" i="9" s="1"/>
  <c r="S7248" i="9"/>
  <c r="J7248" i="9"/>
  <c r="R7248" i="9" s="1"/>
  <c r="I7248" i="9"/>
  <c r="Q7248" i="9" s="1"/>
  <c r="S7247" i="9"/>
  <c r="J7247" i="9"/>
  <c r="R7247" i="9" s="1"/>
  <c r="I7247" i="9"/>
  <c r="Q7247" i="9" s="1"/>
  <c r="S7246" i="9"/>
  <c r="J7246" i="9"/>
  <c r="R7246" i="9" s="1"/>
  <c r="I7246" i="9"/>
  <c r="Q7246" i="9" s="1"/>
  <c r="S7245" i="9"/>
  <c r="J7245" i="9"/>
  <c r="R7245" i="9" s="1"/>
  <c r="I7245" i="9"/>
  <c r="Q7245" i="9" s="1"/>
  <c r="S7244" i="9"/>
  <c r="J7244" i="9"/>
  <c r="R7244" i="9" s="1"/>
  <c r="I7244" i="9"/>
  <c r="Q7244" i="9" s="1"/>
  <c r="S7243" i="9"/>
  <c r="J7243" i="9"/>
  <c r="R7243" i="9" s="1"/>
  <c r="I7243" i="9"/>
  <c r="Q7243" i="9" s="1"/>
  <c r="S7242" i="9"/>
  <c r="J7242" i="9"/>
  <c r="R7242" i="9" s="1"/>
  <c r="I7242" i="9"/>
  <c r="Q7242" i="9" s="1"/>
  <c r="S7241" i="9"/>
  <c r="J7241" i="9"/>
  <c r="R7241" i="9" s="1"/>
  <c r="I7241" i="9"/>
  <c r="Q7241" i="9" s="1"/>
  <c r="S7240" i="9"/>
  <c r="J7240" i="9"/>
  <c r="R7240" i="9" s="1"/>
  <c r="I7240" i="9"/>
  <c r="Q7240" i="9" s="1"/>
  <c r="S7239" i="9"/>
  <c r="J7239" i="9"/>
  <c r="R7239" i="9" s="1"/>
  <c r="I7239" i="9"/>
  <c r="Q7239" i="9" s="1"/>
  <c r="S7238" i="9"/>
  <c r="J7238" i="9"/>
  <c r="R7238" i="9" s="1"/>
  <c r="I7238" i="9"/>
  <c r="Q7238" i="9" s="1"/>
  <c r="S7237" i="9"/>
  <c r="J7237" i="9"/>
  <c r="R7237" i="9" s="1"/>
  <c r="I7237" i="9"/>
  <c r="Q7237" i="9" s="1"/>
  <c r="S7236" i="9"/>
  <c r="J7236" i="9"/>
  <c r="R7236" i="9" s="1"/>
  <c r="I7236" i="9"/>
  <c r="Q7236" i="9" s="1"/>
  <c r="S7235" i="9"/>
  <c r="J7235" i="9"/>
  <c r="R7235" i="9" s="1"/>
  <c r="I7235" i="9"/>
  <c r="Q7235" i="9" s="1"/>
  <c r="S7234" i="9"/>
  <c r="J7234" i="9"/>
  <c r="R7234" i="9" s="1"/>
  <c r="I7234" i="9"/>
  <c r="Q7234" i="9" s="1"/>
  <c r="S7233" i="9"/>
  <c r="J7233" i="9"/>
  <c r="R7233" i="9" s="1"/>
  <c r="I7233" i="9"/>
  <c r="Q7233" i="9" s="1"/>
  <c r="S7232" i="9"/>
  <c r="J7232" i="9"/>
  <c r="R7232" i="9" s="1"/>
  <c r="I7232" i="9"/>
  <c r="Q7232" i="9" s="1"/>
  <c r="S7231" i="9"/>
  <c r="J7231" i="9"/>
  <c r="R7231" i="9" s="1"/>
  <c r="I7231" i="9"/>
  <c r="Q7231" i="9" s="1"/>
  <c r="S7230" i="9"/>
  <c r="J7230" i="9"/>
  <c r="R7230" i="9" s="1"/>
  <c r="I7230" i="9"/>
  <c r="Q7230" i="9" s="1"/>
  <c r="S7229" i="9"/>
  <c r="J7229" i="9"/>
  <c r="R7229" i="9" s="1"/>
  <c r="I7229" i="9"/>
  <c r="Q7229" i="9" s="1"/>
  <c r="S7228" i="9"/>
  <c r="J7228" i="9"/>
  <c r="R7228" i="9" s="1"/>
  <c r="I7228" i="9"/>
  <c r="Q7228" i="9" s="1"/>
  <c r="S7227" i="9"/>
  <c r="J7227" i="9"/>
  <c r="R7227" i="9" s="1"/>
  <c r="I7227" i="9"/>
  <c r="Q7227" i="9" s="1"/>
  <c r="S7226" i="9"/>
  <c r="J7226" i="9"/>
  <c r="R7226" i="9" s="1"/>
  <c r="I7226" i="9"/>
  <c r="Q7226" i="9" s="1"/>
  <c r="S7225" i="9"/>
  <c r="J7225" i="9"/>
  <c r="R7225" i="9" s="1"/>
  <c r="I7225" i="9"/>
  <c r="Q7225" i="9" s="1"/>
  <c r="S7224" i="9"/>
  <c r="J7224" i="9"/>
  <c r="R7224" i="9" s="1"/>
  <c r="I7224" i="9"/>
  <c r="Q7224" i="9" s="1"/>
  <c r="S7223" i="9"/>
  <c r="J7223" i="9"/>
  <c r="R7223" i="9" s="1"/>
  <c r="I7223" i="9"/>
  <c r="Q7223" i="9" s="1"/>
  <c r="S7222" i="9"/>
  <c r="J7222" i="9"/>
  <c r="R7222" i="9" s="1"/>
  <c r="I7222" i="9"/>
  <c r="Q7222" i="9" s="1"/>
  <c r="S7221" i="9"/>
  <c r="J7221" i="9"/>
  <c r="R7221" i="9" s="1"/>
  <c r="I7221" i="9"/>
  <c r="Q7221" i="9" s="1"/>
  <c r="S7220" i="9"/>
  <c r="J7220" i="9"/>
  <c r="R7220" i="9" s="1"/>
  <c r="I7220" i="9"/>
  <c r="Q7220" i="9" s="1"/>
  <c r="S7219" i="9"/>
  <c r="J7219" i="9"/>
  <c r="R7219" i="9" s="1"/>
  <c r="I7219" i="9"/>
  <c r="Q7219" i="9" s="1"/>
  <c r="S7218" i="9"/>
  <c r="J7218" i="9"/>
  <c r="R7218" i="9" s="1"/>
  <c r="I7218" i="9"/>
  <c r="Q7218" i="9" s="1"/>
  <c r="S7217" i="9"/>
  <c r="J7217" i="9"/>
  <c r="R7217" i="9" s="1"/>
  <c r="I7217" i="9"/>
  <c r="Q7217" i="9" s="1"/>
  <c r="S7216" i="9"/>
  <c r="J7216" i="9"/>
  <c r="R7216" i="9" s="1"/>
  <c r="I7216" i="9"/>
  <c r="Q7216" i="9" s="1"/>
  <c r="S7215" i="9"/>
  <c r="J7215" i="9"/>
  <c r="R7215" i="9" s="1"/>
  <c r="I7215" i="9"/>
  <c r="Q7215" i="9" s="1"/>
  <c r="S7214" i="9"/>
  <c r="J7214" i="9"/>
  <c r="R7214" i="9" s="1"/>
  <c r="I7214" i="9"/>
  <c r="Q7214" i="9" s="1"/>
  <c r="S7213" i="9"/>
  <c r="J7213" i="9"/>
  <c r="R7213" i="9" s="1"/>
  <c r="I7213" i="9"/>
  <c r="Q7213" i="9" s="1"/>
  <c r="S7212" i="9"/>
  <c r="J7212" i="9"/>
  <c r="R7212" i="9" s="1"/>
  <c r="I7212" i="9"/>
  <c r="Q7212" i="9" s="1"/>
  <c r="S7211" i="9"/>
  <c r="J7211" i="9"/>
  <c r="R7211" i="9" s="1"/>
  <c r="I7211" i="9"/>
  <c r="Q7211" i="9" s="1"/>
  <c r="S7210" i="9"/>
  <c r="J7210" i="9"/>
  <c r="R7210" i="9" s="1"/>
  <c r="I7210" i="9"/>
  <c r="Q7210" i="9" s="1"/>
  <c r="S7209" i="9"/>
  <c r="J7209" i="9"/>
  <c r="R7209" i="9" s="1"/>
  <c r="I7209" i="9"/>
  <c r="Q7209" i="9" s="1"/>
  <c r="S7208" i="9"/>
  <c r="J7208" i="9"/>
  <c r="R7208" i="9" s="1"/>
  <c r="I7208" i="9"/>
  <c r="Q7208" i="9" s="1"/>
  <c r="S7207" i="9"/>
  <c r="J7207" i="9"/>
  <c r="R7207" i="9" s="1"/>
  <c r="I7207" i="9"/>
  <c r="Q7207" i="9" s="1"/>
  <c r="S7206" i="9"/>
  <c r="J7206" i="9"/>
  <c r="R7206" i="9" s="1"/>
  <c r="I7206" i="9"/>
  <c r="Q7206" i="9" s="1"/>
  <c r="S7205" i="9"/>
  <c r="J7205" i="9"/>
  <c r="R7205" i="9" s="1"/>
  <c r="I7205" i="9"/>
  <c r="Q7205" i="9" s="1"/>
  <c r="S7204" i="9"/>
  <c r="J7204" i="9"/>
  <c r="R7204" i="9" s="1"/>
  <c r="I7204" i="9"/>
  <c r="Q7204" i="9" s="1"/>
  <c r="S7203" i="9"/>
  <c r="J7203" i="9"/>
  <c r="R7203" i="9" s="1"/>
  <c r="I7203" i="9"/>
  <c r="Q7203" i="9" s="1"/>
  <c r="S7202" i="9"/>
  <c r="J7202" i="9"/>
  <c r="R7202" i="9" s="1"/>
  <c r="I7202" i="9"/>
  <c r="Q7202" i="9" s="1"/>
  <c r="S7201" i="9"/>
  <c r="J7201" i="9"/>
  <c r="R7201" i="9" s="1"/>
  <c r="I7201" i="9"/>
  <c r="Q7201" i="9" s="1"/>
  <c r="S7200" i="9"/>
  <c r="J7200" i="9"/>
  <c r="R7200" i="9" s="1"/>
  <c r="I7200" i="9"/>
  <c r="Q7200" i="9" s="1"/>
  <c r="S7199" i="9"/>
  <c r="J7199" i="9"/>
  <c r="R7199" i="9" s="1"/>
  <c r="I7199" i="9"/>
  <c r="Q7199" i="9" s="1"/>
  <c r="S7198" i="9"/>
  <c r="J7198" i="9"/>
  <c r="R7198" i="9" s="1"/>
  <c r="I7198" i="9"/>
  <c r="Q7198" i="9" s="1"/>
  <c r="S7197" i="9"/>
  <c r="J7197" i="9"/>
  <c r="R7197" i="9" s="1"/>
  <c r="I7197" i="9"/>
  <c r="Q7197" i="9" s="1"/>
  <c r="S7196" i="9"/>
  <c r="J7196" i="9"/>
  <c r="R7196" i="9" s="1"/>
  <c r="I7196" i="9"/>
  <c r="Q7196" i="9" s="1"/>
  <c r="S7195" i="9"/>
  <c r="J7195" i="9"/>
  <c r="R7195" i="9" s="1"/>
  <c r="I7195" i="9"/>
  <c r="Q7195" i="9" s="1"/>
  <c r="S7194" i="9"/>
  <c r="J7194" i="9"/>
  <c r="R7194" i="9" s="1"/>
  <c r="I7194" i="9"/>
  <c r="Q7194" i="9" s="1"/>
  <c r="S7193" i="9"/>
  <c r="J7193" i="9"/>
  <c r="R7193" i="9" s="1"/>
  <c r="I7193" i="9"/>
  <c r="Q7193" i="9" s="1"/>
  <c r="S7192" i="9"/>
  <c r="J7192" i="9"/>
  <c r="R7192" i="9" s="1"/>
  <c r="I7192" i="9"/>
  <c r="Q7192" i="9" s="1"/>
  <c r="S7191" i="9"/>
  <c r="J7191" i="9"/>
  <c r="R7191" i="9" s="1"/>
  <c r="I7191" i="9"/>
  <c r="Q7191" i="9" s="1"/>
  <c r="S7190" i="9"/>
  <c r="J7190" i="9"/>
  <c r="R7190" i="9" s="1"/>
  <c r="I7190" i="9"/>
  <c r="Q7190" i="9" s="1"/>
  <c r="S7189" i="9"/>
  <c r="J7189" i="9"/>
  <c r="R7189" i="9" s="1"/>
  <c r="I7189" i="9"/>
  <c r="Q7189" i="9" s="1"/>
  <c r="S7188" i="9"/>
  <c r="J7188" i="9"/>
  <c r="R7188" i="9" s="1"/>
  <c r="I7188" i="9"/>
  <c r="Q7188" i="9" s="1"/>
  <c r="S7187" i="9"/>
  <c r="J7187" i="9"/>
  <c r="R7187" i="9" s="1"/>
  <c r="I7187" i="9"/>
  <c r="Q7187" i="9" s="1"/>
  <c r="S7186" i="9"/>
  <c r="J7186" i="9"/>
  <c r="R7186" i="9" s="1"/>
  <c r="I7186" i="9"/>
  <c r="Q7186" i="9" s="1"/>
  <c r="S7185" i="9"/>
  <c r="J7185" i="9"/>
  <c r="R7185" i="9" s="1"/>
  <c r="I7185" i="9"/>
  <c r="Q7185" i="9" s="1"/>
  <c r="S7184" i="9"/>
  <c r="J7184" i="9"/>
  <c r="R7184" i="9" s="1"/>
  <c r="I7184" i="9"/>
  <c r="Q7184" i="9" s="1"/>
  <c r="S7183" i="9"/>
  <c r="J7183" i="9"/>
  <c r="R7183" i="9" s="1"/>
  <c r="I7183" i="9"/>
  <c r="Q7183" i="9" s="1"/>
  <c r="S7182" i="9"/>
  <c r="J7182" i="9"/>
  <c r="R7182" i="9" s="1"/>
  <c r="I7182" i="9"/>
  <c r="Q7182" i="9" s="1"/>
  <c r="S7181" i="9"/>
  <c r="J7181" i="9"/>
  <c r="R7181" i="9" s="1"/>
  <c r="I7181" i="9"/>
  <c r="Q7181" i="9" s="1"/>
  <c r="S7180" i="9"/>
  <c r="J7180" i="9"/>
  <c r="R7180" i="9" s="1"/>
  <c r="I7180" i="9"/>
  <c r="Q7180" i="9" s="1"/>
  <c r="S7179" i="9"/>
  <c r="J7179" i="9"/>
  <c r="R7179" i="9" s="1"/>
  <c r="I7179" i="9"/>
  <c r="Q7179" i="9" s="1"/>
  <c r="S7178" i="9"/>
  <c r="J7178" i="9"/>
  <c r="R7178" i="9" s="1"/>
  <c r="I7178" i="9"/>
  <c r="Q7178" i="9" s="1"/>
  <c r="S7177" i="9"/>
  <c r="J7177" i="9"/>
  <c r="R7177" i="9" s="1"/>
  <c r="I7177" i="9"/>
  <c r="Q7177" i="9" s="1"/>
  <c r="S7176" i="9"/>
  <c r="J7176" i="9"/>
  <c r="R7176" i="9" s="1"/>
  <c r="I7176" i="9"/>
  <c r="Q7176" i="9" s="1"/>
  <c r="S7175" i="9"/>
  <c r="J7175" i="9"/>
  <c r="R7175" i="9" s="1"/>
  <c r="I7175" i="9"/>
  <c r="Q7175" i="9" s="1"/>
  <c r="S7174" i="9"/>
  <c r="J7174" i="9"/>
  <c r="R7174" i="9" s="1"/>
  <c r="I7174" i="9"/>
  <c r="Q7174" i="9" s="1"/>
  <c r="S7173" i="9"/>
  <c r="J7173" i="9"/>
  <c r="R7173" i="9" s="1"/>
  <c r="I7173" i="9"/>
  <c r="Q7173" i="9" s="1"/>
  <c r="S7172" i="9"/>
  <c r="J7172" i="9"/>
  <c r="R7172" i="9" s="1"/>
  <c r="I7172" i="9"/>
  <c r="Q7172" i="9" s="1"/>
  <c r="S7171" i="9"/>
  <c r="J7171" i="9"/>
  <c r="R7171" i="9" s="1"/>
  <c r="I7171" i="9"/>
  <c r="Q7171" i="9" s="1"/>
  <c r="S7170" i="9"/>
  <c r="J7170" i="9"/>
  <c r="R7170" i="9" s="1"/>
  <c r="I7170" i="9"/>
  <c r="Q7170" i="9" s="1"/>
  <c r="S7169" i="9"/>
  <c r="J7169" i="9"/>
  <c r="R7169" i="9" s="1"/>
  <c r="I7169" i="9"/>
  <c r="Q7169" i="9" s="1"/>
  <c r="S7168" i="9"/>
  <c r="J7168" i="9"/>
  <c r="R7168" i="9" s="1"/>
  <c r="I7168" i="9"/>
  <c r="Q7168" i="9" s="1"/>
  <c r="S7167" i="9"/>
  <c r="J7167" i="9"/>
  <c r="R7167" i="9" s="1"/>
  <c r="I7167" i="9"/>
  <c r="Q7167" i="9" s="1"/>
  <c r="S7166" i="9"/>
  <c r="J7166" i="9"/>
  <c r="R7166" i="9" s="1"/>
  <c r="I7166" i="9"/>
  <c r="Q7166" i="9" s="1"/>
  <c r="S7165" i="9"/>
  <c r="J7165" i="9"/>
  <c r="R7165" i="9" s="1"/>
  <c r="I7165" i="9"/>
  <c r="Q7165" i="9" s="1"/>
  <c r="S7164" i="9"/>
  <c r="J7164" i="9"/>
  <c r="R7164" i="9" s="1"/>
  <c r="I7164" i="9"/>
  <c r="Q7164" i="9" s="1"/>
  <c r="S7163" i="9"/>
  <c r="J7163" i="9"/>
  <c r="R7163" i="9" s="1"/>
  <c r="I7163" i="9"/>
  <c r="Q7163" i="9" s="1"/>
  <c r="S7162" i="9"/>
  <c r="J7162" i="9"/>
  <c r="R7162" i="9" s="1"/>
  <c r="I7162" i="9"/>
  <c r="Q7162" i="9" s="1"/>
  <c r="S7161" i="9"/>
  <c r="J7161" i="9"/>
  <c r="R7161" i="9" s="1"/>
  <c r="I7161" i="9"/>
  <c r="Q7161" i="9" s="1"/>
  <c r="S7160" i="9"/>
  <c r="J7160" i="9"/>
  <c r="R7160" i="9" s="1"/>
  <c r="I7160" i="9"/>
  <c r="Q7160" i="9" s="1"/>
  <c r="S7159" i="9"/>
  <c r="J7159" i="9"/>
  <c r="R7159" i="9" s="1"/>
  <c r="I7159" i="9"/>
  <c r="Q7159" i="9" s="1"/>
  <c r="S7158" i="9"/>
  <c r="J7158" i="9"/>
  <c r="R7158" i="9" s="1"/>
  <c r="I7158" i="9"/>
  <c r="Q7158" i="9" s="1"/>
  <c r="S7157" i="9"/>
  <c r="J7157" i="9"/>
  <c r="R7157" i="9" s="1"/>
  <c r="I7157" i="9"/>
  <c r="Q7157" i="9" s="1"/>
  <c r="S7156" i="9"/>
  <c r="J7156" i="9"/>
  <c r="R7156" i="9" s="1"/>
  <c r="I7156" i="9"/>
  <c r="Q7156" i="9" s="1"/>
  <c r="S7155" i="9"/>
  <c r="J7155" i="9"/>
  <c r="R7155" i="9" s="1"/>
  <c r="I7155" i="9"/>
  <c r="Q7155" i="9" s="1"/>
  <c r="S7154" i="9"/>
  <c r="J7154" i="9"/>
  <c r="R7154" i="9" s="1"/>
  <c r="I7154" i="9"/>
  <c r="Q7154" i="9" s="1"/>
  <c r="S7153" i="9"/>
  <c r="J7153" i="9"/>
  <c r="R7153" i="9" s="1"/>
  <c r="I7153" i="9"/>
  <c r="Q7153" i="9" s="1"/>
  <c r="S7152" i="9"/>
  <c r="J7152" i="9"/>
  <c r="R7152" i="9" s="1"/>
  <c r="I7152" i="9"/>
  <c r="Q7152" i="9" s="1"/>
  <c r="S7151" i="9"/>
  <c r="J7151" i="9"/>
  <c r="R7151" i="9" s="1"/>
  <c r="I7151" i="9"/>
  <c r="Q7151" i="9" s="1"/>
  <c r="S7150" i="9"/>
  <c r="J7150" i="9"/>
  <c r="R7150" i="9" s="1"/>
  <c r="I7150" i="9"/>
  <c r="Q7150" i="9" s="1"/>
  <c r="S7149" i="9"/>
  <c r="J7149" i="9"/>
  <c r="R7149" i="9" s="1"/>
  <c r="I7149" i="9"/>
  <c r="Q7149" i="9" s="1"/>
  <c r="S7148" i="9"/>
  <c r="J7148" i="9"/>
  <c r="R7148" i="9" s="1"/>
  <c r="I7148" i="9"/>
  <c r="Q7148" i="9" s="1"/>
  <c r="S7147" i="9"/>
  <c r="J7147" i="9"/>
  <c r="R7147" i="9" s="1"/>
  <c r="I7147" i="9"/>
  <c r="Q7147" i="9" s="1"/>
  <c r="S7146" i="9"/>
  <c r="J7146" i="9"/>
  <c r="R7146" i="9" s="1"/>
  <c r="I7146" i="9"/>
  <c r="Q7146" i="9" s="1"/>
  <c r="S7145" i="9"/>
  <c r="J7145" i="9"/>
  <c r="R7145" i="9" s="1"/>
  <c r="I7145" i="9"/>
  <c r="Q7145" i="9" s="1"/>
  <c r="S7144" i="9"/>
  <c r="J7144" i="9"/>
  <c r="R7144" i="9" s="1"/>
  <c r="I7144" i="9"/>
  <c r="Q7144" i="9" s="1"/>
  <c r="S7143" i="9"/>
  <c r="J7143" i="9"/>
  <c r="R7143" i="9" s="1"/>
  <c r="I7143" i="9"/>
  <c r="Q7143" i="9" s="1"/>
  <c r="S7142" i="9"/>
  <c r="J7142" i="9"/>
  <c r="R7142" i="9" s="1"/>
  <c r="I7142" i="9"/>
  <c r="Q7142" i="9" s="1"/>
  <c r="S7141" i="9"/>
  <c r="J7141" i="9"/>
  <c r="R7141" i="9" s="1"/>
  <c r="I7141" i="9"/>
  <c r="Q7141" i="9" s="1"/>
  <c r="S7140" i="9"/>
  <c r="J7140" i="9"/>
  <c r="R7140" i="9" s="1"/>
  <c r="I7140" i="9"/>
  <c r="Q7140" i="9" s="1"/>
  <c r="S7139" i="9"/>
  <c r="J7139" i="9"/>
  <c r="R7139" i="9" s="1"/>
  <c r="I7139" i="9"/>
  <c r="Q7139" i="9" s="1"/>
  <c r="S7138" i="9"/>
  <c r="J7138" i="9"/>
  <c r="R7138" i="9" s="1"/>
  <c r="I7138" i="9"/>
  <c r="Q7138" i="9" s="1"/>
  <c r="S7137" i="9"/>
  <c r="J7137" i="9"/>
  <c r="R7137" i="9" s="1"/>
  <c r="I7137" i="9"/>
  <c r="Q7137" i="9" s="1"/>
  <c r="S7136" i="9"/>
  <c r="J7136" i="9"/>
  <c r="R7136" i="9" s="1"/>
  <c r="I7136" i="9"/>
  <c r="Q7136" i="9" s="1"/>
  <c r="S7135" i="9"/>
  <c r="J7135" i="9"/>
  <c r="R7135" i="9" s="1"/>
  <c r="I7135" i="9"/>
  <c r="Q7135" i="9" s="1"/>
  <c r="S7134" i="9"/>
  <c r="J7134" i="9"/>
  <c r="R7134" i="9" s="1"/>
  <c r="I7134" i="9"/>
  <c r="Q7134" i="9" s="1"/>
  <c r="S7133" i="9"/>
  <c r="J7133" i="9"/>
  <c r="R7133" i="9" s="1"/>
  <c r="I7133" i="9"/>
  <c r="Q7133" i="9" s="1"/>
  <c r="S7132" i="9"/>
  <c r="J7132" i="9"/>
  <c r="R7132" i="9" s="1"/>
  <c r="I7132" i="9"/>
  <c r="Q7132" i="9" s="1"/>
  <c r="S7131" i="9"/>
  <c r="J7131" i="9"/>
  <c r="R7131" i="9" s="1"/>
  <c r="I7131" i="9"/>
  <c r="Q7131" i="9" s="1"/>
  <c r="S7130" i="9"/>
  <c r="J7130" i="9"/>
  <c r="R7130" i="9" s="1"/>
  <c r="I7130" i="9"/>
  <c r="Q7130" i="9" s="1"/>
  <c r="S7129" i="9"/>
  <c r="J7129" i="9"/>
  <c r="R7129" i="9" s="1"/>
  <c r="I7129" i="9"/>
  <c r="Q7129" i="9" s="1"/>
  <c r="S7128" i="9"/>
  <c r="J7128" i="9"/>
  <c r="R7128" i="9" s="1"/>
  <c r="I7128" i="9"/>
  <c r="Q7128" i="9" s="1"/>
  <c r="S7127" i="9"/>
  <c r="J7127" i="9"/>
  <c r="R7127" i="9" s="1"/>
  <c r="I7127" i="9"/>
  <c r="Q7127" i="9" s="1"/>
  <c r="S7126" i="9"/>
  <c r="J7126" i="9"/>
  <c r="R7126" i="9" s="1"/>
  <c r="I7126" i="9"/>
  <c r="Q7126" i="9" s="1"/>
  <c r="S7125" i="9"/>
  <c r="J7125" i="9"/>
  <c r="R7125" i="9" s="1"/>
  <c r="I7125" i="9"/>
  <c r="Q7125" i="9" s="1"/>
  <c r="S7124" i="9"/>
  <c r="J7124" i="9"/>
  <c r="R7124" i="9" s="1"/>
  <c r="I7124" i="9"/>
  <c r="Q7124" i="9" s="1"/>
  <c r="S7123" i="9"/>
  <c r="J7123" i="9"/>
  <c r="R7123" i="9" s="1"/>
  <c r="I7123" i="9"/>
  <c r="Q7123" i="9" s="1"/>
  <c r="S7122" i="9"/>
  <c r="J7122" i="9"/>
  <c r="R7122" i="9" s="1"/>
  <c r="I7122" i="9"/>
  <c r="Q7122" i="9" s="1"/>
  <c r="S7121" i="9"/>
  <c r="J7121" i="9"/>
  <c r="R7121" i="9" s="1"/>
  <c r="I7121" i="9"/>
  <c r="Q7121" i="9" s="1"/>
  <c r="S7120" i="9"/>
  <c r="J7120" i="9"/>
  <c r="R7120" i="9" s="1"/>
  <c r="I7120" i="9"/>
  <c r="Q7120" i="9" s="1"/>
  <c r="S7119" i="9"/>
  <c r="J7119" i="9"/>
  <c r="R7119" i="9" s="1"/>
  <c r="I7119" i="9"/>
  <c r="Q7119" i="9" s="1"/>
  <c r="S7118" i="9"/>
  <c r="J7118" i="9"/>
  <c r="R7118" i="9" s="1"/>
  <c r="I7118" i="9"/>
  <c r="Q7118" i="9" s="1"/>
  <c r="S7117" i="9"/>
  <c r="J7117" i="9"/>
  <c r="R7117" i="9" s="1"/>
  <c r="I7117" i="9"/>
  <c r="Q7117" i="9" s="1"/>
  <c r="S7116" i="9"/>
  <c r="J7116" i="9"/>
  <c r="R7116" i="9" s="1"/>
  <c r="I7116" i="9"/>
  <c r="Q7116" i="9" s="1"/>
  <c r="S7115" i="9"/>
  <c r="J7115" i="9"/>
  <c r="R7115" i="9" s="1"/>
  <c r="I7115" i="9"/>
  <c r="Q7115" i="9" s="1"/>
  <c r="S7114" i="9"/>
  <c r="J7114" i="9"/>
  <c r="R7114" i="9" s="1"/>
  <c r="I7114" i="9"/>
  <c r="Q7114" i="9" s="1"/>
  <c r="S7113" i="9"/>
  <c r="J7113" i="9"/>
  <c r="R7113" i="9" s="1"/>
  <c r="I7113" i="9"/>
  <c r="Q7113" i="9" s="1"/>
  <c r="S7112" i="9"/>
  <c r="J7112" i="9"/>
  <c r="R7112" i="9" s="1"/>
  <c r="I7112" i="9"/>
  <c r="Q7112" i="9" s="1"/>
  <c r="S7111" i="9"/>
  <c r="J7111" i="9"/>
  <c r="R7111" i="9" s="1"/>
  <c r="I7111" i="9"/>
  <c r="Q7111" i="9" s="1"/>
  <c r="S7110" i="9"/>
  <c r="J7110" i="9"/>
  <c r="R7110" i="9" s="1"/>
  <c r="I7110" i="9"/>
  <c r="Q7110" i="9" s="1"/>
  <c r="S7109" i="9"/>
  <c r="J7109" i="9"/>
  <c r="R7109" i="9" s="1"/>
  <c r="I7109" i="9"/>
  <c r="Q7109" i="9" s="1"/>
  <c r="S7108" i="9"/>
  <c r="J7108" i="9"/>
  <c r="R7108" i="9" s="1"/>
  <c r="I7108" i="9"/>
  <c r="Q7108" i="9" s="1"/>
  <c r="S7107" i="9"/>
  <c r="J7107" i="9"/>
  <c r="R7107" i="9" s="1"/>
  <c r="I7107" i="9"/>
  <c r="Q7107" i="9" s="1"/>
  <c r="S7106" i="9"/>
  <c r="J7106" i="9"/>
  <c r="R7106" i="9" s="1"/>
  <c r="I7106" i="9"/>
  <c r="Q7106" i="9" s="1"/>
  <c r="S7105" i="9"/>
  <c r="J7105" i="9"/>
  <c r="R7105" i="9" s="1"/>
  <c r="I7105" i="9"/>
  <c r="Q7105" i="9" s="1"/>
  <c r="S7104" i="9"/>
  <c r="J7104" i="9"/>
  <c r="R7104" i="9" s="1"/>
  <c r="I7104" i="9"/>
  <c r="Q7104" i="9" s="1"/>
  <c r="S7103" i="9"/>
  <c r="J7103" i="9"/>
  <c r="R7103" i="9" s="1"/>
  <c r="I7103" i="9"/>
  <c r="Q7103" i="9" s="1"/>
  <c r="S7102" i="9"/>
  <c r="J7102" i="9"/>
  <c r="R7102" i="9" s="1"/>
  <c r="I7102" i="9"/>
  <c r="Q7102" i="9" s="1"/>
  <c r="S7101" i="9"/>
  <c r="J7101" i="9"/>
  <c r="R7101" i="9" s="1"/>
  <c r="I7101" i="9"/>
  <c r="Q7101" i="9" s="1"/>
  <c r="S7100" i="9"/>
  <c r="J7100" i="9"/>
  <c r="R7100" i="9" s="1"/>
  <c r="I7100" i="9"/>
  <c r="Q7100" i="9" s="1"/>
  <c r="S7099" i="9"/>
  <c r="J7099" i="9"/>
  <c r="R7099" i="9" s="1"/>
  <c r="I7099" i="9"/>
  <c r="Q7099" i="9" s="1"/>
  <c r="S7098" i="9"/>
  <c r="J7098" i="9"/>
  <c r="R7098" i="9" s="1"/>
  <c r="I7098" i="9"/>
  <c r="Q7098" i="9" s="1"/>
  <c r="S7097" i="9"/>
  <c r="J7097" i="9"/>
  <c r="R7097" i="9" s="1"/>
  <c r="I7097" i="9"/>
  <c r="Q7097" i="9" s="1"/>
  <c r="S7096" i="9"/>
  <c r="J7096" i="9"/>
  <c r="R7096" i="9" s="1"/>
  <c r="I7096" i="9"/>
  <c r="Q7096" i="9" s="1"/>
  <c r="S7095" i="9"/>
  <c r="J7095" i="9"/>
  <c r="R7095" i="9" s="1"/>
  <c r="I7095" i="9"/>
  <c r="Q7095" i="9" s="1"/>
  <c r="S7094" i="9"/>
  <c r="J7094" i="9"/>
  <c r="R7094" i="9" s="1"/>
  <c r="I7094" i="9"/>
  <c r="Q7094" i="9" s="1"/>
  <c r="S7093" i="9"/>
  <c r="J7093" i="9"/>
  <c r="R7093" i="9" s="1"/>
  <c r="I7093" i="9"/>
  <c r="Q7093" i="9" s="1"/>
  <c r="S7092" i="9"/>
  <c r="J7092" i="9"/>
  <c r="R7092" i="9" s="1"/>
  <c r="I7092" i="9"/>
  <c r="Q7092" i="9" s="1"/>
  <c r="S7091" i="9"/>
  <c r="J7091" i="9"/>
  <c r="R7091" i="9" s="1"/>
  <c r="I7091" i="9"/>
  <c r="Q7091" i="9" s="1"/>
  <c r="S7090" i="9"/>
  <c r="J7090" i="9"/>
  <c r="R7090" i="9" s="1"/>
  <c r="I7090" i="9"/>
  <c r="Q7090" i="9" s="1"/>
  <c r="S7089" i="9"/>
  <c r="J7089" i="9"/>
  <c r="R7089" i="9" s="1"/>
  <c r="I7089" i="9"/>
  <c r="Q7089" i="9" s="1"/>
  <c r="S7088" i="9"/>
  <c r="J7088" i="9"/>
  <c r="R7088" i="9" s="1"/>
  <c r="I7088" i="9"/>
  <c r="Q7088" i="9" s="1"/>
  <c r="S7087" i="9"/>
  <c r="J7087" i="9"/>
  <c r="R7087" i="9" s="1"/>
  <c r="I7087" i="9"/>
  <c r="Q7087" i="9" s="1"/>
  <c r="S7086" i="9"/>
  <c r="J7086" i="9"/>
  <c r="R7086" i="9" s="1"/>
  <c r="I7086" i="9"/>
  <c r="Q7086" i="9" s="1"/>
  <c r="S7085" i="9"/>
  <c r="J7085" i="9"/>
  <c r="R7085" i="9" s="1"/>
  <c r="I7085" i="9"/>
  <c r="Q7085" i="9" s="1"/>
  <c r="S7084" i="9"/>
  <c r="J7084" i="9"/>
  <c r="R7084" i="9" s="1"/>
  <c r="I7084" i="9"/>
  <c r="Q7084" i="9" s="1"/>
  <c r="S7083" i="9"/>
  <c r="J7083" i="9"/>
  <c r="R7083" i="9" s="1"/>
  <c r="I7083" i="9"/>
  <c r="Q7083" i="9" s="1"/>
  <c r="S7082" i="9"/>
  <c r="J7082" i="9"/>
  <c r="R7082" i="9" s="1"/>
  <c r="I7082" i="9"/>
  <c r="Q7082" i="9" s="1"/>
  <c r="S7081" i="9"/>
  <c r="J7081" i="9"/>
  <c r="R7081" i="9" s="1"/>
  <c r="I7081" i="9"/>
  <c r="Q7081" i="9" s="1"/>
  <c r="S7080" i="9"/>
  <c r="J7080" i="9"/>
  <c r="R7080" i="9" s="1"/>
  <c r="I7080" i="9"/>
  <c r="Q7080" i="9" s="1"/>
  <c r="S7079" i="9"/>
  <c r="J7079" i="9"/>
  <c r="R7079" i="9" s="1"/>
  <c r="I7079" i="9"/>
  <c r="Q7079" i="9" s="1"/>
  <c r="S7078" i="9"/>
  <c r="J7078" i="9"/>
  <c r="R7078" i="9" s="1"/>
  <c r="I7078" i="9"/>
  <c r="Q7078" i="9" s="1"/>
  <c r="S7077" i="9"/>
  <c r="J7077" i="9"/>
  <c r="R7077" i="9" s="1"/>
  <c r="I7077" i="9"/>
  <c r="Q7077" i="9" s="1"/>
  <c r="S7076" i="9"/>
  <c r="J7076" i="9"/>
  <c r="R7076" i="9" s="1"/>
  <c r="I7076" i="9"/>
  <c r="Q7076" i="9" s="1"/>
  <c r="S7075" i="9"/>
  <c r="J7075" i="9"/>
  <c r="R7075" i="9" s="1"/>
  <c r="I7075" i="9"/>
  <c r="Q7075" i="9" s="1"/>
  <c r="S7074" i="9"/>
  <c r="J7074" i="9"/>
  <c r="R7074" i="9" s="1"/>
  <c r="I7074" i="9"/>
  <c r="Q7074" i="9" s="1"/>
  <c r="S7073" i="9"/>
  <c r="J7073" i="9"/>
  <c r="R7073" i="9" s="1"/>
  <c r="I7073" i="9"/>
  <c r="Q7073" i="9" s="1"/>
  <c r="S7072" i="9"/>
  <c r="J7072" i="9"/>
  <c r="R7072" i="9" s="1"/>
  <c r="I7072" i="9"/>
  <c r="Q7072" i="9" s="1"/>
  <c r="S7071" i="9"/>
  <c r="J7071" i="9"/>
  <c r="R7071" i="9" s="1"/>
  <c r="I7071" i="9"/>
  <c r="Q7071" i="9" s="1"/>
  <c r="S7070" i="9"/>
  <c r="J7070" i="9"/>
  <c r="R7070" i="9" s="1"/>
  <c r="I7070" i="9"/>
  <c r="Q7070" i="9" s="1"/>
  <c r="S7069" i="9"/>
  <c r="J7069" i="9"/>
  <c r="R7069" i="9" s="1"/>
  <c r="I7069" i="9"/>
  <c r="Q7069" i="9" s="1"/>
  <c r="S7068" i="9"/>
  <c r="J7068" i="9"/>
  <c r="R7068" i="9" s="1"/>
  <c r="I7068" i="9"/>
  <c r="Q7068" i="9" s="1"/>
  <c r="S7067" i="9"/>
  <c r="J7067" i="9"/>
  <c r="R7067" i="9" s="1"/>
  <c r="I7067" i="9"/>
  <c r="Q7067" i="9" s="1"/>
  <c r="S7066" i="9"/>
  <c r="J7066" i="9"/>
  <c r="R7066" i="9" s="1"/>
  <c r="I7066" i="9"/>
  <c r="Q7066" i="9" s="1"/>
  <c r="S7065" i="9"/>
  <c r="J7065" i="9"/>
  <c r="R7065" i="9" s="1"/>
  <c r="I7065" i="9"/>
  <c r="Q7065" i="9" s="1"/>
  <c r="S7064" i="9"/>
  <c r="J7064" i="9"/>
  <c r="R7064" i="9" s="1"/>
  <c r="I7064" i="9"/>
  <c r="Q7064" i="9" s="1"/>
  <c r="S7063" i="9"/>
  <c r="J7063" i="9"/>
  <c r="R7063" i="9" s="1"/>
  <c r="I7063" i="9"/>
  <c r="Q7063" i="9" s="1"/>
  <c r="S7062" i="9"/>
  <c r="J7062" i="9"/>
  <c r="R7062" i="9" s="1"/>
  <c r="I7062" i="9"/>
  <c r="Q7062" i="9" s="1"/>
  <c r="S7061" i="9"/>
  <c r="J7061" i="9"/>
  <c r="R7061" i="9" s="1"/>
  <c r="I7061" i="9"/>
  <c r="Q7061" i="9" s="1"/>
  <c r="S7060" i="9"/>
  <c r="J7060" i="9"/>
  <c r="R7060" i="9" s="1"/>
  <c r="I7060" i="9"/>
  <c r="Q7060" i="9" s="1"/>
  <c r="S7059" i="9"/>
  <c r="J7059" i="9"/>
  <c r="R7059" i="9" s="1"/>
  <c r="I7059" i="9"/>
  <c r="Q7059" i="9" s="1"/>
  <c r="S7058" i="9"/>
  <c r="J7058" i="9"/>
  <c r="R7058" i="9" s="1"/>
  <c r="I7058" i="9"/>
  <c r="Q7058" i="9" s="1"/>
  <c r="S7057" i="9"/>
  <c r="J7057" i="9"/>
  <c r="R7057" i="9" s="1"/>
  <c r="I7057" i="9"/>
  <c r="Q7057" i="9" s="1"/>
  <c r="S7056" i="9"/>
  <c r="J7056" i="9"/>
  <c r="R7056" i="9" s="1"/>
  <c r="I7056" i="9"/>
  <c r="Q7056" i="9" s="1"/>
  <c r="S7055" i="9"/>
  <c r="J7055" i="9"/>
  <c r="R7055" i="9" s="1"/>
  <c r="I7055" i="9"/>
  <c r="Q7055" i="9" s="1"/>
  <c r="S7054" i="9"/>
  <c r="J7054" i="9"/>
  <c r="R7054" i="9" s="1"/>
  <c r="I7054" i="9"/>
  <c r="Q7054" i="9" s="1"/>
  <c r="S7053" i="9"/>
  <c r="J7053" i="9"/>
  <c r="R7053" i="9" s="1"/>
  <c r="I7053" i="9"/>
  <c r="Q7053" i="9" s="1"/>
  <c r="S7052" i="9"/>
  <c r="J7052" i="9"/>
  <c r="R7052" i="9" s="1"/>
  <c r="I7052" i="9"/>
  <c r="Q7052" i="9" s="1"/>
  <c r="S7051" i="9"/>
  <c r="J7051" i="9"/>
  <c r="R7051" i="9" s="1"/>
  <c r="I7051" i="9"/>
  <c r="Q7051" i="9" s="1"/>
  <c r="S7050" i="9"/>
  <c r="J7050" i="9"/>
  <c r="R7050" i="9" s="1"/>
  <c r="I7050" i="9"/>
  <c r="Q7050" i="9" s="1"/>
  <c r="S7049" i="9"/>
  <c r="J7049" i="9"/>
  <c r="R7049" i="9" s="1"/>
  <c r="I7049" i="9"/>
  <c r="Q7049" i="9" s="1"/>
  <c r="S7048" i="9"/>
  <c r="J7048" i="9"/>
  <c r="R7048" i="9" s="1"/>
  <c r="I7048" i="9"/>
  <c r="Q7048" i="9" s="1"/>
  <c r="S7047" i="9"/>
  <c r="J7047" i="9"/>
  <c r="R7047" i="9" s="1"/>
  <c r="I7047" i="9"/>
  <c r="Q7047" i="9" s="1"/>
  <c r="S7046" i="9"/>
  <c r="J7046" i="9"/>
  <c r="R7046" i="9" s="1"/>
  <c r="I7046" i="9"/>
  <c r="Q7046" i="9" s="1"/>
  <c r="S7045" i="9"/>
  <c r="J7045" i="9"/>
  <c r="R7045" i="9" s="1"/>
  <c r="I7045" i="9"/>
  <c r="Q7045" i="9" s="1"/>
  <c r="S7044" i="9"/>
  <c r="J7044" i="9"/>
  <c r="R7044" i="9" s="1"/>
  <c r="I7044" i="9"/>
  <c r="Q7044" i="9" s="1"/>
  <c r="S7043" i="9"/>
  <c r="J7043" i="9"/>
  <c r="R7043" i="9" s="1"/>
  <c r="I7043" i="9"/>
  <c r="Q7043" i="9" s="1"/>
  <c r="S7042" i="9"/>
  <c r="J7042" i="9"/>
  <c r="R7042" i="9" s="1"/>
  <c r="I7042" i="9"/>
  <c r="Q7042" i="9" s="1"/>
  <c r="S7041" i="9"/>
  <c r="J7041" i="9"/>
  <c r="R7041" i="9" s="1"/>
  <c r="I7041" i="9"/>
  <c r="Q7041" i="9" s="1"/>
  <c r="S7040" i="9"/>
  <c r="J7040" i="9"/>
  <c r="R7040" i="9" s="1"/>
  <c r="I7040" i="9"/>
  <c r="Q7040" i="9" s="1"/>
  <c r="S7039" i="9"/>
  <c r="J7039" i="9"/>
  <c r="R7039" i="9" s="1"/>
  <c r="I7039" i="9"/>
  <c r="Q7039" i="9" s="1"/>
  <c r="S7038" i="9"/>
  <c r="J7038" i="9"/>
  <c r="R7038" i="9" s="1"/>
  <c r="I7038" i="9"/>
  <c r="Q7038" i="9" s="1"/>
  <c r="S7037" i="9"/>
  <c r="J7037" i="9"/>
  <c r="R7037" i="9" s="1"/>
  <c r="I7037" i="9"/>
  <c r="Q7037" i="9" s="1"/>
  <c r="S7036" i="9"/>
  <c r="J7036" i="9"/>
  <c r="R7036" i="9" s="1"/>
  <c r="I7036" i="9"/>
  <c r="Q7036" i="9" s="1"/>
  <c r="S7035" i="9"/>
  <c r="J7035" i="9"/>
  <c r="R7035" i="9" s="1"/>
  <c r="I7035" i="9"/>
  <c r="Q7035" i="9" s="1"/>
  <c r="S7034" i="9"/>
  <c r="J7034" i="9"/>
  <c r="R7034" i="9" s="1"/>
  <c r="I7034" i="9"/>
  <c r="Q7034" i="9" s="1"/>
  <c r="S7033" i="9"/>
  <c r="J7033" i="9"/>
  <c r="R7033" i="9" s="1"/>
  <c r="I7033" i="9"/>
  <c r="Q7033" i="9" s="1"/>
  <c r="S7032" i="9"/>
  <c r="J7032" i="9"/>
  <c r="R7032" i="9" s="1"/>
  <c r="I7032" i="9"/>
  <c r="Q7032" i="9" s="1"/>
  <c r="S7031" i="9"/>
  <c r="J7031" i="9"/>
  <c r="R7031" i="9" s="1"/>
  <c r="I7031" i="9"/>
  <c r="Q7031" i="9" s="1"/>
  <c r="S7030" i="9"/>
  <c r="J7030" i="9"/>
  <c r="R7030" i="9" s="1"/>
  <c r="I7030" i="9"/>
  <c r="Q7030" i="9" s="1"/>
  <c r="S7029" i="9"/>
  <c r="J7029" i="9"/>
  <c r="R7029" i="9" s="1"/>
  <c r="I7029" i="9"/>
  <c r="Q7029" i="9" s="1"/>
  <c r="S7028" i="9"/>
  <c r="J7028" i="9"/>
  <c r="R7028" i="9" s="1"/>
  <c r="I7028" i="9"/>
  <c r="Q7028" i="9" s="1"/>
  <c r="S7027" i="9"/>
  <c r="J7027" i="9"/>
  <c r="R7027" i="9" s="1"/>
  <c r="I7027" i="9"/>
  <c r="Q7027" i="9" s="1"/>
  <c r="S7026" i="9"/>
  <c r="J7026" i="9"/>
  <c r="R7026" i="9" s="1"/>
  <c r="I7026" i="9"/>
  <c r="Q7026" i="9" s="1"/>
  <c r="S7025" i="9"/>
  <c r="J7025" i="9"/>
  <c r="R7025" i="9" s="1"/>
  <c r="I7025" i="9"/>
  <c r="Q7025" i="9" s="1"/>
  <c r="S7024" i="9"/>
  <c r="J7024" i="9"/>
  <c r="R7024" i="9" s="1"/>
  <c r="I7024" i="9"/>
  <c r="Q7024" i="9" s="1"/>
  <c r="S7023" i="9"/>
  <c r="J7023" i="9"/>
  <c r="R7023" i="9" s="1"/>
  <c r="I7023" i="9"/>
  <c r="Q7023" i="9" s="1"/>
  <c r="S7022" i="9"/>
  <c r="J7022" i="9"/>
  <c r="R7022" i="9" s="1"/>
  <c r="I7022" i="9"/>
  <c r="Q7022" i="9" s="1"/>
  <c r="S7021" i="9"/>
  <c r="J7021" i="9"/>
  <c r="R7021" i="9" s="1"/>
  <c r="I7021" i="9"/>
  <c r="Q7021" i="9" s="1"/>
  <c r="S7020" i="9"/>
  <c r="J7020" i="9"/>
  <c r="R7020" i="9" s="1"/>
  <c r="I7020" i="9"/>
  <c r="Q7020" i="9" s="1"/>
  <c r="S7019" i="9"/>
  <c r="J7019" i="9"/>
  <c r="R7019" i="9" s="1"/>
  <c r="I7019" i="9"/>
  <c r="Q7019" i="9" s="1"/>
  <c r="S7018" i="9"/>
  <c r="J7018" i="9"/>
  <c r="R7018" i="9" s="1"/>
  <c r="I7018" i="9"/>
  <c r="Q7018" i="9" s="1"/>
  <c r="S7017" i="9"/>
  <c r="J7017" i="9"/>
  <c r="R7017" i="9" s="1"/>
  <c r="I7017" i="9"/>
  <c r="Q7017" i="9" s="1"/>
  <c r="S7016" i="9"/>
  <c r="J7016" i="9"/>
  <c r="R7016" i="9" s="1"/>
  <c r="I7016" i="9"/>
  <c r="Q7016" i="9" s="1"/>
  <c r="S7015" i="9"/>
  <c r="J7015" i="9"/>
  <c r="R7015" i="9" s="1"/>
  <c r="I7015" i="9"/>
  <c r="Q7015" i="9" s="1"/>
  <c r="S7014" i="9"/>
  <c r="J7014" i="9"/>
  <c r="R7014" i="9" s="1"/>
  <c r="I7014" i="9"/>
  <c r="Q7014" i="9" s="1"/>
  <c r="S7013" i="9"/>
  <c r="J7013" i="9"/>
  <c r="R7013" i="9" s="1"/>
  <c r="I7013" i="9"/>
  <c r="Q7013" i="9" s="1"/>
  <c r="S7012" i="9"/>
  <c r="J7012" i="9"/>
  <c r="R7012" i="9" s="1"/>
  <c r="I7012" i="9"/>
  <c r="Q7012" i="9" s="1"/>
  <c r="S7011" i="9"/>
  <c r="J7011" i="9"/>
  <c r="R7011" i="9" s="1"/>
  <c r="I7011" i="9"/>
  <c r="Q7011" i="9" s="1"/>
  <c r="S7010" i="9"/>
  <c r="J7010" i="9"/>
  <c r="R7010" i="9" s="1"/>
  <c r="I7010" i="9"/>
  <c r="Q7010" i="9" s="1"/>
  <c r="S7009" i="9"/>
  <c r="J7009" i="9"/>
  <c r="R7009" i="9" s="1"/>
  <c r="I7009" i="9"/>
  <c r="Q7009" i="9" s="1"/>
  <c r="S7008" i="9"/>
  <c r="J7008" i="9"/>
  <c r="R7008" i="9" s="1"/>
  <c r="I7008" i="9"/>
  <c r="Q7008" i="9" s="1"/>
  <c r="S7007" i="9"/>
  <c r="J7007" i="9"/>
  <c r="R7007" i="9" s="1"/>
  <c r="I7007" i="9"/>
  <c r="Q7007" i="9" s="1"/>
  <c r="S7006" i="9"/>
  <c r="J7006" i="9"/>
  <c r="R7006" i="9" s="1"/>
  <c r="I7006" i="9"/>
  <c r="Q7006" i="9" s="1"/>
  <c r="S7005" i="9"/>
  <c r="J7005" i="9"/>
  <c r="R7005" i="9" s="1"/>
  <c r="I7005" i="9"/>
  <c r="Q7005" i="9" s="1"/>
  <c r="S7004" i="9"/>
  <c r="J7004" i="9"/>
  <c r="R7004" i="9" s="1"/>
  <c r="I7004" i="9"/>
  <c r="Q7004" i="9" s="1"/>
  <c r="S7003" i="9"/>
  <c r="J7003" i="9"/>
  <c r="R7003" i="9" s="1"/>
  <c r="I7003" i="9"/>
  <c r="Q7003" i="9" s="1"/>
  <c r="S7002" i="9"/>
  <c r="J7002" i="9"/>
  <c r="R7002" i="9" s="1"/>
  <c r="I7002" i="9"/>
  <c r="Q7002" i="9" s="1"/>
  <c r="S7001" i="9"/>
  <c r="J7001" i="9"/>
  <c r="R7001" i="9" s="1"/>
  <c r="I7001" i="9"/>
  <c r="Q7001" i="9" s="1"/>
  <c r="S7000" i="9"/>
  <c r="J7000" i="9"/>
  <c r="R7000" i="9" s="1"/>
  <c r="I7000" i="9"/>
  <c r="Q7000" i="9" s="1"/>
  <c r="S6999" i="9"/>
  <c r="J6999" i="9"/>
  <c r="R6999" i="9" s="1"/>
  <c r="I6999" i="9"/>
  <c r="Q6999" i="9" s="1"/>
  <c r="S6998" i="9"/>
  <c r="J6998" i="9"/>
  <c r="R6998" i="9" s="1"/>
  <c r="I6998" i="9"/>
  <c r="Q6998" i="9" s="1"/>
  <c r="S6997" i="9"/>
  <c r="J6997" i="9"/>
  <c r="R6997" i="9" s="1"/>
  <c r="I6997" i="9"/>
  <c r="Q6997" i="9" s="1"/>
  <c r="S6996" i="9"/>
  <c r="J6996" i="9"/>
  <c r="R6996" i="9" s="1"/>
  <c r="I6996" i="9"/>
  <c r="Q6996" i="9" s="1"/>
  <c r="S6995" i="9"/>
  <c r="J6995" i="9"/>
  <c r="R6995" i="9" s="1"/>
  <c r="I6995" i="9"/>
  <c r="Q6995" i="9" s="1"/>
  <c r="S6994" i="9"/>
  <c r="J6994" i="9"/>
  <c r="R6994" i="9" s="1"/>
  <c r="I6994" i="9"/>
  <c r="Q6994" i="9" s="1"/>
  <c r="S6993" i="9"/>
  <c r="J6993" i="9"/>
  <c r="R6993" i="9" s="1"/>
  <c r="I6993" i="9"/>
  <c r="Q6993" i="9" s="1"/>
  <c r="S6992" i="9"/>
  <c r="J6992" i="9"/>
  <c r="R6992" i="9" s="1"/>
  <c r="I6992" i="9"/>
  <c r="Q6992" i="9" s="1"/>
  <c r="S6991" i="9"/>
  <c r="J6991" i="9"/>
  <c r="R6991" i="9" s="1"/>
  <c r="I6991" i="9"/>
  <c r="Q6991" i="9" s="1"/>
  <c r="S6990" i="9"/>
  <c r="J6990" i="9"/>
  <c r="R6990" i="9" s="1"/>
  <c r="I6990" i="9"/>
  <c r="Q6990" i="9" s="1"/>
  <c r="S6989" i="9"/>
  <c r="J6989" i="9"/>
  <c r="R6989" i="9" s="1"/>
  <c r="I6989" i="9"/>
  <c r="Q6989" i="9" s="1"/>
  <c r="S6988" i="9"/>
  <c r="J6988" i="9"/>
  <c r="R6988" i="9" s="1"/>
  <c r="I6988" i="9"/>
  <c r="Q6988" i="9" s="1"/>
  <c r="S6987" i="9"/>
  <c r="J6987" i="9"/>
  <c r="R6987" i="9" s="1"/>
  <c r="I6987" i="9"/>
  <c r="Q6987" i="9" s="1"/>
  <c r="S6986" i="9"/>
  <c r="J6986" i="9"/>
  <c r="R6986" i="9" s="1"/>
  <c r="I6986" i="9"/>
  <c r="Q6986" i="9" s="1"/>
  <c r="S6985" i="9"/>
  <c r="J6985" i="9"/>
  <c r="R6985" i="9" s="1"/>
  <c r="I6985" i="9"/>
  <c r="Q6985" i="9" s="1"/>
  <c r="S6984" i="9"/>
  <c r="J6984" i="9"/>
  <c r="R6984" i="9" s="1"/>
  <c r="I6984" i="9"/>
  <c r="Q6984" i="9" s="1"/>
  <c r="S6983" i="9"/>
  <c r="J6983" i="9"/>
  <c r="R6983" i="9" s="1"/>
  <c r="I6983" i="9"/>
  <c r="Q6983" i="9" s="1"/>
  <c r="S6982" i="9"/>
  <c r="J6982" i="9"/>
  <c r="R6982" i="9" s="1"/>
  <c r="I6982" i="9"/>
  <c r="Q6982" i="9" s="1"/>
  <c r="S6981" i="9"/>
  <c r="J6981" i="9"/>
  <c r="R6981" i="9" s="1"/>
  <c r="I6981" i="9"/>
  <c r="Q6981" i="9" s="1"/>
  <c r="S6980" i="9"/>
  <c r="J6980" i="9"/>
  <c r="R6980" i="9" s="1"/>
  <c r="I6980" i="9"/>
  <c r="Q6980" i="9" s="1"/>
  <c r="S6979" i="9"/>
  <c r="J6979" i="9"/>
  <c r="R6979" i="9" s="1"/>
  <c r="I6979" i="9"/>
  <c r="Q6979" i="9" s="1"/>
  <c r="S6978" i="9"/>
  <c r="J6978" i="9"/>
  <c r="R6978" i="9" s="1"/>
  <c r="I6978" i="9"/>
  <c r="Q6978" i="9" s="1"/>
  <c r="S6977" i="9"/>
  <c r="J6977" i="9"/>
  <c r="R6977" i="9" s="1"/>
  <c r="I6977" i="9"/>
  <c r="Q6977" i="9" s="1"/>
  <c r="S6976" i="9"/>
  <c r="J6976" i="9"/>
  <c r="R6976" i="9" s="1"/>
  <c r="I6976" i="9"/>
  <c r="Q6976" i="9" s="1"/>
  <c r="S6975" i="9"/>
  <c r="J6975" i="9"/>
  <c r="R6975" i="9" s="1"/>
  <c r="I6975" i="9"/>
  <c r="Q6975" i="9" s="1"/>
  <c r="S6974" i="9"/>
  <c r="J6974" i="9"/>
  <c r="R6974" i="9" s="1"/>
  <c r="I6974" i="9"/>
  <c r="Q6974" i="9" s="1"/>
  <c r="S6973" i="9"/>
  <c r="J6973" i="9"/>
  <c r="R6973" i="9" s="1"/>
  <c r="I6973" i="9"/>
  <c r="Q6973" i="9" s="1"/>
  <c r="S6972" i="9"/>
  <c r="J6972" i="9"/>
  <c r="R6972" i="9" s="1"/>
  <c r="I6972" i="9"/>
  <c r="Q6972" i="9" s="1"/>
  <c r="S6971" i="9"/>
  <c r="J6971" i="9"/>
  <c r="R6971" i="9" s="1"/>
  <c r="I6971" i="9"/>
  <c r="Q6971" i="9" s="1"/>
  <c r="S6970" i="9"/>
  <c r="J6970" i="9"/>
  <c r="R6970" i="9" s="1"/>
  <c r="I6970" i="9"/>
  <c r="Q6970" i="9" s="1"/>
  <c r="S6969" i="9"/>
  <c r="J6969" i="9"/>
  <c r="R6969" i="9" s="1"/>
  <c r="I6969" i="9"/>
  <c r="Q6969" i="9" s="1"/>
  <c r="S6968" i="9"/>
  <c r="J6968" i="9"/>
  <c r="R6968" i="9" s="1"/>
  <c r="I6968" i="9"/>
  <c r="Q6968" i="9" s="1"/>
  <c r="S6967" i="9"/>
  <c r="J6967" i="9"/>
  <c r="R6967" i="9" s="1"/>
  <c r="I6967" i="9"/>
  <c r="Q6967" i="9" s="1"/>
  <c r="S6966" i="9"/>
  <c r="J6966" i="9"/>
  <c r="R6966" i="9" s="1"/>
  <c r="I6966" i="9"/>
  <c r="Q6966" i="9" s="1"/>
  <c r="S6965" i="9"/>
  <c r="J6965" i="9"/>
  <c r="R6965" i="9" s="1"/>
  <c r="I6965" i="9"/>
  <c r="Q6965" i="9" s="1"/>
  <c r="S6964" i="9"/>
  <c r="J6964" i="9"/>
  <c r="R6964" i="9" s="1"/>
  <c r="I6964" i="9"/>
  <c r="Q6964" i="9" s="1"/>
  <c r="S6963" i="9"/>
  <c r="J6963" i="9"/>
  <c r="R6963" i="9" s="1"/>
  <c r="I6963" i="9"/>
  <c r="Q6963" i="9" s="1"/>
  <c r="S6962" i="9"/>
  <c r="J6962" i="9"/>
  <c r="R6962" i="9" s="1"/>
  <c r="I6962" i="9"/>
  <c r="Q6962" i="9" s="1"/>
  <c r="S6961" i="9"/>
  <c r="J6961" i="9"/>
  <c r="R6961" i="9" s="1"/>
  <c r="I6961" i="9"/>
  <c r="Q6961" i="9" s="1"/>
  <c r="S6960" i="9"/>
  <c r="J6960" i="9"/>
  <c r="R6960" i="9" s="1"/>
  <c r="I6960" i="9"/>
  <c r="Q6960" i="9" s="1"/>
  <c r="S6959" i="9"/>
  <c r="J6959" i="9"/>
  <c r="R6959" i="9" s="1"/>
  <c r="I6959" i="9"/>
  <c r="Q6959" i="9" s="1"/>
  <c r="S6958" i="9"/>
  <c r="J6958" i="9"/>
  <c r="R6958" i="9" s="1"/>
  <c r="I6958" i="9"/>
  <c r="Q6958" i="9" s="1"/>
  <c r="S6957" i="9"/>
  <c r="J6957" i="9"/>
  <c r="R6957" i="9" s="1"/>
  <c r="I6957" i="9"/>
  <c r="Q6957" i="9" s="1"/>
  <c r="S6956" i="9"/>
  <c r="J6956" i="9"/>
  <c r="R6956" i="9" s="1"/>
  <c r="I6956" i="9"/>
  <c r="Q6956" i="9" s="1"/>
  <c r="S6955" i="9"/>
  <c r="J6955" i="9"/>
  <c r="R6955" i="9" s="1"/>
  <c r="I6955" i="9"/>
  <c r="Q6955" i="9" s="1"/>
  <c r="S6954" i="9"/>
  <c r="J6954" i="9"/>
  <c r="R6954" i="9" s="1"/>
  <c r="I6954" i="9"/>
  <c r="Q6954" i="9" s="1"/>
  <c r="S6953" i="9"/>
  <c r="J6953" i="9"/>
  <c r="R6953" i="9" s="1"/>
  <c r="I6953" i="9"/>
  <c r="Q6953" i="9" s="1"/>
  <c r="S6952" i="9"/>
  <c r="J6952" i="9"/>
  <c r="R6952" i="9" s="1"/>
  <c r="I6952" i="9"/>
  <c r="Q6952" i="9" s="1"/>
  <c r="S6951" i="9"/>
  <c r="J6951" i="9"/>
  <c r="R6951" i="9" s="1"/>
  <c r="I6951" i="9"/>
  <c r="Q6951" i="9" s="1"/>
  <c r="S6950" i="9"/>
  <c r="J6950" i="9"/>
  <c r="R6950" i="9" s="1"/>
  <c r="I6950" i="9"/>
  <c r="Q6950" i="9" s="1"/>
  <c r="S6949" i="9"/>
  <c r="J6949" i="9"/>
  <c r="R6949" i="9" s="1"/>
  <c r="I6949" i="9"/>
  <c r="Q6949" i="9" s="1"/>
  <c r="S6948" i="9"/>
  <c r="J6948" i="9"/>
  <c r="R6948" i="9" s="1"/>
  <c r="I6948" i="9"/>
  <c r="Q6948" i="9" s="1"/>
  <c r="S6947" i="9"/>
  <c r="J6947" i="9"/>
  <c r="R6947" i="9" s="1"/>
  <c r="I6947" i="9"/>
  <c r="Q6947" i="9" s="1"/>
  <c r="S6946" i="9"/>
  <c r="J6946" i="9"/>
  <c r="R6946" i="9" s="1"/>
  <c r="I6946" i="9"/>
  <c r="Q6946" i="9" s="1"/>
  <c r="S6945" i="9"/>
  <c r="J6945" i="9"/>
  <c r="R6945" i="9" s="1"/>
  <c r="I6945" i="9"/>
  <c r="Q6945" i="9" s="1"/>
  <c r="S6944" i="9"/>
  <c r="J6944" i="9"/>
  <c r="R6944" i="9" s="1"/>
  <c r="I6944" i="9"/>
  <c r="Q6944" i="9" s="1"/>
  <c r="S6943" i="9"/>
  <c r="J6943" i="9"/>
  <c r="R6943" i="9" s="1"/>
  <c r="I6943" i="9"/>
  <c r="Q6943" i="9" s="1"/>
  <c r="S6942" i="9"/>
  <c r="J6942" i="9"/>
  <c r="R6942" i="9" s="1"/>
  <c r="I6942" i="9"/>
  <c r="Q6942" i="9" s="1"/>
  <c r="S6941" i="9"/>
  <c r="J6941" i="9"/>
  <c r="R6941" i="9" s="1"/>
  <c r="I6941" i="9"/>
  <c r="Q6941" i="9" s="1"/>
  <c r="S6940" i="9"/>
  <c r="J6940" i="9"/>
  <c r="R6940" i="9" s="1"/>
  <c r="I6940" i="9"/>
  <c r="Q6940" i="9" s="1"/>
  <c r="S6939" i="9"/>
  <c r="J6939" i="9"/>
  <c r="R6939" i="9" s="1"/>
  <c r="I6939" i="9"/>
  <c r="Q6939" i="9" s="1"/>
  <c r="S6938" i="9"/>
  <c r="J6938" i="9"/>
  <c r="R6938" i="9" s="1"/>
  <c r="I6938" i="9"/>
  <c r="Q6938" i="9" s="1"/>
  <c r="S6937" i="9"/>
  <c r="J6937" i="9"/>
  <c r="R6937" i="9" s="1"/>
  <c r="I6937" i="9"/>
  <c r="Q6937" i="9" s="1"/>
  <c r="S6936" i="9"/>
  <c r="J6936" i="9"/>
  <c r="R6936" i="9" s="1"/>
  <c r="I6936" i="9"/>
  <c r="Q6936" i="9" s="1"/>
  <c r="S6935" i="9"/>
  <c r="J6935" i="9"/>
  <c r="R6935" i="9" s="1"/>
  <c r="I6935" i="9"/>
  <c r="Q6935" i="9" s="1"/>
  <c r="S6934" i="9"/>
  <c r="J6934" i="9"/>
  <c r="R6934" i="9" s="1"/>
  <c r="I6934" i="9"/>
  <c r="Q6934" i="9" s="1"/>
  <c r="S6933" i="9"/>
  <c r="J6933" i="9"/>
  <c r="R6933" i="9" s="1"/>
  <c r="I6933" i="9"/>
  <c r="Q6933" i="9" s="1"/>
  <c r="S6932" i="9"/>
  <c r="J6932" i="9"/>
  <c r="R6932" i="9" s="1"/>
  <c r="I6932" i="9"/>
  <c r="Q6932" i="9" s="1"/>
  <c r="S6931" i="9"/>
  <c r="J6931" i="9"/>
  <c r="R6931" i="9" s="1"/>
  <c r="I6931" i="9"/>
  <c r="Q6931" i="9" s="1"/>
  <c r="S6930" i="9"/>
  <c r="J6930" i="9"/>
  <c r="R6930" i="9" s="1"/>
  <c r="I6930" i="9"/>
  <c r="Q6930" i="9" s="1"/>
  <c r="S6929" i="9"/>
  <c r="J6929" i="9"/>
  <c r="R6929" i="9" s="1"/>
  <c r="I6929" i="9"/>
  <c r="Q6929" i="9" s="1"/>
  <c r="S6928" i="9"/>
  <c r="J6928" i="9"/>
  <c r="R6928" i="9" s="1"/>
  <c r="I6928" i="9"/>
  <c r="Q6928" i="9" s="1"/>
  <c r="S6927" i="9"/>
  <c r="J6927" i="9"/>
  <c r="R6927" i="9" s="1"/>
  <c r="I6927" i="9"/>
  <c r="Q6927" i="9" s="1"/>
  <c r="S6926" i="9"/>
  <c r="J6926" i="9"/>
  <c r="R6926" i="9" s="1"/>
  <c r="I6926" i="9"/>
  <c r="Q6926" i="9" s="1"/>
  <c r="S6925" i="9"/>
  <c r="J6925" i="9"/>
  <c r="R6925" i="9" s="1"/>
  <c r="I6925" i="9"/>
  <c r="Q6925" i="9" s="1"/>
  <c r="S6924" i="9"/>
  <c r="J6924" i="9"/>
  <c r="R6924" i="9" s="1"/>
  <c r="I6924" i="9"/>
  <c r="Q6924" i="9" s="1"/>
  <c r="S6923" i="9"/>
  <c r="J6923" i="9"/>
  <c r="R6923" i="9" s="1"/>
  <c r="I6923" i="9"/>
  <c r="Q6923" i="9" s="1"/>
  <c r="S6922" i="9"/>
  <c r="J6922" i="9"/>
  <c r="R6922" i="9" s="1"/>
  <c r="I6922" i="9"/>
  <c r="Q6922" i="9" s="1"/>
  <c r="S6921" i="9"/>
  <c r="J6921" i="9"/>
  <c r="R6921" i="9" s="1"/>
  <c r="I6921" i="9"/>
  <c r="Q6921" i="9" s="1"/>
  <c r="S6920" i="9"/>
  <c r="J6920" i="9"/>
  <c r="R6920" i="9" s="1"/>
  <c r="I6920" i="9"/>
  <c r="Q6920" i="9" s="1"/>
  <c r="S6919" i="9"/>
  <c r="J6919" i="9"/>
  <c r="R6919" i="9" s="1"/>
  <c r="I6919" i="9"/>
  <c r="Q6919" i="9" s="1"/>
  <c r="S6918" i="9"/>
  <c r="J6918" i="9"/>
  <c r="R6918" i="9" s="1"/>
  <c r="I6918" i="9"/>
  <c r="Q6918" i="9" s="1"/>
  <c r="S6917" i="9"/>
  <c r="J6917" i="9"/>
  <c r="R6917" i="9" s="1"/>
  <c r="I6917" i="9"/>
  <c r="Q6917" i="9" s="1"/>
  <c r="S6916" i="9"/>
  <c r="J6916" i="9"/>
  <c r="R6916" i="9" s="1"/>
  <c r="I6916" i="9"/>
  <c r="Q6916" i="9" s="1"/>
  <c r="S6915" i="9"/>
  <c r="J6915" i="9"/>
  <c r="R6915" i="9" s="1"/>
  <c r="I6915" i="9"/>
  <c r="Q6915" i="9" s="1"/>
  <c r="S6914" i="9"/>
  <c r="J6914" i="9"/>
  <c r="R6914" i="9" s="1"/>
  <c r="I6914" i="9"/>
  <c r="Q6914" i="9" s="1"/>
  <c r="S6913" i="9"/>
  <c r="J6913" i="9"/>
  <c r="R6913" i="9" s="1"/>
  <c r="I6913" i="9"/>
  <c r="Q6913" i="9" s="1"/>
  <c r="S6912" i="9"/>
  <c r="J6912" i="9"/>
  <c r="R6912" i="9" s="1"/>
  <c r="I6912" i="9"/>
  <c r="Q6912" i="9" s="1"/>
  <c r="S6911" i="9"/>
  <c r="J6911" i="9"/>
  <c r="R6911" i="9" s="1"/>
  <c r="I6911" i="9"/>
  <c r="Q6911" i="9" s="1"/>
  <c r="S6910" i="9"/>
  <c r="J6910" i="9"/>
  <c r="R6910" i="9" s="1"/>
  <c r="I6910" i="9"/>
  <c r="Q6910" i="9" s="1"/>
  <c r="S6909" i="9"/>
  <c r="J6909" i="9"/>
  <c r="R6909" i="9" s="1"/>
  <c r="I6909" i="9"/>
  <c r="Q6909" i="9" s="1"/>
  <c r="S6908" i="9"/>
  <c r="J6908" i="9"/>
  <c r="R6908" i="9" s="1"/>
  <c r="I6908" i="9"/>
  <c r="Q6908" i="9" s="1"/>
  <c r="S6907" i="9"/>
  <c r="J6907" i="9"/>
  <c r="R6907" i="9" s="1"/>
  <c r="I6907" i="9"/>
  <c r="Q6907" i="9" s="1"/>
  <c r="S6906" i="9"/>
  <c r="J6906" i="9"/>
  <c r="R6906" i="9" s="1"/>
  <c r="I6906" i="9"/>
  <c r="Q6906" i="9" s="1"/>
  <c r="S6905" i="9"/>
  <c r="J6905" i="9"/>
  <c r="R6905" i="9" s="1"/>
  <c r="I6905" i="9"/>
  <c r="Q6905" i="9" s="1"/>
  <c r="S6904" i="9"/>
  <c r="J6904" i="9"/>
  <c r="R6904" i="9" s="1"/>
  <c r="I6904" i="9"/>
  <c r="Q6904" i="9" s="1"/>
  <c r="S6903" i="9"/>
  <c r="J6903" i="9"/>
  <c r="R6903" i="9" s="1"/>
  <c r="I6903" i="9"/>
  <c r="Q6903" i="9" s="1"/>
  <c r="S6902" i="9"/>
  <c r="J6902" i="9"/>
  <c r="R6902" i="9" s="1"/>
  <c r="I6902" i="9"/>
  <c r="Q6902" i="9" s="1"/>
  <c r="S6901" i="9"/>
  <c r="J6901" i="9"/>
  <c r="R6901" i="9" s="1"/>
  <c r="I6901" i="9"/>
  <c r="Q6901" i="9" s="1"/>
  <c r="S6900" i="9"/>
  <c r="J6900" i="9"/>
  <c r="R6900" i="9" s="1"/>
  <c r="I6900" i="9"/>
  <c r="Q6900" i="9" s="1"/>
  <c r="S6899" i="9"/>
  <c r="J6899" i="9"/>
  <c r="R6899" i="9" s="1"/>
  <c r="I6899" i="9"/>
  <c r="Q6899" i="9" s="1"/>
  <c r="S6898" i="9"/>
  <c r="J6898" i="9"/>
  <c r="R6898" i="9" s="1"/>
  <c r="I6898" i="9"/>
  <c r="Q6898" i="9" s="1"/>
  <c r="S6897" i="9"/>
  <c r="J6897" i="9"/>
  <c r="R6897" i="9" s="1"/>
  <c r="I6897" i="9"/>
  <c r="Q6897" i="9" s="1"/>
  <c r="S6896" i="9"/>
  <c r="J6896" i="9"/>
  <c r="R6896" i="9" s="1"/>
  <c r="I6896" i="9"/>
  <c r="Q6896" i="9" s="1"/>
  <c r="S6895" i="9"/>
  <c r="J6895" i="9"/>
  <c r="R6895" i="9" s="1"/>
  <c r="I6895" i="9"/>
  <c r="Q6895" i="9" s="1"/>
  <c r="S6894" i="9"/>
  <c r="J6894" i="9"/>
  <c r="R6894" i="9" s="1"/>
  <c r="I6894" i="9"/>
  <c r="Q6894" i="9" s="1"/>
  <c r="S6893" i="9"/>
  <c r="J6893" i="9"/>
  <c r="R6893" i="9" s="1"/>
  <c r="I6893" i="9"/>
  <c r="Q6893" i="9" s="1"/>
  <c r="S6892" i="9"/>
  <c r="J6892" i="9"/>
  <c r="R6892" i="9" s="1"/>
  <c r="I6892" i="9"/>
  <c r="Q6892" i="9" s="1"/>
  <c r="S6891" i="9"/>
  <c r="J6891" i="9"/>
  <c r="R6891" i="9" s="1"/>
  <c r="I6891" i="9"/>
  <c r="Q6891" i="9" s="1"/>
  <c r="S6890" i="9"/>
  <c r="J6890" i="9"/>
  <c r="R6890" i="9" s="1"/>
  <c r="I6890" i="9"/>
  <c r="Q6890" i="9" s="1"/>
  <c r="S6889" i="9"/>
  <c r="J6889" i="9"/>
  <c r="R6889" i="9" s="1"/>
  <c r="I6889" i="9"/>
  <c r="Q6889" i="9" s="1"/>
  <c r="S6888" i="9"/>
  <c r="J6888" i="9"/>
  <c r="R6888" i="9" s="1"/>
  <c r="I6888" i="9"/>
  <c r="Q6888" i="9" s="1"/>
  <c r="S6887" i="9"/>
  <c r="J6887" i="9"/>
  <c r="R6887" i="9" s="1"/>
  <c r="I6887" i="9"/>
  <c r="Q6887" i="9" s="1"/>
  <c r="S6886" i="9"/>
  <c r="J6886" i="9"/>
  <c r="R6886" i="9" s="1"/>
  <c r="I6886" i="9"/>
  <c r="Q6886" i="9" s="1"/>
  <c r="S6885" i="9"/>
  <c r="J6885" i="9"/>
  <c r="R6885" i="9" s="1"/>
  <c r="I6885" i="9"/>
  <c r="Q6885" i="9" s="1"/>
  <c r="S6884" i="9"/>
  <c r="J6884" i="9"/>
  <c r="R6884" i="9" s="1"/>
  <c r="I6884" i="9"/>
  <c r="Q6884" i="9" s="1"/>
  <c r="S6883" i="9"/>
  <c r="J6883" i="9"/>
  <c r="R6883" i="9" s="1"/>
  <c r="I6883" i="9"/>
  <c r="Q6883" i="9" s="1"/>
  <c r="S6882" i="9"/>
  <c r="J6882" i="9"/>
  <c r="R6882" i="9" s="1"/>
  <c r="I6882" i="9"/>
  <c r="Q6882" i="9" s="1"/>
  <c r="S6881" i="9"/>
  <c r="J6881" i="9"/>
  <c r="R6881" i="9" s="1"/>
  <c r="I6881" i="9"/>
  <c r="Q6881" i="9" s="1"/>
  <c r="S6880" i="9"/>
  <c r="J6880" i="9"/>
  <c r="R6880" i="9" s="1"/>
  <c r="I6880" i="9"/>
  <c r="Q6880" i="9" s="1"/>
  <c r="S6879" i="9"/>
  <c r="J6879" i="9"/>
  <c r="R6879" i="9" s="1"/>
  <c r="I6879" i="9"/>
  <c r="Q6879" i="9" s="1"/>
  <c r="S6878" i="9"/>
  <c r="J6878" i="9"/>
  <c r="R6878" i="9" s="1"/>
  <c r="I6878" i="9"/>
  <c r="Q6878" i="9" s="1"/>
  <c r="S6877" i="9"/>
  <c r="J6877" i="9"/>
  <c r="R6877" i="9" s="1"/>
  <c r="I6877" i="9"/>
  <c r="Q6877" i="9" s="1"/>
  <c r="S6876" i="9"/>
  <c r="J6876" i="9"/>
  <c r="R6876" i="9" s="1"/>
  <c r="I6876" i="9"/>
  <c r="Q6876" i="9" s="1"/>
  <c r="S6875" i="9"/>
  <c r="J6875" i="9"/>
  <c r="R6875" i="9" s="1"/>
  <c r="I6875" i="9"/>
  <c r="Q6875" i="9" s="1"/>
  <c r="S6874" i="9"/>
  <c r="J6874" i="9"/>
  <c r="R6874" i="9" s="1"/>
  <c r="I6874" i="9"/>
  <c r="Q6874" i="9" s="1"/>
  <c r="S6873" i="9"/>
  <c r="J6873" i="9"/>
  <c r="R6873" i="9" s="1"/>
  <c r="I6873" i="9"/>
  <c r="Q6873" i="9" s="1"/>
  <c r="S6872" i="9"/>
  <c r="J6872" i="9"/>
  <c r="R6872" i="9" s="1"/>
  <c r="I6872" i="9"/>
  <c r="Q6872" i="9" s="1"/>
  <c r="S6871" i="9"/>
  <c r="J6871" i="9"/>
  <c r="R6871" i="9" s="1"/>
  <c r="I6871" i="9"/>
  <c r="Q6871" i="9" s="1"/>
  <c r="S6870" i="9"/>
  <c r="J6870" i="9"/>
  <c r="R6870" i="9" s="1"/>
  <c r="I6870" i="9"/>
  <c r="Q6870" i="9" s="1"/>
  <c r="S6869" i="9"/>
  <c r="J6869" i="9"/>
  <c r="R6869" i="9" s="1"/>
  <c r="I6869" i="9"/>
  <c r="Q6869" i="9" s="1"/>
  <c r="S6868" i="9"/>
  <c r="J6868" i="9"/>
  <c r="R6868" i="9" s="1"/>
  <c r="I6868" i="9"/>
  <c r="Q6868" i="9" s="1"/>
  <c r="S6867" i="9"/>
  <c r="J6867" i="9"/>
  <c r="R6867" i="9" s="1"/>
  <c r="I6867" i="9"/>
  <c r="Q6867" i="9" s="1"/>
  <c r="S6866" i="9"/>
  <c r="J6866" i="9"/>
  <c r="R6866" i="9" s="1"/>
  <c r="I6866" i="9"/>
  <c r="Q6866" i="9" s="1"/>
  <c r="S6865" i="9"/>
  <c r="J6865" i="9"/>
  <c r="R6865" i="9" s="1"/>
  <c r="I6865" i="9"/>
  <c r="Q6865" i="9" s="1"/>
  <c r="S6864" i="9"/>
  <c r="J6864" i="9"/>
  <c r="R6864" i="9" s="1"/>
  <c r="I6864" i="9"/>
  <c r="Q6864" i="9" s="1"/>
  <c r="S6863" i="9"/>
  <c r="J6863" i="9"/>
  <c r="R6863" i="9" s="1"/>
  <c r="I6863" i="9"/>
  <c r="Q6863" i="9" s="1"/>
  <c r="S6862" i="9"/>
  <c r="J6862" i="9"/>
  <c r="R6862" i="9" s="1"/>
  <c r="I6862" i="9"/>
  <c r="Q6862" i="9" s="1"/>
  <c r="S6861" i="9"/>
  <c r="J6861" i="9"/>
  <c r="R6861" i="9" s="1"/>
  <c r="I6861" i="9"/>
  <c r="Q6861" i="9" s="1"/>
  <c r="S6860" i="9"/>
  <c r="J6860" i="9"/>
  <c r="R6860" i="9" s="1"/>
  <c r="I6860" i="9"/>
  <c r="Q6860" i="9" s="1"/>
  <c r="S6859" i="9"/>
  <c r="J6859" i="9"/>
  <c r="R6859" i="9" s="1"/>
  <c r="I6859" i="9"/>
  <c r="Q6859" i="9" s="1"/>
  <c r="S6858" i="9"/>
  <c r="J6858" i="9"/>
  <c r="R6858" i="9" s="1"/>
  <c r="I6858" i="9"/>
  <c r="Q6858" i="9" s="1"/>
  <c r="S6857" i="9"/>
  <c r="J6857" i="9"/>
  <c r="R6857" i="9" s="1"/>
  <c r="I6857" i="9"/>
  <c r="Q6857" i="9" s="1"/>
  <c r="S6856" i="9"/>
  <c r="J6856" i="9"/>
  <c r="R6856" i="9" s="1"/>
  <c r="I6856" i="9"/>
  <c r="Q6856" i="9" s="1"/>
  <c r="S6855" i="9"/>
  <c r="J6855" i="9"/>
  <c r="R6855" i="9" s="1"/>
  <c r="I6855" i="9"/>
  <c r="Q6855" i="9" s="1"/>
  <c r="S6854" i="9"/>
  <c r="J6854" i="9"/>
  <c r="R6854" i="9" s="1"/>
  <c r="I6854" i="9"/>
  <c r="Q6854" i="9" s="1"/>
  <c r="S6853" i="9"/>
  <c r="J6853" i="9"/>
  <c r="R6853" i="9" s="1"/>
  <c r="I6853" i="9"/>
  <c r="Q6853" i="9" s="1"/>
  <c r="S6852" i="9"/>
  <c r="J6852" i="9"/>
  <c r="R6852" i="9" s="1"/>
  <c r="I6852" i="9"/>
  <c r="Q6852" i="9" s="1"/>
  <c r="S6851" i="9"/>
  <c r="J6851" i="9"/>
  <c r="R6851" i="9" s="1"/>
  <c r="I6851" i="9"/>
  <c r="Q6851" i="9" s="1"/>
  <c r="S6850" i="9"/>
  <c r="J6850" i="9"/>
  <c r="R6850" i="9" s="1"/>
  <c r="I6850" i="9"/>
  <c r="Q6850" i="9" s="1"/>
  <c r="S6849" i="9"/>
  <c r="J6849" i="9"/>
  <c r="R6849" i="9" s="1"/>
  <c r="I6849" i="9"/>
  <c r="Q6849" i="9" s="1"/>
  <c r="S6848" i="9"/>
  <c r="J6848" i="9"/>
  <c r="R6848" i="9" s="1"/>
  <c r="I6848" i="9"/>
  <c r="Q6848" i="9" s="1"/>
  <c r="S6847" i="9"/>
  <c r="J6847" i="9"/>
  <c r="R6847" i="9" s="1"/>
  <c r="I6847" i="9"/>
  <c r="Q6847" i="9" s="1"/>
  <c r="S6846" i="9"/>
  <c r="J6846" i="9"/>
  <c r="R6846" i="9" s="1"/>
  <c r="I6846" i="9"/>
  <c r="Q6846" i="9" s="1"/>
  <c r="S6845" i="9"/>
  <c r="J6845" i="9"/>
  <c r="R6845" i="9" s="1"/>
  <c r="I6845" i="9"/>
  <c r="Q6845" i="9" s="1"/>
  <c r="S6844" i="9"/>
  <c r="J6844" i="9"/>
  <c r="R6844" i="9" s="1"/>
  <c r="I6844" i="9"/>
  <c r="Q6844" i="9" s="1"/>
  <c r="S6843" i="9"/>
  <c r="J6843" i="9"/>
  <c r="R6843" i="9" s="1"/>
  <c r="I6843" i="9"/>
  <c r="Q6843" i="9" s="1"/>
  <c r="S6842" i="9"/>
  <c r="J6842" i="9"/>
  <c r="R6842" i="9" s="1"/>
  <c r="I6842" i="9"/>
  <c r="Q6842" i="9" s="1"/>
  <c r="S6841" i="9"/>
  <c r="J6841" i="9"/>
  <c r="R6841" i="9" s="1"/>
  <c r="I6841" i="9"/>
  <c r="Q6841" i="9" s="1"/>
  <c r="S6840" i="9"/>
  <c r="J6840" i="9"/>
  <c r="R6840" i="9" s="1"/>
  <c r="I6840" i="9"/>
  <c r="Q6840" i="9" s="1"/>
  <c r="S6839" i="9"/>
  <c r="J6839" i="9"/>
  <c r="R6839" i="9" s="1"/>
  <c r="I6839" i="9"/>
  <c r="Q6839" i="9" s="1"/>
  <c r="S6838" i="9"/>
  <c r="J6838" i="9"/>
  <c r="R6838" i="9" s="1"/>
  <c r="I6838" i="9"/>
  <c r="Q6838" i="9" s="1"/>
  <c r="S6837" i="9"/>
  <c r="J6837" i="9"/>
  <c r="R6837" i="9" s="1"/>
  <c r="I6837" i="9"/>
  <c r="Q6837" i="9" s="1"/>
  <c r="S6836" i="9"/>
  <c r="J6836" i="9"/>
  <c r="R6836" i="9" s="1"/>
  <c r="I6836" i="9"/>
  <c r="Q6836" i="9" s="1"/>
  <c r="S6835" i="9"/>
  <c r="J6835" i="9"/>
  <c r="R6835" i="9" s="1"/>
  <c r="I6835" i="9"/>
  <c r="Q6835" i="9" s="1"/>
  <c r="S6834" i="9"/>
  <c r="J6834" i="9"/>
  <c r="R6834" i="9" s="1"/>
  <c r="I6834" i="9"/>
  <c r="Q6834" i="9" s="1"/>
  <c r="S6833" i="9"/>
  <c r="J6833" i="9"/>
  <c r="R6833" i="9" s="1"/>
  <c r="I6833" i="9"/>
  <c r="Q6833" i="9" s="1"/>
  <c r="S6832" i="9"/>
  <c r="J6832" i="9"/>
  <c r="R6832" i="9" s="1"/>
  <c r="I6832" i="9"/>
  <c r="Q6832" i="9" s="1"/>
  <c r="S6831" i="9"/>
  <c r="J6831" i="9"/>
  <c r="R6831" i="9" s="1"/>
  <c r="I6831" i="9"/>
  <c r="Q6831" i="9" s="1"/>
  <c r="S6830" i="9"/>
  <c r="J6830" i="9"/>
  <c r="R6830" i="9" s="1"/>
  <c r="I6830" i="9"/>
  <c r="Q6830" i="9" s="1"/>
  <c r="S6829" i="9"/>
  <c r="J6829" i="9"/>
  <c r="R6829" i="9" s="1"/>
  <c r="I6829" i="9"/>
  <c r="Q6829" i="9" s="1"/>
  <c r="S6828" i="9"/>
  <c r="J6828" i="9"/>
  <c r="R6828" i="9" s="1"/>
  <c r="I6828" i="9"/>
  <c r="Q6828" i="9" s="1"/>
  <c r="S6827" i="9"/>
  <c r="J6827" i="9"/>
  <c r="R6827" i="9" s="1"/>
  <c r="I6827" i="9"/>
  <c r="Q6827" i="9" s="1"/>
  <c r="S6826" i="9"/>
  <c r="J6826" i="9"/>
  <c r="R6826" i="9" s="1"/>
  <c r="I6826" i="9"/>
  <c r="Q6826" i="9" s="1"/>
  <c r="S6825" i="9"/>
  <c r="J6825" i="9"/>
  <c r="R6825" i="9" s="1"/>
  <c r="I6825" i="9"/>
  <c r="Q6825" i="9" s="1"/>
  <c r="S6824" i="9"/>
  <c r="J6824" i="9"/>
  <c r="R6824" i="9" s="1"/>
  <c r="I6824" i="9"/>
  <c r="Q6824" i="9" s="1"/>
  <c r="S6823" i="9"/>
  <c r="J6823" i="9"/>
  <c r="R6823" i="9" s="1"/>
  <c r="I6823" i="9"/>
  <c r="Q6823" i="9" s="1"/>
  <c r="S6822" i="9"/>
  <c r="J6822" i="9"/>
  <c r="R6822" i="9" s="1"/>
  <c r="I6822" i="9"/>
  <c r="Q6822" i="9" s="1"/>
  <c r="S6821" i="9"/>
  <c r="J6821" i="9"/>
  <c r="R6821" i="9" s="1"/>
  <c r="I6821" i="9"/>
  <c r="Q6821" i="9" s="1"/>
  <c r="S6820" i="9"/>
  <c r="J6820" i="9"/>
  <c r="R6820" i="9" s="1"/>
  <c r="I6820" i="9"/>
  <c r="Q6820" i="9" s="1"/>
  <c r="S6819" i="9"/>
  <c r="J6819" i="9"/>
  <c r="R6819" i="9" s="1"/>
  <c r="I6819" i="9"/>
  <c r="Q6819" i="9" s="1"/>
  <c r="S6818" i="9"/>
  <c r="J6818" i="9"/>
  <c r="R6818" i="9" s="1"/>
  <c r="I6818" i="9"/>
  <c r="Q6818" i="9" s="1"/>
  <c r="S6817" i="9"/>
  <c r="J6817" i="9"/>
  <c r="R6817" i="9" s="1"/>
  <c r="I6817" i="9"/>
  <c r="Q6817" i="9" s="1"/>
  <c r="S6816" i="9"/>
  <c r="J6816" i="9"/>
  <c r="R6816" i="9" s="1"/>
  <c r="I6816" i="9"/>
  <c r="Q6816" i="9" s="1"/>
  <c r="S6815" i="9"/>
  <c r="J6815" i="9"/>
  <c r="R6815" i="9" s="1"/>
  <c r="I6815" i="9"/>
  <c r="Q6815" i="9" s="1"/>
  <c r="S6814" i="9"/>
  <c r="J6814" i="9"/>
  <c r="R6814" i="9" s="1"/>
  <c r="I6814" i="9"/>
  <c r="Q6814" i="9" s="1"/>
  <c r="S6813" i="9"/>
  <c r="J6813" i="9"/>
  <c r="R6813" i="9" s="1"/>
  <c r="I6813" i="9"/>
  <c r="Q6813" i="9" s="1"/>
  <c r="S6812" i="9"/>
  <c r="J6812" i="9"/>
  <c r="R6812" i="9" s="1"/>
  <c r="I6812" i="9"/>
  <c r="Q6812" i="9" s="1"/>
  <c r="S6811" i="9"/>
  <c r="J6811" i="9"/>
  <c r="R6811" i="9" s="1"/>
  <c r="I6811" i="9"/>
  <c r="Q6811" i="9" s="1"/>
  <c r="S6810" i="9"/>
  <c r="J6810" i="9"/>
  <c r="R6810" i="9" s="1"/>
  <c r="I6810" i="9"/>
  <c r="Q6810" i="9" s="1"/>
  <c r="S6809" i="9"/>
  <c r="J6809" i="9"/>
  <c r="R6809" i="9" s="1"/>
  <c r="I6809" i="9"/>
  <c r="Q6809" i="9" s="1"/>
  <c r="S6808" i="9"/>
  <c r="J6808" i="9"/>
  <c r="R6808" i="9" s="1"/>
  <c r="I6808" i="9"/>
  <c r="Q6808" i="9" s="1"/>
  <c r="S6807" i="9"/>
  <c r="J6807" i="9"/>
  <c r="R6807" i="9" s="1"/>
  <c r="I6807" i="9"/>
  <c r="Q6807" i="9" s="1"/>
  <c r="S6806" i="9"/>
  <c r="J6806" i="9"/>
  <c r="R6806" i="9" s="1"/>
  <c r="I6806" i="9"/>
  <c r="Q6806" i="9" s="1"/>
  <c r="S6805" i="9"/>
  <c r="J6805" i="9"/>
  <c r="R6805" i="9" s="1"/>
  <c r="I6805" i="9"/>
  <c r="Q6805" i="9" s="1"/>
  <c r="S6804" i="9"/>
  <c r="J6804" i="9"/>
  <c r="R6804" i="9" s="1"/>
  <c r="I6804" i="9"/>
  <c r="Q6804" i="9" s="1"/>
  <c r="S6803" i="9"/>
  <c r="J6803" i="9"/>
  <c r="R6803" i="9" s="1"/>
  <c r="I6803" i="9"/>
  <c r="Q6803" i="9" s="1"/>
  <c r="S6802" i="9"/>
  <c r="J6802" i="9"/>
  <c r="R6802" i="9" s="1"/>
  <c r="I6802" i="9"/>
  <c r="Q6802" i="9" s="1"/>
  <c r="S6801" i="9"/>
  <c r="J6801" i="9"/>
  <c r="R6801" i="9" s="1"/>
  <c r="I6801" i="9"/>
  <c r="Q6801" i="9" s="1"/>
  <c r="S6800" i="9"/>
  <c r="J6800" i="9"/>
  <c r="R6800" i="9" s="1"/>
  <c r="I6800" i="9"/>
  <c r="Q6800" i="9" s="1"/>
  <c r="S6799" i="9"/>
  <c r="J6799" i="9"/>
  <c r="R6799" i="9" s="1"/>
  <c r="I6799" i="9"/>
  <c r="Q6799" i="9" s="1"/>
  <c r="S6798" i="9"/>
  <c r="J6798" i="9"/>
  <c r="R6798" i="9" s="1"/>
  <c r="I6798" i="9"/>
  <c r="Q6798" i="9" s="1"/>
  <c r="S6797" i="9"/>
  <c r="J6797" i="9"/>
  <c r="R6797" i="9" s="1"/>
  <c r="I6797" i="9"/>
  <c r="Q6797" i="9" s="1"/>
  <c r="S6796" i="9"/>
  <c r="J6796" i="9"/>
  <c r="R6796" i="9" s="1"/>
  <c r="I6796" i="9"/>
  <c r="Q6796" i="9" s="1"/>
  <c r="S6795" i="9"/>
  <c r="J6795" i="9"/>
  <c r="R6795" i="9" s="1"/>
  <c r="I6795" i="9"/>
  <c r="Q6795" i="9" s="1"/>
  <c r="S6794" i="9"/>
  <c r="J6794" i="9"/>
  <c r="R6794" i="9" s="1"/>
  <c r="I6794" i="9"/>
  <c r="Q6794" i="9" s="1"/>
  <c r="S6793" i="9"/>
  <c r="J6793" i="9"/>
  <c r="R6793" i="9" s="1"/>
  <c r="I6793" i="9"/>
  <c r="Q6793" i="9" s="1"/>
  <c r="S6792" i="9"/>
  <c r="J6792" i="9"/>
  <c r="R6792" i="9" s="1"/>
  <c r="I6792" i="9"/>
  <c r="Q6792" i="9" s="1"/>
  <c r="S6791" i="9"/>
  <c r="J6791" i="9"/>
  <c r="R6791" i="9" s="1"/>
  <c r="I6791" i="9"/>
  <c r="Q6791" i="9" s="1"/>
  <c r="S6790" i="9"/>
  <c r="J6790" i="9"/>
  <c r="R6790" i="9" s="1"/>
  <c r="I6790" i="9"/>
  <c r="Q6790" i="9" s="1"/>
  <c r="S6789" i="9"/>
  <c r="J6789" i="9"/>
  <c r="R6789" i="9" s="1"/>
  <c r="I6789" i="9"/>
  <c r="Q6789" i="9" s="1"/>
  <c r="S6788" i="9"/>
  <c r="J6788" i="9"/>
  <c r="R6788" i="9" s="1"/>
  <c r="I6788" i="9"/>
  <c r="Q6788" i="9" s="1"/>
  <c r="S6787" i="9"/>
  <c r="J6787" i="9"/>
  <c r="R6787" i="9" s="1"/>
  <c r="I6787" i="9"/>
  <c r="Q6787" i="9" s="1"/>
  <c r="S6786" i="9"/>
  <c r="J6786" i="9"/>
  <c r="R6786" i="9" s="1"/>
  <c r="I6786" i="9"/>
  <c r="Q6786" i="9" s="1"/>
  <c r="S6785" i="9"/>
  <c r="J6785" i="9"/>
  <c r="R6785" i="9" s="1"/>
  <c r="I6785" i="9"/>
  <c r="Q6785" i="9" s="1"/>
  <c r="S6784" i="9"/>
  <c r="J6784" i="9"/>
  <c r="R6784" i="9" s="1"/>
  <c r="I6784" i="9"/>
  <c r="Q6784" i="9" s="1"/>
  <c r="S6783" i="9"/>
  <c r="J6783" i="9"/>
  <c r="R6783" i="9" s="1"/>
  <c r="I6783" i="9"/>
  <c r="Q6783" i="9" s="1"/>
  <c r="S6782" i="9"/>
  <c r="J6782" i="9"/>
  <c r="R6782" i="9" s="1"/>
  <c r="I6782" i="9"/>
  <c r="Q6782" i="9" s="1"/>
  <c r="S6781" i="9"/>
  <c r="J6781" i="9"/>
  <c r="R6781" i="9" s="1"/>
  <c r="I6781" i="9"/>
  <c r="Q6781" i="9" s="1"/>
  <c r="S6780" i="9"/>
  <c r="J6780" i="9"/>
  <c r="R6780" i="9" s="1"/>
  <c r="I6780" i="9"/>
  <c r="Q6780" i="9" s="1"/>
  <c r="S6779" i="9"/>
  <c r="J6779" i="9"/>
  <c r="R6779" i="9" s="1"/>
  <c r="I6779" i="9"/>
  <c r="Q6779" i="9" s="1"/>
  <c r="S6778" i="9"/>
  <c r="J6778" i="9"/>
  <c r="R6778" i="9" s="1"/>
  <c r="I6778" i="9"/>
  <c r="Q6778" i="9" s="1"/>
  <c r="S6777" i="9"/>
  <c r="J6777" i="9"/>
  <c r="R6777" i="9" s="1"/>
  <c r="I6777" i="9"/>
  <c r="Q6777" i="9" s="1"/>
  <c r="S6776" i="9"/>
  <c r="J6776" i="9"/>
  <c r="R6776" i="9" s="1"/>
  <c r="I6776" i="9"/>
  <c r="Q6776" i="9" s="1"/>
  <c r="S6775" i="9"/>
  <c r="J6775" i="9"/>
  <c r="R6775" i="9" s="1"/>
  <c r="I6775" i="9"/>
  <c r="Q6775" i="9" s="1"/>
  <c r="S6774" i="9"/>
  <c r="J6774" i="9"/>
  <c r="R6774" i="9" s="1"/>
  <c r="I6774" i="9"/>
  <c r="Q6774" i="9" s="1"/>
  <c r="S6773" i="9"/>
  <c r="J6773" i="9"/>
  <c r="R6773" i="9" s="1"/>
  <c r="I6773" i="9"/>
  <c r="Q6773" i="9" s="1"/>
  <c r="S6772" i="9"/>
  <c r="J6772" i="9"/>
  <c r="R6772" i="9" s="1"/>
  <c r="I6772" i="9"/>
  <c r="Q6772" i="9" s="1"/>
  <c r="S6771" i="9"/>
  <c r="J6771" i="9"/>
  <c r="R6771" i="9" s="1"/>
  <c r="I6771" i="9"/>
  <c r="Q6771" i="9" s="1"/>
  <c r="S6770" i="9"/>
  <c r="J6770" i="9"/>
  <c r="R6770" i="9" s="1"/>
  <c r="I6770" i="9"/>
  <c r="Q6770" i="9" s="1"/>
  <c r="S6769" i="9"/>
  <c r="J6769" i="9"/>
  <c r="R6769" i="9" s="1"/>
  <c r="I6769" i="9"/>
  <c r="Q6769" i="9" s="1"/>
  <c r="S6768" i="9"/>
  <c r="J6768" i="9"/>
  <c r="R6768" i="9" s="1"/>
  <c r="I6768" i="9"/>
  <c r="Q6768" i="9" s="1"/>
  <c r="S6767" i="9"/>
  <c r="J6767" i="9"/>
  <c r="R6767" i="9" s="1"/>
  <c r="I6767" i="9"/>
  <c r="Q6767" i="9" s="1"/>
  <c r="S6766" i="9"/>
  <c r="J6766" i="9"/>
  <c r="R6766" i="9" s="1"/>
  <c r="I6766" i="9"/>
  <c r="Q6766" i="9" s="1"/>
  <c r="S6765" i="9"/>
  <c r="J6765" i="9"/>
  <c r="R6765" i="9" s="1"/>
  <c r="I6765" i="9"/>
  <c r="Q6765" i="9" s="1"/>
  <c r="S6764" i="9"/>
  <c r="J6764" i="9"/>
  <c r="R6764" i="9" s="1"/>
  <c r="I6764" i="9"/>
  <c r="Q6764" i="9" s="1"/>
  <c r="S6763" i="9"/>
  <c r="J6763" i="9"/>
  <c r="R6763" i="9" s="1"/>
  <c r="I6763" i="9"/>
  <c r="Q6763" i="9" s="1"/>
  <c r="S6762" i="9"/>
  <c r="J6762" i="9"/>
  <c r="R6762" i="9" s="1"/>
  <c r="I6762" i="9"/>
  <c r="Q6762" i="9" s="1"/>
  <c r="S6761" i="9"/>
  <c r="J6761" i="9"/>
  <c r="R6761" i="9" s="1"/>
  <c r="I6761" i="9"/>
  <c r="Q6761" i="9" s="1"/>
  <c r="S6760" i="9"/>
  <c r="J6760" i="9"/>
  <c r="R6760" i="9" s="1"/>
  <c r="I6760" i="9"/>
  <c r="Q6760" i="9" s="1"/>
  <c r="S6759" i="9"/>
  <c r="J6759" i="9"/>
  <c r="R6759" i="9" s="1"/>
  <c r="I6759" i="9"/>
  <c r="Q6759" i="9" s="1"/>
  <c r="S6758" i="9"/>
  <c r="J6758" i="9"/>
  <c r="R6758" i="9" s="1"/>
  <c r="I6758" i="9"/>
  <c r="Q6758" i="9" s="1"/>
  <c r="S6757" i="9"/>
  <c r="J6757" i="9"/>
  <c r="R6757" i="9" s="1"/>
  <c r="I6757" i="9"/>
  <c r="Q6757" i="9" s="1"/>
  <c r="S6756" i="9"/>
  <c r="J6756" i="9"/>
  <c r="R6756" i="9" s="1"/>
  <c r="I6756" i="9"/>
  <c r="Q6756" i="9" s="1"/>
  <c r="S6755" i="9"/>
  <c r="J6755" i="9"/>
  <c r="R6755" i="9" s="1"/>
  <c r="I6755" i="9"/>
  <c r="Q6755" i="9" s="1"/>
  <c r="S6754" i="9"/>
  <c r="J6754" i="9"/>
  <c r="R6754" i="9" s="1"/>
  <c r="I6754" i="9"/>
  <c r="Q6754" i="9" s="1"/>
  <c r="S6753" i="9"/>
  <c r="J6753" i="9"/>
  <c r="R6753" i="9" s="1"/>
  <c r="I6753" i="9"/>
  <c r="Q6753" i="9" s="1"/>
  <c r="S6752" i="9"/>
  <c r="J6752" i="9"/>
  <c r="R6752" i="9" s="1"/>
  <c r="I6752" i="9"/>
  <c r="Q6752" i="9" s="1"/>
  <c r="S6751" i="9"/>
  <c r="J6751" i="9"/>
  <c r="R6751" i="9" s="1"/>
  <c r="I6751" i="9"/>
  <c r="Q6751" i="9" s="1"/>
  <c r="S6750" i="9"/>
  <c r="J6750" i="9"/>
  <c r="R6750" i="9" s="1"/>
  <c r="I6750" i="9"/>
  <c r="Q6750" i="9" s="1"/>
  <c r="S6749" i="9"/>
  <c r="J6749" i="9"/>
  <c r="R6749" i="9" s="1"/>
  <c r="I6749" i="9"/>
  <c r="Q6749" i="9" s="1"/>
  <c r="S6748" i="9"/>
  <c r="J6748" i="9"/>
  <c r="R6748" i="9" s="1"/>
  <c r="I6748" i="9"/>
  <c r="Q6748" i="9" s="1"/>
  <c r="S6747" i="9"/>
  <c r="J6747" i="9"/>
  <c r="R6747" i="9" s="1"/>
  <c r="I6747" i="9"/>
  <c r="Q6747" i="9" s="1"/>
  <c r="S6746" i="9"/>
  <c r="J6746" i="9"/>
  <c r="R6746" i="9" s="1"/>
  <c r="I6746" i="9"/>
  <c r="Q6746" i="9" s="1"/>
  <c r="S6745" i="9"/>
  <c r="J6745" i="9"/>
  <c r="R6745" i="9" s="1"/>
  <c r="I6745" i="9"/>
  <c r="Q6745" i="9" s="1"/>
  <c r="S6744" i="9"/>
  <c r="J6744" i="9"/>
  <c r="R6744" i="9" s="1"/>
  <c r="I6744" i="9"/>
  <c r="Q6744" i="9" s="1"/>
  <c r="S6743" i="9"/>
  <c r="J6743" i="9"/>
  <c r="R6743" i="9" s="1"/>
  <c r="I6743" i="9"/>
  <c r="Q6743" i="9" s="1"/>
  <c r="S6742" i="9"/>
  <c r="J6742" i="9"/>
  <c r="R6742" i="9" s="1"/>
  <c r="I6742" i="9"/>
  <c r="Q6742" i="9" s="1"/>
  <c r="S6741" i="9"/>
  <c r="J6741" i="9"/>
  <c r="R6741" i="9" s="1"/>
  <c r="I6741" i="9"/>
  <c r="Q6741" i="9" s="1"/>
  <c r="S6740" i="9"/>
  <c r="J6740" i="9"/>
  <c r="R6740" i="9" s="1"/>
  <c r="I6740" i="9"/>
  <c r="Q6740" i="9" s="1"/>
  <c r="S6739" i="9"/>
  <c r="J6739" i="9"/>
  <c r="R6739" i="9" s="1"/>
  <c r="I6739" i="9"/>
  <c r="Q6739" i="9" s="1"/>
  <c r="S6738" i="9"/>
  <c r="J6738" i="9"/>
  <c r="R6738" i="9" s="1"/>
  <c r="I6738" i="9"/>
  <c r="Q6738" i="9" s="1"/>
  <c r="S6737" i="9"/>
  <c r="J6737" i="9"/>
  <c r="R6737" i="9" s="1"/>
  <c r="I6737" i="9"/>
  <c r="Q6737" i="9" s="1"/>
  <c r="S6736" i="9"/>
  <c r="J6736" i="9"/>
  <c r="R6736" i="9" s="1"/>
  <c r="I6736" i="9"/>
  <c r="Q6736" i="9" s="1"/>
  <c r="S6735" i="9"/>
  <c r="J6735" i="9"/>
  <c r="R6735" i="9" s="1"/>
  <c r="I6735" i="9"/>
  <c r="Q6735" i="9" s="1"/>
  <c r="S6734" i="9"/>
  <c r="J6734" i="9"/>
  <c r="R6734" i="9" s="1"/>
  <c r="I6734" i="9"/>
  <c r="Q6734" i="9" s="1"/>
  <c r="S6733" i="9"/>
  <c r="J6733" i="9"/>
  <c r="R6733" i="9" s="1"/>
  <c r="I6733" i="9"/>
  <c r="Q6733" i="9" s="1"/>
  <c r="S6732" i="9"/>
  <c r="J6732" i="9"/>
  <c r="R6732" i="9" s="1"/>
  <c r="I6732" i="9"/>
  <c r="Q6732" i="9" s="1"/>
  <c r="S6731" i="9"/>
  <c r="J6731" i="9"/>
  <c r="R6731" i="9" s="1"/>
  <c r="I6731" i="9"/>
  <c r="Q6731" i="9" s="1"/>
  <c r="S6730" i="9"/>
  <c r="J6730" i="9"/>
  <c r="R6730" i="9" s="1"/>
  <c r="I6730" i="9"/>
  <c r="Q6730" i="9" s="1"/>
  <c r="S6729" i="9"/>
  <c r="J6729" i="9"/>
  <c r="R6729" i="9" s="1"/>
  <c r="I6729" i="9"/>
  <c r="Q6729" i="9" s="1"/>
  <c r="S6728" i="9"/>
  <c r="J6728" i="9"/>
  <c r="R6728" i="9" s="1"/>
  <c r="I6728" i="9"/>
  <c r="Q6728" i="9" s="1"/>
  <c r="S6727" i="9"/>
  <c r="J6727" i="9"/>
  <c r="R6727" i="9" s="1"/>
  <c r="I6727" i="9"/>
  <c r="Q6727" i="9" s="1"/>
  <c r="S6726" i="9"/>
  <c r="J6726" i="9"/>
  <c r="R6726" i="9" s="1"/>
  <c r="I6726" i="9"/>
  <c r="Q6726" i="9" s="1"/>
  <c r="S6725" i="9"/>
  <c r="J6725" i="9"/>
  <c r="R6725" i="9" s="1"/>
  <c r="I6725" i="9"/>
  <c r="Q6725" i="9" s="1"/>
  <c r="S6724" i="9"/>
  <c r="J6724" i="9"/>
  <c r="R6724" i="9" s="1"/>
  <c r="I6724" i="9"/>
  <c r="Q6724" i="9" s="1"/>
  <c r="S6723" i="9"/>
  <c r="J6723" i="9"/>
  <c r="R6723" i="9" s="1"/>
  <c r="I6723" i="9"/>
  <c r="Q6723" i="9" s="1"/>
  <c r="S6722" i="9"/>
  <c r="J6722" i="9"/>
  <c r="R6722" i="9" s="1"/>
  <c r="I6722" i="9"/>
  <c r="Q6722" i="9" s="1"/>
  <c r="S6721" i="9"/>
  <c r="J6721" i="9"/>
  <c r="R6721" i="9" s="1"/>
  <c r="I6721" i="9"/>
  <c r="Q6721" i="9" s="1"/>
  <c r="S6720" i="9"/>
  <c r="J6720" i="9"/>
  <c r="R6720" i="9" s="1"/>
  <c r="I6720" i="9"/>
  <c r="Q6720" i="9" s="1"/>
  <c r="S6719" i="9"/>
  <c r="J6719" i="9"/>
  <c r="R6719" i="9" s="1"/>
  <c r="I6719" i="9"/>
  <c r="Q6719" i="9" s="1"/>
  <c r="S6718" i="9"/>
  <c r="J6718" i="9"/>
  <c r="R6718" i="9" s="1"/>
  <c r="I6718" i="9"/>
  <c r="Q6718" i="9" s="1"/>
  <c r="S6717" i="9"/>
  <c r="J6717" i="9"/>
  <c r="R6717" i="9" s="1"/>
  <c r="I6717" i="9"/>
  <c r="Q6717" i="9" s="1"/>
  <c r="S6716" i="9"/>
  <c r="J6716" i="9"/>
  <c r="R6716" i="9" s="1"/>
  <c r="I6716" i="9"/>
  <c r="Q6716" i="9" s="1"/>
  <c r="S6715" i="9"/>
  <c r="J6715" i="9"/>
  <c r="R6715" i="9" s="1"/>
  <c r="I6715" i="9"/>
  <c r="Q6715" i="9" s="1"/>
  <c r="S6714" i="9"/>
  <c r="J6714" i="9"/>
  <c r="R6714" i="9" s="1"/>
  <c r="I6714" i="9"/>
  <c r="Q6714" i="9" s="1"/>
  <c r="S6713" i="9"/>
  <c r="J6713" i="9"/>
  <c r="R6713" i="9" s="1"/>
  <c r="I6713" i="9"/>
  <c r="Q6713" i="9" s="1"/>
  <c r="S6712" i="9"/>
  <c r="J6712" i="9"/>
  <c r="R6712" i="9" s="1"/>
  <c r="I6712" i="9"/>
  <c r="Q6712" i="9" s="1"/>
  <c r="S6711" i="9"/>
  <c r="J6711" i="9"/>
  <c r="R6711" i="9" s="1"/>
  <c r="I6711" i="9"/>
  <c r="Q6711" i="9" s="1"/>
  <c r="S6710" i="9"/>
  <c r="J6710" i="9"/>
  <c r="R6710" i="9" s="1"/>
  <c r="I6710" i="9"/>
  <c r="Q6710" i="9" s="1"/>
  <c r="S6709" i="9"/>
  <c r="J6709" i="9"/>
  <c r="R6709" i="9" s="1"/>
  <c r="I6709" i="9"/>
  <c r="Q6709" i="9" s="1"/>
  <c r="S6708" i="9"/>
  <c r="J6708" i="9"/>
  <c r="R6708" i="9" s="1"/>
  <c r="I6708" i="9"/>
  <c r="Q6708" i="9" s="1"/>
  <c r="S6707" i="9"/>
  <c r="J6707" i="9"/>
  <c r="R6707" i="9" s="1"/>
  <c r="I6707" i="9"/>
  <c r="Q6707" i="9" s="1"/>
  <c r="S6706" i="9"/>
  <c r="J6706" i="9"/>
  <c r="R6706" i="9" s="1"/>
  <c r="I6706" i="9"/>
  <c r="Q6706" i="9" s="1"/>
  <c r="S6705" i="9"/>
  <c r="J6705" i="9"/>
  <c r="R6705" i="9" s="1"/>
  <c r="I6705" i="9"/>
  <c r="Q6705" i="9" s="1"/>
  <c r="S6704" i="9"/>
  <c r="J6704" i="9"/>
  <c r="R6704" i="9" s="1"/>
  <c r="I6704" i="9"/>
  <c r="Q6704" i="9" s="1"/>
  <c r="S6703" i="9"/>
  <c r="J6703" i="9"/>
  <c r="R6703" i="9" s="1"/>
  <c r="I6703" i="9"/>
  <c r="Q6703" i="9" s="1"/>
  <c r="S6702" i="9"/>
  <c r="J6702" i="9"/>
  <c r="R6702" i="9" s="1"/>
  <c r="I6702" i="9"/>
  <c r="Q6702" i="9" s="1"/>
  <c r="S6701" i="9"/>
  <c r="J6701" i="9"/>
  <c r="R6701" i="9" s="1"/>
  <c r="I6701" i="9"/>
  <c r="Q6701" i="9" s="1"/>
  <c r="S6700" i="9"/>
  <c r="J6700" i="9"/>
  <c r="R6700" i="9" s="1"/>
  <c r="I6700" i="9"/>
  <c r="Q6700" i="9" s="1"/>
  <c r="S6699" i="9"/>
  <c r="J6699" i="9"/>
  <c r="R6699" i="9" s="1"/>
  <c r="I6699" i="9"/>
  <c r="Q6699" i="9" s="1"/>
  <c r="S6698" i="9"/>
  <c r="J6698" i="9"/>
  <c r="R6698" i="9" s="1"/>
  <c r="I6698" i="9"/>
  <c r="Q6698" i="9" s="1"/>
  <c r="S6697" i="9"/>
  <c r="J6697" i="9"/>
  <c r="R6697" i="9" s="1"/>
  <c r="I6697" i="9"/>
  <c r="Q6697" i="9" s="1"/>
  <c r="S6696" i="9"/>
  <c r="J6696" i="9"/>
  <c r="R6696" i="9" s="1"/>
  <c r="I6696" i="9"/>
  <c r="Q6696" i="9" s="1"/>
  <c r="S6695" i="9"/>
  <c r="J6695" i="9"/>
  <c r="R6695" i="9" s="1"/>
  <c r="I6695" i="9"/>
  <c r="Q6695" i="9" s="1"/>
  <c r="S6694" i="9"/>
  <c r="J6694" i="9"/>
  <c r="R6694" i="9" s="1"/>
  <c r="I6694" i="9"/>
  <c r="Q6694" i="9" s="1"/>
  <c r="S6693" i="9"/>
  <c r="J6693" i="9"/>
  <c r="R6693" i="9" s="1"/>
  <c r="I6693" i="9"/>
  <c r="Q6693" i="9" s="1"/>
  <c r="S6692" i="9"/>
  <c r="J6692" i="9"/>
  <c r="R6692" i="9" s="1"/>
  <c r="I6692" i="9"/>
  <c r="Q6692" i="9" s="1"/>
  <c r="S6691" i="9"/>
  <c r="J6691" i="9"/>
  <c r="R6691" i="9" s="1"/>
  <c r="I6691" i="9"/>
  <c r="Q6691" i="9" s="1"/>
  <c r="S6690" i="9"/>
  <c r="J6690" i="9"/>
  <c r="R6690" i="9" s="1"/>
  <c r="I6690" i="9"/>
  <c r="Q6690" i="9" s="1"/>
  <c r="S6689" i="9"/>
  <c r="J6689" i="9"/>
  <c r="R6689" i="9" s="1"/>
  <c r="I6689" i="9"/>
  <c r="Q6689" i="9" s="1"/>
  <c r="S6688" i="9"/>
  <c r="J6688" i="9"/>
  <c r="R6688" i="9" s="1"/>
  <c r="I6688" i="9"/>
  <c r="Q6688" i="9" s="1"/>
  <c r="S6687" i="9"/>
  <c r="J6687" i="9"/>
  <c r="R6687" i="9" s="1"/>
  <c r="I6687" i="9"/>
  <c r="Q6687" i="9" s="1"/>
  <c r="S6686" i="9"/>
  <c r="J6686" i="9"/>
  <c r="R6686" i="9" s="1"/>
  <c r="I6686" i="9"/>
  <c r="Q6686" i="9" s="1"/>
  <c r="S6685" i="9"/>
  <c r="J6685" i="9"/>
  <c r="R6685" i="9" s="1"/>
  <c r="I6685" i="9"/>
  <c r="Q6685" i="9" s="1"/>
  <c r="S6684" i="9"/>
  <c r="J6684" i="9"/>
  <c r="R6684" i="9" s="1"/>
  <c r="I6684" i="9"/>
  <c r="Q6684" i="9" s="1"/>
  <c r="S6683" i="9"/>
  <c r="J6683" i="9"/>
  <c r="R6683" i="9" s="1"/>
  <c r="I6683" i="9"/>
  <c r="Q6683" i="9" s="1"/>
  <c r="S6682" i="9"/>
  <c r="J6682" i="9"/>
  <c r="R6682" i="9" s="1"/>
  <c r="I6682" i="9"/>
  <c r="Q6682" i="9" s="1"/>
  <c r="S6681" i="9"/>
  <c r="J6681" i="9"/>
  <c r="R6681" i="9" s="1"/>
  <c r="I6681" i="9"/>
  <c r="Q6681" i="9" s="1"/>
  <c r="S6680" i="9"/>
  <c r="J6680" i="9"/>
  <c r="R6680" i="9" s="1"/>
  <c r="I6680" i="9"/>
  <c r="Q6680" i="9" s="1"/>
  <c r="S6679" i="9"/>
  <c r="J6679" i="9"/>
  <c r="R6679" i="9" s="1"/>
  <c r="I6679" i="9"/>
  <c r="Q6679" i="9" s="1"/>
  <c r="S6678" i="9"/>
  <c r="J6678" i="9"/>
  <c r="R6678" i="9" s="1"/>
  <c r="I6678" i="9"/>
  <c r="Q6678" i="9" s="1"/>
  <c r="S6677" i="9"/>
  <c r="J6677" i="9"/>
  <c r="R6677" i="9" s="1"/>
  <c r="I6677" i="9"/>
  <c r="Q6677" i="9" s="1"/>
  <c r="S6676" i="9"/>
  <c r="J6676" i="9"/>
  <c r="R6676" i="9" s="1"/>
  <c r="I6676" i="9"/>
  <c r="Q6676" i="9" s="1"/>
  <c r="S6675" i="9"/>
  <c r="J6675" i="9"/>
  <c r="R6675" i="9" s="1"/>
  <c r="I6675" i="9"/>
  <c r="Q6675" i="9" s="1"/>
  <c r="S6674" i="9"/>
  <c r="J6674" i="9"/>
  <c r="R6674" i="9" s="1"/>
  <c r="I6674" i="9"/>
  <c r="Q6674" i="9" s="1"/>
  <c r="S6673" i="9"/>
  <c r="J6673" i="9"/>
  <c r="R6673" i="9" s="1"/>
  <c r="I6673" i="9"/>
  <c r="Q6673" i="9" s="1"/>
  <c r="S6672" i="9"/>
  <c r="J6672" i="9"/>
  <c r="R6672" i="9" s="1"/>
  <c r="I6672" i="9"/>
  <c r="Q6672" i="9" s="1"/>
  <c r="S6671" i="9"/>
  <c r="J6671" i="9"/>
  <c r="R6671" i="9" s="1"/>
  <c r="I6671" i="9"/>
  <c r="Q6671" i="9" s="1"/>
  <c r="S6670" i="9"/>
  <c r="J6670" i="9"/>
  <c r="R6670" i="9" s="1"/>
  <c r="I6670" i="9"/>
  <c r="Q6670" i="9" s="1"/>
  <c r="S6669" i="9"/>
  <c r="J6669" i="9"/>
  <c r="R6669" i="9" s="1"/>
  <c r="I6669" i="9"/>
  <c r="Q6669" i="9" s="1"/>
  <c r="S6668" i="9"/>
  <c r="J6668" i="9"/>
  <c r="R6668" i="9" s="1"/>
  <c r="I6668" i="9"/>
  <c r="Q6668" i="9" s="1"/>
  <c r="S6667" i="9"/>
  <c r="J6667" i="9"/>
  <c r="R6667" i="9" s="1"/>
  <c r="I6667" i="9"/>
  <c r="Q6667" i="9" s="1"/>
  <c r="S6666" i="9"/>
  <c r="J6666" i="9"/>
  <c r="R6666" i="9" s="1"/>
  <c r="I6666" i="9"/>
  <c r="Q6666" i="9" s="1"/>
  <c r="S6665" i="9"/>
  <c r="J6665" i="9"/>
  <c r="R6665" i="9" s="1"/>
  <c r="I6665" i="9"/>
  <c r="Q6665" i="9" s="1"/>
  <c r="S6664" i="9"/>
  <c r="J6664" i="9"/>
  <c r="R6664" i="9" s="1"/>
  <c r="I6664" i="9"/>
  <c r="Q6664" i="9" s="1"/>
  <c r="S6663" i="9"/>
  <c r="J6663" i="9"/>
  <c r="R6663" i="9" s="1"/>
  <c r="I6663" i="9"/>
  <c r="Q6663" i="9" s="1"/>
  <c r="S6662" i="9"/>
  <c r="J6662" i="9"/>
  <c r="R6662" i="9" s="1"/>
  <c r="I6662" i="9"/>
  <c r="Q6662" i="9" s="1"/>
  <c r="S6661" i="9"/>
  <c r="J6661" i="9"/>
  <c r="R6661" i="9" s="1"/>
  <c r="I6661" i="9"/>
  <c r="Q6661" i="9" s="1"/>
  <c r="S6660" i="9"/>
  <c r="J6660" i="9"/>
  <c r="R6660" i="9" s="1"/>
  <c r="I6660" i="9"/>
  <c r="Q6660" i="9" s="1"/>
  <c r="S6659" i="9"/>
  <c r="J6659" i="9"/>
  <c r="R6659" i="9" s="1"/>
  <c r="I6659" i="9"/>
  <c r="Q6659" i="9" s="1"/>
  <c r="S6658" i="9"/>
  <c r="J6658" i="9"/>
  <c r="R6658" i="9" s="1"/>
  <c r="I6658" i="9"/>
  <c r="Q6658" i="9" s="1"/>
  <c r="S6657" i="9"/>
  <c r="J6657" i="9"/>
  <c r="R6657" i="9" s="1"/>
  <c r="I6657" i="9"/>
  <c r="Q6657" i="9" s="1"/>
  <c r="S6656" i="9"/>
  <c r="J6656" i="9"/>
  <c r="R6656" i="9" s="1"/>
  <c r="I6656" i="9"/>
  <c r="Q6656" i="9" s="1"/>
  <c r="S6655" i="9"/>
  <c r="J6655" i="9"/>
  <c r="R6655" i="9" s="1"/>
  <c r="I6655" i="9"/>
  <c r="Q6655" i="9" s="1"/>
  <c r="S6654" i="9"/>
  <c r="J6654" i="9"/>
  <c r="R6654" i="9" s="1"/>
  <c r="I6654" i="9"/>
  <c r="Q6654" i="9" s="1"/>
  <c r="S6653" i="9"/>
  <c r="J6653" i="9"/>
  <c r="R6653" i="9" s="1"/>
  <c r="I6653" i="9"/>
  <c r="Q6653" i="9" s="1"/>
  <c r="S6652" i="9"/>
  <c r="J6652" i="9"/>
  <c r="R6652" i="9" s="1"/>
  <c r="I6652" i="9"/>
  <c r="Q6652" i="9" s="1"/>
  <c r="S6651" i="9"/>
  <c r="J6651" i="9"/>
  <c r="R6651" i="9" s="1"/>
  <c r="I6651" i="9"/>
  <c r="Q6651" i="9" s="1"/>
  <c r="S6650" i="9"/>
  <c r="J6650" i="9"/>
  <c r="R6650" i="9" s="1"/>
  <c r="I6650" i="9"/>
  <c r="Q6650" i="9" s="1"/>
  <c r="S6649" i="9"/>
  <c r="J6649" i="9"/>
  <c r="R6649" i="9" s="1"/>
  <c r="I6649" i="9"/>
  <c r="Q6649" i="9" s="1"/>
  <c r="S6648" i="9"/>
  <c r="J6648" i="9"/>
  <c r="R6648" i="9" s="1"/>
  <c r="I6648" i="9"/>
  <c r="Q6648" i="9" s="1"/>
  <c r="S6647" i="9"/>
  <c r="J6647" i="9"/>
  <c r="R6647" i="9" s="1"/>
  <c r="I6647" i="9"/>
  <c r="Q6647" i="9" s="1"/>
  <c r="S6646" i="9"/>
  <c r="J6646" i="9"/>
  <c r="R6646" i="9" s="1"/>
  <c r="I6646" i="9"/>
  <c r="Q6646" i="9" s="1"/>
  <c r="S6645" i="9"/>
  <c r="J6645" i="9"/>
  <c r="R6645" i="9" s="1"/>
  <c r="I6645" i="9"/>
  <c r="Q6645" i="9" s="1"/>
  <c r="S6644" i="9"/>
  <c r="J6644" i="9"/>
  <c r="R6644" i="9" s="1"/>
  <c r="I6644" i="9"/>
  <c r="Q6644" i="9" s="1"/>
  <c r="S6643" i="9"/>
  <c r="J6643" i="9"/>
  <c r="R6643" i="9" s="1"/>
  <c r="I6643" i="9"/>
  <c r="Q6643" i="9" s="1"/>
  <c r="S6642" i="9"/>
  <c r="J6642" i="9"/>
  <c r="R6642" i="9" s="1"/>
  <c r="I6642" i="9"/>
  <c r="Q6642" i="9" s="1"/>
  <c r="S6641" i="9"/>
  <c r="J6641" i="9"/>
  <c r="R6641" i="9" s="1"/>
  <c r="I6641" i="9"/>
  <c r="Q6641" i="9" s="1"/>
  <c r="S6640" i="9"/>
  <c r="J6640" i="9"/>
  <c r="R6640" i="9" s="1"/>
  <c r="I6640" i="9"/>
  <c r="Q6640" i="9" s="1"/>
  <c r="S6639" i="9"/>
  <c r="J6639" i="9"/>
  <c r="R6639" i="9" s="1"/>
  <c r="I6639" i="9"/>
  <c r="Q6639" i="9" s="1"/>
  <c r="S6638" i="9"/>
  <c r="J6638" i="9"/>
  <c r="R6638" i="9" s="1"/>
  <c r="I6638" i="9"/>
  <c r="Q6638" i="9" s="1"/>
  <c r="S6637" i="9"/>
  <c r="J6637" i="9"/>
  <c r="R6637" i="9" s="1"/>
  <c r="I6637" i="9"/>
  <c r="Q6637" i="9" s="1"/>
  <c r="S6636" i="9"/>
  <c r="J6636" i="9"/>
  <c r="R6636" i="9" s="1"/>
  <c r="I6636" i="9"/>
  <c r="Q6636" i="9" s="1"/>
  <c r="S6635" i="9"/>
  <c r="J6635" i="9"/>
  <c r="R6635" i="9" s="1"/>
  <c r="I6635" i="9"/>
  <c r="Q6635" i="9" s="1"/>
  <c r="S6634" i="9"/>
  <c r="J6634" i="9"/>
  <c r="R6634" i="9" s="1"/>
  <c r="I6634" i="9"/>
  <c r="Q6634" i="9" s="1"/>
  <c r="S6633" i="9"/>
  <c r="J6633" i="9"/>
  <c r="R6633" i="9" s="1"/>
  <c r="I6633" i="9"/>
  <c r="Q6633" i="9" s="1"/>
  <c r="S6632" i="9"/>
  <c r="J6632" i="9"/>
  <c r="R6632" i="9" s="1"/>
  <c r="I6632" i="9"/>
  <c r="Q6632" i="9" s="1"/>
  <c r="S6631" i="9"/>
  <c r="J6631" i="9"/>
  <c r="R6631" i="9" s="1"/>
  <c r="I6631" i="9"/>
  <c r="Q6631" i="9" s="1"/>
  <c r="S6630" i="9"/>
  <c r="J6630" i="9"/>
  <c r="R6630" i="9" s="1"/>
  <c r="I6630" i="9"/>
  <c r="Q6630" i="9" s="1"/>
  <c r="S6629" i="9"/>
  <c r="J6629" i="9"/>
  <c r="R6629" i="9" s="1"/>
  <c r="I6629" i="9"/>
  <c r="Q6629" i="9" s="1"/>
  <c r="S6628" i="9"/>
  <c r="J6628" i="9"/>
  <c r="R6628" i="9" s="1"/>
  <c r="I6628" i="9"/>
  <c r="Q6628" i="9" s="1"/>
  <c r="S6627" i="9"/>
  <c r="J6627" i="9"/>
  <c r="R6627" i="9" s="1"/>
  <c r="I6627" i="9"/>
  <c r="Q6627" i="9" s="1"/>
  <c r="S6626" i="9"/>
  <c r="J6626" i="9"/>
  <c r="R6626" i="9" s="1"/>
  <c r="I6626" i="9"/>
  <c r="Q6626" i="9" s="1"/>
  <c r="S6625" i="9"/>
  <c r="J6625" i="9"/>
  <c r="R6625" i="9" s="1"/>
  <c r="I6625" i="9"/>
  <c r="Q6625" i="9" s="1"/>
  <c r="S6624" i="9"/>
  <c r="J6624" i="9"/>
  <c r="R6624" i="9" s="1"/>
  <c r="I6624" i="9"/>
  <c r="Q6624" i="9" s="1"/>
  <c r="S6623" i="9"/>
  <c r="J6623" i="9"/>
  <c r="R6623" i="9" s="1"/>
  <c r="I6623" i="9"/>
  <c r="Q6623" i="9" s="1"/>
  <c r="S6622" i="9"/>
  <c r="J6622" i="9"/>
  <c r="R6622" i="9" s="1"/>
  <c r="I6622" i="9"/>
  <c r="Q6622" i="9" s="1"/>
  <c r="S6621" i="9"/>
  <c r="J6621" i="9"/>
  <c r="R6621" i="9" s="1"/>
  <c r="I6621" i="9"/>
  <c r="Q6621" i="9" s="1"/>
  <c r="S6620" i="9"/>
  <c r="J6620" i="9"/>
  <c r="R6620" i="9" s="1"/>
  <c r="I6620" i="9"/>
  <c r="Q6620" i="9" s="1"/>
  <c r="S6619" i="9"/>
  <c r="J6619" i="9"/>
  <c r="R6619" i="9" s="1"/>
  <c r="I6619" i="9"/>
  <c r="Q6619" i="9" s="1"/>
  <c r="S6618" i="9"/>
  <c r="J6618" i="9"/>
  <c r="R6618" i="9" s="1"/>
  <c r="I6618" i="9"/>
  <c r="Q6618" i="9" s="1"/>
  <c r="S6617" i="9"/>
  <c r="J6617" i="9"/>
  <c r="R6617" i="9" s="1"/>
  <c r="I6617" i="9"/>
  <c r="Q6617" i="9" s="1"/>
  <c r="S6616" i="9"/>
  <c r="J6616" i="9"/>
  <c r="R6616" i="9" s="1"/>
  <c r="I6616" i="9"/>
  <c r="Q6616" i="9" s="1"/>
  <c r="S6615" i="9"/>
  <c r="J6615" i="9"/>
  <c r="R6615" i="9" s="1"/>
  <c r="I6615" i="9"/>
  <c r="Q6615" i="9" s="1"/>
  <c r="S6614" i="9"/>
  <c r="J6614" i="9"/>
  <c r="R6614" i="9" s="1"/>
  <c r="I6614" i="9"/>
  <c r="Q6614" i="9" s="1"/>
  <c r="S6613" i="9"/>
  <c r="J6613" i="9"/>
  <c r="R6613" i="9" s="1"/>
  <c r="I6613" i="9"/>
  <c r="Q6613" i="9" s="1"/>
  <c r="S6612" i="9"/>
  <c r="J6612" i="9"/>
  <c r="R6612" i="9" s="1"/>
  <c r="I6612" i="9"/>
  <c r="Q6612" i="9" s="1"/>
  <c r="S6611" i="9"/>
  <c r="J6611" i="9"/>
  <c r="R6611" i="9" s="1"/>
  <c r="I6611" i="9"/>
  <c r="Q6611" i="9" s="1"/>
  <c r="S6610" i="9"/>
  <c r="J6610" i="9"/>
  <c r="R6610" i="9" s="1"/>
  <c r="I6610" i="9"/>
  <c r="Q6610" i="9" s="1"/>
  <c r="S6609" i="9"/>
  <c r="J6609" i="9"/>
  <c r="R6609" i="9" s="1"/>
  <c r="I6609" i="9"/>
  <c r="Q6609" i="9" s="1"/>
  <c r="S6608" i="9"/>
  <c r="J6608" i="9"/>
  <c r="R6608" i="9" s="1"/>
  <c r="I6608" i="9"/>
  <c r="Q6608" i="9" s="1"/>
  <c r="S6607" i="9"/>
  <c r="J6607" i="9"/>
  <c r="R6607" i="9" s="1"/>
  <c r="I6607" i="9"/>
  <c r="Q6607" i="9" s="1"/>
  <c r="S6606" i="9"/>
  <c r="J6606" i="9"/>
  <c r="R6606" i="9" s="1"/>
  <c r="I6606" i="9"/>
  <c r="Q6606" i="9" s="1"/>
  <c r="S6605" i="9"/>
  <c r="J6605" i="9"/>
  <c r="R6605" i="9" s="1"/>
  <c r="I6605" i="9"/>
  <c r="Q6605" i="9" s="1"/>
  <c r="S6604" i="9"/>
  <c r="J6604" i="9"/>
  <c r="R6604" i="9" s="1"/>
  <c r="I6604" i="9"/>
  <c r="Q6604" i="9" s="1"/>
  <c r="S6603" i="9"/>
  <c r="J6603" i="9"/>
  <c r="R6603" i="9" s="1"/>
  <c r="I6603" i="9"/>
  <c r="Q6603" i="9" s="1"/>
  <c r="S6602" i="9"/>
  <c r="J6602" i="9"/>
  <c r="R6602" i="9" s="1"/>
  <c r="I6602" i="9"/>
  <c r="Q6602" i="9" s="1"/>
  <c r="S6601" i="9"/>
  <c r="J6601" i="9"/>
  <c r="R6601" i="9" s="1"/>
  <c r="I6601" i="9"/>
  <c r="Q6601" i="9" s="1"/>
  <c r="S6600" i="9"/>
  <c r="J6600" i="9"/>
  <c r="R6600" i="9" s="1"/>
  <c r="I6600" i="9"/>
  <c r="Q6600" i="9" s="1"/>
  <c r="S6599" i="9"/>
  <c r="J6599" i="9"/>
  <c r="R6599" i="9" s="1"/>
  <c r="I6599" i="9"/>
  <c r="Q6599" i="9" s="1"/>
  <c r="S6598" i="9"/>
  <c r="J6598" i="9"/>
  <c r="R6598" i="9" s="1"/>
  <c r="I6598" i="9"/>
  <c r="Q6598" i="9" s="1"/>
  <c r="S6597" i="9"/>
  <c r="J6597" i="9"/>
  <c r="R6597" i="9" s="1"/>
  <c r="I6597" i="9"/>
  <c r="Q6597" i="9" s="1"/>
  <c r="S6596" i="9"/>
  <c r="J6596" i="9"/>
  <c r="R6596" i="9" s="1"/>
  <c r="I6596" i="9"/>
  <c r="Q6596" i="9" s="1"/>
  <c r="S6595" i="9"/>
  <c r="J6595" i="9"/>
  <c r="R6595" i="9" s="1"/>
  <c r="I6595" i="9"/>
  <c r="Q6595" i="9" s="1"/>
  <c r="S6594" i="9"/>
  <c r="J6594" i="9"/>
  <c r="R6594" i="9" s="1"/>
  <c r="I6594" i="9"/>
  <c r="Q6594" i="9" s="1"/>
  <c r="S6593" i="9"/>
  <c r="J6593" i="9"/>
  <c r="R6593" i="9" s="1"/>
  <c r="I6593" i="9"/>
  <c r="Q6593" i="9" s="1"/>
  <c r="S6592" i="9"/>
  <c r="J6592" i="9"/>
  <c r="R6592" i="9" s="1"/>
  <c r="I6592" i="9"/>
  <c r="Q6592" i="9" s="1"/>
  <c r="S6591" i="9"/>
  <c r="J6591" i="9"/>
  <c r="R6591" i="9" s="1"/>
  <c r="I6591" i="9"/>
  <c r="Q6591" i="9" s="1"/>
  <c r="S6590" i="9"/>
  <c r="J6590" i="9"/>
  <c r="R6590" i="9" s="1"/>
  <c r="I6590" i="9"/>
  <c r="Q6590" i="9" s="1"/>
  <c r="S6589" i="9"/>
  <c r="J6589" i="9"/>
  <c r="R6589" i="9" s="1"/>
  <c r="I6589" i="9"/>
  <c r="Q6589" i="9" s="1"/>
  <c r="S6588" i="9"/>
  <c r="J6588" i="9"/>
  <c r="R6588" i="9" s="1"/>
  <c r="I6588" i="9"/>
  <c r="Q6588" i="9" s="1"/>
  <c r="S6587" i="9"/>
  <c r="J6587" i="9"/>
  <c r="R6587" i="9" s="1"/>
  <c r="I6587" i="9"/>
  <c r="Q6587" i="9" s="1"/>
  <c r="S6586" i="9"/>
  <c r="J6586" i="9"/>
  <c r="R6586" i="9" s="1"/>
  <c r="I6586" i="9"/>
  <c r="Q6586" i="9" s="1"/>
  <c r="S6585" i="9"/>
  <c r="J6585" i="9"/>
  <c r="R6585" i="9" s="1"/>
  <c r="I6585" i="9"/>
  <c r="Q6585" i="9" s="1"/>
  <c r="S6584" i="9"/>
  <c r="J6584" i="9"/>
  <c r="R6584" i="9" s="1"/>
  <c r="I6584" i="9"/>
  <c r="Q6584" i="9" s="1"/>
  <c r="S6583" i="9"/>
  <c r="J6583" i="9"/>
  <c r="R6583" i="9" s="1"/>
  <c r="I6583" i="9"/>
  <c r="Q6583" i="9" s="1"/>
  <c r="S6582" i="9"/>
  <c r="J6582" i="9"/>
  <c r="R6582" i="9" s="1"/>
  <c r="I6582" i="9"/>
  <c r="Q6582" i="9" s="1"/>
  <c r="S6581" i="9"/>
  <c r="J6581" i="9"/>
  <c r="R6581" i="9" s="1"/>
  <c r="I6581" i="9"/>
  <c r="Q6581" i="9" s="1"/>
  <c r="S6580" i="9"/>
  <c r="J6580" i="9"/>
  <c r="R6580" i="9" s="1"/>
  <c r="I6580" i="9"/>
  <c r="Q6580" i="9" s="1"/>
  <c r="S6579" i="9"/>
  <c r="J6579" i="9"/>
  <c r="R6579" i="9" s="1"/>
  <c r="I6579" i="9"/>
  <c r="Q6579" i="9" s="1"/>
  <c r="S6578" i="9"/>
  <c r="J6578" i="9"/>
  <c r="R6578" i="9" s="1"/>
  <c r="I6578" i="9"/>
  <c r="Q6578" i="9" s="1"/>
  <c r="S6577" i="9"/>
  <c r="J6577" i="9"/>
  <c r="R6577" i="9" s="1"/>
  <c r="I6577" i="9"/>
  <c r="Q6577" i="9" s="1"/>
  <c r="S6576" i="9"/>
  <c r="J6576" i="9"/>
  <c r="R6576" i="9" s="1"/>
  <c r="I6576" i="9"/>
  <c r="Q6576" i="9" s="1"/>
  <c r="S6575" i="9"/>
  <c r="J6575" i="9"/>
  <c r="R6575" i="9" s="1"/>
  <c r="I6575" i="9"/>
  <c r="Q6575" i="9" s="1"/>
  <c r="S6574" i="9"/>
  <c r="J6574" i="9"/>
  <c r="R6574" i="9" s="1"/>
  <c r="I6574" i="9"/>
  <c r="Q6574" i="9" s="1"/>
  <c r="S6573" i="9"/>
  <c r="J6573" i="9"/>
  <c r="R6573" i="9" s="1"/>
  <c r="I6573" i="9"/>
  <c r="Q6573" i="9" s="1"/>
  <c r="S6572" i="9"/>
  <c r="J6572" i="9"/>
  <c r="R6572" i="9" s="1"/>
  <c r="I6572" i="9"/>
  <c r="Q6572" i="9" s="1"/>
  <c r="S6571" i="9"/>
  <c r="J6571" i="9"/>
  <c r="R6571" i="9" s="1"/>
  <c r="I6571" i="9"/>
  <c r="Q6571" i="9" s="1"/>
  <c r="S6570" i="9"/>
  <c r="J6570" i="9"/>
  <c r="R6570" i="9" s="1"/>
  <c r="I6570" i="9"/>
  <c r="Q6570" i="9" s="1"/>
  <c r="S6569" i="9"/>
  <c r="J6569" i="9"/>
  <c r="R6569" i="9" s="1"/>
  <c r="I6569" i="9"/>
  <c r="Q6569" i="9" s="1"/>
  <c r="S6568" i="9"/>
  <c r="J6568" i="9"/>
  <c r="R6568" i="9" s="1"/>
  <c r="I6568" i="9"/>
  <c r="Q6568" i="9" s="1"/>
  <c r="S6567" i="9"/>
  <c r="J6567" i="9"/>
  <c r="R6567" i="9" s="1"/>
  <c r="I6567" i="9"/>
  <c r="Q6567" i="9" s="1"/>
  <c r="S6566" i="9"/>
  <c r="J6566" i="9"/>
  <c r="R6566" i="9" s="1"/>
  <c r="I6566" i="9"/>
  <c r="Q6566" i="9" s="1"/>
  <c r="S6565" i="9"/>
  <c r="J6565" i="9"/>
  <c r="R6565" i="9" s="1"/>
  <c r="I6565" i="9"/>
  <c r="Q6565" i="9" s="1"/>
  <c r="S6564" i="9"/>
  <c r="J6564" i="9"/>
  <c r="R6564" i="9" s="1"/>
  <c r="I6564" i="9"/>
  <c r="Q6564" i="9" s="1"/>
  <c r="S6563" i="9"/>
  <c r="J6563" i="9"/>
  <c r="R6563" i="9" s="1"/>
  <c r="I6563" i="9"/>
  <c r="Q6563" i="9" s="1"/>
  <c r="S6562" i="9"/>
  <c r="J6562" i="9"/>
  <c r="R6562" i="9" s="1"/>
  <c r="I6562" i="9"/>
  <c r="Q6562" i="9" s="1"/>
  <c r="S6561" i="9"/>
  <c r="J6561" i="9"/>
  <c r="R6561" i="9" s="1"/>
  <c r="I6561" i="9"/>
  <c r="Q6561" i="9" s="1"/>
  <c r="S6560" i="9"/>
  <c r="J6560" i="9"/>
  <c r="R6560" i="9" s="1"/>
  <c r="I6560" i="9"/>
  <c r="Q6560" i="9" s="1"/>
  <c r="S6559" i="9"/>
  <c r="J6559" i="9"/>
  <c r="R6559" i="9" s="1"/>
  <c r="I6559" i="9"/>
  <c r="Q6559" i="9" s="1"/>
  <c r="S6558" i="9"/>
  <c r="J6558" i="9"/>
  <c r="R6558" i="9" s="1"/>
  <c r="I6558" i="9"/>
  <c r="Q6558" i="9" s="1"/>
  <c r="S6557" i="9"/>
  <c r="J6557" i="9"/>
  <c r="R6557" i="9" s="1"/>
  <c r="I6557" i="9"/>
  <c r="Q6557" i="9" s="1"/>
  <c r="S6556" i="9"/>
  <c r="J6556" i="9"/>
  <c r="R6556" i="9" s="1"/>
  <c r="I6556" i="9"/>
  <c r="Q6556" i="9" s="1"/>
  <c r="S6555" i="9"/>
  <c r="J6555" i="9"/>
  <c r="R6555" i="9" s="1"/>
  <c r="I6555" i="9"/>
  <c r="Q6555" i="9" s="1"/>
  <c r="S6554" i="9"/>
  <c r="J6554" i="9"/>
  <c r="R6554" i="9" s="1"/>
  <c r="I6554" i="9"/>
  <c r="Q6554" i="9" s="1"/>
  <c r="S6553" i="9"/>
  <c r="J6553" i="9"/>
  <c r="R6553" i="9" s="1"/>
  <c r="I6553" i="9"/>
  <c r="Q6553" i="9" s="1"/>
  <c r="S6552" i="9"/>
  <c r="J6552" i="9"/>
  <c r="R6552" i="9" s="1"/>
  <c r="I6552" i="9"/>
  <c r="Q6552" i="9" s="1"/>
  <c r="S6551" i="9"/>
  <c r="J6551" i="9"/>
  <c r="R6551" i="9" s="1"/>
  <c r="I6551" i="9"/>
  <c r="Q6551" i="9" s="1"/>
  <c r="S6550" i="9"/>
  <c r="J6550" i="9"/>
  <c r="R6550" i="9" s="1"/>
  <c r="I6550" i="9"/>
  <c r="Q6550" i="9" s="1"/>
  <c r="S6549" i="9"/>
  <c r="J6549" i="9"/>
  <c r="R6549" i="9" s="1"/>
  <c r="I6549" i="9"/>
  <c r="Q6549" i="9" s="1"/>
  <c r="S6548" i="9"/>
  <c r="J6548" i="9"/>
  <c r="R6548" i="9" s="1"/>
  <c r="I6548" i="9"/>
  <c r="Q6548" i="9" s="1"/>
  <c r="S6547" i="9"/>
  <c r="J6547" i="9"/>
  <c r="R6547" i="9" s="1"/>
  <c r="I6547" i="9"/>
  <c r="Q6547" i="9" s="1"/>
  <c r="S6546" i="9"/>
  <c r="J6546" i="9"/>
  <c r="R6546" i="9" s="1"/>
  <c r="I6546" i="9"/>
  <c r="Q6546" i="9" s="1"/>
  <c r="S6545" i="9"/>
  <c r="J6545" i="9"/>
  <c r="R6545" i="9" s="1"/>
  <c r="I6545" i="9"/>
  <c r="Q6545" i="9" s="1"/>
  <c r="S6544" i="9"/>
  <c r="J6544" i="9"/>
  <c r="R6544" i="9" s="1"/>
  <c r="I6544" i="9"/>
  <c r="Q6544" i="9" s="1"/>
  <c r="S6543" i="9"/>
  <c r="J6543" i="9"/>
  <c r="R6543" i="9" s="1"/>
  <c r="I6543" i="9"/>
  <c r="Q6543" i="9" s="1"/>
  <c r="S6542" i="9"/>
  <c r="J6542" i="9"/>
  <c r="R6542" i="9" s="1"/>
  <c r="I6542" i="9"/>
  <c r="Q6542" i="9" s="1"/>
  <c r="S6541" i="9"/>
  <c r="J6541" i="9"/>
  <c r="R6541" i="9" s="1"/>
  <c r="I6541" i="9"/>
  <c r="Q6541" i="9" s="1"/>
  <c r="S6540" i="9"/>
  <c r="J6540" i="9"/>
  <c r="R6540" i="9" s="1"/>
  <c r="I6540" i="9"/>
  <c r="Q6540" i="9" s="1"/>
  <c r="S6539" i="9"/>
  <c r="J6539" i="9"/>
  <c r="R6539" i="9" s="1"/>
  <c r="I6539" i="9"/>
  <c r="Q6539" i="9" s="1"/>
  <c r="S6538" i="9"/>
  <c r="J6538" i="9"/>
  <c r="R6538" i="9" s="1"/>
  <c r="I6538" i="9"/>
  <c r="Q6538" i="9" s="1"/>
  <c r="S6537" i="9"/>
  <c r="J6537" i="9"/>
  <c r="R6537" i="9" s="1"/>
  <c r="I6537" i="9"/>
  <c r="Q6537" i="9" s="1"/>
  <c r="S6536" i="9"/>
  <c r="J6536" i="9"/>
  <c r="R6536" i="9" s="1"/>
  <c r="I6536" i="9"/>
  <c r="Q6536" i="9" s="1"/>
  <c r="S6535" i="9"/>
  <c r="J6535" i="9"/>
  <c r="R6535" i="9" s="1"/>
  <c r="I6535" i="9"/>
  <c r="Q6535" i="9" s="1"/>
  <c r="S6534" i="9"/>
  <c r="J6534" i="9"/>
  <c r="R6534" i="9" s="1"/>
  <c r="I6534" i="9"/>
  <c r="Q6534" i="9" s="1"/>
  <c r="S6533" i="9"/>
  <c r="J6533" i="9"/>
  <c r="R6533" i="9" s="1"/>
  <c r="I6533" i="9"/>
  <c r="Q6533" i="9" s="1"/>
  <c r="S6532" i="9"/>
  <c r="J6532" i="9"/>
  <c r="R6532" i="9" s="1"/>
  <c r="I6532" i="9"/>
  <c r="Q6532" i="9" s="1"/>
  <c r="S6531" i="9"/>
  <c r="J6531" i="9"/>
  <c r="R6531" i="9" s="1"/>
  <c r="I6531" i="9"/>
  <c r="Q6531" i="9" s="1"/>
  <c r="S6530" i="9"/>
  <c r="J6530" i="9"/>
  <c r="R6530" i="9" s="1"/>
  <c r="I6530" i="9"/>
  <c r="Q6530" i="9" s="1"/>
  <c r="S6529" i="9"/>
  <c r="J6529" i="9"/>
  <c r="R6529" i="9" s="1"/>
  <c r="I6529" i="9"/>
  <c r="Q6529" i="9" s="1"/>
  <c r="S6528" i="9"/>
  <c r="J6528" i="9"/>
  <c r="R6528" i="9" s="1"/>
  <c r="I6528" i="9"/>
  <c r="Q6528" i="9" s="1"/>
  <c r="S6527" i="9"/>
  <c r="J6527" i="9"/>
  <c r="R6527" i="9" s="1"/>
  <c r="I6527" i="9"/>
  <c r="Q6527" i="9" s="1"/>
  <c r="S6526" i="9"/>
  <c r="J6526" i="9"/>
  <c r="R6526" i="9" s="1"/>
  <c r="I6526" i="9"/>
  <c r="Q6526" i="9" s="1"/>
  <c r="S6525" i="9"/>
  <c r="J6525" i="9"/>
  <c r="R6525" i="9" s="1"/>
  <c r="I6525" i="9"/>
  <c r="Q6525" i="9" s="1"/>
  <c r="S6524" i="9"/>
  <c r="J6524" i="9"/>
  <c r="R6524" i="9" s="1"/>
  <c r="I6524" i="9"/>
  <c r="Q6524" i="9" s="1"/>
  <c r="S6523" i="9"/>
  <c r="J6523" i="9"/>
  <c r="R6523" i="9" s="1"/>
  <c r="I6523" i="9"/>
  <c r="Q6523" i="9" s="1"/>
  <c r="S6522" i="9"/>
  <c r="J6522" i="9"/>
  <c r="R6522" i="9" s="1"/>
  <c r="I6522" i="9"/>
  <c r="Q6522" i="9" s="1"/>
  <c r="S6521" i="9"/>
  <c r="J6521" i="9"/>
  <c r="R6521" i="9" s="1"/>
  <c r="I6521" i="9"/>
  <c r="Q6521" i="9" s="1"/>
  <c r="S6520" i="9"/>
  <c r="J6520" i="9"/>
  <c r="R6520" i="9" s="1"/>
  <c r="I6520" i="9"/>
  <c r="Q6520" i="9" s="1"/>
  <c r="S6519" i="9"/>
  <c r="J6519" i="9"/>
  <c r="R6519" i="9" s="1"/>
  <c r="I6519" i="9"/>
  <c r="Q6519" i="9" s="1"/>
  <c r="S6518" i="9"/>
  <c r="J6518" i="9"/>
  <c r="R6518" i="9" s="1"/>
  <c r="I6518" i="9"/>
  <c r="Q6518" i="9" s="1"/>
  <c r="S6517" i="9"/>
  <c r="J6517" i="9"/>
  <c r="R6517" i="9" s="1"/>
  <c r="I6517" i="9"/>
  <c r="Q6517" i="9" s="1"/>
  <c r="S6516" i="9"/>
  <c r="J6516" i="9"/>
  <c r="R6516" i="9" s="1"/>
  <c r="I6516" i="9"/>
  <c r="Q6516" i="9" s="1"/>
  <c r="S6515" i="9"/>
  <c r="J6515" i="9"/>
  <c r="R6515" i="9" s="1"/>
  <c r="I6515" i="9"/>
  <c r="Q6515" i="9" s="1"/>
  <c r="S6514" i="9"/>
  <c r="J6514" i="9"/>
  <c r="R6514" i="9" s="1"/>
  <c r="I6514" i="9"/>
  <c r="Q6514" i="9" s="1"/>
  <c r="S6513" i="9"/>
  <c r="J6513" i="9"/>
  <c r="R6513" i="9" s="1"/>
  <c r="I6513" i="9"/>
  <c r="Q6513" i="9" s="1"/>
  <c r="S6512" i="9"/>
  <c r="J6512" i="9"/>
  <c r="R6512" i="9" s="1"/>
  <c r="I6512" i="9"/>
  <c r="Q6512" i="9" s="1"/>
  <c r="S6511" i="9"/>
  <c r="J6511" i="9"/>
  <c r="R6511" i="9" s="1"/>
  <c r="I6511" i="9"/>
  <c r="Q6511" i="9" s="1"/>
  <c r="S6510" i="9"/>
  <c r="J6510" i="9"/>
  <c r="R6510" i="9" s="1"/>
  <c r="I6510" i="9"/>
  <c r="Q6510" i="9" s="1"/>
  <c r="S6509" i="9"/>
  <c r="J6509" i="9"/>
  <c r="R6509" i="9" s="1"/>
  <c r="I6509" i="9"/>
  <c r="Q6509" i="9" s="1"/>
  <c r="S6508" i="9"/>
  <c r="J6508" i="9"/>
  <c r="R6508" i="9" s="1"/>
  <c r="I6508" i="9"/>
  <c r="Q6508" i="9" s="1"/>
  <c r="S6507" i="9"/>
  <c r="J6507" i="9"/>
  <c r="R6507" i="9" s="1"/>
  <c r="I6507" i="9"/>
  <c r="Q6507" i="9" s="1"/>
  <c r="S6506" i="9"/>
  <c r="J6506" i="9"/>
  <c r="R6506" i="9" s="1"/>
  <c r="I6506" i="9"/>
  <c r="Q6506" i="9" s="1"/>
  <c r="S6505" i="9"/>
  <c r="J6505" i="9"/>
  <c r="R6505" i="9" s="1"/>
  <c r="I6505" i="9"/>
  <c r="Q6505" i="9" s="1"/>
  <c r="S6504" i="9"/>
  <c r="J6504" i="9"/>
  <c r="R6504" i="9" s="1"/>
  <c r="I6504" i="9"/>
  <c r="Q6504" i="9" s="1"/>
  <c r="S6503" i="9"/>
  <c r="J6503" i="9"/>
  <c r="R6503" i="9" s="1"/>
  <c r="I6503" i="9"/>
  <c r="Q6503" i="9" s="1"/>
  <c r="S6502" i="9"/>
  <c r="J6502" i="9"/>
  <c r="R6502" i="9" s="1"/>
  <c r="I6502" i="9"/>
  <c r="Q6502" i="9" s="1"/>
  <c r="S6501" i="9"/>
  <c r="J6501" i="9"/>
  <c r="R6501" i="9" s="1"/>
  <c r="I6501" i="9"/>
  <c r="Q6501" i="9" s="1"/>
  <c r="S6500" i="9"/>
  <c r="J6500" i="9"/>
  <c r="R6500" i="9" s="1"/>
  <c r="I6500" i="9"/>
  <c r="Q6500" i="9" s="1"/>
  <c r="S6499" i="9"/>
  <c r="J6499" i="9"/>
  <c r="R6499" i="9" s="1"/>
  <c r="I6499" i="9"/>
  <c r="Q6499" i="9" s="1"/>
  <c r="S6498" i="9"/>
  <c r="J6498" i="9"/>
  <c r="R6498" i="9" s="1"/>
  <c r="I6498" i="9"/>
  <c r="Q6498" i="9" s="1"/>
  <c r="S6497" i="9"/>
  <c r="J6497" i="9"/>
  <c r="R6497" i="9" s="1"/>
  <c r="I6497" i="9"/>
  <c r="Q6497" i="9" s="1"/>
  <c r="S6496" i="9"/>
  <c r="J6496" i="9"/>
  <c r="R6496" i="9" s="1"/>
  <c r="I6496" i="9"/>
  <c r="Q6496" i="9" s="1"/>
  <c r="S6495" i="9"/>
  <c r="J6495" i="9"/>
  <c r="R6495" i="9" s="1"/>
  <c r="I6495" i="9"/>
  <c r="Q6495" i="9" s="1"/>
  <c r="S6494" i="9"/>
  <c r="J6494" i="9"/>
  <c r="R6494" i="9" s="1"/>
  <c r="I6494" i="9"/>
  <c r="Q6494" i="9" s="1"/>
  <c r="S6493" i="9"/>
  <c r="J6493" i="9"/>
  <c r="R6493" i="9" s="1"/>
  <c r="I6493" i="9"/>
  <c r="Q6493" i="9" s="1"/>
  <c r="S6492" i="9"/>
  <c r="J6492" i="9"/>
  <c r="R6492" i="9" s="1"/>
  <c r="I6492" i="9"/>
  <c r="Q6492" i="9" s="1"/>
  <c r="S6491" i="9"/>
  <c r="J6491" i="9"/>
  <c r="R6491" i="9" s="1"/>
  <c r="I6491" i="9"/>
  <c r="Q6491" i="9" s="1"/>
  <c r="S6490" i="9"/>
  <c r="J6490" i="9"/>
  <c r="R6490" i="9" s="1"/>
  <c r="I6490" i="9"/>
  <c r="Q6490" i="9" s="1"/>
  <c r="S6489" i="9"/>
  <c r="J6489" i="9"/>
  <c r="R6489" i="9" s="1"/>
  <c r="I6489" i="9"/>
  <c r="Q6489" i="9" s="1"/>
  <c r="S6488" i="9"/>
  <c r="J6488" i="9"/>
  <c r="R6488" i="9" s="1"/>
  <c r="I6488" i="9"/>
  <c r="Q6488" i="9" s="1"/>
  <c r="S6487" i="9"/>
  <c r="J6487" i="9"/>
  <c r="R6487" i="9" s="1"/>
  <c r="I6487" i="9"/>
  <c r="Q6487" i="9" s="1"/>
  <c r="S6486" i="9"/>
  <c r="J6486" i="9"/>
  <c r="R6486" i="9" s="1"/>
  <c r="I6486" i="9"/>
  <c r="Q6486" i="9" s="1"/>
  <c r="S6485" i="9"/>
  <c r="J6485" i="9"/>
  <c r="R6485" i="9" s="1"/>
  <c r="I6485" i="9"/>
  <c r="Q6485" i="9" s="1"/>
  <c r="S6484" i="9"/>
  <c r="J6484" i="9"/>
  <c r="R6484" i="9" s="1"/>
  <c r="I6484" i="9"/>
  <c r="Q6484" i="9" s="1"/>
  <c r="S6483" i="9"/>
  <c r="J6483" i="9"/>
  <c r="R6483" i="9" s="1"/>
  <c r="I6483" i="9"/>
  <c r="Q6483" i="9" s="1"/>
  <c r="S6482" i="9"/>
  <c r="J6482" i="9"/>
  <c r="R6482" i="9" s="1"/>
  <c r="I6482" i="9"/>
  <c r="Q6482" i="9" s="1"/>
  <c r="S6481" i="9"/>
  <c r="J6481" i="9"/>
  <c r="R6481" i="9" s="1"/>
  <c r="I6481" i="9"/>
  <c r="Q6481" i="9" s="1"/>
  <c r="S6480" i="9"/>
  <c r="J6480" i="9"/>
  <c r="R6480" i="9" s="1"/>
  <c r="I6480" i="9"/>
  <c r="Q6480" i="9" s="1"/>
  <c r="S6479" i="9"/>
  <c r="J6479" i="9"/>
  <c r="R6479" i="9" s="1"/>
  <c r="I6479" i="9"/>
  <c r="Q6479" i="9" s="1"/>
  <c r="S6478" i="9"/>
  <c r="J6478" i="9"/>
  <c r="R6478" i="9" s="1"/>
  <c r="I6478" i="9"/>
  <c r="Q6478" i="9" s="1"/>
  <c r="S6477" i="9"/>
  <c r="J6477" i="9"/>
  <c r="R6477" i="9" s="1"/>
  <c r="I6477" i="9"/>
  <c r="Q6477" i="9" s="1"/>
  <c r="S6476" i="9"/>
  <c r="J6476" i="9"/>
  <c r="R6476" i="9" s="1"/>
  <c r="I6476" i="9"/>
  <c r="Q6476" i="9" s="1"/>
  <c r="S6475" i="9"/>
  <c r="J6475" i="9"/>
  <c r="R6475" i="9" s="1"/>
  <c r="I6475" i="9"/>
  <c r="Q6475" i="9" s="1"/>
  <c r="S6474" i="9"/>
  <c r="J6474" i="9"/>
  <c r="R6474" i="9" s="1"/>
  <c r="I6474" i="9"/>
  <c r="Q6474" i="9" s="1"/>
  <c r="S6473" i="9"/>
  <c r="J6473" i="9"/>
  <c r="R6473" i="9" s="1"/>
  <c r="I6473" i="9"/>
  <c r="Q6473" i="9" s="1"/>
  <c r="S6472" i="9"/>
  <c r="J6472" i="9"/>
  <c r="R6472" i="9" s="1"/>
  <c r="I6472" i="9"/>
  <c r="Q6472" i="9" s="1"/>
  <c r="S6471" i="9"/>
  <c r="J6471" i="9"/>
  <c r="R6471" i="9" s="1"/>
  <c r="I6471" i="9"/>
  <c r="Q6471" i="9" s="1"/>
  <c r="S6470" i="9"/>
  <c r="J6470" i="9"/>
  <c r="R6470" i="9" s="1"/>
  <c r="I6470" i="9"/>
  <c r="Q6470" i="9" s="1"/>
  <c r="S6469" i="9"/>
  <c r="J6469" i="9"/>
  <c r="R6469" i="9" s="1"/>
  <c r="I6469" i="9"/>
  <c r="Q6469" i="9" s="1"/>
  <c r="S6468" i="9"/>
  <c r="J6468" i="9"/>
  <c r="R6468" i="9" s="1"/>
  <c r="I6468" i="9"/>
  <c r="Q6468" i="9" s="1"/>
  <c r="S6467" i="9"/>
  <c r="J6467" i="9"/>
  <c r="R6467" i="9" s="1"/>
  <c r="I6467" i="9"/>
  <c r="Q6467" i="9" s="1"/>
  <c r="S6466" i="9"/>
  <c r="J6466" i="9"/>
  <c r="R6466" i="9" s="1"/>
  <c r="I6466" i="9"/>
  <c r="Q6466" i="9" s="1"/>
  <c r="S6465" i="9"/>
  <c r="J6465" i="9"/>
  <c r="R6465" i="9" s="1"/>
  <c r="I6465" i="9"/>
  <c r="Q6465" i="9" s="1"/>
  <c r="S6464" i="9"/>
  <c r="J6464" i="9"/>
  <c r="R6464" i="9" s="1"/>
  <c r="I6464" i="9"/>
  <c r="Q6464" i="9" s="1"/>
  <c r="S6463" i="9"/>
  <c r="J6463" i="9"/>
  <c r="R6463" i="9" s="1"/>
  <c r="I6463" i="9"/>
  <c r="Q6463" i="9" s="1"/>
  <c r="S6462" i="9"/>
  <c r="J6462" i="9"/>
  <c r="R6462" i="9" s="1"/>
  <c r="I6462" i="9"/>
  <c r="Q6462" i="9" s="1"/>
  <c r="S6461" i="9"/>
  <c r="J6461" i="9"/>
  <c r="R6461" i="9" s="1"/>
  <c r="I6461" i="9"/>
  <c r="Q6461" i="9" s="1"/>
  <c r="S6460" i="9"/>
  <c r="J6460" i="9"/>
  <c r="R6460" i="9" s="1"/>
  <c r="I6460" i="9"/>
  <c r="Q6460" i="9" s="1"/>
  <c r="S6459" i="9"/>
  <c r="J6459" i="9"/>
  <c r="R6459" i="9" s="1"/>
  <c r="I6459" i="9"/>
  <c r="Q6459" i="9" s="1"/>
  <c r="S6458" i="9"/>
  <c r="J6458" i="9"/>
  <c r="R6458" i="9" s="1"/>
  <c r="I6458" i="9"/>
  <c r="Q6458" i="9" s="1"/>
  <c r="S6457" i="9"/>
  <c r="J6457" i="9"/>
  <c r="R6457" i="9" s="1"/>
  <c r="I6457" i="9"/>
  <c r="Q6457" i="9" s="1"/>
  <c r="S6456" i="9"/>
  <c r="J6456" i="9"/>
  <c r="R6456" i="9" s="1"/>
  <c r="I6456" i="9"/>
  <c r="Q6456" i="9" s="1"/>
  <c r="S6455" i="9"/>
  <c r="J6455" i="9"/>
  <c r="R6455" i="9" s="1"/>
  <c r="I6455" i="9"/>
  <c r="Q6455" i="9" s="1"/>
  <c r="S6454" i="9"/>
  <c r="J6454" i="9"/>
  <c r="R6454" i="9" s="1"/>
  <c r="I6454" i="9"/>
  <c r="Q6454" i="9" s="1"/>
  <c r="S6453" i="9"/>
  <c r="J6453" i="9"/>
  <c r="R6453" i="9" s="1"/>
  <c r="I6453" i="9"/>
  <c r="Q6453" i="9" s="1"/>
  <c r="S6452" i="9"/>
  <c r="J6452" i="9"/>
  <c r="R6452" i="9" s="1"/>
  <c r="I6452" i="9"/>
  <c r="Q6452" i="9" s="1"/>
  <c r="S6451" i="9"/>
  <c r="J6451" i="9"/>
  <c r="R6451" i="9" s="1"/>
  <c r="I6451" i="9"/>
  <c r="Q6451" i="9" s="1"/>
  <c r="S6450" i="9"/>
  <c r="J6450" i="9"/>
  <c r="R6450" i="9" s="1"/>
  <c r="I6450" i="9"/>
  <c r="Q6450" i="9" s="1"/>
  <c r="S6449" i="9"/>
  <c r="J6449" i="9"/>
  <c r="R6449" i="9" s="1"/>
  <c r="I6449" i="9"/>
  <c r="Q6449" i="9" s="1"/>
  <c r="S6448" i="9"/>
  <c r="J6448" i="9"/>
  <c r="R6448" i="9" s="1"/>
  <c r="I6448" i="9"/>
  <c r="Q6448" i="9" s="1"/>
  <c r="S6447" i="9"/>
  <c r="J6447" i="9"/>
  <c r="R6447" i="9" s="1"/>
  <c r="I6447" i="9"/>
  <c r="Q6447" i="9" s="1"/>
  <c r="S6446" i="9"/>
  <c r="J6446" i="9"/>
  <c r="R6446" i="9" s="1"/>
  <c r="I6446" i="9"/>
  <c r="Q6446" i="9" s="1"/>
  <c r="S6445" i="9"/>
  <c r="J6445" i="9"/>
  <c r="R6445" i="9" s="1"/>
  <c r="I6445" i="9"/>
  <c r="Q6445" i="9" s="1"/>
  <c r="S6444" i="9"/>
  <c r="J6444" i="9"/>
  <c r="R6444" i="9" s="1"/>
  <c r="I6444" i="9"/>
  <c r="Q6444" i="9" s="1"/>
  <c r="S6443" i="9"/>
  <c r="J6443" i="9"/>
  <c r="R6443" i="9" s="1"/>
  <c r="I6443" i="9"/>
  <c r="Q6443" i="9" s="1"/>
  <c r="S6442" i="9"/>
  <c r="J6442" i="9"/>
  <c r="R6442" i="9" s="1"/>
  <c r="I6442" i="9"/>
  <c r="Q6442" i="9" s="1"/>
  <c r="S6441" i="9"/>
  <c r="J6441" i="9"/>
  <c r="R6441" i="9" s="1"/>
  <c r="I6441" i="9"/>
  <c r="Q6441" i="9" s="1"/>
  <c r="S6440" i="9"/>
  <c r="J6440" i="9"/>
  <c r="R6440" i="9" s="1"/>
  <c r="I6440" i="9"/>
  <c r="Q6440" i="9" s="1"/>
  <c r="S6439" i="9"/>
  <c r="J6439" i="9"/>
  <c r="R6439" i="9" s="1"/>
  <c r="I6439" i="9"/>
  <c r="Q6439" i="9" s="1"/>
  <c r="S6438" i="9"/>
  <c r="J6438" i="9"/>
  <c r="R6438" i="9" s="1"/>
  <c r="I6438" i="9"/>
  <c r="Q6438" i="9" s="1"/>
  <c r="S6437" i="9"/>
  <c r="J6437" i="9"/>
  <c r="R6437" i="9" s="1"/>
  <c r="I6437" i="9"/>
  <c r="Q6437" i="9" s="1"/>
  <c r="S6436" i="9"/>
  <c r="J6436" i="9"/>
  <c r="R6436" i="9" s="1"/>
  <c r="I6436" i="9"/>
  <c r="Q6436" i="9" s="1"/>
  <c r="S6435" i="9"/>
  <c r="J6435" i="9"/>
  <c r="R6435" i="9" s="1"/>
  <c r="I6435" i="9"/>
  <c r="Q6435" i="9" s="1"/>
  <c r="S6434" i="9"/>
  <c r="J6434" i="9"/>
  <c r="R6434" i="9" s="1"/>
  <c r="I6434" i="9"/>
  <c r="Q6434" i="9" s="1"/>
  <c r="S6433" i="9"/>
  <c r="J6433" i="9"/>
  <c r="R6433" i="9" s="1"/>
  <c r="I6433" i="9"/>
  <c r="Q6433" i="9" s="1"/>
  <c r="S6432" i="9"/>
  <c r="J6432" i="9"/>
  <c r="R6432" i="9" s="1"/>
  <c r="I6432" i="9"/>
  <c r="Q6432" i="9" s="1"/>
  <c r="S6431" i="9"/>
  <c r="J6431" i="9"/>
  <c r="R6431" i="9" s="1"/>
  <c r="I6431" i="9"/>
  <c r="Q6431" i="9" s="1"/>
  <c r="S6430" i="9"/>
  <c r="J6430" i="9"/>
  <c r="R6430" i="9" s="1"/>
  <c r="I6430" i="9"/>
  <c r="Q6430" i="9" s="1"/>
  <c r="S6429" i="9"/>
  <c r="J6429" i="9"/>
  <c r="R6429" i="9" s="1"/>
  <c r="I6429" i="9"/>
  <c r="Q6429" i="9" s="1"/>
  <c r="S6428" i="9"/>
  <c r="J6428" i="9"/>
  <c r="R6428" i="9" s="1"/>
  <c r="I6428" i="9"/>
  <c r="Q6428" i="9" s="1"/>
  <c r="S6427" i="9"/>
  <c r="J6427" i="9"/>
  <c r="R6427" i="9" s="1"/>
  <c r="I6427" i="9"/>
  <c r="Q6427" i="9" s="1"/>
  <c r="S6426" i="9"/>
  <c r="J6426" i="9"/>
  <c r="R6426" i="9" s="1"/>
  <c r="I6426" i="9"/>
  <c r="Q6426" i="9" s="1"/>
  <c r="S6425" i="9"/>
  <c r="J6425" i="9"/>
  <c r="R6425" i="9" s="1"/>
  <c r="I6425" i="9"/>
  <c r="Q6425" i="9" s="1"/>
  <c r="S6424" i="9"/>
  <c r="J6424" i="9"/>
  <c r="R6424" i="9" s="1"/>
  <c r="I6424" i="9"/>
  <c r="Q6424" i="9" s="1"/>
  <c r="S6423" i="9"/>
  <c r="J6423" i="9"/>
  <c r="R6423" i="9" s="1"/>
  <c r="I6423" i="9"/>
  <c r="Q6423" i="9" s="1"/>
  <c r="S6422" i="9"/>
  <c r="J6422" i="9"/>
  <c r="R6422" i="9" s="1"/>
  <c r="I6422" i="9"/>
  <c r="Q6422" i="9" s="1"/>
  <c r="S6421" i="9"/>
  <c r="J6421" i="9"/>
  <c r="R6421" i="9" s="1"/>
  <c r="I6421" i="9"/>
  <c r="Q6421" i="9" s="1"/>
  <c r="S6420" i="9"/>
  <c r="J6420" i="9"/>
  <c r="R6420" i="9" s="1"/>
  <c r="I6420" i="9"/>
  <c r="Q6420" i="9" s="1"/>
  <c r="S6419" i="9"/>
  <c r="J6419" i="9"/>
  <c r="R6419" i="9" s="1"/>
  <c r="I6419" i="9"/>
  <c r="Q6419" i="9" s="1"/>
  <c r="S6418" i="9"/>
  <c r="J6418" i="9"/>
  <c r="R6418" i="9" s="1"/>
  <c r="I6418" i="9"/>
  <c r="Q6418" i="9" s="1"/>
  <c r="S6417" i="9"/>
  <c r="J6417" i="9"/>
  <c r="R6417" i="9" s="1"/>
  <c r="I6417" i="9"/>
  <c r="Q6417" i="9" s="1"/>
  <c r="S6416" i="9"/>
  <c r="J6416" i="9"/>
  <c r="R6416" i="9" s="1"/>
  <c r="I6416" i="9"/>
  <c r="Q6416" i="9" s="1"/>
  <c r="S6415" i="9"/>
  <c r="J6415" i="9"/>
  <c r="R6415" i="9" s="1"/>
  <c r="I6415" i="9"/>
  <c r="Q6415" i="9" s="1"/>
  <c r="S6414" i="9"/>
  <c r="J6414" i="9"/>
  <c r="R6414" i="9" s="1"/>
  <c r="I6414" i="9"/>
  <c r="Q6414" i="9" s="1"/>
  <c r="S6413" i="9"/>
  <c r="J6413" i="9"/>
  <c r="R6413" i="9" s="1"/>
  <c r="I6413" i="9"/>
  <c r="Q6413" i="9" s="1"/>
  <c r="S6412" i="9"/>
  <c r="J6412" i="9"/>
  <c r="R6412" i="9" s="1"/>
  <c r="I6412" i="9"/>
  <c r="Q6412" i="9" s="1"/>
  <c r="S6411" i="9"/>
  <c r="J6411" i="9"/>
  <c r="R6411" i="9" s="1"/>
  <c r="I6411" i="9"/>
  <c r="Q6411" i="9" s="1"/>
  <c r="S6410" i="9"/>
  <c r="J6410" i="9"/>
  <c r="R6410" i="9" s="1"/>
  <c r="I6410" i="9"/>
  <c r="Q6410" i="9" s="1"/>
  <c r="S6409" i="9"/>
  <c r="J6409" i="9"/>
  <c r="R6409" i="9" s="1"/>
  <c r="I6409" i="9"/>
  <c r="Q6409" i="9" s="1"/>
  <c r="S6408" i="9"/>
  <c r="J6408" i="9"/>
  <c r="R6408" i="9" s="1"/>
  <c r="I6408" i="9"/>
  <c r="Q6408" i="9" s="1"/>
  <c r="S6407" i="9"/>
  <c r="J6407" i="9"/>
  <c r="R6407" i="9" s="1"/>
  <c r="I6407" i="9"/>
  <c r="Q6407" i="9" s="1"/>
  <c r="S6406" i="9"/>
  <c r="J6406" i="9"/>
  <c r="R6406" i="9" s="1"/>
  <c r="I6406" i="9"/>
  <c r="Q6406" i="9" s="1"/>
  <c r="S6405" i="9"/>
  <c r="J6405" i="9"/>
  <c r="R6405" i="9" s="1"/>
  <c r="I6405" i="9"/>
  <c r="Q6405" i="9" s="1"/>
  <c r="S6404" i="9"/>
  <c r="J6404" i="9"/>
  <c r="R6404" i="9" s="1"/>
  <c r="I6404" i="9"/>
  <c r="Q6404" i="9" s="1"/>
  <c r="S6403" i="9"/>
  <c r="J6403" i="9"/>
  <c r="R6403" i="9" s="1"/>
  <c r="I6403" i="9"/>
  <c r="Q6403" i="9" s="1"/>
  <c r="S6402" i="9"/>
  <c r="J6402" i="9"/>
  <c r="R6402" i="9" s="1"/>
  <c r="I6402" i="9"/>
  <c r="Q6402" i="9" s="1"/>
  <c r="S6401" i="9"/>
  <c r="J6401" i="9"/>
  <c r="R6401" i="9" s="1"/>
  <c r="I6401" i="9"/>
  <c r="Q6401" i="9" s="1"/>
  <c r="S6400" i="9"/>
  <c r="J6400" i="9"/>
  <c r="R6400" i="9" s="1"/>
  <c r="I6400" i="9"/>
  <c r="Q6400" i="9" s="1"/>
  <c r="S6399" i="9"/>
  <c r="J6399" i="9"/>
  <c r="R6399" i="9" s="1"/>
  <c r="I6399" i="9"/>
  <c r="Q6399" i="9" s="1"/>
  <c r="S6398" i="9"/>
  <c r="J6398" i="9"/>
  <c r="R6398" i="9" s="1"/>
  <c r="I6398" i="9"/>
  <c r="Q6398" i="9" s="1"/>
  <c r="S6397" i="9"/>
  <c r="J6397" i="9"/>
  <c r="R6397" i="9" s="1"/>
  <c r="I6397" i="9"/>
  <c r="Q6397" i="9" s="1"/>
  <c r="S6396" i="9"/>
  <c r="J6396" i="9"/>
  <c r="R6396" i="9" s="1"/>
  <c r="I6396" i="9"/>
  <c r="Q6396" i="9" s="1"/>
  <c r="S6395" i="9"/>
  <c r="J6395" i="9"/>
  <c r="R6395" i="9" s="1"/>
  <c r="I6395" i="9"/>
  <c r="Q6395" i="9" s="1"/>
  <c r="S6394" i="9"/>
  <c r="J6394" i="9"/>
  <c r="R6394" i="9" s="1"/>
  <c r="I6394" i="9"/>
  <c r="Q6394" i="9" s="1"/>
  <c r="S6393" i="9"/>
  <c r="J6393" i="9"/>
  <c r="R6393" i="9" s="1"/>
  <c r="I6393" i="9"/>
  <c r="Q6393" i="9" s="1"/>
  <c r="S6392" i="9"/>
  <c r="J6392" i="9"/>
  <c r="R6392" i="9" s="1"/>
  <c r="I6392" i="9"/>
  <c r="Q6392" i="9" s="1"/>
  <c r="S6391" i="9"/>
  <c r="J6391" i="9"/>
  <c r="R6391" i="9" s="1"/>
  <c r="I6391" i="9"/>
  <c r="Q6391" i="9" s="1"/>
  <c r="S6390" i="9"/>
  <c r="J6390" i="9"/>
  <c r="R6390" i="9" s="1"/>
  <c r="I6390" i="9"/>
  <c r="Q6390" i="9" s="1"/>
  <c r="S6389" i="9"/>
  <c r="J6389" i="9"/>
  <c r="R6389" i="9" s="1"/>
  <c r="I6389" i="9"/>
  <c r="Q6389" i="9" s="1"/>
  <c r="S6388" i="9"/>
  <c r="J6388" i="9"/>
  <c r="R6388" i="9" s="1"/>
  <c r="I6388" i="9"/>
  <c r="Q6388" i="9" s="1"/>
  <c r="S6387" i="9"/>
  <c r="J6387" i="9"/>
  <c r="R6387" i="9" s="1"/>
  <c r="I6387" i="9"/>
  <c r="Q6387" i="9" s="1"/>
  <c r="S6386" i="9"/>
  <c r="J6386" i="9"/>
  <c r="R6386" i="9" s="1"/>
  <c r="I6386" i="9"/>
  <c r="Q6386" i="9" s="1"/>
  <c r="S6385" i="9"/>
  <c r="J6385" i="9"/>
  <c r="R6385" i="9" s="1"/>
  <c r="I6385" i="9"/>
  <c r="Q6385" i="9" s="1"/>
  <c r="S6384" i="9"/>
  <c r="J6384" i="9"/>
  <c r="R6384" i="9" s="1"/>
  <c r="I6384" i="9"/>
  <c r="Q6384" i="9" s="1"/>
  <c r="S6383" i="9"/>
  <c r="J6383" i="9"/>
  <c r="R6383" i="9" s="1"/>
  <c r="I6383" i="9"/>
  <c r="Q6383" i="9" s="1"/>
  <c r="S6382" i="9"/>
  <c r="J6382" i="9"/>
  <c r="R6382" i="9" s="1"/>
  <c r="I6382" i="9"/>
  <c r="Q6382" i="9" s="1"/>
  <c r="S6381" i="9"/>
  <c r="J6381" i="9"/>
  <c r="R6381" i="9" s="1"/>
  <c r="I6381" i="9"/>
  <c r="Q6381" i="9" s="1"/>
  <c r="S6380" i="9"/>
  <c r="J6380" i="9"/>
  <c r="R6380" i="9" s="1"/>
  <c r="I6380" i="9"/>
  <c r="Q6380" i="9" s="1"/>
  <c r="S6379" i="9"/>
  <c r="J6379" i="9"/>
  <c r="R6379" i="9" s="1"/>
  <c r="I6379" i="9"/>
  <c r="Q6379" i="9" s="1"/>
  <c r="S6378" i="9"/>
  <c r="J6378" i="9"/>
  <c r="R6378" i="9" s="1"/>
  <c r="I6378" i="9"/>
  <c r="Q6378" i="9" s="1"/>
  <c r="S6377" i="9"/>
  <c r="J6377" i="9"/>
  <c r="R6377" i="9" s="1"/>
  <c r="I6377" i="9"/>
  <c r="Q6377" i="9" s="1"/>
  <c r="S6376" i="9"/>
  <c r="J6376" i="9"/>
  <c r="R6376" i="9" s="1"/>
  <c r="I6376" i="9"/>
  <c r="Q6376" i="9" s="1"/>
  <c r="S6375" i="9"/>
  <c r="J6375" i="9"/>
  <c r="R6375" i="9" s="1"/>
  <c r="I6375" i="9"/>
  <c r="Q6375" i="9" s="1"/>
  <c r="S6374" i="9"/>
  <c r="J6374" i="9"/>
  <c r="R6374" i="9" s="1"/>
  <c r="I6374" i="9"/>
  <c r="Q6374" i="9" s="1"/>
  <c r="S6373" i="9"/>
  <c r="J6373" i="9"/>
  <c r="R6373" i="9" s="1"/>
  <c r="I6373" i="9"/>
  <c r="Q6373" i="9" s="1"/>
  <c r="S6372" i="9"/>
  <c r="J6372" i="9"/>
  <c r="R6372" i="9" s="1"/>
  <c r="I6372" i="9"/>
  <c r="Q6372" i="9" s="1"/>
  <c r="S6371" i="9"/>
  <c r="J6371" i="9"/>
  <c r="R6371" i="9" s="1"/>
  <c r="I6371" i="9"/>
  <c r="Q6371" i="9" s="1"/>
  <c r="S6370" i="9"/>
  <c r="J6370" i="9"/>
  <c r="R6370" i="9" s="1"/>
  <c r="I6370" i="9"/>
  <c r="Q6370" i="9" s="1"/>
  <c r="S6369" i="9"/>
  <c r="J6369" i="9"/>
  <c r="R6369" i="9" s="1"/>
  <c r="I6369" i="9"/>
  <c r="Q6369" i="9" s="1"/>
  <c r="S6368" i="9"/>
  <c r="J6368" i="9"/>
  <c r="R6368" i="9" s="1"/>
  <c r="I6368" i="9"/>
  <c r="Q6368" i="9" s="1"/>
  <c r="S6367" i="9"/>
  <c r="J6367" i="9"/>
  <c r="R6367" i="9" s="1"/>
  <c r="I6367" i="9"/>
  <c r="Q6367" i="9" s="1"/>
  <c r="S6366" i="9"/>
  <c r="J6366" i="9"/>
  <c r="R6366" i="9" s="1"/>
  <c r="I6366" i="9"/>
  <c r="Q6366" i="9" s="1"/>
  <c r="S6365" i="9"/>
  <c r="J6365" i="9"/>
  <c r="R6365" i="9" s="1"/>
  <c r="I6365" i="9"/>
  <c r="Q6365" i="9" s="1"/>
  <c r="S6364" i="9"/>
  <c r="J6364" i="9"/>
  <c r="R6364" i="9" s="1"/>
  <c r="I6364" i="9"/>
  <c r="Q6364" i="9" s="1"/>
  <c r="S6363" i="9"/>
  <c r="J6363" i="9"/>
  <c r="R6363" i="9" s="1"/>
  <c r="I6363" i="9"/>
  <c r="Q6363" i="9" s="1"/>
  <c r="S6362" i="9"/>
  <c r="J6362" i="9"/>
  <c r="R6362" i="9" s="1"/>
  <c r="I6362" i="9"/>
  <c r="Q6362" i="9" s="1"/>
  <c r="S6361" i="9"/>
  <c r="J6361" i="9"/>
  <c r="R6361" i="9" s="1"/>
  <c r="I6361" i="9"/>
  <c r="Q6361" i="9" s="1"/>
  <c r="S6360" i="9"/>
  <c r="J6360" i="9"/>
  <c r="R6360" i="9" s="1"/>
  <c r="I6360" i="9"/>
  <c r="Q6360" i="9" s="1"/>
  <c r="S6359" i="9"/>
  <c r="J6359" i="9"/>
  <c r="R6359" i="9" s="1"/>
  <c r="I6359" i="9"/>
  <c r="Q6359" i="9" s="1"/>
  <c r="S6358" i="9"/>
  <c r="J6358" i="9"/>
  <c r="R6358" i="9" s="1"/>
  <c r="I6358" i="9"/>
  <c r="Q6358" i="9" s="1"/>
  <c r="S6357" i="9"/>
  <c r="J6357" i="9"/>
  <c r="R6357" i="9" s="1"/>
  <c r="I6357" i="9"/>
  <c r="Q6357" i="9" s="1"/>
  <c r="S6356" i="9"/>
  <c r="J6356" i="9"/>
  <c r="R6356" i="9" s="1"/>
  <c r="I6356" i="9"/>
  <c r="Q6356" i="9" s="1"/>
  <c r="S6355" i="9"/>
  <c r="J6355" i="9"/>
  <c r="R6355" i="9" s="1"/>
  <c r="I6355" i="9"/>
  <c r="Q6355" i="9" s="1"/>
  <c r="S6354" i="9"/>
  <c r="J6354" i="9"/>
  <c r="R6354" i="9" s="1"/>
  <c r="I6354" i="9"/>
  <c r="Q6354" i="9" s="1"/>
  <c r="S6353" i="9"/>
  <c r="J6353" i="9"/>
  <c r="R6353" i="9" s="1"/>
  <c r="I6353" i="9"/>
  <c r="Q6353" i="9" s="1"/>
  <c r="S6352" i="9"/>
  <c r="J6352" i="9"/>
  <c r="R6352" i="9" s="1"/>
  <c r="I6352" i="9"/>
  <c r="Q6352" i="9" s="1"/>
  <c r="S6351" i="9"/>
  <c r="J6351" i="9"/>
  <c r="R6351" i="9" s="1"/>
  <c r="I6351" i="9"/>
  <c r="Q6351" i="9" s="1"/>
  <c r="S6350" i="9"/>
  <c r="J6350" i="9"/>
  <c r="R6350" i="9" s="1"/>
  <c r="I6350" i="9"/>
  <c r="Q6350" i="9" s="1"/>
  <c r="S6349" i="9"/>
  <c r="J6349" i="9"/>
  <c r="R6349" i="9" s="1"/>
  <c r="I6349" i="9"/>
  <c r="Q6349" i="9" s="1"/>
  <c r="S6348" i="9"/>
  <c r="J6348" i="9"/>
  <c r="R6348" i="9" s="1"/>
  <c r="I6348" i="9"/>
  <c r="Q6348" i="9" s="1"/>
  <c r="S6347" i="9"/>
  <c r="J6347" i="9"/>
  <c r="R6347" i="9" s="1"/>
  <c r="I6347" i="9"/>
  <c r="Q6347" i="9" s="1"/>
  <c r="S6346" i="9"/>
  <c r="J6346" i="9"/>
  <c r="R6346" i="9" s="1"/>
  <c r="I6346" i="9"/>
  <c r="Q6346" i="9" s="1"/>
  <c r="S6345" i="9"/>
  <c r="J6345" i="9"/>
  <c r="R6345" i="9" s="1"/>
  <c r="I6345" i="9"/>
  <c r="Q6345" i="9" s="1"/>
  <c r="S6344" i="9"/>
  <c r="J6344" i="9"/>
  <c r="R6344" i="9" s="1"/>
  <c r="I6344" i="9"/>
  <c r="Q6344" i="9" s="1"/>
  <c r="S6343" i="9"/>
  <c r="J6343" i="9"/>
  <c r="R6343" i="9" s="1"/>
  <c r="I6343" i="9"/>
  <c r="Q6343" i="9" s="1"/>
  <c r="S6342" i="9"/>
  <c r="J6342" i="9"/>
  <c r="R6342" i="9" s="1"/>
  <c r="I6342" i="9"/>
  <c r="Q6342" i="9" s="1"/>
  <c r="S6341" i="9"/>
  <c r="J6341" i="9"/>
  <c r="R6341" i="9" s="1"/>
  <c r="I6341" i="9"/>
  <c r="Q6341" i="9" s="1"/>
  <c r="S6340" i="9"/>
  <c r="J6340" i="9"/>
  <c r="R6340" i="9" s="1"/>
  <c r="I6340" i="9"/>
  <c r="Q6340" i="9" s="1"/>
  <c r="S6339" i="9"/>
  <c r="J6339" i="9"/>
  <c r="R6339" i="9" s="1"/>
  <c r="I6339" i="9"/>
  <c r="Q6339" i="9" s="1"/>
  <c r="S6338" i="9"/>
  <c r="J6338" i="9"/>
  <c r="R6338" i="9" s="1"/>
  <c r="I6338" i="9"/>
  <c r="Q6338" i="9" s="1"/>
  <c r="S6337" i="9"/>
  <c r="J6337" i="9"/>
  <c r="R6337" i="9" s="1"/>
  <c r="I6337" i="9"/>
  <c r="Q6337" i="9" s="1"/>
  <c r="S6336" i="9"/>
  <c r="J6336" i="9"/>
  <c r="R6336" i="9" s="1"/>
  <c r="I6336" i="9"/>
  <c r="Q6336" i="9" s="1"/>
  <c r="S6335" i="9"/>
  <c r="J6335" i="9"/>
  <c r="R6335" i="9" s="1"/>
  <c r="I6335" i="9"/>
  <c r="Q6335" i="9" s="1"/>
  <c r="S6334" i="9"/>
  <c r="J6334" i="9"/>
  <c r="R6334" i="9" s="1"/>
  <c r="I6334" i="9"/>
  <c r="Q6334" i="9" s="1"/>
  <c r="S6333" i="9"/>
  <c r="J6333" i="9"/>
  <c r="R6333" i="9" s="1"/>
  <c r="I6333" i="9"/>
  <c r="Q6333" i="9" s="1"/>
  <c r="S6332" i="9"/>
  <c r="J6332" i="9"/>
  <c r="R6332" i="9" s="1"/>
  <c r="I6332" i="9"/>
  <c r="Q6332" i="9" s="1"/>
  <c r="S6331" i="9"/>
  <c r="J6331" i="9"/>
  <c r="R6331" i="9" s="1"/>
  <c r="I6331" i="9"/>
  <c r="Q6331" i="9" s="1"/>
  <c r="S6330" i="9"/>
  <c r="J6330" i="9"/>
  <c r="R6330" i="9" s="1"/>
  <c r="I6330" i="9"/>
  <c r="Q6330" i="9" s="1"/>
  <c r="S6329" i="9"/>
  <c r="J6329" i="9"/>
  <c r="R6329" i="9" s="1"/>
  <c r="I6329" i="9"/>
  <c r="Q6329" i="9" s="1"/>
  <c r="S6328" i="9"/>
  <c r="J6328" i="9"/>
  <c r="R6328" i="9" s="1"/>
  <c r="I6328" i="9"/>
  <c r="Q6328" i="9" s="1"/>
  <c r="S6327" i="9"/>
  <c r="J6327" i="9"/>
  <c r="R6327" i="9" s="1"/>
  <c r="I6327" i="9"/>
  <c r="Q6327" i="9" s="1"/>
  <c r="S6326" i="9"/>
  <c r="J6326" i="9"/>
  <c r="R6326" i="9" s="1"/>
  <c r="I6326" i="9"/>
  <c r="Q6326" i="9" s="1"/>
  <c r="S6325" i="9"/>
  <c r="J6325" i="9"/>
  <c r="R6325" i="9" s="1"/>
  <c r="I6325" i="9"/>
  <c r="Q6325" i="9" s="1"/>
  <c r="S6324" i="9"/>
  <c r="J6324" i="9"/>
  <c r="R6324" i="9" s="1"/>
  <c r="I6324" i="9"/>
  <c r="Q6324" i="9" s="1"/>
  <c r="S6323" i="9"/>
  <c r="J6323" i="9"/>
  <c r="R6323" i="9" s="1"/>
  <c r="I6323" i="9"/>
  <c r="Q6323" i="9" s="1"/>
  <c r="S6322" i="9"/>
  <c r="J6322" i="9"/>
  <c r="R6322" i="9" s="1"/>
  <c r="I6322" i="9"/>
  <c r="Q6322" i="9" s="1"/>
  <c r="S6321" i="9"/>
  <c r="J6321" i="9"/>
  <c r="R6321" i="9" s="1"/>
  <c r="I6321" i="9"/>
  <c r="Q6321" i="9" s="1"/>
  <c r="S6320" i="9"/>
  <c r="J6320" i="9"/>
  <c r="R6320" i="9" s="1"/>
  <c r="I6320" i="9"/>
  <c r="Q6320" i="9" s="1"/>
  <c r="S6319" i="9"/>
  <c r="J6319" i="9"/>
  <c r="R6319" i="9" s="1"/>
  <c r="I6319" i="9"/>
  <c r="Q6319" i="9" s="1"/>
  <c r="S6318" i="9"/>
  <c r="J6318" i="9"/>
  <c r="R6318" i="9" s="1"/>
  <c r="I6318" i="9"/>
  <c r="Q6318" i="9" s="1"/>
  <c r="S6317" i="9"/>
  <c r="J6317" i="9"/>
  <c r="R6317" i="9" s="1"/>
  <c r="I6317" i="9"/>
  <c r="Q6317" i="9" s="1"/>
  <c r="S6316" i="9"/>
  <c r="J6316" i="9"/>
  <c r="R6316" i="9" s="1"/>
  <c r="I6316" i="9"/>
  <c r="Q6316" i="9" s="1"/>
  <c r="S6315" i="9"/>
  <c r="J6315" i="9"/>
  <c r="R6315" i="9" s="1"/>
  <c r="I6315" i="9"/>
  <c r="Q6315" i="9" s="1"/>
  <c r="S6314" i="9"/>
  <c r="J6314" i="9"/>
  <c r="R6314" i="9" s="1"/>
  <c r="I6314" i="9"/>
  <c r="Q6314" i="9" s="1"/>
  <c r="S6313" i="9"/>
  <c r="J6313" i="9"/>
  <c r="R6313" i="9" s="1"/>
  <c r="I6313" i="9"/>
  <c r="Q6313" i="9" s="1"/>
  <c r="S6312" i="9"/>
  <c r="J6312" i="9"/>
  <c r="R6312" i="9" s="1"/>
  <c r="I6312" i="9"/>
  <c r="Q6312" i="9" s="1"/>
  <c r="S6311" i="9"/>
  <c r="J6311" i="9"/>
  <c r="R6311" i="9" s="1"/>
  <c r="I6311" i="9"/>
  <c r="Q6311" i="9" s="1"/>
  <c r="S6310" i="9"/>
  <c r="J6310" i="9"/>
  <c r="R6310" i="9" s="1"/>
  <c r="I6310" i="9"/>
  <c r="Q6310" i="9" s="1"/>
  <c r="S6309" i="9"/>
  <c r="J6309" i="9"/>
  <c r="R6309" i="9" s="1"/>
  <c r="I6309" i="9"/>
  <c r="Q6309" i="9" s="1"/>
  <c r="S6308" i="9"/>
  <c r="J6308" i="9"/>
  <c r="R6308" i="9" s="1"/>
  <c r="I6308" i="9"/>
  <c r="Q6308" i="9" s="1"/>
  <c r="S6307" i="9"/>
  <c r="J6307" i="9"/>
  <c r="R6307" i="9" s="1"/>
  <c r="I6307" i="9"/>
  <c r="Q6307" i="9" s="1"/>
  <c r="S6306" i="9"/>
  <c r="J6306" i="9"/>
  <c r="R6306" i="9" s="1"/>
  <c r="I6306" i="9"/>
  <c r="Q6306" i="9" s="1"/>
  <c r="S6305" i="9"/>
  <c r="J6305" i="9"/>
  <c r="R6305" i="9" s="1"/>
  <c r="I6305" i="9"/>
  <c r="Q6305" i="9" s="1"/>
  <c r="S6304" i="9"/>
  <c r="J6304" i="9"/>
  <c r="R6304" i="9" s="1"/>
  <c r="I6304" i="9"/>
  <c r="Q6304" i="9" s="1"/>
  <c r="S6303" i="9"/>
  <c r="J6303" i="9"/>
  <c r="R6303" i="9" s="1"/>
  <c r="I6303" i="9"/>
  <c r="Q6303" i="9" s="1"/>
  <c r="S6302" i="9"/>
  <c r="J6302" i="9"/>
  <c r="R6302" i="9" s="1"/>
  <c r="I6302" i="9"/>
  <c r="Q6302" i="9" s="1"/>
  <c r="S6301" i="9"/>
  <c r="J6301" i="9"/>
  <c r="R6301" i="9" s="1"/>
  <c r="I6301" i="9"/>
  <c r="Q6301" i="9" s="1"/>
  <c r="S6300" i="9"/>
  <c r="J6300" i="9"/>
  <c r="R6300" i="9" s="1"/>
  <c r="I6300" i="9"/>
  <c r="Q6300" i="9" s="1"/>
  <c r="S6299" i="9"/>
  <c r="J6299" i="9"/>
  <c r="R6299" i="9" s="1"/>
  <c r="I6299" i="9"/>
  <c r="Q6299" i="9" s="1"/>
  <c r="S6298" i="9"/>
  <c r="J6298" i="9"/>
  <c r="R6298" i="9" s="1"/>
  <c r="I6298" i="9"/>
  <c r="Q6298" i="9" s="1"/>
  <c r="S6297" i="9"/>
  <c r="J6297" i="9"/>
  <c r="R6297" i="9" s="1"/>
  <c r="I6297" i="9"/>
  <c r="Q6297" i="9" s="1"/>
  <c r="S6296" i="9"/>
  <c r="J6296" i="9"/>
  <c r="R6296" i="9" s="1"/>
  <c r="I6296" i="9"/>
  <c r="Q6296" i="9" s="1"/>
  <c r="S6295" i="9"/>
  <c r="J6295" i="9"/>
  <c r="R6295" i="9" s="1"/>
  <c r="I6295" i="9"/>
  <c r="Q6295" i="9" s="1"/>
  <c r="S6294" i="9"/>
  <c r="J6294" i="9"/>
  <c r="R6294" i="9" s="1"/>
  <c r="I6294" i="9"/>
  <c r="Q6294" i="9" s="1"/>
  <c r="S6293" i="9"/>
  <c r="J6293" i="9"/>
  <c r="R6293" i="9" s="1"/>
  <c r="I6293" i="9"/>
  <c r="Q6293" i="9" s="1"/>
  <c r="S6292" i="9"/>
  <c r="J6292" i="9"/>
  <c r="R6292" i="9" s="1"/>
  <c r="I6292" i="9"/>
  <c r="Q6292" i="9" s="1"/>
  <c r="S6291" i="9"/>
  <c r="J6291" i="9"/>
  <c r="R6291" i="9" s="1"/>
  <c r="I6291" i="9"/>
  <c r="Q6291" i="9" s="1"/>
  <c r="S6290" i="9"/>
  <c r="J6290" i="9"/>
  <c r="R6290" i="9" s="1"/>
  <c r="I6290" i="9"/>
  <c r="Q6290" i="9" s="1"/>
  <c r="S6289" i="9"/>
  <c r="J6289" i="9"/>
  <c r="R6289" i="9" s="1"/>
  <c r="I6289" i="9"/>
  <c r="Q6289" i="9" s="1"/>
  <c r="S6288" i="9"/>
  <c r="J6288" i="9"/>
  <c r="R6288" i="9" s="1"/>
  <c r="I6288" i="9"/>
  <c r="Q6288" i="9" s="1"/>
  <c r="S6287" i="9"/>
  <c r="J6287" i="9"/>
  <c r="R6287" i="9" s="1"/>
  <c r="I6287" i="9"/>
  <c r="Q6287" i="9" s="1"/>
  <c r="S6286" i="9"/>
  <c r="J6286" i="9"/>
  <c r="R6286" i="9" s="1"/>
  <c r="I6286" i="9"/>
  <c r="Q6286" i="9" s="1"/>
  <c r="S6285" i="9"/>
  <c r="J6285" i="9"/>
  <c r="R6285" i="9" s="1"/>
  <c r="I6285" i="9"/>
  <c r="Q6285" i="9" s="1"/>
  <c r="S6284" i="9"/>
  <c r="J6284" i="9"/>
  <c r="R6284" i="9" s="1"/>
  <c r="I6284" i="9"/>
  <c r="Q6284" i="9" s="1"/>
  <c r="S6283" i="9"/>
  <c r="J6283" i="9"/>
  <c r="R6283" i="9" s="1"/>
  <c r="I6283" i="9"/>
  <c r="Q6283" i="9" s="1"/>
  <c r="S6282" i="9"/>
  <c r="J6282" i="9"/>
  <c r="R6282" i="9" s="1"/>
  <c r="I6282" i="9"/>
  <c r="Q6282" i="9" s="1"/>
  <c r="S6281" i="9"/>
  <c r="J6281" i="9"/>
  <c r="R6281" i="9" s="1"/>
  <c r="I6281" i="9"/>
  <c r="Q6281" i="9" s="1"/>
  <c r="S6280" i="9"/>
  <c r="J6280" i="9"/>
  <c r="R6280" i="9" s="1"/>
  <c r="I6280" i="9"/>
  <c r="Q6280" i="9" s="1"/>
  <c r="S6279" i="9"/>
  <c r="J6279" i="9"/>
  <c r="R6279" i="9" s="1"/>
  <c r="I6279" i="9"/>
  <c r="Q6279" i="9" s="1"/>
  <c r="S6278" i="9"/>
  <c r="J6278" i="9"/>
  <c r="R6278" i="9" s="1"/>
  <c r="I6278" i="9"/>
  <c r="Q6278" i="9" s="1"/>
  <c r="S6277" i="9"/>
  <c r="J6277" i="9"/>
  <c r="R6277" i="9" s="1"/>
  <c r="I6277" i="9"/>
  <c r="Q6277" i="9" s="1"/>
  <c r="S6276" i="9"/>
  <c r="J6276" i="9"/>
  <c r="R6276" i="9" s="1"/>
  <c r="I6276" i="9"/>
  <c r="Q6276" i="9" s="1"/>
  <c r="S6275" i="9"/>
  <c r="J6275" i="9"/>
  <c r="R6275" i="9" s="1"/>
  <c r="I6275" i="9"/>
  <c r="Q6275" i="9" s="1"/>
  <c r="S6274" i="9"/>
  <c r="J6274" i="9"/>
  <c r="R6274" i="9" s="1"/>
  <c r="I6274" i="9"/>
  <c r="Q6274" i="9" s="1"/>
  <c r="S6273" i="9"/>
  <c r="J6273" i="9"/>
  <c r="R6273" i="9" s="1"/>
  <c r="I6273" i="9"/>
  <c r="Q6273" i="9" s="1"/>
  <c r="S6272" i="9"/>
  <c r="J6272" i="9"/>
  <c r="R6272" i="9" s="1"/>
  <c r="I6272" i="9"/>
  <c r="Q6272" i="9" s="1"/>
  <c r="S6271" i="9"/>
  <c r="J6271" i="9"/>
  <c r="R6271" i="9" s="1"/>
  <c r="I6271" i="9"/>
  <c r="Q6271" i="9" s="1"/>
  <c r="S6270" i="9"/>
  <c r="J6270" i="9"/>
  <c r="R6270" i="9" s="1"/>
  <c r="I6270" i="9"/>
  <c r="Q6270" i="9" s="1"/>
  <c r="S6269" i="9"/>
  <c r="J6269" i="9"/>
  <c r="R6269" i="9" s="1"/>
  <c r="I6269" i="9"/>
  <c r="Q6269" i="9" s="1"/>
  <c r="S6268" i="9"/>
  <c r="J6268" i="9"/>
  <c r="R6268" i="9" s="1"/>
  <c r="I6268" i="9"/>
  <c r="Q6268" i="9" s="1"/>
  <c r="S6267" i="9"/>
  <c r="J6267" i="9"/>
  <c r="R6267" i="9" s="1"/>
  <c r="I6267" i="9"/>
  <c r="Q6267" i="9" s="1"/>
  <c r="S6266" i="9"/>
  <c r="J6266" i="9"/>
  <c r="R6266" i="9" s="1"/>
  <c r="I6266" i="9"/>
  <c r="Q6266" i="9" s="1"/>
  <c r="S6265" i="9"/>
  <c r="J6265" i="9"/>
  <c r="R6265" i="9" s="1"/>
  <c r="I6265" i="9"/>
  <c r="Q6265" i="9" s="1"/>
  <c r="S6264" i="9"/>
  <c r="J6264" i="9"/>
  <c r="R6264" i="9" s="1"/>
  <c r="I6264" i="9"/>
  <c r="Q6264" i="9" s="1"/>
  <c r="S6263" i="9"/>
  <c r="J6263" i="9"/>
  <c r="R6263" i="9" s="1"/>
  <c r="I6263" i="9"/>
  <c r="Q6263" i="9" s="1"/>
  <c r="S6262" i="9"/>
  <c r="J6262" i="9"/>
  <c r="R6262" i="9" s="1"/>
  <c r="I6262" i="9"/>
  <c r="Q6262" i="9" s="1"/>
  <c r="S6261" i="9"/>
  <c r="J6261" i="9"/>
  <c r="R6261" i="9" s="1"/>
  <c r="I6261" i="9"/>
  <c r="Q6261" i="9" s="1"/>
  <c r="S6260" i="9"/>
  <c r="J6260" i="9"/>
  <c r="R6260" i="9" s="1"/>
  <c r="I6260" i="9"/>
  <c r="Q6260" i="9" s="1"/>
  <c r="S6259" i="9"/>
  <c r="J6259" i="9"/>
  <c r="R6259" i="9" s="1"/>
  <c r="I6259" i="9"/>
  <c r="Q6259" i="9" s="1"/>
  <c r="S6258" i="9"/>
  <c r="J6258" i="9"/>
  <c r="R6258" i="9" s="1"/>
  <c r="I6258" i="9"/>
  <c r="Q6258" i="9" s="1"/>
  <c r="S6257" i="9"/>
  <c r="J6257" i="9"/>
  <c r="R6257" i="9" s="1"/>
  <c r="I6257" i="9"/>
  <c r="Q6257" i="9" s="1"/>
  <c r="S6256" i="9"/>
  <c r="J6256" i="9"/>
  <c r="R6256" i="9" s="1"/>
  <c r="I6256" i="9"/>
  <c r="Q6256" i="9" s="1"/>
  <c r="S6255" i="9"/>
  <c r="J6255" i="9"/>
  <c r="R6255" i="9" s="1"/>
  <c r="I6255" i="9"/>
  <c r="Q6255" i="9" s="1"/>
  <c r="S6254" i="9"/>
  <c r="J6254" i="9"/>
  <c r="R6254" i="9" s="1"/>
  <c r="I6254" i="9"/>
  <c r="Q6254" i="9" s="1"/>
  <c r="S6253" i="9"/>
  <c r="J6253" i="9"/>
  <c r="R6253" i="9" s="1"/>
  <c r="I6253" i="9"/>
  <c r="Q6253" i="9" s="1"/>
  <c r="S6252" i="9"/>
  <c r="J6252" i="9"/>
  <c r="R6252" i="9" s="1"/>
  <c r="I6252" i="9"/>
  <c r="Q6252" i="9" s="1"/>
  <c r="S6251" i="9"/>
  <c r="J6251" i="9"/>
  <c r="R6251" i="9" s="1"/>
  <c r="I6251" i="9"/>
  <c r="Q6251" i="9" s="1"/>
  <c r="S6250" i="9"/>
  <c r="J6250" i="9"/>
  <c r="R6250" i="9" s="1"/>
  <c r="I6250" i="9"/>
  <c r="Q6250" i="9" s="1"/>
  <c r="S6249" i="9"/>
  <c r="J6249" i="9"/>
  <c r="R6249" i="9" s="1"/>
  <c r="I6249" i="9"/>
  <c r="Q6249" i="9" s="1"/>
  <c r="S6248" i="9"/>
  <c r="J6248" i="9"/>
  <c r="R6248" i="9" s="1"/>
  <c r="I6248" i="9"/>
  <c r="Q6248" i="9" s="1"/>
  <c r="S6247" i="9"/>
  <c r="J6247" i="9"/>
  <c r="R6247" i="9" s="1"/>
  <c r="I6247" i="9"/>
  <c r="Q6247" i="9" s="1"/>
  <c r="S6246" i="9"/>
  <c r="J6246" i="9"/>
  <c r="R6246" i="9" s="1"/>
  <c r="I6246" i="9"/>
  <c r="Q6246" i="9" s="1"/>
  <c r="S6245" i="9"/>
  <c r="J6245" i="9"/>
  <c r="R6245" i="9" s="1"/>
  <c r="I6245" i="9"/>
  <c r="Q6245" i="9" s="1"/>
  <c r="S6244" i="9"/>
  <c r="J6244" i="9"/>
  <c r="R6244" i="9" s="1"/>
  <c r="I6244" i="9"/>
  <c r="Q6244" i="9" s="1"/>
  <c r="S6243" i="9"/>
  <c r="J6243" i="9"/>
  <c r="R6243" i="9" s="1"/>
  <c r="I6243" i="9"/>
  <c r="Q6243" i="9" s="1"/>
  <c r="S6242" i="9"/>
  <c r="J6242" i="9"/>
  <c r="R6242" i="9" s="1"/>
  <c r="I6242" i="9"/>
  <c r="Q6242" i="9" s="1"/>
  <c r="S6241" i="9"/>
  <c r="J6241" i="9"/>
  <c r="R6241" i="9" s="1"/>
  <c r="I6241" i="9"/>
  <c r="Q6241" i="9" s="1"/>
  <c r="S6240" i="9"/>
  <c r="J6240" i="9"/>
  <c r="R6240" i="9" s="1"/>
  <c r="I6240" i="9"/>
  <c r="Q6240" i="9" s="1"/>
  <c r="S6239" i="9"/>
  <c r="J6239" i="9"/>
  <c r="R6239" i="9" s="1"/>
  <c r="I6239" i="9"/>
  <c r="Q6239" i="9" s="1"/>
  <c r="S6238" i="9"/>
  <c r="J6238" i="9"/>
  <c r="R6238" i="9" s="1"/>
  <c r="I6238" i="9"/>
  <c r="Q6238" i="9" s="1"/>
  <c r="S6237" i="9"/>
  <c r="J6237" i="9"/>
  <c r="R6237" i="9" s="1"/>
  <c r="I6237" i="9"/>
  <c r="Q6237" i="9" s="1"/>
  <c r="S6236" i="9"/>
  <c r="J6236" i="9"/>
  <c r="R6236" i="9" s="1"/>
  <c r="I6236" i="9"/>
  <c r="Q6236" i="9" s="1"/>
  <c r="S6235" i="9"/>
  <c r="J6235" i="9"/>
  <c r="R6235" i="9" s="1"/>
  <c r="I6235" i="9"/>
  <c r="Q6235" i="9" s="1"/>
  <c r="S6234" i="9"/>
  <c r="J6234" i="9"/>
  <c r="R6234" i="9" s="1"/>
  <c r="I6234" i="9"/>
  <c r="Q6234" i="9" s="1"/>
  <c r="S6233" i="9"/>
  <c r="J6233" i="9"/>
  <c r="R6233" i="9" s="1"/>
  <c r="I6233" i="9"/>
  <c r="Q6233" i="9" s="1"/>
  <c r="S6232" i="9"/>
  <c r="J6232" i="9"/>
  <c r="R6232" i="9" s="1"/>
  <c r="I6232" i="9"/>
  <c r="Q6232" i="9" s="1"/>
  <c r="S6231" i="9"/>
  <c r="J6231" i="9"/>
  <c r="R6231" i="9" s="1"/>
  <c r="I6231" i="9"/>
  <c r="Q6231" i="9" s="1"/>
  <c r="S6230" i="9"/>
  <c r="J6230" i="9"/>
  <c r="R6230" i="9" s="1"/>
  <c r="I6230" i="9"/>
  <c r="Q6230" i="9" s="1"/>
  <c r="S6229" i="9"/>
  <c r="J6229" i="9"/>
  <c r="R6229" i="9" s="1"/>
  <c r="I6229" i="9"/>
  <c r="Q6229" i="9" s="1"/>
  <c r="S6228" i="9"/>
  <c r="J6228" i="9"/>
  <c r="R6228" i="9" s="1"/>
  <c r="I6228" i="9"/>
  <c r="Q6228" i="9" s="1"/>
  <c r="S6227" i="9"/>
  <c r="J6227" i="9"/>
  <c r="R6227" i="9" s="1"/>
  <c r="I6227" i="9"/>
  <c r="Q6227" i="9" s="1"/>
  <c r="S6226" i="9"/>
  <c r="J6226" i="9"/>
  <c r="R6226" i="9" s="1"/>
  <c r="I6226" i="9"/>
  <c r="Q6226" i="9" s="1"/>
  <c r="S6225" i="9"/>
  <c r="J6225" i="9"/>
  <c r="R6225" i="9" s="1"/>
  <c r="I6225" i="9"/>
  <c r="Q6225" i="9" s="1"/>
  <c r="S6224" i="9"/>
  <c r="J6224" i="9"/>
  <c r="R6224" i="9" s="1"/>
  <c r="I6224" i="9"/>
  <c r="Q6224" i="9" s="1"/>
  <c r="S6223" i="9"/>
  <c r="J6223" i="9"/>
  <c r="R6223" i="9" s="1"/>
  <c r="I6223" i="9"/>
  <c r="Q6223" i="9" s="1"/>
  <c r="S6222" i="9"/>
  <c r="J6222" i="9"/>
  <c r="R6222" i="9" s="1"/>
  <c r="I6222" i="9"/>
  <c r="Q6222" i="9" s="1"/>
  <c r="S6221" i="9"/>
  <c r="J6221" i="9"/>
  <c r="R6221" i="9" s="1"/>
  <c r="I6221" i="9"/>
  <c r="Q6221" i="9" s="1"/>
  <c r="S6220" i="9"/>
  <c r="J6220" i="9"/>
  <c r="R6220" i="9" s="1"/>
  <c r="I6220" i="9"/>
  <c r="Q6220" i="9" s="1"/>
  <c r="S6219" i="9"/>
  <c r="J6219" i="9"/>
  <c r="R6219" i="9" s="1"/>
  <c r="I6219" i="9"/>
  <c r="Q6219" i="9" s="1"/>
  <c r="S6218" i="9"/>
  <c r="J6218" i="9"/>
  <c r="R6218" i="9" s="1"/>
  <c r="I6218" i="9"/>
  <c r="Q6218" i="9" s="1"/>
  <c r="S6217" i="9"/>
  <c r="J6217" i="9"/>
  <c r="R6217" i="9" s="1"/>
  <c r="I6217" i="9"/>
  <c r="Q6217" i="9" s="1"/>
  <c r="S6216" i="9"/>
  <c r="J6216" i="9"/>
  <c r="R6216" i="9" s="1"/>
  <c r="I6216" i="9"/>
  <c r="Q6216" i="9" s="1"/>
  <c r="S6215" i="9"/>
  <c r="J6215" i="9"/>
  <c r="R6215" i="9" s="1"/>
  <c r="I6215" i="9"/>
  <c r="Q6215" i="9" s="1"/>
  <c r="S6214" i="9"/>
  <c r="J6214" i="9"/>
  <c r="R6214" i="9" s="1"/>
  <c r="I6214" i="9"/>
  <c r="Q6214" i="9" s="1"/>
  <c r="S6213" i="9"/>
  <c r="J6213" i="9"/>
  <c r="R6213" i="9" s="1"/>
  <c r="I6213" i="9"/>
  <c r="Q6213" i="9" s="1"/>
  <c r="S6212" i="9"/>
  <c r="J6212" i="9"/>
  <c r="R6212" i="9" s="1"/>
  <c r="I6212" i="9"/>
  <c r="Q6212" i="9" s="1"/>
  <c r="S6211" i="9"/>
  <c r="J6211" i="9"/>
  <c r="R6211" i="9" s="1"/>
  <c r="I6211" i="9"/>
  <c r="Q6211" i="9" s="1"/>
  <c r="S6210" i="9"/>
  <c r="J6210" i="9"/>
  <c r="R6210" i="9" s="1"/>
  <c r="I6210" i="9"/>
  <c r="Q6210" i="9" s="1"/>
  <c r="S6209" i="9"/>
  <c r="J6209" i="9"/>
  <c r="R6209" i="9" s="1"/>
  <c r="I6209" i="9"/>
  <c r="Q6209" i="9" s="1"/>
  <c r="S6208" i="9"/>
  <c r="J6208" i="9"/>
  <c r="R6208" i="9" s="1"/>
  <c r="I6208" i="9"/>
  <c r="Q6208" i="9" s="1"/>
  <c r="S6207" i="9"/>
  <c r="J6207" i="9"/>
  <c r="R6207" i="9" s="1"/>
  <c r="I6207" i="9"/>
  <c r="Q6207" i="9" s="1"/>
  <c r="S6206" i="9"/>
  <c r="J6206" i="9"/>
  <c r="R6206" i="9" s="1"/>
  <c r="I6206" i="9"/>
  <c r="Q6206" i="9" s="1"/>
  <c r="S6205" i="9"/>
  <c r="J6205" i="9"/>
  <c r="R6205" i="9" s="1"/>
  <c r="I6205" i="9"/>
  <c r="Q6205" i="9" s="1"/>
  <c r="S6204" i="9"/>
  <c r="J6204" i="9"/>
  <c r="R6204" i="9" s="1"/>
  <c r="I6204" i="9"/>
  <c r="Q6204" i="9" s="1"/>
  <c r="S6203" i="9"/>
  <c r="J6203" i="9"/>
  <c r="R6203" i="9" s="1"/>
  <c r="I6203" i="9"/>
  <c r="Q6203" i="9" s="1"/>
  <c r="S6202" i="9"/>
  <c r="J6202" i="9"/>
  <c r="R6202" i="9" s="1"/>
  <c r="I6202" i="9"/>
  <c r="Q6202" i="9" s="1"/>
  <c r="S6201" i="9"/>
  <c r="J6201" i="9"/>
  <c r="R6201" i="9" s="1"/>
  <c r="I6201" i="9"/>
  <c r="Q6201" i="9" s="1"/>
  <c r="S6200" i="9"/>
  <c r="J6200" i="9"/>
  <c r="R6200" i="9" s="1"/>
  <c r="I6200" i="9"/>
  <c r="Q6200" i="9" s="1"/>
  <c r="S6199" i="9"/>
  <c r="J6199" i="9"/>
  <c r="R6199" i="9" s="1"/>
  <c r="I6199" i="9"/>
  <c r="Q6199" i="9" s="1"/>
  <c r="S6198" i="9"/>
  <c r="J6198" i="9"/>
  <c r="R6198" i="9" s="1"/>
  <c r="I6198" i="9"/>
  <c r="Q6198" i="9" s="1"/>
  <c r="S6197" i="9"/>
  <c r="J6197" i="9"/>
  <c r="R6197" i="9" s="1"/>
  <c r="I6197" i="9"/>
  <c r="Q6197" i="9" s="1"/>
  <c r="S6196" i="9"/>
  <c r="J6196" i="9"/>
  <c r="R6196" i="9" s="1"/>
  <c r="I6196" i="9"/>
  <c r="Q6196" i="9" s="1"/>
  <c r="S6195" i="9"/>
  <c r="J6195" i="9"/>
  <c r="R6195" i="9" s="1"/>
  <c r="I6195" i="9"/>
  <c r="Q6195" i="9" s="1"/>
  <c r="S6194" i="9"/>
  <c r="J6194" i="9"/>
  <c r="R6194" i="9" s="1"/>
  <c r="I6194" i="9"/>
  <c r="Q6194" i="9" s="1"/>
  <c r="S6193" i="9"/>
  <c r="J6193" i="9"/>
  <c r="R6193" i="9" s="1"/>
  <c r="I6193" i="9"/>
  <c r="Q6193" i="9" s="1"/>
  <c r="S6192" i="9"/>
  <c r="J6192" i="9"/>
  <c r="R6192" i="9" s="1"/>
  <c r="I6192" i="9"/>
  <c r="Q6192" i="9" s="1"/>
  <c r="S6191" i="9"/>
  <c r="J6191" i="9"/>
  <c r="R6191" i="9" s="1"/>
  <c r="I6191" i="9"/>
  <c r="Q6191" i="9" s="1"/>
  <c r="S6190" i="9"/>
  <c r="J6190" i="9"/>
  <c r="R6190" i="9" s="1"/>
  <c r="I6190" i="9"/>
  <c r="Q6190" i="9" s="1"/>
  <c r="S6189" i="9"/>
  <c r="J6189" i="9"/>
  <c r="R6189" i="9" s="1"/>
  <c r="I6189" i="9"/>
  <c r="Q6189" i="9" s="1"/>
  <c r="S6188" i="9"/>
  <c r="J6188" i="9"/>
  <c r="R6188" i="9" s="1"/>
  <c r="I6188" i="9"/>
  <c r="Q6188" i="9" s="1"/>
  <c r="S6187" i="9"/>
  <c r="J6187" i="9"/>
  <c r="R6187" i="9" s="1"/>
  <c r="I6187" i="9"/>
  <c r="Q6187" i="9" s="1"/>
  <c r="S6186" i="9"/>
  <c r="J6186" i="9"/>
  <c r="R6186" i="9" s="1"/>
  <c r="I6186" i="9"/>
  <c r="Q6186" i="9" s="1"/>
  <c r="S6185" i="9"/>
  <c r="J6185" i="9"/>
  <c r="R6185" i="9" s="1"/>
  <c r="I6185" i="9"/>
  <c r="Q6185" i="9" s="1"/>
  <c r="S6184" i="9"/>
  <c r="J6184" i="9"/>
  <c r="R6184" i="9" s="1"/>
  <c r="I6184" i="9"/>
  <c r="Q6184" i="9" s="1"/>
  <c r="S6183" i="9"/>
  <c r="J6183" i="9"/>
  <c r="R6183" i="9" s="1"/>
  <c r="I6183" i="9"/>
  <c r="Q6183" i="9" s="1"/>
  <c r="S6182" i="9"/>
  <c r="J6182" i="9"/>
  <c r="R6182" i="9" s="1"/>
  <c r="I6182" i="9"/>
  <c r="Q6182" i="9" s="1"/>
  <c r="S6181" i="9"/>
  <c r="J6181" i="9"/>
  <c r="R6181" i="9" s="1"/>
  <c r="I6181" i="9"/>
  <c r="Q6181" i="9" s="1"/>
  <c r="S6180" i="9"/>
  <c r="J6180" i="9"/>
  <c r="R6180" i="9" s="1"/>
  <c r="I6180" i="9"/>
  <c r="Q6180" i="9" s="1"/>
  <c r="S6179" i="9"/>
  <c r="J6179" i="9"/>
  <c r="R6179" i="9" s="1"/>
  <c r="I6179" i="9"/>
  <c r="Q6179" i="9" s="1"/>
  <c r="S6178" i="9"/>
  <c r="J6178" i="9"/>
  <c r="R6178" i="9" s="1"/>
  <c r="I6178" i="9"/>
  <c r="Q6178" i="9" s="1"/>
  <c r="S6177" i="9"/>
  <c r="J6177" i="9"/>
  <c r="R6177" i="9" s="1"/>
  <c r="I6177" i="9"/>
  <c r="Q6177" i="9" s="1"/>
  <c r="S6176" i="9"/>
  <c r="J6176" i="9"/>
  <c r="R6176" i="9" s="1"/>
  <c r="I6176" i="9"/>
  <c r="Q6176" i="9" s="1"/>
  <c r="S6175" i="9"/>
  <c r="J6175" i="9"/>
  <c r="R6175" i="9" s="1"/>
  <c r="I6175" i="9"/>
  <c r="Q6175" i="9" s="1"/>
  <c r="S6174" i="9"/>
  <c r="J6174" i="9"/>
  <c r="R6174" i="9" s="1"/>
  <c r="I6174" i="9"/>
  <c r="Q6174" i="9" s="1"/>
  <c r="S6173" i="9"/>
  <c r="J6173" i="9"/>
  <c r="R6173" i="9" s="1"/>
  <c r="I6173" i="9"/>
  <c r="Q6173" i="9" s="1"/>
  <c r="S6172" i="9"/>
  <c r="J6172" i="9"/>
  <c r="R6172" i="9" s="1"/>
  <c r="I6172" i="9"/>
  <c r="Q6172" i="9" s="1"/>
  <c r="S6171" i="9"/>
  <c r="J6171" i="9"/>
  <c r="R6171" i="9" s="1"/>
  <c r="I6171" i="9"/>
  <c r="Q6171" i="9" s="1"/>
  <c r="S6170" i="9"/>
  <c r="J6170" i="9"/>
  <c r="R6170" i="9" s="1"/>
  <c r="I6170" i="9"/>
  <c r="Q6170" i="9" s="1"/>
  <c r="S6169" i="9"/>
  <c r="J6169" i="9"/>
  <c r="R6169" i="9" s="1"/>
  <c r="I6169" i="9"/>
  <c r="Q6169" i="9" s="1"/>
  <c r="S6168" i="9"/>
  <c r="J6168" i="9"/>
  <c r="R6168" i="9" s="1"/>
  <c r="I6168" i="9"/>
  <c r="Q6168" i="9" s="1"/>
  <c r="S6167" i="9"/>
  <c r="J6167" i="9"/>
  <c r="R6167" i="9" s="1"/>
  <c r="I6167" i="9"/>
  <c r="Q6167" i="9" s="1"/>
  <c r="S6166" i="9"/>
  <c r="J6166" i="9"/>
  <c r="R6166" i="9" s="1"/>
  <c r="I6166" i="9"/>
  <c r="Q6166" i="9" s="1"/>
  <c r="S6165" i="9"/>
  <c r="J6165" i="9"/>
  <c r="R6165" i="9" s="1"/>
  <c r="I6165" i="9"/>
  <c r="Q6165" i="9" s="1"/>
  <c r="S6164" i="9"/>
  <c r="J6164" i="9"/>
  <c r="R6164" i="9" s="1"/>
  <c r="I6164" i="9"/>
  <c r="Q6164" i="9" s="1"/>
  <c r="S6163" i="9"/>
  <c r="J6163" i="9"/>
  <c r="R6163" i="9" s="1"/>
  <c r="I6163" i="9"/>
  <c r="Q6163" i="9" s="1"/>
  <c r="S6162" i="9"/>
  <c r="J6162" i="9"/>
  <c r="R6162" i="9" s="1"/>
  <c r="I6162" i="9"/>
  <c r="Q6162" i="9" s="1"/>
  <c r="S6161" i="9"/>
  <c r="J6161" i="9"/>
  <c r="R6161" i="9" s="1"/>
  <c r="I6161" i="9"/>
  <c r="Q6161" i="9" s="1"/>
  <c r="S6160" i="9"/>
  <c r="J6160" i="9"/>
  <c r="R6160" i="9" s="1"/>
  <c r="I6160" i="9"/>
  <c r="Q6160" i="9" s="1"/>
  <c r="S6159" i="9"/>
  <c r="J6159" i="9"/>
  <c r="R6159" i="9" s="1"/>
  <c r="I6159" i="9"/>
  <c r="Q6159" i="9" s="1"/>
  <c r="S6158" i="9"/>
  <c r="J6158" i="9"/>
  <c r="R6158" i="9" s="1"/>
  <c r="I6158" i="9"/>
  <c r="Q6158" i="9" s="1"/>
  <c r="S6157" i="9"/>
  <c r="J6157" i="9"/>
  <c r="R6157" i="9" s="1"/>
  <c r="I6157" i="9"/>
  <c r="Q6157" i="9" s="1"/>
  <c r="S6156" i="9"/>
  <c r="J6156" i="9"/>
  <c r="R6156" i="9" s="1"/>
  <c r="I6156" i="9"/>
  <c r="Q6156" i="9" s="1"/>
  <c r="S6155" i="9"/>
  <c r="J6155" i="9"/>
  <c r="R6155" i="9" s="1"/>
  <c r="I6155" i="9"/>
  <c r="Q6155" i="9" s="1"/>
  <c r="S6154" i="9"/>
  <c r="J6154" i="9"/>
  <c r="R6154" i="9" s="1"/>
  <c r="I6154" i="9"/>
  <c r="Q6154" i="9" s="1"/>
  <c r="S6153" i="9"/>
  <c r="J6153" i="9"/>
  <c r="R6153" i="9" s="1"/>
  <c r="I6153" i="9"/>
  <c r="Q6153" i="9" s="1"/>
  <c r="S6152" i="9"/>
  <c r="J6152" i="9"/>
  <c r="R6152" i="9" s="1"/>
  <c r="I6152" i="9"/>
  <c r="Q6152" i="9" s="1"/>
  <c r="S6151" i="9"/>
  <c r="J6151" i="9"/>
  <c r="R6151" i="9" s="1"/>
  <c r="I6151" i="9"/>
  <c r="Q6151" i="9" s="1"/>
  <c r="S6150" i="9"/>
  <c r="J6150" i="9"/>
  <c r="R6150" i="9" s="1"/>
  <c r="I6150" i="9"/>
  <c r="Q6150" i="9" s="1"/>
  <c r="S6149" i="9"/>
  <c r="J6149" i="9"/>
  <c r="R6149" i="9" s="1"/>
  <c r="I6149" i="9"/>
  <c r="Q6149" i="9" s="1"/>
  <c r="S6148" i="9"/>
  <c r="J6148" i="9"/>
  <c r="R6148" i="9" s="1"/>
  <c r="I6148" i="9"/>
  <c r="Q6148" i="9" s="1"/>
  <c r="S6147" i="9"/>
  <c r="J6147" i="9"/>
  <c r="R6147" i="9" s="1"/>
  <c r="I6147" i="9"/>
  <c r="Q6147" i="9" s="1"/>
  <c r="S6146" i="9"/>
  <c r="J6146" i="9"/>
  <c r="R6146" i="9" s="1"/>
  <c r="I6146" i="9"/>
  <c r="Q6146" i="9" s="1"/>
  <c r="S6145" i="9"/>
  <c r="J6145" i="9"/>
  <c r="R6145" i="9" s="1"/>
  <c r="I6145" i="9"/>
  <c r="Q6145" i="9" s="1"/>
  <c r="S6144" i="9"/>
  <c r="J6144" i="9"/>
  <c r="R6144" i="9" s="1"/>
  <c r="I6144" i="9"/>
  <c r="Q6144" i="9" s="1"/>
  <c r="S6143" i="9"/>
  <c r="J6143" i="9"/>
  <c r="R6143" i="9" s="1"/>
  <c r="I6143" i="9"/>
  <c r="Q6143" i="9" s="1"/>
  <c r="S6142" i="9"/>
  <c r="J6142" i="9"/>
  <c r="R6142" i="9" s="1"/>
  <c r="I6142" i="9"/>
  <c r="Q6142" i="9" s="1"/>
  <c r="S6141" i="9"/>
  <c r="J6141" i="9"/>
  <c r="R6141" i="9" s="1"/>
  <c r="I6141" i="9"/>
  <c r="Q6141" i="9" s="1"/>
  <c r="S6140" i="9"/>
  <c r="J6140" i="9"/>
  <c r="R6140" i="9" s="1"/>
  <c r="I6140" i="9"/>
  <c r="Q6140" i="9" s="1"/>
  <c r="S6139" i="9"/>
  <c r="J6139" i="9"/>
  <c r="R6139" i="9" s="1"/>
  <c r="I6139" i="9"/>
  <c r="Q6139" i="9" s="1"/>
  <c r="S6138" i="9"/>
  <c r="J6138" i="9"/>
  <c r="R6138" i="9" s="1"/>
  <c r="I6138" i="9"/>
  <c r="Q6138" i="9" s="1"/>
  <c r="S6137" i="9"/>
  <c r="J6137" i="9"/>
  <c r="R6137" i="9" s="1"/>
  <c r="I6137" i="9"/>
  <c r="Q6137" i="9" s="1"/>
  <c r="S6136" i="9"/>
  <c r="J6136" i="9"/>
  <c r="R6136" i="9" s="1"/>
  <c r="I6136" i="9"/>
  <c r="Q6136" i="9" s="1"/>
  <c r="S6135" i="9"/>
  <c r="J6135" i="9"/>
  <c r="R6135" i="9" s="1"/>
  <c r="I6135" i="9"/>
  <c r="Q6135" i="9" s="1"/>
  <c r="S6134" i="9"/>
  <c r="J6134" i="9"/>
  <c r="R6134" i="9" s="1"/>
  <c r="I6134" i="9"/>
  <c r="Q6134" i="9" s="1"/>
  <c r="S6133" i="9"/>
  <c r="J6133" i="9"/>
  <c r="R6133" i="9" s="1"/>
  <c r="I6133" i="9"/>
  <c r="Q6133" i="9" s="1"/>
  <c r="S6132" i="9"/>
  <c r="J6132" i="9"/>
  <c r="R6132" i="9" s="1"/>
  <c r="I6132" i="9"/>
  <c r="Q6132" i="9" s="1"/>
  <c r="S6131" i="9"/>
  <c r="J6131" i="9"/>
  <c r="R6131" i="9" s="1"/>
  <c r="I6131" i="9"/>
  <c r="Q6131" i="9" s="1"/>
  <c r="S6130" i="9"/>
  <c r="J6130" i="9"/>
  <c r="R6130" i="9" s="1"/>
  <c r="I6130" i="9"/>
  <c r="Q6130" i="9" s="1"/>
  <c r="S6129" i="9"/>
  <c r="J6129" i="9"/>
  <c r="R6129" i="9" s="1"/>
  <c r="I6129" i="9"/>
  <c r="Q6129" i="9" s="1"/>
  <c r="S6128" i="9"/>
  <c r="J6128" i="9"/>
  <c r="R6128" i="9" s="1"/>
  <c r="I6128" i="9"/>
  <c r="Q6128" i="9" s="1"/>
  <c r="S6127" i="9"/>
  <c r="J6127" i="9"/>
  <c r="R6127" i="9" s="1"/>
  <c r="I6127" i="9"/>
  <c r="Q6127" i="9" s="1"/>
  <c r="S6126" i="9"/>
  <c r="J6126" i="9"/>
  <c r="R6126" i="9" s="1"/>
  <c r="I6126" i="9"/>
  <c r="Q6126" i="9" s="1"/>
  <c r="S6125" i="9"/>
  <c r="J6125" i="9"/>
  <c r="R6125" i="9" s="1"/>
  <c r="I6125" i="9"/>
  <c r="Q6125" i="9" s="1"/>
  <c r="S6124" i="9"/>
  <c r="J6124" i="9"/>
  <c r="R6124" i="9" s="1"/>
  <c r="I6124" i="9"/>
  <c r="Q6124" i="9" s="1"/>
  <c r="S6123" i="9"/>
  <c r="J6123" i="9"/>
  <c r="R6123" i="9" s="1"/>
  <c r="I6123" i="9"/>
  <c r="Q6123" i="9" s="1"/>
  <c r="S6122" i="9"/>
  <c r="J6122" i="9"/>
  <c r="R6122" i="9" s="1"/>
  <c r="I6122" i="9"/>
  <c r="Q6122" i="9" s="1"/>
  <c r="S6121" i="9"/>
  <c r="J6121" i="9"/>
  <c r="R6121" i="9" s="1"/>
  <c r="I6121" i="9"/>
  <c r="Q6121" i="9" s="1"/>
  <c r="S6120" i="9"/>
  <c r="J6120" i="9"/>
  <c r="R6120" i="9" s="1"/>
  <c r="I6120" i="9"/>
  <c r="Q6120" i="9" s="1"/>
  <c r="S6119" i="9"/>
  <c r="J6119" i="9"/>
  <c r="R6119" i="9" s="1"/>
  <c r="I6119" i="9"/>
  <c r="Q6119" i="9" s="1"/>
  <c r="S6118" i="9"/>
  <c r="J6118" i="9"/>
  <c r="R6118" i="9" s="1"/>
  <c r="I6118" i="9"/>
  <c r="Q6118" i="9" s="1"/>
  <c r="S6117" i="9"/>
  <c r="J6117" i="9"/>
  <c r="R6117" i="9" s="1"/>
  <c r="I6117" i="9"/>
  <c r="Q6117" i="9" s="1"/>
  <c r="S6116" i="9"/>
  <c r="J6116" i="9"/>
  <c r="R6116" i="9" s="1"/>
  <c r="I6116" i="9"/>
  <c r="Q6116" i="9" s="1"/>
  <c r="S6115" i="9"/>
  <c r="J6115" i="9"/>
  <c r="R6115" i="9" s="1"/>
  <c r="I6115" i="9"/>
  <c r="Q6115" i="9" s="1"/>
  <c r="S6114" i="9"/>
  <c r="J6114" i="9"/>
  <c r="R6114" i="9" s="1"/>
  <c r="I6114" i="9"/>
  <c r="Q6114" i="9" s="1"/>
  <c r="S6113" i="9"/>
  <c r="J6113" i="9"/>
  <c r="R6113" i="9" s="1"/>
  <c r="I6113" i="9"/>
  <c r="Q6113" i="9" s="1"/>
  <c r="S6112" i="9"/>
  <c r="J6112" i="9"/>
  <c r="R6112" i="9" s="1"/>
  <c r="I6112" i="9"/>
  <c r="Q6112" i="9" s="1"/>
  <c r="S6111" i="9"/>
  <c r="J6111" i="9"/>
  <c r="R6111" i="9" s="1"/>
  <c r="I6111" i="9"/>
  <c r="Q6111" i="9" s="1"/>
  <c r="S6110" i="9"/>
  <c r="J6110" i="9"/>
  <c r="R6110" i="9" s="1"/>
  <c r="I6110" i="9"/>
  <c r="Q6110" i="9" s="1"/>
  <c r="S6109" i="9"/>
  <c r="J6109" i="9"/>
  <c r="R6109" i="9" s="1"/>
  <c r="I6109" i="9"/>
  <c r="Q6109" i="9" s="1"/>
  <c r="S6108" i="9"/>
  <c r="J6108" i="9"/>
  <c r="R6108" i="9" s="1"/>
  <c r="I6108" i="9"/>
  <c r="Q6108" i="9" s="1"/>
  <c r="S6107" i="9"/>
  <c r="J6107" i="9"/>
  <c r="R6107" i="9" s="1"/>
  <c r="I6107" i="9"/>
  <c r="Q6107" i="9" s="1"/>
  <c r="S6106" i="9"/>
  <c r="J6106" i="9"/>
  <c r="R6106" i="9" s="1"/>
  <c r="I6106" i="9"/>
  <c r="Q6106" i="9" s="1"/>
  <c r="S6105" i="9"/>
  <c r="J6105" i="9"/>
  <c r="R6105" i="9" s="1"/>
  <c r="I6105" i="9"/>
  <c r="Q6105" i="9" s="1"/>
  <c r="S6104" i="9"/>
  <c r="J6104" i="9"/>
  <c r="R6104" i="9" s="1"/>
  <c r="I6104" i="9"/>
  <c r="Q6104" i="9" s="1"/>
  <c r="S6103" i="9"/>
  <c r="J6103" i="9"/>
  <c r="R6103" i="9" s="1"/>
  <c r="I6103" i="9"/>
  <c r="Q6103" i="9" s="1"/>
  <c r="S6102" i="9"/>
  <c r="J6102" i="9"/>
  <c r="R6102" i="9" s="1"/>
  <c r="I6102" i="9"/>
  <c r="Q6102" i="9" s="1"/>
  <c r="S6101" i="9"/>
  <c r="J6101" i="9"/>
  <c r="R6101" i="9" s="1"/>
  <c r="I6101" i="9"/>
  <c r="Q6101" i="9" s="1"/>
  <c r="S6100" i="9"/>
  <c r="J6100" i="9"/>
  <c r="R6100" i="9" s="1"/>
  <c r="I6100" i="9"/>
  <c r="Q6100" i="9" s="1"/>
  <c r="S6099" i="9"/>
  <c r="J6099" i="9"/>
  <c r="R6099" i="9" s="1"/>
  <c r="I6099" i="9"/>
  <c r="Q6099" i="9" s="1"/>
  <c r="S6098" i="9"/>
  <c r="J6098" i="9"/>
  <c r="R6098" i="9" s="1"/>
  <c r="I6098" i="9"/>
  <c r="Q6098" i="9" s="1"/>
  <c r="S6097" i="9"/>
  <c r="J6097" i="9"/>
  <c r="R6097" i="9" s="1"/>
  <c r="I6097" i="9"/>
  <c r="Q6097" i="9" s="1"/>
  <c r="S6096" i="9"/>
  <c r="J6096" i="9"/>
  <c r="R6096" i="9" s="1"/>
  <c r="I6096" i="9"/>
  <c r="Q6096" i="9" s="1"/>
  <c r="S6095" i="9"/>
  <c r="J6095" i="9"/>
  <c r="R6095" i="9" s="1"/>
  <c r="I6095" i="9"/>
  <c r="Q6095" i="9" s="1"/>
  <c r="S6094" i="9"/>
  <c r="J6094" i="9"/>
  <c r="R6094" i="9" s="1"/>
  <c r="I6094" i="9"/>
  <c r="Q6094" i="9" s="1"/>
  <c r="S6093" i="9"/>
  <c r="J6093" i="9"/>
  <c r="R6093" i="9" s="1"/>
  <c r="I6093" i="9"/>
  <c r="Q6093" i="9" s="1"/>
  <c r="S6092" i="9"/>
  <c r="J6092" i="9"/>
  <c r="R6092" i="9" s="1"/>
  <c r="I6092" i="9"/>
  <c r="Q6092" i="9" s="1"/>
  <c r="S6091" i="9"/>
  <c r="J6091" i="9"/>
  <c r="R6091" i="9" s="1"/>
  <c r="I6091" i="9"/>
  <c r="Q6091" i="9" s="1"/>
  <c r="S6090" i="9"/>
  <c r="J6090" i="9"/>
  <c r="R6090" i="9" s="1"/>
  <c r="I6090" i="9"/>
  <c r="Q6090" i="9" s="1"/>
  <c r="S6089" i="9"/>
  <c r="J6089" i="9"/>
  <c r="R6089" i="9" s="1"/>
  <c r="I6089" i="9"/>
  <c r="Q6089" i="9" s="1"/>
  <c r="S6088" i="9"/>
  <c r="J6088" i="9"/>
  <c r="R6088" i="9" s="1"/>
  <c r="I6088" i="9"/>
  <c r="Q6088" i="9" s="1"/>
  <c r="S6087" i="9"/>
  <c r="J6087" i="9"/>
  <c r="R6087" i="9" s="1"/>
  <c r="I6087" i="9"/>
  <c r="Q6087" i="9" s="1"/>
  <c r="S6086" i="9"/>
  <c r="J6086" i="9"/>
  <c r="R6086" i="9" s="1"/>
  <c r="I6086" i="9"/>
  <c r="Q6086" i="9" s="1"/>
  <c r="S6085" i="9"/>
  <c r="J6085" i="9"/>
  <c r="R6085" i="9" s="1"/>
  <c r="I6085" i="9"/>
  <c r="Q6085" i="9" s="1"/>
  <c r="S6084" i="9"/>
  <c r="J6084" i="9"/>
  <c r="R6084" i="9" s="1"/>
  <c r="I6084" i="9"/>
  <c r="Q6084" i="9" s="1"/>
  <c r="S6083" i="9"/>
  <c r="J6083" i="9"/>
  <c r="R6083" i="9" s="1"/>
  <c r="I6083" i="9"/>
  <c r="Q6083" i="9" s="1"/>
  <c r="S6082" i="9"/>
  <c r="J6082" i="9"/>
  <c r="R6082" i="9" s="1"/>
  <c r="I6082" i="9"/>
  <c r="Q6082" i="9" s="1"/>
  <c r="S6081" i="9"/>
  <c r="J6081" i="9"/>
  <c r="R6081" i="9" s="1"/>
  <c r="I6081" i="9"/>
  <c r="Q6081" i="9" s="1"/>
  <c r="S6080" i="9"/>
  <c r="J6080" i="9"/>
  <c r="R6080" i="9" s="1"/>
  <c r="I6080" i="9"/>
  <c r="Q6080" i="9" s="1"/>
  <c r="S6079" i="9"/>
  <c r="J6079" i="9"/>
  <c r="R6079" i="9" s="1"/>
  <c r="I6079" i="9"/>
  <c r="Q6079" i="9" s="1"/>
  <c r="S6078" i="9"/>
  <c r="J6078" i="9"/>
  <c r="R6078" i="9" s="1"/>
  <c r="I6078" i="9"/>
  <c r="Q6078" i="9" s="1"/>
  <c r="S6077" i="9"/>
  <c r="J6077" i="9"/>
  <c r="R6077" i="9" s="1"/>
  <c r="I6077" i="9"/>
  <c r="Q6077" i="9" s="1"/>
  <c r="S6076" i="9"/>
  <c r="J6076" i="9"/>
  <c r="R6076" i="9" s="1"/>
  <c r="I6076" i="9"/>
  <c r="Q6076" i="9" s="1"/>
  <c r="S6075" i="9"/>
  <c r="J6075" i="9"/>
  <c r="R6075" i="9" s="1"/>
  <c r="I6075" i="9"/>
  <c r="Q6075" i="9" s="1"/>
  <c r="S6074" i="9"/>
  <c r="J6074" i="9"/>
  <c r="R6074" i="9" s="1"/>
  <c r="I6074" i="9"/>
  <c r="Q6074" i="9" s="1"/>
  <c r="S6073" i="9"/>
  <c r="J6073" i="9"/>
  <c r="R6073" i="9" s="1"/>
  <c r="I6073" i="9"/>
  <c r="Q6073" i="9" s="1"/>
  <c r="S6072" i="9"/>
  <c r="J6072" i="9"/>
  <c r="R6072" i="9" s="1"/>
  <c r="I6072" i="9"/>
  <c r="Q6072" i="9" s="1"/>
  <c r="S6071" i="9"/>
  <c r="J6071" i="9"/>
  <c r="R6071" i="9" s="1"/>
  <c r="I6071" i="9"/>
  <c r="Q6071" i="9" s="1"/>
  <c r="S6070" i="9"/>
  <c r="J6070" i="9"/>
  <c r="R6070" i="9" s="1"/>
  <c r="I6070" i="9"/>
  <c r="Q6070" i="9" s="1"/>
  <c r="S6069" i="9"/>
  <c r="J6069" i="9"/>
  <c r="R6069" i="9" s="1"/>
  <c r="I6069" i="9"/>
  <c r="Q6069" i="9" s="1"/>
  <c r="S6068" i="9"/>
  <c r="J6068" i="9"/>
  <c r="R6068" i="9" s="1"/>
  <c r="I6068" i="9"/>
  <c r="Q6068" i="9" s="1"/>
  <c r="S6067" i="9"/>
  <c r="J6067" i="9"/>
  <c r="R6067" i="9" s="1"/>
  <c r="I6067" i="9"/>
  <c r="Q6067" i="9" s="1"/>
  <c r="S6066" i="9"/>
  <c r="J6066" i="9"/>
  <c r="R6066" i="9" s="1"/>
  <c r="I6066" i="9"/>
  <c r="Q6066" i="9" s="1"/>
  <c r="S6065" i="9"/>
  <c r="J6065" i="9"/>
  <c r="R6065" i="9" s="1"/>
  <c r="I6065" i="9"/>
  <c r="Q6065" i="9" s="1"/>
  <c r="S6064" i="9"/>
  <c r="J6064" i="9"/>
  <c r="R6064" i="9" s="1"/>
  <c r="I6064" i="9"/>
  <c r="Q6064" i="9" s="1"/>
  <c r="S6063" i="9"/>
  <c r="J6063" i="9"/>
  <c r="R6063" i="9" s="1"/>
  <c r="I6063" i="9"/>
  <c r="Q6063" i="9" s="1"/>
  <c r="S6062" i="9"/>
  <c r="J6062" i="9"/>
  <c r="R6062" i="9" s="1"/>
  <c r="I6062" i="9"/>
  <c r="Q6062" i="9" s="1"/>
  <c r="S6061" i="9"/>
  <c r="J6061" i="9"/>
  <c r="R6061" i="9" s="1"/>
  <c r="I6061" i="9"/>
  <c r="Q6061" i="9" s="1"/>
  <c r="S6060" i="9"/>
  <c r="J6060" i="9"/>
  <c r="R6060" i="9" s="1"/>
  <c r="I6060" i="9"/>
  <c r="Q6060" i="9" s="1"/>
  <c r="S6059" i="9"/>
  <c r="J6059" i="9"/>
  <c r="R6059" i="9" s="1"/>
  <c r="I6059" i="9"/>
  <c r="Q6059" i="9" s="1"/>
  <c r="S6058" i="9"/>
  <c r="J6058" i="9"/>
  <c r="R6058" i="9" s="1"/>
  <c r="I6058" i="9"/>
  <c r="Q6058" i="9" s="1"/>
  <c r="S6057" i="9"/>
  <c r="J6057" i="9"/>
  <c r="R6057" i="9" s="1"/>
  <c r="I6057" i="9"/>
  <c r="Q6057" i="9" s="1"/>
  <c r="S6056" i="9"/>
  <c r="J6056" i="9"/>
  <c r="R6056" i="9" s="1"/>
  <c r="I6056" i="9"/>
  <c r="Q6056" i="9" s="1"/>
  <c r="S6055" i="9"/>
  <c r="J6055" i="9"/>
  <c r="R6055" i="9" s="1"/>
  <c r="I6055" i="9"/>
  <c r="Q6055" i="9" s="1"/>
  <c r="S6054" i="9"/>
  <c r="J6054" i="9"/>
  <c r="R6054" i="9" s="1"/>
  <c r="I6054" i="9"/>
  <c r="Q6054" i="9" s="1"/>
  <c r="S6053" i="9"/>
  <c r="J6053" i="9"/>
  <c r="R6053" i="9" s="1"/>
  <c r="I6053" i="9"/>
  <c r="Q6053" i="9" s="1"/>
  <c r="S6052" i="9"/>
  <c r="J6052" i="9"/>
  <c r="R6052" i="9" s="1"/>
  <c r="I6052" i="9"/>
  <c r="Q6052" i="9" s="1"/>
  <c r="S6051" i="9"/>
  <c r="J6051" i="9"/>
  <c r="R6051" i="9" s="1"/>
  <c r="I6051" i="9"/>
  <c r="Q6051" i="9" s="1"/>
  <c r="S6050" i="9"/>
  <c r="J6050" i="9"/>
  <c r="R6050" i="9" s="1"/>
  <c r="I6050" i="9"/>
  <c r="Q6050" i="9" s="1"/>
  <c r="S6049" i="9"/>
  <c r="J6049" i="9"/>
  <c r="R6049" i="9" s="1"/>
  <c r="I6049" i="9"/>
  <c r="Q6049" i="9" s="1"/>
  <c r="S6048" i="9"/>
  <c r="J6048" i="9"/>
  <c r="R6048" i="9" s="1"/>
  <c r="I6048" i="9"/>
  <c r="Q6048" i="9" s="1"/>
  <c r="S6047" i="9"/>
  <c r="J6047" i="9"/>
  <c r="R6047" i="9" s="1"/>
  <c r="I6047" i="9"/>
  <c r="Q6047" i="9" s="1"/>
  <c r="S6046" i="9"/>
  <c r="J6046" i="9"/>
  <c r="R6046" i="9" s="1"/>
  <c r="I6046" i="9"/>
  <c r="Q6046" i="9" s="1"/>
  <c r="S6045" i="9"/>
  <c r="J6045" i="9"/>
  <c r="R6045" i="9" s="1"/>
  <c r="I6045" i="9"/>
  <c r="Q6045" i="9" s="1"/>
  <c r="S6044" i="9"/>
  <c r="J6044" i="9"/>
  <c r="R6044" i="9" s="1"/>
  <c r="I6044" i="9"/>
  <c r="Q6044" i="9" s="1"/>
  <c r="S6043" i="9"/>
  <c r="J6043" i="9"/>
  <c r="R6043" i="9" s="1"/>
  <c r="I6043" i="9"/>
  <c r="Q6043" i="9" s="1"/>
  <c r="S6042" i="9"/>
  <c r="J6042" i="9"/>
  <c r="R6042" i="9" s="1"/>
  <c r="I6042" i="9"/>
  <c r="Q6042" i="9" s="1"/>
  <c r="S6041" i="9"/>
  <c r="J6041" i="9"/>
  <c r="R6041" i="9" s="1"/>
  <c r="I6041" i="9"/>
  <c r="Q6041" i="9" s="1"/>
  <c r="S6040" i="9"/>
  <c r="J6040" i="9"/>
  <c r="R6040" i="9" s="1"/>
  <c r="I6040" i="9"/>
  <c r="Q6040" i="9" s="1"/>
  <c r="S6039" i="9"/>
  <c r="J6039" i="9"/>
  <c r="R6039" i="9" s="1"/>
  <c r="I6039" i="9"/>
  <c r="Q6039" i="9" s="1"/>
  <c r="S6038" i="9"/>
  <c r="J6038" i="9"/>
  <c r="R6038" i="9" s="1"/>
  <c r="I6038" i="9"/>
  <c r="Q6038" i="9" s="1"/>
  <c r="S6037" i="9"/>
  <c r="J6037" i="9"/>
  <c r="R6037" i="9" s="1"/>
  <c r="I6037" i="9"/>
  <c r="Q6037" i="9" s="1"/>
  <c r="S6036" i="9"/>
  <c r="J6036" i="9"/>
  <c r="R6036" i="9" s="1"/>
  <c r="I6036" i="9"/>
  <c r="Q6036" i="9" s="1"/>
  <c r="S6035" i="9"/>
  <c r="J6035" i="9"/>
  <c r="R6035" i="9" s="1"/>
  <c r="I6035" i="9"/>
  <c r="Q6035" i="9" s="1"/>
  <c r="S6034" i="9"/>
  <c r="J6034" i="9"/>
  <c r="R6034" i="9" s="1"/>
  <c r="I6034" i="9"/>
  <c r="Q6034" i="9" s="1"/>
  <c r="S6033" i="9"/>
  <c r="J6033" i="9"/>
  <c r="R6033" i="9" s="1"/>
  <c r="I6033" i="9"/>
  <c r="Q6033" i="9" s="1"/>
  <c r="S6032" i="9"/>
  <c r="J6032" i="9"/>
  <c r="R6032" i="9" s="1"/>
  <c r="I6032" i="9"/>
  <c r="Q6032" i="9" s="1"/>
  <c r="S6031" i="9"/>
  <c r="J6031" i="9"/>
  <c r="R6031" i="9" s="1"/>
  <c r="I6031" i="9"/>
  <c r="Q6031" i="9" s="1"/>
  <c r="S6030" i="9"/>
  <c r="J6030" i="9"/>
  <c r="R6030" i="9" s="1"/>
  <c r="I6030" i="9"/>
  <c r="Q6030" i="9" s="1"/>
  <c r="S6029" i="9"/>
  <c r="J6029" i="9"/>
  <c r="R6029" i="9" s="1"/>
  <c r="I6029" i="9"/>
  <c r="Q6029" i="9" s="1"/>
  <c r="S6028" i="9"/>
  <c r="J6028" i="9"/>
  <c r="R6028" i="9" s="1"/>
  <c r="I6028" i="9"/>
  <c r="Q6028" i="9" s="1"/>
  <c r="S6027" i="9"/>
  <c r="J6027" i="9"/>
  <c r="R6027" i="9" s="1"/>
  <c r="I6027" i="9"/>
  <c r="Q6027" i="9" s="1"/>
  <c r="S6026" i="9"/>
  <c r="J6026" i="9"/>
  <c r="R6026" i="9" s="1"/>
  <c r="I6026" i="9"/>
  <c r="Q6026" i="9" s="1"/>
  <c r="S6025" i="9"/>
  <c r="J6025" i="9"/>
  <c r="R6025" i="9" s="1"/>
  <c r="I6025" i="9"/>
  <c r="Q6025" i="9" s="1"/>
  <c r="S6024" i="9"/>
  <c r="J6024" i="9"/>
  <c r="R6024" i="9" s="1"/>
  <c r="I6024" i="9"/>
  <c r="Q6024" i="9" s="1"/>
  <c r="S6023" i="9"/>
  <c r="J6023" i="9"/>
  <c r="R6023" i="9" s="1"/>
  <c r="I6023" i="9"/>
  <c r="Q6023" i="9" s="1"/>
  <c r="S6022" i="9"/>
  <c r="J6022" i="9"/>
  <c r="R6022" i="9" s="1"/>
  <c r="I6022" i="9"/>
  <c r="Q6022" i="9" s="1"/>
  <c r="S6021" i="9"/>
  <c r="J6021" i="9"/>
  <c r="R6021" i="9" s="1"/>
  <c r="I6021" i="9"/>
  <c r="Q6021" i="9" s="1"/>
  <c r="S6020" i="9"/>
  <c r="J6020" i="9"/>
  <c r="R6020" i="9" s="1"/>
  <c r="I6020" i="9"/>
  <c r="Q6020" i="9" s="1"/>
  <c r="S6019" i="9"/>
  <c r="J6019" i="9"/>
  <c r="R6019" i="9" s="1"/>
  <c r="I6019" i="9"/>
  <c r="Q6019" i="9" s="1"/>
  <c r="S6018" i="9"/>
  <c r="J6018" i="9"/>
  <c r="R6018" i="9" s="1"/>
  <c r="I6018" i="9"/>
  <c r="Q6018" i="9" s="1"/>
  <c r="S6017" i="9"/>
  <c r="J6017" i="9"/>
  <c r="R6017" i="9" s="1"/>
  <c r="I6017" i="9"/>
  <c r="Q6017" i="9" s="1"/>
  <c r="S6016" i="9"/>
  <c r="J6016" i="9"/>
  <c r="R6016" i="9" s="1"/>
  <c r="I6016" i="9"/>
  <c r="Q6016" i="9" s="1"/>
  <c r="S6015" i="9"/>
  <c r="J6015" i="9"/>
  <c r="R6015" i="9" s="1"/>
  <c r="I6015" i="9"/>
  <c r="Q6015" i="9" s="1"/>
  <c r="S6014" i="9"/>
  <c r="J6014" i="9"/>
  <c r="R6014" i="9" s="1"/>
  <c r="I6014" i="9"/>
  <c r="Q6014" i="9" s="1"/>
  <c r="S6013" i="9"/>
  <c r="J6013" i="9"/>
  <c r="R6013" i="9" s="1"/>
  <c r="I6013" i="9"/>
  <c r="Q6013" i="9" s="1"/>
  <c r="S6012" i="9"/>
  <c r="J6012" i="9"/>
  <c r="R6012" i="9" s="1"/>
  <c r="I6012" i="9"/>
  <c r="Q6012" i="9" s="1"/>
  <c r="S6011" i="9"/>
  <c r="J6011" i="9"/>
  <c r="R6011" i="9" s="1"/>
  <c r="I6011" i="9"/>
  <c r="Q6011" i="9" s="1"/>
  <c r="S6010" i="9"/>
  <c r="J6010" i="9"/>
  <c r="R6010" i="9" s="1"/>
  <c r="I6010" i="9"/>
  <c r="Q6010" i="9" s="1"/>
  <c r="S6009" i="9"/>
  <c r="J6009" i="9"/>
  <c r="R6009" i="9" s="1"/>
  <c r="I6009" i="9"/>
  <c r="Q6009" i="9" s="1"/>
  <c r="S6008" i="9"/>
  <c r="J6008" i="9"/>
  <c r="R6008" i="9" s="1"/>
  <c r="I6008" i="9"/>
  <c r="Q6008" i="9" s="1"/>
  <c r="S6007" i="9"/>
  <c r="J6007" i="9"/>
  <c r="R6007" i="9" s="1"/>
  <c r="I6007" i="9"/>
  <c r="Q6007" i="9" s="1"/>
  <c r="S6006" i="9"/>
  <c r="J6006" i="9"/>
  <c r="R6006" i="9" s="1"/>
  <c r="I6006" i="9"/>
  <c r="Q6006" i="9" s="1"/>
  <c r="S6005" i="9"/>
  <c r="J6005" i="9"/>
  <c r="R6005" i="9" s="1"/>
  <c r="I6005" i="9"/>
  <c r="Q6005" i="9" s="1"/>
  <c r="S6004" i="9"/>
  <c r="J6004" i="9"/>
  <c r="R6004" i="9" s="1"/>
  <c r="I6004" i="9"/>
  <c r="Q6004" i="9" s="1"/>
  <c r="S6003" i="9"/>
  <c r="J6003" i="9"/>
  <c r="R6003" i="9" s="1"/>
  <c r="I6003" i="9"/>
  <c r="Q6003" i="9" s="1"/>
  <c r="S6002" i="9"/>
  <c r="J6002" i="9"/>
  <c r="R6002" i="9" s="1"/>
  <c r="I6002" i="9"/>
  <c r="Q6002" i="9" s="1"/>
  <c r="S6001" i="9"/>
  <c r="J6001" i="9"/>
  <c r="R6001" i="9" s="1"/>
  <c r="I6001" i="9"/>
  <c r="Q6001" i="9" s="1"/>
  <c r="S6000" i="9"/>
  <c r="J6000" i="9"/>
  <c r="R6000" i="9" s="1"/>
  <c r="I6000" i="9"/>
  <c r="Q6000" i="9" s="1"/>
  <c r="S5999" i="9"/>
  <c r="J5999" i="9"/>
  <c r="R5999" i="9" s="1"/>
  <c r="I5999" i="9"/>
  <c r="Q5999" i="9" s="1"/>
  <c r="S5998" i="9"/>
  <c r="J5998" i="9"/>
  <c r="R5998" i="9" s="1"/>
  <c r="I5998" i="9"/>
  <c r="Q5998" i="9" s="1"/>
  <c r="S5997" i="9"/>
  <c r="J5997" i="9"/>
  <c r="R5997" i="9" s="1"/>
  <c r="I5997" i="9"/>
  <c r="Q5997" i="9" s="1"/>
  <c r="S5996" i="9"/>
  <c r="J5996" i="9"/>
  <c r="R5996" i="9" s="1"/>
  <c r="I5996" i="9"/>
  <c r="Q5996" i="9" s="1"/>
  <c r="S5995" i="9"/>
  <c r="J5995" i="9"/>
  <c r="R5995" i="9" s="1"/>
  <c r="I5995" i="9"/>
  <c r="Q5995" i="9" s="1"/>
  <c r="S5994" i="9"/>
  <c r="J5994" i="9"/>
  <c r="R5994" i="9" s="1"/>
  <c r="I5994" i="9"/>
  <c r="Q5994" i="9" s="1"/>
  <c r="S5993" i="9"/>
  <c r="J5993" i="9"/>
  <c r="R5993" i="9" s="1"/>
  <c r="I5993" i="9"/>
  <c r="Q5993" i="9" s="1"/>
  <c r="S5992" i="9"/>
  <c r="J5992" i="9"/>
  <c r="R5992" i="9" s="1"/>
  <c r="I5992" i="9"/>
  <c r="Q5992" i="9" s="1"/>
  <c r="S5991" i="9"/>
  <c r="J5991" i="9"/>
  <c r="R5991" i="9" s="1"/>
  <c r="I5991" i="9"/>
  <c r="Q5991" i="9" s="1"/>
  <c r="S5990" i="9"/>
  <c r="J5990" i="9"/>
  <c r="R5990" i="9" s="1"/>
  <c r="I5990" i="9"/>
  <c r="Q5990" i="9" s="1"/>
  <c r="S5989" i="9"/>
  <c r="J5989" i="9"/>
  <c r="R5989" i="9" s="1"/>
  <c r="I5989" i="9"/>
  <c r="Q5989" i="9" s="1"/>
  <c r="S5988" i="9"/>
  <c r="J5988" i="9"/>
  <c r="R5988" i="9" s="1"/>
  <c r="I5988" i="9"/>
  <c r="Q5988" i="9" s="1"/>
  <c r="S5987" i="9"/>
  <c r="J5987" i="9"/>
  <c r="R5987" i="9" s="1"/>
  <c r="I5987" i="9"/>
  <c r="Q5987" i="9" s="1"/>
  <c r="S5986" i="9"/>
  <c r="J5986" i="9"/>
  <c r="R5986" i="9" s="1"/>
  <c r="I5986" i="9"/>
  <c r="Q5986" i="9" s="1"/>
  <c r="S5985" i="9"/>
  <c r="J5985" i="9"/>
  <c r="R5985" i="9" s="1"/>
  <c r="I5985" i="9"/>
  <c r="Q5985" i="9" s="1"/>
  <c r="S5984" i="9"/>
  <c r="J5984" i="9"/>
  <c r="R5984" i="9" s="1"/>
  <c r="I5984" i="9"/>
  <c r="Q5984" i="9" s="1"/>
  <c r="S5983" i="9"/>
  <c r="J5983" i="9"/>
  <c r="R5983" i="9" s="1"/>
  <c r="I5983" i="9"/>
  <c r="Q5983" i="9" s="1"/>
  <c r="S5982" i="9"/>
  <c r="J5982" i="9"/>
  <c r="R5982" i="9" s="1"/>
  <c r="I5982" i="9"/>
  <c r="Q5982" i="9" s="1"/>
  <c r="S5981" i="9"/>
  <c r="J5981" i="9"/>
  <c r="R5981" i="9" s="1"/>
  <c r="I5981" i="9"/>
  <c r="Q5981" i="9" s="1"/>
  <c r="S5980" i="9"/>
  <c r="J5980" i="9"/>
  <c r="R5980" i="9" s="1"/>
  <c r="I5980" i="9"/>
  <c r="Q5980" i="9" s="1"/>
  <c r="S5979" i="9"/>
  <c r="J5979" i="9"/>
  <c r="R5979" i="9" s="1"/>
  <c r="I5979" i="9"/>
  <c r="Q5979" i="9" s="1"/>
  <c r="S5978" i="9"/>
  <c r="J5978" i="9"/>
  <c r="R5978" i="9" s="1"/>
  <c r="I5978" i="9"/>
  <c r="Q5978" i="9" s="1"/>
  <c r="S5977" i="9"/>
  <c r="J5977" i="9"/>
  <c r="R5977" i="9" s="1"/>
  <c r="I5977" i="9"/>
  <c r="Q5977" i="9" s="1"/>
  <c r="S5976" i="9"/>
  <c r="J5976" i="9"/>
  <c r="R5976" i="9" s="1"/>
  <c r="I5976" i="9"/>
  <c r="Q5976" i="9" s="1"/>
  <c r="S5975" i="9"/>
  <c r="J5975" i="9"/>
  <c r="R5975" i="9" s="1"/>
  <c r="I5975" i="9"/>
  <c r="Q5975" i="9" s="1"/>
  <c r="S5974" i="9"/>
  <c r="J5974" i="9"/>
  <c r="R5974" i="9" s="1"/>
  <c r="I5974" i="9"/>
  <c r="Q5974" i="9" s="1"/>
  <c r="S5973" i="9"/>
  <c r="J5973" i="9"/>
  <c r="R5973" i="9" s="1"/>
  <c r="I5973" i="9"/>
  <c r="Q5973" i="9" s="1"/>
  <c r="S5972" i="9"/>
  <c r="J5972" i="9"/>
  <c r="R5972" i="9" s="1"/>
  <c r="I5972" i="9"/>
  <c r="Q5972" i="9" s="1"/>
  <c r="S5971" i="9"/>
  <c r="J5971" i="9"/>
  <c r="R5971" i="9" s="1"/>
  <c r="I5971" i="9"/>
  <c r="Q5971" i="9" s="1"/>
  <c r="S5970" i="9"/>
  <c r="J5970" i="9"/>
  <c r="R5970" i="9" s="1"/>
  <c r="I5970" i="9"/>
  <c r="Q5970" i="9" s="1"/>
  <c r="S5969" i="9"/>
  <c r="J5969" i="9"/>
  <c r="R5969" i="9" s="1"/>
  <c r="I5969" i="9"/>
  <c r="Q5969" i="9" s="1"/>
  <c r="S5968" i="9"/>
  <c r="J5968" i="9"/>
  <c r="R5968" i="9" s="1"/>
  <c r="I5968" i="9"/>
  <c r="Q5968" i="9" s="1"/>
  <c r="S5967" i="9"/>
  <c r="J5967" i="9"/>
  <c r="R5967" i="9" s="1"/>
  <c r="I5967" i="9"/>
  <c r="Q5967" i="9" s="1"/>
  <c r="S5966" i="9"/>
  <c r="J5966" i="9"/>
  <c r="R5966" i="9" s="1"/>
  <c r="I5966" i="9"/>
  <c r="Q5966" i="9" s="1"/>
  <c r="S5965" i="9"/>
  <c r="J5965" i="9"/>
  <c r="R5965" i="9" s="1"/>
  <c r="I5965" i="9"/>
  <c r="Q5965" i="9" s="1"/>
  <c r="S5964" i="9"/>
  <c r="J5964" i="9"/>
  <c r="R5964" i="9" s="1"/>
  <c r="I5964" i="9"/>
  <c r="Q5964" i="9" s="1"/>
  <c r="S5963" i="9"/>
  <c r="J5963" i="9"/>
  <c r="R5963" i="9" s="1"/>
  <c r="I5963" i="9"/>
  <c r="Q5963" i="9" s="1"/>
  <c r="S5962" i="9"/>
  <c r="J5962" i="9"/>
  <c r="R5962" i="9" s="1"/>
  <c r="I5962" i="9"/>
  <c r="Q5962" i="9" s="1"/>
  <c r="S5961" i="9"/>
  <c r="J5961" i="9"/>
  <c r="R5961" i="9" s="1"/>
  <c r="I5961" i="9"/>
  <c r="Q5961" i="9" s="1"/>
  <c r="S5960" i="9"/>
  <c r="J5960" i="9"/>
  <c r="R5960" i="9" s="1"/>
  <c r="I5960" i="9"/>
  <c r="Q5960" i="9" s="1"/>
  <c r="S5959" i="9"/>
  <c r="J5959" i="9"/>
  <c r="R5959" i="9" s="1"/>
  <c r="I5959" i="9"/>
  <c r="Q5959" i="9" s="1"/>
  <c r="S5958" i="9"/>
  <c r="J5958" i="9"/>
  <c r="R5958" i="9" s="1"/>
  <c r="I5958" i="9"/>
  <c r="Q5958" i="9" s="1"/>
  <c r="S5957" i="9"/>
  <c r="J5957" i="9"/>
  <c r="R5957" i="9" s="1"/>
  <c r="I5957" i="9"/>
  <c r="Q5957" i="9" s="1"/>
  <c r="S5956" i="9"/>
  <c r="J5956" i="9"/>
  <c r="R5956" i="9" s="1"/>
  <c r="I5956" i="9"/>
  <c r="Q5956" i="9" s="1"/>
  <c r="S5955" i="9"/>
  <c r="J5955" i="9"/>
  <c r="R5955" i="9" s="1"/>
  <c r="I5955" i="9"/>
  <c r="Q5955" i="9" s="1"/>
  <c r="S5954" i="9"/>
  <c r="J5954" i="9"/>
  <c r="R5954" i="9" s="1"/>
  <c r="I5954" i="9"/>
  <c r="Q5954" i="9" s="1"/>
  <c r="S5953" i="9"/>
  <c r="J5953" i="9"/>
  <c r="R5953" i="9" s="1"/>
  <c r="I5953" i="9"/>
  <c r="Q5953" i="9" s="1"/>
  <c r="S5952" i="9"/>
  <c r="J5952" i="9"/>
  <c r="R5952" i="9" s="1"/>
  <c r="I5952" i="9"/>
  <c r="Q5952" i="9" s="1"/>
  <c r="S5951" i="9"/>
  <c r="J5951" i="9"/>
  <c r="R5951" i="9" s="1"/>
  <c r="I5951" i="9"/>
  <c r="Q5951" i="9" s="1"/>
  <c r="S5950" i="9"/>
  <c r="J5950" i="9"/>
  <c r="R5950" i="9" s="1"/>
  <c r="I5950" i="9"/>
  <c r="Q5950" i="9" s="1"/>
  <c r="S5949" i="9"/>
  <c r="J5949" i="9"/>
  <c r="R5949" i="9" s="1"/>
  <c r="I5949" i="9"/>
  <c r="Q5949" i="9" s="1"/>
  <c r="S5948" i="9"/>
  <c r="J5948" i="9"/>
  <c r="R5948" i="9" s="1"/>
  <c r="I5948" i="9"/>
  <c r="Q5948" i="9" s="1"/>
  <c r="S5947" i="9"/>
  <c r="J5947" i="9"/>
  <c r="R5947" i="9" s="1"/>
  <c r="I5947" i="9"/>
  <c r="Q5947" i="9" s="1"/>
  <c r="S5946" i="9"/>
  <c r="J5946" i="9"/>
  <c r="R5946" i="9" s="1"/>
  <c r="I5946" i="9"/>
  <c r="Q5946" i="9" s="1"/>
  <c r="S5945" i="9"/>
  <c r="J5945" i="9"/>
  <c r="R5945" i="9" s="1"/>
  <c r="I5945" i="9"/>
  <c r="Q5945" i="9" s="1"/>
  <c r="S5944" i="9"/>
  <c r="J5944" i="9"/>
  <c r="R5944" i="9" s="1"/>
  <c r="I5944" i="9"/>
  <c r="Q5944" i="9" s="1"/>
  <c r="S5943" i="9"/>
  <c r="J5943" i="9"/>
  <c r="R5943" i="9" s="1"/>
  <c r="I5943" i="9"/>
  <c r="Q5943" i="9" s="1"/>
  <c r="S5942" i="9"/>
  <c r="J5942" i="9"/>
  <c r="R5942" i="9" s="1"/>
  <c r="I5942" i="9"/>
  <c r="Q5942" i="9" s="1"/>
  <c r="S5941" i="9"/>
  <c r="J5941" i="9"/>
  <c r="R5941" i="9" s="1"/>
  <c r="I5941" i="9"/>
  <c r="Q5941" i="9" s="1"/>
  <c r="S5940" i="9"/>
  <c r="J5940" i="9"/>
  <c r="R5940" i="9" s="1"/>
  <c r="I5940" i="9"/>
  <c r="Q5940" i="9" s="1"/>
  <c r="S5939" i="9"/>
  <c r="J5939" i="9"/>
  <c r="R5939" i="9" s="1"/>
  <c r="I5939" i="9"/>
  <c r="Q5939" i="9" s="1"/>
  <c r="S5938" i="9"/>
  <c r="J5938" i="9"/>
  <c r="R5938" i="9" s="1"/>
  <c r="I5938" i="9"/>
  <c r="Q5938" i="9" s="1"/>
  <c r="S5937" i="9"/>
  <c r="J5937" i="9"/>
  <c r="R5937" i="9" s="1"/>
  <c r="I5937" i="9"/>
  <c r="Q5937" i="9" s="1"/>
  <c r="S5936" i="9"/>
  <c r="J5936" i="9"/>
  <c r="R5936" i="9" s="1"/>
  <c r="I5936" i="9"/>
  <c r="Q5936" i="9" s="1"/>
  <c r="S5935" i="9"/>
  <c r="J5935" i="9"/>
  <c r="R5935" i="9" s="1"/>
  <c r="I5935" i="9"/>
  <c r="Q5935" i="9" s="1"/>
  <c r="S5934" i="9"/>
  <c r="J5934" i="9"/>
  <c r="R5934" i="9" s="1"/>
  <c r="I5934" i="9"/>
  <c r="Q5934" i="9" s="1"/>
  <c r="S5933" i="9"/>
  <c r="J5933" i="9"/>
  <c r="R5933" i="9" s="1"/>
  <c r="I5933" i="9"/>
  <c r="Q5933" i="9" s="1"/>
  <c r="S5932" i="9"/>
  <c r="J5932" i="9"/>
  <c r="R5932" i="9" s="1"/>
  <c r="I5932" i="9"/>
  <c r="Q5932" i="9" s="1"/>
  <c r="S5931" i="9"/>
  <c r="J5931" i="9"/>
  <c r="R5931" i="9" s="1"/>
  <c r="I5931" i="9"/>
  <c r="Q5931" i="9" s="1"/>
  <c r="S5930" i="9"/>
  <c r="J5930" i="9"/>
  <c r="R5930" i="9" s="1"/>
  <c r="I5930" i="9"/>
  <c r="Q5930" i="9" s="1"/>
  <c r="S5929" i="9"/>
  <c r="J5929" i="9"/>
  <c r="R5929" i="9" s="1"/>
  <c r="I5929" i="9"/>
  <c r="Q5929" i="9" s="1"/>
  <c r="S5928" i="9"/>
  <c r="J5928" i="9"/>
  <c r="R5928" i="9" s="1"/>
  <c r="I5928" i="9"/>
  <c r="Q5928" i="9" s="1"/>
  <c r="S5927" i="9"/>
  <c r="J5927" i="9"/>
  <c r="R5927" i="9" s="1"/>
  <c r="I5927" i="9"/>
  <c r="Q5927" i="9" s="1"/>
  <c r="S5926" i="9"/>
  <c r="J5926" i="9"/>
  <c r="R5926" i="9" s="1"/>
  <c r="I5926" i="9"/>
  <c r="Q5926" i="9" s="1"/>
  <c r="S5925" i="9"/>
  <c r="J5925" i="9"/>
  <c r="R5925" i="9" s="1"/>
  <c r="I5925" i="9"/>
  <c r="Q5925" i="9" s="1"/>
  <c r="S5924" i="9"/>
  <c r="J5924" i="9"/>
  <c r="R5924" i="9" s="1"/>
  <c r="I5924" i="9"/>
  <c r="Q5924" i="9" s="1"/>
  <c r="S5923" i="9"/>
  <c r="J5923" i="9"/>
  <c r="R5923" i="9" s="1"/>
  <c r="I5923" i="9"/>
  <c r="Q5923" i="9" s="1"/>
  <c r="S5922" i="9"/>
  <c r="J5922" i="9"/>
  <c r="R5922" i="9" s="1"/>
  <c r="I5922" i="9"/>
  <c r="Q5922" i="9" s="1"/>
  <c r="S5921" i="9"/>
  <c r="J5921" i="9"/>
  <c r="R5921" i="9" s="1"/>
  <c r="I5921" i="9"/>
  <c r="Q5921" i="9" s="1"/>
  <c r="S5920" i="9"/>
  <c r="J5920" i="9"/>
  <c r="R5920" i="9" s="1"/>
  <c r="I5920" i="9"/>
  <c r="Q5920" i="9" s="1"/>
  <c r="S5919" i="9"/>
  <c r="J5919" i="9"/>
  <c r="R5919" i="9" s="1"/>
  <c r="I5919" i="9"/>
  <c r="Q5919" i="9" s="1"/>
  <c r="S5918" i="9"/>
  <c r="J5918" i="9"/>
  <c r="R5918" i="9" s="1"/>
  <c r="I5918" i="9"/>
  <c r="Q5918" i="9" s="1"/>
  <c r="S5917" i="9"/>
  <c r="J5917" i="9"/>
  <c r="R5917" i="9" s="1"/>
  <c r="I5917" i="9"/>
  <c r="Q5917" i="9" s="1"/>
  <c r="S5916" i="9"/>
  <c r="J5916" i="9"/>
  <c r="R5916" i="9" s="1"/>
  <c r="I5916" i="9"/>
  <c r="Q5916" i="9" s="1"/>
  <c r="S5915" i="9"/>
  <c r="J5915" i="9"/>
  <c r="R5915" i="9" s="1"/>
  <c r="I5915" i="9"/>
  <c r="Q5915" i="9" s="1"/>
  <c r="S5914" i="9"/>
  <c r="J5914" i="9"/>
  <c r="R5914" i="9" s="1"/>
  <c r="I5914" i="9"/>
  <c r="Q5914" i="9" s="1"/>
  <c r="S5913" i="9"/>
  <c r="J5913" i="9"/>
  <c r="R5913" i="9" s="1"/>
  <c r="I5913" i="9"/>
  <c r="Q5913" i="9" s="1"/>
  <c r="S5912" i="9"/>
  <c r="J5912" i="9"/>
  <c r="R5912" i="9" s="1"/>
  <c r="I5912" i="9"/>
  <c r="Q5912" i="9" s="1"/>
  <c r="S5911" i="9"/>
  <c r="J5911" i="9"/>
  <c r="R5911" i="9" s="1"/>
  <c r="I5911" i="9"/>
  <c r="Q5911" i="9" s="1"/>
  <c r="S5910" i="9"/>
  <c r="J5910" i="9"/>
  <c r="R5910" i="9" s="1"/>
  <c r="I5910" i="9"/>
  <c r="Q5910" i="9" s="1"/>
  <c r="S5909" i="9"/>
  <c r="J5909" i="9"/>
  <c r="R5909" i="9" s="1"/>
  <c r="I5909" i="9"/>
  <c r="Q5909" i="9" s="1"/>
  <c r="S5908" i="9"/>
  <c r="J5908" i="9"/>
  <c r="R5908" i="9" s="1"/>
  <c r="I5908" i="9"/>
  <c r="Q5908" i="9" s="1"/>
  <c r="S5907" i="9"/>
  <c r="J5907" i="9"/>
  <c r="R5907" i="9" s="1"/>
  <c r="I5907" i="9"/>
  <c r="Q5907" i="9" s="1"/>
  <c r="S5906" i="9"/>
  <c r="J5906" i="9"/>
  <c r="R5906" i="9" s="1"/>
  <c r="I5906" i="9"/>
  <c r="Q5906" i="9" s="1"/>
  <c r="S5905" i="9"/>
  <c r="J5905" i="9"/>
  <c r="R5905" i="9" s="1"/>
  <c r="I5905" i="9"/>
  <c r="Q5905" i="9" s="1"/>
  <c r="S5904" i="9"/>
  <c r="J5904" i="9"/>
  <c r="R5904" i="9" s="1"/>
  <c r="I5904" i="9"/>
  <c r="Q5904" i="9" s="1"/>
  <c r="S5903" i="9"/>
  <c r="J5903" i="9"/>
  <c r="R5903" i="9" s="1"/>
  <c r="I5903" i="9"/>
  <c r="Q5903" i="9" s="1"/>
  <c r="S5902" i="9"/>
  <c r="J5902" i="9"/>
  <c r="R5902" i="9" s="1"/>
  <c r="I5902" i="9"/>
  <c r="Q5902" i="9" s="1"/>
  <c r="S5901" i="9"/>
  <c r="J5901" i="9"/>
  <c r="R5901" i="9" s="1"/>
  <c r="I5901" i="9"/>
  <c r="Q5901" i="9" s="1"/>
  <c r="S5900" i="9"/>
  <c r="J5900" i="9"/>
  <c r="R5900" i="9" s="1"/>
  <c r="I5900" i="9"/>
  <c r="Q5900" i="9" s="1"/>
  <c r="S5899" i="9"/>
  <c r="J5899" i="9"/>
  <c r="R5899" i="9" s="1"/>
  <c r="I5899" i="9"/>
  <c r="Q5899" i="9" s="1"/>
  <c r="S5898" i="9"/>
  <c r="J5898" i="9"/>
  <c r="R5898" i="9" s="1"/>
  <c r="I5898" i="9"/>
  <c r="Q5898" i="9" s="1"/>
  <c r="S5897" i="9"/>
  <c r="J5897" i="9"/>
  <c r="R5897" i="9" s="1"/>
  <c r="I5897" i="9"/>
  <c r="Q5897" i="9" s="1"/>
  <c r="S5896" i="9"/>
  <c r="J5896" i="9"/>
  <c r="R5896" i="9" s="1"/>
  <c r="I5896" i="9"/>
  <c r="Q5896" i="9" s="1"/>
  <c r="S5895" i="9"/>
  <c r="J5895" i="9"/>
  <c r="R5895" i="9" s="1"/>
  <c r="I5895" i="9"/>
  <c r="Q5895" i="9" s="1"/>
  <c r="S5894" i="9"/>
  <c r="J5894" i="9"/>
  <c r="R5894" i="9" s="1"/>
  <c r="I5894" i="9"/>
  <c r="Q5894" i="9" s="1"/>
  <c r="S5893" i="9"/>
  <c r="J5893" i="9"/>
  <c r="R5893" i="9" s="1"/>
  <c r="I5893" i="9"/>
  <c r="Q5893" i="9" s="1"/>
  <c r="S5892" i="9"/>
  <c r="J5892" i="9"/>
  <c r="R5892" i="9" s="1"/>
  <c r="I5892" i="9"/>
  <c r="Q5892" i="9" s="1"/>
  <c r="S5891" i="9"/>
  <c r="J5891" i="9"/>
  <c r="R5891" i="9" s="1"/>
  <c r="I5891" i="9"/>
  <c r="Q5891" i="9" s="1"/>
  <c r="S5890" i="9"/>
  <c r="J5890" i="9"/>
  <c r="R5890" i="9" s="1"/>
  <c r="I5890" i="9"/>
  <c r="Q5890" i="9" s="1"/>
  <c r="S5889" i="9"/>
  <c r="J5889" i="9"/>
  <c r="R5889" i="9" s="1"/>
  <c r="I5889" i="9"/>
  <c r="Q5889" i="9" s="1"/>
  <c r="S5888" i="9"/>
  <c r="J5888" i="9"/>
  <c r="R5888" i="9" s="1"/>
  <c r="I5888" i="9"/>
  <c r="Q5888" i="9" s="1"/>
  <c r="S5887" i="9"/>
  <c r="J5887" i="9"/>
  <c r="R5887" i="9" s="1"/>
  <c r="I5887" i="9"/>
  <c r="Q5887" i="9" s="1"/>
  <c r="S5886" i="9"/>
  <c r="J5886" i="9"/>
  <c r="R5886" i="9" s="1"/>
  <c r="I5886" i="9"/>
  <c r="Q5886" i="9" s="1"/>
  <c r="S5885" i="9"/>
  <c r="J5885" i="9"/>
  <c r="R5885" i="9" s="1"/>
  <c r="I5885" i="9"/>
  <c r="Q5885" i="9" s="1"/>
  <c r="S5884" i="9"/>
  <c r="J5884" i="9"/>
  <c r="R5884" i="9" s="1"/>
  <c r="I5884" i="9"/>
  <c r="Q5884" i="9" s="1"/>
  <c r="S5883" i="9"/>
  <c r="J5883" i="9"/>
  <c r="R5883" i="9" s="1"/>
  <c r="I5883" i="9"/>
  <c r="Q5883" i="9" s="1"/>
  <c r="S5882" i="9"/>
  <c r="J5882" i="9"/>
  <c r="R5882" i="9" s="1"/>
  <c r="I5882" i="9"/>
  <c r="Q5882" i="9" s="1"/>
  <c r="S5881" i="9"/>
  <c r="J5881" i="9"/>
  <c r="R5881" i="9" s="1"/>
  <c r="I5881" i="9"/>
  <c r="Q5881" i="9" s="1"/>
  <c r="S5880" i="9"/>
  <c r="J5880" i="9"/>
  <c r="R5880" i="9" s="1"/>
  <c r="I5880" i="9"/>
  <c r="Q5880" i="9" s="1"/>
  <c r="S5879" i="9"/>
  <c r="J5879" i="9"/>
  <c r="R5879" i="9" s="1"/>
  <c r="I5879" i="9"/>
  <c r="Q5879" i="9" s="1"/>
  <c r="S5878" i="9"/>
  <c r="J5878" i="9"/>
  <c r="R5878" i="9" s="1"/>
  <c r="I5878" i="9"/>
  <c r="Q5878" i="9" s="1"/>
  <c r="S5877" i="9"/>
  <c r="J5877" i="9"/>
  <c r="R5877" i="9" s="1"/>
  <c r="I5877" i="9"/>
  <c r="Q5877" i="9" s="1"/>
  <c r="S5876" i="9"/>
  <c r="J5876" i="9"/>
  <c r="R5876" i="9" s="1"/>
  <c r="I5876" i="9"/>
  <c r="Q5876" i="9" s="1"/>
  <c r="S5875" i="9"/>
  <c r="J5875" i="9"/>
  <c r="R5875" i="9" s="1"/>
  <c r="I5875" i="9"/>
  <c r="Q5875" i="9" s="1"/>
  <c r="S5874" i="9"/>
  <c r="J5874" i="9"/>
  <c r="R5874" i="9" s="1"/>
  <c r="I5874" i="9"/>
  <c r="Q5874" i="9" s="1"/>
  <c r="S5873" i="9"/>
  <c r="J5873" i="9"/>
  <c r="R5873" i="9" s="1"/>
  <c r="I5873" i="9"/>
  <c r="Q5873" i="9" s="1"/>
  <c r="S5872" i="9"/>
  <c r="J5872" i="9"/>
  <c r="R5872" i="9" s="1"/>
  <c r="I5872" i="9"/>
  <c r="Q5872" i="9" s="1"/>
  <c r="S5871" i="9"/>
  <c r="J5871" i="9"/>
  <c r="R5871" i="9" s="1"/>
  <c r="I5871" i="9"/>
  <c r="Q5871" i="9" s="1"/>
  <c r="S5870" i="9"/>
  <c r="J5870" i="9"/>
  <c r="R5870" i="9" s="1"/>
  <c r="I5870" i="9"/>
  <c r="Q5870" i="9" s="1"/>
  <c r="S5869" i="9"/>
  <c r="J5869" i="9"/>
  <c r="R5869" i="9" s="1"/>
  <c r="I5869" i="9"/>
  <c r="Q5869" i="9" s="1"/>
  <c r="S5868" i="9"/>
  <c r="J5868" i="9"/>
  <c r="R5868" i="9" s="1"/>
  <c r="I5868" i="9"/>
  <c r="Q5868" i="9" s="1"/>
  <c r="S5867" i="9"/>
  <c r="J5867" i="9"/>
  <c r="R5867" i="9" s="1"/>
  <c r="I5867" i="9"/>
  <c r="Q5867" i="9" s="1"/>
  <c r="S5866" i="9"/>
  <c r="J5866" i="9"/>
  <c r="R5866" i="9" s="1"/>
  <c r="I5866" i="9"/>
  <c r="Q5866" i="9" s="1"/>
  <c r="S5865" i="9"/>
  <c r="J5865" i="9"/>
  <c r="R5865" i="9" s="1"/>
  <c r="I5865" i="9"/>
  <c r="Q5865" i="9" s="1"/>
  <c r="S5864" i="9"/>
  <c r="J5864" i="9"/>
  <c r="R5864" i="9" s="1"/>
  <c r="I5864" i="9"/>
  <c r="Q5864" i="9" s="1"/>
  <c r="S5863" i="9"/>
  <c r="J5863" i="9"/>
  <c r="R5863" i="9" s="1"/>
  <c r="I5863" i="9"/>
  <c r="Q5863" i="9" s="1"/>
  <c r="S5862" i="9"/>
  <c r="J5862" i="9"/>
  <c r="R5862" i="9" s="1"/>
  <c r="I5862" i="9"/>
  <c r="Q5862" i="9" s="1"/>
  <c r="S5861" i="9"/>
  <c r="J5861" i="9"/>
  <c r="R5861" i="9" s="1"/>
  <c r="I5861" i="9"/>
  <c r="Q5861" i="9" s="1"/>
  <c r="S5860" i="9"/>
  <c r="J5860" i="9"/>
  <c r="R5860" i="9" s="1"/>
  <c r="I5860" i="9"/>
  <c r="Q5860" i="9" s="1"/>
  <c r="S5859" i="9"/>
  <c r="J5859" i="9"/>
  <c r="R5859" i="9" s="1"/>
  <c r="I5859" i="9"/>
  <c r="Q5859" i="9" s="1"/>
  <c r="S5858" i="9"/>
  <c r="J5858" i="9"/>
  <c r="R5858" i="9" s="1"/>
  <c r="I5858" i="9"/>
  <c r="Q5858" i="9" s="1"/>
  <c r="S5857" i="9"/>
  <c r="J5857" i="9"/>
  <c r="R5857" i="9" s="1"/>
  <c r="I5857" i="9"/>
  <c r="Q5857" i="9" s="1"/>
  <c r="S5856" i="9"/>
  <c r="J5856" i="9"/>
  <c r="R5856" i="9" s="1"/>
  <c r="I5856" i="9"/>
  <c r="Q5856" i="9" s="1"/>
  <c r="S5855" i="9"/>
  <c r="J5855" i="9"/>
  <c r="R5855" i="9" s="1"/>
  <c r="I5855" i="9"/>
  <c r="Q5855" i="9" s="1"/>
  <c r="S5854" i="9"/>
  <c r="J5854" i="9"/>
  <c r="R5854" i="9" s="1"/>
  <c r="I5854" i="9"/>
  <c r="Q5854" i="9" s="1"/>
  <c r="S5853" i="9"/>
  <c r="J5853" i="9"/>
  <c r="R5853" i="9" s="1"/>
  <c r="I5853" i="9"/>
  <c r="Q5853" i="9" s="1"/>
  <c r="S5852" i="9"/>
  <c r="J5852" i="9"/>
  <c r="R5852" i="9" s="1"/>
  <c r="I5852" i="9"/>
  <c r="Q5852" i="9" s="1"/>
  <c r="S5851" i="9"/>
  <c r="J5851" i="9"/>
  <c r="R5851" i="9" s="1"/>
  <c r="I5851" i="9"/>
  <c r="Q5851" i="9" s="1"/>
  <c r="S5850" i="9"/>
  <c r="J5850" i="9"/>
  <c r="R5850" i="9" s="1"/>
  <c r="I5850" i="9"/>
  <c r="Q5850" i="9" s="1"/>
  <c r="S5849" i="9"/>
  <c r="J5849" i="9"/>
  <c r="R5849" i="9" s="1"/>
  <c r="I5849" i="9"/>
  <c r="Q5849" i="9" s="1"/>
  <c r="S5848" i="9"/>
  <c r="J5848" i="9"/>
  <c r="R5848" i="9" s="1"/>
  <c r="I5848" i="9"/>
  <c r="Q5848" i="9" s="1"/>
  <c r="S5847" i="9"/>
  <c r="J5847" i="9"/>
  <c r="R5847" i="9" s="1"/>
  <c r="I5847" i="9"/>
  <c r="Q5847" i="9" s="1"/>
  <c r="S5846" i="9"/>
  <c r="J5846" i="9"/>
  <c r="R5846" i="9" s="1"/>
  <c r="I5846" i="9"/>
  <c r="Q5846" i="9" s="1"/>
  <c r="S5845" i="9"/>
  <c r="J5845" i="9"/>
  <c r="R5845" i="9" s="1"/>
  <c r="I5845" i="9"/>
  <c r="Q5845" i="9" s="1"/>
  <c r="S5844" i="9"/>
  <c r="J5844" i="9"/>
  <c r="R5844" i="9" s="1"/>
  <c r="I5844" i="9"/>
  <c r="Q5844" i="9" s="1"/>
  <c r="S5843" i="9"/>
  <c r="J5843" i="9"/>
  <c r="R5843" i="9" s="1"/>
  <c r="I5843" i="9"/>
  <c r="Q5843" i="9" s="1"/>
  <c r="S5842" i="9"/>
  <c r="J5842" i="9"/>
  <c r="R5842" i="9" s="1"/>
  <c r="I5842" i="9"/>
  <c r="Q5842" i="9" s="1"/>
  <c r="S5841" i="9"/>
  <c r="J5841" i="9"/>
  <c r="R5841" i="9" s="1"/>
  <c r="I5841" i="9"/>
  <c r="Q5841" i="9" s="1"/>
  <c r="S5840" i="9"/>
  <c r="J5840" i="9"/>
  <c r="R5840" i="9" s="1"/>
  <c r="I5840" i="9"/>
  <c r="Q5840" i="9" s="1"/>
  <c r="S5839" i="9"/>
  <c r="J5839" i="9"/>
  <c r="R5839" i="9" s="1"/>
  <c r="I5839" i="9"/>
  <c r="Q5839" i="9" s="1"/>
  <c r="S5838" i="9"/>
  <c r="J5838" i="9"/>
  <c r="R5838" i="9" s="1"/>
  <c r="I5838" i="9"/>
  <c r="Q5838" i="9" s="1"/>
  <c r="S5837" i="9"/>
  <c r="J5837" i="9"/>
  <c r="R5837" i="9" s="1"/>
  <c r="I5837" i="9"/>
  <c r="Q5837" i="9" s="1"/>
  <c r="S5836" i="9"/>
  <c r="J5836" i="9"/>
  <c r="R5836" i="9" s="1"/>
  <c r="I5836" i="9"/>
  <c r="Q5836" i="9" s="1"/>
  <c r="S5835" i="9"/>
  <c r="J5835" i="9"/>
  <c r="R5835" i="9" s="1"/>
  <c r="I5835" i="9"/>
  <c r="Q5835" i="9" s="1"/>
  <c r="S5834" i="9"/>
  <c r="J5834" i="9"/>
  <c r="R5834" i="9" s="1"/>
  <c r="I5834" i="9"/>
  <c r="Q5834" i="9" s="1"/>
  <c r="S5833" i="9"/>
  <c r="J5833" i="9"/>
  <c r="R5833" i="9" s="1"/>
  <c r="I5833" i="9"/>
  <c r="Q5833" i="9" s="1"/>
  <c r="S5832" i="9"/>
  <c r="J5832" i="9"/>
  <c r="R5832" i="9" s="1"/>
  <c r="I5832" i="9"/>
  <c r="Q5832" i="9" s="1"/>
  <c r="S5831" i="9"/>
  <c r="J5831" i="9"/>
  <c r="R5831" i="9" s="1"/>
  <c r="I5831" i="9"/>
  <c r="Q5831" i="9" s="1"/>
  <c r="S5830" i="9"/>
  <c r="J5830" i="9"/>
  <c r="R5830" i="9" s="1"/>
  <c r="I5830" i="9"/>
  <c r="Q5830" i="9" s="1"/>
  <c r="S5829" i="9"/>
  <c r="J5829" i="9"/>
  <c r="R5829" i="9" s="1"/>
  <c r="I5829" i="9"/>
  <c r="Q5829" i="9" s="1"/>
  <c r="S5828" i="9"/>
  <c r="J5828" i="9"/>
  <c r="R5828" i="9" s="1"/>
  <c r="I5828" i="9"/>
  <c r="Q5828" i="9" s="1"/>
  <c r="S5827" i="9"/>
  <c r="J5827" i="9"/>
  <c r="R5827" i="9" s="1"/>
  <c r="I5827" i="9"/>
  <c r="Q5827" i="9" s="1"/>
  <c r="S5826" i="9"/>
  <c r="J5826" i="9"/>
  <c r="R5826" i="9" s="1"/>
  <c r="I5826" i="9"/>
  <c r="Q5826" i="9" s="1"/>
  <c r="S5825" i="9"/>
  <c r="J5825" i="9"/>
  <c r="R5825" i="9" s="1"/>
  <c r="I5825" i="9"/>
  <c r="Q5825" i="9" s="1"/>
  <c r="S5824" i="9"/>
  <c r="J5824" i="9"/>
  <c r="R5824" i="9" s="1"/>
  <c r="I5824" i="9"/>
  <c r="Q5824" i="9" s="1"/>
  <c r="S5823" i="9"/>
  <c r="J5823" i="9"/>
  <c r="R5823" i="9" s="1"/>
  <c r="I5823" i="9"/>
  <c r="Q5823" i="9" s="1"/>
  <c r="S5822" i="9"/>
  <c r="J5822" i="9"/>
  <c r="R5822" i="9" s="1"/>
  <c r="I5822" i="9"/>
  <c r="Q5822" i="9" s="1"/>
  <c r="S5821" i="9"/>
  <c r="J5821" i="9"/>
  <c r="R5821" i="9" s="1"/>
  <c r="I5821" i="9"/>
  <c r="Q5821" i="9" s="1"/>
  <c r="S5820" i="9"/>
  <c r="J5820" i="9"/>
  <c r="R5820" i="9" s="1"/>
  <c r="I5820" i="9"/>
  <c r="Q5820" i="9" s="1"/>
  <c r="S5819" i="9"/>
  <c r="J5819" i="9"/>
  <c r="R5819" i="9" s="1"/>
  <c r="I5819" i="9"/>
  <c r="Q5819" i="9" s="1"/>
  <c r="S5818" i="9"/>
  <c r="J5818" i="9"/>
  <c r="R5818" i="9" s="1"/>
  <c r="I5818" i="9"/>
  <c r="Q5818" i="9" s="1"/>
  <c r="S5817" i="9"/>
  <c r="J5817" i="9"/>
  <c r="R5817" i="9" s="1"/>
  <c r="I5817" i="9"/>
  <c r="Q5817" i="9" s="1"/>
  <c r="S5816" i="9"/>
  <c r="J5816" i="9"/>
  <c r="R5816" i="9" s="1"/>
  <c r="I5816" i="9"/>
  <c r="Q5816" i="9" s="1"/>
  <c r="S5815" i="9"/>
  <c r="J5815" i="9"/>
  <c r="R5815" i="9" s="1"/>
  <c r="I5815" i="9"/>
  <c r="Q5815" i="9" s="1"/>
  <c r="S5814" i="9"/>
  <c r="J5814" i="9"/>
  <c r="R5814" i="9" s="1"/>
  <c r="I5814" i="9"/>
  <c r="Q5814" i="9" s="1"/>
  <c r="S5813" i="9"/>
  <c r="J5813" i="9"/>
  <c r="R5813" i="9" s="1"/>
  <c r="I5813" i="9"/>
  <c r="Q5813" i="9" s="1"/>
  <c r="S5812" i="9"/>
  <c r="J5812" i="9"/>
  <c r="R5812" i="9" s="1"/>
  <c r="I5812" i="9"/>
  <c r="Q5812" i="9" s="1"/>
  <c r="S5811" i="9"/>
  <c r="J5811" i="9"/>
  <c r="R5811" i="9" s="1"/>
  <c r="I5811" i="9"/>
  <c r="Q5811" i="9" s="1"/>
  <c r="S5810" i="9"/>
  <c r="J5810" i="9"/>
  <c r="R5810" i="9" s="1"/>
  <c r="I5810" i="9"/>
  <c r="Q5810" i="9" s="1"/>
  <c r="S5809" i="9"/>
  <c r="J5809" i="9"/>
  <c r="R5809" i="9" s="1"/>
  <c r="I5809" i="9"/>
  <c r="Q5809" i="9" s="1"/>
  <c r="S5808" i="9"/>
  <c r="J5808" i="9"/>
  <c r="R5808" i="9" s="1"/>
  <c r="I5808" i="9"/>
  <c r="Q5808" i="9" s="1"/>
  <c r="S5807" i="9"/>
  <c r="J5807" i="9"/>
  <c r="R5807" i="9" s="1"/>
  <c r="I5807" i="9"/>
  <c r="Q5807" i="9" s="1"/>
  <c r="S5806" i="9"/>
  <c r="J5806" i="9"/>
  <c r="R5806" i="9" s="1"/>
  <c r="I5806" i="9"/>
  <c r="Q5806" i="9" s="1"/>
  <c r="S5805" i="9"/>
  <c r="J5805" i="9"/>
  <c r="R5805" i="9" s="1"/>
  <c r="I5805" i="9"/>
  <c r="Q5805" i="9" s="1"/>
  <c r="S5804" i="9"/>
  <c r="J5804" i="9"/>
  <c r="R5804" i="9" s="1"/>
  <c r="I5804" i="9"/>
  <c r="Q5804" i="9" s="1"/>
  <c r="S5803" i="9"/>
  <c r="J5803" i="9"/>
  <c r="R5803" i="9" s="1"/>
  <c r="I5803" i="9"/>
  <c r="Q5803" i="9" s="1"/>
  <c r="S5802" i="9"/>
  <c r="J5802" i="9"/>
  <c r="R5802" i="9" s="1"/>
  <c r="I5802" i="9"/>
  <c r="Q5802" i="9" s="1"/>
  <c r="S5801" i="9"/>
  <c r="J5801" i="9"/>
  <c r="R5801" i="9" s="1"/>
  <c r="I5801" i="9"/>
  <c r="Q5801" i="9" s="1"/>
  <c r="S5800" i="9"/>
  <c r="J5800" i="9"/>
  <c r="R5800" i="9" s="1"/>
  <c r="I5800" i="9"/>
  <c r="Q5800" i="9" s="1"/>
  <c r="S5799" i="9"/>
  <c r="J5799" i="9"/>
  <c r="R5799" i="9" s="1"/>
  <c r="I5799" i="9"/>
  <c r="Q5799" i="9" s="1"/>
  <c r="S5798" i="9"/>
  <c r="J5798" i="9"/>
  <c r="R5798" i="9" s="1"/>
  <c r="I5798" i="9"/>
  <c r="Q5798" i="9" s="1"/>
  <c r="S5797" i="9"/>
  <c r="J5797" i="9"/>
  <c r="R5797" i="9" s="1"/>
  <c r="I5797" i="9"/>
  <c r="Q5797" i="9" s="1"/>
  <c r="S5796" i="9"/>
  <c r="J5796" i="9"/>
  <c r="R5796" i="9" s="1"/>
  <c r="I5796" i="9"/>
  <c r="Q5796" i="9" s="1"/>
  <c r="S5795" i="9"/>
  <c r="J5795" i="9"/>
  <c r="R5795" i="9" s="1"/>
  <c r="I5795" i="9"/>
  <c r="Q5795" i="9" s="1"/>
  <c r="S5794" i="9"/>
  <c r="J5794" i="9"/>
  <c r="R5794" i="9" s="1"/>
  <c r="I5794" i="9"/>
  <c r="Q5794" i="9" s="1"/>
  <c r="S5793" i="9"/>
  <c r="J5793" i="9"/>
  <c r="R5793" i="9" s="1"/>
  <c r="I5793" i="9"/>
  <c r="Q5793" i="9" s="1"/>
  <c r="S5792" i="9"/>
  <c r="J5792" i="9"/>
  <c r="R5792" i="9" s="1"/>
  <c r="I5792" i="9"/>
  <c r="Q5792" i="9" s="1"/>
  <c r="S5791" i="9"/>
  <c r="J5791" i="9"/>
  <c r="R5791" i="9" s="1"/>
  <c r="I5791" i="9"/>
  <c r="Q5791" i="9" s="1"/>
  <c r="S5790" i="9"/>
  <c r="J5790" i="9"/>
  <c r="R5790" i="9" s="1"/>
  <c r="I5790" i="9"/>
  <c r="Q5790" i="9" s="1"/>
  <c r="S5789" i="9"/>
  <c r="J5789" i="9"/>
  <c r="R5789" i="9" s="1"/>
  <c r="I5789" i="9"/>
  <c r="Q5789" i="9" s="1"/>
  <c r="S5788" i="9"/>
  <c r="J5788" i="9"/>
  <c r="R5788" i="9" s="1"/>
  <c r="I5788" i="9"/>
  <c r="Q5788" i="9" s="1"/>
  <c r="S5787" i="9"/>
  <c r="J5787" i="9"/>
  <c r="R5787" i="9" s="1"/>
  <c r="I5787" i="9"/>
  <c r="Q5787" i="9" s="1"/>
  <c r="S5786" i="9"/>
  <c r="J5786" i="9"/>
  <c r="R5786" i="9" s="1"/>
  <c r="I5786" i="9"/>
  <c r="Q5786" i="9" s="1"/>
  <c r="S5785" i="9"/>
  <c r="J5785" i="9"/>
  <c r="R5785" i="9" s="1"/>
  <c r="I5785" i="9"/>
  <c r="Q5785" i="9" s="1"/>
  <c r="S5784" i="9"/>
  <c r="J5784" i="9"/>
  <c r="R5784" i="9" s="1"/>
  <c r="I5784" i="9"/>
  <c r="Q5784" i="9" s="1"/>
  <c r="S5783" i="9"/>
  <c r="J5783" i="9"/>
  <c r="R5783" i="9" s="1"/>
  <c r="I5783" i="9"/>
  <c r="Q5783" i="9" s="1"/>
  <c r="S5782" i="9"/>
  <c r="J5782" i="9"/>
  <c r="R5782" i="9" s="1"/>
  <c r="I5782" i="9"/>
  <c r="Q5782" i="9" s="1"/>
  <c r="S5781" i="9"/>
  <c r="J5781" i="9"/>
  <c r="R5781" i="9" s="1"/>
  <c r="I5781" i="9"/>
  <c r="Q5781" i="9" s="1"/>
  <c r="S5780" i="9"/>
  <c r="J5780" i="9"/>
  <c r="R5780" i="9" s="1"/>
  <c r="I5780" i="9"/>
  <c r="Q5780" i="9" s="1"/>
  <c r="S5779" i="9"/>
  <c r="J5779" i="9"/>
  <c r="R5779" i="9" s="1"/>
  <c r="I5779" i="9"/>
  <c r="Q5779" i="9" s="1"/>
  <c r="S5778" i="9"/>
  <c r="J5778" i="9"/>
  <c r="R5778" i="9" s="1"/>
  <c r="I5778" i="9"/>
  <c r="Q5778" i="9" s="1"/>
  <c r="S5777" i="9"/>
  <c r="J5777" i="9"/>
  <c r="R5777" i="9" s="1"/>
  <c r="I5777" i="9"/>
  <c r="Q5777" i="9" s="1"/>
  <c r="S5776" i="9"/>
  <c r="J5776" i="9"/>
  <c r="R5776" i="9" s="1"/>
  <c r="I5776" i="9"/>
  <c r="Q5776" i="9" s="1"/>
  <c r="S5775" i="9"/>
  <c r="J5775" i="9"/>
  <c r="R5775" i="9" s="1"/>
  <c r="I5775" i="9"/>
  <c r="Q5775" i="9" s="1"/>
  <c r="S5774" i="9"/>
  <c r="J5774" i="9"/>
  <c r="R5774" i="9" s="1"/>
  <c r="I5774" i="9"/>
  <c r="Q5774" i="9" s="1"/>
  <c r="S5773" i="9"/>
  <c r="J5773" i="9"/>
  <c r="R5773" i="9" s="1"/>
  <c r="I5773" i="9"/>
  <c r="Q5773" i="9" s="1"/>
  <c r="S5772" i="9"/>
  <c r="J5772" i="9"/>
  <c r="R5772" i="9" s="1"/>
  <c r="I5772" i="9"/>
  <c r="Q5772" i="9" s="1"/>
  <c r="S5771" i="9"/>
  <c r="J5771" i="9"/>
  <c r="R5771" i="9" s="1"/>
  <c r="I5771" i="9"/>
  <c r="Q5771" i="9" s="1"/>
  <c r="S5770" i="9"/>
  <c r="J5770" i="9"/>
  <c r="R5770" i="9" s="1"/>
  <c r="I5770" i="9"/>
  <c r="Q5770" i="9" s="1"/>
  <c r="S5769" i="9"/>
  <c r="J5769" i="9"/>
  <c r="R5769" i="9" s="1"/>
  <c r="I5769" i="9"/>
  <c r="Q5769" i="9" s="1"/>
  <c r="S5768" i="9"/>
  <c r="J5768" i="9"/>
  <c r="R5768" i="9" s="1"/>
  <c r="I5768" i="9"/>
  <c r="Q5768" i="9" s="1"/>
  <c r="S5767" i="9"/>
  <c r="J5767" i="9"/>
  <c r="R5767" i="9" s="1"/>
  <c r="I5767" i="9"/>
  <c r="Q5767" i="9" s="1"/>
  <c r="S5766" i="9"/>
  <c r="J5766" i="9"/>
  <c r="R5766" i="9" s="1"/>
  <c r="I5766" i="9"/>
  <c r="Q5766" i="9" s="1"/>
  <c r="S5765" i="9"/>
  <c r="J5765" i="9"/>
  <c r="R5765" i="9" s="1"/>
  <c r="I5765" i="9"/>
  <c r="Q5765" i="9" s="1"/>
  <c r="S5764" i="9"/>
  <c r="J5764" i="9"/>
  <c r="R5764" i="9" s="1"/>
  <c r="I5764" i="9"/>
  <c r="Q5764" i="9" s="1"/>
  <c r="S5763" i="9"/>
  <c r="J5763" i="9"/>
  <c r="R5763" i="9" s="1"/>
  <c r="I5763" i="9"/>
  <c r="Q5763" i="9" s="1"/>
  <c r="S5762" i="9"/>
  <c r="J5762" i="9"/>
  <c r="R5762" i="9" s="1"/>
  <c r="I5762" i="9"/>
  <c r="Q5762" i="9" s="1"/>
  <c r="S5761" i="9"/>
  <c r="J5761" i="9"/>
  <c r="R5761" i="9" s="1"/>
  <c r="I5761" i="9"/>
  <c r="Q5761" i="9" s="1"/>
  <c r="S5760" i="9"/>
  <c r="J5760" i="9"/>
  <c r="R5760" i="9" s="1"/>
  <c r="I5760" i="9"/>
  <c r="Q5760" i="9" s="1"/>
  <c r="S5759" i="9"/>
  <c r="J5759" i="9"/>
  <c r="R5759" i="9" s="1"/>
  <c r="I5759" i="9"/>
  <c r="Q5759" i="9" s="1"/>
  <c r="S5758" i="9"/>
  <c r="J5758" i="9"/>
  <c r="R5758" i="9" s="1"/>
  <c r="I5758" i="9"/>
  <c r="Q5758" i="9" s="1"/>
  <c r="S5757" i="9"/>
  <c r="J5757" i="9"/>
  <c r="R5757" i="9" s="1"/>
  <c r="I5757" i="9"/>
  <c r="Q5757" i="9" s="1"/>
  <c r="S5756" i="9"/>
  <c r="J5756" i="9"/>
  <c r="R5756" i="9" s="1"/>
  <c r="I5756" i="9"/>
  <c r="Q5756" i="9" s="1"/>
  <c r="S5755" i="9"/>
  <c r="J5755" i="9"/>
  <c r="R5755" i="9" s="1"/>
  <c r="I5755" i="9"/>
  <c r="Q5755" i="9" s="1"/>
  <c r="S5754" i="9"/>
  <c r="J5754" i="9"/>
  <c r="R5754" i="9" s="1"/>
  <c r="I5754" i="9"/>
  <c r="Q5754" i="9" s="1"/>
  <c r="S5753" i="9"/>
  <c r="J5753" i="9"/>
  <c r="R5753" i="9" s="1"/>
  <c r="I5753" i="9"/>
  <c r="Q5753" i="9" s="1"/>
  <c r="S5752" i="9"/>
  <c r="J5752" i="9"/>
  <c r="R5752" i="9" s="1"/>
  <c r="I5752" i="9"/>
  <c r="Q5752" i="9" s="1"/>
  <c r="S5751" i="9"/>
  <c r="J5751" i="9"/>
  <c r="R5751" i="9" s="1"/>
  <c r="I5751" i="9"/>
  <c r="Q5751" i="9" s="1"/>
  <c r="S5750" i="9"/>
  <c r="J5750" i="9"/>
  <c r="R5750" i="9" s="1"/>
  <c r="I5750" i="9"/>
  <c r="Q5750" i="9" s="1"/>
  <c r="S5749" i="9"/>
  <c r="J5749" i="9"/>
  <c r="R5749" i="9" s="1"/>
  <c r="I5749" i="9"/>
  <c r="Q5749" i="9" s="1"/>
  <c r="S5748" i="9"/>
  <c r="J5748" i="9"/>
  <c r="R5748" i="9" s="1"/>
  <c r="I5748" i="9"/>
  <c r="Q5748" i="9" s="1"/>
  <c r="S5747" i="9"/>
  <c r="J5747" i="9"/>
  <c r="R5747" i="9" s="1"/>
  <c r="I5747" i="9"/>
  <c r="Q5747" i="9" s="1"/>
  <c r="S5746" i="9"/>
  <c r="J5746" i="9"/>
  <c r="R5746" i="9" s="1"/>
  <c r="I5746" i="9"/>
  <c r="Q5746" i="9" s="1"/>
  <c r="S5745" i="9"/>
  <c r="J5745" i="9"/>
  <c r="R5745" i="9" s="1"/>
  <c r="I5745" i="9"/>
  <c r="Q5745" i="9" s="1"/>
  <c r="S5744" i="9"/>
  <c r="J5744" i="9"/>
  <c r="R5744" i="9" s="1"/>
  <c r="I5744" i="9"/>
  <c r="Q5744" i="9" s="1"/>
  <c r="S5743" i="9"/>
  <c r="J5743" i="9"/>
  <c r="R5743" i="9" s="1"/>
  <c r="I5743" i="9"/>
  <c r="Q5743" i="9" s="1"/>
  <c r="S5742" i="9"/>
  <c r="J5742" i="9"/>
  <c r="R5742" i="9" s="1"/>
  <c r="I5742" i="9"/>
  <c r="Q5742" i="9" s="1"/>
  <c r="S5741" i="9"/>
  <c r="J5741" i="9"/>
  <c r="R5741" i="9" s="1"/>
  <c r="I5741" i="9"/>
  <c r="Q5741" i="9" s="1"/>
  <c r="S5740" i="9"/>
  <c r="J5740" i="9"/>
  <c r="R5740" i="9" s="1"/>
  <c r="I5740" i="9"/>
  <c r="Q5740" i="9" s="1"/>
  <c r="S5739" i="9"/>
  <c r="J5739" i="9"/>
  <c r="R5739" i="9" s="1"/>
  <c r="I5739" i="9"/>
  <c r="Q5739" i="9" s="1"/>
  <c r="S5738" i="9"/>
  <c r="J5738" i="9"/>
  <c r="R5738" i="9" s="1"/>
  <c r="I5738" i="9"/>
  <c r="Q5738" i="9" s="1"/>
  <c r="S5737" i="9"/>
  <c r="J5737" i="9"/>
  <c r="R5737" i="9" s="1"/>
  <c r="I5737" i="9"/>
  <c r="Q5737" i="9" s="1"/>
  <c r="S5736" i="9"/>
  <c r="J5736" i="9"/>
  <c r="R5736" i="9" s="1"/>
  <c r="I5736" i="9"/>
  <c r="Q5736" i="9" s="1"/>
  <c r="S5735" i="9"/>
  <c r="J5735" i="9"/>
  <c r="R5735" i="9" s="1"/>
  <c r="I5735" i="9"/>
  <c r="Q5735" i="9" s="1"/>
  <c r="S5734" i="9"/>
  <c r="J5734" i="9"/>
  <c r="R5734" i="9" s="1"/>
  <c r="I5734" i="9"/>
  <c r="Q5734" i="9" s="1"/>
  <c r="S5733" i="9"/>
  <c r="J5733" i="9"/>
  <c r="R5733" i="9" s="1"/>
  <c r="I5733" i="9"/>
  <c r="Q5733" i="9" s="1"/>
  <c r="S5732" i="9"/>
  <c r="J5732" i="9"/>
  <c r="R5732" i="9" s="1"/>
  <c r="I5732" i="9"/>
  <c r="Q5732" i="9" s="1"/>
  <c r="S5731" i="9"/>
  <c r="J5731" i="9"/>
  <c r="R5731" i="9" s="1"/>
  <c r="I5731" i="9"/>
  <c r="Q5731" i="9" s="1"/>
  <c r="S5730" i="9"/>
  <c r="J5730" i="9"/>
  <c r="R5730" i="9" s="1"/>
  <c r="I5730" i="9"/>
  <c r="Q5730" i="9" s="1"/>
  <c r="S5729" i="9"/>
  <c r="J5729" i="9"/>
  <c r="R5729" i="9" s="1"/>
  <c r="I5729" i="9"/>
  <c r="Q5729" i="9" s="1"/>
  <c r="S5728" i="9"/>
  <c r="J5728" i="9"/>
  <c r="R5728" i="9" s="1"/>
  <c r="I5728" i="9"/>
  <c r="Q5728" i="9" s="1"/>
  <c r="S5727" i="9"/>
  <c r="J5727" i="9"/>
  <c r="R5727" i="9" s="1"/>
  <c r="I5727" i="9"/>
  <c r="Q5727" i="9" s="1"/>
  <c r="S5726" i="9"/>
  <c r="J5726" i="9"/>
  <c r="R5726" i="9" s="1"/>
  <c r="I5726" i="9"/>
  <c r="Q5726" i="9" s="1"/>
  <c r="S5725" i="9"/>
  <c r="J5725" i="9"/>
  <c r="R5725" i="9" s="1"/>
  <c r="I5725" i="9"/>
  <c r="Q5725" i="9" s="1"/>
  <c r="S5724" i="9"/>
  <c r="J5724" i="9"/>
  <c r="R5724" i="9" s="1"/>
  <c r="I5724" i="9"/>
  <c r="Q5724" i="9" s="1"/>
  <c r="S5723" i="9"/>
  <c r="J5723" i="9"/>
  <c r="R5723" i="9" s="1"/>
  <c r="I5723" i="9"/>
  <c r="Q5723" i="9" s="1"/>
  <c r="S5722" i="9"/>
  <c r="J5722" i="9"/>
  <c r="R5722" i="9" s="1"/>
  <c r="I5722" i="9"/>
  <c r="Q5722" i="9" s="1"/>
  <c r="S5721" i="9"/>
  <c r="J5721" i="9"/>
  <c r="R5721" i="9" s="1"/>
  <c r="I5721" i="9"/>
  <c r="Q5721" i="9" s="1"/>
  <c r="S5720" i="9"/>
  <c r="J5720" i="9"/>
  <c r="R5720" i="9" s="1"/>
  <c r="I5720" i="9"/>
  <c r="Q5720" i="9" s="1"/>
  <c r="S5719" i="9"/>
  <c r="J5719" i="9"/>
  <c r="R5719" i="9" s="1"/>
  <c r="I5719" i="9"/>
  <c r="Q5719" i="9" s="1"/>
  <c r="S5718" i="9"/>
  <c r="J5718" i="9"/>
  <c r="R5718" i="9" s="1"/>
  <c r="I5718" i="9"/>
  <c r="Q5718" i="9" s="1"/>
  <c r="S5717" i="9"/>
  <c r="J5717" i="9"/>
  <c r="R5717" i="9" s="1"/>
  <c r="I5717" i="9"/>
  <c r="Q5717" i="9" s="1"/>
  <c r="S5716" i="9"/>
  <c r="J5716" i="9"/>
  <c r="R5716" i="9" s="1"/>
  <c r="I5716" i="9"/>
  <c r="Q5716" i="9" s="1"/>
  <c r="S5715" i="9"/>
  <c r="J5715" i="9"/>
  <c r="R5715" i="9" s="1"/>
  <c r="I5715" i="9"/>
  <c r="Q5715" i="9" s="1"/>
  <c r="S5714" i="9"/>
  <c r="J5714" i="9"/>
  <c r="R5714" i="9" s="1"/>
  <c r="I5714" i="9"/>
  <c r="Q5714" i="9" s="1"/>
  <c r="S5713" i="9"/>
  <c r="J5713" i="9"/>
  <c r="R5713" i="9" s="1"/>
  <c r="I5713" i="9"/>
  <c r="Q5713" i="9" s="1"/>
  <c r="S5712" i="9"/>
  <c r="J5712" i="9"/>
  <c r="R5712" i="9" s="1"/>
  <c r="I5712" i="9"/>
  <c r="Q5712" i="9" s="1"/>
  <c r="S5711" i="9"/>
  <c r="J5711" i="9"/>
  <c r="R5711" i="9" s="1"/>
  <c r="I5711" i="9"/>
  <c r="Q5711" i="9" s="1"/>
  <c r="S5710" i="9"/>
  <c r="J5710" i="9"/>
  <c r="R5710" i="9" s="1"/>
  <c r="I5710" i="9"/>
  <c r="Q5710" i="9" s="1"/>
  <c r="S5709" i="9"/>
  <c r="J5709" i="9"/>
  <c r="R5709" i="9" s="1"/>
  <c r="I5709" i="9"/>
  <c r="Q5709" i="9" s="1"/>
  <c r="S5708" i="9"/>
  <c r="J5708" i="9"/>
  <c r="R5708" i="9" s="1"/>
  <c r="I5708" i="9"/>
  <c r="Q5708" i="9" s="1"/>
  <c r="S5707" i="9"/>
  <c r="J5707" i="9"/>
  <c r="R5707" i="9" s="1"/>
  <c r="I5707" i="9"/>
  <c r="Q5707" i="9" s="1"/>
  <c r="S5706" i="9"/>
  <c r="J5706" i="9"/>
  <c r="R5706" i="9" s="1"/>
  <c r="I5706" i="9"/>
  <c r="Q5706" i="9" s="1"/>
  <c r="S5705" i="9"/>
  <c r="J5705" i="9"/>
  <c r="R5705" i="9" s="1"/>
  <c r="I5705" i="9"/>
  <c r="Q5705" i="9" s="1"/>
  <c r="S5704" i="9"/>
  <c r="J5704" i="9"/>
  <c r="R5704" i="9" s="1"/>
  <c r="I5704" i="9"/>
  <c r="Q5704" i="9" s="1"/>
  <c r="S5703" i="9"/>
  <c r="J5703" i="9"/>
  <c r="R5703" i="9" s="1"/>
  <c r="I5703" i="9"/>
  <c r="Q5703" i="9" s="1"/>
  <c r="S5702" i="9"/>
  <c r="J5702" i="9"/>
  <c r="R5702" i="9" s="1"/>
  <c r="I5702" i="9"/>
  <c r="Q5702" i="9" s="1"/>
  <c r="S5701" i="9"/>
  <c r="J5701" i="9"/>
  <c r="R5701" i="9" s="1"/>
  <c r="I5701" i="9"/>
  <c r="Q5701" i="9" s="1"/>
  <c r="S5700" i="9"/>
  <c r="J5700" i="9"/>
  <c r="R5700" i="9" s="1"/>
  <c r="I5700" i="9"/>
  <c r="Q5700" i="9" s="1"/>
  <c r="S5699" i="9"/>
  <c r="J5699" i="9"/>
  <c r="R5699" i="9" s="1"/>
  <c r="I5699" i="9"/>
  <c r="Q5699" i="9" s="1"/>
  <c r="S5698" i="9"/>
  <c r="J5698" i="9"/>
  <c r="R5698" i="9" s="1"/>
  <c r="I5698" i="9"/>
  <c r="Q5698" i="9" s="1"/>
  <c r="S5697" i="9"/>
  <c r="J5697" i="9"/>
  <c r="R5697" i="9" s="1"/>
  <c r="I5697" i="9"/>
  <c r="Q5697" i="9" s="1"/>
  <c r="S5696" i="9"/>
  <c r="J5696" i="9"/>
  <c r="R5696" i="9" s="1"/>
  <c r="I5696" i="9"/>
  <c r="Q5696" i="9" s="1"/>
  <c r="S5695" i="9"/>
  <c r="J5695" i="9"/>
  <c r="R5695" i="9" s="1"/>
  <c r="I5695" i="9"/>
  <c r="Q5695" i="9" s="1"/>
  <c r="S5694" i="9"/>
  <c r="J5694" i="9"/>
  <c r="R5694" i="9" s="1"/>
  <c r="I5694" i="9"/>
  <c r="Q5694" i="9" s="1"/>
  <c r="S5693" i="9"/>
  <c r="J5693" i="9"/>
  <c r="R5693" i="9" s="1"/>
  <c r="I5693" i="9"/>
  <c r="Q5693" i="9" s="1"/>
  <c r="S5692" i="9"/>
  <c r="J5692" i="9"/>
  <c r="R5692" i="9" s="1"/>
  <c r="I5692" i="9"/>
  <c r="Q5692" i="9" s="1"/>
  <c r="S5691" i="9"/>
  <c r="J5691" i="9"/>
  <c r="R5691" i="9" s="1"/>
  <c r="I5691" i="9"/>
  <c r="Q5691" i="9" s="1"/>
  <c r="S5690" i="9"/>
  <c r="J5690" i="9"/>
  <c r="R5690" i="9" s="1"/>
  <c r="I5690" i="9"/>
  <c r="Q5690" i="9" s="1"/>
  <c r="S5689" i="9"/>
  <c r="J5689" i="9"/>
  <c r="R5689" i="9" s="1"/>
  <c r="I5689" i="9"/>
  <c r="Q5689" i="9" s="1"/>
  <c r="S5688" i="9"/>
  <c r="J5688" i="9"/>
  <c r="R5688" i="9" s="1"/>
  <c r="I5688" i="9"/>
  <c r="Q5688" i="9" s="1"/>
  <c r="S5687" i="9"/>
  <c r="J5687" i="9"/>
  <c r="R5687" i="9" s="1"/>
  <c r="I5687" i="9"/>
  <c r="Q5687" i="9" s="1"/>
  <c r="S5686" i="9"/>
  <c r="J5686" i="9"/>
  <c r="R5686" i="9" s="1"/>
  <c r="I5686" i="9"/>
  <c r="Q5686" i="9" s="1"/>
  <c r="S5685" i="9"/>
  <c r="J5685" i="9"/>
  <c r="R5685" i="9" s="1"/>
  <c r="I5685" i="9"/>
  <c r="Q5685" i="9" s="1"/>
  <c r="S5684" i="9"/>
  <c r="J5684" i="9"/>
  <c r="R5684" i="9" s="1"/>
  <c r="I5684" i="9"/>
  <c r="Q5684" i="9" s="1"/>
  <c r="S5683" i="9"/>
  <c r="J5683" i="9"/>
  <c r="R5683" i="9" s="1"/>
  <c r="I5683" i="9"/>
  <c r="Q5683" i="9" s="1"/>
  <c r="S5682" i="9"/>
  <c r="J5682" i="9"/>
  <c r="R5682" i="9" s="1"/>
  <c r="I5682" i="9"/>
  <c r="Q5682" i="9" s="1"/>
  <c r="S5681" i="9"/>
  <c r="J5681" i="9"/>
  <c r="R5681" i="9" s="1"/>
  <c r="I5681" i="9"/>
  <c r="Q5681" i="9" s="1"/>
  <c r="S5680" i="9"/>
  <c r="J5680" i="9"/>
  <c r="R5680" i="9" s="1"/>
  <c r="I5680" i="9"/>
  <c r="Q5680" i="9" s="1"/>
  <c r="S5679" i="9"/>
  <c r="J5679" i="9"/>
  <c r="R5679" i="9" s="1"/>
  <c r="I5679" i="9"/>
  <c r="Q5679" i="9" s="1"/>
  <c r="S5678" i="9"/>
  <c r="J5678" i="9"/>
  <c r="R5678" i="9" s="1"/>
  <c r="I5678" i="9"/>
  <c r="Q5678" i="9" s="1"/>
  <c r="S5677" i="9"/>
  <c r="J5677" i="9"/>
  <c r="R5677" i="9" s="1"/>
  <c r="I5677" i="9"/>
  <c r="Q5677" i="9" s="1"/>
  <c r="S5676" i="9"/>
  <c r="J5676" i="9"/>
  <c r="R5676" i="9" s="1"/>
  <c r="I5676" i="9"/>
  <c r="Q5676" i="9" s="1"/>
  <c r="S5675" i="9"/>
  <c r="J5675" i="9"/>
  <c r="R5675" i="9" s="1"/>
  <c r="I5675" i="9"/>
  <c r="Q5675" i="9" s="1"/>
  <c r="S5674" i="9"/>
  <c r="J5674" i="9"/>
  <c r="R5674" i="9" s="1"/>
  <c r="I5674" i="9"/>
  <c r="Q5674" i="9" s="1"/>
  <c r="S5673" i="9"/>
  <c r="J5673" i="9"/>
  <c r="R5673" i="9" s="1"/>
  <c r="I5673" i="9"/>
  <c r="Q5673" i="9" s="1"/>
  <c r="S5672" i="9"/>
  <c r="J5672" i="9"/>
  <c r="R5672" i="9" s="1"/>
  <c r="I5672" i="9"/>
  <c r="Q5672" i="9" s="1"/>
  <c r="S5671" i="9"/>
  <c r="J5671" i="9"/>
  <c r="R5671" i="9" s="1"/>
  <c r="I5671" i="9"/>
  <c r="Q5671" i="9" s="1"/>
  <c r="S5670" i="9"/>
  <c r="J5670" i="9"/>
  <c r="R5670" i="9" s="1"/>
  <c r="I5670" i="9"/>
  <c r="Q5670" i="9" s="1"/>
  <c r="S5669" i="9"/>
  <c r="J5669" i="9"/>
  <c r="R5669" i="9" s="1"/>
  <c r="I5669" i="9"/>
  <c r="Q5669" i="9" s="1"/>
  <c r="S5668" i="9"/>
  <c r="J5668" i="9"/>
  <c r="R5668" i="9" s="1"/>
  <c r="I5668" i="9"/>
  <c r="Q5668" i="9" s="1"/>
  <c r="S5667" i="9"/>
  <c r="J5667" i="9"/>
  <c r="R5667" i="9" s="1"/>
  <c r="I5667" i="9"/>
  <c r="Q5667" i="9" s="1"/>
  <c r="S5666" i="9"/>
  <c r="J5666" i="9"/>
  <c r="R5666" i="9" s="1"/>
  <c r="I5666" i="9"/>
  <c r="Q5666" i="9" s="1"/>
  <c r="S5665" i="9"/>
  <c r="J5665" i="9"/>
  <c r="R5665" i="9" s="1"/>
  <c r="I5665" i="9"/>
  <c r="Q5665" i="9" s="1"/>
  <c r="S5664" i="9"/>
  <c r="J5664" i="9"/>
  <c r="R5664" i="9" s="1"/>
  <c r="I5664" i="9"/>
  <c r="Q5664" i="9" s="1"/>
  <c r="S5663" i="9"/>
  <c r="J5663" i="9"/>
  <c r="R5663" i="9" s="1"/>
  <c r="I5663" i="9"/>
  <c r="Q5663" i="9" s="1"/>
  <c r="S5662" i="9"/>
  <c r="J5662" i="9"/>
  <c r="R5662" i="9" s="1"/>
  <c r="I5662" i="9"/>
  <c r="Q5662" i="9" s="1"/>
  <c r="S5661" i="9"/>
  <c r="J5661" i="9"/>
  <c r="R5661" i="9" s="1"/>
  <c r="I5661" i="9"/>
  <c r="Q5661" i="9" s="1"/>
  <c r="S5660" i="9"/>
  <c r="J5660" i="9"/>
  <c r="R5660" i="9" s="1"/>
  <c r="I5660" i="9"/>
  <c r="Q5660" i="9" s="1"/>
  <c r="S5659" i="9"/>
  <c r="J5659" i="9"/>
  <c r="R5659" i="9" s="1"/>
  <c r="I5659" i="9"/>
  <c r="Q5659" i="9" s="1"/>
  <c r="S5658" i="9"/>
  <c r="J5658" i="9"/>
  <c r="R5658" i="9" s="1"/>
  <c r="I5658" i="9"/>
  <c r="Q5658" i="9" s="1"/>
  <c r="S5657" i="9"/>
  <c r="J5657" i="9"/>
  <c r="R5657" i="9" s="1"/>
  <c r="I5657" i="9"/>
  <c r="Q5657" i="9" s="1"/>
  <c r="S5656" i="9"/>
  <c r="J5656" i="9"/>
  <c r="R5656" i="9" s="1"/>
  <c r="I5656" i="9"/>
  <c r="Q5656" i="9" s="1"/>
  <c r="S5655" i="9"/>
  <c r="J5655" i="9"/>
  <c r="R5655" i="9" s="1"/>
  <c r="I5655" i="9"/>
  <c r="Q5655" i="9" s="1"/>
  <c r="S5654" i="9"/>
  <c r="J5654" i="9"/>
  <c r="R5654" i="9" s="1"/>
  <c r="I5654" i="9"/>
  <c r="Q5654" i="9" s="1"/>
  <c r="S5653" i="9"/>
  <c r="J5653" i="9"/>
  <c r="R5653" i="9" s="1"/>
  <c r="I5653" i="9"/>
  <c r="Q5653" i="9" s="1"/>
  <c r="S5652" i="9"/>
  <c r="J5652" i="9"/>
  <c r="R5652" i="9" s="1"/>
  <c r="I5652" i="9"/>
  <c r="Q5652" i="9" s="1"/>
  <c r="S5651" i="9"/>
  <c r="J5651" i="9"/>
  <c r="R5651" i="9" s="1"/>
  <c r="I5651" i="9"/>
  <c r="Q5651" i="9" s="1"/>
  <c r="S5650" i="9"/>
  <c r="J5650" i="9"/>
  <c r="R5650" i="9" s="1"/>
  <c r="I5650" i="9"/>
  <c r="Q5650" i="9" s="1"/>
  <c r="S5649" i="9"/>
  <c r="J5649" i="9"/>
  <c r="R5649" i="9" s="1"/>
  <c r="I5649" i="9"/>
  <c r="Q5649" i="9" s="1"/>
  <c r="S5648" i="9"/>
  <c r="J5648" i="9"/>
  <c r="R5648" i="9" s="1"/>
  <c r="I5648" i="9"/>
  <c r="Q5648" i="9" s="1"/>
  <c r="S5647" i="9"/>
  <c r="J5647" i="9"/>
  <c r="R5647" i="9" s="1"/>
  <c r="I5647" i="9"/>
  <c r="Q5647" i="9" s="1"/>
  <c r="S5646" i="9"/>
  <c r="J5646" i="9"/>
  <c r="R5646" i="9" s="1"/>
  <c r="I5646" i="9"/>
  <c r="Q5646" i="9" s="1"/>
  <c r="S5645" i="9"/>
  <c r="J5645" i="9"/>
  <c r="R5645" i="9" s="1"/>
  <c r="I5645" i="9"/>
  <c r="Q5645" i="9" s="1"/>
  <c r="S5644" i="9"/>
  <c r="J5644" i="9"/>
  <c r="R5644" i="9" s="1"/>
  <c r="I5644" i="9"/>
  <c r="Q5644" i="9" s="1"/>
  <c r="S5643" i="9"/>
  <c r="J5643" i="9"/>
  <c r="R5643" i="9" s="1"/>
  <c r="I5643" i="9"/>
  <c r="Q5643" i="9" s="1"/>
  <c r="S5642" i="9"/>
  <c r="J5642" i="9"/>
  <c r="R5642" i="9" s="1"/>
  <c r="I5642" i="9"/>
  <c r="Q5642" i="9" s="1"/>
  <c r="S5641" i="9"/>
  <c r="J5641" i="9"/>
  <c r="R5641" i="9" s="1"/>
  <c r="I5641" i="9"/>
  <c r="Q5641" i="9" s="1"/>
  <c r="S5640" i="9"/>
  <c r="J5640" i="9"/>
  <c r="R5640" i="9" s="1"/>
  <c r="I5640" i="9"/>
  <c r="Q5640" i="9" s="1"/>
  <c r="S5639" i="9"/>
  <c r="J5639" i="9"/>
  <c r="R5639" i="9" s="1"/>
  <c r="I5639" i="9"/>
  <c r="Q5639" i="9" s="1"/>
  <c r="S5638" i="9"/>
  <c r="J5638" i="9"/>
  <c r="R5638" i="9" s="1"/>
  <c r="I5638" i="9"/>
  <c r="Q5638" i="9" s="1"/>
  <c r="S5637" i="9"/>
  <c r="J5637" i="9"/>
  <c r="R5637" i="9" s="1"/>
  <c r="I5637" i="9"/>
  <c r="Q5637" i="9" s="1"/>
  <c r="S5636" i="9"/>
  <c r="J5636" i="9"/>
  <c r="R5636" i="9" s="1"/>
  <c r="I5636" i="9"/>
  <c r="Q5636" i="9" s="1"/>
  <c r="S5635" i="9"/>
  <c r="J5635" i="9"/>
  <c r="R5635" i="9" s="1"/>
  <c r="I5635" i="9"/>
  <c r="Q5635" i="9" s="1"/>
  <c r="S5634" i="9"/>
  <c r="J5634" i="9"/>
  <c r="R5634" i="9" s="1"/>
  <c r="I5634" i="9"/>
  <c r="Q5634" i="9" s="1"/>
  <c r="S5633" i="9"/>
  <c r="J5633" i="9"/>
  <c r="R5633" i="9" s="1"/>
  <c r="I5633" i="9"/>
  <c r="Q5633" i="9" s="1"/>
  <c r="S5632" i="9"/>
  <c r="J5632" i="9"/>
  <c r="R5632" i="9" s="1"/>
  <c r="I5632" i="9"/>
  <c r="Q5632" i="9" s="1"/>
  <c r="S5631" i="9"/>
  <c r="J5631" i="9"/>
  <c r="R5631" i="9" s="1"/>
  <c r="I5631" i="9"/>
  <c r="Q5631" i="9" s="1"/>
  <c r="S5630" i="9"/>
  <c r="J5630" i="9"/>
  <c r="R5630" i="9" s="1"/>
  <c r="I5630" i="9"/>
  <c r="Q5630" i="9" s="1"/>
  <c r="S5629" i="9"/>
  <c r="J5629" i="9"/>
  <c r="R5629" i="9" s="1"/>
  <c r="I5629" i="9"/>
  <c r="Q5629" i="9" s="1"/>
  <c r="S5628" i="9"/>
  <c r="J5628" i="9"/>
  <c r="R5628" i="9" s="1"/>
  <c r="I5628" i="9"/>
  <c r="Q5628" i="9" s="1"/>
  <c r="S5627" i="9"/>
  <c r="J5627" i="9"/>
  <c r="R5627" i="9" s="1"/>
  <c r="I5627" i="9"/>
  <c r="Q5627" i="9" s="1"/>
  <c r="S5626" i="9"/>
  <c r="J5626" i="9"/>
  <c r="R5626" i="9" s="1"/>
  <c r="I5626" i="9"/>
  <c r="Q5626" i="9" s="1"/>
  <c r="S5625" i="9"/>
  <c r="J5625" i="9"/>
  <c r="R5625" i="9" s="1"/>
  <c r="I5625" i="9"/>
  <c r="Q5625" i="9" s="1"/>
  <c r="S5624" i="9"/>
  <c r="J5624" i="9"/>
  <c r="R5624" i="9" s="1"/>
  <c r="I5624" i="9"/>
  <c r="Q5624" i="9" s="1"/>
  <c r="S5623" i="9"/>
  <c r="J5623" i="9"/>
  <c r="R5623" i="9" s="1"/>
  <c r="I5623" i="9"/>
  <c r="Q5623" i="9" s="1"/>
  <c r="S5622" i="9"/>
  <c r="J5622" i="9"/>
  <c r="R5622" i="9" s="1"/>
  <c r="I5622" i="9"/>
  <c r="Q5622" i="9" s="1"/>
  <c r="S5621" i="9"/>
  <c r="J5621" i="9"/>
  <c r="R5621" i="9" s="1"/>
  <c r="I5621" i="9"/>
  <c r="Q5621" i="9" s="1"/>
  <c r="S5620" i="9"/>
  <c r="J5620" i="9"/>
  <c r="R5620" i="9" s="1"/>
  <c r="I5620" i="9"/>
  <c r="Q5620" i="9" s="1"/>
  <c r="S5619" i="9"/>
  <c r="J5619" i="9"/>
  <c r="R5619" i="9" s="1"/>
  <c r="I5619" i="9"/>
  <c r="Q5619" i="9" s="1"/>
  <c r="S5618" i="9"/>
  <c r="J5618" i="9"/>
  <c r="R5618" i="9" s="1"/>
  <c r="I5618" i="9"/>
  <c r="Q5618" i="9" s="1"/>
  <c r="S5617" i="9"/>
  <c r="J5617" i="9"/>
  <c r="R5617" i="9" s="1"/>
  <c r="I5617" i="9"/>
  <c r="Q5617" i="9" s="1"/>
  <c r="S5616" i="9"/>
  <c r="J5616" i="9"/>
  <c r="R5616" i="9" s="1"/>
  <c r="I5616" i="9"/>
  <c r="Q5616" i="9" s="1"/>
  <c r="S5615" i="9"/>
  <c r="J5615" i="9"/>
  <c r="R5615" i="9" s="1"/>
  <c r="I5615" i="9"/>
  <c r="Q5615" i="9" s="1"/>
  <c r="S5614" i="9"/>
  <c r="J5614" i="9"/>
  <c r="R5614" i="9" s="1"/>
  <c r="I5614" i="9"/>
  <c r="Q5614" i="9" s="1"/>
  <c r="S5613" i="9"/>
  <c r="J5613" i="9"/>
  <c r="R5613" i="9" s="1"/>
  <c r="I5613" i="9"/>
  <c r="Q5613" i="9" s="1"/>
  <c r="S5612" i="9"/>
  <c r="J5612" i="9"/>
  <c r="R5612" i="9" s="1"/>
  <c r="I5612" i="9"/>
  <c r="Q5612" i="9" s="1"/>
  <c r="S5611" i="9"/>
  <c r="J5611" i="9"/>
  <c r="R5611" i="9" s="1"/>
  <c r="I5611" i="9"/>
  <c r="Q5611" i="9" s="1"/>
  <c r="S5610" i="9"/>
  <c r="J5610" i="9"/>
  <c r="R5610" i="9" s="1"/>
  <c r="I5610" i="9"/>
  <c r="Q5610" i="9" s="1"/>
  <c r="S5609" i="9"/>
  <c r="J5609" i="9"/>
  <c r="R5609" i="9" s="1"/>
  <c r="I5609" i="9"/>
  <c r="Q5609" i="9" s="1"/>
  <c r="S5608" i="9"/>
  <c r="J5608" i="9"/>
  <c r="R5608" i="9" s="1"/>
  <c r="I5608" i="9"/>
  <c r="Q5608" i="9" s="1"/>
  <c r="S5607" i="9"/>
  <c r="J5607" i="9"/>
  <c r="R5607" i="9" s="1"/>
  <c r="I5607" i="9"/>
  <c r="Q5607" i="9" s="1"/>
  <c r="S5606" i="9"/>
  <c r="J5606" i="9"/>
  <c r="R5606" i="9" s="1"/>
  <c r="I5606" i="9"/>
  <c r="Q5606" i="9" s="1"/>
  <c r="S5605" i="9"/>
  <c r="J5605" i="9"/>
  <c r="R5605" i="9" s="1"/>
  <c r="I5605" i="9"/>
  <c r="Q5605" i="9" s="1"/>
  <c r="S5604" i="9"/>
  <c r="J5604" i="9"/>
  <c r="R5604" i="9" s="1"/>
  <c r="I5604" i="9"/>
  <c r="Q5604" i="9" s="1"/>
  <c r="S5603" i="9"/>
  <c r="J5603" i="9"/>
  <c r="R5603" i="9" s="1"/>
  <c r="I5603" i="9"/>
  <c r="Q5603" i="9" s="1"/>
  <c r="S5602" i="9"/>
  <c r="J5602" i="9"/>
  <c r="R5602" i="9" s="1"/>
  <c r="I5602" i="9"/>
  <c r="Q5602" i="9" s="1"/>
  <c r="S5601" i="9"/>
  <c r="J5601" i="9"/>
  <c r="R5601" i="9" s="1"/>
  <c r="I5601" i="9"/>
  <c r="Q5601" i="9" s="1"/>
  <c r="S5600" i="9"/>
  <c r="J5600" i="9"/>
  <c r="R5600" i="9" s="1"/>
  <c r="I5600" i="9"/>
  <c r="Q5600" i="9" s="1"/>
  <c r="S5599" i="9"/>
  <c r="J5599" i="9"/>
  <c r="R5599" i="9" s="1"/>
  <c r="I5599" i="9"/>
  <c r="Q5599" i="9" s="1"/>
  <c r="S5598" i="9"/>
  <c r="J5598" i="9"/>
  <c r="R5598" i="9" s="1"/>
  <c r="I5598" i="9"/>
  <c r="Q5598" i="9" s="1"/>
  <c r="S5597" i="9"/>
  <c r="J5597" i="9"/>
  <c r="R5597" i="9" s="1"/>
  <c r="I5597" i="9"/>
  <c r="Q5597" i="9" s="1"/>
  <c r="S5596" i="9"/>
  <c r="J5596" i="9"/>
  <c r="R5596" i="9" s="1"/>
  <c r="I5596" i="9"/>
  <c r="Q5596" i="9" s="1"/>
  <c r="S5595" i="9"/>
  <c r="J5595" i="9"/>
  <c r="R5595" i="9" s="1"/>
  <c r="I5595" i="9"/>
  <c r="Q5595" i="9" s="1"/>
  <c r="S5594" i="9"/>
  <c r="J5594" i="9"/>
  <c r="R5594" i="9" s="1"/>
  <c r="I5594" i="9"/>
  <c r="Q5594" i="9" s="1"/>
  <c r="S5593" i="9"/>
  <c r="J5593" i="9"/>
  <c r="R5593" i="9" s="1"/>
  <c r="I5593" i="9"/>
  <c r="Q5593" i="9" s="1"/>
  <c r="S5592" i="9"/>
  <c r="J5592" i="9"/>
  <c r="R5592" i="9" s="1"/>
  <c r="I5592" i="9"/>
  <c r="Q5592" i="9" s="1"/>
  <c r="S5591" i="9"/>
  <c r="J5591" i="9"/>
  <c r="R5591" i="9" s="1"/>
  <c r="I5591" i="9"/>
  <c r="Q5591" i="9" s="1"/>
  <c r="S5590" i="9"/>
  <c r="J5590" i="9"/>
  <c r="R5590" i="9" s="1"/>
  <c r="I5590" i="9"/>
  <c r="Q5590" i="9" s="1"/>
  <c r="S5589" i="9"/>
  <c r="J5589" i="9"/>
  <c r="R5589" i="9" s="1"/>
  <c r="I5589" i="9"/>
  <c r="Q5589" i="9" s="1"/>
  <c r="S5588" i="9"/>
  <c r="J5588" i="9"/>
  <c r="R5588" i="9" s="1"/>
  <c r="I5588" i="9"/>
  <c r="Q5588" i="9" s="1"/>
  <c r="S5587" i="9"/>
  <c r="J5587" i="9"/>
  <c r="R5587" i="9" s="1"/>
  <c r="I5587" i="9"/>
  <c r="Q5587" i="9" s="1"/>
  <c r="S5586" i="9"/>
  <c r="J5586" i="9"/>
  <c r="R5586" i="9" s="1"/>
  <c r="I5586" i="9"/>
  <c r="Q5586" i="9" s="1"/>
  <c r="S5585" i="9"/>
  <c r="J5585" i="9"/>
  <c r="R5585" i="9" s="1"/>
  <c r="I5585" i="9"/>
  <c r="Q5585" i="9" s="1"/>
  <c r="S5584" i="9"/>
  <c r="J5584" i="9"/>
  <c r="R5584" i="9" s="1"/>
  <c r="I5584" i="9"/>
  <c r="Q5584" i="9" s="1"/>
  <c r="S5583" i="9"/>
  <c r="J5583" i="9"/>
  <c r="R5583" i="9" s="1"/>
  <c r="I5583" i="9"/>
  <c r="Q5583" i="9" s="1"/>
  <c r="S5582" i="9"/>
  <c r="J5582" i="9"/>
  <c r="R5582" i="9" s="1"/>
  <c r="I5582" i="9"/>
  <c r="Q5582" i="9" s="1"/>
  <c r="S5581" i="9"/>
  <c r="J5581" i="9"/>
  <c r="R5581" i="9" s="1"/>
  <c r="I5581" i="9"/>
  <c r="Q5581" i="9" s="1"/>
  <c r="S5580" i="9"/>
  <c r="J5580" i="9"/>
  <c r="R5580" i="9" s="1"/>
  <c r="I5580" i="9"/>
  <c r="Q5580" i="9" s="1"/>
  <c r="S5579" i="9"/>
  <c r="J5579" i="9"/>
  <c r="R5579" i="9" s="1"/>
  <c r="I5579" i="9"/>
  <c r="Q5579" i="9" s="1"/>
  <c r="S5578" i="9"/>
  <c r="J5578" i="9"/>
  <c r="R5578" i="9" s="1"/>
  <c r="I5578" i="9"/>
  <c r="Q5578" i="9" s="1"/>
  <c r="S5577" i="9"/>
  <c r="J5577" i="9"/>
  <c r="R5577" i="9" s="1"/>
  <c r="I5577" i="9"/>
  <c r="Q5577" i="9" s="1"/>
  <c r="S5576" i="9"/>
  <c r="J5576" i="9"/>
  <c r="R5576" i="9" s="1"/>
  <c r="I5576" i="9"/>
  <c r="Q5576" i="9" s="1"/>
  <c r="S5575" i="9"/>
  <c r="J5575" i="9"/>
  <c r="R5575" i="9" s="1"/>
  <c r="I5575" i="9"/>
  <c r="Q5575" i="9" s="1"/>
  <c r="S5574" i="9"/>
  <c r="J5574" i="9"/>
  <c r="R5574" i="9" s="1"/>
  <c r="I5574" i="9"/>
  <c r="Q5574" i="9" s="1"/>
  <c r="S5573" i="9"/>
  <c r="J5573" i="9"/>
  <c r="R5573" i="9" s="1"/>
  <c r="I5573" i="9"/>
  <c r="Q5573" i="9" s="1"/>
  <c r="S5572" i="9"/>
  <c r="J5572" i="9"/>
  <c r="R5572" i="9" s="1"/>
  <c r="I5572" i="9"/>
  <c r="Q5572" i="9" s="1"/>
  <c r="S5571" i="9"/>
  <c r="J5571" i="9"/>
  <c r="R5571" i="9" s="1"/>
  <c r="I5571" i="9"/>
  <c r="Q5571" i="9" s="1"/>
  <c r="S5570" i="9"/>
  <c r="J5570" i="9"/>
  <c r="R5570" i="9" s="1"/>
  <c r="I5570" i="9"/>
  <c r="Q5570" i="9" s="1"/>
  <c r="S5569" i="9"/>
  <c r="J5569" i="9"/>
  <c r="R5569" i="9" s="1"/>
  <c r="I5569" i="9"/>
  <c r="Q5569" i="9" s="1"/>
  <c r="S5568" i="9"/>
  <c r="J5568" i="9"/>
  <c r="R5568" i="9" s="1"/>
  <c r="I5568" i="9"/>
  <c r="Q5568" i="9" s="1"/>
  <c r="S5567" i="9"/>
  <c r="J5567" i="9"/>
  <c r="R5567" i="9" s="1"/>
  <c r="I5567" i="9"/>
  <c r="Q5567" i="9" s="1"/>
  <c r="S5566" i="9"/>
  <c r="J5566" i="9"/>
  <c r="R5566" i="9" s="1"/>
  <c r="I5566" i="9"/>
  <c r="Q5566" i="9" s="1"/>
  <c r="S5565" i="9"/>
  <c r="J5565" i="9"/>
  <c r="R5565" i="9" s="1"/>
  <c r="I5565" i="9"/>
  <c r="Q5565" i="9" s="1"/>
  <c r="S5564" i="9"/>
  <c r="J5564" i="9"/>
  <c r="R5564" i="9" s="1"/>
  <c r="I5564" i="9"/>
  <c r="Q5564" i="9" s="1"/>
  <c r="S5563" i="9"/>
  <c r="J5563" i="9"/>
  <c r="R5563" i="9" s="1"/>
  <c r="I5563" i="9"/>
  <c r="Q5563" i="9" s="1"/>
  <c r="S5562" i="9"/>
  <c r="J5562" i="9"/>
  <c r="R5562" i="9" s="1"/>
  <c r="I5562" i="9"/>
  <c r="Q5562" i="9" s="1"/>
  <c r="S5561" i="9"/>
  <c r="J5561" i="9"/>
  <c r="R5561" i="9" s="1"/>
  <c r="I5561" i="9"/>
  <c r="Q5561" i="9" s="1"/>
  <c r="S5560" i="9"/>
  <c r="J5560" i="9"/>
  <c r="R5560" i="9" s="1"/>
  <c r="I5560" i="9"/>
  <c r="Q5560" i="9" s="1"/>
  <c r="S5559" i="9"/>
  <c r="J5559" i="9"/>
  <c r="R5559" i="9" s="1"/>
  <c r="I5559" i="9"/>
  <c r="Q5559" i="9" s="1"/>
  <c r="S5558" i="9"/>
  <c r="J5558" i="9"/>
  <c r="R5558" i="9" s="1"/>
  <c r="I5558" i="9"/>
  <c r="Q5558" i="9" s="1"/>
  <c r="S5557" i="9"/>
  <c r="J5557" i="9"/>
  <c r="R5557" i="9" s="1"/>
  <c r="I5557" i="9"/>
  <c r="Q5557" i="9" s="1"/>
  <c r="S5556" i="9"/>
  <c r="J5556" i="9"/>
  <c r="R5556" i="9" s="1"/>
  <c r="I5556" i="9"/>
  <c r="Q5556" i="9" s="1"/>
  <c r="S5555" i="9"/>
  <c r="J5555" i="9"/>
  <c r="R5555" i="9" s="1"/>
  <c r="I5555" i="9"/>
  <c r="Q5555" i="9" s="1"/>
  <c r="S5554" i="9"/>
  <c r="J5554" i="9"/>
  <c r="R5554" i="9" s="1"/>
  <c r="I5554" i="9"/>
  <c r="Q5554" i="9" s="1"/>
  <c r="S5553" i="9"/>
  <c r="J5553" i="9"/>
  <c r="R5553" i="9" s="1"/>
  <c r="I5553" i="9"/>
  <c r="Q5553" i="9" s="1"/>
  <c r="S5552" i="9"/>
  <c r="J5552" i="9"/>
  <c r="R5552" i="9" s="1"/>
  <c r="I5552" i="9"/>
  <c r="Q5552" i="9" s="1"/>
  <c r="S5551" i="9"/>
  <c r="J5551" i="9"/>
  <c r="R5551" i="9" s="1"/>
  <c r="I5551" i="9"/>
  <c r="Q5551" i="9" s="1"/>
  <c r="S5550" i="9"/>
  <c r="J5550" i="9"/>
  <c r="R5550" i="9" s="1"/>
  <c r="I5550" i="9"/>
  <c r="Q5550" i="9" s="1"/>
  <c r="S5549" i="9"/>
  <c r="J5549" i="9"/>
  <c r="R5549" i="9" s="1"/>
  <c r="I5549" i="9"/>
  <c r="Q5549" i="9" s="1"/>
  <c r="S5548" i="9"/>
  <c r="J5548" i="9"/>
  <c r="R5548" i="9" s="1"/>
  <c r="I5548" i="9"/>
  <c r="Q5548" i="9" s="1"/>
  <c r="S5547" i="9"/>
  <c r="J5547" i="9"/>
  <c r="R5547" i="9" s="1"/>
  <c r="I5547" i="9"/>
  <c r="Q5547" i="9" s="1"/>
  <c r="S5546" i="9"/>
  <c r="J5546" i="9"/>
  <c r="R5546" i="9" s="1"/>
  <c r="I5546" i="9"/>
  <c r="Q5546" i="9" s="1"/>
  <c r="S5545" i="9"/>
  <c r="J5545" i="9"/>
  <c r="R5545" i="9" s="1"/>
  <c r="I5545" i="9"/>
  <c r="Q5545" i="9" s="1"/>
  <c r="S5544" i="9"/>
  <c r="J5544" i="9"/>
  <c r="R5544" i="9" s="1"/>
  <c r="I5544" i="9"/>
  <c r="Q5544" i="9" s="1"/>
  <c r="S5543" i="9"/>
  <c r="J5543" i="9"/>
  <c r="R5543" i="9" s="1"/>
  <c r="I5543" i="9"/>
  <c r="Q5543" i="9" s="1"/>
  <c r="S5542" i="9"/>
  <c r="J5542" i="9"/>
  <c r="R5542" i="9" s="1"/>
  <c r="I5542" i="9"/>
  <c r="Q5542" i="9" s="1"/>
  <c r="S5541" i="9"/>
  <c r="J5541" i="9"/>
  <c r="R5541" i="9" s="1"/>
  <c r="I5541" i="9"/>
  <c r="Q5541" i="9" s="1"/>
  <c r="S5540" i="9"/>
  <c r="J5540" i="9"/>
  <c r="R5540" i="9" s="1"/>
  <c r="I5540" i="9"/>
  <c r="Q5540" i="9" s="1"/>
  <c r="S5539" i="9"/>
  <c r="J5539" i="9"/>
  <c r="R5539" i="9" s="1"/>
  <c r="I5539" i="9"/>
  <c r="Q5539" i="9" s="1"/>
  <c r="S5538" i="9"/>
  <c r="J5538" i="9"/>
  <c r="R5538" i="9" s="1"/>
  <c r="I5538" i="9"/>
  <c r="Q5538" i="9" s="1"/>
  <c r="S5537" i="9"/>
  <c r="J5537" i="9"/>
  <c r="R5537" i="9" s="1"/>
  <c r="I5537" i="9"/>
  <c r="Q5537" i="9" s="1"/>
  <c r="S5536" i="9"/>
  <c r="J5536" i="9"/>
  <c r="R5536" i="9" s="1"/>
  <c r="I5536" i="9"/>
  <c r="Q5536" i="9" s="1"/>
  <c r="S5535" i="9"/>
  <c r="J5535" i="9"/>
  <c r="R5535" i="9" s="1"/>
  <c r="I5535" i="9"/>
  <c r="Q5535" i="9" s="1"/>
  <c r="S5534" i="9"/>
  <c r="J5534" i="9"/>
  <c r="R5534" i="9" s="1"/>
  <c r="I5534" i="9"/>
  <c r="Q5534" i="9" s="1"/>
  <c r="S5533" i="9"/>
  <c r="J5533" i="9"/>
  <c r="R5533" i="9" s="1"/>
  <c r="I5533" i="9"/>
  <c r="Q5533" i="9" s="1"/>
  <c r="S5532" i="9"/>
  <c r="J5532" i="9"/>
  <c r="R5532" i="9" s="1"/>
  <c r="I5532" i="9"/>
  <c r="Q5532" i="9" s="1"/>
  <c r="S5531" i="9"/>
  <c r="J5531" i="9"/>
  <c r="R5531" i="9" s="1"/>
  <c r="I5531" i="9"/>
  <c r="Q5531" i="9" s="1"/>
  <c r="S5530" i="9"/>
  <c r="J5530" i="9"/>
  <c r="R5530" i="9" s="1"/>
  <c r="I5530" i="9"/>
  <c r="Q5530" i="9" s="1"/>
  <c r="S5529" i="9"/>
  <c r="J5529" i="9"/>
  <c r="R5529" i="9" s="1"/>
  <c r="I5529" i="9"/>
  <c r="Q5529" i="9" s="1"/>
  <c r="S5528" i="9"/>
  <c r="J5528" i="9"/>
  <c r="R5528" i="9" s="1"/>
  <c r="I5528" i="9"/>
  <c r="Q5528" i="9" s="1"/>
  <c r="S5527" i="9"/>
  <c r="J5527" i="9"/>
  <c r="R5527" i="9" s="1"/>
  <c r="I5527" i="9"/>
  <c r="Q5527" i="9" s="1"/>
  <c r="S5526" i="9"/>
  <c r="J5526" i="9"/>
  <c r="R5526" i="9" s="1"/>
  <c r="I5526" i="9"/>
  <c r="Q5526" i="9" s="1"/>
  <c r="S5525" i="9"/>
  <c r="J5525" i="9"/>
  <c r="R5525" i="9" s="1"/>
  <c r="I5525" i="9"/>
  <c r="Q5525" i="9" s="1"/>
  <c r="S5524" i="9"/>
  <c r="J5524" i="9"/>
  <c r="R5524" i="9" s="1"/>
  <c r="I5524" i="9"/>
  <c r="Q5524" i="9" s="1"/>
  <c r="S5523" i="9"/>
  <c r="J5523" i="9"/>
  <c r="R5523" i="9" s="1"/>
  <c r="I5523" i="9"/>
  <c r="Q5523" i="9" s="1"/>
  <c r="S5522" i="9"/>
  <c r="J5522" i="9"/>
  <c r="R5522" i="9" s="1"/>
  <c r="I5522" i="9"/>
  <c r="Q5522" i="9" s="1"/>
  <c r="S5521" i="9"/>
  <c r="J5521" i="9"/>
  <c r="R5521" i="9" s="1"/>
  <c r="I5521" i="9"/>
  <c r="Q5521" i="9" s="1"/>
  <c r="S5520" i="9"/>
  <c r="J5520" i="9"/>
  <c r="R5520" i="9" s="1"/>
  <c r="I5520" i="9"/>
  <c r="Q5520" i="9" s="1"/>
  <c r="S5519" i="9"/>
  <c r="J5519" i="9"/>
  <c r="R5519" i="9" s="1"/>
  <c r="I5519" i="9"/>
  <c r="Q5519" i="9" s="1"/>
  <c r="S5518" i="9"/>
  <c r="J5518" i="9"/>
  <c r="R5518" i="9" s="1"/>
  <c r="I5518" i="9"/>
  <c r="Q5518" i="9" s="1"/>
  <c r="S5517" i="9"/>
  <c r="J5517" i="9"/>
  <c r="R5517" i="9" s="1"/>
  <c r="I5517" i="9"/>
  <c r="Q5517" i="9" s="1"/>
  <c r="S5516" i="9"/>
  <c r="J5516" i="9"/>
  <c r="R5516" i="9" s="1"/>
  <c r="I5516" i="9"/>
  <c r="Q5516" i="9" s="1"/>
  <c r="S5515" i="9"/>
  <c r="J5515" i="9"/>
  <c r="R5515" i="9" s="1"/>
  <c r="I5515" i="9"/>
  <c r="Q5515" i="9" s="1"/>
  <c r="S5514" i="9"/>
  <c r="J5514" i="9"/>
  <c r="R5514" i="9" s="1"/>
  <c r="I5514" i="9"/>
  <c r="Q5514" i="9" s="1"/>
  <c r="S5513" i="9"/>
  <c r="J5513" i="9"/>
  <c r="R5513" i="9" s="1"/>
  <c r="I5513" i="9"/>
  <c r="Q5513" i="9" s="1"/>
  <c r="S5512" i="9"/>
  <c r="J5512" i="9"/>
  <c r="R5512" i="9" s="1"/>
  <c r="I5512" i="9"/>
  <c r="Q5512" i="9" s="1"/>
  <c r="S5511" i="9"/>
  <c r="J5511" i="9"/>
  <c r="R5511" i="9" s="1"/>
  <c r="I5511" i="9"/>
  <c r="Q5511" i="9" s="1"/>
  <c r="S5510" i="9"/>
  <c r="J5510" i="9"/>
  <c r="R5510" i="9" s="1"/>
  <c r="I5510" i="9"/>
  <c r="Q5510" i="9" s="1"/>
  <c r="S5509" i="9"/>
  <c r="J5509" i="9"/>
  <c r="R5509" i="9" s="1"/>
  <c r="I5509" i="9"/>
  <c r="Q5509" i="9" s="1"/>
  <c r="S5508" i="9"/>
  <c r="J5508" i="9"/>
  <c r="R5508" i="9" s="1"/>
  <c r="I5508" i="9"/>
  <c r="Q5508" i="9" s="1"/>
  <c r="S5507" i="9"/>
  <c r="J5507" i="9"/>
  <c r="R5507" i="9" s="1"/>
  <c r="I5507" i="9"/>
  <c r="Q5507" i="9" s="1"/>
  <c r="S5506" i="9"/>
  <c r="J5506" i="9"/>
  <c r="R5506" i="9" s="1"/>
  <c r="I5506" i="9"/>
  <c r="Q5506" i="9" s="1"/>
  <c r="S5505" i="9"/>
  <c r="J5505" i="9"/>
  <c r="R5505" i="9" s="1"/>
  <c r="I5505" i="9"/>
  <c r="Q5505" i="9" s="1"/>
  <c r="S5504" i="9"/>
  <c r="J5504" i="9"/>
  <c r="R5504" i="9" s="1"/>
  <c r="I5504" i="9"/>
  <c r="Q5504" i="9" s="1"/>
  <c r="S5503" i="9"/>
  <c r="J5503" i="9"/>
  <c r="R5503" i="9" s="1"/>
  <c r="I5503" i="9"/>
  <c r="Q5503" i="9" s="1"/>
  <c r="S5502" i="9"/>
  <c r="J5502" i="9"/>
  <c r="R5502" i="9" s="1"/>
  <c r="I5502" i="9"/>
  <c r="Q5502" i="9" s="1"/>
  <c r="S5501" i="9"/>
  <c r="J5501" i="9"/>
  <c r="R5501" i="9" s="1"/>
  <c r="I5501" i="9"/>
  <c r="Q5501" i="9" s="1"/>
  <c r="S5500" i="9"/>
  <c r="J5500" i="9"/>
  <c r="R5500" i="9" s="1"/>
  <c r="I5500" i="9"/>
  <c r="Q5500" i="9" s="1"/>
  <c r="S5499" i="9"/>
  <c r="J5499" i="9"/>
  <c r="R5499" i="9" s="1"/>
  <c r="I5499" i="9"/>
  <c r="Q5499" i="9" s="1"/>
  <c r="S5498" i="9"/>
  <c r="J5498" i="9"/>
  <c r="R5498" i="9" s="1"/>
  <c r="I5498" i="9"/>
  <c r="Q5498" i="9" s="1"/>
  <c r="S5497" i="9"/>
  <c r="J5497" i="9"/>
  <c r="R5497" i="9" s="1"/>
  <c r="I5497" i="9"/>
  <c r="Q5497" i="9" s="1"/>
  <c r="S5496" i="9"/>
  <c r="J5496" i="9"/>
  <c r="R5496" i="9" s="1"/>
  <c r="I5496" i="9"/>
  <c r="Q5496" i="9" s="1"/>
  <c r="S5495" i="9"/>
  <c r="J5495" i="9"/>
  <c r="R5495" i="9" s="1"/>
  <c r="I5495" i="9"/>
  <c r="Q5495" i="9" s="1"/>
  <c r="S5494" i="9"/>
  <c r="J5494" i="9"/>
  <c r="R5494" i="9" s="1"/>
  <c r="I5494" i="9"/>
  <c r="Q5494" i="9" s="1"/>
  <c r="S5493" i="9"/>
  <c r="J5493" i="9"/>
  <c r="R5493" i="9" s="1"/>
  <c r="I5493" i="9"/>
  <c r="Q5493" i="9" s="1"/>
  <c r="S5492" i="9"/>
  <c r="J5492" i="9"/>
  <c r="R5492" i="9" s="1"/>
  <c r="I5492" i="9"/>
  <c r="Q5492" i="9" s="1"/>
  <c r="S5491" i="9"/>
  <c r="J5491" i="9"/>
  <c r="R5491" i="9" s="1"/>
  <c r="I5491" i="9"/>
  <c r="Q5491" i="9" s="1"/>
  <c r="S5490" i="9"/>
  <c r="J5490" i="9"/>
  <c r="R5490" i="9" s="1"/>
  <c r="I5490" i="9"/>
  <c r="Q5490" i="9" s="1"/>
  <c r="S5489" i="9"/>
  <c r="J5489" i="9"/>
  <c r="R5489" i="9" s="1"/>
  <c r="I5489" i="9"/>
  <c r="Q5489" i="9" s="1"/>
  <c r="S5488" i="9"/>
  <c r="J5488" i="9"/>
  <c r="R5488" i="9" s="1"/>
  <c r="I5488" i="9"/>
  <c r="Q5488" i="9" s="1"/>
  <c r="S5487" i="9"/>
  <c r="J5487" i="9"/>
  <c r="R5487" i="9" s="1"/>
  <c r="I5487" i="9"/>
  <c r="Q5487" i="9" s="1"/>
  <c r="S5486" i="9"/>
  <c r="J5486" i="9"/>
  <c r="R5486" i="9" s="1"/>
  <c r="I5486" i="9"/>
  <c r="Q5486" i="9" s="1"/>
  <c r="S5485" i="9"/>
  <c r="J5485" i="9"/>
  <c r="R5485" i="9" s="1"/>
  <c r="I5485" i="9"/>
  <c r="Q5485" i="9" s="1"/>
  <c r="S5484" i="9"/>
  <c r="J5484" i="9"/>
  <c r="R5484" i="9" s="1"/>
  <c r="I5484" i="9"/>
  <c r="Q5484" i="9" s="1"/>
  <c r="S5483" i="9"/>
  <c r="J5483" i="9"/>
  <c r="R5483" i="9" s="1"/>
  <c r="I5483" i="9"/>
  <c r="Q5483" i="9" s="1"/>
  <c r="S5482" i="9"/>
  <c r="J5482" i="9"/>
  <c r="R5482" i="9" s="1"/>
  <c r="I5482" i="9"/>
  <c r="Q5482" i="9" s="1"/>
  <c r="S5481" i="9"/>
  <c r="J5481" i="9"/>
  <c r="R5481" i="9" s="1"/>
  <c r="I5481" i="9"/>
  <c r="Q5481" i="9" s="1"/>
  <c r="S5480" i="9"/>
  <c r="J5480" i="9"/>
  <c r="R5480" i="9" s="1"/>
  <c r="I5480" i="9"/>
  <c r="Q5480" i="9" s="1"/>
  <c r="S5479" i="9"/>
  <c r="J5479" i="9"/>
  <c r="R5479" i="9" s="1"/>
  <c r="I5479" i="9"/>
  <c r="Q5479" i="9" s="1"/>
  <c r="S5478" i="9"/>
  <c r="J5478" i="9"/>
  <c r="R5478" i="9" s="1"/>
  <c r="I5478" i="9"/>
  <c r="Q5478" i="9" s="1"/>
  <c r="S5477" i="9"/>
  <c r="J5477" i="9"/>
  <c r="R5477" i="9" s="1"/>
  <c r="I5477" i="9"/>
  <c r="Q5477" i="9" s="1"/>
  <c r="S5476" i="9"/>
  <c r="J5476" i="9"/>
  <c r="R5476" i="9" s="1"/>
  <c r="I5476" i="9"/>
  <c r="Q5476" i="9" s="1"/>
  <c r="S5475" i="9"/>
  <c r="J5475" i="9"/>
  <c r="R5475" i="9" s="1"/>
  <c r="I5475" i="9"/>
  <c r="Q5475" i="9" s="1"/>
  <c r="S5474" i="9"/>
  <c r="J5474" i="9"/>
  <c r="R5474" i="9" s="1"/>
  <c r="I5474" i="9"/>
  <c r="Q5474" i="9" s="1"/>
  <c r="S5473" i="9"/>
  <c r="J5473" i="9"/>
  <c r="R5473" i="9" s="1"/>
  <c r="I5473" i="9"/>
  <c r="Q5473" i="9" s="1"/>
  <c r="S5472" i="9"/>
  <c r="J5472" i="9"/>
  <c r="R5472" i="9" s="1"/>
  <c r="I5472" i="9"/>
  <c r="Q5472" i="9" s="1"/>
  <c r="S5471" i="9"/>
  <c r="J5471" i="9"/>
  <c r="R5471" i="9" s="1"/>
  <c r="I5471" i="9"/>
  <c r="Q5471" i="9" s="1"/>
  <c r="S5470" i="9"/>
  <c r="J5470" i="9"/>
  <c r="R5470" i="9" s="1"/>
  <c r="I5470" i="9"/>
  <c r="Q5470" i="9" s="1"/>
  <c r="S5469" i="9"/>
  <c r="J5469" i="9"/>
  <c r="R5469" i="9" s="1"/>
  <c r="I5469" i="9"/>
  <c r="Q5469" i="9" s="1"/>
  <c r="S5468" i="9"/>
  <c r="J5468" i="9"/>
  <c r="R5468" i="9" s="1"/>
  <c r="I5468" i="9"/>
  <c r="Q5468" i="9" s="1"/>
  <c r="S5467" i="9"/>
  <c r="J5467" i="9"/>
  <c r="R5467" i="9" s="1"/>
  <c r="I5467" i="9"/>
  <c r="Q5467" i="9" s="1"/>
  <c r="S5466" i="9"/>
  <c r="J5466" i="9"/>
  <c r="R5466" i="9" s="1"/>
  <c r="I5466" i="9"/>
  <c r="Q5466" i="9" s="1"/>
  <c r="S5465" i="9"/>
  <c r="J5465" i="9"/>
  <c r="R5465" i="9" s="1"/>
  <c r="I5465" i="9"/>
  <c r="Q5465" i="9" s="1"/>
  <c r="S5464" i="9"/>
  <c r="J5464" i="9"/>
  <c r="R5464" i="9" s="1"/>
  <c r="I5464" i="9"/>
  <c r="Q5464" i="9" s="1"/>
  <c r="S5463" i="9"/>
  <c r="J5463" i="9"/>
  <c r="R5463" i="9" s="1"/>
  <c r="I5463" i="9"/>
  <c r="Q5463" i="9" s="1"/>
  <c r="S5462" i="9"/>
  <c r="J5462" i="9"/>
  <c r="R5462" i="9" s="1"/>
  <c r="I5462" i="9"/>
  <c r="Q5462" i="9" s="1"/>
  <c r="S5461" i="9"/>
  <c r="J5461" i="9"/>
  <c r="R5461" i="9" s="1"/>
  <c r="I5461" i="9"/>
  <c r="Q5461" i="9" s="1"/>
  <c r="S5460" i="9"/>
  <c r="J5460" i="9"/>
  <c r="R5460" i="9" s="1"/>
  <c r="I5460" i="9"/>
  <c r="Q5460" i="9" s="1"/>
  <c r="S5459" i="9"/>
  <c r="J5459" i="9"/>
  <c r="R5459" i="9" s="1"/>
  <c r="I5459" i="9"/>
  <c r="Q5459" i="9" s="1"/>
  <c r="S5458" i="9"/>
  <c r="J5458" i="9"/>
  <c r="R5458" i="9" s="1"/>
  <c r="I5458" i="9"/>
  <c r="Q5458" i="9" s="1"/>
  <c r="S5457" i="9"/>
  <c r="J5457" i="9"/>
  <c r="R5457" i="9" s="1"/>
  <c r="I5457" i="9"/>
  <c r="Q5457" i="9" s="1"/>
  <c r="S5456" i="9"/>
  <c r="J5456" i="9"/>
  <c r="R5456" i="9" s="1"/>
  <c r="I5456" i="9"/>
  <c r="Q5456" i="9" s="1"/>
  <c r="S5455" i="9"/>
  <c r="J5455" i="9"/>
  <c r="R5455" i="9" s="1"/>
  <c r="I5455" i="9"/>
  <c r="Q5455" i="9" s="1"/>
  <c r="S5454" i="9"/>
  <c r="J5454" i="9"/>
  <c r="R5454" i="9" s="1"/>
  <c r="I5454" i="9"/>
  <c r="Q5454" i="9" s="1"/>
  <c r="S5453" i="9"/>
  <c r="J5453" i="9"/>
  <c r="R5453" i="9" s="1"/>
  <c r="I5453" i="9"/>
  <c r="Q5453" i="9" s="1"/>
  <c r="S5452" i="9"/>
  <c r="J5452" i="9"/>
  <c r="R5452" i="9" s="1"/>
  <c r="I5452" i="9"/>
  <c r="Q5452" i="9" s="1"/>
  <c r="S5451" i="9"/>
  <c r="J5451" i="9"/>
  <c r="R5451" i="9" s="1"/>
  <c r="I5451" i="9"/>
  <c r="Q5451" i="9" s="1"/>
  <c r="S5450" i="9"/>
  <c r="J5450" i="9"/>
  <c r="R5450" i="9" s="1"/>
  <c r="I5450" i="9"/>
  <c r="Q5450" i="9" s="1"/>
  <c r="S5449" i="9"/>
  <c r="J5449" i="9"/>
  <c r="R5449" i="9" s="1"/>
  <c r="I5449" i="9"/>
  <c r="Q5449" i="9" s="1"/>
  <c r="S5448" i="9"/>
  <c r="J5448" i="9"/>
  <c r="R5448" i="9" s="1"/>
  <c r="I5448" i="9"/>
  <c r="Q5448" i="9" s="1"/>
  <c r="S5447" i="9"/>
  <c r="J5447" i="9"/>
  <c r="R5447" i="9" s="1"/>
  <c r="I5447" i="9"/>
  <c r="Q5447" i="9" s="1"/>
  <c r="S5446" i="9"/>
  <c r="J5446" i="9"/>
  <c r="R5446" i="9" s="1"/>
  <c r="I5446" i="9"/>
  <c r="Q5446" i="9" s="1"/>
  <c r="S5445" i="9"/>
  <c r="J5445" i="9"/>
  <c r="R5445" i="9" s="1"/>
  <c r="I5445" i="9"/>
  <c r="Q5445" i="9" s="1"/>
  <c r="S5444" i="9"/>
  <c r="J5444" i="9"/>
  <c r="R5444" i="9" s="1"/>
  <c r="I5444" i="9"/>
  <c r="Q5444" i="9" s="1"/>
  <c r="S5443" i="9"/>
  <c r="J5443" i="9"/>
  <c r="R5443" i="9" s="1"/>
  <c r="I5443" i="9"/>
  <c r="Q5443" i="9" s="1"/>
  <c r="S5442" i="9"/>
  <c r="J5442" i="9"/>
  <c r="R5442" i="9" s="1"/>
  <c r="I5442" i="9"/>
  <c r="Q5442" i="9" s="1"/>
  <c r="S5441" i="9"/>
  <c r="J5441" i="9"/>
  <c r="R5441" i="9" s="1"/>
  <c r="I5441" i="9"/>
  <c r="Q5441" i="9" s="1"/>
  <c r="S5440" i="9"/>
  <c r="J5440" i="9"/>
  <c r="R5440" i="9" s="1"/>
  <c r="I5440" i="9"/>
  <c r="Q5440" i="9" s="1"/>
  <c r="S5439" i="9"/>
  <c r="J5439" i="9"/>
  <c r="R5439" i="9" s="1"/>
  <c r="I5439" i="9"/>
  <c r="Q5439" i="9" s="1"/>
  <c r="S5438" i="9"/>
  <c r="J5438" i="9"/>
  <c r="R5438" i="9" s="1"/>
  <c r="I5438" i="9"/>
  <c r="Q5438" i="9" s="1"/>
  <c r="S5437" i="9"/>
  <c r="J5437" i="9"/>
  <c r="R5437" i="9" s="1"/>
  <c r="I5437" i="9"/>
  <c r="Q5437" i="9" s="1"/>
  <c r="S5436" i="9"/>
  <c r="J5436" i="9"/>
  <c r="R5436" i="9" s="1"/>
  <c r="I5436" i="9"/>
  <c r="Q5436" i="9" s="1"/>
  <c r="S5435" i="9"/>
  <c r="J5435" i="9"/>
  <c r="R5435" i="9" s="1"/>
  <c r="I5435" i="9"/>
  <c r="Q5435" i="9" s="1"/>
  <c r="S5434" i="9"/>
  <c r="J5434" i="9"/>
  <c r="R5434" i="9" s="1"/>
  <c r="I5434" i="9"/>
  <c r="Q5434" i="9" s="1"/>
  <c r="S5433" i="9"/>
  <c r="J5433" i="9"/>
  <c r="R5433" i="9" s="1"/>
  <c r="I5433" i="9"/>
  <c r="Q5433" i="9" s="1"/>
  <c r="S5432" i="9"/>
  <c r="J5432" i="9"/>
  <c r="R5432" i="9" s="1"/>
  <c r="I5432" i="9"/>
  <c r="Q5432" i="9" s="1"/>
  <c r="S5431" i="9"/>
  <c r="J5431" i="9"/>
  <c r="R5431" i="9" s="1"/>
  <c r="I5431" i="9"/>
  <c r="Q5431" i="9" s="1"/>
  <c r="S5430" i="9"/>
  <c r="J5430" i="9"/>
  <c r="R5430" i="9" s="1"/>
  <c r="I5430" i="9"/>
  <c r="Q5430" i="9" s="1"/>
  <c r="S5429" i="9"/>
  <c r="J5429" i="9"/>
  <c r="R5429" i="9" s="1"/>
  <c r="I5429" i="9"/>
  <c r="Q5429" i="9" s="1"/>
  <c r="S5428" i="9"/>
  <c r="J5428" i="9"/>
  <c r="R5428" i="9" s="1"/>
  <c r="I5428" i="9"/>
  <c r="Q5428" i="9" s="1"/>
  <c r="S5427" i="9"/>
  <c r="J5427" i="9"/>
  <c r="R5427" i="9" s="1"/>
  <c r="I5427" i="9"/>
  <c r="Q5427" i="9" s="1"/>
  <c r="S5426" i="9"/>
  <c r="J5426" i="9"/>
  <c r="R5426" i="9" s="1"/>
  <c r="I5426" i="9"/>
  <c r="Q5426" i="9" s="1"/>
  <c r="S5425" i="9"/>
  <c r="J5425" i="9"/>
  <c r="R5425" i="9" s="1"/>
  <c r="I5425" i="9"/>
  <c r="Q5425" i="9" s="1"/>
  <c r="S5424" i="9"/>
  <c r="J5424" i="9"/>
  <c r="R5424" i="9" s="1"/>
  <c r="I5424" i="9"/>
  <c r="Q5424" i="9" s="1"/>
  <c r="S5423" i="9"/>
  <c r="J5423" i="9"/>
  <c r="R5423" i="9" s="1"/>
  <c r="I5423" i="9"/>
  <c r="Q5423" i="9" s="1"/>
  <c r="S5422" i="9"/>
  <c r="J5422" i="9"/>
  <c r="R5422" i="9" s="1"/>
  <c r="I5422" i="9"/>
  <c r="Q5422" i="9" s="1"/>
  <c r="S5421" i="9"/>
  <c r="J5421" i="9"/>
  <c r="R5421" i="9" s="1"/>
  <c r="I5421" i="9"/>
  <c r="Q5421" i="9" s="1"/>
  <c r="S5420" i="9"/>
  <c r="J5420" i="9"/>
  <c r="R5420" i="9" s="1"/>
  <c r="I5420" i="9"/>
  <c r="Q5420" i="9" s="1"/>
  <c r="S5419" i="9"/>
  <c r="J5419" i="9"/>
  <c r="R5419" i="9" s="1"/>
  <c r="I5419" i="9"/>
  <c r="Q5419" i="9" s="1"/>
  <c r="S5418" i="9"/>
  <c r="J5418" i="9"/>
  <c r="R5418" i="9" s="1"/>
  <c r="I5418" i="9"/>
  <c r="Q5418" i="9" s="1"/>
  <c r="S5417" i="9"/>
  <c r="J5417" i="9"/>
  <c r="R5417" i="9" s="1"/>
  <c r="I5417" i="9"/>
  <c r="Q5417" i="9" s="1"/>
  <c r="S5416" i="9"/>
  <c r="J5416" i="9"/>
  <c r="R5416" i="9" s="1"/>
  <c r="I5416" i="9"/>
  <c r="Q5416" i="9" s="1"/>
  <c r="S5415" i="9"/>
  <c r="J5415" i="9"/>
  <c r="R5415" i="9" s="1"/>
  <c r="I5415" i="9"/>
  <c r="Q5415" i="9" s="1"/>
  <c r="S5414" i="9"/>
  <c r="J5414" i="9"/>
  <c r="R5414" i="9" s="1"/>
  <c r="I5414" i="9"/>
  <c r="Q5414" i="9" s="1"/>
  <c r="S5413" i="9"/>
  <c r="J5413" i="9"/>
  <c r="R5413" i="9" s="1"/>
  <c r="I5413" i="9"/>
  <c r="Q5413" i="9" s="1"/>
  <c r="S5412" i="9"/>
  <c r="J5412" i="9"/>
  <c r="R5412" i="9" s="1"/>
  <c r="I5412" i="9"/>
  <c r="Q5412" i="9" s="1"/>
  <c r="S5411" i="9"/>
  <c r="J5411" i="9"/>
  <c r="R5411" i="9" s="1"/>
  <c r="I5411" i="9"/>
  <c r="Q5411" i="9" s="1"/>
  <c r="S5410" i="9"/>
  <c r="J5410" i="9"/>
  <c r="R5410" i="9" s="1"/>
  <c r="I5410" i="9"/>
  <c r="Q5410" i="9" s="1"/>
  <c r="S5409" i="9"/>
  <c r="J5409" i="9"/>
  <c r="R5409" i="9" s="1"/>
  <c r="I5409" i="9"/>
  <c r="Q5409" i="9" s="1"/>
  <c r="S5408" i="9"/>
  <c r="J5408" i="9"/>
  <c r="R5408" i="9" s="1"/>
  <c r="I5408" i="9"/>
  <c r="Q5408" i="9" s="1"/>
  <c r="S5407" i="9"/>
  <c r="J5407" i="9"/>
  <c r="R5407" i="9" s="1"/>
  <c r="I5407" i="9"/>
  <c r="Q5407" i="9" s="1"/>
  <c r="S5406" i="9"/>
  <c r="J5406" i="9"/>
  <c r="R5406" i="9" s="1"/>
  <c r="I5406" i="9"/>
  <c r="Q5406" i="9" s="1"/>
  <c r="S5405" i="9"/>
  <c r="J5405" i="9"/>
  <c r="R5405" i="9" s="1"/>
  <c r="I5405" i="9"/>
  <c r="Q5405" i="9" s="1"/>
  <c r="S5404" i="9"/>
  <c r="J5404" i="9"/>
  <c r="R5404" i="9" s="1"/>
  <c r="I5404" i="9"/>
  <c r="Q5404" i="9" s="1"/>
  <c r="S5403" i="9"/>
  <c r="J5403" i="9"/>
  <c r="R5403" i="9" s="1"/>
  <c r="I5403" i="9"/>
  <c r="Q5403" i="9" s="1"/>
  <c r="S5402" i="9"/>
  <c r="J5402" i="9"/>
  <c r="R5402" i="9" s="1"/>
  <c r="I5402" i="9"/>
  <c r="Q5402" i="9" s="1"/>
  <c r="S5401" i="9"/>
  <c r="J5401" i="9"/>
  <c r="R5401" i="9" s="1"/>
  <c r="I5401" i="9"/>
  <c r="Q5401" i="9" s="1"/>
  <c r="S5400" i="9"/>
  <c r="J5400" i="9"/>
  <c r="R5400" i="9" s="1"/>
  <c r="I5400" i="9"/>
  <c r="Q5400" i="9" s="1"/>
  <c r="S5399" i="9"/>
  <c r="J5399" i="9"/>
  <c r="R5399" i="9" s="1"/>
  <c r="I5399" i="9"/>
  <c r="Q5399" i="9" s="1"/>
  <c r="S5398" i="9"/>
  <c r="J5398" i="9"/>
  <c r="R5398" i="9" s="1"/>
  <c r="I5398" i="9"/>
  <c r="Q5398" i="9" s="1"/>
  <c r="S5397" i="9"/>
  <c r="J5397" i="9"/>
  <c r="R5397" i="9" s="1"/>
  <c r="I5397" i="9"/>
  <c r="Q5397" i="9" s="1"/>
  <c r="S5396" i="9"/>
  <c r="J5396" i="9"/>
  <c r="R5396" i="9" s="1"/>
  <c r="I5396" i="9"/>
  <c r="Q5396" i="9" s="1"/>
  <c r="S5395" i="9"/>
  <c r="J5395" i="9"/>
  <c r="R5395" i="9" s="1"/>
  <c r="I5395" i="9"/>
  <c r="Q5395" i="9" s="1"/>
  <c r="S5394" i="9"/>
  <c r="J5394" i="9"/>
  <c r="R5394" i="9" s="1"/>
  <c r="I5394" i="9"/>
  <c r="Q5394" i="9" s="1"/>
  <c r="S5393" i="9"/>
  <c r="J5393" i="9"/>
  <c r="R5393" i="9" s="1"/>
  <c r="I5393" i="9"/>
  <c r="Q5393" i="9" s="1"/>
  <c r="S5392" i="9"/>
  <c r="J5392" i="9"/>
  <c r="R5392" i="9" s="1"/>
  <c r="I5392" i="9"/>
  <c r="Q5392" i="9" s="1"/>
  <c r="S5391" i="9"/>
  <c r="J5391" i="9"/>
  <c r="R5391" i="9" s="1"/>
  <c r="I5391" i="9"/>
  <c r="Q5391" i="9" s="1"/>
  <c r="S5390" i="9"/>
  <c r="J5390" i="9"/>
  <c r="R5390" i="9" s="1"/>
  <c r="I5390" i="9"/>
  <c r="Q5390" i="9" s="1"/>
  <c r="S5389" i="9"/>
  <c r="J5389" i="9"/>
  <c r="R5389" i="9" s="1"/>
  <c r="I5389" i="9"/>
  <c r="Q5389" i="9" s="1"/>
  <c r="S5388" i="9"/>
  <c r="J5388" i="9"/>
  <c r="R5388" i="9" s="1"/>
  <c r="I5388" i="9"/>
  <c r="Q5388" i="9" s="1"/>
  <c r="S5387" i="9"/>
  <c r="J5387" i="9"/>
  <c r="R5387" i="9" s="1"/>
  <c r="I5387" i="9"/>
  <c r="Q5387" i="9" s="1"/>
  <c r="S5386" i="9"/>
  <c r="J5386" i="9"/>
  <c r="R5386" i="9" s="1"/>
  <c r="I5386" i="9"/>
  <c r="Q5386" i="9" s="1"/>
  <c r="S5385" i="9"/>
  <c r="J5385" i="9"/>
  <c r="R5385" i="9" s="1"/>
  <c r="I5385" i="9"/>
  <c r="Q5385" i="9" s="1"/>
  <c r="S5384" i="9"/>
  <c r="J5384" i="9"/>
  <c r="R5384" i="9" s="1"/>
  <c r="I5384" i="9"/>
  <c r="Q5384" i="9" s="1"/>
  <c r="S5383" i="9"/>
  <c r="J5383" i="9"/>
  <c r="R5383" i="9" s="1"/>
  <c r="I5383" i="9"/>
  <c r="Q5383" i="9" s="1"/>
  <c r="S5382" i="9"/>
  <c r="J5382" i="9"/>
  <c r="R5382" i="9" s="1"/>
  <c r="I5382" i="9"/>
  <c r="Q5382" i="9" s="1"/>
  <c r="S5381" i="9"/>
  <c r="J5381" i="9"/>
  <c r="R5381" i="9" s="1"/>
  <c r="I5381" i="9"/>
  <c r="Q5381" i="9" s="1"/>
  <c r="S5380" i="9"/>
  <c r="J5380" i="9"/>
  <c r="R5380" i="9" s="1"/>
  <c r="I5380" i="9"/>
  <c r="Q5380" i="9" s="1"/>
  <c r="S5379" i="9"/>
  <c r="J5379" i="9"/>
  <c r="R5379" i="9" s="1"/>
  <c r="I5379" i="9"/>
  <c r="Q5379" i="9" s="1"/>
  <c r="S5378" i="9"/>
  <c r="J5378" i="9"/>
  <c r="R5378" i="9" s="1"/>
  <c r="I5378" i="9"/>
  <c r="Q5378" i="9" s="1"/>
  <c r="S5377" i="9"/>
  <c r="J5377" i="9"/>
  <c r="R5377" i="9" s="1"/>
  <c r="I5377" i="9"/>
  <c r="Q5377" i="9" s="1"/>
  <c r="S5376" i="9"/>
  <c r="J5376" i="9"/>
  <c r="R5376" i="9" s="1"/>
  <c r="I5376" i="9"/>
  <c r="Q5376" i="9" s="1"/>
  <c r="S5375" i="9"/>
  <c r="J5375" i="9"/>
  <c r="R5375" i="9" s="1"/>
  <c r="I5375" i="9"/>
  <c r="Q5375" i="9" s="1"/>
  <c r="S5374" i="9"/>
  <c r="J5374" i="9"/>
  <c r="R5374" i="9" s="1"/>
  <c r="I5374" i="9"/>
  <c r="Q5374" i="9" s="1"/>
  <c r="S5373" i="9"/>
  <c r="J5373" i="9"/>
  <c r="R5373" i="9" s="1"/>
  <c r="I5373" i="9"/>
  <c r="Q5373" i="9" s="1"/>
  <c r="S5372" i="9"/>
  <c r="J5372" i="9"/>
  <c r="R5372" i="9" s="1"/>
  <c r="I5372" i="9"/>
  <c r="Q5372" i="9" s="1"/>
  <c r="S5371" i="9"/>
  <c r="J5371" i="9"/>
  <c r="R5371" i="9" s="1"/>
  <c r="I5371" i="9"/>
  <c r="Q5371" i="9" s="1"/>
  <c r="S5370" i="9"/>
  <c r="J5370" i="9"/>
  <c r="R5370" i="9" s="1"/>
  <c r="I5370" i="9"/>
  <c r="Q5370" i="9" s="1"/>
  <c r="S5369" i="9"/>
  <c r="J5369" i="9"/>
  <c r="R5369" i="9" s="1"/>
  <c r="I5369" i="9"/>
  <c r="Q5369" i="9" s="1"/>
  <c r="S5368" i="9"/>
  <c r="J5368" i="9"/>
  <c r="R5368" i="9" s="1"/>
  <c r="I5368" i="9"/>
  <c r="Q5368" i="9" s="1"/>
  <c r="S5367" i="9"/>
  <c r="J5367" i="9"/>
  <c r="R5367" i="9" s="1"/>
  <c r="I5367" i="9"/>
  <c r="Q5367" i="9" s="1"/>
  <c r="S5366" i="9"/>
  <c r="J5366" i="9"/>
  <c r="R5366" i="9" s="1"/>
  <c r="I5366" i="9"/>
  <c r="Q5366" i="9" s="1"/>
  <c r="S5365" i="9"/>
  <c r="J5365" i="9"/>
  <c r="R5365" i="9" s="1"/>
  <c r="I5365" i="9"/>
  <c r="Q5365" i="9" s="1"/>
  <c r="S5364" i="9"/>
  <c r="J5364" i="9"/>
  <c r="R5364" i="9" s="1"/>
  <c r="I5364" i="9"/>
  <c r="Q5364" i="9" s="1"/>
  <c r="S5363" i="9"/>
  <c r="J5363" i="9"/>
  <c r="R5363" i="9" s="1"/>
  <c r="I5363" i="9"/>
  <c r="Q5363" i="9" s="1"/>
  <c r="S5362" i="9"/>
  <c r="J5362" i="9"/>
  <c r="R5362" i="9" s="1"/>
  <c r="I5362" i="9"/>
  <c r="Q5362" i="9" s="1"/>
  <c r="S5361" i="9"/>
  <c r="J5361" i="9"/>
  <c r="R5361" i="9" s="1"/>
  <c r="I5361" i="9"/>
  <c r="Q5361" i="9" s="1"/>
  <c r="S5360" i="9"/>
  <c r="J5360" i="9"/>
  <c r="R5360" i="9" s="1"/>
  <c r="I5360" i="9"/>
  <c r="Q5360" i="9" s="1"/>
  <c r="S5359" i="9"/>
  <c r="J5359" i="9"/>
  <c r="R5359" i="9" s="1"/>
  <c r="I5359" i="9"/>
  <c r="Q5359" i="9" s="1"/>
  <c r="S5358" i="9"/>
  <c r="J5358" i="9"/>
  <c r="R5358" i="9" s="1"/>
  <c r="I5358" i="9"/>
  <c r="Q5358" i="9" s="1"/>
  <c r="S5357" i="9"/>
  <c r="J5357" i="9"/>
  <c r="R5357" i="9" s="1"/>
  <c r="I5357" i="9"/>
  <c r="Q5357" i="9" s="1"/>
  <c r="S5356" i="9"/>
  <c r="J5356" i="9"/>
  <c r="R5356" i="9" s="1"/>
  <c r="I5356" i="9"/>
  <c r="Q5356" i="9" s="1"/>
  <c r="S5355" i="9"/>
  <c r="J5355" i="9"/>
  <c r="R5355" i="9" s="1"/>
  <c r="I5355" i="9"/>
  <c r="Q5355" i="9" s="1"/>
  <c r="S5354" i="9"/>
  <c r="J5354" i="9"/>
  <c r="R5354" i="9" s="1"/>
  <c r="I5354" i="9"/>
  <c r="Q5354" i="9" s="1"/>
  <c r="S5353" i="9"/>
  <c r="J5353" i="9"/>
  <c r="R5353" i="9" s="1"/>
  <c r="I5353" i="9"/>
  <c r="Q5353" i="9" s="1"/>
  <c r="S5352" i="9"/>
  <c r="J5352" i="9"/>
  <c r="R5352" i="9" s="1"/>
  <c r="I5352" i="9"/>
  <c r="Q5352" i="9" s="1"/>
  <c r="S5351" i="9"/>
  <c r="J5351" i="9"/>
  <c r="R5351" i="9" s="1"/>
  <c r="I5351" i="9"/>
  <c r="Q5351" i="9" s="1"/>
  <c r="S5350" i="9"/>
  <c r="J5350" i="9"/>
  <c r="R5350" i="9" s="1"/>
  <c r="I5350" i="9"/>
  <c r="Q5350" i="9" s="1"/>
  <c r="S5349" i="9"/>
  <c r="J5349" i="9"/>
  <c r="R5349" i="9" s="1"/>
  <c r="I5349" i="9"/>
  <c r="Q5349" i="9" s="1"/>
  <c r="S5348" i="9"/>
  <c r="J5348" i="9"/>
  <c r="R5348" i="9" s="1"/>
  <c r="I5348" i="9"/>
  <c r="Q5348" i="9" s="1"/>
  <c r="S5347" i="9"/>
  <c r="J5347" i="9"/>
  <c r="R5347" i="9" s="1"/>
  <c r="I5347" i="9"/>
  <c r="Q5347" i="9" s="1"/>
  <c r="S5346" i="9"/>
  <c r="J5346" i="9"/>
  <c r="R5346" i="9" s="1"/>
  <c r="I5346" i="9"/>
  <c r="Q5346" i="9" s="1"/>
  <c r="S5345" i="9"/>
  <c r="J5345" i="9"/>
  <c r="R5345" i="9" s="1"/>
  <c r="I5345" i="9"/>
  <c r="Q5345" i="9" s="1"/>
  <c r="S5344" i="9"/>
  <c r="J5344" i="9"/>
  <c r="R5344" i="9" s="1"/>
  <c r="I5344" i="9"/>
  <c r="Q5344" i="9" s="1"/>
  <c r="S5343" i="9"/>
  <c r="J5343" i="9"/>
  <c r="R5343" i="9" s="1"/>
  <c r="I5343" i="9"/>
  <c r="Q5343" i="9" s="1"/>
  <c r="S5342" i="9"/>
  <c r="J5342" i="9"/>
  <c r="R5342" i="9" s="1"/>
  <c r="I5342" i="9"/>
  <c r="Q5342" i="9" s="1"/>
  <c r="S5341" i="9"/>
  <c r="J5341" i="9"/>
  <c r="R5341" i="9" s="1"/>
  <c r="I5341" i="9"/>
  <c r="Q5341" i="9" s="1"/>
  <c r="S5340" i="9"/>
  <c r="J5340" i="9"/>
  <c r="R5340" i="9" s="1"/>
  <c r="I5340" i="9"/>
  <c r="Q5340" i="9" s="1"/>
  <c r="S5339" i="9"/>
  <c r="J5339" i="9"/>
  <c r="R5339" i="9" s="1"/>
  <c r="I5339" i="9"/>
  <c r="Q5339" i="9" s="1"/>
  <c r="S5338" i="9"/>
  <c r="J5338" i="9"/>
  <c r="R5338" i="9" s="1"/>
  <c r="I5338" i="9"/>
  <c r="Q5338" i="9" s="1"/>
  <c r="S5337" i="9"/>
  <c r="J5337" i="9"/>
  <c r="R5337" i="9" s="1"/>
  <c r="I5337" i="9"/>
  <c r="Q5337" i="9" s="1"/>
  <c r="S5336" i="9"/>
  <c r="J5336" i="9"/>
  <c r="R5336" i="9" s="1"/>
  <c r="I5336" i="9"/>
  <c r="Q5336" i="9" s="1"/>
  <c r="S5335" i="9"/>
  <c r="J5335" i="9"/>
  <c r="R5335" i="9" s="1"/>
  <c r="I5335" i="9"/>
  <c r="Q5335" i="9" s="1"/>
  <c r="S5334" i="9"/>
  <c r="J5334" i="9"/>
  <c r="R5334" i="9" s="1"/>
  <c r="I5334" i="9"/>
  <c r="Q5334" i="9" s="1"/>
  <c r="S5333" i="9"/>
  <c r="J5333" i="9"/>
  <c r="R5333" i="9" s="1"/>
  <c r="I5333" i="9"/>
  <c r="Q5333" i="9" s="1"/>
  <c r="S5332" i="9"/>
  <c r="J5332" i="9"/>
  <c r="R5332" i="9" s="1"/>
  <c r="I5332" i="9"/>
  <c r="Q5332" i="9" s="1"/>
  <c r="S5331" i="9"/>
  <c r="J5331" i="9"/>
  <c r="R5331" i="9" s="1"/>
  <c r="I5331" i="9"/>
  <c r="Q5331" i="9" s="1"/>
  <c r="S5330" i="9"/>
  <c r="J5330" i="9"/>
  <c r="R5330" i="9" s="1"/>
  <c r="I5330" i="9"/>
  <c r="Q5330" i="9" s="1"/>
  <c r="S5329" i="9"/>
  <c r="J5329" i="9"/>
  <c r="R5329" i="9" s="1"/>
  <c r="I5329" i="9"/>
  <c r="Q5329" i="9" s="1"/>
  <c r="S5328" i="9"/>
  <c r="J5328" i="9"/>
  <c r="R5328" i="9" s="1"/>
  <c r="I5328" i="9"/>
  <c r="Q5328" i="9" s="1"/>
  <c r="S5327" i="9"/>
  <c r="J5327" i="9"/>
  <c r="R5327" i="9" s="1"/>
  <c r="I5327" i="9"/>
  <c r="Q5327" i="9" s="1"/>
  <c r="S5326" i="9"/>
  <c r="J5326" i="9"/>
  <c r="R5326" i="9" s="1"/>
  <c r="I5326" i="9"/>
  <c r="Q5326" i="9" s="1"/>
  <c r="S5325" i="9"/>
  <c r="J5325" i="9"/>
  <c r="R5325" i="9" s="1"/>
  <c r="I5325" i="9"/>
  <c r="Q5325" i="9" s="1"/>
  <c r="S5324" i="9"/>
  <c r="J5324" i="9"/>
  <c r="R5324" i="9" s="1"/>
  <c r="I5324" i="9"/>
  <c r="Q5324" i="9" s="1"/>
  <c r="S5323" i="9"/>
  <c r="J5323" i="9"/>
  <c r="R5323" i="9" s="1"/>
  <c r="I5323" i="9"/>
  <c r="Q5323" i="9" s="1"/>
  <c r="S5322" i="9"/>
  <c r="J5322" i="9"/>
  <c r="R5322" i="9" s="1"/>
  <c r="I5322" i="9"/>
  <c r="Q5322" i="9" s="1"/>
  <c r="S5321" i="9"/>
  <c r="J5321" i="9"/>
  <c r="R5321" i="9" s="1"/>
  <c r="I5321" i="9"/>
  <c r="Q5321" i="9" s="1"/>
  <c r="S5320" i="9"/>
  <c r="J5320" i="9"/>
  <c r="R5320" i="9" s="1"/>
  <c r="I5320" i="9"/>
  <c r="Q5320" i="9" s="1"/>
  <c r="S5319" i="9"/>
  <c r="J5319" i="9"/>
  <c r="R5319" i="9" s="1"/>
  <c r="I5319" i="9"/>
  <c r="Q5319" i="9" s="1"/>
  <c r="S5318" i="9"/>
  <c r="J5318" i="9"/>
  <c r="R5318" i="9" s="1"/>
  <c r="I5318" i="9"/>
  <c r="Q5318" i="9" s="1"/>
  <c r="S5317" i="9"/>
  <c r="J5317" i="9"/>
  <c r="R5317" i="9" s="1"/>
  <c r="I5317" i="9"/>
  <c r="Q5317" i="9" s="1"/>
  <c r="S5316" i="9"/>
  <c r="J5316" i="9"/>
  <c r="R5316" i="9" s="1"/>
  <c r="I5316" i="9"/>
  <c r="Q5316" i="9" s="1"/>
  <c r="S5315" i="9"/>
  <c r="J5315" i="9"/>
  <c r="R5315" i="9" s="1"/>
  <c r="I5315" i="9"/>
  <c r="Q5315" i="9" s="1"/>
  <c r="S5314" i="9"/>
  <c r="J5314" i="9"/>
  <c r="R5314" i="9" s="1"/>
  <c r="I5314" i="9"/>
  <c r="Q5314" i="9" s="1"/>
  <c r="S5313" i="9"/>
  <c r="J5313" i="9"/>
  <c r="R5313" i="9" s="1"/>
  <c r="I5313" i="9"/>
  <c r="Q5313" i="9" s="1"/>
  <c r="S5312" i="9"/>
  <c r="J5312" i="9"/>
  <c r="R5312" i="9" s="1"/>
  <c r="I5312" i="9"/>
  <c r="Q5312" i="9" s="1"/>
  <c r="S5311" i="9"/>
  <c r="J5311" i="9"/>
  <c r="R5311" i="9" s="1"/>
  <c r="I5311" i="9"/>
  <c r="Q5311" i="9" s="1"/>
  <c r="S5310" i="9"/>
  <c r="J5310" i="9"/>
  <c r="R5310" i="9" s="1"/>
  <c r="I5310" i="9"/>
  <c r="Q5310" i="9" s="1"/>
  <c r="S5309" i="9"/>
  <c r="J5309" i="9"/>
  <c r="R5309" i="9" s="1"/>
  <c r="I5309" i="9"/>
  <c r="Q5309" i="9" s="1"/>
  <c r="S5308" i="9"/>
  <c r="J5308" i="9"/>
  <c r="R5308" i="9" s="1"/>
  <c r="I5308" i="9"/>
  <c r="Q5308" i="9" s="1"/>
  <c r="S5307" i="9"/>
  <c r="J5307" i="9"/>
  <c r="R5307" i="9" s="1"/>
  <c r="I5307" i="9"/>
  <c r="Q5307" i="9" s="1"/>
  <c r="S5306" i="9"/>
  <c r="J5306" i="9"/>
  <c r="R5306" i="9" s="1"/>
  <c r="I5306" i="9"/>
  <c r="Q5306" i="9" s="1"/>
  <c r="S5305" i="9"/>
  <c r="J5305" i="9"/>
  <c r="R5305" i="9" s="1"/>
  <c r="I5305" i="9"/>
  <c r="Q5305" i="9" s="1"/>
  <c r="S5304" i="9"/>
  <c r="J5304" i="9"/>
  <c r="R5304" i="9" s="1"/>
  <c r="I5304" i="9"/>
  <c r="Q5304" i="9" s="1"/>
  <c r="S5303" i="9"/>
  <c r="J5303" i="9"/>
  <c r="R5303" i="9" s="1"/>
  <c r="I5303" i="9"/>
  <c r="Q5303" i="9" s="1"/>
  <c r="S5302" i="9"/>
  <c r="J5302" i="9"/>
  <c r="R5302" i="9" s="1"/>
  <c r="I5302" i="9"/>
  <c r="Q5302" i="9" s="1"/>
  <c r="S5301" i="9"/>
  <c r="J5301" i="9"/>
  <c r="R5301" i="9" s="1"/>
  <c r="I5301" i="9"/>
  <c r="Q5301" i="9" s="1"/>
  <c r="S5300" i="9"/>
  <c r="J5300" i="9"/>
  <c r="R5300" i="9" s="1"/>
  <c r="I5300" i="9"/>
  <c r="Q5300" i="9" s="1"/>
  <c r="S5299" i="9"/>
  <c r="J5299" i="9"/>
  <c r="R5299" i="9" s="1"/>
  <c r="I5299" i="9"/>
  <c r="Q5299" i="9" s="1"/>
  <c r="S5298" i="9"/>
  <c r="J5298" i="9"/>
  <c r="R5298" i="9" s="1"/>
  <c r="I5298" i="9"/>
  <c r="Q5298" i="9" s="1"/>
  <c r="S5297" i="9"/>
  <c r="J5297" i="9"/>
  <c r="R5297" i="9" s="1"/>
  <c r="I5297" i="9"/>
  <c r="Q5297" i="9" s="1"/>
  <c r="S5296" i="9"/>
  <c r="J5296" i="9"/>
  <c r="R5296" i="9" s="1"/>
  <c r="I5296" i="9"/>
  <c r="Q5296" i="9" s="1"/>
  <c r="S5295" i="9"/>
  <c r="J5295" i="9"/>
  <c r="R5295" i="9" s="1"/>
  <c r="I5295" i="9"/>
  <c r="Q5295" i="9" s="1"/>
  <c r="S5294" i="9"/>
  <c r="J5294" i="9"/>
  <c r="R5294" i="9" s="1"/>
  <c r="I5294" i="9"/>
  <c r="Q5294" i="9" s="1"/>
  <c r="S5293" i="9"/>
  <c r="J5293" i="9"/>
  <c r="R5293" i="9" s="1"/>
  <c r="I5293" i="9"/>
  <c r="Q5293" i="9" s="1"/>
  <c r="S5292" i="9"/>
  <c r="J5292" i="9"/>
  <c r="R5292" i="9" s="1"/>
  <c r="I5292" i="9"/>
  <c r="Q5292" i="9" s="1"/>
  <c r="S5291" i="9"/>
  <c r="J5291" i="9"/>
  <c r="R5291" i="9" s="1"/>
  <c r="I5291" i="9"/>
  <c r="Q5291" i="9" s="1"/>
  <c r="S5290" i="9"/>
  <c r="J5290" i="9"/>
  <c r="R5290" i="9" s="1"/>
  <c r="I5290" i="9"/>
  <c r="Q5290" i="9" s="1"/>
  <c r="S5289" i="9"/>
  <c r="J5289" i="9"/>
  <c r="R5289" i="9" s="1"/>
  <c r="I5289" i="9"/>
  <c r="Q5289" i="9" s="1"/>
  <c r="S5288" i="9"/>
  <c r="J5288" i="9"/>
  <c r="R5288" i="9" s="1"/>
  <c r="I5288" i="9"/>
  <c r="Q5288" i="9" s="1"/>
  <c r="S5287" i="9"/>
  <c r="J5287" i="9"/>
  <c r="R5287" i="9" s="1"/>
  <c r="I5287" i="9"/>
  <c r="Q5287" i="9" s="1"/>
  <c r="S5286" i="9"/>
  <c r="J5286" i="9"/>
  <c r="R5286" i="9" s="1"/>
  <c r="I5286" i="9"/>
  <c r="Q5286" i="9" s="1"/>
  <c r="S5285" i="9"/>
  <c r="J5285" i="9"/>
  <c r="R5285" i="9" s="1"/>
  <c r="I5285" i="9"/>
  <c r="Q5285" i="9" s="1"/>
  <c r="S5284" i="9"/>
  <c r="J5284" i="9"/>
  <c r="R5284" i="9" s="1"/>
  <c r="I5284" i="9"/>
  <c r="Q5284" i="9" s="1"/>
  <c r="S5283" i="9"/>
  <c r="J5283" i="9"/>
  <c r="R5283" i="9" s="1"/>
  <c r="I5283" i="9"/>
  <c r="Q5283" i="9" s="1"/>
  <c r="S5282" i="9"/>
  <c r="J5282" i="9"/>
  <c r="R5282" i="9" s="1"/>
  <c r="I5282" i="9"/>
  <c r="Q5282" i="9" s="1"/>
  <c r="S5281" i="9"/>
  <c r="J5281" i="9"/>
  <c r="R5281" i="9" s="1"/>
  <c r="I5281" i="9"/>
  <c r="Q5281" i="9" s="1"/>
  <c r="S5280" i="9"/>
  <c r="J5280" i="9"/>
  <c r="R5280" i="9" s="1"/>
  <c r="I5280" i="9"/>
  <c r="Q5280" i="9" s="1"/>
  <c r="S5279" i="9"/>
  <c r="J5279" i="9"/>
  <c r="R5279" i="9" s="1"/>
  <c r="I5279" i="9"/>
  <c r="Q5279" i="9" s="1"/>
  <c r="S5278" i="9"/>
  <c r="J5278" i="9"/>
  <c r="R5278" i="9" s="1"/>
  <c r="I5278" i="9"/>
  <c r="Q5278" i="9" s="1"/>
  <c r="S5277" i="9"/>
  <c r="J5277" i="9"/>
  <c r="R5277" i="9" s="1"/>
  <c r="I5277" i="9"/>
  <c r="Q5277" i="9" s="1"/>
  <c r="S5276" i="9"/>
  <c r="J5276" i="9"/>
  <c r="R5276" i="9" s="1"/>
  <c r="I5276" i="9"/>
  <c r="Q5276" i="9" s="1"/>
  <c r="S5275" i="9"/>
  <c r="J5275" i="9"/>
  <c r="R5275" i="9" s="1"/>
  <c r="I5275" i="9"/>
  <c r="Q5275" i="9" s="1"/>
  <c r="S5274" i="9"/>
  <c r="J5274" i="9"/>
  <c r="R5274" i="9" s="1"/>
  <c r="I5274" i="9"/>
  <c r="Q5274" i="9" s="1"/>
  <c r="S5273" i="9"/>
  <c r="J5273" i="9"/>
  <c r="R5273" i="9" s="1"/>
  <c r="I5273" i="9"/>
  <c r="Q5273" i="9" s="1"/>
  <c r="S5272" i="9"/>
  <c r="J5272" i="9"/>
  <c r="R5272" i="9" s="1"/>
  <c r="I5272" i="9"/>
  <c r="Q5272" i="9" s="1"/>
  <c r="S5271" i="9"/>
  <c r="J5271" i="9"/>
  <c r="R5271" i="9" s="1"/>
  <c r="I5271" i="9"/>
  <c r="Q5271" i="9" s="1"/>
  <c r="S5270" i="9"/>
  <c r="J5270" i="9"/>
  <c r="R5270" i="9" s="1"/>
  <c r="I5270" i="9"/>
  <c r="Q5270" i="9" s="1"/>
  <c r="S5269" i="9"/>
  <c r="J5269" i="9"/>
  <c r="R5269" i="9" s="1"/>
  <c r="I5269" i="9"/>
  <c r="Q5269" i="9" s="1"/>
  <c r="S5268" i="9"/>
  <c r="J5268" i="9"/>
  <c r="R5268" i="9" s="1"/>
  <c r="I5268" i="9"/>
  <c r="Q5268" i="9" s="1"/>
  <c r="S5267" i="9"/>
  <c r="J5267" i="9"/>
  <c r="R5267" i="9" s="1"/>
  <c r="I5267" i="9"/>
  <c r="Q5267" i="9" s="1"/>
  <c r="S5266" i="9"/>
  <c r="J5266" i="9"/>
  <c r="R5266" i="9" s="1"/>
  <c r="I5266" i="9"/>
  <c r="Q5266" i="9" s="1"/>
  <c r="S5265" i="9"/>
  <c r="J5265" i="9"/>
  <c r="R5265" i="9" s="1"/>
  <c r="I5265" i="9"/>
  <c r="Q5265" i="9" s="1"/>
  <c r="S5264" i="9"/>
  <c r="J5264" i="9"/>
  <c r="R5264" i="9" s="1"/>
  <c r="I5264" i="9"/>
  <c r="Q5264" i="9" s="1"/>
  <c r="S5263" i="9"/>
  <c r="J5263" i="9"/>
  <c r="R5263" i="9" s="1"/>
  <c r="I5263" i="9"/>
  <c r="Q5263" i="9" s="1"/>
  <c r="S5262" i="9"/>
  <c r="J5262" i="9"/>
  <c r="R5262" i="9" s="1"/>
  <c r="I5262" i="9"/>
  <c r="Q5262" i="9" s="1"/>
  <c r="S5261" i="9"/>
  <c r="J5261" i="9"/>
  <c r="R5261" i="9" s="1"/>
  <c r="I5261" i="9"/>
  <c r="Q5261" i="9" s="1"/>
  <c r="S5260" i="9"/>
  <c r="J5260" i="9"/>
  <c r="R5260" i="9" s="1"/>
  <c r="I5260" i="9"/>
  <c r="Q5260" i="9" s="1"/>
  <c r="S5259" i="9"/>
  <c r="J5259" i="9"/>
  <c r="R5259" i="9" s="1"/>
  <c r="I5259" i="9"/>
  <c r="Q5259" i="9" s="1"/>
  <c r="S5258" i="9"/>
  <c r="J5258" i="9"/>
  <c r="R5258" i="9" s="1"/>
  <c r="I5258" i="9"/>
  <c r="Q5258" i="9" s="1"/>
  <c r="S5257" i="9"/>
  <c r="J5257" i="9"/>
  <c r="R5257" i="9" s="1"/>
  <c r="I5257" i="9"/>
  <c r="Q5257" i="9" s="1"/>
  <c r="S5256" i="9"/>
  <c r="J5256" i="9"/>
  <c r="R5256" i="9" s="1"/>
  <c r="I5256" i="9"/>
  <c r="Q5256" i="9" s="1"/>
  <c r="S5255" i="9"/>
  <c r="J5255" i="9"/>
  <c r="R5255" i="9" s="1"/>
  <c r="I5255" i="9"/>
  <c r="Q5255" i="9" s="1"/>
  <c r="S5254" i="9"/>
  <c r="J5254" i="9"/>
  <c r="R5254" i="9" s="1"/>
  <c r="I5254" i="9"/>
  <c r="Q5254" i="9" s="1"/>
  <c r="S5253" i="9"/>
  <c r="J5253" i="9"/>
  <c r="R5253" i="9" s="1"/>
  <c r="I5253" i="9"/>
  <c r="Q5253" i="9" s="1"/>
  <c r="S5252" i="9"/>
  <c r="J5252" i="9"/>
  <c r="R5252" i="9" s="1"/>
  <c r="I5252" i="9"/>
  <c r="Q5252" i="9" s="1"/>
  <c r="S5251" i="9"/>
  <c r="J5251" i="9"/>
  <c r="R5251" i="9" s="1"/>
  <c r="I5251" i="9"/>
  <c r="Q5251" i="9" s="1"/>
  <c r="S5250" i="9"/>
  <c r="J5250" i="9"/>
  <c r="R5250" i="9" s="1"/>
  <c r="I5250" i="9"/>
  <c r="Q5250" i="9" s="1"/>
  <c r="S5249" i="9"/>
  <c r="J5249" i="9"/>
  <c r="R5249" i="9" s="1"/>
  <c r="I5249" i="9"/>
  <c r="Q5249" i="9" s="1"/>
  <c r="S5248" i="9"/>
  <c r="J5248" i="9"/>
  <c r="R5248" i="9" s="1"/>
  <c r="I5248" i="9"/>
  <c r="Q5248" i="9" s="1"/>
  <c r="S5247" i="9"/>
  <c r="J5247" i="9"/>
  <c r="R5247" i="9" s="1"/>
  <c r="I5247" i="9"/>
  <c r="Q5247" i="9" s="1"/>
  <c r="S5246" i="9"/>
  <c r="J5246" i="9"/>
  <c r="R5246" i="9" s="1"/>
  <c r="I5246" i="9"/>
  <c r="Q5246" i="9" s="1"/>
  <c r="S5245" i="9"/>
  <c r="J5245" i="9"/>
  <c r="R5245" i="9" s="1"/>
  <c r="I5245" i="9"/>
  <c r="Q5245" i="9" s="1"/>
  <c r="S5244" i="9"/>
  <c r="J5244" i="9"/>
  <c r="R5244" i="9" s="1"/>
  <c r="I5244" i="9"/>
  <c r="Q5244" i="9" s="1"/>
  <c r="S5243" i="9"/>
  <c r="J5243" i="9"/>
  <c r="R5243" i="9" s="1"/>
  <c r="I5243" i="9"/>
  <c r="Q5243" i="9" s="1"/>
  <c r="S5242" i="9"/>
  <c r="J5242" i="9"/>
  <c r="R5242" i="9" s="1"/>
  <c r="I5242" i="9"/>
  <c r="Q5242" i="9" s="1"/>
  <c r="S5241" i="9"/>
  <c r="J5241" i="9"/>
  <c r="R5241" i="9" s="1"/>
  <c r="I5241" i="9"/>
  <c r="Q5241" i="9" s="1"/>
  <c r="S5240" i="9"/>
  <c r="J5240" i="9"/>
  <c r="R5240" i="9" s="1"/>
  <c r="I5240" i="9"/>
  <c r="Q5240" i="9" s="1"/>
  <c r="S5239" i="9"/>
  <c r="J5239" i="9"/>
  <c r="R5239" i="9" s="1"/>
  <c r="I5239" i="9"/>
  <c r="Q5239" i="9" s="1"/>
  <c r="S5238" i="9"/>
  <c r="J5238" i="9"/>
  <c r="R5238" i="9" s="1"/>
  <c r="I5238" i="9"/>
  <c r="Q5238" i="9" s="1"/>
  <c r="S5237" i="9"/>
  <c r="J5237" i="9"/>
  <c r="R5237" i="9" s="1"/>
  <c r="I5237" i="9"/>
  <c r="Q5237" i="9" s="1"/>
  <c r="S5236" i="9"/>
  <c r="J5236" i="9"/>
  <c r="R5236" i="9" s="1"/>
  <c r="I5236" i="9"/>
  <c r="Q5236" i="9" s="1"/>
  <c r="S5235" i="9"/>
  <c r="J5235" i="9"/>
  <c r="R5235" i="9" s="1"/>
  <c r="I5235" i="9"/>
  <c r="Q5235" i="9" s="1"/>
  <c r="S5234" i="9"/>
  <c r="J5234" i="9"/>
  <c r="R5234" i="9" s="1"/>
  <c r="I5234" i="9"/>
  <c r="Q5234" i="9" s="1"/>
  <c r="S5233" i="9"/>
  <c r="J5233" i="9"/>
  <c r="R5233" i="9" s="1"/>
  <c r="I5233" i="9"/>
  <c r="Q5233" i="9" s="1"/>
  <c r="S5232" i="9"/>
  <c r="J5232" i="9"/>
  <c r="R5232" i="9" s="1"/>
  <c r="I5232" i="9"/>
  <c r="Q5232" i="9" s="1"/>
  <c r="S5231" i="9"/>
  <c r="J5231" i="9"/>
  <c r="R5231" i="9" s="1"/>
  <c r="I5231" i="9"/>
  <c r="Q5231" i="9" s="1"/>
  <c r="S5230" i="9"/>
  <c r="J5230" i="9"/>
  <c r="R5230" i="9" s="1"/>
  <c r="I5230" i="9"/>
  <c r="Q5230" i="9" s="1"/>
  <c r="S5229" i="9"/>
  <c r="J5229" i="9"/>
  <c r="R5229" i="9" s="1"/>
  <c r="I5229" i="9"/>
  <c r="Q5229" i="9" s="1"/>
  <c r="S5228" i="9"/>
  <c r="J5228" i="9"/>
  <c r="R5228" i="9" s="1"/>
  <c r="I5228" i="9"/>
  <c r="Q5228" i="9" s="1"/>
  <c r="S5227" i="9"/>
  <c r="J5227" i="9"/>
  <c r="R5227" i="9" s="1"/>
  <c r="I5227" i="9"/>
  <c r="Q5227" i="9" s="1"/>
  <c r="S5226" i="9"/>
  <c r="J5226" i="9"/>
  <c r="R5226" i="9" s="1"/>
  <c r="I5226" i="9"/>
  <c r="Q5226" i="9" s="1"/>
  <c r="S5225" i="9"/>
  <c r="J5225" i="9"/>
  <c r="R5225" i="9" s="1"/>
  <c r="I5225" i="9"/>
  <c r="Q5225" i="9" s="1"/>
  <c r="S5224" i="9"/>
  <c r="J5224" i="9"/>
  <c r="R5224" i="9" s="1"/>
  <c r="I5224" i="9"/>
  <c r="Q5224" i="9" s="1"/>
  <c r="S5223" i="9"/>
  <c r="J5223" i="9"/>
  <c r="R5223" i="9" s="1"/>
  <c r="I5223" i="9"/>
  <c r="Q5223" i="9" s="1"/>
  <c r="S5222" i="9"/>
  <c r="J5222" i="9"/>
  <c r="R5222" i="9" s="1"/>
  <c r="I5222" i="9"/>
  <c r="Q5222" i="9" s="1"/>
  <c r="S5221" i="9"/>
  <c r="J5221" i="9"/>
  <c r="R5221" i="9" s="1"/>
  <c r="I5221" i="9"/>
  <c r="Q5221" i="9" s="1"/>
  <c r="S5220" i="9"/>
  <c r="J5220" i="9"/>
  <c r="R5220" i="9" s="1"/>
  <c r="I5220" i="9"/>
  <c r="Q5220" i="9" s="1"/>
  <c r="S5219" i="9"/>
  <c r="J5219" i="9"/>
  <c r="R5219" i="9" s="1"/>
  <c r="I5219" i="9"/>
  <c r="Q5219" i="9" s="1"/>
  <c r="S5218" i="9"/>
  <c r="J5218" i="9"/>
  <c r="R5218" i="9" s="1"/>
  <c r="I5218" i="9"/>
  <c r="Q5218" i="9" s="1"/>
  <c r="S5217" i="9"/>
  <c r="J5217" i="9"/>
  <c r="R5217" i="9" s="1"/>
  <c r="I5217" i="9"/>
  <c r="Q5217" i="9" s="1"/>
  <c r="S5216" i="9"/>
  <c r="J5216" i="9"/>
  <c r="R5216" i="9" s="1"/>
  <c r="I5216" i="9"/>
  <c r="Q5216" i="9" s="1"/>
  <c r="S5215" i="9"/>
  <c r="J5215" i="9"/>
  <c r="R5215" i="9" s="1"/>
  <c r="I5215" i="9"/>
  <c r="Q5215" i="9" s="1"/>
  <c r="S5214" i="9"/>
  <c r="J5214" i="9"/>
  <c r="R5214" i="9" s="1"/>
  <c r="I5214" i="9"/>
  <c r="Q5214" i="9" s="1"/>
  <c r="S5213" i="9"/>
  <c r="J5213" i="9"/>
  <c r="R5213" i="9" s="1"/>
  <c r="I5213" i="9"/>
  <c r="Q5213" i="9" s="1"/>
  <c r="S5212" i="9"/>
  <c r="J5212" i="9"/>
  <c r="R5212" i="9" s="1"/>
  <c r="I5212" i="9"/>
  <c r="Q5212" i="9" s="1"/>
  <c r="S5211" i="9"/>
  <c r="J5211" i="9"/>
  <c r="R5211" i="9" s="1"/>
  <c r="I5211" i="9"/>
  <c r="Q5211" i="9" s="1"/>
  <c r="S5210" i="9"/>
  <c r="J5210" i="9"/>
  <c r="R5210" i="9" s="1"/>
  <c r="I5210" i="9"/>
  <c r="Q5210" i="9" s="1"/>
  <c r="S5209" i="9"/>
  <c r="J5209" i="9"/>
  <c r="R5209" i="9" s="1"/>
  <c r="I5209" i="9"/>
  <c r="Q5209" i="9" s="1"/>
  <c r="S5208" i="9"/>
  <c r="J5208" i="9"/>
  <c r="R5208" i="9" s="1"/>
  <c r="I5208" i="9"/>
  <c r="Q5208" i="9" s="1"/>
  <c r="S5207" i="9"/>
  <c r="J5207" i="9"/>
  <c r="R5207" i="9" s="1"/>
  <c r="I5207" i="9"/>
  <c r="Q5207" i="9" s="1"/>
  <c r="S5206" i="9"/>
  <c r="J5206" i="9"/>
  <c r="R5206" i="9" s="1"/>
  <c r="I5206" i="9"/>
  <c r="Q5206" i="9" s="1"/>
  <c r="S5205" i="9"/>
  <c r="J5205" i="9"/>
  <c r="R5205" i="9" s="1"/>
  <c r="I5205" i="9"/>
  <c r="Q5205" i="9" s="1"/>
  <c r="S5204" i="9"/>
  <c r="J5204" i="9"/>
  <c r="R5204" i="9" s="1"/>
  <c r="I5204" i="9"/>
  <c r="Q5204" i="9" s="1"/>
  <c r="S5203" i="9"/>
  <c r="J5203" i="9"/>
  <c r="R5203" i="9" s="1"/>
  <c r="I5203" i="9"/>
  <c r="Q5203" i="9" s="1"/>
  <c r="S5202" i="9"/>
  <c r="J5202" i="9"/>
  <c r="R5202" i="9" s="1"/>
  <c r="I5202" i="9"/>
  <c r="Q5202" i="9" s="1"/>
  <c r="S5201" i="9"/>
  <c r="J5201" i="9"/>
  <c r="R5201" i="9" s="1"/>
  <c r="I5201" i="9"/>
  <c r="Q5201" i="9" s="1"/>
  <c r="S5200" i="9"/>
  <c r="J5200" i="9"/>
  <c r="R5200" i="9" s="1"/>
  <c r="I5200" i="9"/>
  <c r="Q5200" i="9" s="1"/>
  <c r="S5199" i="9"/>
  <c r="J5199" i="9"/>
  <c r="R5199" i="9" s="1"/>
  <c r="I5199" i="9"/>
  <c r="Q5199" i="9" s="1"/>
  <c r="S5198" i="9"/>
  <c r="J5198" i="9"/>
  <c r="R5198" i="9" s="1"/>
  <c r="I5198" i="9"/>
  <c r="Q5198" i="9" s="1"/>
  <c r="S5197" i="9"/>
  <c r="J5197" i="9"/>
  <c r="R5197" i="9" s="1"/>
  <c r="I5197" i="9"/>
  <c r="Q5197" i="9" s="1"/>
  <c r="S5196" i="9"/>
  <c r="J5196" i="9"/>
  <c r="R5196" i="9" s="1"/>
  <c r="I5196" i="9"/>
  <c r="Q5196" i="9" s="1"/>
  <c r="S5195" i="9"/>
  <c r="J5195" i="9"/>
  <c r="R5195" i="9" s="1"/>
  <c r="I5195" i="9"/>
  <c r="Q5195" i="9" s="1"/>
  <c r="S5194" i="9"/>
  <c r="J5194" i="9"/>
  <c r="R5194" i="9" s="1"/>
  <c r="I5194" i="9"/>
  <c r="Q5194" i="9" s="1"/>
  <c r="S5193" i="9"/>
  <c r="J5193" i="9"/>
  <c r="R5193" i="9" s="1"/>
  <c r="I5193" i="9"/>
  <c r="Q5193" i="9" s="1"/>
  <c r="S5192" i="9"/>
  <c r="J5192" i="9"/>
  <c r="R5192" i="9" s="1"/>
  <c r="I5192" i="9"/>
  <c r="Q5192" i="9" s="1"/>
  <c r="S5191" i="9"/>
  <c r="J5191" i="9"/>
  <c r="R5191" i="9" s="1"/>
  <c r="I5191" i="9"/>
  <c r="Q5191" i="9" s="1"/>
  <c r="S5190" i="9"/>
  <c r="J5190" i="9"/>
  <c r="R5190" i="9" s="1"/>
  <c r="I5190" i="9"/>
  <c r="Q5190" i="9" s="1"/>
  <c r="S5189" i="9"/>
  <c r="J5189" i="9"/>
  <c r="R5189" i="9" s="1"/>
  <c r="I5189" i="9"/>
  <c r="Q5189" i="9" s="1"/>
  <c r="S5188" i="9"/>
  <c r="J5188" i="9"/>
  <c r="R5188" i="9" s="1"/>
  <c r="I5188" i="9"/>
  <c r="Q5188" i="9" s="1"/>
  <c r="S5187" i="9"/>
  <c r="J5187" i="9"/>
  <c r="R5187" i="9" s="1"/>
  <c r="I5187" i="9"/>
  <c r="Q5187" i="9" s="1"/>
  <c r="S5186" i="9"/>
  <c r="J5186" i="9"/>
  <c r="R5186" i="9" s="1"/>
  <c r="I5186" i="9"/>
  <c r="Q5186" i="9" s="1"/>
  <c r="S5185" i="9"/>
  <c r="J5185" i="9"/>
  <c r="R5185" i="9" s="1"/>
  <c r="I5185" i="9"/>
  <c r="Q5185" i="9" s="1"/>
  <c r="S5184" i="9"/>
  <c r="J5184" i="9"/>
  <c r="R5184" i="9" s="1"/>
  <c r="I5184" i="9"/>
  <c r="Q5184" i="9" s="1"/>
  <c r="S5183" i="9"/>
  <c r="J5183" i="9"/>
  <c r="R5183" i="9" s="1"/>
  <c r="I5183" i="9"/>
  <c r="Q5183" i="9" s="1"/>
  <c r="S5182" i="9"/>
  <c r="J5182" i="9"/>
  <c r="R5182" i="9" s="1"/>
  <c r="I5182" i="9"/>
  <c r="Q5182" i="9" s="1"/>
  <c r="S5181" i="9"/>
  <c r="J5181" i="9"/>
  <c r="R5181" i="9" s="1"/>
  <c r="I5181" i="9"/>
  <c r="Q5181" i="9" s="1"/>
  <c r="S5180" i="9"/>
  <c r="J5180" i="9"/>
  <c r="R5180" i="9" s="1"/>
  <c r="I5180" i="9"/>
  <c r="Q5180" i="9" s="1"/>
  <c r="S5179" i="9"/>
  <c r="J5179" i="9"/>
  <c r="R5179" i="9" s="1"/>
  <c r="I5179" i="9"/>
  <c r="Q5179" i="9" s="1"/>
  <c r="S5178" i="9"/>
  <c r="J5178" i="9"/>
  <c r="R5178" i="9" s="1"/>
  <c r="I5178" i="9"/>
  <c r="Q5178" i="9" s="1"/>
  <c r="S5177" i="9"/>
  <c r="J5177" i="9"/>
  <c r="R5177" i="9" s="1"/>
  <c r="I5177" i="9"/>
  <c r="Q5177" i="9" s="1"/>
  <c r="S5176" i="9"/>
  <c r="J5176" i="9"/>
  <c r="R5176" i="9" s="1"/>
  <c r="I5176" i="9"/>
  <c r="Q5176" i="9" s="1"/>
  <c r="S5175" i="9"/>
  <c r="J5175" i="9"/>
  <c r="R5175" i="9" s="1"/>
  <c r="I5175" i="9"/>
  <c r="Q5175" i="9" s="1"/>
  <c r="S5174" i="9"/>
  <c r="J5174" i="9"/>
  <c r="R5174" i="9" s="1"/>
  <c r="I5174" i="9"/>
  <c r="Q5174" i="9" s="1"/>
  <c r="S5173" i="9"/>
  <c r="J5173" i="9"/>
  <c r="R5173" i="9" s="1"/>
  <c r="I5173" i="9"/>
  <c r="Q5173" i="9" s="1"/>
  <c r="S5172" i="9"/>
  <c r="J5172" i="9"/>
  <c r="R5172" i="9" s="1"/>
  <c r="I5172" i="9"/>
  <c r="Q5172" i="9" s="1"/>
  <c r="S5171" i="9"/>
  <c r="J5171" i="9"/>
  <c r="R5171" i="9" s="1"/>
  <c r="I5171" i="9"/>
  <c r="Q5171" i="9" s="1"/>
  <c r="S5170" i="9"/>
  <c r="J5170" i="9"/>
  <c r="R5170" i="9" s="1"/>
  <c r="I5170" i="9"/>
  <c r="Q5170" i="9" s="1"/>
  <c r="S5169" i="9"/>
  <c r="J5169" i="9"/>
  <c r="R5169" i="9" s="1"/>
  <c r="I5169" i="9"/>
  <c r="Q5169" i="9" s="1"/>
  <c r="S5168" i="9"/>
  <c r="J5168" i="9"/>
  <c r="R5168" i="9" s="1"/>
  <c r="I5168" i="9"/>
  <c r="Q5168" i="9" s="1"/>
  <c r="S5167" i="9"/>
  <c r="J5167" i="9"/>
  <c r="R5167" i="9" s="1"/>
  <c r="I5167" i="9"/>
  <c r="Q5167" i="9" s="1"/>
  <c r="S5166" i="9"/>
  <c r="J5166" i="9"/>
  <c r="R5166" i="9" s="1"/>
  <c r="I5166" i="9"/>
  <c r="Q5166" i="9" s="1"/>
  <c r="S5165" i="9"/>
  <c r="J5165" i="9"/>
  <c r="R5165" i="9" s="1"/>
  <c r="I5165" i="9"/>
  <c r="Q5165" i="9" s="1"/>
  <c r="S5164" i="9"/>
  <c r="J5164" i="9"/>
  <c r="R5164" i="9" s="1"/>
  <c r="I5164" i="9"/>
  <c r="Q5164" i="9" s="1"/>
  <c r="S5163" i="9"/>
  <c r="J5163" i="9"/>
  <c r="R5163" i="9" s="1"/>
  <c r="I5163" i="9"/>
  <c r="Q5163" i="9" s="1"/>
  <c r="S5162" i="9"/>
  <c r="J5162" i="9"/>
  <c r="R5162" i="9" s="1"/>
  <c r="I5162" i="9"/>
  <c r="Q5162" i="9" s="1"/>
  <c r="S5161" i="9"/>
  <c r="J5161" i="9"/>
  <c r="R5161" i="9" s="1"/>
  <c r="I5161" i="9"/>
  <c r="Q5161" i="9" s="1"/>
  <c r="S5160" i="9"/>
  <c r="J5160" i="9"/>
  <c r="R5160" i="9" s="1"/>
  <c r="I5160" i="9"/>
  <c r="Q5160" i="9" s="1"/>
  <c r="S5159" i="9"/>
  <c r="J5159" i="9"/>
  <c r="R5159" i="9" s="1"/>
  <c r="I5159" i="9"/>
  <c r="Q5159" i="9" s="1"/>
  <c r="S5158" i="9"/>
  <c r="J5158" i="9"/>
  <c r="R5158" i="9" s="1"/>
  <c r="I5158" i="9"/>
  <c r="Q5158" i="9" s="1"/>
  <c r="S5157" i="9"/>
  <c r="J5157" i="9"/>
  <c r="R5157" i="9" s="1"/>
  <c r="I5157" i="9"/>
  <c r="Q5157" i="9" s="1"/>
  <c r="S5156" i="9"/>
  <c r="J5156" i="9"/>
  <c r="R5156" i="9" s="1"/>
  <c r="I5156" i="9"/>
  <c r="Q5156" i="9" s="1"/>
  <c r="S5155" i="9"/>
  <c r="J5155" i="9"/>
  <c r="R5155" i="9" s="1"/>
  <c r="I5155" i="9"/>
  <c r="Q5155" i="9" s="1"/>
  <c r="S5154" i="9"/>
  <c r="J5154" i="9"/>
  <c r="R5154" i="9" s="1"/>
  <c r="I5154" i="9"/>
  <c r="Q5154" i="9" s="1"/>
  <c r="S5153" i="9"/>
  <c r="J5153" i="9"/>
  <c r="R5153" i="9" s="1"/>
  <c r="I5153" i="9"/>
  <c r="Q5153" i="9" s="1"/>
  <c r="S5152" i="9"/>
  <c r="J5152" i="9"/>
  <c r="R5152" i="9" s="1"/>
  <c r="I5152" i="9"/>
  <c r="Q5152" i="9" s="1"/>
  <c r="S5151" i="9"/>
  <c r="J5151" i="9"/>
  <c r="R5151" i="9" s="1"/>
  <c r="I5151" i="9"/>
  <c r="Q5151" i="9" s="1"/>
  <c r="S5150" i="9"/>
  <c r="J5150" i="9"/>
  <c r="R5150" i="9" s="1"/>
  <c r="I5150" i="9"/>
  <c r="Q5150" i="9" s="1"/>
  <c r="S5149" i="9"/>
  <c r="J5149" i="9"/>
  <c r="R5149" i="9" s="1"/>
  <c r="I5149" i="9"/>
  <c r="Q5149" i="9" s="1"/>
  <c r="S5148" i="9"/>
  <c r="J5148" i="9"/>
  <c r="R5148" i="9" s="1"/>
  <c r="I5148" i="9"/>
  <c r="Q5148" i="9" s="1"/>
  <c r="S5147" i="9"/>
  <c r="J5147" i="9"/>
  <c r="R5147" i="9" s="1"/>
  <c r="I5147" i="9"/>
  <c r="Q5147" i="9" s="1"/>
  <c r="S5146" i="9"/>
  <c r="J5146" i="9"/>
  <c r="R5146" i="9" s="1"/>
  <c r="I5146" i="9"/>
  <c r="Q5146" i="9" s="1"/>
  <c r="S5145" i="9"/>
  <c r="J5145" i="9"/>
  <c r="R5145" i="9" s="1"/>
  <c r="I5145" i="9"/>
  <c r="Q5145" i="9" s="1"/>
  <c r="S5144" i="9"/>
  <c r="J5144" i="9"/>
  <c r="R5144" i="9" s="1"/>
  <c r="I5144" i="9"/>
  <c r="Q5144" i="9" s="1"/>
  <c r="S5143" i="9"/>
  <c r="J5143" i="9"/>
  <c r="R5143" i="9" s="1"/>
  <c r="I5143" i="9"/>
  <c r="Q5143" i="9" s="1"/>
  <c r="S5142" i="9"/>
  <c r="J5142" i="9"/>
  <c r="R5142" i="9" s="1"/>
  <c r="I5142" i="9"/>
  <c r="Q5142" i="9" s="1"/>
  <c r="S5141" i="9"/>
  <c r="J5141" i="9"/>
  <c r="R5141" i="9" s="1"/>
  <c r="I5141" i="9"/>
  <c r="Q5141" i="9" s="1"/>
  <c r="S5140" i="9"/>
  <c r="J5140" i="9"/>
  <c r="R5140" i="9" s="1"/>
  <c r="I5140" i="9"/>
  <c r="Q5140" i="9" s="1"/>
  <c r="S5139" i="9"/>
  <c r="J5139" i="9"/>
  <c r="R5139" i="9" s="1"/>
  <c r="I5139" i="9"/>
  <c r="Q5139" i="9" s="1"/>
  <c r="S5138" i="9"/>
  <c r="J5138" i="9"/>
  <c r="R5138" i="9" s="1"/>
  <c r="I5138" i="9"/>
  <c r="Q5138" i="9" s="1"/>
  <c r="S5137" i="9"/>
  <c r="J5137" i="9"/>
  <c r="R5137" i="9" s="1"/>
  <c r="I5137" i="9"/>
  <c r="Q5137" i="9" s="1"/>
  <c r="S5136" i="9"/>
  <c r="J5136" i="9"/>
  <c r="R5136" i="9" s="1"/>
  <c r="I5136" i="9"/>
  <c r="Q5136" i="9" s="1"/>
  <c r="S5135" i="9"/>
  <c r="J5135" i="9"/>
  <c r="R5135" i="9" s="1"/>
  <c r="I5135" i="9"/>
  <c r="Q5135" i="9" s="1"/>
  <c r="S5134" i="9"/>
  <c r="J5134" i="9"/>
  <c r="R5134" i="9" s="1"/>
  <c r="I5134" i="9"/>
  <c r="Q5134" i="9" s="1"/>
  <c r="S5133" i="9"/>
  <c r="J5133" i="9"/>
  <c r="R5133" i="9" s="1"/>
  <c r="I5133" i="9"/>
  <c r="Q5133" i="9" s="1"/>
  <c r="S5132" i="9"/>
  <c r="J5132" i="9"/>
  <c r="R5132" i="9" s="1"/>
  <c r="I5132" i="9"/>
  <c r="Q5132" i="9" s="1"/>
  <c r="S5131" i="9"/>
  <c r="J5131" i="9"/>
  <c r="R5131" i="9" s="1"/>
  <c r="I5131" i="9"/>
  <c r="Q5131" i="9" s="1"/>
  <c r="S5130" i="9"/>
  <c r="J5130" i="9"/>
  <c r="R5130" i="9" s="1"/>
  <c r="I5130" i="9"/>
  <c r="Q5130" i="9" s="1"/>
  <c r="S5129" i="9"/>
  <c r="J5129" i="9"/>
  <c r="R5129" i="9" s="1"/>
  <c r="I5129" i="9"/>
  <c r="Q5129" i="9" s="1"/>
  <c r="S5128" i="9"/>
  <c r="J5128" i="9"/>
  <c r="R5128" i="9" s="1"/>
  <c r="I5128" i="9"/>
  <c r="Q5128" i="9" s="1"/>
  <c r="S5127" i="9"/>
  <c r="J5127" i="9"/>
  <c r="R5127" i="9" s="1"/>
  <c r="I5127" i="9"/>
  <c r="Q5127" i="9" s="1"/>
  <c r="S5126" i="9"/>
  <c r="J5126" i="9"/>
  <c r="R5126" i="9" s="1"/>
  <c r="I5126" i="9"/>
  <c r="Q5126" i="9" s="1"/>
  <c r="S5125" i="9"/>
  <c r="J5125" i="9"/>
  <c r="R5125" i="9" s="1"/>
  <c r="I5125" i="9"/>
  <c r="Q5125" i="9" s="1"/>
  <c r="S5124" i="9"/>
  <c r="J5124" i="9"/>
  <c r="R5124" i="9" s="1"/>
  <c r="I5124" i="9"/>
  <c r="Q5124" i="9" s="1"/>
  <c r="S5123" i="9"/>
  <c r="J5123" i="9"/>
  <c r="R5123" i="9" s="1"/>
  <c r="I5123" i="9"/>
  <c r="Q5123" i="9" s="1"/>
  <c r="S5122" i="9"/>
  <c r="J5122" i="9"/>
  <c r="R5122" i="9" s="1"/>
  <c r="I5122" i="9"/>
  <c r="Q5122" i="9" s="1"/>
  <c r="S5121" i="9"/>
  <c r="J5121" i="9"/>
  <c r="R5121" i="9" s="1"/>
  <c r="I5121" i="9"/>
  <c r="Q5121" i="9" s="1"/>
  <c r="S5120" i="9"/>
  <c r="J5120" i="9"/>
  <c r="R5120" i="9" s="1"/>
  <c r="I5120" i="9"/>
  <c r="Q5120" i="9" s="1"/>
  <c r="S5119" i="9"/>
  <c r="J5119" i="9"/>
  <c r="R5119" i="9" s="1"/>
  <c r="I5119" i="9"/>
  <c r="Q5119" i="9" s="1"/>
  <c r="S5118" i="9"/>
  <c r="J5118" i="9"/>
  <c r="R5118" i="9" s="1"/>
  <c r="I5118" i="9"/>
  <c r="Q5118" i="9" s="1"/>
  <c r="S5117" i="9"/>
  <c r="J5117" i="9"/>
  <c r="R5117" i="9" s="1"/>
  <c r="I5117" i="9"/>
  <c r="Q5117" i="9" s="1"/>
  <c r="S5116" i="9"/>
  <c r="J5116" i="9"/>
  <c r="R5116" i="9" s="1"/>
  <c r="I5116" i="9"/>
  <c r="Q5116" i="9" s="1"/>
  <c r="S5115" i="9"/>
  <c r="J5115" i="9"/>
  <c r="R5115" i="9" s="1"/>
  <c r="I5115" i="9"/>
  <c r="Q5115" i="9" s="1"/>
  <c r="S5114" i="9"/>
  <c r="J5114" i="9"/>
  <c r="R5114" i="9" s="1"/>
  <c r="I5114" i="9"/>
  <c r="Q5114" i="9" s="1"/>
  <c r="S5113" i="9"/>
  <c r="J5113" i="9"/>
  <c r="R5113" i="9" s="1"/>
  <c r="I5113" i="9"/>
  <c r="Q5113" i="9" s="1"/>
  <c r="S5112" i="9"/>
  <c r="J5112" i="9"/>
  <c r="R5112" i="9" s="1"/>
  <c r="I5112" i="9"/>
  <c r="Q5112" i="9" s="1"/>
  <c r="S5111" i="9"/>
  <c r="J5111" i="9"/>
  <c r="R5111" i="9" s="1"/>
  <c r="I5111" i="9"/>
  <c r="Q5111" i="9" s="1"/>
  <c r="S5110" i="9"/>
  <c r="J5110" i="9"/>
  <c r="R5110" i="9" s="1"/>
  <c r="I5110" i="9"/>
  <c r="Q5110" i="9" s="1"/>
  <c r="S5109" i="9"/>
  <c r="J5109" i="9"/>
  <c r="R5109" i="9" s="1"/>
  <c r="I5109" i="9"/>
  <c r="Q5109" i="9" s="1"/>
  <c r="S5108" i="9"/>
  <c r="J5108" i="9"/>
  <c r="R5108" i="9" s="1"/>
  <c r="I5108" i="9"/>
  <c r="Q5108" i="9" s="1"/>
  <c r="S5107" i="9"/>
  <c r="J5107" i="9"/>
  <c r="R5107" i="9" s="1"/>
  <c r="I5107" i="9"/>
  <c r="Q5107" i="9" s="1"/>
  <c r="S5106" i="9"/>
  <c r="J5106" i="9"/>
  <c r="R5106" i="9" s="1"/>
  <c r="I5106" i="9"/>
  <c r="Q5106" i="9" s="1"/>
  <c r="S5105" i="9"/>
  <c r="J5105" i="9"/>
  <c r="R5105" i="9" s="1"/>
  <c r="I5105" i="9"/>
  <c r="Q5105" i="9" s="1"/>
  <c r="S5104" i="9"/>
  <c r="J5104" i="9"/>
  <c r="R5104" i="9" s="1"/>
  <c r="I5104" i="9"/>
  <c r="Q5104" i="9" s="1"/>
  <c r="S5103" i="9"/>
  <c r="J5103" i="9"/>
  <c r="R5103" i="9" s="1"/>
  <c r="I5103" i="9"/>
  <c r="Q5103" i="9" s="1"/>
  <c r="S5102" i="9"/>
  <c r="J5102" i="9"/>
  <c r="R5102" i="9" s="1"/>
  <c r="I5102" i="9"/>
  <c r="Q5102" i="9" s="1"/>
  <c r="S5101" i="9"/>
  <c r="J5101" i="9"/>
  <c r="R5101" i="9" s="1"/>
  <c r="I5101" i="9"/>
  <c r="Q5101" i="9" s="1"/>
  <c r="S5100" i="9"/>
  <c r="J5100" i="9"/>
  <c r="R5100" i="9" s="1"/>
  <c r="I5100" i="9"/>
  <c r="Q5100" i="9" s="1"/>
  <c r="S5099" i="9"/>
  <c r="J5099" i="9"/>
  <c r="R5099" i="9" s="1"/>
  <c r="I5099" i="9"/>
  <c r="Q5099" i="9" s="1"/>
  <c r="S5098" i="9"/>
  <c r="J5098" i="9"/>
  <c r="R5098" i="9" s="1"/>
  <c r="I5098" i="9"/>
  <c r="Q5098" i="9" s="1"/>
  <c r="S5097" i="9"/>
  <c r="J5097" i="9"/>
  <c r="R5097" i="9" s="1"/>
  <c r="I5097" i="9"/>
  <c r="Q5097" i="9" s="1"/>
  <c r="S5096" i="9"/>
  <c r="J5096" i="9"/>
  <c r="R5096" i="9" s="1"/>
  <c r="I5096" i="9"/>
  <c r="Q5096" i="9" s="1"/>
  <c r="S5095" i="9"/>
  <c r="J5095" i="9"/>
  <c r="R5095" i="9" s="1"/>
  <c r="I5095" i="9"/>
  <c r="Q5095" i="9" s="1"/>
  <c r="S5094" i="9"/>
  <c r="J5094" i="9"/>
  <c r="R5094" i="9" s="1"/>
  <c r="I5094" i="9"/>
  <c r="Q5094" i="9" s="1"/>
  <c r="S5093" i="9"/>
  <c r="J5093" i="9"/>
  <c r="R5093" i="9" s="1"/>
  <c r="I5093" i="9"/>
  <c r="Q5093" i="9" s="1"/>
  <c r="S5092" i="9"/>
  <c r="J5092" i="9"/>
  <c r="R5092" i="9" s="1"/>
  <c r="I5092" i="9"/>
  <c r="Q5092" i="9" s="1"/>
  <c r="S5091" i="9"/>
  <c r="J5091" i="9"/>
  <c r="R5091" i="9" s="1"/>
  <c r="I5091" i="9"/>
  <c r="Q5091" i="9" s="1"/>
  <c r="S5090" i="9"/>
  <c r="J5090" i="9"/>
  <c r="R5090" i="9" s="1"/>
  <c r="I5090" i="9"/>
  <c r="Q5090" i="9" s="1"/>
  <c r="S5089" i="9"/>
  <c r="J5089" i="9"/>
  <c r="R5089" i="9" s="1"/>
  <c r="I5089" i="9"/>
  <c r="Q5089" i="9" s="1"/>
  <c r="S5088" i="9"/>
  <c r="J5088" i="9"/>
  <c r="R5088" i="9" s="1"/>
  <c r="I5088" i="9"/>
  <c r="Q5088" i="9" s="1"/>
  <c r="S5087" i="9"/>
  <c r="J5087" i="9"/>
  <c r="R5087" i="9" s="1"/>
  <c r="I5087" i="9"/>
  <c r="Q5087" i="9" s="1"/>
  <c r="S5086" i="9"/>
  <c r="J5086" i="9"/>
  <c r="R5086" i="9" s="1"/>
  <c r="I5086" i="9"/>
  <c r="Q5086" i="9" s="1"/>
  <c r="S5085" i="9"/>
  <c r="J5085" i="9"/>
  <c r="R5085" i="9" s="1"/>
  <c r="I5085" i="9"/>
  <c r="Q5085" i="9" s="1"/>
  <c r="S5084" i="9"/>
  <c r="J5084" i="9"/>
  <c r="R5084" i="9" s="1"/>
  <c r="I5084" i="9"/>
  <c r="Q5084" i="9" s="1"/>
  <c r="S5083" i="9"/>
  <c r="J5083" i="9"/>
  <c r="R5083" i="9" s="1"/>
  <c r="I5083" i="9"/>
  <c r="Q5083" i="9" s="1"/>
  <c r="S5082" i="9"/>
  <c r="J5082" i="9"/>
  <c r="R5082" i="9" s="1"/>
  <c r="I5082" i="9"/>
  <c r="Q5082" i="9" s="1"/>
  <c r="S5081" i="9"/>
  <c r="J5081" i="9"/>
  <c r="R5081" i="9" s="1"/>
  <c r="I5081" i="9"/>
  <c r="Q5081" i="9" s="1"/>
  <c r="S5080" i="9"/>
  <c r="J5080" i="9"/>
  <c r="R5080" i="9" s="1"/>
  <c r="I5080" i="9"/>
  <c r="Q5080" i="9" s="1"/>
  <c r="S5079" i="9"/>
  <c r="J5079" i="9"/>
  <c r="R5079" i="9" s="1"/>
  <c r="I5079" i="9"/>
  <c r="Q5079" i="9" s="1"/>
  <c r="S5078" i="9"/>
  <c r="J5078" i="9"/>
  <c r="R5078" i="9" s="1"/>
  <c r="I5078" i="9"/>
  <c r="Q5078" i="9" s="1"/>
  <c r="S5077" i="9"/>
  <c r="J5077" i="9"/>
  <c r="R5077" i="9" s="1"/>
  <c r="I5077" i="9"/>
  <c r="Q5077" i="9" s="1"/>
  <c r="S5076" i="9"/>
  <c r="J5076" i="9"/>
  <c r="R5076" i="9" s="1"/>
  <c r="I5076" i="9"/>
  <c r="Q5076" i="9" s="1"/>
  <c r="S5075" i="9"/>
  <c r="J5075" i="9"/>
  <c r="R5075" i="9" s="1"/>
  <c r="I5075" i="9"/>
  <c r="Q5075" i="9" s="1"/>
  <c r="S5074" i="9"/>
  <c r="J5074" i="9"/>
  <c r="R5074" i="9" s="1"/>
  <c r="I5074" i="9"/>
  <c r="Q5074" i="9" s="1"/>
  <c r="S5073" i="9"/>
  <c r="J5073" i="9"/>
  <c r="R5073" i="9" s="1"/>
  <c r="I5073" i="9"/>
  <c r="Q5073" i="9" s="1"/>
  <c r="S5072" i="9"/>
  <c r="J5072" i="9"/>
  <c r="R5072" i="9" s="1"/>
  <c r="I5072" i="9"/>
  <c r="Q5072" i="9" s="1"/>
  <c r="S5071" i="9"/>
  <c r="J5071" i="9"/>
  <c r="R5071" i="9" s="1"/>
  <c r="I5071" i="9"/>
  <c r="Q5071" i="9" s="1"/>
  <c r="S5070" i="9"/>
  <c r="J5070" i="9"/>
  <c r="R5070" i="9" s="1"/>
  <c r="I5070" i="9"/>
  <c r="Q5070" i="9" s="1"/>
  <c r="S5069" i="9"/>
  <c r="J5069" i="9"/>
  <c r="R5069" i="9" s="1"/>
  <c r="I5069" i="9"/>
  <c r="Q5069" i="9" s="1"/>
  <c r="S5068" i="9"/>
  <c r="J5068" i="9"/>
  <c r="R5068" i="9" s="1"/>
  <c r="I5068" i="9"/>
  <c r="Q5068" i="9" s="1"/>
  <c r="S5067" i="9"/>
  <c r="J5067" i="9"/>
  <c r="R5067" i="9" s="1"/>
  <c r="I5067" i="9"/>
  <c r="Q5067" i="9" s="1"/>
  <c r="S5066" i="9"/>
  <c r="J5066" i="9"/>
  <c r="R5066" i="9" s="1"/>
  <c r="I5066" i="9"/>
  <c r="Q5066" i="9" s="1"/>
  <c r="S5065" i="9"/>
  <c r="J5065" i="9"/>
  <c r="R5065" i="9" s="1"/>
  <c r="I5065" i="9"/>
  <c r="Q5065" i="9" s="1"/>
  <c r="S5064" i="9"/>
  <c r="J5064" i="9"/>
  <c r="R5064" i="9" s="1"/>
  <c r="I5064" i="9"/>
  <c r="Q5064" i="9" s="1"/>
  <c r="S5063" i="9"/>
  <c r="J5063" i="9"/>
  <c r="R5063" i="9" s="1"/>
  <c r="I5063" i="9"/>
  <c r="Q5063" i="9" s="1"/>
  <c r="S5062" i="9"/>
  <c r="J5062" i="9"/>
  <c r="R5062" i="9" s="1"/>
  <c r="I5062" i="9"/>
  <c r="Q5062" i="9" s="1"/>
  <c r="S5061" i="9"/>
  <c r="J5061" i="9"/>
  <c r="R5061" i="9" s="1"/>
  <c r="I5061" i="9"/>
  <c r="Q5061" i="9" s="1"/>
  <c r="S5060" i="9"/>
  <c r="J5060" i="9"/>
  <c r="R5060" i="9" s="1"/>
  <c r="I5060" i="9"/>
  <c r="Q5060" i="9" s="1"/>
  <c r="S5059" i="9"/>
  <c r="J5059" i="9"/>
  <c r="R5059" i="9" s="1"/>
  <c r="I5059" i="9"/>
  <c r="Q5059" i="9" s="1"/>
  <c r="S5058" i="9"/>
  <c r="J5058" i="9"/>
  <c r="R5058" i="9" s="1"/>
  <c r="I5058" i="9"/>
  <c r="Q5058" i="9" s="1"/>
  <c r="S5057" i="9"/>
  <c r="J5057" i="9"/>
  <c r="R5057" i="9" s="1"/>
  <c r="I5057" i="9"/>
  <c r="Q5057" i="9" s="1"/>
  <c r="S5056" i="9"/>
  <c r="J5056" i="9"/>
  <c r="R5056" i="9" s="1"/>
  <c r="I5056" i="9"/>
  <c r="Q5056" i="9" s="1"/>
  <c r="S5055" i="9"/>
  <c r="J5055" i="9"/>
  <c r="R5055" i="9" s="1"/>
  <c r="I5055" i="9"/>
  <c r="Q5055" i="9" s="1"/>
  <c r="S5054" i="9"/>
  <c r="J5054" i="9"/>
  <c r="R5054" i="9" s="1"/>
  <c r="I5054" i="9"/>
  <c r="Q5054" i="9" s="1"/>
  <c r="S5053" i="9"/>
  <c r="J5053" i="9"/>
  <c r="R5053" i="9" s="1"/>
  <c r="I5053" i="9"/>
  <c r="Q5053" i="9" s="1"/>
  <c r="S5052" i="9"/>
  <c r="J5052" i="9"/>
  <c r="R5052" i="9" s="1"/>
  <c r="I5052" i="9"/>
  <c r="Q5052" i="9" s="1"/>
  <c r="S5051" i="9"/>
  <c r="J5051" i="9"/>
  <c r="R5051" i="9" s="1"/>
  <c r="I5051" i="9"/>
  <c r="Q5051" i="9" s="1"/>
  <c r="S5050" i="9"/>
  <c r="J5050" i="9"/>
  <c r="R5050" i="9" s="1"/>
  <c r="I5050" i="9"/>
  <c r="Q5050" i="9" s="1"/>
  <c r="S5049" i="9"/>
  <c r="J5049" i="9"/>
  <c r="R5049" i="9" s="1"/>
  <c r="I5049" i="9"/>
  <c r="Q5049" i="9" s="1"/>
  <c r="S5048" i="9"/>
  <c r="J5048" i="9"/>
  <c r="R5048" i="9" s="1"/>
  <c r="I5048" i="9"/>
  <c r="Q5048" i="9" s="1"/>
  <c r="S5047" i="9"/>
  <c r="J5047" i="9"/>
  <c r="R5047" i="9" s="1"/>
  <c r="I5047" i="9"/>
  <c r="Q5047" i="9" s="1"/>
  <c r="S5046" i="9"/>
  <c r="J5046" i="9"/>
  <c r="R5046" i="9" s="1"/>
  <c r="I5046" i="9"/>
  <c r="Q5046" i="9" s="1"/>
  <c r="S5045" i="9"/>
  <c r="J5045" i="9"/>
  <c r="R5045" i="9" s="1"/>
  <c r="I5045" i="9"/>
  <c r="Q5045" i="9" s="1"/>
  <c r="S5044" i="9"/>
  <c r="J5044" i="9"/>
  <c r="R5044" i="9" s="1"/>
  <c r="I5044" i="9"/>
  <c r="Q5044" i="9" s="1"/>
  <c r="S5043" i="9"/>
  <c r="J5043" i="9"/>
  <c r="R5043" i="9" s="1"/>
  <c r="I5043" i="9"/>
  <c r="Q5043" i="9" s="1"/>
  <c r="S5042" i="9"/>
  <c r="J5042" i="9"/>
  <c r="R5042" i="9" s="1"/>
  <c r="I5042" i="9"/>
  <c r="Q5042" i="9" s="1"/>
  <c r="S5041" i="9"/>
  <c r="J5041" i="9"/>
  <c r="R5041" i="9" s="1"/>
  <c r="I5041" i="9"/>
  <c r="Q5041" i="9" s="1"/>
  <c r="S5040" i="9"/>
  <c r="J5040" i="9"/>
  <c r="R5040" i="9" s="1"/>
  <c r="I5040" i="9"/>
  <c r="Q5040" i="9" s="1"/>
  <c r="S5039" i="9"/>
  <c r="J5039" i="9"/>
  <c r="R5039" i="9" s="1"/>
  <c r="I5039" i="9"/>
  <c r="Q5039" i="9" s="1"/>
  <c r="S5038" i="9"/>
  <c r="J5038" i="9"/>
  <c r="R5038" i="9" s="1"/>
  <c r="I5038" i="9"/>
  <c r="Q5038" i="9" s="1"/>
  <c r="S5037" i="9"/>
  <c r="J5037" i="9"/>
  <c r="R5037" i="9" s="1"/>
  <c r="I5037" i="9"/>
  <c r="Q5037" i="9" s="1"/>
  <c r="S5036" i="9"/>
  <c r="J5036" i="9"/>
  <c r="R5036" i="9" s="1"/>
  <c r="I5036" i="9"/>
  <c r="Q5036" i="9" s="1"/>
  <c r="S5035" i="9"/>
  <c r="J5035" i="9"/>
  <c r="R5035" i="9" s="1"/>
  <c r="I5035" i="9"/>
  <c r="Q5035" i="9" s="1"/>
  <c r="S5034" i="9"/>
  <c r="J5034" i="9"/>
  <c r="R5034" i="9" s="1"/>
  <c r="I5034" i="9"/>
  <c r="Q5034" i="9" s="1"/>
  <c r="S5033" i="9"/>
  <c r="J5033" i="9"/>
  <c r="R5033" i="9" s="1"/>
  <c r="I5033" i="9"/>
  <c r="Q5033" i="9" s="1"/>
  <c r="S5032" i="9"/>
  <c r="J5032" i="9"/>
  <c r="R5032" i="9" s="1"/>
  <c r="I5032" i="9"/>
  <c r="Q5032" i="9" s="1"/>
  <c r="S5031" i="9"/>
  <c r="J5031" i="9"/>
  <c r="R5031" i="9" s="1"/>
  <c r="I5031" i="9"/>
  <c r="Q5031" i="9" s="1"/>
  <c r="S5030" i="9"/>
  <c r="J5030" i="9"/>
  <c r="R5030" i="9" s="1"/>
  <c r="I5030" i="9"/>
  <c r="Q5030" i="9" s="1"/>
  <c r="S5029" i="9"/>
  <c r="J5029" i="9"/>
  <c r="R5029" i="9" s="1"/>
  <c r="I5029" i="9"/>
  <c r="Q5029" i="9" s="1"/>
  <c r="S5028" i="9"/>
  <c r="J5028" i="9"/>
  <c r="R5028" i="9" s="1"/>
  <c r="I5028" i="9"/>
  <c r="Q5028" i="9" s="1"/>
  <c r="S5027" i="9"/>
  <c r="J5027" i="9"/>
  <c r="R5027" i="9" s="1"/>
  <c r="I5027" i="9"/>
  <c r="Q5027" i="9" s="1"/>
  <c r="S5026" i="9"/>
  <c r="J5026" i="9"/>
  <c r="R5026" i="9" s="1"/>
  <c r="I5026" i="9"/>
  <c r="Q5026" i="9" s="1"/>
  <c r="S5025" i="9"/>
  <c r="J5025" i="9"/>
  <c r="R5025" i="9" s="1"/>
  <c r="I5025" i="9"/>
  <c r="Q5025" i="9" s="1"/>
  <c r="S5024" i="9"/>
  <c r="J5024" i="9"/>
  <c r="R5024" i="9" s="1"/>
  <c r="I5024" i="9"/>
  <c r="Q5024" i="9" s="1"/>
  <c r="S5023" i="9"/>
  <c r="J5023" i="9"/>
  <c r="R5023" i="9" s="1"/>
  <c r="I5023" i="9"/>
  <c r="Q5023" i="9" s="1"/>
  <c r="S5022" i="9"/>
  <c r="J5022" i="9"/>
  <c r="R5022" i="9" s="1"/>
  <c r="I5022" i="9"/>
  <c r="Q5022" i="9" s="1"/>
  <c r="S5021" i="9"/>
  <c r="J5021" i="9"/>
  <c r="R5021" i="9" s="1"/>
  <c r="I5021" i="9"/>
  <c r="Q5021" i="9" s="1"/>
  <c r="S5020" i="9"/>
  <c r="J5020" i="9"/>
  <c r="R5020" i="9" s="1"/>
  <c r="I5020" i="9"/>
  <c r="Q5020" i="9" s="1"/>
  <c r="S5019" i="9"/>
  <c r="J5019" i="9"/>
  <c r="R5019" i="9" s="1"/>
  <c r="I5019" i="9"/>
  <c r="Q5019" i="9" s="1"/>
  <c r="S5018" i="9"/>
  <c r="J5018" i="9"/>
  <c r="R5018" i="9" s="1"/>
  <c r="I5018" i="9"/>
  <c r="Q5018" i="9" s="1"/>
  <c r="S5017" i="9"/>
  <c r="J5017" i="9"/>
  <c r="R5017" i="9" s="1"/>
  <c r="I5017" i="9"/>
  <c r="Q5017" i="9" s="1"/>
  <c r="S5016" i="9"/>
  <c r="J5016" i="9"/>
  <c r="R5016" i="9" s="1"/>
  <c r="I5016" i="9"/>
  <c r="Q5016" i="9" s="1"/>
  <c r="S5015" i="9"/>
  <c r="J5015" i="9"/>
  <c r="R5015" i="9" s="1"/>
  <c r="I5015" i="9"/>
  <c r="Q5015" i="9" s="1"/>
  <c r="S5014" i="9"/>
  <c r="J5014" i="9"/>
  <c r="R5014" i="9" s="1"/>
  <c r="I5014" i="9"/>
  <c r="Q5014" i="9" s="1"/>
  <c r="S5013" i="9"/>
  <c r="J5013" i="9"/>
  <c r="R5013" i="9" s="1"/>
  <c r="I5013" i="9"/>
  <c r="Q5013" i="9" s="1"/>
  <c r="S5012" i="9"/>
  <c r="J5012" i="9"/>
  <c r="R5012" i="9" s="1"/>
  <c r="I5012" i="9"/>
  <c r="Q5012" i="9" s="1"/>
  <c r="S5011" i="9"/>
  <c r="J5011" i="9"/>
  <c r="R5011" i="9" s="1"/>
  <c r="I5011" i="9"/>
  <c r="Q5011" i="9" s="1"/>
  <c r="S5010" i="9"/>
  <c r="J5010" i="9"/>
  <c r="R5010" i="9" s="1"/>
  <c r="I5010" i="9"/>
  <c r="Q5010" i="9" s="1"/>
  <c r="S5009" i="9"/>
  <c r="J5009" i="9"/>
  <c r="R5009" i="9" s="1"/>
  <c r="I5009" i="9"/>
  <c r="Q5009" i="9" s="1"/>
  <c r="S5008" i="9"/>
  <c r="J5008" i="9"/>
  <c r="R5008" i="9" s="1"/>
  <c r="I5008" i="9"/>
  <c r="Q5008" i="9" s="1"/>
  <c r="S5007" i="9"/>
  <c r="J5007" i="9"/>
  <c r="R5007" i="9" s="1"/>
  <c r="I5007" i="9"/>
  <c r="Q5007" i="9" s="1"/>
  <c r="S5006" i="9"/>
  <c r="J5006" i="9"/>
  <c r="R5006" i="9" s="1"/>
  <c r="I5006" i="9"/>
  <c r="Q5006" i="9" s="1"/>
  <c r="S5005" i="9"/>
  <c r="J5005" i="9"/>
  <c r="R5005" i="9" s="1"/>
  <c r="I5005" i="9"/>
  <c r="Q5005" i="9" s="1"/>
  <c r="S5004" i="9"/>
  <c r="J5004" i="9"/>
  <c r="R5004" i="9" s="1"/>
  <c r="I5004" i="9"/>
  <c r="Q5004" i="9" s="1"/>
  <c r="S5003" i="9"/>
  <c r="J5003" i="9"/>
  <c r="R5003" i="9" s="1"/>
  <c r="I5003" i="9"/>
  <c r="Q5003" i="9" s="1"/>
  <c r="S5002" i="9"/>
  <c r="J5002" i="9"/>
  <c r="R5002" i="9" s="1"/>
  <c r="I5002" i="9"/>
  <c r="Q5002" i="9" s="1"/>
  <c r="S5001" i="9"/>
  <c r="J5001" i="9"/>
  <c r="R5001" i="9" s="1"/>
  <c r="I5001" i="9"/>
  <c r="Q5001" i="9" s="1"/>
  <c r="S5000" i="9"/>
  <c r="J5000" i="9"/>
  <c r="R5000" i="9" s="1"/>
  <c r="I5000" i="9"/>
  <c r="Q5000" i="9" s="1"/>
  <c r="S4999" i="9"/>
  <c r="J4999" i="9"/>
  <c r="R4999" i="9" s="1"/>
  <c r="I4999" i="9"/>
  <c r="Q4999" i="9" s="1"/>
  <c r="S4998" i="9"/>
  <c r="J4998" i="9"/>
  <c r="R4998" i="9" s="1"/>
  <c r="I4998" i="9"/>
  <c r="Q4998" i="9" s="1"/>
  <c r="S4997" i="9"/>
  <c r="J4997" i="9"/>
  <c r="R4997" i="9" s="1"/>
  <c r="I4997" i="9"/>
  <c r="Q4997" i="9" s="1"/>
  <c r="S4996" i="9"/>
  <c r="J4996" i="9"/>
  <c r="R4996" i="9" s="1"/>
  <c r="I4996" i="9"/>
  <c r="Q4996" i="9" s="1"/>
  <c r="S4995" i="9"/>
  <c r="J4995" i="9"/>
  <c r="R4995" i="9" s="1"/>
  <c r="I4995" i="9"/>
  <c r="Q4995" i="9" s="1"/>
  <c r="S4994" i="9"/>
  <c r="J4994" i="9"/>
  <c r="R4994" i="9" s="1"/>
  <c r="I4994" i="9"/>
  <c r="Q4994" i="9" s="1"/>
  <c r="S4993" i="9"/>
  <c r="J4993" i="9"/>
  <c r="R4993" i="9" s="1"/>
  <c r="I4993" i="9"/>
  <c r="Q4993" i="9" s="1"/>
  <c r="S4992" i="9"/>
  <c r="J4992" i="9"/>
  <c r="R4992" i="9" s="1"/>
  <c r="I4992" i="9"/>
  <c r="Q4992" i="9" s="1"/>
  <c r="S4991" i="9"/>
  <c r="J4991" i="9"/>
  <c r="R4991" i="9" s="1"/>
  <c r="I4991" i="9"/>
  <c r="Q4991" i="9" s="1"/>
  <c r="S4990" i="9"/>
  <c r="J4990" i="9"/>
  <c r="R4990" i="9" s="1"/>
  <c r="I4990" i="9"/>
  <c r="Q4990" i="9" s="1"/>
  <c r="S4989" i="9"/>
  <c r="J4989" i="9"/>
  <c r="R4989" i="9" s="1"/>
  <c r="I4989" i="9"/>
  <c r="Q4989" i="9" s="1"/>
  <c r="S4988" i="9"/>
  <c r="J4988" i="9"/>
  <c r="R4988" i="9" s="1"/>
  <c r="I4988" i="9"/>
  <c r="Q4988" i="9" s="1"/>
  <c r="S4987" i="9"/>
  <c r="J4987" i="9"/>
  <c r="R4987" i="9" s="1"/>
  <c r="I4987" i="9"/>
  <c r="Q4987" i="9" s="1"/>
  <c r="S4986" i="9"/>
  <c r="J4986" i="9"/>
  <c r="R4986" i="9" s="1"/>
  <c r="I4986" i="9"/>
  <c r="Q4986" i="9" s="1"/>
  <c r="S4985" i="9"/>
  <c r="J4985" i="9"/>
  <c r="R4985" i="9" s="1"/>
  <c r="I4985" i="9"/>
  <c r="Q4985" i="9" s="1"/>
  <c r="S4984" i="9"/>
  <c r="J4984" i="9"/>
  <c r="R4984" i="9" s="1"/>
  <c r="I4984" i="9"/>
  <c r="Q4984" i="9" s="1"/>
  <c r="S4983" i="9"/>
  <c r="J4983" i="9"/>
  <c r="R4983" i="9" s="1"/>
  <c r="I4983" i="9"/>
  <c r="Q4983" i="9" s="1"/>
  <c r="S4982" i="9"/>
  <c r="J4982" i="9"/>
  <c r="R4982" i="9" s="1"/>
  <c r="I4982" i="9"/>
  <c r="Q4982" i="9" s="1"/>
  <c r="S4981" i="9"/>
  <c r="J4981" i="9"/>
  <c r="R4981" i="9" s="1"/>
  <c r="I4981" i="9"/>
  <c r="Q4981" i="9" s="1"/>
  <c r="S4980" i="9"/>
  <c r="J4980" i="9"/>
  <c r="R4980" i="9" s="1"/>
  <c r="I4980" i="9"/>
  <c r="Q4980" i="9" s="1"/>
  <c r="S4979" i="9"/>
  <c r="J4979" i="9"/>
  <c r="R4979" i="9" s="1"/>
  <c r="I4979" i="9"/>
  <c r="Q4979" i="9" s="1"/>
  <c r="S4978" i="9"/>
  <c r="J4978" i="9"/>
  <c r="R4978" i="9" s="1"/>
  <c r="I4978" i="9"/>
  <c r="Q4978" i="9" s="1"/>
  <c r="S4977" i="9"/>
  <c r="J4977" i="9"/>
  <c r="R4977" i="9" s="1"/>
  <c r="I4977" i="9"/>
  <c r="Q4977" i="9" s="1"/>
  <c r="S4976" i="9"/>
  <c r="J4976" i="9"/>
  <c r="R4976" i="9" s="1"/>
  <c r="I4976" i="9"/>
  <c r="Q4976" i="9" s="1"/>
  <c r="S4975" i="9"/>
  <c r="J4975" i="9"/>
  <c r="R4975" i="9" s="1"/>
  <c r="I4975" i="9"/>
  <c r="Q4975" i="9" s="1"/>
  <c r="S4974" i="9"/>
  <c r="J4974" i="9"/>
  <c r="R4974" i="9" s="1"/>
  <c r="I4974" i="9"/>
  <c r="Q4974" i="9" s="1"/>
  <c r="S4973" i="9"/>
  <c r="J4973" i="9"/>
  <c r="R4973" i="9" s="1"/>
  <c r="I4973" i="9"/>
  <c r="Q4973" i="9" s="1"/>
  <c r="S4972" i="9"/>
  <c r="J4972" i="9"/>
  <c r="R4972" i="9" s="1"/>
  <c r="I4972" i="9"/>
  <c r="Q4972" i="9" s="1"/>
  <c r="S4971" i="9"/>
  <c r="J4971" i="9"/>
  <c r="R4971" i="9" s="1"/>
  <c r="I4971" i="9"/>
  <c r="Q4971" i="9" s="1"/>
  <c r="S4970" i="9"/>
  <c r="J4970" i="9"/>
  <c r="R4970" i="9" s="1"/>
  <c r="I4970" i="9"/>
  <c r="Q4970" i="9" s="1"/>
  <c r="S4969" i="9"/>
  <c r="J4969" i="9"/>
  <c r="R4969" i="9" s="1"/>
  <c r="I4969" i="9"/>
  <c r="Q4969" i="9" s="1"/>
  <c r="S4968" i="9"/>
  <c r="J4968" i="9"/>
  <c r="R4968" i="9" s="1"/>
  <c r="I4968" i="9"/>
  <c r="Q4968" i="9" s="1"/>
  <c r="S4967" i="9"/>
  <c r="J4967" i="9"/>
  <c r="R4967" i="9" s="1"/>
  <c r="I4967" i="9"/>
  <c r="Q4967" i="9" s="1"/>
  <c r="S4966" i="9"/>
  <c r="J4966" i="9"/>
  <c r="R4966" i="9" s="1"/>
  <c r="I4966" i="9"/>
  <c r="Q4966" i="9" s="1"/>
  <c r="S4965" i="9"/>
  <c r="J4965" i="9"/>
  <c r="R4965" i="9" s="1"/>
  <c r="I4965" i="9"/>
  <c r="Q4965" i="9" s="1"/>
  <c r="S4964" i="9"/>
  <c r="J4964" i="9"/>
  <c r="R4964" i="9" s="1"/>
  <c r="I4964" i="9"/>
  <c r="Q4964" i="9" s="1"/>
  <c r="S4963" i="9"/>
  <c r="J4963" i="9"/>
  <c r="R4963" i="9" s="1"/>
  <c r="I4963" i="9"/>
  <c r="Q4963" i="9" s="1"/>
  <c r="S4962" i="9"/>
  <c r="J4962" i="9"/>
  <c r="R4962" i="9" s="1"/>
  <c r="I4962" i="9"/>
  <c r="Q4962" i="9" s="1"/>
  <c r="S4961" i="9"/>
  <c r="J4961" i="9"/>
  <c r="R4961" i="9" s="1"/>
  <c r="I4961" i="9"/>
  <c r="Q4961" i="9" s="1"/>
  <c r="S4960" i="9"/>
  <c r="J4960" i="9"/>
  <c r="R4960" i="9" s="1"/>
  <c r="I4960" i="9"/>
  <c r="Q4960" i="9" s="1"/>
  <c r="S4959" i="9"/>
  <c r="J4959" i="9"/>
  <c r="R4959" i="9" s="1"/>
  <c r="I4959" i="9"/>
  <c r="Q4959" i="9" s="1"/>
  <c r="S4958" i="9"/>
  <c r="J4958" i="9"/>
  <c r="R4958" i="9" s="1"/>
  <c r="I4958" i="9"/>
  <c r="Q4958" i="9" s="1"/>
  <c r="S4957" i="9"/>
  <c r="J4957" i="9"/>
  <c r="R4957" i="9" s="1"/>
  <c r="I4957" i="9"/>
  <c r="Q4957" i="9" s="1"/>
  <c r="S4956" i="9"/>
  <c r="J4956" i="9"/>
  <c r="R4956" i="9" s="1"/>
  <c r="I4956" i="9"/>
  <c r="Q4956" i="9" s="1"/>
  <c r="S4955" i="9"/>
  <c r="J4955" i="9"/>
  <c r="R4955" i="9" s="1"/>
  <c r="I4955" i="9"/>
  <c r="Q4955" i="9" s="1"/>
  <c r="S4954" i="9"/>
  <c r="J4954" i="9"/>
  <c r="R4954" i="9" s="1"/>
  <c r="I4954" i="9"/>
  <c r="Q4954" i="9" s="1"/>
  <c r="S4953" i="9"/>
  <c r="J4953" i="9"/>
  <c r="R4953" i="9" s="1"/>
  <c r="I4953" i="9"/>
  <c r="Q4953" i="9" s="1"/>
  <c r="S4952" i="9"/>
  <c r="J4952" i="9"/>
  <c r="R4952" i="9" s="1"/>
  <c r="I4952" i="9"/>
  <c r="Q4952" i="9" s="1"/>
  <c r="S4951" i="9"/>
  <c r="J4951" i="9"/>
  <c r="R4951" i="9" s="1"/>
  <c r="I4951" i="9"/>
  <c r="Q4951" i="9" s="1"/>
  <c r="S4950" i="9"/>
  <c r="J4950" i="9"/>
  <c r="R4950" i="9" s="1"/>
  <c r="I4950" i="9"/>
  <c r="Q4950" i="9" s="1"/>
  <c r="S4949" i="9"/>
  <c r="J4949" i="9"/>
  <c r="R4949" i="9" s="1"/>
  <c r="I4949" i="9"/>
  <c r="Q4949" i="9" s="1"/>
  <c r="S4948" i="9"/>
  <c r="J4948" i="9"/>
  <c r="R4948" i="9" s="1"/>
  <c r="I4948" i="9"/>
  <c r="Q4948" i="9" s="1"/>
  <c r="S4947" i="9"/>
  <c r="J4947" i="9"/>
  <c r="R4947" i="9" s="1"/>
  <c r="I4947" i="9"/>
  <c r="Q4947" i="9" s="1"/>
  <c r="S4946" i="9"/>
  <c r="J4946" i="9"/>
  <c r="R4946" i="9" s="1"/>
  <c r="I4946" i="9"/>
  <c r="Q4946" i="9" s="1"/>
  <c r="S4945" i="9"/>
  <c r="J4945" i="9"/>
  <c r="R4945" i="9" s="1"/>
  <c r="I4945" i="9"/>
  <c r="Q4945" i="9" s="1"/>
  <c r="S4944" i="9"/>
  <c r="J4944" i="9"/>
  <c r="R4944" i="9" s="1"/>
  <c r="I4944" i="9"/>
  <c r="Q4944" i="9" s="1"/>
  <c r="S4943" i="9"/>
  <c r="J4943" i="9"/>
  <c r="R4943" i="9" s="1"/>
  <c r="I4943" i="9"/>
  <c r="Q4943" i="9" s="1"/>
  <c r="S4942" i="9"/>
  <c r="J4942" i="9"/>
  <c r="R4942" i="9" s="1"/>
  <c r="I4942" i="9"/>
  <c r="Q4942" i="9" s="1"/>
  <c r="S4941" i="9"/>
  <c r="J4941" i="9"/>
  <c r="R4941" i="9" s="1"/>
  <c r="I4941" i="9"/>
  <c r="Q4941" i="9" s="1"/>
  <c r="S4940" i="9"/>
  <c r="J4940" i="9"/>
  <c r="R4940" i="9" s="1"/>
  <c r="I4940" i="9"/>
  <c r="Q4940" i="9" s="1"/>
  <c r="S4939" i="9"/>
  <c r="J4939" i="9"/>
  <c r="R4939" i="9" s="1"/>
  <c r="I4939" i="9"/>
  <c r="Q4939" i="9" s="1"/>
  <c r="S4938" i="9"/>
  <c r="J4938" i="9"/>
  <c r="R4938" i="9" s="1"/>
  <c r="I4938" i="9"/>
  <c r="Q4938" i="9" s="1"/>
  <c r="S4937" i="9"/>
  <c r="J4937" i="9"/>
  <c r="R4937" i="9" s="1"/>
  <c r="I4937" i="9"/>
  <c r="Q4937" i="9" s="1"/>
  <c r="S4936" i="9"/>
  <c r="J4936" i="9"/>
  <c r="R4936" i="9" s="1"/>
  <c r="I4936" i="9"/>
  <c r="Q4936" i="9" s="1"/>
  <c r="S4935" i="9"/>
  <c r="J4935" i="9"/>
  <c r="R4935" i="9" s="1"/>
  <c r="I4935" i="9"/>
  <c r="Q4935" i="9" s="1"/>
  <c r="S4934" i="9"/>
  <c r="J4934" i="9"/>
  <c r="R4934" i="9" s="1"/>
  <c r="I4934" i="9"/>
  <c r="Q4934" i="9" s="1"/>
  <c r="S4933" i="9"/>
  <c r="J4933" i="9"/>
  <c r="R4933" i="9" s="1"/>
  <c r="I4933" i="9"/>
  <c r="Q4933" i="9" s="1"/>
  <c r="S4932" i="9"/>
  <c r="J4932" i="9"/>
  <c r="R4932" i="9" s="1"/>
  <c r="I4932" i="9"/>
  <c r="Q4932" i="9" s="1"/>
  <c r="S4931" i="9"/>
  <c r="J4931" i="9"/>
  <c r="R4931" i="9" s="1"/>
  <c r="I4931" i="9"/>
  <c r="Q4931" i="9" s="1"/>
  <c r="S4930" i="9"/>
  <c r="J4930" i="9"/>
  <c r="R4930" i="9" s="1"/>
  <c r="I4930" i="9"/>
  <c r="Q4930" i="9" s="1"/>
  <c r="S4929" i="9"/>
  <c r="J4929" i="9"/>
  <c r="R4929" i="9" s="1"/>
  <c r="I4929" i="9"/>
  <c r="Q4929" i="9" s="1"/>
  <c r="S4928" i="9"/>
  <c r="J4928" i="9"/>
  <c r="R4928" i="9" s="1"/>
  <c r="I4928" i="9"/>
  <c r="Q4928" i="9" s="1"/>
  <c r="S4927" i="9"/>
  <c r="J4927" i="9"/>
  <c r="R4927" i="9" s="1"/>
  <c r="I4927" i="9"/>
  <c r="Q4927" i="9" s="1"/>
  <c r="S4926" i="9"/>
  <c r="J4926" i="9"/>
  <c r="R4926" i="9" s="1"/>
  <c r="I4926" i="9"/>
  <c r="Q4926" i="9" s="1"/>
  <c r="S4925" i="9"/>
  <c r="J4925" i="9"/>
  <c r="R4925" i="9" s="1"/>
  <c r="I4925" i="9"/>
  <c r="Q4925" i="9" s="1"/>
  <c r="S4924" i="9"/>
  <c r="J4924" i="9"/>
  <c r="R4924" i="9" s="1"/>
  <c r="I4924" i="9"/>
  <c r="Q4924" i="9" s="1"/>
  <c r="S4923" i="9"/>
  <c r="J4923" i="9"/>
  <c r="R4923" i="9" s="1"/>
  <c r="I4923" i="9"/>
  <c r="Q4923" i="9" s="1"/>
  <c r="S4922" i="9"/>
  <c r="J4922" i="9"/>
  <c r="R4922" i="9" s="1"/>
  <c r="I4922" i="9"/>
  <c r="Q4922" i="9" s="1"/>
  <c r="S4921" i="9"/>
  <c r="J4921" i="9"/>
  <c r="R4921" i="9" s="1"/>
  <c r="I4921" i="9"/>
  <c r="Q4921" i="9" s="1"/>
  <c r="S4920" i="9"/>
  <c r="J4920" i="9"/>
  <c r="R4920" i="9" s="1"/>
  <c r="I4920" i="9"/>
  <c r="Q4920" i="9" s="1"/>
  <c r="S4919" i="9"/>
  <c r="J4919" i="9"/>
  <c r="R4919" i="9" s="1"/>
  <c r="I4919" i="9"/>
  <c r="Q4919" i="9" s="1"/>
  <c r="S4918" i="9"/>
  <c r="J4918" i="9"/>
  <c r="R4918" i="9" s="1"/>
  <c r="I4918" i="9"/>
  <c r="Q4918" i="9" s="1"/>
  <c r="S4917" i="9"/>
  <c r="J4917" i="9"/>
  <c r="R4917" i="9" s="1"/>
  <c r="I4917" i="9"/>
  <c r="Q4917" i="9" s="1"/>
  <c r="S4916" i="9"/>
  <c r="J4916" i="9"/>
  <c r="R4916" i="9" s="1"/>
  <c r="I4916" i="9"/>
  <c r="Q4916" i="9" s="1"/>
  <c r="S4915" i="9"/>
  <c r="J4915" i="9"/>
  <c r="R4915" i="9" s="1"/>
  <c r="I4915" i="9"/>
  <c r="Q4915" i="9" s="1"/>
  <c r="S4914" i="9"/>
  <c r="J4914" i="9"/>
  <c r="R4914" i="9" s="1"/>
  <c r="I4914" i="9"/>
  <c r="Q4914" i="9" s="1"/>
  <c r="S4913" i="9"/>
  <c r="J4913" i="9"/>
  <c r="R4913" i="9" s="1"/>
  <c r="I4913" i="9"/>
  <c r="Q4913" i="9" s="1"/>
  <c r="S4912" i="9"/>
  <c r="J4912" i="9"/>
  <c r="R4912" i="9" s="1"/>
  <c r="I4912" i="9"/>
  <c r="Q4912" i="9" s="1"/>
  <c r="S4911" i="9"/>
  <c r="J4911" i="9"/>
  <c r="R4911" i="9" s="1"/>
  <c r="I4911" i="9"/>
  <c r="Q4911" i="9" s="1"/>
  <c r="S4910" i="9"/>
  <c r="J4910" i="9"/>
  <c r="R4910" i="9" s="1"/>
  <c r="I4910" i="9"/>
  <c r="Q4910" i="9" s="1"/>
  <c r="S4909" i="9"/>
  <c r="J4909" i="9"/>
  <c r="R4909" i="9" s="1"/>
  <c r="I4909" i="9"/>
  <c r="Q4909" i="9" s="1"/>
  <c r="S4908" i="9"/>
  <c r="J4908" i="9"/>
  <c r="R4908" i="9" s="1"/>
  <c r="I4908" i="9"/>
  <c r="Q4908" i="9" s="1"/>
  <c r="S4907" i="9"/>
  <c r="J4907" i="9"/>
  <c r="R4907" i="9" s="1"/>
  <c r="I4907" i="9"/>
  <c r="Q4907" i="9" s="1"/>
  <c r="S4906" i="9"/>
  <c r="J4906" i="9"/>
  <c r="R4906" i="9" s="1"/>
  <c r="I4906" i="9"/>
  <c r="Q4906" i="9" s="1"/>
  <c r="S4905" i="9"/>
  <c r="J4905" i="9"/>
  <c r="R4905" i="9" s="1"/>
  <c r="I4905" i="9"/>
  <c r="Q4905" i="9" s="1"/>
  <c r="S4904" i="9"/>
  <c r="J4904" i="9"/>
  <c r="R4904" i="9" s="1"/>
  <c r="I4904" i="9"/>
  <c r="Q4904" i="9" s="1"/>
  <c r="S4903" i="9"/>
  <c r="J4903" i="9"/>
  <c r="R4903" i="9" s="1"/>
  <c r="I4903" i="9"/>
  <c r="Q4903" i="9" s="1"/>
  <c r="S4902" i="9"/>
  <c r="J4902" i="9"/>
  <c r="R4902" i="9" s="1"/>
  <c r="I4902" i="9"/>
  <c r="Q4902" i="9" s="1"/>
  <c r="S4901" i="9"/>
  <c r="J4901" i="9"/>
  <c r="R4901" i="9" s="1"/>
  <c r="I4901" i="9"/>
  <c r="Q4901" i="9" s="1"/>
  <c r="S4900" i="9"/>
  <c r="J4900" i="9"/>
  <c r="R4900" i="9" s="1"/>
  <c r="I4900" i="9"/>
  <c r="Q4900" i="9" s="1"/>
  <c r="S4899" i="9"/>
  <c r="J4899" i="9"/>
  <c r="R4899" i="9" s="1"/>
  <c r="I4899" i="9"/>
  <c r="Q4899" i="9" s="1"/>
  <c r="S4898" i="9"/>
  <c r="J4898" i="9"/>
  <c r="R4898" i="9" s="1"/>
  <c r="I4898" i="9"/>
  <c r="Q4898" i="9" s="1"/>
  <c r="S4897" i="9"/>
  <c r="J4897" i="9"/>
  <c r="R4897" i="9" s="1"/>
  <c r="I4897" i="9"/>
  <c r="Q4897" i="9" s="1"/>
  <c r="S4896" i="9"/>
  <c r="J4896" i="9"/>
  <c r="R4896" i="9" s="1"/>
  <c r="I4896" i="9"/>
  <c r="Q4896" i="9" s="1"/>
  <c r="S4895" i="9"/>
  <c r="J4895" i="9"/>
  <c r="R4895" i="9" s="1"/>
  <c r="I4895" i="9"/>
  <c r="Q4895" i="9" s="1"/>
  <c r="S4894" i="9"/>
  <c r="J4894" i="9"/>
  <c r="R4894" i="9" s="1"/>
  <c r="I4894" i="9"/>
  <c r="Q4894" i="9" s="1"/>
  <c r="S4893" i="9"/>
  <c r="J4893" i="9"/>
  <c r="R4893" i="9" s="1"/>
  <c r="I4893" i="9"/>
  <c r="Q4893" i="9" s="1"/>
  <c r="S4892" i="9"/>
  <c r="J4892" i="9"/>
  <c r="R4892" i="9" s="1"/>
  <c r="I4892" i="9"/>
  <c r="Q4892" i="9" s="1"/>
  <c r="S4891" i="9"/>
  <c r="J4891" i="9"/>
  <c r="R4891" i="9" s="1"/>
  <c r="I4891" i="9"/>
  <c r="Q4891" i="9" s="1"/>
  <c r="S4890" i="9"/>
  <c r="J4890" i="9"/>
  <c r="R4890" i="9" s="1"/>
  <c r="I4890" i="9"/>
  <c r="Q4890" i="9" s="1"/>
  <c r="S4889" i="9"/>
  <c r="J4889" i="9"/>
  <c r="R4889" i="9" s="1"/>
  <c r="I4889" i="9"/>
  <c r="Q4889" i="9" s="1"/>
  <c r="S4888" i="9"/>
  <c r="J4888" i="9"/>
  <c r="R4888" i="9" s="1"/>
  <c r="I4888" i="9"/>
  <c r="Q4888" i="9" s="1"/>
  <c r="S4887" i="9"/>
  <c r="J4887" i="9"/>
  <c r="R4887" i="9" s="1"/>
  <c r="I4887" i="9"/>
  <c r="Q4887" i="9" s="1"/>
  <c r="S4886" i="9"/>
  <c r="J4886" i="9"/>
  <c r="R4886" i="9" s="1"/>
  <c r="I4886" i="9"/>
  <c r="Q4886" i="9" s="1"/>
  <c r="S4885" i="9"/>
  <c r="J4885" i="9"/>
  <c r="R4885" i="9" s="1"/>
  <c r="I4885" i="9"/>
  <c r="Q4885" i="9" s="1"/>
  <c r="S4884" i="9"/>
  <c r="J4884" i="9"/>
  <c r="R4884" i="9" s="1"/>
  <c r="I4884" i="9"/>
  <c r="Q4884" i="9" s="1"/>
  <c r="S4883" i="9"/>
  <c r="J4883" i="9"/>
  <c r="R4883" i="9" s="1"/>
  <c r="I4883" i="9"/>
  <c r="Q4883" i="9" s="1"/>
  <c r="S4882" i="9"/>
  <c r="J4882" i="9"/>
  <c r="R4882" i="9" s="1"/>
  <c r="I4882" i="9"/>
  <c r="Q4882" i="9" s="1"/>
  <c r="S4881" i="9"/>
  <c r="J4881" i="9"/>
  <c r="R4881" i="9" s="1"/>
  <c r="I4881" i="9"/>
  <c r="Q4881" i="9" s="1"/>
  <c r="S4880" i="9"/>
  <c r="J4880" i="9"/>
  <c r="R4880" i="9" s="1"/>
  <c r="I4880" i="9"/>
  <c r="Q4880" i="9" s="1"/>
  <c r="S4879" i="9"/>
  <c r="J4879" i="9"/>
  <c r="R4879" i="9" s="1"/>
  <c r="I4879" i="9"/>
  <c r="Q4879" i="9" s="1"/>
  <c r="S4878" i="9"/>
  <c r="J4878" i="9"/>
  <c r="R4878" i="9" s="1"/>
  <c r="I4878" i="9"/>
  <c r="Q4878" i="9" s="1"/>
  <c r="S4877" i="9"/>
  <c r="J4877" i="9"/>
  <c r="R4877" i="9" s="1"/>
  <c r="I4877" i="9"/>
  <c r="Q4877" i="9" s="1"/>
  <c r="S4876" i="9"/>
  <c r="J4876" i="9"/>
  <c r="R4876" i="9" s="1"/>
  <c r="I4876" i="9"/>
  <c r="Q4876" i="9" s="1"/>
  <c r="S4875" i="9"/>
  <c r="J4875" i="9"/>
  <c r="R4875" i="9" s="1"/>
  <c r="I4875" i="9"/>
  <c r="Q4875" i="9" s="1"/>
  <c r="S4874" i="9"/>
  <c r="J4874" i="9"/>
  <c r="R4874" i="9" s="1"/>
  <c r="I4874" i="9"/>
  <c r="Q4874" i="9" s="1"/>
  <c r="S4873" i="9"/>
  <c r="J4873" i="9"/>
  <c r="R4873" i="9" s="1"/>
  <c r="I4873" i="9"/>
  <c r="Q4873" i="9" s="1"/>
  <c r="S4872" i="9"/>
  <c r="J4872" i="9"/>
  <c r="R4872" i="9" s="1"/>
  <c r="I4872" i="9"/>
  <c r="Q4872" i="9" s="1"/>
  <c r="S4871" i="9"/>
  <c r="J4871" i="9"/>
  <c r="R4871" i="9" s="1"/>
  <c r="I4871" i="9"/>
  <c r="Q4871" i="9" s="1"/>
  <c r="S4870" i="9"/>
  <c r="J4870" i="9"/>
  <c r="R4870" i="9" s="1"/>
  <c r="I4870" i="9"/>
  <c r="Q4870" i="9" s="1"/>
  <c r="S4869" i="9"/>
  <c r="J4869" i="9"/>
  <c r="R4869" i="9" s="1"/>
  <c r="I4869" i="9"/>
  <c r="Q4869" i="9" s="1"/>
  <c r="S4868" i="9"/>
  <c r="J4868" i="9"/>
  <c r="R4868" i="9" s="1"/>
  <c r="I4868" i="9"/>
  <c r="Q4868" i="9" s="1"/>
  <c r="S4867" i="9"/>
  <c r="J4867" i="9"/>
  <c r="R4867" i="9" s="1"/>
  <c r="I4867" i="9"/>
  <c r="Q4867" i="9" s="1"/>
  <c r="S4866" i="9"/>
  <c r="J4866" i="9"/>
  <c r="R4866" i="9" s="1"/>
  <c r="I4866" i="9"/>
  <c r="Q4866" i="9" s="1"/>
  <c r="S4865" i="9"/>
  <c r="J4865" i="9"/>
  <c r="R4865" i="9" s="1"/>
  <c r="I4865" i="9"/>
  <c r="Q4865" i="9" s="1"/>
  <c r="S4864" i="9"/>
  <c r="J4864" i="9"/>
  <c r="R4864" i="9" s="1"/>
  <c r="I4864" i="9"/>
  <c r="Q4864" i="9" s="1"/>
  <c r="S4863" i="9"/>
  <c r="J4863" i="9"/>
  <c r="R4863" i="9" s="1"/>
  <c r="I4863" i="9"/>
  <c r="Q4863" i="9" s="1"/>
  <c r="S4862" i="9"/>
  <c r="J4862" i="9"/>
  <c r="R4862" i="9" s="1"/>
  <c r="I4862" i="9"/>
  <c r="Q4862" i="9" s="1"/>
  <c r="S4861" i="9"/>
  <c r="J4861" i="9"/>
  <c r="R4861" i="9" s="1"/>
  <c r="I4861" i="9"/>
  <c r="Q4861" i="9" s="1"/>
  <c r="S4860" i="9"/>
  <c r="J4860" i="9"/>
  <c r="R4860" i="9" s="1"/>
  <c r="I4860" i="9"/>
  <c r="Q4860" i="9" s="1"/>
  <c r="S4859" i="9"/>
  <c r="J4859" i="9"/>
  <c r="R4859" i="9" s="1"/>
  <c r="I4859" i="9"/>
  <c r="Q4859" i="9" s="1"/>
  <c r="S4858" i="9"/>
  <c r="J4858" i="9"/>
  <c r="R4858" i="9" s="1"/>
  <c r="I4858" i="9"/>
  <c r="Q4858" i="9" s="1"/>
  <c r="S4857" i="9"/>
  <c r="J4857" i="9"/>
  <c r="R4857" i="9" s="1"/>
  <c r="I4857" i="9"/>
  <c r="Q4857" i="9" s="1"/>
  <c r="S4856" i="9"/>
  <c r="J4856" i="9"/>
  <c r="R4856" i="9" s="1"/>
  <c r="I4856" i="9"/>
  <c r="Q4856" i="9" s="1"/>
  <c r="S4855" i="9"/>
  <c r="J4855" i="9"/>
  <c r="R4855" i="9" s="1"/>
  <c r="I4855" i="9"/>
  <c r="Q4855" i="9" s="1"/>
  <c r="S4854" i="9"/>
  <c r="J4854" i="9"/>
  <c r="R4854" i="9" s="1"/>
  <c r="I4854" i="9"/>
  <c r="Q4854" i="9" s="1"/>
  <c r="S4853" i="9"/>
  <c r="J4853" i="9"/>
  <c r="R4853" i="9" s="1"/>
  <c r="I4853" i="9"/>
  <c r="Q4853" i="9" s="1"/>
  <c r="S4852" i="9"/>
  <c r="J4852" i="9"/>
  <c r="R4852" i="9" s="1"/>
  <c r="I4852" i="9"/>
  <c r="Q4852" i="9" s="1"/>
  <c r="S4851" i="9"/>
  <c r="J4851" i="9"/>
  <c r="R4851" i="9" s="1"/>
  <c r="I4851" i="9"/>
  <c r="Q4851" i="9" s="1"/>
  <c r="S4850" i="9"/>
  <c r="J4850" i="9"/>
  <c r="R4850" i="9" s="1"/>
  <c r="I4850" i="9"/>
  <c r="Q4850" i="9" s="1"/>
  <c r="S4849" i="9"/>
  <c r="J4849" i="9"/>
  <c r="R4849" i="9" s="1"/>
  <c r="I4849" i="9"/>
  <c r="Q4849" i="9" s="1"/>
  <c r="S4848" i="9"/>
  <c r="J4848" i="9"/>
  <c r="R4848" i="9" s="1"/>
  <c r="I4848" i="9"/>
  <c r="Q4848" i="9" s="1"/>
  <c r="S4847" i="9"/>
  <c r="J4847" i="9"/>
  <c r="R4847" i="9" s="1"/>
  <c r="I4847" i="9"/>
  <c r="Q4847" i="9" s="1"/>
  <c r="S4846" i="9"/>
  <c r="J4846" i="9"/>
  <c r="R4846" i="9" s="1"/>
  <c r="I4846" i="9"/>
  <c r="Q4846" i="9" s="1"/>
  <c r="S4845" i="9"/>
  <c r="J4845" i="9"/>
  <c r="R4845" i="9" s="1"/>
  <c r="I4845" i="9"/>
  <c r="Q4845" i="9" s="1"/>
  <c r="S4844" i="9"/>
  <c r="J4844" i="9"/>
  <c r="R4844" i="9" s="1"/>
  <c r="I4844" i="9"/>
  <c r="Q4844" i="9" s="1"/>
  <c r="S4843" i="9"/>
  <c r="J4843" i="9"/>
  <c r="R4843" i="9" s="1"/>
  <c r="I4843" i="9"/>
  <c r="Q4843" i="9" s="1"/>
  <c r="S4842" i="9"/>
  <c r="J4842" i="9"/>
  <c r="R4842" i="9" s="1"/>
  <c r="I4842" i="9"/>
  <c r="Q4842" i="9" s="1"/>
  <c r="S4841" i="9"/>
  <c r="J4841" i="9"/>
  <c r="R4841" i="9" s="1"/>
  <c r="I4841" i="9"/>
  <c r="Q4841" i="9" s="1"/>
  <c r="S4840" i="9"/>
  <c r="J4840" i="9"/>
  <c r="R4840" i="9" s="1"/>
  <c r="I4840" i="9"/>
  <c r="Q4840" i="9" s="1"/>
  <c r="S4839" i="9"/>
  <c r="J4839" i="9"/>
  <c r="R4839" i="9" s="1"/>
  <c r="I4839" i="9"/>
  <c r="Q4839" i="9" s="1"/>
  <c r="S4838" i="9"/>
  <c r="J4838" i="9"/>
  <c r="R4838" i="9" s="1"/>
  <c r="I4838" i="9"/>
  <c r="Q4838" i="9" s="1"/>
  <c r="S4837" i="9"/>
  <c r="J4837" i="9"/>
  <c r="R4837" i="9" s="1"/>
  <c r="I4837" i="9"/>
  <c r="Q4837" i="9" s="1"/>
  <c r="S4836" i="9"/>
  <c r="J4836" i="9"/>
  <c r="R4836" i="9" s="1"/>
  <c r="I4836" i="9"/>
  <c r="Q4836" i="9" s="1"/>
  <c r="S4835" i="9"/>
  <c r="J4835" i="9"/>
  <c r="R4835" i="9" s="1"/>
  <c r="I4835" i="9"/>
  <c r="Q4835" i="9" s="1"/>
  <c r="S4834" i="9"/>
  <c r="J4834" i="9"/>
  <c r="R4834" i="9" s="1"/>
  <c r="I4834" i="9"/>
  <c r="Q4834" i="9" s="1"/>
  <c r="S4833" i="9"/>
  <c r="J4833" i="9"/>
  <c r="R4833" i="9" s="1"/>
  <c r="I4833" i="9"/>
  <c r="Q4833" i="9" s="1"/>
  <c r="S4832" i="9"/>
  <c r="J4832" i="9"/>
  <c r="R4832" i="9" s="1"/>
  <c r="I4832" i="9"/>
  <c r="Q4832" i="9" s="1"/>
  <c r="S4831" i="9"/>
  <c r="J4831" i="9"/>
  <c r="R4831" i="9" s="1"/>
  <c r="I4831" i="9"/>
  <c r="Q4831" i="9" s="1"/>
  <c r="S4830" i="9"/>
  <c r="J4830" i="9"/>
  <c r="R4830" i="9" s="1"/>
  <c r="I4830" i="9"/>
  <c r="Q4830" i="9" s="1"/>
  <c r="S4829" i="9"/>
  <c r="J4829" i="9"/>
  <c r="R4829" i="9" s="1"/>
  <c r="I4829" i="9"/>
  <c r="Q4829" i="9" s="1"/>
  <c r="S4828" i="9"/>
  <c r="J4828" i="9"/>
  <c r="R4828" i="9" s="1"/>
  <c r="I4828" i="9"/>
  <c r="Q4828" i="9" s="1"/>
  <c r="S4827" i="9"/>
  <c r="J4827" i="9"/>
  <c r="R4827" i="9" s="1"/>
  <c r="I4827" i="9"/>
  <c r="Q4827" i="9" s="1"/>
  <c r="S4826" i="9"/>
  <c r="J4826" i="9"/>
  <c r="R4826" i="9" s="1"/>
  <c r="I4826" i="9"/>
  <c r="Q4826" i="9" s="1"/>
  <c r="S4825" i="9"/>
  <c r="J4825" i="9"/>
  <c r="R4825" i="9" s="1"/>
  <c r="I4825" i="9"/>
  <c r="Q4825" i="9" s="1"/>
  <c r="S4824" i="9"/>
  <c r="J4824" i="9"/>
  <c r="R4824" i="9" s="1"/>
  <c r="I4824" i="9"/>
  <c r="Q4824" i="9" s="1"/>
  <c r="S4823" i="9"/>
  <c r="J4823" i="9"/>
  <c r="R4823" i="9" s="1"/>
  <c r="I4823" i="9"/>
  <c r="Q4823" i="9" s="1"/>
  <c r="S4822" i="9"/>
  <c r="J4822" i="9"/>
  <c r="R4822" i="9" s="1"/>
  <c r="I4822" i="9"/>
  <c r="Q4822" i="9" s="1"/>
  <c r="S4821" i="9"/>
  <c r="J4821" i="9"/>
  <c r="R4821" i="9" s="1"/>
  <c r="I4821" i="9"/>
  <c r="Q4821" i="9" s="1"/>
  <c r="S4820" i="9"/>
  <c r="J4820" i="9"/>
  <c r="R4820" i="9" s="1"/>
  <c r="I4820" i="9"/>
  <c r="Q4820" i="9" s="1"/>
  <c r="S4819" i="9"/>
  <c r="J4819" i="9"/>
  <c r="R4819" i="9" s="1"/>
  <c r="I4819" i="9"/>
  <c r="Q4819" i="9" s="1"/>
  <c r="S4818" i="9"/>
  <c r="J4818" i="9"/>
  <c r="R4818" i="9" s="1"/>
  <c r="I4818" i="9"/>
  <c r="Q4818" i="9" s="1"/>
  <c r="S4817" i="9"/>
  <c r="J4817" i="9"/>
  <c r="R4817" i="9" s="1"/>
  <c r="I4817" i="9"/>
  <c r="Q4817" i="9" s="1"/>
  <c r="S4816" i="9"/>
  <c r="J4816" i="9"/>
  <c r="R4816" i="9" s="1"/>
  <c r="I4816" i="9"/>
  <c r="Q4816" i="9" s="1"/>
  <c r="S4815" i="9"/>
  <c r="J4815" i="9"/>
  <c r="R4815" i="9" s="1"/>
  <c r="I4815" i="9"/>
  <c r="Q4815" i="9" s="1"/>
  <c r="S4814" i="9"/>
  <c r="J4814" i="9"/>
  <c r="R4814" i="9" s="1"/>
  <c r="I4814" i="9"/>
  <c r="Q4814" i="9" s="1"/>
  <c r="S4813" i="9"/>
  <c r="J4813" i="9"/>
  <c r="R4813" i="9" s="1"/>
  <c r="I4813" i="9"/>
  <c r="Q4813" i="9" s="1"/>
  <c r="S4812" i="9"/>
  <c r="J4812" i="9"/>
  <c r="R4812" i="9" s="1"/>
  <c r="I4812" i="9"/>
  <c r="Q4812" i="9" s="1"/>
  <c r="S4811" i="9"/>
  <c r="J4811" i="9"/>
  <c r="R4811" i="9" s="1"/>
  <c r="I4811" i="9"/>
  <c r="Q4811" i="9" s="1"/>
  <c r="S4810" i="9"/>
  <c r="J4810" i="9"/>
  <c r="R4810" i="9" s="1"/>
  <c r="I4810" i="9"/>
  <c r="Q4810" i="9" s="1"/>
  <c r="S4809" i="9"/>
  <c r="J4809" i="9"/>
  <c r="R4809" i="9" s="1"/>
  <c r="I4809" i="9"/>
  <c r="Q4809" i="9" s="1"/>
  <c r="S4808" i="9"/>
  <c r="J4808" i="9"/>
  <c r="R4808" i="9" s="1"/>
  <c r="I4808" i="9"/>
  <c r="Q4808" i="9" s="1"/>
  <c r="S4807" i="9"/>
  <c r="J4807" i="9"/>
  <c r="R4807" i="9" s="1"/>
  <c r="I4807" i="9"/>
  <c r="Q4807" i="9" s="1"/>
  <c r="S4806" i="9"/>
  <c r="J4806" i="9"/>
  <c r="R4806" i="9" s="1"/>
  <c r="I4806" i="9"/>
  <c r="Q4806" i="9" s="1"/>
  <c r="S4805" i="9"/>
  <c r="J4805" i="9"/>
  <c r="R4805" i="9" s="1"/>
  <c r="I4805" i="9"/>
  <c r="Q4805" i="9" s="1"/>
  <c r="S4804" i="9"/>
  <c r="J4804" i="9"/>
  <c r="R4804" i="9" s="1"/>
  <c r="I4804" i="9"/>
  <c r="Q4804" i="9" s="1"/>
  <c r="S4803" i="9"/>
  <c r="J4803" i="9"/>
  <c r="R4803" i="9" s="1"/>
  <c r="I4803" i="9"/>
  <c r="Q4803" i="9" s="1"/>
  <c r="S4802" i="9"/>
  <c r="J4802" i="9"/>
  <c r="R4802" i="9" s="1"/>
  <c r="I4802" i="9"/>
  <c r="Q4802" i="9" s="1"/>
  <c r="S4801" i="9"/>
  <c r="J4801" i="9"/>
  <c r="R4801" i="9" s="1"/>
  <c r="I4801" i="9"/>
  <c r="Q4801" i="9" s="1"/>
  <c r="S4800" i="9"/>
  <c r="J4800" i="9"/>
  <c r="R4800" i="9" s="1"/>
  <c r="I4800" i="9"/>
  <c r="Q4800" i="9" s="1"/>
  <c r="S4799" i="9"/>
  <c r="J4799" i="9"/>
  <c r="R4799" i="9" s="1"/>
  <c r="I4799" i="9"/>
  <c r="Q4799" i="9" s="1"/>
  <c r="S4798" i="9"/>
  <c r="J4798" i="9"/>
  <c r="R4798" i="9" s="1"/>
  <c r="I4798" i="9"/>
  <c r="Q4798" i="9" s="1"/>
  <c r="S4797" i="9"/>
  <c r="J4797" i="9"/>
  <c r="R4797" i="9" s="1"/>
  <c r="I4797" i="9"/>
  <c r="Q4797" i="9" s="1"/>
  <c r="S4796" i="9"/>
  <c r="J4796" i="9"/>
  <c r="R4796" i="9" s="1"/>
  <c r="I4796" i="9"/>
  <c r="Q4796" i="9" s="1"/>
  <c r="S4795" i="9"/>
  <c r="J4795" i="9"/>
  <c r="R4795" i="9" s="1"/>
  <c r="I4795" i="9"/>
  <c r="Q4795" i="9" s="1"/>
  <c r="S4794" i="9"/>
  <c r="J4794" i="9"/>
  <c r="R4794" i="9" s="1"/>
  <c r="I4794" i="9"/>
  <c r="Q4794" i="9" s="1"/>
  <c r="S4793" i="9"/>
  <c r="J4793" i="9"/>
  <c r="R4793" i="9" s="1"/>
  <c r="I4793" i="9"/>
  <c r="Q4793" i="9" s="1"/>
  <c r="S4792" i="9"/>
  <c r="J4792" i="9"/>
  <c r="R4792" i="9" s="1"/>
  <c r="I4792" i="9"/>
  <c r="Q4792" i="9" s="1"/>
  <c r="S4791" i="9"/>
  <c r="J4791" i="9"/>
  <c r="R4791" i="9" s="1"/>
  <c r="I4791" i="9"/>
  <c r="Q4791" i="9" s="1"/>
  <c r="S4790" i="9"/>
  <c r="J4790" i="9"/>
  <c r="R4790" i="9" s="1"/>
  <c r="I4790" i="9"/>
  <c r="Q4790" i="9" s="1"/>
  <c r="S4789" i="9"/>
  <c r="J4789" i="9"/>
  <c r="R4789" i="9" s="1"/>
  <c r="I4789" i="9"/>
  <c r="Q4789" i="9" s="1"/>
  <c r="S4788" i="9"/>
  <c r="J4788" i="9"/>
  <c r="R4788" i="9" s="1"/>
  <c r="I4788" i="9"/>
  <c r="Q4788" i="9" s="1"/>
  <c r="S4787" i="9"/>
  <c r="J4787" i="9"/>
  <c r="R4787" i="9" s="1"/>
  <c r="I4787" i="9"/>
  <c r="Q4787" i="9" s="1"/>
  <c r="S4786" i="9"/>
  <c r="J4786" i="9"/>
  <c r="R4786" i="9" s="1"/>
  <c r="I4786" i="9"/>
  <c r="Q4786" i="9" s="1"/>
  <c r="S4785" i="9"/>
  <c r="J4785" i="9"/>
  <c r="R4785" i="9" s="1"/>
  <c r="I4785" i="9"/>
  <c r="Q4785" i="9" s="1"/>
  <c r="S4784" i="9"/>
  <c r="J4784" i="9"/>
  <c r="R4784" i="9" s="1"/>
  <c r="I4784" i="9"/>
  <c r="Q4784" i="9" s="1"/>
  <c r="S4783" i="9"/>
  <c r="J4783" i="9"/>
  <c r="R4783" i="9" s="1"/>
  <c r="I4783" i="9"/>
  <c r="Q4783" i="9" s="1"/>
  <c r="S4782" i="9"/>
  <c r="J4782" i="9"/>
  <c r="R4782" i="9" s="1"/>
  <c r="I4782" i="9"/>
  <c r="Q4782" i="9" s="1"/>
  <c r="S4781" i="9"/>
  <c r="J4781" i="9"/>
  <c r="R4781" i="9" s="1"/>
  <c r="I4781" i="9"/>
  <c r="Q4781" i="9" s="1"/>
  <c r="S4780" i="9"/>
  <c r="J4780" i="9"/>
  <c r="R4780" i="9" s="1"/>
  <c r="I4780" i="9"/>
  <c r="Q4780" i="9" s="1"/>
  <c r="S4779" i="9"/>
  <c r="J4779" i="9"/>
  <c r="R4779" i="9" s="1"/>
  <c r="I4779" i="9"/>
  <c r="Q4779" i="9" s="1"/>
  <c r="S4778" i="9"/>
  <c r="J4778" i="9"/>
  <c r="R4778" i="9" s="1"/>
  <c r="I4778" i="9"/>
  <c r="Q4778" i="9" s="1"/>
  <c r="S4777" i="9"/>
  <c r="J4777" i="9"/>
  <c r="R4777" i="9" s="1"/>
  <c r="I4777" i="9"/>
  <c r="Q4777" i="9" s="1"/>
  <c r="S4776" i="9"/>
  <c r="J4776" i="9"/>
  <c r="R4776" i="9" s="1"/>
  <c r="I4776" i="9"/>
  <c r="Q4776" i="9" s="1"/>
  <c r="S4775" i="9"/>
  <c r="J4775" i="9"/>
  <c r="R4775" i="9" s="1"/>
  <c r="I4775" i="9"/>
  <c r="Q4775" i="9" s="1"/>
  <c r="S4774" i="9"/>
  <c r="J4774" i="9"/>
  <c r="R4774" i="9" s="1"/>
  <c r="I4774" i="9"/>
  <c r="Q4774" i="9" s="1"/>
  <c r="S4773" i="9"/>
  <c r="J4773" i="9"/>
  <c r="R4773" i="9" s="1"/>
  <c r="I4773" i="9"/>
  <c r="Q4773" i="9" s="1"/>
  <c r="S4772" i="9"/>
  <c r="J4772" i="9"/>
  <c r="R4772" i="9" s="1"/>
  <c r="I4772" i="9"/>
  <c r="Q4772" i="9" s="1"/>
  <c r="S4771" i="9"/>
  <c r="J4771" i="9"/>
  <c r="R4771" i="9" s="1"/>
  <c r="I4771" i="9"/>
  <c r="Q4771" i="9" s="1"/>
  <c r="S4770" i="9"/>
  <c r="J4770" i="9"/>
  <c r="R4770" i="9" s="1"/>
  <c r="I4770" i="9"/>
  <c r="Q4770" i="9" s="1"/>
  <c r="S4769" i="9"/>
  <c r="J4769" i="9"/>
  <c r="R4769" i="9" s="1"/>
  <c r="I4769" i="9"/>
  <c r="Q4769" i="9" s="1"/>
  <c r="S4768" i="9"/>
  <c r="J4768" i="9"/>
  <c r="R4768" i="9" s="1"/>
  <c r="I4768" i="9"/>
  <c r="Q4768" i="9" s="1"/>
  <c r="S4767" i="9"/>
  <c r="J4767" i="9"/>
  <c r="R4767" i="9" s="1"/>
  <c r="I4767" i="9"/>
  <c r="Q4767" i="9" s="1"/>
  <c r="S4766" i="9"/>
  <c r="J4766" i="9"/>
  <c r="R4766" i="9" s="1"/>
  <c r="I4766" i="9"/>
  <c r="Q4766" i="9" s="1"/>
  <c r="S4765" i="9"/>
  <c r="J4765" i="9"/>
  <c r="R4765" i="9" s="1"/>
  <c r="I4765" i="9"/>
  <c r="Q4765" i="9" s="1"/>
  <c r="S4764" i="9"/>
  <c r="J4764" i="9"/>
  <c r="R4764" i="9" s="1"/>
  <c r="I4764" i="9"/>
  <c r="Q4764" i="9" s="1"/>
  <c r="S4763" i="9"/>
  <c r="J4763" i="9"/>
  <c r="R4763" i="9" s="1"/>
  <c r="I4763" i="9"/>
  <c r="Q4763" i="9" s="1"/>
  <c r="S4762" i="9"/>
  <c r="J4762" i="9"/>
  <c r="R4762" i="9" s="1"/>
  <c r="I4762" i="9"/>
  <c r="Q4762" i="9" s="1"/>
  <c r="S4761" i="9"/>
  <c r="J4761" i="9"/>
  <c r="R4761" i="9" s="1"/>
  <c r="I4761" i="9"/>
  <c r="Q4761" i="9" s="1"/>
  <c r="S4760" i="9"/>
  <c r="J4760" i="9"/>
  <c r="R4760" i="9" s="1"/>
  <c r="I4760" i="9"/>
  <c r="Q4760" i="9" s="1"/>
  <c r="S4759" i="9"/>
  <c r="J4759" i="9"/>
  <c r="R4759" i="9" s="1"/>
  <c r="I4759" i="9"/>
  <c r="Q4759" i="9" s="1"/>
  <c r="S4758" i="9"/>
  <c r="J4758" i="9"/>
  <c r="R4758" i="9" s="1"/>
  <c r="I4758" i="9"/>
  <c r="Q4758" i="9" s="1"/>
  <c r="S4757" i="9"/>
  <c r="J4757" i="9"/>
  <c r="R4757" i="9" s="1"/>
  <c r="I4757" i="9"/>
  <c r="Q4757" i="9" s="1"/>
  <c r="S4756" i="9"/>
  <c r="J4756" i="9"/>
  <c r="R4756" i="9" s="1"/>
  <c r="I4756" i="9"/>
  <c r="Q4756" i="9" s="1"/>
  <c r="S4755" i="9"/>
  <c r="J4755" i="9"/>
  <c r="R4755" i="9" s="1"/>
  <c r="I4755" i="9"/>
  <c r="Q4755" i="9" s="1"/>
  <c r="S4754" i="9"/>
  <c r="J4754" i="9"/>
  <c r="R4754" i="9" s="1"/>
  <c r="I4754" i="9"/>
  <c r="Q4754" i="9" s="1"/>
  <c r="S4753" i="9"/>
  <c r="J4753" i="9"/>
  <c r="R4753" i="9" s="1"/>
  <c r="I4753" i="9"/>
  <c r="Q4753" i="9" s="1"/>
  <c r="S4752" i="9"/>
  <c r="J4752" i="9"/>
  <c r="R4752" i="9" s="1"/>
  <c r="I4752" i="9"/>
  <c r="Q4752" i="9" s="1"/>
  <c r="S4751" i="9"/>
  <c r="J4751" i="9"/>
  <c r="R4751" i="9" s="1"/>
  <c r="I4751" i="9"/>
  <c r="Q4751" i="9" s="1"/>
  <c r="S4750" i="9"/>
  <c r="J4750" i="9"/>
  <c r="R4750" i="9" s="1"/>
  <c r="I4750" i="9"/>
  <c r="Q4750" i="9" s="1"/>
  <c r="S4749" i="9"/>
  <c r="J4749" i="9"/>
  <c r="R4749" i="9" s="1"/>
  <c r="I4749" i="9"/>
  <c r="Q4749" i="9" s="1"/>
  <c r="S4748" i="9"/>
  <c r="J4748" i="9"/>
  <c r="R4748" i="9" s="1"/>
  <c r="I4748" i="9"/>
  <c r="Q4748" i="9" s="1"/>
  <c r="S4747" i="9"/>
  <c r="J4747" i="9"/>
  <c r="R4747" i="9" s="1"/>
  <c r="I4747" i="9"/>
  <c r="Q4747" i="9" s="1"/>
  <c r="S4746" i="9"/>
  <c r="J4746" i="9"/>
  <c r="R4746" i="9" s="1"/>
  <c r="I4746" i="9"/>
  <c r="Q4746" i="9" s="1"/>
  <c r="S4745" i="9"/>
  <c r="J4745" i="9"/>
  <c r="R4745" i="9" s="1"/>
  <c r="I4745" i="9"/>
  <c r="Q4745" i="9" s="1"/>
  <c r="S4744" i="9"/>
  <c r="J4744" i="9"/>
  <c r="R4744" i="9" s="1"/>
  <c r="I4744" i="9"/>
  <c r="Q4744" i="9" s="1"/>
  <c r="S4743" i="9"/>
  <c r="J4743" i="9"/>
  <c r="R4743" i="9" s="1"/>
  <c r="I4743" i="9"/>
  <c r="Q4743" i="9" s="1"/>
  <c r="S4742" i="9"/>
  <c r="J4742" i="9"/>
  <c r="R4742" i="9" s="1"/>
  <c r="I4742" i="9"/>
  <c r="Q4742" i="9" s="1"/>
  <c r="S4741" i="9"/>
  <c r="J4741" i="9"/>
  <c r="R4741" i="9" s="1"/>
  <c r="I4741" i="9"/>
  <c r="Q4741" i="9" s="1"/>
  <c r="S4740" i="9"/>
  <c r="J4740" i="9"/>
  <c r="R4740" i="9" s="1"/>
  <c r="I4740" i="9"/>
  <c r="Q4740" i="9" s="1"/>
  <c r="S4739" i="9"/>
  <c r="J4739" i="9"/>
  <c r="R4739" i="9" s="1"/>
  <c r="I4739" i="9"/>
  <c r="Q4739" i="9" s="1"/>
  <c r="S4738" i="9"/>
  <c r="J4738" i="9"/>
  <c r="R4738" i="9" s="1"/>
  <c r="I4738" i="9"/>
  <c r="Q4738" i="9" s="1"/>
  <c r="S4737" i="9"/>
  <c r="J4737" i="9"/>
  <c r="R4737" i="9" s="1"/>
  <c r="I4737" i="9"/>
  <c r="Q4737" i="9" s="1"/>
  <c r="S4736" i="9"/>
  <c r="J4736" i="9"/>
  <c r="R4736" i="9" s="1"/>
  <c r="I4736" i="9"/>
  <c r="Q4736" i="9" s="1"/>
  <c r="S4735" i="9"/>
  <c r="J4735" i="9"/>
  <c r="R4735" i="9" s="1"/>
  <c r="I4735" i="9"/>
  <c r="Q4735" i="9" s="1"/>
  <c r="S4734" i="9"/>
  <c r="J4734" i="9"/>
  <c r="R4734" i="9" s="1"/>
  <c r="I4734" i="9"/>
  <c r="Q4734" i="9" s="1"/>
  <c r="S4733" i="9"/>
  <c r="J4733" i="9"/>
  <c r="R4733" i="9" s="1"/>
  <c r="I4733" i="9"/>
  <c r="Q4733" i="9" s="1"/>
  <c r="S4732" i="9"/>
  <c r="J4732" i="9"/>
  <c r="R4732" i="9" s="1"/>
  <c r="I4732" i="9"/>
  <c r="Q4732" i="9" s="1"/>
  <c r="S4731" i="9"/>
  <c r="J4731" i="9"/>
  <c r="R4731" i="9" s="1"/>
  <c r="I4731" i="9"/>
  <c r="Q4731" i="9" s="1"/>
  <c r="S4730" i="9"/>
  <c r="J4730" i="9"/>
  <c r="R4730" i="9" s="1"/>
  <c r="I4730" i="9"/>
  <c r="Q4730" i="9" s="1"/>
  <c r="S4729" i="9"/>
  <c r="J4729" i="9"/>
  <c r="R4729" i="9" s="1"/>
  <c r="I4729" i="9"/>
  <c r="Q4729" i="9" s="1"/>
  <c r="S4728" i="9"/>
  <c r="J4728" i="9"/>
  <c r="R4728" i="9" s="1"/>
  <c r="I4728" i="9"/>
  <c r="Q4728" i="9" s="1"/>
  <c r="S4727" i="9"/>
  <c r="J4727" i="9"/>
  <c r="R4727" i="9" s="1"/>
  <c r="I4727" i="9"/>
  <c r="Q4727" i="9" s="1"/>
  <c r="S4726" i="9"/>
  <c r="J4726" i="9"/>
  <c r="R4726" i="9" s="1"/>
  <c r="I4726" i="9"/>
  <c r="Q4726" i="9" s="1"/>
  <c r="S4725" i="9"/>
  <c r="J4725" i="9"/>
  <c r="R4725" i="9" s="1"/>
  <c r="I4725" i="9"/>
  <c r="Q4725" i="9" s="1"/>
  <c r="S4724" i="9"/>
  <c r="J4724" i="9"/>
  <c r="R4724" i="9" s="1"/>
  <c r="I4724" i="9"/>
  <c r="Q4724" i="9" s="1"/>
  <c r="S4723" i="9"/>
  <c r="J4723" i="9"/>
  <c r="R4723" i="9" s="1"/>
  <c r="I4723" i="9"/>
  <c r="Q4723" i="9" s="1"/>
  <c r="S4722" i="9"/>
  <c r="J4722" i="9"/>
  <c r="R4722" i="9" s="1"/>
  <c r="I4722" i="9"/>
  <c r="Q4722" i="9" s="1"/>
  <c r="S4721" i="9"/>
  <c r="J4721" i="9"/>
  <c r="R4721" i="9" s="1"/>
  <c r="I4721" i="9"/>
  <c r="Q4721" i="9" s="1"/>
  <c r="S4720" i="9"/>
  <c r="J4720" i="9"/>
  <c r="R4720" i="9" s="1"/>
  <c r="I4720" i="9"/>
  <c r="Q4720" i="9" s="1"/>
  <c r="S4719" i="9"/>
  <c r="J4719" i="9"/>
  <c r="R4719" i="9" s="1"/>
  <c r="I4719" i="9"/>
  <c r="Q4719" i="9" s="1"/>
  <c r="S4718" i="9"/>
  <c r="J4718" i="9"/>
  <c r="R4718" i="9" s="1"/>
  <c r="I4718" i="9"/>
  <c r="Q4718" i="9" s="1"/>
  <c r="S4717" i="9"/>
  <c r="J4717" i="9"/>
  <c r="R4717" i="9" s="1"/>
  <c r="I4717" i="9"/>
  <c r="Q4717" i="9" s="1"/>
  <c r="S4716" i="9"/>
  <c r="J4716" i="9"/>
  <c r="R4716" i="9" s="1"/>
  <c r="I4716" i="9"/>
  <c r="Q4716" i="9" s="1"/>
  <c r="S4715" i="9"/>
  <c r="J4715" i="9"/>
  <c r="R4715" i="9" s="1"/>
  <c r="I4715" i="9"/>
  <c r="Q4715" i="9" s="1"/>
  <c r="S4714" i="9"/>
  <c r="J4714" i="9"/>
  <c r="R4714" i="9" s="1"/>
  <c r="I4714" i="9"/>
  <c r="Q4714" i="9" s="1"/>
  <c r="S4713" i="9"/>
  <c r="J4713" i="9"/>
  <c r="R4713" i="9" s="1"/>
  <c r="I4713" i="9"/>
  <c r="Q4713" i="9" s="1"/>
  <c r="S4712" i="9"/>
  <c r="J4712" i="9"/>
  <c r="R4712" i="9" s="1"/>
  <c r="I4712" i="9"/>
  <c r="Q4712" i="9" s="1"/>
  <c r="S4711" i="9"/>
  <c r="J4711" i="9"/>
  <c r="R4711" i="9" s="1"/>
  <c r="I4711" i="9"/>
  <c r="Q4711" i="9" s="1"/>
  <c r="S4710" i="9"/>
  <c r="J4710" i="9"/>
  <c r="R4710" i="9" s="1"/>
  <c r="I4710" i="9"/>
  <c r="Q4710" i="9" s="1"/>
  <c r="S4709" i="9"/>
  <c r="J4709" i="9"/>
  <c r="R4709" i="9" s="1"/>
  <c r="I4709" i="9"/>
  <c r="Q4709" i="9" s="1"/>
  <c r="S4708" i="9"/>
  <c r="J4708" i="9"/>
  <c r="R4708" i="9" s="1"/>
  <c r="I4708" i="9"/>
  <c r="Q4708" i="9" s="1"/>
  <c r="S4707" i="9"/>
  <c r="J4707" i="9"/>
  <c r="R4707" i="9" s="1"/>
  <c r="I4707" i="9"/>
  <c r="Q4707" i="9" s="1"/>
  <c r="S4706" i="9"/>
  <c r="J4706" i="9"/>
  <c r="R4706" i="9" s="1"/>
  <c r="I4706" i="9"/>
  <c r="Q4706" i="9" s="1"/>
  <c r="S4705" i="9"/>
  <c r="J4705" i="9"/>
  <c r="R4705" i="9" s="1"/>
  <c r="I4705" i="9"/>
  <c r="Q4705" i="9" s="1"/>
  <c r="S4704" i="9"/>
  <c r="J4704" i="9"/>
  <c r="R4704" i="9" s="1"/>
  <c r="I4704" i="9"/>
  <c r="Q4704" i="9" s="1"/>
  <c r="S4703" i="9"/>
  <c r="J4703" i="9"/>
  <c r="R4703" i="9" s="1"/>
  <c r="I4703" i="9"/>
  <c r="Q4703" i="9" s="1"/>
  <c r="S4702" i="9"/>
  <c r="J4702" i="9"/>
  <c r="R4702" i="9" s="1"/>
  <c r="I4702" i="9"/>
  <c r="Q4702" i="9" s="1"/>
  <c r="S4701" i="9"/>
  <c r="J4701" i="9"/>
  <c r="R4701" i="9" s="1"/>
  <c r="I4701" i="9"/>
  <c r="Q4701" i="9" s="1"/>
  <c r="S4700" i="9"/>
  <c r="J4700" i="9"/>
  <c r="R4700" i="9" s="1"/>
  <c r="I4700" i="9"/>
  <c r="Q4700" i="9" s="1"/>
  <c r="S4699" i="9"/>
  <c r="J4699" i="9"/>
  <c r="R4699" i="9" s="1"/>
  <c r="I4699" i="9"/>
  <c r="Q4699" i="9" s="1"/>
  <c r="S4698" i="9"/>
  <c r="J4698" i="9"/>
  <c r="R4698" i="9" s="1"/>
  <c r="I4698" i="9"/>
  <c r="Q4698" i="9" s="1"/>
  <c r="S4697" i="9"/>
  <c r="J4697" i="9"/>
  <c r="R4697" i="9" s="1"/>
  <c r="I4697" i="9"/>
  <c r="Q4697" i="9" s="1"/>
  <c r="S4696" i="9"/>
  <c r="J4696" i="9"/>
  <c r="R4696" i="9" s="1"/>
  <c r="I4696" i="9"/>
  <c r="Q4696" i="9" s="1"/>
  <c r="S4695" i="9"/>
  <c r="J4695" i="9"/>
  <c r="R4695" i="9" s="1"/>
  <c r="I4695" i="9"/>
  <c r="Q4695" i="9" s="1"/>
  <c r="S4694" i="9"/>
  <c r="J4694" i="9"/>
  <c r="R4694" i="9" s="1"/>
  <c r="I4694" i="9"/>
  <c r="Q4694" i="9" s="1"/>
  <c r="S4693" i="9"/>
  <c r="J4693" i="9"/>
  <c r="R4693" i="9" s="1"/>
  <c r="I4693" i="9"/>
  <c r="Q4693" i="9" s="1"/>
  <c r="S4692" i="9"/>
  <c r="J4692" i="9"/>
  <c r="R4692" i="9" s="1"/>
  <c r="I4692" i="9"/>
  <c r="Q4692" i="9" s="1"/>
  <c r="S4691" i="9"/>
  <c r="J4691" i="9"/>
  <c r="R4691" i="9" s="1"/>
  <c r="I4691" i="9"/>
  <c r="Q4691" i="9" s="1"/>
  <c r="S4690" i="9"/>
  <c r="J4690" i="9"/>
  <c r="R4690" i="9" s="1"/>
  <c r="I4690" i="9"/>
  <c r="Q4690" i="9" s="1"/>
  <c r="S4689" i="9"/>
  <c r="J4689" i="9"/>
  <c r="R4689" i="9" s="1"/>
  <c r="I4689" i="9"/>
  <c r="Q4689" i="9" s="1"/>
  <c r="S4688" i="9"/>
  <c r="J4688" i="9"/>
  <c r="R4688" i="9" s="1"/>
  <c r="I4688" i="9"/>
  <c r="Q4688" i="9" s="1"/>
  <c r="S4687" i="9"/>
  <c r="J4687" i="9"/>
  <c r="R4687" i="9" s="1"/>
  <c r="I4687" i="9"/>
  <c r="Q4687" i="9" s="1"/>
  <c r="S4686" i="9"/>
  <c r="J4686" i="9"/>
  <c r="R4686" i="9" s="1"/>
  <c r="I4686" i="9"/>
  <c r="Q4686" i="9" s="1"/>
  <c r="S4685" i="9"/>
  <c r="J4685" i="9"/>
  <c r="R4685" i="9" s="1"/>
  <c r="I4685" i="9"/>
  <c r="Q4685" i="9" s="1"/>
  <c r="S4684" i="9"/>
  <c r="J4684" i="9"/>
  <c r="R4684" i="9" s="1"/>
  <c r="I4684" i="9"/>
  <c r="Q4684" i="9" s="1"/>
  <c r="S4683" i="9"/>
  <c r="J4683" i="9"/>
  <c r="R4683" i="9" s="1"/>
  <c r="I4683" i="9"/>
  <c r="Q4683" i="9" s="1"/>
  <c r="S4682" i="9"/>
  <c r="J4682" i="9"/>
  <c r="R4682" i="9" s="1"/>
  <c r="I4682" i="9"/>
  <c r="Q4682" i="9" s="1"/>
  <c r="S4681" i="9"/>
  <c r="J4681" i="9"/>
  <c r="R4681" i="9" s="1"/>
  <c r="I4681" i="9"/>
  <c r="Q4681" i="9" s="1"/>
  <c r="S4680" i="9"/>
  <c r="J4680" i="9"/>
  <c r="R4680" i="9" s="1"/>
  <c r="I4680" i="9"/>
  <c r="Q4680" i="9" s="1"/>
  <c r="S4679" i="9"/>
  <c r="J4679" i="9"/>
  <c r="R4679" i="9" s="1"/>
  <c r="I4679" i="9"/>
  <c r="Q4679" i="9" s="1"/>
  <c r="S4678" i="9"/>
  <c r="J4678" i="9"/>
  <c r="R4678" i="9" s="1"/>
  <c r="I4678" i="9"/>
  <c r="Q4678" i="9" s="1"/>
  <c r="S4677" i="9"/>
  <c r="J4677" i="9"/>
  <c r="R4677" i="9" s="1"/>
  <c r="I4677" i="9"/>
  <c r="Q4677" i="9" s="1"/>
  <c r="S4676" i="9"/>
  <c r="J4676" i="9"/>
  <c r="R4676" i="9" s="1"/>
  <c r="I4676" i="9"/>
  <c r="Q4676" i="9" s="1"/>
  <c r="S4675" i="9"/>
  <c r="J4675" i="9"/>
  <c r="R4675" i="9" s="1"/>
  <c r="I4675" i="9"/>
  <c r="Q4675" i="9" s="1"/>
  <c r="S4674" i="9"/>
  <c r="J4674" i="9"/>
  <c r="R4674" i="9" s="1"/>
  <c r="I4674" i="9"/>
  <c r="Q4674" i="9" s="1"/>
  <c r="S4673" i="9"/>
  <c r="J4673" i="9"/>
  <c r="R4673" i="9" s="1"/>
  <c r="I4673" i="9"/>
  <c r="Q4673" i="9" s="1"/>
  <c r="S4672" i="9"/>
  <c r="J4672" i="9"/>
  <c r="R4672" i="9" s="1"/>
  <c r="I4672" i="9"/>
  <c r="Q4672" i="9" s="1"/>
  <c r="S4671" i="9"/>
  <c r="J4671" i="9"/>
  <c r="R4671" i="9" s="1"/>
  <c r="I4671" i="9"/>
  <c r="Q4671" i="9" s="1"/>
  <c r="S4670" i="9"/>
  <c r="J4670" i="9"/>
  <c r="R4670" i="9" s="1"/>
  <c r="I4670" i="9"/>
  <c r="Q4670" i="9" s="1"/>
  <c r="S4669" i="9"/>
  <c r="J4669" i="9"/>
  <c r="R4669" i="9" s="1"/>
  <c r="I4669" i="9"/>
  <c r="Q4669" i="9" s="1"/>
  <c r="S4668" i="9"/>
  <c r="J4668" i="9"/>
  <c r="R4668" i="9" s="1"/>
  <c r="I4668" i="9"/>
  <c r="Q4668" i="9" s="1"/>
  <c r="S4667" i="9"/>
  <c r="J4667" i="9"/>
  <c r="R4667" i="9" s="1"/>
  <c r="I4667" i="9"/>
  <c r="Q4667" i="9" s="1"/>
  <c r="S4666" i="9"/>
  <c r="J4666" i="9"/>
  <c r="R4666" i="9" s="1"/>
  <c r="I4666" i="9"/>
  <c r="Q4666" i="9" s="1"/>
  <c r="S4665" i="9"/>
  <c r="J4665" i="9"/>
  <c r="R4665" i="9" s="1"/>
  <c r="I4665" i="9"/>
  <c r="Q4665" i="9" s="1"/>
  <c r="S4664" i="9"/>
  <c r="J4664" i="9"/>
  <c r="R4664" i="9" s="1"/>
  <c r="I4664" i="9"/>
  <c r="Q4664" i="9" s="1"/>
  <c r="S4663" i="9"/>
  <c r="J4663" i="9"/>
  <c r="R4663" i="9" s="1"/>
  <c r="I4663" i="9"/>
  <c r="Q4663" i="9" s="1"/>
  <c r="S4662" i="9"/>
  <c r="J4662" i="9"/>
  <c r="R4662" i="9" s="1"/>
  <c r="I4662" i="9"/>
  <c r="Q4662" i="9" s="1"/>
  <c r="S4661" i="9"/>
  <c r="J4661" i="9"/>
  <c r="R4661" i="9" s="1"/>
  <c r="I4661" i="9"/>
  <c r="Q4661" i="9" s="1"/>
  <c r="S4660" i="9"/>
  <c r="J4660" i="9"/>
  <c r="R4660" i="9" s="1"/>
  <c r="I4660" i="9"/>
  <c r="Q4660" i="9" s="1"/>
  <c r="S4659" i="9"/>
  <c r="J4659" i="9"/>
  <c r="R4659" i="9" s="1"/>
  <c r="I4659" i="9"/>
  <c r="Q4659" i="9" s="1"/>
  <c r="S4658" i="9"/>
  <c r="J4658" i="9"/>
  <c r="R4658" i="9" s="1"/>
  <c r="I4658" i="9"/>
  <c r="Q4658" i="9" s="1"/>
  <c r="S4657" i="9"/>
  <c r="J4657" i="9"/>
  <c r="R4657" i="9" s="1"/>
  <c r="I4657" i="9"/>
  <c r="Q4657" i="9" s="1"/>
  <c r="S4656" i="9"/>
  <c r="J4656" i="9"/>
  <c r="R4656" i="9" s="1"/>
  <c r="I4656" i="9"/>
  <c r="Q4656" i="9" s="1"/>
  <c r="S4655" i="9"/>
  <c r="J4655" i="9"/>
  <c r="R4655" i="9" s="1"/>
  <c r="I4655" i="9"/>
  <c r="Q4655" i="9" s="1"/>
  <c r="S4654" i="9"/>
  <c r="J4654" i="9"/>
  <c r="R4654" i="9" s="1"/>
  <c r="I4654" i="9"/>
  <c r="Q4654" i="9" s="1"/>
  <c r="S4653" i="9"/>
  <c r="J4653" i="9"/>
  <c r="R4653" i="9" s="1"/>
  <c r="I4653" i="9"/>
  <c r="Q4653" i="9" s="1"/>
  <c r="S4652" i="9"/>
  <c r="J4652" i="9"/>
  <c r="R4652" i="9" s="1"/>
  <c r="I4652" i="9"/>
  <c r="Q4652" i="9" s="1"/>
  <c r="S4651" i="9"/>
  <c r="J4651" i="9"/>
  <c r="R4651" i="9" s="1"/>
  <c r="I4651" i="9"/>
  <c r="Q4651" i="9" s="1"/>
  <c r="S4650" i="9"/>
  <c r="J4650" i="9"/>
  <c r="R4650" i="9" s="1"/>
  <c r="I4650" i="9"/>
  <c r="Q4650" i="9" s="1"/>
  <c r="S4649" i="9"/>
  <c r="J4649" i="9"/>
  <c r="R4649" i="9" s="1"/>
  <c r="I4649" i="9"/>
  <c r="Q4649" i="9" s="1"/>
  <c r="S4648" i="9"/>
  <c r="J4648" i="9"/>
  <c r="R4648" i="9" s="1"/>
  <c r="I4648" i="9"/>
  <c r="Q4648" i="9" s="1"/>
  <c r="S4647" i="9"/>
  <c r="J4647" i="9"/>
  <c r="R4647" i="9" s="1"/>
  <c r="I4647" i="9"/>
  <c r="Q4647" i="9" s="1"/>
  <c r="S4646" i="9"/>
  <c r="J4646" i="9"/>
  <c r="R4646" i="9" s="1"/>
  <c r="I4646" i="9"/>
  <c r="Q4646" i="9" s="1"/>
  <c r="S4645" i="9"/>
  <c r="J4645" i="9"/>
  <c r="R4645" i="9" s="1"/>
  <c r="I4645" i="9"/>
  <c r="Q4645" i="9" s="1"/>
  <c r="S4644" i="9"/>
  <c r="J4644" i="9"/>
  <c r="R4644" i="9" s="1"/>
  <c r="I4644" i="9"/>
  <c r="Q4644" i="9" s="1"/>
  <c r="S4643" i="9"/>
  <c r="J4643" i="9"/>
  <c r="R4643" i="9" s="1"/>
  <c r="I4643" i="9"/>
  <c r="Q4643" i="9" s="1"/>
  <c r="S4642" i="9"/>
  <c r="J4642" i="9"/>
  <c r="R4642" i="9" s="1"/>
  <c r="I4642" i="9"/>
  <c r="Q4642" i="9" s="1"/>
  <c r="S4641" i="9"/>
  <c r="J4641" i="9"/>
  <c r="R4641" i="9" s="1"/>
  <c r="I4641" i="9"/>
  <c r="Q4641" i="9" s="1"/>
  <c r="S4640" i="9"/>
  <c r="J4640" i="9"/>
  <c r="R4640" i="9" s="1"/>
  <c r="I4640" i="9"/>
  <c r="Q4640" i="9" s="1"/>
  <c r="S4639" i="9"/>
  <c r="J4639" i="9"/>
  <c r="R4639" i="9" s="1"/>
  <c r="I4639" i="9"/>
  <c r="Q4639" i="9" s="1"/>
  <c r="S4638" i="9"/>
  <c r="J4638" i="9"/>
  <c r="R4638" i="9" s="1"/>
  <c r="I4638" i="9"/>
  <c r="Q4638" i="9" s="1"/>
  <c r="S4637" i="9"/>
  <c r="J4637" i="9"/>
  <c r="R4637" i="9" s="1"/>
  <c r="I4637" i="9"/>
  <c r="Q4637" i="9" s="1"/>
  <c r="S4636" i="9"/>
  <c r="J4636" i="9"/>
  <c r="R4636" i="9" s="1"/>
  <c r="I4636" i="9"/>
  <c r="Q4636" i="9" s="1"/>
  <c r="S4635" i="9"/>
  <c r="J4635" i="9"/>
  <c r="R4635" i="9" s="1"/>
  <c r="I4635" i="9"/>
  <c r="Q4635" i="9" s="1"/>
  <c r="S4634" i="9"/>
  <c r="J4634" i="9"/>
  <c r="R4634" i="9" s="1"/>
  <c r="I4634" i="9"/>
  <c r="Q4634" i="9" s="1"/>
  <c r="S4633" i="9"/>
  <c r="J4633" i="9"/>
  <c r="R4633" i="9" s="1"/>
  <c r="I4633" i="9"/>
  <c r="Q4633" i="9" s="1"/>
  <c r="S4632" i="9"/>
  <c r="J4632" i="9"/>
  <c r="R4632" i="9" s="1"/>
  <c r="I4632" i="9"/>
  <c r="Q4632" i="9" s="1"/>
  <c r="S4631" i="9"/>
  <c r="J4631" i="9"/>
  <c r="R4631" i="9" s="1"/>
  <c r="I4631" i="9"/>
  <c r="Q4631" i="9" s="1"/>
  <c r="S4630" i="9"/>
  <c r="J4630" i="9"/>
  <c r="R4630" i="9" s="1"/>
  <c r="I4630" i="9"/>
  <c r="Q4630" i="9" s="1"/>
  <c r="S4629" i="9"/>
  <c r="J4629" i="9"/>
  <c r="R4629" i="9" s="1"/>
  <c r="I4629" i="9"/>
  <c r="Q4629" i="9" s="1"/>
  <c r="S4628" i="9"/>
  <c r="J4628" i="9"/>
  <c r="R4628" i="9" s="1"/>
  <c r="I4628" i="9"/>
  <c r="Q4628" i="9" s="1"/>
  <c r="S4627" i="9"/>
  <c r="J4627" i="9"/>
  <c r="R4627" i="9" s="1"/>
  <c r="I4627" i="9"/>
  <c r="Q4627" i="9" s="1"/>
  <c r="S4626" i="9"/>
  <c r="J4626" i="9"/>
  <c r="R4626" i="9" s="1"/>
  <c r="I4626" i="9"/>
  <c r="Q4626" i="9" s="1"/>
  <c r="S4625" i="9"/>
  <c r="J4625" i="9"/>
  <c r="R4625" i="9" s="1"/>
  <c r="I4625" i="9"/>
  <c r="Q4625" i="9" s="1"/>
  <c r="S4624" i="9"/>
  <c r="J4624" i="9"/>
  <c r="R4624" i="9" s="1"/>
  <c r="I4624" i="9"/>
  <c r="Q4624" i="9" s="1"/>
  <c r="S4623" i="9"/>
  <c r="J4623" i="9"/>
  <c r="R4623" i="9" s="1"/>
  <c r="I4623" i="9"/>
  <c r="Q4623" i="9" s="1"/>
  <c r="S4622" i="9"/>
  <c r="J4622" i="9"/>
  <c r="R4622" i="9" s="1"/>
  <c r="I4622" i="9"/>
  <c r="Q4622" i="9" s="1"/>
  <c r="S4621" i="9"/>
  <c r="J4621" i="9"/>
  <c r="R4621" i="9" s="1"/>
  <c r="I4621" i="9"/>
  <c r="Q4621" i="9" s="1"/>
  <c r="S4620" i="9"/>
  <c r="J4620" i="9"/>
  <c r="R4620" i="9" s="1"/>
  <c r="I4620" i="9"/>
  <c r="Q4620" i="9" s="1"/>
  <c r="S4619" i="9"/>
  <c r="J4619" i="9"/>
  <c r="R4619" i="9" s="1"/>
  <c r="I4619" i="9"/>
  <c r="Q4619" i="9" s="1"/>
  <c r="S4618" i="9"/>
  <c r="J4618" i="9"/>
  <c r="R4618" i="9" s="1"/>
  <c r="I4618" i="9"/>
  <c r="Q4618" i="9" s="1"/>
  <c r="S4617" i="9"/>
  <c r="J4617" i="9"/>
  <c r="R4617" i="9" s="1"/>
  <c r="I4617" i="9"/>
  <c r="Q4617" i="9" s="1"/>
  <c r="S4616" i="9"/>
  <c r="J4616" i="9"/>
  <c r="R4616" i="9" s="1"/>
  <c r="I4616" i="9"/>
  <c r="Q4616" i="9" s="1"/>
  <c r="S4615" i="9"/>
  <c r="J4615" i="9"/>
  <c r="R4615" i="9" s="1"/>
  <c r="I4615" i="9"/>
  <c r="Q4615" i="9" s="1"/>
  <c r="S4614" i="9"/>
  <c r="J4614" i="9"/>
  <c r="R4614" i="9" s="1"/>
  <c r="I4614" i="9"/>
  <c r="Q4614" i="9" s="1"/>
  <c r="S4613" i="9"/>
  <c r="J4613" i="9"/>
  <c r="R4613" i="9" s="1"/>
  <c r="I4613" i="9"/>
  <c r="Q4613" i="9" s="1"/>
  <c r="S4612" i="9"/>
  <c r="J4612" i="9"/>
  <c r="R4612" i="9" s="1"/>
  <c r="I4612" i="9"/>
  <c r="Q4612" i="9" s="1"/>
  <c r="S4611" i="9"/>
  <c r="J4611" i="9"/>
  <c r="R4611" i="9" s="1"/>
  <c r="I4611" i="9"/>
  <c r="Q4611" i="9" s="1"/>
  <c r="S4610" i="9"/>
  <c r="J4610" i="9"/>
  <c r="R4610" i="9" s="1"/>
  <c r="I4610" i="9"/>
  <c r="Q4610" i="9" s="1"/>
  <c r="S4609" i="9"/>
  <c r="J4609" i="9"/>
  <c r="R4609" i="9" s="1"/>
  <c r="I4609" i="9"/>
  <c r="Q4609" i="9" s="1"/>
  <c r="S4608" i="9"/>
  <c r="J4608" i="9"/>
  <c r="R4608" i="9" s="1"/>
  <c r="I4608" i="9"/>
  <c r="Q4608" i="9" s="1"/>
  <c r="S4607" i="9"/>
  <c r="J4607" i="9"/>
  <c r="R4607" i="9" s="1"/>
  <c r="I4607" i="9"/>
  <c r="Q4607" i="9" s="1"/>
  <c r="S4606" i="9"/>
  <c r="J4606" i="9"/>
  <c r="R4606" i="9" s="1"/>
  <c r="I4606" i="9"/>
  <c r="Q4606" i="9" s="1"/>
  <c r="S4605" i="9"/>
  <c r="J4605" i="9"/>
  <c r="R4605" i="9" s="1"/>
  <c r="I4605" i="9"/>
  <c r="Q4605" i="9" s="1"/>
  <c r="S4604" i="9"/>
  <c r="J4604" i="9"/>
  <c r="R4604" i="9" s="1"/>
  <c r="I4604" i="9"/>
  <c r="Q4604" i="9" s="1"/>
  <c r="S4603" i="9"/>
  <c r="J4603" i="9"/>
  <c r="R4603" i="9" s="1"/>
  <c r="I4603" i="9"/>
  <c r="Q4603" i="9" s="1"/>
  <c r="S4602" i="9"/>
  <c r="J4602" i="9"/>
  <c r="R4602" i="9" s="1"/>
  <c r="I4602" i="9"/>
  <c r="Q4602" i="9" s="1"/>
  <c r="S4601" i="9"/>
  <c r="J4601" i="9"/>
  <c r="R4601" i="9" s="1"/>
  <c r="I4601" i="9"/>
  <c r="Q4601" i="9" s="1"/>
  <c r="S4600" i="9"/>
  <c r="J4600" i="9"/>
  <c r="R4600" i="9" s="1"/>
  <c r="I4600" i="9"/>
  <c r="Q4600" i="9" s="1"/>
  <c r="S4599" i="9"/>
  <c r="J4599" i="9"/>
  <c r="R4599" i="9" s="1"/>
  <c r="I4599" i="9"/>
  <c r="Q4599" i="9" s="1"/>
  <c r="S4598" i="9"/>
  <c r="J4598" i="9"/>
  <c r="R4598" i="9" s="1"/>
  <c r="I4598" i="9"/>
  <c r="Q4598" i="9" s="1"/>
  <c r="S4597" i="9"/>
  <c r="J4597" i="9"/>
  <c r="R4597" i="9" s="1"/>
  <c r="I4597" i="9"/>
  <c r="Q4597" i="9" s="1"/>
  <c r="S4596" i="9"/>
  <c r="J4596" i="9"/>
  <c r="R4596" i="9" s="1"/>
  <c r="I4596" i="9"/>
  <c r="Q4596" i="9" s="1"/>
  <c r="S4595" i="9"/>
  <c r="J4595" i="9"/>
  <c r="R4595" i="9" s="1"/>
  <c r="I4595" i="9"/>
  <c r="Q4595" i="9" s="1"/>
  <c r="S4594" i="9"/>
  <c r="J4594" i="9"/>
  <c r="R4594" i="9" s="1"/>
  <c r="I4594" i="9"/>
  <c r="Q4594" i="9" s="1"/>
  <c r="S4593" i="9"/>
  <c r="J4593" i="9"/>
  <c r="R4593" i="9" s="1"/>
  <c r="I4593" i="9"/>
  <c r="Q4593" i="9" s="1"/>
  <c r="S4592" i="9"/>
  <c r="J4592" i="9"/>
  <c r="R4592" i="9" s="1"/>
  <c r="I4592" i="9"/>
  <c r="Q4592" i="9" s="1"/>
  <c r="S4591" i="9"/>
  <c r="J4591" i="9"/>
  <c r="R4591" i="9" s="1"/>
  <c r="I4591" i="9"/>
  <c r="Q4591" i="9" s="1"/>
  <c r="S4590" i="9"/>
  <c r="J4590" i="9"/>
  <c r="R4590" i="9" s="1"/>
  <c r="I4590" i="9"/>
  <c r="Q4590" i="9" s="1"/>
  <c r="S4589" i="9"/>
  <c r="J4589" i="9"/>
  <c r="R4589" i="9" s="1"/>
  <c r="I4589" i="9"/>
  <c r="Q4589" i="9" s="1"/>
  <c r="S4588" i="9"/>
  <c r="J4588" i="9"/>
  <c r="R4588" i="9" s="1"/>
  <c r="I4588" i="9"/>
  <c r="Q4588" i="9" s="1"/>
  <c r="S4587" i="9"/>
  <c r="J4587" i="9"/>
  <c r="R4587" i="9" s="1"/>
  <c r="I4587" i="9"/>
  <c r="Q4587" i="9" s="1"/>
  <c r="S4586" i="9"/>
  <c r="J4586" i="9"/>
  <c r="R4586" i="9" s="1"/>
  <c r="I4586" i="9"/>
  <c r="Q4586" i="9" s="1"/>
  <c r="S4585" i="9"/>
  <c r="J4585" i="9"/>
  <c r="R4585" i="9" s="1"/>
  <c r="I4585" i="9"/>
  <c r="Q4585" i="9" s="1"/>
  <c r="S4584" i="9"/>
  <c r="J4584" i="9"/>
  <c r="R4584" i="9" s="1"/>
  <c r="I4584" i="9"/>
  <c r="Q4584" i="9" s="1"/>
  <c r="S4583" i="9"/>
  <c r="J4583" i="9"/>
  <c r="R4583" i="9" s="1"/>
  <c r="I4583" i="9"/>
  <c r="Q4583" i="9" s="1"/>
  <c r="S4582" i="9"/>
  <c r="J4582" i="9"/>
  <c r="R4582" i="9" s="1"/>
  <c r="I4582" i="9"/>
  <c r="Q4582" i="9" s="1"/>
  <c r="S4581" i="9"/>
  <c r="J4581" i="9"/>
  <c r="R4581" i="9" s="1"/>
  <c r="I4581" i="9"/>
  <c r="Q4581" i="9" s="1"/>
  <c r="S4580" i="9"/>
  <c r="J4580" i="9"/>
  <c r="R4580" i="9" s="1"/>
  <c r="I4580" i="9"/>
  <c r="Q4580" i="9" s="1"/>
  <c r="S4579" i="9"/>
  <c r="J4579" i="9"/>
  <c r="R4579" i="9" s="1"/>
  <c r="I4579" i="9"/>
  <c r="Q4579" i="9" s="1"/>
  <c r="S4578" i="9"/>
  <c r="J4578" i="9"/>
  <c r="R4578" i="9" s="1"/>
  <c r="I4578" i="9"/>
  <c r="Q4578" i="9" s="1"/>
  <c r="S4577" i="9"/>
  <c r="J4577" i="9"/>
  <c r="R4577" i="9" s="1"/>
  <c r="I4577" i="9"/>
  <c r="Q4577" i="9" s="1"/>
  <c r="S4576" i="9"/>
  <c r="J4576" i="9"/>
  <c r="R4576" i="9" s="1"/>
  <c r="I4576" i="9"/>
  <c r="Q4576" i="9" s="1"/>
  <c r="S4575" i="9"/>
  <c r="J4575" i="9"/>
  <c r="R4575" i="9" s="1"/>
  <c r="I4575" i="9"/>
  <c r="Q4575" i="9" s="1"/>
  <c r="S4574" i="9"/>
  <c r="J4574" i="9"/>
  <c r="R4574" i="9" s="1"/>
  <c r="I4574" i="9"/>
  <c r="Q4574" i="9" s="1"/>
  <c r="S4573" i="9"/>
  <c r="J4573" i="9"/>
  <c r="R4573" i="9" s="1"/>
  <c r="I4573" i="9"/>
  <c r="Q4573" i="9" s="1"/>
  <c r="S4572" i="9"/>
  <c r="J4572" i="9"/>
  <c r="R4572" i="9" s="1"/>
  <c r="I4572" i="9"/>
  <c r="Q4572" i="9" s="1"/>
  <c r="S4571" i="9"/>
  <c r="J4571" i="9"/>
  <c r="R4571" i="9" s="1"/>
  <c r="I4571" i="9"/>
  <c r="Q4571" i="9" s="1"/>
  <c r="S4570" i="9"/>
  <c r="J4570" i="9"/>
  <c r="R4570" i="9" s="1"/>
  <c r="I4570" i="9"/>
  <c r="Q4570" i="9" s="1"/>
  <c r="S4569" i="9"/>
  <c r="J4569" i="9"/>
  <c r="R4569" i="9" s="1"/>
  <c r="I4569" i="9"/>
  <c r="Q4569" i="9" s="1"/>
  <c r="S4568" i="9"/>
  <c r="J4568" i="9"/>
  <c r="R4568" i="9" s="1"/>
  <c r="I4568" i="9"/>
  <c r="Q4568" i="9" s="1"/>
  <c r="S4567" i="9"/>
  <c r="J4567" i="9"/>
  <c r="R4567" i="9" s="1"/>
  <c r="I4567" i="9"/>
  <c r="Q4567" i="9" s="1"/>
  <c r="S4566" i="9"/>
  <c r="J4566" i="9"/>
  <c r="R4566" i="9" s="1"/>
  <c r="I4566" i="9"/>
  <c r="Q4566" i="9" s="1"/>
  <c r="S4565" i="9"/>
  <c r="J4565" i="9"/>
  <c r="R4565" i="9" s="1"/>
  <c r="I4565" i="9"/>
  <c r="Q4565" i="9" s="1"/>
  <c r="S4564" i="9"/>
  <c r="J4564" i="9"/>
  <c r="R4564" i="9" s="1"/>
  <c r="I4564" i="9"/>
  <c r="Q4564" i="9" s="1"/>
  <c r="S4563" i="9"/>
  <c r="J4563" i="9"/>
  <c r="R4563" i="9" s="1"/>
  <c r="I4563" i="9"/>
  <c r="Q4563" i="9" s="1"/>
  <c r="S4562" i="9"/>
  <c r="J4562" i="9"/>
  <c r="R4562" i="9" s="1"/>
  <c r="I4562" i="9"/>
  <c r="Q4562" i="9" s="1"/>
  <c r="S4561" i="9"/>
  <c r="J4561" i="9"/>
  <c r="R4561" i="9" s="1"/>
  <c r="I4561" i="9"/>
  <c r="Q4561" i="9" s="1"/>
  <c r="S4560" i="9"/>
  <c r="J4560" i="9"/>
  <c r="R4560" i="9" s="1"/>
  <c r="I4560" i="9"/>
  <c r="Q4560" i="9" s="1"/>
  <c r="S4559" i="9"/>
  <c r="J4559" i="9"/>
  <c r="R4559" i="9" s="1"/>
  <c r="I4559" i="9"/>
  <c r="Q4559" i="9" s="1"/>
  <c r="S4558" i="9"/>
  <c r="J4558" i="9"/>
  <c r="R4558" i="9" s="1"/>
  <c r="I4558" i="9"/>
  <c r="Q4558" i="9" s="1"/>
  <c r="S4557" i="9"/>
  <c r="J4557" i="9"/>
  <c r="R4557" i="9" s="1"/>
  <c r="I4557" i="9"/>
  <c r="Q4557" i="9" s="1"/>
  <c r="S4556" i="9"/>
  <c r="J4556" i="9"/>
  <c r="R4556" i="9" s="1"/>
  <c r="I4556" i="9"/>
  <c r="Q4556" i="9" s="1"/>
  <c r="S4555" i="9"/>
  <c r="J4555" i="9"/>
  <c r="R4555" i="9" s="1"/>
  <c r="I4555" i="9"/>
  <c r="Q4555" i="9" s="1"/>
  <c r="S4554" i="9"/>
  <c r="J4554" i="9"/>
  <c r="R4554" i="9" s="1"/>
  <c r="I4554" i="9"/>
  <c r="Q4554" i="9" s="1"/>
  <c r="S4553" i="9"/>
  <c r="J4553" i="9"/>
  <c r="R4553" i="9" s="1"/>
  <c r="I4553" i="9"/>
  <c r="Q4553" i="9" s="1"/>
  <c r="S4552" i="9"/>
  <c r="J4552" i="9"/>
  <c r="R4552" i="9" s="1"/>
  <c r="I4552" i="9"/>
  <c r="Q4552" i="9" s="1"/>
  <c r="S4551" i="9"/>
  <c r="J4551" i="9"/>
  <c r="R4551" i="9" s="1"/>
  <c r="I4551" i="9"/>
  <c r="Q4551" i="9" s="1"/>
  <c r="S4550" i="9"/>
  <c r="J4550" i="9"/>
  <c r="R4550" i="9" s="1"/>
  <c r="I4550" i="9"/>
  <c r="Q4550" i="9" s="1"/>
  <c r="S4549" i="9"/>
  <c r="J4549" i="9"/>
  <c r="R4549" i="9" s="1"/>
  <c r="I4549" i="9"/>
  <c r="Q4549" i="9" s="1"/>
  <c r="S4548" i="9"/>
  <c r="J4548" i="9"/>
  <c r="R4548" i="9" s="1"/>
  <c r="I4548" i="9"/>
  <c r="Q4548" i="9" s="1"/>
  <c r="S4547" i="9"/>
  <c r="J4547" i="9"/>
  <c r="R4547" i="9" s="1"/>
  <c r="I4547" i="9"/>
  <c r="Q4547" i="9" s="1"/>
  <c r="S4546" i="9"/>
  <c r="J4546" i="9"/>
  <c r="R4546" i="9" s="1"/>
  <c r="I4546" i="9"/>
  <c r="Q4546" i="9" s="1"/>
  <c r="S4545" i="9"/>
  <c r="J4545" i="9"/>
  <c r="R4545" i="9" s="1"/>
  <c r="I4545" i="9"/>
  <c r="Q4545" i="9" s="1"/>
  <c r="S4544" i="9"/>
  <c r="J4544" i="9"/>
  <c r="R4544" i="9" s="1"/>
  <c r="I4544" i="9"/>
  <c r="Q4544" i="9" s="1"/>
  <c r="S4543" i="9"/>
  <c r="J4543" i="9"/>
  <c r="R4543" i="9" s="1"/>
  <c r="I4543" i="9"/>
  <c r="Q4543" i="9" s="1"/>
  <c r="S4542" i="9"/>
  <c r="J4542" i="9"/>
  <c r="R4542" i="9" s="1"/>
  <c r="I4542" i="9"/>
  <c r="Q4542" i="9" s="1"/>
  <c r="S4541" i="9"/>
  <c r="J4541" i="9"/>
  <c r="R4541" i="9" s="1"/>
  <c r="I4541" i="9"/>
  <c r="Q4541" i="9" s="1"/>
  <c r="S4540" i="9"/>
  <c r="J4540" i="9"/>
  <c r="R4540" i="9" s="1"/>
  <c r="I4540" i="9"/>
  <c r="Q4540" i="9" s="1"/>
  <c r="S4539" i="9"/>
  <c r="J4539" i="9"/>
  <c r="R4539" i="9" s="1"/>
  <c r="I4539" i="9"/>
  <c r="Q4539" i="9" s="1"/>
  <c r="S4538" i="9"/>
  <c r="J4538" i="9"/>
  <c r="R4538" i="9" s="1"/>
  <c r="I4538" i="9"/>
  <c r="Q4538" i="9" s="1"/>
  <c r="S4537" i="9"/>
  <c r="J4537" i="9"/>
  <c r="R4537" i="9" s="1"/>
  <c r="I4537" i="9"/>
  <c r="Q4537" i="9" s="1"/>
  <c r="S4536" i="9"/>
  <c r="J4536" i="9"/>
  <c r="R4536" i="9" s="1"/>
  <c r="I4536" i="9"/>
  <c r="Q4536" i="9" s="1"/>
  <c r="S4535" i="9"/>
  <c r="J4535" i="9"/>
  <c r="R4535" i="9" s="1"/>
  <c r="I4535" i="9"/>
  <c r="Q4535" i="9" s="1"/>
  <c r="S4534" i="9"/>
  <c r="J4534" i="9"/>
  <c r="R4534" i="9" s="1"/>
  <c r="I4534" i="9"/>
  <c r="Q4534" i="9" s="1"/>
  <c r="S4533" i="9"/>
  <c r="J4533" i="9"/>
  <c r="R4533" i="9" s="1"/>
  <c r="I4533" i="9"/>
  <c r="Q4533" i="9" s="1"/>
  <c r="S4532" i="9"/>
  <c r="J4532" i="9"/>
  <c r="R4532" i="9" s="1"/>
  <c r="I4532" i="9"/>
  <c r="Q4532" i="9" s="1"/>
  <c r="S4531" i="9"/>
  <c r="J4531" i="9"/>
  <c r="R4531" i="9" s="1"/>
  <c r="I4531" i="9"/>
  <c r="Q4531" i="9" s="1"/>
  <c r="S4530" i="9"/>
  <c r="J4530" i="9"/>
  <c r="R4530" i="9" s="1"/>
  <c r="I4530" i="9"/>
  <c r="Q4530" i="9" s="1"/>
  <c r="S4529" i="9"/>
  <c r="J4529" i="9"/>
  <c r="R4529" i="9" s="1"/>
  <c r="I4529" i="9"/>
  <c r="Q4529" i="9" s="1"/>
  <c r="S4528" i="9"/>
  <c r="J4528" i="9"/>
  <c r="R4528" i="9" s="1"/>
  <c r="I4528" i="9"/>
  <c r="Q4528" i="9" s="1"/>
  <c r="S4527" i="9"/>
  <c r="J4527" i="9"/>
  <c r="R4527" i="9" s="1"/>
  <c r="I4527" i="9"/>
  <c r="Q4527" i="9" s="1"/>
  <c r="S4526" i="9"/>
  <c r="J4526" i="9"/>
  <c r="R4526" i="9" s="1"/>
  <c r="I4526" i="9"/>
  <c r="Q4526" i="9" s="1"/>
  <c r="S4525" i="9"/>
  <c r="J4525" i="9"/>
  <c r="R4525" i="9" s="1"/>
  <c r="I4525" i="9"/>
  <c r="Q4525" i="9" s="1"/>
  <c r="S4524" i="9"/>
  <c r="J4524" i="9"/>
  <c r="R4524" i="9" s="1"/>
  <c r="I4524" i="9"/>
  <c r="Q4524" i="9" s="1"/>
  <c r="S4523" i="9"/>
  <c r="J4523" i="9"/>
  <c r="R4523" i="9" s="1"/>
  <c r="I4523" i="9"/>
  <c r="Q4523" i="9" s="1"/>
  <c r="S4522" i="9"/>
  <c r="J4522" i="9"/>
  <c r="R4522" i="9" s="1"/>
  <c r="I4522" i="9"/>
  <c r="Q4522" i="9" s="1"/>
  <c r="S4521" i="9"/>
  <c r="J4521" i="9"/>
  <c r="R4521" i="9" s="1"/>
  <c r="I4521" i="9"/>
  <c r="Q4521" i="9" s="1"/>
  <c r="S4520" i="9"/>
  <c r="J4520" i="9"/>
  <c r="R4520" i="9" s="1"/>
  <c r="I4520" i="9"/>
  <c r="Q4520" i="9" s="1"/>
  <c r="S4519" i="9"/>
  <c r="J4519" i="9"/>
  <c r="R4519" i="9" s="1"/>
  <c r="I4519" i="9"/>
  <c r="Q4519" i="9" s="1"/>
  <c r="S4518" i="9"/>
  <c r="J4518" i="9"/>
  <c r="R4518" i="9" s="1"/>
  <c r="I4518" i="9"/>
  <c r="Q4518" i="9" s="1"/>
  <c r="S4517" i="9"/>
  <c r="J4517" i="9"/>
  <c r="R4517" i="9" s="1"/>
  <c r="I4517" i="9"/>
  <c r="Q4517" i="9" s="1"/>
  <c r="S4516" i="9"/>
  <c r="J4516" i="9"/>
  <c r="R4516" i="9" s="1"/>
  <c r="I4516" i="9"/>
  <c r="Q4516" i="9" s="1"/>
  <c r="S4515" i="9"/>
  <c r="J4515" i="9"/>
  <c r="R4515" i="9" s="1"/>
  <c r="I4515" i="9"/>
  <c r="Q4515" i="9" s="1"/>
  <c r="S4514" i="9"/>
  <c r="J4514" i="9"/>
  <c r="R4514" i="9" s="1"/>
  <c r="I4514" i="9"/>
  <c r="Q4514" i="9" s="1"/>
  <c r="S4513" i="9"/>
  <c r="J4513" i="9"/>
  <c r="R4513" i="9" s="1"/>
  <c r="I4513" i="9"/>
  <c r="Q4513" i="9" s="1"/>
  <c r="S4512" i="9"/>
  <c r="J4512" i="9"/>
  <c r="R4512" i="9" s="1"/>
  <c r="I4512" i="9"/>
  <c r="Q4512" i="9" s="1"/>
  <c r="S4511" i="9"/>
  <c r="J4511" i="9"/>
  <c r="R4511" i="9" s="1"/>
  <c r="I4511" i="9"/>
  <c r="Q4511" i="9" s="1"/>
  <c r="S4510" i="9"/>
  <c r="J4510" i="9"/>
  <c r="R4510" i="9" s="1"/>
  <c r="I4510" i="9"/>
  <c r="Q4510" i="9" s="1"/>
  <c r="S4509" i="9"/>
  <c r="J4509" i="9"/>
  <c r="R4509" i="9" s="1"/>
  <c r="I4509" i="9"/>
  <c r="Q4509" i="9" s="1"/>
  <c r="S4508" i="9"/>
  <c r="J4508" i="9"/>
  <c r="R4508" i="9" s="1"/>
  <c r="I4508" i="9"/>
  <c r="Q4508" i="9" s="1"/>
  <c r="S4507" i="9"/>
  <c r="J4507" i="9"/>
  <c r="R4507" i="9" s="1"/>
  <c r="I4507" i="9"/>
  <c r="Q4507" i="9" s="1"/>
  <c r="S4506" i="9"/>
  <c r="J4506" i="9"/>
  <c r="R4506" i="9" s="1"/>
  <c r="I4506" i="9"/>
  <c r="Q4506" i="9" s="1"/>
  <c r="S4505" i="9"/>
  <c r="J4505" i="9"/>
  <c r="R4505" i="9" s="1"/>
  <c r="I4505" i="9"/>
  <c r="Q4505" i="9" s="1"/>
  <c r="S4504" i="9"/>
  <c r="J4504" i="9"/>
  <c r="R4504" i="9" s="1"/>
  <c r="I4504" i="9"/>
  <c r="Q4504" i="9" s="1"/>
  <c r="S4503" i="9"/>
  <c r="J4503" i="9"/>
  <c r="R4503" i="9" s="1"/>
  <c r="I4503" i="9"/>
  <c r="Q4503" i="9" s="1"/>
  <c r="S4502" i="9"/>
  <c r="J4502" i="9"/>
  <c r="R4502" i="9" s="1"/>
  <c r="I4502" i="9"/>
  <c r="Q4502" i="9" s="1"/>
  <c r="S4501" i="9"/>
  <c r="J4501" i="9"/>
  <c r="R4501" i="9" s="1"/>
  <c r="I4501" i="9"/>
  <c r="Q4501" i="9" s="1"/>
  <c r="S4500" i="9"/>
  <c r="J4500" i="9"/>
  <c r="R4500" i="9" s="1"/>
  <c r="I4500" i="9"/>
  <c r="Q4500" i="9" s="1"/>
  <c r="S4499" i="9"/>
  <c r="J4499" i="9"/>
  <c r="R4499" i="9" s="1"/>
  <c r="I4499" i="9"/>
  <c r="Q4499" i="9" s="1"/>
  <c r="S4498" i="9"/>
  <c r="J4498" i="9"/>
  <c r="R4498" i="9" s="1"/>
  <c r="I4498" i="9"/>
  <c r="Q4498" i="9" s="1"/>
  <c r="S4497" i="9"/>
  <c r="J4497" i="9"/>
  <c r="R4497" i="9" s="1"/>
  <c r="I4497" i="9"/>
  <c r="Q4497" i="9" s="1"/>
  <c r="S4496" i="9"/>
  <c r="J4496" i="9"/>
  <c r="R4496" i="9" s="1"/>
  <c r="I4496" i="9"/>
  <c r="Q4496" i="9" s="1"/>
  <c r="S4495" i="9"/>
  <c r="J4495" i="9"/>
  <c r="R4495" i="9" s="1"/>
  <c r="I4495" i="9"/>
  <c r="Q4495" i="9" s="1"/>
  <c r="S4494" i="9"/>
  <c r="J4494" i="9"/>
  <c r="R4494" i="9" s="1"/>
  <c r="I4494" i="9"/>
  <c r="Q4494" i="9" s="1"/>
  <c r="S4493" i="9"/>
  <c r="J4493" i="9"/>
  <c r="R4493" i="9" s="1"/>
  <c r="I4493" i="9"/>
  <c r="Q4493" i="9" s="1"/>
  <c r="S4492" i="9"/>
  <c r="J4492" i="9"/>
  <c r="R4492" i="9" s="1"/>
  <c r="I4492" i="9"/>
  <c r="Q4492" i="9" s="1"/>
  <c r="S4491" i="9"/>
  <c r="J4491" i="9"/>
  <c r="R4491" i="9" s="1"/>
  <c r="I4491" i="9"/>
  <c r="Q4491" i="9" s="1"/>
  <c r="S4490" i="9"/>
  <c r="J4490" i="9"/>
  <c r="R4490" i="9" s="1"/>
  <c r="I4490" i="9"/>
  <c r="Q4490" i="9" s="1"/>
  <c r="S4489" i="9"/>
  <c r="J4489" i="9"/>
  <c r="R4489" i="9" s="1"/>
  <c r="I4489" i="9"/>
  <c r="Q4489" i="9" s="1"/>
  <c r="S4488" i="9"/>
  <c r="J4488" i="9"/>
  <c r="R4488" i="9" s="1"/>
  <c r="I4488" i="9"/>
  <c r="Q4488" i="9" s="1"/>
  <c r="S4487" i="9"/>
  <c r="J4487" i="9"/>
  <c r="R4487" i="9" s="1"/>
  <c r="I4487" i="9"/>
  <c r="Q4487" i="9" s="1"/>
  <c r="S4486" i="9"/>
  <c r="J4486" i="9"/>
  <c r="R4486" i="9" s="1"/>
  <c r="I4486" i="9"/>
  <c r="Q4486" i="9" s="1"/>
  <c r="S4485" i="9"/>
  <c r="J4485" i="9"/>
  <c r="R4485" i="9" s="1"/>
  <c r="I4485" i="9"/>
  <c r="Q4485" i="9" s="1"/>
  <c r="S4484" i="9"/>
  <c r="J4484" i="9"/>
  <c r="R4484" i="9" s="1"/>
  <c r="I4484" i="9"/>
  <c r="Q4484" i="9" s="1"/>
  <c r="S4483" i="9"/>
  <c r="J4483" i="9"/>
  <c r="R4483" i="9" s="1"/>
  <c r="I4483" i="9"/>
  <c r="Q4483" i="9" s="1"/>
  <c r="S4482" i="9"/>
  <c r="J4482" i="9"/>
  <c r="R4482" i="9" s="1"/>
  <c r="I4482" i="9"/>
  <c r="Q4482" i="9" s="1"/>
  <c r="S4481" i="9"/>
  <c r="J4481" i="9"/>
  <c r="R4481" i="9" s="1"/>
  <c r="I4481" i="9"/>
  <c r="Q4481" i="9" s="1"/>
  <c r="S4480" i="9"/>
  <c r="J4480" i="9"/>
  <c r="R4480" i="9" s="1"/>
  <c r="I4480" i="9"/>
  <c r="Q4480" i="9" s="1"/>
  <c r="S4479" i="9"/>
  <c r="J4479" i="9"/>
  <c r="R4479" i="9" s="1"/>
  <c r="I4479" i="9"/>
  <c r="Q4479" i="9" s="1"/>
  <c r="S4478" i="9"/>
  <c r="J4478" i="9"/>
  <c r="R4478" i="9" s="1"/>
  <c r="I4478" i="9"/>
  <c r="Q4478" i="9" s="1"/>
  <c r="S4477" i="9"/>
  <c r="J4477" i="9"/>
  <c r="R4477" i="9" s="1"/>
  <c r="I4477" i="9"/>
  <c r="Q4477" i="9" s="1"/>
  <c r="S4476" i="9"/>
  <c r="J4476" i="9"/>
  <c r="R4476" i="9" s="1"/>
  <c r="I4476" i="9"/>
  <c r="Q4476" i="9" s="1"/>
  <c r="S4475" i="9"/>
  <c r="J4475" i="9"/>
  <c r="R4475" i="9" s="1"/>
  <c r="I4475" i="9"/>
  <c r="Q4475" i="9" s="1"/>
  <c r="S4474" i="9"/>
  <c r="J4474" i="9"/>
  <c r="R4474" i="9" s="1"/>
  <c r="I4474" i="9"/>
  <c r="Q4474" i="9" s="1"/>
  <c r="S4473" i="9"/>
  <c r="J4473" i="9"/>
  <c r="R4473" i="9" s="1"/>
  <c r="I4473" i="9"/>
  <c r="Q4473" i="9" s="1"/>
  <c r="S4472" i="9"/>
  <c r="J4472" i="9"/>
  <c r="R4472" i="9" s="1"/>
  <c r="I4472" i="9"/>
  <c r="Q4472" i="9" s="1"/>
  <c r="S4471" i="9"/>
  <c r="J4471" i="9"/>
  <c r="R4471" i="9" s="1"/>
  <c r="I4471" i="9"/>
  <c r="Q4471" i="9" s="1"/>
  <c r="S4470" i="9"/>
  <c r="J4470" i="9"/>
  <c r="R4470" i="9" s="1"/>
  <c r="I4470" i="9"/>
  <c r="Q4470" i="9" s="1"/>
  <c r="S4469" i="9"/>
  <c r="J4469" i="9"/>
  <c r="R4469" i="9" s="1"/>
  <c r="I4469" i="9"/>
  <c r="Q4469" i="9" s="1"/>
  <c r="S4468" i="9"/>
  <c r="J4468" i="9"/>
  <c r="R4468" i="9" s="1"/>
  <c r="I4468" i="9"/>
  <c r="Q4468" i="9" s="1"/>
  <c r="S4467" i="9"/>
  <c r="J4467" i="9"/>
  <c r="R4467" i="9" s="1"/>
  <c r="I4467" i="9"/>
  <c r="Q4467" i="9" s="1"/>
  <c r="S4466" i="9"/>
  <c r="J4466" i="9"/>
  <c r="R4466" i="9" s="1"/>
  <c r="I4466" i="9"/>
  <c r="Q4466" i="9" s="1"/>
  <c r="S4465" i="9"/>
  <c r="J4465" i="9"/>
  <c r="R4465" i="9" s="1"/>
  <c r="I4465" i="9"/>
  <c r="Q4465" i="9" s="1"/>
  <c r="S4464" i="9"/>
  <c r="J4464" i="9"/>
  <c r="R4464" i="9" s="1"/>
  <c r="I4464" i="9"/>
  <c r="Q4464" i="9" s="1"/>
  <c r="S4463" i="9"/>
  <c r="J4463" i="9"/>
  <c r="R4463" i="9" s="1"/>
  <c r="I4463" i="9"/>
  <c r="Q4463" i="9" s="1"/>
  <c r="S4462" i="9"/>
  <c r="J4462" i="9"/>
  <c r="R4462" i="9" s="1"/>
  <c r="I4462" i="9"/>
  <c r="Q4462" i="9" s="1"/>
  <c r="S4461" i="9"/>
  <c r="J4461" i="9"/>
  <c r="R4461" i="9" s="1"/>
  <c r="I4461" i="9"/>
  <c r="Q4461" i="9" s="1"/>
  <c r="S4460" i="9"/>
  <c r="J4460" i="9"/>
  <c r="R4460" i="9" s="1"/>
  <c r="I4460" i="9"/>
  <c r="Q4460" i="9" s="1"/>
  <c r="S4459" i="9"/>
  <c r="J4459" i="9"/>
  <c r="R4459" i="9" s="1"/>
  <c r="I4459" i="9"/>
  <c r="Q4459" i="9" s="1"/>
  <c r="S4458" i="9"/>
  <c r="J4458" i="9"/>
  <c r="R4458" i="9" s="1"/>
  <c r="I4458" i="9"/>
  <c r="Q4458" i="9" s="1"/>
  <c r="S4457" i="9"/>
  <c r="J4457" i="9"/>
  <c r="R4457" i="9" s="1"/>
  <c r="I4457" i="9"/>
  <c r="Q4457" i="9" s="1"/>
  <c r="S4456" i="9"/>
  <c r="J4456" i="9"/>
  <c r="R4456" i="9" s="1"/>
  <c r="I4456" i="9"/>
  <c r="Q4456" i="9" s="1"/>
  <c r="S4455" i="9"/>
  <c r="J4455" i="9"/>
  <c r="R4455" i="9" s="1"/>
  <c r="I4455" i="9"/>
  <c r="Q4455" i="9" s="1"/>
  <c r="S4454" i="9"/>
  <c r="J4454" i="9"/>
  <c r="R4454" i="9" s="1"/>
  <c r="I4454" i="9"/>
  <c r="Q4454" i="9" s="1"/>
  <c r="S4453" i="9"/>
  <c r="J4453" i="9"/>
  <c r="R4453" i="9" s="1"/>
  <c r="I4453" i="9"/>
  <c r="Q4453" i="9" s="1"/>
  <c r="S4452" i="9"/>
  <c r="J4452" i="9"/>
  <c r="R4452" i="9" s="1"/>
  <c r="I4452" i="9"/>
  <c r="Q4452" i="9" s="1"/>
  <c r="S4451" i="9"/>
  <c r="J4451" i="9"/>
  <c r="R4451" i="9" s="1"/>
  <c r="I4451" i="9"/>
  <c r="Q4451" i="9" s="1"/>
  <c r="S4450" i="9"/>
  <c r="J4450" i="9"/>
  <c r="R4450" i="9" s="1"/>
  <c r="I4450" i="9"/>
  <c r="Q4450" i="9" s="1"/>
  <c r="S4449" i="9"/>
  <c r="J4449" i="9"/>
  <c r="R4449" i="9" s="1"/>
  <c r="I4449" i="9"/>
  <c r="Q4449" i="9" s="1"/>
  <c r="S4448" i="9"/>
  <c r="J4448" i="9"/>
  <c r="R4448" i="9" s="1"/>
  <c r="I4448" i="9"/>
  <c r="Q4448" i="9" s="1"/>
  <c r="S4447" i="9"/>
  <c r="J4447" i="9"/>
  <c r="R4447" i="9" s="1"/>
  <c r="I4447" i="9"/>
  <c r="Q4447" i="9" s="1"/>
  <c r="S4446" i="9"/>
  <c r="J4446" i="9"/>
  <c r="R4446" i="9" s="1"/>
  <c r="I4446" i="9"/>
  <c r="Q4446" i="9" s="1"/>
  <c r="S4445" i="9"/>
  <c r="J4445" i="9"/>
  <c r="R4445" i="9" s="1"/>
  <c r="I4445" i="9"/>
  <c r="Q4445" i="9" s="1"/>
  <c r="S4444" i="9"/>
  <c r="J4444" i="9"/>
  <c r="R4444" i="9" s="1"/>
  <c r="I4444" i="9"/>
  <c r="Q4444" i="9" s="1"/>
  <c r="S4443" i="9"/>
  <c r="J4443" i="9"/>
  <c r="R4443" i="9" s="1"/>
  <c r="I4443" i="9"/>
  <c r="Q4443" i="9" s="1"/>
  <c r="S4442" i="9"/>
  <c r="J4442" i="9"/>
  <c r="R4442" i="9" s="1"/>
  <c r="I4442" i="9"/>
  <c r="Q4442" i="9" s="1"/>
  <c r="S4441" i="9"/>
  <c r="J4441" i="9"/>
  <c r="R4441" i="9" s="1"/>
  <c r="I4441" i="9"/>
  <c r="Q4441" i="9" s="1"/>
  <c r="S4440" i="9"/>
  <c r="J4440" i="9"/>
  <c r="R4440" i="9" s="1"/>
  <c r="I4440" i="9"/>
  <c r="Q4440" i="9" s="1"/>
  <c r="S4439" i="9"/>
  <c r="J4439" i="9"/>
  <c r="R4439" i="9" s="1"/>
  <c r="I4439" i="9"/>
  <c r="Q4439" i="9" s="1"/>
  <c r="S4438" i="9"/>
  <c r="J4438" i="9"/>
  <c r="R4438" i="9" s="1"/>
  <c r="I4438" i="9"/>
  <c r="Q4438" i="9" s="1"/>
  <c r="S4437" i="9"/>
  <c r="J4437" i="9"/>
  <c r="R4437" i="9" s="1"/>
  <c r="I4437" i="9"/>
  <c r="Q4437" i="9" s="1"/>
  <c r="S4436" i="9"/>
  <c r="J4436" i="9"/>
  <c r="R4436" i="9" s="1"/>
  <c r="I4436" i="9"/>
  <c r="Q4436" i="9" s="1"/>
  <c r="S4435" i="9"/>
  <c r="J4435" i="9"/>
  <c r="R4435" i="9" s="1"/>
  <c r="I4435" i="9"/>
  <c r="Q4435" i="9" s="1"/>
  <c r="S4434" i="9"/>
  <c r="J4434" i="9"/>
  <c r="R4434" i="9" s="1"/>
  <c r="I4434" i="9"/>
  <c r="Q4434" i="9" s="1"/>
  <c r="S4433" i="9"/>
  <c r="J4433" i="9"/>
  <c r="R4433" i="9" s="1"/>
  <c r="I4433" i="9"/>
  <c r="Q4433" i="9" s="1"/>
  <c r="S4432" i="9"/>
  <c r="J4432" i="9"/>
  <c r="R4432" i="9" s="1"/>
  <c r="I4432" i="9"/>
  <c r="Q4432" i="9" s="1"/>
  <c r="S4431" i="9"/>
  <c r="J4431" i="9"/>
  <c r="R4431" i="9" s="1"/>
  <c r="I4431" i="9"/>
  <c r="Q4431" i="9" s="1"/>
  <c r="S4430" i="9"/>
  <c r="J4430" i="9"/>
  <c r="R4430" i="9" s="1"/>
  <c r="I4430" i="9"/>
  <c r="Q4430" i="9" s="1"/>
  <c r="S4429" i="9"/>
  <c r="J4429" i="9"/>
  <c r="R4429" i="9" s="1"/>
  <c r="I4429" i="9"/>
  <c r="Q4429" i="9" s="1"/>
  <c r="S4428" i="9"/>
  <c r="J4428" i="9"/>
  <c r="R4428" i="9" s="1"/>
  <c r="I4428" i="9"/>
  <c r="Q4428" i="9" s="1"/>
  <c r="S4427" i="9"/>
  <c r="J4427" i="9"/>
  <c r="R4427" i="9" s="1"/>
  <c r="I4427" i="9"/>
  <c r="Q4427" i="9" s="1"/>
  <c r="S4426" i="9"/>
  <c r="J4426" i="9"/>
  <c r="R4426" i="9" s="1"/>
  <c r="I4426" i="9"/>
  <c r="Q4426" i="9" s="1"/>
  <c r="S4425" i="9"/>
  <c r="J4425" i="9"/>
  <c r="R4425" i="9" s="1"/>
  <c r="I4425" i="9"/>
  <c r="Q4425" i="9" s="1"/>
  <c r="S4424" i="9"/>
  <c r="J4424" i="9"/>
  <c r="R4424" i="9" s="1"/>
  <c r="I4424" i="9"/>
  <c r="Q4424" i="9" s="1"/>
  <c r="S4423" i="9"/>
  <c r="J4423" i="9"/>
  <c r="R4423" i="9" s="1"/>
  <c r="I4423" i="9"/>
  <c r="Q4423" i="9" s="1"/>
  <c r="S4422" i="9"/>
  <c r="J4422" i="9"/>
  <c r="R4422" i="9" s="1"/>
  <c r="I4422" i="9"/>
  <c r="Q4422" i="9" s="1"/>
  <c r="S4421" i="9"/>
  <c r="J4421" i="9"/>
  <c r="R4421" i="9" s="1"/>
  <c r="I4421" i="9"/>
  <c r="Q4421" i="9" s="1"/>
  <c r="S4420" i="9"/>
  <c r="J4420" i="9"/>
  <c r="R4420" i="9" s="1"/>
  <c r="I4420" i="9"/>
  <c r="Q4420" i="9" s="1"/>
  <c r="S4419" i="9"/>
  <c r="J4419" i="9"/>
  <c r="R4419" i="9" s="1"/>
  <c r="I4419" i="9"/>
  <c r="Q4419" i="9" s="1"/>
  <c r="S4418" i="9"/>
  <c r="J4418" i="9"/>
  <c r="R4418" i="9" s="1"/>
  <c r="I4418" i="9"/>
  <c r="Q4418" i="9" s="1"/>
  <c r="S4417" i="9"/>
  <c r="J4417" i="9"/>
  <c r="R4417" i="9" s="1"/>
  <c r="I4417" i="9"/>
  <c r="Q4417" i="9" s="1"/>
  <c r="S4416" i="9"/>
  <c r="J4416" i="9"/>
  <c r="R4416" i="9" s="1"/>
  <c r="I4416" i="9"/>
  <c r="Q4416" i="9" s="1"/>
  <c r="S4415" i="9"/>
  <c r="J4415" i="9"/>
  <c r="R4415" i="9" s="1"/>
  <c r="I4415" i="9"/>
  <c r="Q4415" i="9" s="1"/>
  <c r="S4414" i="9"/>
  <c r="J4414" i="9"/>
  <c r="R4414" i="9" s="1"/>
  <c r="I4414" i="9"/>
  <c r="Q4414" i="9" s="1"/>
  <c r="S4413" i="9"/>
  <c r="J4413" i="9"/>
  <c r="R4413" i="9" s="1"/>
  <c r="I4413" i="9"/>
  <c r="Q4413" i="9" s="1"/>
  <c r="S4412" i="9"/>
  <c r="J4412" i="9"/>
  <c r="R4412" i="9" s="1"/>
  <c r="I4412" i="9"/>
  <c r="Q4412" i="9" s="1"/>
  <c r="S4411" i="9"/>
  <c r="J4411" i="9"/>
  <c r="R4411" i="9" s="1"/>
  <c r="I4411" i="9"/>
  <c r="Q4411" i="9" s="1"/>
  <c r="S4410" i="9"/>
  <c r="J4410" i="9"/>
  <c r="R4410" i="9" s="1"/>
  <c r="I4410" i="9"/>
  <c r="Q4410" i="9" s="1"/>
  <c r="S4409" i="9"/>
  <c r="J4409" i="9"/>
  <c r="R4409" i="9" s="1"/>
  <c r="I4409" i="9"/>
  <c r="Q4409" i="9" s="1"/>
  <c r="S4408" i="9"/>
  <c r="J4408" i="9"/>
  <c r="R4408" i="9" s="1"/>
  <c r="I4408" i="9"/>
  <c r="Q4408" i="9" s="1"/>
  <c r="S4407" i="9"/>
  <c r="J4407" i="9"/>
  <c r="R4407" i="9" s="1"/>
  <c r="I4407" i="9"/>
  <c r="Q4407" i="9" s="1"/>
  <c r="S4406" i="9"/>
  <c r="J4406" i="9"/>
  <c r="R4406" i="9" s="1"/>
  <c r="I4406" i="9"/>
  <c r="Q4406" i="9" s="1"/>
  <c r="S4405" i="9"/>
  <c r="J4405" i="9"/>
  <c r="R4405" i="9" s="1"/>
  <c r="I4405" i="9"/>
  <c r="Q4405" i="9" s="1"/>
  <c r="S4404" i="9"/>
  <c r="J4404" i="9"/>
  <c r="R4404" i="9" s="1"/>
  <c r="I4404" i="9"/>
  <c r="Q4404" i="9" s="1"/>
  <c r="S4403" i="9"/>
  <c r="J4403" i="9"/>
  <c r="R4403" i="9" s="1"/>
  <c r="I4403" i="9"/>
  <c r="Q4403" i="9" s="1"/>
  <c r="S4402" i="9"/>
  <c r="J4402" i="9"/>
  <c r="R4402" i="9" s="1"/>
  <c r="I4402" i="9"/>
  <c r="Q4402" i="9" s="1"/>
  <c r="S4401" i="9"/>
  <c r="J4401" i="9"/>
  <c r="R4401" i="9" s="1"/>
  <c r="I4401" i="9"/>
  <c r="Q4401" i="9" s="1"/>
  <c r="S4400" i="9"/>
  <c r="J4400" i="9"/>
  <c r="R4400" i="9" s="1"/>
  <c r="I4400" i="9"/>
  <c r="Q4400" i="9" s="1"/>
  <c r="S4399" i="9"/>
  <c r="J4399" i="9"/>
  <c r="R4399" i="9" s="1"/>
  <c r="I4399" i="9"/>
  <c r="Q4399" i="9" s="1"/>
  <c r="S4398" i="9"/>
  <c r="J4398" i="9"/>
  <c r="R4398" i="9" s="1"/>
  <c r="I4398" i="9"/>
  <c r="Q4398" i="9" s="1"/>
  <c r="S4397" i="9"/>
  <c r="J4397" i="9"/>
  <c r="R4397" i="9" s="1"/>
  <c r="I4397" i="9"/>
  <c r="Q4397" i="9" s="1"/>
  <c r="S4396" i="9"/>
  <c r="J4396" i="9"/>
  <c r="R4396" i="9" s="1"/>
  <c r="I4396" i="9"/>
  <c r="Q4396" i="9" s="1"/>
  <c r="S4395" i="9"/>
  <c r="J4395" i="9"/>
  <c r="R4395" i="9" s="1"/>
  <c r="I4395" i="9"/>
  <c r="Q4395" i="9" s="1"/>
  <c r="S4394" i="9"/>
  <c r="J4394" i="9"/>
  <c r="R4394" i="9" s="1"/>
  <c r="I4394" i="9"/>
  <c r="Q4394" i="9" s="1"/>
  <c r="S4393" i="9"/>
  <c r="J4393" i="9"/>
  <c r="R4393" i="9" s="1"/>
  <c r="I4393" i="9"/>
  <c r="Q4393" i="9" s="1"/>
  <c r="S4392" i="9"/>
  <c r="J4392" i="9"/>
  <c r="R4392" i="9" s="1"/>
  <c r="I4392" i="9"/>
  <c r="Q4392" i="9" s="1"/>
  <c r="S4391" i="9"/>
  <c r="J4391" i="9"/>
  <c r="R4391" i="9" s="1"/>
  <c r="I4391" i="9"/>
  <c r="Q4391" i="9" s="1"/>
  <c r="S4390" i="9"/>
  <c r="J4390" i="9"/>
  <c r="R4390" i="9" s="1"/>
  <c r="I4390" i="9"/>
  <c r="Q4390" i="9" s="1"/>
  <c r="S4389" i="9"/>
  <c r="J4389" i="9"/>
  <c r="R4389" i="9" s="1"/>
  <c r="I4389" i="9"/>
  <c r="Q4389" i="9" s="1"/>
  <c r="S4388" i="9"/>
  <c r="J4388" i="9"/>
  <c r="R4388" i="9" s="1"/>
  <c r="I4388" i="9"/>
  <c r="Q4388" i="9" s="1"/>
  <c r="S4387" i="9"/>
  <c r="J4387" i="9"/>
  <c r="R4387" i="9" s="1"/>
  <c r="I4387" i="9"/>
  <c r="Q4387" i="9" s="1"/>
  <c r="S4386" i="9"/>
  <c r="J4386" i="9"/>
  <c r="R4386" i="9" s="1"/>
  <c r="I4386" i="9"/>
  <c r="Q4386" i="9" s="1"/>
  <c r="S4385" i="9"/>
  <c r="J4385" i="9"/>
  <c r="R4385" i="9" s="1"/>
  <c r="I4385" i="9"/>
  <c r="Q4385" i="9" s="1"/>
  <c r="S4384" i="9"/>
  <c r="J4384" i="9"/>
  <c r="R4384" i="9" s="1"/>
  <c r="I4384" i="9"/>
  <c r="Q4384" i="9" s="1"/>
  <c r="S4383" i="9"/>
  <c r="J4383" i="9"/>
  <c r="R4383" i="9" s="1"/>
  <c r="I4383" i="9"/>
  <c r="Q4383" i="9" s="1"/>
  <c r="S4382" i="9"/>
  <c r="J4382" i="9"/>
  <c r="R4382" i="9" s="1"/>
  <c r="I4382" i="9"/>
  <c r="Q4382" i="9" s="1"/>
  <c r="S4381" i="9"/>
  <c r="J4381" i="9"/>
  <c r="R4381" i="9" s="1"/>
  <c r="I4381" i="9"/>
  <c r="Q4381" i="9" s="1"/>
  <c r="S4380" i="9"/>
  <c r="J4380" i="9"/>
  <c r="R4380" i="9" s="1"/>
  <c r="I4380" i="9"/>
  <c r="Q4380" i="9" s="1"/>
  <c r="S4379" i="9"/>
  <c r="J4379" i="9"/>
  <c r="R4379" i="9" s="1"/>
  <c r="I4379" i="9"/>
  <c r="Q4379" i="9" s="1"/>
  <c r="S4378" i="9"/>
  <c r="J4378" i="9"/>
  <c r="R4378" i="9" s="1"/>
  <c r="I4378" i="9"/>
  <c r="Q4378" i="9" s="1"/>
  <c r="S4377" i="9"/>
  <c r="J4377" i="9"/>
  <c r="R4377" i="9" s="1"/>
  <c r="I4377" i="9"/>
  <c r="Q4377" i="9" s="1"/>
  <c r="S4376" i="9"/>
  <c r="J4376" i="9"/>
  <c r="R4376" i="9" s="1"/>
  <c r="I4376" i="9"/>
  <c r="Q4376" i="9" s="1"/>
  <c r="S4375" i="9"/>
  <c r="J4375" i="9"/>
  <c r="R4375" i="9" s="1"/>
  <c r="I4375" i="9"/>
  <c r="Q4375" i="9" s="1"/>
  <c r="S4374" i="9"/>
  <c r="J4374" i="9"/>
  <c r="R4374" i="9" s="1"/>
  <c r="I4374" i="9"/>
  <c r="Q4374" i="9" s="1"/>
  <c r="S4373" i="9"/>
  <c r="J4373" i="9"/>
  <c r="R4373" i="9" s="1"/>
  <c r="I4373" i="9"/>
  <c r="Q4373" i="9" s="1"/>
  <c r="S4372" i="9"/>
  <c r="J4372" i="9"/>
  <c r="R4372" i="9" s="1"/>
  <c r="I4372" i="9"/>
  <c r="Q4372" i="9" s="1"/>
  <c r="S4371" i="9"/>
  <c r="J4371" i="9"/>
  <c r="R4371" i="9" s="1"/>
  <c r="I4371" i="9"/>
  <c r="Q4371" i="9" s="1"/>
  <c r="S4370" i="9"/>
  <c r="J4370" i="9"/>
  <c r="R4370" i="9" s="1"/>
  <c r="I4370" i="9"/>
  <c r="Q4370" i="9" s="1"/>
  <c r="S4369" i="9"/>
  <c r="J4369" i="9"/>
  <c r="R4369" i="9" s="1"/>
  <c r="I4369" i="9"/>
  <c r="Q4369" i="9" s="1"/>
  <c r="S4368" i="9"/>
  <c r="J4368" i="9"/>
  <c r="R4368" i="9" s="1"/>
  <c r="I4368" i="9"/>
  <c r="Q4368" i="9" s="1"/>
  <c r="S4367" i="9"/>
  <c r="J4367" i="9"/>
  <c r="R4367" i="9" s="1"/>
  <c r="I4367" i="9"/>
  <c r="Q4367" i="9" s="1"/>
  <c r="S4366" i="9"/>
  <c r="J4366" i="9"/>
  <c r="R4366" i="9" s="1"/>
  <c r="I4366" i="9"/>
  <c r="Q4366" i="9" s="1"/>
  <c r="S4365" i="9"/>
  <c r="J4365" i="9"/>
  <c r="R4365" i="9" s="1"/>
  <c r="I4365" i="9"/>
  <c r="Q4365" i="9" s="1"/>
  <c r="S4364" i="9"/>
  <c r="J4364" i="9"/>
  <c r="R4364" i="9" s="1"/>
  <c r="I4364" i="9"/>
  <c r="Q4364" i="9" s="1"/>
  <c r="S4363" i="9"/>
  <c r="J4363" i="9"/>
  <c r="R4363" i="9" s="1"/>
  <c r="I4363" i="9"/>
  <c r="Q4363" i="9" s="1"/>
  <c r="S4362" i="9"/>
  <c r="J4362" i="9"/>
  <c r="R4362" i="9" s="1"/>
  <c r="I4362" i="9"/>
  <c r="Q4362" i="9" s="1"/>
  <c r="S4361" i="9"/>
  <c r="J4361" i="9"/>
  <c r="R4361" i="9" s="1"/>
  <c r="I4361" i="9"/>
  <c r="Q4361" i="9" s="1"/>
  <c r="S4360" i="9"/>
  <c r="J4360" i="9"/>
  <c r="R4360" i="9" s="1"/>
  <c r="I4360" i="9"/>
  <c r="Q4360" i="9" s="1"/>
  <c r="S4359" i="9"/>
  <c r="J4359" i="9"/>
  <c r="R4359" i="9" s="1"/>
  <c r="I4359" i="9"/>
  <c r="Q4359" i="9" s="1"/>
  <c r="S4358" i="9"/>
  <c r="J4358" i="9"/>
  <c r="R4358" i="9" s="1"/>
  <c r="I4358" i="9"/>
  <c r="Q4358" i="9" s="1"/>
  <c r="S4357" i="9"/>
  <c r="J4357" i="9"/>
  <c r="R4357" i="9" s="1"/>
  <c r="I4357" i="9"/>
  <c r="Q4357" i="9" s="1"/>
  <c r="S4356" i="9"/>
  <c r="J4356" i="9"/>
  <c r="R4356" i="9" s="1"/>
  <c r="I4356" i="9"/>
  <c r="Q4356" i="9" s="1"/>
  <c r="S4355" i="9"/>
  <c r="J4355" i="9"/>
  <c r="R4355" i="9" s="1"/>
  <c r="I4355" i="9"/>
  <c r="Q4355" i="9" s="1"/>
  <c r="S4354" i="9"/>
  <c r="J4354" i="9"/>
  <c r="R4354" i="9" s="1"/>
  <c r="I4354" i="9"/>
  <c r="Q4354" i="9" s="1"/>
  <c r="S4353" i="9"/>
  <c r="J4353" i="9"/>
  <c r="R4353" i="9" s="1"/>
  <c r="I4353" i="9"/>
  <c r="Q4353" i="9" s="1"/>
  <c r="S4352" i="9"/>
  <c r="J4352" i="9"/>
  <c r="R4352" i="9" s="1"/>
  <c r="I4352" i="9"/>
  <c r="Q4352" i="9" s="1"/>
  <c r="S4351" i="9"/>
  <c r="J4351" i="9"/>
  <c r="R4351" i="9" s="1"/>
  <c r="I4351" i="9"/>
  <c r="Q4351" i="9" s="1"/>
  <c r="S4350" i="9"/>
  <c r="J4350" i="9"/>
  <c r="R4350" i="9" s="1"/>
  <c r="I4350" i="9"/>
  <c r="Q4350" i="9" s="1"/>
  <c r="S4349" i="9"/>
  <c r="J4349" i="9"/>
  <c r="R4349" i="9" s="1"/>
  <c r="I4349" i="9"/>
  <c r="Q4349" i="9" s="1"/>
  <c r="S4348" i="9"/>
  <c r="J4348" i="9"/>
  <c r="R4348" i="9" s="1"/>
  <c r="I4348" i="9"/>
  <c r="Q4348" i="9" s="1"/>
  <c r="S4347" i="9"/>
  <c r="J4347" i="9"/>
  <c r="R4347" i="9" s="1"/>
  <c r="I4347" i="9"/>
  <c r="Q4347" i="9" s="1"/>
  <c r="S4346" i="9"/>
  <c r="J4346" i="9"/>
  <c r="R4346" i="9" s="1"/>
  <c r="I4346" i="9"/>
  <c r="Q4346" i="9" s="1"/>
  <c r="S4345" i="9"/>
  <c r="J4345" i="9"/>
  <c r="R4345" i="9" s="1"/>
  <c r="I4345" i="9"/>
  <c r="Q4345" i="9" s="1"/>
  <c r="S4344" i="9"/>
  <c r="J4344" i="9"/>
  <c r="R4344" i="9" s="1"/>
  <c r="I4344" i="9"/>
  <c r="Q4344" i="9" s="1"/>
  <c r="S4343" i="9"/>
  <c r="J4343" i="9"/>
  <c r="R4343" i="9" s="1"/>
  <c r="I4343" i="9"/>
  <c r="Q4343" i="9" s="1"/>
  <c r="S4342" i="9"/>
  <c r="J4342" i="9"/>
  <c r="R4342" i="9" s="1"/>
  <c r="I4342" i="9"/>
  <c r="Q4342" i="9" s="1"/>
  <c r="S4341" i="9"/>
  <c r="J4341" i="9"/>
  <c r="R4341" i="9" s="1"/>
  <c r="I4341" i="9"/>
  <c r="Q4341" i="9" s="1"/>
  <c r="S4340" i="9"/>
  <c r="J4340" i="9"/>
  <c r="R4340" i="9" s="1"/>
  <c r="I4340" i="9"/>
  <c r="Q4340" i="9" s="1"/>
  <c r="S4339" i="9"/>
  <c r="J4339" i="9"/>
  <c r="R4339" i="9" s="1"/>
  <c r="I4339" i="9"/>
  <c r="Q4339" i="9" s="1"/>
  <c r="S4338" i="9"/>
  <c r="J4338" i="9"/>
  <c r="R4338" i="9" s="1"/>
  <c r="I4338" i="9"/>
  <c r="Q4338" i="9" s="1"/>
  <c r="S4337" i="9"/>
  <c r="J4337" i="9"/>
  <c r="R4337" i="9" s="1"/>
  <c r="I4337" i="9"/>
  <c r="Q4337" i="9" s="1"/>
  <c r="S4336" i="9"/>
  <c r="J4336" i="9"/>
  <c r="R4336" i="9" s="1"/>
  <c r="I4336" i="9"/>
  <c r="Q4336" i="9" s="1"/>
  <c r="S4335" i="9"/>
  <c r="J4335" i="9"/>
  <c r="R4335" i="9" s="1"/>
  <c r="I4335" i="9"/>
  <c r="Q4335" i="9" s="1"/>
  <c r="S4334" i="9"/>
  <c r="J4334" i="9"/>
  <c r="R4334" i="9" s="1"/>
  <c r="I4334" i="9"/>
  <c r="Q4334" i="9" s="1"/>
  <c r="S4333" i="9"/>
  <c r="J4333" i="9"/>
  <c r="R4333" i="9" s="1"/>
  <c r="I4333" i="9"/>
  <c r="Q4333" i="9" s="1"/>
  <c r="S4332" i="9"/>
  <c r="J4332" i="9"/>
  <c r="R4332" i="9" s="1"/>
  <c r="I4332" i="9"/>
  <c r="Q4332" i="9" s="1"/>
  <c r="S4331" i="9"/>
  <c r="J4331" i="9"/>
  <c r="R4331" i="9" s="1"/>
  <c r="I4331" i="9"/>
  <c r="Q4331" i="9" s="1"/>
  <c r="S4330" i="9"/>
  <c r="J4330" i="9"/>
  <c r="R4330" i="9" s="1"/>
  <c r="I4330" i="9"/>
  <c r="Q4330" i="9" s="1"/>
  <c r="S4329" i="9"/>
  <c r="J4329" i="9"/>
  <c r="R4329" i="9" s="1"/>
  <c r="I4329" i="9"/>
  <c r="Q4329" i="9" s="1"/>
  <c r="S4328" i="9"/>
  <c r="J4328" i="9"/>
  <c r="R4328" i="9" s="1"/>
  <c r="I4328" i="9"/>
  <c r="Q4328" i="9" s="1"/>
  <c r="S4327" i="9"/>
  <c r="J4327" i="9"/>
  <c r="R4327" i="9" s="1"/>
  <c r="I4327" i="9"/>
  <c r="Q4327" i="9" s="1"/>
  <c r="S4326" i="9"/>
  <c r="J4326" i="9"/>
  <c r="R4326" i="9" s="1"/>
  <c r="I4326" i="9"/>
  <c r="Q4326" i="9" s="1"/>
  <c r="S4325" i="9"/>
  <c r="J4325" i="9"/>
  <c r="R4325" i="9" s="1"/>
  <c r="I4325" i="9"/>
  <c r="Q4325" i="9" s="1"/>
  <c r="S4324" i="9"/>
  <c r="J4324" i="9"/>
  <c r="R4324" i="9" s="1"/>
  <c r="I4324" i="9"/>
  <c r="Q4324" i="9" s="1"/>
  <c r="S4323" i="9"/>
  <c r="J4323" i="9"/>
  <c r="R4323" i="9" s="1"/>
  <c r="I4323" i="9"/>
  <c r="Q4323" i="9" s="1"/>
  <c r="S4322" i="9"/>
  <c r="J4322" i="9"/>
  <c r="R4322" i="9" s="1"/>
  <c r="I4322" i="9"/>
  <c r="Q4322" i="9" s="1"/>
  <c r="S4321" i="9"/>
  <c r="J4321" i="9"/>
  <c r="R4321" i="9" s="1"/>
  <c r="I4321" i="9"/>
  <c r="Q4321" i="9" s="1"/>
  <c r="S4320" i="9"/>
  <c r="J4320" i="9"/>
  <c r="R4320" i="9" s="1"/>
  <c r="I4320" i="9"/>
  <c r="Q4320" i="9" s="1"/>
  <c r="S4319" i="9"/>
  <c r="J4319" i="9"/>
  <c r="R4319" i="9" s="1"/>
  <c r="I4319" i="9"/>
  <c r="Q4319" i="9" s="1"/>
  <c r="S4318" i="9"/>
  <c r="J4318" i="9"/>
  <c r="R4318" i="9" s="1"/>
  <c r="I4318" i="9"/>
  <c r="Q4318" i="9" s="1"/>
  <c r="S4317" i="9"/>
  <c r="J4317" i="9"/>
  <c r="R4317" i="9" s="1"/>
  <c r="I4317" i="9"/>
  <c r="Q4317" i="9" s="1"/>
  <c r="S4316" i="9"/>
  <c r="J4316" i="9"/>
  <c r="R4316" i="9" s="1"/>
  <c r="I4316" i="9"/>
  <c r="Q4316" i="9" s="1"/>
  <c r="S4315" i="9"/>
  <c r="J4315" i="9"/>
  <c r="R4315" i="9" s="1"/>
  <c r="I4315" i="9"/>
  <c r="Q4315" i="9" s="1"/>
  <c r="S4314" i="9"/>
  <c r="J4314" i="9"/>
  <c r="R4314" i="9" s="1"/>
  <c r="I4314" i="9"/>
  <c r="Q4314" i="9" s="1"/>
  <c r="S4313" i="9"/>
  <c r="J4313" i="9"/>
  <c r="R4313" i="9" s="1"/>
  <c r="I4313" i="9"/>
  <c r="Q4313" i="9" s="1"/>
  <c r="S4312" i="9"/>
  <c r="J4312" i="9"/>
  <c r="R4312" i="9" s="1"/>
  <c r="I4312" i="9"/>
  <c r="Q4312" i="9" s="1"/>
  <c r="S4311" i="9"/>
  <c r="J4311" i="9"/>
  <c r="R4311" i="9" s="1"/>
  <c r="I4311" i="9"/>
  <c r="Q4311" i="9" s="1"/>
  <c r="S4310" i="9"/>
  <c r="J4310" i="9"/>
  <c r="R4310" i="9" s="1"/>
  <c r="I4310" i="9"/>
  <c r="Q4310" i="9" s="1"/>
  <c r="S4309" i="9"/>
  <c r="J4309" i="9"/>
  <c r="R4309" i="9" s="1"/>
  <c r="I4309" i="9"/>
  <c r="Q4309" i="9" s="1"/>
  <c r="S4308" i="9"/>
  <c r="J4308" i="9"/>
  <c r="R4308" i="9" s="1"/>
  <c r="I4308" i="9"/>
  <c r="Q4308" i="9" s="1"/>
  <c r="S4307" i="9"/>
  <c r="J4307" i="9"/>
  <c r="R4307" i="9" s="1"/>
  <c r="I4307" i="9"/>
  <c r="Q4307" i="9" s="1"/>
  <c r="S4306" i="9"/>
  <c r="J4306" i="9"/>
  <c r="R4306" i="9" s="1"/>
  <c r="I4306" i="9"/>
  <c r="Q4306" i="9" s="1"/>
  <c r="S4305" i="9"/>
  <c r="J4305" i="9"/>
  <c r="R4305" i="9" s="1"/>
  <c r="I4305" i="9"/>
  <c r="Q4305" i="9" s="1"/>
  <c r="S4304" i="9"/>
  <c r="J4304" i="9"/>
  <c r="R4304" i="9" s="1"/>
  <c r="I4304" i="9"/>
  <c r="Q4304" i="9" s="1"/>
  <c r="S4303" i="9"/>
  <c r="J4303" i="9"/>
  <c r="R4303" i="9" s="1"/>
  <c r="I4303" i="9"/>
  <c r="Q4303" i="9" s="1"/>
  <c r="S4302" i="9"/>
  <c r="J4302" i="9"/>
  <c r="R4302" i="9" s="1"/>
  <c r="I4302" i="9"/>
  <c r="Q4302" i="9" s="1"/>
  <c r="S4301" i="9"/>
  <c r="J4301" i="9"/>
  <c r="R4301" i="9" s="1"/>
  <c r="I4301" i="9"/>
  <c r="Q4301" i="9" s="1"/>
  <c r="S4300" i="9"/>
  <c r="J4300" i="9"/>
  <c r="R4300" i="9" s="1"/>
  <c r="I4300" i="9"/>
  <c r="Q4300" i="9" s="1"/>
  <c r="S4299" i="9"/>
  <c r="J4299" i="9"/>
  <c r="R4299" i="9" s="1"/>
  <c r="I4299" i="9"/>
  <c r="Q4299" i="9" s="1"/>
  <c r="S4298" i="9"/>
  <c r="J4298" i="9"/>
  <c r="R4298" i="9" s="1"/>
  <c r="I4298" i="9"/>
  <c r="Q4298" i="9" s="1"/>
  <c r="S4297" i="9"/>
  <c r="J4297" i="9"/>
  <c r="R4297" i="9" s="1"/>
  <c r="I4297" i="9"/>
  <c r="Q4297" i="9" s="1"/>
  <c r="S4296" i="9"/>
  <c r="J4296" i="9"/>
  <c r="R4296" i="9" s="1"/>
  <c r="I4296" i="9"/>
  <c r="Q4296" i="9" s="1"/>
  <c r="S4295" i="9"/>
  <c r="J4295" i="9"/>
  <c r="R4295" i="9" s="1"/>
  <c r="I4295" i="9"/>
  <c r="Q4295" i="9" s="1"/>
  <c r="S4294" i="9"/>
  <c r="J4294" i="9"/>
  <c r="R4294" i="9" s="1"/>
  <c r="I4294" i="9"/>
  <c r="Q4294" i="9" s="1"/>
  <c r="S4293" i="9"/>
  <c r="J4293" i="9"/>
  <c r="R4293" i="9" s="1"/>
  <c r="I4293" i="9"/>
  <c r="Q4293" i="9" s="1"/>
  <c r="S4292" i="9"/>
  <c r="J4292" i="9"/>
  <c r="R4292" i="9" s="1"/>
  <c r="I4292" i="9"/>
  <c r="Q4292" i="9" s="1"/>
  <c r="S4291" i="9"/>
  <c r="J4291" i="9"/>
  <c r="R4291" i="9" s="1"/>
  <c r="I4291" i="9"/>
  <c r="Q4291" i="9" s="1"/>
  <c r="S4290" i="9"/>
  <c r="J4290" i="9"/>
  <c r="R4290" i="9" s="1"/>
  <c r="I4290" i="9"/>
  <c r="Q4290" i="9" s="1"/>
  <c r="S4289" i="9"/>
  <c r="J4289" i="9"/>
  <c r="R4289" i="9" s="1"/>
  <c r="I4289" i="9"/>
  <c r="Q4289" i="9" s="1"/>
  <c r="S4288" i="9"/>
  <c r="J4288" i="9"/>
  <c r="R4288" i="9" s="1"/>
  <c r="I4288" i="9"/>
  <c r="Q4288" i="9" s="1"/>
  <c r="S4287" i="9"/>
  <c r="J4287" i="9"/>
  <c r="R4287" i="9" s="1"/>
  <c r="I4287" i="9"/>
  <c r="Q4287" i="9" s="1"/>
  <c r="S4286" i="9"/>
  <c r="J4286" i="9"/>
  <c r="R4286" i="9" s="1"/>
  <c r="I4286" i="9"/>
  <c r="Q4286" i="9" s="1"/>
  <c r="S4285" i="9"/>
  <c r="J4285" i="9"/>
  <c r="R4285" i="9" s="1"/>
  <c r="I4285" i="9"/>
  <c r="Q4285" i="9" s="1"/>
  <c r="S4284" i="9"/>
  <c r="J4284" i="9"/>
  <c r="R4284" i="9" s="1"/>
  <c r="I4284" i="9"/>
  <c r="Q4284" i="9" s="1"/>
  <c r="S4283" i="9"/>
  <c r="J4283" i="9"/>
  <c r="R4283" i="9" s="1"/>
  <c r="I4283" i="9"/>
  <c r="Q4283" i="9" s="1"/>
  <c r="S4282" i="9"/>
  <c r="J4282" i="9"/>
  <c r="R4282" i="9" s="1"/>
  <c r="I4282" i="9"/>
  <c r="Q4282" i="9" s="1"/>
  <c r="S4281" i="9"/>
  <c r="J4281" i="9"/>
  <c r="R4281" i="9" s="1"/>
  <c r="I4281" i="9"/>
  <c r="Q4281" i="9" s="1"/>
  <c r="S4280" i="9"/>
  <c r="J4280" i="9"/>
  <c r="R4280" i="9" s="1"/>
  <c r="I4280" i="9"/>
  <c r="Q4280" i="9" s="1"/>
  <c r="S4279" i="9"/>
  <c r="J4279" i="9"/>
  <c r="R4279" i="9" s="1"/>
  <c r="I4279" i="9"/>
  <c r="Q4279" i="9" s="1"/>
  <c r="S4278" i="9"/>
  <c r="J4278" i="9"/>
  <c r="R4278" i="9" s="1"/>
  <c r="I4278" i="9"/>
  <c r="Q4278" i="9" s="1"/>
  <c r="S4277" i="9"/>
  <c r="J4277" i="9"/>
  <c r="R4277" i="9" s="1"/>
  <c r="I4277" i="9"/>
  <c r="Q4277" i="9" s="1"/>
  <c r="S4276" i="9"/>
  <c r="J4276" i="9"/>
  <c r="R4276" i="9" s="1"/>
  <c r="I4276" i="9"/>
  <c r="Q4276" i="9" s="1"/>
  <c r="S4275" i="9"/>
  <c r="J4275" i="9"/>
  <c r="R4275" i="9" s="1"/>
  <c r="I4275" i="9"/>
  <c r="Q4275" i="9" s="1"/>
  <c r="S4274" i="9"/>
  <c r="J4274" i="9"/>
  <c r="R4274" i="9" s="1"/>
  <c r="I4274" i="9"/>
  <c r="Q4274" i="9" s="1"/>
  <c r="S4273" i="9"/>
  <c r="J4273" i="9"/>
  <c r="R4273" i="9" s="1"/>
  <c r="I4273" i="9"/>
  <c r="Q4273" i="9" s="1"/>
  <c r="S4272" i="9"/>
  <c r="J4272" i="9"/>
  <c r="R4272" i="9" s="1"/>
  <c r="I4272" i="9"/>
  <c r="Q4272" i="9" s="1"/>
  <c r="S4271" i="9"/>
  <c r="J4271" i="9"/>
  <c r="R4271" i="9" s="1"/>
  <c r="I4271" i="9"/>
  <c r="Q4271" i="9" s="1"/>
  <c r="S4270" i="9"/>
  <c r="J4270" i="9"/>
  <c r="R4270" i="9" s="1"/>
  <c r="I4270" i="9"/>
  <c r="Q4270" i="9" s="1"/>
  <c r="S4269" i="9"/>
  <c r="J4269" i="9"/>
  <c r="R4269" i="9" s="1"/>
  <c r="I4269" i="9"/>
  <c r="Q4269" i="9" s="1"/>
  <c r="S4268" i="9"/>
  <c r="J4268" i="9"/>
  <c r="R4268" i="9" s="1"/>
  <c r="I4268" i="9"/>
  <c r="Q4268" i="9" s="1"/>
  <c r="S4267" i="9"/>
  <c r="J4267" i="9"/>
  <c r="R4267" i="9" s="1"/>
  <c r="I4267" i="9"/>
  <c r="Q4267" i="9" s="1"/>
  <c r="S4266" i="9"/>
  <c r="J4266" i="9"/>
  <c r="R4266" i="9" s="1"/>
  <c r="I4266" i="9"/>
  <c r="Q4266" i="9" s="1"/>
  <c r="S4265" i="9"/>
  <c r="J4265" i="9"/>
  <c r="R4265" i="9" s="1"/>
  <c r="I4265" i="9"/>
  <c r="Q4265" i="9" s="1"/>
  <c r="S4264" i="9"/>
  <c r="J4264" i="9"/>
  <c r="R4264" i="9" s="1"/>
  <c r="I4264" i="9"/>
  <c r="Q4264" i="9" s="1"/>
  <c r="S4263" i="9"/>
  <c r="J4263" i="9"/>
  <c r="R4263" i="9" s="1"/>
  <c r="I4263" i="9"/>
  <c r="Q4263" i="9" s="1"/>
  <c r="S4262" i="9"/>
  <c r="J4262" i="9"/>
  <c r="R4262" i="9" s="1"/>
  <c r="I4262" i="9"/>
  <c r="Q4262" i="9" s="1"/>
  <c r="S4261" i="9"/>
  <c r="J4261" i="9"/>
  <c r="R4261" i="9" s="1"/>
  <c r="I4261" i="9"/>
  <c r="Q4261" i="9" s="1"/>
  <c r="S4260" i="9"/>
  <c r="J4260" i="9"/>
  <c r="R4260" i="9" s="1"/>
  <c r="I4260" i="9"/>
  <c r="Q4260" i="9" s="1"/>
  <c r="S4259" i="9"/>
  <c r="J4259" i="9"/>
  <c r="R4259" i="9" s="1"/>
  <c r="I4259" i="9"/>
  <c r="Q4259" i="9" s="1"/>
  <c r="S4258" i="9"/>
  <c r="J4258" i="9"/>
  <c r="R4258" i="9" s="1"/>
  <c r="I4258" i="9"/>
  <c r="Q4258" i="9" s="1"/>
  <c r="S4257" i="9"/>
  <c r="J4257" i="9"/>
  <c r="R4257" i="9" s="1"/>
  <c r="I4257" i="9"/>
  <c r="Q4257" i="9" s="1"/>
  <c r="S4256" i="9"/>
  <c r="J4256" i="9"/>
  <c r="R4256" i="9" s="1"/>
  <c r="I4256" i="9"/>
  <c r="Q4256" i="9" s="1"/>
  <c r="S4255" i="9"/>
  <c r="J4255" i="9"/>
  <c r="R4255" i="9" s="1"/>
  <c r="I4255" i="9"/>
  <c r="Q4255" i="9" s="1"/>
  <c r="S4254" i="9"/>
  <c r="J4254" i="9"/>
  <c r="R4254" i="9" s="1"/>
  <c r="I4254" i="9"/>
  <c r="Q4254" i="9" s="1"/>
  <c r="S4253" i="9"/>
  <c r="J4253" i="9"/>
  <c r="R4253" i="9" s="1"/>
  <c r="I4253" i="9"/>
  <c r="Q4253" i="9" s="1"/>
  <c r="S4252" i="9"/>
  <c r="J4252" i="9"/>
  <c r="R4252" i="9" s="1"/>
  <c r="I4252" i="9"/>
  <c r="Q4252" i="9" s="1"/>
  <c r="S4251" i="9"/>
  <c r="J4251" i="9"/>
  <c r="R4251" i="9" s="1"/>
  <c r="I4251" i="9"/>
  <c r="Q4251" i="9" s="1"/>
  <c r="S4250" i="9"/>
  <c r="J4250" i="9"/>
  <c r="R4250" i="9" s="1"/>
  <c r="I4250" i="9"/>
  <c r="Q4250" i="9" s="1"/>
  <c r="S4249" i="9"/>
  <c r="J4249" i="9"/>
  <c r="R4249" i="9" s="1"/>
  <c r="I4249" i="9"/>
  <c r="Q4249" i="9" s="1"/>
  <c r="S4248" i="9"/>
  <c r="J4248" i="9"/>
  <c r="R4248" i="9" s="1"/>
  <c r="I4248" i="9"/>
  <c r="Q4248" i="9" s="1"/>
  <c r="S4247" i="9"/>
  <c r="J4247" i="9"/>
  <c r="R4247" i="9" s="1"/>
  <c r="I4247" i="9"/>
  <c r="Q4247" i="9" s="1"/>
  <c r="S4246" i="9"/>
  <c r="J4246" i="9"/>
  <c r="R4246" i="9" s="1"/>
  <c r="I4246" i="9"/>
  <c r="Q4246" i="9" s="1"/>
  <c r="S4245" i="9"/>
  <c r="J4245" i="9"/>
  <c r="R4245" i="9" s="1"/>
  <c r="I4245" i="9"/>
  <c r="Q4245" i="9" s="1"/>
  <c r="S4244" i="9"/>
  <c r="J4244" i="9"/>
  <c r="R4244" i="9" s="1"/>
  <c r="I4244" i="9"/>
  <c r="Q4244" i="9" s="1"/>
  <c r="S4243" i="9"/>
  <c r="J4243" i="9"/>
  <c r="R4243" i="9" s="1"/>
  <c r="I4243" i="9"/>
  <c r="Q4243" i="9" s="1"/>
  <c r="S4242" i="9"/>
  <c r="J4242" i="9"/>
  <c r="R4242" i="9" s="1"/>
  <c r="I4242" i="9"/>
  <c r="Q4242" i="9" s="1"/>
  <c r="S4241" i="9"/>
  <c r="J4241" i="9"/>
  <c r="R4241" i="9" s="1"/>
  <c r="I4241" i="9"/>
  <c r="Q4241" i="9" s="1"/>
  <c r="S4240" i="9"/>
  <c r="J4240" i="9"/>
  <c r="R4240" i="9" s="1"/>
  <c r="I4240" i="9"/>
  <c r="Q4240" i="9" s="1"/>
  <c r="S4239" i="9"/>
  <c r="J4239" i="9"/>
  <c r="R4239" i="9" s="1"/>
  <c r="I4239" i="9"/>
  <c r="Q4239" i="9" s="1"/>
  <c r="S4238" i="9"/>
  <c r="J4238" i="9"/>
  <c r="R4238" i="9" s="1"/>
  <c r="I4238" i="9"/>
  <c r="Q4238" i="9" s="1"/>
  <c r="S4237" i="9"/>
  <c r="J4237" i="9"/>
  <c r="R4237" i="9" s="1"/>
  <c r="I4237" i="9"/>
  <c r="Q4237" i="9" s="1"/>
  <c r="S4236" i="9"/>
  <c r="J4236" i="9"/>
  <c r="R4236" i="9" s="1"/>
  <c r="I4236" i="9"/>
  <c r="Q4236" i="9" s="1"/>
  <c r="S4235" i="9"/>
  <c r="J4235" i="9"/>
  <c r="R4235" i="9" s="1"/>
  <c r="I4235" i="9"/>
  <c r="Q4235" i="9" s="1"/>
  <c r="S4234" i="9"/>
  <c r="J4234" i="9"/>
  <c r="R4234" i="9" s="1"/>
  <c r="I4234" i="9"/>
  <c r="Q4234" i="9" s="1"/>
  <c r="S4233" i="9"/>
  <c r="J4233" i="9"/>
  <c r="R4233" i="9" s="1"/>
  <c r="I4233" i="9"/>
  <c r="Q4233" i="9" s="1"/>
  <c r="S4232" i="9"/>
  <c r="J4232" i="9"/>
  <c r="R4232" i="9" s="1"/>
  <c r="I4232" i="9"/>
  <c r="Q4232" i="9" s="1"/>
  <c r="S4231" i="9"/>
  <c r="J4231" i="9"/>
  <c r="R4231" i="9" s="1"/>
  <c r="I4231" i="9"/>
  <c r="Q4231" i="9" s="1"/>
  <c r="S4230" i="9"/>
  <c r="J4230" i="9"/>
  <c r="R4230" i="9" s="1"/>
  <c r="I4230" i="9"/>
  <c r="Q4230" i="9" s="1"/>
  <c r="S4229" i="9"/>
  <c r="J4229" i="9"/>
  <c r="R4229" i="9" s="1"/>
  <c r="I4229" i="9"/>
  <c r="Q4229" i="9" s="1"/>
  <c r="S4228" i="9"/>
  <c r="J4228" i="9"/>
  <c r="R4228" i="9" s="1"/>
  <c r="I4228" i="9"/>
  <c r="Q4228" i="9" s="1"/>
  <c r="S4227" i="9"/>
  <c r="J4227" i="9"/>
  <c r="R4227" i="9" s="1"/>
  <c r="I4227" i="9"/>
  <c r="Q4227" i="9" s="1"/>
  <c r="S4226" i="9"/>
  <c r="J4226" i="9"/>
  <c r="R4226" i="9" s="1"/>
  <c r="I4226" i="9"/>
  <c r="Q4226" i="9" s="1"/>
  <c r="S4225" i="9"/>
  <c r="J4225" i="9"/>
  <c r="R4225" i="9" s="1"/>
  <c r="I4225" i="9"/>
  <c r="Q4225" i="9" s="1"/>
  <c r="S4224" i="9"/>
  <c r="J4224" i="9"/>
  <c r="R4224" i="9" s="1"/>
  <c r="I4224" i="9"/>
  <c r="Q4224" i="9" s="1"/>
  <c r="S4223" i="9"/>
  <c r="J4223" i="9"/>
  <c r="R4223" i="9" s="1"/>
  <c r="I4223" i="9"/>
  <c r="Q4223" i="9" s="1"/>
  <c r="S4222" i="9"/>
  <c r="J4222" i="9"/>
  <c r="R4222" i="9" s="1"/>
  <c r="I4222" i="9"/>
  <c r="Q4222" i="9" s="1"/>
  <c r="S4221" i="9"/>
  <c r="J4221" i="9"/>
  <c r="R4221" i="9" s="1"/>
  <c r="I4221" i="9"/>
  <c r="Q4221" i="9" s="1"/>
  <c r="S4220" i="9"/>
  <c r="J4220" i="9"/>
  <c r="R4220" i="9" s="1"/>
  <c r="I4220" i="9"/>
  <c r="Q4220" i="9" s="1"/>
  <c r="S4219" i="9"/>
  <c r="J4219" i="9"/>
  <c r="R4219" i="9" s="1"/>
  <c r="I4219" i="9"/>
  <c r="Q4219" i="9" s="1"/>
  <c r="S4218" i="9"/>
  <c r="J4218" i="9"/>
  <c r="R4218" i="9" s="1"/>
  <c r="I4218" i="9"/>
  <c r="Q4218" i="9" s="1"/>
  <c r="S4217" i="9"/>
  <c r="J4217" i="9"/>
  <c r="R4217" i="9" s="1"/>
  <c r="I4217" i="9"/>
  <c r="Q4217" i="9" s="1"/>
  <c r="S4216" i="9"/>
  <c r="J4216" i="9"/>
  <c r="R4216" i="9" s="1"/>
  <c r="I4216" i="9"/>
  <c r="Q4216" i="9" s="1"/>
  <c r="S4215" i="9"/>
  <c r="J4215" i="9"/>
  <c r="R4215" i="9" s="1"/>
  <c r="I4215" i="9"/>
  <c r="Q4215" i="9" s="1"/>
  <c r="S4214" i="9"/>
  <c r="J4214" i="9"/>
  <c r="R4214" i="9" s="1"/>
  <c r="I4214" i="9"/>
  <c r="Q4214" i="9" s="1"/>
  <c r="S4213" i="9"/>
  <c r="J4213" i="9"/>
  <c r="R4213" i="9" s="1"/>
  <c r="I4213" i="9"/>
  <c r="Q4213" i="9" s="1"/>
  <c r="S4212" i="9"/>
  <c r="J4212" i="9"/>
  <c r="R4212" i="9" s="1"/>
  <c r="I4212" i="9"/>
  <c r="Q4212" i="9" s="1"/>
  <c r="S4211" i="9"/>
  <c r="J4211" i="9"/>
  <c r="R4211" i="9" s="1"/>
  <c r="I4211" i="9"/>
  <c r="Q4211" i="9" s="1"/>
  <c r="S4210" i="9"/>
  <c r="J4210" i="9"/>
  <c r="R4210" i="9" s="1"/>
  <c r="I4210" i="9"/>
  <c r="Q4210" i="9" s="1"/>
  <c r="S4209" i="9"/>
  <c r="J4209" i="9"/>
  <c r="R4209" i="9" s="1"/>
  <c r="I4209" i="9"/>
  <c r="Q4209" i="9" s="1"/>
  <c r="S4208" i="9"/>
  <c r="J4208" i="9"/>
  <c r="R4208" i="9" s="1"/>
  <c r="I4208" i="9"/>
  <c r="Q4208" i="9" s="1"/>
  <c r="S4207" i="9"/>
  <c r="J4207" i="9"/>
  <c r="R4207" i="9" s="1"/>
  <c r="I4207" i="9"/>
  <c r="Q4207" i="9" s="1"/>
  <c r="S4206" i="9"/>
  <c r="J4206" i="9"/>
  <c r="R4206" i="9" s="1"/>
  <c r="I4206" i="9"/>
  <c r="Q4206" i="9" s="1"/>
  <c r="S4205" i="9"/>
  <c r="J4205" i="9"/>
  <c r="R4205" i="9" s="1"/>
  <c r="I4205" i="9"/>
  <c r="Q4205" i="9" s="1"/>
  <c r="S4204" i="9"/>
  <c r="J4204" i="9"/>
  <c r="R4204" i="9" s="1"/>
  <c r="I4204" i="9"/>
  <c r="Q4204" i="9" s="1"/>
  <c r="S4203" i="9"/>
  <c r="J4203" i="9"/>
  <c r="R4203" i="9" s="1"/>
  <c r="I4203" i="9"/>
  <c r="Q4203" i="9" s="1"/>
  <c r="S4202" i="9"/>
  <c r="J4202" i="9"/>
  <c r="R4202" i="9" s="1"/>
  <c r="I4202" i="9"/>
  <c r="Q4202" i="9" s="1"/>
  <c r="S4201" i="9"/>
  <c r="J4201" i="9"/>
  <c r="R4201" i="9" s="1"/>
  <c r="I4201" i="9"/>
  <c r="Q4201" i="9" s="1"/>
  <c r="S4200" i="9"/>
  <c r="J4200" i="9"/>
  <c r="R4200" i="9" s="1"/>
  <c r="I4200" i="9"/>
  <c r="Q4200" i="9" s="1"/>
  <c r="S4199" i="9"/>
  <c r="J4199" i="9"/>
  <c r="R4199" i="9" s="1"/>
  <c r="I4199" i="9"/>
  <c r="Q4199" i="9" s="1"/>
  <c r="S4198" i="9"/>
  <c r="J4198" i="9"/>
  <c r="R4198" i="9" s="1"/>
  <c r="I4198" i="9"/>
  <c r="Q4198" i="9" s="1"/>
  <c r="S4197" i="9"/>
  <c r="J4197" i="9"/>
  <c r="R4197" i="9" s="1"/>
  <c r="I4197" i="9"/>
  <c r="Q4197" i="9" s="1"/>
  <c r="S4196" i="9"/>
  <c r="J4196" i="9"/>
  <c r="R4196" i="9" s="1"/>
  <c r="I4196" i="9"/>
  <c r="Q4196" i="9" s="1"/>
  <c r="S4195" i="9"/>
  <c r="J4195" i="9"/>
  <c r="R4195" i="9" s="1"/>
  <c r="I4195" i="9"/>
  <c r="Q4195" i="9" s="1"/>
  <c r="S4194" i="9"/>
  <c r="J4194" i="9"/>
  <c r="R4194" i="9" s="1"/>
  <c r="I4194" i="9"/>
  <c r="Q4194" i="9" s="1"/>
  <c r="S4193" i="9"/>
  <c r="J4193" i="9"/>
  <c r="R4193" i="9" s="1"/>
  <c r="I4193" i="9"/>
  <c r="Q4193" i="9" s="1"/>
  <c r="S4192" i="9"/>
  <c r="J4192" i="9"/>
  <c r="R4192" i="9" s="1"/>
  <c r="I4192" i="9"/>
  <c r="Q4192" i="9" s="1"/>
  <c r="S4191" i="9"/>
  <c r="J4191" i="9"/>
  <c r="R4191" i="9" s="1"/>
  <c r="I4191" i="9"/>
  <c r="Q4191" i="9" s="1"/>
  <c r="S4190" i="9"/>
  <c r="J4190" i="9"/>
  <c r="R4190" i="9" s="1"/>
  <c r="I4190" i="9"/>
  <c r="Q4190" i="9" s="1"/>
  <c r="S4189" i="9"/>
  <c r="J4189" i="9"/>
  <c r="R4189" i="9" s="1"/>
  <c r="I4189" i="9"/>
  <c r="Q4189" i="9" s="1"/>
  <c r="S4188" i="9"/>
  <c r="J4188" i="9"/>
  <c r="R4188" i="9" s="1"/>
  <c r="I4188" i="9"/>
  <c r="Q4188" i="9" s="1"/>
  <c r="S4187" i="9"/>
  <c r="J4187" i="9"/>
  <c r="R4187" i="9" s="1"/>
  <c r="I4187" i="9"/>
  <c r="Q4187" i="9" s="1"/>
  <c r="S4186" i="9"/>
  <c r="J4186" i="9"/>
  <c r="R4186" i="9" s="1"/>
  <c r="I4186" i="9"/>
  <c r="Q4186" i="9" s="1"/>
  <c r="S4185" i="9"/>
  <c r="J4185" i="9"/>
  <c r="R4185" i="9" s="1"/>
  <c r="I4185" i="9"/>
  <c r="Q4185" i="9" s="1"/>
  <c r="S4184" i="9"/>
  <c r="J4184" i="9"/>
  <c r="R4184" i="9" s="1"/>
  <c r="I4184" i="9"/>
  <c r="Q4184" i="9" s="1"/>
  <c r="S4183" i="9"/>
  <c r="J4183" i="9"/>
  <c r="R4183" i="9" s="1"/>
  <c r="I4183" i="9"/>
  <c r="Q4183" i="9" s="1"/>
  <c r="S4182" i="9"/>
  <c r="J4182" i="9"/>
  <c r="R4182" i="9" s="1"/>
  <c r="I4182" i="9"/>
  <c r="Q4182" i="9" s="1"/>
  <c r="S4181" i="9"/>
  <c r="J4181" i="9"/>
  <c r="R4181" i="9" s="1"/>
  <c r="I4181" i="9"/>
  <c r="Q4181" i="9" s="1"/>
  <c r="S4180" i="9"/>
  <c r="J4180" i="9"/>
  <c r="R4180" i="9" s="1"/>
  <c r="I4180" i="9"/>
  <c r="Q4180" i="9" s="1"/>
  <c r="S4179" i="9"/>
  <c r="J4179" i="9"/>
  <c r="R4179" i="9" s="1"/>
  <c r="I4179" i="9"/>
  <c r="Q4179" i="9" s="1"/>
  <c r="S4178" i="9"/>
  <c r="J4178" i="9"/>
  <c r="R4178" i="9" s="1"/>
  <c r="I4178" i="9"/>
  <c r="Q4178" i="9" s="1"/>
  <c r="S4177" i="9"/>
  <c r="J4177" i="9"/>
  <c r="R4177" i="9" s="1"/>
  <c r="I4177" i="9"/>
  <c r="Q4177" i="9" s="1"/>
  <c r="S4176" i="9"/>
  <c r="J4176" i="9"/>
  <c r="R4176" i="9" s="1"/>
  <c r="I4176" i="9"/>
  <c r="Q4176" i="9" s="1"/>
  <c r="S4175" i="9"/>
  <c r="J4175" i="9"/>
  <c r="R4175" i="9" s="1"/>
  <c r="I4175" i="9"/>
  <c r="Q4175" i="9" s="1"/>
  <c r="S4174" i="9"/>
  <c r="J4174" i="9"/>
  <c r="R4174" i="9" s="1"/>
  <c r="I4174" i="9"/>
  <c r="Q4174" i="9" s="1"/>
  <c r="S4173" i="9"/>
  <c r="J4173" i="9"/>
  <c r="R4173" i="9" s="1"/>
  <c r="I4173" i="9"/>
  <c r="Q4173" i="9" s="1"/>
  <c r="S4172" i="9"/>
  <c r="J4172" i="9"/>
  <c r="R4172" i="9" s="1"/>
  <c r="I4172" i="9"/>
  <c r="Q4172" i="9" s="1"/>
  <c r="S4171" i="9"/>
  <c r="J4171" i="9"/>
  <c r="R4171" i="9" s="1"/>
  <c r="I4171" i="9"/>
  <c r="Q4171" i="9" s="1"/>
  <c r="S4170" i="9"/>
  <c r="J4170" i="9"/>
  <c r="R4170" i="9" s="1"/>
  <c r="I4170" i="9"/>
  <c r="Q4170" i="9" s="1"/>
  <c r="S4169" i="9"/>
  <c r="J4169" i="9"/>
  <c r="R4169" i="9" s="1"/>
  <c r="I4169" i="9"/>
  <c r="Q4169" i="9" s="1"/>
  <c r="S4168" i="9"/>
  <c r="J4168" i="9"/>
  <c r="R4168" i="9" s="1"/>
  <c r="I4168" i="9"/>
  <c r="Q4168" i="9" s="1"/>
  <c r="S4167" i="9"/>
  <c r="J4167" i="9"/>
  <c r="R4167" i="9" s="1"/>
  <c r="I4167" i="9"/>
  <c r="Q4167" i="9" s="1"/>
  <c r="S4166" i="9"/>
  <c r="J4166" i="9"/>
  <c r="R4166" i="9" s="1"/>
  <c r="I4166" i="9"/>
  <c r="Q4166" i="9" s="1"/>
  <c r="S4165" i="9"/>
  <c r="J4165" i="9"/>
  <c r="R4165" i="9" s="1"/>
  <c r="I4165" i="9"/>
  <c r="Q4165" i="9" s="1"/>
  <c r="S4164" i="9"/>
  <c r="J4164" i="9"/>
  <c r="R4164" i="9" s="1"/>
  <c r="I4164" i="9"/>
  <c r="Q4164" i="9" s="1"/>
  <c r="S4163" i="9"/>
  <c r="J4163" i="9"/>
  <c r="R4163" i="9" s="1"/>
  <c r="I4163" i="9"/>
  <c r="Q4163" i="9" s="1"/>
  <c r="S4162" i="9"/>
  <c r="J4162" i="9"/>
  <c r="R4162" i="9" s="1"/>
  <c r="I4162" i="9"/>
  <c r="Q4162" i="9" s="1"/>
  <c r="S4161" i="9"/>
  <c r="J4161" i="9"/>
  <c r="R4161" i="9" s="1"/>
  <c r="I4161" i="9"/>
  <c r="Q4161" i="9" s="1"/>
  <c r="S4160" i="9"/>
  <c r="J4160" i="9"/>
  <c r="R4160" i="9" s="1"/>
  <c r="I4160" i="9"/>
  <c r="Q4160" i="9" s="1"/>
  <c r="S4159" i="9"/>
  <c r="J4159" i="9"/>
  <c r="R4159" i="9" s="1"/>
  <c r="I4159" i="9"/>
  <c r="Q4159" i="9" s="1"/>
  <c r="S4158" i="9"/>
  <c r="J4158" i="9"/>
  <c r="R4158" i="9" s="1"/>
  <c r="I4158" i="9"/>
  <c r="Q4158" i="9" s="1"/>
  <c r="S4157" i="9"/>
  <c r="J4157" i="9"/>
  <c r="R4157" i="9" s="1"/>
  <c r="I4157" i="9"/>
  <c r="Q4157" i="9" s="1"/>
  <c r="S4156" i="9"/>
  <c r="J4156" i="9"/>
  <c r="R4156" i="9" s="1"/>
  <c r="I4156" i="9"/>
  <c r="Q4156" i="9" s="1"/>
  <c r="S4155" i="9"/>
  <c r="J4155" i="9"/>
  <c r="R4155" i="9" s="1"/>
  <c r="I4155" i="9"/>
  <c r="Q4155" i="9" s="1"/>
  <c r="S4154" i="9"/>
  <c r="J4154" i="9"/>
  <c r="R4154" i="9" s="1"/>
  <c r="I4154" i="9"/>
  <c r="Q4154" i="9" s="1"/>
  <c r="S4153" i="9"/>
  <c r="J4153" i="9"/>
  <c r="R4153" i="9" s="1"/>
  <c r="I4153" i="9"/>
  <c r="Q4153" i="9" s="1"/>
  <c r="S4152" i="9"/>
  <c r="J4152" i="9"/>
  <c r="R4152" i="9" s="1"/>
  <c r="I4152" i="9"/>
  <c r="Q4152" i="9" s="1"/>
  <c r="S4151" i="9"/>
  <c r="J4151" i="9"/>
  <c r="R4151" i="9" s="1"/>
  <c r="I4151" i="9"/>
  <c r="Q4151" i="9" s="1"/>
  <c r="S4150" i="9"/>
  <c r="J4150" i="9"/>
  <c r="R4150" i="9" s="1"/>
  <c r="I4150" i="9"/>
  <c r="Q4150" i="9" s="1"/>
  <c r="S4149" i="9"/>
  <c r="J4149" i="9"/>
  <c r="R4149" i="9" s="1"/>
  <c r="I4149" i="9"/>
  <c r="Q4149" i="9" s="1"/>
  <c r="S4148" i="9"/>
  <c r="J4148" i="9"/>
  <c r="R4148" i="9" s="1"/>
  <c r="I4148" i="9"/>
  <c r="Q4148" i="9" s="1"/>
  <c r="S4147" i="9"/>
  <c r="J4147" i="9"/>
  <c r="R4147" i="9" s="1"/>
  <c r="I4147" i="9"/>
  <c r="Q4147" i="9" s="1"/>
  <c r="S4146" i="9"/>
  <c r="J4146" i="9"/>
  <c r="R4146" i="9" s="1"/>
  <c r="I4146" i="9"/>
  <c r="Q4146" i="9" s="1"/>
  <c r="S4145" i="9"/>
  <c r="J4145" i="9"/>
  <c r="R4145" i="9" s="1"/>
  <c r="I4145" i="9"/>
  <c r="Q4145" i="9" s="1"/>
  <c r="S4144" i="9"/>
  <c r="J4144" i="9"/>
  <c r="R4144" i="9" s="1"/>
  <c r="I4144" i="9"/>
  <c r="Q4144" i="9" s="1"/>
  <c r="S4143" i="9"/>
  <c r="J4143" i="9"/>
  <c r="R4143" i="9" s="1"/>
  <c r="I4143" i="9"/>
  <c r="Q4143" i="9" s="1"/>
  <c r="S4142" i="9"/>
  <c r="J4142" i="9"/>
  <c r="R4142" i="9" s="1"/>
  <c r="I4142" i="9"/>
  <c r="Q4142" i="9" s="1"/>
  <c r="S4141" i="9"/>
  <c r="J4141" i="9"/>
  <c r="R4141" i="9" s="1"/>
  <c r="I4141" i="9"/>
  <c r="Q4141" i="9" s="1"/>
  <c r="S4140" i="9"/>
  <c r="J4140" i="9"/>
  <c r="R4140" i="9" s="1"/>
  <c r="I4140" i="9"/>
  <c r="Q4140" i="9" s="1"/>
  <c r="S4139" i="9"/>
  <c r="J4139" i="9"/>
  <c r="R4139" i="9" s="1"/>
  <c r="I4139" i="9"/>
  <c r="Q4139" i="9" s="1"/>
  <c r="S4138" i="9"/>
  <c r="J4138" i="9"/>
  <c r="R4138" i="9" s="1"/>
  <c r="I4138" i="9"/>
  <c r="Q4138" i="9" s="1"/>
  <c r="S4137" i="9"/>
  <c r="J4137" i="9"/>
  <c r="R4137" i="9" s="1"/>
  <c r="I4137" i="9"/>
  <c r="Q4137" i="9" s="1"/>
  <c r="S4136" i="9"/>
  <c r="J4136" i="9"/>
  <c r="R4136" i="9" s="1"/>
  <c r="I4136" i="9"/>
  <c r="Q4136" i="9" s="1"/>
  <c r="S4135" i="9"/>
  <c r="J4135" i="9"/>
  <c r="R4135" i="9" s="1"/>
  <c r="I4135" i="9"/>
  <c r="Q4135" i="9" s="1"/>
  <c r="S4134" i="9"/>
  <c r="J4134" i="9"/>
  <c r="R4134" i="9" s="1"/>
  <c r="I4134" i="9"/>
  <c r="Q4134" i="9" s="1"/>
  <c r="S4133" i="9"/>
  <c r="J4133" i="9"/>
  <c r="R4133" i="9" s="1"/>
  <c r="I4133" i="9"/>
  <c r="Q4133" i="9" s="1"/>
  <c r="S4132" i="9"/>
  <c r="J4132" i="9"/>
  <c r="R4132" i="9" s="1"/>
  <c r="I4132" i="9"/>
  <c r="Q4132" i="9" s="1"/>
  <c r="S4131" i="9"/>
  <c r="J4131" i="9"/>
  <c r="R4131" i="9" s="1"/>
  <c r="I4131" i="9"/>
  <c r="Q4131" i="9" s="1"/>
  <c r="S4130" i="9"/>
  <c r="J4130" i="9"/>
  <c r="R4130" i="9" s="1"/>
  <c r="I4130" i="9"/>
  <c r="Q4130" i="9" s="1"/>
  <c r="S4129" i="9"/>
  <c r="J4129" i="9"/>
  <c r="R4129" i="9" s="1"/>
  <c r="I4129" i="9"/>
  <c r="Q4129" i="9" s="1"/>
  <c r="S4128" i="9"/>
  <c r="J4128" i="9"/>
  <c r="R4128" i="9" s="1"/>
  <c r="I4128" i="9"/>
  <c r="Q4128" i="9" s="1"/>
  <c r="S4127" i="9"/>
  <c r="J4127" i="9"/>
  <c r="R4127" i="9" s="1"/>
  <c r="I4127" i="9"/>
  <c r="Q4127" i="9" s="1"/>
  <c r="S4126" i="9"/>
  <c r="J4126" i="9"/>
  <c r="R4126" i="9" s="1"/>
  <c r="I4126" i="9"/>
  <c r="Q4126" i="9" s="1"/>
  <c r="S4125" i="9"/>
  <c r="J4125" i="9"/>
  <c r="R4125" i="9" s="1"/>
  <c r="I4125" i="9"/>
  <c r="Q4125" i="9" s="1"/>
  <c r="S4124" i="9"/>
  <c r="J4124" i="9"/>
  <c r="R4124" i="9" s="1"/>
  <c r="I4124" i="9"/>
  <c r="Q4124" i="9" s="1"/>
  <c r="S4123" i="9"/>
  <c r="J4123" i="9"/>
  <c r="R4123" i="9" s="1"/>
  <c r="I4123" i="9"/>
  <c r="Q4123" i="9" s="1"/>
  <c r="S4122" i="9"/>
  <c r="J4122" i="9"/>
  <c r="R4122" i="9" s="1"/>
  <c r="I4122" i="9"/>
  <c r="Q4122" i="9" s="1"/>
  <c r="S4121" i="9"/>
  <c r="J4121" i="9"/>
  <c r="R4121" i="9" s="1"/>
  <c r="I4121" i="9"/>
  <c r="Q4121" i="9" s="1"/>
  <c r="S4120" i="9"/>
  <c r="J4120" i="9"/>
  <c r="R4120" i="9" s="1"/>
  <c r="I4120" i="9"/>
  <c r="Q4120" i="9" s="1"/>
  <c r="S4119" i="9"/>
  <c r="J4119" i="9"/>
  <c r="R4119" i="9" s="1"/>
  <c r="I4119" i="9"/>
  <c r="Q4119" i="9" s="1"/>
  <c r="S4118" i="9"/>
  <c r="J4118" i="9"/>
  <c r="R4118" i="9" s="1"/>
  <c r="I4118" i="9"/>
  <c r="Q4118" i="9" s="1"/>
  <c r="S4117" i="9"/>
  <c r="J4117" i="9"/>
  <c r="R4117" i="9" s="1"/>
  <c r="I4117" i="9"/>
  <c r="Q4117" i="9" s="1"/>
  <c r="S4116" i="9"/>
  <c r="J4116" i="9"/>
  <c r="R4116" i="9" s="1"/>
  <c r="I4116" i="9"/>
  <c r="Q4116" i="9" s="1"/>
  <c r="S4115" i="9"/>
  <c r="J4115" i="9"/>
  <c r="R4115" i="9" s="1"/>
  <c r="I4115" i="9"/>
  <c r="Q4115" i="9" s="1"/>
  <c r="S4114" i="9"/>
  <c r="J4114" i="9"/>
  <c r="R4114" i="9" s="1"/>
  <c r="I4114" i="9"/>
  <c r="Q4114" i="9" s="1"/>
  <c r="S4113" i="9"/>
  <c r="J4113" i="9"/>
  <c r="R4113" i="9" s="1"/>
  <c r="I4113" i="9"/>
  <c r="Q4113" i="9" s="1"/>
  <c r="S4112" i="9"/>
  <c r="J4112" i="9"/>
  <c r="R4112" i="9" s="1"/>
  <c r="I4112" i="9"/>
  <c r="Q4112" i="9" s="1"/>
  <c r="S4111" i="9"/>
  <c r="J4111" i="9"/>
  <c r="R4111" i="9" s="1"/>
  <c r="I4111" i="9"/>
  <c r="Q4111" i="9" s="1"/>
  <c r="S4110" i="9"/>
  <c r="J4110" i="9"/>
  <c r="R4110" i="9" s="1"/>
  <c r="I4110" i="9"/>
  <c r="Q4110" i="9" s="1"/>
  <c r="S4109" i="9"/>
  <c r="J4109" i="9"/>
  <c r="R4109" i="9" s="1"/>
  <c r="I4109" i="9"/>
  <c r="Q4109" i="9" s="1"/>
  <c r="S4108" i="9"/>
  <c r="J4108" i="9"/>
  <c r="R4108" i="9" s="1"/>
  <c r="I4108" i="9"/>
  <c r="Q4108" i="9" s="1"/>
  <c r="S4107" i="9"/>
  <c r="J4107" i="9"/>
  <c r="R4107" i="9" s="1"/>
  <c r="I4107" i="9"/>
  <c r="Q4107" i="9" s="1"/>
  <c r="S4106" i="9"/>
  <c r="J4106" i="9"/>
  <c r="R4106" i="9" s="1"/>
  <c r="I4106" i="9"/>
  <c r="Q4106" i="9" s="1"/>
  <c r="S4105" i="9"/>
  <c r="J4105" i="9"/>
  <c r="R4105" i="9" s="1"/>
  <c r="I4105" i="9"/>
  <c r="Q4105" i="9" s="1"/>
  <c r="S4104" i="9"/>
  <c r="J4104" i="9"/>
  <c r="R4104" i="9" s="1"/>
  <c r="I4104" i="9"/>
  <c r="Q4104" i="9" s="1"/>
  <c r="S4103" i="9"/>
  <c r="J4103" i="9"/>
  <c r="R4103" i="9" s="1"/>
  <c r="I4103" i="9"/>
  <c r="Q4103" i="9" s="1"/>
  <c r="S4102" i="9"/>
  <c r="J4102" i="9"/>
  <c r="R4102" i="9" s="1"/>
  <c r="I4102" i="9"/>
  <c r="Q4102" i="9" s="1"/>
  <c r="S4101" i="9"/>
  <c r="J4101" i="9"/>
  <c r="R4101" i="9" s="1"/>
  <c r="I4101" i="9"/>
  <c r="Q4101" i="9" s="1"/>
  <c r="S4100" i="9"/>
  <c r="J4100" i="9"/>
  <c r="R4100" i="9" s="1"/>
  <c r="I4100" i="9"/>
  <c r="Q4100" i="9" s="1"/>
  <c r="S4099" i="9"/>
  <c r="J4099" i="9"/>
  <c r="R4099" i="9" s="1"/>
  <c r="I4099" i="9"/>
  <c r="Q4099" i="9" s="1"/>
  <c r="S4098" i="9"/>
  <c r="J4098" i="9"/>
  <c r="R4098" i="9" s="1"/>
  <c r="I4098" i="9"/>
  <c r="Q4098" i="9" s="1"/>
  <c r="S4097" i="9"/>
  <c r="J4097" i="9"/>
  <c r="R4097" i="9" s="1"/>
  <c r="I4097" i="9"/>
  <c r="Q4097" i="9" s="1"/>
  <c r="S4096" i="9"/>
  <c r="J4096" i="9"/>
  <c r="R4096" i="9" s="1"/>
  <c r="I4096" i="9"/>
  <c r="Q4096" i="9" s="1"/>
  <c r="S4095" i="9"/>
  <c r="J4095" i="9"/>
  <c r="R4095" i="9" s="1"/>
  <c r="I4095" i="9"/>
  <c r="Q4095" i="9" s="1"/>
  <c r="S4094" i="9"/>
  <c r="J4094" i="9"/>
  <c r="R4094" i="9" s="1"/>
  <c r="I4094" i="9"/>
  <c r="Q4094" i="9" s="1"/>
  <c r="S4093" i="9"/>
  <c r="J4093" i="9"/>
  <c r="R4093" i="9" s="1"/>
  <c r="I4093" i="9"/>
  <c r="Q4093" i="9" s="1"/>
  <c r="S4092" i="9"/>
  <c r="J4092" i="9"/>
  <c r="R4092" i="9" s="1"/>
  <c r="I4092" i="9"/>
  <c r="Q4092" i="9" s="1"/>
  <c r="S4091" i="9"/>
  <c r="J4091" i="9"/>
  <c r="R4091" i="9" s="1"/>
  <c r="I4091" i="9"/>
  <c r="Q4091" i="9" s="1"/>
  <c r="S4090" i="9"/>
  <c r="J4090" i="9"/>
  <c r="R4090" i="9" s="1"/>
  <c r="I4090" i="9"/>
  <c r="Q4090" i="9" s="1"/>
  <c r="S4089" i="9"/>
  <c r="J4089" i="9"/>
  <c r="R4089" i="9" s="1"/>
  <c r="I4089" i="9"/>
  <c r="Q4089" i="9" s="1"/>
  <c r="S4088" i="9"/>
  <c r="J4088" i="9"/>
  <c r="R4088" i="9" s="1"/>
  <c r="I4088" i="9"/>
  <c r="Q4088" i="9" s="1"/>
  <c r="S4087" i="9"/>
  <c r="J4087" i="9"/>
  <c r="R4087" i="9" s="1"/>
  <c r="I4087" i="9"/>
  <c r="Q4087" i="9" s="1"/>
  <c r="S4086" i="9"/>
  <c r="J4086" i="9"/>
  <c r="R4086" i="9" s="1"/>
  <c r="I4086" i="9"/>
  <c r="Q4086" i="9" s="1"/>
  <c r="S4085" i="9"/>
  <c r="J4085" i="9"/>
  <c r="R4085" i="9" s="1"/>
  <c r="I4085" i="9"/>
  <c r="Q4085" i="9" s="1"/>
  <c r="S4084" i="9"/>
  <c r="J4084" i="9"/>
  <c r="R4084" i="9" s="1"/>
  <c r="I4084" i="9"/>
  <c r="Q4084" i="9" s="1"/>
  <c r="S4083" i="9"/>
  <c r="J4083" i="9"/>
  <c r="R4083" i="9" s="1"/>
  <c r="I4083" i="9"/>
  <c r="Q4083" i="9" s="1"/>
  <c r="S4082" i="9"/>
  <c r="J4082" i="9"/>
  <c r="R4082" i="9" s="1"/>
  <c r="I4082" i="9"/>
  <c r="Q4082" i="9" s="1"/>
  <c r="S4081" i="9"/>
  <c r="J4081" i="9"/>
  <c r="R4081" i="9" s="1"/>
  <c r="I4081" i="9"/>
  <c r="Q4081" i="9" s="1"/>
  <c r="S4080" i="9"/>
  <c r="J4080" i="9"/>
  <c r="R4080" i="9" s="1"/>
  <c r="I4080" i="9"/>
  <c r="Q4080" i="9" s="1"/>
  <c r="S4079" i="9"/>
  <c r="J4079" i="9"/>
  <c r="R4079" i="9" s="1"/>
  <c r="I4079" i="9"/>
  <c r="Q4079" i="9" s="1"/>
  <c r="S4078" i="9"/>
  <c r="J4078" i="9"/>
  <c r="R4078" i="9" s="1"/>
  <c r="I4078" i="9"/>
  <c r="Q4078" i="9" s="1"/>
  <c r="S4077" i="9"/>
  <c r="J4077" i="9"/>
  <c r="R4077" i="9" s="1"/>
  <c r="I4077" i="9"/>
  <c r="Q4077" i="9" s="1"/>
  <c r="S4076" i="9"/>
  <c r="J4076" i="9"/>
  <c r="R4076" i="9" s="1"/>
  <c r="I4076" i="9"/>
  <c r="Q4076" i="9" s="1"/>
  <c r="S4075" i="9"/>
  <c r="J4075" i="9"/>
  <c r="R4075" i="9" s="1"/>
  <c r="I4075" i="9"/>
  <c r="Q4075" i="9" s="1"/>
  <c r="S4074" i="9"/>
  <c r="J4074" i="9"/>
  <c r="R4074" i="9" s="1"/>
  <c r="I4074" i="9"/>
  <c r="Q4074" i="9" s="1"/>
  <c r="S4073" i="9"/>
  <c r="J4073" i="9"/>
  <c r="R4073" i="9" s="1"/>
  <c r="I4073" i="9"/>
  <c r="Q4073" i="9" s="1"/>
  <c r="S4072" i="9"/>
  <c r="J4072" i="9"/>
  <c r="R4072" i="9" s="1"/>
  <c r="I4072" i="9"/>
  <c r="Q4072" i="9" s="1"/>
  <c r="S4071" i="9"/>
  <c r="J4071" i="9"/>
  <c r="R4071" i="9" s="1"/>
  <c r="I4071" i="9"/>
  <c r="Q4071" i="9" s="1"/>
  <c r="S4070" i="9"/>
  <c r="J4070" i="9"/>
  <c r="R4070" i="9" s="1"/>
  <c r="I4070" i="9"/>
  <c r="Q4070" i="9" s="1"/>
  <c r="S4069" i="9"/>
  <c r="J4069" i="9"/>
  <c r="R4069" i="9" s="1"/>
  <c r="I4069" i="9"/>
  <c r="Q4069" i="9" s="1"/>
  <c r="S4068" i="9"/>
  <c r="J4068" i="9"/>
  <c r="R4068" i="9" s="1"/>
  <c r="I4068" i="9"/>
  <c r="Q4068" i="9" s="1"/>
  <c r="S4067" i="9"/>
  <c r="J4067" i="9"/>
  <c r="R4067" i="9" s="1"/>
  <c r="I4067" i="9"/>
  <c r="Q4067" i="9" s="1"/>
  <c r="S4066" i="9"/>
  <c r="J4066" i="9"/>
  <c r="R4066" i="9" s="1"/>
  <c r="I4066" i="9"/>
  <c r="Q4066" i="9" s="1"/>
  <c r="S4065" i="9"/>
  <c r="J4065" i="9"/>
  <c r="R4065" i="9" s="1"/>
  <c r="I4065" i="9"/>
  <c r="Q4065" i="9" s="1"/>
  <c r="S4064" i="9"/>
  <c r="J4064" i="9"/>
  <c r="R4064" i="9" s="1"/>
  <c r="I4064" i="9"/>
  <c r="Q4064" i="9" s="1"/>
  <c r="S4063" i="9"/>
  <c r="J4063" i="9"/>
  <c r="R4063" i="9" s="1"/>
  <c r="I4063" i="9"/>
  <c r="Q4063" i="9" s="1"/>
  <c r="S4062" i="9"/>
  <c r="J4062" i="9"/>
  <c r="R4062" i="9" s="1"/>
  <c r="I4062" i="9"/>
  <c r="Q4062" i="9" s="1"/>
  <c r="S4061" i="9"/>
  <c r="J4061" i="9"/>
  <c r="R4061" i="9" s="1"/>
  <c r="I4061" i="9"/>
  <c r="Q4061" i="9" s="1"/>
  <c r="S4060" i="9"/>
  <c r="J4060" i="9"/>
  <c r="R4060" i="9" s="1"/>
  <c r="I4060" i="9"/>
  <c r="Q4060" i="9" s="1"/>
  <c r="S4059" i="9"/>
  <c r="J4059" i="9"/>
  <c r="R4059" i="9" s="1"/>
  <c r="I4059" i="9"/>
  <c r="Q4059" i="9" s="1"/>
  <c r="S4058" i="9"/>
  <c r="J4058" i="9"/>
  <c r="R4058" i="9" s="1"/>
  <c r="I4058" i="9"/>
  <c r="Q4058" i="9" s="1"/>
  <c r="S4057" i="9"/>
  <c r="J4057" i="9"/>
  <c r="R4057" i="9" s="1"/>
  <c r="I4057" i="9"/>
  <c r="Q4057" i="9" s="1"/>
  <c r="S4056" i="9"/>
  <c r="J4056" i="9"/>
  <c r="R4056" i="9" s="1"/>
  <c r="I4056" i="9"/>
  <c r="Q4056" i="9" s="1"/>
  <c r="S4055" i="9"/>
  <c r="J4055" i="9"/>
  <c r="R4055" i="9" s="1"/>
  <c r="I4055" i="9"/>
  <c r="Q4055" i="9" s="1"/>
  <c r="S4054" i="9"/>
  <c r="J4054" i="9"/>
  <c r="R4054" i="9" s="1"/>
  <c r="I4054" i="9"/>
  <c r="Q4054" i="9" s="1"/>
  <c r="S4053" i="9"/>
  <c r="J4053" i="9"/>
  <c r="R4053" i="9" s="1"/>
  <c r="I4053" i="9"/>
  <c r="Q4053" i="9" s="1"/>
  <c r="S4052" i="9"/>
  <c r="J4052" i="9"/>
  <c r="R4052" i="9" s="1"/>
  <c r="I4052" i="9"/>
  <c r="Q4052" i="9" s="1"/>
  <c r="S4051" i="9"/>
  <c r="J4051" i="9"/>
  <c r="R4051" i="9" s="1"/>
  <c r="I4051" i="9"/>
  <c r="Q4051" i="9" s="1"/>
  <c r="S4050" i="9"/>
  <c r="J4050" i="9"/>
  <c r="R4050" i="9" s="1"/>
  <c r="I4050" i="9"/>
  <c r="Q4050" i="9" s="1"/>
  <c r="S4049" i="9"/>
  <c r="J4049" i="9"/>
  <c r="R4049" i="9" s="1"/>
  <c r="I4049" i="9"/>
  <c r="Q4049" i="9" s="1"/>
  <c r="S4048" i="9"/>
  <c r="J4048" i="9"/>
  <c r="R4048" i="9" s="1"/>
  <c r="I4048" i="9"/>
  <c r="Q4048" i="9" s="1"/>
  <c r="S4047" i="9"/>
  <c r="J4047" i="9"/>
  <c r="R4047" i="9" s="1"/>
  <c r="I4047" i="9"/>
  <c r="Q4047" i="9" s="1"/>
  <c r="S4046" i="9"/>
  <c r="J4046" i="9"/>
  <c r="R4046" i="9" s="1"/>
  <c r="I4046" i="9"/>
  <c r="Q4046" i="9" s="1"/>
  <c r="S4045" i="9"/>
  <c r="J4045" i="9"/>
  <c r="R4045" i="9" s="1"/>
  <c r="I4045" i="9"/>
  <c r="Q4045" i="9" s="1"/>
  <c r="S4044" i="9"/>
  <c r="J4044" i="9"/>
  <c r="R4044" i="9" s="1"/>
  <c r="I4044" i="9"/>
  <c r="Q4044" i="9" s="1"/>
  <c r="S4043" i="9"/>
  <c r="J4043" i="9"/>
  <c r="R4043" i="9" s="1"/>
  <c r="I4043" i="9"/>
  <c r="Q4043" i="9" s="1"/>
  <c r="S4042" i="9"/>
  <c r="J4042" i="9"/>
  <c r="R4042" i="9" s="1"/>
  <c r="I4042" i="9"/>
  <c r="Q4042" i="9" s="1"/>
  <c r="S4041" i="9"/>
  <c r="J4041" i="9"/>
  <c r="R4041" i="9" s="1"/>
  <c r="I4041" i="9"/>
  <c r="Q4041" i="9" s="1"/>
  <c r="S4040" i="9"/>
  <c r="J4040" i="9"/>
  <c r="R4040" i="9" s="1"/>
  <c r="I4040" i="9"/>
  <c r="Q4040" i="9" s="1"/>
  <c r="S4039" i="9"/>
  <c r="J4039" i="9"/>
  <c r="R4039" i="9" s="1"/>
  <c r="I4039" i="9"/>
  <c r="Q4039" i="9" s="1"/>
  <c r="S4038" i="9"/>
  <c r="J4038" i="9"/>
  <c r="R4038" i="9" s="1"/>
  <c r="I4038" i="9"/>
  <c r="Q4038" i="9" s="1"/>
  <c r="S4037" i="9"/>
  <c r="J4037" i="9"/>
  <c r="R4037" i="9" s="1"/>
  <c r="I4037" i="9"/>
  <c r="Q4037" i="9" s="1"/>
  <c r="S4036" i="9"/>
  <c r="J4036" i="9"/>
  <c r="R4036" i="9" s="1"/>
  <c r="I4036" i="9"/>
  <c r="Q4036" i="9" s="1"/>
  <c r="S4035" i="9"/>
  <c r="J4035" i="9"/>
  <c r="R4035" i="9" s="1"/>
  <c r="I4035" i="9"/>
  <c r="Q4035" i="9" s="1"/>
  <c r="S4034" i="9"/>
  <c r="J4034" i="9"/>
  <c r="R4034" i="9" s="1"/>
  <c r="I4034" i="9"/>
  <c r="Q4034" i="9" s="1"/>
  <c r="S4033" i="9"/>
  <c r="J4033" i="9"/>
  <c r="R4033" i="9" s="1"/>
  <c r="I4033" i="9"/>
  <c r="Q4033" i="9" s="1"/>
  <c r="S4032" i="9"/>
  <c r="J4032" i="9"/>
  <c r="R4032" i="9" s="1"/>
  <c r="I4032" i="9"/>
  <c r="Q4032" i="9" s="1"/>
  <c r="S4031" i="9"/>
  <c r="J4031" i="9"/>
  <c r="R4031" i="9" s="1"/>
  <c r="I4031" i="9"/>
  <c r="Q4031" i="9" s="1"/>
  <c r="S4030" i="9"/>
  <c r="J4030" i="9"/>
  <c r="R4030" i="9" s="1"/>
  <c r="I4030" i="9"/>
  <c r="Q4030" i="9" s="1"/>
  <c r="S4029" i="9"/>
  <c r="J4029" i="9"/>
  <c r="R4029" i="9" s="1"/>
  <c r="I4029" i="9"/>
  <c r="Q4029" i="9" s="1"/>
  <c r="S4028" i="9"/>
  <c r="J4028" i="9"/>
  <c r="R4028" i="9" s="1"/>
  <c r="I4028" i="9"/>
  <c r="Q4028" i="9" s="1"/>
  <c r="S4027" i="9"/>
  <c r="J4027" i="9"/>
  <c r="R4027" i="9" s="1"/>
  <c r="I4027" i="9"/>
  <c r="Q4027" i="9" s="1"/>
  <c r="S4026" i="9"/>
  <c r="J4026" i="9"/>
  <c r="R4026" i="9" s="1"/>
  <c r="I4026" i="9"/>
  <c r="Q4026" i="9" s="1"/>
  <c r="S4025" i="9"/>
  <c r="J4025" i="9"/>
  <c r="R4025" i="9" s="1"/>
  <c r="I4025" i="9"/>
  <c r="Q4025" i="9" s="1"/>
  <c r="S4024" i="9"/>
  <c r="J4024" i="9"/>
  <c r="R4024" i="9" s="1"/>
  <c r="I4024" i="9"/>
  <c r="Q4024" i="9" s="1"/>
  <c r="S4023" i="9"/>
  <c r="J4023" i="9"/>
  <c r="R4023" i="9" s="1"/>
  <c r="I4023" i="9"/>
  <c r="Q4023" i="9" s="1"/>
  <c r="S4022" i="9"/>
  <c r="J4022" i="9"/>
  <c r="R4022" i="9" s="1"/>
  <c r="I4022" i="9"/>
  <c r="Q4022" i="9" s="1"/>
  <c r="S4021" i="9"/>
  <c r="J4021" i="9"/>
  <c r="R4021" i="9" s="1"/>
  <c r="I4021" i="9"/>
  <c r="Q4021" i="9" s="1"/>
  <c r="S4020" i="9"/>
  <c r="J4020" i="9"/>
  <c r="R4020" i="9" s="1"/>
  <c r="I4020" i="9"/>
  <c r="Q4020" i="9" s="1"/>
  <c r="S4019" i="9"/>
  <c r="J4019" i="9"/>
  <c r="R4019" i="9" s="1"/>
  <c r="I4019" i="9"/>
  <c r="Q4019" i="9" s="1"/>
  <c r="S4018" i="9"/>
  <c r="J4018" i="9"/>
  <c r="R4018" i="9" s="1"/>
  <c r="I4018" i="9"/>
  <c r="Q4018" i="9" s="1"/>
  <c r="S4017" i="9"/>
  <c r="J4017" i="9"/>
  <c r="R4017" i="9" s="1"/>
  <c r="I4017" i="9"/>
  <c r="Q4017" i="9" s="1"/>
  <c r="S4016" i="9"/>
  <c r="J4016" i="9"/>
  <c r="R4016" i="9" s="1"/>
  <c r="I4016" i="9"/>
  <c r="Q4016" i="9" s="1"/>
  <c r="S4015" i="9"/>
  <c r="J4015" i="9"/>
  <c r="R4015" i="9" s="1"/>
  <c r="I4015" i="9"/>
  <c r="Q4015" i="9" s="1"/>
  <c r="S4014" i="9"/>
  <c r="J4014" i="9"/>
  <c r="R4014" i="9" s="1"/>
  <c r="I4014" i="9"/>
  <c r="Q4014" i="9" s="1"/>
  <c r="S4013" i="9"/>
  <c r="J4013" i="9"/>
  <c r="R4013" i="9" s="1"/>
  <c r="I4013" i="9"/>
  <c r="Q4013" i="9" s="1"/>
  <c r="S4012" i="9"/>
  <c r="J4012" i="9"/>
  <c r="R4012" i="9" s="1"/>
  <c r="I4012" i="9"/>
  <c r="Q4012" i="9" s="1"/>
  <c r="S4011" i="9"/>
  <c r="J4011" i="9"/>
  <c r="R4011" i="9" s="1"/>
  <c r="I4011" i="9"/>
  <c r="Q4011" i="9" s="1"/>
  <c r="S4010" i="9"/>
  <c r="J4010" i="9"/>
  <c r="R4010" i="9" s="1"/>
  <c r="I4010" i="9"/>
  <c r="Q4010" i="9" s="1"/>
  <c r="S4009" i="9"/>
  <c r="J4009" i="9"/>
  <c r="R4009" i="9" s="1"/>
  <c r="I4009" i="9"/>
  <c r="Q4009" i="9" s="1"/>
  <c r="S4008" i="9"/>
  <c r="J4008" i="9"/>
  <c r="R4008" i="9" s="1"/>
  <c r="I4008" i="9"/>
  <c r="Q4008" i="9" s="1"/>
  <c r="S4007" i="9"/>
  <c r="J4007" i="9"/>
  <c r="R4007" i="9" s="1"/>
  <c r="I4007" i="9"/>
  <c r="Q4007" i="9" s="1"/>
  <c r="S4006" i="9"/>
  <c r="J4006" i="9"/>
  <c r="R4006" i="9" s="1"/>
  <c r="I4006" i="9"/>
  <c r="Q4006" i="9" s="1"/>
  <c r="S4005" i="9"/>
  <c r="J4005" i="9"/>
  <c r="R4005" i="9" s="1"/>
  <c r="I4005" i="9"/>
  <c r="Q4005" i="9" s="1"/>
  <c r="S4004" i="9"/>
  <c r="J4004" i="9"/>
  <c r="R4004" i="9" s="1"/>
  <c r="I4004" i="9"/>
  <c r="Q4004" i="9" s="1"/>
  <c r="S4003" i="9"/>
  <c r="J4003" i="9"/>
  <c r="R4003" i="9" s="1"/>
  <c r="I4003" i="9"/>
  <c r="Q4003" i="9" s="1"/>
  <c r="S4002" i="9"/>
  <c r="J4002" i="9"/>
  <c r="R4002" i="9" s="1"/>
  <c r="I4002" i="9"/>
  <c r="Q4002" i="9" s="1"/>
  <c r="S4001" i="9"/>
  <c r="J4001" i="9"/>
  <c r="R4001" i="9" s="1"/>
  <c r="I4001" i="9"/>
  <c r="Q4001" i="9" s="1"/>
  <c r="S4000" i="9"/>
  <c r="J4000" i="9"/>
  <c r="R4000" i="9" s="1"/>
  <c r="I4000" i="9"/>
  <c r="Q4000" i="9" s="1"/>
  <c r="S3999" i="9"/>
  <c r="J3999" i="9"/>
  <c r="R3999" i="9" s="1"/>
  <c r="I3999" i="9"/>
  <c r="Q3999" i="9" s="1"/>
  <c r="S3998" i="9"/>
  <c r="J3998" i="9"/>
  <c r="R3998" i="9" s="1"/>
  <c r="I3998" i="9"/>
  <c r="Q3998" i="9" s="1"/>
  <c r="S3997" i="9"/>
  <c r="J3997" i="9"/>
  <c r="R3997" i="9" s="1"/>
  <c r="I3997" i="9"/>
  <c r="Q3997" i="9" s="1"/>
  <c r="S3996" i="9"/>
  <c r="J3996" i="9"/>
  <c r="R3996" i="9" s="1"/>
  <c r="I3996" i="9"/>
  <c r="Q3996" i="9" s="1"/>
  <c r="S3995" i="9"/>
  <c r="J3995" i="9"/>
  <c r="R3995" i="9" s="1"/>
  <c r="I3995" i="9"/>
  <c r="Q3995" i="9" s="1"/>
  <c r="S3994" i="9"/>
  <c r="J3994" i="9"/>
  <c r="R3994" i="9" s="1"/>
  <c r="I3994" i="9"/>
  <c r="Q3994" i="9" s="1"/>
  <c r="S3993" i="9"/>
  <c r="J3993" i="9"/>
  <c r="R3993" i="9" s="1"/>
  <c r="I3993" i="9"/>
  <c r="Q3993" i="9" s="1"/>
  <c r="S3992" i="9"/>
  <c r="J3992" i="9"/>
  <c r="R3992" i="9" s="1"/>
  <c r="I3992" i="9"/>
  <c r="Q3992" i="9" s="1"/>
  <c r="S3991" i="9"/>
  <c r="J3991" i="9"/>
  <c r="R3991" i="9" s="1"/>
  <c r="I3991" i="9"/>
  <c r="Q3991" i="9" s="1"/>
  <c r="S3990" i="9"/>
  <c r="J3990" i="9"/>
  <c r="R3990" i="9" s="1"/>
  <c r="I3990" i="9"/>
  <c r="Q3990" i="9" s="1"/>
  <c r="S3989" i="9"/>
  <c r="J3989" i="9"/>
  <c r="R3989" i="9" s="1"/>
  <c r="I3989" i="9"/>
  <c r="Q3989" i="9" s="1"/>
  <c r="S3988" i="9"/>
  <c r="J3988" i="9"/>
  <c r="R3988" i="9" s="1"/>
  <c r="I3988" i="9"/>
  <c r="Q3988" i="9" s="1"/>
  <c r="S3987" i="9"/>
  <c r="J3987" i="9"/>
  <c r="R3987" i="9" s="1"/>
  <c r="I3987" i="9"/>
  <c r="Q3987" i="9" s="1"/>
  <c r="S3986" i="9"/>
  <c r="J3986" i="9"/>
  <c r="R3986" i="9" s="1"/>
  <c r="I3986" i="9"/>
  <c r="Q3986" i="9" s="1"/>
  <c r="S3985" i="9"/>
  <c r="J3985" i="9"/>
  <c r="R3985" i="9" s="1"/>
  <c r="I3985" i="9"/>
  <c r="Q3985" i="9" s="1"/>
  <c r="S3984" i="9"/>
  <c r="J3984" i="9"/>
  <c r="R3984" i="9" s="1"/>
  <c r="I3984" i="9"/>
  <c r="Q3984" i="9" s="1"/>
  <c r="S3983" i="9"/>
  <c r="J3983" i="9"/>
  <c r="R3983" i="9" s="1"/>
  <c r="I3983" i="9"/>
  <c r="Q3983" i="9" s="1"/>
  <c r="S3982" i="9"/>
  <c r="J3982" i="9"/>
  <c r="R3982" i="9" s="1"/>
  <c r="I3982" i="9"/>
  <c r="Q3982" i="9" s="1"/>
  <c r="S3981" i="9"/>
  <c r="J3981" i="9"/>
  <c r="R3981" i="9" s="1"/>
  <c r="I3981" i="9"/>
  <c r="Q3981" i="9" s="1"/>
  <c r="S3980" i="9"/>
  <c r="J3980" i="9"/>
  <c r="R3980" i="9" s="1"/>
  <c r="I3980" i="9"/>
  <c r="Q3980" i="9" s="1"/>
  <c r="S3979" i="9"/>
  <c r="J3979" i="9"/>
  <c r="R3979" i="9" s="1"/>
  <c r="I3979" i="9"/>
  <c r="Q3979" i="9" s="1"/>
  <c r="S3978" i="9"/>
  <c r="J3978" i="9"/>
  <c r="R3978" i="9" s="1"/>
  <c r="I3978" i="9"/>
  <c r="Q3978" i="9" s="1"/>
  <c r="S3977" i="9"/>
  <c r="J3977" i="9"/>
  <c r="R3977" i="9" s="1"/>
  <c r="I3977" i="9"/>
  <c r="Q3977" i="9" s="1"/>
  <c r="S3976" i="9"/>
  <c r="J3976" i="9"/>
  <c r="R3976" i="9" s="1"/>
  <c r="I3976" i="9"/>
  <c r="Q3976" i="9" s="1"/>
  <c r="S3975" i="9"/>
  <c r="J3975" i="9"/>
  <c r="R3975" i="9" s="1"/>
  <c r="I3975" i="9"/>
  <c r="Q3975" i="9" s="1"/>
  <c r="S3974" i="9"/>
  <c r="J3974" i="9"/>
  <c r="R3974" i="9" s="1"/>
  <c r="I3974" i="9"/>
  <c r="Q3974" i="9" s="1"/>
  <c r="S3973" i="9"/>
  <c r="J3973" i="9"/>
  <c r="R3973" i="9" s="1"/>
  <c r="I3973" i="9"/>
  <c r="Q3973" i="9" s="1"/>
  <c r="S3972" i="9"/>
  <c r="J3972" i="9"/>
  <c r="R3972" i="9" s="1"/>
  <c r="I3972" i="9"/>
  <c r="Q3972" i="9" s="1"/>
  <c r="S3971" i="9"/>
  <c r="J3971" i="9"/>
  <c r="R3971" i="9" s="1"/>
  <c r="I3971" i="9"/>
  <c r="Q3971" i="9" s="1"/>
  <c r="S3970" i="9"/>
  <c r="J3970" i="9"/>
  <c r="R3970" i="9" s="1"/>
  <c r="I3970" i="9"/>
  <c r="Q3970" i="9" s="1"/>
  <c r="S3969" i="9"/>
  <c r="J3969" i="9"/>
  <c r="R3969" i="9" s="1"/>
  <c r="I3969" i="9"/>
  <c r="Q3969" i="9" s="1"/>
  <c r="S3968" i="9"/>
  <c r="J3968" i="9"/>
  <c r="R3968" i="9" s="1"/>
  <c r="I3968" i="9"/>
  <c r="Q3968" i="9" s="1"/>
  <c r="S3967" i="9"/>
  <c r="J3967" i="9"/>
  <c r="R3967" i="9" s="1"/>
  <c r="I3967" i="9"/>
  <c r="Q3967" i="9" s="1"/>
  <c r="S3966" i="9"/>
  <c r="J3966" i="9"/>
  <c r="R3966" i="9" s="1"/>
  <c r="I3966" i="9"/>
  <c r="Q3966" i="9" s="1"/>
  <c r="S3965" i="9"/>
  <c r="J3965" i="9"/>
  <c r="R3965" i="9" s="1"/>
  <c r="I3965" i="9"/>
  <c r="Q3965" i="9" s="1"/>
  <c r="S3964" i="9"/>
  <c r="J3964" i="9"/>
  <c r="R3964" i="9" s="1"/>
  <c r="I3964" i="9"/>
  <c r="Q3964" i="9" s="1"/>
  <c r="S3963" i="9"/>
  <c r="J3963" i="9"/>
  <c r="R3963" i="9" s="1"/>
  <c r="I3963" i="9"/>
  <c r="Q3963" i="9" s="1"/>
  <c r="S3962" i="9"/>
  <c r="J3962" i="9"/>
  <c r="R3962" i="9" s="1"/>
  <c r="I3962" i="9"/>
  <c r="Q3962" i="9" s="1"/>
  <c r="S3961" i="9"/>
  <c r="J3961" i="9"/>
  <c r="R3961" i="9" s="1"/>
  <c r="I3961" i="9"/>
  <c r="Q3961" i="9" s="1"/>
  <c r="S3960" i="9"/>
  <c r="J3960" i="9"/>
  <c r="R3960" i="9" s="1"/>
  <c r="I3960" i="9"/>
  <c r="Q3960" i="9" s="1"/>
  <c r="S3959" i="9"/>
  <c r="J3959" i="9"/>
  <c r="R3959" i="9" s="1"/>
  <c r="I3959" i="9"/>
  <c r="Q3959" i="9" s="1"/>
  <c r="S3958" i="9"/>
  <c r="J3958" i="9"/>
  <c r="R3958" i="9" s="1"/>
  <c r="I3958" i="9"/>
  <c r="Q3958" i="9" s="1"/>
  <c r="S3957" i="9"/>
  <c r="J3957" i="9"/>
  <c r="R3957" i="9" s="1"/>
  <c r="I3957" i="9"/>
  <c r="Q3957" i="9" s="1"/>
  <c r="S3956" i="9"/>
  <c r="J3956" i="9"/>
  <c r="R3956" i="9" s="1"/>
  <c r="I3956" i="9"/>
  <c r="Q3956" i="9" s="1"/>
  <c r="S3955" i="9"/>
  <c r="J3955" i="9"/>
  <c r="R3955" i="9" s="1"/>
  <c r="I3955" i="9"/>
  <c r="Q3955" i="9" s="1"/>
  <c r="S3954" i="9"/>
  <c r="J3954" i="9"/>
  <c r="R3954" i="9" s="1"/>
  <c r="I3954" i="9"/>
  <c r="Q3954" i="9" s="1"/>
  <c r="S3953" i="9"/>
  <c r="J3953" i="9"/>
  <c r="R3953" i="9" s="1"/>
  <c r="I3953" i="9"/>
  <c r="Q3953" i="9" s="1"/>
  <c r="S3952" i="9"/>
  <c r="J3952" i="9"/>
  <c r="R3952" i="9" s="1"/>
  <c r="I3952" i="9"/>
  <c r="Q3952" i="9" s="1"/>
  <c r="S3951" i="9"/>
  <c r="J3951" i="9"/>
  <c r="R3951" i="9" s="1"/>
  <c r="I3951" i="9"/>
  <c r="Q3951" i="9" s="1"/>
  <c r="S3950" i="9"/>
  <c r="J3950" i="9"/>
  <c r="R3950" i="9" s="1"/>
  <c r="I3950" i="9"/>
  <c r="Q3950" i="9" s="1"/>
  <c r="S3949" i="9"/>
  <c r="J3949" i="9"/>
  <c r="R3949" i="9" s="1"/>
  <c r="I3949" i="9"/>
  <c r="Q3949" i="9" s="1"/>
  <c r="S3948" i="9"/>
  <c r="J3948" i="9"/>
  <c r="R3948" i="9" s="1"/>
  <c r="I3948" i="9"/>
  <c r="Q3948" i="9" s="1"/>
  <c r="S3947" i="9"/>
  <c r="J3947" i="9"/>
  <c r="R3947" i="9" s="1"/>
  <c r="I3947" i="9"/>
  <c r="Q3947" i="9" s="1"/>
  <c r="S3946" i="9"/>
  <c r="J3946" i="9"/>
  <c r="R3946" i="9" s="1"/>
  <c r="I3946" i="9"/>
  <c r="Q3946" i="9" s="1"/>
  <c r="S3945" i="9"/>
  <c r="J3945" i="9"/>
  <c r="R3945" i="9" s="1"/>
  <c r="I3945" i="9"/>
  <c r="Q3945" i="9" s="1"/>
  <c r="S3944" i="9"/>
  <c r="J3944" i="9"/>
  <c r="R3944" i="9" s="1"/>
  <c r="I3944" i="9"/>
  <c r="Q3944" i="9" s="1"/>
  <c r="S3943" i="9"/>
  <c r="J3943" i="9"/>
  <c r="R3943" i="9" s="1"/>
  <c r="I3943" i="9"/>
  <c r="Q3943" i="9" s="1"/>
  <c r="S3942" i="9"/>
  <c r="J3942" i="9"/>
  <c r="R3942" i="9" s="1"/>
  <c r="I3942" i="9"/>
  <c r="Q3942" i="9" s="1"/>
  <c r="S3941" i="9"/>
  <c r="J3941" i="9"/>
  <c r="R3941" i="9" s="1"/>
  <c r="I3941" i="9"/>
  <c r="Q3941" i="9" s="1"/>
  <c r="S3940" i="9"/>
  <c r="J3940" i="9"/>
  <c r="R3940" i="9" s="1"/>
  <c r="I3940" i="9"/>
  <c r="Q3940" i="9" s="1"/>
  <c r="S3939" i="9"/>
  <c r="J3939" i="9"/>
  <c r="R3939" i="9" s="1"/>
  <c r="I3939" i="9"/>
  <c r="Q3939" i="9" s="1"/>
  <c r="S3938" i="9"/>
  <c r="J3938" i="9"/>
  <c r="R3938" i="9" s="1"/>
  <c r="I3938" i="9"/>
  <c r="Q3938" i="9" s="1"/>
  <c r="S3937" i="9"/>
  <c r="J3937" i="9"/>
  <c r="R3937" i="9" s="1"/>
  <c r="I3937" i="9"/>
  <c r="Q3937" i="9" s="1"/>
  <c r="S3936" i="9"/>
  <c r="J3936" i="9"/>
  <c r="R3936" i="9" s="1"/>
  <c r="I3936" i="9"/>
  <c r="Q3936" i="9" s="1"/>
  <c r="S3935" i="9"/>
  <c r="J3935" i="9"/>
  <c r="R3935" i="9" s="1"/>
  <c r="I3935" i="9"/>
  <c r="Q3935" i="9" s="1"/>
  <c r="S3934" i="9"/>
  <c r="J3934" i="9"/>
  <c r="R3934" i="9" s="1"/>
  <c r="I3934" i="9"/>
  <c r="Q3934" i="9" s="1"/>
  <c r="S3933" i="9"/>
  <c r="J3933" i="9"/>
  <c r="R3933" i="9" s="1"/>
  <c r="I3933" i="9"/>
  <c r="Q3933" i="9" s="1"/>
  <c r="S3932" i="9"/>
  <c r="J3932" i="9"/>
  <c r="R3932" i="9" s="1"/>
  <c r="I3932" i="9"/>
  <c r="Q3932" i="9" s="1"/>
  <c r="S3931" i="9"/>
  <c r="J3931" i="9"/>
  <c r="R3931" i="9" s="1"/>
  <c r="I3931" i="9"/>
  <c r="Q3931" i="9" s="1"/>
  <c r="S3930" i="9"/>
  <c r="J3930" i="9"/>
  <c r="R3930" i="9" s="1"/>
  <c r="I3930" i="9"/>
  <c r="Q3930" i="9" s="1"/>
  <c r="S3929" i="9"/>
  <c r="J3929" i="9"/>
  <c r="R3929" i="9" s="1"/>
  <c r="I3929" i="9"/>
  <c r="Q3929" i="9" s="1"/>
  <c r="S3928" i="9"/>
  <c r="J3928" i="9"/>
  <c r="R3928" i="9" s="1"/>
  <c r="I3928" i="9"/>
  <c r="Q3928" i="9" s="1"/>
  <c r="S3927" i="9"/>
  <c r="J3927" i="9"/>
  <c r="R3927" i="9" s="1"/>
  <c r="I3927" i="9"/>
  <c r="Q3927" i="9" s="1"/>
  <c r="S3926" i="9"/>
  <c r="J3926" i="9"/>
  <c r="R3926" i="9" s="1"/>
  <c r="I3926" i="9"/>
  <c r="Q3926" i="9" s="1"/>
  <c r="S3925" i="9"/>
  <c r="J3925" i="9"/>
  <c r="R3925" i="9" s="1"/>
  <c r="I3925" i="9"/>
  <c r="Q3925" i="9" s="1"/>
  <c r="S3924" i="9"/>
  <c r="J3924" i="9"/>
  <c r="R3924" i="9" s="1"/>
  <c r="I3924" i="9"/>
  <c r="Q3924" i="9" s="1"/>
  <c r="S3923" i="9"/>
  <c r="J3923" i="9"/>
  <c r="R3923" i="9" s="1"/>
  <c r="I3923" i="9"/>
  <c r="Q3923" i="9" s="1"/>
  <c r="S3922" i="9"/>
  <c r="J3922" i="9"/>
  <c r="R3922" i="9" s="1"/>
  <c r="I3922" i="9"/>
  <c r="Q3922" i="9" s="1"/>
  <c r="S3921" i="9"/>
  <c r="J3921" i="9"/>
  <c r="R3921" i="9" s="1"/>
  <c r="I3921" i="9"/>
  <c r="Q3921" i="9" s="1"/>
  <c r="S3920" i="9"/>
  <c r="J3920" i="9"/>
  <c r="R3920" i="9" s="1"/>
  <c r="I3920" i="9"/>
  <c r="Q3920" i="9" s="1"/>
  <c r="S3919" i="9"/>
  <c r="J3919" i="9"/>
  <c r="R3919" i="9" s="1"/>
  <c r="I3919" i="9"/>
  <c r="Q3919" i="9" s="1"/>
  <c r="S3918" i="9"/>
  <c r="J3918" i="9"/>
  <c r="R3918" i="9" s="1"/>
  <c r="I3918" i="9"/>
  <c r="Q3918" i="9" s="1"/>
  <c r="S3917" i="9"/>
  <c r="J3917" i="9"/>
  <c r="R3917" i="9" s="1"/>
  <c r="I3917" i="9"/>
  <c r="Q3917" i="9" s="1"/>
  <c r="S3916" i="9"/>
  <c r="J3916" i="9"/>
  <c r="R3916" i="9" s="1"/>
  <c r="I3916" i="9"/>
  <c r="Q3916" i="9" s="1"/>
  <c r="S3915" i="9"/>
  <c r="J3915" i="9"/>
  <c r="R3915" i="9" s="1"/>
  <c r="I3915" i="9"/>
  <c r="Q3915" i="9" s="1"/>
  <c r="S3914" i="9"/>
  <c r="J3914" i="9"/>
  <c r="R3914" i="9" s="1"/>
  <c r="I3914" i="9"/>
  <c r="Q3914" i="9" s="1"/>
  <c r="S3913" i="9"/>
  <c r="J3913" i="9"/>
  <c r="R3913" i="9" s="1"/>
  <c r="I3913" i="9"/>
  <c r="Q3913" i="9" s="1"/>
  <c r="S3912" i="9"/>
  <c r="J3912" i="9"/>
  <c r="R3912" i="9" s="1"/>
  <c r="I3912" i="9"/>
  <c r="Q3912" i="9" s="1"/>
  <c r="S3911" i="9"/>
  <c r="J3911" i="9"/>
  <c r="R3911" i="9" s="1"/>
  <c r="I3911" i="9"/>
  <c r="Q3911" i="9" s="1"/>
  <c r="S3910" i="9"/>
  <c r="J3910" i="9"/>
  <c r="R3910" i="9" s="1"/>
  <c r="I3910" i="9"/>
  <c r="Q3910" i="9" s="1"/>
  <c r="S3909" i="9"/>
  <c r="J3909" i="9"/>
  <c r="R3909" i="9" s="1"/>
  <c r="I3909" i="9"/>
  <c r="Q3909" i="9" s="1"/>
  <c r="S3908" i="9"/>
  <c r="J3908" i="9"/>
  <c r="R3908" i="9" s="1"/>
  <c r="I3908" i="9"/>
  <c r="Q3908" i="9" s="1"/>
  <c r="S3907" i="9"/>
  <c r="J3907" i="9"/>
  <c r="R3907" i="9" s="1"/>
  <c r="I3907" i="9"/>
  <c r="Q3907" i="9" s="1"/>
  <c r="S3906" i="9"/>
  <c r="J3906" i="9"/>
  <c r="R3906" i="9" s="1"/>
  <c r="I3906" i="9"/>
  <c r="Q3906" i="9" s="1"/>
  <c r="S3905" i="9"/>
  <c r="J3905" i="9"/>
  <c r="R3905" i="9" s="1"/>
  <c r="I3905" i="9"/>
  <c r="Q3905" i="9" s="1"/>
  <c r="S3904" i="9"/>
  <c r="J3904" i="9"/>
  <c r="R3904" i="9" s="1"/>
  <c r="I3904" i="9"/>
  <c r="Q3904" i="9" s="1"/>
  <c r="S3903" i="9"/>
  <c r="J3903" i="9"/>
  <c r="R3903" i="9" s="1"/>
  <c r="I3903" i="9"/>
  <c r="Q3903" i="9" s="1"/>
  <c r="S3902" i="9"/>
  <c r="J3902" i="9"/>
  <c r="R3902" i="9" s="1"/>
  <c r="I3902" i="9"/>
  <c r="Q3902" i="9" s="1"/>
  <c r="S3901" i="9"/>
  <c r="J3901" i="9"/>
  <c r="R3901" i="9" s="1"/>
  <c r="I3901" i="9"/>
  <c r="Q3901" i="9" s="1"/>
  <c r="S3900" i="9"/>
  <c r="J3900" i="9"/>
  <c r="R3900" i="9" s="1"/>
  <c r="I3900" i="9"/>
  <c r="Q3900" i="9" s="1"/>
  <c r="S3899" i="9"/>
  <c r="J3899" i="9"/>
  <c r="R3899" i="9" s="1"/>
  <c r="I3899" i="9"/>
  <c r="Q3899" i="9" s="1"/>
  <c r="S3898" i="9"/>
  <c r="J3898" i="9"/>
  <c r="R3898" i="9" s="1"/>
  <c r="I3898" i="9"/>
  <c r="Q3898" i="9" s="1"/>
  <c r="S3897" i="9"/>
  <c r="J3897" i="9"/>
  <c r="R3897" i="9" s="1"/>
  <c r="I3897" i="9"/>
  <c r="Q3897" i="9" s="1"/>
  <c r="S3896" i="9"/>
  <c r="J3896" i="9"/>
  <c r="R3896" i="9" s="1"/>
  <c r="I3896" i="9"/>
  <c r="Q3896" i="9" s="1"/>
  <c r="S3895" i="9"/>
  <c r="J3895" i="9"/>
  <c r="R3895" i="9" s="1"/>
  <c r="I3895" i="9"/>
  <c r="Q3895" i="9" s="1"/>
  <c r="S3894" i="9"/>
  <c r="J3894" i="9"/>
  <c r="R3894" i="9" s="1"/>
  <c r="I3894" i="9"/>
  <c r="Q3894" i="9" s="1"/>
  <c r="S3893" i="9"/>
  <c r="J3893" i="9"/>
  <c r="R3893" i="9" s="1"/>
  <c r="I3893" i="9"/>
  <c r="Q3893" i="9" s="1"/>
  <c r="S3892" i="9"/>
  <c r="J3892" i="9"/>
  <c r="R3892" i="9" s="1"/>
  <c r="I3892" i="9"/>
  <c r="Q3892" i="9" s="1"/>
  <c r="S3891" i="9"/>
  <c r="J3891" i="9"/>
  <c r="R3891" i="9" s="1"/>
  <c r="I3891" i="9"/>
  <c r="Q3891" i="9" s="1"/>
  <c r="S3890" i="9"/>
  <c r="J3890" i="9"/>
  <c r="R3890" i="9" s="1"/>
  <c r="I3890" i="9"/>
  <c r="Q3890" i="9" s="1"/>
  <c r="S3889" i="9"/>
  <c r="J3889" i="9"/>
  <c r="R3889" i="9" s="1"/>
  <c r="I3889" i="9"/>
  <c r="Q3889" i="9" s="1"/>
  <c r="S3888" i="9"/>
  <c r="J3888" i="9"/>
  <c r="R3888" i="9" s="1"/>
  <c r="I3888" i="9"/>
  <c r="Q3888" i="9" s="1"/>
  <c r="S3887" i="9"/>
  <c r="J3887" i="9"/>
  <c r="R3887" i="9" s="1"/>
  <c r="I3887" i="9"/>
  <c r="Q3887" i="9" s="1"/>
  <c r="S3886" i="9"/>
  <c r="J3886" i="9"/>
  <c r="R3886" i="9" s="1"/>
  <c r="I3886" i="9"/>
  <c r="Q3886" i="9" s="1"/>
  <c r="S3885" i="9"/>
  <c r="J3885" i="9"/>
  <c r="R3885" i="9" s="1"/>
  <c r="I3885" i="9"/>
  <c r="Q3885" i="9" s="1"/>
  <c r="S3884" i="9"/>
  <c r="J3884" i="9"/>
  <c r="R3884" i="9" s="1"/>
  <c r="I3884" i="9"/>
  <c r="Q3884" i="9" s="1"/>
  <c r="S3883" i="9"/>
  <c r="J3883" i="9"/>
  <c r="R3883" i="9" s="1"/>
  <c r="I3883" i="9"/>
  <c r="Q3883" i="9" s="1"/>
  <c r="S3882" i="9"/>
  <c r="J3882" i="9"/>
  <c r="R3882" i="9" s="1"/>
  <c r="I3882" i="9"/>
  <c r="Q3882" i="9" s="1"/>
  <c r="S3881" i="9"/>
  <c r="J3881" i="9"/>
  <c r="R3881" i="9" s="1"/>
  <c r="I3881" i="9"/>
  <c r="Q3881" i="9" s="1"/>
  <c r="S3880" i="9"/>
  <c r="J3880" i="9"/>
  <c r="R3880" i="9" s="1"/>
  <c r="I3880" i="9"/>
  <c r="Q3880" i="9" s="1"/>
  <c r="S3879" i="9"/>
  <c r="J3879" i="9"/>
  <c r="R3879" i="9" s="1"/>
  <c r="I3879" i="9"/>
  <c r="Q3879" i="9" s="1"/>
  <c r="S3878" i="9"/>
  <c r="J3878" i="9"/>
  <c r="R3878" i="9" s="1"/>
  <c r="I3878" i="9"/>
  <c r="Q3878" i="9" s="1"/>
  <c r="S3877" i="9"/>
  <c r="J3877" i="9"/>
  <c r="R3877" i="9" s="1"/>
  <c r="I3877" i="9"/>
  <c r="Q3877" i="9" s="1"/>
  <c r="S3876" i="9"/>
  <c r="J3876" i="9"/>
  <c r="R3876" i="9" s="1"/>
  <c r="I3876" i="9"/>
  <c r="Q3876" i="9" s="1"/>
  <c r="S3875" i="9"/>
  <c r="J3875" i="9"/>
  <c r="R3875" i="9" s="1"/>
  <c r="I3875" i="9"/>
  <c r="Q3875" i="9" s="1"/>
  <c r="S3874" i="9"/>
  <c r="J3874" i="9"/>
  <c r="R3874" i="9" s="1"/>
  <c r="I3874" i="9"/>
  <c r="Q3874" i="9" s="1"/>
  <c r="S3873" i="9"/>
  <c r="J3873" i="9"/>
  <c r="R3873" i="9" s="1"/>
  <c r="I3873" i="9"/>
  <c r="Q3873" i="9" s="1"/>
  <c r="S3872" i="9"/>
  <c r="J3872" i="9"/>
  <c r="R3872" i="9" s="1"/>
  <c r="I3872" i="9"/>
  <c r="Q3872" i="9" s="1"/>
  <c r="S3871" i="9"/>
  <c r="J3871" i="9"/>
  <c r="R3871" i="9" s="1"/>
  <c r="I3871" i="9"/>
  <c r="Q3871" i="9" s="1"/>
  <c r="S3870" i="9"/>
  <c r="J3870" i="9"/>
  <c r="R3870" i="9" s="1"/>
  <c r="I3870" i="9"/>
  <c r="Q3870" i="9" s="1"/>
  <c r="S3869" i="9"/>
  <c r="J3869" i="9"/>
  <c r="R3869" i="9" s="1"/>
  <c r="I3869" i="9"/>
  <c r="Q3869" i="9" s="1"/>
  <c r="S3868" i="9"/>
  <c r="J3868" i="9"/>
  <c r="R3868" i="9" s="1"/>
  <c r="I3868" i="9"/>
  <c r="Q3868" i="9" s="1"/>
  <c r="S3867" i="9"/>
  <c r="J3867" i="9"/>
  <c r="R3867" i="9" s="1"/>
  <c r="I3867" i="9"/>
  <c r="Q3867" i="9" s="1"/>
  <c r="S3866" i="9"/>
  <c r="J3866" i="9"/>
  <c r="R3866" i="9" s="1"/>
  <c r="I3866" i="9"/>
  <c r="Q3866" i="9" s="1"/>
  <c r="S3865" i="9"/>
  <c r="J3865" i="9"/>
  <c r="R3865" i="9" s="1"/>
  <c r="I3865" i="9"/>
  <c r="Q3865" i="9" s="1"/>
  <c r="S3864" i="9"/>
  <c r="J3864" i="9"/>
  <c r="R3864" i="9" s="1"/>
  <c r="I3864" i="9"/>
  <c r="Q3864" i="9" s="1"/>
  <c r="S3863" i="9"/>
  <c r="J3863" i="9"/>
  <c r="R3863" i="9" s="1"/>
  <c r="I3863" i="9"/>
  <c r="Q3863" i="9" s="1"/>
  <c r="S3862" i="9"/>
  <c r="J3862" i="9"/>
  <c r="R3862" i="9" s="1"/>
  <c r="I3862" i="9"/>
  <c r="Q3862" i="9" s="1"/>
  <c r="S3861" i="9"/>
  <c r="J3861" i="9"/>
  <c r="R3861" i="9" s="1"/>
  <c r="I3861" i="9"/>
  <c r="Q3861" i="9" s="1"/>
  <c r="S3860" i="9"/>
  <c r="J3860" i="9"/>
  <c r="R3860" i="9" s="1"/>
  <c r="I3860" i="9"/>
  <c r="Q3860" i="9" s="1"/>
  <c r="S3859" i="9"/>
  <c r="J3859" i="9"/>
  <c r="R3859" i="9" s="1"/>
  <c r="I3859" i="9"/>
  <c r="Q3859" i="9" s="1"/>
  <c r="S3858" i="9"/>
  <c r="J3858" i="9"/>
  <c r="R3858" i="9" s="1"/>
  <c r="I3858" i="9"/>
  <c r="Q3858" i="9" s="1"/>
  <c r="S3857" i="9"/>
  <c r="J3857" i="9"/>
  <c r="R3857" i="9" s="1"/>
  <c r="I3857" i="9"/>
  <c r="Q3857" i="9" s="1"/>
  <c r="S3856" i="9"/>
  <c r="J3856" i="9"/>
  <c r="R3856" i="9" s="1"/>
  <c r="I3856" i="9"/>
  <c r="Q3856" i="9" s="1"/>
  <c r="S3855" i="9"/>
  <c r="J3855" i="9"/>
  <c r="R3855" i="9" s="1"/>
  <c r="I3855" i="9"/>
  <c r="Q3855" i="9" s="1"/>
  <c r="S3854" i="9"/>
  <c r="J3854" i="9"/>
  <c r="R3854" i="9" s="1"/>
  <c r="I3854" i="9"/>
  <c r="Q3854" i="9" s="1"/>
  <c r="S3853" i="9"/>
  <c r="J3853" i="9"/>
  <c r="R3853" i="9" s="1"/>
  <c r="I3853" i="9"/>
  <c r="Q3853" i="9" s="1"/>
  <c r="S3852" i="9"/>
  <c r="J3852" i="9"/>
  <c r="R3852" i="9" s="1"/>
  <c r="I3852" i="9"/>
  <c r="Q3852" i="9" s="1"/>
  <c r="S3851" i="9"/>
  <c r="J3851" i="9"/>
  <c r="R3851" i="9" s="1"/>
  <c r="I3851" i="9"/>
  <c r="Q3851" i="9" s="1"/>
  <c r="S3850" i="9"/>
  <c r="J3850" i="9"/>
  <c r="R3850" i="9" s="1"/>
  <c r="I3850" i="9"/>
  <c r="Q3850" i="9" s="1"/>
  <c r="S3849" i="9"/>
  <c r="J3849" i="9"/>
  <c r="R3849" i="9" s="1"/>
  <c r="I3849" i="9"/>
  <c r="Q3849" i="9" s="1"/>
  <c r="S3848" i="9"/>
  <c r="J3848" i="9"/>
  <c r="R3848" i="9" s="1"/>
  <c r="I3848" i="9"/>
  <c r="Q3848" i="9" s="1"/>
  <c r="S3847" i="9"/>
  <c r="J3847" i="9"/>
  <c r="R3847" i="9" s="1"/>
  <c r="I3847" i="9"/>
  <c r="Q3847" i="9" s="1"/>
  <c r="S3846" i="9"/>
  <c r="J3846" i="9"/>
  <c r="R3846" i="9" s="1"/>
  <c r="I3846" i="9"/>
  <c r="Q3846" i="9" s="1"/>
  <c r="S3845" i="9"/>
  <c r="J3845" i="9"/>
  <c r="R3845" i="9" s="1"/>
  <c r="I3845" i="9"/>
  <c r="Q3845" i="9" s="1"/>
  <c r="S3844" i="9"/>
  <c r="J3844" i="9"/>
  <c r="R3844" i="9" s="1"/>
  <c r="I3844" i="9"/>
  <c r="Q3844" i="9" s="1"/>
  <c r="S3843" i="9"/>
  <c r="J3843" i="9"/>
  <c r="R3843" i="9" s="1"/>
  <c r="I3843" i="9"/>
  <c r="Q3843" i="9" s="1"/>
  <c r="S3842" i="9"/>
  <c r="J3842" i="9"/>
  <c r="R3842" i="9" s="1"/>
  <c r="I3842" i="9"/>
  <c r="Q3842" i="9" s="1"/>
  <c r="S3841" i="9"/>
  <c r="J3841" i="9"/>
  <c r="R3841" i="9" s="1"/>
  <c r="I3841" i="9"/>
  <c r="Q3841" i="9" s="1"/>
  <c r="S3840" i="9"/>
  <c r="J3840" i="9"/>
  <c r="R3840" i="9" s="1"/>
  <c r="I3840" i="9"/>
  <c r="Q3840" i="9" s="1"/>
  <c r="S3839" i="9"/>
  <c r="J3839" i="9"/>
  <c r="R3839" i="9" s="1"/>
  <c r="I3839" i="9"/>
  <c r="Q3839" i="9" s="1"/>
  <c r="S3838" i="9"/>
  <c r="J3838" i="9"/>
  <c r="R3838" i="9" s="1"/>
  <c r="I3838" i="9"/>
  <c r="Q3838" i="9" s="1"/>
  <c r="S3837" i="9"/>
  <c r="J3837" i="9"/>
  <c r="R3837" i="9" s="1"/>
  <c r="I3837" i="9"/>
  <c r="Q3837" i="9" s="1"/>
  <c r="S3836" i="9"/>
  <c r="J3836" i="9"/>
  <c r="R3836" i="9" s="1"/>
  <c r="I3836" i="9"/>
  <c r="Q3836" i="9" s="1"/>
  <c r="S3835" i="9"/>
  <c r="J3835" i="9"/>
  <c r="R3835" i="9" s="1"/>
  <c r="I3835" i="9"/>
  <c r="Q3835" i="9" s="1"/>
  <c r="S3834" i="9"/>
  <c r="J3834" i="9"/>
  <c r="R3834" i="9" s="1"/>
  <c r="I3834" i="9"/>
  <c r="Q3834" i="9" s="1"/>
  <c r="S3833" i="9"/>
  <c r="J3833" i="9"/>
  <c r="R3833" i="9" s="1"/>
  <c r="I3833" i="9"/>
  <c r="Q3833" i="9" s="1"/>
  <c r="S3832" i="9"/>
  <c r="J3832" i="9"/>
  <c r="R3832" i="9" s="1"/>
  <c r="I3832" i="9"/>
  <c r="Q3832" i="9" s="1"/>
  <c r="S3831" i="9"/>
  <c r="J3831" i="9"/>
  <c r="R3831" i="9" s="1"/>
  <c r="I3831" i="9"/>
  <c r="Q3831" i="9" s="1"/>
  <c r="S3830" i="9"/>
  <c r="J3830" i="9"/>
  <c r="R3830" i="9" s="1"/>
  <c r="I3830" i="9"/>
  <c r="Q3830" i="9" s="1"/>
  <c r="S3829" i="9"/>
  <c r="J3829" i="9"/>
  <c r="R3829" i="9" s="1"/>
  <c r="I3829" i="9"/>
  <c r="Q3829" i="9" s="1"/>
  <c r="S3828" i="9"/>
  <c r="J3828" i="9"/>
  <c r="R3828" i="9" s="1"/>
  <c r="I3828" i="9"/>
  <c r="Q3828" i="9" s="1"/>
  <c r="S3827" i="9"/>
  <c r="J3827" i="9"/>
  <c r="R3827" i="9" s="1"/>
  <c r="I3827" i="9"/>
  <c r="Q3827" i="9" s="1"/>
  <c r="S3826" i="9"/>
  <c r="J3826" i="9"/>
  <c r="R3826" i="9" s="1"/>
  <c r="I3826" i="9"/>
  <c r="Q3826" i="9" s="1"/>
  <c r="S3825" i="9"/>
  <c r="J3825" i="9"/>
  <c r="R3825" i="9" s="1"/>
  <c r="I3825" i="9"/>
  <c r="Q3825" i="9" s="1"/>
  <c r="S3824" i="9"/>
  <c r="J3824" i="9"/>
  <c r="R3824" i="9" s="1"/>
  <c r="I3824" i="9"/>
  <c r="Q3824" i="9" s="1"/>
  <c r="S3823" i="9"/>
  <c r="J3823" i="9"/>
  <c r="R3823" i="9" s="1"/>
  <c r="I3823" i="9"/>
  <c r="Q3823" i="9" s="1"/>
  <c r="S3822" i="9"/>
  <c r="J3822" i="9"/>
  <c r="R3822" i="9" s="1"/>
  <c r="I3822" i="9"/>
  <c r="Q3822" i="9" s="1"/>
  <c r="S3821" i="9"/>
  <c r="J3821" i="9"/>
  <c r="R3821" i="9" s="1"/>
  <c r="I3821" i="9"/>
  <c r="Q3821" i="9" s="1"/>
  <c r="S3820" i="9"/>
  <c r="J3820" i="9"/>
  <c r="R3820" i="9" s="1"/>
  <c r="I3820" i="9"/>
  <c r="Q3820" i="9" s="1"/>
  <c r="S3819" i="9"/>
  <c r="J3819" i="9"/>
  <c r="R3819" i="9" s="1"/>
  <c r="I3819" i="9"/>
  <c r="Q3819" i="9" s="1"/>
  <c r="S3818" i="9"/>
  <c r="J3818" i="9"/>
  <c r="R3818" i="9" s="1"/>
  <c r="I3818" i="9"/>
  <c r="Q3818" i="9" s="1"/>
  <c r="S3817" i="9"/>
  <c r="J3817" i="9"/>
  <c r="R3817" i="9" s="1"/>
  <c r="I3817" i="9"/>
  <c r="Q3817" i="9" s="1"/>
  <c r="S3816" i="9"/>
  <c r="J3816" i="9"/>
  <c r="R3816" i="9" s="1"/>
  <c r="I3816" i="9"/>
  <c r="Q3816" i="9" s="1"/>
  <c r="S3815" i="9"/>
  <c r="J3815" i="9"/>
  <c r="R3815" i="9" s="1"/>
  <c r="I3815" i="9"/>
  <c r="Q3815" i="9" s="1"/>
  <c r="S3814" i="9"/>
  <c r="J3814" i="9"/>
  <c r="R3814" i="9" s="1"/>
  <c r="I3814" i="9"/>
  <c r="Q3814" i="9" s="1"/>
  <c r="S3813" i="9"/>
  <c r="J3813" i="9"/>
  <c r="R3813" i="9" s="1"/>
  <c r="I3813" i="9"/>
  <c r="Q3813" i="9" s="1"/>
  <c r="S3812" i="9"/>
  <c r="J3812" i="9"/>
  <c r="R3812" i="9" s="1"/>
  <c r="I3812" i="9"/>
  <c r="Q3812" i="9" s="1"/>
  <c r="S3811" i="9"/>
  <c r="J3811" i="9"/>
  <c r="R3811" i="9" s="1"/>
  <c r="I3811" i="9"/>
  <c r="Q3811" i="9" s="1"/>
  <c r="S3810" i="9"/>
  <c r="J3810" i="9"/>
  <c r="R3810" i="9" s="1"/>
  <c r="I3810" i="9"/>
  <c r="Q3810" i="9" s="1"/>
  <c r="S3809" i="9"/>
  <c r="J3809" i="9"/>
  <c r="R3809" i="9" s="1"/>
  <c r="I3809" i="9"/>
  <c r="Q3809" i="9" s="1"/>
  <c r="S3808" i="9"/>
  <c r="J3808" i="9"/>
  <c r="R3808" i="9" s="1"/>
  <c r="I3808" i="9"/>
  <c r="Q3808" i="9" s="1"/>
  <c r="S3807" i="9"/>
  <c r="J3807" i="9"/>
  <c r="R3807" i="9" s="1"/>
  <c r="I3807" i="9"/>
  <c r="Q3807" i="9" s="1"/>
  <c r="S3806" i="9"/>
  <c r="J3806" i="9"/>
  <c r="R3806" i="9" s="1"/>
  <c r="I3806" i="9"/>
  <c r="Q3806" i="9" s="1"/>
  <c r="S3805" i="9"/>
  <c r="J3805" i="9"/>
  <c r="R3805" i="9" s="1"/>
  <c r="I3805" i="9"/>
  <c r="Q3805" i="9" s="1"/>
  <c r="S3804" i="9"/>
  <c r="J3804" i="9"/>
  <c r="R3804" i="9" s="1"/>
  <c r="I3804" i="9"/>
  <c r="Q3804" i="9" s="1"/>
  <c r="S3803" i="9"/>
  <c r="J3803" i="9"/>
  <c r="R3803" i="9" s="1"/>
  <c r="I3803" i="9"/>
  <c r="Q3803" i="9" s="1"/>
  <c r="S3802" i="9"/>
  <c r="J3802" i="9"/>
  <c r="R3802" i="9" s="1"/>
  <c r="I3802" i="9"/>
  <c r="Q3802" i="9" s="1"/>
  <c r="S3801" i="9"/>
  <c r="J3801" i="9"/>
  <c r="R3801" i="9" s="1"/>
  <c r="I3801" i="9"/>
  <c r="Q3801" i="9" s="1"/>
  <c r="S3800" i="9"/>
  <c r="J3800" i="9"/>
  <c r="R3800" i="9" s="1"/>
  <c r="I3800" i="9"/>
  <c r="Q3800" i="9" s="1"/>
  <c r="S3799" i="9"/>
  <c r="J3799" i="9"/>
  <c r="R3799" i="9" s="1"/>
  <c r="I3799" i="9"/>
  <c r="Q3799" i="9" s="1"/>
  <c r="S3798" i="9"/>
  <c r="J3798" i="9"/>
  <c r="R3798" i="9" s="1"/>
  <c r="I3798" i="9"/>
  <c r="Q3798" i="9" s="1"/>
  <c r="S3797" i="9"/>
  <c r="J3797" i="9"/>
  <c r="R3797" i="9" s="1"/>
  <c r="I3797" i="9"/>
  <c r="Q3797" i="9" s="1"/>
  <c r="S3796" i="9"/>
  <c r="J3796" i="9"/>
  <c r="R3796" i="9" s="1"/>
  <c r="I3796" i="9"/>
  <c r="Q3796" i="9" s="1"/>
  <c r="S3795" i="9"/>
  <c r="J3795" i="9"/>
  <c r="R3795" i="9" s="1"/>
  <c r="I3795" i="9"/>
  <c r="Q3795" i="9" s="1"/>
  <c r="S3794" i="9"/>
  <c r="J3794" i="9"/>
  <c r="R3794" i="9" s="1"/>
  <c r="I3794" i="9"/>
  <c r="Q3794" i="9" s="1"/>
  <c r="S3793" i="9"/>
  <c r="J3793" i="9"/>
  <c r="R3793" i="9" s="1"/>
  <c r="I3793" i="9"/>
  <c r="Q3793" i="9" s="1"/>
  <c r="S3792" i="9"/>
  <c r="J3792" i="9"/>
  <c r="R3792" i="9" s="1"/>
  <c r="I3792" i="9"/>
  <c r="Q3792" i="9" s="1"/>
  <c r="S3791" i="9"/>
  <c r="J3791" i="9"/>
  <c r="R3791" i="9" s="1"/>
  <c r="I3791" i="9"/>
  <c r="Q3791" i="9" s="1"/>
  <c r="S3790" i="9"/>
  <c r="J3790" i="9"/>
  <c r="R3790" i="9" s="1"/>
  <c r="I3790" i="9"/>
  <c r="Q3790" i="9" s="1"/>
  <c r="S3789" i="9"/>
  <c r="J3789" i="9"/>
  <c r="R3789" i="9" s="1"/>
  <c r="I3789" i="9"/>
  <c r="Q3789" i="9" s="1"/>
  <c r="S3788" i="9"/>
  <c r="J3788" i="9"/>
  <c r="R3788" i="9" s="1"/>
  <c r="I3788" i="9"/>
  <c r="Q3788" i="9" s="1"/>
  <c r="S3787" i="9"/>
  <c r="J3787" i="9"/>
  <c r="R3787" i="9" s="1"/>
  <c r="I3787" i="9"/>
  <c r="Q3787" i="9" s="1"/>
  <c r="S3786" i="9"/>
  <c r="J3786" i="9"/>
  <c r="R3786" i="9" s="1"/>
  <c r="I3786" i="9"/>
  <c r="Q3786" i="9" s="1"/>
  <c r="S3785" i="9"/>
  <c r="J3785" i="9"/>
  <c r="R3785" i="9" s="1"/>
  <c r="I3785" i="9"/>
  <c r="Q3785" i="9" s="1"/>
  <c r="S3784" i="9"/>
  <c r="J3784" i="9"/>
  <c r="R3784" i="9" s="1"/>
  <c r="I3784" i="9"/>
  <c r="Q3784" i="9" s="1"/>
  <c r="S3783" i="9"/>
  <c r="J3783" i="9"/>
  <c r="R3783" i="9" s="1"/>
  <c r="I3783" i="9"/>
  <c r="Q3783" i="9" s="1"/>
  <c r="S3782" i="9"/>
  <c r="J3782" i="9"/>
  <c r="R3782" i="9" s="1"/>
  <c r="I3782" i="9"/>
  <c r="Q3782" i="9" s="1"/>
  <c r="S3781" i="9"/>
  <c r="J3781" i="9"/>
  <c r="R3781" i="9" s="1"/>
  <c r="I3781" i="9"/>
  <c r="Q3781" i="9" s="1"/>
  <c r="S3780" i="9"/>
  <c r="J3780" i="9"/>
  <c r="R3780" i="9" s="1"/>
  <c r="I3780" i="9"/>
  <c r="Q3780" i="9" s="1"/>
  <c r="S3779" i="9"/>
  <c r="J3779" i="9"/>
  <c r="R3779" i="9" s="1"/>
  <c r="I3779" i="9"/>
  <c r="Q3779" i="9" s="1"/>
  <c r="S3778" i="9"/>
  <c r="J3778" i="9"/>
  <c r="R3778" i="9" s="1"/>
  <c r="I3778" i="9"/>
  <c r="Q3778" i="9" s="1"/>
  <c r="S3777" i="9"/>
  <c r="J3777" i="9"/>
  <c r="R3777" i="9" s="1"/>
  <c r="I3777" i="9"/>
  <c r="Q3777" i="9" s="1"/>
  <c r="S3776" i="9"/>
  <c r="J3776" i="9"/>
  <c r="R3776" i="9" s="1"/>
  <c r="I3776" i="9"/>
  <c r="Q3776" i="9" s="1"/>
  <c r="S3775" i="9"/>
  <c r="J3775" i="9"/>
  <c r="R3775" i="9" s="1"/>
  <c r="I3775" i="9"/>
  <c r="Q3775" i="9" s="1"/>
  <c r="S3774" i="9"/>
  <c r="J3774" i="9"/>
  <c r="R3774" i="9" s="1"/>
  <c r="I3774" i="9"/>
  <c r="Q3774" i="9" s="1"/>
  <c r="S3773" i="9"/>
  <c r="J3773" i="9"/>
  <c r="R3773" i="9" s="1"/>
  <c r="I3773" i="9"/>
  <c r="Q3773" i="9" s="1"/>
  <c r="S3772" i="9"/>
  <c r="J3772" i="9"/>
  <c r="R3772" i="9" s="1"/>
  <c r="I3772" i="9"/>
  <c r="Q3772" i="9" s="1"/>
  <c r="S3771" i="9"/>
  <c r="J3771" i="9"/>
  <c r="R3771" i="9" s="1"/>
  <c r="I3771" i="9"/>
  <c r="Q3771" i="9" s="1"/>
  <c r="S3770" i="9"/>
  <c r="J3770" i="9"/>
  <c r="R3770" i="9" s="1"/>
  <c r="I3770" i="9"/>
  <c r="Q3770" i="9" s="1"/>
  <c r="S3769" i="9"/>
  <c r="J3769" i="9"/>
  <c r="R3769" i="9" s="1"/>
  <c r="I3769" i="9"/>
  <c r="Q3769" i="9" s="1"/>
  <c r="S3768" i="9"/>
  <c r="J3768" i="9"/>
  <c r="R3768" i="9" s="1"/>
  <c r="I3768" i="9"/>
  <c r="Q3768" i="9" s="1"/>
  <c r="S3767" i="9"/>
  <c r="J3767" i="9"/>
  <c r="R3767" i="9" s="1"/>
  <c r="I3767" i="9"/>
  <c r="Q3767" i="9" s="1"/>
  <c r="S3766" i="9"/>
  <c r="J3766" i="9"/>
  <c r="R3766" i="9" s="1"/>
  <c r="I3766" i="9"/>
  <c r="Q3766" i="9" s="1"/>
  <c r="S3765" i="9"/>
  <c r="J3765" i="9"/>
  <c r="R3765" i="9" s="1"/>
  <c r="I3765" i="9"/>
  <c r="Q3765" i="9" s="1"/>
  <c r="S3764" i="9"/>
  <c r="J3764" i="9"/>
  <c r="R3764" i="9" s="1"/>
  <c r="I3764" i="9"/>
  <c r="Q3764" i="9" s="1"/>
  <c r="S3763" i="9"/>
  <c r="J3763" i="9"/>
  <c r="R3763" i="9" s="1"/>
  <c r="I3763" i="9"/>
  <c r="Q3763" i="9" s="1"/>
  <c r="S3762" i="9"/>
  <c r="J3762" i="9"/>
  <c r="R3762" i="9" s="1"/>
  <c r="I3762" i="9"/>
  <c r="Q3762" i="9" s="1"/>
  <c r="S3761" i="9"/>
  <c r="J3761" i="9"/>
  <c r="R3761" i="9" s="1"/>
  <c r="I3761" i="9"/>
  <c r="Q3761" i="9" s="1"/>
  <c r="S3760" i="9"/>
  <c r="J3760" i="9"/>
  <c r="R3760" i="9" s="1"/>
  <c r="I3760" i="9"/>
  <c r="Q3760" i="9" s="1"/>
  <c r="S3759" i="9"/>
  <c r="J3759" i="9"/>
  <c r="R3759" i="9" s="1"/>
  <c r="I3759" i="9"/>
  <c r="Q3759" i="9" s="1"/>
  <c r="S3758" i="9"/>
  <c r="J3758" i="9"/>
  <c r="R3758" i="9" s="1"/>
  <c r="I3758" i="9"/>
  <c r="Q3758" i="9" s="1"/>
  <c r="S3757" i="9"/>
  <c r="J3757" i="9"/>
  <c r="R3757" i="9" s="1"/>
  <c r="I3757" i="9"/>
  <c r="Q3757" i="9" s="1"/>
  <c r="S3756" i="9"/>
  <c r="J3756" i="9"/>
  <c r="R3756" i="9" s="1"/>
  <c r="I3756" i="9"/>
  <c r="Q3756" i="9" s="1"/>
  <c r="S3755" i="9"/>
  <c r="J3755" i="9"/>
  <c r="R3755" i="9" s="1"/>
  <c r="I3755" i="9"/>
  <c r="Q3755" i="9" s="1"/>
  <c r="S3754" i="9"/>
  <c r="J3754" i="9"/>
  <c r="R3754" i="9" s="1"/>
  <c r="I3754" i="9"/>
  <c r="Q3754" i="9" s="1"/>
  <c r="S3753" i="9"/>
  <c r="J3753" i="9"/>
  <c r="R3753" i="9" s="1"/>
  <c r="I3753" i="9"/>
  <c r="Q3753" i="9" s="1"/>
  <c r="S3752" i="9"/>
  <c r="J3752" i="9"/>
  <c r="R3752" i="9" s="1"/>
  <c r="I3752" i="9"/>
  <c r="Q3752" i="9" s="1"/>
  <c r="S3751" i="9"/>
  <c r="J3751" i="9"/>
  <c r="R3751" i="9" s="1"/>
  <c r="I3751" i="9"/>
  <c r="Q3751" i="9" s="1"/>
  <c r="S3750" i="9"/>
  <c r="J3750" i="9"/>
  <c r="R3750" i="9" s="1"/>
  <c r="I3750" i="9"/>
  <c r="Q3750" i="9" s="1"/>
  <c r="S3749" i="9"/>
  <c r="J3749" i="9"/>
  <c r="R3749" i="9" s="1"/>
  <c r="I3749" i="9"/>
  <c r="Q3749" i="9" s="1"/>
  <c r="S3748" i="9"/>
  <c r="J3748" i="9"/>
  <c r="R3748" i="9" s="1"/>
  <c r="I3748" i="9"/>
  <c r="Q3748" i="9" s="1"/>
  <c r="S3747" i="9"/>
  <c r="J3747" i="9"/>
  <c r="R3747" i="9" s="1"/>
  <c r="I3747" i="9"/>
  <c r="Q3747" i="9" s="1"/>
  <c r="S3746" i="9"/>
  <c r="J3746" i="9"/>
  <c r="R3746" i="9" s="1"/>
  <c r="I3746" i="9"/>
  <c r="Q3746" i="9" s="1"/>
  <c r="S3745" i="9"/>
  <c r="J3745" i="9"/>
  <c r="R3745" i="9" s="1"/>
  <c r="I3745" i="9"/>
  <c r="Q3745" i="9" s="1"/>
  <c r="S3744" i="9"/>
  <c r="J3744" i="9"/>
  <c r="R3744" i="9" s="1"/>
  <c r="I3744" i="9"/>
  <c r="Q3744" i="9" s="1"/>
  <c r="S3743" i="9"/>
  <c r="J3743" i="9"/>
  <c r="R3743" i="9" s="1"/>
  <c r="I3743" i="9"/>
  <c r="Q3743" i="9" s="1"/>
  <c r="S3742" i="9"/>
  <c r="J3742" i="9"/>
  <c r="R3742" i="9" s="1"/>
  <c r="I3742" i="9"/>
  <c r="Q3742" i="9" s="1"/>
  <c r="S3741" i="9"/>
  <c r="J3741" i="9"/>
  <c r="R3741" i="9" s="1"/>
  <c r="I3741" i="9"/>
  <c r="Q3741" i="9" s="1"/>
  <c r="S3740" i="9"/>
  <c r="J3740" i="9"/>
  <c r="R3740" i="9" s="1"/>
  <c r="I3740" i="9"/>
  <c r="Q3740" i="9" s="1"/>
  <c r="S3739" i="9"/>
  <c r="J3739" i="9"/>
  <c r="R3739" i="9" s="1"/>
  <c r="I3739" i="9"/>
  <c r="Q3739" i="9" s="1"/>
  <c r="S3738" i="9"/>
  <c r="J3738" i="9"/>
  <c r="R3738" i="9" s="1"/>
  <c r="I3738" i="9"/>
  <c r="Q3738" i="9" s="1"/>
  <c r="S3737" i="9"/>
  <c r="J3737" i="9"/>
  <c r="R3737" i="9" s="1"/>
  <c r="I3737" i="9"/>
  <c r="Q3737" i="9" s="1"/>
  <c r="S3736" i="9"/>
  <c r="J3736" i="9"/>
  <c r="R3736" i="9" s="1"/>
  <c r="I3736" i="9"/>
  <c r="Q3736" i="9" s="1"/>
  <c r="S3735" i="9"/>
  <c r="J3735" i="9"/>
  <c r="R3735" i="9" s="1"/>
  <c r="I3735" i="9"/>
  <c r="Q3735" i="9" s="1"/>
  <c r="S3734" i="9"/>
  <c r="J3734" i="9"/>
  <c r="R3734" i="9" s="1"/>
  <c r="I3734" i="9"/>
  <c r="Q3734" i="9" s="1"/>
  <c r="S3733" i="9"/>
  <c r="J3733" i="9"/>
  <c r="R3733" i="9" s="1"/>
  <c r="I3733" i="9"/>
  <c r="Q3733" i="9" s="1"/>
  <c r="S3732" i="9"/>
  <c r="J3732" i="9"/>
  <c r="R3732" i="9" s="1"/>
  <c r="I3732" i="9"/>
  <c r="Q3732" i="9" s="1"/>
  <c r="S3731" i="9"/>
  <c r="J3731" i="9"/>
  <c r="R3731" i="9" s="1"/>
  <c r="I3731" i="9"/>
  <c r="Q3731" i="9" s="1"/>
  <c r="S3730" i="9"/>
  <c r="J3730" i="9"/>
  <c r="R3730" i="9" s="1"/>
  <c r="I3730" i="9"/>
  <c r="Q3730" i="9" s="1"/>
  <c r="S3729" i="9"/>
  <c r="J3729" i="9"/>
  <c r="R3729" i="9" s="1"/>
  <c r="I3729" i="9"/>
  <c r="Q3729" i="9" s="1"/>
  <c r="S3728" i="9"/>
  <c r="J3728" i="9"/>
  <c r="R3728" i="9" s="1"/>
  <c r="I3728" i="9"/>
  <c r="Q3728" i="9" s="1"/>
  <c r="S3727" i="9"/>
  <c r="J3727" i="9"/>
  <c r="R3727" i="9" s="1"/>
  <c r="I3727" i="9"/>
  <c r="Q3727" i="9" s="1"/>
  <c r="S3726" i="9"/>
  <c r="J3726" i="9"/>
  <c r="R3726" i="9" s="1"/>
  <c r="I3726" i="9"/>
  <c r="Q3726" i="9" s="1"/>
  <c r="S3725" i="9"/>
  <c r="J3725" i="9"/>
  <c r="R3725" i="9" s="1"/>
  <c r="I3725" i="9"/>
  <c r="Q3725" i="9" s="1"/>
  <c r="S3724" i="9"/>
  <c r="J3724" i="9"/>
  <c r="R3724" i="9" s="1"/>
  <c r="I3724" i="9"/>
  <c r="Q3724" i="9" s="1"/>
  <c r="S3723" i="9"/>
  <c r="J3723" i="9"/>
  <c r="R3723" i="9" s="1"/>
  <c r="I3723" i="9"/>
  <c r="Q3723" i="9" s="1"/>
  <c r="S3722" i="9"/>
  <c r="J3722" i="9"/>
  <c r="R3722" i="9" s="1"/>
  <c r="I3722" i="9"/>
  <c r="Q3722" i="9" s="1"/>
  <c r="S3721" i="9"/>
  <c r="J3721" i="9"/>
  <c r="R3721" i="9" s="1"/>
  <c r="I3721" i="9"/>
  <c r="Q3721" i="9" s="1"/>
  <c r="S3720" i="9"/>
  <c r="J3720" i="9"/>
  <c r="R3720" i="9" s="1"/>
  <c r="I3720" i="9"/>
  <c r="Q3720" i="9" s="1"/>
  <c r="S3719" i="9"/>
  <c r="J3719" i="9"/>
  <c r="R3719" i="9" s="1"/>
  <c r="I3719" i="9"/>
  <c r="Q3719" i="9" s="1"/>
  <c r="S3718" i="9"/>
  <c r="J3718" i="9"/>
  <c r="R3718" i="9" s="1"/>
  <c r="I3718" i="9"/>
  <c r="Q3718" i="9" s="1"/>
  <c r="S3717" i="9"/>
  <c r="J3717" i="9"/>
  <c r="R3717" i="9" s="1"/>
  <c r="I3717" i="9"/>
  <c r="Q3717" i="9" s="1"/>
  <c r="S3716" i="9"/>
  <c r="J3716" i="9"/>
  <c r="R3716" i="9" s="1"/>
  <c r="I3716" i="9"/>
  <c r="Q3716" i="9" s="1"/>
  <c r="S3715" i="9"/>
  <c r="J3715" i="9"/>
  <c r="R3715" i="9" s="1"/>
  <c r="I3715" i="9"/>
  <c r="Q3715" i="9" s="1"/>
  <c r="S3714" i="9"/>
  <c r="J3714" i="9"/>
  <c r="R3714" i="9" s="1"/>
  <c r="I3714" i="9"/>
  <c r="Q3714" i="9" s="1"/>
  <c r="S3713" i="9"/>
  <c r="J3713" i="9"/>
  <c r="R3713" i="9" s="1"/>
  <c r="I3713" i="9"/>
  <c r="Q3713" i="9" s="1"/>
  <c r="S3712" i="9"/>
  <c r="J3712" i="9"/>
  <c r="R3712" i="9" s="1"/>
  <c r="I3712" i="9"/>
  <c r="Q3712" i="9" s="1"/>
  <c r="S3711" i="9"/>
  <c r="J3711" i="9"/>
  <c r="R3711" i="9" s="1"/>
  <c r="I3711" i="9"/>
  <c r="Q3711" i="9" s="1"/>
  <c r="S3710" i="9"/>
  <c r="J3710" i="9"/>
  <c r="R3710" i="9" s="1"/>
  <c r="I3710" i="9"/>
  <c r="Q3710" i="9" s="1"/>
  <c r="S3709" i="9"/>
  <c r="J3709" i="9"/>
  <c r="R3709" i="9" s="1"/>
  <c r="I3709" i="9"/>
  <c r="Q3709" i="9" s="1"/>
  <c r="S3708" i="9"/>
  <c r="J3708" i="9"/>
  <c r="R3708" i="9" s="1"/>
  <c r="I3708" i="9"/>
  <c r="Q3708" i="9" s="1"/>
  <c r="S3707" i="9"/>
  <c r="J3707" i="9"/>
  <c r="R3707" i="9" s="1"/>
  <c r="I3707" i="9"/>
  <c r="Q3707" i="9" s="1"/>
  <c r="S3706" i="9"/>
  <c r="J3706" i="9"/>
  <c r="R3706" i="9" s="1"/>
  <c r="I3706" i="9"/>
  <c r="Q3706" i="9" s="1"/>
  <c r="S3705" i="9"/>
  <c r="J3705" i="9"/>
  <c r="R3705" i="9" s="1"/>
  <c r="I3705" i="9"/>
  <c r="Q3705" i="9" s="1"/>
  <c r="S3704" i="9"/>
  <c r="J3704" i="9"/>
  <c r="R3704" i="9" s="1"/>
  <c r="I3704" i="9"/>
  <c r="Q3704" i="9" s="1"/>
  <c r="S3703" i="9"/>
  <c r="J3703" i="9"/>
  <c r="R3703" i="9" s="1"/>
  <c r="I3703" i="9"/>
  <c r="Q3703" i="9" s="1"/>
  <c r="S3702" i="9"/>
  <c r="J3702" i="9"/>
  <c r="R3702" i="9" s="1"/>
  <c r="I3702" i="9"/>
  <c r="Q3702" i="9" s="1"/>
  <c r="S3701" i="9"/>
  <c r="J3701" i="9"/>
  <c r="R3701" i="9" s="1"/>
  <c r="I3701" i="9"/>
  <c r="Q3701" i="9" s="1"/>
  <c r="S3700" i="9"/>
  <c r="J3700" i="9"/>
  <c r="R3700" i="9" s="1"/>
  <c r="I3700" i="9"/>
  <c r="Q3700" i="9" s="1"/>
  <c r="S3699" i="9"/>
  <c r="J3699" i="9"/>
  <c r="R3699" i="9" s="1"/>
  <c r="I3699" i="9"/>
  <c r="Q3699" i="9" s="1"/>
  <c r="S3698" i="9"/>
  <c r="J3698" i="9"/>
  <c r="R3698" i="9" s="1"/>
  <c r="I3698" i="9"/>
  <c r="Q3698" i="9" s="1"/>
  <c r="S3697" i="9"/>
  <c r="J3697" i="9"/>
  <c r="R3697" i="9" s="1"/>
  <c r="I3697" i="9"/>
  <c r="Q3697" i="9" s="1"/>
  <c r="S3696" i="9"/>
  <c r="J3696" i="9"/>
  <c r="R3696" i="9" s="1"/>
  <c r="I3696" i="9"/>
  <c r="Q3696" i="9" s="1"/>
  <c r="S3695" i="9"/>
  <c r="J3695" i="9"/>
  <c r="R3695" i="9" s="1"/>
  <c r="I3695" i="9"/>
  <c r="Q3695" i="9" s="1"/>
  <c r="S3694" i="9"/>
  <c r="J3694" i="9"/>
  <c r="R3694" i="9" s="1"/>
  <c r="I3694" i="9"/>
  <c r="Q3694" i="9" s="1"/>
  <c r="S3693" i="9"/>
  <c r="J3693" i="9"/>
  <c r="R3693" i="9" s="1"/>
  <c r="I3693" i="9"/>
  <c r="Q3693" i="9" s="1"/>
  <c r="S3692" i="9"/>
  <c r="J3692" i="9"/>
  <c r="R3692" i="9" s="1"/>
  <c r="I3692" i="9"/>
  <c r="Q3692" i="9" s="1"/>
  <c r="S3691" i="9"/>
  <c r="J3691" i="9"/>
  <c r="R3691" i="9" s="1"/>
  <c r="I3691" i="9"/>
  <c r="Q3691" i="9" s="1"/>
  <c r="S3690" i="9"/>
  <c r="J3690" i="9"/>
  <c r="R3690" i="9" s="1"/>
  <c r="I3690" i="9"/>
  <c r="Q3690" i="9" s="1"/>
  <c r="S3689" i="9"/>
  <c r="J3689" i="9"/>
  <c r="R3689" i="9" s="1"/>
  <c r="I3689" i="9"/>
  <c r="Q3689" i="9" s="1"/>
  <c r="S3688" i="9"/>
  <c r="J3688" i="9"/>
  <c r="R3688" i="9" s="1"/>
  <c r="I3688" i="9"/>
  <c r="Q3688" i="9" s="1"/>
  <c r="S3687" i="9"/>
  <c r="J3687" i="9"/>
  <c r="R3687" i="9" s="1"/>
  <c r="I3687" i="9"/>
  <c r="Q3687" i="9" s="1"/>
  <c r="S3686" i="9"/>
  <c r="J3686" i="9"/>
  <c r="R3686" i="9" s="1"/>
  <c r="I3686" i="9"/>
  <c r="Q3686" i="9" s="1"/>
  <c r="S3685" i="9"/>
  <c r="J3685" i="9"/>
  <c r="R3685" i="9" s="1"/>
  <c r="I3685" i="9"/>
  <c r="Q3685" i="9" s="1"/>
  <c r="S3684" i="9"/>
  <c r="J3684" i="9"/>
  <c r="R3684" i="9" s="1"/>
  <c r="I3684" i="9"/>
  <c r="Q3684" i="9" s="1"/>
  <c r="S3683" i="9"/>
  <c r="J3683" i="9"/>
  <c r="R3683" i="9" s="1"/>
  <c r="I3683" i="9"/>
  <c r="Q3683" i="9" s="1"/>
  <c r="S3682" i="9"/>
  <c r="J3682" i="9"/>
  <c r="R3682" i="9" s="1"/>
  <c r="I3682" i="9"/>
  <c r="Q3682" i="9" s="1"/>
  <c r="S3681" i="9"/>
  <c r="J3681" i="9"/>
  <c r="R3681" i="9" s="1"/>
  <c r="I3681" i="9"/>
  <c r="Q3681" i="9" s="1"/>
  <c r="S3680" i="9"/>
  <c r="J3680" i="9"/>
  <c r="R3680" i="9" s="1"/>
  <c r="I3680" i="9"/>
  <c r="Q3680" i="9" s="1"/>
  <c r="S3679" i="9"/>
  <c r="J3679" i="9"/>
  <c r="R3679" i="9" s="1"/>
  <c r="I3679" i="9"/>
  <c r="Q3679" i="9" s="1"/>
  <c r="S3678" i="9"/>
  <c r="J3678" i="9"/>
  <c r="R3678" i="9" s="1"/>
  <c r="I3678" i="9"/>
  <c r="Q3678" i="9" s="1"/>
  <c r="S3677" i="9"/>
  <c r="J3677" i="9"/>
  <c r="R3677" i="9" s="1"/>
  <c r="I3677" i="9"/>
  <c r="Q3677" i="9" s="1"/>
  <c r="S3676" i="9"/>
  <c r="J3676" i="9"/>
  <c r="R3676" i="9" s="1"/>
  <c r="I3676" i="9"/>
  <c r="Q3676" i="9" s="1"/>
  <c r="S3675" i="9"/>
  <c r="J3675" i="9"/>
  <c r="R3675" i="9" s="1"/>
  <c r="I3675" i="9"/>
  <c r="Q3675" i="9" s="1"/>
  <c r="S3674" i="9"/>
  <c r="J3674" i="9"/>
  <c r="R3674" i="9" s="1"/>
  <c r="I3674" i="9"/>
  <c r="Q3674" i="9" s="1"/>
  <c r="S3673" i="9"/>
  <c r="J3673" i="9"/>
  <c r="R3673" i="9" s="1"/>
  <c r="I3673" i="9"/>
  <c r="Q3673" i="9" s="1"/>
  <c r="S3672" i="9"/>
  <c r="J3672" i="9"/>
  <c r="R3672" i="9" s="1"/>
  <c r="I3672" i="9"/>
  <c r="Q3672" i="9" s="1"/>
  <c r="S3671" i="9"/>
  <c r="J3671" i="9"/>
  <c r="R3671" i="9" s="1"/>
  <c r="I3671" i="9"/>
  <c r="Q3671" i="9" s="1"/>
  <c r="S3670" i="9"/>
  <c r="J3670" i="9"/>
  <c r="R3670" i="9" s="1"/>
  <c r="I3670" i="9"/>
  <c r="Q3670" i="9" s="1"/>
  <c r="S3669" i="9"/>
  <c r="J3669" i="9"/>
  <c r="R3669" i="9" s="1"/>
  <c r="I3669" i="9"/>
  <c r="Q3669" i="9" s="1"/>
  <c r="S3668" i="9"/>
  <c r="J3668" i="9"/>
  <c r="R3668" i="9" s="1"/>
  <c r="I3668" i="9"/>
  <c r="Q3668" i="9" s="1"/>
  <c r="S3667" i="9"/>
  <c r="J3667" i="9"/>
  <c r="R3667" i="9" s="1"/>
  <c r="I3667" i="9"/>
  <c r="Q3667" i="9" s="1"/>
  <c r="S3666" i="9"/>
  <c r="J3666" i="9"/>
  <c r="R3666" i="9" s="1"/>
  <c r="I3666" i="9"/>
  <c r="Q3666" i="9" s="1"/>
  <c r="S3665" i="9"/>
  <c r="J3665" i="9"/>
  <c r="R3665" i="9" s="1"/>
  <c r="I3665" i="9"/>
  <c r="Q3665" i="9" s="1"/>
  <c r="S3664" i="9"/>
  <c r="J3664" i="9"/>
  <c r="R3664" i="9" s="1"/>
  <c r="I3664" i="9"/>
  <c r="Q3664" i="9" s="1"/>
  <c r="S3663" i="9"/>
  <c r="J3663" i="9"/>
  <c r="R3663" i="9" s="1"/>
  <c r="I3663" i="9"/>
  <c r="Q3663" i="9" s="1"/>
  <c r="S3662" i="9"/>
  <c r="J3662" i="9"/>
  <c r="R3662" i="9" s="1"/>
  <c r="I3662" i="9"/>
  <c r="Q3662" i="9" s="1"/>
  <c r="S3661" i="9"/>
  <c r="J3661" i="9"/>
  <c r="R3661" i="9" s="1"/>
  <c r="I3661" i="9"/>
  <c r="Q3661" i="9" s="1"/>
  <c r="S3660" i="9"/>
  <c r="J3660" i="9"/>
  <c r="R3660" i="9" s="1"/>
  <c r="I3660" i="9"/>
  <c r="Q3660" i="9" s="1"/>
  <c r="S3659" i="9"/>
  <c r="J3659" i="9"/>
  <c r="R3659" i="9" s="1"/>
  <c r="I3659" i="9"/>
  <c r="Q3659" i="9" s="1"/>
  <c r="S3658" i="9"/>
  <c r="J3658" i="9"/>
  <c r="R3658" i="9" s="1"/>
  <c r="I3658" i="9"/>
  <c r="Q3658" i="9" s="1"/>
  <c r="S3657" i="9"/>
  <c r="J3657" i="9"/>
  <c r="R3657" i="9" s="1"/>
  <c r="I3657" i="9"/>
  <c r="Q3657" i="9" s="1"/>
  <c r="S3656" i="9"/>
  <c r="J3656" i="9"/>
  <c r="R3656" i="9" s="1"/>
  <c r="I3656" i="9"/>
  <c r="Q3656" i="9" s="1"/>
  <c r="S3655" i="9"/>
  <c r="J3655" i="9"/>
  <c r="R3655" i="9" s="1"/>
  <c r="I3655" i="9"/>
  <c r="Q3655" i="9" s="1"/>
  <c r="S3654" i="9"/>
  <c r="J3654" i="9"/>
  <c r="R3654" i="9" s="1"/>
  <c r="I3654" i="9"/>
  <c r="Q3654" i="9" s="1"/>
  <c r="S3653" i="9"/>
  <c r="J3653" i="9"/>
  <c r="R3653" i="9" s="1"/>
  <c r="I3653" i="9"/>
  <c r="Q3653" i="9" s="1"/>
  <c r="S3652" i="9"/>
  <c r="J3652" i="9"/>
  <c r="R3652" i="9" s="1"/>
  <c r="I3652" i="9"/>
  <c r="Q3652" i="9" s="1"/>
  <c r="S3651" i="9"/>
  <c r="J3651" i="9"/>
  <c r="R3651" i="9" s="1"/>
  <c r="I3651" i="9"/>
  <c r="Q3651" i="9" s="1"/>
  <c r="S3650" i="9"/>
  <c r="J3650" i="9"/>
  <c r="R3650" i="9" s="1"/>
  <c r="I3650" i="9"/>
  <c r="Q3650" i="9" s="1"/>
  <c r="S3649" i="9"/>
  <c r="J3649" i="9"/>
  <c r="R3649" i="9" s="1"/>
  <c r="I3649" i="9"/>
  <c r="Q3649" i="9" s="1"/>
  <c r="S3648" i="9"/>
  <c r="J3648" i="9"/>
  <c r="R3648" i="9" s="1"/>
  <c r="I3648" i="9"/>
  <c r="Q3648" i="9" s="1"/>
  <c r="S3647" i="9"/>
  <c r="J3647" i="9"/>
  <c r="R3647" i="9" s="1"/>
  <c r="I3647" i="9"/>
  <c r="Q3647" i="9" s="1"/>
  <c r="S3646" i="9"/>
  <c r="J3646" i="9"/>
  <c r="R3646" i="9" s="1"/>
  <c r="I3646" i="9"/>
  <c r="Q3646" i="9" s="1"/>
  <c r="S3645" i="9"/>
  <c r="J3645" i="9"/>
  <c r="R3645" i="9" s="1"/>
  <c r="I3645" i="9"/>
  <c r="Q3645" i="9" s="1"/>
  <c r="S3644" i="9"/>
  <c r="J3644" i="9"/>
  <c r="R3644" i="9" s="1"/>
  <c r="I3644" i="9"/>
  <c r="Q3644" i="9" s="1"/>
  <c r="S3643" i="9"/>
  <c r="J3643" i="9"/>
  <c r="R3643" i="9" s="1"/>
  <c r="I3643" i="9"/>
  <c r="Q3643" i="9" s="1"/>
  <c r="S3642" i="9"/>
  <c r="J3642" i="9"/>
  <c r="R3642" i="9" s="1"/>
  <c r="I3642" i="9"/>
  <c r="Q3642" i="9" s="1"/>
  <c r="S3641" i="9"/>
  <c r="J3641" i="9"/>
  <c r="R3641" i="9" s="1"/>
  <c r="I3641" i="9"/>
  <c r="Q3641" i="9" s="1"/>
  <c r="S3640" i="9"/>
  <c r="J3640" i="9"/>
  <c r="R3640" i="9" s="1"/>
  <c r="I3640" i="9"/>
  <c r="Q3640" i="9" s="1"/>
  <c r="S3639" i="9"/>
  <c r="J3639" i="9"/>
  <c r="R3639" i="9" s="1"/>
  <c r="I3639" i="9"/>
  <c r="Q3639" i="9" s="1"/>
  <c r="S3638" i="9"/>
  <c r="J3638" i="9"/>
  <c r="R3638" i="9" s="1"/>
  <c r="I3638" i="9"/>
  <c r="Q3638" i="9" s="1"/>
  <c r="S3637" i="9"/>
  <c r="J3637" i="9"/>
  <c r="R3637" i="9" s="1"/>
  <c r="I3637" i="9"/>
  <c r="Q3637" i="9" s="1"/>
  <c r="S3636" i="9"/>
  <c r="J3636" i="9"/>
  <c r="R3636" i="9" s="1"/>
  <c r="I3636" i="9"/>
  <c r="Q3636" i="9" s="1"/>
  <c r="S3635" i="9"/>
  <c r="J3635" i="9"/>
  <c r="R3635" i="9" s="1"/>
  <c r="I3635" i="9"/>
  <c r="Q3635" i="9" s="1"/>
  <c r="S3634" i="9"/>
  <c r="J3634" i="9"/>
  <c r="R3634" i="9" s="1"/>
  <c r="I3634" i="9"/>
  <c r="Q3634" i="9" s="1"/>
  <c r="S3633" i="9"/>
  <c r="J3633" i="9"/>
  <c r="R3633" i="9" s="1"/>
  <c r="I3633" i="9"/>
  <c r="Q3633" i="9" s="1"/>
  <c r="S3632" i="9"/>
  <c r="J3632" i="9"/>
  <c r="R3632" i="9" s="1"/>
  <c r="I3632" i="9"/>
  <c r="Q3632" i="9" s="1"/>
  <c r="S3631" i="9"/>
  <c r="J3631" i="9"/>
  <c r="R3631" i="9" s="1"/>
  <c r="I3631" i="9"/>
  <c r="Q3631" i="9" s="1"/>
  <c r="S3630" i="9"/>
  <c r="J3630" i="9"/>
  <c r="R3630" i="9" s="1"/>
  <c r="I3630" i="9"/>
  <c r="Q3630" i="9" s="1"/>
  <c r="S3629" i="9"/>
  <c r="J3629" i="9"/>
  <c r="R3629" i="9" s="1"/>
  <c r="I3629" i="9"/>
  <c r="Q3629" i="9" s="1"/>
  <c r="S3628" i="9"/>
  <c r="J3628" i="9"/>
  <c r="R3628" i="9" s="1"/>
  <c r="I3628" i="9"/>
  <c r="Q3628" i="9" s="1"/>
  <c r="S3627" i="9"/>
  <c r="J3627" i="9"/>
  <c r="R3627" i="9" s="1"/>
  <c r="I3627" i="9"/>
  <c r="Q3627" i="9" s="1"/>
  <c r="S3626" i="9"/>
  <c r="J3626" i="9"/>
  <c r="R3626" i="9" s="1"/>
  <c r="I3626" i="9"/>
  <c r="Q3626" i="9" s="1"/>
  <c r="S3625" i="9"/>
  <c r="J3625" i="9"/>
  <c r="R3625" i="9" s="1"/>
  <c r="I3625" i="9"/>
  <c r="Q3625" i="9" s="1"/>
  <c r="S3624" i="9"/>
  <c r="J3624" i="9"/>
  <c r="R3624" i="9" s="1"/>
  <c r="I3624" i="9"/>
  <c r="Q3624" i="9" s="1"/>
  <c r="S3623" i="9"/>
  <c r="J3623" i="9"/>
  <c r="R3623" i="9" s="1"/>
  <c r="I3623" i="9"/>
  <c r="Q3623" i="9" s="1"/>
  <c r="S3622" i="9"/>
  <c r="J3622" i="9"/>
  <c r="R3622" i="9" s="1"/>
  <c r="I3622" i="9"/>
  <c r="Q3622" i="9" s="1"/>
  <c r="S3621" i="9"/>
  <c r="J3621" i="9"/>
  <c r="R3621" i="9" s="1"/>
  <c r="I3621" i="9"/>
  <c r="Q3621" i="9" s="1"/>
  <c r="S3620" i="9"/>
  <c r="J3620" i="9"/>
  <c r="R3620" i="9" s="1"/>
  <c r="I3620" i="9"/>
  <c r="Q3620" i="9" s="1"/>
  <c r="S3619" i="9"/>
  <c r="J3619" i="9"/>
  <c r="R3619" i="9" s="1"/>
  <c r="I3619" i="9"/>
  <c r="Q3619" i="9" s="1"/>
  <c r="S3618" i="9"/>
  <c r="J3618" i="9"/>
  <c r="R3618" i="9" s="1"/>
  <c r="I3618" i="9"/>
  <c r="Q3618" i="9" s="1"/>
  <c r="S3617" i="9"/>
  <c r="J3617" i="9"/>
  <c r="R3617" i="9" s="1"/>
  <c r="I3617" i="9"/>
  <c r="Q3617" i="9" s="1"/>
  <c r="S3616" i="9"/>
  <c r="J3616" i="9"/>
  <c r="R3616" i="9" s="1"/>
  <c r="I3616" i="9"/>
  <c r="Q3616" i="9" s="1"/>
  <c r="S3615" i="9"/>
  <c r="J3615" i="9"/>
  <c r="R3615" i="9" s="1"/>
  <c r="I3615" i="9"/>
  <c r="Q3615" i="9" s="1"/>
  <c r="S3614" i="9"/>
  <c r="J3614" i="9"/>
  <c r="R3614" i="9" s="1"/>
  <c r="I3614" i="9"/>
  <c r="Q3614" i="9" s="1"/>
  <c r="S3613" i="9"/>
  <c r="J3613" i="9"/>
  <c r="R3613" i="9" s="1"/>
  <c r="I3613" i="9"/>
  <c r="Q3613" i="9" s="1"/>
  <c r="S3612" i="9"/>
  <c r="J3612" i="9"/>
  <c r="R3612" i="9" s="1"/>
  <c r="I3612" i="9"/>
  <c r="Q3612" i="9" s="1"/>
  <c r="S3611" i="9"/>
  <c r="J3611" i="9"/>
  <c r="R3611" i="9" s="1"/>
  <c r="I3611" i="9"/>
  <c r="Q3611" i="9" s="1"/>
  <c r="S3610" i="9"/>
  <c r="J3610" i="9"/>
  <c r="R3610" i="9" s="1"/>
  <c r="I3610" i="9"/>
  <c r="Q3610" i="9" s="1"/>
  <c r="S3609" i="9"/>
  <c r="J3609" i="9"/>
  <c r="R3609" i="9" s="1"/>
  <c r="I3609" i="9"/>
  <c r="Q3609" i="9" s="1"/>
  <c r="S3608" i="9"/>
  <c r="J3608" i="9"/>
  <c r="R3608" i="9" s="1"/>
  <c r="I3608" i="9"/>
  <c r="Q3608" i="9" s="1"/>
  <c r="S3607" i="9"/>
  <c r="J3607" i="9"/>
  <c r="R3607" i="9" s="1"/>
  <c r="I3607" i="9"/>
  <c r="Q3607" i="9" s="1"/>
  <c r="S3606" i="9"/>
  <c r="J3606" i="9"/>
  <c r="R3606" i="9" s="1"/>
  <c r="I3606" i="9"/>
  <c r="Q3606" i="9" s="1"/>
  <c r="S3605" i="9"/>
  <c r="J3605" i="9"/>
  <c r="R3605" i="9" s="1"/>
  <c r="I3605" i="9"/>
  <c r="Q3605" i="9" s="1"/>
  <c r="S3604" i="9"/>
  <c r="J3604" i="9"/>
  <c r="R3604" i="9" s="1"/>
  <c r="I3604" i="9"/>
  <c r="Q3604" i="9" s="1"/>
  <c r="S3603" i="9"/>
  <c r="J3603" i="9"/>
  <c r="R3603" i="9" s="1"/>
  <c r="I3603" i="9"/>
  <c r="Q3603" i="9" s="1"/>
  <c r="S3602" i="9"/>
  <c r="J3602" i="9"/>
  <c r="R3602" i="9" s="1"/>
  <c r="I3602" i="9"/>
  <c r="Q3602" i="9" s="1"/>
  <c r="S3601" i="9"/>
  <c r="J3601" i="9"/>
  <c r="R3601" i="9" s="1"/>
  <c r="I3601" i="9"/>
  <c r="Q3601" i="9" s="1"/>
  <c r="S3600" i="9"/>
  <c r="J3600" i="9"/>
  <c r="R3600" i="9" s="1"/>
  <c r="I3600" i="9"/>
  <c r="Q3600" i="9" s="1"/>
  <c r="S3599" i="9"/>
  <c r="J3599" i="9"/>
  <c r="R3599" i="9" s="1"/>
  <c r="I3599" i="9"/>
  <c r="Q3599" i="9" s="1"/>
  <c r="S3598" i="9"/>
  <c r="J3598" i="9"/>
  <c r="R3598" i="9" s="1"/>
  <c r="I3598" i="9"/>
  <c r="Q3598" i="9" s="1"/>
  <c r="S3597" i="9"/>
  <c r="J3597" i="9"/>
  <c r="R3597" i="9" s="1"/>
  <c r="I3597" i="9"/>
  <c r="Q3597" i="9" s="1"/>
  <c r="S3596" i="9"/>
  <c r="J3596" i="9"/>
  <c r="R3596" i="9" s="1"/>
  <c r="I3596" i="9"/>
  <c r="Q3596" i="9" s="1"/>
  <c r="S3595" i="9"/>
  <c r="J3595" i="9"/>
  <c r="R3595" i="9" s="1"/>
  <c r="I3595" i="9"/>
  <c r="Q3595" i="9" s="1"/>
  <c r="S3594" i="9"/>
  <c r="J3594" i="9"/>
  <c r="R3594" i="9" s="1"/>
  <c r="I3594" i="9"/>
  <c r="Q3594" i="9" s="1"/>
  <c r="S3593" i="9"/>
  <c r="J3593" i="9"/>
  <c r="R3593" i="9" s="1"/>
  <c r="I3593" i="9"/>
  <c r="Q3593" i="9" s="1"/>
  <c r="S3592" i="9"/>
  <c r="J3592" i="9"/>
  <c r="R3592" i="9" s="1"/>
  <c r="I3592" i="9"/>
  <c r="Q3592" i="9" s="1"/>
  <c r="S3591" i="9"/>
  <c r="J3591" i="9"/>
  <c r="R3591" i="9" s="1"/>
  <c r="I3591" i="9"/>
  <c r="Q3591" i="9" s="1"/>
  <c r="S3590" i="9"/>
  <c r="J3590" i="9"/>
  <c r="R3590" i="9" s="1"/>
  <c r="I3590" i="9"/>
  <c r="Q3590" i="9" s="1"/>
  <c r="S3589" i="9"/>
  <c r="J3589" i="9"/>
  <c r="R3589" i="9" s="1"/>
  <c r="I3589" i="9"/>
  <c r="Q3589" i="9" s="1"/>
  <c r="S3588" i="9"/>
  <c r="J3588" i="9"/>
  <c r="R3588" i="9" s="1"/>
  <c r="I3588" i="9"/>
  <c r="Q3588" i="9" s="1"/>
  <c r="S3587" i="9"/>
  <c r="J3587" i="9"/>
  <c r="R3587" i="9" s="1"/>
  <c r="I3587" i="9"/>
  <c r="Q3587" i="9" s="1"/>
  <c r="S3586" i="9"/>
  <c r="J3586" i="9"/>
  <c r="R3586" i="9" s="1"/>
  <c r="I3586" i="9"/>
  <c r="Q3586" i="9" s="1"/>
  <c r="S3585" i="9"/>
  <c r="J3585" i="9"/>
  <c r="R3585" i="9" s="1"/>
  <c r="I3585" i="9"/>
  <c r="Q3585" i="9" s="1"/>
  <c r="S3584" i="9"/>
  <c r="J3584" i="9"/>
  <c r="R3584" i="9" s="1"/>
  <c r="I3584" i="9"/>
  <c r="Q3584" i="9" s="1"/>
  <c r="S3583" i="9"/>
  <c r="J3583" i="9"/>
  <c r="R3583" i="9" s="1"/>
  <c r="I3583" i="9"/>
  <c r="Q3583" i="9" s="1"/>
  <c r="S3582" i="9"/>
  <c r="J3582" i="9"/>
  <c r="R3582" i="9" s="1"/>
  <c r="I3582" i="9"/>
  <c r="Q3582" i="9" s="1"/>
  <c r="S3581" i="9"/>
  <c r="J3581" i="9"/>
  <c r="R3581" i="9" s="1"/>
  <c r="I3581" i="9"/>
  <c r="Q3581" i="9" s="1"/>
  <c r="S3580" i="9"/>
  <c r="J3580" i="9"/>
  <c r="R3580" i="9" s="1"/>
  <c r="I3580" i="9"/>
  <c r="Q3580" i="9" s="1"/>
  <c r="S3579" i="9"/>
  <c r="J3579" i="9"/>
  <c r="R3579" i="9" s="1"/>
  <c r="I3579" i="9"/>
  <c r="Q3579" i="9" s="1"/>
  <c r="S3578" i="9"/>
  <c r="J3578" i="9"/>
  <c r="R3578" i="9" s="1"/>
  <c r="I3578" i="9"/>
  <c r="Q3578" i="9" s="1"/>
  <c r="S3577" i="9"/>
  <c r="J3577" i="9"/>
  <c r="R3577" i="9" s="1"/>
  <c r="I3577" i="9"/>
  <c r="Q3577" i="9" s="1"/>
  <c r="S3576" i="9"/>
  <c r="J3576" i="9"/>
  <c r="R3576" i="9" s="1"/>
  <c r="I3576" i="9"/>
  <c r="Q3576" i="9" s="1"/>
  <c r="S3575" i="9"/>
  <c r="J3575" i="9"/>
  <c r="R3575" i="9" s="1"/>
  <c r="I3575" i="9"/>
  <c r="Q3575" i="9" s="1"/>
  <c r="S3574" i="9"/>
  <c r="J3574" i="9"/>
  <c r="R3574" i="9" s="1"/>
  <c r="I3574" i="9"/>
  <c r="Q3574" i="9" s="1"/>
  <c r="S3573" i="9"/>
  <c r="J3573" i="9"/>
  <c r="R3573" i="9" s="1"/>
  <c r="I3573" i="9"/>
  <c r="Q3573" i="9" s="1"/>
  <c r="S3572" i="9"/>
  <c r="J3572" i="9"/>
  <c r="R3572" i="9" s="1"/>
  <c r="I3572" i="9"/>
  <c r="Q3572" i="9" s="1"/>
  <c r="S3571" i="9"/>
  <c r="J3571" i="9"/>
  <c r="R3571" i="9" s="1"/>
  <c r="I3571" i="9"/>
  <c r="Q3571" i="9" s="1"/>
  <c r="S3570" i="9"/>
  <c r="J3570" i="9"/>
  <c r="R3570" i="9" s="1"/>
  <c r="I3570" i="9"/>
  <c r="Q3570" i="9" s="1"/>
  <c r="S3569" i="9"/>
  <c r="J3569" i="9"/>
  <c r="R3569" i="9" s="1"/>
  <c r="I3569" i="9"/>
  <c r="Q3569" i="9" s="1"/>
  <c r="S3568" i="9"/>
  <c r="J3568" i="9"/>
  <c r="R3568" i="9" s="1"/>
  <c r="I3568" i="9"/>
  <c r="Q3568" i="9" s="1"/>
  <c r="S3567" i="9"/>
  <c r="J3567" i="9"/>
  <c r="R3567" i="9" s="1"/>
  <c r="I3567" i="9"/>
  <c r="Q3567" i="9" s="1"/>
  <c r="S3566" i="9"/>
  <c r="J3566" i="9"/>
  <c r="R3566" i="9" s="1"/>
  <c r="I3566" i="9"/>
  <c r="Q3566" i="9" s="1"/>
  <c r="S3565" i="9"/>
  <c r="J3565" i="9"/>
  <c r="R3565" i="9" s="1"/>
  <c r="I3565" i="9"/>
  <c r="Q3565" i="9" s="1"/>
  <c r="S3564" i="9"/>
  <c r="J3564" i="9"/>
  <c r="R3564" i="9" s="1"/>
  <c r="I3564" i="9"/>
  <c r="Q3564" i="9" s="1"/>
  <c r="S3563" i="9"/>
  <c r="J3563" i="9"/>
  <c r="R3563" i="9" s="1"/>
  <c r="I3563" i="9"/>
  <c r="Q3563" i="9" s="1"/>
  <c r="S3562" i="9"/>
  <c r="J3562" i="9"/>
  <c r="R3562" i="9" s="1"/>
  <c r="I3562" i="9"/>
  <c r="Q3562" i="9" s="1"/>
  <c r="S3561" i="9"/>
  <c r="J3561" i="9"/>
  <c r="R3561" i="9" s="1"/>
  <c r="I3561" i="9"/>
  <c r="Q3561" i="9" s="1"/>
  <c r="S3560" i="9"/>
  <c r="J3560" i="9"/>
  <c r="R3560" i="9" s="1"/>
  <c r="I3560" i="9"/>
  <c r="Q3560" i="9" s="1"/>
  <c r="S3559" i="9"/>
  <c r="J3559" i="9"/>
  <c r="R3559" i="9" s="1"/>
  <c r="I3559" i="9"/>
  <c r="Q3559" i="9" s="1"/>
  <c r="S3558" i="9"/>
  <c r="J3558" i="9"/>
  <c r="R3558" i="9" s="1"/>
  <c r="I3558" i="9"/>
  <c r="Q3558" i="9" s="1"/>
  <c r="S3557" i="9"/>
  <c r="J3557" i="9"/>
  <c r="R3557" i="9" s="1"/>
  <c r="I3557" i="9"/>
  <c r="Q3557" i="9" s="1"/>
  <c r="S3556" i="9"/>
  <c r="J3556" i="9"/>
  <c r="R3556" i="9" s="1"/>
  <c r="I3556" i="9"/>
  <c r="Q3556" i="9" s="1"/>
  <c r="S3555" i="9"/>
  <c r="J3555" i="9"/>
  <c r="R3555" i="9" s="1"/>
  <c r="I3555" i="9"/>
  <c r="Q3555" i="9" s="1"/>
  <c r="S3554" i="9"/>
  <c r="J3554" i="9"/>
  <c r="R3554" i="9" s="1"/>
  <c r="I3554" i="9"/>
  <c r="Q3554" i="9" s="1"/>
  <c r="S3553" i="9"/>
  <c r="J3553" i="9"/>
  <c r="R3553" i="9" s="1"/>
  <c r="I3553" i="9"/>
  <c r="Q3553" i="9" s="1"/>
  <c r="S3552" i="9"/>
  <c r="J3552" i="9"/>
  <c r="R3552" i="9" s="1"/>
  <c r="I3552" i="9"/>
  <c r="Q3552" i="9" s="1"/>
  <c r="S3551" i="9"/>
  <c r="J3551" i="9"/>
  <c r="R3551" i="9" s="1"/>
  <c r="I3551" i="9"/>
  <c r="Q3551" i="9" s="1"/>
  <c r="S3550" i="9"/>
  <c r="J3550" i="9"/>
  <c r="R3550" i="9" s="1"/>
  <c r="I3550" i="9"/>
  <c r="Q3550" i="9" s="1"/>
  <c r="S3549" i="9"/>
  <c r="J3549" i="9"/>
  <c r="R3549" i="9" s="1"/>
  <c r="I3549" i="9"/>
  <c r="Q3549" i="9" s="1"/>
  <c r="S3548" i="9"/>
  <c r="J3548" i="9"/>
  <c r="R3548" i="9" s="1"/>
  <c r="I3548" i="9"/>
  <c r="Q3548" i="9" s="1"/>
  <c r="S3547" i="9"/>
  <c r="J3547" i="9"/>
  <c r="R3547" i="9" s="1"/>
  <c r="I3547" i="9"/>
  <c r="Q3547" i="9" s="1"/>
  <c r="S3546" i="9"/>
  <c r="J3546" i="9"/>
  <c r="R3546" i="9" s="1"/>
  <c r="I3546" i="9"/>
  <c r="Q3546" i="9" s="1"/>
  <c r="S3545" i="9"/>
  <c r="J3545" i="9"/>
  <c r="R3545" i="9" s="1"/>
  <c r="I3545" i="9"/>
  <c r="Q3545" i="9" s="1"/>
  <c r="S3544" i="9"/>
  <c r="J3544" i="9"/>
  <c r="R3544" i="9" s="1"/>
  <c r="I3544" i="9"/>
  <c r="Q3544" i="9" s="1"/>
  <c r="S3543" i="9"/>
  <c r="J3543" i="9"/>
  <c r="R3543" i="9" s="1"/>
  <c r="I3543" i="9"/>
  <c r="Q3543" i="9" s="1"/>
  <c r="S3542" i="9"/>
  <c r="J3542" i="9"/>
  <c r="R3542" i="9" s="1"/>
  <c r="I3542" i="9"/>
  <c r="Q3542" i="9" s="1"/>
  <c r="S3541" i="9"/>
  <c r="J3541" i="9"/>
  <c r="R3541" i="9" s="1"/>
  <c r="I3541" i="9"/>
  <c r="Q3541" i="9" s="1"/>
  <c r="S3540" i="9"/>
  <c r="J3540" i="9"/>
  <c r="R3540" i="9" s="1"/>
  <c r="I3540" i="9"/>
  <c r="Q3540" i="9" s="1"/>
  <c r="S3539" i="9"/>
  <c r="J3539" i="9"/>
  <c r="R3539" i="9" s="1"/>
  <c r="I3539" i="9"/>
  <c r="Q3539" i="9" s="1"/>
  <c r="S3538" i="9"/>
  <c r="J3538" i="9"/>
  <c r="R3538" i="9" s="1"/>
  <c r="I3538" i="9"/>
  <c r="Q3538" i="9" s="1"/>
  <c r="S3537" i="9"/>
  <c r="J3537" i="9"/>
  <c r="R3537" i="9" s="1"/>
  <c r="I3537" i="9"/>
  <c r="Q3537" i="9" s="1"/>
  <c r="S3536" i="9"/>
  <c r="J3536" i="9"/>
  <c r="R3536" i="9" s="1"/>
  <c r="I3536" i="9"/>
  <c r="Q3536" i="9" s="1"/>
  <c r="S3535" i="9"/>
  <c r="J3535" i="9"/>
  <c r="R3535" i="9" s="1"/>
  <c r="I3535" i="9"/>
  <c r="Q3535" i="9" s="1"/>
  <c r="S3534" i="9"/>
  <c r="J3534" i="9"/>
  <c r="R3534" i="9" s="1"/>
  <c r="I3534" i="9"/>
  <c r="Q3534" i="9" s="1"/>
  <c r="S3533" i="9"/>
  <c r="J3533" i="9"/>
  <c r="R3533" i="9" s="1"/>
  <c r="I3533" i="9"/>
  <c r="Q3533" i="9" s="1"/>
  <c r="S3532" i="9"/>
  <c r="J3532" i="9"/>
  <c r="R3532" i="9" s="1"/>
  <c r="I3532" i="9"/>
  <c r="Q3532" i="9" s="1"/>
  <c r="S3531" i="9"/>
  <c r="J3531" i="9"/>
  <c r="R3531" i="9" s="1"/>
  <c r="I3531" i="9"/>
  <c r="Q3531" i="9" s="1"/>
  <c r="S3530" i="9"/>
  <c r="J3530" i="9"/>
  <c r="R3530" i="9" s="1"/>
  <c r="I3530" i="9"/>
  <c r="Q3530" i="9" s="1"/>
  <c r="S3529" i="9"/>
  <c r="J3529" i="9"/>
  <c r="R3529" i="9" s="1"/>
  <c r="I3529" i="9"/>
  <c r="Q3529" i="9" s="1"/>
  <c r="S3528" i="9"/>
  <c r="J3528" i="9"/>
  <c r="R3528" i="9" s="1"/>
  <c r="I3528" i="9"/>
  <c r="Q3528" i="9" s="1"/>
  <c r="S3527" i="9"/>
  <c r="J3527" i="9"/>
  <c r="R3527" i="9" s="1"/>
  <c r="I3527" i="9"/>
  <c r="Q3527" i="9" s="1"/>
  <c r="S3526" i="9"/>
  <c r="J3526" i="9"/>
  <c r="R3526" i="9" s="1"/>
  <c r="I3526" i="9"/>
  <c r="Q3526" i="9" s="1"/>
  <c r="S3525" i="9"/>
  <c r="J3525" i="9"/>
  <c r="R3525" i="9" s="1"/>
  <c r="I3525" i="9"/>
  <c r="Q3525" i="9" s="1"/>
  <c r="S3524" i="9"/>
  <c r="J3524" i="9"/>
  <c r="R3524" i="9" s="1"/>
  <c r="I3524" i="9"/>
  <c r="Q3524" i="9" s="1"/>
  <c r="S3523" i="9"/>
  <c r="J3523" i="9"/>
  <c r="R3523" i="9" s="1"/>
  <c r="I3523" i="9"/>
  <c r="Q3523" i="9" s="1"/>
  <c r="S3522" i="9"/>
  <c r="J3522" i="9"/>
  <c r="R3522" i="9" s="1"/>
  <c r="I3522" i="9"/>
  <c r="Q3522" i="9" s="1"/>
  <c r="S3521" i="9"/>
  <c r="J3521" i="9"/>
  <c r="R3521" i="9" s="1"/>
  <c r="I3521" i="9"/>
  <c r="Q3521" i="9" s="1"/>
  <c r="S3520" i="9"/>
  <c r="J3520" i="9"/>
  <c r="R3520" i="9" s="1"/>
  <c r="I3520" i="9"/>
  <c r="Q3520" i="9" s="1"/>
  <c r="S3519" i="9"/>
  <c r="J3519" i="9"/>
  <c r="R3519" i="9" s="1"/>
  <c r="I3519" i="9"/>
  <c r="Q3519" i="9" s="1"/>
  <c r="S3518" i="9"/>
  <c r="J3518" i="9"/>
  <c r="R3518" i="9" s="1"/>
  <c r="I3518" i="9"/>
  <c r="Q3518" i="9" s="1"/>
  <c r="S3517" i="9"/>
  <c r="J3517" i="9"/>
  <c r="R3517" i="9" s="1"/>
  <c r="I3517" i="9"/>
  <c r="Q3517" i="9" s="1"/>
  <c r="S3516" i="9"/>
  <c r="J3516" i="9"/>
  <c r="R3516" i="9" s="1"/>
  <c r="I3516" i="9"/>
  <c r="Q3516" i="9" s="1"/>
  <c r="S3515" i="9"/>
  <c r="J3515" i="9"/>
  <c r="R3515" i="9" s="1"/>
  <c r="I3515" i="9"/>
  <c r="Q3515" i="9" s="1"/>
  <c r="S3514" i="9"/>
  <c r="J3514" i="9"/>
  <c r="R3514" i="9" s="1"/>
  <c r="I3514" i="9"/>
  <c r="Q3514" i="9" s="1"/>
  <c r="S3513" i="9"/>
  <c r="J3513" i="9"/>
  <c r="R3513" i="9" s="1"/>
  <c r="I3513" i="9"/>
  <c r="Q3513" i="9" s="1"/>
  <c r="S3512" i="9"/>
  <c r="J3512" i="9"/>
  <c r="R3512" i="9" s="1"/>
  <c r="I3512" i="9"/>
  <c r="Q3512" i="9" s="1"/>
  <c r="S3511" i="9"/>
  <c r="J3511" i="9"/>
  <c r="R3511" i="9" s="1"/>
  <c r="I3511" i="9"/>
  <c r="Q3511" i="9" s="1"/>
  <c r="S3510" i="9"/>
  <c r="J3510" i="9"/>
  <c r="R3510" i="9" s="1"/>
  <c r="I3510" i="9"/>
  <c r="Q3510" i="9" s="1"/>
  <c r="S3509" i="9"/>
  <c r="J3509" i="9"/>
  <c r="R3509" i="9" s="1"/>
  <c r="I3509" i="9"/>
  <c r="Q3509" i="9" s="1"/>
  <c r="S3508" i="9"/>
  <c r="J3508" i="9"/>
  <c r="R3508" i="9" s="1"/>
  <c r="I3508" i="9"/>
  <c r="Q3508" i="9" s="1"/>
  <c r="S3507" i="9"/>
  <c r="J3507" i="9"/>
  <c r="R3507" i="9" s="1"/>
  <c r="I3507" i="9"/>
  <c r="Q3507" i="9" s="1"/>
  <c r="S3506" i="9"/>
  <c r="J3506" i="9"/>
  <c r="R3506" i="9" s="1"/>
  <c r="I3506" i="9"/>
  <c r="Q3506" i="9" s="1"/>
  <c r="S3505" i="9"/>
  <c r="J3505" i="9"/>
  <c r="R3505" i="9" s="1"/>
  <c r="I3505" i="9"/>
  <c r="Q3505" i="9" s="1"/>
  <c r="S3504" i="9"/>
  <c r="J3504" i="9"/>
  <c r="R3504" i="9" s="1"/>
  <c r="I3504" i="9"/>
  <c r="Q3504" i="9" s="1"/>
  <c r="S3503" i="9"/>
  <c r="J3503" i="9"/>
  <c r="R3503" i="9" s="1"/>
  <c r="I3503" i="9"/>
  <c r="Q3503" i="9" s="1"/>
  <c r="S3502" i="9"/>
  <c r="J3502" i="9"/>
  <c r="R3502" i="9" s="1"/>
  <c r="I3502" i="9"/>
  <c r="Q3502" i="9" s="1"/>
  <c r="S3501" i="9"/>
  <c r="J3501" i="9"/>
  <c r="R3501" i="9" s="1"/>
  <c r="I3501" i="9"/>
  <c r="Q3501" i="9" s="1"/>
  <c r="S3500" i="9"/>
  <c r="J3500" i="9"/>
  <c r="R3500" i="9" s="1"/>
  <c r="I3500" i="9"/>
  <c r="Q3500" i="9" s="1"/>
  <c r="S3499" i="9"/>
  <c r="J3499" i="9"/>
  <c r="R3499" i="9" s="1"/>
  <c r="I3499" i="9"/>
  <c r="Q3499" i="9" s="1"/>
  <c r="S3498" i="9"/>
  <c r="J3498" i="9"/>
  <c r="R3498" i="9" s="1"/>
  <c r="I3498" i="9"/>
  <c r="Q3498" i="9" s="1"/>
  <c r="S3497" i="9"/>
  <c r="J3497" i="9"/>
  <c r="R3497" i="9" s="1"/>
  <c r="I3497" i="9"/>
  <c r="Q3497" i="9" s="1"/>
  <c r="S3496" i="9"/>
  <c r="J3496" i="9"/>
  <c r="R3496" i="9" s="1"/>
  <c r="I3496" i="9"/>
  <c r="Q3496" i="9" s="1"/>
  <c r="S3495" i="9"/>
  <c r="J3495" i="9"/>
  <c r="R3495" i="9" s="1"/>
  <c r="I3495" i="9"/>
  <c r="Q3495" i="9" s="1"/>
  <c r="S3494" i="9"/>
  <c r="J3494" i="9"/>
  <c r="R3494" i="9" s="1"/>
  <c r="I3494" i="9"/>
  <c r="Q3494" i="9" s="1"/>
  <c r="S3493" i="9"/>
  <c r="J3493" i="9"/>
  <c r="R3493" i="9" s="1"/>
  <c r="I3493" i="9"/>
  <c r="Q3493" i="9" s="1"/>
  <c r="S3492" i="9"/>
  <c r="J3492" i="9"/>
  <c r="R3492" i="9" s="1"/>
  <c r="I3492" i="9"/>
  <c r="Q3492" i="9" s="1"/>
  <c r="S3491" i="9"/>
  <c r="J3491" i="9"/>
  <c r="R3491" i="9" s="1"/>
  <c r="I3491" i="9"/>
  <c r="Q3491" i="9" s="1"/>
  <c r="S3490" i="9"/>
  <c r="J3490" i="9"/>
  <c r="R3490" i="9" s="1"/>
  <c r="I3490" i="9"/>
  <c r="Q3490" i="9" s="1"/>
  <c r="S3489" i="9"/>
  <c r="J3489" i="9"/>
  <c r="R3489" i="9" s="1"/>
  <c r="I3489" i="9"/>
  <c r="Q3489" i="9" s="1"/>
  <c r="S3488" i="9"/>
  <c r="J3488" i="9"/>
  <c r="R3488" i="9" s="1"/>
  <c r="I3488" i="9"/>
  <c r="Q3488" i="9" s="1"/>
  <c r="S3487" i="9"/>
  <c r="J3487" i="9"/>
  <c r="R3487" i="9" s="1"/>
  <c r="I3487" i="9"/>
  <c r="Q3487" i="9" s="1"/>
  <c r="S3486" i="9"/>
  <c r="J3486" i="9"/>
  <c r="R3486" i="9" s="1"/>
  <c r="I3486" i="9"/>
  <c r="Q3486" i="9" s="1"/>
  <c r="S3485" i="9"/>
  <c r="J3485" i="9"/>
  <c r="R3485" i="9" s="1"/>
  <c r="I3485" i="9"/>
  <c r="Q3485" i="9" s="1"/>
  <c r="S3484" i="9"/>
  <c r="J3484" i="9"/>
  <c r="R3484" i="9" s="1"/>
  <c r="I3484" i="9"/>
  <c r="Q3484" i="9" s="1"/>
  <c r="S3483" i="9"/>
  <c r="J3483" i="9"/>
  <c r="R3483" i="9" s="1"/>
  <c r="I3483" i="9"/>
  <c r="Q3483" i="9" s="1"/>
  <c r="S3482" i="9"/>
  <c r="J3482" i="9"/>
  <c r="R3482" i="9" s="1"/>
  <c r="I3482" i="9"/>
  <c r="Q3482" i="9" s="1"/>
  <c r="S3481" i="9"/>
  <c r="J3481" i="9"/>
  <c r="R3481" i="9" s="1"/>
  <c r="I3481" i="9"/>
  <c r="Q3481" i="9" s="1"/>
  <c r="S3480" i="9"/>
  <c r="J3480" i="9"/>
  <c r="R3480" i="9" s="1"/>
  <c r="I3480" i="9"/>
  <c r="Q3480" i="9" s="1"/>
  <c r="S3479" i="9"/>
  <c r="J3479" i="9"/>
  <c r="R3479" i="9" s="1"/>
  <c r="I3479" i="9"/>
  <c r="Q3479" i="9" s="1"/>
  <c r="S3478" i="9"/>
  <c r="J3478" i="9"/>
  <c r="R3478" i="9" s="1"/>
  <c r="I3478" i="9"/>
  <c r="Q3478" i="9" s="1"/>
  <c r="S3477" i="9"/>
  <c r="J3477" i="9"/>
  <c r="R3477" i="9" s="1"/>
  <c r="I3477" i="9"/>
  <c r="Q3477" i="9" s="1"/>
  <c r="S3476" i="9"/>
  <c r="J3476" i="9"/>
  <c r="R3476" i="9" s="1"/>
  <c r="I3476" i="9"/>
  <c r="Q3476" i="9" s="1"/>
  <c r="S3475" i="9"/>
  <c r="J3475" i="9"/>
  <c r="R3475" i="9" s="1"/>
  <c r="I3475" i="9"/>
  <c r="Q3475" i="9" s="1"/>
  <c r="S3474" i="9"/>
  <c r="J3474" i="9"/>
  <c r="R3474" i="9" s="1"/>
  <c r="I3474" i="9"/>
  <c r="Q3474" i="9" s="1"/>
  <c r="S3473" i="9"/>
  <c r="J3473" i="9"/>
  <c r="R3473" i="9" s="1"/>
  <c r="I3473" i="9"/>
  <c r="Q3473" i="9" s="1"/>
  <c r="S3472" i="9"/>
  <c r="J3472" i="9"/>
  <c r="R3472" i="9" s="1"/>
  <c r="I3472" i="9"/>
  <c r="Q3472" i="9" s="1"/>
  <c r="S3471" i="9"/>
  <c r="J3471" i="9"/>
  <c r="R3471" i="9" s="1"/>
  <c r="I3471" i="9"/>
  <c r="Q3471" i="9" s="1"/>
  <c r="S3470" i="9"/>
  <c r="J3470" i="9"/>
  <c r="R3470" i="9" s="1"/>
  <c r="I3470" i="9"/>
  <c r="Q3470" i="9" s="1"/>
  <c r="S3469" i="9"/>
  <c r="J3469" i="9"/>
  <c r="R3469" i="9" s="1"/>
  <c r="I3469" i="9"/>
  <c r="Q3469" i="9" s="1"/>
  <c r="S3468" i="9"/>
  <c r="J3468" i="9"/>
  <c r="R3468" i="9" s="1"/>
  <c r="I3468" i="9"/>
  <c r="Q3468" i="9" s="1"/>
  <c r="S3467" i="9"/>
  <c r="J3467" i="9"/>
  <c r="R3467" i="9" s="1"/>
  <c r="I3467" i="9"/>
  <c r="Q3467" i="9" s="1"/>
  <c r="S3466" i="9"/>
  <c r="J3466" i="9"/>
  <c r="R3466" i="9" s="1"/>
  <c r="I3466" i="9"/>
  <c r="Q3466" i="9" s="1"/>
  <c r="S3465" i="9"/>
  <c r="J3465" i="9"/>
  <c r="R3465" i="9" s="1"/>
  <c r="I3465" i="9"/>
  <c r="Q3465" i="9" s="1"/>
  <c r="S3464" i="9"/>
  <c r="J3464" i="9"/>
  <c r="R3464" i="9" s="1"/>
  <c r="I3464" i="9"/>
  <c r="Q3464" i="9" s="1"/>
  <c r="S3463" i="9"/>
  <c r="J3463" i="9"/>
  <c r="R3463" i="9" s="1"/>
  <c r="I3463" i="9"/>
  <c r="Q3463" i="9" s="1"/>
  <c r="S3462" i="9"/>
  <c r="J3462" i="9"/>
  <c r="R3462" i="9" s="1"/>
  <c r="I3462" i="9"/>
  <c r="Q3462" i="9" s="1"/>
  <c r="S3461" i="9"/>
  <c r="J3461" i="9"/>
  <c r="R3461" i="9" s="1"/>
  <c r="I3461" i="9"/>
  <c r="Q3461" i="9" s="1"/>
  <c r="S3460" i="9"/>
  <c r="J3460" i="9"/>
  <c r="R3460" i="9" s="1"/>
  <c r="I3460" i="9"/>
  <c r="Q3460" i="9" s="1"/>
  <c r="S3459" i="9"/>
  <c r="J3459" i="9"/>
  <c r="R3459" i="9" s="1"/>
  <c r="I3459" i="9"/>
  <c r="Q3459" i="9" s="1"/>
  <c r="S3458" i="9"/>
  <c r="J3458" i="9"/>
  <c r="R3458" i="9" s="1"/>
  <c r="I3458" i="9"/>
  <c r="Q3458" i="9" s="1"/>
  <c r="S3457" i="9"/>
  <c r="J3457" i="9"/>
  <c r="R3457" i="9" s="1"/>
  <c r="I3457" i="9"/>
  <c r="Q3457" i="9" s="1"/>
  <c r="S3456" i="9"/>
  <c r="J3456" i="9"/>
  <c r="R3456" i="9" s="1"/>
  <c r="I3456" i="9"/>
  <c r="Q3456" i="9" s="1"/>
  <c r="S3455" i="9"/>
  <c r="J3455" i="9"/>
  <c r="R3455" i="9" s="1"/>
  <c r="I3455" i="9"/>
  <c r="Q3455" i="9" s="1"/>
  <c r="S3454" i="9"/>
  <c r="J3454" i="9"/>
  <c r="R3454" i="9" s="1"/>
  <c r="I3454" i="9"/>
  <c r="Q3454" i="9" s="1"/>
  <c r="S3453" i="9"/>
  <c r="J3453" i="9"/>
  <c r="R3453" i="9" s="1"/>
  <c r="I3453" i="9"/>
  <c r="Q3453" i="9" s="1"/>
  <c r="S3452" i="9"/>
  <c r="J3452" i="9"/>
  <c r="R3452" i="9" s="1"/>
  <c r="I3452" i="9"/>
  <c r="Q3452" i="9" s="1"/>
  <c r="S3451" i="9"/>
  <c r="J3451" i="9"/>
  <c r="R3451" i="9" s="1"/>
  <c r="I3451" i="9"/>
  <c r="Q3451" i="9" s="1"/>
  <c r="S3450" i="9"/>
  <c r="J3450" i="9"/>
  <c r="R3450" i="9" s="1"/>
  <c r="I3450" i="9"/>
  <c r="Q3450" i="9" s="1"/>
  <c r="S3449" i="9"/>
  <c r="J3449" i="9"/>
  <c r="R3449" i="9" s="1"/>
  <c r="I3449" i="9"/>
  <c r="Q3449" i="9" s="1"/>
  <c r="S3448" i="9"/>
  <c r="J3448" i="9"/>
  <c r="R3448" i="9" s="1"/>
  <c r="I3448" i="9"/>
  <c r="Q3448" i="9" s="1"/>
  <c r="S3447" i="9"/>
  <c r="J3447" i="9"/>
  <c r="R3447" i="9" s="1"/>
  <c r="I3447" i="9"/>
  <c r="Q3447" i="9" s="1"/>
  <c r="S3446" i="9"/>
  <c r="J3446" i="9"/>
  <c r="R3446" i="9" s="1"/>
  <c r="I3446" i="9"/>
  <c r="Q3446" i="9" s="1"/>
  <c r="S3445" i="9"/>
  <c r="J3445" i="9"/>
  <c r="R3445" i="9" s="1"/>
  <c r="I3445" i="9"/>
  <c r="Q3445" i="9" s="1"/>
  <c r="S3444" i="9"/>
  <c r="J3444" i="9"/>
  <c r="R3444" i="9" s="1"/>
  <c r="I3444" i="9"/>
  <c r="Q3444" i="9" s="1"/>
  <c r="S3443" i="9"/>
  <c r="J3443" i="9"/>
  <c r="R3443" i="9" s="1"/>
  <c r="I3443" i="9"/>
  <c r="Q3443" i="9" s="1"/>
  <c r="S3442" i="9"/>
  <c r="J3442" i="9"/>
  <c r="R3442" i="9" s="1"/>
  <c r="I3442" i="9"/>
  <c r="Q3442" i="9" s="1"/>
  <c r="S3441" i="9"/>
  <c r="J3441" i="9"/>
  <c r="R3441" i="9" s="1"/>
  <c r="I3441" i="9"/>
  <c r="Q3441" i="9" s="1"/>
  <c r="S3440" i="9"/>
  <c r="J3440" i="9"/>
  <c r="R3440" i="9" s="1"/>
  <c r="I3440" i="9"/>
  <c r="Q3440" i="9" s="1"/>
  <c r="S3439" i="9"/>
  <c r="J3439" i="9"/>
  <c r="R3439" i="9" s="1"/>
  <c r="I3439" i="9"/>
  <c r="Q3439" i="9" s="1"/>
  <c r="S3438" i="9"/>
  <c r="J3438" i="9"/>
  <c r="R3438" i="9" s="1"/>
  <c r="I3438" i="9"/>
  <c r="Q3438" i="9" s="1"/>
  <c r="S3437" i="9"/>
  <c r="J3437" i="9"/>
  <c r="R3437" i="9" s="1"/>
  <c r="I3437" i="9"/>
  <c r="Q3437" i="9" s="1"/>
  <c r="S3436" i="9"/>
  <c r="J3436" i="9"/>
  <c r="R3436" i="9" s="1"/>
  <c r="I3436" i="9"/>
  <c r="Q3436" i="9" s="1"/>
  <c r="S3435" i="9"/>
  <c r="J3435" i="9"/>
  <c r="R3435" i="9" s="1"/>
  <c r="I3435" i="9"/>
  <c r="Q3435" i="9" s="1"/>
  <c r="S3434" i="9"/>
  <c r="J3434" i="9"/>
  <c r="R3434" i="9" s="1"/>
  <c r="I3434" i="9"/>
  <c r="Q3434" i="9" s="1"/>
  <c r="S3433" i="9"/>
  <c r="J3433" i="9"/>
  <c r="R3433" i="9" s="1"/>
  <c r="I3433" i="9"/>
  <c r="Q3433" i="9" s="1"/>
  <c r="S3432" i="9"/>
  <c r="J3432" i="9"/>
  <c r="R3432" i="9" s="1"/>
  <c r="I3432" i="9"/>
  <c r="Q3432" i="9" s="1"/>
  <c r="S3431" i="9"/>
  <c r="J3431" i="9"/>
  <c r="R3431" i="9" s="1"/>
  <c r="I3431" i="9"/>
  <c r="Q3431" i="9" s="1"/>
  <c r="S3430" i="9"/>
  <c r="J3430" i="9"/>
  <c r="R3430" i="9" s="1"/>
  <c r="I3430" i="9"/>
  <c r="Q3430" i="9" s="1"/>
  <c r="S3429" i="9"/>
  <c r="J3429" i="9"/>
  <c r="R3429" i="9" s="1"/>
  <c r="I3429" i="9"/>
  <c r="Q3429" i="9" s="1"/>
  <c r="S3428" i="9"/>
  <c r="J3428" i="9"/>
  <c r="R3428" i="9" s="1"/>
  <c r="I3428" i="9"/>
  <c r="Q3428" i="9" s="1"/>
  <c r="S3427" i="9"/>
  <c r="J3427" i="9"/>
  <c r="R3427" i="9" s="1"/>
  <c r="I3427" i="9"/>
  <c r="Q3427" i="9" s="1"/>
  <c r="S3426" i="9"/>
  <c r="J3426" i="9"/>
  <c r="R3426" i="9" s="1"/>
  <c r="I3426" i="9"/>
  <c r="Q3426" i="9" s="1"/>
  <c r="S3425" i="9"/>
  <c r="J3425" i="9"/>
  <c r="R3425" i="9" s="1"/>
  <c r="I3425" i="9"/>
  <c r="Q3425" i="9" s="1"/>
  <c r="S3424" i="9"/>
  <c r="J3424" i="9"/>
  <c r="R3424" i="9" s="1"/>
  <c r="I3424" i="9"/>
  <c r="Q3424" i="9" s="1"/>
  <c r="S3423" i="9"/>
  <c r="J3423" i="9"/>
  <c r="R3423" i="9" s="1"/>
  <c r="I3423" i="9"/>
  <c r="Q3423" i="9" s="1"/>
  <c r="S3422" i="9"/>
  <c r="J3422" i="9"/>
  <c r="R3422" i="9" s="1"/>
  <c r="I3422" i="9"/>
  <c r="Q3422" i="9" s="1"/>
  <c r="S3421" i="9"/>
  <c r="J3421" i="9"/>
  <c r="R3421" i="9" s="1"/>
  <c r="I3421" i="9"/>
  <c r="Q3421" i="9" s="1"/>
  <c r="S3420" i="9"/>
  <c r="J3420" i="9"/>
  <c r="R3420" i="9" s="1"/>
  <c r="I3420" i="9"/>
  <c r="Q3420" i="9" s="1"/>
  <c r="S3419" i="9"/>
  <c r="J3419" i="9"/>
  <c r="R3419" i="9" s="1"/>
  <c r="I3419" i="9"/>
  <c r="Q3419" i="9" s="1"/>
  <c r="S3418" i="9"/>
  <c r="J3418" i="9"/>
  <c r="R3418" i="9" s="1"/>
  <c r="I3418" i="9"/>
  <c r="Q3418" i="9" s="1"/>
  <c r="S3417" i="9"/>
  <c r="J3417" i="9"/>
  <c r="R3417" i="9" s="1"/>
  <c r="I3417" i="9"/>
  <c r="Q3417" i="9" s="1"/>
  <c r="S3416" i="9"/>
  <c r="J3416" i="9"/>
  <c r="R3416" i="9" s="1"/>
  <c r="I3416" i="9"/>
  <c r="Q3416" i="9" s="1"/>
  <c r="S3415" i="9"/>
  <c r="J3415" i="9"/>
  <c r="R3415" i="9" s="1"/>
  <c r="I3415" i="9"/>
  <c r="Q3415" i="9" s="1"/>
  <c r="S3414" i="9"/>
  <c r="J3414" i="9"/>
  <c r="R3414" i="9" s="1"/>
  <c r="I3414" i="9"/>
  <c r="Q3414" i="9" s="1"/>
  <c r="S3413" i="9"/>
  <c r="J3413" i="9"/>
  <c r="R3413" i="9" s="1"/>
  <c r="I3413" i="9"/>
  <c r="Q3413" i="9" s="1"/>
  <c r="S3412" i="9"/>
  <c r="J3412" i="9"/>
  <c r="R3412" i="9" s="1"/>
  <c r="I3412" i="9"/>
  <c r="Q3412" i="9" s="1"/>
  <c r="S3411" i="9"/>
  <c r="J3411" i="9"/>
  <c r="R3411" i="9" s="1"/>
  <c r="I3411" i="9"/>
  <c r="Q3411" i="9" s="1"/>
  <c r="S3410" i="9"/>
  <c r="J3410" i="9"/>
  <c r="R3410" i="9" s="1"/>
  <c r="I3410" i="9"/>
  <c r="Q3410" i="9" s="1"/>
  <c r="S3409" i="9"/>
  <c r="J3409" i="9"/>
  <c r="R3409" i="9" s="1"/>
  <c r="I3409" i="9"/>
  <c r="Q3409" i="9" s="1"/>
  <c r="S3408" i="9"/>
  <c r="J3408" i="9"/>
  <c r="R3408" i="9" s="1"/>
  <c r="I3408" i="9"/>
  <c r="Q3408" i="9" s="1"/>
  <c r="S3407" i="9"/>
  <c r="J3407" i="9"/>
  <c r="R3407" i="9" s="1"/>
  <c r="I3407" i="9"/>
  <c r="Q3407" i="9" s="1"/>
  <c r="S3406" i="9"/>
  <c r="J3406" i="9"/>
  <c r="R3406" i="9" s="1"/>
  <c r="I3406" i="9"/>
  <c r="Q3406" i="9" s="1"/>
  <c r="S3405" i="9"/>
  <c r="J3405" i="9"/>
  <c r="R3405" i="9" s="1"/>
  <c r="I3405" i="9"/>
  <c r="Q3405" i="9" s="1"/>
  <c r="S3404" i="9"/>
  <c r="J3404" i="9"/>
  <c r="R3404" i="9" s="1"/>
  <c r="I3404" i="9"/>
  <c r="Q3404" i="9" s="1"/>
  <c r="S3403" i="9"/>
  <c r="J3403" i="9"/>
  <c r="R3403" i="9" s="1"/>
  <c r="I3403" i="9"/>
  <c r="Q3403" i="9" s="1"/>
  <c r="S3402" i="9"/>
  <c r="J3402" i="9"/>
  <c r="R3402" i="9" s="1"/>
  <c r="I3402" i="9"/>
  <c r="Q3402" i="9" s="1"/>
  <c r="S3401" i="9"/>
  <c r="J3401" i="9"/>
  <c r="R3401" i="9" s="1"/>
  <c r="I3401" i="9"/>
  <c r="Q3401" i="9" s="1"/>
  <c r="S3400" i="9"/>
  <c r="J3400" i="9"/>
  <c r="R3400" i="9" s="1"/>
  <c r="I3400" i="9"/>
  <c r="Q3400" i="9" s="1"/>
  <c r="S3399" i="9"/>
  <c r="J3399" i="9"/>
  <c r="R3399" i="9" s="1"/>
  <c r="I3399" i="9"/>
  <c r="Q3399" i="9" s="1"/>
  <c r="S3398" i="9"/>
  <c r="J3398" i="9"/>
  <c r="R3398" i="9" s="1"/>
  <c r="I3398" i="9"/>
  <c r="Q3398" i="9" s="1"/>
  <c r="S3397" i="9"/>
  <c r="J3397" i="9"/>
  <c r="R3397" i="9" s="1"/>
  <c r="I3397" i="9"/>
  <c r="Q3397" i="9" s="1"/>
  <c r="S3396" i="9"/>
  <c r="J3396" i="9"/>
  <c r="R3396" i="9" s="1"/>
  <c r="I3396" i="9"/>
  <c r="Q3396" i="9" s="1"/>
  <c r="S3395" i="9"/>
  <c r="J3395" i="9"/>
  <c r="R3395" i="9" s="1"/>
  <c r="I3395" i="9"/>
  <c r="Q3395" i="9" s="1"/>
  <c r="S3394" i="9"/>
  <c r="J3394" i="9"/>
  <c r="R3394" i="9" s="1"/>
  <c r="I3394" i="9"/>
  <c r="Q3394" i="9" s="1"/>
  <c r="S3393" i="9"/>
  <c r="J3393" i="9"/>
  <c r="R3393" i="9" s="1"/>
  <c r="I3393" i="9"/>
  <c r="Q3393" i="9" s="1"/>
  <c r="S3392" i="9"/>
  <c r="J3392" i="9"/>
  <c r="R3392" i="9" s="1"/>
  <c r="I3392" i="9"/>
  <c r="Q3392" i="9" s="1"/>
  <c r="S3391" i="9"/>
  <c r="J3391" i="9"/>
  <c r="R3391" i="9" s="1"/>
  <c r="I3391" i="9"/>
  <c r="Q3391" i="9" s="1"/>
  <c r="S3390" i="9"/>
  <c r="J3390" i="9"/>
  <c r="R3390" i="9" s="1"/>
  <c r="I3390" i="9"/>
  <c r="Q3390" i="9" s="1"/>
  <c r="S3389" i="9"/>
  <c r="J3389" i="9"/>
  <c r="R3389" i="9" s="1"/>
  <c r="I3389" i="9"/>
  <c r="Q3389" i="9" s="1"/>
  <c r="S3388" i="9"/>
  <c r="J3388" i="9"/>
  <c r="R3388" i="9" s="1"/>
  <c r="I3388" i="9"/>
  <c r="Q3388" i="9" s="1"/>
  <c r="S3387" i="9"/>
  <c r="J3387" i="9"/>
  <c r="R3387" i="9" s="1"/>
  <c r="I3387" i="9"/>
  <c r="Q3387" i="9" s="1"/>
  <c r="S3386" i="9"/>
  <c r="J3386" i="9"/>
  <c r="R3386" i="9" s="1"/>
  <c r="I3386" i="9"/>
  <c r="Q3386" i="9" s="1"/>
  <c r="S3385" i="9"/>
  <c r="J3385" i="9"/>
  <c r="R3385" i="9" s="1"/>
  <c r="I3385" i="9"/>
  <c r="Q3385" i="9" s="1"/>
  <c r="S3384" i="9"/>
  <c r="J3384" i="9"/>
  <c r="R3384" i="9" s="1"/>
  <c r="I3384" i="9"/>
  <c r="Q3384" i="9" s="1"/>
  <c r="S3383" i="9"/>
  <c r="J3383" i="9"/>
  <c r="R3383" i="9" s="1"/>
  <c r="I3383" i="9"/>
  <c r="Q3383" i="9" s="1"/>
  <c r="S3382" i="9"/>
  <c r="J3382" i="9"/>
  <c r="R3382" i="9" s="1"/>
  <c r="I3382" i="9"/>
  <c r="Q3382" i="9" s="1"/>
  <c r="S3381" i="9"/>
  <c r="J3381" i="9"/>
  <c r="R3381" i="9" s="1"/>
  <c r="I3381" i="9"/>
  <c r="Q3381" i="9" s="1"/>
  <c r="S3380" i="9"/>
  <c r="J3380" i="9"/>
  <c r="R3380" i="9" s="1"/>
  <c r="I3380" i="9"/>
  <c r="Q3380" i="9" s="1"/>
  <c r="S3379" i="9"/>
  <c r="J3379" i="9"/>
  <c r="R3379" i="9" s="1"/>
  <c r="I3379" i="9"/>
  <c r="Q3379" i="9" s="1"/>
  <c r="S3378" i="9"/>
  <c r="J3378" i="9"/>
  <c r="R3378" i="9" s="1"/>
  <c r="I3378" i="9"/>
  <c r="Q3378" i="9" s="1"/>
  <c r="S3377" i="9"/>
  <c r="J3377" i="9"/>
  <c r="R3377" i="9" s="1"/>
  <c r="I3377" i="9"/>
  <c r="Q3377" i="9" s="1"/>
  <c r="S3376" i="9"/>
  <c r="J3376" i="9"/>
  <c r="R3376" i="9" s="1"/>
  <c r="I3376" i="9"/>
  <c r="Q3376" i="9" s="1"/>
  <c r="S3375" i="9"/>
  <c r="J3375" i="9"/>
  <c r="R3375" i="9" s="1"/>
  <c r="I3375" i="9"/>
  <c r="Q3375" i="9" s="1"/>
  <c r="S3374" i="9"/>
  <c r="J3374" i="9"/>
  <c r="R3374" i="9" s="1"/>
  <c r="I3374" i="9"/>
  <c r="Q3374" i="9" s="1"/>
  <c r="S3373" i="9"/>
  <c r="J3373" i="9"/>
  <c r="R3373" i="9" s="1"/>
  <c r="I3373" i="9"/>
  <c r="Q3373" i="9" s="1"/>
  <c r="S3372" i="9"/>
  <c r="J3372" i="9"/>
  <c r="R3372" i="9" s="1"/>
  <c r="I3372" i="9"/>
  <c r="Q3372" i="9" s="1"/>
  <c r="S3371" i="9"/>
  <c r="J3371" i="9"/>
  <c r="R3371" i="9" s="1"/>
  <c r="I3371" i="9"/>
  <c r="Q3371" i="9" s="1"/>
  <c r="S3370" i="9"/>
  <c r="J3370" i="9"/>
  <c r="R3370" i="9" s="1"/>
  <c r="I3370" i="9"/>
  <c r="Q3370" i="9" s="1"/>
  <c r="S3369" i="9"/>
  <c r="J3369" i="9"/>
  <c r="R3369" i="9" s="1"/>
  <c r="I3369" i="9"/>
  <c r="Q3369" i="9" s="1"/>
  <c r="S3368" i="9"/>
  <c r="J3368" i="9"/>
  <c r="R3368" i="9" s="1"/>
  <c r="I3368" i="9"/>
  <c r="Q3368" i="9" s="1"/>
  <c r="S3367" i="9"/>
  <c r="J3367" i="9"/>
  <c r="R3367" i="9" s="1"/>
  <c r="I3367" i="9"/>
  <c r="Q3367" i="9" s="1"/>
  <c r="S3366" i="9"/>
  <c r="J3366" i="9"/>
  <c r="R3366" i="9" s="1"/>
  <c r="I3366" i="9"/>
  <c r="Q3366" i="9" s="1"/>
  <c r="S3365" i="9"/>
  <c r="J3365" i="9"/>
  <c r="R3365" i="9" s="1"/>
  <c r="I3365" i="9"/>
  <c r="Q3365" i="9" s="1"/>
  <c r="S3364" i="9"/>
  <c r="J3364" i="9"/>
  <c r="R3364" i="9" s="1"/>
  <c r="I3364" i="9"/>
  <c r="Q3364" i="9" s="1"/>
  <c r="S3363" i="9"/>
  <c r="J3363" i="9"/>
  <c r="R3363" i="9" s="1"/>
  <c r="I3363" i="9"/>
  <c r="Q3363" i="9" s="1"/>
  <c r="S3362" i="9"/>
  <c r="J3362" i="9"/>
  <c r="R3362" i="9" s="1"/>
  <c r="I3362" i="9"/>
  <c r="Q3362" i="9" s="1"/>
  <c r="S3361" i="9"/>
  <c r="J3361" i="9"/>
  <c r="R3361" i="9" s="1"/>
  <c r="I3361" i="9"/>
  <c r="Q3361" i="9" s="1"/>
  <c r="S3360" i="9"/>
  <c r="J3360" i="9"/>
  <c r="R3360" i="9" s="1"/>
  <c r="I3360" i="9"/>
  <c r="Q3360" i="9" s="1"/>
  <c r="S3359" i="9"/>
  <c r="J3359" i="9"/>
  <c r="R3359" i="9" s="1"/>
  <c r="I3359" i="9"/>
  <c r="Q3359" i="9" s="1"/>
  <c r="S3358" i="9"/>
  <c r="J3358" i="9"/>
  <c r="R3358" i="9" s="1"/>
  <c r="I3358" i="9"/>
  <c r="Q3358" i="9" s="1"/>
  <c r="S3357" i="9"/>
  <c r="J3357" i="9"/>
  <c r="R3357" i="9" s="1"/>
  <c r="I3357" i="9"/>
  <c r="Q3357" i="9" s="1"/>
  <c r="S3356" i="9"/>
  <c r="J3356" i="9"/>
  <c r="R3356" i="9" s="1"/>
  <c r="I3356" i="9"/>
  <c r="Q3356" i="9" s="1"/>
  <c r="S3355" i="9"/>
  <c r="J3355" i="9"/>
  <c r="R3355" i="9" s="1"/>
  <c r="I3355" i="9"/>
  <c r="Q3355" i="9" s="1"/>
  <c r="S3354" i="9"/>
  <c r="J3354" i="9"/>
  <c r="R3354" i="9" s="1"/>
  <c r="I3354" i="9"/>
  <c r="Q3354" i="9" s="1"/>
  <c r="S3353" i="9"/>
  <c r="J3353" i="9"/>
  <c r="R3353" i="9" s="1"/>
  <c r="I3353" i="9"/>
  <c r="Q3353" i="9" s="1"/>
  <c r="S3352" i="9"/>
  <c r="J3352" i="9"/>
  <c r="R3352" i="9" s="1"/>
  <c r="I3352" i="9"/>
  <c r="Q3352" i="9" s="1"/>
  <c r="S3351" i="9"/>
  <c r="J3351" i="9"/>
  <c r="R3351" i="9" s="1"/>
  <c r="I3351" i="9"/>
  <c r="Q3351" i="9" s="1"/>
  <c r="S3350" i="9"/>
  <c r="J3350" i="9"/>
  <c r="R3350" i="9" s="1"/>
  <c r="I3350" i="9"/>
  <c r="Q3350" i="9" s="1"/>
  <c r="S3349" i="9"/>
  <c r="J3349" i="9"/>
  <c r="R3349" i="9" s="1"/>
  <c r="I3349" i="9"/>
  <c r="Q3349" i="9" s="1"/>
  <c r="S3348" i="9"/>
  <c r="J3348" i="9"/>
  <c r="R3348" i="9" s="1"/>
  <c r="I3348" i="9"/>
  <c r="Q3348" i="9" s="1"/>
  <c r="S3347" i="9"/>
  <c r="J3347" i="9"/>
  <c r="R3347" i="9" s="1"/>
  <c r="I3347" i="9"/>
  <c r="Q3347" i="9" s="1"/>
  <c r="S3346" i="9"/>
  <c r="J3346" i="9"/>
  <c r="R3346" i="9" s="1"/>
  <c r="I3346" i="9"/>
  <c r="Q3346" i="9" s="1"/>
  <c r="S3345" i="9"/>
  <c r="J3345" i="9"/>
  <c r="R3345" i="9" s="1"/>
  <c r="I3345" i="9"/>
  <c r="Q3345" i="9" s="1"/>
  <c r="S3344" i="9"/>
  <c r="J3344" i="9"/>
  <c r="R3344" i="9" s="1"/>
  <c r="I3344" i="9"/>
  <c r="Q3344" i="9" s="1"/>
  <c r="S3343" i="9"/>
  <c r="J3343" i="9"/>
  <c r="R3343" i="9" s="1"/>
  <c r="I3343" i="9"/>
  <c r="Q3343" i="9" s="1"/>
  <c r="S3342" i="9"/>
  <c r="J3342" i="9"/>
  <c r="R3342" i="9" s="1"/>
  <c r="I3342" i="9"/>
  <c r="Q3342" i="9" s="1"/>
  <c r="S3341" i="9"/>
  <c r="J3341" i="9"/>
  <c r="R3341" i="9" s="1"/>
  <c r="I3341" i="9"/>
  <c r="Q3341" i="9" s="1"/>
  <c r="S3340" i="9"/>
  <c r="J3340" i="9"/>
  <c r="R3340" i="9" s="1"/>
  <c r="I3340" i="9"/>
  <c r="Q3340" i="9" s="1"/>
  <c r="S3339" i="9"/>
  <c r="J3339" i="9"/>
  <c r="R3339" i="9" s="1"/>
  <c r="I3339" i="9"/>
  <c r="Q3339" i="9" s="1"/>
  <c r="S3338" i="9"/>
  <c r="J3338" i="9"/>
  <c r="R3338" i="9" s="1"/>
  <c r="I3338" i="9"/>
  <c r="Q3338" i="9" s="1"/>
  <c r="S3337" i="9"/>
  <c r="J3337" i="9"/>
  <c r="R3337" i="9" s="1"/>
  <c r="I3337" i="9"/>
  <c r="Q3337" i="9" s="1"/>
  <c r="S3336" i="9"/>
  <c r="J3336" i="9"/>
  <c r="R3336" i="9" s="1"/>
  <c r="I3336" i="9"/>
  <c r="Q3336" i="9" s="1"/>
  <c r="S3335" i="9"/>
  <c r="J3335" i="9"/>
  <c r="R3335" i="9" s="1"/>
  <c r="I3335" i="9"/>
  <c r="Q3335" i="9" s="1"/>
  <c r="S3334" i="9"/>
  <c r="J3334" i="9"/>
  <c r="R3334" i="9" s="1"/>
  <c r="I3334" i="9"/>
  <c r="Q3334" i="9" s="1"/>
  <c r="S3333" i="9"/>
  <c r="J3333" i="9"/>
  <c r="R3333" i="9" s="1"/>
  <c r="I3333" i="9"/>
  <c r="Q3333" i="9" s="1"/>
  <c r="S3332" i="9"/>
  <c r="J3332" i="9"/>
  <c r="R3332" i="9" s="1"/>
  <c r="I3332" i="9"/>
  <c r="Q3332" i="9" s="1"/>
  <c r="S3331" i="9"/>
  <c r="J3331" i="9"/>
  <c r="R3331" i="9" s="1"/>
  <c r="I3331" i="9"/>
  <c r="Q3331" i="9" s="1"/>
  <c r="S3330" i="9"/>
  <c r="J3330" i="9"/>
  <c r="R3330" i="9" s="1"/>
  <c r="I3330" i="9"/>
  <c r="Q3330" i="9" s="1"/>
  <c r="S3329" i="9"/>
  <c r="J3329" i="9"/>
  <c r="R3329" i="9" s="1"/>
  <c r="I3329" i="9"/>
  <c r="Q3329" i="9" s="1"/>
  <c r="S3328" i="9"/>
  <c r="J3328" i="9"/>
  <c r="R3328" i="9" s="1"/>
  <c r="I3328" i="9"/>
  <c r="Q3328" i="9" s="1"/>
  <c r="S3327" i="9"/>
  <c r="J3327" i="9"/>
  <c r="R3327" i="9" s="1"/>
  <c r="I3327" i="9"/>
  <c r="Q3327" i="9" s="1"/>
  <c r="S3326" i="9"/>
  <c r="J3326" i="9"/>
  <c r="R3326" i="9" s="1"/>
  <c r="I3326" i="9"/>
  <c r="Q3326" i="9" s="1"/>
  <c r="S3325" i="9"/>
  <c r="J3325" i="9"/>
  <c r="R3325" i="9" s="1"/>
  <c r="I3325" i="9"/>
  <c r="Q3325" i="9" s="1"/>
  <c r="S3324" i="9"/>
  <c r="J3324" i="9"/>
  <c r="R3324" i="9" s="1"/>
  <c r="I3324" i="9"/>
  <c r="Q3324" i="9" s="1"/>
  <c r="S3323" i="9"/>
  <c r="J3323" i="9"/>
  <c r="R3323" i="9" s="1"/>
  <c r="I3323" i="9"/>
  <c r="Q3323" i="9" s="1"/>
  <c r="S3322" i="9"/>
  <c r="J3322" i="9"/>
  <c r="R3322" i="9" s="1"/>
  <c r="I3322" i="9"/>
  <c r="Q3322" i="9" s="1"/>
  <c r="S3321" i="9"/>
  <c r="J3321" i="9"/>
  <c r="R3321" i="9" s="1"/>
  <c r="I3321" i="9"/>
  <c r="Q3321" i="9" s="1"/>
  <c r="S3320" i="9"/>
  <c r="J3320" i="9"/>
  <c r="R3320" i="9" s="1"/>
  <c r="I3320" i="9"/>
  <c r="Q3320" i="9" s="1"/>
  <c r="S3319" i="9"/>
  <c r="J3319" i="9"/>
  <c r="R3319" i="9" s="1"/>
  <c r="I3319" i="9"/>
  <c r="Q3319" i="9" s="1"/>
  <c r="S3318" i="9"/>
  <c r="J3318" i="9"/>
  <c r="R3318" i="9" s="1"/>
  <c r="I3318" i="9"/>
  <c r="Q3318" i="9" s="1"/>
  <c r="S3317" i="9"/>
  <c r="J3317" i="9"/>
  <c r="R3317" i="9" s="1"/>
  <c r="I3317" i="9"/>
  <c r="Q3317" i="9" s="1"/>
  <c r="S3316" i="9"/>
  <c r="J3316" i="9"/>
  <c r="R3316" i="9" s="1"/>
  <c r="I3316" i="9"/>
  <c r="Q3316" i="9" s="1"/>
  <c r="S3315" i="9"/>
  <c r="J3315" i="9"/>
  <c r="R3315" i="9" s="1"/>
  <c r="I3315" i="9"/>
  <c r="Q3315" i="9" s="1"/>
  <c r="S3314" i="9"/>
  <c r="J3314" i="9"/>
  <c r="R3314" i="9" s="1"/>
  <c r="I3314" i="9"/>
  <c r="Q3314" i="9" s="1"/>
  <c r="S3313" i="9"/>
  <c r="J3313" i="9"/>
  <c r="R3313" i="9" s="1"/>
  <c r="I3313" i="9"/>
  <c r="Q3313" i="9" s="1"/>
  <c r="S3312" i="9"/>
  <c r="J3312" i="9"/>
  <c r="R3312" i="9" s="1"/>
  <c r="I3312" i="9"/>
  <c r="Q3312" i="9" s="1"/>
  <c r="S3311" i="9"/>
  <c r="J3311" i="9"/>
  <c r="R3311" i="9" s="1"/>
  <c r="I3311" i="9"/>
  <c r="Q3311" i="9" s="1"/>
  <c r="S3310" i="9"/>
  <c r="J3310" i="9"/>
  <c r="R3310" i="9" s="1"/>
  <c r="I3310" i="9"/>
  <c r="Q3310" i="9" s="1"/>
  <c r="S3309" i="9"/>
  <c r="J3309" i="9"/>
  <c r="R3309" i="9" s="1"/>
  <c r="I3309" i="9"/>
  <c r="Q3309" i="9" s="1"/>
  <c r="S3308" i="9"/>
  <c r="J3308" i="9"/>
  <c r="R3308" i="9" s="1"/>
  <c r="I3308" i="9"/>
  <c r="Q3308" i="9" s="1"/>
  <c r="S3307" i="9"/>
  <c r="J3307" i="9"/>
  <c r="R3307" i="9" s="1"/>
  <c r="I3307" i="9"/>
  <c r="Q3307" i="9" s="1"/>
  <c r="S3306" i="9"/>
  <c r="J3306" i="9"/>
  <c r="R3306" i="9" s="1"/>
  <c r="I3306" i="9"/>
  <c r="Q3306" i="9" s="1"/>
  <c r="S3305" i="9"/>
  <c r="J3305" i="9"/>
  <c r="R3305" i="9" s="1"/>
  <c r="I3305" i="9"/>
  <c r="Q3305" i="9" s="1"/>
  <c r="S3304" i="9"/>
  <c r="J3304" i="9"/>
  <c r="R3304" i="9" s="1"/>
  <c r="I3304" i="9"/>
  <c r="Q3304" i="9" s="1"/>
  <c r="S3303" i="9"/>
  <c r="J3303" i="9"/>
  <c r="R3303" i="9" s="1"/>
  <c r="I3303" i="9"/>
  <c r="Q3303" i="9" s="1"/>
  <c r="S3302" i="9"/>
  <c r="J3302" i="9"/>
  <c r="R3302" i="9" s="1"/>
  <c r="I3302" i="9"/>
  <c r="Q3302" i="9" s="1"/>
  <c r="S3301" i="9"/>
  <c r="J3301" i="9"/>
  <c r="R3301" i="9" s="1"/>
  <c r="I3301" i="9"/>
  <c r="Q3301" i="9" s="1"/>
  <c r="S3300" i="9"/>
  <c r="J3300" i="9"/>
  <c r="R3300" i="9" s="1"/>
  <c r="I3300" i="9"/>
  <c r="Q3300" i="9" s="1"/>
  <c r="S3299" i="9"/>
  <c r="J3299" i="9"/>
  <c r="R3299" i="9" s="1"/>
  <c r="I3299" i="9"/>
  <c r="Q3299" i="9" s="1"/>
  <c r="S3298" i="9"/>
  <c r="J3298" i="9"/>
  <c r="R3298" i="9" s="1"/>
  <c r="I3298" i="9"/>
  <c r="Q3298" i="9" s="1"/>
  <c r="S3297" i="9"/>
  <c r="J3297" i="9"/>
  <c r="R3297" i="9" s="1"/>
  <c r="I3297" i="9"/>
  <c r="Q3297" i="9" s="1"/>
  <c r="S3296" i="9"/>
  <c r="J3296" i="9"/>
  <c r="R3296" i="9" s="1"/>
  <c r="I3296" i="9"/>
  <c r="Q3296" i="9" s="1"/>
  <c r="S3295" i="9"/>
  <c r="J3295" i="9"/>
  <c r="R3295" i="9" s="1"/>
  <c r="I3295" i="9"/>
  <c r="Q3295" i="9" s="1"/>
  <c r="S3294" i="9"/>
  <c r="J3294" i="9"/>
  <c r="R3294" i="9" s="1"/>
  <c r="I3294" i="9"/>
  <c r="Q3294" i="9" s="1"/>
  <c r="S3293" i="9"/>
  <c r="J3293" i="9"/>
  <c r="R3293" i="9" s="1"/>
  <c r="I3293" i="9"/>
  <c r="Q3293" i="9" s="1"/>
  <c r="S3292" i="9"/>
  <c r="J3292" i="9"/>
  <c r="R3292" i="9" s="1"/>
  <c r="I3292" i="9"/>
  <c r="Q3292" i="9" s="1"/>
  <c r="S3291" i="9"/>
  <c r="J3291" i="9"/>
  <c r="R3291" i="9" s="1"/>
  <c r="I3291" i="9"/>
  <c r="Q3291" i="9" s="1"/>
  <c r="S3290" i="9"/>
  <c r="J3290" i="9"/>
  <c r="R3290" i="9" s="1"/>
  <c r="I3290" i="9"/>
  <c r="Q3290" i="9" s="1"/>
  <c r="S3289" i="9"/>
  <c r="J3289" i="9"/>
  <c r="R3289" i="9" s="1"/>
  <c r="I3289" i="9"/>
  <c r="Q3289" i="9" s="1"/>
  <c r="S3288" i="9"/>
  <c r="J3288" i="9"/>
  <c r="R3288" i="9" s="1"/>
  <c r="I3288" i="9"/>
  <c r="Q3288" i="9" s="1"/>
  <c r="S3287" i="9"/>
  <c r="J3287" i="9"/>
  <c r="R3287" i="9" s="1"/>
  <c r="I3287" i="9"/>
  <c r="Q3287" i="9" s="1"/>
  <c r="S3286" i="9"/>
  <c r="J3286" i="9"/>
  <c r="R3286" i="9" s="1"/>
  <c r="I3286" i="9"/>
  <c r="Q3286" i="9" s="1"/>
  <c r="S3285" i="9"/>
  <c r="J3285" i="9"/>
  <c r="R3285" i="9" s="1"/>
  <c r="I3285" i="9"/>
  <c r="Q3285" i="9" s="1"/>
  <c r="S3284" i="9"/>
  <c r="J3284" i="9"/>
  <c r="R3284" i="9" s="1"/>
  <c r="I3284" i="9"/>
  <c r="Q3284" i="9" s="1"/>
  <c r="S3283" i="9"/>
  <c r="J3283" i="9"/>
  <c r="R3283" i="9" s="1"/>
  <c r="I3283" i="9"/>
  <c r="Q3283" i="9" s="1"/>
  <c r="S3282" i="9"/>
  <c r="J3282" i="9"/>
  <c r="R3282" i="9" s="1"/>
  <c r="I3282" i="9"/>
  <c r="Q3282" i="9" s="1"/>
  <c r="S3281" i="9"/>
  <c r="J3281" i="9"/>
  <c r="R3281" i="9" s="1"/>
  <c r="I3281" i="9"/>
  <c r="Q3281" i="9" s="1"/>
  <c r="S3280" i="9"/>
  <c r="J3280" i="9"/>
  <c r="R3280" i="9" s="1"/>
  <c r="I3280" i="9"/>
  <c r="Q3280" i="9" s="1"/>
  <c r="S3279" i="9"/>
  <c r="J3279" i="9"/>
  <c r="R3279" i="9" s="1"/>
  <c r="I3279" i="9"/>
  <c r="Q3279" i="9" s="1"/>
  <c r="S3278" i="9"/>
  <c r="J3278" i="9"/>
  <c r="R3278" i="9" s="1"/>
  <c r="I3278" i="9"/>
  <c r="Q3278" i="9" s="1"/>
  <c r="S3277" i="9"/>
  <c r="J3277" i="9"/>
  <c r="R3277" i="9" s="1"/>
  <c r="I3277" i="9"/>
  <c r="Q3277" i="9" s="1"/>
  <c r="S3276" i="9"/>
  <c r="J3276" i="9"/>
  <c r="R3276" i="9" s="1"/>
  <c r="I3276" i="9"/>
  <c r="Q3276" i="9" s="1"/>
  <c r="S3275" i="9"/>
  <c r="J3275" i="9"/>
  <c r="R3275" i="9" s="1"/>
  <c r="I3275" i="9"/>
  <c r="Q3275" i="9" s="1"/>
  <c r="S3274" i="9"/>
  <c r="J3274" i="9"/>
  <c r="R3274" i="9" s="1"/>
  <c r="I3274" i="9"/>
  <c r="Q3274" i="9" s="1"/>
  <c r="S3273" i="9"/>
  <c r="J3273" i="9"/>
  <c r="R3273" i="9" s="1"/>
  <c r="I3273" i="9"/>
  <c r="Q3273" i="9" s="1"/>
  <c r="S3272" i="9"/>
  <c r="J3272" i="9"/>
  <c r="R3272" i="9" s="1"/>
  <c r="I3272" i="9"/>
  <c r="Q3272" i="9" s="1"/>
  <c r="S3271" i="9"/>
  <c r="J3271" i="9"/>
  <c r="R3271" i="9" s="1"/>
  <c r="I3271" i="9"/>
  <c r="Q3271" i="9" s="1"/>
  <c r="S3270" i="9"/>
  <c r="J3270" i="9"/>
  <c r="R3270" i="9" s="1"/>
  <c r="I3270" i="9"/>
  <c r="Q3270" i="9" s="1"/>
  <c r="S3269" i="9"/>
  <c r="J3269" i="9"/>
  <c r="R3269" i="9" s="1"/>
  <c r="I3269" i="9"/>
  <c r="Q3269" i="9" s="1"/>
  <c r="S3268" i="9"/>
  <c r="J3268" i="9"/>
  <c r="R3268" i="9" s="1"/>
  <c r="I3268" i="9"/>
  <c r="Q3268" i="9" s="1"/>
  <c r="S3267" i="9"/>
  <c r="J3267" i="9"/>
  <c r="R3267" i="9" s="1"/>
  <c r="I3267" i="9"/>
  <c r="Q3267" i="9" s="1"/>
  <c r="S3266" i="9"/>
  <c r="J3266" i="9"/>
  <c r="R3266" i="9" s="1"/>
  <c r="I3266" i="9"/>
  <c r="Q3266" i="9" s="1"/>
  <c r="S3265" i="9"/>
  <c r="J3265" i="9"/>
  <c r="R3265" i="9" s="1"/>
  <c r="I3265" i="9"/>
  <c r="Q3265" i="9" s="1"/>
  <c r="S3264" i="9"/>
  <c r="J3264" i="9"/>
  <c r="R3264" i="9" s="1"/>
  <c r="I3264" i="9"/>
  <c r="Q3264" i="9" s="1"/>
  <c r="S3263" i="9"/>
  <c r="J3263" i="9"/>
  <c r="R3263" i="9" s="1"/>
  <c r="I3263" i="9"/>
  <c r="Q3263" i="9" s="1"/>
  <c r="S3262" i="9"/>
  <c r="J3262" i="9"/>
  <c r="R3262" i="9" s="1"/>
  <c r="I3262" i="9"/>
  <c r="Q3262" i="9" s="1"/>
  <c r="S3261" i="9"/>
  <c r="J3261" i="9"/>
  <c r="R3261" i="9" s="1"/>
  <c r="I3261" i="9"/>
  <c r="Q3261" i="9" s="1"/>
  <c r="S3260" i="9"/>
  <c r="J3260" i="9"/>
  <c r="R3260" i="9" s="1"/>
  <c r="I3260" i="9"/>
  <c r="Q3260" i="9" s="1"/>
  <c r="S3259" i="9"/>
  <c r="J3259" i="9"/>
  <c r="R3259" i="9" s="1"/>
  <c r="I3259" i="9"/>
  <c r="Q3259" i="9" s="1"/>
  <c r="S3258" i="9"/>
  <c r="J3258" i="9"/>
  <c r="R3258" i="9" s="1"/>
  <c r="I3258" i="9"/>
  <c r="Q3258" i="9" s="1"/>
  <c r="S3257" i="9"/>
  <c r="J3257" i="9"/>
  <c r="R3257" i="9" s="1"/>
  <c r="I3257" i="9"/>
  <c r="Q3257" i="9" s="1"/>
  <c r="S3256" i="9"/>
  <c r="J3256" i="9"/>
  <c r="R3256" i="9" s="1"/>
  <c r="I3256" i="9"/>
  <c r="Q3256" i="9" s="1"/>
  <c r="S3255" i="9"/>
  <c r="J3255" i="9"/>
  <c r="R3255" i="9" s="1"/>
  <c r="I3255" i="9"/>
  <c r="Q3255" i="9" s="1"/>
  <c r="S3254" i="9"/>
  <c r="J3254" i="9"/>
  <c r="R3254" i="9" s="1"/>
  <c r="I3254" i="9"/>
  <c r="Q3254" i="9" s="1"/>
  <c r="S3253" i="9"/>
  <c r="J3253" i="9"/>
  <c r="R3253" i="9" s="1"/>
  <c r="I3253" i="9"/>
  <c r="Q3253" i="9" s="1"/>
  <c r="S3252" i="9"/>
  <c r="J3252" i="9"/>
  <c r="R3252" i="9" s="1"/>
  <c r="I3252" i="9"/>
  <c r="Q3252" i="9" s="1"/>
  <c r="S3251" i="9"/>
  <c r="J3251" i="9"/>
  <c r="R3251" i="9" s="1"/>
  <c r="I3251" i="9"/>
  <c r="Q3251" i="9" s="1"/>
  <c r="S3250" i="9"/>
  <c r="J3250" i="9"/>
  <c r="R3250" i="9" s="1"/>
  <c r="I3250" i="9"/>
  <c r="Q3250" i="9" s="1"/>
  <c r="S3249" i="9"/>
  <c r="J3249" i="9"/>
  <c r="R3249" i="9" s="1"/>
  <c r="I3249" i="9"/>
  <c r="Q3249" i="9" s="1"/>
  <c r="S3248" i="9"/>
  <c r="J3248" i="9"/>
  <c r="R3248" i="9" s="1"/>
  <c r="I3248" i="9"/>
  <c r="Q3248" i="9" s="1"/>
  <c r="S3247" i="9"/>
  <c r="J3247" i="9"/>
  <c r="R3247" i="9" s="1"/>
  <c r="I3247" i="9"/>
  <c r="Q3247" i="9" s="1"/>
  <c r="S3246" i="9"/>
  <c r="J3246" i="9"/>
  <c r="R3246" i="9" s="1"/>
  <c r="I3246" i="9"/>
  <c r="Q3246" i="9" s="1"/>
  <c r="S3245" i="9"/>
  <c r="J3245" i="9"/>
  <c r="R3245" i="9" s="1"/>
  <c r="I3245" i="9"/>
  <c r="Q3245" i="9" s="1"/>
  <c r="S3244" i="9"/>
  <c r="J3244" i="9"/>
  <c r="R3244" i="9" s="1"/>
  <c r="I3244" i="9"/>
  <c r="Q3244" i="9" s="1"/>
  <c r="S3243" i="9"/>
  <c r="J3243" i="9"/>
  <c r="R3243" i="9" s="1"/>
  <c r="I3243" i="9"/>
  <c r="Q3243" i="9" s="1"/>
  <c r="S3242" i="9"/>
  <c r="J3242" i="9"/>
  <c r="R3242" i="9" s="1"/>
  <c r="I3242" i="9"/>
  <c r="Q3242" i="9" s="1"/>
  <c r="S3241" i="9"/>
  <c r="J3241" i="9"/>
  <c r="R3241" i="9" s="1"/>
  <c r="I3241" i="9"/>
  <c r="Q3241" i="9" s="1"/>
  <c r="S3240" i="9"/>
  <c r="J3240" i="9"/>
  <c r="R3240" i="9" s="1"/>
  <c r="I3240" i="9"/>
  <c r="Q3240" i="9" s="1"/>
  <c r="S3239" i="9"/>
  <c r="J3239" i="9"/>
  <c r="R3239" i="9" s="1"/>
  <c r="I3239" i="9"/>
  <c r="Q3239" i="9" s="1"/>
  <c r="S3238" i="9"/>
  <c r="J3238" i="9"/>
  <c r="R3238" i="9" s="1"/>
  <c r="I3238" i="9"/>
  <c r="Q3238" i="9" s="1"/>
  <c r="S3237" i="9"/>
  <c r="J3237" i="9"/>
  <c r="R3237" i="9" s="1"/>
  <c r="I3237" i="9"/>
  <c r="Q3237" i="9" s="1"/>
  <c r="S3236" i="9"/>
  <c r="J3236" i="9"/>
  <c r="R3236" i="9" s="1"/>
  <c r="I3236" i="9"/>
  <c r="Q3236" i="9" s="1"/>
  <c r="S3235" i="9"/>
  <c r="J3235" i="9"/>
  <c r="R3235" i="9" s="1"/>
  <c r="I3235" i="9"/>
  <c r="Q3235" i="9" s="1"/>
  <c r="S3234" i="9"/>
  <c r="J3234" i="9"/>
  <c r="R3234" i="9" s="1"/>
  <c r="I3234" i="9"/>
  <c r="Q3234" i="9" s="1"/>
  <c r="S3233" i="9"/>
  <c r="J3233" i="9"/>
  <c r="R3233" i="9" s="1"/>
  <c r="I3233" i="9"/>
  <c r="Q3233" i="9" s="1"/>
  <c r="S3232" i="9"/>
  <c r="J3232" i="9"/>
  <c r="R3232" i="9" s="1"/>
  <c r="I3232" i="9"/>
  <c r="Q3232" i="9" s="1"/>
  <c r="S3231" i="9"/>
  <c r="J3231" i="9"/>
  <c r="R3231" i="9" s="1"/>
  <c r="I3231" i="9"/>
  <c r="Q3231" i="9" s="1"/>
  <c r="S3230" i="9"/>
  <c r="J3230" i="9"/>
  <c r="R3230" i="9" s="1"/>
  <c r="I3230" i="9"/>
  <c r="Q3230" i="9" s="1"/>
  <c r="S3229" i="9"/>
  <c r="J3229" i="9"/>
  <c r="R3229" i="9" s="1"/>
  <c r="I3229" i="9"/>
  <c r="Q3229" i="9" s="1"/>
  <c r="S3228" i="9"/>
  <c r="J3228" i="9"/>
  <c r="R3228" i="9" s="1"/>
  <c r="I3228" i="9"/>
  <c r="Q3228" i="9" s="1"/>
  <c r="S3227" i="9"/>
  <c r="J3227" i="9"/>
  <c r="R3227" i="9" s="1"/>
  <c r="I3227" i="9"/>
  <c r="Q3227" i="9" s="1"/>
  <c r="S3226" i="9"/>
  <c r="J3226" i="9"/>
  <c r="R3226" i="9" s="1"/>
  <c r="I3226" i="9"/>
  <c r="Q3226" i="9" s="1"/>
  <c r="S3225" i="9"/>
  <c r="J3225" i="9"/>
  <c r="R3225" i="9" s="1"/>
  <c r="I3225" i="9"/>
  <c r="Q3225" i="9" s="1"/>
  <c r="S3224" i="9"/>
  <c r="J3224" i="9"/>
  <c r="R3224" i="9" s="1"/>
  <c r="I3224" i="9"/>
  <c r="Q3224" i="9" s="1"/>
  <c r="S3223" i="9"/>
  <c r="J3223" i="9"/>
  <c r="R3223" i="9" s="1"/>
  <c r="I3223" i="9"/>
  <c r="Q3223" i="9" s="1"/>
  <c r="S3222" i="9"/>
  <c r="J3222" i="9"/>
  <c r="R3222" i="9" s="1"/>
  <c r="I3222" i="9"/>
  <c r="Q3222" i="9" s="1"/>
  <c r="S3221" i="9"/>
  <c r="J3221" i="9"/>
  <c r="R3221" i="9" s="1"/>
  <c r="I3221" i="9"/>
  <c r="Q3221" i="9" s="1"/>
  <c r="S3220" i="9"/>
  <c r="J3220" i="9"/>
  <c r="R3220" i="9" s="1"/>
  <c r="I3220" i="9"/>
  <c r="Q3220" i="9" s="1"/>
  <c r="S3219" i="9"/>
  <c r="J3219" i="9"/>
  <c r="R3219" i="9" s="1"/>
  <c r="I3219" i="9"/>
  <c r="Q3219" i="9" s="1"/>
  <c r="S3218" i="9"/>
  <c r="J3218" i="9"/>
  <c r="R3218" i="9" s="1"/>
  <c r="I3218" i="9"/>
  <c r="Q3218" i="9" s="1"/>
  <c r="S3217" i="9"/>
  <c r="J3217" i="9"/>
  <c r="R3217" i="9" s="1"/>
  <c r="I3217" i="9"/>
  <c r="Q3217" i="9" s="1"/>
  <c r="S3216" i="9"/>
  <c r="J3216" i="9"/>
  <c r="R3216" i="9" s="1"/>
  <c r="I3216" i="9"/>
  <c r="Q3216" i="9" s="1"/>
  <c r="S3215" i="9"/>
  <c r="J3215" i="9"/>
  <c r="R3215" i="9" s="1"/>
  <c r="I3215" i="9"/>
  <c r="Q3215" i="9" s="1"/>
  <c r="S3214" i="9"/>
  <c r="J3214" i="9"/>
  <c r="R3214" i="9" s="1"/>
  <c r="I3214" i="9"/>
  <c r="Q3214" i="9" s="1"/>
  <c r="S3213" i="9"/>
  <c r="J3213" i="9"/>
  <c r="R3213" i="9" s="1"/>
  <c r="I3213" i="9"/>
  <c r="Q3213" i="9" s="1"/>
  <c r="S3212" i="9"/>
  <c r="J3212" i="9"/>
  <c r="R3212" i="9" s="1"/>
  <c r="I3212" i="9"/>
  <c r="Q3212" i="9" s="1"/>
  <c r="S3211" i="9"/>
  <c r="J3211" i="9"/>
  <c r="R3211" i="9" s="1"/>
  <c r="I3211" i="9"/>
  <c r="Q3211" i="9" s="1"/>
  <c r="S3210" i="9"/>
  <c r="J3210" i="9"/>
  <c r="R3210" i="9" s="1"/>
  <c r="I3210" i="9"/>
  <c r="Q3210" i="9" s="1"/>
  <c r="S3209" i="9"/>
  <c r="J3209" i="9"/>
  <c r="R3209" i="9" s="1"/>
  <c r="I3209" i="9"/>
  <c r="Q3209" i="9" s="1"/>
  <c r="S3208" i="9"/>
  <c r="J3208" i="9"/>
  <c r="R3208" i="9" s="1"/>
  <c r="I3208" i="9"/>
  <c r="Q3208" i="9" s="1"/>
  <c r="S3207" i="9"/>
  <c r="J3207" i="9"/>
  <c r="R3207" i="9" s="1"/>
  <c r="I3207" i="9"/>
  <c r="Q3207" i="9" s="1"/>
  <c r="S3206" i="9"/>
  <c r="J3206" i="9"/>
  <c r="R3206" i="9" s="1"/>
  <c r="I3206" i="9"/>
  <c r="Q3206" i="9" s="1"/>
  <c r="S3205" i="9"/>
  <c r="J3205" i="9"/>
  <c r="R3205" i="9" s="1"/>
  <c r="I3205" i="9"/>
  <c r="Q3205" i="9" s="1"/>
  <c r="S3204" i="9"/>
  <c r="J3204" i="9"/>
  <c r="R3204" i="9" s="1"/>
  <c r="I3204" i="9"/>
  <c r="Q3204" i="9" s="1"/>
  <c r="S3203" i="9"/>
  <c r="J3203" i="9"/>
  <c r="R3203" i="9" s="1"/>
  <c r="I3203" i="9"/>
  <c r="Q3203" i="9" s="1"/>
  <c r="S3202" i="9"/>
  <c r="J3202" i="9"/>
  <c r="R3202" i="9" s="1"/>
  <c r="I3202" i="9"/>
  <c r="Q3202" i="9" s="1"/>
  <c r="S3201" i="9"/>
  <c r="J3201" i="9"/>
  <c r="R3201" i="9" s="1"/>
  <c r="I3201" i="9"/>
  <c r="Q3201" i="9" s="1"/>
  <c r="S3200" i="9"/>
  <c r="J3200" i="9"/>
  <c r="R3200" i="9" s="1"/>
  <c r="I3200" i="9"/>
  <c r="Q3200" i="9" s="1"/>
  <c r="S3199" i="9"/>
  <c r="J3199" i="9"/>
  <c r="R3199" i="9" s="1"/>
  <c r="I3199" i="9"/>
  <c r="Q3199" i="9" s="1"/>
  <c r="S3198" i="9"/>
  <c r="J3198" i="9"/>
  <c r="R3198" i="9" s="1"/>
  <c r="I3198" i="9"/>
  <c r="Q3198" i="9" s="1"/>
  <c r="S3197" i="9"/>
  <c r="J3197" i="9"/>
  <c r="R3197" i="9" s="1"/>
  <c r="I3197" i="9"/>
  <c r="Q3197" i="9" s="1"/>
  <c r="S3196" i="9"/>
  <c r="J3196" i="9"/>
  <c r="R3196" i="9" s="1"/>
  <c r="I3196" i="9"/>
  <c r="Q3196" i="9" s="1"/>
  <c r="S3195" i="9"/>
  <c r="J3195" i="9"/>
  <c r="R3195" i="9" s="1"/>
  <c r="I3195" i="9"/>
  <c r="Q3195" i="9" s="1"/>
  <c r="S3194" i="9"/>
  <c r="J3194" i="9"/>
  <c r="R3194" i="9" s="1"/>
  <c r="I3194" i="9"/>
  <c r="Q3194" i="9" s="1"/>
  <c r="S3193" i="9"/>
  <c r="J3193" i="9"/>
  <c r="R3193" i="9" s="1"/>
  <c r="I3193" i="9"/>
  <c r="Q3193" i="9" s="1"/>
  <c r="S3192" i="9"/>
  <c r="J3192" i="9"/>
  <c r="R3192" i="9" s="1"/>
  <c r="I3192" i="9"/>
  <c r="Q3192" i="9" s="1"/>
  <c r="S3191" i="9"/>
  <c r="J3191" i="9"/>
  <c r="R3191" i="9" s="1"/>
  <c r="I3191" i="9"/>
  <c r="Q3191" i="9" s="1"/>
  <c r="S3190" i="9"/>
  <c r="J3190" i="9"/>
  <c r="R3190" i="9" s="1"/>
  <c r="I3190" i="9"/>
  <c r="Q3190" i="9" s="1"/>
  <c r="S3189" i="9"/>
  <c r="J3189" i="9"/>
  <c r="R3189" i="9" s="1"/>
  <c r="I3189" i="9"/>
  <c r="Q3189" i="9" s="1"/>
  <c r="S3188" i="9"/>
  <c r="J3188" i="9"/>
  <c r="R3188" i="9" s="1"/>
  <c r="I3188" i="9"/>
  <c r="Q3188" i="9" s="1"/>
  <c r="S3187" i="9"/>
  <c r="J3187" i="9"/>
  <c r="R3187" i="9" s="1"/>
  <c r="I3187" i="9"/>
  <c r="Q3187" i="9" s="1"/>
  <c r="S3186" i="9"/>
  <c r="J3186" i="9"/>
  <c r="R3186" i="9" s="1"/>
  <c r="I3186" i="9"/>
  <c r="Q3186" i="9" s="1"/>
  <c r="S3185" i="9"/>
  <c r="J3185" i="9"/>
  <c r="R3185" i="9" s="1"/>
  <c r="I3185" i="9"/>
  <c r="Q3185" i="9" s="1"/>
  <c r="S3184" i="9"/>
  <c r="J3184" i="9"/>
  <c r="R3184" i="9" s="1"/>
  <c r="I3184" i="9"/>
  <c r="Q3184" i="9" s="1"/>
  <c r="S3183" i="9"/>
  <c r="J3183" i="9"/>
  <c r="R3183" i="9" s="1"/>
  <c r="I3183" i="9"/>
  <c r="Q3183" i="9" s="1"/>
  <c r="S3182" i="9"/>
  <c r="J3182" i="9"/>
  <c r="R3182" i="9" s="1"/>
  <c r="I3182" i="9"/>
  <c r="Q3182" i="9" s="1"/>
  <c r="S3181" i="9"/>
  <c r="J3181" i="9"/>
  <c r="R3181" i="9" s="1"/>
  <c r="I3181" i="9"/>
  <c r="Q3181" i="9" s="1"/>
  <c r="S3180" i="9"/>
  <c r="J3180" i="9"/>
  <c r="R3180" i="9" s="1"/>
  <c r="I3180" i="9"/>
  <c r="Q3180" i="9" s="1"/>
  <c r="S3179" i="9"/>
  <c r="J3179" i="9"/>
  <c r="R3179" i="9" s="1"/>
  <c r="I3179" i="9"/>
  <c r="Q3179" i="9" s="1"/>
  <c r="S3178" i="9"/>
  <c r="J3178" i="9"/>
  <c r="R3178" i="9" s="1"/>
  <c r="I3178" i="9"/>
  <c r="Q3178" i="9" s="1"/>
  <c r="S3177" i="9"/>
  <c r="J3177" i="9"/>
  <c r="R3177" i="9" s="1"/>
  <c r="I3177" i="9"/>
  <c r="Q3177" i="9" s="1"/>
  <c r="S3176" i="9"/>
  <c r="J3176" i="9"/>
  <c r="R3176" i="9" s="1"/>
  <c r="I3176" i="9"/>
  <c r="Q3176" i="9" s="1"/>
  <c r="S3175" i="9"/>
  <c r="J3175" i="9"/>
  <c r="R3175" i="9" s="1"/>
  <c r="I3175" i="9"/>
  <c r="Q3175" i="9" s="1"/>
  <c r="S3174" i="9"/>
  <c r="J3174" i="9"/>
  <c r="R3174" i="9" s="1"/>
  <c r="I3174" i="9"/>
  <c r="Q3174" i="9" s="1"/>
  <c r="S3173" i="9"/>
  <c r="J3173" i="9"/>
  <c r="R3173" i="9" s="1"/>
  <c r="I3173" i="9"/>
  <c r="Q3173" i="9" s="1"/>
  <c r="S3172" i="9"/>
  <c r="J3172" i="9"/>
  <c r="R3172" i="9" s="1"/>
  <c r="I3172" i="9"/>
  <c r="Q3172" i="9" s="1"/>
  <c r="S3171" i="9"/>
  <c r="J3171" i="9"/>
  <c r="R3171" i="9" s="1"/>
  <c r="I3171" i="9"/>
  <c r="Q3171" i="9" s="1"/>
  <c r="S3170" i="9"/>
  <c r="J3170" i="9"/>
  <c r="R3170" i="9" s="1"/>
  <c r="I3170" i="9"/>
  <c r="Q3170" i="9" s="1"/>
  <c r="S3169" i="9"/>
  <c r="J3169" i="9"/>
  <c r="R3169" i="9" s="1"/>
  <c r="I3169" i="9"/>
  <c r="Q3169" i="9" s="1"/>
  <c r="S3168" i="9"/>
  <c r="J3168" i="9"/>
  <c r="R3168" i="9" s="1"/>
  <c r="I3168" i="9"/>
  <c r="Q3168" i="9" s="1"/>
  <c r="S3167" i="9"/>
  <c r="J3167" i="9"/>
  <c r="R3167" i="9" s="1"/>
  <c r="I3167" i="9"/>
  <c r="Q3167" i="9" s="1"/>
  <c r="S3166" i="9"/>
  <c r="J3166" i="9"/>
  <c r="R3166" i="9" s="1"/>
  <c r="I3166" i="9"/>
  <c r="Q3166" i="9" s="1"/>
  <c r="S3165" i="9"/>
  <c r="J3165" i="9"/>
  <c r="R3165" i="9" s="1"/>
  <c r="I3165" i="9"/>
  <c r="Q3165" i="9" s="1"/>
  <c r="S3164" i="9"/>
  <c r="J3164" i="9"/>
  <c r="R3164" i="9" s="1"/>
  <c r="I3164" i="9"/>
  <c r="Q3164" i="9" s="1"/>
  <c r="S3163" i="9"/>
  <c r="J3163" i="9"/>
  <c r="R3163" i="9" s="1"/>
  <c r="I3163" i="9"/>
  <c r="Q3163" i="9" s="1"/>
  <c r="S3162" i="9"/>
  <c r="J3162" i="9"/>
  <c r="R3162" i="9" s="1"/>
  <c r="I3162" i="9"/>
  <c r="Q3162" i="9" s="1"/>
  <c r="S3161" i="9"/>
  <c r="J3161" i="9"/>
  <c r="R3161" i="9" s="1"/>
  <c r="I3161" i="9"/>
  <c r="Q3161" i="9" s="1"/>
  <c r="S3160" i="9"/>
  <c r="J3160" i="9"/>
  <c r="R3160" i="9" s="1"/>
  <c r="I3160" i="9"/>
  <c r="Q3160" i="9" s="1"/>
  <c r="S3159" i="9"/>
  <c r="J3159" i="9"/>
  <c r="R3159" i="9" s="1"/>
  <c r="I3159" i="9"/>
  <c r="Q3159" i="9" s="1"/>
  <c r="S3158" i="9"/>
  <c r="J3158" i="9"/>
  <c r="R3158" i="9" s="1"/>
  <c r="I3158" i="9"/>
  <c r="Q3158" i="9" s="1"/>
  <c r="S3157" i="9"/>
  <c r="J3157" i="9"/>
  <c r="R3157" i="9" s="1"/>
  <c r="I3157" i="9"/>
  <c r="Q3157" i="9" s="1"/>
  <c r="S3156" i="9"/>
  <c r="J3156" i="9"/>
  <c r="R3156" i="9" s="1"/>
  <c r="I3156" i="9"/>
  <c r="Q3156" i="9" s="1"/>
  <c r="S3155" i="9"/>
  <c r="J3155" i="9"/>
  <c r="R3155" i="9" s="1"/>
  <c r="I3155" i="9"/>
  <c r="Q3155" i="9" s="1"/>
  <c r="S3154" i="9"/>
  <c r="J3154" i="9"/>
  <c r="R3154" i="9" s="1"/>
  <c r="I3154" i="9"/>
  <c r="Q3154" i="9" s="1"/>
  <c r="S3153" i="9"/>
  <c r="J3153" i="9"/>
  <c r="R3153" i="9" s="1"/>
  <c r="I3153" i="9"/>
  <c r="Q3153" i="9" s="1"/>
  <c r="S3152" i="9"/>
  <c r="J3152" i="9"/>
  <c r="R3152" i="9" s="1"/>
  <c r="I3152" i="9"/>
  <c r="Q3152" i="9" s="1"/>
  <c r="S3151" i="9"/>
  <c r="J3151" i="9"/>
  <c r="R3151" i="9" s="1"/>
  <c r="I3151" i="9"/>
  <c r="Q3151" i="9" s="1"/>
  <c r="S3150" i="9"/>
  <c r="J3150" i="9"/>
  <c r="R3150" i="9" s="1"/>
  <c r="I3150" i="9"/>
  <c r="Q3150" i="9" s="1"/>
  <c r="S3149" i="9"/>
  <c r="J3149" i="9"/>
  <c r="R3149" i="9" s="1"/>
  <c r="I3149" i="9"/>
  <c r="Q3149" i="9" s="1"/>
  <c r="S3148" i="9"/>
  <c r="J3148" i="9"/>
  <c r="R3148" i="9" s="1"/>
  <c r="I3148" i="9"/>
  <c r="Q3148" i="9" s="1"/>
  <c r="S3147" i="9"/>
  <c r="J3147" i="9"/>
  <c r="R3147" i="9" s="1"/>
  <c r="I3147" i="9"/>
  <c r="Q3147" i="9" s="1"/>
  <c r="S3146" i="9"/>
  <c r="J3146" i="9"/>
  <c r="R3146" i="9" s="1"/>
  <c r="I3146" i="9"/>
  <c r="Q3146" i="9" s="1"/>
  <c r="S3145" i="9"/>
  <c r="J3145" i="9"/>
  <c r="R3145" i="9" s="1"/>
  <c r="I3145" i="9"/>
  <c r="Q3145" i="9" s="1"/>
  <c r="S3144" i="9"/>
  <c r="J3144" i="9"/>
  <c r="R3144" i="9" s="1"/>
  <c r="I3144" i="9"/>
  <c r="Q3144" i="9" s="1"/>
  <c r="S3143" i="9"/>
  <c r="J3143" i="9"/>
  <c r="R3143" i="9" s="1"/>
  <c r="I3143" i="9"/>
  <c r="Q3143" i="9" s="1"/>
  <c r="S3142" i="9"/>
  <c r="J3142" i="9"/>
  <c r="R3142" i="9" s="1"/>
  <c r="I3142" i="9"/>
  <c r="Q3142" i="9" s="1"/>
  <c r="S3141" i="9"/>
  <c r="J3141" i="9"/>
  <c r="R3141" i="9" s="1"/>
  <c r="I3141" i="9"/>
  <c r="Q3141" i="9" s="1"/>
  <c r="S3140" i="9"/>
  <c r="J3140" i="9"/>
  <c r="R3140" i="9" s="1"/>
  <c r="I3140" i="9"/>
  <c r="Q3140" i="9" s="1"/>
  <c r="S3139" i="9"/>
  <c r="J3139" i="9"/>
  <c r="R3139" i="9" s="1"/>
  <c r="I3139" i="9"/>
  <c r="Q3139" i="9" s="1"/>
  <c r="S3138" i="9"/>
  <c r="J3138" i="9"/>
  <c r="R3138" i="9" s="1"/>
  <c r="I3138" i="9"/>
  <c r="Q3138" i="9" s="1"/>
  <c r="S3137" i="9"/>
  <c r="J3137" i="9"/>
  <c r="R3137" i="9" s="1"/>
  <c r="I3137" i="9"/>
  <c r="Q3137" i="9" s="1"/>
  <c r="S3136" i="9"/>
  <c r="J3136" i="9"/>
  <c r="R3136" i="9" s="1"/>
  <c r="I3136" i="9"/>
  <c r="Q3136" i="9" s="1"/>
  <c r="S3135" i="9"/>
  <c r="J3135" i="9"/>
  <c r="R3135" i="9" s="1"/>
  <c r="I3135" i="9"/>
  <c r="Q3135" i="9" s="1"/>
  <c r="S3134" i="9"/>
  <c r="J3134" i="9"/>
  <c r="R3134" i="9" s="1"/>
  <c r="I3134" i="9"/>
  <c r="Q3134" i="9" s="1"/>
  <c r="S3133" i="9"/>
  <c r="J3133" i="9"/>
  <c r="R3133" i="9" s="1"/>
  <c r="I3133" i="9"/>
  <c r="Q3133" i="9" s="1"/>
  <c r="S3132" i="9"/>
  <c r="J3132" i="9"/>
  <c r="R3132" i="9" s="1"/>
  <c r="I3132" i="9"/>
  <c r="Q3132" i="9" s="1"/>
  <c r="S3131" i="9"/>
  <c r="J3131" i="9"/>
  <c r="R3131" i="9" s="1"/>
  <c r="I3131" i="9"/>
  <c r="Q3131" i="9" s="1"/>
  <c r="S3130" i="9"/>
  <c r="J3130" i="9"/>
  <c r="R3130" i="9" s="1"/>
  <c r="I3130" i="9"/>
  <c r="Q3130" i="9" s="1"/>
  <c r="S3129" i="9"/>
  <c r="J3129" i="9"/>
  <c r="R3129" i="9" s="1"/>
  <c r="I3129" i="9"/>
  <c r="Q3129" i="9" s="1"/>
  <c r="S3128" i="9"/>
  <c r="J3128" i="9"/>
  <c r="R3128" i="9" s="1"/>
  <c r="I3128" i="9"/>
  <c r="Q3128" i="9" s="1"/>
  <c r="S3127" i="9"/>
  <c r="J3127" i="9"/>
  <c r="R3127" i="9" s="1"/>
  <c r="I3127" i="9"/>
  <c r="Q3127" i="9" s="1"/>
  <c r="S3126" i="9"/>
  <c r="J3126" i="9"/>
  <c r="R3126" i="9" s="1"/>
  <c r="I3126" i="9"/>
  <c r="Q3126" i="9" s="1"/>
  <c r="S3125" i="9"/>
  <c r="J3125" i="9"/>
  <c r="R3125" i="9" s="1"/>
  <c r="I3125" i="9"/>
  <c r="Q3125" i="9" s="1"/>
  <c r="S3124" i="9"/>
  <c r="J3124" i="9"/>
  <c r="R3124" i="9" s="1"/>
  <c r="I3124" i="9"/>
  <c r="Q3124" i="9" s="1"/>
  <c r="S3123" i="9"/>
  <c r="J3123" i="9"/>
  <c r="R3123" i="9" s="1"/>
  <c r="I3123" i="9"/>
  <c r="Q3123" i="9" s="1"/>
  <c r="S3122" i="9"/>
  <c r="J3122" i="9"/>
  <c r="R3122" i="9" s="1"/>
  <c r="I3122" i="9"/>
  <c r="Q3122" i="9" s="1"/>
  <c r="S3121" i="9"/>
  <c r="J3121" i="9"/>
  <c r="R3121" i="9" s="1"/>
  <c r="I3121" i="9"/>
  <c r="Q3121" i="9" s="1"/>
  <c r="S3120" i="9"/>
  <c r="J3120" i="9"/>
  <c r="R3120" i="9" s="1"/>
  <c r="I3120" i="9"/>
  <c r="Q3120" i="9" s="1"/>
  <c r="S3119" i="9"/>
  <c r="J3119" i="9"/>
  <c r="R3119" i="9" s="1"/>
  <c r="I3119" i="9"/>
  <c r="Q3119" i="9" s="1"/>
  <c r="S3118" i="9"/>
  <c r="J3118" i="9"/>
  <c r="R3118" i="9" s="1"/>
  <c r="I3118" i="9"/>
  <c r="Q3118" i="9" s="1"/>
  <c r="S3117" i="9"/>
  <c r="J3117" i="9"/>
  <c r="R3117" i="9" s="1"/>
  <c r="I3117" i="9"/>
  <c r="Q3117" i="9" s="1"/>
  <c r="S3116" i="9"/>
  <c r="J3116" i="9"/>
  <c r="R3116" i="9" s="1"/>
  <c r="I3116" i="9"/>
  <c r="Q3116" i="9" s="1"/>
  <c r="S3115" i="9"/>
  <c r="J3115" i="9"/>
  <c r="R3115" i="9" s="1"/>
  <c r="I3115" i="9"/>
  <c r="Q3115" i="9" s="1"/>
  <c r="S3114" i="9"/>
  <c r="J3114" i="9"/>
  <c r="R3114" i="9" s="1"/>
  <c r="I3114" i="9"/>
  <c r="Q3114" i="9" s="1"/>
  <c r="S3113" i="9"/>
  <c r="J3113" i="9"/>
  <c r="R3113" i="9" s="1"/>
  <c r="I3113" i="9"/>
  <c r="Q3113" i="9" s="1"/>
  <c r="S3112" i="9"/>
  <c r="J3112" i="9"/>
  <c r="R3112" i="9" s="1"/>
  <c r="I3112" i="9"/>
  <c r="Q3112" i="9" s="1"/>
  <c r="S3111" i="9"/>
  <c r="J3111" i="9"/>
  <c r="R3111" i="9" s="1"/>
  <c r="I3111" i="9"/>
  <c r="Q3111" i="9" s="1"/>
  <c r="S3110" i="9"/>
  <c r="J3110" i="9"/>
  <c r="R3110" i="9" s="1"/>
  <c r="I3110" i="9"/>
  <c r="Q3110" i="9" s="1"/>
  <c r="S3109" i="9"/>
  <c r="J3109" i="9"/>
  <c r="R3109" i="9" s="1"/>
  <c r="I3109" i="9"/>
  <c r="Q3109" i="9" s="1"/>
  <c r="S3108" i="9"/>
  <c r="J3108" i="9"/>
  <c r="R3108" i="9" s="1"/>
  <c r="I3108" i="9"/>
  <c r="Q3108" i="9" s="1"/>
  <c r="S3107" i="9"/>
  <c r="J3107" i="9"/>
  <c r="R3107" i="9" s="1"/>
  <c r="I3107" i="9"/>
  <c r="Q3107" i="9" s="1"/>
  <c r="S3106" i="9"/>
  <c r="J3106" i="9"/>
  <c r="R3106" i="9" s="1"/>
  <c r="I3106" i="9"/>
  <c r="Q3106" i="9" s="1"/>
  <c r="S3105" i="9"/>
  <c r="J3105" i="9"/>
  <c r="R3105" i="9" s="1"/>
  <c r="I3105" i="9"/>
  <c r="Q3105" i="9" s="1"/>
  <c r="S3104" i="9"/>
  <c r="J3104" i="9"/>
  <c r="R3104" i="9" s="1"/>
  <c r="I3104" i="9"/>
  <c r="Q3104" i="9" s="1"/>
  <c r="S3103" i="9"/>
  <c r="J3103" i="9"/>
  <c r="R3103" i="9" s="1"/>
  <c r="I3103" i="9"/>
  <c r="Q3103" i="9" s="1"/>
  <c r="S3102" i="9"/>
  <c r="J3102" i="9"/>
  <c r="R3102" i="9" s="1"/>
  <c r="I3102" i="9"/>
  <c r="Q3102" i="9" s="1"/>
  <c r="S3101" i="9"/>
  <c r="J3101" i="9"/>
  <c r="R3101" i="9" s="1"/>
  <c r="I3101" i="9"/>
  <c r="Q3101" i="9" s="1"/>
  <c r="S3100" i="9"/>
  <c r="J3100" i="9"/>
  <c r="R3100" i="9" s="1"/>
  <c r="I3100" i="9"/>
  <c r="Q3100" i="9" s="1"/>
  <c r="S3099" i="9"/>
  <c r="J3099" i="9"/>
  <c r="R3099" i="9" s="1"/>
  <c r="I3099" i="9"/>
  <c r="Q3099" i="9" s="1"/>
  <c r="S3098" i="9"/>
  <c r="J3098" i="9"/>
  <c r="R3098" i="9" s="1"/>
  <c r="I3098" i="9"/>
  <c r="Q3098" i="9" s="1"/>
  <c r="S3097" i="9"/>
  <c r="J3097" i="9"/>
  <c r="R3097" i="9" s="1"/>
  <c r="I3097" i="9"/>
  <c r="Q3097" i="9" s="1"/>
  <c r="S3096" i="9"/>
  <c r="J3096" i="9"/>
  <c r="R3096" i="9" s="1"/>
  <c r="I3096" i="9"/>
  <c r="Q3096" i="9" s="1"/>
  <c r="S3095" i="9"/>
  <c r="J3095" i="9"/>
  <c r="R3095" i="9" s="1"/>
  <c r="I3095" i="9"/>
  <c r="Q3095" i="9" s="1"/>
  <c r="S3094" i="9"/>
  <c r="J3094" i="9"/>
  <c r="R3094" i="9" s="1"/>
  <c r="I3094" i="9"/>
  <c r="Q3094" i="9" s="1"/>
  <c r="S3093" i="9"/>
  <c r="J3093" i="9"/>
  <c r="R3093" i="9" s="1"/>
  <c r="I3093" i="9"/>
  <c r="Q3093" i="9" s="1"/>
  <c r="S3092" i="9"/>
  <c r="J3092" i="9"/>
  <c r="R3092" i="9" s="1"/>
  <c r="I3092" i="9"/>
  <c r="Q3092" i="9" s="1"/>
  <c r="S3091" i="9"/>
  <c r="J3091" i="9"/>
  <c r="R3091" i="9" s="1"/>
  <c r="I3091" i="9"/>
  <c r="Q3091" i="9" s="1"/>
  <c r="S3090" i="9"/>
  <c r="J3090" i="9"/>
  <c r="R3090" i="9" s="1"/>
  <c r="I3090" i="9"/>
  <c r="Q3090" i="9" s="1"/>
  <c r="S3089" i="9"/>
  <c r="J3089" i="9"/>
  <c r="R3089" i="9" s="1"/>
  <c r="I3089" i="9"/>
  <c r="Q3089" i="9" s="1"/>
  <c r="S3088" i="9"/>
  <c r="J3088" i="9"/>
  <c r="R3088" i="9" s="1"/>
  <c r="I3088" i="9"/>
  <c r="Q3088" i="9" s="1"/>
  <c r="S3087" i="9"/>
  <c r="J3087" i="9"/>
  <c r="R3087" i="9" s="1"/>
  <c r="I3087" i="9"/>
  <c r="Q3087" i="9" s="1"/>
  <c r="S3086" i="9"/>
  <c r="J3086" i="9"/>
  <c r="R3086" i="9" s="1"/>
  <c r="I3086" i="9"/>
  <c r="Q3086" i="9" s="1"/>
  <c r="S3085" i="9"/>
  <c r="J3085" i="9"/>
  <c r="R3085" i="9" s="1"/>
  <c r="I3085" i="9"/>
  <c r="Q3085" i="9" s="1"/>
  <c r="S3084" i="9"/>
  <c r="J3084" i="9"/>
  <c r="R3084" i="9" s="1"/>
  <c r="I3084" i="9"/>
  <c r="Q3084" i="9" s="1"/>
  <c r="S3083" i="9"/>
  <c r="J3083" i="9"/>
  <c r="R3083" i="9" s="1"/>
  <c r="I3083" i="9"/>
  <c r="Q3083" i="9" s="1"/>
  <c r="S3082" i="9"/>
  <c r="J3082" i="9"/>
  <c r="R3082" i="9" s="1"/>
  <c r="I3082" i="9"/>
  <c r="Q3082" i="9" s="1"/>
  <c r="S3081" i="9"/>
  <c r="J3081" i="9"/>
  <c r="R3081" i="9" s="1"/>
  <c r="I3081" i="9"/>
  <c r="Q3081" i="9" s="1"/>
  <c r="S3080" i="9"/>
  <c r="J3080" i="9"/>
  <c r="R3080" i="9" s="1"/>
  <c r="I3080" i="9"/>
  <c r="Q3080" i="9" s="1"/>
  <c r="S3079" i="9"/>
  <c r="J3079" i="9"/>
  <c r="R3079" i="9" s="1"/>
  <c r="I3079" i="9"/>
  <c r="Q3079" i="9" s="1"/>
  <c r="S3078" i="9"/>
  <c r="J3078" i="9"/>
  <c r="R3078" i="9" s="1"/>
  <c r="I3078" i="9"/>
  <c r="Q3078" i="9" s="1"/>
  <c r="S3077" i="9"/>
  <c r="J3077" i="9"/>
  <c r="R3077" i="9" s="1"/>
  <c r="I3077" i="9"/>
  <c r="Q3077" i="9" s="1"/>
  <c r="S3076" i="9"/>
  <c r="J3076" i="9"/>
  <c r="R3076" i="9" s="1"/>
  <c r="I3076" i="9"/>
  <c r="Q3076" i="9" s="1"/>
  <c r="S3075" i="9"/>
  <c r="J3075" i="9"/>
  <c r="R3075" i="9" s="1"/>
  <c r="I3075" i="9"/>
  <c r="Q3075" i="9" s="1"/>
  <c r="S3074" i="9"/>
  <c r="J3074" i="9"/>
  <c r="R3074" i="9" s="1"/>
  <c r="I3074" i="9"/>
  <c r="Q3074" i="9" s="1"/>
  <c r="S3073" i="9"/>
  <c r="J3073" i="9"/>
  <c r="R3073" i="9" s="1"/>
  <c r="I3073" i="9"/>
  <c r="Q3073" i="9" s="1"/>
  <c r="S3072" i="9"/>
  <c r="J3072" i="9"/>
  <c r="R3072" i="9" s="1"/>
  <c r="I3072" i="9"/>
  <c r="Q3072" i="9" s="1"/>
  <c r="S3071" i="9"/>
  <c r="J3071" i="9"/>
  <c r="R3071" i="9" s="1"/>
  <c r="I3071" i="9"/>
  <c r="Q3071" i="9" s="1"/>
  <c r="S3070" i="9"/>
  <c r="J3070" i="9"/>
  <c r="R3070" i="9" s="1"/>
  <c r="I3070" i="9"/>
  <c r="Q3070" i="9" s="1"/>
  <c r="S3069" i="9"/>
  <c r="J3069" i="9"/>
  <c r="R3069" i="9" s="1"/>
  <c r="I3069" i="9"/>
  <c r="Q3069" i="9" s="1"/>
  <c r="S3068" i="9"/>
  <c r="J3068" i="9"/>
  <c r="R3068" i="9" s="1"/>
  <c r="I3068" i="9"/>
  <c r="Q3068" i="9" s="1"/>
  <c r="S3067" i="9"/>
  <c r="J3067" i="9"/>
  <c r="R3067" i="9" s="1"/>
  <c r="I3067" i="9"/>
  <c r="Q3067" i="9" s="1"/>
  <c r="S3066" i="9"/>
  <c r="J3066" i="9"/>
  <c r="R3066" i="9" s="1"/>
  <c r="I3066" i="9"/>
  <c r="Q3066" i="9" s="1"/>
  <c r="S3065" i="9"/>
  <c r="J3065" i="9"/>
  <c r="R3065" i="9" s="1"/>
  <c r="I3065" i="9"/>
  <c r="Q3065" i="9" s="1"/>
  <c r="S3064" i="9"/>
  <c r="J3064" i="9"/>
  <c r="R3064" i="9" s="1"/>
  <c r="I3064" i="9"/>
  <c r="Q3064" i="9" s="1"/>
  <c r="S3063" i="9"/>
  <c r="J3063" i="9"/>
  <c r="R3063" i="9" s="1"/>
  <c r="I3063" i="9"/>
  <c r="Q3063" i="9" s="1"/>
  <c r="S3062" i="9"/>
  <c r="J3062" i="9"/>
  <c r="R3062" i="9" s="1"/>
  <c r="I3062" i="9"/>
  <c r="Q3062" i="9" s="1"/>
  <c r="S3061" i="9"/>
  <c r="J3061" i="9"/>
  <c r="R3061" i="9" s="1"/>
  <c r="I3061" i="9"/>
  <c r="Q3061" i="9" s="1"/>
  <c r="S3060" i="9"/>
  <c r="J3060" i="9"/>
  <c r="R3060" i="9" s="1"/>
  <c r="I3060" i="9"/>
  <c r="Q3060" i="9" s="1"/>
  <c r="S3059" i="9"/>
  <c r="J3059" i="9"/>
  <c r="R3059" i="9" s="1"/>
  <c r="I3059" i="9"/>
  <c r="Q3059" i="9" s="1"/>
  <c r="S3058" i="9"/>
  <c r="J3058" i="9"/>
  <c r="R3058" i="9" s="1"/>
  <c r="I3058" i="9"/>
  <c r="Q3058" i="9" s="1"/>
  <c r="S3057" i="9"/>
  <c r="J3057" i="9"/>
  <c r="R3057" i="9" s="1"/>
  <c r="I3057" i="9"/>
  <c r="Q3057" i="9" s="1"/>
  <c r="S3056" i="9"/>
  <c r="J3056" i="9"/>
  <c r="R3056" i="9" s="1"/>
  <c r="I3056" i="9"/>
  <c r="Q3056" i="9" s="1"/>
  <c r="S3055" i="9"/>
  <c r="J3055" i="9"/>
  <c r="R3055" i="9" s="1"/>
  <c r="I3055" i="9"/>
  <c r="Q3055" i="9" s="1"/>
  <c r="S3054" i="9"/>
  <c r="J3054" i="9"/>
  <c r="R3054" i="9" s="1"/>
  <c r="I3054" i="9"/>
  <c r="Q3054" i="9" s="1"/>
  <c r="S3053" i="9"/>
  <c r="J3053" i="9"/>
  <c r="R3053" i="9" s="1"/>
  <c r="I3053" i="9"/>
  <c r="Q3053" i="9" s="1"/>
  <c r="S3052" i="9"/>
  <c r="J3052" i="9"/>
  <c r="R3052" i="9" s="1"/>
  <c r="I3052" i="9"/>
  <c r="Q3052" i="9" s="1"/>
  <c r="S3051" i="9"/>
  <c r="J3051" i="9"/>
  <c r="R3051" i="9" s="1"/>
  <c r="I3051" i="9"/>
  <c r="Q3051" i="9" s="1"/>
  <c r="S3050" i="9"/>
  <c r="J3050" i="9"/>
  <c r="R3050" i="9" s="1"/>
  <c r="I3050" i="9"/>
  <c r="Q3050" i="9" s="1"/>
  <c r="S3049" i="9"/>
  <c r="J3049" i="9"/>
  <c r="R3049" i="9" s="1"/>
  <c r="I3049" i="9"/>
  <c r="Q3049" i="9" s="1"/>
  <c r="S3048" i="9"/>
  <c r="J3048" i="9"/>
  <c r="R3048" i="9" s="1"/>
  <c r="I3048" i="9"/>
  <c r="Q3048" i="9" s="1"/>
  <c r="S3047" i="9"/>
  <c r="J3047" i="9"/>
  <c r="R3047" i="9" s="1"/>
  <c r="I3047" i="9"/>
  <c r="Q3047" i="9" s="1"/>
  <c r="S3046" i="9"/>
  <c r="J3046" i="9"/>
  <c r="R3046" i="9" s="1"/>
  <c r="I3046" i="9"/>
  <c r="Q3046" i="9" s="1"/>
  <c r="S3045" i="9"/>
  <c r="J3045" i="9"/>
  <c r="R3045" i="9" s="1"/>
  <c r="I3045" i="9"/>
  <c r="Q3045" i="9" s="1"/>
  <c r="S3044" i="9"/>
  <c r="J3044" i="9"/>
  <c r="R3044" i="9" s="1"/>
  <c r="I3044" i="9"/>
  <c r="Q3044" i="9" s="1"/>
  <c r="S3043" i="9"/>
  <c r="J3043" i="9"/>
  <c r="R3043" i="9" s="1"/>
  <c r="I3043" i="9"/>
  <c r="Q3043" i="9" s="1"/>
  <c r="S3042" i="9"/>
  <c r="J3042" i="9"/>
  <c r="R3042" i="9" s="1"/>
  <c r="I3042" i="9"/>
  <c r="Q3042" i="9" s="1"/>
  <c r="S3041" i="9"/>
  <c r="J3041" i="9"/>
  <c r="R3041" i="9" s="1"/>
  <c r="I3041" i="9"/>
  <c r="Q3041" i="9" s="1"/>
  <c r="S3040" i="9"/>
  <c r="J3040" i="9"/>
  <c r="R3040" i="9" s="1"/>
  <c r="I3040" i="9"/>
  <c r="Q3040" i="9" s="1"/>
  <c r="S3039" i="9"/>
  <c r="J3039" i="9"/>
  <c r="R3039" i="9" s="1"/>
  <c r="I3039" i="9"/>
  <c r="Q3039" i="9" s="1"/>
  <c r="S3038" i="9"/>
  <c r="J3038" i="9"/>
  <c r="R3038" i="9" s="1"/>
  <c r="I3038" i="9"/>
  <c r="Q3038" i="9" s="1"/>
  <c r="S3037" i="9"/>
  <c r="J3037" i="9"/>
  <c r="R3037" i="9" s="1"/>
  <c r="I3037" i="9"/>
  <c r="Q3037" i="9" s="1"/>
  <c r="S3036" i="9"/>
  <c r="J3036" i="9"/>
  <c r="R3036" i="9" s="1"/>
  <c r="I3036" i="9"/>
  <c r="Q3036" i="9" s="1"/>
  <c r="S3035" i="9"/>
  <c r="J3035" i="9"/>
  <c r="R3035" i="9" s="1"/>
  <c r="I3035" i="9"/>
  <c r="Q3035" i="9" s="1"/>
  <c r="S3034" i="9"/>
  <c r="J3034" i="9"/>
  <c r="R3034" i="9" s="1"/>
  <c r="I3034" i="9"/>
  <c r="Q3034" i="9" s="1"/>
  <c r="S3033" i="9"/>
  <c r="J3033" i="9"/>
  <c r="R3033" i="9" s="1"/>
  <c r="I3033" i="9"/>
  <c r="Q3033" i="9" s="1"/>
  <c r="S3032" i="9"/>
  <c r="J3032" i="9"/>
  <c r="R3032" i="9" s="1"/>
  <c r="I3032" i="9"/>
  <c r="Q3032" i="9" s="1"/>
  <c r="S3031" i="9"/>
  <c r="J3031" i="9"/>
  <c r="R3031" i="9" s="1"/>
  <c r="I3031" i="9"/>
  <c r="Q3031" i="9" s="1"/>
  <c r="S3030" i="9"/>
  <c r="J3030" i="9"/>
  <c r="R3030" i="9" s="1"/>
  <c r="I3030" i="9"/>
  <c r="Q3030" i="9" s="1"/>
  <c r="S3029" i="9"/>
  <c r="J3029" i="9"/>
  <c r="R3029" i="9" s="1"/>
  <c r="I3029" i="9"/>
  <c r="Q3029" i="9" s="1"/>
  <c r="S3028" i="9"/>
  <c r="J3028" i="9"/>
  <c r="R3028" i="9" s="1"/>
  <c r="I3028" i="9"/>
  <c r="Q3028" i="9" s="1"/>
  <c r="S3027" i="9"/>
  <c r="J3027" i="9"/>
  <c r="R3027" i="9" s="1"/>
  <c r="I3027" i="9"/>
  <c r="Q3027" i="9" s="1"/>
  <c r="S3026" i="9"/>
  <c r="J3026" i="9"/>
  <c r="R3026" i="9" s="1"/>
  <c r="I3026" i="9"/>
  <c r="Q3026" i="9" s="1"/>
  <c r="S3025" i="9"/>
  <c r="J3025" i="9"/>
  <c r="R3025" i="9" s="1"/>
  <c r="I3025" i="9"/>
  <c r="Q3025" i="9" s="1"/>
  <c r="S3024" i="9"/>
  <c r="J3024" i="9"/>
  <c r="R3024" i="9" s="1"/>
  <c r="I3024" i="9"/>
  <c r="Q3024" i="9" s="1"/>
  <c r="S3023" i="9"/>
  <c r="J3023" i="9"/>
  <c r="R3023" i="9" s="1"/>
  <c r="I3023" i="9"/>
  <c r="Q3023" i="9" s="1"/>
  <c r="S3022" i="9"/>
  <c r="J3022" i="9"/>
  <c r="R3022" i="9" s="1"/>
  <c r="I3022" i="9"/>
  <c r="Q3022" i="9" s="1"/>
  <c r="S3021" i="9"/>
  <c r="J3021" i="9"/>
  <c r="R3021" i="9" s="1"/>
  <c r="I3021" i="9"/>
  <c r="Q3021" i="9" s="1"/>
  <c r="S3020" i="9"/>
  <c r="J3020" i="9"/>
  <c r="R3020" i="9" s="1"/>
  <c r="I3020" i="9"/>
  <c r="Q3020" i="9" s="1"/>
  <c r="S3019" i="9"/>
  <c r="J3019" i="9"/>
  <c r="R3019" i="9" s="1"/>
  <c r="I3019" i="9"/>
  <c r="Q3019" i="9" s="1"/>
  <c r="S3018" i="9"/>
  <c r="J3018" i="9"/>
  <c r="R3018" i="9" s="1"/>
  <c r="I3018" i="9"/>
  <c r="Q3018" i="9" s="1"/>
  <c r="S3017" i="9"/>
  <c r="J3017" i="9"/>
  <c r="R3017" i="9" s="1"/>
  <c r="I3017" i="9"/>
  <c r="Q3017" i="9" s="1"/>
  <c r="S3016" i="9"/>
  <c r="J3016" i="9"/>
  <c r="R3016" i="9" s="1"/>
  <c r="I3016" i="9"/>
  <c r="Q3016" i="9" s="1"/>
  <c r="S3015" i="9"/>
  <c r="J3015" i="9"/>
  <c r="R3015" i="9" s="1"/>
  <c r="I3015" i="9"/>
  <c r="Q3015" i="9" s="1"/>
  <c r="S3014" i="9"/>
  <c r="J3014" i="9"/>
  <c r="R3014" i="9" s="1"/>
  <c r="I3014" i="9"/>
  <c r="Q3014" i="9" s="1"/>
  <c r="S3013" i="9"/>
  <c r="J3013" i="9"/>
  <c r="R3013" i="9" s="1"/>
  <c r="I3013" i="9"/>
  <c r="Q3013" i="9" s="1"/>
  <c r="S3012" i="9"/>
  <c r="J3012" i="9"/>
  <c r="R3012" i="9" s="1"/>
  <c r="I3012" i="9"/>
  <c r="Q3012" i="9" s="1"/>
  <c r="S3011" i="9"/>
  <c r="J3011" i="9"/>
  <c r="R3011" i="9" s="1"/>
  <c r="I3011" i="9"/>
  <c r="Q3011" i="9" s="1"/>
  <c r="S3010" i="9"/>
  <c r="J3010" i="9"/>
  <c r="R3010" i="9" s="1"/>
  <c r="I3010" i="9"/>
  <c r="Q3010" i="9" s="1"/>
  <c r="S3009" i="9"/>
  <c r="J3009" i="9"/>
  <c r="R3009" i="9" s="1"/>
  <c r="I3009" i="9"/>
  <c r="Q3009" i="9" s="1"/>
  <c r="S3008" i="9"/>
  <c r="J3008" i="9"/>
  <c r="R3008" i="9" s="1"/>
  <c r="I3008" i="9"/>
  <c r="Q3008" i="9" s="1"/>
  <c r="S3007" i="9"/>
  <c r="J3007" i="9"/>
  <c r="R3007" i="9" s="1"/>
  <c r="I3007" i="9"/>
  <c r="Q3007" i="9" s="1"/>
  <c r="S3006" i="9"/>
  <c r="J3006" i="9"/>
  <c r="R3006" i="9" s="1"/>
  <c r="I3006" i="9"/>
  <c r="Q3006" i="9" s="1"/>
  <c r="S3005" i="9"/>
  <c r="J3005" i="9"/>
  <c r="R3005" i="9" s="1"/>
  <c r="I3005" i="9"/>
  <c r="Q3005" i="9" s="1"/>
  <c r="S3004" i="9"/>
  <c r="J3004" i="9"/>
  <c r="R3004" i="9" s="1"/>
  <c r="I3004" i="9"/>
  <c r="Q3004" i="9" s="1"/>
  <c r="S3003" i="9"/>
  <c r="J3003" i="9"/>
  <c r="R3003" i="9" s="1"/>
  <c r="I3003" i="9"/>
  <c r="Q3003" i="9" s="1"/>
  <c r="S3002" i="9"/>
  <c r="J3002" i="9"/>
  <c r="R3002" i="9" s="1"/>
  <c r="I3002" i="9"/>
  <c r="Q3002" i="9" s="1"/>
  <c r="S3001" i="9"/>
  <c r="J3001" i="9"/>
  <c r="R3001" i="9" s="1"/>
  <c r="I3001" i="9"/>
  <c r="Q3001" i="9" s="1"/>
  <c r="S3000" i="9"/>
  <c r="J3000" i="9"/>
  <c r="R3000" i="9" s="1"/>
  <c r="I3000" i="9"/>
  <c r="Q3000" i="9" s="1"/>
  <c r="S2999" i="9"/>
  <c r="J2999" i="9"/>
  <c r="R2999" i="9" s="1"/>
  <c r="I2999" i="9"/>
  <c r="Q2999" i="9" s="1"/>
  <c r="S2998" i="9"/>
  <c r="J2998" i="9"/>
  <c r="R2998" i="9" s="1"/>
  <c r="I2998" i="9"/>
  <c r="Q2998" i="9" s="1"/>
  <c r="S2997" i="9"/>
  <c r="J2997" i="9"/>
  <c r="R2997" i="9" s="1"/>
  <c r="I2997" i="9"/>
  <c r="Q2997" i="9" s="1"/>
  <c r="S2996" i="9"/>
  <c r="J2996" i="9"/>
  <c r="R2996" i="9" s="1"/>
  <c r="I2996" i="9"/>
  <c r="Q2996" i="9" s="1"/>
  <c r="S2995" i="9"/>
  <c r="J2995" i="9"/>
  <c r="R2995" i="9" s="1"/>
  <c r="I2995" i="9"/>
  <c r="Q2995" i="9" s="1"/>
  <c r="S2994" i="9"/>
  <c r="J2994" i="9"/>
  <c r="R2994" i="9" s="1"/>
  <c r="I2994" i="9"/>
  <c r="Q2994" i="9" s="1"/>
  <c r="S2993" i="9"/>
  <c r="J2993" i="9"/>
  <c r="R2993" i="9" s="1"/>
  <c r="I2993" i="9"/>
  <c r="Q2993" i="9" s="1"/>
  <c r="S2992" i="9"/>
  <c r="J2992" i="9"/>
  <c r="R2992" i="9" s="1"/>
  <c r="I2992" i="9"/>
  <c r="Q2992" i="9" s="1"/>
  <c r="S2991" i="9"/>
  <c r="J2991" i="9"/>
  <c r="R2991" i="9" s="1"/>
  <c r="I2991" i="9"/>
  <c r="Q2991" i="9" s="1"/>
  <c r="S2990" i="9"/>
  <c r="J2990" i="9"/>
  <c r="R2990" i="9" s="1"/>
  <c r="I2990" i="9"/>
  <c r="Q2990" i="9" s="1"/>
  <c r="S2989" i="9"/>
  <c r="J2989" i="9"/>
  <c r="R2989" i="9" s="1"/>
  <c r="I2989" i="9"/>
  <c r="Q2989" i="9" s="1"/>
  <c r="S2988" i="9"/>
  <c r="J2988" i="9"/>
  <c r="R2988" i="9" s="1"/>
  <c r="I2988" i="9"/>
  <c r="Q2988" i="9" s="1"/>
  <c r="S2987" i="9"/>
  <c r="J2987" i="9"/>
  <c r="R2987" i="9" s="1"/>
  <c r="I2987" i="9"/>
  <c r="Q2987" i="9" s="1"/>
  <c r="S2986" i="9"/>
  <c r="J2986" i="9"/>
  <c r="R2986" i="9" s="1"/>
  <c r="I2986" i="9"/>
  <c r="Q2986" i="9" s="1"/>
  <c r="S2985" i="9"/>
  <c r="J2985" i="9"/>
  <c r="R2985" i="9" s="1"/>
  <c r="I2985" i="9"/>
  <c r="Q2985" i="9" s="1"/>
  <c r="S2984" i="9"/>
  <c r="J2984" i="9"/>
  <c r="R2984" i="9" s="1"/>
  <c r="I2984" i="9"/>
  <c r="Q2984" i="9" s="1"/>
  <c r="S2983" i="9"/>
  <c r="J2983" i="9"/>
  <c r="R2983" i="9" s="1"/>
  <c r="I2983" i="9"/>
  <c r="Q2983" i="9" s="1"/>
  <c r="S2982" i="9"/>
  <c r="J2982" i="9"/>
  <c r="R2982" i="9" s="1"/>
  <c r="I2982" i="9"/>
  <c r="Q2982" i="9" s="1"/>
  <c r="S2981" i="9"/>
  <c r="J2981" i="9"/>
  <c r="R2981" i="9" s="1"/>
  <c r="I2981" i="9"/>
  <c r="Q2981" i="9" s="1"/>
  <c r="S2980" i="9"/>
  <c r="J2980" i="9"/>
  <c r="R2980" i="9" s="1"/>
  <c r="I2980" i="9"/>
  <c r="Q2980" i="9" s="1"/>
  <c r="S2979" i="9"/>
  <c r="J2979" i="9"/>
  <c r="R2979" i="9" s="1"/>
  <c r="I2979" i="9"/>
  <c r="Q2979" i="9" s="1"/>
  <c r="S2978" i="9"/>
  <c r="J2978" i="9"/>
  <c r="R2978" i="9" s="1"/>
  <c r="I2978" i="9"/>
  <c r="Q2978" i="9" s="1"/>
  <c r="S2977" i="9"/>
  <c r="J2977" i="9"/>
  <c r="R2977" i="9" s="1"/>
  <c r="I2977" i="9"/>
  <c r="Q2977" i="9" s="1"/>
  <c r="S2976" i="9"/>
  <c r="J2976" i="9"/>
  <c r="R2976" i="9" s="1"/>
  <c r="I2976" i="9"/>
  <c r="Q2976" i="9" s="1"/>
  <c r="S2975" i="9"/>
  <c r="J2975" i="9"/>
  <c r="R2975" i="9" s="1"/>
  <c r="I2975" i="9"/>
  <c r="Q2975" i="9" s="1"/>
  <c r="S2974" i="9"/>
  <c r="J2974" i="9"/>
  <c r="R2974" i="9" s="1"/>
  <c r="I2974" i="9"/>
  <c r="Q2974" i="9" s="1"/>
  <c r="S2973" i="9"/>
  <c r="J2973" i="9"/>
  <c r="R2973" i="9" s="1"/>
  <c r="I2973" i="9"/>
  <c r="Q2973" i="9" s="1"/>
  <c r="S2972" i="9"/>
  <c r="J2972" i="9"/>
  <c r="R2972" i="9" s="1"/>
  <c r="I2972" i="9"/>
  <c r="Q2972" i="9" s="1"/>
  <c r="S2971" i="9"/>
  <c r="J2971" i="9"/>
  <c r="R2971" i="9" s="1"/>
  <c r="I2971" i="9"/>
  <c r="Q2971" i="9" s="1"/>
  <c r="S2970" i="9"/>
  <c r="J2970" i="9"/>
  <c r="R2970" i="9" s="1"/>
  <c r="I2970" i="9"/>
  <c r="Q2970" i="9" s="1"/>
  <c r="S2969" i="9"/>
  <c r="J2969" i="9"/>
  <c r="R2969" i="9" s="1"/>
  <c r="I2969" i="9"/>
  <c r="Q2969" i="9" s="1"/>
  <c r="S2968" i="9"/>
  <c r="J2968" i="9"/>
  <c r="R2968" i="9" s="1"/>
  <c r="I2968" i="9"/>
  <c r="Q2968" i="9" s="1"/>
  <c r="S2967" i="9"/>
  <c r="J2967" i="9"/>
  <c r="R2967" i="9" s="1"/>
  <c r="I2967" i="9"/>
  <c r="Q2967" i="9" s="1"/>
  <c r="S2966" i="9"/>
  <c r="J2966" i="9"/>
  <c r="R2966" i="9" s="1"/>
  <c r="I2966" i="9"/>
  <c r="Q2966" i="9" s="1"/>
  <c r="S2965" i="9"/>
  <c r="J2965" i="9"/>
  <c r="R2965" i="9" s="1"/>
  <c r="I2965" i="9"/>
  <c r="Q2965" i="9" s="1"/>
  <c r="S2964" i="9"/>
  <c r="J2964" i="9"/>
  <c r="R2964" i="9" s="1"/>
  <c r="I2964" i="9"/>
  <c r="Q2964" i="9" s="1"/>
  <c r="S2963" i="9"/>
  <c r="J2963" i="9"/>
  <c r="R2963" i="9" s="1"/>
  <c r="I2963" i="9"/>
  <c r="Q2963" i="9" s="1"/>
  <c r="S2962" i="9"/>
  <c r="J2962" i="9"/>
  <c r="R2962" i="9" s="1"/>
  <c r="I2962" i="9"/>
  <c r="Q2962" i="9" s="1"/>
  <c r="S2961" i="9"/>
  <c r="J2961" i="9"/>
  <c r="R2961" i="9" s="1"/>
  <c r="I2961" i="9"/>
  <c r="Q2961" i="9" s="1"/>
  <c r="S2960" i="9"/>
  <c r="J2960" i="9"/>
  <c r="R2960" i="9" s="1"/>
  <c r="I2960" i="9"/>
  <c r="Q2960" i="9" s="1"/>
  <c r="S2959" i="9"/>
  <c r="J2959" i="9"/>
  <c r="R2959" i="9" s="1"/>
  <c r="I2959" i="9"/>
  <c r="Q2959" i="9" s="1"/>
  <c r="S2958" i="9"/>
  <c r="J2958" i="9"/>
  <c r="R2958" i="9" s="1"/>
  <c r="I2958" i="9"/>
  <c r="Q2958" i="9" s="1"/>
  <c r="S2957" i="9"/>
  <c r="J2957" i="9"/>
  <c r="R2957" i="9" s="1"/>
  <c r="I2957" i="9"/>
  <c r="Q2957" i="9" s="1"/>
  <c r="S2956" i="9"/>
  <c r="J2956" i="9"/>
  <c r="R2956" i="9" s="1"/>
  <c r="I2956" i="9"/>
  <c r="Q2956" i="9" s="1"/>
  <c r="S2955" i="9"/>
  <c r="J2955" i="9"/>
  <c r="R2955" i="9" s="1"/>
  <c r="I2955" i="9"/>
  <c r="Q2955" i="9" s="1"/>
  <c r="S2954" i="9"/>
  <c r="J2954" i="9"/>
  <c r="R2954" i="9" s="1"/>
  <c r="I2954" i="9"/>
  <c r="Q2954" i="9" s="1"/>
  <c r="S2953" i="9"/>
  <c r="J2953" i="9"/>
  <c r="R2953" i="9" s="1"/>
  <c r="I2953" i="9"/>
  <c r="Q2953" i="9" s="1"/>
  <c r="S2952" i="9"/>
  <c r="J2952" i="9"/>
  <c r="R2952" i="9" s="1"/>
  <c r="I2952" i="9"/>
  <c r="Q2952" i="9" s="1"/>
  <c r="S2951" i="9"/>
  <c r="J2951" i="9"/>
  <c r="R2951" i="9" s="1"/>
  <c r="I2951" i="9"/>
  <c r="Q2951" i="9" s="1"/>
  <c r="S2950" i="9"/>
  <c r="J2950" i="9"/>
  <c r="R2950" i="9" s="1"/>
  <c r="I2950" i="9"/>
  <c r="Q2950" i="9" s="1"/>
  <c r="S2949" i="9"/>
  <c r="J2949" i="9"/>
  <c r="R2949" i="9" s="1"/>
  <c r="I2949" i="9"/>
  <c r="Q2949" i="9" s="1"/>
  <c r="S2948" i="9"/>
  <c r="J2948" i="9"/>
  <c r="R2948" i="9" s="1"/>
  <c r="I2948" i="9"/>
  <c r="Q2948" i="9" s="1"/>
  <c r="S2947" i="9"/>
  <c r="J2947" i="9"/>
  <c r="R2947" i="9" s="1"/>
  <c r="I2947" i="9"/>
  <c r="Q2947" i="9" s="1"/>
  <c r="S2946" i="9"/>
  <c r="J2946" i="9"/>
  <c r="R2946" i="9" s="1"/>
  <c r="I2946" i="9"/>
  <c r="Q2946" i="9" s="1"/>
  <c r="S2945" i="9"/>
  <c r="J2945" i="9"/>
  <c r="R2945" i="9" s="1"/>
  <c r="I2945" i="9"/>
  <c r="Q2945" i="9" s="1"/>
  <c r="S2944" i="9"/>
  <c r="J2944" i="9"/>
  <c r="R2944" i="9" s="1"/>
  <c r="I2944" i="9"/>
  <c r="Q2944" i="9" s="1"/>
  <c r="S2943" i="9"/>
  <c r="J2943" i="9"/>
  <c r="R2943" i="9" s="1"/>
  <c r="I2943" i="9"/>
  <c r="Q2943" i="9" s="1"/>
  <c r="S2942" i="9"/>
  <c r="J2942" i="9"/>
  <c r="R2942" i="9" s="1"/>
  <c r="I2942" i="9"/>
  <c r="Q2942" i="9" s="1"/>
  <c r="S2941" i="9"/>
  <c r="J2941" i="9"/>
  <c r="R2941" i="9" s="1"/>
  <c r="I2941" i="9"/>
  <c r="Q2941" i="9" s="1"/>
  <c r="S2940" i="9"/>
  <c r="J2940" i="9"/>
  <c r="R2940" i="9" s="1"/>
  <c r="I2940" i="9"/>
  <c r="Q2940" i="9" s="1"/>
  <c r="S2939" i="9"/>
  <c r="J2939" i="9"/>
  <c r="R2939" i="9" s="1"/>
  <c r="I2939" i="9"/>
  <c r="Q2939" i="9" s="1"/>
  <c r="S2938" i="9"/>
  <c r="J2938" i="9"/>
  <c r="R2938" i="9" s="1"/>
  <c r="I2938" i="9"/>
  <c r="Q2938" i="9" s="1"/>
  <c r="S2937" i="9"/>
  <c r="J2937" i="9"/>
  <c r="R2937" i="9" s="1"/>
  <c r="I2937" i="9"/>
  <c r="Q2937" i="9" s="1"/>
  <c r="S2936" i="9"/>
  <c r="J2936" i="9"/>
  <c r="R2936" i="9" s="1"/>
  <c r="I2936" i="9"/>
  <c r="Q2936" i="9" s="1"/>
  <c r="S2935" i="9"/>
  <c r="J2935" i="9"/>
  <c r="R2935" i="9" s="1"/>
  <c r="I2935" i="9"/>
  <c r="Q2935" i="9" s="1"/>
  <c r="S2934" i="9"/>
  <c r="J2934" i="9"/>
  <c r="R2934" i="9" s="1"/>
  <c r="I2934" i="9"/>
  <c r="Q2934" i="9" s="1"/>
  <c r="S2933" i="9"/>
  <c r="J2933" i="9"/>
  <c r="R2933" i="9" s="1"/>
  <c r="I2933" i="9"/>
  <c r="Q2933" i="9" s="1"/>
  <c r="S2932" i="9"/>
  <c r="J2932" i="9"/>
  <c r="R2932" i="9" s="1"/>
  <c r="I2932" i="9"/>
  <c r="Q2932" i="9" s="1"/>
  <c r="S2931" i="9"/>
  <c r="J2931" i="9"/>
  <c r="R2931" i="9" s="1"/>
  <c r="I2931" i="9"/>
  <c r="Q2931" i="9" s="1"/>
  <c r="S2930" i="9"/>
  <c r="J2930" i="9"/>
  <c r="R2930" i="9" s="1"/>
  <c r="I2930" i="9"/>
  <c r="Q2930" i="9" s="1"/>
  <c r="S2929" i="9"/>
  <c r="J2929" i="9"/>
  <c r="R2929" i="9" s="1"/>
  <c r="I2929" i="9"/>
  <c r="Q2929" i="9" s="1"/>
  <c r="S2928" i="9"/>
  <c r="J2928" i="9"/>
  <c r="R2928" i="9" s="1"/>
  <c r="I2928" i="9"/>
  <c r="Q2928" i="9" s="1"/>
  <c r="S2927" i="9"/>
  <c r="J2927" i="9"/>
  <c r="R2927" i="9" s="1"/>
  <c r="I2927" i="9"/>
  <c r="Q2927" i="9" s="1"/>
  <c r="S2926" i="9"/>
  <c r="J2926" i="9"/>
  <c r="R2926" i="9" s="1"/>
  <c r="I2926" i="9"/>
  <c r="Q2926" i="9" s="1"/>
  <c r="S2925" i="9"/>
  <c r="J2925" i="9"/>
  <c r="R2925" i="9" s="1"/>
  <c r="I2925" i="9"/>
  <c r="Q2925" i="9" s="1"/>
  <c r="S2924" i="9"/>
  <c r="J2924" i="9"/>
  <c r="R2924" i="9" s="1"/>
  <c r="I2924" i="9"/>
  <c r="Q2924" i="9" s="1"/>
  <c r="S2923" i="9"/>
  <c r="J2923" i="9"/>
  <c r="R2923" i="9" s="1"/>
  <c r="I2923" i="9"/>
  <c r="Q2923" i="9" s="1"/>
  <c r="S2922" i="9"/>
  <c r="J2922" i="9"/>
  <c r="R2922" i="9" s="1"/>
  <c r="I2922" i="9"/>
  <c r="Q2922" i="9" s="1"/>
  <c r="S2921" i="9"/>
  <c r="J2921" i="9"/>
  <c r="R2921" i="9" s="1"/>
  <c r="I2921" i="9"/>
  <c r="Q2921" i="9" s="1"/>
  <c r="S2920" i="9"/>
  <c r="J2920" i="9"/>
  <c r="R2920" i="9" s="1"/>
  <c r="I2920" i="9"/>
  <c r="Q2920" i="9" s="1"/>
  <c r="S2919" i="9"/>
  <c r="J2919" i="9"/>
  <c r="R2919" i="9" s="1"/>
  <c r="I2919" i="9"/>
  <c r="Q2919" i="9" s="1"/>
  <c r="S2918" i="9"/>
  <c r="J2918" i="9"/>
  <c r="R2918" i="9" s="1"/>
  <c r="I2918" i="9"/>
  <c r="Q2918" i="9" s="1"/>
  <c r="S2917" i="9"/>
  <c r="J2917" i="9"/>
  <c r="R2917" i="9" s="1"/>
  <c r="I2917" i="9"/>
  <c r="Q2917" i="9" s="1"/>
  <c r="S2916" i="9"/>
  <c r="J2916" i="9"/>
  <c r="R2916" i="9" s="1"/>
  <c r="I2916" i="9"/>
  <c r="Q2916" i="9" s="1"/>
  <c r="S2915" i="9"/>
  <c r="J2915" i="9"/>
  <c r="R2915" i="9" s="1"/>
  <c r="I2915" i="9"/>
  <c r="Q2915" i="9" s="1"/>
  <c r="S2914" i="9"/>
  <c r="J2914" i="9"/>
  <c r="R2914" i="9" s="1"/>
  <c r="I2914" i="9"/>
  <c r="Q2914" i="9" s="1"/>
  <c r="S2913" i="9"/>
  <c r="J2913" i="9"/>
  <c r="R2913" i="9" s="1"/>
  <c r="I2913" i="9"/>
  <c r="Q2913" i="9" s="1"/>
  <c r="S2912" i="9"/>
  <c r="J2912" i="9"/>
  <c r="R2912" i="9" s="1"/>
  <c r="I2912" i="9"/>
  <c r="Q2912" i="9" s="1"/>
  <c r="S2911" i="9"/>
  <c r="J2911" i="9"/>
  <c r="R2911" i="9" s="1"/>
  <c r="I2911" i="9"/>
  <c r="Q2911" i="9" s="1"/>
  <c r="S2910" i="9"/>
  <c r="J2910" i="9"/>
  <c r="R2910" i="9" s="1"/>
  <c r="I2910" i="9"/>
  <c r="Q2910" i="9" s="1"/>
  <c r="S2909" i="9"/>
  <c r="J2909" i="9"/>
  <c r="R2909" i="9" s="1"/>
  <c r="I2909" i="9"/>
  <c r="Q2909" i="9" s="1"/>
  <c r="S2908" i="9"/>
  <c r="J2908" i="9"/>
  <c r="R2908" i="9" s="1"/>
  <c r="I2908" i="9"/>
  <c r="Q2908" i="9" s="1"/>
  <c r="S2907" i="9"/>
  <c r="J2907" i="9"/>
  <c r="R2907" i="9" s="1"/>
  <c r="I2907" i="9"/>
  <c r="Q2907" i="9" s="1"/>
  <c r="S2906" i="9"/>
  <c r="J2906" i="9"/>
  <c r="R2906" i="9" s="1"/>
  <c r="I2906" i="9"/>
  <c r="Q2906" i="9" s="1"/>
  <c r="S2905" i="9"/>
  <c r="J2905" i="9"/>
  <c r="R2905" i="9" s="1"/>
  <c r="I2905" i="9"/>
  <c r="Q2905" i="9" s="1"/>
  <c r="S2904" i="9"/>
  <c r="J2904" i="9"/>
  <c r="R2904" i="9" s="1"/>
  <c r="I2904" i="9"/>
  <c r="Q2904" i="9" s="1"/>
  <c r="S2903" i="9"/>
  <c r="J2903" i="9"/>
  <c r="R2903" i="9" s="1"/>
  <c r="I2903" i="9"/>
  <c r="Q2903" i="9" s="1"/>
  <c r="S2902" i="9"/>
  <c r="J2902" i="9"/>
  <c r="R2902" i="9" s="1"/>
  <c r="I2902" i="9"/>
  <c r="Q2902" i="9" s="1"/>
  <c r="S2901" i="9"/>
  <c r="J2901" i="9"/>
  <c r="R2901" i="9" s="1"/>
  <c r="I2901" i="9"/>
  <c r="Q2901" i="9" s="1"/>
  <c r="S2900" i="9"/>
  <c r="J2900" i="9"/>
  <c r="R2900" i="9" s="1"/>
  <c r="I2900" i="9"/>
  <c r="Q2900" i="9" s="1"/>
  <c r="S2899" i="9"/>
  <c r="J2899" i="9"/>
  <c r="R2899" i="9" s="1"/>
  <c r="I2899" i="9"/>
  <c r="Q2899" i="9" s="1"/>
  <c r="S2898" i="9"/>
  <c r="J2898" i="9"/>
  <c r="R2898" i="9" s="1"/>
  <c r="I2898" i="9"/>
  <c r="Q2898" i="9" s="1"/>
  <c r="S2897" i="9"/>
  <c r="J2897" i="9"/>
  <c r="R2897" i="9" s="1"/>
  <c r="I2897" i="9"/>
  <c r="Q2897" i="9" s="1"/>
  <c r="S2896" i="9"/>
  <c r="J2896" i="9"/>
  <c r="R2896" i="9" s="1"/>
  <c r="I2896" i="9"/>
  <c r="Q2896" i="9" s="1"/>
  <c r="S2895" i="9"/>
  <c r="J2895" i="9"/>
  <c r="R2895" i="9" s="1"/>
  <c r="I2895" i="9"/>
  <c r="Q2895" i="9" s="1"/>
  <c r="S2894" i="9"/>
  <c r="J2894" i="9"/>
  <c r="R2894" i="9" s="1"/>
  <c r="I2894" i="9"/>
  <c r="Q2894" i="9" s="1"/>
  <c r="S2893" i="9"/>
  <c r="J2893" i="9"/>
  <c r="R2893" i="9" s="1"/>
  <c r="I2893" i="9"/>
  <c r="Q2893" i="9" s="1"/>
  <c r="S2892" i="9"/>
  <c r="J2892" i="9"/>
  <c r="R2892" i="9" s="1"/>
  <c r="I2892" i="9"/>
  <c r="Q2892" i="9" s="1"/>
  <c r="S2891" i="9"/>
  <c r="J2891" i="9"/>
  <c r="R2891" i="9" s="1"/>
  <c r="I2891" i="9"/>
  <c r="Q2891" i="9" s="1"/>
  <c r="S2890" i="9"/>
  <c r="J2890" i="9"/>
  <c r="R2890" i="9" s="1"/>
  <c r="I2890" i="9"/>
  <c r="Q2890" i="9" s="1"/>
  <c r="S2889" i="9"/>
  <c r="J2889" i="9"/>
  <c r="R2889" i="9" s="1"/>
  <c r="I2889" i="9"/>
  <c r="Q2889" i="9" s="1"/>
  <c r="S2888" i="9"/>
  <c r="J2888" i="9"/>
  <c r="R2888" i="9" s="1"/>
  <c r="I2888" i="9"/>
  <c r="Q2888" i="9" s="1"/>
  <c r="S2887" i="9"/>
  <c r="J2887" i="9"/>
  <c r="R2887" i="9" s="1"/>
  <c r="I2887" i="9"/>
  <c r="Q2887" i="9" s="1"/>
  <c r="S2886" i="9"/>
  <c r="J2886" i="9"/>
  <c r="R2886" i="9" s="1"/>
  <c r="I2886" i="9"/>
  <c r="Q2886" i="9" s="1"/>
  <c r="S2885" i="9"/>
  <c r="J2885" i="9"/>
  <c r="R2885" i="9" s="1"/>
  <c r="I2885" i="9"/>
  <c r="Q2885" i="9" s="1"/>
  <c r="S2884" i="9"/>
  <c r="J2884" i="9"/>
  <c r="R2884" i="9" s="1"/>
  <c r="I2884" i="9"/>
  <c r="Q2884" i="9" s="1"/>
  <c r="S2883" i="9"/>
  <c r="J2883" i="9"/>
  <c r="R2883" i="9" s="1"/>
  <c r="I2883" i="9"/>
  <c r="Q2883" i="9" s="1"/>
  <c r="S2882" i="9"/>
  <c r="J2882" i="9"/>
  <c r="R2882" i="9" s="1"/>
  <c r="I2882" i="9"/>
  <c r="Q2882" i="9" s="1"/>
  <c r="S2881" i="9"/>
  <c r="J2881" i="9"/>
  <c r="R2881" i="9" s="1"/>
  <c r="I2881" i="9"/>
  <c r="Q2881" i="9" s="1"/>
  <c r="S2880" i="9"/>
  <c r="J2880" i="9"/>
  <c r="R2880" i="9" s="1"/>
  <c r="I2880" i="9"/>
  <c r="Q2880" i="9" s="1"/>
  <c r="S2879" i="9"/>
  <c r="J2879" i="9"/>
  <c r="R2879" i="9" s="1"/>
  <c r="I2879" i="9"/>
  <c r="Q2879" i="9" s="1"/>
  <c r="S2878" i="9"/>
  <c r="J2878" i="9"/>
  <c r="R2878" i="9" s="1"/>
  <c r="I2878" i="9"/>
  <c r="Q2878" i="9" s="1"/>
  <c r="S2877" i="9"/>
  <c r="J2877" i="9"/>
  <c r="R2877" i="9" s="1"/>
  <c r="I2877" i="9"/>
  <c r="Q2877" i="9" s="1"/>
  <c r="S2876" i="9"/>
  <c r="J2876" i="9"/>
  <c r="R2876" i="9" s="1"/>
  <c r="I2876" i="9"/>
  <c r="Q2876" i="9" s="1"/>
  <c r="S2875" i="9"/>
  <c r="J2875" i="9"/>
  <c r="R2875" i="9" s="1"/>
  <c r="I2875" i="9"/>
  <c r="Q2875" i="9" s="1"/>
  <c r="S2874" i="9"/>
  <c r="J2874" i="9"/>
  <c r="R2874" i="9" s="1"/>
  <c r="I2874" i="9"/>
  <c r="Q2874" i="9" s="1"/>
  <c r="S2873" i="9"/>
  <c r="J2873" i="9"/>
  <c r="R2873" i="9" s="1"/>
  <c r="I2873" i="9"/>
  <c r="Q2873" i="9" s="1"/>
  <c r="S2872" i="9"/>
  <c r="J2872" i="9"/>
  <c r="R2872" i="9" s="1"/>
  <c r="I2872" i="9"/>
  <c r="Q2872" i="9" s="1"/>
  <c r="S2871" i="9"/>
  <c r="J2871" i="9"/>
  <c r="R2871" i="9" s="1"/>
  <c r="I2871" i="9"/>
  <c r="Q2871" i="9" s="1"/>
  <c r="S2870" i="9"/>
  <c r="J2870" i="9"/>
  <c r="R2870" i="9" s="1"/>
  <c r="I2870" i="9"/>
  <c r="Q2870" i="9" s="1"/>
  <c r="S2869" i="9"/>
  <c r="J2869" i="9"/>
  <c r="R2869" i="9" s="1"/>
  <c r="I2869" i="9"/>
  <c r="Q2869" i="9" s="1"/>
  <c r="S2868" i="9"/>
  <c r="J2868" i="9"/>
  <c r="R2868" i="9" s="1"/>
  <c r="I2868" i="9"/>
  <c r="Q2868" i="9" s="1"/>
  <c r="S2867" i="9"/>
  <c r="J2867" i="9"/>
  <c r="R2867" i="9" s="1"/>
  <c r="I2867" i="9"/>
  <c r="Q2867" i="9" s="1"/>
  <c r="S2866" i="9"/>
  <c r="J2866" i="9"/>
  <c r="R2866" i="9" s="1"/>
  <c r="I2866" i="9"/>
  <c r="Q2866" i="9" s="1"/>
  <c r="S2865" i="9"/>
  <c r="J2865" i="9"/>
  <c r="R2865" i="9" s="1"/>
  <c r="I2865" i="9"/>
  <c r="Q2865" i="9" s="1"/>
  <c r="S2864" i="9"/>
  <c r="J2864" i="9"/>
  <c r="R2864" i="9" s="1"/>
  <c r="I2864" i="9"/>
  <c r="Q2864" i="9" s="1"/>
  <c r="S2863" i="9"/>
  <c r="J2863" i="9"/>
  <c r="R2863" i="9" s="1"/>
  <c r="I2863" i="9"/>
  <c r="Q2863" i="9" s="1"/>
  <c r="S2862" i="9"/>
  <c r="J2862" i="9"/>
  <c r="R2862" i="9" s="1"/>
  <c r="I2862" i="9"/>
  <c r="Q2862" i="9" s="1"/>
  <c r="S2861" i="9"/>
  <c r="J2861" i="9"/>
  <c r="R2861" i="9" s="1"/>
  <c r="I2861" i="9"/>
  <c r="Q2861" i="9" s="1"/>
  <c r="S2860" i="9"/>
  <c r="J2860" i="9"/>
  <c r="R2860" i="9" s="1"/>
  <c r="I2860" i="9"/>
  <c r="Q2860" i="9" s="1"/>
  <c r="S2859" i="9"/>
  <c r="J2859" i="9"/>
  <c r="R2859" i="9" s="1"/>
  <c r="I2859" i="9"/>
  <c r="Q2859" i="9" s="1"/>
  <c r="S2858" i="9"/>
  <c r="J2858" i="9"/>
  <c r="R2858" i="9" s="1"/>
  <c r="I2858" i="9"/>
  <c r="Q2858" i="9" s="1"/>
  <c r="S2857" i="9"/>
  <c r="J2857" i="9"/>
  <c r="R2857" i="9" s="1"/>
  <c r="I2857" i="9"/>
  <c r="Q2857" i="9" s="1"/>
  <c r="S2856" i="9"/>
  <c r="J2856" i="9"/>
  <c r="R2856" i="9" s="1"/>
  <c r="I2856" i="9"/>
  <c r="Q2856" i="9" s="1"/>
  <c r="S2855" i="9"/>
  <c r="J2855" i="9"/>
  <c r="R2855" i="9" s="1"/>
  <c r="I2855" i="9"/>
  <c r="Q2855" i="9" s="1"/>
  <c r="S2854" i="9"/>
  <c r="J2854" i="9"/>
  <c r="R2854" i="9" s="1"/>
  <c r="I2854" i="9"/>
  <c r="Q2854" i="9" s="1"/>
  <c r="S2853" i="9"/>
  <c r="J2853" i="9"/>
  <c r="R2853" i="9" s="1"/>
  <c r="I2853" i="9"/>
  <c r="Q2853" i="9" s="1"/>
  <c r="S2852" i="9"/>
  <c r="J2852" i="9"/>
  <c r="R2852" i="9" s="1"/>
  <c r="I2852" i="9"/>
  <c r="Q2852" i="9" s="1"/>
  <c r="S2851" i="9"/>
  <c r="J2851" i="9"/>
  <c r="R2851" i="9" s="1"/>
  <c r="I2851" i="9"/>
  <c r="Q2851" i="9" s="1"/>
  <c r="S2850" i="9"/>
  <c r="J2850" i="9"/>
  <c r="R2850" i="9" s="1"/>
  <c r="I2850" i="9"/>
  <c r="Q2850" i="9" s="1"/>
  <c r="S2849" i="9"/>
  <c r="J2849" i="9"/>
  <c r="R2849" i="9" s="1"/>
  <c r="I2849" i="9"/>
  <c r="Q2849" i="9" s="1"/>
  <c r="S2848" i="9"/>
  <c r="J2848" i="9"/>
  <c r="R2848" i="9" s="1"/>
  <c r="I2848" i="9"/>
  <c r="Q2848" i="9" s="1"/>
  <c r="S2847" i="9"/>
  <c r="J2847" i="9"/>
  <c r="R2847" i="9" s="1"/>
  <c r="I2847" i="9"/>
  <c r="Q2847" i="9" s="1"/>
  <c r="S2846" i="9"/>
  <c r="J2846" i="9"/>
  <c r="R2846" i="9" s="1"/>
  <c r="I2846" i="9"/>
  <c r="Q2846" i="9" s="1"/>
  <c r="S2845" i="9"/>
  <c r="J2845" i="9"/>
  <c r="R2845" i="9" s="1"/>
  <c r="I2845" i="9"/>
  <c r="Q2845" i="9" s="1"/>
  <c r="S2844" i="9"/>
  <c r="J2844" i="9"/>
  <c r="R2844" i="9" s="1"/>
  <c r="I2844" i="9"/>
  <c r="Q2844" i="9" s="1"/>
  <c r="S2843" i="9"/>
  <c r="J2843" i="9"/>
  <c r="R2843" i="9" s="1"/>
  <c r="I2843" i="9"/>
  <c r="Q2843" i="9" s="1"/>
  <c r="S2842" i="9"/>
  <c r="J2842" i="9"/>
  <c r="R2842" i="9" s="1"/>
  <c r="I2842" i="9"/>
  <c r="Q2842" i="9" s="1"/>
  <c r="S2841" i="9"/>
  <c r="J2841" i="9"/>
  <c r="R2841" i="9" s="1"/>
  <c r="I2841" i="9"/>
  <c r="Q2841" i="9" s="1"/>
  <c r="S2840" i="9"/>
  <c r="J2840" i="9"/>
  <c r="R2840" i="9" s="1"/>
  <c r="I2840" i="9"/>
  <c r="Q2840" i="9" s="1"/>
  <c r="S2839" i="9"/>
  <c r="J2839" i="9"/>
  <c r="R2839" i="9" s="1"/>
  <c r="I2839" i="9"/>
  <c r="Q2839" i="9" s="1"/>
  <c r="S2838" i="9"/>
  <c r="J2838" i="9"/>
  <c r="R2838" i="9" s="1"/>
  <c r="I2838" i="9"/>
  <c r="Q2838" i="9" s="1"/>
  <c r="S2837" i="9"/>
  <c r="J2837" i="9"/>
  <c r="R2837" i="9" s="1"/>
  <c r="I2837" i="9"/>
  <c r="Q2837" i="9" s="1"/>
  <c r="S2836" i="9"/>
  <c r="J2836" i="9"/>
  <c r="R2836" i="9" s="1"/>
  <c r="I2836" i="9"/>
  <c r="Q2836" i="9" s="1"/>
  <c r="S2835" i="9"/>
  <c r="J2835" i="9"/>
  <c r="R2835" i="9" s="1"/>
  <c r="I2835" i="9"/>
  <c r="Q2835" i="9" s="1"/>
  <c r="S2834" i="9"/>
  <c r="J2834" i="9"/>
  <c r="R2834" i="9" s="1"/>
  <c r="I2834" i="9"/>
  <c r="Q2834" i="9" s="1"/>
  <c r="S2833" i="9"/>
  <c r="J2833" i="9"/>
  <c r="R2833" i="9" s="1"/>
  <c r="I2833" i="9"/>
  <c r="Q2833" i="9" s="1"/>
  <c r="S2832" i="9"/>
  <c r="J2832" i="9"/>
  <c r="R2832" i="9" s="1"/>
  <c r="I2832" i="9"/>
  <c r="Q2832" i="9" s="1"/>
  <c r="S2831" i="9"/>
  <c r="J2831" i="9"/>
  <c r="R2831" i="9" s="1"/>
  <c r="I2831" i="9"/>
  <c r="Q2831" i="9" s="1"/>
  <c r="S2830" i="9"/>
  <c r="J2830" i="9"/>
  <c r="R2830" i="9" s="1"/>
  <c r="I2830" i="9"/>
  <c r="Q2830" i="9" s="1"/>
  <c r="S2829" i="9"/>
  <c r="J2829" i="9"/>
  <c r="R2829" i="9" s="1"/>
  <c r="I2829" i="9"/>
  <c r="Q2829" i="9" s="1"/>
  <c r="S2828" i="9"/>
  <c r="J2828" i="9"/>
  <c r="R2828" i="9" s="1"/>
  <c r="I2828" i="9"/>
  <c r="Q2828" i="9" s="1"/>
  <c r="S2827" i="9"/>
  <c r="J2827" i="9"/>
  <c r="R2827" i="9" s="1"/>
  <c r="I2827" i="9"/>
  <c r="Q2827" i="9" s="1"/>
  <c r="S2826" i="9"/>
  <c r="J2826" i="9"/>
  <c r="R2826" i="9" s="1"/>
  <c r="I2826" i="9"/>
  <c r="Q2826" i="9" s="1"/>
  <c r="S2825" i="9"/>
  <c r="J2825" i="9"/>
  <c r="R2825" i="9" s="1"/>
  <c r="I2825" i="9"/>
  <c r="Q2825" i="9" s="1"/>
  <c r="S2824" i="9"/>
  <c r="J2824" i="9"/>
  <c r="R2824" i="9" s="1"/>
  <c r="I2824" i="9"/>
  <c r="Q2824" i="9" s="1"/>
  <c r="S2823" i="9"/>
  <c r="J2823" i="9"/>
  <c r="R2823" i="9" s="1"/>
  <c r="I2823" i="9"/>
  <c r="Q2823" i="9" s="1"/>
  <c r="S2822" i="9"/>
  <c r="J2822" i="9"/>
  <c r="R2822" i="9" s="1"/>
  <c r="I2822" i="9"/>
  <c r="Q2822" i="9" s="1"/>
  <c r="S2821" i="9"/>
  <c r="J2821" i="9"/>
  <c r="R2821" i="9" s="1"/>
  <c r="I2821" i="9"/>
  <c r="Q2821" i="9" s="1"/>
  <c r="S2820" i="9"/>
  <c r="J2820" i="9"/>
  <c r="R2820" i="9" s="1"/>
  <c r="I2820" i="9"/>
  <c r="Q2820" i="9" s="1"/>
  <c r="S2819" i="9"/>
  <c r="J2819" i="9"/>
  <c r="R2819" i="9" s="1"/>
  <c r="I2819" i="9"/>
  <c r="Q2819" i="9" s="1"/>
  <c r="S2818" i="9"/>
  <c r="J2818" i="9"/>
  <c r="R2818" i="9" s="1"/>
  <c r="I2818" i="9"/>
  <c r="Q2818" i="9" s="1"/>
  <c r="S2817" i="9"/>
  <c r="J2817" i="9"/>
  <c r="R2817" i="9" s="1"/>
  <c r="I2817" i="9"/>
  <c r="Q2817" i="9" s="1"/>
  <c r="S2816" i="9"/>
  <c r="J2816" i="9"/>
  <c r="R2816" i="9" s="1"/>
  <c r="I2816" i="9"/>
  <c r="Q2816" i="9" s="1"/>
  <c r="S2815" i="9"/>
  <c r="J2815" i="9"/>
  <c r="R2815" i="9" s="1"/>
  <c r="I2815" i="9"/>
  <c r="Q2815" i="9" s="1"/>
  <c r="S2814" i="9"/>
  <c r="J2814" i="9"/>
  <c r="R2814" i="9" s="1"/>
  <c r="I2814" i="9"/>
  <c r="Q2814" i="9" s="1"/>
  <c r="S2813" i="9"/>
  <c r="J2813" i="9"/>
  <c r="R2813" i="9" s="1"/>
  <c r="I2813" i="9"/>
  <c r="Q2813" i="9" s="1"/>
  <c r="S2812" i="9"/>
  <c r="J2812" i="9"/>
  <c r="R2812" i="9" s="1"/>
  <c r="I2812" i="9"/>
  <c r="Q2812" i="9" s="1"/>
  <c r="S2811" i="9"/>
  <c r="J2811" i="9"/>
  <c r="R2811" i="9" s="1"/>
  <c r="I2811" i="9"/>
  <c r="Q2811" i="9" s="1"/>
  <c r="S2810" i="9"/>
  <c r="J2810" i="9"/>
  <c r="R2810" i="9" s="1"/>
  <c r="I2810" i="9"/>
  <c r="Q2810" i="9" s="1"/>
  <c r="S2809" i="9"/>
  <c r="J2809" i="9"/>
  <c r="R2809" i="9" s="1"/>
  <c r="I2809" i="9"/>
  <c r="Q2809" i="9" s="1"/>
  <c r="S2808" i="9"/>
  <c r="J2808" i="9"/>
  <c r="R2808" i="9" s="1"/>
  <c r="I2808" i="9"/>
  <c r="Q2808" i="9" s="1"/>
  <c r="S2807" i="9"/>
  <c r="J2807" i="9"/>
  <c r="R2807" i="9" s="1"/>
  <c r="I2807" i="9"/>
  <c r="Q2807" i="9" s="1"/>
  <c r="S2806" i="9"/>
  <c r="J2806" i="9"/>
  <c r="R2806" i="9" s="1"/>
  <c r="I2806" i="9"/>
  <c r="Q2806" i="9" s="1"/>
  <c r="S2805" i="9"/>
  <c r="J2805" i="9"/>
  <c r="R2805" i="9" s="1"/>
  <c r="I2805" i="9"/>
  <c r="Q2805" i="9" s="1"/>
  <c r="S2804" i="9"/>
  <c r="J2804" i="9"/>
  <c r="R2804" i="9" s="1"/>
  <c r="I2804" i="9"/>
  <c r="Q2804" i="9" s="1"/>
  <c r="S2803" i="9"/>
  <c r="J2803" i="9"/>
  <c r="R2803" i="9" s="1"/>
  <c r="I2803" i="9"/>
  <c r="Q2803" i="9" s="1"/>
  <c r="S2802" i="9"/>
  <c r="J2802" i="9"/>
  <c r="R2802" i="9" s="1"/>
  <c r="I2802" i="9"/>
  <c r="Q2802" i="9" s="1"/>
  <c r="S2801" i="9"/>
  <c r="J2801" i="9"/>
  <c r="R2801" i="9" s="1"/>
  <c r="I2801" i="9"/>
  <c r="Q2801" i="9" s="1"/>
  <c r="S2800" i="9"/>
  <c r="J2800" i="9"/>
  <c r="R2800" i="9" s="1"/>
  <c r="I2800" i="9"/>
  <c r="Q2800" i="9" s="1"/>
  <c r="S2799" i="9"/>
  <c r="J2799" i="9"/>
  <c r="R2799" i="9" s="1"/>
  <c r="I2799" i="9"/>
  <c r="Q2799" i="9" s="1"/>
  <c r="S2798" i="9"/>
  <c r="J2798" i="9"/>
  <c r="R2798" i="9" s="1"/>
  <c r="I2798" i="9"/>
  <c r="Q2798" i="9" s="1"/>
  <c r="S2797" i="9"/>
  <c r="J2797" i="9"/>
  <c r="R2797" i="9" s="1"/>
  <c r="I2797" i="9"/>
  <c r="Q2797" i="9" s="1"/>
  <c r="S2796" i="9"/>
  <c r="J2796" i="9"/>
  <c r="R2796" i="9" s="1"/>
  <c r="I2796" i="9"/>
  <c r="Q2796" i="9" s="1"/>
  <c r="S2795" i="9"/>
  <c r="J2795" i="9"/>
  <c r="R2795" i="9" s="1"/>
  <c r="I2795" i="9"/>
  <c r="Q2795" i="9" s="1"/>
  <c r="S2794" i="9"/>
  <c r="J2794" i="9"/>
  <c r="R2794" i="9" s="1"/>
  <c r="I2794" i="9"/>
  <c r="Q2794" i="9" s="1"/>
  <c r="S2793" i="9"/>
  <c r="J2793" i="9"/>
  <c r="R2793" i="9" s="1"/>
  <c r="I2793" i="9"/>
  <c r="Q2793" i="9" s="1"/>
  <c r="S2792" i="9"/>
  <c r="J2792" i="9"/>
  <c r="R2792" i="9" s="1"/>
  <c r="I2792" i="9"/>
  <c r="Q2792" i="9" s="1"/>
  <c r="S2791" i="9"/>
  <c r="J2791" i="9"/>
  <c r="R2791" i="9" s="1"/>
  <c r="I2791" i="9"/>
  <c r="Q2791" i="9" s="1"/>
  <c r="S2790" i="9"/>
  <c r="J2790" i="9"/>
  <c r="R2790" i="9" s="1"/>
  <c r="I2790" i="9"/>
  <c r="Q2790" i="9" s="1"/>
  <c r="S2789" i="9"/>
  <c r="J2789" i="9"/>
  <c r="R2789" i="9" s="1"/>
  <c r="I2789" i="9"/>
  <c r="Q2789" i="9" s="1"/>
  <c r="S2788" i="9"/>
  <c r="J2788" i="9"/>
  <c r="R2788" i="9" s="1"/>
  <c r="I2788" i="9"/>
  <c r="Q2788" i="9" s="1"/>
  <c r="S2787" i="9"/>
  <c r="J2787" i="9"/>
  <c r="R2787" i="9" s="1"/>
  <c r="I2787" i="9"/>
  <c r="Q2787" i="9" s="1"/>
  <c r="S2786" i="9"/>
  <c r="J2786" i="9"/>
  <c r="R2786" i="9" s="1"/>
  <c r="I2786" i="9"/>
  <c r="Q2786" i="9" s="1"/>
  <c r="S2785" i="9"/>
  <c r="J2785" i="9"/>
  <c r="R2785" i="9" s="1"/>
  <c r="I2785" i="9"/>
  <c r="Q2785" i="9" s="1"/>
  <c r="S2784" i="9"/>
  <c r="J2784" i="9"/>
  <c r="R2784" i="9" s="1"/>
  <c r="I2784" i="9"/>
  <c r="Q2784" i="9" s="1"/>
  <c r="S2783" i="9"/>
  <c r="J2783" i="9"/>
  <c r="R2783" i="9" s="1"/>
  <c r="I2783" i="9"/>
  <c r="Q2783" i="9" s="1"/>
  <c r="S2782" i="9"/>
  <c r="J2782" i="9"/>
  <c r="R2782" i="9" s="1"/>
  <c r="I2782" i="9"/>
  <c r="Q2782" i="9" s="1"/>
  <c r="S2781" i="9"/>
  <c r="J2781" i="9"/>
  <c r="R2781" i="9" s="1"/>
  <c r="I2781" i="9"/>
  <c r="Q2781" i="9" s="1"/>
  <c r="S2780" i="9"/>
  <c r="J2780" i="9"/>
  <c r="R2780" i="9" s="1"/>
  <c r="I2780" i="9"/>
  <c r="Q2780" i="9" s="1"/>
  <c r="S2779" i="9"/>
  <c r="J2779" i="9"/>
  <c r="R2779" i="9" s="1"/>
  <c r="I2779" i="9"/>
  <c r="Q2779" i="9" s="1"/>
  <c r="S2778" i="9"/>
  <c r="J2778" i="9"/>
  <c r="R2778" i="9" s="1"/>
  <c r="I2778" i="9"/>
  <c r="Q2778" i="9" s="1"/>
  <c r="S2777" i="9"/>
  <c r="J2777" i="9"/>
  <c r="R2777" i="9" s="1"/>
  <c r="I2777" i="9"/>
  <c r="Q2777" i="9" s="1"/>
  <c r="S2776" i="9"/>
  <c r="J2776" i="9"/>
  <c r="R2776" i="9" s="1"/>
  <c r="I2776" i="9"/>
  <c r="Q2776" i="9" s="1"/>
  <c r="S2775" i="9"/>
  <c r="J2775" i="9"/>
  <c r="R2775" i="9" s="1"/>
  <c r="I2775" i="9"/>
  <c r="Q2775" i="9" s="1"/>
  <c r="S2774" i="9"/>
  <c r="J2774" i="9"/>
  <c r="R2774" i="9" s="1"/>
  <c r="I2774" i="9"/>
  <c r="Q2774" i="9" s="1"/>
  <c r="S2773" i="9"/>
  <c r="J2773" i="9"/>
  <c r="R2773" i="9" s="1"/>
  <c r="I2773" i="9"/>
  <c r="Q2773" i="9" s="1"/>
  <c r="S2772" i="9"/>
  <c r="J2772" i="9"/>
  <c r="R2772" i="9" s="1"/>
  <c r="I2772" i="9"/>
  <c r="Q2772" i="9" s="1"/>
  <c r="S2771" i="9"/>
  <c r="J2771" i="9"/>
  <c r="R2771" i="9" s="1"/>
  <c r="I2771" i="9"/>
  <c r="Q2771" i="9" s="1"/>
  <c r="S2770" i="9"/>
  <c r="J2770" i="9"/>
  <c r="R2770" i="9" s="1"/>
  <c r="I2770" i="9"/>
  <c r="Q2770" i="9" s="1"/>
  <c r="S2769" i="9"/>
  <c r="J2769" i="9"/>
  <c r="R2769" i="9" s="1"/>
  <c r="I2769" i="9"/>
  <c r="Q2769" i="9" s="1"/>
  <c r="S2768" i="9"/>
  <c r="J2768" i="9"/>
  <c r="R2768" i="9" s="1"/>
  <c r="I2768" i="9"/>
  <c r="Q2768" i="9" s="1"/>
  <c r="S2767" i="9"/>
  <c r="J2767" i="9"/>
  <c r="R2767" i="9" s="1"/>
  <c r="I2767" i="9"/>
  <c r="Q2767" i="9" s="1"/>
  <c r="S2766" i="9"/>
  <c r="J2766" i="9"/>
  <c r="R2766" i="9" s="1"/>
  <c r="I2766" i="9"/>
  <c r="Q2766" i="9" s="1"/>
  <c r="S2765" i="9"/>
  <c r="J2765" i="9"/>
  <c r="R2765" i="9" s="1"/>
  <c r="I2765" i="9"/>
  <c r="Q2765" i="9" s="1"/>
  <c r="S2764" i="9"/>
  <c r="J2764" i="9"/>
  <c r="R2764" i="9" s="1"/>
  <c r="I2764" i="9"/>
  <c r="Q2764" i="9" s="1"/>
  <c r="S2763" i="9"/>
  <c r="J2763" i="9"/>
  <c r="R2763" i="9" s="1"/>
  <c r="I2763" i="9"/>
  <c r="Q2763" i="9" s="1"/>
  <c r="S2762" i="9"/>
  <c r="J2762" i="9"/>
  <c r="R2762" i="9" s="1"/>
  <c r="I2762" i="9"/>
  <c r="Q2762" i="9" s="1"/>
  <c r="S2761" i="9"/>
  <c r="J2761" i="9"/>
  <c r="R2761" i="9" s="1"/>
  <c r="I2761" i="9"/>
  <c r="Q2761" i="9" s="1"/>
  <c r="S2760" i="9"/>
  <c r="J2760" i="9"/>
  <c r="R2760" i="9" s="1"/>
  <c r="I2760" i="9"/>
  <c r="Q2760" i="9" s="1"/>
  <c r="S2759" i="9"/>
  <c r="J2759" i="9"/>
  <c r="R2759" i="9" s="1"/>
  <c r="I2759" i="9"/>
  <c r="Q2759" i="9" s="1"/>
  <c r="S2758" i="9"/>
  <c r="J2758" i="9"/>
  <c r="R2758" i="9" s="1"/>
  <c r="I2758" i="9"/>
  <c r="Q2758" i="9" s="1"/>
  <c r="S2757" i="9"/>
  <c r="J2757" i="9"/>
  <c r="R2757" i="9" s="1"/>
  <c r="I2757" i="9"/>
  <c r="Q2757" i="9" s="1"/>
  <c r="S2756" i="9"/>
  <c r="J2756" i="9"/>
  <c r="R2756" i="9" s="1"/>
  <c r="I2756" i="9"/>
  <c r="Q2756" i="9" s="1"/>
  <c r="S2755" i="9"/>
  <c r="J2755" i="9"/>
  <c r="R2755" i="9" s="1"/>
  <c r="I2755" i="9"/>
  <c r="Q2755" i="9" s="1"/>
  <c r="S2754" i="9"/>
  <c r="J2754" i="9"/>
  <c r="R2754" i="9" s="1"/>
  <c r="I2754" i="9"/>
  <c r="Q2754" i="9" s="1"/>
  <c r="S2753" i="9"/>
  <c r="J2753" i="9"/>
  <c r="R2753" i="9" s="1"/>
  <c r="I2753" i="9"/>
  <c r="Q2753" i="9" s="1"/>
  <c r="S2752" i="9"/>
  <c r="J2752" i="9"/>
  <c r="R2752" i="9" s="1"/>
  <c r="I2752" i="9"/>
  <c r="Q2752" i="9" s="1"/>
  <c r="S2751" i="9"/>
  <c r="J2751" i="9"/>
  <c r="R2751" i="9" s="1"/>
  <c r="I2751" i="9"/>
  <c r="Q2751" i="9" s="1"/>
  <c r="S2750" i="9"/>
  <c r="J2750" i="9"/>
  <c r="R2750" i="9" s="1"/>
  <c r="I2750" i="9"/>
  <c r="Q2750" i="9" s="1"/>
  <c r="S2749" i="9"/>
  <c r="J2749" i="9"/>
  <c r="R2749" i="9" s="1"/>
  <c r="I2749" i="9"/>
  <c r="Q2749" i="9" s="1"/>
  <c r="S2748" i="9"/>
  <c r="J2748" i="9"/>
  <c r="R2748" i="9" s="1"/>
  <c r="I2748" i="9"/>
  <c r="Q2748" i="9" s="1"/>
  <c r="S2747" i="9"/>
  <c r="J2747" i="9"/>
  <c r="R2747" i="9" s="1"/>
  <c r="I2747" i="9"/>
  <c r="Q2747" i="9" s="1"/>
  <c r="S2746" i="9"/>
  <c r="J2746" i="9"/>
  <c r="R2746" i="9" s="1"/>
  <c r="I2746" i="9"/>
  <c r="Q2746" i="9" s="1"/>
  <c r="S2745" i="9"/>
  <c r="J2745" i="9"/>
  <c r="R2745" i="9" s="1"/>
  <c r="I2745" i="9"/>
  <c r="Q2745" i="9" s="1"/>
  <c r="S2744" i="9"/>
  <c r="J2744" i="9"/>
  <c r="R2744" i="9" s="1"/>
  <c r="I2744" i="9"/>
  <c r="Q2744" i="9" s="1"/>
  <c r="S2743" i="9"/>
  <c r="J2743" i="9"/>
  <c r="R2743" i="9" s="1"/>
  <c r="I2743" i="9"/>
  <c r="Q2743" i="9" s="1"/>
  <c r="S2742" i="9"/>
  <c r="J2742" i="9"/>
  <c r="R2742" i="9" s="1"/>
  <c r="I2742" i="9"/>
  <c r="Q2742" i="9" s="1"/>
  <c r="S2741" i="9"/>
  <c r="J2741" i="9"/>
  <c r="R2741" i="9" s="1"/>
  <c r="I2741" i="9"/>
  <c r="Q2741" i="9" s="1"/>
  <c r="S2740" i="9"/>
  <c r="J2740" i="9"/>
  <c r="R2740" i="9" s="1"/>
  <c r="I2740" i="9"/>
  <c r="Q2740" i="9" s="1"/>
  <c r="S2739" i="9"/>
  <c r="J2739" i="9"/>
  <c r="R2739" i="9" s="1"/>
  <c r="I2739" i="9"/>
  <c r="Q2739" i="9" s="1"/>
  <c r="S2738" i="9"/>
  <c r="J2738" i="9"/>
  <c r="R2738" i="9" s="1"/>
  <c r="I2738" i="9"/>
  <c r="Q2738" i="9" s="1"/>
  <c r="S2737" i="9"/>
  <c r="J2737" i="9"/>
  <c r="R2737" i="9" s="1"/>
  <c r="I2737" i="9"/>
  <c r="Q2737" i="9" s="1"/>
  <c r="S2736" i="9"/>
  <c r="J2736" i="9"/>
  <c r="R2736" i="9" s="1"/>
  <c r="I2736" i="9"/>
  <c r="Q2736" i="9" s="1"/>
  <c r="S2735" i="9"/>
  <c r="J2735" i="9"/>
  <c r="R2735" i="9" s="1"/>
  <c r="I2735" i="9"/>
  <c r="Q2735" i="9" s="1"/>
  <c r="S2734" i="9"/>
  <c r="J2734" i="9"/>
  <c r="R2734" i="9" s="1"/>
  <c r="I2734" i="9"/>
  <c r="Q2734" i="9" s="1"/>
  <c r="S2733" i="9"/>
  <c r="J2733" i="9"/>
  <c r="R2733" i="9" s="1"/>
  <c r="I2733" i="9"/>
  <c r="Q2733" i="9" s="1"/>
  <c r="S2732" i="9"/>
  <c r="J2732" i="9"/>
  <c r="R2732" i="9" s="1"/>
  <c r="I2732" i="9"/>
  <c r="Q2732" i="9" s="1"/>
  <c r="S2731" i="9"/>
  <c r="J2731" i="9"/>
  <c r="R2731" i="9" s="1"/>
  <c r="I2731" i="9"/>
  <c r="Q2731" i="9" s="1"/>
  <c r="S2730" i="9"/>
  <c r="J2730" i="9"/>
  <c r="R2730" i="9" s="1"/>
  <c r="I2730" i="9"/>
  <c r="Q2730" i="9" s="1"/>
  <c r="S2729" i="9"/>
  <c r="J2729" i="9"/>
  <c r="R2729" i="9" s="1"/>
  <c r="I2729" i="9"/>
  <c r="Q2729" i="9" s="1"/>
  <c r="S2728" i="9"/>
  <c r="J2728" i="9"/>
  <c r="R2728" i="9" s="1"/>
  <c r="I2728" i="9"/>
  <c r="Q2728" i="9" s="1"/>
  <c r="S2727" i="9"/>
  <c r="J2727" i="9"/>
  <c r="R2727" i="9" s="1"/>
  <c r="I2727" i="9"/>
  <c r="Q2727" i="9" s="1"/>
  <c r="S2726" i="9"/>
  <c r="J2726" i="9"/>
  <c r="R2726" i="9" s="1"/>
  <c r="I2726" i="9"/>
  <c r="Q2726" i="9" s="1"/>
  <c r="S2725" i="9"/>
  <c r="J2725" i="9"/>
  <c r="R2725" i="9" s="1"/>
  <c r="I2725" i="9"/>
  <c r="Q2725" i="9" s="1"/>
  <c r="S2724" i="9"/>
  <c r="J2724" i="9"/>
  <c r="R2724" i="9" s="1"/>
  <c r="I2724" i="9"/>
  <c r="Q2724" i="9" s="1"/>
  <c r="S2723" i="9"/>
  <c r="J2723" i="9"/>
  <c r="R2723" i="9" s="1"/>
  <c r="I2723" i="9"/>
  <c r="Q2723" i="9" s="1"/>
  <c r="S2722" i="9"/>
  <c r="J2722" i="9"/>
  <c r="R2722" i="9" s="1"/>
  <c r="I2722" i="9"/>
  <c r="Q2722" i="9" s="1"/>
  <c r="S2721" i="9"/>
  <c r="J2721" i="9"/>
  <c r="R2721" i="9" s="1"/>
  <c r="I2721" i="9"/>
  <c r="Q2721" i="9" s="1"/>
  <c r="S2720" i="9"/>
  <c r="J2720" i="9"/>
  <c r="R2720" i="9" s="1"/>
  <c r="I2720" i="9"/>
  <c r="Q2720" i="9" s="1"/>
  <c r="S2719" i="9"/>
  <c r="J2719" i="9"/>
  <c r="R2719" i="9" s="1"/>
  <c r="I2719" i="9"/>
  <c r="Q2719" i="9" s="1"/>
  <c r="S2718" i="9"/>
  <c r="J2718" i="9"/>
  <c r="R2718" i="9" s="1"/>
  <c r="I2718" i="9"/>
  <c r="Q2718" i="9" s="1"/>
  <c r="S2717" i="9"/>
  <c r="J2717" i="9"/>
  <c r="R2717" i="9" s="1"/>
  <c r="I2717" i="9"/>
  <c r="Q2717" i="9" s="1"/>
  <c r="S2716" i="9"/>
  <c r="J2716" i="9"/>
  <c r="R2716" i="9" s="1"/>
  <c r="I2716" i="9"/>
  <c r="Q2716" i="9" s="1"/>
  <c r="S2715" i="9"/>
  <c r="J2715" i="9"/>
  <c r="R2715" i="9" s="1"/>
  <c r="I2715" i="9"/>
  <c r="Q2715" i="9" s="1"/>
  <c r="S2714" i="9"/>
  <c r="J2714" i="9"/>
  <c r="R2714" i="9" s="1"/>
  <c r="I2714" i="9"/>
  <c r="Q2714" i="9" s="1"/>
  <c r="S2713" i="9"/>
  <c r="J2713" i="9"/>
  <c r="R2713" i="9" s="1"/>
  <c r="I2713" i="9"/>
  <c r="Q2713" i="9" s="1"/>
  <c r="S2712" i="9"/>
  <c r="J2712" i="9"/>
  <c r="R2712" i="9" s="1"/>
  <c r="I2712" i="9"/>
  <c r="Q2712" i="9" s="1"/>
  <c r="S2711" i="9"/>
  <c r="J2711" i="9"/>
  <c r="R2711" i="9" s="1"/>
  <c r="I2711" i="9"/>
  <c r="Q2711" i="9" s="1"/>
  <c r="S2710" i="9"/>
  <c r="J2710" i="9"/>
  <c r="R2710" i="9" s="1"/>
  <c r="I2710" i="9"/>
  <c r="Q2710" i="9" s="1"/>
  <c r="S2709" i="9"/>
  <c r="J2709" i="9"/>
  <c r="R2709" i="9" s="1"/>
  <c r="I2709" i="9"/>
  <c r="Q2709" i="9" s="1"/>
  <c r="S2708" i="9"/>
  <c r="J2708" i="9"/>
  <c r="R2708" i="9" s="1"/>
  <c r="I2708" i="9"/>
  <c r="Q2708" i="9" s="1"/>
  <c r="S2707" i="9"/>
  <c r="J2707" i="9"/>
  <c r="R2707" i="9" s="1"/>
  <c r="I2707" i="9"/>
  <c r="Q2707" i="9" s="1"/>
  <c r="S2706" i="9"/>
  <c r="J2706" i="9"/>
  <c r="R2706" i="9" s="1"/>
  <c r="I2706" i="9"/>
  <c r="Q2706" i="9" s="1"/>
  <c r="S2705" i="9"/>
  <c r="J2705" i="9"/>
  <c r="R2705" i="9" s="1"/>
  <c r="I2705" i="9"/>
  <c r="Q2705" i="9" s="1"/>
  <c r="S2704" i="9"/>
  <c r="J2704" i="9"/>
  <c r="R2704" i="9" s="1"/>
  <c r="I2704" i="9"/>
  <c r="Q2704" i="9" s="1"/>
  <c r="S2703" i="9"/>
  <c r="J2703" i="9"/>
  <c r="R2703" i="9" s="1"/>
  <c r="I2703" i="9"/>
  <c r="Q2703" i="9" s="1"/>
  <c r="S2702" i="9"/>
  <c r="J2702" i="9"/>
  <c r="R2702" i="9" s="1"/>
  <c r="I2702" i="9"/>
  <c r="Q2702" i="9" s="1"/>
  <c r="S2701" i="9"/>
  <c r="J2701" i="9"/>
  <c r="R2701" i="9" s="1"/>
  <c r="I2701" i="9"/>
  <c r="Q2701" i="9" s="1"/>
  <c r="S2700" i="9"/>
  <c r="J2700" i="9"/>
  <c r="R2700" i="9" s="1"/>
  <c r="I2700" i="9"/>
  <c r="Q2700" i="9" s="1"/>
  <c r="S2699" i="9"/>
  <c r="J2699" i="9"/>
  <c r="R2699" i="9" s="1"/>
  <c r="I2699" i="9"/>
  <c r="Q2699" i="9" s="1"/>
  <c r="S2698" i="9"/>
  <c r="J2698" i="9"/>
  <c r="R2698" i="9" s="1"/>
  <c r="I2698" i="9"/>
  <c r="Q2698" i="9" s="1"/>
  <c r="S2697" i="9"/>
  <c r="J2697" i="9"/>
  <c r="R2697" i="9" s="1"/>
  <c r="I2697" i="9"/>
  <c r="Q2697" i="9" s="1"/>
  <c r="S2696" i="9"/>
  <c r="J2696" i="9"/>
  <c r="R2696" i="9" s="1"/>
  <c r="I2696" i="9"/>
  <c r="Q2696" i="9" s="1"/>
  <c r="S2695" i="9"/>
  <c r="J2695" i="9"/>
  <c r="R2695" i="9" s="1"/>
  <c r="I2695" i="9"/>
  <c r="Q2695" i="9" s="1"/>
  <c r="S2694" i="9"/>
  <c r="J2694" i="9"/>
  <c r="R2694" i="9" s="1"/>
  <c r="I2694" i="9"/>
  <c r="Q2694" i="9" s="1"/>
  <c r="S2693" i="9"/>
  <c r="J2693" i="9"/>
  <c r="R2693" i="9" s="1"/>
  <c r="I2693" i="9"/>
  <c r="Q2693" i="9" s="1"/>
  <c r="S2692" i="9"/>
  <c r="J2692" i="9"/>
  <c r="R2692" i="9" s="1"/>
  <c r="I2692" i="9"/>
  <c r="Q2692" i="9" s="1"/>
  <c r="S2691" i="9"/>
  <c r="J2691" i="9"/>
  <c r="R2691" i="9" s="1"/>
  <c r="I2691" i="9"/>
  <c r="Q2691" i="9" s="1"/>
  <c r="S2690" i="9"/>
  <c r="J2690" i="9"/>
  <c r="R2690" i="9" s="1"/>
  <c r="I2690" i="9"/>
  <c r="Q2690" i="9" s="1"/>
  <c r="S2689" i="9"/>
  <c r="J2689" i="9"/>
  <c r="R2689" i="9" s="1"/>
  <c r="I2689" i="9"/>
  <c r="Q2689" i="9" s="1"/>
  <c r="S2688" i="9"/>
  <c r="J2688" i="9"/>
  <c r="R2688" i="9" s="1"/>
  <c r="I2688" i="9"/>
  <c r="Q2688" i="9" s="1"/>
  <c r="S2687" i="9"/>
  <c r="J2687" i="9"/>
  <c r="R2687" i="9" s="1"/>
  <c r="I2687" i="9"/>
  <c r="Q2687" i="9" s="1"/>
  <c r="S2686" i="9"/>
  <c r="J2686" i="9"/>
  <c r="R2686" i="9" s="1"/>
  <c r="I2686" i="9"/>
  <c r="Q2686" i="9" s="1"/>
  <c r="S2685" i="9"/>
  <c r="J2685" i="9"/>
  <c r="R2685" i="9" s="1"/>
  <c r="I2685" i="9"/>
  <c r="Q2685" i="9" s="1"/>
  <c r="S2684" i="9"/>
  <c r="J2684" i="9"/>
  <c r="R2684" i="9" s="1"/>
  <c r="I2684" i="9"/>
  <c r="Q2684" i="9" s="1"/>
  <c r="S2683" i="9"/>
  <c r="J2683" i="9"/>
  <c r="R2683" i="9" s="1"/>
  <c r="I2683" i="9"/>
  <c r="Q2683" i="9" s="1"/>
  <c r="S2682" i="9"/>
  <c r="J2682" i="9"/>
  <c r="R2682" i="9" s="1"/>
  <c r="I2682" i="9"/>
  <c r="Q2682" i="9" s="1"/>
  <c r="S2681" i="9"/>
  <c r="J2681" i="9"/>
  <c r="R2681" i="9" s="1"/>
  <c r="I2681" i="9"/>
  <c r="Q2681" i="9" s="1"/>
  <c r="S2680" i="9"/>
  <c r="J2680" i="9"/>
  <c r="R2680" i="9" s="1"/>
  <c r="I2680" i="9"/>
  <c r="Q2680" i="9" s="1"/>
  <c r="S2679" i="9"/>
  <c r="J2679" i="9"/>
  <c r="R2679" i="9" s="1"/>
  <c r="I2679" i="9"/>
  <c r="Q2679" i="9" s="1"/>
  <c r="S2678" i="9"/>
  <c r="J2678" i="9"/>
  <c r="R2678" i="9" s="1"/>
  <c r="I2678" i="9"/>
  <c r="Q2678" i="9" s="1"/>
  <c r="S2677" i="9"/>
  <c r="J2677" i="9"/>
  <c r="R2677" i="9" s="1"/>
  <c r="I2677" i="9"/>
  <c r="Q2677" i="9" s="1"/>
  <c r="S2676" i="9"/>
  <c r="J2676" i="9"/>
  <c r="R2676" i="9" s="1"/>
  <c r="I2676" i="9"/>
  <c r="Q2676" i="9" s="1"/>
  <c r="S2675" i="9"/>
  <c r="J2675" i="9"/>
  <c r="R2675" i="9" s="1"/>
  <c r="I2675" i="9"/>
  <c r="Q2675" i="9" s="1"/>
  <c r="S2674" i="9"/>
  <c r="J2674" i="9"/>
  <c r="R2674" i="9" s="1"/>
  <c r="I2674" i="9"/>
  <c r="Q2674" i="9" s="1"/>
  <c r="S2673" i="9"/>
  <c r="J2673" i="9"/>
  <c r="R2673" i="9" s="1"/>
  <c r="I2673" i="9"/>
  <c r="Q2673" i="9" s="1"/>
  <c r="S2672" i="9"/>
  <c r="J2672" i="9"/>
  <c r="R2672" i="9" s="1"/>
  <c r="I2672" i="9"/>
  <c r="Q2672" i="9" s="1"/>
  <c r="S2671" i="9"/>
  <c r="J2671" i="9"/>
  <c r="R2671" i="9" s="1"/>
  <c r="I2671" i="9"/>
  <c r="Q2671" i="9" s="1"/>
  <c r="S2670" i="9"/>
  <c r="J2670" i="9"/>
  <c r="R2670" i="9" s="1"/>
  <c r="I2670" i="9"/>
  <c r="Q2670" i="9" s="1"/>
  <c r="S2669" i="9"/>
  <c r="J2669" i="9"/>
  <c r="R2669" i="9" s="1"/>
  <c r="I2669" i="9"/>
  <c r="Q2669" i="9" s="1"/>
  <c r="S2668" i="9"/>
  <c r="J2668" i="9"/>
  <c r="R2668" i="9" s="1"/>
  <c r="I2668" i="9"/>
  <c r="Q2668" i="9" s="1"/>
  <c r="S2667" i="9"/>
  <c r="J2667" i="9"/>
  <c r="R2667" i="9" s="1"/>
  <c r="I2667" i="9"/>
  <c r="Q2667" i="9" s="1"/>
  <c r="S2666" i="9"/>
  <c r="J2666" i="9"/>
  <c r="R2666" i="9" s="1"/>
  <c r="I2666" i="9"/>
  <c r="Q2666" i="9" s="1"/>
  <c r="S2665" i="9"/>
  <c r="J2665" i="9"/>
  <c r="R2665" i="9" s="1"/>
  <c r="I2665" i="9"/>
  <c r="Q2665" i="9" s="1"/>
  <c r="S2664" i="9"/>
  <c r="J2664" i="9"/>
  <c r="R2664" i="9" s="1"/>
  <c r="I2664" i="9"/>
  <c r="Q2664" i="9" s="1"/>
  <c r="S2663" i="9"/>
  <c r="J2663" i="9"/>
  <c r="R2663" i="9" s="1"/>
  <c r="I2663" i="9"/>
  <c r="Q2663" i="9" s="1"/>
  <c r="S2662" i="9"/>
  <c r="J2662" i="9"/>
  <c r="R2662" i="9" s="1"/>
  <c r="I2662" i="9"/>
  <c r="Q2662" i="9" s="1"/>
  <c r="S2661" i="9"/>
  <c r="J2661" i="9"/>
  <c r="R2661" i="9" s="1"/>
  <c r="I2661" i="9"/>
  <c r="Q2661" i="9" s="1"/>
  <c r="S2660" i="9"/>
  <c r="J2660" i="9"/>
  <c r="R2660" i="9" s="1"/>
  <c r="I2660" i="9"/>
  <c r="Q2660" i="9" s="1"/>
  <c r="S2659" i="9"/>
  <c r="J2659" i="9"/>
  <c r="R2659" i="9" s="1"/>
  <c r="I2659" i="9"/>
  <c r="Q2659" i="9" s="1"/>
  <c r="S2658" i="9"/>
  <c r="J2658" i="9"/>
  <c r="R2658" i="9" s="1"/>
  <c r="I2658" i="9"/>
  <c r="Q2658" i="9" s="1"/>
  <c r="S2657" i="9"/>
  <c r="J2657" i="9"/>
  <c r="R2657" i="9" s="1"/>
  <c r="I2657" i="9"/>
  <c r="Q2657" i="9" s="1"/>
  <c r="S2656" i="9"/>
  <c r="J2656" i="9"/>
  <c r="R2656" i="9" s="1"/>
  <c r="I2656" i="9"/>
  <c r="Q2656" i="9" s="1"/>
  <c r="S2655" i="9"/>
  <c r="J2655" i="9"/>
  <c r="R2655" i="9" s="1"/>
  <c r="I2655" i="9"/>
  <c r="Q2655" i="9" s="1"/>
  <c r="S2654" i="9"/>
  <c r="J2654" i="9"/>
  <c r="R2654" i="9" s="1"/>
  <c r="I2654" i="9"/>
  <c r="Q2654" i="9" s="1"/>
  <c r="S2653" i="9"/>
  <c r="J2653" i="9"/>
  <c r="R2653" i="9" s="1"/>
  <c r="I2653" i="9"/>
  <c r="Q2653" i="9" s="1"/>
  <c r="S2652" i="9"/>
  <c r="J2652" i="9"/>
  <c r="R2652" i="9" s="1"/>
  <c r="I2652" i="9"/>
  <c r="Q2652" i="9" s="1"/>
  <c r="S2651" i="9"/>
  <c r="J2651" i="9"/>
  <c r="R2651" i="9" s="1"/>
  <c r="I2651" i="9"/>
  <c r="Q2651" i="9" s="1"/>
  <c r="S2650" i="9"/>
  <c r="J2650" i="9"/>
  <c r="R2650" i="9" s="1"/>
  <c r="I2650" i="9"/>
  <c r="Q2650" i="9" s="1"/>
  <c r="S2649" i="9"/>
  <c r="J2649" i="9"/>
  <c r="R2649" i="9" s="1"/>
  <c r="I2649" i="9"/>
  <c r="Q2649" i="9" s="1"/>
  <c r="S2648" i="9"/>
  <c r="J2648" i="9"/>
  <c r="R2648" i="9" s="1"/>
  <c r="I2648" i="9"/>
  <c r="Q2648" i="9" s="1"/>
  <c r="S2647" i="9"/>
  <c r="J2647" i="9"/>
  <c r="R2647" i="9" s="1"/>
  <c r="I2647" i="9"/>
  <c r="Q2647" i="9" s="1"/>
  <c r="S2646" i="9"/>
  <c r="J2646" i="9"/>
  <c r="R2646" i="9" s="1"/>
  <c r="I2646" i="9"/>
  <c r="Q2646" i="9" s="1"/>
  <c r="S2645" i="9"/>
  <c r="J2645" i="9"/>
  <c r="R2645" i="9" s="1"/>
  <c r="I2645" i="9"/>
  <c r="Q2645" i="9" s="1"/>
  <c r="S2644" i="9"/>
  <c r="J2644" i="9"/>
  <c r="R2644" i="9" s="1"/>
  <c r="I2644" i="9"/>
  <c r="Q2644" i="9" s="1"/>
  <c r="S2643" i="9"/>
  <c r="J2643" i="9"/>
  <c r="R2643" i="9" s="1"/>
  <c r="I2643" i="9"/>
  <c r="Q2643" i="9" s="1"/>
  <c r="S2642" i="9"/>
  <c r="J2642" i="9"/>
  <c r="R2642" i="9" s="1"/>
  <c r="I2642" i="9"/>
  <c r="Q2642" i="9" s="1"/>
  <c r="S2641" i="9"/>
  <c r="J2641" i="9"/>
  <c r="R2641" i="9" s="1"/>
  <c r="I2641" i="9"/>
  <c r="Q2641" i="9" s="1"/>
  <c r="S2640" i="9"/>
  <c r="J2640" i="9"/>
  <c r="R2640" i="9" s="1"/>
  <c r="I2640" i="9"/>
  <c r="Q2640" i="9" s="1"/>
  <c r="S2639" i="9"/>
  <c r="J2639" i="9"/>
  <c r="R2639" i="9" s="1"/>
  <c r="I2639" i="9"/>
  <c r="Q2639" i="9" s="1"/>
  <c r="S2638" i="9"/>
  <c r="J2638" i="9"/>
  <c r="R2638" i="9" s="1"/>
  <c r="I2638" i="9"/>
  <c r="Q2638" i="9" s="1"/>
  <c r="S2637" i="9"/>
  <c r="J2637" i="9"/>
  <c r="R2637" i="9" s="1"/>
  <c r="I2637" i="9"/>
  <c r="Q2637" i="9" s="1"/>
  <c r="S2636" i="9"/>
  <c r="J2636" i="9"/>
  <c r="R2636" i="9" s="1"/>
  <c r="I2636" i="9"/>
  <c r="Q2636" i="9" s="1"/>
  <c r="S2635" i="9"/>
  <c r="J2635" i="9"/>
  <c r="R2635" i="9" s="1"/>
  <c r="I2635" i="9"/>
  <c r="Q2635" i="9" s="1"/>
  <c r="S2634" i="9"/>
  <c r="J2634" i="9"/>
  <c r="R2634" i="9" s="1"/>
  <c r="I2634" i="9"/>
  <c r="Q2634" i="9" s="1"/>
  <c r="S2633" i="9"/>
  <c r="J2633" i="9"/>
  <c r="R2633" i="9" s="1"/>
  <c r="I2633" i="9"/>
  <c r="Q2633" i="9" s="1"/>
  <c r="S2632" i="9"/>
  <c r="J2632" i="9"/>
  <c r="R2632" i="9" s="1"/>
  <c r="I2632" i="9"/>
  <c r="Q2632" i="9" s="1"/>
  <c r="S2631" i="9"/>
  <c r="J2631" i="9"/>
  <c r="R2631" i="9" s="1"/>
  <c r="I2631" i="9"/>
  <c r="Q2631" i="9" s="1"/>
  <c r="S2630" i="9"/>
  <c r="J2630" i="9"/>
  <c r="R2630" i="9" s="1"/>
  <c r="I2630" i="9"/>
  <c r="Q2630" i="9" s="1"/>
  <c r="S2629" i="9"/>
  <c r="J2629" i="9"/>
  <c r="R2629" i="9" s="1"/>
  <c r="I2629" i="9"/>
  <c r="Q2629" i="9" s="1"/>
  <c r="S2628" i="9"/>
  <c r="J2628" i="9"/>
  <c r="R2628" i="9" s="1"/>
  <c r="I2628" i="9"/>
  <c r="Q2628" i="9" s="1"/>
  <c r="S2627" i="9"/>
  <c r="J2627" i="9"/>
  <c r="R2627" i="9" s="1"/>
  <c r="I2627" i="9"/>
  <c r="Q2627" i="9" s="1"/>
  <c r="S2626" i="9"/>
  <c r="J2626" i="9"/>
  <c r="R2626" i="9" s="1"/>
  <c r="I2626" i="9"/>
  <c r="Q2626" i="9" s="1"/>
  <c r="S2625" i="9"/>
  <c r="J2625" i="9"/>
  <c r="R2625" i="9" s="1"/>
  <c r="I2625" i="9"/>
  <c r="Q2625" i="9" s="1"/>
  <c r="S2624" i="9"/>
  <c r="J2624" i="9"/>
  <c r="R2624" i="9" s="1"/>
  <c r="I2624" i="9"/>
  <c r="Q2624" i="9" s="1"/>
  <c r="S2623" i="9"/>
  <c r="J2623" i="9"/>
  <c r="R2623" i="9" s="1"/>
  <c r="I2623" i="9"/>
  <c r="Q2623" i="9" s="1"/>
  <c r="S2622" i="9"/>
  <c r="J2622" i="9"/>
  <c r="R2622" i="9" s="1"/>
  <c r="I2622" i="9"/>
  <c r="Q2622" i="9" s="1"/>
  <c r="S2621" i="9"/>
  <c r="J2621" i="9"/>
  <c r="R2621" i="9" s="1"/>
  <c r="I2621" i="9"/>
  <c r="Q2621" i="9" s="1"/>
  <c r="S2620" i="9"/>
  <c r="J2620" i="9"/>
  <c r="R2620" i="9" s="1"/>
  <c r="I2620" i="9"/>
  <c r="Q2620" i="9" s="1"/>
  <c r="S2619" i="9"/>
  <c r="J2619" i="9"/>
  <c r="R2619" i="9" s="1"/>
  <c r="I2619" i="9"/>
  <c r="Q2619" i="9" s="1"/>
  <c r="S2618" i="9"/>
  <c r="J2618" i="9"/>
  <c r="R2618" i="9" s="1"/>
  <c r="I2618" i="9"/>
  <c r="Q2618" i="9" s="1"/>
  <c r="S2617" i="9"/>
  <c r="J2617" i="9"/>
  <c r="R2617" i="9" s="1"/>
  <c r="I2617" i="9"/>
  <c r="Q2617" i="9" s="1"/>
  <c r="S2616" i="9"/>
  <c r="J2616" i="9"/>
  <c r="R2616" i="9" s="1"/>
  <c r="I2616" i="9"/>
  <c r="Q2616" i="9" s="1"/>
  <c r="S2615" i="9"/>
  <c r="J2615" i="9"/>
  <c r="R2615" i="9" s="1"/>
  <c r="I2615" i="9"/>
  <c r="Q2615" i="9" s="1"/>
  <c r="S2614" i="9"/>
  <c r="J2614" i="9"/>
  <c r="R2614" i="9" s="1"/>
  <c r="I2614" i="9"/>
  <c r="Q2614" i="9" s="1"/>
  <c r="S2613" i="9"/>
  <c r="J2613" i="9"/>
  <c r="R2613" i="9" s="1"/>
  <c r="I2613" i="9"/>
  <c r="Q2613" i="9" s="1"/>
  <c r="S2612" i="9"/>
  <c r="J2612" i="9"/>
  <c r="R2612" i="9" s="1"/>
  <c r="I2612" i="9"/>
  <c r="Q2612" i="9" s="1"/>
  <c r="S2611" i="9"/>
  <c r="J2611" i="9"/>
  <c r="R2611" i="9" s="1"/>
  <c r="I2611" i="9"/>
  <c r="Q2611" i="9" s="1"/>
  <c r="S2610" i="9"/>
  <c r="J2610" i="9"/>
  <c r="R2610" i="9" s="1"/>
  <c r="I2610" i="9"/>
  <c r="Q2610" i="9" s="1"/>
  <c r="S2609" i="9"/>
  <c r="J2609" i="9"/>
  <c r="R2609" i="9" s="1"/>
  <c r="I2609" i="9"/>
  <c r="Q2609" i="9" s="1"/>
  <c r="S2608" i="9"/>
  <c r="J2608" i="9"/>
  <c r="R2608" i="9" s="1"/>
  <c r="I2608" i="9"/>
  <c r="Q2608" i="9" s="1"/>
  <c r="S2607" i="9"/>
  <c r="J2607" i="9"/>
  <c r="R2607" i="9" s="1"/>
  <c r="I2607" i="9"/>
  <c r="Q2607" i="9" s="1"/>
  <c r="S2606" i="9"/>
  <c r="J2606" i="9"/>
  <c r="R2606" i="9" s="1"/>
  <c r="I2606" i="9"/>
  <c r="Q2606" i="9" s="1"/>
  <c r="S2605" i="9"/>
  <c r="J2605" i="9"/>
  <c r="R2605" i="9" s="1"/>
  <c r="I2605" i="9"/>
  <c r="Q2605" i="9" s="1"/>
  <c r="S2604" i="9"/>
  <c r="J2604" i="9"/>
  <c r="R2604" i="9" s="1"/>
  <c r="I2604" i="9"/>
  <c r="Q2604" i="9" s="1"/>
  <c r="S2603" i="9"/>
  <c r="J2603" i="9"/>
  <c r="R2603" i="9" s="1"/>
  <c r="I2603" i="9"/>
  <c r="Q2603" i="9" s="1"/>
  <c r="S2602" i="9"/>
  <c r="J2602" i="9"/>
  <c r="R2602" i="9" s="1"/>
  <c r="I2602" i="9"/>
  <c r="Q2602" i="9" s="1"/>
  <c r="S2601" i="9"/>
  <c r="J2601" i="9"/>
  <c r="R2601" i="9" s="1"/>
  <c r="I2601" i="9"/>
  <c r="Q2601" i="9" s="1"/>
  <c r="S2600" i="9"/>
  <c r="J2600" i="9"/>
  <c r="R2600" i="9" s="1"/>
  <c r="I2600" i="9"/>
  <c r="Q2600" i="9" s="1"/>
  <c r="S2599" i="9"/>
  <c r="J2599" i="9"/>
  <c r="R2599" i="9" s="1"/>
  <c r="I2599" i="9"/>
  <c r="Q2599" i="9" s="1"/>
  <c r="S2598" i="9"/>
  <c r="J2598" i="9"/>
  <c r="R2598" i="9" s="1"/>
  <c r="I2598" i="9"/>
  <c r="Q2598" i="9" s="1"/>
  <c r="S2597" i="9"/>
  <c r="J2597" i="9"/>
  <c r="R2597" i="9" s="1"/>
  <c r="I2597" i="9"/>
  <c r="Q2597" i="9" s="1"/>
  <c r="S2596" i="9"/>
  <c r="J2596" i="9"/>
  <c r="R2596" i="9" s="1"/>
  <c r="I2596" i="9"/>
  <c r="Q2596" i="9" s="1"/>
  <c r="S2595" i="9"/>
  <c r="J2595" i="9"/>
  <c r="R2595" i="9" s="1"/>
  <c r="I2595" i="9"/>
  <c r="Q2595" i="9" s="1"/>
  <c r="S2594" i="9"/>
  <c r="J2594" i="9"/>
  <c r="R2594" i="9" s="1"/>
  <c r="I2594" i="9"/>
  <c r="Q2594" i="9" s="1"/>
  <c r="S2593" i="9"/>
  <c r="J2593" i="9"/>
  <c r="R2593" i="9" s="1"/>
  <c r="I2593" i="9"/>
  <c r="Q2593" i="9" s="1"/>
  <c r="S2592" i="9"/>
  <c r="J2592" i="9"/>
  <c r="R2592" i="9" s="1"/>
  <c r="I2592" i="9"/>
  <c r="Q2592" i="9" s="1"/>
  <c r="S2591" i="9"/>
  <c r="J2591" i="9"/>
  <c r="R2591" i="9" s="1"/>
  <c r="I2591" i="9"/>
  <c r="Q2591" i="9" s="1"/>
  <c r="S2590" i="9"/>
  <c r="J2590" i="9"/>
  <c r="R2590" i="9" s="1"/>
  <c r="I2590" i="9"/>
  <c r="Q2590" i="9" s="1"/>
  <c r="S2589" i="9"/>
  <c r="J2589" i="9"/>
  <c r="R2589" i="9" s="1"/>
  <c r="I2589" i="9"/>
  <c r="Q2589" i="9" s="1"/>
  <c r="S2588" i="9"/>
  <c r="J2588" i="9"/>
  <c r="R2588" i="9" s="1"/>
  <c r="I2588" i="9"/>
  <c r="Q2588" i="9" s="1"/>
  <c r="S2587" i="9"/>
  <c r="J2587" i="9"/>
  <c r="R2587" i="9" s="1"/>
  <c r="I2587" i="9"/>
  <c r="Q2587" i="9" s="1"/>
  <c r="S2586" i="9"/>
  <c r="J2586" i="9"/>
  <c r="R2586" i="9" s="1"/>
  <c r="I2586" i="9"/>
  <c r="Q2586" i="9" s="1"/>
  <c r="S2585" i="9"/>
  <c r="J2585" i="9"/>
  <c r="R2585" i="9" s="1"/>
  <c r="I2585" i="9"/>
  <c r="Q2585" i="9" s="1"/>
  <c r="S2584" i="9"/>
  <c r="J2584" i="9"/>
  <c r="R2584" i="9" s="1"/>
  <c r="I2584" i="9"/>
  <c r="Q2584" i="9" s="1"/>
  <c r="S2583" i="9"/>
  <c r="J2583" i="9"/>
  <c r="R2583" i="9" s="1"/>
  <c r="I2583" i="9"/>
  <c r="Q2583" i="9" s="1"/>
  <c r="S2582" i="9"/>
  <c r="J2582" i="9"/>
  <c r="R2582" i="9" s="1"/>
  <c r="I2582" i="9"/>
  <c r="Q2582" i="9" s="1"/>
  <c r="S2581" i="9"/>
  <c r="J2581" i="9"/>
  <c r="R2581" i="9" s="1"/>
  <c r="I2581" i="9"/>
  <c r="Q2581" i="9" s="1"/>
  <c r="S2580" i="9"/>
  <c r="J2580" i="9"/>
  <c r="R2580" i="9" s="1"/>
  <c r="I2580" i="9"/>
  <c r="Q2580" i="9" s="1"/>
  <c r="S2579" i="9"/>
  <c r="J2579" i="9"/>
  <c r="R2579" i="9" s="1"/>
  <c r="I2579" i="9"/>
  <c r="Q2579" i="9" s="1"/>
  <c r="S2578" i="9"/>
  <c r="J2578" i="9"/>
  <c r="R2578" i="9" s="1"/>
  <c r="I2578" i="9"/>
  <c r="Q2578" i="9" s="1"/>
  <c r="S2577" i="9"/>
  <c r="J2577" i="9"/>
  <c r="R2577" i="9" s="1"/>
  <c r="I2577" i="9"/>
  <c r="Q2577" i="9" s="1"/>
  <c r="S2576" i="9"/>
  <c r="J2576" i="9"/>
  <c r="R2576" i="9" s="1"/>
  <c r="I2576" i="9"/>
  <c r="Q2576" i="9" s="1"/>
  <c r="S2575" i="9"/>
  <c r="J2575" i="9"/>
  <c r="R2575" i="9" s="1"/>
  <c r="I2575" i="9"/>
  <c r="Q2575" i="9" s="1"/>
  <c r="S2574" i="9"/>
  <c r="J2574" i="9"/>
  <c r="R2574" i="9" s="1"/>
  <c r="I2574" i="9"/>
  <c r="Q2574" i="9" s="1"/>
  <c r="S2573" i="9"/>
  <c r="J2573" i="9"/>
  <c r="R2573" i="9" s="1"/>
  <c r="I2573" i="9"/>
  <c r="Q2573" i="9" s="1"/>
  <c r="S2572" i="9"/>
  <c r="J2572" i="9"/>
  <c r="R2572" i="9" s="1"/>
  <c r="I2572" i="9"/>
  <c r="Q2572" i="9" s="1"/>
  <c r="S2571" i="9"/>
  <c r="J2571" i="9"/>
  <c r="R2571" i="9" s="1"/>
  <c r="I2571" i="9"/>
  <c r="Q2571" i="9" s="1"/>
  <c r="S2570" i="9"/>
  <c r="J2570" i="9"/>
  <c r="R2570" i="9" s="1"/>
  <c r="I2570" i="9"/>
  <c r="Q2570" i="9" s="1"/>
  <c r="S2569" i="9"/>
  <c r="J2569" i="9"/>
  <c r="R2569" i="9" s="1"/>
  <c r="I2569" i="9"/>
  <c r="Q2569" i="9" s="1"/>
  <c r="S2568" i="9"/>
  <c r="J2568" i="9"/>
  <c r="R2568" i="9" s="1"/>
  <c r="I2568" i="9"/>
  <c r="Q2568" i="9" s="1"/>
  <c r="S2567" i="9"/>
  <c r="J2567" i="9"/>
  <c r="R2567" i="9" s="1"/>
  <c r="I2567" i="9"/>
  <c r="Q2567" i="9" s="1"/>
  <c r="S2566" i="9"/>
  <c r="J2566" i="9"/>
  <c r="R2566" i="9" s="1"/>
  <c r="I2566" i="9"/>
  <c r="Q2566" i="9" s="1"/>
  <c r="S2565" i="9"/>
  <c r="J2565" i="9"/>
  <c r="R2565" i="9" s="1"/>
  <c r="I2565" i="9"/>
  <c r="Q2565" i="9" s="1"/>
  <c r="S2564" i="9"/>
  <c r="J2564" i="9"/>
  <c r="R2564" i="9" s="1"/>
  <c r="I2564" i="9"/>
  <c r="Q2564" i="9" s="1"/>
  <c r="S2563" i="9"/>
  <c r="J2563" i="9"/>
  <c r="R2563" i="9" s="1"/>
  <c r="I2563" i="9"/>
  <c r="Q2563" i="9" s="1"/>
  <c r="S2562" i="9"/>
  <c r="J2562" i="9"/>
  <c r="R2562" i="9" s="1"/>
  <c r="I2562" i="9"/>
  <c r="Q2562" i="9" s="1"/>
  <c r="S2561" i="9"/>
  <c r="J2561" i="9"/>
  <c r="R2561" i="9" s="1"/>
  <c r="I2561" i="9"/>
  <c r="Q2561" i="9" s="1"/>
  <c r="S2560" i="9"/>
  <c r="J2560" i="9"/>
  <c r="R2560" i="9" s="1"/>
  <c r="I2560" i="9"/>
  <c r="Q2560" i="9" s="1"/>
  <c r="S2559" i="9"/>
  <c r="J2559" i="9"/>
  <c r="R2559" i="9" s="1"/>
  <c r="I2559" i="9"/>
  <c r="Q2559" i="9" s="1"/>
  <c r="S2558" i="9"/>
  <c r="J2558" i="9"/>
  <c r="R2558" i="9" s="1"/>
  <c r="I2558" i="9"/>
  <c r="Q2558" i="9" s="1"/>
  <c r="S2557" i="9"/>
  <c r="J2557" i="9"/>
  <c r="R2557" i="9" s="1"/>
  <c r="I2557" i="9"/>
  <c r="Q2557" i="9" s="1"/>
  <c r="S2556" i="9"/>
  <c r="J2556" i="9"/>
  <c r="R2556" i="9" s="1"/>
  <c r="I2556" i="9"/>
  <c r="Q2556" i="9" s="1"/>
  <c r="S2555" i="9"/>
  <c r="J2555" i="9"/>
  <c r="R2555" i="9" s="1"/>
  <c r="I2555" i="9"/>
  <c r="Q2555" i="9" s="1"/>
  <c r="S2554" i="9"/>
  <c r="J2554" i="9"/>
  <c r="R2554" i="9" s="1"/>
  <c r="I2554" i="9"/>
  <c r="Q2554" i="9" s="1"/>
  <c r="S2553" i="9"/>
  <c r="J2553" i="9"/>
  <c r="R2553" i="9" s="1"/>
  <c r="I2553" i="9"/>
  <c r="Q2553" i="9" s="1"/>
  <c r="S2552" i="9"/>
  <c r="J2552" i="9"/>
  <c r="R2552" i="9" s="1"/>
  <c r="I2552" i="9"/>
  <c r="Q2552" i="9" s="1"/>
  <c r="S2551" i="9"/>
  <c r="J2551" i="9"/>
  <c r="R2551" i="9" s="1"/>
  <c r="I2551" i="9"/>
  <c r="Q2551" i="9" s="1"/>
  <c r="S2550" i="9"/>
  <c r="J2550" i="9"/>
  <c r="R2550" i="9" s="1"/>
  <c r="I2550" i="9"/>
  <c r="Q2550" i="9" s="1"/>
  <c r="S2549" i="9"/>
  <c r="J2549" i="9"/>
  <c r="R2549" i="9" s="1"/>
  <c r="I2549" i="9"/>
  <c r="Q2549" i="9" s="1"/>
  <c r="S2548" i="9"/>
  <c r="J2548" i="9"/>
  <c r="R2548" i="9" s="1"/>
  <c r="I2548" i="9"/>
  <c r="Q2548" i="9" s="1"/>
  <c r="S2547" i="9"/>
  <c r="J2547" i="9"/>
  <c r="R2547" i="9" s="1"/>
  <c r="I2547" i="9"/>
  <c r="Q2547" i="9" s="1"/>
  <c r="S2546" i="9"/>
  <c r="J2546" i="9"/>
  <c r="R2546" i="9" s="1"/>
  <c r="I2546" i="9"/>
  <c r="Q2546" i="9" s="1"/>
  <c r="S2545" i="9"/>
  <c r="J2545" i="9"/>
  <c r="R2545" i="9" s="1"/>
  <c r="I2545" i="9"/>
  <c r="Q2545" i="9" s="1"/>
  <c r="S2544" i="9"/>
  <c r="J2544" i="9"/>
  <c r="R2544" i="9" s="1"/>
  <c r="I2544" i="9"/>
  <c r="Q2544" i="9" s="1"/>
  <c r="S2543" i="9"/>
  <c r="J2543" i="9"/>
  <c r="R2543" i="9" s="1"/>
  <c r="I2543" i="9"/>
  <c r="Q2543" i="9" s="1"/>
  <c r="S2542" i="9"/>
  <c r="J2542" i="9"/>
  <c r="R2542" i="9" s="1"/>
  <c r="I2542" i="9"/>
  <c r="Q2542" i="9" s="1"/>
  <c r="S2541" i="9"/>
  <c r="J2541" i="9"/>
  <c r="R2541" i="9" s="1"/>
  <c r="I2541" i="9"/>
  <c r="Q2541" i="9" s="1"/>
  <c r="S2540" i="9"/>
  <c r="J2540" i="9"/>
  <c r="R2540" i="9" s="1"/>
  <c r="I2540" i="9"/>
  <c r="Q2540" i="9" s="1"/>
  <c r="S2539" i="9"/>
  <c r="J2539" i="9"/>
  <c r="R2539" i="9" s="1"/>
  <c r="I2539" i="9"/>
  <c r="Q2539" i="9" s="1"/>
  <c r="S2538" i="9"/>
  <c r="J2538" i="9"/>
  <c r="R2538" i="9" s="1"/>
  <c r="I2538" i="9"/>
  <c r="Q2538" i="9" s="1"/>
  <c r="S2537" i="9"/>
  <c r="J2537" i="9"/>
  <c r="R2537" i="9" s="1"/>
  <c r="I2537" i="9"/>
  <c r="Q2537" i="9" s="1"/>
  <c r="S2536" i="9"/>
  <c r="J2536" i="9"/>
  <c r="R2536" i="9" s="1"/>
  <c r="I2536" i="9"/>
  <c r="Q2536" i="9" s="1"/>
  <c r="S2535" i="9"/>
  <c r="J2535" i="9"/>
  <c r="R2535" i="9" s="1"/>
  <c r="I2535" i="9"/>
  <c r="Q2535" i="9" s="1"/>
  <c r="S2534" i="9"/>
  <c r="J2534" i="9"/>
  <c r="R2534" i="9" s="1"/>
  <c r="I2534" i="9"/>
  <c r="Q2534" i="9" s="1"/>
  <c r="S2533" i="9"/>
  <c r="J2533" i="9"/>
  <c r="R2533" i="9" s="1"/>
  <c r="I2533" i="9"/>
  <c r="Q2533" i="9" s="1"/>
  <c r="S2532" i="9"/>
  <c r="J2532" i="9"/>
  <c r="R2532" i="9" s="1"/>
  <c r="I2532" i="9"/>
  <c r="Q2532" i="9" s="1"/>
  <c r="S2531" i="9"/>
  <c r="J2531" i="9"/>
  <c r="R2531" i="9" s="1"/>
  <c r="I2531" i="9"/>
  <c r="Q2531" i="9" s="1"/>
  <c r="S2530" i="9"/>
  <c r="J2530" i="9"/>
  <c r="R2530" i="9" s="1"/>
  <c r="I2530" i="9"/>
  <c r="Q2530" i="9" s="1"/>
  <c r="S2529" i="9"/>
  <c r="J2529" i="9"/>
  <c r="R2529" i="9" s="1"/>
  <c r="I2529" i="9"/>
  <c r="Q2529" i="9" s="1"/>
  <c r="S2528" i="9"/>
  <c r="J2528" i="9"/>
  <c r="R2528" i="9" s="1"/>
  <c r="I2528" i="9"/>
  <c r="Q2528" i="9" s="1"/>
  <c r="S2527" i="9"/>
  <c r="J2527" i="9"/>
  <c r="R2527" i="9" s="1"/>
  <c r="I2527" i="9"/>
  <c r="Q2527" i="9" s="1"/>
  <c r="S2526" i="9"/>
  <c r="J2526" i="9"/>
  <c r="R2526" i="9" s="1"/>
  <c r="I2526" i="9"/>
  <c r="Q2526" i="9" s="1"/>
  <c r="S2525" i="9"/>
  <c r="J2525" i="9"/>
  <c r="R2525" i="9" s="1"/>
  <c r="I2525" i="9"/>
  <c r="Q2525" i="9" s="1"/>
  <c r="S2524" i="9"/>
  <c r="J2524" i="9"/>
  <c r="R2524" i="9" s="1"/>
  <c r="I2524" i="9"/>
  <c r="Q2524" i="9" s="1"/>
  <c r="S2523" i="9"/>
  <c r="J2523" i="9"/>
  <c r="R2523" i="9" s="1"/>
  <c r="I2523" i="9"/>
  <c r="Q2523" i="9" s="1"/>
  <c r="S2522" i="9"/>
  <c r="J2522" i="9"/>
  <c r="R2522" i="9" s="1"/>
  <c r="I2522" i="9"/>
  <c r="Q2522" i="9" s="1"/>
  <c r="S2521" i="9"/>
  <c r="J2521" i="9"/>
  <c r="R2521" i="9" s="1"/>
  <c r="I2521" i="9"/>
  <c r="Q2521" i="9" s="1"/>
  <c r="S2520" i="9"/>
  <c r="J2520" i="9"/>
  <c r="R2520" i="9" s="1"/>
  <c r="I2520" i="9"/>
  <c r="Q2520" i="9" s="1"/>
  <c r="S2519" i="9"/>
  <c r="J2519" i="9"/>
  <c r="R2519" i="9" s="1"/>
  <c r="I2519" i="9"/>
  <c r="Q2519" i="9" s="1"/>
  <c r="S2518" i="9"/>
  <c r="J2518" i="9"/>
  <c r="R2518" i="9" s="1"/>
  <c r="I2518" i="9"/>
  <c r="Q2518" i="9" s="1"/>
  <c r="S2517" i="9"/>
  <c r="J2517" i="9"/>
  <c r="R2517" i="9" s="1"/>
  <c r="I2517" i="9"/>
  <c r="Q2517" i="9" s="1"/>
  <c r="S2516" i="9"/>
  <c r="J2516" i="9"/>
  <c r="R2516" i="9" s="1"/>
  <c r="I2516" i="9"/>
  <c r="Q2516" i="9" s="1"/>
  <c r="S2515" i="9"/>
  <c r="J2515" i="9"/>
  <c r="R2515" i="9" s="1"/>
  <c r="I2515" i="9"/>
  <c r="Q2515" i="9" s="1"/>
  <c r="S2514" i="9"/>
  <c r="J2514" i="9"/>
  <c r="R2514" i="9" s="1"/>
  <c r="I2514" i="9"/>
  <c r="Q2514" i="9" s="1"/>
  <c r="S2513" i="9"/>
  <c r="J2513" i="9"/>
  <c r="R2513" i="9" s="1"/>
  <c r="I2513" i="9"/>
  <c r="Q2513" i="9" s="1"/>
  <c r="S2512" i="9"/>
  <c r="J2512" i="9"/>
  <c r="R2512" i="9" s="1"/>
  <c r="I2512" i="9"/>
  <c r="Q2512" i="9" s="1"/>
  <c r="S2511" i="9"/>
  <c r="J2511" i="9"/>
  <c r="R2511" i="9" s="1"/>
  <c r="I2511" i="9"/>
  <c r="Q2511" i="9" s="1"/>
  <c r="S2510" i="9"/>
  <c r="J2510" i="9"/>
  <c r="R2510" i="9" s="1"/>
  <c r="I2510" i="9"/>
  <c r="Q2510" i="9" s="1"/>
  <c r="S2509" i="9"/>
  <c r="J2509" i="9"/>
  <c r="R2509" i="9" s="1"/>
  <c r="I2509" i="9"/>
  <c r="Q2509" i="9" s="1"/>
  <c r="S2508" i="9"/>
  <c r="J2508" i="9"/>
  <c r="R2508" i="9" s="1"/>
  <c r="I2508" i="9"/>
  <c r="Q2508" i="9" s="1"/>
  <c r="S2507" i="9"/>
  <c r="J2507" i="9"/>
  <c r="R2507" i="9" s="1"/>
  <c r="I2507" i="9"/>
  <c r="Q2507" i="9" s="1"/>
  <c r="S2506" i="9"/>
  <c r="J2506" i="9"/>
  <c r="R2506" i="9" s="1"/>
  <c r="I2506" i="9"/>
  <c r="Q2506" i="9" s="1"/>
  <c r="S2505" i="9"/>
  <c r="J2505" i="9"/>
  <c r="R2505" i="9" s="1"/>
  <c r="I2505" i="9"/>
  <c r="Q2505" i="9" s="1"/>
  <c r="S2504" i="9"/>
  <c r="J2504" i="9"/>
  <c r="R2504" i="9" s="1"/>
  <c r="I2504" i="9"/>
  <c r="Q2504" i="9" s="1"/>
  <c r="S2503" i="9"/>
  <c r="J2503" i="9"/>
  <c r="R2503" i="9" s="1"/>
  <c r="I2503" i="9"/>
  <c r="Q2503" i="9" s="1"/>
  <c r="S2502" i="9"/>
  <c r="J2502" i="9"/>
  <c r="R2502" i="9" s="1"/>
  <c r="I2502" i="9"/>
  <c r="Q2502" i="9" s="1"/>
  <c r="S2501" i="9"/>
  <c r="J2501" i="9"/>
  <c r="R2501" i="9" s="1"/>
  <c r="I2501" i="9"/>
  <c r="Q2501" i="9" s="1"/>
  <c r="S2500" i="9"/>
  <c r="J2500" i="9"/>
  <c r="R2500" i="9" s="1"/>
  <c r="I2500" i="9"/>
  <c r="Q2500" i="9" s="1"/>
  <c r="S2499" i="9"/>
  <c r="J2499" i="9"/>
  <c r="R2499" i="9" s="1"/>
  <c r="I2499" i="9"/>
  <c r="Q2499" i="9" s="1"/>
  <c r="S2498" i="9"/>
  <c r="J2498" i="9"/>
  <c r="R2498" i="9" s="1"/>
  <c r="I2498" i="9"/>
  <c r="Q2498" i="9" s="1"/>
  <c r="S2497" i="9"/>
  <c r="J2497" i="9"/>
  <c r="R2497" i="9" s="1"/>
  <c r="I2497" i="9"/>
  <c r="Q2497" i="9" s="1"/>
  <c r="S2496" i="9"/>
  <c r="J2496" i="9"/>
  <c r="R2496" i="9" s="1"/>
  <c r="I2496" i="9"/>
  <c r="Q2496" i="9" s="1"/>
  <c r="S2495" i="9"/>
  <c r="J2495" i="9"/>
  <c r="R2495" i="9" s="1"/>
  <c r="I2495" i="9"/>
  <c r="Q2495" i="9" s="1"/>
  <c r="S2494" i="9"/>
  <c r="J2494" i="9"/>
  <c r="R2494" i="9" s="1"/>
  <c r="I2494" i="9"/>
  <c r="Q2494" i="9" s="1"/>
  <c r="S2493" i="9"/>
  <c r="J2493" i="9"/>
  <c r="R2493" i="9" s="1"/>
  <c r="I2493" i="9"/>
  <c r="Q2493" i="9" s="1"/>
  <c r="S2492" i="9"/>
  <c r="J2492" i="9"/>
  <c r="R2492" i="9" s="1"/>
  <c r="I2492" i="9"/>
  <c r="Q2492" i="9" s="1"/>
  <c r="S2491" i="9"/>
  <c r="J2491" i="9"/>
  <c r="R2491" i="9" s="1"/>
  <c r="I2491" i="9"/>
  <c r="Q2491" i="9" s="1"/>
  <c r="S2490" i="9"/>
  <c r="J2490" i="9"/>
  <c r="R2490" i="9" s="1"/>
  <c r="I2490" i="9"/>
  <c r="Q2490" i="9" s="1"/>
  <c r="S2489" i="9"/>
  <c r="J2489" i="9"/>
  <c r="R2489" i="9" s="1"/>
  <c r="I2489" i="9"/>
  <c r="Q2489" i="9" s="1"/>
  <c r="S2488" i="9"/>
  <c r="J2488" i="9"/>
  <c r="R2488" i="9" s="1"/>
  <c r="I2488" i="9"/>
  <c r="Q2488" i="9" s="1"/>
  <c r="S2487" i="9"/>
  <c r="J2487" i="9"/>
  <c r="R2487" i="9" s="1"/>
  <c r="I2487" i="9"/>
  <c r="Q2487" i="9" s="1"/>
  <c r="S2486" i="9"/>
  <c r="J2486" i="9"/>
  <c r="R2486" i="9" s="1"/>
  <c r="I2486" i="9"/>
  <c r="Q2486" i="9" s="1"/>
  <c r="S2485" i="9"/>
  <c r="J2485" i="9"/>
  <c r="R2485" i="9" s="1"/>
  <c r="I2485" i="9"/>
  <c r="Q2485" i="9" s="1"/>
  <c r="S2484" i="9"/>
  <c r="J2484" i="9"/>
  <c r="R2484" i="9" s="1"/>
  <c r="I2484" i="9"/>
  <c r="Q2484" i="9" s="1"/>
  <c r="S2483" i="9"/>
  <c r="J2483" i="9"/>
  <c r="R2483" i="9" s="1"/>
  <c r="I2483" i="9"/>
  <c r="Q2483" i="9" s="1"/>
  <c r="S2482" i="9"/>
  <c r="J2482" i="9"/>
  <c r="R2482" i="9" s="1"/>
  <c r="I2482" i="9"/>
  <c r="Q2482" i="9" s="1"/>
  <c r="S2481" i="9"/>
  <c r="J2481" i="9"/>
  <c r="R2481" i="9" s="1"/>
  <c r="I2481" i="9"/>
  <c r="Q2481" i="9" s="1"/>
  <c r="S2480" i="9"/>
  <c r="J2480" i="9"/>
  <c r="R2480" i="9" s="1"/>
  <c r="I2480" i="9"/>
  <c r="Q2480" i="9" s="1"/>
  <c r="S2479" i="9"/>
  <c r="J2479" i="9"/>
  <c r="R2479" i="9" s="1"/>
  <c r="I2479" i="9"/>
  <c r="Q2479" i="9" s="1"/>
  <c r="S2478" i="9"/>
  <c r="J2478" i="9"/>
  <c r="R2478" i="9" s="1"/>
  <c r="I2478" i="9"/>
  <c r="Q2478" i="9" s="1"/>
  <c r="S2477" i="9"/>
  <c r="J2477" i="9"/>
  <c r="R2477" i="9" s="1"/>
  <c r="I2477" i="9"/>
  <c r="Q2477" i="9" s="1"/>
  <c r="S2476" i="9"/>
  <c r="J2476" i="9"/>
  <c r="R2476" i="9" s="1"/>
  <c r="I2476" i="9"/>
  <c r="Q2476" i="9" s="1"/>
  <c r="S2475" i="9"/>
  <c r="J2475" i="9"/>
  <c r="R2475" i="9" s="1"/>
  <c r="I2475" i="9"/>
  <c r="Q2475" i="9" s="1"/>
  <c r="S2474" i="9"/>
  <c r="J2474" i="9"/>
  <c r="R2474" i="9" s="1"/>
  <c r="I2474" i="9"/>
  <c r="Q2474" i="9" s="1"/>
  <c r="S2473" i="9"/>
  <c r="J2473" i="9"/>
  <c r="R2473" i="9" s="1"/>
  <c r="I2473" i="9"/>
  <c r="Q2473" i="9" s="1"/>
  <c r="S2472" i="9"/>
  <c r="J2472" i="9"/>
  <c r="R2472" i="9" s="1"/>
  <c r="I2472" i="9"/>
  <c r="Q2472" i="9" s="1"/>
  <c r="S2471" i="9"/>
  <c r="J2471" i="9"/>
  <c r="R2471" i="9" s="1"/>
  <c r="I2471" i="9"/>
  <c r="Q2471" i="9" s="1"/>
  <c r="S2470" i="9"/>
  <c r="J2470" i="9"/>
  <c r="R2470" i="9" s="1"/>
  <c r="I2470" i="9"/>
  <c r="Q2470" i="9" s="1"/>
  <c r="S2469" i="9"/>
  <c r="J2469" i="9"/>
  <c r="R2469" i="9" s="1"/>
  <c r="I2469" i="9"/>
  <c r="Q2469" i="9" s="1"/>
  <c r="S2468" i="9"/>
  <c r="J2468" i="9"/>
  <c r="R2468" i="9" s="1"/>
  <c r="I2468" i="9"/>
  <c r="Q2468" i="9" s="1"/>
  <c r="S2467" i="9"/>
  <c r="J2467" i="9"/>
  <c r="R2467" i="9" s="1"/>
  <c r="I2467" i="9"/>
  <c r="Q2467" i="9" s="1"/>
  <c r="S2466" i="9"/>
  <c r="J2466" i="9"/>
  <c r="R2466" i="9" s="1"/>
  <c r="I2466" i="9"/>
  <c r="Q2466" i="9" s="1"/>
  <c r="S2465" i="9"/>
  <c r="J2465" i="9"/>
  <c r="R2465" i="9" s="1"/>
  <c r="I2465" i="9"/>
  <c r="Q2465" i="9" s="1"/>
  <c r="S2464" i="9"/>
  <c r="J2464" i="9"/>
  <c r="R2464" i="9" s="1"/>
  <c r="I2464" i="9"/>
  <c r="Q2464" i="9" s="1"/>
  <c r="S2463" i="9"/>
  <c r="J2463" i="9"/>
  <c r="R2463" i="9" s="1"/>
  <c r="I2463" i="9"/>
  <c r="Q2463" i="9" s="1"/>
  <c r="S2462" i="9"/>
  <c r="J2462" i="9"/>
  <c r="R2462" i="9" s="1"/>
  <c r="I2462" i="9"/>
  <c r="Q2462" i="9" s="1"/>
  <c r="S2461" i="9"/>
  <c r="J2461" i="9"/>
  <c r="R2461" i="9" s="1"/>
  <c r="I2461" i="9"/>
  <c r="Q2461" i="9" s="1"/>
  <c r="S2460" i="9"/>
  <c r="J2460" i="9"/>
  <c r="R2460" i="9" s="1"/>
  <c r="I2460" i="9"/>
  <c r="Q2460" i="9" s="1"/>
  <c r="S2459" i="9"/>
  <c r="J2459" i="9"/>
  <c r="R2459" i="9" s="1"/>
  <c r="I2459" i="9"/>
  <c r="Q2459" i="9" s="1"/>
  <c r="S2458" i="9"/>
  <c r="J2458" i="9"/>
  <c r="R2458" i="9" s="1"/>
  <c r="I2458" i="9"/>
  <c r="Q2458" i="9" s="1"/>
  <c r="S2457" i="9"/>
  <c r="J2457" i="9"/>
  <c r="R2457" i="9" s="1"/>
  <c r="I2457" i="9"/>
  <c r="Q2457" i="9" s="1"/>
  <c r="S2456" i="9"/>
  <c r="J2456" i="9"/>
  <c r="R2456" i="9" s="1"/>
  <c r="I2456" i="9"/>
  <c r="Q2456" i="9" s="1"/>
  <c r="S2455" i="9"/>
  <c r="J2455" i="9"/>
  <c r="R2455" i="9" s="1"/>
  <c r="I2455" i="9"/>
  <c r="Q2455" i="9" s="1"/>
  <c r="S2454" i="9"/>
  <c r="J2454" i="9"/>
  <c r="R2454" i="9" s="1"/>
  <c r="I2454" i="9"/>
  <c r="Q2454" i="9" s="1"/>
  <c r="S2453" i="9"/>
  <c r="J2453" i="9"/>
  <c r="R2453" i="9" s="1"/>
  <c r="I2453" i="9"/>
  <c r="Q2453" i="9" s="1"/>
  <c r="S2452" i="9"/>
  <c r="J2452" i="9"/>
  <c r="R2452" i="9" s="1"/>
  <c r="I2452" i="9"/>
  <c r="Q2452" i="9" s="1"/>
  <c r="S2451" i="9"/>
  <c r="J2451" i="9"/>
  <c r="R2451" i="9" s="1"/>
  <c r="I2451" i="9"/>
  <c r="Q2451" i="9" s="1"/>
  <c r="S2450" i="9"/>
  <c r="J2450" i="9"/>
  <c r="R2450" i="9" s="1"/>
  <c r="I2450" i="9"/>
  <c r="Q2450" i="9" s="1"/>
  <c r="S2449" i="9"/>
  <c r="J2449" i="9"/>
  <c r="R2449" i="9" s="1"/>
  <c r="I2449" i="9"/>
  <c r="Q2449" i="9" s="1"/>
  <c r="S2448" i="9"/>
  <c r="J2448" i="9"/>
  <c r="R2448" i="9" s="1"/>
  <c r="I2448" i="9"/>
  <c r="Q2448" i="9" s="1"/>
  <c r="S2447" i="9"/>
  <c r="J2447" i="9"/>
  <c r="R2447" i="9" s="1"/>
  <c r="I2447" i="9"/>
  <c r="Q2447" i="9" s="1"/>
  <c r="S2446" i="9"/>
  <c r="J2446" i="9"/>
  <c r="R2446" i="9" s="1"/>
  <c r="I2446" i="9"/>
  <c r="Q2446" i="9" s="1"/>
  <c r="S2445" i="9"/>
  <c r="J2445" i="9"/>
  <c r="R2445" i="9" s="1"/>
  <c r="I2445" i="9"/>
  <c r="Q2445" i="9" s="1"/>
  <c r="S2444" i="9"/>
  <c r="J2444" i="9"/>
  <c r="R2444" i="9" s="1"/>
  <c r="I2444" i="9"/>
  <c r="Q2444" i="9" s="1"/>
  <c r="S2443" i="9"/>
  <c r="J2443" i="9"/>
  <c r="R2443" i="9" s="1"/>
  <c r="I2443" i="9"/>
  <c r="Q2443" i="9" s="1"/>
  <c r="S2442" i="9"/>
  <c r="J2442" i="9"/>
  <c r="R2442" i="9" s="1"/>
  <c r="I2442" i="9"/>
  <c r="Q2442" i="9" s="1"/>
  <c r="S2441" i="9"/>
  <c r="J2441" i="9"/>
  <c r="R2441" i="9" s="1"/>
  <c r="I2441" i="9"/>
  <c r="Q2441" i="9" s="1"/>
  <c r="S2440" i="9"/>
  <c r="J2440" i="9"/>
  <c r="R2440" i="9" s="1"/>
  <c r="I2440" i="9"/>
  <c r="Q2440" i="9" s="1"/>
  <c r="S2439" i="9"/>
  <c r="J2439" i="9"/>
  <c r="R2439" i="9" s="1"/>
  <c r="I2439" i="9"/>
  <c r="Q2439" i="9" s="1"/>
  <c r="S2438" i="9"/>
  <c r="J2438" i="9"/>
  <c r="R2438" i="9" s="1"/>
  <c r="I2438" i="9"/>
  <c r="Q2438" i="9" s="1"/>
  <c r="S2437" i="9"/>
  <c r="J2437" i="9"/>
  <c r="R2437" i="9" s="1"/>
  <c r="I2437" i="9"/>
  <c r="Q2437" i="9" s="1"/>
  <c r="S2436" i="9"/>
  <c r="J2436" i="9"/>
  <c r="R2436" i="9" s="1"/>
  <c r="I2436" i="9"/>
  <c r="Q2436" i="9" s="1"/>
  <c r="S2435" i="9"/>
  <c r="J2435" i="9"/>
  <c r="R2435" i="9" s="1"/>
  <c r="I2435" i="9"/>
  <c r="Q2435" i="9" s="1"/>
  <c r="S2434" i="9"/>
  <c r="J2434" i="9"/>
  <c r="R2434" i="9" s="1"/>
  <c r="I2434" i="9"/>
  <c r="Q2434" i="9" s="1"/>
  <c r="S2433" i="9"/>
  <c r="J2433" i="9"/>
  <c r="R2433" i="9" s="1"/>
  <c r="I2433" i="9"/>
  <c r="Q2433" i="9" s="1"/>
  <c r="S2432" i="9"/>
  <c r="J2432" i="9"/>
  <c r="R2432" i="9" s="1"/>
  <c r="I2432" i="9"/>
  <c r="Q2432" i="9" s="1"/>
  <c r="S2431" i="9"/>
  <c r="J2431" i="9"/>
  <c r="R2431" i="9" s="1"/>
  <c r="I2431" i="9"/>
  <c r="Q2431" i="9" s="1"/>
  <c r="S2430" i="9"/>
  <c r="J2430" i="9"/>
  <c r="R2430" i="9" s="1"/>
  <c r="I2430" i="9"/>
  <c r="Q2430" i="9" s="1"/>
  <c r="S2429" i="9"/>
  <c r="J2429" i="9"/>
  <c r="R2429" i="9" s="1"/>
  <c r="I2429" i="9"/>
  <c r="Q2429" i="9" s="1"/>
  <c r="S2428" i="9"/>
  <c r="J2428" i="9"/>
  <c r="R2428" i="9" s="1"/>
  <c r="I2428" i="9"/>
  <c r="Q2428" i="9" s="1"/>
  <c r="S2427" i="9"/>
  <c r="J2427" i="9"/>
  <c r="R2427" i="9" s="1"/>
  <c r="I2427" i="9"/>
  <c r="Q2427" i="9" s="1"/>
  <c r="S2426" i="9"/>
  <c r="J2426" i="9"/>
  <c r="R2426" i="9" s="1"/>
  <c r="I2426" i="9"/>
  <c r="Q2426" i="9" s="1"/>
  <c r="S2425" i="9"/>
  <c r="J2425" i="9"/>
  <c r="R2425" i="9" s="1"/>
  <c r="I2425" i="9"/>
  <c r="Q2425" i="9" s="1"/>
  <c r="S2424" i="9"/>
  <c r="J2424" i="9"/>
  <c r="R2424" i="9" s="1"/>
  <c r="I2424" i="9"/>
  <c r="Q2424" i="9" s="1"/>
  <c r="S2423" i="9"/>
  <c r="J2423" i="9"/>
  <c r="R2423" i="9" s="1"/>
  <c r="I2423" i="9"/>
  <c r="Q2423" i="9" s="1"/>
  <c r="S2422" i="9"/>
  <c r="J2422" i="9"/>
  <c r="R2422" i="9" s="1"/>
  <c r="I2422" i="9"/>
  <c r="Q2422" i="9" s="1"/>
  <c r="S2421" i="9"/>
  <c r="J2421" i="9"/>
  <c r="R2421" i="9" s="1"/>
  <c r="I2421" i="9"/>
  <c r="Q2421" i="9" s="1"/>
  <c r="S2420" i="9"/>
  <c r="J2420" i="9"/>
  <c r="R2420" i="9" s="1"/>
  <c r="I2420" i="9"/>
  <c r="Q2420" i="9" s="1"/>
  <c r="S2419" i="9"/>
  <c r="J2419" i="9"/>
  <c r="R2419" i="9" s="1"/>
  <c r="I2419" i="9"/>
  <c r="Q2419" i="9" s="1"/>
  <c r="S2418" i="9"/>
  <c r="J2418" i="9"/>
  <c r="R2418" i="9" s="1"/>
  <c r="I2418" i="9"/>
  <c r="Q2418" i="9" s="1"/>
  <c r="S2417" i="9"/>
  <c r="J2417" i="9"/>
  <c r="R2417" i="9" s="1"/>
  <c r="I2417" i="9"/>
  <c r="Q2417" i="9" s="1"/>
  <c r="S2416" i="9"/>
  <c r="J2416" i="9"/>
  <c r="R2416" i="9" s="1"/>
  <c r="I2416" i="9"/>
  <c r="Q2416" i="9" s="1"/>
  <c r="S2415" i="9"/>
  <c r="J2415" i="9"/>
  <c r="R2415" i="9" s="1"/>
  <c r="I2415" i="9"/>
  <c r="Q2415" i="9" s="1"/>
  <c r="S2414" i="9"/>
  <c r="J2414" i="9"/>
  <c r="R2414" i="9" s="1"/>
  <c r="I2414" i="9"/>
  <c r="Q2414" i="9" s="1"/>
  <c r="S2413" i="9"/>
  <c r="J2413" i="9"/>
  <c r="R2413" i="9" s="1"/>
  <c r="I2413" i="9"/>
  <c r="Q2413" i="9" s="1"/>
  <c r="S2412" i="9"/>
  <c r="J2412" i="9"/>
  <c r="R2412" i="9" s="1"/>
  <c r="I2412" i="9"/>
  <c r="Q2412" i="9" s="1"/>
  <c r="S2411" i="9"/>
  <c r="J2411" i="9"/>
  <c r="R2411" i="9" s="1"/>
  <c r="I2411" i="9"/>
  <c r="Q2411" i="9" s="1"/>
  <c r="S2410" i="9"/>
  <c r="J2410" i="9"/>
  <c r="R2410" i="9" s="1"/>
  <c r="I2410" i="9"/>
  <c r="Q2410" i="9" s="1"/>
  <c r="S2409" i="9"/>
  <c r="J2409" i="9"/>
  <c r="R2409" i="9" s="1"/>
  <c r="I2409" i="9"/>
  <c r="Q2409" i="9" s="1"/>
  <c r="S2408" i="9"/>
  <c r="J2408" i="9"/>
  <c r="R2408" i="9" s="1"/>
  <c r="I2408" i="9"/>
  <c r="Q2408" i="9" s="1"/>
  <c r="S2407" i="9"/>
  <c r="J2407" i="9"/>
  <c r="R2407" i="9" s="1"/>
  <c r="I2407" i="9"/>
  <c r="Q2407" i="9" s="1"/>
  <c r="S2406" i="9"/>
  <c r="J2406" i="9"/>
  <c r="R2406" i="9" s="1"/>
  <c r="I2406" i="9"/>
  <c r="Q2406" i="9" s="1"/>
  <c r="S2405" i="9"/>
  <c r="J2405" i="9"/>
  <c r="R2405" i="9" s="1"/>
  <c r="I2405" i="9"/>
  <c r="Q2405" i="9" s="1"/>
  <c r="S2404" i="9"/>
  <c r="J2404" i="9"/>
  <c r="R2404" i="9" s="1"/>
  <c r="I2404" i="9"/>
  <c r="Q2404" i="9" s="1"/>
  <c r="S2403" i="9"/>
  <c r="J2403" i="9"/>
  <c r="R2403" i="9" s="1"/>
  <c r="I2403" i="9"/>
  <c r="Q2403" i="9" s="1"/>
  <c r="S2402" i="9"/>
  <c r="J2402" i="9"/>
  <c r="R2402" i="9" s="1"/>
  <c r="I2402" i="9"/>
  <c r="Q2402" i="9" s="1"/>
  <c r="S2401" i="9"/>
  <c r="J2401" i="9"/>
  <c r="R2401" i="9" s="1"/>
  <c r="I2401" i="9"/>
  <c r="Q2401" i="9" s="1"/>
  <c r="S2400" i="9"/>
  <c r="J2400" i="9"/>
  <c r="R2400" i="9" s="1"/>
  <c r="I2400" i="9"/>
  <c r="Q2400" i="9" s="1"/>
  <c r="S2399" i="9"/>
  <c r="J2399" i="9"/>
  <c r="R2399" i="9" s="1"/>
  <c r="I2399" i="9"/>
  <c r="Q2399" i="9" s="1"/>
  <c r="S2398" i="9"/>
  <c r="J2398" i="9"/>
  <c r="R2398" i="9" s="1"/>
  <c r="I2398" i="9"/>
  <c r="Q2398" i="9" s="1"/>
  <c r="S2397" i="9"/>
  <c r="J2397" i="9"/>
  <c r="R2397" i="9" s="1"/>
  <c r="I2397" i="9"/>
  <c r="Q2397" i="9" s="1"/>
  <c r="S2396" i="9"/>
  <c r="J2396" i="9"/>
  <c r="R2396" i="9" s="1"/>
  <c r="I2396" i="9"/>
  <c r="Q2396" i="9" s="1"/>
  <c r="S2395" i="9"/>
  <c r="J2395" i="9"/>
  <c r="R2395" i="9" s="1"/>
  <c r="I2395" i="9"/>
  <c r="Q2395" i="9" s="1"/>
  <c r="S2394" i="9"/>
  <c r="J2394" i="9"/>
  <c r="R2394" i="9" s="1"/>
  <c r="I2394" i="9"/>
  <c r="Q2394" i="9" s="1"/>
  <c r="S2393" i="9"/>
  <c r="J2393" i="9"/>
  <c r="R2393" i="9" s="1"/>
  <c r="I2393" i="9"/>
  <c r="Q2393" i="9" s="1"/>
  <c r="S2392" i="9"/>
  <c r="J2392" i="9"/>
  <c r="R2392" i="9" s="1"/>
  <c r="I2392" i="9"/>
  <c r="Q2392" i="9" s="1"/>
  <c r="S2391" i="9"/>
  <c r="J2391" i="9"/>
  <c r="R2391" i="9" s="1"/>
  <c r="I2391" i="9"/>
  <c r="Q2391" i="9" s="1"/>
  <c r="S2390" i="9"/>
  <c r="J2390" i="9"/>
  <c r="R2390" i="9" s="1"/>
  <c r="I2390" i="9"/>
  <c r="Q2390" i="9" s="1"/>
  <c r="S2389" i="9"/>
  <c r="J2389" i="9"/>
  <c r="R2389" i="9" s="1"/>
  <c r="I2389" i="9"/>
  <c r="Q2389" i="9" s="1"/>
  <c r="S2388" i="9"/>
  <c r="J2388" i="9"/>
  <c r="R2388" i="9" s="1"/>
  <c r="I2388" i="9"/>
  <c r="Q2388" i="9" s="1"/>
  <c r="S2387" i="9"/>
  <c r="J2387" i="9"/>
  <c r="R2387" i="9" s="1"/>
  <c r="I2387" i="9"/>
  <c r="Q2387" i="9" s="1"/>
  <c r="S2386" i="9"/>
  <c r="J2386" i="9"/>
  <c r="R2386" i="9" s="1"/>
  <c r="I2386" i="9"/>
  <c r="Q2386" i="9" s="1"/>
  <c r="S2385" i="9"/>
  <c r="J2385" i="9"/>
  <c r="R2385" i="9" s="1"/>
  <c r="I2385" i="9"/>
  <c r="Q2385" i="9" s="1"/>
  <c r="S2384" i="9"/>
  <c r="J2384" i="9"/>
  <c r="R2384" i="9" s="1"/>
  <c r="I2384" i="9"/>
  <c r="Q2384" i="9" s="1"/>
  <c r="S2383" i="9"/>
  <c r="J2383" i="9"/>
  <c r="R2383" i="9" s="1"/>
  <c r="I2383" i="9"/>
  <c r="Q2383" i="9" s="1"/>
  <c r="S2382" i="9"/>
  <c r="J2382" i="9"/>
  <c r="R2382" i="9" s="1"/>
  <c r="I2382" i="9"/>
  <c r="Q2382" i="9" s="1"/>
  <c r="S2381" i="9"/>
  <c r="J2381" i="9"/>
  <c r="R2381" i="9" s="1"/>
  <c r="I2381" i="9"/>
  <c r="Q2381" i="9" s="1"/>
  <c r="S2380" i="9"/>
  <c r="J2380" i="9"/>
  <c r="R2380" i="9" s="1"/>
  <c r="I2380" i="9"/>
  <c r="Q2380" i="9" s="1"/>
  <c r="S2379" i="9"/>
  <c r="J2379" i="9"/>
  <c r="R2379" i="9" s="1"/>
  <c r="I2379" i="9"/>
  <c r="Q2379" i="9" s="1"/>
  <c r="S2378" i="9"/>
  <c r="J2378" i="9"/>
  <c r="R2378" i="9" s="1"/>
  <c r="I2378" i="9"/>
  <c r="Q2378" i="9" s="1"/>
  <c r="S2377" i="9"/>
  <c r="J2377" i="9"/>
  <c r="R2377" i="9" s="1"/>
  <c r="I2377" i="9"/>
  <c r="Q2377" i="9" s="1"/>
  <c r="S2376" i="9"/>
  <c r="J2376" i="9"/>
  <c r="R2376" i="9" s="1"/>
  <c r="I2376" i="9"/>
  <c r="Q2376" i="9" s="1"/>
  <c r="S2375" i="9"/>
  <c r="J2375" i="9"/>
  <c r="R2375" i="9" s="1"/>
  <c r="I2375" i="9"/>
  <c r="Q2375" i="9" s="1"/>
  <c r="S2374" i="9"/>
  <c r="J2374" i="9"/>
  <c r="R2374" i="9" s="1"/>
  <c r="I2374" i="9"/>
  <c r="Q2374" i="9" s="1"/>
  <c r="S2373" i="9"/>
  <c r="J2373" i="9"/>
  <c r="R2373" i="9" s="1"/>
  <c r="I2373" i="9"/>
  <c r="Q2373" i="9" s="1"/>
  <c r="S2372" i="9"/>
  <c r="J2372" i="9"/>
  <c r="R2372" i="9" s="1"/>
  <c r="I2372" i="9"/>
  <c r="Q2372" i="9" s="1"/>
  <c r="S2371" i="9"/>
  <c r="J2371" i="9"/>
  <c r="R2371" i="9" s="1"/>
  <c r="I2371" i="9"/>
  <c r="Q2371" i="9" s="1"/>
  <c r="S2370" i="9"/>
  <c r="J2370" i="9"/>
  <c r="R2370" i="9" s="1"/>
  <c r="I2370" i="9"/>
  <c r="Q2370" i="9" s="1"/>
  <c r="S2369" i="9"/>
  <c r="J2369" i="9"/>
  <c r="R2369" i="9" s="1"/>
  <c r="I2369" i="9"/>
  <c r="Q2369" i="9" s="1"/>
  <c r="S2368" i="9"/>
  <c r="J2368" i="9"/>
  <c r="R2368" i="9" s="1"/>
  <c r="I2368" i="9"/>
  <c r="Q2368" i="9" s="1"/>
  <c r="S2367" i="9"/>
  <c r="J2367" i="9"/>
  <c r="R2367" i="9" s="1"/>
  <c r="I2367" i="9"/>
  <c r="Q2367" i="9" s="1"/>
  <c r="S2366" i="9"/>
  <c r="J2366" i="9"/>
  <c r="R2366" i="9" s="1"/>
  <c r="I2366" i="9"/>
  <c r="Q2366" i="9" s="1"/>
  <c r="S2365" i="9"/>
  <c r="J2365" i="9"/>
  <c r="R2365" i="9" s="1"/>
  <c r="I2365" i="9"/>
  <c r="Q2365" i="9" s="1"/>
  <c r="S2364" i="9"/>
  <c r="J2364" i="9"/>
  <c r="R2364" i="9" s="1"/>
  <c r="I2364" i="9"/>
  <c r="Q2364" i="9" s="1"/>
  <c r="S2363" i="9"/>
  <c r="J2363" i="9"/>
  <c r="R2363" i="9" s="1"/>
  <c r="I2363" i="9"/>
  <c r="Q2363" i="9" s="1"/>
  <c r="S2362" i="9"/>
  <c r="J2362" i="9"/>
  <c r="R2362" i="9" s="1"/>
  <c r="I2362" i="9"/>
  <c r="Q2362" i="9" s="1"/>
  <c r="S2361" i="9"/>
  <c r="J2361" i="9"/>
  <c r="R2361" i="9" s="1"/>
  <c r="I2361" i="9"/>
  <c r="Q2361" i="9" s="1"/>
  <c r="S2360" i="9"/>
  <c r="J2360" i="9"/>
  <c r="R2360" i="9" s="1"/>
  <c r="I2360" i="9"/>
  <c r="Q2360" i="9" s="1"/>
  <c r="S2359" i="9"/>
  <c r="J2359" i="9"/>
  <c r="R2359" i="9" s="1"/>
  <c r="I2359" i="9"/>
  <c r="Q2359" i="9" s="1"/>
  <c r="S2358" i="9"/>
  <c r="J2358" i="9"/>
  <c r="R2358" i="9" s="1"/>
  <c r="I2358" i="9"/>
  <c r="Q2358" i="9" s="1"/>
  <c r="S2357" i="9"/>
  <c r="J2357" i="9"/>
  <c r="R2357" i="9" s="1"/>
  <c r="I2357" i="9"/>
  <c r="Q2357" i="9" s="1"/>
  <c r="S2356" i="9"/>
  <c r="J2356" i="9"/>
  <c r="R2356" i="9" s="1"/>
  <c r="I2356" i="9"/>
  <c r="Q2356" i="9" s="1"/>
  <c r="S2355" i="9"/>
  <c r="J2355" i="9"/>
  <c r="R2355" i="9" s="1"/>
  <c r="I2355" i="9"/>
  <c r="Q2355" i="9" s="1"/>
  <c r="S2354" i="9"/>
  <c r="J2354" i="9"/>
  <c r="R2354" i="9" s="1"/>
  <c r="I2354" i="9"/>
  <c r="Q2354" i="9" s="1"/>
  <c r="S2353" i="9"/>
  <c r="J2353" i="9"/>
  <c r="R2353" i="9" s="1"/>
  <c r="I2353" i="9"/>
  <c r="Q2353" i="9" s="1"/>
  <c r="S2352" i="9"/>
  <c r="J2352" i="9"/>
  <c r="R2352" i="9" s="1"/>
  <c r="I2352" i="9"/>
  <c r="Q2352" i="9" s="1"/>
  <c r="S2351" i="9"/>
  <c r="J2351" i="9"/>
  <c r="R2351" i="9" s="1"/>
  <c r="I2351" i="9"/>
  <c r="Q2351" i="9" s="1"/>
  <c r="S2350" i="9"/>
  <c r="J2350" i="9"/>
  <c r="R2350" i="9" s="1"/>
  <c r="I2350" i="9"/>
  <c r="Q2350" i="9" s="1"/>
  <c r="S2349" i="9"/>
  <c r="J2349" i="9"/>
  <c r="R2349" i="9" s="1"/>
  <c r="I2349" i="9"/>
  <c r="Q2349" i="9" s="1"/>
  <c r="S2348" i="9"/>
  <c r="J2348" i="9"/>
  <c r="R2348" i="9" s="1"/>
  <c r="I2348" i="9"/>
  <c r="Q2348" i="9" s="1"/>
  <c r="S2347" i="9"/>
  <c r="J2347" i="9"/>
  <c r="R2347" i="9" s="1"/>
  <c r="I2347" i="9"/>
  <c r="Q2347" i="9" s="1"/>
  <c r="S2346" i="9"/>
  <c r="J2346" i="9"/>
  <c r="R2346" i="9" s="1"/>
  <c r="I2346" i="9"/>
  <c r="Q2346" i="9" s="1"/>
  <c r="S2345" i="9"/>
  <c r="J2345" i="9"/>
  <c r="R2345" i="9" s="1"/>
  <c r="I2345" i="9"/>
  <c r="Q2345" i="9" s="1"/>
  <c r="S2344" i="9"/>
  <c r="J2344" i="9"/>
  <c r="R2344" i="9" s="1"/>
  <c r="I2344" i="9"/>
  <c r="Q2344" i="9" s="1"/>
  <c r="S2343" i="9"/>
  <c r="J2343" i="9"/>
  <c r="R2343" i="9" s="1"/>
  <c r="I2343" i="9"/>
  <c r="Q2343" i="9" s="1"/>
  <c r="S2342" i="9"/>
  <c r="J2342" i="9"/>
  <c r="R2342" i="9" s="1"/>
  <c r="I2342" i="9"/>
  <c r="Q2342" i="9" s="1"/>
  <c r="S2341" i="9"/>
  <c r="J2341" i="9"/>
  <c r="R2341" i="9" s="1"/>
  <c r="I2341" i="9"/>
  <c r="Q2341" i="9" s="1"/>
  <c r="S2340" i="9"/>
  <c r="J2340" i="9"/>
  <c r="R2340" i="9" s="1"/>
  <c r="I2340" i="9"/>
  <c r="Q2340" i="9" s="1"/>
  <c r="S2339" i="9"/>
  <c r="J2339" i="9"/>
  <c r="R2339" i="9" s="1"/>
  <c r="I2339" i="9"/>
  <c r="Q2339" i="9" s="1"/>
  <c r="S2338" i="9"/>
  <c r="J2338" i="9"/>
  <c r="R2338" i="9" s="1"/>
  <c r="I2338" i="9"/>
  <c r="Q2338" i="9" s="1"/>
  <c r="S2337" i="9"/>
  <c r="J2337" i="9"/>
  <c r="R2337" i="9" s="1"/>
  <c r="I2337" i="9"/>
  <c r="Q2337" i="9" s="1"/>
  <c r="S2336" i="9"/>
  <c r="J2336" i="9"/>
  <c r="R2336" i="9" s="1"/>
  <c r="I2336" i="9"/>
  <c r="Q2336" i="9" s="1"/>
  <c r="S2335" i="9"/>
  <c r="J2335" i="9"/>
  <c r="R2335" i="9" s="1"/>
  <c r="I2335" i="9"/>
  <c r="Q2335" i="9" s="1"/>
  <c r="S2334" i="9"/>
  <c r="J2334" i="9"/>
  <c r="R2334" i="9" s="1"/>
  <c r="I2334" i="9"/>
  <c r="Q2334" i="9" s="1"/>
  <c r="S2333" i="9"/>
  <c r="J2333" i="9"/>
  <c r="R2333" i="9" s="1"/>
  <c r="I2333" i="9"/>
  <c r="Q2333" i="9" s="1"/>
  <c r="S2332" i="9"/>
  <c r="J2332" i="9"/>
  <c r="R2332" i="9" s="1"/>
  <c r="I2332" i="9"/>
  <c r="Q2332" i="9" s="1"/>
  <c r="S2331" i="9"/>
  <c r="J2331" i="9"/>
  <c r="R2331" i="9" s="1"/>
  <c r="I2331" i="9"/>
  <c r="Q2331" i="9" s="1"/>
  <c r="S2330" i="9"/>
  <c r="J2330" i="9"/>
  <c r="R2330" i="9" s="1"/>
  <c r="I2330" i="9"/>
  <c r="Q2330" i="9" s="1"/>
  <c r="S2329" i="9"/>
  <c r="J2329" i="9"/>
  <c r="R2329" i="9" s="1"/>
  <c r="I2329" i="9"/>
  <c r="Q2329" i="9" s="1"/>
  <c r="S2328" i="9"/>
  <c r="J2328" i="9"/>
  <c r="R2328" i="9" s="1"/>
  <c r="I2328" i="9"/>
  <c r="Q2328" i="9" s="1"/>
  <c r="S2327" i="9"/>
  <c r="J2327" i="9"/>
  <c r="R2327" i="9" s="1"/>
  <c r="I2327" i="9"/>
  <c r="Q2327" i="9" s="1"/>
  <c r="S2326" i="9"/>
  <c r="J2326" i="9"/>
  <c r="R2326" i="9" s="1"/>
  <c r="I2326" i="9"/>
  <c r="Q2326" i="9" s="1"/>
  <c r="S2325" i="9"/>
  <c r="J2325" i="9"/>
  <c r="R2325" i="9" s="1"/>
  <c r="I2325" i="9"/>
  <c r="Q2325" i="9" s="1"/>
  <c r="S2324" i="9"/>
  <c r="J2324" i="9"/>
  <c r="R2324" i="9" s="1"/>
  <c r="I2324" i="9"/>
  <c r="Q2324" i="9" s="1"/>
  <c r="S2323" i="9"/>
  <c r="J2323" i="9"/>
  <c r="R2323" i="9" s="1"/>
  <c r="I2323" i="9"/>
  <c r="Q2323" i="9" s="1"/>
  <c r="S2322" i="9"/>
  <c r="J2322" i="9"/>
  <c r="R2322" i="9" s="1"/>
  <c r="I2322" i="9"/>
  <c r="Q2322" i="9" s="1"/>
  <c r="S2321" i="9"/>
  <c r="J2321" i="9"/>
  <c r="R2321" i="9" s="1"/>
  <c r="I2321" i="9"/>
  <c r="Q2321" i="9" s="1"/>
  <c r="S2320" i="9"/>
  <c r="J2320" i="9"/>
  <c r="R2320" i="9" s="1"/>
  <c r="I2320" i="9"/>
  <c r="Q2320" i="9" s="1"/>
  <c r="S2319" i="9"/>
  <c r="J2319" i="9"/>
  <c r="R2319" i="9" s="1"/>
  <c r="I2319" i="9"/>
  <c r="Q2319" i="9" s="1"/>
  <c r="S2318" i="9"/>
  <c r="J2318" i="9"/>
  <c r="R2318" i="9" s="1"/>
  <c r="I2318" i="9"/>
  <c r="Q2318" i="9" s="1"/>
  <c r="S2317" i="9"/>
  <c r="J2317" i="9"/>
  <c r="R2317" i="9" s="1"/>
  <c r="I2317" i="9"/>
  <c r="Q2317" i="9" s="1"/>
  <c r="S2316" i="9"/>
  <c r="J2316" i="9"/>
  <c r="R2316" i="9" s="1"/>
  <c r="I2316" i="9"/>
  <c r="Q2316" i="9" s="1"/>
  <c r="S2315" i="9"/>
  <c r="J2315" i="9"/>
  <c r="R2315" i="9" s="1"/>
  <c r="I2315" i="9"/>
  <c r="Q2315" i="9" s="1"/>
  <c r="S2314" i="9"/>
  <c r="J2314" i="9"/>
  <c r="R2314" i="9" s="1"/>
  <c r="I2314" i="9"/>
  <c r="Q2314" i="9" s="1"/>
  <c r="S2313" i="9"/>
  <c r="J2313" i="9"/>
  <c r="R2313" i="9" s="1"/>
  <c r="I2313" i="9"/>
  <c r="Q2313" i="9" s="1"/>
  <c r="S2312" i="9"/>
  <c r="J2312" i="9"/>
  <c r="R2312" i="9" s="1"/>
  <c r="I2312" i="9"/>
  <c r="Q2312" i="9" s="1"/>
  <c r="S2311" i="9"/>
  <c r="J2311" i="9"/>
  <c r="R2311" i="9" s="1"/>
  <c r="I2311" i="9"/>
  <c r="Q2311" i="9" s="1"/>
  <c r="S2310" i="9"/>
  <c r="J2310" i="9"/>
  <c r="R2310" i="9" s="1"/>
  <c r="I2310" i="9"/>
  <c r="Q2310" i="9" s="1"/>
  <c r="S2309" i="9"/>
  <c r="J2309" i="9"/>
  <c r="R2309" i="9" s="1"/>
  <c r="I2309" i="9"/>
  <c r="Q2309" i="9" s="1"/>
  <c r="S2308" i="9"/>
  <c r="J2308" i="9"/>
  <c r="R2308" i="9" s="1"/>
  <c r="I2308" i="9"/>
  <c r="Q2308" i="9" s="1"/>
  <c r="S2307" i="9"/>
  <c r="J2307" i="9"/>
  <c r="R2307" i="9" s="1"/>
  <c r="I2307" i="9"/>
  <c r="Q2307" i="9" s="1"/>
  <c r="S2306" i="9"/>
  <c r="J2306" i="9"/>
  <c r="R2306" i="9" s="1"/>
  <c r="I2306" i="9"/>
  <c r="Q2306" i="9" s="1"/>
  <c r="S2305" i="9"/>
  <c r="J2305" i="9"/>
  <c r="R2305" i="9" s="1"/>
  <c r="I2305" i="9"/>
  <c r="Q2305" i="9" s="1"/>
  <c r="S2304" i="9"/>
  <c r="J2304" i="9"/>
  <c r="R2304" i="9" s="1"/>
  <c r="I2304" i="9"/>
  <c r="Q2304" i="9" s="1"/>
  <c r="S2303" i="9"/>
  <c r="J2303" i="9"/>
  <c r="R2303" i="9" s="1"/>
  <c r="I2303" i="9"/>
  <c r="Q2303" i="9" s="1"/>
  <c r="S2302" i="9"/>
  <c r="J2302" i="9"/>
  <c r="R2302" i="9" s="1"/>
  <c r="I2302" i="9"/>
  <c r="Q2302" i="9" s="1"/>
  <c r="S2301" i="9"/>
  <c r="J2301" i="9"/>
  <c r="R2301" i="9" s="1"/>
  <c r="I2301" i="9"/>
  <c r="Q2301" i="9" s="1"/>
  <c r="S2300" i="9"/>
  <c r="J2300" i="9"/>
  <c r="R2300" i="9" s="1"/>
  <c r="I2300" i="9"/>
  <c r="Q2300" i="9" s="1"/>
  <c r="S2299" i="9"/>
  <c r="J2299" i="9"/>
  <c r="R2299" i="9" s="1"/>
  <c r="I2299" i="9"/>
  <c r="Q2299" i="9" s="1"/>
  <c r="S2298" i="9"/>
  <c r="J2298" i="9"/>
  <c r="R2298" i="9" s="1"/>
  <c r="I2298" i="9"/>
  <c r="Q2298" i="9" s="1"/>
  <c r="S2297" i="9"/>
  <c r="J2297" i="9"/>
  <c r="R2297" i="9" s="1"/>
  <c r="I2297" i="9"/>
  <c r="Q2297" i="9" s="1"/>
  <c r="S2296" i="9"/>
  <c r="J2296" i="9"/>
  <c r="R2296" i="9" s="1"/>
  <c r="I2296" i="9"/>
  <c r="Q2296" i="9" s="1"/>
  <c r="S2295" i="9"/>
  <c r="J2295" i="9"/>
  <c r="R2295" i="9" s="1"/>
  <c r="I2295" i="9"/>
  <c r="Q2295" i="9" s="1"/>
  <c r="S2294" i="9"/>
  <c r="J2294" i="9"/>
  <c r="R2294" i="9" s="1"/>
  <c r="I2294" i="9"/>
  <c r="Q2294" i="9" s="1"/>
  <c r="S2293" i="9"/>
  <c r="J2293" i="9"/>
  <c r="R2293" i="9" s="1"/>
  <c r="I2293" i="9"/>
  <c r="Q2293" i="9" s="1"/>
  <c r="S2292" i="9"/>
  <c r="J2292" i="9"/>
  <c r="R2292" i="9" s="1"/>
  <c r="I2292" i="9"/>
  <c r="Q2292" i="9" s="1"/>
  <c r="S2291" i="9"/>
  <c r="J2291" i="9"/>
  <c r="R2291" i="9" s="1"/>
  <c r="I2291" i="9"/>
  <c r="Q2291" i="9" s="1"/>
  <c r="S2290" i="9"/>
  <c r="J2290" i="9"/>
  <c r="R2290" i="9" s="1"/>
  <c r="I2290" i="9"/>
  <c r="Q2290" i="9" s="1"/>
  <c r="S2289" i="9"/>
  <c r="J2289" i="9"/>
  <c r="R2289" i="9" s="1"/>
  <c r="I2289" i="9"/>
  <c r="Q2289" i="9" s="1"/>
  <c r="S2288" i="9"/>
  <c r="J2288" i="9"/>
  <c r="R2288" i="9" s="1"/>
  <c r="I2288" i="9"/>
  <c r="Q2288" i="9" s="1"/>
  <c r="S2287" i="9"/>
  <c r="J2287" i="9"/>
  <c r="R2287" i="9" s="1"/>
  <c r="I2287" i="9"/>
  <c r="Q2287" i="9" s="1"/>
  <c r="S2286" i="9"/>
  <c r="J2286" i="9"/>
  <c r="R2286" i="9" s="1"/>
  <c r="I2286" i="9"/>
  <c r="Q2286" i="9" s="1"/>
  <c r="S2285" i="9"/>
  <c r="J2285" i="9"/>
  <c r="R2285" i="9" s="1"/>
  <c r="I2285" i="9"/>
  <c r="Q2285" i="9" s="1"/>
  <c r="S2284" i="9"/>
  <c r="J2284" i="9"/>
  <c r="R2284" i="9" s="1"/>
  <c r="I2284" i="9"/>
  <c r="Q2284" i="9" s="1"/>
  <c r="S2283" i="9"/>
  <c r="J2283" i="9"/>
  <c r="R2283" i="9" s="1"/>
  <c r="I2283" i="9"/>
  <c r="Q2283" i="9" s="1"/>
  <c r="S2282" i="9"/>
  <c r="J2282" i="9"/>
  <c r="R2282" i="9" s="1"/>
  <c r="I2282" i="9"/>
  <c r="Q2282" i="9" s="1"/>
  <c r="S2281" i="9"/>
  <c r="J2281" i="9"/>
  <c r="R2281" i="9" s="1"/>
  <c r="I2281" i="9"/>
  <c r="Q2281" i="9" s="1"/>
  <c r="S2280" i="9"/>
  <c r="J2280" i="9"/>
  <c r="R2280" i="9" s="1"/>
  <c r="I2280" i="9"/>
  <c r="Q2280" i="9" s="1"/>
  <c r="S2279" i="9"/>
  <c r="J2279" i="9"/>
  <c r="R2279" i="9" s="1"/>
  <c r="I2279" i="9"/>
  <c r="Q2279" i="9" s="1"/>
  <c r="S2278" i="9"/>
  <c r="J2278" i="9"/>
  <c r="R2278" i="9" s="1"/>
  <c r="I2278" i="9"/>
  <c r="Q2278" i="9" s="1"/>
  <c r="S2277" i="9"/>
  <c r="J2277" i="9"/>
  <c r="R2277" i="9" s="1"/>
  <c r="I2277" i="9"/>
  <c r="Q2277" i="9" s="1"/>
  <c r="S2276" i="9"/>
  <c r="J2276" i="9"/>
  <c r="R2276" i="9" s="1"/>
  <c r="I2276" i="9"/>
  <c r="Q2276" i="9" s="1"/>
  <c r="S2275" i="9"/>
  <c r="J2275" i="9"/>
  <c r="R2275" i="9" s="1"/>
  <c r="I2275" i="9"/>
  <c r="Q2275" i="9" s="1"/>
  <c r="S2274" i="9"/>
  <c r="J2274" i="9"/>
  <c r="R2274" i="9" s="1"/>
  <c r="I2274" i="9"/>
  <c r="Q2274" i="9" s="1"/>
  <c r="S2273" i="9"/>
  <c r="J2273" i="9"/>
  <c r="R2273" i="9" s="1"/>
  <c r="I2273" i="9"/>
  <c r="Q2273" i="9" s="1"/>
  <c r="S2272" i="9"/>
  <c r="J2272" i="9"/>
  <c r="R2272" i="9" s="1"/>
  <c r="I2272" i="9"/>
  <c r="Q2272" i="9" s="1"/>
  <c r="S2271" i="9"/>
  <c r="J2271" i="9"/>
  <c r="R2271" i="9" s="1"/>
  <c r="I2271" i="9"/>
  <c r="Q2271" i="9" s="1"/>
  <c r="S2270" i="9"/>
  <c r="J2270" i="9"/>
  <c r="R2270" i="9" s="1"/>
  <c r="I2270" i="9"/>
  <c r="Q2270" i="9" s="1"/>
  <c r="S2269" i="9"/>
  <c r="J2269" i="9"/>
  <c r="R2269" i="9" s="1"/>
  <c r="I2269" i="9"/>
  <c r="Q2269" i="9" s="1"/>
  <c r="S2268" i="9"/>
  <c r="J2268" i="9"/>
  <c r="R2268" i="9" s="1"/>
  <c r="I2268" i="9"/>
  <c r="Q2268" i="9" s="1"/>
  <c r="S2267" i="9"/>
  <c r="J2267" i="9"/>
  <c r="R2267" i="9" s="1"/>
  <c r="I2267" i="9"/>
  <c r="Q2267" i="9" s="1"/>
  <c r="S2266" i="9"/>
  <c r="J2266" i="9"/>
  <c r="R2266" i="9" s="1"/>
  <c r="I2266" i="9"/>
  <c r="Q2266" i="9" s="1"/>
  <c r="S2265" i="9"/>
  <c r="J2265" i="9"/>
  <c r="R2265" i="9" s="1"/>
  <c r="I2265" i="9"/>
  <c r="Q2265" i="9" s="1"/>
  <c r="S2264" i="9"/>
  <c r="J2264" i="9"/>
  <c r="R2264" i="9" s="1"/>
  <c r="I2264" i="9"/>
  <c r="Q2264" i="9" s="1"/>
  <c r="S2263" i="9"/>
  <c r="J2263" i="9"/>
  <c r="R2263" i="9" s="1"/>
  <c r="I2263" i="9"/>
  <c r="Q2263" i="9" s="1"/>
  <c r="S2262" i="9"/>
  <c r="J2262" i="9"/>
  <c r="R2262" i="9" s="1"/>
  <c r="I2262" i="9"/>
  <c r="Q2262" i="9" s="1"/>
  <c r="S2261" i="9"/>
  <c r="J2261" i="9"/>
  <c r="R2261" i="9" s="1"/>
  <c r="I2261" i="9"/>
  <c r="Q2261" i="9" s="1"/>
  <c r="S2260" i="9"/>
  <c r="J2260" i="9"/>
  <c r="R2260" i="9" s="1"/>
  <c r="I2260" i="9"/>
  <c r="Q2260" i="9" s="1"/>
  <c r="S2259" i="9"/>
  <c r="J2259" i="9"/>
  <c r="R2259" i="9" s="1"/>
  <c r="I2259" i="9"/>
  <c r="Q2259" i="9" s="1"/>
  <c r="S2258" i="9"/>
  <c r="J2258" i="9"/>
  <c r="R2258" i="9" s="1"/>
  <c r="I2258" i="9"/>
  <c r="Q2258" i="9" s="1"/>
  <c r="S2257" i="9"/>
  <c r="J2257" i="9"/>
  <c r="R2257" i="9" s="1"/>
  <c r="I2257" i="9"/>
  <c r="Q2257" i="9" s="1"/>
  <c r="S2256" i="9"/>
  <c r="J2256" i="9"/>
  <c r="R2256" i="9" s="1"/>
  <c r="I2256" i="9"/>
  <c r="Q2256" i="9" s="1"/>
  <c r="S2255" i="9"/>
  <c r="J2255" i="9"/>
  <c r="R2255" i="9" s="1"/>
  <c r="I2255" i="9"/>
  <c r="Q2255" i="9" s="1"/>
  <c r="S2254" i="9"/>
  <c r="J2254" i="9"/>
  <c r="R2254" i="9" s="1"/>
  <c r="I2254" i="9"/>
  <c r="Q2254" i="9" s="1"/>
  <c r="S2253" i="9"/>
  <c r="J2253" i="9"/>
  <c r="R2253" i="9" s="1"/>
  <c r="I2253" i="9"/>
  <c r="Q2253" i="9" s="1"/>
  <c r="S2252" i="9"/>
  <c r="J2252" i="9"/>
  <c r="R2252" i="9" s="1"/>
  <c r="I2252" i="9"/>
  <c r="Q2252" i="9" s="1"/>
  <c r="S2251" i="9"/>
  <c r="J2251" i="9"/>
  <c r="R2251" i="9" s="1"/>
  <c r="I2251" i="9"/>
  <c r="Q2251" i="9" s="1"/>
  <c r="S2250" i="9"/>
  <c r="J2250" i="9"/>
  <c r="R2250" i="9" s="1"/>
  <c r="I2250" i="9"/>
  <c r="Q2250" i="9" s="1"/>
  <c r="S2249" i="9"/>
  <c r="J2249" i="9"/>
  <c r="R2249" i="9" s="1"/>
  <c r="I2249" i="9"/>
  <c r="Q2249" i="9" s="1"/>
  <c r="S2248" i="9"/>
  <c r="J2248" i="9"/>
  <c r="R2248" i="9" s="1"/>
  <c r="I2248" i="9"/>
  <c r="Q2248" i="9" s="1"/>
  <c r="S2247" i="9"/>
  <c r="J2247" i="9"/>
  <c r="R2247" i="9" s="1"/>
  <c r="I2247" i="9"/>
  <c r="Q2247" i="9" s="1"/>
  <c r="S2246" i="9"/>
  <c r="J2246" i="9"/>
  <c r="R2246" i="9" s="1"/>
  <c r="I2246" i="9"/>
  <c r="Q2246" i="9" s="1"/>
  <c r="S2245" i="9"/>
  <c r="J2245" i="9"/>
  <c r="R2245" i="9" s="1"/>
  <c r="I2245" i="9"/>
  <c r="Q2245" i="9" s="1"/>
  <c r="S2244" i="9"/>
  <c r="J2244" i="9"/>
  <c r="R2244" i="9" s="1"/>
  <c r="I2244" i="9"/>
  <c r="Q2244" i="9" s="1"/>
  <c r="S2243" i="9"/>
  <c r="J2243" i="9"/>
  <c r="R2243" i="9" s="1"/>
  <c r="I2243" i="9"/>
  <c r="Q2243" i="9" s="1"/>
  <c r="S2242" i="9"/>
  <c r="J2242" i="9"/>
  <c r="R2242" i="9" s="1"/>
  <c r="I2242" i="9"/>
  <c r="Q2242" i="9" s="1"/>
  <c r="S2241" i="9"/>
  <c r="J2241" i="9"/>
  <c r="R2241" i="9" s="1"/>
  <c r="I2241" i="9"/>
  <c r="Q2241" i="9" s="1"/>
  <c r="S2240" i="9"/>
  <c r="J2240" i="9"/>
  <c r="R2240" i="9" s="1"/>
  <c r="I2240" i="9"/>
  <c r="Q2240" i="9" s="1"/>
  <c r="S2239" i="9"/>
  <c r="J2239" i="9"/>
  <c r="R2239" i="9" s="1"/>
  <c r="I2239" i="9"/>
  <c r="Q2239" i="9" s="1"/>
  <c r="S2238" i="9"/>
  <c r="J2238" i="9"/>
  <c r="R2238" i="9" s="1"/>
  <c r="I2238" i="9"/>
  <c r="Q2238" i="9" s="1"/>
  <c r="S2237" i="9"/>
  <c r="J2237" i="9"/>
  <c r="R2237" i="9" s="1"/>
  <c r="I2237" i="9"/>
  <c r="Q2237" i="9" s="1"/>
  <c r="S2236" i="9"/>
  <c r="J2236" i="9"/>
  <c r="R2236" i="9" s="1"/>
  <c r="I2236" i="9"/>
  <c r="Q2236" i="9" s="1"/>
  <c r="S2235" i="9"/>
  <c r="J2235" i="9"/>
  <c r="R2235" i="9" s="1"/>
  <c r="I2235" i="9"/>
  <c r="Q2235" i="9" s="1"/>
  <c r="S2234" i="9"/>
  <c r="J2234" i="9"/>
  <c r="R2234" i="9" s="1"/>
  <c r="I2234" i="9"/>
  <c r="Q2234" i="9" s="1"/>
  <c r="S2233" i="9"/>
  <c r="J2233" i="9"/>
  <c r="R2233" i="9" s="1"/>
  <c r="I2233" i="9"/>
  <c r="Q2233" i="9" s="1"/>
  <c r="S2232" i="9"/>
  <c r="J2232" i="9"/>
  <c r="R2232" i="9" s="1"/>
  <c r="I2232" i="9"/>
  <c r="Q2232" i="9" s="1"/>
  <c r="S2231" i="9"/>
  <c r="J2231" i="9"/>
  <c r="R2231" i="9" s="1"/>
  <c r="I2231" i="9"/>
  <c r="Q2231" i="9" s="1"/>
  <c r="S2230" i="9"/>
  <c r="J2230" i="9"/>
  <c r="R2230" i="9" s="1"/>
  <c r="I2230" i="9"/>
  <c r="Q2230" i="9" s="1"/>
  <c r="S2229" i="9"/>
  <c r="J2229" i="9"/>
  <c r="R2229" i="9" s="1"/>
  <c r="I2229" i="9"/>
  <c r="Q2229" i="9" s="1"/>
  <c r="S2228" i="9"/>
  <c r="J2228" i="9"/>
  <c r="R2228" i="9" s="1"/>
  <c r="I2228" i="9"/>
  <c r="Q2228" i="9" s="1"/>
  <c r="S2227" i="9"/>
  <c r="J2227" i="9"/>
  <c r="R2227" i="9" s="1"/>
  <c r="I2227" i="9"/>
  <c r="Q2227" i="9" s="1"/>
  <c r="S2226" i="9"/>
  <c r="J2226" i="9"/>
  <c r="R2226" i="9" s="1"/>
  <c r="I2226" i="9"/>
  <c r="Q2226" i="9" s="1"/>
  <c r="S2225" i="9"/>
  <c r="J2225" i="9"/>
  <c r="R2225" i="9" s="1"/>
  <c r="I2225" i="9"/>
  <c r="Q2225" i="9" s="1"/>
  <c r="S2224" i="9"/>
  <c r="J2224" i="9"/>
  <c r="R2224" i="9" s="1"/>
  <c r="I2224" i="9"/>
  <c r="Q2224" i="9" s="1"/>
  <c r="S2223" i="9"/>
  <c r="J2223" i="9"/>
  <c r="R2223" i="9" s="1"/>
  <c r="I2223" i="9"/>
  <c r="Q2223" i="9" s="1"/>
  <c r="S2222" i="9"/>
  <c r="J2222" i="9"/>
  <c r="R2222" i="9" s="1"/>
  <c r="I2222" i="9"/>
  <c r="Q2222" i="9" s="1"/>
  <c r="S2221" i="9"/>
  <c r="J2221" i="9"/>
  <c r="R2221" i="9" s="1"/>
  <c r="I2221" i="9"/>
  <c r="Q2221" i="9" s="1"/>
  <c r="S2220" i="9"/>
  <c r="J2220" i="9"/>
  <c r="R2220" i="9" s="1"/>
  <c r="I2220" i="9"/>
  <c r="Q2220" i="9" s="1"/>
  <c r="S2219" i="9"/>
  <c r="J2219" i="9"/>
  <c r="R2219" i="9" s="1"/>
  <c r="I2219" i="9"/>
  <c r="Q2219" i="9" s="1"/>
  <c r="S2218" i="9"/>
  <c r="J2218" i="9"/>
  <c r="R2218" i="9" s="1"/>
  <c r="I2218" i="9"/>
  <c r="Q2218" i="9" s="1"/>
  <c r="S2217" i="9"/>
  <c r="J2217" i="9"/>
  <c r="R2217" i="9" s="1"/>
  <c r="I2217" i="9"/>
  <c r="Q2217" i="9" s="1"/>
  <c r="S2216" i="9"/>
  <c r="J2216" i="9"/>
  <c r="R2216" i="9" s="1"/>
  <c r="I2216" i="9"/>
  <c r="Q2216" i="9" s="1"/>
  <c r="S2215" i="9"/>
  <c r="J2215" i="9"/>
  <c r="R2215" i="9" s="1"/>
  <c r="I2215" i="9"/>
  <c r="Q2215" i="9" s="1"/>
  <c r="S2214" i="9"/>
  <c r="J2214" i="9"/>
  <c r="R2214" i="9" s="1"/>
  <c r="I2214" i="9"/>
  <c r="Q2214" i="9" s="1"/>
  <c r="S2213" i="9"/>
  <c r="J2213" i="9"/>
  <c r="R2213" i="9" s="1"/>
  <c r="I2213" i="9"/>
  <c r="Q2213" i="9" s="1"/>
  <c r="S2212" i="9"/>
  <c r="J2212" i="9"/>
  <c r="R2212" i="9" s="1"/>
  <c r="I2212" i="9"/>
  <c r="Q2212" i="9" s="1"/>
  <c r="S2211" i="9"/>
  <c r="J2211" i="9"/>
  <c r="R2211" i="9" s="1"/>
  <c r="I2211" i="9"/>
  <c r="Q2211" i="9" s="1"/>
  <c r="S2210" i="9"/>
  <c r="J2210" i="9"/>
  <c r="R2210" i="9" s="1"/>
  <c r="I2210" i="9"/>
  <c r="Q2210" i="9" s="1"/>
  <c r="S2209" i="9"/>
  <c r="J2209" i="9"/>
  <c r="R2209" i="9" s="1"/>
  <c r="I2209" i="9"/>
  <c r="Q2209" i="9" s="1"/>
  <c r="S2208" i="9"/>
  <c r="J2208" i="9"/>
  <c r="R2208" i="9" s="1"/>
  <c r="I2208" i="9"/>
  <c r="Q2208" i="9" s="1"/>
  <c r="S2207" i="9"/>
  <c r="J2207" i="9"/>
  <c r="R2207" i="9" s="1"/>
  <c r="I2207" i="9"/>
  <c r="Q2207" i="9" s="1"/>
  <c r="S2206" i="9"/>
  <c r="J2206" i="9"/>
  <c r="R2206" i="9" s="1"/>
  <c r="I2206" i="9"/>
  <c r="Q2206" i="9" s="1"/>
  <c r="S2205" i="9"/>
  <c r="J2205" i="9"/>
  <c r="R2205" i="9" s="1"/>
  <c r="I2205" i="9"/>
  <c r="Q2205" i="9" s="1"/>
  <c r="S2204" i="9"/>
  <c r="J2204" i="9"/>
  <c r="R2204" i="9" s="1"/>
  <c r="I2204" i="9"/>
  <c r="Q2204" i="9" s="1"/>
  <c r="S2203" i="9"/>
  <c r="J2203" i="9"/>
  <c r="R2203" i="9" s="1"/>
  <c r="I2203" i="9"/>
  <c r="Q2203" i="9" s="1"/>
  <c r="S2202" i="9"/>
  <c r="J2202" i="9"/>
  <c r="R2202" i="9" s="1"/>
  <c r="I2202" i="9"/>
  <c r="Q2202" i="9" s="1"/>
  <c r="S2201" i="9"/>
  <c r="J2201" i="9"/>
  <c r="R2201" i="9" s="1"/>
  <c r="I2201" i="9"/>
  <c r="Q2201" i="9" s="1"/>
  <c r="S2200" i="9"/>
  <c r="J2200" i="9"/>
  <c r="R2200" i="9" s="1"/>
  <c r="I2200" i="9"/>
  <c r="Q2200" i="9" s="1"/>
  <c r="S2199" i="9"/>
  <c r="J2199" i="9"/>
  <c r="R2199" i="9" s="1"/>
  <c r="I2199" i="9"/>
  <c r="Q2199" i="9" s="1"/>
  <c r="S2198" i="9"/>
  <c r="J2198" i="9"/>
  <c r="R2198" i="9" s="1"/>
  <c r="I2198" i="9"/>
  <c r="Q2198" i="9" s="1"/>
  <c r="S2197" i="9"/>
  <c r="J2197" i="9"/>
  <c r="R2197" i="9" s="1"/>
  <c r="I2197" i="9"/>
  <c r="Q2197" i="9" s="1"/>
  <c r="S2196" i="9"/>
  <c r="J2196" i="9"/>
  <c r="R2196" i="9" s="1"/>
  <c r="I2196" i="9"/>
  <c r="Q2196" i="9" s="1"/>
  <c r="S2195" i="9"/>
  <c r="J2195" i="9"/>
  <c r="R2195" i="9" s="1"/>
  <c r="I2195" i="9"/>
  <c r="Q2195" i="9" s="1"/>
  <c r="S2194" i="9"/>
  <c r="J2194" i="9"/>
  <c r="R2194" i="9" s="1"/>
  <c r="I2194" i="9"/>
  <c r="Q2194" i="9" s="1"/>
  <c r="S2193" i="9"/>
  <c r="J2193" i="9"/>
  <c r="R2193" i="9" s="1"/>
  <c r="I2193" i="9"/>
  <c r="Q2193" i="9" s="1"/>
  <c r="S2192" i="9"/>
  <c r="J2192" i="9"/>
  <c r="R2192" i="9" s="1"/>
  <c r="I2192" i="9"/>
  <c r="Q2192" i="9" s="1"/>
  <c r="S2191" i="9"/>
  <c r="J2191" i="9"/>
  <c r="R2191" i="9" s="1"/>
  <c r="I2191" i="9"/>
  <c r="Q2191" i="9" s="1"/>
  <c r="S2190" i="9"/>
  <c r="J2190" i="9"/>
  <c r="R2190" i="9" s="1"/>
  <c r="I2190" i="9"/>
  <c r="Q2190" i="9" s="1"/>
  <c r="S2189" i="9"/>
  <c r="J2189" i="9"/>
  <c r="R2189" i="9" s="1"/>
  <c r="I2189" i="9"/>
  <c r="Q2189" i="9" s="1"/>
  <c r="S2188" i="9"/>
  <c r="J2188" i="9"/>
  <c r="R2188" i="9" s="1"/>
  <c r="I2188" i="9"/>
  <c r="Q2188" i="9" s="1"/>
  <c r="S2187" i="9"/>
  <c r="J2187" i="9"/>
  <c r="R2187" i="9" s="1"/>
  <c r="I2187" i="9"/>
  <c r="Q2187" i="9" s="1"/>
  <c r="S2186" i="9"/>
  <c r="J2186" i="9"/>
  <c r="R2186" i="9" s="1"/>
  <c r="I2186" i="9"/>
  <c r="Q2186" i="9" s="1"/>
  <c r="S2185" i="9"/>
  <c r="J2185" i="9"/>
  <c r="R2185" i="9" s="1"/>
  <c r="I2185" i="9"/>
  <c r="Q2185" i="9" s="1"/>
  <c r="S2184" i="9"/>
  <c r="J2184" i="9"/>
  <c r="R2184" i="9" s="1"/>
  <c r="I2184" i="9"/>
  <c r="Q2184" i="9" s="1"/>
  <c r="S2183" i="9"/>
  <c r="J2183" i="9"/>
  <c r="R2183" i="9" s="1"/>
  <c r="I2183" i="9"/>
  <c r="Q2183" i="9" s="1"/>
  <c r="S2182" i="9"/>
  <c r="J2182" i="9"/>
  <c r="R2182" i="9" s="1"/>
  <c r="I2182" i="9"/>
  <c r="Q2182" i="9" s="1"/>
  <c r="S2181" i="9"/>
  <c r="J2181" i="9"/>
  <c r="R2181" i="9" s="1"/>
  <c r="I2181" i="9"/>
  <c r="Q2181" i="9" s="1"/>
  <c r="S2180" i="9"/>
  <c r="J2180" i="9"/>
  <c r="R2180" i="9" s="1"/>
  <c r="I2180" i="9"/>
  <c r="Q2180" i="9" s="1"/>
  <c r="S2179" i="9"/>
  <c r="J2179" i="9"/>
  <c r="R2179" i="9" s="1"/>
  <c r="I2179" i="9"/>
  <c r="Q2179" i="9" s="1"/>
  <c r="S2178" i="9"/>
  <c r="J2178" i="9"/>
  <c r="R2178" i="9" s="1"/>
  <c r="I2178" i="9"/>
  <c r="Q2178" i="9" s="1"/>
  <c r="S2177" i="9"/>
  <c r="J2177" i="9"/>
  <c r="R2177" i="9" s="1"/>
  <c r="I2177" i="9"/>
  <c r="Q2177" i="9" s="1"/>
  <c r="S2176" i="9"/>
  <c r="J2176" i="9"/>
  <c r="R2176" i="9" s="1"/>
  <c r="I2176" i="9"/>
  <c r="Q2176" i="9" s="1"/>
  <c r="S2175" i="9"/>
  <c r="J2175" i="9"/>
  <c r="R2175" i="9" s="1"/>
  <c r="I2175" i="9"/>
  <c r="Q2175" i="9" s="1"/>
  <c r="S2174" i="9"/>
  <c r="J2174" i="9"/>
  <c r="R2174" i="9" s="1"/>
  <c r="I2174" i="9"/>
  <c r="Q2174" i="9" s="1"/>
  <c r="S2173" i="9"/>
  <c r="J2173" i="9"/>
  <c r="R2173" i="9" s="1"/>
  <c r="I2173" i="9"/>
  <c r="Q2173" i="9" s="1"/>
  <c r="S2172" i="9"/>
  <c r="J2172" i="9"/>
  <c r="R2172" i="9" s="1"/>
  <c r="I2172" i="9"/>
  <c r="Q2172" i="9" s="1"/>
  <c r="S2171" i="9"/>
  <c r="J2171" i="9"/>
  <c r="R2171" i="9" s="1"/>
  <c r="I2171" i="9"/>
  <c r="Q2171" i="9" s="1"/>
  <c r="S2170" i="9"/>
  <c r="J2170" i="9"/>
  <c r="R2170" i="9" s="1"/>
  <c r="I2170" i="9"/>
  <c r="Q2170" i="9" s="1"/>
  <c r="S2169" i="9"/>
  <c r="J2169" i="9"/>
  <c r="R2169" i="9" s="1"/>
  <c r="I2169" i="9"/>
  <c r="Q2169" i="9" s="1"/>
  <c r="S2168" i="9"/>
  <c r="J2168" i="9"/>
  <c r="R2168" i="9" s="1"/>
  <c r="I2168" i="9"/>
  <c r="Q2168" i="9" s="1"/>
  <c r="S2167" i="9"/>
  <c r="J2167" i="9"/>
  <c r="R2167" i="9" s="1"/>
  <c r="I2167" i="9"/>
  <c r="Q2167" i="9" s="1"/>
  <c r="S2166" i="9"/>
  <c r="J2166" i="9"/>
  <c r="R2166" i="9" s="1"/>
  <c r="I2166" i="9"/>
  <c r="Q2166" i="9" s="1"/>
  <c r="S2165" i="9"/>
  <c r="J2165" i="9"/>
  <c r="R2165" i="9" s="1"/>
  <c r="I2165" i="9"/>
  <c r="Q2165" i="9" s="1"/>
  <c r="S2164" i="9"/>
  <c r="J2164" i="9"/>
  <c r="R2164" i="9" s="1"/>
  <c r="I2164" i="9"/>
  <c r="Q2164" i="9" s="1"/>
  <c r="S2163" i="9"/>
  <c r="J2163" i="9"/>
  <c r="R2163" i="9" s="1"/>
  <c r="I2163" i="9"/>
  <c r="Q2163" i="9" s="1"/>
  <c r="S2162" i="9"/>
  <c r="J2162" i="9"/>
  <c r="R2162" i="9" s="1"/>
  <c r="I2162" i="9"/>
  <c r="Q2162" i="9" s="1"/>
  <c r="S2161" i="9"/>
  <c r="J2161" i="9"/>
  <c r="R2161" i="9" s="1"/>
  <c r="I2161" i="9"/>
  <c r="Q2161" i="9" s="1"/>
  <c r="S2160" i="9"/>
  <c r="J2160" i="9"/>
  <c r="R2160" i="9" s="1"/>
  <c r="I2160" i="9"/>
  <c r="Q2160" i="9" s="1"/>
  <c r="S2159" i="9"/>
  <c r="J2159" i="9"/>
  <c r="R2159" i="9" s="1"/>
  <c r="I2159" i="9"/>
  <c r="Q2159" i="9" s="1"/>
  <c r="S2158" i="9"/>
  <c r="J2158" i="9"/>
  <c r="R2158" i="9" s="1"/>
  <c r="I2158" i="9"/>
  <c r="Q2158" i="9" s="1"/>
  <c r="S2157" i="9"/>
  <c r="J2157" i="9"/>
  <c r="R2157" i="9" s="1"/>
  <c r="I2157" i="9"/>
  <c r="Q2157" i="9" s="1"/>
  <c r="S2156" i="9"/>
  <c r="J2156" i="9"/>
  <c r="R2156" i="9" s="1"/>
  <c r="I2156" i="9"/>
  <c r="Q2156" i="9" s="1"/>
  <c r="S2155" i="9"/>
  <c r="J2155" i="9"/>
  <c r="R2155" i="9" s="1"/>
  <c r="I2155" i="9"/>
  <c r="Q2155" i="9" s="1"/>
  <c r="S2154" i="9"/>
  <c r="J2154" i="9"/>
  <c r="R2154" i="9" s="1"/>
  <c r="I2154" i="9"/>
  <c r="Q2154" i="9" s="1"/>
  <c r="S2153" i="9"/>
  <c r="J2153" i="9"/>
  <c r="R2153" i="9" s="1"/>
  <c r="I2153" i="9"/>
  <c r="Q2153" i="9" s="1"/>
  <c r="S2152" i="9"/>
  <c r="J2152" i="9"/>
  <c r="R2152" i="9" s="1"/>
  <c r="I2152" i="9"/>
  <c r="Q2152" i="9" s="1"/>
  <c r="S2151" i="9"/>
  <c r="J2151" i="9"/>
  <c r="R2151" i="9" s="1"/>
  <c r="I2151" i="9"/>
  <c r="Q2151" i="9" s="1"/>
  <c r="S2150" i="9"/>
  <c r="J2150" i="9"/>
  <c r="R2150" i="9" s="1"/>
  <c r="I2150" i="9"/>
  <c r="Q2150" i="9" s="1"/>
  <c r="S2149" i="9"/>
  <c r="J2149" i="9"/>
  <c r="R2149" i="9" s="1"/>
  <c r="I2149" i="9"/>
  <c r="Q2149" i="9" s="1"/>
  <c r="S2148" i="9"/>
  <c r="J2148" i="9"/>
  <c r="R2148" i="9" s="1"/>
  <c r="I2148" i="9"/>
  <c r="Q2148" i="9" s="1"/>
  <c r="S2147" i="9"/>
  <c r="J2147" i="9"/>
  <c r="R2147" i="9" s="1"/>
  <c r="I2147" i="9"/>
  <c r="Q2147" i="9" s="1"/>
  <c r="S2146" i="9"/>
  <c r="J2146" i="9"/>
  <c r="R2146" i="9" s="1"/>
  <c r="I2146" i="9"/>
  <c r="Q2146" i="9" s="1"/>
  <c r="S2145" i="9"/>
  <c r="J2145" i="9"/>
  <c r="R2145" i="9" s="1"/>
  <c r="I2145" i="9"/>
  <c r="Q2145" i="9" s="1"/>
  <c r="S2144" i="9"/>
  <c r="J2144" i="9"/>
  <c r="R2144" i="9" s="1"/>
  <c r="I2144" i="9"/>
  <c r="Q2144" i="9" s="1"/>
  <c r="S2143" i="9"/>
  <c r="J2143" i="9"/>
  <c r="R2143" i="9" s="1"/>
  <c r="I2143" i="9"/>
  <c r="Q2143" i="9" s="1"/>
  <c r="S2142" i="9"/>
  <c r="J2142" i="9"/>
  <c r="R2142" i="9" s="1"/>
  <c r="I2142" i="9"/>
  <c r="Q2142" i="9" s="1"/>
  <c r="S2141" i="9"/>
  <c r="J2141" i="9"/>
  <c r="R2141" i="9" s="1"/>
  <c r="I2141" i="9"/>
  <c r="Q2141" i="9" s="1"/>
  <c r="S2140" i="9"/>
  <c r="J2140" i="9"/>
  <c r="R2140" i="9" s="1"/>
  <c r="I2140" i="9"/>
  <c r="Q2140" i="9" s="1"/>
  <c r="S2139" i="9"/>
  <c r="J2139" i="9"/>
  <c r="R2139" i="9" s="1"/>
  <c r="I2139" i="9"/>
  <c r="Q2139" i="9" s="1"/>
  <c r="S2138" i="9"/>
  <c r="J2138" i="9"/>
  <c r="R2138" i="9" s="1"/>
  <c r="I2138" i="9"/>
  <c r="Q2138" i="9" s="1"/>
  <c r="S2137" i="9"/>
  <c r="J2137" i="9"/>
  <c r="R2137" i="9" s="1"/>
  <c r="I2137" i="9"/>
  <c r="Q2137" i="9" s="1"/>
  <c r="S2136" i="9"/>
  <c r="J2136" i="9"/>
  <c r="R2136" i="9" s="1"/>
  <c r="I2136" i="9"/>
  <c r="Q2136" i="9" s="1"/>
  <c r="S2135" i="9"/>
  <c r="J2135" i="9"/>
  <c r="R2135" i="9" s="1"/>
  <c r="I2135" i="9"/>
  <c r="Q2135" i="9" s="1"/>
  <c r="S2134" i="9"/>
  <c r="J2134" i="9"/>
  <c r="R2134" i="9" s="1"/>
  <c r="I2134" i="9"/>
  <c r="Q2134" i="9" s="1"/>
  <c r="S2133" i="9"/>
  <c r="J2133" i="9"/>
  <c r="R2133" i="9" s="1"/>
  <c r="I2133" i="9"/>
  <c r="Q2133" i="9" s="1"/>
  <c r="S2132" i="9"/>
  <c r="J2132" i="9"/>
  <c r="R2132" i="9" s="1"/>
  <c r="I2132" i="9"/>
  <c r="Q2132" i="9" s="1"/>
  <c r="S2131" i="9"/>
  <c r="J2131" i="9"/>
  <c r="R2131" i="9" s="1"/>
  <c r="I2131" i="9"/>
  <c r="Q2131" i="9" s="1"/>
  <c r="S2130" i="9"/>
  <c r="J2130" i="9"/>
  <c r="R2130" i="9" s="1"/>
  <c r="I2130" i="9"/>
  <c r="Q2130" i="9" s="1"/>
  <c r="S2129" i="9"/>
  <c r="J2129" i="9"/>
  <c r="R2129" i="9" s="1"/>
  <c r="I2129" i="9"/>
  <c r="Q2129" i="9" s="1"/>
  <c r="S2128" i="9"/>
  <c r="J2128" i="9"/>
  <c r="R2128" i="9" s="1"/>
  <c r="I2128" i="9"/>
  <c r="Q2128" i="9" s="1"/>
  <c r="S2127" i="9"/>
  <c r="J2127" i="9"/>
  <c r="R2127" i="9" s="1"/>
  <c r="I2127" i="9"/>
  <c r="Q2127" i="9" s="1"/>
  <c r="S2126" i="9"/>
  <c r="J2126" i="9"/>
  <c r="R2126" i="9" s="1"/>
  <c r="I2126" i="9"/>
  <c r="Q2126" i="9" s="1"/>
  <c r="S2125" i="9"/>
  <c r="J2125" i="9"/>
  <c r="R2125" i="9" s="1"/>
  <c r="I2125" i="9"/>
  <c r="Q2125" i="9" s="1"/>
  <c r="S2124" i="9"/>
  <c r="J2124" i="9"/>
  <c r="R2124" i="9" s="1"/>
  <c r="I2124" i="9"/>
  <c r="Q2124" i="9" s="1"/>
  <c r="S2123" i="9"/>
  <c r="J2123" i="9"/>
  <c r="R2123" i="9" s="1"/>
  <c r="I2123" i="9"/>
  <c r="Q2123" i="9" s="1"/>
  <c r="S2122" i="9"/>
  <c r="J2122" i="9"/>
  <c r="R2122" i="9" s="1"/>
  <c r="I2122" i="9"/>
  <c r="Q2122" i="9" s="1"/>
  <c r="S2121" i="9"/>
  <c r="J2121" i="9"/>
  <c r="R2121" i="9" s="1"/>
  <c r="I2121" i="9"/>
  <c r="Q2121" i="9" s="1"/>
  <c r="S2120" i="9"/>
  <c r="J2120" i="9"/>
  <c r="R2120" i="9" s="1"/>
  <c r="I2120" i="9"/>
  <c r="Q2120" i="9" s="1"/>
  <c r="S2119" i="9"/>
  <c r="J2119" i="9"/>
  <c r="R2119" i="9" s="1"/>
  <c r="I2119" i="9"/>
  <c r="Q2119" i="9" s="1"/>
  <c r="S2118" i="9"/>
  <c r="J2118" i="9"/>
  <c r="R2118" i="9" s="1"/>
  <c r="I2118" i="9"/>
  <c r="Q2118" i="9" s="1"/>
  <c r="S2117" i="9"/>
  <c r="J2117" i="9"/>
  <c r="R2117" i="9" s="1"/>
  <c r="I2117" i="9"/>
  <c r="Q2117" i="9" s="1"/>
  <c r="S2116" i="9"/>
  <c r="J2116" i="9"/>
  <c r="R2116" i="9" s="1"/>
  <c r="I2116" i="9"/>
  <c r="Q2116" i="9" s="1"/>
  <c r="S2115" i="9"/>
  <c r="J2115" i="9"/>
  <c r="R2115" i="9" s="1"/>
  <c r="I2115" i="9"/>
  <c r="Q2115" i="9" s="1"/>
  <c r="S2114" i="9"/>
  <c r="J2114" i="9"/>
  <c r="R2114" i="9" s="1"/>
  <c r="I2114" i="9"/>
  <c r="Q2114" i="9" s="1"/>
  <c r="S2113" i="9"/>
  <c r="J2113" i="9"/>
  <c r="R2113" i="9" s="1"/>
  <c r="I2113" i="9"/>
  <c r="Q2113" i="9" s="1"/>
  <c r="S2112" i="9"/>
  <c r="J2112" i="9"/>
  <c r="R2112" i="9" s="1"/>
  <c r="I2112" i="9"/>
  <c r="Q2112" i="9" s="1"/>
  <c r="S2111" i="9"/>
  <c r="J2111" i="9"/>
  <c r="R2111" i="9" s="1"/>
  <c r="I2111" i="9"/>
  <c r="Q2111" i="9" s="1"/>
  <c r="S2110" i="9"/>
  <c r="J2110" i="9"/>
  <c r="R2110" i="9" s="1"/>
  <c r="I2110" i="9"/>
  <c r="Q2110" i="9" s="1"/>
  <c r="S2109" i="9"/>
  <c r="J2109" i="9"/>
  <c r="R2109" i="9" s="1"/>
  <c r="I2109" i="9"/>
  <c r="Q2109" i="9" s="1"/>
  <c r="S2108" i="9"/>
  <c r="J2108" i="9"/>
  <c r="R2108" i="9" s="1"/>
  <c r="I2108" i="9"/>
  <c r="Q2108" i="9" s="1"/>
  <c r="S2107" i="9"/>
  <c r="J2107" i="9"/>
  <c r="R2107" i="9" s="1"/>
  <c r="I2107" i="9"/>
  <c r="Q2107" i="9" s="1"/>
  <c r="S2106" i="9"/>
  <c r="J2106" i="9"/>
  <c r="R2106" i="9" s="1"/>
  <c r="I2106" i="9"/>
  <c r="Q2106" i="9" s="1"/>
  <c r="S2105" i="9"/>
  <c r="J2105" i="9"/>
  <c r="R2105" i="9" s="1"/>
  <c r="I2105" i="9"/>
  <c r="Q2105" i="9" s="1"/>
  <c r="S2104" i="9"/>
  <c r="J2104" i="9"/>
  <c r="R2104" i="9" s="1"/>
  <c r="I2104" i="9"/>
  <c r="Q2104" i="9" s="1"/>
  <c r="S2103" i="9"/>
  <c r="J2103" i="9"/>
  <c r="R2103" i="9" s="1"/>
  <c r="I2103" i="9"/>
  <c r="Q2103" i="9" s="1"/>
  <c r="S2102" i="9"/>
  <c r="J2102" i="9"/>
  <c r="R2102" i="9" s="1"/>
  <c r="I2102" i="9"/>
  <c r="Q2102" i="9" s="1"/>
  <c r="S2101" i="9"/>
  <c r="J2101" i="9"/>
  <c r="R2101" i="9" s="1"/>
  <c r="I2101" i="9"/>
  <c r="Q2101" i="9" s="1"/>
  <c r="S2100" i="9"/>
  <c r="J2100" i="9"/>
  <c r="R2100" i="9" s="1"/>
  <c r="I2100" i="9"/>
  <c r="Q2100" i="9" s="1"/>
  <c r="S2099" i="9"/>
  <c r="J2099" i="9"/>
  <c r="R2099" i="9" s="1"/>
  <c r="I2099" i="9"/>
  <c r="Q2099" i="9" s="1"/>
  <c r="S2098" i="9"/>
  <c r="J2098" i="9"/>
  <c r="R2098" i="9" s="1"/>
  <c r="I2098" i="9"/>
  <c r="Q2098" i="9" s="1"/>
  <c r="S2097" i="9"/>
  <c r="J2097" i="9"/>
  <c r="R2097" i="9" s="1"/>
  <c r="I2097" i="9"/>
  <c r="Q2097" i="9" s="1"/>
  <c r="S2096" i="9"/>
  <c r="J2096" i="9"/>
  <c r="R2096" i="9" s="1"/>
  <c r="I2096" i="9"/>
  <c r="Q2096" i="9" s="1"/>
  <c r="S2095" i="9"/>
  <c r="J2095" i="9"/>
  <c r="R2095" i="9" s="1"/>
  <c r="I2095" i="9"/>
  <c r="Q2095" i="9" s="1"/>
  <c r="S2094" i="9"/>
  <c r="J2094" i="9"/>
  <c r="R2094" i="9" s="1"/>
  <c r="I2094" i="9"/>
  <c r="Q2094" i="9" s="1"/>
  <c r="S2093" i="9"/>
  <c r="J2093" i="9"/>
  <c r="R2093" i="9" s="1"/>
  <c r="I2093" i="9"/>
  <c r="Q2093" i="9" s="1"/>
  <c r="S2092" i="9"/>
  <c r="J2092" i="9"/>
  <c r="R2092" i="9" s="1"/>
  <c r="I2092" i="9"/>
  <c r="Q2092" i="9" s="1"/>
  <c r="S2091" i="9"/>
  <c r="J2091" i="9"/>
  <c r="R2091" i="9" s="1"/>
  <c r="I2091" i="9"/>
  <c r="Q2091" i="9" s="1"/>
  <c r="S2090" i="9"/>
  <c r="J2090" i="9"/>
  <c r="R2090" i="9" s="1"/>
  <c r="I2090" i="9"/>
  <c r="Q2090" i="9" s="1"/>
  <c r="S2089" i="9"/>
  <c r="J2089" i="9"/>
  <c r="R2089" i="9" s="1"/>
  <c r="I2089" i="9"/>
  <c r="Q2089" i="9" s="1"/>
  <c r="S2088" i="9"/>
  <c r="J2088" i="9"/>
  <c r="R2088" i="9" s="1"/>
  <c r="I2088" i="9"/>
  <c r="Q2088" i="9" s="1"/>
  <c r="S2087" i="9"/>
  <c r="J2087" i="9"/>
  <c r="R2087" i="9" s="1"/>
  <c r="I2087" i="9"/>
  <c r="Q2087" i="9" s="1"/>
  <c r="S2086" i="9"/>
  <c r="J2086" i="9"/>
  <c r="R2086" i="9" s="1"/>
  <c r="I2086" i="9"/>
  <c r="Q2086" i="9" s="1"/>
  <c r="S2085" i="9"/>
  <c r="J2085" i="9"/>
  <c r="R2085" i="9" s="1"/>
  <c r="I2085" i="9"/>
  <c r="Q2085" i="9" s="1"/>
  <c r="S2084" i="9"/>
  <c r="J2084" i="9"/>
  <c r="R2084" i="9" s="1"/>
  <c r="I2084" i="9"/>
  <c r="Q2084" i="9" s="1"/>
  <c r="S2083" i="9"/>
  <c r="J2083" i="9"/>
  <c r="R2083" i="9" s="1"/>
  <c r="I2083" i="9"/>
  <c r="Q2083" i="9" s="1"/>
  <c r="S2082" i="9"/>
  <c r="J2082" i="9"/>
  <c r="R2082" i="9" s="1"/>
  <c r="I2082" i="9"/>
  <c r="Q2082" i="9" s="1"/>
  <c r="S2081" i="9"/>
  <c r="J2081" i="9"/>
  <c r="R2081" i="9" s="1"/>
  <c r="I2081" i="9"/>
  <c r="Q2081" i="9" s="1"/>
  <c r="S2080" i="9"/>
  <c r="J2080" i="9"/>
  <c r="R2080" i="9" s="1"/>
  <c r="I2080" i="9"/>
  <c r="Q2080" i="9" s="1"/>
  <c r="S2079" i="9"/>
  <c r="J2079" i="9"/>
  <c r="R2079" i="9" s="1"/>
  <c r="I2079" i="9"/>
  <c r="Q2079" i="9" s="1"/>
  <c r="S2078" i="9"/>
  <c r="J2078" i="9"/>
  <c r="R2078" i="9" s="1"/>
  <c r="I2078" i="9"/>
  <c r="Q2078" i="9" s="1"/>
  <c r="S2077" i="9"/>
  <c r="J2077" i="9"/>
  <c r="R2077" i="9" s="1"/>
  <c r="I2077" i="9"/>
  <c r="Q2077" i="9" s="1"/>
  <c r="S2076" i="9"/>
  <c r="J2076" i="9"/>
  <c r="R2076" i="9" s="1"/>
  <c r="I2076" i="9"/>
  <c r="Q2076" i="9" s="1"/>
  <c r="S2075" i="9"/>
  <c r="J2075" i="9"/>
  <c r="R2075" i="9" s="1"/>
  <c r="I2075" i="9"/>
  <c r="Q2075" i="9" s="1"/>
  <c r="S2074" i="9"/>
  <c r="J2074" i="9"/>
  <c r="R2074" i="9" s="1"/>
  <c r="I2074" i="9"/>
  <c r="Q2074" i="9" s="1"/>
  <c r="S2073" i="9"/>
  <c r="J2073" i="9"/>
  <c r="R2073" i="9" s="1"/>
  <c r="I2073" i="9"/>
  <c r="Q2073" i="9" s="1"/>
  <c r="S2072" i="9"/>
  <c r="J2072" i="9"/>
  <c r="R2072" i="9" s="1"/>
  <c r="I2072" i="9"/>
  <c r="Q2072" i="9" s="1"/>
  <c r="S2071" i="9"/>
  <c r="J2071" i="9"/>
  <c r="R2071" i="9" s="1"/>
  <c r="I2071" i="9"/>
  <c r="Q2071" i="9" s="1"/>
  <c r="S2070" i="9"/>
  <c r="J2070" i="9"/>
  <c r="R2070" i="9" s="1"/>
  <c r="I2070" i="9"/>
  <c r="Q2070" i="9" s="1"/>
  <c r="S2069" i="9"/>
  <c r="J2069" i="9"/>
  <c r="R2069" i="9" s="1"/>
  <c r="I2069" i="9"/>
  <c r="Q2069" i="9" s="1"/>
  <c r="S2068" i="9"/>
  <c r="J2068" i="9"/>
  <c r="R2068" i="9" s="1"/>
  <c r="I2068" i="9"/>
  <c r="Q2068" i="9" s="1"/>
  <c r="S2067" i="9"/>
  <c r="J2067" i="9"/>
  <c r="R2067" i="9" s="1"/>
  <c r="I2067" i="9"/>
  <c r="Q2067" i="9" s="1"/>
  <c r="S2066" i="9"/>
  <c r="J2066" i="9"/>
  <c r="R2066" i="9" s="1"/>
  <c r="I2066" i="9"/>
  <c r="Q2066" i="9" s="1"/>
  <c r="S2065" i="9"/>
  <c r="J2065" i="9"/>
  <c r="R2065" i="9" s="1"/>
  <c r="I2065" i="9"/>
  <c r="Q2065" i="9" s="1"/>
  <c r="S2064" i="9"/>
  <c r="J2064" i="9"/>
  <c r="R2064" i="9" s="1"/>
  <c r="I2064" i="9"/>
  <c r="Q2064" i="9" s="1"/>
  <c r="S2063" i="9"/>
  <c r="J2063" i="9"/>
  <c r="R2063" i="9" s="1"/>
  <c r="I2063" i="9"/>
  <c r="Q2063" i="9" s="1"/>
  <c r="S2062" i="9"/>
  <c r="J2062" i="9"/>
  <c r="R2062" i="9" s="1"/>
  <c r="I2062" i="9"/>
  <c r="Q2062" i="9" s="1"/>
  <c r="S2061" i="9"/>
  <c r="J2061" i="9"/>
  <c r="R2061" i="9" s="1"/>
  <c r="I2061" i="9"/>
  <c r="Q2061" i="9" s="1"/>
  <c r="S2060" i="9"/>
  <c r="J2060" i="9"/>
  <c r="R2060" i="9" s="1"/>
  <c r="I2060" i="9"/>
  <c r="Q2060" i="9" s="1"/>
  <c r="S2059" i="9"/>
  <c r="J2059" i="9"/>
  <c r="R2059" i="9" s="1"/>
  <c r="I2059" i="9"/>
  <c r="Q2059" i="9" s="1"/>
  <c r="S2058" i="9"/>
  <c r="J2058" i="9"/>
  <c r="R2058" i="9" s="1"/>
  <c r="I2058" i="9"/>
  <c r="Q2058" i="9" s="1"/>
  <c r="S2057" i="9"/>
  <c r="J2057" i="9"/>
  <c r="R2057" i="9" s="1"/>
  <c r="I2057" i="9"/>
  <c r="Q2057" i="9" s="1"/>
  <c r="S2056" i="9"/>
  <c r="J2056" i="9"/>
  <c r="R2056" i="9" s="1"/>
  <c r="I2056" i="9"/>
  <c r="Q2056" i="9" s="1"/>
  <c r="S2055" i="9"/>
  <c r="J2055" i="9"/>
  <c r="R2055" i="9" s="1"/>
  <c r="I2055" i="9"/>
  <c r="Q2055" i="9" s="1"/>
  <c r="S2054" i="9"/>
  <c r="J2054" i="9"/>
  <c r="R2054" i="9" s="1"/>
  <c r="I2054" i="9"/>
  <c r="Q2054" i="9" s="1"/>
  <c r="S2053" i="9"/>
  <c r="J2053" i="9"/>
  <c r="R2053" i="9" s="1"/>
  <c r="I2053" i="9"/>
  <c r="Q2053" i="9" s="1"/>
  <c r="S2052" i="9"/>
  <c r="J2052" i="9"/>
  <c r="R2052" i="9" s="1"/>
  <c r="I2052" i="9"/>
  <c r="Q2052" i="9" s="1"/>
  <c r="S2051" i="9"/>
  <c r="J2051" i="9"/>
  <c r="R2051" i="9" s="1"/>
  <c r="I2051" i="9"/>
  <c r="Q2051" i="9" s="1"/>
  <c r="S2050" i="9"/>
  <c r="J2050" i="9"/>
  <c r="R2050" i="9" s="1"/>
  <c r="I2050" i="9"/>
  <c r="Q2050" i="9" s="1"/>
  <c r="S2049" i="9"/>
  <c r="J2049" i="9"/>
  <c r="R2049" i="9" s="1"/>
  <c r="I2049" i="9"/>
  <c r="Q2049" i="9" s="1"/>
  <c r="S2048" i="9"/>
  <c r="J2048" i="9"/>
  <c r="R2048" i="9" s="1"/>
  <c r="I2048" i="9"/>
  <c r="Q2048" i="9" s="1"/>
  <c r="S2047" i="9"/>
  <c r="J2047" i="9"/>
  <c r="R2047" i="9" s="1"/>
  <c r="I2047" i="9"/>
  <c r="Q2047" i="9" s="1"/>
  <c r="S2046" i="9"/>
  <c r="J2046" i="9"/>
  <c r="R2046" i="9" s="1"/>
  <c r="I2046" i="9"/>
  <c r="Q2046" i="9" s="1"/>
  <c r="S2045" i="9"/>
  <c r="J2045" i="9"/>
  <c r="R2045" i="9" s="1"/>
  <c r="I2045" i="9"/>
  <c r="Q2045" i="9" s="1"/>
  <c r="S2044" i="9"/>
  <c r="J2044" i="9"/>
  <c r="R2044" i="9" s="1"/>
  <c r="I2044" i="9"/>
  <c r="Q2044" i="9" s="1"/>
  <c r="S2043" i="9"/>
  <c r="J2043" i="9"/>
  <c r="R2043" i="9" s="1"/>
  <c r="I2043" i="9"/>
  <c r="Q2043" i="9" s="1"/>
  <c r="S2042" i="9"/>
  <c r="J2042" i="9"/>
  <c r="R2042" i="9" s="1"/>
  <c r="I2042" i="9"/>
  <c r="Q2042" i="9" s="1"/>
  <c r="S2041" i="9"/>
  <c r="J2041" i="9"/>
  <c r="R2041" i="9" s="1"/>
  <c r="I2041" i="9"/>
  <c r="Q2041" i="9" s="1"/>
  <c r="S2040" i="9"/>
  <c r="J2040" i="9"/>
  <c r="R2040" i="9" s="1"/>
  <c r="I2040" i="9"/>
  <c r="Q2040" i="9" s="1"/>
  <c r="S2039" i="9"/>
  <c r="J2039" i="9"/>
  <c r="R2039" i="9" s="1"/>
  <c r="I2039" i="9"/>
  <c r="Q2039" i="9" s="1"/>
  <c r="S2038" i="9"/>
  <c r="J2038" i="9"/>
  <c r="R2038" i="9" s="1"/>
  <c r="I2038" i="9"/>
  <c r="Q2038" i="9" s="1"/>
  <c r="S2037" i="9"/>
  <c r="J2037" i="9"/>
  <c r="R2037" i="9" s="1"/>
  <c r="I2037" i="9"/>
  <c r="Q2037" i="9" s="1"/>
  <c r="S2036" i="9"/>
  <c r="J2036" i="9"/>
  <c r="R2036" i="9" s="1"/>
  <c r="I2036" i="9"/>
  <c r="Q2036" i="9" s="1"/>
  <c r="S2035" i="9"/>
  <c r="J2035" i="9"/>
  <c r="R2035" i="9" s="1"/>
  <c r="I2035" i="9"/>
  <c r="Q2035" i="9" s="1"/>
  <c r="S2034" i="9"/>
  <c r="J2034" i="9"/>
  <c r="R2034" i="9" s="1"/>
  <c r="I2034" i="9"/>
  <c r="Q2034" i="9" s="1"/>
  <c r="S2033" i="9"/>
  <c r="J2033" i="9"/>
  <c r="R2033" i="9" s="1"/>
  <c r="I2033" i="9"/>
  <c r="Q2033" i="9" s="1"/>
  <c r="S2032" i="9"/>
  <c r="J2032" i="9"/>
  <c r="R2032" i="9" s="1"/>
  <c r="I2032" i="9"/>
  <c r="Q2032" i="9" s="1"/>
  <c r="S2031" i="9"/>
  <c r="J2031" i="9"/>
  <c r="R2031" i="9" s="1"/>
  <c r="I2031" i="9"/>
  <c r="Q2031" i="9" s="1"/>
  <c r="S2030" i="9"/>
  <c r="J2030" i="9"/>
  <c r="R2030" i="9" s="1"/>
  <c r="I2030" i="9"/>
  <c r="Q2030" i="9" s="1"/>
  <c r="S2029" i="9"/>
  <c r="J2029" i="9"/>
  <c r="R2029" i="9" s="1"/>
  <c r="I2029" i="9"/>
  <c r="Q2029" i="9" s="1"/>
  <c r="S2028" i="9"/>
  <c r="J2028" i="9"/>
  <c r="R2028" i="9" s="1"/>
  <c r="I2028" i="9"/>
  <c r="Q2028" i="9" s="1"/>
  <c r="S2027" i="9"/>
  <c r="J2027" i="9"/>
  <c r="R2027" i="9" s="1"/>
  <c r="I2027" i="9"/>
  <c r="Q2027" i="9" s="1"/>
  <c r="S2026" i="9"/>
  <c r="J2026" i="9"/>
  <c r="R2026" i="9" s="1"/>
  <c r="I2026" i="9"/>
  <c r="Q2026" i="9" s="1"/>
  <c r="S2025" i="9"/>
  <c r="J2025" i="9"/>
  <c r="R2025" i="9" s="1"/>
  <c r="I2025" i="9"/>
  <c r="Q2025" i="9" s="1"/>
  <c r="S2024" i="9"/>
  <c r="J2024" i="9"/>
  <c r="R2024" i="9" s="1"/>
  <c r="I2024" i="9"/>
  <c r="Q2024" i="9" s="1"/>
  <c r="S2023" i="9"/>
  <c r="J2023" i="9"/>
  <c r="R2023" i="9" s="1"/>
  <c r="I2023" i="9"/>
  <c r="Q2023" i="9" s="1"/>
  <c r="S2022" i="9"/>
  <c r="J2022" i="9"/>
  <c r="R2022" i="9" s="1"/>
  <c r="I2022" i="9"/>
  <c r="Q2022" i="9" s="1"/>
  <c r="S2021" i="9"/>
  <c r="J2021" i="9"/>
  <c r="R2021" i="9" s="1"/>
  <c r="I2021" i="9"/>
  <c r="Q2021" i="9" s="1"/>
  <c r="S2020" i="9"/>
  <c r="J2020" i="9"/>
  <c r="R2020" i="9" s="1"/>
  <c r="I2020" i="9"/>
  <c r="Q2020" i="9" s="1"/>
  <c r="S2019" i="9"/>
  <c r="J2019" i="9"/>
  <c r="R2019" i="9" s="1"/>
  <c r="I2019" i="9"/>
  <c r="Q2019" i="9" s="1"/>
  <c r="S2018" i="9"/>
  <c r="J2018" i="9"/>
  <c r="R2018" i="9" s="1"/>
  <c r="I2018" i="9"/>
  <c r="Q2018" i="9" s="1"/>
  <c r="S2017" i="9"/>
  <c r="J2017" i="9"/>
  <c r="R2017" i="9" s="1"/>
  <c r="I2017" i="9"/>
  <c r="Q2017" i="9" s="1"/>
  <c r="S2016" i="9"/>
  <c r="J2016" i="9"/>
  <c r="R2016" i="9" s="1"/>
  <c r="I2016" i="9"/>
  <c r="Q2016" i="9" s="1"/>
  <c r="S2015" i="9"/>
  <c r="J2015" i="9"/>
  <c r="R2015" i="9" s="1"/>
  <c r="I2015" i="9"/>
  <c r="Q2015" i="9" s="1"/>
  <c r="S2014" i="9"/>
  <c r="J2014" i="9"/>
  <c r="R2014" i="9" s="1"/>
  <c r="I2014" i="9"/>
  <c r="Q2014" i="9" s="1"/>
  <c r="S2013" i="9"/>
  <c r="J2013" i="9"/>
  <c r="R2013" i="9" s="1"/>
  <c r="I2013" i="9"/>
  <c r="Q2013" i="9" s="1"/>
  <c r="S2012" i="9"/>
  <c r="J2012" i="9"/>
  <c r="R2012" i="9" s="1"/>
  <c r="I2012" i="9"/>
  <c r="Q2012" i="9" s="1"/>
  <c r="S2011" i="9"/>
  <c r="J2011" i="9"/>
  <c r="R2011" i="9" s="1"/>
  <c r="I2011" i="9"/>
  <c r="Q2011" i="9" s="1"/>
  <c r="S2010" i="9"/>
  <c r="J2010" i="9"/>
  <c r="R2010" i="9" s="1"/>
  <c r="I2010" i="9"/>
  <c r="Q2010" i="9" s="1"/>
  <c r="S2009" i="9"/>
  <c r="J2009" i="9"/>
  <c r="R2009" i="9" s="1"/>
  <c r="I2009" i="9"/>
  <c r="Q2009" i="9" s="1"/>
  <c r="S2008" i="9"/>
  <c r="J2008" i="9"/>
  <c r="R2008" i="9" s="1"/>
  <c r="I2008" i="9"/>
  <c r="Q2008" i="9" s="1"/>
  <c r="S2007" i="9"/>
  <c r="J2007" i="9"/>
  <c r="R2007" i="9" s="1"/>
  <c r="I2007" i="9"/>
  <c r="Q2007" i="9" s="1"/>
  <c r="S2006" i="9"/>
  <c r="J2006" i="9"/>
  <c r="R2006" i="9" s="1"/>
  <c r="I2006" i="9"/>
  <c r="Q2006" i="9" s="1"/>
  <c r="S2005" i="9"/>
  <c r="J2005" i="9"/>
  <c r="R2005" i="9" s="1"/>
  <c r="I2005" i="9"/>
  <c r="Q2005" i="9" s="1"/>
  <c r="S2004" i="9"/>
  <c r="J2004" i="9"/>
  <c r="R2004" i="9" s="1"/>
  <c r="I2004" i="9"/>
  <c r="Q2004" i="9" s="1"/>
  <c r="S2003" i="9"/>
  <c r="J2003" i="9"/>
  <c r="R2003" i="9" s="1"/>
  <c r="I2003" i="9"/>
  <c r="Q2003" i="9" s="1"/>
  <c r="S2002" i="9"/>
  <c r="J2002" i="9"/>
  <c r="R2002" i="9" s="1"/>
  <c r="I2002" i="9"/>
  <c r="Q2002" i="9" s="1"/>
  <c r="S2001" i="9"/>
  <c r="J2001" i="9"/>
  <c r="R2001" i="9" s="1"/>
  <c r="I2001" i="9"/>
  <c r="Q2001" i="9" s="1"/>
  <c r="S2000" i="9"/>
  <c r="J2000" i="9"/>
  <c r="R2000" i="9" s="1"/>
  <c r="I2000" i="9"/>
  <c r="Q2000" i="9" s="1"/>
  <c r="S1999" i="9"/>
  <c r="J1999" i="9"/>
  <c r="R1999" i="9" s="1"/>
  <c r="I1999" i="9"/>
  <c r="Q1999" i="9" s="1"/>
  <c r="S1998" i="9"/>
  <c r="J1998" i="9"/>
  <c r="R1998" i="9" s="1"/>
  <c r="I1998" i="9"/>
  <c r="Q1998" i="9" s="1"/>
  <c r="S1997" i="9"/>
  <c r="J1997" i="9"/>
  <c r="R1997" i="9" s="1"/>
  <c r="I1997" i="9"/>
  <c r="Q1997" i="9" s="1"/>
  <c r="S1996" i="9"/>
  <c r="J1996" i="9"/>
  <c r="R1996" i="9" s="1"/>
  <c r="I1996" i="9"/>
  <c r="Q1996" i="9" s="1"/>
  <c r="S1995" i="9"/>
  <c r="J1995" i="9"/>
  <c r="R1995" i="9" s="1"/>
  <c r="I1995" i="9"/>
  <c r="Q1995" i="9" s="1"/>
  <c r="S1994" i="9"/>
  <c r="J1994" i="9"/>
  <c r="R1994" i="9" s="1"/>
  <c r="I1994" i="9"/>
  <c r="Q1994" i="9" s="1"/>
  <c r="S1993" i="9"/>
  <c r="J1993" i="9"/>
  <c r="R1993" i="9" s="1"/>
  <c r="I1993" i="9"/>
  <c r="Q1993" i="9" s="1"/>
  <c r="S1992" i="9"/>
  <c r="J1992" i="9"/>
  <c r="R1992" i="9" s="1"/>
  <c r="I1992" i="9"/>
  <c r="Q1992" i="9" s="1"/>
  <c r="S1991" i="9"/>
  <c r="J1991" i="9"/>
  <c r="R1991" i="9" s="1"/>
  <c r="I1991" i="9"/>
  <c r="Q1991" i="9" s="1"/>
  <c r="S1990" i="9"/>
  <c r="J1990" i="9"/>
  <c r="R1990" i="9" s="1"/>
  <c r="I1990" i="9"/>
  <c r="Q1990" i="9" s="1"/>
  <c r="S1989" i="9"/>
  <c r="J1989" i="9"/>
  <c r="R1989" i="9" s="1"/>
  <c r="I1989" i="9"/>
  <c r="Q1989" i="9" s="1"/>
  <c r="S1988" i="9"/>
  <c r="J1988" i="9"/>
  <c r="R1988" i="9" s="1"/>
  <c r="I1988" i="9"/>
  <c r="Q1988" i="9" s="1"/>
  <c r="S1987" i="9"/>
  <c r="J1987" i="9"/>
  <c r="R1987" i="9" s="1"/>
  <c r="I1987" i="9"/>
  <c r="Q1987" i="9" s="1"/>
  <c r="S1986" i="9"/>
  <c r="J1986" i="9"/>
  <c r="R1986" i="9" s="1"/>
  <c r="I1986" i="9"/>
  <c r="Q1986" i="9" s="1"/>
  <c r="S1985" i="9"/>
  <c r="J1985" i="9"/>
  <c r="R1985" i="9" s="1"/>
  <c r="I1985" i="9"/>
  <c r="Q1985" i="9" s="1"/>
  <c r="S1984" i="9"/>
  <c r="J1984" i="9"/>
  <c r="R1984" i="9" s="1"/>
  <c r="I1984" i="9"/>
  <c r="Q1984" i="9" s="1"/>
  <c r="S1983" i="9"/>
  <c r="J1983" i="9"/>
  <c r="R1983" i="9" s="1"/>
  <c r="I1983" i="9"/>
  <c r="Q1983" i="9" s="1"/>
  <c r="S1982" i="9"/>
  <c r="J1982" i="9"/>
  <c r="R1982" i="9" s="1"/>
  <c r="I1982" i="9"/>
  <c r="Q1982" i="9" s="1"/>
  <c r="S1981" i="9"/>
  <c r="J1981" i="9"/>
  <c r="R1981" i="9" s="1"/>
  <c r="I1981" i="9"/>
  <c r="Q1981" i="9" s="1"/>
  <c r="S1980" i="9"/>
  <c r="J1980" i="9"/>
  <c r="R1980" i="9" s="1"/>
  <c r="I1980" i="9"/>
  <c r="Q1980" i="9" s="1"/>
  <c r="S1979" i="9"/>
  <c r="J1979" i="9"/>
  <c r="R1979" i="9" s="1"/>
  <c r="I1979" i="9"/>
  <c r="Q1979" i="9" s="1"/>
  <c r="S1978" i="9"/>
  <c r="J1978" i="9"/>
  <c r="R1978" i="9" s="1"/>
  <c r="I1978" i="9"/>
  <c r="Q1978" i="9" s="1"/>
  <c r="S1977" i="9"/>
  <c r="J1977" i="9"/>
  <c r="R1977" i="9" s="1"/>
  <c r="I1977" i="9"/>
  <c r="Q1977" i="9" s="1"/>
  <c r="S1976" i="9"/>
  <c r="J1976" i="9"/>
  <c r="R1976" i="9" s="1"/>
  <c r="I1976" i="9"/>
  <c r="Q1976" i="9" s="1"/>
  <c r="S1975" i="9"/>
  <c r="J1975" i="9"/>
  <c r="R1975" i="9" s="1"/>
  <c r="I1975" i="9"/>
  <c r="Q1975" i="9" s="1"/>
  <c r="S1974" i="9"/>
  <c r="J1974" i="9"/>
  <c r="R1974" i="9" s="1"/>
  <c r="I1974" i="9"/>
  <c r="Q1974" i="9" s="1"/>
  <c r="S1973" i="9"/>
  <c r="J1973" i="9"/>
  <c r="R1973" i="9" s="1"/>
  <c r="I1973" i="9"/>
  <c r="Q1973" i="9" s="1"/>
  <c r="S1972" i="9"/>
  <c r="J1972" i="9"/>
  <c r="R1972" i="9" s="1"/>
  <c r="I1972" i="9"/>
  <c r="Q1972" i="9" s="1"/>
  <c r="S1971" i="9"/>
  <c r="J1971" i="9"/>
  <c r="R1971" i="9" s="1"/>
  <c r="I1971" i="9"/>
  <c r="Q1971" i="9" s="1"/>
  <c r="S1970" i="9"/>
  <c r="J1970" i="9"/>
  <c r="R1970" i="9" s="1"/>
  <c r="I1970" i="9"/>
  <c r="Q1970" i="9" s="1"/>
  <c r="S1969" i="9"/>
  <c r="J1969" i="9"/>
  <c r="R1969" i="9" s="1"/>
  <c r="I1969" i="9"/>
  <c r="Q1969" i="9" s="1"/>
  <c r="S1968" i="9"/>
  <c r="J1968" i="9"/>
  <c r="R1968" i="9" s="1"/>
  <c r="I1968" i="9"/>
  <c r="Q1968" i="9" s="1"/>
  <c r="S1967" i="9"/>
  <c r="J1967" i="9"/>
  <c r="R1967" i="9" s="1"/>
  <c r="I1967" i="9"/>
  <c r="Q1967" i="9" s="1"/>
  <c r="S1966" i="9"/>
  <c r="J1966" i="9"/>
  <c r="R1966" i="9" s="1"/>
  <c r="I1966" i="9"/>
  <c r="Q1966" i="9" s="1"/>
  <c r="S1965" i="9"/>
  <c r="J1965" i="9"/>
  <c r="R1965" i="9" s="1"/>
  <c r="I1965" i="9"/>
  <c r="Q1965" i="9" s="1"/>
  <c r="S1964" i="9"/>
  <c r="J1964" i="9"/>
  <c r="R1964" i="9" s="1"/>
  <c r="I1964" i="9"/>
  <c r="Q1964" i="9" s="1"/>
  <c r="S1963" i="9"/>
  <c r="J1963" i="9"/>
  <c r="R1963" i="9" s="1"/>
  <c r="I1963" i="9"/>
  <c r="Q1963" i="9" s="1"/>
  <c r="S1962" i="9"/>
  <c r="J1962" i="9"/>
  <c r="R1962" i="9" s="1"/>
  <c r="I1962" i="9"/>
  <c r="Q1962" i="9" s="1"/>
  <c r="S1961" i="9"/>
  <c r="J1961" i="9"/>
  <c r="R1961" i="9" s="1"/>
  <c r="I1961" i="9"/>
  <c r="Q1961" i="9" s="1"/>
  <c r="S1960" i="9"/>
  <c r="J1960" i="9"/>
  <c r="R1960" i="9" s="1"/>
  <c r="I1960" i="9"/>
  <c r="Q1960" i="9" s="1"/>
  <c r="S1959" i="9"/>
  <c r="J1959" i="9"/>
  <c r="R1959" i="9" s="1"/>
  <c r="I1959" i="9"/>
  <c r="Q1959" i="9" s="1"/>
  <c r="S1958" i="9"/>
  <c r="J1958" i="9"/>
  <c r="R1958" i="9" s="1"/>
  <c r="I1958" i="9"/>
  <c r="Q1958" i="9" s="1"/>
  <c r="S1957" i="9"/>
  <c r="J1957" i="9"/>
  <c r="R1957" i="9" s="1"/>
  <c r="I1957" i="9"/>
  <c r="Q1957" i="9" s="1"/>
  <c r="S1956" i="9"/>
  <c r="J1956" i="9"/>
  <c r="R1956" i="9" s="1"/>
  <c r="I1956" i="9"/>
  <c r="Q1956" i="9" s="1"/>
  <c r="S1955" i="9"/>
  <c r="J1955" i="9"/>
  <c r="R1955" i="9" s="1"/>
  <c r="I1955" i="9"/>
  <c r="Q1955" i="9" s="1"/>
  <c r="S1954" i="9"/>
  <c r="J1954" i="9"/>
  <c r="R1954" i="9" s="1"/>
  <c r="I1954" i="9"/>
  <c r="Q1954" i="9" s="1"/>
  <c r="S1953" i="9"/>
  <c r="J1953" i="9"/>
  <c r="R1953" i="9" s="1"/>
  <c r="I1953" i="9"/>
  <c r="Q1953" i="9" s="1"/>
  <c r="S1952" i="9"/>
  <c r="J1952" i="9"/>
  <c r="R1952" i="9" s="1"/>
  <c r="I1952" i="9"/>
  <c r="Q1952" i="9" s="1"/>
  <c r="S1951" i="9"/>
  <c r="J1951" i="9"/>
  <c r="R1951" i="9" s="1"/>
  <c r="I1951" i="9"/>
  <c r="Q1951" i="9" s="1"/>
  <c r="S1950" i="9"/>
  <c r="J1950" i="9"/>
  <c r="R1950" i="9" s="1"/>
  <c r="I1950" i="9"/>
  <c r="Q1950" i="9" s="1"/>
  <c r="S1949" i="9"/>
  <c r="J1949" i="9"/>
  <c r="R1949" i="9" s="1"/>
  <c r="I1949" i="9"/>
  <c r="Q1949" i="9" s="1"/>
  <c r="S1948" i="9"/>
  <c r="J1948" i="9"/>
  <c r="R1948" i="9" s="1"/>
  <c r="I1948" i="9"/>
  <c r="Q1948" i="9" s="1"/>
  <c r="S1947" i="9"/>
  <c r="J1947" i="9"/>
  <c r="R1947" i="9" s="1"/>
  <c r="I1947" i="9"/>
  <c r="Q1947" i="9" s="1"/>
  <c r="S1946" i="9"/>
  <c r="J1946" i="9"/>
  <c r="R1946" i="9" s="1"/>
  <c r="I1946" i="9"/>
  <c r="Q1946" i="9" s="1"/>
  <c r="S1945" i="9"/>
  <c r="J1945" i="9"/>
  <c r="R1945" i="9" s="1"/>
  <c r="I1945" i="9"/>
  <c r="Q1945" i="9" s="1"/>
  <c r="S1944" i="9"/>
  <c r="J1944" i="9"/>
  <c r="R1944" i="9" s="1"/>
  <c r="I1944" i="9"/>
  <c r="Q1944" i="9" s="1"/>
  <c r="S1943" i="9"/>
  <c r="J1943" i="9"/>
  <c r="R1943" i="9" s="1"/>
  <c r="I1943" i="9"/>
  <c r="Q1943" i="9" s="1"/>
  <c r="S1942" i="9"/>
  <c r="J1942" i="9"/>
  <c r="R1942" i="9" s="1"/>
  <c r="I1942" i="9"/>
  <c r="Q1942" i="9" s="1"/>
  <c r="S1941" i="9"/>
  <c r="J1941" i="9"/>
  <c r="R1941" i="9" s="1"/>
  <c r="I1941" i="9"/>
  <c r="Q1941" i="9" s="1"/>
  <c r="S1940" i="9"/>
  <c r="J1940" i="9"/>
  <c r="R1940" i="9" s="1"/>
  <c r="I1940" i="9"/>
  <c r="Q1940" i="9" s="1"/>
  <c r="S1939" i="9"/>
  <c r="J1939" i="9"/>
  <c r="R1939" i="9" s="1"/>
  <c r="I1939" i="9"/>
  <c r="Q1939" i="9" s="1"/>
  <c r="S1938" i="9"/>
  <c r="J1938" i="9"/>
  <c r="R1938" i="9" s="1"/>
  <c r="I1938" i="9"/>
  <c r="Q1938" i="9" s="1"/>
  <c r="S1937" i="9"/>
  <c r="J1937" i="9"/>
  <c r="R1937" i="9" s="1"/>
  <c r="I1937" i="9"/>
  <c r="Q1937" i="9" s="1"/>
  <c r="S1936" i="9"/>
  <c r="J1936" i="9"/>
  <c r="R1936" i="9" s="1"/>
  <c r="I1936" i="9"/>
  <c r="Q1936" i="9" s="1"/>
  <c r="S1935" i="9"/>
  <c r="J1935" i="9"/>
  <c r="R1935" i="9" s="1"/>
  <c r="I1935" i="9"/>
  <c r="Q1935" i="9" s="1"/>
  <c r="S1934" i="9"/>
  <c r="J1934" i="9"/>
  <c r="R1934" i="9" s="1"/>
  <c r="I1934" i="9"/>
  <c r="Q1934" i="9" s="1"/>
  <c r="S1933" i="9"/>
  <c r="J1933" i="9"/>
  <c r="R1933" i="9" s="1"/>
  <c r="I1933" i="9"/>
  <c r="Q1933" i="9" s="1"/>
  <c r="S1932" i="9"/>
  <c r="J1932" i="9"/>
  <c r="R1932" i="9" s="1"/>
  <c r="I1932" i="9"/>
  <c r="Q1932" i="9" s="1"/>
  <c r="S1931" i="9"/>
  <c r="J1931" i="9"/>
  <c r="R1931" i="9" s="1"/>
  <c r="I1931" i="9"/>
  <c r="Q1931" i="9" s="1"/>
  <c r="S1930" i="9"/>
  <c r="J1930" i="9"/>
  <c r="R1930" i="9" s="1"/>
  <c r="I1930" i="9"/>
  <c r="Q1930" i="9" s="1"/>
  <c r="S1929" i="9"/>
  <c r="J1929" i="9"/>
  <c r="R1929" i="9" s="1"/>
  <c r="I1929" i="9"/>
  <c r="Q1929" i="9" s="1"/>
  <c r="S1928" i="9"/>
  <c r="J1928" i="9"/>
  <c r="R1928" i="9" s="1"/>
  <c r="I1928" i="9"/>
  <c r="Q1928" i="9" s="1"/>
  <c r="S1927" i="9"/>
  <c r="J1927" i="9"/>
  <c r="R1927" i="9" s="1"/>
  <c r="I1927" i="9"/>
  <c r="Q1927" i="9" s="1"/>
  <c r="S1926" i="9"/>
  <c r="J1926" i="9"/>
  <c r="R1926" i="9" s="1"/>
  <c r="I1926" i="9"/>
  <c r="Q1926" i="9" s="1"/>
  <c r="S1925" i="9"/>
  <c r="J1925" i="9"/>
  <c r="R1925" i="9" s="1"/>
  <c r="I1925" i="9"/>
  <c r="Q1925" i="9" s="1"/>
  <c r="S1924" i="9"/>
  <c r="J1924" i="9"/>
  <c r="R1924" i="9" s="1"/>
  <c r="I1924" i="9"/>
  <c r="Q1924" i="9" s="1"/>
  <c r="S1923" i="9"/>
  <c r="J1923" i="9"/>
  <c r="R1923" i="9" s="1"/>
  <c r="I1923" i="9"/>
  <c r="Q1923" i="9" s="1"/>
  <c r="S1922" i="9"/>
  <c r="J1922" i="9"/>
  <c r="R1922" i="9" s="1"/>
  <c r="I1922" i="9"/>
  <c r="Q1922" i="9" s="1"/>
  <c r="S1921" i="9"/>
  <c r="J1921" i="9"/>
  <c r="R1921" i="9" s="1"/>
  <c r="I1921" i="9"/>
  <c r="Q1921" i="9" s="1"/>
  <c r="S1920" i="9"/>
  <c r="J1920" i="9"/>
  <c r="R1920" i="9" s="1"/>
  <c r="I1920" i="9"/>
  <c r="Q1920" i="9" s="1"/>
  <c r="S1919" i="9"/>
  <c r="J1919" i="9"/>
  <c r="R1919" i="9" s="1"/>
  <c r="I1919" i="9"/>
  <c r="Q1919" i="9" s="1"/>
  <c r="S1918" i="9"/>
  <c r="J1918" i="9"/>
  <c r="R1918" i="9" s="1"/>
  <c r="I1918" i="9"/>
  <c r="Q1918" i="9" s="1"/>
  <c r="S1917" i="9"/>
  <c r="J1917" i="9"/>
  <c r="R1917" i="9" s="1"/>
  <c r="I1917" i="9"/>
  <c r="Q1917" i="9" s="1"/>
  <c r="S1916" i="9"/>
  <c r="J1916" i="9"/>
  <c r="R1916" i="9" s="1"/>
  <c r="I1916" i="9"/>
  <c r="Q1916" i="9" s="1"/>
  <c r="S1915" i="9"/>
  <c r="J1915" i="9"/>
  <c r="R1915" i="9" s="1"/>
  <c r="I1915" i="9"/>
  <c r="Q1915" i="9" s="1"/>
  <c r="S1914" i="9"/>
  <c r="J1914" i="9"/>
  <c r="R1914" i="9" s="1"/>
  <c r="I1914" i="9"/>
  <c r="Q1914" i="9" s="1"/>
  <c r="S1913" i="9"/>
  <c r="J1913" i="9"/>
  <c r="R1913" i="9" s="1"/>
  <c r="I1913" i="9"/>
  <c r="Q1913" i="9" s="1"/>
  <c r="S1912" i="9"/>
  <c r="J1912" i="9"/>
  <c r="R1912" i="9" s="1"/>
  <c r="I1912" i="9"/>
  <c r="Q1912" i="9" s="1"/>
  <c r="S1911" i="9"/>
  <c r="J1911" i="9"/>
  <c r="R1911" i="9" s="1"/>
  <c r="I1911" i="9"/>
  <c r="Q1911" i="9" s="1"/>
  <c r="S1910" i="9"/>
  <c r="J1910" i="9"/>
  <c r="R1910" i="9" s="1"/>
  <c r="I1910" i="9"/>
  <c r="Q1910" i="9" s="1"/>
  <c r="S1909" i="9"/>
  <c r="J1909" i="9"/>
  <c r="R1909" i="9" s="1"/>
  <c r="I1909" i="9"/>
  <c r="Q1909" i="9" s="1"/>
  <c r="S1908" i="9"/>
  <c r="J1908" i="9"/>
  <c r="R1908" i="9" s="1"/>
  <c r="I1908" i="9"/>
  <c r="Q1908" i="9" s="1"/>
  <c r="S1907" i="9"/>
  <c r="J1907" i="9"/>
  <c r="R1907" i="9" s="1"/>
  <c r="I1907" i="9"/>
  <c r="Q1907" i="9" s="1"/>
  <c r="S1906" i="9"/>
  <c r="J1906" i="9"/>
  <c r="R1906" i="9" s="1"/>
  <c r="I1906" i="9"/>
  <c r="Q1906" i="9" s="1"/>
  <c r="S1905" i="9"/>
  <c r="J1905" i="9"/>
  <c r="R1905" i="9" s="1"/>
  <c r="I1905" i="9"/>
  <c r="Q1905" i="9" s="1"/>
  <c r="S1904" i="9"/>
  <c r="J1904" i="9"/>
  <c r="R1904" i="9" s="1"/>
  <c r="I1904" i="9"/>
  <c r="Q1904" i="9" s="1"/>
  <c r="S1903" i="9"/>
  <c r="J1903" i="9"/>
  <c r="R1903" i="9" s="1"/>
  <c r="I1903" i="9"/>
  <c r="Q1903" i="9" s="1"/>
  <c r="S1902" i="9"/>
  <c r="J1902" i="9"/>
  <c r="R1902" i="9" s="1"/>
  <c r="I1902" i="9"/>
  <c r="Q1902" i="9" s="1"/>
  <c r="S1901" i="9"/>
  <c r="J1901" i="9"/>
  <c r="R1901" i="9" s="1"/>
  <c r="I1901" i="9"/>
  <c r="Q1901" i="9" s="1"/>
  <c r="S1900" i="9"/>
  <c r="J1900" i="9"/>
  <c r="R1900" i="9" s="1"/>
  <c r="I1900" i="9"/>
  <c r="Q1900" i="9" s="1"/>
  <c r="S1899" i="9"/>
  <c r="J1899" i="9"/>
  <c r="R1899" i="9" s="1"/>
  <c r="I1899" i="9"/>
  <c r="Q1899" i="9" s="1"/>
  <c r="S1898" i="9"/>
  <c r="J1898" i="9"/>
  <c r="R1898" i="9" s="1"/>
  <c r="I1898" i="9"/>
  <c r="Q1898" i="9" s="1"/>
  <c r="S1897" i="9"/>
  <c r="J1897" i="9"/>
  <c r="R1897" i="9" s="1"/>
  <c r="I1897" i="9"/>
  <c r="Q1897" i="9" s="1"/>
  <c r="S1896" i="9"/>
  <c r="J1896" i="9"/>
  <c r="R1896" i="9" s="1"/>
  <c r="I1896" i="9"/>
  <c r="Q1896" i="9" s="1"/>
  <c r="S1895" i="9"/>
  <c r="J1895" i="9"/>
  <c r="R1895" i="9" s="1"/>
  <c r="I1895" i="9"/>
  <c r="Q1895" i="9" s="1"/>
  <c r="S1894" i="9"/>
  <c r="J1894" i="9"/>
  <c r="R1894" i="9" s="1"/>
  <c r="I1894" i="9"/>
  <c r="Q1894" i="9" s="1"/>
  <c r="S1893" i="9"/>
  <c r="J1893" i="9"/>
  <c r="R1893" i="9" s="1"/>
  <c r="I1893" i="9"/>
  <c r="Q1893" i="9" s="1"/>
  <c r="S1892" i="9"/>
  <c r="J1892" i="9"/>
  <c r="R1892" i="9" s="1"/>
  <c r="I1892" i="9"/>
  <c r="Q1892" i="9" s="1"/>
  <c r="S1891" i="9"/>
  <c r="J1891" i="9"/>
  <c r="R1891" i="9" s="1"/>
  <c r="I1891" i="9"/>
  <c r="Q1891" i="9" s="1"/>
  <c r="S1890" i="9"/>
  <c r="J1890" i="9"/>
  <c r="R1890" i="9" s="1"/>
  <c r="I1890" i="9"/>
  <c r="Q1890" i="9" s="1"/>
  <c r="S1889" i="9"/>
  <c r="J1889" i="9"/>
  <c r="R1889" i="9" s="1"/>
  <c r="I1889" i="9"/>
  <c r="Q1889" i="9" s="1"/>
  <c r="S1888" i="9"/>
  <c r="J1888" i="9"/>
  <c r="R1888" i="9" s="1"/>
  <c r="I1888" i="9"/>
  <c r="Q1888" i="9" s="1"/>
  <c r="S1887" i="9"/>
  <c r="J1887" i="9"/>
  <c r="R1887" i="9" s="1"/>
  <c r="I1887" i="9"/>
  <c r="Q1887" i="9" s="1"/>
  <c r="S1886" i="9"/>
  <c r="J1886" i="9"/>
  <c r="R1886" i="9" s="1"/>
  <c r="I1886" i="9"/>
  <c r="Q1886" i="9" s="1"/>
  <c r="S1885" i="9"/>
  <c r="J1885" i="9"/>
  <c r="R1885" i="9" s="1"/>
  <c r="I1885" i="9"/>
  <c r="Q1885" i="9" s="1"/>
  <c r="S1884" i="9"/>
  <c r="J1884" i="9"/>
  <c r="R1884" i="9" s="1"/>
  <c r="I1884" i="9"/>
  <c r="Q1884" i="9" s="1"/>
  <c r="S1883" i="9"/>
  <c r="J1883" i="9"/>
  <c r="R1883" i="9" s="1"/>
  <c r="I1883" i="9"/>
  <c r="Q1883" i="9" s="1"/>
  <c r="S1882" i="9"/>
  <c r="J1882" i="9"/>
  <c r="R1882" i="9" s="1"/>
  <c r="I1882" i="9"/>
  <c r="Q1882" i="9" s="1"/>
  <c r="S1881" i="9"/>
  <c r="J1881" i="9"/>
  <c r="R1881" i="9" s="1"/>
  <c r="I1881" i="9"/>
  <c r="Q1881" i="9" s="1"/>
  <c r="S1880" i="9"/>
  <c r="J1880" i="9"/>
  <c r="R1880" i="9" s="1"/>
  <c r="I1880" i="9"/>
  <c r="Q1880" i="9" s="1"/>
  <c r="S1879" i="9"/>
  <c r="J1879" i="9"/>
  <c r="R1879" i="9" s="1"/>
  <c r="I1879" i="9"/>
  <c r="Q1879" i="9" s="1"/>
  <c r="S1878" i="9"/>
  <c r="J1878" i="9"/>
  <c r="R1878" i="9" s="1"/>
  <c r="I1878" i="9"/>
  <c r="Q1878" i="9" s="1"/>
  <c r="S1877" i="9"/>
  <c r="J1877" i="9"/>
  <c r="R1877" i="9" s="1"/>
  <c r="I1877" i="9"/>
  <c r="Q1877" i="9" s="1"/>
  <c r="S1876" i="9"/>
  <c r="J1876" i="9"/>
  <c r="R1876" i="9" s="1"/>
  <c r="I1876" i="9"/>
  <c r="Q1876" i="9" s="1"/>
  <c r="S1875" i="9"/>
  <c r="J1875" i="9"/>
  <c r="R1875" i="9" s="1"/>
  <c r="I1875" i="9"/>
  <c r="Q1875" i="9" s="1"/>
  <c r="S1874" i="9"/>
  <c r="J1874" i="9"/>
  <c r="R1874" i="9" s="1"/>
  <c r="I1874" i="9"/>
  <c r="Q1874" i="9" s="1"/>
  <c r="S1873" i="9"/>
  <c r="J1873" i="9"/>
  <c r="R1873" i="9" s="1"/>
  <c r="I1873" i="9"/>
  <c r="Q1873" i="9" s="1"/>
  <c r="S1872" i="9"/>
  <c r="J1872" i="9"/>
  <c r="R1872" i="9" s="1"/>
  <c r="I1872" i="9"/>
  <c r="Q1872" i="9" s="1"/>
  <c r="S1871" i="9"/>
  <c r="J1871" i="9"/>
  <c r="R1871" i="9" s="1"/>
  <c r="I1871" i="9"/>
  <c r="Q1871" i="9" s="1"/>
  <c r="S1870" i="9"/>
  <c r="J1870" i="9"/>
  <c r="R1870" i="9" s="1"/>
  <c r="I1870" i="9"/>
  <c r="Q1870" i="9" s="1"/>
  <c r="S1869" i="9"/>
  <c r="J1869" i="9"/>
  <c r="R1869" i="9" s="1"/>
  <c r="I1869" i="9"/>
  <c r="Q1869" i="9" s="1"/>
  <c r="S1868" i="9"/>
  <c r="J1868" i="9"/>
  <c r="R1868" i="9" s="1"/>
  <c r="I1868" i="9"/>
  <c r="Q1868" i="9" s="1"/>
  <c r="S1867" i="9"/>
  <c r="J1867" i="9"/>
  <c r="R1867" i="9" s="1"/>
  <c r="I1867" i="9"/>
  <c r="Q1867" i="9" s="1"/>
  <c r="S1866" i="9"/>
  <c r="J1866" i="9"/>
  <c r="R1866" i="9" s="1"/>
  <c r="I1866" i="9"/>
  <c r="Q1866" i="9" s="1"/>
  <c r="S1865" i="9"/>
  <c r="J1865" i="9"/>
  <c r="R1865" i="9" s="1"/>
  <c r="I1865" i="9"/>
  <c r="Q1865" i="9" s="1"/>
  <c r="S1864" i="9"/>
  <c r="J1864" i="9"/>
  <c r="R1864" i="9" s="1"/>
  <c r="I1864" i="9"/>
  <c r="Q1864" i="9" s="1"/>
  <c r="S1863" i="9"/>
  <c r="J1863" i="9"/>
  <c r="R1863" i="9" s="1"/>
  <c r="I1863" i="9"/>
  <c r="Q1863" i="9" s="1"/>
  <c r="S1862" i="9"/>
  <c r="J1862" i="9"/>
  <c r="R1862" i="9" s="1"/>
  <c r="I1862" i="9"/>
  <c r="Q1862" i="9" s="1"/>
  <c r="S1861" i="9"/>
  <c r="J1861" i="9"/>
  <c r="R1861" i="9" s="1"/>
  <c r="I1861" i="9"/>
  <c r="Q1861" i="9" s="1"/>
  <c r="S1860" i="9"/>
  <c r="J1860" i="9"/>
  <c r="R1860" i="9" s="1"/>
  <c r="I1860" i="9"/>
  <c r="Q1860" i="9" s="1"/>
  <c r="S1859" i="9"/>
  <c r="J1859" i="9"/>
  <c r="R1859" i="9" s="1"/>
  <c r="I1859" i="9"/>
  <c r="Q1859" i="9" s="1"/>
  <c r="S1858" i="9"/>
  <c r="J1858" i="9"/>
  <c r="R1858" i="9" s="1"/>
  <c r="I1858" i="9"/>
  <c r="Q1858" i="9" s="1"/>
  <c r="S1857" i="9"/>
  <c r="J1857" i="9"/>
  <c r="R1857" i="9" s="1"/>
  <c r="I1857" i="9"/>
  <c r="Q1857" i="9" s="1"/>
  <c r="S1856" i="9"/>
  <c r="J1856" i="9"/>
  <c r="R1856" i="9" s="1"/>
  <c r="I1856" i="9"/>
  <c r="Q1856" i="9" s="1"/>
  <c r="S1855" i="9"/>
  <c r="J1855" i="9"/>
  <c r="R1855" i="9" s="1"/>
  <c r="I1855" i="9"/>
  <c r="Q1855" i="9" s="1"/>
  <c r="S1854" i="9"/>
  <c r="J1854" i="9"/>
  <c r="R1854" i="9" s="1"/>
  <c r="I1854" i="9"/>
  <c r="Q1854" i="9" s="1"/>
  <c r="S1853" i="9"/>
  <c r="J1853" i="9"/>
  <c r="R1853" i="9" s="1"/>
  <c r="I1853" i="9"/>
  <c r="Q1853" i="9" s="1"/>
  <c r="S1852" i="9"/>
  <c r="J1852" i="9"/>
  <c r="R1852" i="9" s="1"/>
  <c r="I1852" i="9"/>
  <c r="Q1852" i="9" s="1"/>
  <c r="S1851" i="9"/>
  <c r="J1851" i="9"/>
  <c r="R1851" i="9" s="1"/>
  <c r="I1851" i="9"/>
  <c r="Q1851" i="9" s="1"/>
  <c r="S1850" i="9"/>
  <c r="J1850" i="9"/>
  <c r="R1850" i="9" s="1"/>
  <c r="I1850" i="9"/>
  <c r="Q1850" i="9" s="1"/>
  <c r="S1849" i="9"/>
  <c r="J1849" i="9"/>
  <c r="R1849" i="9" s="1"/>
  <c r="I1849" i="9"/>
  <c r="Q1849" i="9" s="1"/>
  <c r="S1848" i="9"/>
  <c r="J1848" i="9"/>
  <c r="R1848" i="9" s="1"/>
  <c r="I1848" i="9"/>
  <c r="Q1848" i="9" s="1"/>
  <c r="S1847" i="9"/>
  <c r="J1847" i="9"/>
  <c r="R1847" i="9" s="1"/>
  <c r="I1847" i="9"/>
  <c r="Q1847" i="9" s="1"/>
  <c r="S1846" i="9"/>
  <c r="J1846" i="9"/>
  <c r="R1846" i="9" s="1"/>
  <c r="I1846" i="9"/>
  <c r="Q1846" i="9" s="1"/>
  <c r="S1845" i="9"/>
  <c r="J1845" i="9"/>
  <c r="R1845" i="9" s="1"/>
  <c r="I1845" i="9"/>
  <c r="Q1845" i="9" s="1"/>
  <c r="S1844" i="9"/>
  <c r="J1844" i="9"/>
  <c r="R1844" i="9" s="1"/>
  <c r="I1844" i="9"/>
  <c r="Q1844" i="9" s="1"/>
  <c r="S1843" i="9"/>
  <c r="J1843" i="9"/>
  <c r="R1843" i="9" s="1"/>
  <c r="I1843" i="9"/>
  <c r="Q1843" i="9" s="1"/>
  <c r="S1842" i="9"/>
  <c r="J1842" i="9"/>
  <c r="R1842" i="9" s="1"/>
  <c r="I1842" i="9"/>
  <c r="Q1842" i="9" s="1"/>
  <c r="S1841" i="9"/>
  <c r="J1841" i="9"/>
  <c r="R1841" i="9" s="1"/>
  <c r="I1841" i="9"/>
  <c r="Q1841" i="9" s="1"/>
  <c r="S1840" i="9"/>
  <c r="J1840" i="9"/>
  <c r="R1840" i="9" s="1"/>
  <c r="I1840" i="9"/>
  <c r="Q1840" i="9" s="1"/>
  <c r="S1839" i="9"/>
  <c r="J1839" i="9"/>
  <c r="R1839" i="9" s="1"/>
  <c r="I1839" i="9"/>
  <c r="Q1839" i="9" s="1"/>
  <c r="S1838" i="9"/>
  <c r="J1838" i="9"/>
  <c r="R1838" i="9" s="1"/>
  <c r="I1838" i="9"/>
  <c r="Q1838" i="9" s="1"/>
  <c r="S1837" i="9"/>
  <c r="J1837" i="9"/>
  <c r="R1837" i="9" s="1"/>
  <c r="I1837" i="9"/>
  <c r="Q1837" i="9" s="1"/>
  <c r="S1836" i="9"/>
  <c r="J1836" i="9"/>
  <c r="R1836" i="9" s="1"/>
  <c r="I1836" i="9"/>
  <c r="Q1836" i="9" s="1"/>
  <c r="S1835" i="9"/>
  <c r="J1835" i="9"/>
  <c r="R1835" i="9" s="1"/>
  <c r="I1835" i="9"/>
  <c r="Q1835" i="9" s="1"/>
  <c r="S1834" i="9"/>
  <c r="J1834" i="9"/>
  <c r="R1834" i="9" s="1"/>
  <c r="I1834" i="9"/>
  <c r="Q1834" i="9" s="1"/>
  <c r="S1833" i="9"/>
  <c r="J1833" i="9"/>
  <c r="R1833" i="9" s="1"/>
  <c r="I1833" i="9"/>
  <c r="Q1833" i="9" s="1"/>
  <c r="S1832" i="9"/>
  <c r="J1832" i="9"/>
  <c r="R1832" i="9" s="1"/>
  <c r="I1832" i="9"/>
  <c r="Q1832" i="9" s="1"/>
  <c r="S1831" i="9"/>
  <c r="J1831" i="9"/>
  <c r="R1831" i="9" s="1"/>
  <c r="I1831" i="9"/>
  <c r="Q1831" i="9" s="1"/>
  <c r="S1830" i="9"/>
  <c r="J1830" i="9"/>
  <c r="R1830" i="9" s="1"/>
  <c r="I1830" i="9"/>
  <c r="Q1830" i="9" s="1"/>
  <c r="S1829" i="9"/>
  <c r="J1829" i="9"/>
  <c r="R1829" i="9" s="1"/>
  <c r="I1829" i="9"/>
  <c r="Q1829" i="9" s="1"/>
  <c r="S1828" i="9"/>
  <c r="J1828" i="9"/>
  <c r="R1828" i="9" s="1"/>
  <c r="I1828" i="9"/>
  <c r="Q1828" i="9" s="1"/>
  <c r="S1827" i="9"/>
  <c r="J1827" i="9"/>
  <c r="R1827" i="9" s="1"/>
  <c r="I1827" i="9"/>
  <c r="Q1827" i="9" s="1"/>
  <c r="S1826" i="9"/>
  <c r="J1826" i="9"/>
  <c r="R1826" i="9" s="1"/>
  <c r="I1826" i="9"/>
  <c r="Q1826" i="9" s="1"/>
  <c r="S1825" i="9"/>
  <c r="J1825" i="9"/>
  <c r="R1825" i="9" s="1"/>
  <c r="I1825" i="9"/>
  <c r="Q1825" i="9" s="1"/>
  <c r="S1824" i="9"/>
  <c r="J1824" i="9"/>
  <c r="R1824" i="9" s="1"/>
  <c r="I1824" i="9"/>
  <c r="Q1824" i="9" s="1"/>
  <c r="S1823" i="9"/>
  <c r="J1823" i="9"/>
  <c r="R1823" i="9" s="1"/>
  <c r="I1823" i="9"/>
  <c r="Q1823" i="9" s="1"/>
  <c r="S1822" i="9"/>
  <c r="J1822" i="9"/>
  <c r="R1822" i="9" s="1"/>
  <c r="I1822" i="9"/>
  <c r="Q1822" i="9" s="1"/>
  <c r="S1821" i="9"/>
  <c r="J1821" i="9"/>
  <c r="R1821" i="9" s="1"/>
  <c r="I1821" i="9"/>
  <c r="Q1821" i="9" s="1"/>
  <c r="S1820" i="9"/>
  <c r="J1820" i="9"/>
  <c r="R1820" i="9" s="1"/>
  <c r="I1820" i="9"/>
  <c r="Q1820" i="9" s="1"/>
  <c r="S1819" i="9"/>
  <c r="J1819" i="9"/>
  <c r="R1819" i="9" s="1"/>
  <c r="I1819" i="9"/>
  <c r="Q1819" i="9" s="1"/>
  <c r="S1818" i="9"/>
  <c r="J1818" i="9"/>
  <c r="R1818" i="9" s="1"/>
  <c r="I1818" i="9"/>
  <c r="Q1818" i="9" s="1"/>
  <c r="S1817" i="9"/>
  <c r="J1817" i="9"/>
  <c r="R1817" i="9" s="1"/>
  <c r="I1817" i="9"/>
  <c r="Q1817" i="9" s="1"/>
  <c r="S1816" i="9"/>
  <c r="J1816" i="9"/>
  <c r="R1816" i="9" s="1"/>
  <c r="I1816" i="9"/>
  <c r="Q1816" i="9" s="1"/>
  <c r="S1815" i="9"/>
  <c r="J1815" i="9"/>
  <c r="R1815" i="9" s="1"/>
  <c r="I1815" i="9"/>
  <c r="Q1815" i="9" s="1"/>
  <c r="S1814" i="9"/>
  <c r="J1814" i="9"/>
  <c r="R1814" i="9" s="1"/>
  <c r="I1814" i="9"/>
  <c r="Q1814" i="9" s="1"/>
  <c r="S1813" i="9"/>
  <c r="J1813" i="9"/>
  <c r="R1813" i="9" s="1"/>
  <c r="I1813" i="9"/>
  <c r="Q1813" i="9" s="1"/>
  <c r="S1812" i="9"/>
  <c r="J1812" i="9"/>
  <c r="R1812" i="9" s="1"/>
  <c r="I1812" i="9"/>
  <c r="Q1812" i="9" s="1"/>
  <c r="S1811" i="9"/>
  <c r="J1811" i="9"/>
  <c r="R1811" i="9" s="1"/>
  <c r="I1811" i="9"/>
  <c r="Q1811" i="9" s="1"/>
  <c r="S1810" i="9"/>
  <c r="J1810" i="9"/>
  <c r="R1810" i="9" s="1"/>
  <c r="I1810" i="9"/>
  <c r="Q1810" i="9" s="1"/>
  <c r="S1809" i="9"/>
  <c r="J1809" i="9"/>
  <c r="R1809" i="9" s="1"/>
  <c r="I1809" i="9"/>
  <c r="Q1809" i="9" s="1"/>
  <c r="S1808" i="9"/>
  <c r="J1808" i="9"/>
  <c r="R1808" i="9" s="1"/>
  <c r="I1808" i="9"/>
  <c r="Q1808" i="9" s="1"/>
  <c r="S1807" i="9"/>
  <c r="J1807" i="9"/>
  <c r="R1807" i="9" s="1"/>
  <c r="I1807" i="9"/>
  <c r="Q1807" i="9" s="1"/>
  <c r="S1806" i="9"/>
  <c r="J1806" i="9"/>
  <c r="R1806" i="9" s="1"/>
  <c r="I1806" i="9"/>
  <c r="Q1806" i="9" s="1"/>
  <c r="S1805" i="9"/>
  <c r="J1805" i="9"/>
  <c r="R1805" i="9" s="1"/>
  <c r="I1805" i="9"/>
  <c r="Q1805" i="9" s="1"/>
  <c r="S1804" i="9"/>
  <c r="J1804" i="9"/>
  <c r="R1804" i="9" s="1"/>
  <c r="I1804" i="9"/>
  <c r="Q1804" i="9" s="1"/>
  <c r="S1803" i="9"/>
  <c r="J1803" i="9"/>
  <c r="R1803" i="9" s="1"/>
  <c r="I1803" i="9"/>
  <c r="Q1803" i="9" s="1"/>
  <c r="S1802" i="9"/>
  <c r="J1802" i="9"/>
  <c r="R1802" i="9" s="1"/>
  <c r="I1802" i="9"/>
  <c r="Q1802" i="9" s="1"/>
  <c r="S1801" i="9"/>
  <c r="J1801" i="9"/>
  <c r="R1801" i="9" s="1"/>
  <c r="I1801" i="9"/>
  <c r="Q1801" i="9" s="1"/>
  <c r="S1800" i="9"/>
  <c r="J1800" i="9"/>
  <c r="R1800" i="9" s="1"/>
  <c r="I1800" i="9"/>
  <c r="Q1800" i="9" s="1"/>
  <c r="S1799" i="9"/>
  <c r="J1799" i="9"/>
  <c r="R1799" i="9" s="1"/>
  <c r="I1799" i="9"/>
  <c r="Q1799" i="9" s="1"/>
  <c r="S1798" i="9"/>
  <c r="J1798" i="9"/>
  <c r="R1798" i="9" s="1"/>
  <c r="I1798" i="9"/>
  <c r="Q1798" i="9" s="1"/>
  <c r="S1797" i="9"/>
  <c r="J1797" i="9"/>
  <c r="R1797" i="9" s="1"/>
  <c r="I1797" i="9"/>
  <c r="Q1797" i="9" s="1"/>
  <c r="S1796" i="9"/>
  <c r="J1796" i="9"/>
  <c r="R1796" i="9" s="1"/>
  <c r="I1796" i="9"/>
  <c r="Q1796" i="9" s="1"/>
  <c r="S1795" i="9"/>
  <c r="J1795" i="9"/>
  <c r="R1795" i="9" s="1"/>
  <c r="I1795" i="9"/>
  <c r="Q1795" i="9" s="1"/>
  <c r="S1794" i="9"/>
  <c r="J1794" i="9"/>
  <c r="R1794" i="9" s="1"/>
  <c r="I1794" i="9"/>
  <c r="Q1794" i="9" s="1"/>
  <c r="S1793" i="9"/>
  <c r="J1793" i="9"/>
  <c r="R1793" i="9" s="1"/>
  <c r="I1793" i="9"/>
  <c r="Q1793" i="9" s="1"/>
  <c r="S1792" i="9"/>
  <c r="J1792" i="9"/>
  <c r="R1792" i="9" s="1"/>
  <c r="I1792" i="9"/>
  <c r="Q1792" i="9" s="1"/>
  <c r="S1791" i="9"/>
  <c r="J1791" i="9"/>
  <c r="R1791" i="9" s="1"/>
  <c r="I1791" i="9"/>
  <c r="Q1791" i="9" s="1"/>
  <c r="S1790" i="9"/>
  <c r="J1790" i="9"/>
  <c r="R1790" i="9" s="1"/>
  <c r="I1790" i="9"/>
  <c r="Q1790" i="9" s="1"/>
  <c r="S1789" i="9"/>
  <c r="J1789" i="9"/>
  <c r="R1789" i="9" s="1"/>
  <c r="I1789" i="9"/>
  <c r="Q1789" i="9" s="1"/>
  <c r="S1788" i="9"/>
  <c r="J1788" i="9"/>
  <c r="R1788" i="9" s="1"/>
  <c r="I1788" i="9"/>
  <c r="Q1788" i="9" s="1"/>
  <c r="S1787" i="9"/>
  <c r="J1787" i="9"/>
  <c r="R1787" i="9" s="1"/>
  <c r="I1787" i="9"/>
  <c r="Q1787" i="9" s="1"/>
  <c r="S1786" i="9"/>
  <c r="J1786" i="9"/>
  <c r="R1786" i="9" s="1"/>
  <c r="I1786" i="9"/>
  <c r="Q1786" i="9" s="1"/>
  <c r="S1785" i="9"/>
  <c r="J1785" i="9"/>
  <c r="R1785" i="9" s="1"/>
  <c r="I1785" i="9"/>
  <c r="Q1785" i="9" s="1"/>
  <c r="S1784" i="9"/>
  <c r="J1784" i="9"/>
  <c r="R1784" i="9" s="1"/>
  <c r="I1784" i="9"/>
  <c r="Q1784" i="9" s="1"/>
  <c r="S1783" i="9"/>
  <c r="J1783" i="9"/>
  <c r="R1783" i="9" s="1"/>
  <c r="I1783" i="9"/>
  <c r="Q1783" i="9" s="1"/>
  <c r="S1782" i="9"/>
  <c r="J1782" i="9"/>
  <c r="R1782" i="9" s="1"/>
  <c r="I1782" i="9"/>
  <c r="Q1782" i="9" s="1"/>
  <c r="S1781" i="9"/>
  <c r="J1781" i="9"/>
  <c r="R1781" i="9" s="1"/>
  <c r="I1781" i="9"/>
  <c r="Q1781" i="9" s="1"/>
  <c r="S1780" i="9"/>
  <c r="J1780" i="9"/>
  <c r="R1780" i="9" s="1"/>
  <c r="I1780" i="9"/>
  <c r="Q1780" i="9" s="1"/>
  <c r="S1779" i="9"/>
  <c r="J1779" i="9"/>
  <c r="R1779" i="9" s="1"/>
  <c r="I1779" i="9"/>
  <c r="Q1779" i="9" s="1"/>
  <c r="S1778" i="9"/>
  <c r="J1778" i="9"/>
  <c r="R1778" i="9" s="1"/>
  <c r="I1778" i="9"/>
  <c r="Q1778" i="9" s="1"/>
  <c r="S1777" i="9"/>
  <c r="J1777" i="9"/>
  <c r="R1777" i="9" s="1"/>
  <c r="I1777" i="9"/>
  <c r="Q1777" i="9" s="1"/>
  <c r="S1776" i="9"/>
  <c r="J1776" i="9"/>
  <c r="R1776" i="9" s="1"/>
  <c r="I1776" i="9"/>
  <c r="Q1776" i="9" s="1"/>
  <c r="S1775" i="9"/>
  <c r="J1775" i="9"/>
  <c r="R1775" i="9" s="1"/>
  <c r="I1775" i="9"/>
  <c r="Q1775" i="9" s="1"/>
  <c r="S1774" i="9"/>
  <c r="J1774" i="9"/>
  <c r="R1774" i="9" s="1"/>
  <c r="I1774" i="9"/>
  <c r="Q1774" i="9" s="1"/>
  <c r="S1773" i="9"/>
  <c r="J1773" i="9"/>
  <c r="R1773" i="9" s="1"/>
  <c r="I1773" i="9"/>
  <c r="Q1773" i="9" s="1"/>
  <c r="S1772" i="9"/>
  <c r="J1772" i="9"/>
  <c r="R1772" i="9" s="1"/>
  <c r="I1772" i="9"/>
  <c r="Q1772" i="9" s="1"/>
  <c r="S1771" i="9"/>
  <c r="J1771" i="9"/>
  <c r="R1771" i="9" s="1"/>
  <c r="I1771" i="9"/>
  <c r="Q1771" i="9" s="1"/>
  <c r="S1770" i="9"/>
  <c r="J1770" i="9"/>
  <c r="R1770" i="9" s="1"/>
  <c r="I1770" i="9"/>
  <c r="Q1770" i="9" s="1"/>
  <c r="S1769" i="9"/>
  <c r="J1769" i="9"/>
  <c r="R1769" i="9" s="1"/>
  <c r="I1769" i="9"/>
  <c r="Q1769" i="9" s="1"/>
  <c r="S1768" i="9"/>
  <c r="J1768" i="9"/>
  <c r="R1768" i="9" s="1"/>
  <c r="I1768" i="9"/>
  <c r="Q1768" i="9" s="1"/>
  <c r="S1767" i="9"/>
  <c r="J1767" i="9"/>
  <c r="R1767" i="9" s="1"/>
  <c r="I1767" i="9"/>
  <c r="Q1767" i="9" s="1"/>
  <c r="S1766" i="9"/>
  <c r="J1766" i="9"/>
  <c r="R1766" i="9" s="1"/>
  <c r="I1766" i="9"/>
  <c r="Q1766" i="9" s="1"/>
  <c r="S1765" i="9"/>
  <c r="J1765" i="9"/>
  <c r="R1765" i="9" s="1"/>
  <c r="I1765" i="9"/>
  <c r="Q1765" i="9" s="1"/>
  <c r="S1764" i="9"/>
  <c r="J1764" i="9"/>
  <c r="R1764" i="9" s="1"/>
  <c r="I1764" i="9"/>
  <c r="Q1764" i="9" s="1"/>
  <c r="S1763" i="9"/>
  <c r="J1763" i="9"/>
  <c r="R1763" i="9" s="1"/>
  <c r="I1763" i="9"/>
  <c r="Q1763" i="9" s="1"/>
  <c r="S1762" i="9"/>
  <c r="J1762" i="9"/>
  <c r="R1762" i="9" s="1"/>
  <c r="I1762" i="9"/>
  <c r="Q1762" i="9" s="1"/>
  <c r="S1761" i="9"/>
  <c r="J1761" i="9"/>
  <c r="R1761" i="9" s="1"/>
  <c r="I1761" i="9"/>
  <c r="Q1761" i="9" s="1"/>
  <c r="S1760" i="9"/>
  <c r="J1760" i="9"/>
  <c r="R1760" i="9" s="1"/>
  <c r="I1760" i="9"/>
  <c r="Q1760" i="9" s="1"/>
  <c r="S1759" i="9"/>
  <c r="J1759" i="9"/>
  <c r="R1759" i="9" s="1"/>
  <c r="I1759" i="9"/>
  <c r="Q1759" i="9" s="1"/>
  <c r="S1758" i="9"/>
  <c r="J1758" i="9"/>
  <c r="R1758" i="9" s="1"/>
  <c r="I1758" i="9"/>
  <c r="Q1758" i="9" s="1"/>
  <c r="S1757" i="9"/>
  <c r="J1757" i="9"/>
  <c r="R1757" i="9" s="1"/>
  <c r="I1757" i="9"/>
  <c r="Q1757" i="9" s="1"/>
  <c r="S1756" i="9"/>
  <c r="J1756" i="9"/>
  <c r="R1756" i="9" s="1"/>
  <c r="I1756" i="9"/>
  <c r="Q1756" i="9" s="1"/>
  <c r="S1755" i="9"/>
  <c r="J1755" i="9"/>
  <c r="R1755" i="9" s="1"/>
  <c r="I1755" i="9"/>
  <c r="Q1755" i="9" s="1"/>
  <c r="S1754" i="9"/>
  <c r="J1754" i="9"/>
  <c r="R1754" i="9" s="1"/>
  <c r="I1754" i="9"/>
  <c r="Q1754" i="9" s="1"/>
  <c r="S1753" i="9"/>
  <c r="J1753" i="9"/>
  <c r="R1753" i="9" s="1"/>
  <c r="I1753" i="9"/>
  <c r="Q1753" i="9" s="1"/>
  <c r="S1752" i="9"/>
  <c r="J1752" i="9"/>
  <c r="R1752" i="9" s="1"/>
  <c r="I1752" i="9"/>
  <c r="Q1752" i="9" s="1"/>
  <c r="S1751" i="9"/>
  <c r="J1751" i="9"/>
  <c r="R1751" i="9" s="1"/>
  <c r="I1751" i="9"/>
  <c r="Q1751" i="9" s="1"/>
  <c r="S1750" i="9"/>
  <c r="J1750" i="9"/>
  <c r="R1750" i="9" s="1"/>
  <c r="I1750" i="9"/>
  <c r="Q1750" i="9" s="1"/>
  <c r="S1749" i="9"/>
  <c r="J1749" i="9"/>
  <c r="R1749" i="9" s="1"/>
  <c r="I1749" i="9"/>
  <c r="Q1749" i="9" s="1"/>
  <c r="S1748" i="9"/>
  <c r="J1748" i="9"/>
  <c r="R1748" i="9" s="1"/>
  <c r="I1748" i="9"/>
  <c r="Q1748" i="9" s="1"/>
  <c r="S1747" i="9"/>
  <c r="J1747" i="9"/>
  <c r="R1747" i="9" s="1"/>
  <c r="I1747" i="9"/>
  <c r="Q1747" i="9" s="1"/>
  <c r="S1746" i="9"/>
  <c r="J1746" i="9"/>
  <c r="R1746" i="9" s="1"/>
  <c r="I1746" i="9"/>
  <c r="Q1746" i="9" s="1"/>
  <c r="S1745" i="9"/>
  <c r="J1745" i="9"/>
  <c r="R1745" i="9" s="1"/>
  <c r="I1745" i="9"/>
  <c r="Q1745" i="9" s="1"/>
  <c r="S1744" i="9"/>
  <c r="J1744" i="9"/>
  <c r="R1744" i="9" s="1"/>
  <c r="I1744" i="9"/>
  <c r="Q1744" i="9" s="1"/>
  <c r="S1743" i="9"/>
  <c r="J1743" i="9"/>
  <c r="R1743" i="9" s="1"/>
  <c r="I1743" i="9"/>
  <c r="Q1743" i="9" s="1"/>
  <c r="S1742" i="9"/>
  <c r="J1742" i="9"/>
  <c r="R1742" i="9" s="1"/>
  <c r="I1742" i="9"/>
  <c r="Q1742" i="9" s="1"/>
  <c r="S1741" i="9"/>
  <c r="J1741" i="9"/>
  <c r="R1741" i="9" s="1"/>
  <c r="I1741" i="9"/>
  <c r="Q1741" i="9" s="1"/>
  <c r="S1740" i="9"/>
  <c r="J1740" i="9"/>
  <c r="R1740" i="9" s="1"/>
  <c r="I1740" i="9"/>
  <c r="Q1740" i="9" s="1"/>
  <c r="S1739" i="9"/>
  <c r="J1739" i="9"/>
  <c r="R1739" i="9" s="1"/>
  <c r="I1739" i="9"/>
  <c r="Q1739" i="9" s="1"/>
  <c r="S1738" i="9"/>
  <c r="J1738" i="9"/>
  <c r="R1738" i="9" s="1"/>
  <c r="I1738" i="9"/>
  <c r="Q1738" i="9" s="1"/>
  <c r="S1737" i="9"/>
  <c r="J1737" i="9"/>
  <c r="R1737" i="9" s="1"/>
  <c r="I1737" i="9"/>
  <c r="Q1737" i="9" s="1"/>
  <c r="S1736" i="9"/>
  <c r="J1736" i="9"/>
  <c r="R1736" i="9" s="1"/>
  <c r="I1736" i="9"/>
  <c r="Q1736" i="9" s="1"/>
  <c r="S1735" i="9"/>
  <c r="J1735" i="9"/>
  <c r="R1735" i="9" s="1"/>
  <c r="I1735" i="9"/>
  <c r="Q1735" i="9" s="1"/>
  <c r="S1734" i="9"/>
  <c r="J1734" i="9"/>
  <c r="R1734" i="9" s="1"/>
  <c r="I1734" i="9"/>
  <c r="Q1734" i="9" s="1"/>
  <c r="S1733" i="9"/>
  <c r="J1733" i="9"/>
  <c r="R1733" i="9" s="1"/>
  <c r="I1733" i="9"/>
  <c r="Q1733" i="9" s="1"/>
  <c r="S1732" i="9"/>
  <c r="J1732" i="9"/>
  <c r="R1732" i="9" s="1"/>
  <c r="I1732" i="9"/>
  <c r="Q1732" i="9" s="1"/>
  <c r="S1731" i="9"/>
  <c r="J1731" i="9"/>
  <c r="R1731" i="9" s="1"/>
  <c r="I1731" i="9"/>
  <c r="Q1731" i="9" s="1"/>
  <c r="S1730" i="9"/>
  <c r="J1730" i="9"/>
  <c r="R1730" i="9" s="1"/>
  <c r="I1730" i="9"/>
  <c r="Q1730" i="9" s="1"/>
  <c r="S1729" i="9"/>
  <c r="J1729" i="9"/>
  <c r="R1729" i="9" s="1"/>
  <c r="I1729" i="9"/>
  <c r="Q1729" i="9" s="1"/>
  <c r="S1728" i="9"/>
  <c r="J1728" i="9"/>
  <c r="R1728" i="9" s="1"/>
  <c r="I1728" i="9"/>
  <c r="Q1728" i="9" s="1"/>
  <c r="S1727" i="9"/>
  <c r="J1727" i="9"/>
  <c r="R1727" i="9" s="1"/>
  <c r="I1727" i="9"/>
  <c r="Q1727" i="9" s="1"/>
  <c r="S1726" i="9"/>
  <c r="J1726" i="9"/>
  <c r="R1726" i="9" s="1"/>
  <c r="I1726" i="9"/>
  <c r="Q1726" i="9" s="1"/>
  <c r="S1725" i="9"/>
  <c r="J1725" i="9"/>
  <c r="R1725" i="9" s="1"/>
  <c r="I1725" i="9"/>
  <c r="Q1725" i="9" s="1"/>
  <c r="S1724" i="9"/>
  <c r="J1724" i="9"/>
  <c r="R1724" i="9" s="1"/>
  <c r="I1724" i="9"/>
  <c r="Q1724" i="9" s="1"/>
  <c r="S1723" i="9"/>
  <c r="J1723" i="9"/>
  <c r="R1723" i="9" s="1"/>
  <c r="I1723" i="9"/>
  <c r="Q1723" i="9" s="1"/>
  <c r="S1722" i="9"/>
  <c r="J1722" i="9"/>
  <c r="R1722" i="9" s="1"/>
  <c r="I1722" i="9"/>
  <c r="Q1722" i="9" s="1"/>
  <c r="S1721" i="9"/>
  <c r="J1721" i="9"/>
  <c r="R1721" i="9" s="1"/>
  <c r="I1721" i="9"/>
  <c r="Q1721" i="9" s="1"/>
  <c r="S1720" i="9"/>
  <c r="J1720" i="9"/>
  <c r="R1720" i="9" s="1"/>
  <c r="I1720" i="9"/>
  <c r="Q1720" i="9" s="1"/>
  <c r="S1719" i="9"/>
  <c r="J1719" i="9"/>
  <c r="R1719" i="9" s="1"/>
  <c r="I1719" i="9"/>
  <c r="Q1719" i="9" s="1"/>
  <c r="S1718" i="9"/>
  <c r="J1718" i="9"/>
  <c r="R1718" i="9" s="1"/>
  <c r="I1718" i="9"/>
  <c r="Q1718" i="9" s="1"/>
  <c r="S1717" i="9"/>
  <c r="J1717" i="9"/>
  <c r="R1717" i="9" s="1"/>
  <c r="I1717" i="9"/>
  <c r="Q1717" i="9" s="1"/>
  <c r="S1716" i="9"/>
  <c r="J1716" i="9"/>
  <c r="R1716" i="9" s="1"/>
  <c r="I1716" i="9"/>
  <c r="Q1716" i="9" s="1"/>
  <c r="S1715" i="9"/>
  <c r="J1715" i="9"/>
  <c r="R1715" i="9" s="1"/>
  <c r="I1715" i="9"/>
  <c r="Q1715" i="9" s="1"/>
  <c r="S1714" i="9"/>
  <c r="J1714" i="9"/>
  <c r="R1714" i="9" s="1"/>
  <c r="I1714" i="9"/>
  <c r="Q1714" i="9" s="1"/>
  <c r="S1713" i="9"/>
  <c r="J1713" i="9"/>
  <c r="R1713" i="9" s="1"/>
  <c r="I1713" i="9"/>
  <c r="Q1713" i="9" s="1"/>
  <c r="S1712" i="9"/>
  <c r="J1712" i="9"/>
  <c r="R1712" i="9" s="1"/>
  <c r="I1712" i="9"/>
  <c r="Q1712" i="9" s="1"/>
  <c r="S1711" i="9"/>
  <c r="J1711" i="9"/>
  <c r="R1711" i="9" s="1"/>
  <c r="I1711" i="9"/>
  <c r="Q1711" i="9" s="1"/>
  <c r="S1710" i="9"/>
  <c r="J1710" i="9"/>
  <c r="R1710" i="9" s="1"/>
  <c r="I1710" i="9"/>
  <c r="Q1710" i="9" s="1"/>
  <c r="S1709" i="9"/>
  <c r="J1709" i="9"/>
  <c r="R1709" i="9" s="1"/>
  <c r="I1709" i="9"/>
  <c r="Q1709" i="9" s="1"/>
  <c r="S1708" i="9"/>
  <c r="J1708" i="9"/>
  <c r="R1708" i="9" s="1"/>
  <c r="I1708" i="9"/>
  <c r="Q1708" i="9" s="1"/>
  <c r="S1707" i="9"/>
  <c r="J1707" i="9"/>
  <c r="R1707" i="9" s="1"/>
  <c r="I1707" i="9"/>
  <c r="Q1707" i="9" s="1"/>
  <c r="S1706" i="9"/>
  <c r="J1706" i="9"/>
  <c r="R1706" i="9" s="1"/>
  <c r="I1706" i="9"/>
  <c r="Q1706" i="9" s="1"/>
  <c r="S1705" i="9"/>
  <c r="J1705" i="9"/>
  <c r="R1705" i="9" s="1"/>
  <c r="I1705" i="9"/>
  <c r="Q1705" i="9" s="1"/>
  <c r="S1704" i="9"/>
  <c r="J1704" i="9"/>
  <c r="R1704" i="9" s="1"/>
  <c r="I1704" i="9"/>
  <c r="Q1704" i="9" s="1"/>
  <c r="S1703" i="9"/>
  <c r="J1703" i="9"/>
  <c r="R1703" i="9" s="1"/>
  <c r="I1703" i="9"/>
  <c r="Q1703" i="9" s="1"/>
  <c r="S1702" i="9"/>
  <c r="J1702" i="9"/>
  <c r="R1702" i="9" s="1"/>
  <c r="I1702" i="9"/>
  <c r="Q1702" i="9" s="1"/>
  <c r="S1701" i="9"/>
  <c r="J1701" i="9"/>
  <c r="R1701" i="9" s="1"/>
  <c r="I1701" i="9"/>
  <c r="Q1701" i="9" s="1"/>
  <c r="S1700" i="9"/>
  <c r="J1700" i="9"/>
  <c r="R1700" i="9" s="1"/>
  <c r="I1700" i="9"/>
  <c r="Q1700" i="9" s="1"/>
  <c r="S1699" i="9"/>
  <c r="J1699" i="9"/>
  <c r="R1699" i="9" s="1"/>
  <c r="I1699" i="9"/>
  <c r="Q1699" i="9" s="1"/>
  <c r="S1698" i="9"/>
  <c r="J1698" i="9"/>
  <c r="R1698" i="9" s="1"/>
  <c r="I1698" i="9"/>
  <c r="Q1698" i="9" s="1"/>
  <c r="S1697" i="9"/>
  <c r="J1697" i="9"/>
  <c r="R1697" i="9" s="1"/>
  <c r="I1697" i="9"/>
  <c r="Q1697" i="9" s="1"/>
  <c r="S1696" i="9"/>
  <c r="J1696" i="9"/>
  <c r="R1696" i="9" s="1"/>
  <c r="I1696" i="9"/>
  <c r="Q1696" i="9" s="1"/>
  <c r="S1695" i="9"/>
  <c r="J1695" i="9"/>
  <c r="R1695" i="9" s="1"/>
  <c r="I1695" i="9"/>
  <c r="Q1695" i="9" s="1"/>
  <c r="S1694" i="9"/>
  <c r="J1694" i="9"/>
  <c r="R1694" i="9" s="1"/>
  <c r="I1694" i="9"/>
  <c r="Q1694" i="9" s="1"/>
  <c r="S1693" i="9"/>
  <c r="J1693" i="9"/>
  <c r="R1693" i="9" s="1"/>
  <c r="I1693" i="9"/>
  <c r="Q1693" i="9" s="1"/>
  <c r="S1692" i="9"/>
  <c r="J1692" i="9"/>
  <c r="R1692" i="9" s="1"/>
  <c r="I1692" i="9"/>
  <c r="Q1692" i="9" s="1"/>
  <c r="S1691" i="9"/>
  <c r="J1691" i="9"/>
  <c r="R1691" i="9" s="1"/>
  <c r="I1691" i="9"/>
  <c r="Q1691" i="9" s="1"/>
  <c r="S1690" i="9"/>
  <c r="J1690" i="9"/>
  <c r="R1690" i="9" s="1"/>
  <c r="I1690" i="9"/>
  <c r="Q1690" i="9" s="1"/>
  <c r="S1689" i="9"/>
  <c r="J1689" i="9"/>
  <c r="R1689" i="9" s="1"/>
  <c r="I1689" i="9"/>
  <c r="Q1689" i="9" s="1"/>
  <c r="S1688" i="9"/>
  <c r="J1688" i="9"/>
  <c r="R1688" i="9" s="1"/>
  <c r="I1688" i="9"/>
  <c r="Q1688" i="9" s="1"/>
  <c r="S1687" i="9"/>
  <c r="J1687" i="9"/>
  <c r="R1687" i="9" s="1"/>
  <c r="I1687" i="9"/>
  <c r="Q1687" i="9" s="1"/>
  <c r="S1686" i="9"/>
  <c r="J1686" i="9"/>
  <c r="R1686" i="9" s="1"/>
  <c r="I1686" i="9"/>
  <c r="Q1686" i="9" s="1"/>
  <c r="S1685" i="9"/>
  <c r="J1685" i="9"/>
  <c r="R1685" i="9" s="1"/>
  <c r="I1685" i="9"/>
  <c r="Q1685" i="9" s="1"/>
  <c r="S1684" i="9"/>
  <c r="J1684" i="9"/>
  <c r="R1684" i="9" s="1"/>
  <c r="I1684" i="9"/>
  <c r="Q1684" i="9" s="1"/>
  <c r="S1683" i="9"/>
  <c r="J1683" i="9"/>
  <c r="R1683" i="9" s="1"/>
  <c r="I1683" i="9"/>
  <c r="Q1683" i="9" s="1"/>
  <c r="S1682" i="9"/>
  <c r="J1682" i="9"/>
  <c r="R1682" i="9" s="1"/>
  <c r="I1682" i="9"/>
  <c r="Q1682" i="9" s="1"/>
  <c r="S1681" i="9"/>
  <c r="J1681" i="9"/>
  <c r="R1681" i="9" s="1"/>
  <c r="I1681" i="9"/>
  <c r="Q1681" i="9" s="1"/>
  <c r="S1680" i="9"/>
  <c r="J1680" i="9"/>
  <c r="R1680" i="9" s="1"/>
  <c r="I1680" i="9"/>
  <c r="Q1680" i="9" s="1"/>
  <c r="S1679" i="9"/>
  <c r="J1679" i="9"/>
  <c r="R1679" i="9" s="1"/>
  <c r="I1679" i="9"/>
  <c r="Q1679" i="9" s="1"/>
  <c r="S1678" i="9"/>
  <c r="J1678" i="9"/>
  <c r="R1678" i="9" s="1"/>
  <c r="I1678" i="9"/>
  <c r="Q1678" i="9" s="1"/>
  <c r="S1677" i="9"/>
  <c r="J1677" i="9"/>
  <c r="R1677" i="9" s="1"/>
  <c r="I1677" i="9"/>
  <c r="Q1677" i="9" s="1"/>
  <c r="S1676" i="9"/>
  <c r="J1676" i="9"/>
  <c r="R1676" i="9" s="1"/>
  <c r="I1676" i="9"/>
  <c r="Q1676" i="9" s="1"/>
  <c r="S1675" i="9"/>
  <c r="J1675" i="9"/>
  <c r="R1675" i="9" s="1"/>
  <c r="I1675" i="9"/>
  <c r="Q1675" i="9" s="1"/>
  <c r="S1674" i="9"/>
  <c r="J1674" i="9"/>
  <c r="R1674" i="9" s="1"/>
  <c r="I1674" i="9"/>
  <c r="Q1674" i="9" s="1"/>
  <c r="S1673" i="9"/>
  <c r="J1673" i="9"/>
  <c r="R1673" i="9" s="1"/>
  <c r="I1673" i="9"/>
  <c r="Q1673" i="9" s="1"/>
  <c r="S1672" i="9"/>
  <c r="J1672" i="9"/>
  <c r="R1672" i="9" s="1"/>
  <c r="I1672" i="9"/>
  <c r="Q1672" i="9" s="1"/>
  <c r="S1671" i="9"/>
  <c r="J1671" i="9"/>
  <c r="R1671" i="9" s="1"/>
  <c r="I1671" i="9"/>
  <c r="Q1671" i="9" s="1"/>
  <c r="S1670" i="9"/>
  <c r="J1670" i="9"/>
  <c r="R1670" i="9" s="1"/>
  <c r="I1670" i="9"/>
  <c r="Q1670" i="9" s="1"/>
  <c r="S1669" i="9"/>
  <c r="J1669" i="9"/>
  <c r="R1669" i="9" s="1"/>
  <c r="I1669" i="9"/>
  <c r="Q1669" i="9" s="1"/>
  <c r="S1668" i="9"/>
  <c r="J1668" i="9"/>
  <c r="R1668" i="9" s="1"/>
  <c r="I1668" i="9"/>
  <c r="Q1668" i="9" s="1"/>
  <c r="S1667" i="9"/>
  <c r="J1667" i="9"/>
  <c r="R1667" i="9" s="1"/>
  <c r="I1667" i="9"/>
  <c r="Q1667" i="9" s="1"/>
  <c r="S1666" i="9"/>
  <c r="J1666" i="9"/>
  <c r="R1666" i="9" s="1"/>
  <c r="I1666" i="9"/>
  <c r="Q1666" i="9" s="1"/>
  <c r="S1665" i="9"/>
  <c r="J1665" i="9"/>
  <c r="R1665" i="9" s="1"/>
  <c r="I1665" i="9"/>
  <c r="Q1665" i="9" s="1"/>
  <c r="S1664" i="9"/>
  <c r="J1664" i="9"/>
  <c r="R1664" i="9" s="1"/>
  <c r="I1664" i="9"/>
  <c r="Q1664" i="9" s="1"/>
  <c r="S1663" i="9"/>
  <c r="J1663" i="9"/>
  <c r="R1663" i="9" s="1"/>
  <c r="I1663" i="9"/>
  <c r="Q1663" i="9" s="1"/>
  <c r="S1662" i="9"/>
  <c r="J1662" i="9"/>
  <c r="R1662" i="9" s="1"/>
  <c r="I1662" i="9"/>
  <c r="Q1662" i="9" s="1"/>
  <c r="S1661" i="9"/>
  <c r="J1661" i="9"/>
  <c r="R1661" i="9" s="1"/>
  <c r="I1661" i="9"/>
  <c r="Q1661" i="9" s="1"/>
  <c r="S1660" i="9"/>
  <c r="J1660" i="9"/>
  <c r="R1660" i="9" s="1"/>
  <c r="I1660" i="9"/>
  <c r="Q1660" i="9" s="1"/>
  <c r="S1659" i="9"/>
  <c r="J1659" i="9"/>
  <c r="R1659" i="9" s="1"/>
  <c r="I1659" i="9"/>
  <c r="Q1659" i="9" s="1"/>
  <c r="S1658" i="9"/>
  <c r="J1658" i="9"/>
  <c r="R1658" i="9" s="1"/>
  <c r="I1658" i="9"/>
  <c r="Q1658" i="9" s="1"/>
  <c r="S1657" i="9"/>
  <c r="J1657" i="9"/>
  <c r="R1657" i="9" s="1"/>
  <c r="I1657" i="9"/>
  <c r="Q1657" i="9" s="1"/>
  <c r="S1656" i="9"/>
  <c r="J1656" i="9"/>
  <c r="R1656" i="9" s="1"/>
  <c r="I1656" i="9"/>
  <c r="Q1656" i="9" s="1"/>
  <c r="S1655" i="9"/>
  <c r="J1655" i="9"/>
  <c r="R1655" i="9" s="1"/>
  <c r="I1655" i="9"/>
  <c r="Q1655" i="9" s="1"/>
  <c r="S1654" i="9"/>
  <c r="J1654" i="9"/>
  <c r="R1654" i="9" s="1"/>
  <c r="I1654" i="9"/>
  <c r="Q1654" i="9" s="1"/>
  <c r="S1653" i="9"/>
  <c r="J1653" i="9"/>
  <c r="R1653" i="9" s="1"/>
  <c r="I1653" i="9"/>
  <c r="Q1653" i="9" s="1"/>
  <c r="S1652" i="9"/>
  <c r="J1652" i="9"/>
  <c r="R1652" i="9" s="1"/>
  <c r="I1652" i="9"/>
  <c r="Q1652" i="9" s="1"/>
  <c r="S1651" i="9"/>
  <c r="J1651" i="9"/>
  <c r="R1651" i="9" s="1"/>
  <c r="I1651" i="9"/>
  <c r="Q1651" i="9" s="1"/>
  <c r="S1650" i="9"/>
  <c r="J1650" i="9"/>
  <c r="R1650" i="9" s="1"/>
  <c r="I1650" i="9"/>
  <c r="Q1650" i="9" s="1"/>
  <c r="S1649" i="9"/>
  <c r="J1649" i="9"/>
  <c r="R1649" i="9" s="1"/>
  <c r="I1649" i="9"/>
  <c r="Q1649" i="9" s="1"/>
  <c r="S1648" i="9"/>
  <c r="J1648" i="9"/>
  <c r="R1648" i="9" s="1"/>
  <c r="I1648" i="9"/>
  <c r="Q1648" i="9" s="1"/>
  <c r="S1647" i="9"/>
  <c r="J1647" i="9"/>
  <c r="R1647" i="9" s="1"/>
  <c r="I1647" i="9"/>
  <c r="Q1647" i="9" s="1"/>
  <c r="S1646" i="9"/>
  <c r="J1646" i="9"/>
  <c r="R1646" i="9" s="1"/>
  <c r="I1646" i="9"/>
  <c r="Q1646" i="9" s="1"/>
  <c r="S1645" i="9"/>
  <c r="J1645" i="9"/>
  <c r="R1645" i="9" s="1"/>
  <c r="I1645" i="9"/>
  <c r="Q1645" i="9" s="1"/>
  <c r="S1644" i="9"/>
  <c r="J1644" i="9"/>
  <c r="R1644" i="9" s="1"/>
  <c r="I1644" i="9"/>
  <c r="Q1644" i="9" s="1"/>
  <c r="S1643" i="9"/>
  <c r="J1643" i="9"/>
  <c r="R1643" i="9" s="1"/>
  <c r="I1643" i="9"/>
  <c r="Q1643" i="9" s="1"/>
  <c r="S1642" i="9"/>
  <c r="J1642" i="9"/>
  <c r="R1642" i="9" s="1"/>
  <c r="I1642" i="9"/>
  <c r="Q1642" i="9" s="1"/>
  <c r="S1641" i="9"/>
  <c r="J1641" i="9"/>
  <c r="R1641" i="9" s="1"/>
  <c r="I1641" i="9"/>
  <c r="Q1641" i="9" s="1"/>
  <c r="S1640" i="9"/>
  <c r="J1640" i="9"/>
  <c r="R1640" i="9" s="1"/>
  <c r="I1640" i="9"/>
  <c r="Q1640" i="9" s="1"/>
  <c r="S1639" i="9"/>
  <c r="J1639" i="9"/>
  <c r="R1639" i="9" s="1"/>
  <c r="I1639" i="9"/>
  <c r="Q1639" i="9" s="1"/>
  <c r="S1638" i="9"/>
  <c r="J1638" i="9"/>
  <c r="R1638" i="9" s="1"/>
  <c r="I1638" i="9"/>
  <c r="Q1638" i="9" s="1"/>
  <c r="S1637" i="9"/>
  <c r="J1637" i="9"/>
  <c r="R1637" i="9" s="1"/>
  <c r="I1637" i="9"/>
  <c r="Q1637" i="9" s="1"/>
  <c r="S1636" i="9"/>
  <c r="J1636" i="9"/>
  <c r="R1636" i="9" s="1"/>
  <c r="I1636" i="9"/>
  <c r="Q1636" i="9" s="1"/>
  <c r="S1635" i="9"/>
  <c r="J1635" i="9"/>
  <c r="R1635" i="9" s="1"/>
  <c r="I1635" i="9"/>
  <c r="Q1635" i="9" s="1"/>
  <c r="S1634" i="9"/>
  <c r="J1634" i="9"/>
  <c r="R1634" i="9" s="1"/>
  <c r="I1634" i="9"/>
  <c r="Q1634" i="9" s="1"/>
  <c r="S1633" i="9"/>
  <c r="J1633" i="9"/>
  <c r="R1633" i="9" s="1"/>
  <c r="I1633" i="9"/>
  <c r="Q1633" i="9" s="1"/>
  <c r="S1632" i="9"/>
  <c r="J1632" i="9"/>
  <c r="R1632" i="9" s="1"/>
  <c r="I1632" i="9"/>
  <c r="Q1632" i="9" s="1"/>
  <c r="S1631" i="9"/>
  <c r="J1631" i="9"/>
  <c r="R1631" i="9" s="1"/>
  <c r="I1631" i="9"/>
  <c r="Q1631" i="9" s="1"/>
  <c r="S1630" i="9"/>
  <c r="J1630" i="9"/>
  <c r="R1630" i="9" s="1"/>
  <c r="I1630" i="9"/>
  <c r="Q1630" i="9" s="1"/>
  <c r="S1629" i="9"/>
  <c r="J1629" i="9"/>
  <c r="R1629" i="9" s="1"/>
  <c r="I1629" i="9"/>
  <c r="Q1629" i="9" s="1"/>
  <c r="S1628" i="9"/>
  <c r="J1628" i="9"/>
  <c r="R1628" i="9" s="1"/>
  <c r="I1628" i="9"/>
  <c r="Q1628" i="9" s="1"/>
  <c r="S1627" i="9"/>
  <c r="J1627" i="9"/>
  <c r="R1627" i="9" s="1"/>
  <c r="I1627" i="9"/>
  <c r="Q1627" i="9" s="1"/>
  <c r="S1626" i="9"/>
  <c r="J1626" i="9"/>
  <c r="R1626" i="9" s="1"/>
  <c r="I1626" i="9"/>
  <c r="Q1626" i="9" s="1"/>
  <c r="S1625" i="9"/>
  <c r="J1625" i="9"/>
  <c r="R1625" i="9" s="1"/>
  <c r="I1625" i="9"/>
  <c r="Q1625" i="9" s="1"/>
  <c r="S1624" i="9"/>
  <c r="J1624" i="9"/>
  <c r="R1624" i="9" s="1"/>
  <c r="I1624" i="9"/>
  <c r="Q1624" i="9" s="1"/>
  <c r="S1623" i="9"/>
  <c r="J1623" i="9"/>
  <c r="R1623" i="9" s="1"/>
  <c r="I1623" i="9"/>
  <c r="Q1623" i="9" s="1"/>
  <c r="S1622" i="9"/>
  <c r="J1622" i="9"/>
  <c r="R1622" i="9" s="1"/>
  <c r="I1622" i="9"/>
  <c r="Q1622" i="9" s="1"/>
  <c r="S1621" i="9"/>
  <c r="J1621" i="9"/>
  <c r="R1621" i="9" s="1"/>
  <c r="I1621" i="9"/>
  <c r="Q1621" i="9" s="1"/>
  <c r="S1620" i="9"/>
  <c r="J1620" i="9"/>
  <c r="R1620" i="9" s="1"/>
  <c r="I1620" i="9"/>
  <c r="Q1620" i="9" s="1"/>
  <c r="S1619" i="9"/>
  <c r="J1619" i="9"/>
  <c r="R1619" i="9" s="1"/>
  <c r="I1619" i="9"/>
  <c r="Q1619" i="9" s="1"/>
  <c r="S1618" i="9"/>
  <c r="J1618" i="9"/>
  <c r="R1618" i="9" s="1"/>
  <c r="I1618" i="9"/>
  <c r="Q1618" i="9" s="1"/>
  <c r="S1617" i="9"/>
  <c r="J1617" i="9"/>
  <c r="R1617" i="9" s="1"/>
  <c r="I1617" i="9"/>
  <c r="Q1617" i="9" s="1"/>
  <c r="S1616" i="9"/>
  <c r="J1616" i="9"/>
  <c r="R1616" i="9" s="1"/>
  <c r="I1616" i="9"/>
  <c r="Q1616" i="9" s="1"/>
  <c r="S1615" i="9"/>
  <c r="J1615" i="9"/>
  <c r="R1615" i="9" s="1"/>
  <c r="I1615" i="9"/>
  <c r="Q1615" i="9" s="1"/>
  <c r="S1614" i="9"/>
  <c r="J1614" i="9"/>
  <c r="R1614" i="9" s="1"/>
  <c r="I1614" i="9"/>
  <c r="Q1614" i="9" s="1"/>
  <c r="S1613" i="9"/>
  <c r="J1613" i="9"/>
  <c r="R1613" i="9" s="1"/>
  <c r="I1613" i="9"/>
  <c r="Q1613" i="9" s="1"/>
  <c r="S1612" i="9"/>
  <c r="J1612" i="9"/>
  <c r="R1612" i="9" s="1"/>
  <c r="I1612" i="9"/>
  <c r="Q1612" i="9" s="1"/>
  <c r="S1611" i="9"/>
  <c r="J1611" i="9"/>
  <c r="R1611" i="9" s="1"/>
  <c r="I1611" i="9"/>
  <c r="Q1611" i="9" s="1"/>
  <c r="S1610" i="9"/>
  <c r="J1610" i="9"/>
  <c r="R1610" i="9" s="1"/>
  <c r="I1610" i="9"/>
  <c r="Q1610" i="9" s="1"/>
  <c r="S1609" i="9"/>
  <c r="J1609" i="9"/>
  <c r="R1609" i="9" s="1"/>
  <c r="I1609" i="9"/>
  <c r="Q1609" i="9" s="1"/>
  <c r="S1608" i="9"/>
  <c r="J1608" i="9"/>
  <c r="R1608" i="9" s="1"/>
  <c r="I1608" i="9"/>
  <c r="Q1608" i="9" s="1"/>
  <c r="S1607" i="9"/>
  <c r="J1607" i="9"/>
  <c r="R1607" i="9" s="1"/>
  <c r="I1607" i="9"/>
  <c r="Q1607" i="9" s="1"/>
  <c r="S1606" i="9"/>
  <c r="J1606" i="9"/>
  <c r="R1606" i="9" s="1"/>
  <c r="I1606" i="9"/>
  <c r="Q1606" i="9" s="1"/>
  <c r="S1605" i="9"/>
  <c r="J1605" i="9"/>
  <c r="R1605" i="9" s="1"/>
  <c r="I1605" i="9"/>
  <c r="Q1605" i="9" s="1"/>
  <c r="S1604" i="9"/>
  <c r="J1604" i="9"/>
  <c r="R1604" i="9" s="1"/>
  <c r="I1604" i="9"/>
  <c r="Q1604" i="9" s="1"/>
  <c r="S1603" i="9"/>
  <c r="J1603" i="9"/>
  <c r="R1603" i="9" s="1"/>
  <c r="I1603" i="9"/>
  <c r="Q1603" i="9" s="1"/>
  <c r="S1602" i="9"/>
  <c r="J1602" i="9"/>
  <c r="R1602" i="9" s="1"/>
  <c r="I1602" i="9"/>
  <c r="Q1602" i="9" s="1"/>
  <c r="S1601" i="9"/>
  <c r="J1601" i="9"/>
  <c r="R1601" i="9" s="1"/>
  <c r="I1601" i="9"/>
  <c r="Q1601" i="9" s="1"/>
  <c r="S1600" i="9"/>
  <c r="J1600" i="9"/>
  <c r="R1600" i="9" s="1"/>
  <c r="I1600" i="9"/>
  <c r="Q1600" i="9" s="1"/>
  <c r="S1599" i="9"/>
  <c r="J1599" i="9"/>
  <c r="R1599" i="9" s="1"/>
  <c r="I1599" i="9"/>
  <c r="Q1599" i="9" s="1"/>
  <c r="S1598" i="9"/>
  <c r="J1598" i="9"/>
  <c r="R1598" i="9" s="1"/>
  <c r="I1598" i="9"/>
  <c r="Q1598" i="9" s="1"/>
  <c r="S1597" i="9"/>
  <c r="J1597" i="9"/>
  <c r="R1597" i="9" s="1"/>
  <c r="I1597" i="9"/>
  <c r="Q1597" i="9" s="1"/>
  <c r="S1596" i="9"/>
  <c r="J1596" i="9"/>
  <c r="R1596" i="9" s="1"/>
  <c r="I1596" i="9"/>
  <c r="Q1596" i="9" s="1"/>
  <c r="S1595" i="9"/>
  <c r="J1595" i="9"/>
  <c r="R1595" i="9" s="1"/>
  <c r="I1595" i="9"/>
  <c r="Q1595" i="9" s="1"/>
  <c r="S1594" i="9"/>
  <c r="J1594" i="9"/>
  <c r="R1594" i="9" s="1"/>
  <c r="I1594" i="9"/>
  <c r="Q1594" i="9" s="1"/>
  <c r="S1593" i="9"/>
  <c r="J1593" i="9"/>
  <c r="R1593" i="9" s="1"/>
  <c r="I1593" i="9"/>
  <c r="Q1593" i="9" s="1"/>
  <c r="S1592" i="9"/>
  <c r="J1592" i="9"/>
  <c r="R1592" i="9" s="1"/>
  <c r="I1592" i="9"/>
  <c r="Q1592" i="9" s="1"/>
  <c r="S1591" i="9"/>
  <c r="J1591" i="9"/>
  <c r="R1591" i="9" s="1"/>
  <c r="I1591" i="9"/>
  <c r="Q1591" i="9" s="1"/>
  <c r="S1590" i="9"/>
  <c r="J1590" i="9"/>
  <c r="R1590" i="9" s="1"/>
  <c r="I1590" i="9"/>
  <c r="Q1590" i="9" s="1"/>
  <c r="S1589" i="9"/>
  <c r="J1589" i="9"/>
  <c r="R1589" i="9" s="1"/>
  <c r="I1589" i="9"/>
  <c r="Q1589" i="9" s="1"/>
  <c r="S1588" i="9"/>
  <c r="J1588" i="9"/>
  <c r="R1588" i="9" s="1"/>
  <c r="I1588" i="9"/>
  <c r="Q1588" i="9" s="1"/>
  <c r="S1587" i="9"/>
  <c r="J1587" i="9"/>
  <c r="R1587" i="9" s="1"/>
  <c r="I1587" i="9"/>
  <c r="Q1587" i="9" s="1"/>
  <c r="S1586" i="9"/>
  <c r="J1586" i="9"/>
  <c r="R1586" i="9" s="1"/>
  <c r="I1586" i="9"/>
  <c r="Q1586" i="9" s="1"/>
  <c r="S1585" i="9"/>
  <c r="J1585" i="9"/>
  <c r="R1585" i="9" s="1"/>
  <c r="I1585" i="9"/>
  <c r="Q1585" i="9" s="1"/>
  <c r="S1584" i="9"/>
  <c r="J1584" i="9"/>
  <c r="R1584" i="9" s="1"/>
  <c r="I1584" i="9"/>
  <c r="Q1584" i="9" s="1"/>
  <c r="S1583" i="9"/>
  <c r="J1583" i="9"/>
  <c r="R1583" i="9" s="1"/>
  <c r="I1583" i="9"/>
  <c r="Q1583" i="9" s="1"/>
  <c r="S1582" i="9"/>
  <c r="J1582" i="9"/>
  <c r="R1582" i="9" s="1"/>
  <c r="I1582" i="9"/>
  <c r="Q1582" i="9" s="1"/>
  <c r="S1581" i="9"/>
  <c r="J1581" i="9"/>
  <c r="R1581" i="9" s="1"/>
  <c r="I1581" i="9"/>
  <c r="Q1581" i="9" s="1"/>
  <c r="S1580" i="9"/>
  <c r="J1580" i="9"/>
  <c r="R1580" i="9" s="1"/>
  <c r="I1580" i="9"/>
  <c r="Q1580" i="9" s="1"/>
  <c r="S1579" i="9"/>
  <c r="J1579" i="9"/>
  <c r="R1579" i="9" s="1"/>
  <c r="I1579" i="9"/>
  <c r="Q1579" i="9" s="1"/>
  <c r="S1578" i="9"/>
  <c r="J1578" i="9"/>
  <c r="R1578" i="9" s="1"/>
  <c r="I1578" i="9"/>
  <c r="Q1578" i="9" s="1"/>
  <c r="S1577" i="9"/>
  <c r="J1577" i="9"/>
  <c r="R1577" i="9" s="1"/>
  <c r="I1577" i="9"/>
  <c r="Q1577" i="9" s="1"/>
  <c r="S1576" i="9"/>
  <c r="J1576" i="9"/>
  <c r="R1576" i="9" s="1"/>
  <c r="I1576" i="9"/>
  <c r="Q1576" i="9" s="1"/>
  <c r="S1575" i="9"/>
  <c r="J1575" i="9"/>
  <c r="R1575" i="9" s="1"/>
  <c r="I1575" i="9"/>
  <c r="Q1575" i="9" s="1"/>
  <c r="S1574" i="9"/>
  <c r="J1574" i="9"/>
  <c r="R1574" i="9" s="1"/>
  <c r="I1574" i="9"/>
  <c r="Q1574" i="9" s="1"/>
  <c r="S1573" i="9"/>
  <c r="J1573" i="9"/>
  <c r="R1573" i="9" s="1"/>
  <c r="I1573" i="9"/>
  <c r="Q1573" i="9" s="1"/>
  <c r="S1572" i="9"/>
  <c r="J1572" i="9"/>
  <c r="R1572" i="9" s="1"/>
  <c r="I1572" i="9"/>
  <c r="Q1572" i="9" s="1"/>
  <c r="S1571" i="9"/>
  <c r="J1571" i="9"/>
  <c r="R1571" i="9" s="1"/>
  <c r="I1571" i="9"/>
  <c r="Q1571" i="9" s="1"/>
  <c r="S1570" i="9"/>
  <c r="J1570" i="9"/>
  <c r="R1570" i="9" s="1"/>
  <c r="I1570" i="9"/>
  <c r="Q1570" i="9" s="1"/>
  <c r="S1569" i="9"/>
  <c r="J1569" i="9"/>
  <c r="R1569" i="9" s="1"/>
  <c r="I1569" i="9"/>
  <c r="Q1569" i="9" s="1"/>
  <c r="S1568" i="9"/>
  <c r="J1568" i="9"/>
  <c r="R1568" i="9" s="1"/>
  <c r="I1568" i="9"/>
  <c r="Q1568" i="9" s="1"/>
  <c r="S1567" i="9"/>
  <c r="J1567" i="9"/>
  <c r="R1567" i="9" s="1"/>
  <c r="I1567" i="9"/>
  <c r="Q1567" i="9" s="1"/>
  <c r="S1566" i="9"/>
  <c r="J1566" i="9"/>
  <c r="R1566" i="9" s="1"/>
  <c r="I1566" i="9"/>
  <c r="Q1566" i="9" s="1"/>
  <c r="S1565" i="9"/>
  <c r="J1565" i="9"/>
  <c r="R1565" i="9" s="1"/>
  <c r="I1565" i="9"/>
  <c r="Q1565" i="9" s="1"/>
  <c r="S1564" i="9"/>
  <c r="J1564" i="9"/>
  <c r="R1564" i="9" s="1"/>
  <c r="I1564" i="9"/>
  <c r="Q1564" i="9" s="1"/>
  <c r="S1563" i="9"/>
  <c r="J1563" i="9"/>
  <c r="R1563" i="9" s="1"/>
  <c r="I1563" i="9"/>
  <c r="Q1563" i="9" s="1"/>
  <c r="S1562" i="9"/>
  <c r="J1562" i="9"/>
  <c r="R1562" i="9" s="1"/>
  <c r="I1562" i="9"/>
  <c r="Q1562" i="9" s="1"/>
  <c r="S1561" i="9"/>
  <c r="J1561" i="9"/>
  <c r="R1561" i="9" s="1"/>
  <c r="I1561" i="9"/>
  <c r="Q1561" i="9" s="1"/>
  <c r="S1560" i="9"/>
  <c r="J1560" i="9"/>
  <c r="R1560" i="9" s="1"/>
  <c r="I1560" i="9"/>
  <c r="Q1560" i="9" s="1"/>
  <c r="S1559" i="9"/>
  <c r="J1559" i="9"/>
  <c r="R1559" i="9" s="1"/>
  <c r="I1559" i="9"/>
  <c r="Q1559" i="9" s="1"/>
  <c r="S1558" i="9"/>
  <c r="J1558" i="9"/>
  <c r="R1558" i="9" s="1"/>
  <c r="I1558" i="9"/>
  <c r="Q1558" i="9" s="1"/>
  <c r="S1557" i="9"/>
  <c r="J1557" i="9"/>
  <c r="R1557" i="9" s="1"/>
  <c r="I1557" i="9"/>
  <c r="Q1557" i="9" s="1"/>
  <c r="S1556" i="9"/>
  <c r="J1556" i="9"/>
  <c r="R1556" i="9" s="1"/>
  <c r="I1556" i="9"/>
  <c r="Q1556" i="9" s="1"/>
  <c r="S1555" i="9"/>
  <c r="J1555" i="9"/>
  <c r="R1555" i="9" s="1"/>
  <c r="I1555" i="9"/>
  <c r="Q1555" i="9" s="1"/>
  <c r="S1554" i="9"/>
  <c r="J1554" i="9"/>
  <c r="R1554" i="9" s="1"/>
  <c r="I1554" i="9"/>
  <c r="Q1554" i="9" s="1"/>
  <c r="S1553" i="9"/>
  <c r="J1553" i="9"/>
  <c r="R1553" i="9" s="1"/>
  <c r="I1553" i="9"/>
  <c r="Q1553" i="9" s="1"/>
  <c r="S1552" i="9"/>
  <c r="J1552" i="9"/>
  <c r="R1552" i="9" s="1"/>
  <c r="I1552" i="9"/>
  <c r="Q1552" i="9" s="1"/>
  <c r="S1551" i="9"/>
  <c r="J1551" i="9"/>
  <c r="R1551" i="9" s="1"/>
  <c r="I1551" i="9"/>
  <c r="Q1551" i="9" s="1"/>
  <c r="S1550" i="9"/>
  <c r="J1550" i="9"/>
  <c r="R1550" i="9" s="1"/>
  <c r="I1550" i="9"/>
  <c r="Q1550" i="9" s="1"/>
  <c r="S1549" i="9"/>
  <c r="J1549" i="9"/>
  <c r="R1549" i="9" s="1"/>
  <c r="I1549" i="9"/>
  <c r="Q1549" i="9" s="1"/>
  <c r="S1548" i="9"/>
  <c r="J1548" i="9"/>
  <c r="R1548" i="9" s="1"/>
  <c r="I1548" i="9"/>
  <c r="Q1548" i="9" s="1"/>
  <c r="S1547" i="9"/>
  <c r="J1547" i="9"/>
  <c r="R1547" i="9" s="1"/>
  <c r="I1547" i="9"/>
  <c r="Q1547" i="9" s="1"/>
  <c r="S1546" i="9"/>
  <c r="J1546" i="9"/>
  <c r="R1546" i="9" s="1"/>
  <c r="I1546" i="9"/>
  <c r="Q1546" i="9" s="1"/>
  <c r="S1545" i="9"/>
  <c r="J1545" i="9"/>
  <c r="R1545" i="9" s="1"/>
  <c r="I1545" i="9"/>
  <c r="Q1545" i="9" s="1"/>
  <c r="S1544" i="9"/>
  <c r="J1544" i="9"/>
  <c r="R1544" i="9" s="1"/>
  <c r="I1544" i="9"/>
  <c r="Q1544" i="9" s="1"/>
  <c r="S1543" i="9"/>
  <c r="J1543" i="9"/>
  <c r="R1543" i="9" s="1"/>
  <c r="I1543" i="9"/>
  <c r="Q1543" i="9" s="1"/>
  <c r="S1542" i="9"/>
  <c r="J1542" i="9"/>
  <c r="R1542" i="9" s="1"/>
  <c r="I1542" i="9"/>
  <c r="Q1542" i="9" s="1"/>
  <c r="S1541" i="9"/>
  <c r="J1541" i="9"/>
  <c r="R1541" i="9" s="1"/>
  <c r="I1541" i="9"/>
  <c r="Q1541" i="9" s="1"/>
  <c r="S1540" i="9"/>
  <c r="J1540" i="9"/>
  <c r="R1540" i="9" s="1"/>
  <c r="I1540" i="9"/>
  <c r="Q1540" i="9" s="1"/>
  <c r="S1539" i="9"/>
  <c r="J1539" i="9"/>
  <c r="R1539" i="9" s="1"/>
  <c r="I1539" i="9"/>
  <c r="Q1539" i="9" s="1"/>
  <c r="S1538" i="9"/>
  <c r="J1538" i="9"/>
  <c r="R1538" i="9" s="1"/>
  <c r="I1538" i="9"/>
  <c r="Q1538" i="9" s="1"/>
  <c r="S1537" i="9"/>
  <c r="J1537" i="9"/>
  <c r="R1537" i="9" s="1"/>
  <c r="I1537" i="9"/>
  <c r="Q1537" i="9" s="1"/>
  <c r="S1536" i="9"/>
  <c r="J1536" i="9"/>
  <c r="R1536" i="9" s="1"/>
  <c r="I1536" i="9"/>
  <c r="Q1536" i="9" s="1"/>
  <c r="S1535" i="9"/>
  <c r="J1535" i="9"/>
  <c r="R1535" i="9" s="1"/>
  <c r="I1535" i="9"/>
  <c r="Q1535" i="9" s="1"/>
  <c r="S1534" i="9"/>
  <c r="J1534" i="9"/>
  <c r="R1534" i="9" s="1"/>
  <c r="I1534" i="9"/>
  <c r="Q1534" i="9" s="1"/>
  <c r="S1533" i="9"/>
  <c r="J1533" i="9"/>
  <c r="R1533" i="9" s="1"/>
  <c r="I1533" i="9"/>
  <c r="Q1533" i="9" s="1"/>
  <c r="S1532" i="9"/>
  <c r="J1532" i="9"/>
  <c r="R1532" i="9" s="1"/>
  <c r="I1532" i="9"/>
  <c r="Q1532" i="9" s="1"/>
  <c r="S1531" i="9"/>
  <c r="J1531" i="9"/>
  <c r="R1531" i="9" s="1"/>
  <c r="I1531" i="9"/>
  <c r="Q1531" i="9" s="1"/>
  <c r="S1530" i="9"/>
  <c r="J1530" i="9"/>
  <c r="R1530" i="9" s="1"/>
  <c r="I1530" i="9"/>
  <c r="Q1530" i="9" s="1"/>
  <c r="S1529" i="9"/>
  <c r="J1529" i="9"/>
  <c r="R1529" i="9" s="1"/>
  <c r="I1529" i="9"/>
  <c r="Q1529" i="9" s="1"/>
  <c r="S1528" i="9"/>
  <c r="J1528" i="9"/>
  <c r="R1528" i="9" s="1"/>
  <c r="I1528" i="9"/>
  <c r="Q1528" i="9" s="1"/>
  <c r="S1527" i="9"/>
  <c r="J1527" i="9"/>
  <c r="R1527" i="9" s="1"/>
  <c r="I1527" i="9"/>
  <c r="Q1527" i="9" s="1"/>
  <c r="S1526" i="9"/>
  <c r="J1526" i="9"/>
  <c r="R1526" i="9" s="1"/>
  <c r="I1526" i="9"/>
  <c r="Q1526" i="9" s="1"/>
  <c r="S1525" i="9"/>
  <c r="J1525" i="9"/>
  <c r="R1525" i="9" s="1"/>
  <c r="I1525" i="9"/>
  <c r="Q1525" i="9" s="1"/>
  <c r="S1524" i="9"/>
  <c r="J1524" i="9"/>
  <c r="R1524" i="9" s="1"/>
  <c r="I1524" i="9"/>
  <c r="Q1524" i="9" s="1"/>
  <c r="S1523" i="9"/>
  <c r="J1523" i="9"/>
  <c r="R1523" i="9" s="1"/>
  <c r="I1523" i="9"/>
  <c r="Q1523" i="9" s="1"/>
  <c r="S1522" i="9"/>
  <c r="J1522" i="9"/>
  <c r="R1522" i="9" s="1"/>
  <c r="I1522" i="9"/>
  <c r="Q1522" i="9" s="1"/>
  <c r="S1521" i="9"/>
  <c r="J1521" i="9"/>
  <c r="R1521" i="9" s="1"/>
  <c r="I1521" i="9"/>
  <c r="Q1521" i="9" s="1"/>
  <c r="S1520" i="9"/>
  <c r="J1520" i="9"/>
  <c r="R1520" i="9" s="1"/>
  <c r="I1520" i="9"/>
  <c r="Q1520" i="9" s="1"/>
  <c r="S1519" i="9"/>
  <c r="J1519" i="9"/>
  <c r="R1519" i="9" s="1"/>
  <c r="I1519" i="9"/>
  <c r="Q1519" i="9" s="1"/>
  <c r="S1518" i="9"/>
  <c r="J1518" i="9"/>
  <c r="R1518" i="9" s="1"/>
  <c r="I1518" i="9"/>
  <c r="Q1518" i="9" s="1"/>
  <c r="S1517" i="9"/>
  <c r="J1517" i="9"/>
  <c r="R1517" i="9" s="1"/>
  <c r="I1517" i="9"/>
  <c r="Q1517" i="9" s="1"/>
  <c r="S1516" i="9"/>
  <c r="J1516" i="9"/>
  <c r="R1516" i="9" s="1"/>
  <c r="I1516" i="9"/>
  <c r="Q1516" i="9" s="1"/>
  <c r="S1515" i="9"/>
  <c r="J1515" i="9"/>
  <c r="R1515" i="9" s="1"/>
  <c r="I1515" i="9"/>
  <c r="Q1515" i="9" s="1"/>
  <c r="S1514" i="9"/>
  <c r="J1514" i="9"/>
  <c r="R1514" i="9" s="1"/>
  <c r="I1514" i="9"/>
  <c r="Q1514" i="9" s="1"/>
  <c r="S1513" i="9"/>
  <c r="J1513" i="9"/>
  <c r="R1513" i="9" s="1"/>
  <c r="I1513" i="9"/>
  <c r="Q1513" i="9" s="1"/>
  <c r="S1512" i="9"/>
  <c r="J1512" i="9"/>
  <c r="R1512" i="9" s="1"/>
  <c r="I1512" i="9"/>
  <c r="Q1512" i="9" s="1"/>
  <c r="S1511" i="9"/>
  <c r="J1511" i="9"/>
  <c r="R1511" i="9" s="1"/>
  <c r="I1511" i="9"/>
  <c r="Q1511" i="9" s="1"/>
  <c r="S1510" i="9"/>
  <c r="J1510" i="9"/>
  <c r="R1510" i="9" s="1"/>
  <c r="I1510" i="9"/>
  <c r="Q1510" i="9" s="1"/>
  <c r="S1509" i="9"/>
  <c r="J1509" i="9"/>
  <c r="R1509" i="9" s="1"/>
  <c r="I1509" i="9"/>
  <c r="Q1509" i="9" s="1"/>
  <c r="S1508" i="9"/>
  <c r="J1508" i="9"/>
  <c r="R1508" i="9" s="1"/>
  <c r="I1508" i="9"/>
  <c r="Q1508" i="9" s="1"/>
  <c r="S1507" i="9"/>
  <c r="J1507" i="9"/>
  <c r="R1507" i="9" s="1"/>
  <c r="I1507" i="9"/>
  <c r="Q1507" i="9" s="1"/>
  <c r="S1506" i="9"/>
  <c r="J1506" i="9"/>
  <c r="R1506" i="9" s="1"/>
  <c r="I1506" i="9"/>
  <c r="Q1506" i="9" s="1"/>
  <c r="S1505" i="9"/>
  <c r="J1505" i="9"/>
  <c r="R1505" i="9" s="1"/>
  <c r="I1505" i="9"/>
  <c r="Q1505" i="9" s="1"/>
  <c r="S1504" i="9"/>
  <c r="J1504" i="9"/>
  <c r="R1504" i="9" s="1"/>
  <c r="I1504" i="9"/>
  <c r="Q1504" i="9" s="1"/>
  <c r="S1503" i="9"/>
  <c r="J1503" i="9"/>
  <c r="R1503" i="9" s="1"/>
  <c r="I1503" i="9"/>
  <c r="Q1503" i="9" s="1"/>
  <c r="S1502" i="9"/>
  <c r="J1502" i="9"/>
  <c r="R1502" i="9" s="1"/>
  <c r="I1502" i="9"/>
  <c r="Q1502" i="9" s="1"/>
  <c r="S1501" i="9"/>
  <c r="J1501" i="9"/>
  <c r="R1501" i="9" s="1"/>
  <c r="I1501" i="9"/>
  <c r="Q1501" i="9" s="1"/>
  <c r="S1500" i="9"/>
  <c r="J1500" i="9"/>
  <c r="R1500" i="9" s="1"/>
  <c r="I1500" i="9"/>
  <c r="Q1500" i="9" s="1"/>
  <c r="S1499" i="9"/>
  <c r="J1499" i="9"/>
  <c r="R1499" i="9" s="1"/>
  <c r="I1499" i="9"/>
  <c r="Q1499" i="9" s="1"/>
  <c r="S1498" i="9"/>
  <c r="J1498" i="9"/>
  <c r="R1498" i="9" s="1"/>
  <c r="I1498" i="9"/>
  <c r="Q1498" i="9" s="1"/>
  <c r="S1497" i="9"/>
  <c r="J1497" i="9"/>
  <c r="R1497" i="9" s="1"/>
  <c r="I1497" i="9"/>
  <c r="Q1497" i="9" s="1"/>
  <c r="S1496" i="9"/>
  <c r="J1496" i="9"/>
  <c r="R1496" i="9" s="1"/>
  <c r="I1496" i="9"/>
  <c r="Q1496" i="9" s="1"/>
  <c r="S1495" i="9"/>
  <c r="J1495" i="9"/>
  <c r="R1495" i="9" s="1"/>
  <c r="I1495" i="9"/>
  <c r="Q1495" i="9" s="1"/>
  <c r="S1494" i="9"/>
  <c r="J1494" i="9"/>
  <c r="R1494" i="9" s="1"/>
  <c r="I1494" i="9"/>
  <c r="Q1494" i="9" s="1"/>
  <c r="S1493" i="9"/>
  <c r="J1493" i="9"/>
  <c r="R1493" i="9" s="1"/>
  <c r="I1493" i="9"/>
  <c r="Q1493" i="9" s="1"/>
  <c r="S1492" i="9"/>
  <c r="J1492" i="9"/>
  <c r="R1492" i="9" s="1"/>
  <c r="I1492" i="9"/>
  <c r="Q1492" i="9" s="1"/>
  <c r="S1491" i="9"/>
  <c r="J1491" i="9"/>
  <c r="R1491" i="9" s="1"/>
  <c r="I1491" i="9"/>
  <c r="Q1491" i="9" s="1"/>
  <c r="S1490" i="9"/>
  <c r="J1490" i="9"/>
  <c r="R1490" i="9" s="1"/>
  <c r="I1490" i="9"/>
  <c r="Q1490" i="9" s="1"/>
  <c r="S1489" i="9"/>
  <c r="J1489" i="9"/>
  <c r="R1489" i="9" s="1"/>
  <c r="I1489" i="9"/>
  <c r="Q1489" i="9" s="1"/>
  <c r="S1488" i="9"/>
  <c r="J1488" i="9"/>
  <c r="R1488" i="9" s="1"/>
  <c r="I1488" i="9"/>
  <c r="Q1488" i="9" s="1"/>
  <c r="S1487" i="9"/>
  <c r="J1487" i="9"/>
  <c r="R1487" i="9" s="1"/>
  <c r="I1487" i="9"/>
  <c r="Q1487" i="9" s="1"/>
  <c r="S1486" i="9"/>
  <c r="J1486" i="9"/>
  <c r="R1486" i="9" s="1"/>
  <c r="I1486" i="9"/>
  <c r="Q1486" i="9" s="1"/>
  <c r="S1485" i="9"/>
  <c r="J1485" i="9"/>
  <c r="R1485" i="9" s="1"/>
  <c r="I1485" i="9"/>
  <c r="Q1485" i="9" s="1"/>
  <c r="S1484" i="9"/>
  <c r="J1484" i="9"/>
  <c r="R1484" i="9" s="1"/>
  <c r="I1484" i="9"/>
  <c r="Q1484" i="9" s="1"/>
  <c r="S1483" i="9"/>
  <c r="J1483" i="9"/>
  <c r="R1483" i="9" s="1"/>
  <c r="I1483" i="9"/>
  <c r="Q1483" i="9" s="1"/>
  <c r="S1482" i="9"/>
  <c r="J1482" i="9"/>
  <c r="R1482" i="9" s="1"/>
  <c r="I1482" i="9"/>
  <c r="Q1482" i="9" s="1"/>
  <c r="S1481" i="9"/>
  <c r="J1481" i="9"/>
  <c r="R1481" i="9" s="1"/>
  <c r="I1481" i="9"/>
  <c r="Q1481" i="9" s="1"/>
  <c r="S1480" i="9"/>
  <c r="J1480" i="9"/>
  <c r="R1480" i="9" s="1"/>
  <c r="I1480" i="9"/>
  <c r="Q1480" i="9" s="1"/>
  <c r="S1479" i="9"/>
  <c r="J1479" i="9"/>
  <c r="R1479" i="9" s="1"/>
  <c r="I1479" i="9"/>
  <c r="Q1479" i="9" s="1"/>
  <c r="S1478" i="9"/>
  <c r="J1478" i="9"/>
  <c r="R1478" i="9" s="1"/>
  <c r="I1478" i="9"/>
  <c r="Q1478" i="9" s="1"/>
  <c r="S1477" i="9"/>
  <c r="J1477" i="9"/>
  <c r="R1477" i="9" s="1"/>
  <c r="I1477" i="9"/>
  <c r="Q1477" i="9" s="1"/>
  <c r="S1476" i="9"/>
  <c r="J1476" i="9"/>
  <c r="R1476" i="9" s="1"/>
  <c r="I1476" i="9"/>
  <c r="Q1476" i="9" s="1"/>
  <c r="S1475" i="9"/>
  <c r="J1475" i="9"/>
  <c r="R1475" i="9" s="1"/>
  <c r="I1475" i="9"/>
  <c r="Q1475" i="9" s="1"/>
  <c r="S1474" i="9"/>
  <c r="J1474" i="9"/>
  <c r="R1474" i="9" s="1"/>
  <c r="I1474" i="9"/>
  <c r="Q1474" i="9" s="1"/>
  <c r="S1473" i="9"/>
  <c r="J1473" i="9"/>
  <c r="R1473" i="9" s="1"/>
  <c r="I1473" i="9"/>
  <c r="Q1473" i="9" s="1"/>
  <c r="S1472" i="9"/>
  <c r="J1472" i="9"/>
  <c r="R1472" i="9" s="1"/>
  <c r="I1472" i="9"/>
  <c r="Q1472" i="9" s="1"/>
  <c r="S1471" i="9"/>
  <c r="J1471" i="9"/>
  <c r="R1471" i="9" s="1"/>
  <c r="I1471" i="9"/>
  <c r="Q1471" i="9" s="1"/>
  <c r="S1470" i="9"/>
  <c r="J1470" i="9"/>
  <c r="R1470" i="9" s="1"/>
  <c r="I1470" i="9"/>
  <c r="Q1470" i="9" s="1"/>
  <c r="S1469" i="9"/>
  <c r="J1469" i="9"/>
  <c r="R1469" i="9" s="1"/>
  <c r="I1469" i="9"/>
  <c r="Q1469" i="9" s="1"/>
  <c r="S1468" i="9"/>
  <c r="J1468" i="9"/>
  <c r="R1468" i="9" s="1"/>
  <c r="I1468" i="9"/>
  <c r="Q1468" i="9" s="1"/>
  <c r="S1467" i="9"/>
  <c r="J1467" i="9"/>
  <c r="R1467" i="9" s="1"/>
  <c r="I1467" i="9"/>
  <c r="Q1467" i="9" s="1"/>
  <c r="S1466" i="9"/>
  <c r="J1466" i="9"/>
  <c r="R1466" i="9" s="1"/>
  <c r="I1466" i="9"/>
  <c r="Q1466" i="9" s="1"/>
  <c r="S1465" i="9"/>
  <c r="J1465" i="9"/>
  <c r="R1465" i="9" s="1"/>
  <c r="I1465" i="9"/>
  <c r="Q1465" i="9" s="1"/>
  <c r="S1464" i="9"/>
  <c r="J1464" i="9"/>
  <c r="R1464" i="9" s="1"/>
  <c r="I1464" i="9"/>
  <c r="Q1464" i="9" s="1"/>
  <c r="S1463" i="9"/>
  <c r="J1463" i="9"/>
  <c r="R1463" i="9" s="1"/>
  <c r="I1463" i="9"/>
  <c r="Q1463" i="9" s="1"/>
  <c r="S1462" i="9"/>
  <c r="J1462" i="9"/>
  <c r="R1462" i="9" s="1"/>
  <c r="I1462" i="9"/>
  <c r="Q1462" i="9" s="1"/>
  <c r="S1461" i="9"/>
  <c r="J1461" i="9"/>
  <c r="R1461" i="9" s="1"/>
  <c r="I1461" i="9"/>
  <c r="Q1461" i="9" s="1"/>
  <c r="S1460" i="9"/>
  <c r="J1460" i="9"/>
  <c r="R1460" i="9" s="1"/>
  <c r="I1460" i="9"/>
  <c r="Q1460" i="9" s="1"/>
  <c r="S1459" i="9"/>
  <c r="J1459" i="9"/>
  <c r="R1459" i="9" s="1"/>
  <c r="I1459" i="9"/>
  <c r="Q1459" i="9" s="1"/>
  <c r="S1458" i="9"/>
  <c r="J1458" i="9"/>
  <c r="R1458" i="9" s="1"/>
  <c r="I1458" i="9"/>
  <c r="Q1458" i="9" s="1"/>
  <c r="S1457" i="9"/>
  <c r="J1457" i="9"/>
  <c r="R1457" i="9" s="1"/>
  <c r="I1457" i="9"/>
  <c r="Q1457" i="9" s="1"/>
  <c r="S1456" i="9"/>
  <c r="J1456" i="9"/>
  <c r="R1456" i="9" s="1"/>
  <c r="I1456" i="9"/>
  <c r="Q1456" i="9" s="1"/>
  <c r="S1455" i="9"/>
  <c r="J1455" i="9"/>
  <c r="R1455" i="9" s="1"/>
  <c r="I1455" i="9"/>
  <c r="Q1455" i="9" s="1"/>
  <c r="S1454" i="9"/>
  <c r="J1454" i="9"/>
  <c r="R1454" i="9" s="1"/>
  <c r="I1454" i="9"/>
  <c r="Q1454" i="9" s="1"/>
  <c r="S1453" i="9"/>
  <c r="J1453" i="9"/>
  <c r="R1453" i="9" s="1"/>
  <c r="I1453" i="9"/>
  <c r="Q1453" i="9" s="1"/>
  <c r="S1452" i="9"/>
  <c r="J1452" i="9"/>
  <c r="R1452" i="9" s="1"/>
  <c r="I1452" i="9"/>
  <c r="Q1452" i="9" s="1"/>
  <c r="S1451" i="9"/>
  <c r="J1451" i="9"/>
  <c r="R1451" i="9" s="1"/>
  <c r="I1451" i="9"/>
  <c r="Q1451" i="9" s="1"/>
  <c r="S1450" i="9"/>
  <c r="J1450" i="9"/>
  <c r="R1450" i="9" s="1"/>
  <c r="I1450" i="9"/>
  <c r="Q1450" i="9" s="1"/>
  <c r="S1449" i="9"/>
  <c r="J1449" i="9"/>
  <c r="R1449" i="9" s="1"/>
  <c r="I1449" i="9"/>
  <c r="Q1449" i="9" s="1"/>
  <c r="S1448" i="9"/>
  <c r="J1448" i="9"/>
  <c r="R1448" i="9" s="1"/>
  <c r="I1448" i="9"/>
  <c r="Q1448" i="9" s="1"/>
  <c r="S1447" i="9"/>
  <c r="J1447" i="9"/>
  <c r="R1447" i="9" s="1"/>
  <c r="I1447" i="9"/>
  <c r="Q1447" i="9" s="1"/>
  <c r="S1446" i="9"/>
  <c r="J1446" i="9"/>
  <c r="R1446" i="9" s="1"/>
  <c r="I1446" i="9"/>
  <c r="Q1446" i="9" s="1"/>
  <c r="S1445" i="9"/>
  <c r="J1445" i="9"/>
  <c r="R1445" i="9" s="1"/>
  <c r="I1445" i="9"/>
  <c r="Q1445" i="9" s="1"/>
  <c r="S1444" i="9"/>
  <c r="J1444" i="9"/>
  <c r="R1444" i="9" s="1"/>
  <c r="I1444" i="9"/>
  <c r="Q1444" i="9" s="1"/>
  <c r="S1443" i="9"/>
  <c r="J1443" i="9"/>
  <c r="R1443" i="9" s="1"/>
  <c r="I1443" i="9"/>
  <c r="Q1443" i="9" s="1"/>
  <c r="S1442" i="9"/>
  <c r="J1442" i="9"/>
  <c r="R1442" i="9" s="1"/>
  <c r="I1442" i="9"/>
  <c r="Q1442" i="9" s="1"/>
  <c r="S1441" i="9"/>
  <c r="J1441" i="9"/>
  <c r="R1441" i="9" s="1"/>
  <c r="I1441" i="9"/>
  <c r="Q1441" i="9" s="1"/>
  <c r="S1440" i="9"/>
  <c r="J1440" i="9"/>
  <c r="R1440" i="9" s="1"/>
  <c r="I1440" i="9"/>
  <c r="Q1440" i="9" s="1"/>
  <c r="S1439" i="9"/>
  <c r="J1439" i="9"/>
  <c r="R1439" i="9" s="1"/>
  <c r="I1439" i="9"/>
  <c r="Q1439" i="9" s="1"/>
  <c r="S1438" i="9"/>
  <c r="J1438" i="9"/>
  <c r="R1438" i="9" s="1"/>
  <c r="I1438" i="9"/>
  <c r="Q1438" i="9" s="1"/>
  <c r="S1437" i="9"/>
  <c r="J1437" i="9"/>
  <c r="R1437" i="9" s="1"/>
  <c r="I1437" i="9"/>
  <c r="Q1437" i="9" s="1"/>
  <c r="S1436" i="9"/>
  <c r="J1436" i="9"/>
  <c r="R1436" i="9" s="1"/>
  <c r="I1436" i="9"/>
  <c r="Q1436" i="9" s="1"/>
  <c r="S1435" i="9"/>
  <c r="J1435" i="9"/>
  <c r="R1435" i="9" s="1"/>
  <c r="I1435" i="9"/>
  <c r="Q1435" i="9" s="1"/>
  <c r="S1434" i="9"/>
  <c r="J1434" i="9"/>
  <c r="R1434" i="9" s="1"/>
  <c r="I1434" i="9"/>
  <c r="Q1434" i="9" s="1"/>
  <c r="S1433" i="9"/>
  <c r="J1433" i="9"/>
  <c r="R1433" i="9" s="1"/>
  <c r="I1433" i="9"/>
  <c r="Q1433" i="9" s="1"/>
  <c r="S1432" i="9"/>
  <c r="J1432" i="9"/>
  <c r="R1432" i="9" s="1"/>
  <c r="I1432" i="9"/>
  <c r="Q1432" i="9" s="1"/>
  <c r="S1431" i="9"/>
  <c r="J1431" i="9"/>
  <c r="R1431" i="9" s="1"/>
  <c r="I1431" i="9"/>
  <c r="Q1431" i="9" s="1"/>
  <c r="S1430" i="9"/>
  <c r="J1430" i="9"/>
  <c r="R1430" i="9" s="1"/>
  <c r="I1430" i="9"/>
  <c r="Q1430" i="9" s="1"/>
  <c r="S1429" i="9"/>
  <c r="J1429" i="9"/>
  <c r="R1429" i="9" s="1"/>
  <c r="I1429" i="9"/>
  <c r="Q1429" i="9" s="1"/>
  <c r="S1428" i="9"/>
  <c r="J1428" i="9"/>
  <c r="R1428" i="9" s="1"/>
  <c r="I1428" i="9"/>
  <c r="Q1428" i="9" s="1"/>
  <c r="S1427" i="9"/>
  <c r="J1427" i="9"/>
  <c r="R1427" i="9" s="1"/>
  <c r="I1427" i="9"/>
  <c r="Q1427" i="9" s="1"/>
  <c r="S1426" i="9"/>
  <c r="J1426" i="9"/>
  <c r="R1426" i="9" s="1"/>
  <c r="I1426" i="9"/>
  <c r="Q1426" i="9" s="1"/>
  <c r="S1425" i="9"/>
  <c r="J1425" i="9"/>
  <c r="R1425" i="9" s="1"/>
  <c r="I1425" i="9"/>
  <c r="Q1425" i="9" s="1"/>
  <c r="S1424" i="9"/>
  <c r="J1424" i="9"/>
  <c r="R1424" i="9" s="1"/>
  <c r="I1424" i="9"/>
  <c r="Q1424" i="9" s="1"/>
  <c r="S1423" i="9"/>
  <c r="J1423" i="9"/>
  <c r="R1423" i="9" s="1"/>
  <c r="I1423" i="9"/>
  <c r="Q1423" i="9" s="1"/>
  <c r="S1422" i="9"/>
  <c r="J1422" i="9"/>
  <c r="R1422" i="9" s="1"/>
  <c r="I1422" i="9"/>
  <c r="Q1422" i="9" s="1"/>
  <c r="S1421" i="9"/>
  <c r="J1421" i="9"/>
  <c r="R1421" i="9" s="1"/>
  <c r="I1421" i="9"/>
  <c r="Q1421" i="9" s="1"/>
  <c r="S1420" i="9"/>
  <c r="J1420" i="9"/>
  <c r="R1420" i="9" s="1"/>
  <c r="I1420" i="9"/>
  <c r="Q1420" i="9" s="1"/>
  <c r="S1419" i="9"/>
  <c r="J1419" i="9"/>
  <c r="R1419" i="9" s="1"/>
  <c r="I1419" i="9"/>
  <c r="Q1419" i="9" s="1"/>
  <c r="S1418" i="9"/>
  <c r="J1418" i="9"/>
  <c r="R1418" i="9" s="1"/>
  <c r="I1418" i="9"/>
  <c r="Q1418" i="9" s="1"/>
  <c r="S1417" i="9"/>
  <c r="J1417" i="9"/>
  <c r="R1417" i="9" s="1"/>
  <c r="I1417" i="9"/>
  <c r="Q1417" i="9" s="1"/>
  <c r="S1416" i="9"/>
  <c r="J1416" i="9"/>
  <c r="R1416" i="9" s="1"/>
  <c r="I1416" i="9"/>
  <c r="Q1416" i="9" s="1"/>
  <c r="S1415" i="9"/>
  <c r="J1415" i="9"/>
  <c r="R1415" i="9" s="1"/>
  <c r="I1415" i="9"/>
  <c r="Q1415" i="9" s="1"/>
  <c r="S1414" i="9"/>
  <c r="J1414" i="9"/>
  <c r="R1414" i="9" s="1"/>
  <c r="I1414" i="9"/>
  <c r="Q1414" i="9" s="1"/>
  <c r="S1413" i="9"/>
  <c r="J1413" i="9"/>
  <c r="R1413" i="9" s="1"/>
  <c r="I1413" i="9"/>
  <c r="Q1413" i="9" s="1"/>
  <c r="S1412" i="9"/>
  <c r="J1412" i="9"/>
  <c r="R1412" i="9" s="1"/>
  <c r="I1412" i="9"/>
  <c r="Q1412" i="9" s="1"/>
  <c r="S1411" i="9"/>
  <c r="J1411" i="9"/>
  <c r="R1411" i="9" s="1"/>
  <c r="I1411" i="9"/>
  <c r="Q1411" i="9" s="1"/>
  <c r="S1410" i="9"/>
  <c r="J1410" i="9"/>
  <c r="R1410" i="9" s="1"/>
  <c r="I1410" i="9"/>
  <c r="Q1410" i="9" s="1"/>
  <c r="S1409" i="9"/>
  <c r="J1409" i="9"/>
  <c r="R1409" i="9" s="1"/>
  <c r="I1409" i="9"/>
  <c r="Q1409" i="9" s="1"/>
  <c r="S1408" i="9"/>
  <c r="J1408" i="9"/>
  <c r="R1408" i="9" s="1"/>
  <c r="I1408" i="9"/>
  <c r="Q1408" i="9" s="1"/>
  <c r="S1407" i="9"/>
  <c r="J1407" i="9"/>
  <c r="R1407" i="9" s="1"/>
  <c r="I1407" i="9"/>
  <c r="Q1407" i="9" s="1"/>
  <c r="S1406" i="9"/>
  <c r="J1406" i="9"/>
  <c r="R1406" i="9" s="1"/>
  <c r="I1406" i="9"/>
  <c r="Q1406" i="9" s="1"/>
  <c r="S1405" i="9"/>
  <c r="J1405" i="9"/>
  <c r="R1405" i="9" s="1"/>
  <c r="I1405" i="9"/>
  <c r="Q1405" i="9" s="1"/>
  <c r="S1404" i="9"/>
  <c r="J1404" i="9"/>
  <c r="R1404" i="9" s="1"/>
  <c r="I1404" i="9"/>
  <c r="Q1404" i="9" s="1"/>
  <c r="S1403" i="9"/>
  <c r="J1403" i="9"/>
  <c r="R1403" i="9" s="1"/>
  <c r="I1403" i="9"/>
  <c r="Q1403" i="9" s="1"/>
  <c r="S1402" i="9"/>
  <c r="J1402" i="9"/>
  <c r="R1402" i="9" s="1"/>
  <c r="I1402" i="9"/>
  <c r="Q1402" i="9" s="1"/>
  <c r="S1401" i="9"/>
  <c r="J1401" i="9"/>
  <c r="R1401" i="9" s="1"/>
  <c r="I1401" i="9"/>
  <c r="Q1401" i="9" s="1"/>
  <c r="S1400" i="9"/>
  <c r="J1400" i="9"/>
  <c r="R1400" i="9" s="1"/>
  <c r="I1400" i="9"/>
  <c r="Q1400" i="9" s="1"/>
  <c r="S1399" i="9"/>
  <c r="J1399" i="9"/>
  <c r="R1399" i="9" s="1"/>
  <c r="I1399" i="9"/>
  <c r="Q1399" i="9" s="1"/>
  <c r="S1398" i="9"/>
  <c r="J1398" i="9"/>
  <c r="R1398" i="9" s="1"/>
  <c r="I1398" i="9"/>
  <c r="Q1398" i="9" s="1"/>
  <c r="S1397" i="9"/>
  <c r="J1397" i="9"/>
  <c r="R1397" i="9" s="1"/>
  <c r="I1397" i="9"/>
  <c r="Q1397" i="9" s="1"/>
  <c r="S1396" i="9"/>
  <c r="J1396" i="9"/>
  <c r="R1396" i="9" s="1"/>
  <c r="I1396" i="9"/>
  <c r="Q1396" i="9" s="1"/>
  <c r="S1395" i="9"/>
  <c r="J1395" i="9"/>
  <c r="R1395" i="9" s="1"/>
  <c r="I1395" i="9"/>
  <c r="Q1395" i="9" s="1"/>
  <c r="S1394" i="9"/>
  <c r="J1394" i="9"/>
  <c r="R1394" i="9" s="1"/>
  <c r="I1394" i="9"/>
  <c r="Q1394" i="9" s="1"/>
  <c r="S1393" i="9"/>
  <c r="J1393" i="9"/>
  <c r="R1393" i="9" s="1"/>
  <c r="I1393" i="9"/>
  <c r="Q1393" i="9" s="1"/>
  <c r="S1392" i="9"/>
  <c r="J1392" i="9"/>
  <c r="R1392" i="9" s="1"/>
  <c r="I1392" i="9"/>
  <c r="Q1392" i="9" s="1"/>
  <c r="S1391" i="9"/>
  <c r="J1391" i="9"/>
  <c r="R1391" i="9" s="1"/>
  <c r="I1391" i="9"/>
  <c r="Q1391" i="9" s="1"/>
  <c r="S1390" i="9"/>
  <c r="J1390" i="9"/>
  <c r="R1390" i="9" s="1"/>
  <c r="I1390" i="9"/>
  <c r="Q1390" i="9" s="1"/>
  <c r="S1389" i="9"/>
  <c r="J1389" i="9"/>
  <c r="R1389" i="9" s="1"/>
  <c r="I1389" i="9"/>
  <c r="Q1389" i="9" s="1"/>
  <c r="S1388" i="9"/>
  <c r="J1388" i="9"/>
  <c r="R1388" i="9" s="1"/>
  <c r="I1388" i="9"/>
  <c r="Q1388" i="9" s="1"/>
  <c r="S1387" i="9"/>
  <c r="J1387" i="9"/>
  <c r="R1387" i="9" s="1"/>
  <c r="I1387" i="9"/>
  <c r="Q1387" i="9" s="1"/>
  <c r="S1386" i="9"/>
  <c r="J1386" i="9"/>
  <c r="R1386" i="9" s="1"/>
  <c r="I1386" i="9"/>
  <c r="Q1386" i="9" s="1"/>
  <c r="S1385" i="9"/>
  <c r="J1385" i="9"/>
  <c r="R1385" i="9" s="1"/>
  <c r="I1385" i="9"/>
  <c r="Q1385" i="9" s="1"/>
  <c r="S1384" i="9"/>
  <c r="J1384" i="9"/>
  <c r="R1384" i="9" s="1"/>
  <c r="I1384" i="9"/>
  <c r="Q1384" i="9" s="1"/>
  <c r="S1383" i="9"/>
  <c r="J1383" i="9"/>
  <c r="R1383" i="9" s="1"/>
  <c r="I1383" i="9"/>
  <c r="Q1383" i="9" s="1"/>
  <c r="S1382" i="9"/>
  <c r="J1382" i="9"/>
  <c r="R1382" i="9" s="1"/>
  <c r="I1382" i="9"/>
  <c r="Q1382" i="9" s="1"/>
  <c r="S1381" i="9"/>
  <c r="J1381" i="9"/>
  <c r="R1381" i="9" s="1"/>
  <c r="I1381" i="9"/>
  <c r="Q1381" i="9" s="1"/>
  <c r="S1380" i="9"/>
  <c r="J1380" i="9"/>
  <c r="R1380" i="9" s="1"/>
  <c r="I1380" i="9"/>
  <c r="Q1380" i="9" s="1"/>
  <c r="S1379" i="9"/>
  <c r="J1379" i="9"/>
  <c r="R1379" i="9" s="1"/>
  <c r="I1379" i="9"/>
  <c r="Q1379" i="9" s="1"/>
  <c r="S1378" i="9"/>
  <c r="J1378" i="9"/>
  <c r="R1378" i="9" s="1"/>
  <c r="I1378" i="9"/>
  <c r="Q1378" i="9" s="1"/>
  <c r="S1377" i="9"/>
  <c r="J1377" i="9"/>
  <c r="R1377" i="9" s="1"/>
  <c r="I1377" i="9"/>
  <c r="Q1377" i="9" s="1"/>
  <c r="S1376" i="9"/>
  <c r="J1376" i="9"/>
  <c r="R1376" i="9" s="1"/>
  <c r="I1376" i="9"/>
  <c r="Q1376" i="9" s="1"/>
  <c r="S1375" i="9"/>
  <c r="J1375" i="9"/>
  <c r="R1375" i="9" s="1"/>
  <c r="I1375" i="9"/>
  <c r="Q1375" i="9" s="1"/>
  <c r="S1374" i="9"/>
  <c r="J1374" i="9"/>
  <c r="R1374" i="9" s="1"/>
  <c r="I1374" i="9"/>
  <c r="Q1374" i="9" s="1"/>
  <c r="S1373" i="9"/>
  <c r="J1373" i="9"/>
  <c r="R1373" i="9" s="1"/>
  <c r="I1373" i="9"/>
  <c r="Q1373" i="9" s="1"/>
  <c r="S1372" i="9"/>
  <c r="J1372" i="9"/>
  <c r="R1372" i="9" s="1"/>
  <c r="I1372" i="9"/>
  <c r="Q1372" i="9" s="1"/>
  <c r="S1371" i="9"/>
  <c r="J1371" i="9"/>
  <c r="R1371" i="9" s="1"/>
  <c r="I1371" i="9"/>
  <c r="Q1371" i="9" s="1"/>
  <c r="S1370" i="9"/>
  <c r="J1370" i="9"/>
  <c r="R1370" i="9" s="1"/>
  <c r="I1370" i="9"/>
  <c r="Q1370" i="9" s="1"/>
  <c r="S1369" i="9"/>
  <c r="J1369" i="9"/>
  <c r="R1369" i="9" s="1"/>
  <c r="I1369" i="9"/>
  <c r="Q1369" i="9" s="1"/>
  <c r="S1368" i="9"/>
  <c r="J1368" i="9"/>
  <c r="R1368" i="9" s="1"/>
  <c r="I1368" i="9"/>
  <c r="Q1368" i="9" s="1"/>
  <c r="S1367" i="9"/>
  <c r="J1367" i="9"/>
  <c r="R1367" i="9" s="1"/>
  <c r="I1367" i="9"/>
  <c r="Q1367" i="9" s="1"/>
  <c r="S1366" i="9"/>
  <c r="J1366" i="9"/>
  <c r="R1366" i="9" s="1"/>
  <c r="I1366" i="9"/>
  <c r="Q1366" i="9" s="1"/>
  <c r="S1365" i="9"/>
  <c r="J1365" i="9"/>
  <c r="R1365" i="9" s="1"/>
  <c r="I1365" i="9"/>
  <c r="Q1365" i="9" s="1"/>
  <c r="S1364" i="9"/>
  <c r="J1364" i="9"/>
  <c r="R1364" i="9" s="1"/>
  <c r="I1364" i="9"/>
  <c r="Q1364" i="9" s="1"/>
  <c r="S1363" i="9"/>
  <c r="J1363" i="9"/>
  <c r="R1363" i="9" s="1"/>
  <c r="I1363" i="9"/>
  <c r="Q1363" i="9" s="1"/>
  <c r="S1362" i="9"/>
  <c r="J1362" i="9"/>
  <c r="R1362" i="9" s="1"/>
  <c r="I1362" i="9"/>
  <c r="Q1362" i="9" s="1"/>
  <c r="S1361" i="9"/>
  <c r="J1361" i="9"/>
  <c r="R1361" i="9" s="1"/>
  <c r="I1361" i="9"/>
  <c r="Q1361" i="9" s="1"/>
  <c r="S1360" i="9"/>
  <c r="J1360" i="9"/>
  <c r="R1360" i="9" s="1"/>
  <c r="I1360" i="9"/>
  <c r="Q1360" i="9" s="1"/>
  <c r="S1359" i="9"/>
  <c r="J1359" i="9"/>
  <c r="R1359" i="9" s="1"/>
  <c r="I1359" i="9"/>
  <c r="Q1359" i="9" s="1"/>
  <c r="S1358" i="9"/>
  <c r="J1358" i="9"/>
  <c r="R1358" i="9" s="1"/>
  <c r="I1358" i="9"/>
  <c r="Q1358" i="9" s="1"/>
  <c r="S1357" i="9"/>
  <c r="J1357" i="9"/>
  <c r="R1357" i="9" s="1"/>
  <c r="I1357" i="9"/>
  <c r="Q1357" i="9" s="1"/>
  <c r="S1356" i="9"/>
  <c r="J1356" i="9"/>
  <c r="R1356" i="9" s="1"/>
  <c r="I1356" i="9"/>
  <c r="Q1356" i="9" s="1"/>
  <c r="S1355" i="9"/>
  <c r="J1355" i="9"/>
  <c r="R1355" i="9" s="1"/>
  <c r="I1355" i="9"/>
  <c r="Q1355" i="9" s="1"/>
  <c r="S1354" i="9"/>
  <c r="J1354" i="9"/>
  <c r="R1354" i="9" s="1"/>
  <c r="I1354" i="9"/>
  <c r="Q1354" i="9" s="1"/>
  <c r="S1353" i="9"/>
  <c r="J1353" i="9"/>
  <c r="R1353" i="9" s="1"/>
  <c r="I1353" i="9"/>
  <c r="Q1353" i="9" s="1"/>
  <c r="S1352" i="9"/>
  <c r="J1352" i="9"/>
  <c r="R1352" i="9" s="1"/>
  <c r="I1352" i="9"/>
  <c r="Q1352" i="9" s="1"/>
  <c r="S1351" i="9"/>
  <c r="J1351" i="9"/>
  <c r="R1351" i="9" s="1"/>
  <c r="I1351" i="9"/>
  <c r="Q1351" i="9" s="1"/>
  <c r="S1350" i="9"/>
  <c r="J1350" i="9"/>
  <c r="R1350" i="9" s="1"/>
  <c r="I1350" i="9"/>
  <c r="Q1350" i="9" s="1"/>
  <c r="S1349" i="9"/>
  <c r="J1349" i="9"/>
  <c r="R1349" i="9" s="1"/>
  <c r="I1349" i="9"/>
  <c r="Q1349" i="9" s="1"/>
  <c r="S1348" i="9"/>
  <c r="J1348" i="9"/>
  <c r="R1348" i="9" s="1"/>
  <c r="I1348" i="9"/>
  <c r="Q1348" i="9" s="1"/>
  <c r="S1347" i="9"/>
  <c r="J1347" i="9"/>
  <c r="R1347" i="9" s="1"/>
  <c r="I1347" i="9"/>
  <c r="Q1347" i="9" s="1"/>
  <c r="S1346" i="9"/>
  <c r="J1346" i="9"/>
  <c r="R1346" i="9" s="1"/>
  <c r="I1346" i="9"/>
  <c r="Q1346" i="9" s="1"/>
  <c r="S1345" i="9"/>
  <c r="J1345" i="9"/>
  <c r="R1345" i="9" s="1"/>
  <c r="I1345" i="9"/>
  <c r="Q1345" i="9" s="1"/>
  <c r="S1344" i="9"/>
  <c r="J1344" i="9"/>
  <c r="R1344" i="9" s="1"/>
  <c r="I1344" i="9"/>
  <c r="Q1344" i="9" s="1"/>
  <c r="S1343" i="9"/>
  <c r="J1343" i="9"/>
  <c r="R1343" i="9" s="1"/>
  <c r="I1343" i="9"/>
  <c r="Q1343" i="9" s="1"/>
  <c r="S1342" i="9"/>
  <c r="J1342" i="9"/>
  <c r="R1342" i="9" s="1"/>
  <c r="I1342" i="9"/>
  <c r="Q1342" i="9" s="1"/>
  <c r="S1341" i="9"/>
  <c r="J1341" i="9"/>
  <c r="R1341" i="9" s="1"/>
  <c r="I1341" i="9"/>
  <c r="Q1341" i="9" s="1"/>
  <c r="S1340" i="9"/>
  <c r="J1340" i="9"/>
  <c r="R1340" i="9" s="1"/>
  <c r="I1340" i="9"/>
  <c r="Q1340" i="9" s="1"/>
  <c r="S1339" i="9"/>
  <c r="J1339" i="9"/>
  <c r="R1339" i="9" s="1"/>
  <c r="I1339" i="9"/>
  <c r="Q1339" i="9" s="1"/>
  <c r="S1338" i="9"/>
  <c r="J1338" i="9"/>
  <c r="R1338" i="9" s="1"/>
  <c r="I1338" i="9"/>
  <c r="Q1338" i="9" s="1"/>
  <c r="S1337" i="9"/>
  <c r="J1337" i="9"/>
  <c r="R1337" i="9" s="1"/>
  <c r="I1337" i="9"/>
  <c r="Q1337" i="9" s="1"/>
  <c r="S1336" i="9"/>
  <c r="J1336" i="9"/>
  <c r="R1336" i="9" s="1"/>
  <c r="I1336" i="9"/>
  <c r="Q1336" i="9" s="1"/>
  <c r="S1335" i="9"/>
  <c r="J1335" i="9"/>
  <c r="R1335" i="9" s="1"/>
  <c r="I1335" i="9"/>
  <c r="Q1335" i="9" s="1"/>
  <c r="S1334" i="9"/>
  <c r="J1334" i="9"/>
  <c r="R1334" i="9" s="1"/>
  <c r="I1334" i="9"/>
  <c r="Q1334" i="9" s="1"/>
  <c r="S1333" i="9"/>
  <c r="J1333" i="9"/>
  <c r="R1333" i="9" s="1"/>
  <c r="I1333" i="9"/>
  <c r="Q1333" i="9" s="1"/>
  <c r="S1332" i="9"/>
  <c r="J1332" i="9"/>
  <c r="R1332" i="9" s="1"/>
  <c r="I1332" i="9"/>
  <c r="Q1332" i="9" s="1"/>
  <c r="S1331" i="9"/>
  <c r="J1331" i="9"/>
  <c r="R1331" i="9" s="1"/>
  <c r="I1331" i="9"/>
  <c r="Q1331" i="9" s="1"/>
  <c r="S1330" i="9"/>
  <c r="J1330" i="9"/>
  <c r="R1330" i="9" s="1"/>
  <c r="I1330" i="9"/>
  <c r="Q1330" i="9" s="1"/>
  <c r="S1329" i="9"/>
  <c r="J1329" i="9"/>
  <c r="R1329" i="9" s="1"/>
  <c r="I1329" i="9"/>
  <c r="Q1329" i="9" s="1"/>
  <c r="S1328" i="9"/>
  <c r="J1328" i="9"/>
  <c r="R1328" i="9" s="1"/>
  <c r="I1328" i="9"/>
  <c r="Q1328" i="9" s="1"/>
  <c r="S1327" i="9"/>
  <c r="J1327" i="9"/>
  <c r="R1327" i="9" s="1"/>
  <c r="I1327" i="9"/>
  <c r="Q1327" i="9" s="1"/>
  <c r="S1326" i="9"/>
  <c r="J1326" i="9"/>
  <c r="R1326" i="9" s="1"/>
  <c r="I1326" i="9"/>
  <c r="Q1326" i="9" s="1"/>
  <c r="S1325" i="9"/>
  <c r="J1325" i="9"/>
  <c r="R1325" i="9" s="1"/>
  <c r="I1325" i="9"/>
  <c r="Q1325" i="9" s="1"/>
  <c r="S1324" i="9"/>
  <c r="J1324" i="9"/>
  <c r="R1324" i="9" s="1"/>
  <c r="I1324" i="9"/>
  <c r="Q1324" i="9" s="1"/>
  <c r="S1323" i="9"/>
  <c r="J1323" i="9"/>
  <c r="R1323" i="9" s="1"/>
  <c r="I1323" i="9"/>
  <c r="Q1323" i="9" s="1"/>
  <c r="S1322" i="9"/>
  <c r="J1322" i="9"/>
  <c r="R1322" i="9" s="1"/>
  <c r="I1322" i="9"/>
  <c r="Q1322" i="9" s="1"/>
  <c r="S1321" i="9"/>
  <c r="J1321" i="9"/>
  <c r="R1321" i="9" s="1"/>
  <c r="I1321" i="9"/>
  <c r="Q1321" i="9" s="1"/>
  <c r="S1320" i="9"/>
  <c r="J1320" i="9"/>
  <c r="R1320" i="9" s="1"/>
  <c r="I1320" i="9"/>
  <c r="Q1320" i="9" s="1"/>
  <c r="S1319" i="9"/>
  <c r="J1319" i="9"/>
  <c r="R1319" i="9" s="1"/>
  <c r="I1319" i="9"/>
  <c r="Q1319" i="9" s="1"/>
  <c r="S1318" i="9"/>
  <c r="J1318" i="9"/>
  <c r="R1318" i="9" s="1"/>
  <c r="I1318" i="9"/>
  <c r="Q1318" i="9" s="1"/>
  <c r="S1317" i="9"/>
  <c r="J1317" i="9"/>
  <c r="R1317" i="9" s="1"/>
  <c r="I1317" i="9"/>
  <c r="Q1317" i="9" s="1"/>
  <c r="S1316" i="9"/>
  <c r="J1316" i="9"/>
  <c r="R1316" i="9" s="1"/>
  <c r="I1316" i="9"/>
  <c r="Q1316" i="9" s="1"/>
  <c r="S1315" i="9"/>
  <c r="J1315" i="9"/>
  <c r="R1315" i="9" s="1"/>
  <c r="I1315" i="9"/>
  <c r="Q1315" i="9" s="1"/>
  <c r="S1314" i="9"/>
  <c r="J1314" i="9"/>
  <c r="R1314" i="9" s="1"/>
  <c r="I1314" i="9"/>
  <c r="Q1314" i="9" s="1"/>
  <c r="S1313" i="9"/>
  <c r="J1313" i="9"/>
  <c r="R1313" i="9" s="1"/>
  <c r="I1313" i="9"/>
  <c r="Q1313" i="9" s="1"/>
  <c r="S1312" i="9"/>
  <c r="J1312" i="9"/>
  <c r="R1312" i="9" s="1"/>
  <c r="I1312" i="9"/>
  <c r="Q1312" i="9" s="1"/>
  <c r="S1311" i="9"/>
  <c r="J1311" i="9"/>
  <c r="R1311" i="9" s="1"/>
  <c r="I1311" i="9"/>
  <c r="Q1311" i="9" s="1"/>
  <c r="S1310" i="9"/>
  <c r="J1310" i="9"/>
  <c r="R1310" i="9" s="1"/>
  <c r="I1310" i="9"/>
  <c r="Q1310" i="9" s="1"/>
  <c r="S1309" i="9"/>
  <c r="J1309" i="9"/>
  <c r="R1309" i="9" s="1"/>
  <c r="I1309" i="9"/>
  <c r="Q1309" i="9" s="1"/>
  <c r="S1308" i="9"/>
  <c r="J1308" i="9"/>
  <c r="R1308" i="9" s="1"/>
  <c r="I1308" i="9"/>
  <c r="Q1308" i="9" s="1"/>
  <c r="S1307" i="9"/>
  <c r="J1307" i="9"/>
  <c r="R1307" i="9" s="1"/>
  <c r="I1307" i="9"/>
  <c r="Q1307" i="9" s="1"/>
  <c r="S1306" i="9"/>
  <c r="J1306" i="9"/>
  <c r="R1306" i="9" s="1"/>
  <c r="I1306" i="9"/>
  <c r="Q1306" i="9" s="1"/>
  <c r="S1305" i="9"/>
  <c r="J1305" i="9"/>
  <c r="R1305" i="9" s="1"/>
  <c r="I1305" i="9"/>
  <c r="Q1305" i="9" s="1"/>
  <c r="S1304" i="9"/>
  <c r="J1304" i="9"/>
  <c r="R1304" i="9" s="1"/>
  <c r="I1304" i="9"/>
  <c r="Q1304" i="9" s="1"/>
  <c r="S1303" i="9"/>
  <c r="J1303" i="9"/>
  <c r="R1303" i="9" s="1"/>
  <c r="I1303" i="9"/>
  <c r="Q1303" i="9" s="1"/>
  <c r="S1302" i="9"/>
  <c r="J1302" i="9"/>
  <c r="R1302" i="9" s="1"/>
  <c r="I1302" i="9"/>
  <c r="Q1302" i="9" s="1"/>
  <c r="S1301" i="9"/>
  <c r="J1301" i="9"/>
  <c r="R1301" i="9" s="1"/>
  <c r="I1301" i="9"/>
  <c r="Q1301" i="9" s="1"/>
  <c r="S1300" i="9"/>
  <c r="J1300" i="9"/>
  <c r="R1300" i="9" s="1"/>
  <c r="I1300" i="9"/>
  <c r="Q1300" i="9" s="1"/>
  <c r="S1299" i="9"/>
  <c r="J1299" i="9"/>
  <c r="R1299" i="9" s="1"/>
  <c r="I1299" i="9"/>
  <c r="Q1299" i="9" s="1"/>
  <c r="S1298" i="9"/>
  <c r="J1298" i="9"/>
  <c r="R1298" i="9" s="1"/>
  <c r="I1298" i="9"/>
  <c r="Q1298" i="9" s="1"/>
  <c r="S1297" i="9"/>
  <c r="J1297" i="9"/>
  <c r="R1297" i="9" s="1"/>
  <c r="I1297" i="9"/>
  <c r="Q1297" i="9" s="1"/>
  <c r="S1296" i="9"/>
  <c r="J1296" i="9"/>
  <c r="R1296" i="9" s="1"/>
  <c r="I1296" i="9"/>
  <c r="Q1296" i="9" s="1"/>
  <c r="S1295" i="9"/>
  <c r="J1295" i="9"/>
  <c r="R1295" i="9" s="1"/>
  <c r="I1295" i="9"/>
  <c r="Q1295" i="9" s="1"/>
  <c r="S1294" i="9"/>
  <c r="J1294" i="9"/>
  <c r="R1294" i="9" s="1"/>
  <c r="I1294" i="9"/>
  <c r="Q1294" i="9" s="1"/>
  <c r="S1293" i="9"/>
  <c r="J1293" i="9"/>
  <c r="R1293" i="9" s="1"/>
  <c r="I1293" i="9"/>
  <c r="Q1293" i="9" s="1"/>
  <c r="S1292" i="9"/>
  <c r="J1292" i="9"/>
  <c r="R1292" i="9" s="1"/>
  <c r="I1292" i="9"/>
  <c r="Q1292" i="9" s="1"/>
  <c r="S1291" i="9"/>
  <c r="J1291" i="9"/>
  <c r="R1291" i="9" s="1"/>
  <c r="I1291" i="9"/>
  <c r="Q1291" i="9" s="1"/>
  <c r="S1290" i="9"/>
  <c r="J1290" i="9"/>
  <c r="R1290" i="9" s="1"/>
  <c r="I1290" i="9"/>
  <c r="Q1290" i="9" s="1"/>
  <c r="S1289" i="9"/>
  <c r="J1289" i="9"/>
  <c r="R1289" i="9" s="1"/>
  <c r="I1289" i="9"/>
  <c r="Q1289" i="9" s="1"/>
  <c r="S1288" i="9"/>
  <c r="J1288" i="9"/>
  <c r="R1288" i="9" s="1"/>
  <c r="I1288" i="9"/>
  <c r="Q1288" i="9" s="1"/>
  <c r="S1287" i="9"/>
  <c r="J1287" i="9"/>
  <c r="R1287" i="9" s="1"/>
  <c r="I1287" i="9"/>
  <c r="Q1287" i="9" s="1"/>
  <c r="S1286" i="9"/>
  <c r="J1286" i="9"/>
  <c r="R1286" i="9" s="1"/>
  <c r="I1286" i="9"/>
  <c r="Q1286" i="9" s="1"/>
  <c r="S1285" i="9"/>
  <c r="J1285" i="9"/>
  <c r="R1285" i="9" s="1"/>
  <c r="I1285" i="9"/>
  <c r="Q1285" i="9" s="1"/>
  <c r="S1284" i="9"/>
  <c r="J1284" i="9"/>
  <c r="R1284" i="9" s="1"/>
  <c r="I1284" i="9"/>
  <c r="Q1284" i="9" s="1"/>
  <c r="S1283" i="9"/>
  <c r="J1283" i="9"/>
  <c r="R1283" i="9" s="1"/>
  <c r="I1283" i="9"/>
  <c r="Q1283" i="9" s="1"/>
  <c r="S1282" i="9"/>
  <c r="J1282" i="9"/>
  <c r="R1282" i="9" s="1"/>
  <c r="I1282" i="9"/>
  <c r="Q1282" i="9" s="1"/>
  <c r="S1281" i="9"/>
  <c r="J1281" i="9"/>
  <c r="R1281" i="9" s="1"/>
  <c r="I1281" i="9"/>
  <c r="Q1281" i="9" s="1"/>
  <c r="S1280" i="9"/>
  <c r="J1280" i="9"/>
  <c r="R1280" i="9" s="1"/>
  <c r="I1280" i="9"/>
  <c r="Q1280" i="9" s="1"/>
  <c r="S1279" i="9"/>
  <c r="J1279" i="9"/>
  <c r="R1279" i="9" s="1"/>
  <c r="I1279" i="9"/>
  <c r="Q1279" i="9" s="1"/>
  <c r="S1278" i="9"/>
  <c r="J1278" i="9"/>
  <c r="R1278" i="9" s="1"/>
  <c r="I1278" i="9"/>
  <c r="Q1278" i="9" s="1"/>
  <c r="S1277" i="9"/>
  <c r="J1277" i="9"/>
  <c r="R1277" i="9" s="1"/>
  <c r="I1277" i="9"/>
  <c r="Q1277" i="9" s="1"/>
  <c r="S1276" i="9"/>
  <c r="J1276" i="9"/>
  <c r="R1276" i="9" s="1"/>
  <c r="I1276" i="9"/>
  <c r="Q1276" i="9" s="1"/>
  <c r="S1275" i="9"/>
  <c r="J1275" i="9"/>
  <c r="R1275" i="9" s="1"/>
  <c r="I1275" i="9"/>
  <c r="Q1275" i="9" s="1"/>
  <c r="S1274" i="9"/>
  <c r="J1274" i="9"/>
  <c r="R1274" i="9" s="1"/>
  <c r="I1274" i="9"/>
  <c r="Q1274" i="9" s="1"/>
  <c r="S1273" i="9"/>
  <c r="J1273" i="9"/>
  <c r="R1273" i="9" s="1"/>
  <c r="I1273" i="9"/>
  <c r="Q1273" i="9" s="1"/>
  <c r="S1272" i="9"/>
  <c r="J1272" i="9"/>
  <c r="R1272" i="9" s="1"/>
  <c r="I1272" i="9"/>
  <c r="Q1272" i="9" s="1"/>
  <c r="S1271" i="9"/>
  <c r="J1271" i="9"/>
  <c r="R1271" i="9" s="1"/>
  <c r="I1271" i="9"/>
  <c r="Q1271" i="9" s="1"/>
  <c r="S1270" i="9"/>
  <c r="J1270" i="9"/>
  <c r="R1270" i="9" s="1"/>
  <c r="I1270" i="9"/>
  <c r="Q1270" i="9" s="1"/>
  <c r="S1269" i="9"/>
  <c r="J1269" i="9"/>
  <c r="R1269" i="9" s="1"/>
  <c r="I1269" i="9"/>
  <c r="Q1269" i="9" s="1"/>
  <c r="S1268" i="9"/>
  <c r="J1268" i="9"/>
  <c r="R1268" i="9" s="1"/>
  <c r="I1268" i="9"/>
  <c r="Q1268" i="9" s="1"/>
  <c r="S1267" i="9"/>
  <c r="J1267" i="9"/>
  <c r="R1267" i="9" s="1"/>
  <c r="I1267" i="9"/>
  <c r="Q1267" i="9" s="1"/>
  <c r="S1266" i="9"/>
  <c r="J1266" i="9"/>
  <c r="R1266" i="9" s="1"/>
  <c r="I1266" i="9"/>
  <c r="Q1266" i="9" s="1"/>
  <c r="S1265" i="9"/>
  <c r="J1265" i="9"/>
  <c r="R1265" i="9" s="1"/>
  <c r="I1265" i="9"/>
  <c r="Q1265" i="9" s="1"/>
  <c r="S1264" i="9"/>
  <c r="J1264" i="9"/>
  <c r="R1264" i="9" s="1"/>
  <c r="I1264" i="9"/>
  <c r="Q1264" i="9" s="1"/>
  <c r="S1263" i="9"/>
  <c r="J1263" i="9"/>
  <c r="R1263" i="9" s="1"/>
  <c r="I1263" i="9"/>
  <c r="Q1263" i="9" s="1"/>
  <c r="S1262" i="9"/>
  <c r="J1262" i="9"/>
  <c r="R1262" i="9" s="1"/>
  <c r="I1262" i="9"/>
  <c r="Q1262" i="9" s="1"/>
  <c r="S1261" i="9"/>
  <c r="J1261" i="9"/>
  <c r="R1261" i="9" s="1"/>
  <c r="I1261" i="9"/>
  <c r="Q1261" i="9" s="1"/>
  <c r="S1260" i="9"/>
  <c r="J1260" i="9"/>
  <c r="R1260" i="9" s="1"/>
  <c r="I1260" i="9"/>
  <c r="Q1260" i="9" s="1"/>
  <c r="S1259" i="9"/>
  <c r="J1259" i="9"/>
  <c r="R1259" i="9" s="1"/>
  <c r="I1259" i="9"/>
  <c r="Q1259" i="9" s="1"/>
  <c r="S1258" i="9"/>
  <c r="J1258" i="9"/>
  <c r="R1258" i="9" s="1"/>
  <c r="I1258" i="9"/>
  <c r="Q1258" i="9" s="1"/>
  <c r="S1257" i="9"/>
  <c r="J1257" i="9"/>
  <c r="R1257" i="9" s="1"/>
  <c r="I1257" i="9"/>
  <c r="Q1257" i="9" s="1"/>
  <c r="S1256" i="9"/>
  <c r="J1256" i="9"/>
  <c r="R1256" i="9" s="1"/>
  <c r="I1256" i="9"/>
  <c r="Q1256" i="9" s="1"/>
  <c r="S1255" i="9"/>
  <c r="J1255" i="9"/>
  <c r="R1255" i="9" s="1"/>
  <c r="I1255" i="9"/>
  <c r="Q1255" i="9" s="1"/>
  <c r="S1254" i="9"/>
  <c r="J1254" i="9"/>
  <c r="R1254" i="9" s="1"/>
  <c r="I1254" i="9"/>
  <c r="Q1254" i="9" s="1"/>
  <c r="S1253" i="9"/>
  <c r="J1253" i="9"/>
  <c r="R1253" i="9" s="1"/>
  <c r="I1253" i="9"/>
  <c r="Q1253" i="9" s="1"/>
  <c r="S1252" i="9"/>
  <c r="J1252" i="9"/>
  <c r="R1252" i="9" s="1"/>
  <c r="I1252" i="9"/>
  <c r="Q1252" i="9" s="1"/>
  <c r="S1251" i="9"/>
  <c r="J1251" i="9"/>
  <c r="R1251" i="9" s="1"/>
  <c r="I1251" i="9"/>
  <c r="Q1251" i="9" s="1"/>
  <c r="S1250" i="9"/>
  <c r="J1250" i="9"/>
  <c r="R1250" i="9" s="1"/>
  <c r="I1250" i="9"/>
  <c r="Q1250" i="9" s="1"/>
  <c r="S1249" i="9"/>
  <c r="J1249" i="9"/>
  <c r="R1249" i="9" s="1"/>
  <c r="I1249" i="9"/>
  <c r="Q1249" i="9" s="1"/>
  <c r="S1248" i="9"/>
  <c r="J1248" i="9"/>
  <c r="R1248" i="9" s="1"/>
  <c r="I1248" i="9"/>
  <c r="Q1248" i="9" s="1"/>
  <c r="S1247" i="9"/>
  <c r="J1247" i="9"/>
  <c r="R1247" i="9" s="1"/>
  <c r="I1247" i="9"/>
  <c r="Q1247" i="9" s="1"/>
  <c r="S1246" i="9"/>
  <c r="J1246" i="9"/>
  <c r="R1246" i="9" s="1"/>
  <c r="I1246" i="9"/>
  <c r="Q1246" i="9" s="1"/>
  <c r="S1245" i="9"/>
  <c r="J1245" i="9"/>
  <c r="R1245" i="9" s="1"/>
  <c r="I1245" i="9"/>
  <c r="Q1245" i="9" s="1"/>
  <c r="S1244" i="9"/>
  <c r="J1244" i="9"/>
  <c r="R1244" i="9" s="1"/>
  <c r="I1244" i="9"/>
  <c r="Q1244" i="9" s="1"/>
  <c r="S1243" i="9"/>
  <c r="J1243" i="9"/>
  <c r="R1243" i="9" s="1"/>
  <c r="I1243" i="9"/>
  <c r="Q1243" i="9" s="1"/>
  <c r="S1242" i="9"/>
  <c r="J1242" i="9"/>
  <c r="R1242" i="9" s="1"/>
  <c r="I1242" i="9"/>
  <c r="Q1242" i="9" s="1"/>
  <c r="S1241" i="9"/>
  <c r="J1241" i="9"/>
  <c r="R1241" i="9" s="1"/>
  <c r="I1241" i="9"/>
  <c r="Q1241" i="9" s="1"/>
  <c r="S1240" i="9"/>
  <c r="J1240" i="9"/>
  <c r="R1240" i="9" s="1"/>
  <c r="I1240" i="9"/>
  <c r="Q1240" i="9" s="1"/>
  <c r="S1239" i="9"/>
  <c r="J1239" i="9"/>
  <c r="R1239" i="9" s="1"/>
  <c r="I1239" i="9"/>
  <c r="Q1239" i="9" s="1"/>
  <c r="S1238" i="9"/>
  <c r="J1238" i="9"/>
  <c r="R1238" i="9" s="1"/>
  <c r="I1238" i="9"/>
  <c r="Q1238" i="9" s="1"/>
  <c r="S1237" i="9"/>
  <c r="J1237" i="9"/>
  <c r="R1237" i="9" s="1"/>
  <c r="I1237" i="9"/>
  <c r="Q1237" i="9" s="1"/>
  <c r="S1236" i="9"/>
  <c r="J1236" i="9"/>
  <c r="R1236" i="9" s="1"/>
  <c r="I1236" i="9"/>
  <c r="Q1236" i="9" s="1"/>
  <c r="S1235" i="9"/>
  <c r="J1235" i="9"/>
  <c r="R1235" i="9" s="1"/>
  <c r="I1235" i="9"/>
  <c r="Q1235" i="9" s="1"/>
  <c r="S1234" i="9"/>
  <c r="J1234" i="9"/>
  <c r="R1234" i="9" s="1"/>
  <c r="I1234" i="9"/>
  <c r="Q1234" i="9" s="1"/>
  <c r="S1233" i="9"/>
  <c r="J1233" i="9"/>
  <c r="R1233" i="9" s="1"/>
  <c r="I1233" i="9"/>
  <c r="Q1233" i="9" s="1"/>
  <c r="S1232" i="9"/>
  <c r="J1232" i="9"/>
  <c r="R1232" i="9" s="1"/>
  <c r="I1232" i="9"/>
  <c r="Q1232" i="9" s="1"/>
  <c r="S1231" i="9"/>
  <c r="J1231" i="9"/>
  <c r="R1231" i="9" s="1"/>
  <c r="I1231" i="9"/>
  <c r="Q1231" i="9" s="1"/>
  <c r="S1230" i="9"/>
  <c r="J1230" i="9"/>
  <c r="R1230" i="9" s="1"/>
  <c r="I1230" i="9"/>
  <c r="Q1230" i="9" s="1"/>
  <c r="S1229" i="9"/>
  <c r="J1229" i="9"/>
  <c r="R1229" i="9" s="1"/>
  <c r="I1229" i="9"/>
  <c r="Q1229" i="9" s="1"/>
  <c r="S1228" i="9"/>
  <c r="J1228" i="9"/>
  <c r="R1228" i="9" s="1"/>
  <c r="I1228" i="9"/>
  <c r="Q1228" i="9" s="1"/>
  <c r="S1227" i="9"/>
  <c r="J1227" i="9"/>
  <c r="R1227" i="9" s="1"/>
  <c r="I1227" i="9"/>
  <c r="Q1227" i="9" s="1"/>
  <c r="S1226" i="9"/>
  <c r="J1226" i="9"/>
  <c r="R1226" i="9" s="1"/>
  <c r="I1226" i="9"/>
  <c r="Q1226" i="9" s="1"/>
  <c r="S1225" i="9"/>
  <c r="J1225" i="9"/>
  <c r="R1225" i="9" s="1"/>
  <c r="I1225" i="9"/>
  <c r="Q1225" i="9" s="1"/>
  <c r="S1224" i="9"/>
  <c r="J1224" i="9"/>
  <c r="R1224" i="9" s="1"/>
  <c r="I1224" i="9"/>
  <c r="Q1224" i="9" s="1"/>
  <c r="S1223" i="9"/>
  <c r="J1223" i="9"/>
  <c r="R1223" i="9" s="1"/>
  <c r="I1223" i="9"/>
  <c r="Q1223" i="9" s="1"/>
  <c r="S1222" i="9"/>
  <c r="J1222" i="9"/>
  <c r="R1222" i="9" s="1"/>
  <c r="I1222" i="9"/>
  <c r="Q1222" i="9" s="1"/>
  <c r="S1221" i="9"/>
  <c r="J1221" i="9"/>
  <c r="R1221" i="9" s="1"/>
  <c r="I1221" i="9"/>
  <c r="Q1221" i="9" s="1"/>
  <c r="S1220" i="9"/>
  <c r="J1220" i="9"/>
  <c r="R1220" i="9" s="1"/>
  <c r="I1220" i="9"/>
  <c r="Q1220" i="9" s="1"/>
  <c r="S1219" i="9"/>
  <c r="J1219" i="9"/>
  <c r="R1219" i="9" s="1"/>
  <c r="I1219" i="9"/>
  <c r="Q1219" i="9" s="1"/>
  <c r="S1218" i="9"/>
  <c r="J1218" i="9"/>
  <c r="R1218" i="9" s="1"/>
  <c r="I1218" i="9"/>
  <c r="Q1218" i="9" s="1"/>
  <c r="S1217" i="9"/>
  <c r="J1217" i="9"/>
  <c r="R1217" i="9" s="1"/>
  <c r="I1217" i="9"/>
  <c r="Q1217" i="9" s="1"/>
  <c r="S1216" i="9"/>
  <c r="J1216" i="9"/>
  <c r="R1216" i="9" s="1"/>
  <c r="I1216" i="9"/>
  <c r="Q1216" i="9" s="1"/>
  <c r="S1215" i="9"/>
  <c r="J1215" i="9"/>
  <c r="R1215" i="9" s="1"/>
  <c r="I1215" i="9"/>
  <c r="Q1215" i="9" s="1"/>
  <c r="S1214" i="9"/>
  <c r="J1214" i="9"/>
  <c r="R1214" i="9" s="1"/>
  <c r="I1214" i="9"/>
  <c r="Q1214" i="9" s="1"/>
  <c r="S1213" i="9"/>
  <c r="J1213" i="9"/>
  <c r="R1213" i="9" s="1"/>
  <c r="I1213" i="9"/>
  <c r="Q1213" i="9" s="1"/>
  <c r="S1212" i="9"/>
  <c r="J1212" i="9"/>
  <c r="R1212" i="9" s="1"/>
  <c r="I1212" i="9"/>
  <c r="Q1212" i="9" s="1"/>
  <c r="S1211" i="9"/>
  <c r="J1211" i="9"/>
  <c r="R1211" i="9" s="1"/>
  <c r="I1211" i="9"/>
  <c r="Q1211" i="9" s="1"/>
  <c r="S1210" i="9"/>
  <c r="J1210" i="9"/>
  <c r="R1210" i="9" s="1"/>
  <c r="I1210" i="9"/>
  <c r="Q1210" i="9" s="1"/>
  <c r="S1209" i="9"/>
  <c r="J1209" i="9"/>
  <c r="R1209" i="9" s="1"/>
  <c r="I1209" i="9"/>
  <c r="Q1209" i="9" s="1"/>
  <c r="S1208" i="9"/>
  <c r="J1208" i="9"/>
  <c r="R1208" i="9" s="1"/>
  <c r="I1208" i="9"/>
  <c r="Q1208" i="9" s="1"/>
  <c r="S1207" i="9"/>
  <c r="J1207" i="9"/>
  <c r="R1207" i="9" s="1"/>
  <c r="I1207" i="9"/>
  <c r="Q1207" i="9" s="1"/>
  <c r="S1206" i="9"/>
  <c r="J1206" i="9"/>
  <c r="R1206" i="9" s="1"/>
  <c r="I1206" i="9"/>
  <c r="Q1206" i="9" s="1"/>
  <c r="S1205" i="9"/>
  <c r="J1205" i="9"/>
  <c r="R1205" i="9" s="1"/>
  <c r="I1205" i="9"/>
  <c r="Q1205" i="9" s="1"/>
  <c r="S1204" i="9"/>
  <c r="J1204" i="9"/>
  <c r="R1204" i="9" s="1"/>
  <c r="I1204" i="9"/>
  <c r="Q1204" i="9" s="1"/>
  <c r="S1203" i="9"/>
  <c r="J1203" i="9"/>
  <c r="R1203" i="9" s="1"/>
  <c r="I1203" i="9"/>
  <c r="Q1203" i="9" s="1"/>
  <c r="S1202" i="9"/>
  <c r="J1202" i="9"/>
  <c r="R1202" i="9" s="1"/>
  <c r="I1202" i="9"/>
  <c r="Q1202" i="9" s="1"/>
  <c r="S1201" i="9"/>
  <c r="J1201" i="9"/>
  <c r="R1201" i="9" s="1"/>
  <c r="I1201" i="9"/>
  <c r="Q1201" i="9" s="1"/>
  <c r="S1200" i="9"/>
  <c r="J1200" i="9"/>
  <c r="R1200" i="9" s="1"/>
  <c r="I1200" i="9"/>
  <c r="Q1200" i="9" s="1"/>
  <c r="S1199" i="9"/>
  <c r="J1199" i="9"/>
  <c r="R1199" i="9" s="1"/>
  <c r="I1199" i="9"/>
  <c r="Q1199" i="9" s="1"/>
  <c r="S1198" i="9"/>
  <c r="J1198" i="9"/>
  <c r="R1198" i="9" s="1"/>
  <c r="I1198" i="9"/>
  <c r="Q1198" i="9" s="1"/>
  <c r="S1197" i="9"/>
  <c r="J1197" i="9"/>
  <c r="R1197" i="9" s="1"/>
  <c r="I1197" i="9"/>
  <c r="Q1197" i="9" s="1"/>
  <c r="S1196" i="9"/>
  <c r="J1196" i="9"/>
  <c r="R1196" i="9" s="1"/>
  <c r="I1196" i="9"/>
  <c r="Q1196" i="9" s="1"/>
  <c r="S1195" i="9"/>
  <c r="J1195" i="9"/>
  <c r="R1195" i="9" s="1"/>
  <c r="I1195" i="9"/>
  <c r="Q1195" i="9" s="1"/>
  <c r="S1194" i="9"/>
  <c r="J1194" i="9"/>
  <c r="R1194" i="9" s="1"/>
  <c r="I1194" i="9"/>
  <c r="Q1194" i="9" s="1"/>
  <c r="S1193" i="9"/>
  <c r="J1193" i="9"/>
  <c r="R1193" i="9" s="1"/>
  <c r="I1193" i="9"/>
  <c r="Q1193" i="9" s="1"/>
  <c r="S1192" i="9"/>
  <c r="J1192" i="9"/>
  <c r="R1192" i="9" s="1"/>
  <c r="I1192" i="9"/>
  <c r="Q1192" i="9" s="1"/>
  <c r="S1191" i="9"/>
  <c r="J1191" i="9"/>
  <c r="R1191" i="9" s="1"/>
  <c r="I1191" i="9"/>
  <c r="Q1191" i="9" s="1"/>
  <c r="S1190" i="9"/>
  <c r="J1190" i="9"/>
  <c r="R1190" i="9" s="1"/>
  <c r="I1190" i="9"/>
  <c r="Q1190" i="9" s="1"/>
  <c r="S1189" i="9"/>
  <c r="J1189" i="9"/>
  <c r="R1189" i="9" s="1"/>
  <c r="I1189" i="9"/>
  <c r="Q1189" i="9" s="1"/>
  <c r="S1188" i="9"/>
  <c r="J1188" i="9"/>
  <c r="R1188" i="9" s="1"/>
  <c r="I1188" i="9"/>
  <c r="Q1188" i="9" s="1"/>
  <c r="S1187" i="9"/>
  <c r="J1187" i="9"/>
  <c r="R1187" i="9" s="1"/>
  <c r="I1187" i="9"/>
  <c r="Q1187" i="9" s="1"/>
  <c r="S1186" i="9"/>
  <c r="J1186" i="9"/>
  <c r="R1186" i="9" s="1"/>
  <c r="I1186" i="9"/>
  <c r="Q1186" i="9" s="1"/>
  <c r="S1185" i="9"/>
  <c r="J1185" i="9"/>
  <c r="R1185" i="9" s="1"/>
  <c r="I1185" i="9"/>
  <c r="Q1185" i="9" s="1"/>
  <c r="S1184" i="9"/>
  <c r="J1184" i="9"/>
  <c r="R1184" i="9" s="1"/>
  <c r="I1184" i="9"/>
  <c r="Q1184" i="9" s="1"/>
  <c r="S1183" i="9"/>
  <c r="J1183" i="9"/>
  <c r="R1183" i="9" s="1"/>
  <c r="I1183" i="9"/>
  <c r="Q1183" i="9" s="1"/>
  <c r="S1182" i="9"/>
  <c r="J1182" i="9"/>
  <c r="R1182" i="9" s="1"/>
  <c r="I1182" i="9"/>
  <c r="Q1182" i="9" s="1"/>
  <c r="S1181" i="9"/>
  <c r="J1181" i="9"/>
  <c r="R1181" i="9" s="1"/>
  <c r="I1181" i="9"/>
  <c r="Q1181" i="9" s="1"/>
  <c r="S1180" i="9"/>
  <c r="J1180" i="9"/>
  <c r="R1180" i="9" s="1"/>
  <c r="I1180" i="9"/>
  <c r="Q1180" i="9" s="1"/>
  <c r="S1179" i="9"/>
  <c r="J1179" i="9"/>
  <c r="R1179" i="9" s="1"/>
  <c r="I1179" i="9"/>
  <c r="Q1179" i="9" s="1"/>
  <c r="S1178" i="9"/>
  <c r="J1178" i="9"/>
  <c r="R1178" i="9" s="1"/>
  <c r="I1178" i="9"/>
  <c r="Q1178" i="9" s="1"/>
  <c r="S1177" i="9"/>
  <c r="J1177" i="9"/>
  <c r="R1177" i="9" s="1"/>
  <c r="I1177" i="9"/>
  <c r="Q1177" i="9" s="1"/>
  <c r="S1176" i="9"/>
  <c r="J1176" i="9"/>
  <c r="R1176" i="9" s="1"/>
  <c r="I1176" i="9"/>
  <c r="Q1176" i="9" s="1"/>
  <c r="S1175" i="9"/>
  <c r="J1175" i="9"/>
  <c r="R1175" i="9" s="1"/>
  <c r="I1175" i="9"/>
  <c r="Q1175" i="9" s="1"/>
  <c r="S1174" i="9"/>
  <c r="J1174" i="9"/>
  <c r="R1174" i="9" s="1"/>
  <c r="I1174" i="9"/>
  <c r="Q1174" i="9" s="1"/>
  <c r="S1173" i="9"/>
  <c r="J1173" i="9"/>
  <c r="R1173" i="9" s="1"/>
  <c r="I1173" i="9"/>
  <c r="Q1173" i="9" s="1"/>
  <c r="S1172" i="9"/>
  <c r="J1172" i="9"/>
  <c r="R1172" i="9" s="1"/>
  <c r="I1172" i="9"/>
  <c r="Q1172" i="9" s="1"/>
  <c r="S1171" i="9"/>
  <c r="J1171" i="9"/>
  <c r="R1171" i="9" s="1"/>
  <c r="I1171" i="9"/>
  <c r="Q1171" i="9" s="1"/>
  <c r="S1170" i="9"/>
  <c r="J1170" i="9"/>
  <c r="R1170" i="9" s="1"/>
  <c r="I1170" i="9"/>
  <c r="Q1170" i="9" s="1"/>
  <c r="S1169" i="9"/>
  <c r="J1169" i="9"/>
  <c r="R1169" i="9" s="1"/>
  <c r="I1169" i="9"/>
  <c r="Q1169" i="9" s="1"/>
  <c r="S1168" i="9"/>
  <c r="J1168" i="9"/>
  <c r="R1168" i="9" s="1"/>
  <c r="I1168" i="9"/>
  <c r="Q1168" i="9" s="1"/>
  <c r="S1167" i="9"/>
  <c r="J1167" i="9"/>
  <c r="R1167" i="9" s="1"/>
  <c r="I1167" i="9"/>
  <c r="Q1167" i="9" s="1"/>
  <c r="S1166" i="9"/>
  <c r="J1166" i="9"/>
  <c r="R1166" i="9" s="1"/>
  <c r="I1166" i="9"/>
  <c r="Q1166" i="9" s="1"/>
  <c r="S1165" i="9"/>
  <c r="J1165" i="9"/>
  <c r="R1165" i="9" s="1"/>
  <c r="I1165" i="9"/>
  <c r="Q1165" i="9" s="1"/>
  <c r="S1164" i="9"/>
  <c r="J1164" i="9"/>
  <c r="R1164" i="9" s="1"/>
  <c r="I1164" i="9"/>
  <c r="Q1164" i="9" s="1"/>
  <c r="S1163" i="9"/>
  <c r="J1163" i="9"/>
  <c r="R1163" i="9" s="1"/>
  <c r="I1163" i="9"/>
  <c r="Q1163" i="9" s="1"/>
  <c r="S1162" i="9"/>
  <c r="J1162" i="9"/>
  <c r="R1162" i="9" s="1"/>
  <c r="I1162" i="9"/>
  <c r="Q1162" i="9" s="1"/>
  <c r="S1161" i="9"/>
  <c r="J1161" i="9"/>
  <c r="R1161" i="9" s="1"/>
  <c r="I1161" i="9"/>
  <c r="Q1161" i="9" s="1"/>
  <c r="S1160" i="9"/>
  <c r="J1160" i="9"/>
  <c r="R1160" i="9" s="1"/>
  <c r="I1160" i="9"/>
  <c r="Q1160" i="9" s="1"/>
  <c r="S1159" i="9"/>
  <c r="J1159" i="9"/>
  <c r="R1159" i="9" s="1"/>
  <c r="I1159" i="9"/>
  <c r="Q1159" i="9" s="1"/>
  <c r="S1158" i="9"/>
  <c r="J1158" i="9"/>
  <c r="R1158" i="9" s="1"/>
  <c r="I1158" i="9"/>
  <c r="Q1158" i="9" s="1"/>
  <c r="S1157" i="9"/>
  <c r="J1157" i="9"/>
  <c r="R1157" i="9" s="1"/>
  <c r="I1157" i="9"/>
  <c r="Q1157" i="9" s="1"/>
  <c r="S1156" i="9"/>
  <c r="J1156" i="9"/>
  <c r="R1156" i="9" s="1"/>
  <c r="I1156" i="9"/>
  <c r="Q1156" i="9" s="1"/>
  <c r="S1155" i="9"/>
  <c r="J1155" i="9"/>
  <c r="R1155" i="9" s="1"/>
  <c r="I1155" i="9"/>
  <c r="Q1155" i="9" s="1"/>
  <c r="S1154" i="9"/>
  <c r="J1154" i="9"/>
  <c r="R1154" i="9" s="1"/>
  <c r="I1154" i="9"/>
  <c r="Q1154" i="9" s="1"/>
  <c r="S1153" i="9"/>
  <c r="J1153" i="9"/>
  <c r="R1153" i="9" s="1"/>
  <c r="I1153" i="9"/>
  <c r="Q1153" i="9" s="1"/>
  <c r="S1152" i="9"/>
  <c r="J1152" i="9"/>
  <c r="R1152" i="9" s="1"/>
  <c r="I1152" i="9"/>
  <c r="Q1152" i="9" s="1"/>
  <c r="S1151" i="9"/>
  <c r="J1151" i="9"/>
  <c r="R1151" i="9" s="1"/>
  <c r="I1151" i="9"/>
  <c r="Q1151" i="9" s="1"/>
  <c r="S1150" i="9"/>
  <c r="J1150" i="9"/>
  <c r="R1150" i="9" s="1"/>
  <c r="I1150" i="9"/>
  <c r="Q1150" i="9" s="1"/>
  <c r="S1149" i="9"/>
  <c r="J1149" i="9"/>
  <c r="R1149" i="9" s="1"/>
  <c r="I1149" i="9"/>
  <c r="Q1149" i="9" s="1"/>
  <c r="S1148" i="9"/>
  <c r="J1148" i="9"/>
  <c r="R1148" i="9" s="1"/>
  <c r="I1148" i="9"/>
  <c r="Q1148" i="9" s="1"/>
  <c r="S1147" i="9"/>
  <c r="J1147" i="9"/>
  <c r="R1147" i="9" s="1"/>
  <c r="I1147" i="9"/>
  <c r="Q1147" i="9" s="1"/>
  <c r="S1146" i="9"/>
  <c r="J1146" i="9"/>
  <c r="R1146" i="9" s="1"/>
  <c r="I1146" i="9"/>
  <c r="Q1146" i="9" s="1"/>
  <c r="S1145" i="9"/>
  <c r="J1145" i="9"/>
  <c r="R1145" i="9" s="1"/>
  <c r="I1145" i="9"/>
  <c r="Q1145" i="9" s="1"/>
  <c r="S1144" i="9"/>
  <c r="J1144" i="9"/>
  <c r="R1144" i="9" s="1"/>
  <c r="I1144" i="9"/>
  <c r="Q1144" i="9" s="1"/>
  <c r="S1143" i="9"/>
  <c r="J1143" i="9"/>
  <c r="R1143" i="9" s="1"/>
  <c r="I1143" i="9"/>
  <c r="Q1143" i="9" s="1"/>
  <c r="S1142" i="9"/>
  <c r="J1142" i="9"/>
  <c r="R1142" i="9" s="1"/>
  <c r="I1142" i="9"/>
  <c r="Q1142" i="9" s="1"/>
  <c r="S1141" i="9"/>
  <c r="J1141" i="9"/>
  <c r="R1141" i="9" s="1"/>
  <c r="I1141" i="9"/>
  <c r="Q1141" i="9" s="1"/>
  <c r="S1140" i="9"/>
  <c r="J1140" i="9"/>
  <c r="R1140" i="9" s="1"/>
  <c r="I1140" i="9"/>
  <c r="Q1140" i="9" s="1"/>
  <c r="S1139" i="9"/>
  <c r="J1139" i="9"/>
  <c r="R1139" i="9" s="1"/>
  <c r="I1139" i="9"/>
  <c r="Q1139" i="9" s="1"/>
  <c r="S1138" i="9"/>
  <c r="J1138" i="9"/>
  <c r="R1138" i="9" s="1"/>
  <c r="I1138" i="9"/>
  <c r="Q1138" i="9" s="1"/>
  <c r="S1137" i="9"/>
  <c r="J1137" i="9"/>
  <c r="R1137" i="9" s="1"/>
  <c r="I1137" i="9"/>
  <c r="Q1137" i="9" s="1"/>
  <c r="S1136" i="9"/>
  <c r="J1136" i="9"/>
  <c r="R1136" i="9" s="1"/>
  <c r="I1136" i="9"/>
  <c r="Q1136" i="9" s="1"/>
  <c r="S1135" i="9"/>
  <c r="J1135" i="9"/>
  <c r="R1135" i="9" s="1"/>
  <c r="I1135" i="9"/>
  <c r="Q1135" i="9" s="1"/>
  <c r="S1134" i="9"/>
  <c r="J1134" i="9"/>
  <c r="R1134" i="9" s="1"/>
  <c r="I1134" i="9"/>
  <c r="Q1134" i="9" s="1"/>
  <c r="S1133" i="9"/>
  <c r="J1133" i="9"/>
  <c r="R1133" i="9" s="1"/>
  <c r="I1133" i="9"/>
  <c r="Q1133" i="9" s="1"/>
  <c r="S1132" i="9"/>
  <c r="J1132" i="9"/>
  <c r="R1132" i="9" s="1"/>
  <c r="I1132" i="9"/>
  <c r="Q1132" i="9" s="1"/>
  <c r="S1131" i="9"/>
  <c r="J1131" i="9"/>
  <c r="R1131" i="9" s="1"/>
  <c r="I1131" i="9"/>
  <c r="Q1131" i="9" s="1"/>
  <c r="S1130" i="9"/>
  <c r="J1130" i="9"/>
  <c r="R1130" i="9" s="1"/>
  <c r="I1130" i="9"/>
  <c r="Q1130" i="9" s="1"/>
  <c r="S1129" i="9"/>
  <c r="J1129" i="9"/>
  <c r="R1129" i="9" s="1"/>
  <c r="I1129" i="9"/>
  <c r="Q1129" i="9" s="1"/>
  <c r="S1128" i="9"/>
  <c r="J1128" i="9"/>
  <c r="R1128" i="9" s="1"/>
  <c r="I1128" i="9"/>
  <c r="Q1128" i="9" s="1"/>
  <c r="S1127" i="9"/>
  <c r="J1127" i="9"/>
  <c r="R1127" i="9" s="1"/>
  <c r="I1127" i="9"/>
  <c r="Q1127" i="9" s="1"/>
  <c r="S1126" i="9"/>
  <c r="J1126" i="9"/>
  <c r="R1126" i="9" s="1"/>
  <c r="I1126" i="9"/>
  <c r="Q1126" i="9" s="1"/>
  <c r="S1125" i="9"/>
  <c r="J1125" i="9"/>
  <c r="R1125" i="9" s="1"/>
  <c r="I1125" i="9"/>
  <c r="Q1125" i="9" s="1"/>
  <c r="S1124" i="9"/>
  <c r="J1124" i="9"/>
  <c r="R1124" i="9" s="1"/>
  <c r="I1124" i="9"/>
  <c r="Q1124" i="9" s="1"/>
  <c r="S1123" i="9"/>
  <c r="J1123" i="9"/>
  <c r="R1123" i="9" s="1"/>
  <c r="I1123" i="9"/>
  <c r="Q1123" i="9" s="1"/>
  <c r="S1122" i="9"/>
  <c r="J1122" i="9"/>
  <c r="R1122" i="9" s="1"/>
  <c r="I1122" i="9"/>
  <c r="Q1122" i="9" s="1"/>
  <c r="S1121" i="9"/>
  <c r="J1121" i="9"/>
  <c r="R1121" i="9" s="1"/>
  <c r="I1121" i="9"/>
  <c r="Q1121" i="9" s="1"/>
  <c r="S1120" i="9"/>
  <c r="J1120" i="9"/>
  <c r="R1120" i="9" s="1"/>
  <c r="I1120" i="9"/>
  <c r="Q1120" i="9" s="1"/>
  <c r="S1119" i="9"/>
  <c r="J1119" i="9"/>
  <c r="R1119" i="9" s="1"/>
  <c r="I1119" i="9"/>
  <c r="Q1119" i="9" s="1"/>
  <c r="S1118" i="9"/>
  <c r="J1118" i="9"/>
  <c r="R1118" i="9" s="1"/>
  <c r="I1118" i="9"/>
  <c r="Q1118" i="9" s="1"/>
  <c r="S1117" i="9"/>
  <c r="J1117" i="9"/>
  <c r="R1117" i="9" s="1"/>
  <c r="I1117" i="9"/>
  <c r="Q1117" i="9" s="1"/>
  <c r="S1116" i="9"/>
  <c r="J1116" i="9"/>
  <c r="R1116" i="9" s="1"/>
  <c r="I1116" i="9"/>
  <c r="Q1116" i="9" s="1"/>
  <c r="S1115" i="9"/>
  <c r="J1115" i="9"/>
  <c r="R1115" i="9" s="1"/>
  <c r="I1115" i="9"/>
  <c r="Q1115" i="9" s="1"/>
  <c r="S1114" i="9"/>
  <c r="J1114" i="9"/>
  <c r="R1114" i="9" s="1"/>
  <c r="I1114" i="9"/>
  <c r="Q1114" i="9" s="1"/>
  <c r="S1113" i="9"/>
  <c r="J1113" i="9"/>
  <c r="R1113" i="9" s="1"/>
  <c r="I1113" i="9"/>
  <c r="Q1113" i="9" s="1"/>
  <c r="S1112" i="9"/>
  <c r="J1112" i="9"/>
  <c r="R1112" i="9" s="1"/>
  <c r="I1112" i="9"/>
  <c r="Q1112" i="9" s="1"/>
  <c r="S1111" i="9"/>
  <c r="J1111" i="9"/>
  <c r="R1111" i="9" s="1"/>
  <c r="I1111" i="9"/>
  <c r="Q1111" i="9" s="1"/>
  <c r="S1110" i="9"/>
  <c r="J1110" i="9"/>
  <c r="R1110" i="9" s="1"/>
  <c r="I1110" i="9"/>
  <c r="Q1110" i="9" s="1"/>
  <c r="S1109" i="9"/>
  <c r="J1109" i="9"/>
  <c r="R1109" i="9" s="1"/>
  <c r="I1109" i="9"/>
  <c r="Q1109" i="9" s="1"/>
  <c r="S1108" i="9"/>
  <c r="J1108" i="9"/>
  <c r="R1108" i="9" s="1"/>
  <c r="I1108" i="9"/>
  <c r="Q1108" i="9" s="1"/>
  <c r="S1107" i="9"/>
  <c r="J1107" i="9"/>
  <c r="R1107" i="9" s="1"/>
  <c r="I1107" i="9"/>
  <c r="Q1107" i="9" s="1"/>
  <c r="S1106" i="9"/>
  <c r="J1106" i="9"/>
  <c r="R1106" i="9" s="1"/>
  <c r="I1106" i="9"/>
  <c r="Q1106" i="9" s="1"/>
  <c r="S1105" i="9"/>
  <c r="J1105" i="9"/>
  <c r="R1105" i="9" s="1"/>
  <c r="I1105" i="9"/>
  <c r="Q1105" i="9" s="1"/>
  <c r="S1104" i="9"/>
  <c r="J1104" i="9"/>
  <c r="R1104" i="9" s="1"/>
  <c r="I1104" i="9"/>
  <c r="Q1104" i="9" s="1"/>
  <c r="S1103" i="9"/>
  <c r="J1103" i="9"/>
  <c r="R1103" i="9" s="1"/>
  <c r="I1103" i="9"/>
  <c r="Q1103" i="9" s="1"/>
  <c r="S1102" i="9"/>
  <c r="J1102" i="9"/>
  <c r="R1102" i="9" s="1"/>
  <c r="I1102" i="9"/>
  <c r="Q1102" i="9" s="1"/>
  <c r="S1101" i="9"/>
  <c r="J1101" i="9"/>
  <c r="R1101" i="9" s="1"/>
  <c r="I1101" i="9"/>
  <c r="Q1101" i="9" s="1"/>
  <c r="S1100" i="9"/>
  <c r="J1100" i="9"/>
  <c r="R1100" i="9" s="1"/>
  <c r="I1100" i="9"/>
  <c r="Q1100" i="9" s="1"/>
  <c r="S1099" i="9"/>
  <c r="J1099" i="9"/>
  <c r="R1099" i="9" s="1"/>
  <c r="I1099" i="9"/>
  <c r="Q1099" i="9" s="1"/>
  <c r="S1098" i="9"/>
  <c r="J1098" i="9"/>
  <c r="R1098" i="9" s="1"/>
  <c r="I1098" i="9"/>
  <c r="Q1098" i="9" s="1"/>
  <c r="S1097" i="9"/>
  <c r="J1097" i="9"/>
  <c r="R1097" i="9" s="1"/>
  <c r="I1097" i="9"/>
  <c r="Q1097" i="9" s="1"/>
  <c r="S1096" i="9"/>
  <c r="J1096" i="9"/>
  <c r="R1096" i="9" s="1"/>
  <c r="I1096" i="9"/>
  <c r="Q1096" i="9" s="1"/>
  <c r="S1095" i="9"/>
  <c r="J1095" i="9"/>
  <c r="R1095" i="9" s="1"/>
  <c r="I1095" i="9"/>
  <c r="Q1095" i="9" s="1"/>
  <c r="S1094" i="9"/>
  <c r="J1094" i="9"/>
  <c r="R1094" i="9" s="1"/>
  <c r="I1094" i="9"/>
  <c r="Q1094" i="9" s="1"/>
  <c r="S1093" i="9"/>
  <c r="J1093" i="9"/>
  <c r="R1093" i="9" s="1"/>
  <c r="I1093" i="9"/>
  <c r="Q1093" i="9" s="1"/>
  <c r="S1092" i="9"/>
  <c r="J1092" i="9"/>
  <c r="R1092" i="9" s="1"/>
  <c r="I1092" i="9"/>
  <c r="Q1092" i="9" s="1"/>
  <c r="S1091" i="9"/>
  <c r="J1091" i="9"/>
  <c r="R1091" i="9" s="1"/>
  <c r="I1091" i="9"/>
  <c r="Q1091" i="9" s="1"/>
  <c r="S1090" i="9"/>
  <c r="J1090" i="9"/>
  <c r="R1090" i="9" s="1"/>
  <c r="I1090" i="9"/>
  <c r="Q1090" i="9" s="1"/>
  <c r="S1089" i="9"/>
  <c r="J1089" i="9"/>
  <c r="R1089" i="9" s="1"/>
  <c r="I1089" i="9"/>
  <c r="Q1089" i="9" s="1"/>
  <c r="S1088" i="9"/>
  <c r="J1088" i="9"/>
  <c r="R1088" i="9" s="1"/>
  <c r="I1088" i="9"/>
  <c r="Q1088" i="9" s="1"/>
  <c r="S1087" i="9"/>
  <c r="J1087" i="9"/>
  <c r="R1087" i="9" s="1"/>
  <c r="I1087" i="9"/>
  <c r="Q1087" i="9" s="1"/>
  <c r="S1086" i="9"/>
  <c r="J1086" i="9"/>
  <c r="R1086" i="9" s="1"/>
  <c r="I1086" i="9"/>
  <c r="Q1086" i="9" s="1"/>
  <c r="S1085" i="9"/>
  <c r="J1085" i="9"/>
  <c r="R1085" i="9" s="1"/>
  <c r="I1085" i="9"/>
  <c r="Q1085" i="9" s="1"/>
  <c r="S1084" i="9"/>
  <c r="J1084" i="9"/>
  <c r="R1084" i="9" s="1"/>
  <c r="I1084" i="9"/>
  <c r="Q1084" i="9" s="1"/>
  <c r="S1083" i="9"/>
  <c r="J1083" i="9"/>
  <c r="R1083" i="9" s="1"/>
  <c r="I1083" i="9"/>
  <c r="Q1083" i="9" s="1"/>
  <c r="S1082" i="9"/>
  <c r="J1082" i="9"/>
  <c r="R1082" i="9" s="1"/>
  <c r="I1082" i="9"/>
  <c r="Q1082" i="9" s="1"/>
  <c r="S1081" i="9"/>
  <c r="J1081" i="9"/>
  <c r="R1081" i="9" s="1"/>
  <c r="I1081" i="9"/>
  <c r="Q1081" i="9" s="1"/>
  <c r="S1080" i="9"/>
  <c r="J1080" i="9"/>
  <c r="R1080" i="9" s="1"/>
  <c r="I1080" i="9"/>
  <c r="Q1080" i="9" s="1"/>
  <c r="S1079" i="9"/>
  <c r="J1079" i="9"/>
  <c r="R1079" i="9" s="1"/>
  <c r="I1079" i="9"/>
  <c r="Q1079" i="9" s="1"/>
  <c r="S1078" i="9"/>
  <c r="J1078" i="9"/>
  <c r="R1078" i="9" s="1"/>
  <c r="I1078" i="9"/>
  <c r="Q1078" i="9" s="1"/>
  <c r="S1077" i="9"/>
  <c r="J1077" i="9"/>
  <c r="R1077" i="9" s="1"/>
  <c r="I1077" i="9"/>
  <c r="Q1077" i="9" s="1"/>
  <c r="S1076" i="9"/>
  <c r="J1076" i="9"/>
  <c r="R1076" i="9" s="1"/>
  <c r="I1076" i="9"/>
  <c r="Q1076" i="9" s="1"/>
  <c r="S1075" i="9"/>
  <c r="J1075" i="9"/>
  <c r="R1075" i="9" s="1"/>
  <c r="I1075" i="9"/>
  <c r="Q1075" i="9" s="1"/>
  <c r="S1074" i="9"/>
  <c r="J1074" i="9"/>
  <c r="R1074" i="9" s="1"/>
  <c r="I1074" i="9"/>
  <c r="Q1074" i="9" s="1"/>
  <c r="S1073" i="9"/>
  <c r="J1073" i="9"/>
  <c r="R1073" i="9" s="1"/>
  <c r="I1073" i="9"/>
  <c r="Q1073" i="9" s="1"/>
  <c r="S1072" i="9"/>
  <c r="J1072" i="9"/>
  <c r="R1072" i="9" s="1"/>
  <c r="I1072" i="9"/>
  <c r="Q1072" i="9" s="1"/>
  <c r="S1071" i="9"/>
  <c r="J1071" i="9"/>
  <c r="R1071" i="9" s="1"/>
  <c r="I1071" i="9"/>
  <c r="Q1071" i="9" s="1"/>
  <c r="S1070" i="9"/>
  <c r="J1070" i="9"/>
  <c r="R1070" i="9" s="1"/>
  <c r="I1070" i="9"/>
  <c r="Q1070" i="9" s="1"/>
  <c r="S1069" i="9"/>
  <c r="J1069" i="9"/>
  <c r="R1069" i="9" s="1"/>
  <c r="I1069" i="9"/>
  <c r="Q1069" i="9" s="1"/>
  <c r="S1068" i="9"/>
  <c r="J1068" i="9"/>
  <c r="R1068" i="9" s="1"/>
  <c r="I1068" i="9"/>
  <c r="Q1068" i="9" s="1"/>
  <c r="S1067" i="9"/>
  <c r="J1067" i="9"/>
  <c r="R1067" i="9" s="1"/>
  <c r="I1067" i="9"/>
  <c r="Q1067" i="9" s="1"/>
  <c r="S1066" i="9"/>
  <c r="J1066" i="9"/>
  <c r="R1066" i="9" s="1"/>
  <c r="I1066" i="9"/>
  <c r="Q1066" i="9" s="1"/>
  <c r="S1065" i="9"/>
  <c r="J1065" i="9"/>
  <c r="R1065" i="9" s="1"/>
  <c r="I1065" i="9"/>
  <c r="Q1065" i="9" s="1"/>
  <c r="S1064" i="9"/>
  <c r="J1064" i="9"/>
  <c r="R1064" i="9" s="1"/>
  <c r="I1064" i="9"/>
  <c r="Q1064" i="9" s="1"/>
  <c r="S1063" i="9"/>
  <c r="J1063" i="9"/>
  <c r="R1063" i="9" s="1"/>
  <c r="I1063" i="9"/>
  <c r="Q1063" i="9" s="1"/>
  <c r="S1062" i="9"/>
  <c r="J1062" i="9"/>
  <c r="R1062" i="9" s="1"/>
  <c r="I1062" i="9"/>
  <c r="Q1062" i="9" s="1"/>
  <c r="S1061" i="9"/>
  <c r="J1061" i="9"/>
  <c r="R1061" i="9" s="1"/>
  <c r="I1061" i="9"/>
  <c r="Q1061" i="9" s="1"/>
  <c r="S1060" i="9"/>
  <c r="J1060" i="9"/>
  <c r="R1060" i="9" s="1"/>
  <c r="I1060" i="9"/>
  <c r="Q1060" i="9" s="1"/>
  <c r="S1059" i="9"/>
  <c r="J1059" i="9"/>
  <c r="R1059" i="9" s="1"/>
  <c r="I1059" i="9"/>
  <c r="Q1059" i="9" s="1"/>
  <c r="S1058" i="9"/>
  <c r="J1058" i="9"/>
  <c r="R1058" i="9" s="1"/>
  <c r="I1058" i="9"/>
  <c r="Q1058" i="9" s="1"/>
  <c r="S1057" i="9"/>
  <c r="J1057" i="9"/>
  <c r="R1057" i="9" s="1"/>
  <c r="I1057" i="9"/>
  <c r="Q1057" i="9" s="1"/>
  <c r="S1056" i="9"/>
  <c r="J1056" i="9"/>
  <c r="R1056" i="9" s="1"/>
  <c r="I1056" i="9"/>
  <c r="Q1056" i="9" s="1"/>
  <c r="S1055" i="9"/>
  <c r="J1055" i="9"/>
  <c r="R1055" i="9" s="1"/>
  <c r="I1055" i="9"/>
  <c r="Q1055" i="9" s="1"/>
  <c r="S1054" i="9"/>
  <c r="J1054" i="9"/>
  <c r="R1054" i="9" s="1"/>
  <c r="I1054" i="9"/>
  <c r="Q1054" i="9" s="1"/>
  <c r="S1053" i="9"/>
  <c r="J1053" i="9"/>
  <c r="R1053" i="9" s="1"/>
  <c r="I1053" i="9"/>
  <c r="Q1053" i="9" s="1"/>
  <c r="S1052" i="9"/>
  <c r="J1052" i="9"/>
  <c r="R1052" i="9" s="1"/>
  <c r="I1052" i="9"/>
  <c r="Q1052" i="9" s="1"/>
  <c r="S1051" i="9"/>
  <c r="J1051" i="9"/>
  <c r="R1051" i="9" s="1"/>
  <c r="I1051" i="9"/>
  <c r="Q1051" i="9" s="1"/>
  <c r="S1050" i="9"/>
  <c r="J1050" i="9"/>
  <c r="R1050" i="9" s="1"/>
  <c r="I1050" i="9"/>
  <c r="Q1050" i="9" s="1"/>
  <c r="S1049" i="9"/>
  <c r="J1049" i="9"/>
  <c r="R1049" i="9" s="1"/>
  <c r="I1049" i="9"/>
  <c r="Q1049" i="9" s="1"/>
  <c r="S1048" i="9"/>
  <c r="J1048" i="9"/>
  <c r="R1048" i="9" s="1"/>
  <c r="I1048" i="9"/>
  <c r="Q1048" i="9" s="1"/>
  <c r="S1047" i="9"/>
  <c r="J1047" i="9"/>
  <c r="R1047" i="9" s="1"/>
  <c r="I1047" i="9"/>
  <c r="Q1047" i="9" s="1"/>
  <c r="S1046" i="9"/>
  <c r="J1046" i="9"/>
  <c r="R1046" i="9" s="1"/>
  <c r="I1046" i="9"/>
  <c r="Q1046" i="9" s="1"/>
  <c r="S1045" i="9"/>
  <c r="J1045" i="9"/>
  <c r="R1045" i="9" s="1"/>
  <c r="I1045" i="9"/>
  <c r="Q1045" i="9" s="1"/>
  <c r="S1044" i="9"/>
  <c r="J1044" i="9"/>
  <c r="R1044" i="9" s="1"/>
  <c r="I1044" i="9"/>
  <c r="Q1044" i="9" s="1"/>
  <c r="S1043" i="9"/>
  <c r="J1043" i="9"/>
  <c r="R1043" i="9" s="1"/>
  <c r="I1043" i="9"/>
  <c r="Q1043" i="9" s="1"/>
  <c r="S1042" i="9"/>
  <c r="J1042" i="9"/>
  <c r="R1042" i="9" s="1"/>
  <c r="I1042" i="9"/>
  <c r="Q1042" i="9" s="1"/>
  <c r="S1041" i="9"/>
  <c r="J1041" i="9"/>
  <c r="R1041" i="9" s="1"/>
  <c r="I1041" i="9"/>
  <c r="Q1041" i="9" s="1"/>
  <c r="S1040" i="9"/>
  <c r="J1040" i="9"/>
  <c r="R1040" i="9" s="1"/>
  <c r="I1040" i="9"/>
  <c r="Q1040" i="9" s="1"/>
  <c r="S1039" i="9"/>
  <c r="J1039" i="9"/>
  <c r="R1039" i="9" s="1"/>
  <c r="I1039" i="9"/>
  <c r="Q1039" i="9" s="1"/>
  <c r="S1038" i="9"/>
  <c r="J1038" i="9"/>
  <c r="R1038" i="9" s="1"/>
  <c r="I1038" i="9"/>
  <c r="Q1038" i="9" s="1"/>
  <c r="S1037" i="9"/>
  <c r="J1037" i="9"/>
  <c r="R1037" i="9" s="1"/>
  <c r="I1037" i="9"/>
  <c r="Q1037" i="9" s="1"/>
  <c r="S1036" i="9"/>
  <c r="J1036" i="9"/>
  <c r="R1036" i="9" s="1"/>
  <c r="I1036" i="9"/>
  <c r="Q1036" i="9" s="1"/>
  <c r="S1035" i="9"/>
  <c r="J1035" i="9"/>
  <c r="R1035" i="9" s="1"/>
  <c r="I1035" i="9"/>
  <c r="Q1035" i="9" s="1"/>
  <c r="S1034" i="9"/>
  <c r="J1034" i="9"/>
  <c r="R1034" i="9" s="1"/>
  <c r="I1034" i="9"/>
  <c r="Q1034" i="9" s="1"/>
  <c r="S1033" i="9"/>
  <c r="J1033" i="9"/>
  <c r="R1033" i="9" s="1"/>
  <c r="I1033" i="9"/>
  <c r="Q1033" i="9" s="1"/>
  <c r="S1032" i="9"/>
  <c r="J1032" i="9"/>
  <c r="R1032" i="9" s="1"/>
  <c r="I1032" i="9"/>
  <c r="Q1032" i="9" s="1"/>
  <c r="S1031" i="9"/>
  <c r="J1031" i="9"/>
  <c r="R1031" i="9" s="1"/>
  <c r="I1031" i="9"/>
  <c r="Q1031" i="9" s="1"/>
  <c r="S1030" i="9"/>
  <c r="J1030" i="9"/>
  <c r="R1030" i="9" s="1"/>
  <c r="I1030" i="9"/>
  <c r="Q1030" i="9" s="1"/>
  <c r="S1029" i="9"/>
  <c r="J1029" i="9"/>
  <c r="R1029" i="9" s="1"/>
  <c r="I1029" i="9"/>
  <c r="Q1029" i="9" s="1"/>
  <c r="S1028" i="9"/>
  <c r="J1028" i="9"/>
  <c r="R1028" i="9" s="1"/>
  <c r="I1028" i="9"/>
  <c r="Q1028" i="9" s="1"/>
  <c r="S1027" i="9"/>
  <c r="J1027" i="9"/>
  <c r="R1027" i="9" s="1"/>
  <c r="I1027" i="9"/>
  <c r="Q1027" i="9" s="1"/>
  <c r="S1026" i="9"/>
  <c r="J1026" i="9"/>
  <c r="R1026" i="9" s="1"/>
  <c r="I1026" i="9"/>
  <c r="Q1026" i="9" s="1"/>
  <c r="S1025" i="9"/>
  <c r="J1025" i="9"/>
  <c r="R1025" i="9" s="1"/>
  <c r="I1025" i="9"/>
  <c r="Q1025" i="9" s="1"/>
  <c r="S1024" i="9"/>
  <c r="J1024" i="9"/>
  <c r="R1024" i="9" s="1"/>
  <c r="I1024" i="9"/>
  <c r="Q1024" i="9" s="1"/>
  <c r="S1023" i="9"/>
  <c r="J1023" i="9"/>
  <c r="R1023" i="9" s="1"/>
  <c r="I1023" i="9"/>
  <c r="Q1023" i="9" s="1"/>
  <c r="S1022" i="9"/>
  <c r="J1022" i="9"/>
  <c r="R1022" i="9" s="1"/>
  <c r="I1022" i="9"/>
  <c r="Q1022" i="9" s="1"/>
  <c r="S1021" i="9"/>
  <c r="J1021" i="9"/>
  <c r="R1021" i="9" s="1"/>
  <c r="I1021" i="9"/>
  <c r="Q1021" i="9" s="1"/>
  <c r="S1020" i="9"/>
  <c r="J1020" i="9"/>
  <c r="R1020" i="9" s="1"/>
  <c r="I1020" i="9"/>
  <c r="Q1020" i="9" s="1"/>
  <c r="S1019" i="9"/>
  <c r="J1019" i="9"/>
  <c r="R1019" i="9" s="1"/>
  <c r="I1019" i="9"/>
  <c r="Q1019" i="9" s="1"/>
  <c r="S1018" i="9"/>
  <c r="J1018" i="9"/>
  <c r="R1018" i="9" s="1"/>
  <c r="I1018" i="9"/>
  <c r="Q1018" i="9" s="1"/>
  <c r="S1017" i="9"/>
  <c r="J1017" i="9"/>
  <c r="R1017" i="9" s="1"/>
  <c r="I1017" i="9"/>
  <c r="Q1017" i="9" s="1"/>
  <c r="S1016" i="9"/>
  <c r="J1016" i="9"/>
  <c r="R1016" i="9" s="1"/>
  <c r="I1016" i="9"/>
  <c r="Q1016" i="9" s="1"/>
  <c r="S1015" i="9"/>
  <c r="J1015" i="9"/>
  <c r="R1015" i="9" s="1"/>
  <c r="I1015" i="9"/>
  <c r="Q1015" i="9" s="1"/>
  <c r="S1014" i="9"/>
  <c r="J1014" i="9"/>
  <c r="R1014" i="9" s="1"/>
  <c r="I1014" i="9"/>
  <c r="Q1014" i="9" s="1"/>
  <c r="S1013" i="9"/>
  <c r="J1013" i="9"/>
  <c r="R1013" i="9" s="1"/>
  <c r="I1013" i="9"/>
  <c r="Q1013" i="9" s="1"/>
  <c r="S1012" i="9"/>
  <c r="J1012" i="9"/>
  <c r="R1012" i="9" s="1"/>
  <c r="I1012" i="9"/>
  <c r="Q1012" i="9" s="1"/>
  <c r="S1011" i="9"/>
  <c r="J1011" i="9"/>
  <c r="R1011" i="9" s="1"/>
  <c r="I1011" i="9"/>
  <c r="Q1011" i="9" s="1"/>
  <c r="S1010" i="9"/>
  <c r="J1010" i="9"/>
  <c r="R1010" i="9" s="1"/>
  <c r="I1010" i="9"/>
  <c r="Q1010" i="9" s="1"/>
  <c r="S1009" i="9"/>
  <c r="J1009" i="9"/>
  <c r="R1009" i="9" s="1"/>
  <c r="I1009" i="9"/>
  <c r="Q1009" i="9" s="1"/>
  <c r="S1008" i="9"/>
  <c r="J1008" i="9"/>
  <c r="R1008" i="9" s="1"/>
  <c r="I1008" i="9"/>
  <c r="Q1008" i="9" s="1"/>
  <c r="S1007" i="9"/>
  <c r="J1007" i="9"/>
  <c r="R1007" i="9" s="1"/>
  <c r="I1007" i="9"/>
  <c r="Q1007" i="9" s="1"/>
  <c r="S1006" i="9"/>
  <c r="J1006" i="9"/>
  <c r="R1006" i="9" s="1"/>
  <c r="I1006" i="9"/>
  <c r="Q1006" i="9" s="1"/>
  <c r="S1005" i="9"/>
  <c r="J1005" i="9"/>
  <c r="R1005" i="9" s="1"/>
  <c r="I1005" i="9"/>
  <c r="Q1005" i="9" s="1"/>
  <c r="S1004" i="9"/>
  <c r="J1004" i="9"/>
  <c r="R1004" i="9" s="1"/>
  <c r="I1004" i="9"/>
  <c r="Q1004" i="9" s="1"/>
  <c r="S1003" i="9"/>
  <c r="J1003" i="9"/>
  <c r="R1003" i="9" s="1"/>
  <c r="I1003" i="9"/>
  <c r="Q1003" i="9" s="1"/>
  <c r="S1002" i="9"/>
  <c r="J1002" i="9"/>
  <c r="R1002" i="9" s="1"/>
  <c r="I1002" i="9"/>
  <c r="Q1002" i="9" s="1"/>
  <c r="S1001" i="9"/>
  <c r="J1001" i="9"/>
  <c r="R1001" i="9" s="1"/>
  <c r="I1001" i="9"/>
  <c r="Q1001" i="9" s="1"/>
  <c r="S1000" i="9"/>
  <c r="J1000" i="9"/>
  <c r="R1000" i="9" s="1"/>
  <c r="I1000" i="9"/>
  <c r="Q1000" i="9" s="1"/>
  <c r="S999" i="9"/>
  <c r="J999" i="9"/>
  <c r="R999" i="9" s="1"/>
  <c r="I999" i="9"/>
  <c r="Q999" i="9" s="1"/>
  <c r="S998" i="9"/>
  <c r="J998" i="9"/>
  <c r="R998" i="9" s="1"/>
  <c r="I998" i="9"/>
  <c r="Q998" i="9" s="1"/>
  <c r="S997" i="9"/>
  <c r="J997" i="9"/>
  <c r="R997" i="9" s="1"/>
  <c r="I997" i="9"/>
  <c r="Q997" i="9" s="1"/>
  <c r="S996" i="9"/>
  <c r="J996" i="9"/>
  <c r="R996" i="9" s="1"/>
  <c r="I996" i="9"/>
  <c r="Q996" i="9" s="1"/>
  <c r="S995" i="9"/>
  <c r="J995" i="9"/>
  <c r="R995" i="9" s="1"/>
  <c r="I995" i="9"/>
  <c r="Q995" i="9" s="1"/>
  <c r="S994" i="9"/>
  <c r="J994" i="9"/>
  <c r="R994" i="9" s="1"/>
  <c r="I994" i="9"/>
  <c r="Q994" i="9" s="1"/>
  <c r="S993" i="9"/>
  <c r="J993" i="9"/>
  <c r="R993" i="9" s="1"/>
  <c r="I993" i="9"/>
  <c r="Q993" i="9" s="1"/>
  <c r="S992" i="9"/>
  <c r="J992" i="9"/>
  <c r="R992" i="9" s="1"/>
  <c r="I992" i="9"/>
  <c r="Q992" i="9" s="1"/>
  <c r="S991" i="9"/>
  <c r="J991" i="9"/>
  <c r="R991" i="9" s="1"/>
  <c r="I991" i="9"/>
  <c r="Q991" i="9" s="1"/>
  <c r="S990" i="9"/>
  <c r="J990" i="9"/>
  <c r="R990" i="9" s="1"/>
  <c r="I990" i="9"/>
  <c r="Q990" i="9" s="1"/>
  <c r="S989" i="9"/>
  <c r="J989" i="9"/>
  <c r="R989" i="9" s="1"/>
  <c r="I989" i="9"/>
  <c r="Q989" i="9" s="1"/>
  <c r="S988" i="9"/>
  <c r="J988" i="9"/>
  <c r="R988" i="9" s="1"/>
  <c r="I988" i="9"/>
  <c r="Q988" i="9" s="1"/>
  <c r="S987" i="9"/>
  <c r="J987" i="9"/>
  <c r="R987" i="9" s="1"/>
  <c r="I987" i="9"/>
  <c r="Q987" i="9" s="1"/>
  <c r="S986" i="9"/>
  <c r="J986" i="9"/>
  <c r="R986" i="9" s="1"/>
  <c r="I986" i="9"/>
  <c r="Q986" i="9" s="1"/>
  <c r="S985" i="9"/>
  <c r="J985" i="9"/>
  <c r="R985" i="9" s="1"/>
  <c r="I985" i="9"/>
  <c r="Q985" i="9" s="1"/>
  <c r="S984" i="9"/>
  <c r="J984" i="9"/>
  <c r="R984" i="9" s="1"/>
  <c r="I984" i="9"/>
  <c r="Q984" i="9" s="1"/>
  <c r="S983" i="9"/>
  <c r="J983" i="9"/>
  <c r="R983" i="9" s="1"/>
  <c r="I983" i="9"/>
  <c r="Q983" i="9" s="1"/>
  <c r="S982" i="9"/>
  <c r="J982" i="9"/>
  <c r="R982" i="9" s="1"/>
  <c r="I982" i="9"/>
  <c r="Q982" i="9" s="1"/>
  <c r="S981" i="9"/>
  <c r="J981" i="9"/>
  <c r="R981" i="9" s="1"/>
  <c r="I981" i="9"/>
  <c r="Q981" i="9" s="1"/>
  <c r="S980" i="9"/>
  <c r="J980" i="9"/>
  <c r="R980" i="9" s="1"/>
  <c r="I980" i="9"/>
  <c r="Q980" i="9" s="1"/>
  <c r="S979" i="9"/>
  <c r="J979" i="9"/>
  <c r="R979" i="9" s="1"/>
  <c r="I979" i="9"/>
  <c r="Q979" i="9" s="1"/>
  <c r="S978" i="9"/>
  <c r="J978" i="9"/>
  <c r="R978" i="9" s="1"/>
  <c r="I978" i="9"/>
  <c r="Q978" i="9" s="1"/>
  <c r="S977" i="9"/>
  <c r="J977" i="9"/>
  <c r="R977" i="9" s="1"/>
  <c r="I977" i="9"/>
  <c r="Q977" i="9" s="1"/>
  <c r="S976" i="9"/>
  <c r="J976" i="9"/>
  <c r="R976" i="9" s="1"/>
  <c r="I976" i="9"/>
  <c r="Q976" i="9" s="1"/>
  <c r="S975" i="9"/>
  <c r="J975" i="9"/>
  <c r="R975" i="9" s="1"/>
  <c r="I975" i="9"/>
  <c r="Q975" i="9" s="1"/>
  <c r="S974" i="9"/>
  <c r="J974" i="9"/>
  <c r="R974" i="9" s="1"/>
  <c r="I974" i="9"/>
  <c r="Q974" i="9" s="1"/>
  <c r="S973" i="9"/>
  <c r="J973" i="9"/>
  <c r="R973" i="9" s="1"/>
  <c r="I973" i="9"/>
  <c r="Q973" i="9" s="1"/>
  <c r="S972" i="9"/>
  <c r="J972" i="9"/>
  <c r="R972" i="9" s="1"/>
  <c r="I972" i="9"/>
  <c r="Q972" i="9" s="1"/>
  <c r="S971" i="9"/>
  <c r="J971" i="9"/>
  <c r="R971" i="9" s="1"/>
  <c r="I971" i="9"/>
  <c r="Q971" i="9" s="1"/>
  <c r="S970" i="9"/>
  <c r="J970" i="9"/>
  <c r="R970" i="9" s="1"/>
  <c r="I970" i="9"/>
  <c r="Q970" i="9" s="1"/>
  <c r="S969" i="9"/>
  <c r="J969" i="9"/>
  <c r="R969" i="9" s="1"/>
  <c r="I969" i="9"/>
  <c r="Q969" i="9" s="1"/>
  <c r="S968" i="9"/>
  <c r="J968" i="9"/>
  <c r="R968" i="9" s="1"/>
  <c r="I968" i="9"/>
  <c r="Q968" i="9" s="1"/>
  <c r="S967" i="9"/>
  <c r="J967" i="9"/>
  <c r="R967" i="9" s="1"/>
  <c r="I967" i="9"/>
  <c r="Q967" i="9" s="1"/>
  <c r="S966" i="9"/>
  <c r="J966" i="9"/>
  <c r="R966" i="9" s="1"/>
  <c r="I966" i="9"/>
  <c r="Q966" i="9" s="1"/>
  <c r="S965" i="9"/>
  <c r="J965" i="9"/>
  <c r="R965" i="9" s="1"/>
  <c r="I965" i="9"/>
  <c r="Q965" i="9" s="1"/>
  <c r="S964" i="9"/>
  <c r="J964" i="9"/>
  <c r="R964" i="9" s="1"/>
  <c r="I964" i="9"/>
  <c r="Q964" i="9" s="1"/>
  <c r="S963" i="9"/>
  <c r="J963" i="9"/>
  <c r="R963" i="9" s="1"/>
  <c r="I963" i="9"/>
  <c r="Q963" i="9" s="1"/>
  <c r="S962" i="9"/>
  <c r="J962" i="9"/>
  <c r="R962" i="9" s="1"/>
  <c r="I962" i="9"/>
  <c r="Q962" i="9" s="1"/>
  <c r="S961" i="9"/>
  <c r="J961" i="9"/>
  <c r="R961" i="9" s="1"/>
  <c r="I961" i="9"/>
  <c r="Q961" i="9" s="1"/>
  <c r="S960" i="9"/>
  <c r="J960" i="9"/>
  <c r="R960" i="9" s="1"/>
  <c r="I960" i="9"/>
  <c r="Q960" i="9" s="1"/>
  <c r="S959" i="9"/>
  <c r="J959" i="9"/>
  <c r="R959" i="9" s="1"/>
  <c r="I959" i="9"/>
  <c r="Q959" i="9" s="1"/>
  <c r="S958" i="9"/>
  <c r="J958" i="9"/>
  <c r="R958" i="9" s="1"/>
  <c r="I958" i="9"/>
  <c r="Q958" i="9" s="1"/>
  <c r="S957" i="9"/>
  <c r="J957" i="9"/>
  <c r="R957" i="9" s="1"/>
  <c r="I957" i="9"/>
  <c r="Q957" i="9" s="1"/>
  <c r="S956" i="9"/>
  <c r="J956" i="9"/>
  <c r="R956" i="9" s="1"/>
  <c r="I956" i="9"/>
  <c r="Q956" i="9" s="1"/>
  <c r="S955" i="9"/>
  <c r="J955" i="9"/>
  <c r="R955" i="9" s="1"/>
  <c r="I955" i="9"/>
  <c r="Q955" i="9" s="1"/>
  <c r="S954" i="9"/>
  <c r="J954" i="9"/>
  <c r="R954" i="9" s="1"/>
  <c r="I954" i="9"/>
  <c r="Q954" i="9" s="1"/>
  <c r="S953" i="9"/>
  <c r="J953" i="9"/>
  <c r="R953" i="9" s="1"/>
  <c r="I953" i="9"/>
  <c r="Q953" i="9" s="1"/>
  <c r="S952" i="9"/>
  <c r="J952" i="9"/>
  <c r="R952" i="9" s="1"/>
  <c r="I952" i="9"/>
  <c r="Q952" i="9" s="1"/>
  <c r="S951" i="9"/>
  <c r="J951" i="9"/>
  <c r="R951" i="9" s="1"/>
  <c r="I951" i="9"/>
  <c r="Q951" i="9" s="1"/>
  <c r="S950" i="9"/>
  <c r="J950" i="9"/>
  <c r="R950" i="9" s="1"/>
  <c r="I950" i="9"/>
  <c r="Q950" i="9" s="1"/>
  <c r="S949" i="9"/>
  <c r="J949" i="9"/>
  <c r="R949" i="9" s="1"/>
  <c r="I949" i="9"/>
  <c r="Q949" i="9" s="1"/>
  <c r="S948" i="9"/>
  <c r="J948" i="9"/>
  <c r="R948" i="9" s="1"/>
  <c r="I948" i="9"/>
  <c r="Q948" i="9" s="1"/>
  <c r="S947" i="9"/>
  <c r="J947" i="9"/>
  <c r="R947" i="9" s="1"/>
  <c r="I947" i="9"/>
  <c r="Q947" i="9" s="1"/>
  <c r="S946" i="9"/>
  <c r="J946" i="9"/>
  <c r="R946" i="9" s="1"/>
  <c r="I946" i="9"/>
  <c r="Q946" i="9" s="1"/>
  <c r="S945" i="9"/>
  <c r="J945" i="9"/>
  <c r="R945" i="9" s="1"/>
  <c r="I945" i="9"/>
  <c r="Q945" i="9" s="1"/>
  <c r="S944" i="9"/>
  <c r="J944" i="9"/>
  <c r="R944" i="9" s="1"/>
  <c r="I944" i="9"/>
  <c r="Q944" i="9" s="1"/>
  <c r="S943" i="9"/>
  <c r="J943" i="9"/>
  <c r="R943" i="9" s="1"/>
  <c r="I943" i="9"/>
  <c r="Q943" i="9" s="1"/>
  <c r="S942" i="9"/>
  <c r="J942" i="9"/>
  <c r="R942" i="9" s="1"/>
  <c r="I942" i="9"/>
  <c r="Q942" i="9" s="1"/>
  <c r="S941" i="9"/>
  <c r="J941" i="9"/>
  <c r="R941" i="9" s="1"/>
  <c r="I941" i="9"/>
  <c r="Q941" i="9" s="1"/>
  <c r="S940" i="9"/>
  <c r="J940" i="9"/>
  <c r="R940" i="9" s="1"/>
  <c r="I940" i="9"/>
  <c r="Q940" i="9" s="1"/>
  <c r="S939" i="9"/>
  <c r="J939" i="9"/>
  <c r="R939" i="9" s="1"/>
  <c r="I939" i="9"/>
  <c r="Q939" i="9" s="1"/>
  <c r="S938" i="9"/>
  <c r="J938" i="9"/>
  <c r="R938" i="9" s="1"/>
  <c r="I938" i="9"/>
  <c r="Q938" i="9" s="1"/>
  <c r="S937" i="9"/>
  <c r="J937" i="9"/>
  <c r="R937" i="9" s="1"/>
  <c r="I937" i="9"/>
  <c r="Q937" i="9" s="1"/>
  <c r="S936" i="9"/>
  <c r="J936" i="9"/>
  <c r="R936" i="9" s="1"/>
  <c r="I936" i="9"/>
  <c r="Q936" i="9" s="1"/>
  <c r="S935" i="9"/>
  <c r="J935" i="9"/>
  <c r="R935" i="9" s="1"/>
  <c r="I935" i="9"/>
  <c r="Q935" i="9" s="1"/>
  <c r="S934" i="9"/>
  <c r="J934" i="9"/>
  <c r="R934" i="9" s="1"/>
  <c r="I934" i="9"/>
  <c r="Q934" i="9" s="1"/>
  <c r="S933" i="9"/>
  <c r="J933" i="9"/>
  <c r="R933" i="9" s="1"/>
  <c r="I933" i="9"/>
  <c r="Q933" i="9" s="1"/>
  <c r="S932" i="9"/>
  <c r="J932" i="9"/>
  <c r="R932" i="9" s="1"/>
  <c r="I932" i="9"/>
  <c r="Q932" i="9" s="1"/>
  <c r="S931" i="9"/>
  <c r="J931" i="9"/>
  <c r="R931" i="9" s="1"/>
  <c r="I931" i="9"/>
  <c r="Q931" i="9" s="1"/>
  <c r="S930" i="9"/>
  <c r="J930" i="9"/>
  <c r="R930" i="9" s="1"/>
  <c r="I930" i="9"/>
  <c r="Q930" i="9" s="1"/>
  <c r="S929" i="9"/>
  <c r="J929" i="9"/>
  <c r="R929" i="9" s="1"/>
  <c r="I929" i="9"/>
  <c r="Q929" i="9" s="1"/>
  <c r="S928" i="9"/>
  <c r="J928" i="9"/>
  <c r="R928" i="9" s="1"/>
  <c r="I928" i="9"/>
  <c r="Q928" i="9" s="1"/>
  <c r="S927" i="9"/>
  <c r="J927" i="9"/>
  <c r="R927" i="9" s="1"/>
  <c r="I927" i="9"/>
  <c r="Q927" i="9" s="1"/>
  <c r="S926" i="9"/>
  <c r="J926" i="9"/>
  <c r="R926" i="9" s="1"/>
  <c r="I926" i="9"/>
  <c r="Q926" i="9" s="1"/>
  <c r="S925" i="9"/>
  <c r="J925" i="9"/>
  <c r="R925" i="9" s="1"/>
  <c r="I925" i="9"/>
  <c r="Q925" i="9" s="1"/>
  <c r="S924" i="9"/>
  <c r="J924" i="9"/>
  <c r="R924" i="9" s="1"/>
  <c r="I924" i="9"/>
  <c r="Q924" i="9" s="1"/>
  <c r="S923" i="9"/>
  <c r="J923" i="9"/>
  <c r="R923" i="9" s="1"/>
  <c r="I923" i="9"/>
  <c r="Q923" i="9" s="1"/>
  <c r="S922" i="9"/>
  <c r="J922" i="9"/>
  <c r="R922" i="9" s="1"/>
  <c r="I922" i="9"/>
  <c r="Q922" i="9" s="1"/>
  <c r="S921" i="9"/>
  <c r="J921" i="9"/>
  <c r="R921" i="9" s="1"/>
  <c r="I921" i="9"/>
  <c r="Q921" i="9" s="1"/>
  <c r="S920" i="9"/>
  <c r="J920" i="9"/>
  <c r="R920" i="9" s="1"/>
  <c r="I920" i="9"/>
  <c r="Q920" i="9" s="1"/>
  <c r="S919" i="9"/>
  <c r="J919" i="9"/>
  <c r="R919" i="9" s="1"/>
  <c r="I919" i="9"/>
  <c r="Q919" i="9" s="1"/>
  <c r="S918" i="9"/>
  <c r="J918" i="9"/>
  <c r="R918" i="9" s="1"/>
  <c r="I918" i="9"/>
  <c r="Q918" i="9" s="1"/>
  <c r="S917" i="9"/>
  <c r="J917" i="9"/>
  <c r="R917" i="9" s="1"/>
  <c r="I917" i="9"/>
  <c r="Q917" i="9" s="1"/>
  <c r="S916" i="9"/>
  <c r="J916" i="9"/>
  <c r="R916" i="9" s="1"/>
  <c r="I916" i="9"/>
  <c r="Q916" i="9" s="1"/>
  <c r="S915" i="9"/>
  <c r="J915" i="9"/>
  <c r="R915" i="9" s="1"/>
  <c r="I915" i="9"/>
  <c r="Q915" i="9" s="1"/>
  <c r="S914" i="9"/>
  <c r="J914" i="9"/>
  <c r="R914" i="9" s="1"/>
  <c r="I914" i="9"/>
  <c r="Q914" i="9" s="1"/>
  <c r="S913" i="9"/>
  <c r="J913" i="9"/>
  <c r="R913" i="9" s="1"/>
  <c r="I913" i="9"/>
  <c r="Q913" i="9" s="1"/>
  <c r="S912" i="9"/>
  <c r="J912" i="9"/>
  <c r="R912" i="9" s="1"/>
  <c r="I912" i="9"/>
  <c r="Q912" i="9" s="1"/>
  <c r="S911" i="9"/>
  <c r="J911" i="9"/>
  <c r="R911" i="9" s="1"/>
  <c r="I911" i="9"/>
  <c r="Q911" i="9" s="1"/>
  <c r="S910" i="9"/>
  <c r="J910" i="9"/>
  <c r="R910" i="9" s="1"/>
  <c r="I910" i="9"/>
  <c r="Q910" i="9" s="1"/>
  <c r="S909" i="9"/>
  <c r="J909" i="9"/>
  <c r="R909" i="9" s="1"/>
  <c r="I909" i="9"/>
  <c r="Q909" i="9" s="1"/>
  <c r="S908" i="9"/>
  <c r="J908" i="9"/>
  <c r="R908" i="9" s="1"/>
  <c r="I908" i="9"/>
  <c r="Q908" i="9" s="1"/>
  <c r="S907" i="9"/>
  <c r="J907" i="9"/>
  <c r="R907" i="9" s="1"/>
  <c r="I907" i="9"/>
  <c r="Q907" i="9" s="1"/>
  <c r="S906" i="9"/>
  <c r="J906" i="9"/>
  <c r="R906" i="9" s="1"/>
  <c r="I906" i="9"/>
  <c r="Q906" i="9" s="1"/>
  <c r="S905" i="9"/>
  <c r="J905" i="9"/>
  <c r="R905" i="9" s="1"/>
  <c r="I905" i="9"/>
  <c r="Q905" i="9" s="1"/>
  <c r="S904" i="9"/>
  <c r="J904" i="9"/>
  <c r="R904" i="9" s="1"/>
  <c r="I904" i="9"/>
  <c r="Q904" i="9" s="1"/>
  <c r="S903" i="9"/>
  <c r="J903" i="9"/>
  <c r="R903" i="9" s="1"/>
  <c r="I903" i="9"/>
  <c r="Q903" i="9" s="1"/>
  <c r="S902" i="9"/>
  <c r="J902" i="9"/>
  <c r="R902" i="9" s="1"/>
  <c r="I902" i="9"/>
  <c r="Q902" i="9" s="1"/>
  <c r="S901" i="9"/>
  <c r="J901" i="9"/>
  <c r="R901" i="9" s="1"/>
  <c r="I901" i="9"/>
  <c r="Q901" i="9" s="1"/>
  <c r="S900" i="9"/>
  <c r="J900" i="9"/>
  <c r="R900" i="9" s="1"/>
  <c r="I900" i="9"/>
  <c r="Q900" i="9" s="1"/>
  <c r="S899" i="9"/>
  <c r="J899" i="9"/>
  <c r="R899" i="9" s="1"/>
  <c r="I899" i="9"/>
  <c r="Q899" i="9" s="1"/>
  <c r="S898" i="9"/>
  <c r="J898" i="9"/>
  <c r="R898" i="9" s="1"/>
  <c r="I898" i="9"/>
  <c r="Q898" i="9" s="1"/>
  <c r="S897" i="9"/>
  <c r="J897" i="9"/>
  <c r="R897" i="9" s="1"/>
  <c r="I897" i="9"/>
  <c r="Q897" i="9" s="1"/>
  <c r="S896" i="9"/>
  <c r="J896" i="9"/>
  <c r="R896" i="9" s="1"/>
  <c r="I896" i="9"/>
  <c r="Q896" i="9" s="1"/>
  <c r="S895" i="9"/>
  <c r="J895" i="9"/>
  <c r="R895" i="9" s="1"/>
  <c r="I895" i="9"/>
  <c r="Q895" i="9" s="1"/>
  <c r="S894" i="9"/>
  <c r="J894" i="9"/>
  <c r="R894" i="9" s="1"/>
  <c r="I894" i="9"/>
  <c r="Q894" i="9" s="1"/>
  <c r="S893" i="9"/>
  <c r="J893" i="9"/>
  <c r="R893" i="9" s="1"/>
  <c r="I893" i="9"/>
  <c r="Q893" i="9" s="1"/>
  <c r="S892" i="9"/>
  <c r="J892" i="9"/>
  <c r="R892" i="9" s="1"/>
  <c r="I892" i="9"/>
  <c r="Q892" i="9" s="1"/>
  <c r="S891" i="9"/>
  <c r="J891" i="9"/>
  <c r="R891" i="9" s="1"/>
  <c r="I891" i="9"/>
  <c r="Q891" i="9" s="1"/>
  <c r="S890" i="9"/>
  <c r="J890" i="9"/>
  <c r="R890" i="9" s="1"/>
  <c r="I890" i="9"/>
  <c r="Q890" i="9" s="1"/>
  <c r="S889" i="9"/>
  <c r="J889" i="9"/>
  <c r="R889" i="9" s="1"/>
  <c r="I889" i="9"/>
  <c r="Q889" i="9" s="1"/>
  <c r="S888" i="9"/>
  <c r="J888" i="9"/>
  <c r="R888" i="9" s="1"/>
  <c r="I888" i="9"/>
  <c r="Q888" i="9" s="1"/>
  <c r="S887" i="9"/>
  <c r="J887" i="9"/>
  <c r="R887" i="9" s="1"/>
  <c r="I887" i="9"/>
  <c r="Q887" i="9" s="1"/>
  <c r="S886" i="9"/>
  <c r="J886" i="9"/>
  <c r="R886" i="9" s="1"/>
  <c r="I886" i="9"/>
  <c r="Q886" i="9" s="1"/>
  <c r="S885" i="9"/>
  <c r="J885" i="9"/>
  <c r="R885" i="9" s="1"/>
  <c r="I885" i="9"/>
  <c r="Q885" i="9" s="1"/>
  <c r="S884" i="9"/>
  <c r="J884" i="9"/>
  <c r="R884" i="9" s="1"/>
  <c r="I884" i="9"/>
  <c r="Q884" i="9" s="1"/>
  <c r="S883" i="9"/>
  <c r="J883" i="9"/>
  <c r="R883" i="9" s="1"/>
  <c r="I883" i="9"/>
  <c r="Q883" i="9" s="1"/>
  <c r="S882" i="9"/>
  <c r="J882" i="9"/>
  <c r="R882" i="9" s="1"/>
  <c r="I882" i="9"/>
  <c r="Q882" i="9" s="1"/>
  <c r="S881" i="9"/>
  <c r="J881" i="9"/>
  <c r="R881" i="9" s="1"/>
  <c r="I881" i="9"/>
  <c r="Q881" i="9" s="1"/>
  <c r="S880" i="9"/>
  <c r="J880" i="9"/>
  <c r="R880" i="9" s="1"/>
  <c r="I880" i="9"/>
  <c r="Q880" i="9" s="1"/>
  <c r="S879" i="9"/>
  <c r="J879" i="9"/>
  <c r="R879" i="9" s="1"/>
  <c r="I879" i="9"/>
  <c r="Q879" i="9" s="1"/>
  <c r="S878" i="9"/>
  <c r="J878" i="9"/>
  <c r="R878" i="9" s="1"/>
  <c r="I878" i="9"/>
  <c r="Q878" i="9" s="1"/>
  <c r="S877" i="9"/>
  <c r="J877" i="9"/>
  <c r="R877" i="9" s="1"/>
  <c r="I877" i="9"/>
  <c r="Q877" i="9" s="1"/>
  <c r="S876" i="9"/>
  <c r="J876" i="9"/>
  <c r="R876" i="9" s="1"/>
  <c r="I876" i="9"/>
  <c r="Q876" i="9" s="1"/>
  <c r="S875" i="9"/>
  <c r="J875" i="9"/>
  <c r="R875" i="9" s="1"/>
  <c r="I875" i="9"/>
  <c r="Q875" i="9" s="1"/>
  <c r="S874" i="9"/>
  <c r="J874" i="9"/>
  <c r="R874" i="9" s="1"/>
  <c r="I874" i="9"/>
  <c r="Q874" i="9" s="1"/>
  <c r="S873" i="9"/>
  <c r="J873" i="9"/>
  <c r="R873" i="9" s="1"/>
  <c r="I873" i="9"/>
  <c r="Q873" i="9" s="1"/>
  <c r="S872" i="9"/>
  <c r="J872" i="9"/>
  <c r="R872" i="9" s="1"/>
  <c r="I872" i="9"/>
  <c r="Q872" i="9" s="1"/>
  <c r="S871" i="9"/>
  <c r="J871" i="9"/>
  <c r="R871" i="9" s="1"/>
  <c r="I871" i="9"/>
  <c r="Q871" i="9" s="1"/>
  <c r="S870" i="9"/>
  <c r="J870" i="9"/>
  <c r="R870" i="9" s="1"/>
  <c r="I870" i="9"/>
  <c r="Q870" i="9" s="1"/>
  <c r="S869" i="9"/>
  <c r="J869" i="9"/>
  <c r="R869" i="9" s="1"/>
  <c r="I869" i="9"/>
  <c r="Q869" i="9" s="1"/>
  <c r="S868" i="9"/>
  <c r="J868" i="9"/>
  <c r="R868" i="9" s="1"/>
  <c r="I868" i="9"/>
  <c r="Q868" i="9" s="1"/>
  <c r="S867" i="9"/>
  <c r="J867" i="9"/>
  <c r="R867" i="9" s="1"/>
  <c r="I867" i="9"/>
  <c r="Q867" i="9" s="1"/>
  <c r="S866" i="9"/>
  <c r="J866" i="9"/>
  <c r="R866" i="9" s="1"/>
  <c r="I866" i="9"/>
  <c r="Q866" i="9" s="1"/>
  <c r="S865" i="9"/>
  <c r="J865" i="9"/>
  <c r="R865" i="9" s="1"/>
  <c r="I865" i="9"/>
  <c r="Q865" i="9" s="1"/>
  <c r="S864" i="9"/>
  <c r="J864" i="9"/>
  <c r="R864" i="9" s="1"/>
  <c r="I864" i="9"/>
  <c r="Q864" i="9" s="1"/>
  <c r="S863" i="9"/>
  <c r="J863" i="9"/>
  <c r="R863" i="9" s="1"/>
  <c r="I863" i="9"/>
  <c r="Q863" i="9" s="1"/>
  <c r="S862" i="9"/>
  <c r="J862" i="9"/>
  <c r="R862" i="9" s="1"/>
  <c r="I862" i="9"/>
  <c r="Q862" i="9" s="1"/>
  <c r="S861" i="9"/>
  <c r="J861" i="9"/>
  <c r="R861" i="9" s="1"/>
  <c r="I861" i="9"/>
  <c r="Q861" i="9" s="1"/>
  <c r="S860" i="9"/>
  <c r="J860" i="9"/>
  <c r="R860" i="9" s="1"/>
  <c r="I860" i="9"/>
  <c r="Q860" i="9" s="1"/>
  <c r="S859" i="9"/>
  <c r="J859" i="9"/>
  <c r="R859" i="9" s="1"/>
  <c r="I859" i="9"/>
  <c r="Q859" i="9" s="1"/>
  <c r="S858" i="9"/>
  <c r="J858" i="9"/>
  <c r="R858" i="9" s="1"/>
  <c r="I858" i="9"/>
  <c r="Q858" i="9" s="1"/>
  <c r="S857" i="9"/>
  <c r="J857" i="9"/>
  <c r="R857" i="9" s="1"/>
  <c r="I857" i="9"/>
  <c r="Q857" i="9" s="1"/>
  <c r="S856" i="9"/>
  <c r="J856" i="9"/>
  <c r="R856" i="9" s="1"/>
  <c r="I856" i="9"/>
  <c r="Q856" i="9" s="1"/>
  <c r="S855" i="9"/>
  <c r="J855" i="9"/>
  <c r="R855" i="9" s="1"/>
  <c r="I855" i="9"/>
  <c r="Q855" i="9" s="1"/>
  <c r="S854" i="9"/>
  <c r="J854" i="9"/>
  <c r="R854" i="9" s="1"/>
  <c r="I854" i="9"/>
  <c r="Q854" i="9" s="1"/>
  <c r="S853" i="9"/>
  <c r="J853" i="9"/>
  <c r="R853" i="9" s="1"/>
  <c r="I853" i="9"/>
  <c r="Q853" i="9" s="1"/>
  <c r="S852" i="9"/>
  <c r="J852" i="9"/>
  <c r="R852" i="9" s="1"/>
  <c r="I852" i="9"/>
  <c r="Q852" i="9" s="1"/>
  <c r="S851" i="9"/>
  <c r="J851" i="9"/>
  <c r="R851" i="9" s="1"/>
  <c r="I851" i="9"/>
  <c r="Q851" i="9" s="1"/>
  <c r="S850" i="9"/>
  <c r="J850" i="9"/>
  <c r="R850" i="9" s="1"/>
  <c r="I850" i="9"/>
  <c r="Q850" i="9" s="1"/>
  <c r="S849" i="9"/>
  <c r="J849" i="9"/>
  <c r="R849" i="9" s="1"/>
  <c r="I849" i="9"/>
  <c r="Q849" i="9" s="1"/>
  <c r="S848" i="9"/>
  <c r="J848" i="9"/>
  <c r="R848" i="9" s="1"/>
  <c r="I848" i="9"/>
  <c r="Q848" i="9" s="1"/>
  <c r="S847" i="9"/>
  <c r="J847" i="9"/>
  <c r="R847" i="9" s="1"/>
  <c r="I847" i="9"/>
  <c r="Q847" i="9" s="1"/>
  <c r="S846" i="9"/>
  <c r="J846" i="9"/>
  <c r="R846" i="9" s="1"/>
  <c r="I846" i="9"/>
  <c r="Q846" i="9" s="1"/>
  <c r="S845" i="9"/>
  <c r="J845" i="9"/>
  <c r="R845" i="9" s="1"/>
  <c r="I845" i="9"/>
  <c r="Q845" i="9" s="1"/>
  <c r="S844" i="9"/>
  <c r="J844" i="9"/>
  <c r="R844" i="9" s="1"/>
  <c r="I844" i="9"/>
  <c r="Q844" i="9" s="1"/>
  <c r="S843" i="9"/>
  <c r="J843" i="9"/>
  <c r="R843" i="9" s="1"/>
  <c r="I843" i="9"/>
  <c r="Q843" i="9" s="1"/>
  <c r="S842" i="9"/>
  <c r="J842" i="9"/>
  <c r="R842" i="9" s="1"/>
  <c r="I842" i="9"/>
  <c r="Q842" i="9" s="1"/>
  <c r="S841" i="9"/>
  <c r="J841" i="9"/>
  <c r="R841" i="9" s="1"/>
  <c r="I841" i="9"/>
  <c r="Q841" i="9" s="1"/>
  <c r="S840" i="9"/>
  <c r="J840" i="9"/>
  <c r="R840" i="9" s="1"/>
  <c r="I840" i="9"/>
  <c r="Q840" i="9" s="1"/>
  <c r="S839" i="9"/>
  <c r="J839" i="9"/>
  <c r="R839" i="9" s="1"/>
  <c r="I839" i="9"/>
  <c r="Q839" i="9" s="1"/>
  <c r="S838" i="9"/>
  <c r="J838" i="9"/>
  <c r="R838" i="9" s="1"/>
  <c r="I838" i="9"/>
  <c r="Q838" i="9" s="1"/>
  <c r="S837" i="9"/>
  <c r="J837" i="9"/>
  <c r="R837" i="9" s="1"/>
  <c r="I837" i="9"/>
  <c r="Q837" i="9" s="1"/>
  <c r="S836" i="9"/>
  <c r="J836" i="9"/>
  <c r="R836" i="9" s="1"/>
  <c r="I836" i="9"/>
  <c r="Q836" i="9" s="1"/>
  <c r="S835" i="9"/>
  <c r="J835" i="9"/>
  <c r="R835" i="9" s="1"/>
  <c r="I835" i="9"/>
  <c r="Q835" i="9" s="1"/>
  <c r="S834" i="9"/>
  <c r="J834" i="9"/>
  <c r="R834" i="9" s="1"/>
  <c r="I834" i="9"/>
  <c r="Q834" i="9" s="1"/>
  <c r="S833" i="9"/>
  <c r="J833" i="9"/>
  <c r="R833" i="9" s="1"/>
  <c r="I833" i="9"/>
  <c r="Q833" i="9" s="1"/>
  <c r="S832" i="9"/>
  <c r="J832" i="9"/>
  <c r="R832" i="9" s="1"/>
  <c r="I832" i="9"/>
  <c r="Q832" i="9" s="1"/>
  <c r="S831" i="9"/>
  <c r="J831" i="9"/>
  <c r="R831" i="9" s="1"/>
  <c r="I831" i="9"/>
  <c r="Q831" i="9" s="1"/>
  <c r="S830" i="9"/>
  <c r="J830" i="9"/>
  <c r="R830" i="9" s="1"/>
  <c r="I830" i="9"/>
  <c r="Q830" i="9" s="1"/>
  <c r="S829" i="9"/>
  <c r="J829" i="9"/>
  <c r="R829" i="9" s="1"/>
  <c r="I829" i="9"/>
  <c r="Q829" i="9" s="1"/>
  <c r="S828" i="9"/>
  <c r="J828" i="9"/>
  <c r="R828" i="9" s="1"/>
  <c r="I828" i="9"/>
  <c r="Q828" i="9" s="1"/>
  <c r="S827" i="9"/>
  <c r="J827" i="9"/>
  <c r="R827" i="9" s="1"/>
  <c r="I827" i="9"/>
  <c r="Q827" i="9" s="1"/>
  <c r="S826" i="9"/>
  <c r="J826" i="9"/>
  <c r="R826" i="9" s="1"/>
  <c r="I826" i="9"/>
  <c r="Q826" i="9" s="1"/>
  <c r="S825" i="9"/>
  <c r="J825" i="9"/>
  <c r="R825" i="9" s="1"/>
  <c r="I825" i="9"/>
  <c r="Q825" i="9" s="1"/>
  <c r="S824" i="9"/>
  <c r="J824" i="9"/>
  <c r="R824" i="9" s="1"/>
  <c r="I824" i="9"/>
  <c r="Q824" i="9" s="1"/>
  <c r="S823" i="9"/>
  <c r="J823" i="9"/>
  <c r="R823" i="9" s="1"/>
  <c r="I823" i="9"/>
  <c r="Q823" i="9" s="1"/>
  <c r="S822" i="9"/>
  <c r="J822" i="9"/>
  <c r="R822" i="9" s="1"/>
  <c r="I822" i="9"/>
  <c r="Q822" i="9" s="1"/>
  <c r="S821" i="9"/>
  <c r="J821" i="9"/>
  <c r="R821" i="9" s="1"/>
  <c r="I821" i="9"/>
  <c r="Q821" i="9" s="1"/>
  <c r="S820" i="9"/>
  <c r="J820" i="9"/>
  <c r="R820" i="9" s="1"/>
  <c r="I820" i="9"/>
  <c r="Q820" i="9" s="1"/>
  <c r="S819" i="9"/>
  <c r="J819" i="9"/>
  <c r="R819" i="9" s="1"/>
  <c r="I819" i="9"/>
  <c r="Q819" i="9" s="1"/>
  <c r="S818" i="9"/>
  <c r="J818" i="9"/>
  <c r="R818" i="9" s="1"/>
  <c r="I818" i="9"/>
  <c r="Q818" i="9" s="1"/>
  <c r="S817" i="9"/>
  <c r="J817" i="9"/>
  <c r="R817" i="9" s="1"/>
  <c r="I817" i="9"/>
  <c r="Q817" i="9" s="1"/>
  <c r="S816" i="9"/>
  <c r="J816" i="9"/>
  <c r="R816" i="9" s="1"/>
  <c r="I816" i="9"/>
  <c r="Q816" i="9" s="1"/>
  <c r="S815" i="9"/>
  <c r="J815" i="9"/>
  <c r="R815" i="9" s="1"/>
  <c r="I815" i="9"/>
  <c r="Q815" i="9" s="1"/>
  <c r="S814" i="9"/>
  <c r="J814" i="9"/>
  <c r="R814" i="9" s="1"/>
  <c r="I814" i="9"/>
  <c r="Q814" i="9" s="1"/>
  <c r="S813" i="9"/>
  <c r="J813" i="9"/>
  <c r="R813" i="9" s="1"/>
  <c r="I813" i="9"/>
  <c r="Q813" i="9" s="1"/>
  <c r="S812" i="9"/>
  <c r="J812" i="9"/>
  <c r="R812" i="9" s="1"/>
  <c r="I812" i="9"/>
  <c r="Q812" i="9" s="1"/>
  <c r="S811" i="9"/>
  <c r="J811" i="9"/>
  <c r="R811" i="9" s="1"/>
  <c r="I811" i="9"/>
  <c r="Q811" i="9" s="1"/>
  <c r="S810" i="9"/>
  <c r="J810" i="9"/>
  <c r="R810" i="9" s="1"/>
  <c r="I810" i="9"/>
  <c r="Q810" i="9" s="1"/>
  <c r="S809" i="9"/>
  <c r="J809" i="9"/>
  <c r="R809" i="9" s="1"/>
  <c r="I809" i="9"/>
  <c r="Q809" i="9" s="1"/>
  <c r="S808" i="9"/>
  <c r="J808" i="9"/>
  <c r="R808" i="9" s="1"/>
  <c r="I808" i="9"/>
  <c r="Q808" i="9" s="1"/>
  <c r="S807" i="9"/>
  <c r="J807" i="9"/>
  <c r="R807" i="9" s="1"/>
  <c r="I807" i="9"/>
  <c r="Q807" i="9" s="1"/>
  <c r="S806" i="9"/>
  <c r="J806" i="9"/>
  <c r="R806" i="9" s="1"/>
  <c r="I806" i="9"/>
  <c r="Q806" i="9" s="1"/>
  <c r="S805" i="9"/>
  <c r="J805" i="9"/>
  <c r="R805" i="9" s="1"/>
  <c r="I805" i="9"/>
  <c r="Q805" i="9" s="1"/>
  <c r="S804" i="9"/>
  <c r="J804" i="9"/>
  <c r="R804" i="9" s="1"/>
  <c r="I804" i="9"/>
  <c r="Q804" i="9" s="1"/>
  <c r="S803" i="9"/>
  <c r="J803" i="9"/>
  <c r="R803" i="9" s="1"/>
  <c r="I803" i="9"/>
  <c r="Q803" i="9" s="1"/>
  <c r="S802" i="9"/>
  <c r="J802" i="9"/>
  <c r="R802" i="9" s="1"/>
  <c r="I802" i="9"/>
  <c r="Q802" i="9" s="1"/>
  <c r="S801" i="9"/>
  <c r="J801" i="9"/>
  <c r="R801" i="9" s="1"/>
  <c r="I801" i="9"/>
  <c r="Q801" i="9" s="1"/>
  <c r="S800" i="9"/>
  <c r="J800" i="9"/>
  <c r="R800" i="9" s="1"/>
  <c r="I800" i="9"/>
  <c r="Q800" i="9" s="1"/>
  <c r="S799" i="9"/>
  <c r="J799" i="9"/>
  <c r="R799" i="9" s="1"/>
  <c r="I799" i="9"/>
  <c r="Q799" i="9" s="1"/>
  <c r="S798" i="9"/>
  <c r="J798" i="9"/>
  <c r="R798" i="9" s="1"/>
  <c r="I798" i="9"/>
  <c r="Q798" i="9" s="1"/>
  <c r="S797" i="9"/>
  <c r="J797" i="9"/>
  <c r="R797" i="9" s="1"/>
  <c r="I797" i="9"/>
  <c r="Q797" i="9" s="1"/>
  <c r="S796" i="9"/>
  <c r="J796" i="9"/>
  <c r="R796" i="9" s="1"/>
  <c r="I796" i="9"/>
  <c r="Q796" i="9" s="1"/>
  <c r="S795" i="9"/>
  <c r="J795" i="9"/>
  <c r="R795" i="9" s="1"/>
  <c r="I795" i="9"/>
  <c r="Q795" i="9" s="1"/>
  <c r="S794" i="9"/>
  <c r="J794" i="9"/>
  <c r="R794" i="9" s="1"/>
  <c r="I794" i="9"/>
  <c r="Q794" i="9" s="1"/>
  <c r="S793" i="9"/>
  <c r="J793" i="9"/>
  <c r="R793" i="9" s="1"/>
  <c r="I793" i="9"/>
  <c r="Q793" i="9" s="1"/>
  <c r="S792" i="9"/>
  <c r="J792" i="9"/>
  <c r="R792" i="9" s="1"/>
  <c r="I792" i="9"/>
  <c r="Q792" i="9" s="1"/>
  <c r="S791" i="9"/>
  <c r="J791" i="9"/>
  <c r="R791" i="9" s="1"/>
  <c r="I791" i="9"/>
  <c r="Q791" i="9" s="1"/>
  <c r="S790" i="9"/>
  <c r="J790" i="9"/>
  <c r="R790" i="9" s="1"/>
  <c r="I790" i="9"/>
  <c r="Q790" i="9" s="1"/>
  <c r="S789" i="9"/>
  <c r="J789" i="9"/>
  <c r="R789" i="9" s="1"/>
  <c r="I789" i="9"/>
  <c r="Q789" i="9" s="1"/>
  <c r="S788" i="9"/>
  <c r="J788" i="9"/>
  <c r="R788" i="9" s="1"/>
  <c r="I788" i="9"/>
  <c r="Q788" i="9" s="1"/>
  <c r="S787" i="9"/>
  <c r="J787" i="9"/>
  <c r="R787" i="9" s="1"/>
  <c r="I787" i="9"/>
  <c r="Q787" i="9" s="1"/>
  <c r="S786" i="9"/>
  <c r="J786" i="9"/>
  <c r="R786" i="9" s="1"/>
  <c r="I786" i="9"/>
  <c r="Q786" i="9" s="1"/>
  <c r="S785" i="9"/>
  <c r="J785" i="9"/>
  <c r="R785" i="9" s="1"/>
  <c r="I785" i="9"/>
  <c r="Q785" i="9" s="1"/>
  <c r="S784" i="9"/>
  <c r="J784" i="9"/>
  <c r="R784" i="9" s="1"/>
  <c r="I784" i="9"/>
  <c r="Q784" i="9" s="1"/>
  <c r="S783" i="9"/>
  <c r="J783" i="9"/>
  <c r="R783" i="9" s="1"/>
  <c r="I783" i="9"/>
  <c r="Q783" i="9" s="1"/>
  <c r="S782" i="9"/>
  <c r="J782" i="9"/>
  <c r="R782" i="9" s="1"/>
  <c r="I782" i="9"/>
  <c r="Q782" i="9" s="1"/>
  <c r="S781" i="9"/>
  <c r="J781" i="9"/>
  <c r="R781" i="9" s="1"/>
  <c r="I781" i="9"/>
  <c r="Q781" i="9" s="1"/>
  <c r="S780" i="9"/>
  <c r="J780" i="9"/>
  <c r="R780" i="9" s="1"/>
  <c r="I780" i="9"/>
  <c r="Q780" i="9" s="1"/>
  <c r="S779" i="9"/>
  <c r="J779" i="9"/>
  <c r="R779" i="9" s="1"/>
  <c r="I779" i="9"/>
  <c r="Q779" i="9" s="1"/>
  <c r="S778" i="9"/>
  <c r="J778" i="9"/>
  <c r="R778" i="9" s="1"/>
  <c r="I778" i="9"/>
  <c r="Q778" i="9" s="1"/>
  <c r="S777" i="9"/>
  <c r="J777" i="9"/>
  <c r="R777" i="9" s="1"/>
  <c r="I777" i="9"/>
  <c r="Q777" i="9" s="1"/>
  <c r="S776" i="9"/>
  <c r="J776" i="9"/>
  <c r="R776" i="9" s="1"/>
  <c r="I776" i="9"/>
  <c r="Q776" i="9" s="1"/>
  <c r="S775" i="9"/>
  <c r="J775" i="9"/>
  <c r="R775" i="9" s="1"/>
  <c r="I775" i="9"/>
  <c r="Q775" i="9" s="1"/>
  <c r="S774" i="9"/>
  <c r="J774" i="9"/>
  <c r="R774" i="9" s="1"/>
  <c r="I774" i="9"/>
  <c r="Q774" i="9" s="1"/>
  <c r="S773" i="9"/>
  <c r="J773" i="9"/>
  <c r="R773" i="9" s="1"/>
  <c r="I773" i="9"/>
  <c r="Q773" i="9" s="1"/>
  <c r="S772" i="9"/>
  <c r="J772" i="9"/>
  <c r="R772" i="9" s="1"/>
  <c r="I772" i="9"/>
  <c r="Q772" i="9" s="1"/>
  <c r="S771" i="9"/>
  <c r="J771" i="9"/>
  <c r="R771" i="9" s="1"/>
  <c r="I771" i="9"/>
  <c r="Q771" i="9" s="1"/>
  <c r="S770" i="9"/>
  <c r="J770" i="9"/>
  <c r="R770" i="9" s="1"/>
  <c r="I770" i="9"/>
  <c r="Q770" i="9" s="1"/>
  <c r="S769" i="9"/>
  <c r="J769" i="9"/>
  <c r="R769" i="9" s="1"/>
  <c r="I769" i="9"/>
  <c r="Q769" i="9" s="1"/>
  <c r="S768" i="9"/>
  <c r="J768" i="9"/>
  <c r="R768" i="9" s="1"/>
  <c r="I768" i="9"/>
  <c r="Q768" i="9" s="1"/>
  <c r="S767" i="9"/>
  <c r="J767" i="9"/>
  <c r="R767" i="9" s="1"/>
  <c r="I767" i="9"/>
  <c r="Q767" i="9" s="1"/>
  <c r="S766" i="9"/>
  <c r="J766" i="9"/>
  <c r="R766" i="9" s="1"/>
  <c r="I766" i="9"/>
  <c r="Q766" i="9" s="1"/>
  <c r="S765" i="9"/>
  <c r="J765" i="9"/>
  <c r="R765" i="9" s="1"/>
  <c r="I765" i="9"/>
  <c r="Q765" i="9" s="1"/>
  <c r="S764" i="9"/>
  <c r="J764" i="9"/>
  <c r="R764" i="9" s="1"/>
  <c r="I764" i="9"/>
  <c r="Q764" i="9" s="1"/>
  <c r="S763" i="9"/>
  <c r="J763" i="9"/>
  <c r="R763" i="9" s="1"/>
  <c r="I763" i="9"/>
  <c r="Q763" i="9" s="1"/>
  <c r="S762" i="9"/>
  <c r="J762" i="9"/>
  <c r="R762" i="9" s="1"/>
  <c r="I762" i="9"/>
  <c r="Q762" i="9" s="1"/>
  <c r="S761" i="9"/>
  <c r="J761" i="9"/>
  <c r="R761" i="9" s="1"/>
  <c r="I761" i="9"/>
  <c r="Q761" i="9" s="1"/>
  <c r="S760" i="9"/>
  <c r="J760" i="9"/>
  <c r="R760" i="9" s="1"/>
  <c r="I760" i="9"/>
  <c r="Q760" i="9" s="1"/>
  <c r="S759" i="9"/>
  <c r="J759" i="9"/>
  <c r="R759" i="9" s="1"/>
  <c r="I759" i="9"/>
  <c r="Q759" i="9" s="1"/>
  <c r="S758" i="9"/>
  <c r="J758" i="9"/>
  <c r="R758" i="9" s="1"/>
  <c r="I758" i="9"/>
  <c r="Q758" i="9" s="1"/>
  <c r="S757" i="9"/>
  <c r="J757" i="9"/>
  <c r="R757" i="9" s="1"/>
  <c r="I757" i="9"/>
  <c r="Q757" i="9" s="1"/>
  <c r="S756" i="9"/>
  <c r="J756" i="9"/>
  <c r="R756" i="9" s="1"/>
  <c r="I756" i="9"/>
  <c r="Q756" i="9" s="1"/>
  <c r="S755" i="9"/>
  <c r="J755" i="9"/>
  <c r="R755" i="9" s="1"/>
  <c r="I755" i="9"/>
  <c r="Q755" i="9" s="1"/>
  <c r="S754" i="9"/>
  <c r="J754" i="9"/>
  <c r="R754" i="9" s="1"/>
  <c r="I754" i="9"/>
  <c r="Q754" i="9" s="1"/>
  <c r="S753" i="9"/>
  <c r="J753" i="9"/>
  <c r="R753" i="9" s="1"/>
  <c r="I753" i="9"/>
  <c r="Q753" i="9" s="1"/>
  <c r="S752" i="9"/>
  <c r="J752" i="9"/>
  <c r="R752" i="9" s="1"/>
  <c r="I752" i="9"/>
  <c r="Q752" i="9" s="1"/>
  <c r="S751" i="9"/>
  <c r="J751" i="9"/>
  <c r="R751" i="9" s="1"/>
  <c r="I751" i="9"/>
  <c r="Q751" i="9" s="1"/>
  <c r="S750" i="9"/>
  <c r="J750" i="9"/>
  <c r="R750" i="9" s="1"/>
  <c r="I750" i="9"/>
  <c r="Q750" i="9" s="1"/>
  <c r="S749" i="9"/>
  <c r="J749" i="9"/>
  <c r="R749" i="9" s="1"/>
  <c r="I749" i="9"/>
  <c r="Q749" i="9" s="1"/>
  <c r="S748" i="9"/>
  <c r="J748" i="9"/>
  <c r="R748" i="9" s="1"/>
  <c r="I748" i="9"/>
  <c r="Q748" i="9" s="1"/>
  <c r="S747" i="9"/>
  <c r="J747" i="9"/>
  <c r="R747" i="9" s="1"/>
  <c r="I747" i="9"/>
  <c r="Q747" i="9" s="1"/>
  <c r="S746" i="9"/>
  <c r="J746" i="9"/>
  <c r="R746" i="9" s="1"/>
  <c r="I746" i="9"/>
  <c r="Q746" i="9" s="1"/>
  <c r="S745" i="9"/>
  <c r="J745" i="9"/>
  <c r="R745" i="9" s="1"/>
  <c r="I745" i="9"/>
  <c r="Q745" i="9" s="1"/>
  <c r="S744" i="9"/>
  <c r="J744" i="9"/>
  <c r="R744" i="9" s="1"/>
  <c r="I744" i="9"/>
  <c r="Q744" i="9" s="1"/>
  <c r="S743" i="9"/>
  <c r="J743" i="9"/>
  <c r="R743" i="9" s="1"/>
  <c r="I743" i="9"/>
  <c r="Q743" i="9" s="1"/>
  <c r="S742" i="9"/>
  <c r="J742" i="9"/>
  <c r="R742" i="9" s="1"/>
  <c r="I742" i="9"/>
  <c r="Q742" i="9" s="1"/>
  <c r="S741" i="9"/>
  <c r="J741" i="9"/>
  <c r="R741" i="9" s="1"/>
  <c r="I741" i="9"/>
  <c r="Q741" i="9" s="1"/>
  <c r="S740" i="9"/>
  <c r="J740" i="9"/>
  <c r="R740" i="9" s="1"/>
  <c r="I740" i="9"/>
  <c r="Q740" i="9" s="1"/>
  <c r="S739" i="9"/>
  <c r="J739" i="9"/>
  <c r="R739" i="9" s="1"/>
  <c r="I739" i="9"/>
  <c r="Q739" i="9" s="1"/>
  <c r="S738" i="9"/>
  <c r="J738" i="9"/>
  <c r="R738" i="9" s="1"/>
  <c r="I738" i="9"/>
  <c r="Q738" i="9" s="1"/>
  <c r="S737" i="9"/>
  <c r="J737" i="9"/>
  <c r="R737" i="9" s="1"/>
  <c r="I737" i="9"/>
  <c r="Q737" i="9" s="1"/>
  <c r="S736" i="9"/>
  <c r="J736" i="9"/>
  <c r="R736" i="9" s="1"/>
  <c r="I736" i="9"/>
  <c r="Q736" i="9" s="1"/>
  <c r="S735" i="9"/>
  <c r="J735" i="9"/>
  <c r="R735" i="9" s="1"/>
  <c r="I735" i="9"/>
  <c r="Q735" i="9" s="1"/>
  <c r="S734" i="9"/>
  <c r="J734" i="9"/>
  <c r="R734" i="9" s="1"/>
  <c r="I734" i="9"/>
  <c r="Q734" i="9" s="1"/>
  <c r="S733" i="9"/>
  <c r="J733" i="9"/>
  <c r="R733" i="9" s="1"/>
  <c r="I733" i="9"/>
  <c r="Q733" i="9" s="1"/>
  <c r="S732" i="9"/>
  <c r="J732" i="9"/>
  <c r="R732" i="9" s="1"/>
  <c r="I732" i="9"/>
  <c r="Q732" i="9" s="1"/>
  <c r="S731" i="9"/>
  <c r="J731" i="9"/>
  <c r="R731" i="9" s="1"/>
  <c r="I731" i="9"/>
  <c r="Q731" i="9" s="1"/>
  <c r="S730" i="9"/>
  <c r="J730" i="9"/>
  <c r="R730" i="9" s="1"/>
  <c r="I730" i="9"/>
  <c r="Q730" i="9" s="1"/>
  <c r="S729" i="9"/>
  <c r="J729" i="9"/>
  <c r="R729" i="9" s="1"/>
  <c r="I729" i="9"/>
  <c r="Q729" i="9" s="1"/>
  <c r="J728" i="9"/>
  <c r="R728" i="9" s="1"/>
  <c r="I728" i="9"/>
  <c r="Q728" i="9" s="1"/>
  <c r="J727" i="9"/>
  <c r="R727" i="9" s="1"/>
  <c r="I727" i="9"/>
  <c r="Q727" i="9" s="1"/>
  <c r="S726" i="9"/>
  <c r="J726" i="9"/>
  <c r="I726" i="9"/>
  <c r="Q726" i="9" s="1"/>
  <c r="S725" i="9"/>
  <c r="J725" i="9"/>
  <c r="I725" i="9"/>
  <c r="Q725" i="9" s="1"/>
  <c r="S724" i="9"/>
  <c r="J724" i="9"/>
  <c r="I724" i="9"/>
  <c r="Q724" i="9" s="1"/>
  <c r="S723" i="9"/>
  <c r="J723" i="9"/>
  <c r="I723" i="9"/>
  <c r="Q723" i="9" s="1"/>
  <c r="S722" i="9"/>
  <c r="J722" i="9"/>
  <c r="I722" i="9"/>
  <c r="Q722" i="9" s="1"/>
  <c r="S721" i="9"/>
  <c r="J721" i="9"/>
  <c r="I721" i="9"/>
  <c r="Q721" i="9" s="1"/>
  <c r="S720" i="9"/>
  <c r="J720" i="9"/>
  <c r="I720" i="9"/>
  <c r="Q720" i="9" s="1"/>
  <c r="S719" i="9"/>
  <c r="J719" i="9"/>
  <c r="I719" i="9"/>
  <c r="Q719" i="9" s="1"/>
  <c r="S718" i="9"/>
  <c r="J718" i="9"/>
  <c r="I718" i="9"/>
  <c r="Q718" i="9" s="1"/>
  <c r="S717" i="9"/>
  <c r="J717" i="9"/>
  <c r="I717" i="9"/>
  <c r="Q717" i="9" s="1"/>
  <c r="S716" i="9"/>
  <c r="J716" i="9"/>
  <c r="I716" i="9"/>
  <c r="Q716" i="9" s="1"/>
  <c r="S715" i="9"/>
  <c r="J715" i="9"/>
  <c r="I715" i="9"/>
  <c r="Q715" i="9" s="1"/>
  <c r="S714" i="9"/>
  <c r="J714" i="9"/>
  <c r="I714" i="9"/>
  <c r="Q714" i="9" s="1"/>
  <c r="S713" i="9"/>
  <c r="J713" i="9"/>
  <c r="I713" i="9"/>
  <c r="Q713" i="9" s="1"/>
  <c r="S712" i="9"/>
  <c r="J712" i="9"/>
  <c r="I712" i="9"/>
  <c r="Q712" i="9" s="1"/>
  <c r="S711" i="9"/>
  <c r="J711" i="9"/>
  <c r="I711" i="9"/>
  <c r="Q711" i="9" s="1"/>
  <c r="S710" i="9"/>
  <c r="J710" i="9"/>
  <c r="I710" i="9"/>
  <c r="Q710" i="9" s="1"/>
  <c r="S709" i="9"/>
  <c r="J709" i="9"/>
  <c r="I709" i="9"/>
  <c r="Q709" i="9" s="1"/>
  <c r="S708" i="9"/>
  <c r="J708" i="9"/>
  <c r="I708" i="9"/>
  <c r="Q708" i="9" s="1"/>
  <c r="S707" i="9"/>
  <c r="J707" i="9"/>
  <c r="I707" i="9"/>
  <c r="Q707" i="9" s="1"/>
  <c r="S706" i="9"/>
  <c r="J706" i="9"/>
  <c r="I706" i="9"/>
  <c r="Q706" i="9" s="1"/>
  <c r="S705" i="9"/>
  <c r="J705" i="9"/>
  <c r="I705" i="9"/>
  <c r="Q705" i="9" s="1"/>
  <c r="S704" i="9"/>
  <c r="J704" i="9"/>
  <c r="I704" i="9"/>
  <c r="Q704" i="9" s="1"/>
  <c r="J703" i="9"/>
  <c r="I703" i="9"/>
  <c r="Q703" i="9" s="1"/>
  <c r="S702" i="9"/>
  <c r="J702" i="9"/>
  <c r="I702" i="9"/>
  <c r="Q702" i="9" s="1"/>
  <c r="S701" i="9"/>
  <c r="J701" i="9"/>
  <c r="I701" i="9"/>
  <c r="Q701" i="9" s="1"/>
  <c r="S700" i="9"/>
  <c r="J700" i="9"/>
  <c r="I700" i="9"/>
  <c r="Q700" i="9" s="1"/>
  <c r="S699" i="9"/>
  <c r="J699" i="9"/>
  <c r="I699" i="9"/>
  <c r="Q699" i="9" s="1"/>
  <c r="S698" i="9"/>
  <c r="J698" i="9"/>
  <c r="I698" i="9"/>
  <c r="Q698" i="9" s="1"/>
  <c r="S697" i="9"/>
  <c r="J697" i="9"/>
  <c r="I697" i="9"/>
  <c r="Q697" i="9" s="1"/>
  <c r="S696" i="9"/>
  <c r="J696" i="9"/>
  <c r="I696" i="9"/>
  <c r="Q696" i="9" s="1"/>
  <c r="S695" i="9"/>
  <c r="J695" i="9"/>
  <c r="I695" i="9"/>
  <c r="Q695" i="9" s="1"/>
  <c r="S694" i="9"/>
  <c r="J694" i="9"/>
  <c r="I694" i="9"/>
  <c r="Q694" i="9" s="1"/>
  <c r="S693" i="9"/>
  <c r="J693" i="9"/>
  <c r="I693" i="9"/>
  <c r="Q693" i="9" s="1"/>
  <c r="S692" i="9"/>
  <c r="J692" i="9"/>
  <c r="I692" i="9"/>
  <c r="Q692" i="9" s="1"/>
  <c r="S691" i="9"/>
  <c r="J691" i="9"/>
  <c r="I691" i="9"/>
  <c r="Q691" i="9" s="1"/>
  <c r="S690" i="9"/>
  <c r="J690" i="9"/>
  <c r="I690" i="9"/>
  <c r="Q690" i="9" s="1"/>
  <c r="S689" i="9"/>
  <c r="J689" i="9"/>
  <c r="I689" i="9"/>
  <c r="Q689" i="9" s="1"/>
  <c r="S688" i="9"/>
  <c r="J688" i="9"/>
  <c r="I688" i="9"/>
  <c r="Q688" i="9" s="1"/>
  <c r="S687" i="9"/>
  <c r="J687" i="9"/>
  <c r="I687" i="9"/>
  <c r="Q687" i="9" s="1"/>
  <c r="S686" i="9"/>
  <c r="J686" i="9"/>
  <c r="I686" i="9"/>
  <c r="Q686" i="9" s="1"/>
  <c r="S685" i="9"/>
  <c r="J685" i="9"/>
  <c r="I685" i="9"/>
  <c r="Q685" i="9" s="1"/>
  <c r="S684" i="9"/>
  <c r="J684" i="9"/>
  <c r="I684" i="9"/>
  <c r="Q684" i="9" s="1"/>
  <c r="S683" i="9"/>
  <c r="J683" i="9"/>
  <c r="I683" i="9"/>
  <c r="Q683" i="9" s="1"/>
  <c r="S682" i="9"/>
  <c r="J682" i="9"/>
  <c r="I682" i="9"/>
  <c r="Q682" i="9" s="1"/>
  <c r="S681" i="9"/>
  <c r="J681" i="9"/>
  <c r="I681" i="9"/>
  <c r="Q681" i="9" s="1"/>
  <c r="S680" i="9"/>
  <c r="J680" i="9"/>
  <c r="I680" i="9"/>
  <c r="Q680" i="9" s="1"/>
  <c r="J679" i="9"/>
  <c r="I679" i="9"/>
  <c r="Q679" i="9" s="1"/>
  <c r="S678" i="9"/>
  <c r="J678" i="9"/>
  <c r="I678" i="9"/>
  <c r="Q678" i="9" s="1"/>
  <c r="S677" i="9"/>
  <c r="J677" i="9"/>
  <c r="I677" i="9"/>
  <c r="Q677" i="9" s="1"/>
  <c r="S676" i="9"/>
  <c r="J676" i="9"/>
  <c r="I676" i="9"/>
  <c r="Q676" i="9" s="1"/>
  <c r="S675" i="9"/>
  <c r="J675" i="9"/>
  <c r="I675" i="9"/>
  <c r="Q675" i="9" s="1"/>
  <c r="S674" i="9"/>
  <c r="J674" i="9"/>
  <c r="I674" i="9"/>
  <c r="Q674" i="9" s="1"/>
  <c r="S673" i="9"/>
  <c r="J673" i="9"/>
  <c r="I673" i="9"/>
  <c r="Q673" i="9" s="1"/>
  <c r="S672" i="9"/>
  <c r="J672" i="9"/>
  <c r="I672" i="9"/>
  <c r="Q672" i="9" s="1"/>
  <c r="S671" i="9"/>
  <c r="J671" i="9"/>
  <c r="I671" i="9"/>
  <c r="Q671" i="9" s="1"/>
  <c r="S670" i="9"/>
  <c r="J670" i="9"/>
  <c r="I670" i="9"/>
  <c r="Q670" i="9" s="1"/>
  <c r="S669" i="9"/>
  <c r="J669" i="9"/>
  <c r="I669" i="9"/>
  <c r="Q669" i="9" s="1"/>
  <c r="S668" i="9"/>
  <c r="J668" i="9"/>
  <c r="I668" i="9"/>
  <c r="Q668" i="9" s="1"/>
  <c r="S667" i="9"/>
  <c r="J667" i="9"/>
  <c r="I667" i="9"/>
  <c r="Q667" i="9" s="1"/>
  <c r="S666" i="9"/>
  <c r="J666" i="9"/>
  <c r="I666" i="9"/>
  <c r="Q666" i="9" s="1"/>
  <c r="S665" i="9"/>
  <c r="J665" i="9"/>
  <c r="I665" i="9"/>
  <c r="Q665" i="9" s="1"/>
  <c r="S664" i="9"/>
  <c r="J664" i="9"/>
  <c r="I664" i="9"/>
  <c r="Q664" i="9" s="1"/>
  <c r="S663" i="9"/>
  <c r="J663" i="9"/>
  <c r="I663" i="9"/>
  <c r="Q663" i="9" s="1"/>
  <c r="S662" i="9"/>
  <c r="J662" i="9"/>
  <c r="I662" i="9"/>
  <c r="Q662" i="9" s="1"/>
  <c r="S661" i="9"/>
  <c r="J661" i="9"/>
  <c r="I661" i="9"/>
  <c r="Q661" i="9" s="1"/>
  <c r="S660" i="9"/>
  <c r="J660" i="9"/>
  <c r="I660" i="9"/>
  <c r="Q660" i="9" s="1"/>
  <c r="S659" i="9"/>
  <c r="J659" i="9"/>
  <c r="I659" i="9"/>
  <c r="Q659" i="9" s="1"/>
  <c r="S658" i="9"/>
  <c r="J658" i="9"/>
  <c r="I658" i="9"/>
  <c r="Q658" i="9" s="1"/>
  <c r="S657" i="9"/>
  <c r="J657" i="9"/>
  <c r="I657" i="9"/>
  <c r="Q657" i="9" s="1"/>
  <c r="S656" i="9"/>
  <c r="J656" i="9"/>
  <c r="I656" i="9"/>
  <c r="Q656" i="9" s="1"/>
  <c r="J655" i="9"/>
  <c r="I655" i="9"/>
  <c r="Q655" i="9" s="1"/>
  <c r="S654" i="9"/>
  <c r="J654" i="9"/>
  <c r="I654" i="9"/>
  <c r="Q654" i="9" s="1"/>
  <c r="S653" i="9"/>
  <c r="J653" i="9"/>
  <c r="I653" i="9"/>
  <c r="Q653" i="9" s="1"/>
  <c r="S652" i="9"/>
  <c r="J652" i="9"/>
  <c r="I652" i="9"/>
  <c r="Q652" i="9" s="1"/>
  <c r="S651" i="9"/>
  <c r="J651" i="9"/>
  <c r="I651" i="9"/>
  <c r="Q651" i="9" s="1"/>
  <c r="S650" i="9"/>
  <c r="J650" i="9"/>
  <c r="I650" i="9"/>
  <c r="Q650" i="9" s="1"/>
  <c r="S649" i="9"/>
  <c r="J649" i="9"/>
  <c r="I649" i="9"/>
  <c r="Q649" i="9" s="1"/>
  <c r="S648" i="9"/>
  <c r="J648" i="9"/>
  <c r="I648" i="9"/>
  <c r="Q648" i="9" s="1"/>
  <c r="S647" i="9"/>
  <c r="J647" i="9"/>
  <c r="I647" i="9"/>
  <c r="Q647" i="9" s="1"/>
  <c r="S646" i="9"/>
  <c r="J646" i="9"/>
  <c r="I646" i="9"/>
  <c r="Q646" i="9" s="1"/>
  <c r="S645" i="9"/>
  <c r="J645" i="9"/>
  <c r="I645" i="9"/>
  <c r="Q645" i="9" s="1"/>
  <c r="S644" i="9"/>
  <c r="J644" i="9"/>
  <c r="I644" i="9"/>
  <c r="Q644" i="9" s="1"/>
  <c r="S643" i="9"/>
  <c r="J643" i="9"/>
  <c r="I643" i="9"/>
  <c r="Q643" i="9" s="1"/>
  <c r="S642" i="9"/>
  <c r="J642" i="9"/>
  <c r="I642" i="9"/>
  <c r="Q642" i="9" s="1"/>
  <c r="S641" i="9"/>
  <c r="J641" i="9"/>
  <c r="I641" i="9"/>
  <c r="Q641" i="9" s="1"/>
  <c r="S640" i="9"/>
  <c r="J640" i="9"/>
  <c r="I640" i="9"/>
  <c r="Q640" i="9" s="1"/>
  <c r="S639" i="9"/>
  <c r="J639" i="9"/>
  <c r="I639" i="9"/>
  <c r="Q639" i="9" s="1"/>
  <c r="S638" i="9"/>
  <c r="J638" i="9"/>
  <c r="I638" i="9"/>
  <c r="Q638" i="9" s="1"/>
  <c r="S637" i="9"/>
  <c r="J637" i="9"/>
  <c r="I637" i="9"/>
  <c r="Q637" i="9" s="1"/>
  <c r="S636" i="9"/>
  <c r="J636" i="9"/>
  <c r="I636" i="9"/>
  <c r="Q636" i="9" s="1"/>
  <c r="S635" i="9"/>
  <c r="J635" i="9"/>
  <c r="I635" i="9"/>
  <c r="Q635" i="9" s="1"/>
  <c r="S634" i="9"/>
  <c r="J634" i="9"/>
  <c r="I634" i="9"/>
  <c r="Q634" i="9" s="1"/>
  <c r="S633" i="9"/>
  <c r="J633" i="9"/>
  <c r="I633" i="9"/>
  <c r="Q633" i="9" s="1"/>
  <c r="S632" i="9"/>
  <c r="J632" i="9"/>
  <c r="I632" i="9"/>
  <c r="Q632" i="9" s="1"/>
  <c r="J631" i="9"/>
  <c r="I631" i="9"/>
  <c r="Q631" i="9" s="1"/>
  <c r="S630" i="9"/>
  <c r="J630" i="9"/>
  <c r="I630" i="9"/>
  <c r="Q630" i="9" s="1"/>
  <c r="S629" i="9"/>
  <c r="J629" i="9"/>
  <c r="I629" i="9"/>
  <c r="Q629" i="9" s="1"/>
  <c r="S628" i="9"/>
  <c r="J628" i="9"/>
  <c r="I628" i="9"/>
  <c r="Q628" i="9" s="1"/>
  <c r="S627" i="9"/>
  <c r="J627" i="9"/>
  <c r="I627" i="9"/>
  <c r="Q627" i="9" s="1"/>
  <c r="S626" i="9"/>
  <c r="J626" i="9"/>
  <c r="I626" i="9"/>
  <c r="Q626" i="9" s="1"/>
  <c r="S625" i="9"/>
  <c r="J625" i="9"/>
  <c r="I625" i="9"/>
  <c r="Q625" i="9" s="1"/>
  <c r="S624" i="9"/>
  <c r="J624" i="9"/>
  <c r="I624" i="9"/>
  <c r="Q624" i="9" s="1"/>
  <c r="S623" i="9"/>
  <c r="J623" i="9"/>
  <c r="I623" i="9"/>
  <c r="Q623" i="9" s="1"/>
  <c r="S622" i="9"/>
  <c r="J622" i="9"/>
  <c r="I622" i="9"/>
  <c r="Q622" i="9" s="1"/>
  <c r="S621" i="9"/>
  <c r="J621" i="9"/>
  <c r="I621" i="9"/>
  <c r="Q621" i="9" s="1"/>
  <c r="S620" i="9"/>
  <c r="J620" i="9"/>
  <c r="I620" i="9"/>
  <c r="Q620" i="9" s="1"/>
  <c r="S619" i="9"/>
  <c r="J619" i="9"/>
  <c r="I619" i="9"/>
  <c r="Q619" i="9" s="1"/>
  <c r="S618" i="9"/>
  <c r="J618" i="9"/>
  <c r="I618" i="9"/>
  <c r="Q618" i="9" s="1"/>
  <c r="S617" i="9"/>
  <c r="J617" i="9"/>
  <c r="I617" i="9"/>
  <c r="Q617" i="9" s="1"/>
  <c r="S616" i="9"/>
  <c r="J616" i="9"/>
  <c r="I616" i="9"/>
  <c r="Q616" i="9" s="1"/>
  <c r="S615" i="9"/>
  <c r="J615" i="9"/>
  <c r="I615" i="9"/>
  <c r="Q615" i="9" s="1"/>
  <c r="S614" i="9"/>
  <c r="J614" i="9"/>
  <c r="I614" i="9"/>
  <c r="Q614" i="9" s="1"/>
  <c r="S613" i="9"/>
  <c r="J613" i="9"/>
  <c r="I613" i="9"/>
  <c r="Q613" i="9" s="1"/>
  <c r="S612" i="9"/>
  <c r="J612" i="9"/>
  <c r="I612" i="9"/>
  <c r="Q612" i="9" s="1"/>
  <c r="S611" i="9"/>
  <c r="J611" i="9"/>
  <c r="I611" i="9"/>
  <c r="Q611" i="9" s="1"/>
  <c r="S610" i="9"/>
  <c r="J610" i="9"/>
  <c r="I610" i="9"/>
  <c r="Q610" i="9" s="1"/>
  <c r="S609" i="9"/>
  <c r="J609" i="9"/>
  <c r="I609" i="9"/>
  <c r="Q609" i="9" s="1"/>
  <c r="S608" i="9"/>
  <c r="J608" i="9"/>
  <c r="I608" i="9"/>
  <c r="Q608" i="9" s="1"/>
  <c r="J607" i="9"/>
  <c r="I607" i="9"/>
  <c r="Q607" i="9" s="1"/>
  <c r="S606" i="9"/>
  <c r="J606" i="9"/>
  <c r="I606" i="9"/>
  <c r="Q606" i="9" s="1"/>
  <c r="S605" i="9"/>
  <c r="J605" i="9"/>
  <c r="I605" i="9"/>
  <c r="Q605" i="9" s="1"/>
  <c r="S604" i="9"/>
  <c r="J604" i="9"/>
  <c r="I604" i="9"/>
  <c r="Q604" i="9" s="1"/>
  <c r="S603" i="9"/>
  <c r="J603" i="9"/>
  <c r="I603" i="9"/>
  <c r="Q603" i="9" s="1"/>
  <c r="S602" i="9"/>
  <c r="J602" i="9"/>
  <c r="I602" i="9"/>
  <c r="Q602" i="9" s="1"/>
  <c r="S601" i="9"/>
  <c r="J601" i="9"/>
  <c r="I601" i="9"/>
  <c r="Q601" i="9" s="1"/>
  <c r="S600" i="9"/>
  <c r="J600" i="9"/>
  <c r="I600" i="9"/>
  <c r="Q600" i="9" s="1"/>
  <c r="S599" i="9"/>
  <c r="J599" i="9"/>
  <c r="I599" i="9"/>
  <c r="Q599" i="9" s="1"/>
  <c r="S598" i="9"/>
  <c r="J598" i="9"/>
  <c r="I598" i="9"/>
  <c r="Q598" i="9" s="1"/>
  <c r="S597" i="9"/>
  <c r="J597" i="9"/>
  <c r="I597" i="9"/>
  <c r="Q597" i="9" s="1"/>
  <c r="S596" i="9"/>
  <c r="J596" i="9"/>
  <c r="I596" i="9"/>
  <c r="Q596" i="9" s="1"/>
  <c r="S595" i="9"/>
  <c r="J595" i="9"/>
  <c r="I595" i="9"/>
  <c r="Q595" i="9" s="1"/>
  <c r="S594" i="9"/>
  <c r="J594" i="9"/>
  <c r="I594" i="9"/>
  <c r="Q594" i="9" s="1"/>
  <c r="S593" i="9"/>
  <c r="J593" i="9"/>
  <c r="I593" i="9"/>
  <c r="Q593" i="9" s="1"/>
  <c r="S592" i="9"/>
  <c r="J592" i="9"/>
  <c r="I592" i="9"/>
  <c r="Q592" i="9" s="1"/>
  <c r="S591" i="9"/>
  <c r="J591" i="9"/>
  <c r="I591" i="9"/>
  <c r="Q591" i="9" s="1"/>
  <c r="S590" i="9"/>
  <c r="J590" i="9"/>
  <c r="I590" i="9"/>
  <c r="Q590" i="9" s="1"/>
  <c r="S589" i="9"/>
  <c r="J589" i="9"/>
  <c r="I589" i="9"/>
  <c r="Q589" i="9" s="1"/>
  <c r="S588" i="9"/>
  <c r="J588" i="9"/>
  <c r="I588" i="9"/>
  <c r="Q588" i="9" s="1"/>
  <c r="S587" i="9"/>
  <c r="J587" i="9"/>
  <c r="I587" i="9"/>
  <c r="Q587" i="9" s="1"/>
  <c r="S586" i="9"/>
  <c r="J586" i="9"/>
  <c r="I586" i="9"/>
  <c r="Q586" i="9" s="1"/>
  <c r="S585" i="9"/>
  <c r="J585" i="9"/>
  <c r="I585" i="9"/>
  <c r="Q585" i="9" s="1"/>
  <c r="S584" i="9"/>
  <c r="J584" i="9"/>
  <c r="I584" i="9"/>
  <c r="Q584" i="9" s="1"/>
  <c r="J583" i="9"/>
  <c r="I583" i="9"/>
  <c r="Q583" i="9" s="1"/>
  <c r="S582" i="9"/>
  <c r="J582" i="9"/>
  <c r="I582" i="9"/>
  <c r="Q582" i="9" s="1"/>
  <c r="S581" i="9"/>
  <c r="J581" i="9"/>
  <c r="I581" i="9"/>
  <c r="Q581" i="9" s="1"/>
  <c r="S580" i="9"/>
  <c r="J580" i="9"/>
  <c r="I580" i="9"/>
  <c r="Q580" i="9" s="1"/>
  <c r="S579" i="9"/>
  <c r="J579" i="9"/>
  <c r="I579" i="9"/>
  <c r="Q579" i="9" s="1"/>
  <c r="S578" i="9"/>
  <c r="J578" i="9"/>
  <c r="I578" i="9"/>
  <c r="Q578" i="9" s="1"/>
  <c r="S577" i="9"/>
  <c r="J577" i="9"/>
  <c r="I577" i="9"/>
  <c r="Q577" i="9" s="1"/>
  <c r="S576" i="9"/>
  <c r="J576" i="9"/>
  <c r="I576" i="9"/>
  <c r="Q576" i="9" s="1"/>
  <c r="S575" i="9"/>
  <c r="J575" i="9"/>
  <c r="I575" i="9"/>
  <c r="Q575" i="9" s="1"/>
  <c r="S574" i="9"/>
  <c r="J574" i="9"/>
  <c r="I574" i="9"/>
  <c r="Q574" i="9" s="1"/>
  <c r="S573" i="9"/>
  <c r="J573" i="9"/>
  <c r="I573" i="9"/>
  <c r="Q573" i="9" s="1"/>
  <c r="S572" i="9"/>
  <c r="J572" i="9"/>
  <c r="I572" i="9"/>
  <c r="Q572" i="9" s="1"/>
  <c r="S571" i="9"/>
  <c r="J571" i="9"/>
  <c r="I571" i="9"/>
  <c r="Q571" i="9" s="1"/>
  <c r="S570" i="9"/>
  <c r="J570" i="9"/>
  <c r="I570" i="9"/>
  <c r="Q570" i="9" s="1"/>
  <c r="S569" i="9"/>
  <c r="J569" i="9"/>
  <c r="I569" i="9"/>
  <c r="Q569" i="9" s="1"/>
  <c r="S568" i="9"/>
  <c r="J568" i="9"/>
  <c r="I568" i="9"/>
  <c r="Q568" i="9" s="1"/>
  <c r="S567" i="9"/>
  <c r="J567" i="9"/>
  <c r="I567" i="9"/>
  <c r="Q567" i="9" s="1"/>
  <c r="S566" i="9"/>
  <c r="J566" i="9"/>
  <c r="I566" i="9"/>
  <c r="Q566" i="9" s="1"/>
  <c r="S565" i="9"/>
  <c r="J565" i="9"/>
  <c r="I565" i="9"/>
  <c r="Q565" i="9" s="1"/>
  <c r="S564" i="9"/>
  <c r="J564" i="9"/>
  <c r="I564" i="9"/>
  <c r="Q564" i="9" s="1"/>
  <c r="S563" i="9"/>
  <c r="J563" i="9"/>
  <c r="I563" i="9"/>
  <c r="Q563" i="9" s="1"/>
  <c r="S562" i="9"/>
  <c r="J562" i="9"/>
  <c r="I562" i="9"/>
  <c r="Q562" i="9" s="1"/>
  <c r="S561" i="9"/>
  <c r="J561" i="9"/>
  <c r="I561" i="9"/>
  <c r="Q561" i="9" s="1"/>
  <c r="S560" i="9"/>
  <c r="J560" i="9"/>
  <c r="I560" i="9"/>
  <c r="Q560" i="9" s="1"/>
  <c r="J559" i="9"/>
  <c r="I559" i="9"/>
  <c r="Q559" i="9" s="1"/>
  <c r="S558" i="9"/>
  <c r="J558" i="9"/>
  <c r="I558" i="9"/>
  <c r="Q558" i="9" s="1"/>
  <c r="S557" i="9"/>
  <c r="J557" i="9"/>
  <c r="I557" i="9"/>
  <c r="Q557" i="9" s="1"/>
  <c r="S556" i="9"/>
  <c r="J556" i="9"/>
  <c r="I556" i="9"/>
  <c r="Q556" i="9" s="1"/>
  <c r="S555" i="9"/>
  <c r="J555" i="9"/>
  <c r="I555" i="9"/>
  <c r="Q555" i="9" s="1"/>
  <c r="S554" i="9"/>
  <c r="J554" i="9"/>
  <c r="I554" i="9"/>
  <c r="Q554" i="9" s="1"/>
  <c r="S553" i="9"/>
  <c r="J553" i="9"/>
  <c r="I553" i="9"/>
  <c r="Q553" i="9" s="1"/>
  <c r="S552" i="9"/>
  <c r="J552" i="9"/>
  <c r="I552" i="9"/>
  <c r="Q552" i="9" s="1"/>
  <c r="S551" i="9"/>
  <c r="J551" i="9"/>
  <c r="I551" i="9"/>
  <c r="Q551" i="9" s="1"/>
  <c r="S550" i="9"/>
  <c r="J550" i="9"/>
  <c r="I550" i="9"/>
  <c r="Q550" i="9" s="1"/>
  <c r="S549" i="9"/>
  <c r="J549" i="9"/>
  <c r="I549" i="9"/>
  <c r="Q549" i="9" s="1"/>
  <c r="S548" i="9"/>
  <c r="J548" i="9"/>
  <c r="I548" i="9"/>
  <c r="Q548" i="9" s="1"/>
  <c r="S547" i="9"/>
  <c r="J547" i="9"/>
  <c r="I547" i="9"/>
  <c r="Q547" i="9" s="1"/>
  <c r="S546" i="9"/>
  <c r="J546" i="9"/>
  <c r="I546" i="9"/>
  <c r="Q546" i="9" s="1"/>
  <c r="S545" i="9"/>
  <c r="J545" i="9"/>
  <c r="I545" i="9"/>
  <c r="Q545" i="9" s="1"/>
  <c r="S544" i="9"/>
  <c r="J544" i="9"/>
  <c r="I544" i="9"/>
  <c r="Q544" i="9" s="1"/>
  <c r="S543" i="9"/>
  <c r="J543" i="9"/>
  <c r="I543" i="9"/>
  <c r="Q543" i="9" s="1"/>
  <c r="S542" i="9"/>
  <c r="J542" i="9"/>
  <c r="I542" i="9"/>
  <c r="Q542" i="9" s="1"/>
  <c r="S541" i="9"/>
  <c r="J541" i="9"/>
  <c r="I541" i="9"/>
  <c r="Q541" i="9" s="1"/>
  <c r="S540" i="9"/>
  <c r="J540" i="9"/>
  <c r="I540" i="9"/>
  <c r="Q540" i="9" s="1"/>
  <c r="S539" i="9"/>
  <c r="J539" i="9"/>
  <c r="I539" i="9"/>
  <c r="Q539" i="9" s="1"/>
  <c r="S538" i="9"/>
  <c r="J538" i="9"/>
  <c r="I538" i="9"/>
  <c r="Q538" i="9" s="1"/>
  <c r="S537" i="9"/>
  <c r="J537" i="9"/>
  <c r="I537" i="9"/>
  <c r="Q537" i="9" s="1"/>
  <c r="S536" i="9"/>
  <c r="J536" i="9"/>
  <c r="I536" i="9"/>
  <c r="Q536" i="9" s="1"/>
  <c r="J535" i="9"/>
  <c r="I535" i="9"/>
  <c r="Q535" i="9" s="1"/>
  <c r="S534" i="9"/>
  <c r="J534" i="9"/>
  <c r="I534" i="9"/>
  <c r="Q534" i="9" s="1"/>
  <c r="S533" i="9"/>
  <c r="J533" i="9"/>
  <c r="I533" i="9"/>
  <c r="Q533" i="9" s="1"/>
  <c r="S532" i="9"/>
  <c r="J532" i="9"/>
  <c r="I532" i="9"/>
  <c r="Q532" i="9" s="1"/>
  <c r="S531" i="9"/>
  <c r="J531" i="9"/>
  <c r="I531" i="9"/>
  <c r="Q531" i="9" s="1"/>
  <c r="S530" i="9"/>
  <c r="J530" i="9"/>
  <c r="I530" i="9"/>
  <c r="Q530" i="9" s="1"/>
  <c r="S529" i="9"/>
  <c r="J529" i="9"/>
  <c r="I529" i="9"/>
  <c r="Q529" i="9" s="1"/>
  <c r="S528" i="9"/>
  <c r="J528" i="9"/>
  <c r="I528" i="9"/>
  <c r="Q528" i="9" s="1"/>
  <c r="S527" i="9"/>
  <c r="J527" i="9"/>
  <c r="I527" i="9"/>
  <c r="Q527" i="9" s="1"/>
  <c r="S526" i="9"/>
  <c r="J526" i="9"/>
  <c r="I526" i="9"/>
  <c r="Q526" i="9" s="1"/>
  <c r="S525" i="9"/>
  <c r="J525" i="9"/>
  <c r="I525" i="9"/>
  <c r="Q525" i="9" s="1"/>
  <c r="S524" i="9"/>
  <c r="J524" i="9"/>
  <c r="I524" i="9"/>
  <c r="Q524" i="9" s="1"/>
  <c r="S523" i="9"/>
  <c r="J523" i="9"/>
  <c r="I523" i="9"/>
  <c r="Q523" i="9" s="1"/>
  <c r="S522" i="9"/>
  <c r="J522" i="9"/>
  <c r="I522" i="9"/>
  <c r="Q522" i="9" s="1"/>
  <c r="S521" i="9"/>
  <c r="J521" i="9"/>
  <c r="I521" i="9"/>
  <c r="Q521" i="9" s="1"/>
  <c r="S520" i="9"/>
  <c r="J520" i="9"/>
  <c r="I520" i="9"/>
  <c r="Q520" i="9" s="1"/>
  <c r="S519" i="9"/>
  <c r="J519" i="9"/>
  <c r="I519" i="9"/>
  <c r="Q519" i="9" s="1"/>
  <c r="S518" i="9"/>
  <c r="J518" i="9"/>
  <c r="I518" i="9"/>
  <c r="Q518" i="9" s="1"/>
  <c r="S517" i="9"/>
  <c r="J517" i="9"/>
  <c r="I517" i="9"/>
  <c r="Q517" i="9" s="1"/>
  <c r="S516" i="9"/>
  <c r="J516" i="9"/>
  <c r="I516" i="9"/>
  <c r="Q516" i="9" s="1"/>
  <c r="S515" i="9"/>
  <c r="J515" i="9"/>
  <c r="I515" i="9"/>
  <c r="Q515" i="9" s="1"/>
  <c r="S514" i="9"/>
  <c r="J514" i="9"/>
  <c r="I514" i="9"/>
  <c r="Q514" i="9" s="1"/>
  <c r="S513" i="9"/>
  <c r="J513" i="9"/>
  <c r="I513" i="9"/>
  <c r="Q513" i="9" s="1"/>
  <c r="S512" i="9"/>
  <c r="J512" i="9"/>
  <c r="I512" i="9"/>
  <c r="Q512" i="9" s="1"/>
  <c r="J511" i="9"/>
  <c r="I511" i="9"/>
  <c r="Q511" i="9" s="1"/>
  <c r="S510" i="9"/>
  <c r="J510" i="9"/>
  <c r="I510" i="9"/>
  <c r="Q510" i="9" s="1"/>
  <c r="S509" i="9"/>
  <c r="J509" i="9"/>
  <c r="I509" i="9"/>
  <c r="Q509" i="9" s="1"/>
  <c r="S508" i="9"/>
  <c r="J508" i="9"/>
  <c r="I508" i="9"/>
  <c r="Q508" i="9" s="1"/>
  <c r="S507" i="9"/>
  <c r="J507" i="9"/>
  <c r="I507" i="9"/>
  <c r="Q507" i="9" s="1"/>
  <c r="S506" i="9"/>
  <c r="J506" i="9"/>
  <c r="I506" i="9"/>
  <c r="Q506" i="9" s="1"/>
  <c r="S505" i="9"/>
  <c r="J505" i="9"/>
  <c r="I505" i="9"/>
  <c r="Q505" i="9" s="1"/>
  <c r="S504" i="9"/>
  <c r="J504" i="9"/>
  <c r="I504" i="9"/>
  <c r="Q504" i="9" s="1"/>
  <c r="S503" i="9"/>
  <c r="J503" i="9"/>
  <c r="I503" i="9"/>
  <c r="Q503" i="9" s="1"/>
  <c r="S502" i="9"/>
  <c r="J502" i="9"/>
  <c r="I502" i="9"/>
  <c r="Q502" i="9" s="1"/>
  <c r="S501" i="9"/>
  <c r="J501" i="9"/>
  <c r="I501" i="9"/>
  <c r="Q501" i="9" s="1"/>
  <c r="S500" i="9"/>
  <c r="J500" i="9"/>
  <c r="I500" i="9"/>
  <c r="Q500" i="9" s="1"/>
  <c r="S499" i="9"/>
  <c r="J499" i="9"/>
  <c r="I499" i="9"/>
  <c r="Q499" i="9" s="1"/>
  <c r="S498" i="9"/>
  <c r="J498" i="9"/>
  <c r="I498" i="9"/>
  <c r="Q498" i="9" s="1"/>
  <c r="S497" i="9"/>
  <c r="J497" i="9"/>
  <c r="I497" i="9"/>
  <c r="Q497" i="9" s="1"/>
  <c r="S496" i="9"/>
  <c r="J496" i="9"/>
  <c r="I496" i="9"/>
  <c r="Q496" i="9" s="1"/>
  <c r="S495" i="9"/>
  <c r="J495" i="9"/>
  <c r="I495" i="9"/>
  <c r="Q495" i="9" s="1"/>
  <c r="S494" i="9"/>
  <c r="J494" i="9"/>
  <c r="I494" i="9"/>
  <c r="Q494" i="9" s="1"/>
  <c r="S493" i="9"/>
  <c r="J493" i="9"/>
  <c r="I493" i="9"/>
  <c r="Q493" i="9" s="1"/>
  <c r="S492" i="9"/>
  <c r="J492" i="9"/>
  <c r="I492" i="9"/>
  <c r="Q492" i="9" s="1"/>
  <c r="S491" i="9"/>
  <c r="J491" i="9"/>
  <c r="I491" i="9"/>
  <c r="Q491" i="9" s="1"/>
  <c r="S490" i="9"/>
  <c r="J490" i="9"/>
  <c r="I490" i="9"/>
  <c r="Q490" i="9" s="1"/>
  <c r="S489" i="9"/>
  <c r="J489" i="9"/>
  <c r="I489" i="9"/>
  <c r="Q489" i="9" s="1"/>
  <c r="S488" i="9"/>
  <c r="J488" i="9"/>
  <c r="I488" i="9"/>
  <c r="Q488" i="9" s="1"/>
  <c r="J487" i="9"/>
  <c r="I487" i="9"/>
  <c r="Q487" i="9" s="1"/>
  <c r="S486" i="9"/>
  <c r="J486" i="9"/>
  <c r="I486" i="9"/>
  <c r="Q486" i="9" s="1"/>
  <c r="S485" i="9"/>
  <c r="J485" i="9"/>
  <c r="I485" i="9"/>
  <c r="Q485" i="9" s="1"/>
  <c r="S484" i="9"/>
  <c r="J484" i="9"/>
  <c r="I484" i="9"/>
  <c r="Q484" i="9" s="1"/>
  <c r="S483" i="9"/>
  <c r="J483" i="9"/>
  <c r="I483" i="9"/>
  <c r="Q483" i="9" s="1"/>
  <c r="S482" i="9"/>
  <c r="J482" i="9"/>
  <c r="I482" i="9"/>
  <c r="Q482" i="9" s="1"/>
  <c r="S481" i="9"/>
  <c r="J481" i="9"/>
  <c r="I481" i="9"/>
  <c r="Q481" i="9" s="1"/>
  <c r="S480" i="9"/>
  <c r="J480" i="9"/>
  <c r="I480" i="9"/>
  <c r="Q480" i="9" s="1"/>
  <c r="S479" i="9"/>
  <c r="J479" i="9"/>
  <c r="I479" i="9"/>
  <c r="Q479" i="9" s="1"/>
  <c r="S478" i="9"/>
  <c r="J478" i="9"/>
  <c r="I478" i="9"/>
  <c r="Q478" i="9" s="1"/>
  <c r="S477" i="9"/>
  <c r="J477" i="9"/>
  <c r="I477" i="9"/>
  <c r="Q477" i="9" s="1"/>
  <c r="S476" i="9"/>
  <c r="J476" i="9"/>
  <c r="I476" i="9"/>
  <c r="Q476" i="9" s="1"/>
  <c r="S475" i="9"/>
  <c r="J475" i="9"/>
  <c r="I475" i="9"/>
  <c r="Q475" i="9" s="1"/>
  <c r="S474" i="9"/>
  <c r="J474" i="9"/>
  <c r="I474" i="9"/>
  <c r="Q474" i="9" s="1"/>
  <c r="S473" i="9"/>
  <c r="J473" i="9"/>
  <c r="I473" i="9"/>
  <c r="Q473" i="9" s="1"/>
  <c r="S472" i="9"/>
  <c r="J472" i="9"/>
  <c r="I472" i="9"/>
  <c r="Q472" i="9" s="1"/>
  <c r="S471" i="9"/>
  <c r="J471" i="9"/>
  <c r="I471" i="9"/>
  <c r="Q471" i="9" s="1"/>
  <c r="S470" i="9"/>
  <c r="J470" i="9"/>
  <c r="I470" i="9"/>
  <c r="Q470" i="9" s="1"/>
  <c r="S469" i="9"/>
  <c r="J469" i="9"/>
  <c r="I469" i="9"/>
  <c r="Q469" i="9" s="1"/>
  <c r="S468" i="9"/>
  <c r="J468" i="9"/>
  <c r="I468" i="9"/>
  <c r="Q468" i="9" s="1"/>
  <c r="S467" i="9"/>
  <c r="J467" i="9"/>
  <c r="I467" i="9"/>
  <c r="Q467" i="9" s="1"/>
  <c r="S466" i="9"/>
  <c r="J466" i="9"/>
  <c r="I466" i="9"/>
  <c r="Q466" i="9" s="1"/>
  <c r="S465" i="9"/>
  <c r="J465" i="9"/>
  <c r="I465" i="9"/>
  <c r="Q465" i="9" s="1"/>
  <c r="S464" i="9"/>
  <c r="J464" i="9"/>
  <c r="I464" i="9"/>
  <c r="Q464" i="9" s="1"/>
  <c r="J463" i="9"/>
  <c r="I463" i="9"/>
  <c r="Q463" i="9" s="1"/>
  <c r="S462" i="9"/>
  <c r="J462" i="9"/>
  <c r="I462" i="9"/>
  <c r="Q462" i="9" s="1"/>
  <c r="S461" i="9"/>
  <c r="J461" i="9"/>
  <c r="I461" i="9"/>
  <c r="Q461" i="9" s="1"/>
  <c r="S460" i="9"/>
  <c r="J460" i="9"/>
  <c r="I460" i="9"/>
  <c r="Q460" i="9" s="1"/>
  <c r="S459" i="9"/>
  <c r="J459" i="9"/>
  <c r="I459" i="9"/>
  <c r="Q459" i="9" s="1"/>
  <c r="S458" i="9"/>
  <c r="J458" i="9"/>
  <c r="I458" i="9"/>
  <c r="Q458" i="9" s="1"/>
  <c r="S457" i="9"/>
  <c r="J457" i="9"/>
  <c r="I457" i="9"/>
  <c r="Q457" i="9" s="1"/>
  <c r="S456" i="9"/>
  <c r="J456" i="9"/>
  <c r="I456" i="9"/>
  <c r="Q456" i="9" s="1"/>
  <c r="S455" i="9"/>
  <c r="J455" i="9"/>
  <c r="I455" i="9"/>
  <c r="Q455" i="9" s="1"/>
  <c r="S454" i="9"/>
  <c r="J454" i="9"/>
  <c r="I454" i="9"/>
  <c r="Q454" i="9" s="1"/>
  <c r="S453" i="9"/>
  <c r="J453" i="9"/>
  <c r="I453" i="9"/>
  <c r="Q453" i="9" s="1"/>
  <c r="S452" i="9"/>
  <c r="J452" i="9"/>
  <c r="I452" i="9"/>
  <c r="Q452" i="9" s="1"/>
  <c r="S451" i="9"/>
  <c r="J451" i="9"/>
  <c r="I451" i="9"/>
  <c r="Q451" i="9" s="1"/>
  <c r="S450" i="9"/>
  <c r="J450" i="9"/>
  <c r="I450" i="9"/>
  <c r="Q450" i="9" s="1"/>
  <c r="S449" i="9"/>
  <c r="J449" i="9"/>
  <c r="I449" i="9"/>
  <c r="Q449" i="9" s="1"/>
  <c r="S448" i="9"/>
  <c r="J448" i="9"/>
  <c r="I448" i="9"/>
  <c r="Q448" i="9" s="1"/>
  <c r="S447" i="9"/>
  <c r="J447" i="9"/>
  <c r="I447" i="9"/>
  <c r="Q447" i="9" s="1"/>
  <c r="S446" i="9"/>
  <c r="J446" i="9"/>
  <c r="I446" i="9"/>
  <c r="Q446" i="9" s="1"/>
  <c r="S445" i="9"/>
  <c r="J445" i="9"/>
  <c r="I445" i="9"/>
  <c r="Q445" i="9" s="1"/>
  <c r="S444" i="9"/>
  <c r="J444" i="9"/>
  <c r="I444" i="9"/>
  <c r="Q444" i="9" s="1"/>
  <c r="S443" i="9"/>
  <c r="J443" i="9"/>
  <c r="I443" i="9"/>
  <c r="Q443" i="9" s="1"/>
  <c r="S442" i="9"/>
  <c r="J442" i="9"/>
  <c r="I442" i="9"/>
  <c r="Q442" i="9" s="1"/>
  <c r="S441" i="9"/>
  <c r="J441" i="9"/>
  <c r="I441" i="9"/>
  <c r="Q441" i="9" s="1"/>
  <c r="S440" i="9"/>
  <c r="J440" i="9"/>
  <c r="I440" i="9"/>
  <c r="Q440" i="9" s="1"/>
  <c r="J439" i="9"/>
  <c r="I439" i="9"/>
  <c r="Q439" i="9" s="1"/>
  <c r="S438" i="9"/>
  <c r="J438" i="9"/>
  <c r="I438" i="9"/>
  <c r="Q438" i="9" s="1"/>
  <c r="S437" i="9"/>
  <c r="J437" i="9"/>
  <c r="I437" i="9"/>
  <c r="Q437" i="9" s="1"/>
  <c r="S436" i="9"/>
  <c r="J436" i="9"/>
  <c r="I436" i="9"/>
  <c r="Q436" i="9" s="1"/>
  <c r="S435" i="9"/>
  <c r="J435" i="9"/>
  <c r="I435" i="9"/>
  <c r="Q435" i="9" s="1"/>
  <c r="S434" i="9"/>
  <c r="J434" i="9"/>
  <c r="I434" i="9"/>
  <c r="Q434" i="9" s="1"/>
  <c r="S433" i="9"/>
  <c r="J433" i="9"/>
  <c r="I433" i="9"/>
  <c r="Q433" i="9" s="1"/>
  <c r="S432" i="9"/>
  <c r="J432" i="9"/>
  <c r="I432" i="9"/>
  <c r="Q432" i="9" s="1"/>
  <c r="S431" i="9"/>
  <c r="J431" i="9"/>
  <c r="I431" i="9"/>
  <c r="Q431" i="9" s="1"/>
  <c r="S430" i="9"/>
  <c r="J430" i="9"/>
  <c r="I430" i="9"/>
  <c r="Q430" i="9" s="1"/>
  <c r="S429" i="9"/>
  <c r="J429" i="9"/>
  <c r="I429" i="9"/>
  <c r="Q429" i="9" s="1"/>
  <c r="S428" i="9"/>
  <c r="J428" i="9"/>
  <c r="I428" i="9"/>
  <c r="Q428" i="9" s="1"/>
  <c r="S427" i="9"/>
  <c r="J427" i="9"/>
  <c r="I427" i="9"/>
  <c r="Q427" i="9" s="1"/>
  <c r="S426" i="9"/>
  <c r="J426" i="9"/>
  <c r="I426" i="9"/>
  <c r="Q426" i="9" s="1"/>
  <c r="S425" i="9"/>
  <c r="J425" i="9"/>
  <c r="I425" i="9"/>
  <c r="Q425" i="9" s="1"/>
  <c r="S424" i="9"/>
  <c r="J424" i="9"/>
  <c r="I424" i="9"/>
  <c r="Q424" i="9" s="1"/>
  <c r="S423" i="9"/>
  <c r="J423" i="9"/>
  <c r="I423" i="9"/>
  <c r="Q423" i="9" s="1"/>
  <c r="S422" i="9"/>
  <c r="J422" i="9"/>
  <c r="I422" i="9"/>
  <c r="Q422" i="9" s="1"/>
  <c r="S421" i="9"/>
  <c r="J421" i="9"/>
  <c r="I421" i="9"/>
  <c r="Q421" i="9" s="1"/>
  <c r="S420" i="9"/>
  <c r="J420" i="9"/>
  <c r="I420" i="9"/>
  <c r="Q420" i="9" s="1"/>
  <c r="S419" i="9"/>
  <c r="J419" i="9"/>
  <c r="I419" i="9"/>
  <c r="Q419" i="9" s="1"/>
  <c r="S418" i="9"/>
  <c r="J418" i="9"/>
  <c r="I418" i="9"/>
  <c r="Q418" i="9" s="1"/>
  <c r="S417" i="9"/>
  <c r="J417" i="9"/>
  <c r="I417" i="9"/>
  <c r="Q417" i="9" s="1"/>
  <c r="S416" i="9"/>
  <c r="J416" i="9"/>
  <c r="I416" i="9"/>
  <c r="Q416" i="9" s="1"/>
  <c r="J415" i="9"/>
  <c r="I415" i="9"/>
  <c r="Q415" i="9" s="1"/>
  <c r="S414" i="9"/>
  <c r="J414" i="9"/>
  <c r="I414" i="9"/>
  <c r="Q414" i="9" s="1"/>
  <c r="S413" i="9"/>
  <c r="J413" i="9"/>
  <c r="I413" i="9"/>
  <c r="Q413" i="9" s="1"/>
  <c r="S412" i="9"/>
  <c r="J412" i="9"/>
  <c r="I412" i="9"/>
  <c r="Q412" i="9" s="1"/>
  <c r="S411" i="9"/>
  <c r="J411" i="9"/>
  <c r="I411" i="9"/>
  <c r="Q411" i="9" s="1"/>
  <c r="S410" i="9"/>
  <c r="J410" i="9"/>
  <c r="I410" i="9"/>
  <c r="Q410" i="9" s="1"/>
  <c r="S409" i="9"/>
  <c r="J409" i="9"/>
  <c r="I409" i="9"/>
  <c r="Q409" i="9" s="1"/>
  <c r="S408" i="9"/>
  <c r="J408" i="9"/>
  <c r="I408" i="9"/>
  <c r="Q408" i="9" s="1"/>
  <c r="S407" i="9"/>
  <c r="J407" i="9"/>
  <c r="I407" i="9"/>
  <c r="Q407" i="9" s="1"/>
  <c r="S406" i="9"/>
  <c r="J406" i="9"/>
  <c r="I406" i="9"/>
  <c r="Q406" i="9" s="1"/>
  <c r="S405" i="9"/>
  <c r="J405" i="9"/>
  <c r="I405" i="9"/>
  <c r="Q405" i="9" s="1"/>
  <c r="S404" i="9"/>
  <c r="J404" i="9"/>
  <c r="I404" i="9"/>
  <c r="Q404" i="9" s="1"/>
  <c r="S403" i="9"/>
  <c r="J403" i="9"/>
  <c r="I403" i="9"/>
  <c r="Q403" i="9" s="1"/>
  <c r="S402" i="9"/>
  <c r="J402" i="9"/>
  <c r="I402" i="9"/>
  <c r="Q402" i="9" s="1"/>
  <c r="S401" i="9"/>
  <c r="J401" i="9"/>
  <c r="I401" i="9"/>
  <c r="Q401" i="9" s="1"/>
  <c r="S400" i="9"/>
  <c r="J400" i="9"/>
  <c r="I400" i="9"/>
  <c r="Q400" i="9" s="1"/>
  <c r="S399" i="9"/>
  <c r="J399" i="9"/>
  <c r="I399" i="9"/>
  <c r="Q399" i="9" s="1"/>
  <c r="S398" i="9"/>
  <c r="J398" i="9"/>
  <c r="I398" i="9"/>
  <c r="Q398" i="9" s="1"/>
  <c r="S397" i="9"/>
  <c r="J397" i="9"/>
  <c r="I397" i="9"/>
  <c r="Q397" i="9" s="1"/>
  <c r="S396" i="9"/>
  <c r="J396" i="9"/>
  <c r="I396" i="9"/>
  <c r="Q396" i="9" s="1"/>
  <c r="S395" i="9"/>
  <c r="J395" i="9"/>
  <c r="I395" i="9"/>
  <c r="Q395" i="9" s="1"/>
  <c r="S394" i="9"/>
  <c r="J394" i="9"/>
  <c r="I394" i="9"/>
  <c r="Q394" i="9" s="1"/>
  <c r="S393" i="9"/>
  <c r="J393" i="9"/>
  <c r="I393" i="9"/>
  <c r="Q393" i="9" s="1"/>
  <c r="S392" i="9"/>
  <c r="J392" i="9"/>
  <c r="I392" i="9"/>
  <c r="Q392" i="9" s="1"/>
  <c r="J391" i="9"/>
  <c r="I391" i="9"/>
  <c r="Q391" i="9" s="1"/>
  <c r="S390" i="9"/>
  <c r="J390" i="9"/>
  <c r="I390" i="9"/>
  <c r="Q390" i="9" s="1"/>
  <c r="S389" i="9"/>
  <c r="J389" i="9"/>
  <c r="I389" i="9"/>
  <c r="Q389" i="9" s="1"/>
  <c r="S388" i="9"/>
  <c r="J388" i="9"/>
  <c r="I388" i="9"/>
  <c r="Q388" i="9" s="1"/>
  <c r="S387" i="9"/>
  <c r="J387" i="9"/>
  <c r="I387" i="9"/>
  <c r="Q387" i="9" s="1"/>
  <c r="S386" i="9"/>
  <c r="J386" i="9"/>
  <c r="I386" i="9"/>
  <c r="Q386" i="9" s="1"/>
  <c r="S385" i="9"/>
  <c r="J385" i="9"/>
  <c r="I385" i="9"/>
  <c r="Q385" i="9" s="1"/>
  <c r="S384" i="9"/>
  <c r="J384" i="9"/>
  <c r="I384" i="9"/>
  <c r="Q384" i="9" s="1"/>
  <c r="S383" i="9"/>
  <c r="J383" i="9"/>
  <c r="I383" i="9"/>
  <c r="Q383" i="9" s="1"/>
  <c r="S382" i="9"/>
  <c r="J382" i="9"/>
  <c r="I382" i="9"/>
  <c r="Q382" i="9" s="1"/>
  <c r="S381" i="9"/>
  <c r="J381" i="9"/>
  <c r="I381" i="9"/>
  <c r="Q381" i="9" s="1"/>
  <c r="S380" i="9"/>
  <c r="J380" i="9"/>
  <c r="I380" i="9"/>
  <c r="Q380" i="9" s="1"/>
  <c r="S379" i="9"/>
  <c r="J379" i="9"/>
  <c r="I379" i="9"/>
  <c r="Q379" i="9" s="1"/>
  <c r="S378" i="9"/>
  <c r="J378" i="9"/>
  <c r="I378" i="9"/>
  <c r="Q378" i="9" s="1"/>
  <c r="S377" i="9"/>
  <c r="J377" i="9"/>
  <c r="I377" i="9"/>
  <c r="Q377" i="9" s="1"/>
  <c r="S376" i="9"/>
  <c r="J376" i="9"/>
  <c r="I376" i="9"/>
  <c r="Q376" i="9" s="1"/>
  <c r="S375" i="9"/>
  <c r="J375" i="9"/>
  <c r="I375" i="9"/>
  <c r="Q375" i="9" s="1"/>
  <c r="S374" i="9"/>
  <c r="J374" i="9"/>
  <c r="I374" i="9"/>
  <c r="Q374" i="9" s="1"/>
  <c r="S373" i="9"/>
  <c r="J373" i="9"/>
  <c r="I373" i="9"/>
  <c r="Q373" i="9" s="1"/>
  <c r="S372" i="9"/>
  <c r="J372" i="9"/>
  <c r="I372" i="9"/>
  <c r="Q372" i="9" s="1"/>
  <c r="S371" i="9"/>
  <c r="J371" i="9"/>
  <c r="I371" i="9"/>
  <c r="Q371" i="9" s="1"/>
  <c r="S370" i="9"/>
  <c r="J370" i="9"/>
  <c r="I370" i="9"/>
  <c r="Q370" i="9" s="1"/>
  <c r="S369" i="9"/>
  <c r="J369" i="9"/>
  <c r="I369" i="9"/>
  <c r="Q369" i="9" s="1"/>
  <c r="S368" i="9"/>
  <c r="J368" i="9"/>
  <c r="I368" i="9"/>
  <c r="Q368" i="9" s="1"/>
  <c r="J367" i="9"/>
  <c r="I367" i="9"/>
  <c r="Q367" i="9" s="1"/>
  <c r="S366" i="9"/>
  <c r="J366" i="9"/>
  <c r="I366" i="9"/>
  <c r="Q366" i="9" s="1"/>
  <c r="S365" i="9"/>
  <c r="J365" i="9"/>
  <c r="I365" i="9"/>
  <c r="Q365" i="9" s="1"/>
  <c r="S364" i="9"/>
  <c r="J364" i="9"/>
  <c r="I364" i="9"/>
  <c r="Q364" i="9" s="1"/>
  <c r="S363" i="9"/>
  <c r="J363" i="9"/>
  <c r="I363" i="9"/>
  <c r="Q363" i="9" s="1"/>
  <c r="S362" i="9"/>
  <c r="J362" i="9"/>
  <c r="I362" i="9"/>
  <c r="Q362" i="9" s="1"/>
  <c r="S361" i="9"/>
  <c r="J361" i="9"/>
  <c r="I361" i="9"/>
  <c r="Q361" i="9" s="1"/>
  <c r="S360" i="9"/>
  <c r="J360" i="9"/>
  <c r="I360" i="9"/>
  <c r="Q360" i="9" s="1"/>
  <c r="S359" i="9"/>
  <c r="J359" i="9"/>
  <c r="I359" i="9"/>
  <c r="Q359" i="9" s="1"/>
  <c r="S358" i="9"/>
  <c r="J358" i="9"/>
  <c r="I358" i="9"/>
  <c r="Q358" i="9" s="1"/>
  <c r="S357" i="9"/>
  <c r="J357" i="9"/>
  <c r="I357" i="9"/>
  <c r="Q357" i="9" s="1"/>
  <c r="S356" i="9"/>
  <c r="J356" i="9"/>
  <c r="I356" i="9"/>
  <c r="Q356" i="9" s="1"/>
  <c r="S355" i="9"/>
  <c r="J355" i="9"/>
  <c r="I355" i="9"/>
  <c r="Q355" i="9" s="1"/>
  <c r="S354" i="9"/>
  <c r="J354" i="9"/>
  <c r="I354" i="9"/>
  <c r="Q354" i="9" s="1"/>
  <c r="S353" i="9"/>
  <c r="J353" i="9"/>
  <c r="I353" i="9"/>
  <c r="Q353" i="9" s="1"/>
  <c r="S352" i="9"/>
  <c r="J352" i="9"/>
  <c r="I352" i="9"/>
  <c r="Q352" i="9" s="1"/>
  <c r="S351" i="9"/>
  <c r="J351" i="9"/>
  <c r="I351" i="9"/>
  <c r="Q351" i="9" s="1"/>
  <c r="S350" i="9"/>
  <c r="J350" i="9"/>
  <c r="I350" i="9"/>
  <c r="Q350" i="9" s="1"/>
  <c r="S349" i="9"/>
  <c r="J349" i="9"/>
  <c r="I349" i="9"/>
  <c r="Q349" i="9" s="1"/>
  <c r="S348" i="9"/>
  <c r="J348" i="9"/>
  <c r="I348" i="9"/>
  <c r="Q348" i="9" s="1"/>
  <c r="S347" i="9"/>
  <c r="J347" i="9"/>
  <c r="I347" i="9"/>
  <c r="Q347" i="9" s="1"/>
  <c r="S346" i="9"/>
  <c r="J346" i="9"/>
  <c r="I346" i="9"/>
  <c r="Q346" i="9" s="1"/>
  <c r="S345" i="9"/>
  <c r="J345" i="9"/>
  <c r="I345" i="9"/>
  <c r="Q345" i="9" s="1"/>
  <c r="S344" i="9"/>
  <c r="J344" i="9"/>
  <c r="I344" i="9"/>
  <c r="Q344" i="9" s="1"/>
  <c r="J343" i="9"/>
  <c r="I343" i="9"/>
  <c r="Q343" i="9" s="1"/>
  <c r="S342" i="9"/>
  <c r="J342" i="9"/>
  <c r="I342" i="9"/>
  <c r="Q342" i="9" s="1"/>
  <c r="S341" i="9"/>
  <c r="J341" i="9"/>
  <c r="I341" i="9"/>
  <c r="Q341" i="9" s="1"/>
  <c r="S340" i="9"/>
  <c r="J340" i="9"/>
  <c r="I340" i="9"/>
  <c r="Q340" i="9" s="1"/>
  <c r="S339" i="9"/>
  <c r="J339" i="9"/>
  <c r="I339" i="9"/>
  <c r="Q339" i="9" s="1"/>
  <c r="S338" i="9"/>
  <c r="J338" i="9"/>
  <c r="I338" i="9"/>
  <c r="Q338" i="9" s="1"/>
  <c r="S337" i="9"/>
  <c r="J337" i="9"/>
  <c r="I337" i="9"/>
  <c r="Q337" i="9" s="1"/>
  <c r="S336" i="9"/>
  <c r="J336" i="9"/>
  <c r="I336" i="9"/>
  <c r="Q336" i="9" s="1"/>
  <c r="S335" i="9"/>
  <c r="J335" i="9"/>
  <c r="I335" i="9"/>
  <c r="Q335" i="9" s="1"/>
  <c r="S334" i="9"/>
  <c r="J334" i="9"/>
  <c r="I334" i="9"/>
  <c r="Q334" i="9" s="1"/>
  <c r="S333" i="9"/>
  <c r="J333" i="9"/>
  <c r="I333" i="9"/>
  <c r="Q333" i="9" s="1"/>
  <c r="S332" i="9"/>
  <c r="J332" i="9"/>
  <c r="I332" i="9"/>
  <c r="Q332" i="9" s="1"/>
  <c r="S331" i="9"/>
  <c r="J331" i="9"/>
  <c r="I331" i="9"/>
  <c r="Q331" i="9" s="1"/>
  <c r="S330" i="9"/>
  <c r="J330" i="9"/>
  <c r="I330" i="9"/>
  <c r="Q330" i="9" s="1"/>
  <c r="S329" i="9"/>
  <c r="J329" i="9"/>
  <c r="I329" i="9"/>
  <c r="Q329" i="9" s="1"/>
  <c r="S328" i="9"/>
  <c r="J328" i="9"/>
  <c r="I328" i="9"/>
  <c r="Q328" i="9" s="1"/>
  <c r="S327" i="9"/>
  <c r="J327" i="9"/>
  <c r="I327" i="9"/>
  <c r="Q327" i="9" s="1"/>
  <c r="S326" i="9"/>
  <c r="J326" i="9"/>
  <c r="I326" i="9"/>
  <c r="Q326" i="9" s="1"/>
  <c r="S325" i="9"/>
  <c r="J325" i="9"/>
  <c r="I325" i="9"/>
  <c r="Q325" i="9" s="1"/>
  <c r="S324" i="9"/>
  <c r="J324" i="9"/>
  <c r="I324" i="9"/>
  <c r="Q324" i="9" s="1"/>
  <c r="S323" i="9"/>
  <c r="J323" i="9"/>
  <c r="I323" i="9"/>
  <c r="Q323" i="9" s="1"/>
  <c r="S322" i="9"/>
  <c r="J322" i="9"/>
  <c r="I322" i="9"/>
  <c r="Q322" i="9" s="1"/>
  <c r="S321" i="9"/>
  <c r="J321" i="9"/>
  <c r="I321" i="9"/>
  <c r="Q321" i="9" s="1"/>
  <c r="S320" i="9"/>
  <c r="J320" i="9"/>
  <c r="I320" i="9"/>
  <c r="Q320" i="9" s="1"/>
  <c r="J319" i="9"/>
  <c r="I319" i="9"/>
  <c r="Q319" i="9" s="1"/>
  <c r="S318" i="9"/>
  <c r="J318" i="9"/>
  <c r="I318" i="9"/>
  <c r="Q318" i="9" s="1"/>
  <c r="S317" i="9"/>
  <c r="J317" i="9"/>
  <c r="I317" i="9"/>
  <c r="Q317" i="9" s="1"/>
  <c r="S316" i="9"/>
  <c r="J316" i="9"/>
  <c r="I316" i="9"/>
  <c r="Q316" i="9" s="1"/>
  <c r="S315" i="9"/>
  <c r="J315" i="9"/>
  <c r="I315" i="9"/>
  <c r="Q315" i="9" s="1"/>
  <c r="S314" i="9"/>
  <c r="J314" i="9"/>
  <c r="I314" i="9"/>
  <c r="Q314" i="9" s="1"/>
  <c r="S313" i="9"/>
  <c r="J313" i="9"/>
  <c r="I313" i="9"/>
  <c r="Q313" i="9" s="1"/>
  <c r="S312" i="9"/>
  <c r="J312" i="9"/>
  <c r="I312" i="9"/>
  <c r="Q312" i="9" s="1"/>
  <c r="S311" i="9"/>
  <c r="J311" i="9"/>
  <c r="I311" i="9"/>
  <c r="Q311" i="9" s="1"/>
  <c r="S310" i="9"/>
  <c r="J310" i="9"/>
  <c r="I310" i="9"/>
  <c r="Q310" i="9" s="1"/>
  <c r="S309" i="9"/>
  <c r="J309" i="9"/>
  <c r="I309" i="9"/>
  <c r="Q309" i="9" s="1"/>
  <c r="S308" i="9"/>
  <c r="J308" i="9"/>
  <c r="I308" i="9"/>
  <c r="Q308" i="9" s="1"/>
  <c r="S307" i="9"/>
  <c r="J307" i="9"/>
  <c r="I307" i="9"/>
  <c r="Q307" i="9" s="1"/>
  <c r="S306" i="9"/>
  <c r="J306" i="9"/>
  <c r="I306" i="9"/>
  <c r="Q306" i="9" s="1"/>
  <c r="S305" i="9"/>
  <c r="J305" i="9"/>
  <c r="I305" i="9"/>
  <c r="Q305" i="9" s="1"/>
  <c r="S304" i="9"/>
  <c r="J304" i="9"/>
  <c r="I304" i="9"/>
  <c r="Q304" i="9" s="1"/>
  <c r="S303" i="9"/>
  <c r="J303" i="9"/>
  <c r="I303" i="9"/>
  <c r="Q303" i="9" s="1"/>
  <c r="S302" i="9"/>
  <c r="J302" i="9"/>
  <c r="I302" i="9"/>
  <c r="Q302" i="9" s="1"/>
  <c r="S301" i="9"/>
  <c r="J301" i="9"/>
  <c r="I301" i="9"/>
  <c r="Q301" i="9" s="1"/>
  <c r="S300" i="9"/>
  <c r="J300" i="9"/>
  <c r="I300" i="9"/>
  <c r="Q300" i="9" s="1"/>
  <c r="S299" i="9"/>
  <c r="J299" i="9"/>
  <c r="I299" i="9"/>
  <c r="Q299" i="9" s="1"/>
  <c r="S298" i="9"/>
  <c r="J298" i="9"/>
  <c r="I298" i="9"/>
  <c r="Q298" i="9" s="1"/>
  <c r="S297" i="9"/>
  <c r="J297" i="9"/>
  <c r="I297" i="9"/>
  <c r="Q297" i="9" s="1"/>
  <c r="S296" i="9"/>
  <c r="J296" i="9"/>
  <c r="I296" i="9"/>
  <c r="Q296" i="9" s="1"/>
  <c r="J295" i="9"/>
  <c r="I295" i="9"/>
  <c r="Q295" i="9" s="1"/>
  <c r="S294" i="9"/>
  <c r="J294" i="9"/>
  <c r="I294" i="9"/>
  <c r="Q294" i="9" s="1"/>
  <c r="S293" i="9"/>
  <c r="J293" i="9"/>
  <c r="I293" i="9"/>
  <c r="Q293" i="9" s="1"/>
  <c r="S292" i="9"/>
  <c r="J292" i="9"/>
  <c r="I292" i="9"/>
  <c r="Q292" i="9" s="1"/>
  <c r="S291" i="9"/>
  <c r="J291" i="9"/>
  <c r="I291" i="9"/>
  <c r="Q291" i="9" s="1"/>
  <c r="S290" i="9"/>
  <c r="J290" i="9"/>
  <c r="I290" i="9"/>
  <c r="Q290" i="9" s="1"/>
  <c r="S289" i="9"/>
  <c r="J289" i="9"/>
  <c r="I289" i="9"/>
  <c r="Q289" i="9" s="1"/>
  <c r="S288" i="9"/>
  <c r="J288" i="9"/>
  <c r="I288" i="9"/>
  <c r="Q288" i="9" s="1"/>
  <c r="S287" i="9"/>
  <c r="J287" i="9"/>
  <c r="I287" i="9"/>
  <c r="Q287" i="9" s="1"/>
  <c r="S286" i="9"/>
  <c r="J286" i="9"/>
  <c r="I286" i="9"/>
  <c r="Q286" i="9" s="1"/>
  <c r="S285" i="9"/>
  <c r="J285" i="9"/>
  <c r="I285" i="9"/>
  <c r="Q285" i="9" s="1"/>
  <c r="S284" i="9"/>
  <c r="J284" i="9"/>
  <c r="I284" i="9"/>
  <c r="Q284" i="9" s="1"/>
  <c r="S283" i="9"/>
  <c r="J283" i="9"/>
  <c r="I283" i="9"/>
  <c r="Q283" i="9" s="1"/>
  <c r="S282" i="9"/>
  <c r="J282" i="9"/>
  <c r="I282" i="9"/>
  <c r="Q282" i="9" s="1"/>
  <c r="S281" i="9"/>
  <c r="J281" i="9"/>
  <c r="I281" i="9"/>
  <c r="Q281" i="9" s="1"/>
  <c r="S280" i="9"/>
  <c r="J280" i="9"/>
  <c r="I280" i="9"/>
  <c r="Q280" i="9" s="1"/>
  <c r="S279" i="9"/>
  <c r="J279" i="9"/>
  <c r="I279" i="9"/>
  <c r="Q279" i="9" s="1"/>
  <c r="S278" i="9"/>
  <c r="J278" i="9"/>
  <c r="I278" i="9"/>
  <c r="Q278" i="9" s="1"/>
  <c r="S277" i="9"/>
  <c r="J277" i="9"/>
  <c r="I277" i="9"/>
  <c r="Q277" i="9" s="1"/>
  <c r="S276" i="9"/>
  <c r="J276" i="9"/>
  <c r="I276" i="9"/>
  <c r="Q276" i="9" s="1"/>
  <c r="S275" i="9"/>
  <c r="J275" i="9"/>
  <c r="I275" i="9"/>
  <c r="Q275" i="9" s="1"/>
  <c r="S274" i="9"/>
  <c r="J274" i="9"/>
  <c r="I274" i="9"/>
  <c r="Q274" i="9" s="1"/>
  <c r="S273" i="9"/>
  <c r="J273" i="9"/>
  <c r="I273" i="9"/>
  <c r="Q273" i="9" s="1"/>
  <c r="S272" i="9"/>
  <c r="J272" i="9"/>
  <c r="I272" i="9"/>
  <c r="Q272" i="9" s="1"/>
  <c r="J271" i="9"/>
  <c r="I271" i="9"/>
  <c r="Q271" i="9" s="1"/>
  <c r="S270" i="9"/>
  <c r="J270" i="9"/>
  <c r="I270" i="9"/>
  <c r="Q270" i="9" s="1"/>
  <c r="S269" i="9"/>
  <c r="J269" i="9"/>
  <c r="I269" i="9"/>
  <c r="Q269" i="9" s="1"/>
  <c r="S268" i="9"/>
  <c r="J268" i="9"/>
  <c r="I268" i="9"/>
  <c r="Q268" i="9" s="1"/>
  <c r="S267" i="9"/>
  <c r="J267" i="9"/>
  <c r="I267" i="9"/>
  <c r="Q267" i="9" s="1"/>
  <c r="S266" i="9"/>
  <c r="J266" i="9"/>
  <c r="I266" i="9"/>
  <c r="Q266" i="9" s="1"/>
  <c r="S265" i="9"/>
  <c r="J265" i="9"/>
  <c r="I265" i="9"/>
  <c r="Q265" i="9" s="1"/>
  <c r="S264" i="9"/>
  <c r="J264" i="9"/>
  <c r="I264" i="9"/>
  <c r="Q264" i="9" s="1"/>
  <c r="S263" i="9"/>
  <c r="J263" i="9"/>
  <c r="I263" i="9"/>
  <c r="Q263" i="9" s="1"/>
  <c r="S262" i="9"/>
  <c r="J262" i="9"/>
  <c r="I262" i="9"/>
  <c r="Q262" i="9" s="1"/>
  <c r="S261" i="9"/>
  <c r="J261" i="9"/>
  <c r="I261" i="9"/>
  <c r="Q261" i="9" s="1"/>
  <c r="S260" i="9"/>
  <c r="J260" i="9"/>
  <c r="I260" i="9"/>
  <c r="Q260" i="9" s="1"/>
  <c r="S259" i="9"/>
  <c r="J259" i="9"/>
  <c r="I259" i="9"/>
  <c r="Q259" i="9" s="1"/>
  <c r="S258" i="9"/>
  <c r="J258" i="9"/>
  <c r="I258" i="9"/>
  <c r="Q258" i="9" s="1"/>
  <c r="S257" i="9"/>
  <c r="J257" i="9"/>
  <c r="I257" i="9"/>
  <c r="Q257" i="9" s="1"/>
  <c r="S256" i="9"/>
  <c r="J256" i="9"/>
  <c r="I256" i="9"/>
  <c r="Q256" i="9" s="1"/>
  <c r="S255" i="9"/>
  <c r="J255" i="9"/>
  <c r="I255" i="9"/>
  <c r="Q255" i="9" s="1"/>
  <c r="S254" i="9"/>
  <c r="J254" i="9"/>
  <c r="I254" i="9"/>
  <c r="Q254" i="9" s="1"/>
  <c r="S253" i="9"/>
  <c r="J253" i="9"/>
  <c r="I253" i="9"/>
  <c r="Q253" i="9" s="1"/>
  <c r="S252" i="9"/>
  <c r="J252" i="9"/>
  <c r="I252" i="9"/>
  <c r="Q252" i="9" s="1"/>
  <c r="S251" i="9"/>
  <c r="J251" i="9"/>
  <c r="I251" i="9"/>
  <c r="Q251" i="9" s="1"/>
  <c r="S250" i="9"/>
  <c r="J250" i="9"/>
  <c r="I250" i="9"/>
  <c r="Q250" i="9" s="1"/>
  <c r="S249" i="9"/>
  <c r="J249" i="9"/>
  <c r="I249" i="9"/>
  <c r="Q249" i="9" s="1"/>
  <c r="S248" i="9"/>
  <c r="J248" i="9"/>
  <c r="I248" i="9"/>
  <c r="Q248" i="9" s="1"/>
  <c r="J247" i="9"/>
  <c r="I247" i="9"/>
  <c r="Q247" i="9" s="1"/>
  <c r="S246" i="9"/>
  <c r="J246" i="9"/>
  <c r="I246" i="9"/>
  <c r="Q246" i="9" s="1"/>
  <c r="S245" i="9"/>
  <c r="J245" i="9"/>
  <c r="I245" i="9"/>
  <c r="Q245" i="9" s="1"/>
  <c r="S244" i="9"/>
  <c r="J244" i="9"/>
  <c r="I244" i="9"/>
  <c r="Q244" i="9" s="1"/>
  <c r="S243" i="9"/>
  <c r="J243" i="9"/>
  <c r="I243" i="9"/>
  <c r="Q243" i="9" s="1"/>
  <c r="S242" i="9"/>
  <c r="J242" i="9"/>
  <c r="I242" i="9"/>
  <c r="Q242" i="9" s="1"/>
  <c r="S241" i="9"/>
  <c r="J241" i="9"/>
  <c r="I241" i="9"/>
  <c r="Q241" i="9" s="1"/>
  <c r="S240" i="9"/>
  <c r="J240" i="9"/>
  <c r="I240" i="9"/>
  <c r="Q240" i="9" s="1"/>
  <c r="S239" i="9"/>
  <c r="J239" i="9"/>
  <c r="I239" i="9"/>
  <c r="Q239" i="9" s="1"/>
  <c r="S238" i="9"/>
  <c r="J238" i="9"/>
  <c r="I238" i="9"/>
  <c r="Q238" i="9" s="1"/>
  <c r="S237" i="9"/>
  <c r="J237" i="9"/>
  <c r="I237" i="9"/>
  <c r="Q237" i="9" s="1"/>
  <c r="S236" i="9"/>
  <c r="J236" i="9"/>
  <c r="I236" i="9"/>
  <c r="Q236" i="9" s="1"/>
  <c r="S235" i="9"/>
  <c r="J235" i="9"/>
  <c r="I235" i="9"/>
  <c r="Q235" i="9" s="1"/>
  <c r="S234" i="9"/>
  <c r="J234" i="9"/>
  <c r="I234" i="9"/>
  <c r="Q234" i="9" s="1"/>
  <c r="S233" i="9"/>
  <c r="J233" i="9"/>
  <c r="I233" i="9"/>
  <c r="Q233" i="9" s="1"/>
  <c r="S232" i="9"/>
  <c r="J232" i="9"/>
  <c r="I232" i="9"/>
  <c r="Q232" i="9" s="1"/>
  <c r="S231" i="9"/>
  <c r="J231" i="9"/>
  <c r="I231" i="9"/>
  <c r="Q231" i="9" s="1"/>
  <c r="S230" i="9"/>
  <c r="J230" i="9"/>
  <c r="I230" i="9"/>
  <c r="Q230" i="9" s="1"/>
  <c r="S229" i="9"/>
  <c r="J229" i="9"/>
  <c r="I229" i="9"/>
  <c r="Q229" i="9" s="1"/>
  <c r="S228" i="9"/>
  <c r="J228" i="9"/>
  <c r="I228" i="9"/>
  <c r="Q228" i="9" s="1"/>
  <c r="S227" i="9"/>
  <c r="J227" i="9"/>
  <c r="I227" i="9"/>
  <c r="Q227" i="9" s="1"/>
  <c r="S226" i="9"/>
  <c r="J226" i="9"/>
  <c r="I226" i="9"/>
  <c r="Q226" i="9" s="1"/>
  <c r="S225" i="9"/>
  <c r="J225" i="9"/>
  <c r="I225" i="9"/>
  <c r="Q225" i="9" s="1"/>
  <c r="S224" i="9"/>
  <c r="J224" i="9"/>
  <c r="I224" i="9"/>
  <c r="Q224" i="9" s="1"/>
  <c r="J223" i="9"/>
  <c r="I223" i="9"/>
  <c r="Q223" i="9" s="1"/>
  <c r="S222" i="9"/>
  <c r="J222" i="9"/>
  <c r="I222" i="9"/>
  <c r="Q222" i="9" s="1"/>
  <c r="S221" i="9"/>
  <c r="J221" i="9"/>
  <c r="I221" i="9"/>
  <c r="Q221" i="9" s="1"/>
  <c r="S220" i="9"/>
  <c r="J220" i="9"/>
  <c r="I220" i="9"/>
  <c r="Q220" i="9" s="1"/>
  <c r="S219" i="9"/>
  <c r="J219" i="9"/>
  <c r="I219" i="9"/>
  <c r="Q219" i="9" s="1"/>
  <c r="S218" i="9"/>
  <c r="J218" i="9"/>
  <c r="I218" i="9"/>
  <c r="Q218" i="9" s="1"/>
  <c r="S217" i="9"/>
  <c r="J217" i="9"/>
  <c r="I217" i="9"/>
  <c r="Q217" i="9" s="1"/>
  <c r="S216" i="9"/>
  <c r="J216" i="9"/>
  <c r="I216" i="9"/>
  <c r="Q216" i="9" s="1"/>
  <c r="S215" i="9"/>
  <c r="J215" i="9"/>
  <c r="I215" i="9"/>
  <c r="Q215" i="9" s="1"/>
  <c r="S214" i="9"/>
  <c r="J214" i="9"/>
  <c r="I214" i="9"/>
  <c r="Q214" i="9" s="1"/>
  <c r="S213" i="9"/>
  <c r="J213" i="9"/>
  <c r="I213" i="9"/>
  <c r="Q213" i="9" s="1"/>
  <c r="S212" i="9"/>
  <c r="J212" i="9"/>
  <c r="I212" i="9"/>
  <c r="Q212" i="9" s="1"/>
  <c r="S211" i="9"/>
  <c r="J211" i="9"/>
  <c r="I211" i="9"/>
  <c r="Q211" i="9" s="1"/>
  <c r="S210" i="9"/>
  <c r="J210" i="9"/>
  <c r="I210" i="9"/>
  <c r="Q210" i="9" s="1"/>
  <c r="S209" i="9"/>
  <c r="J209" i="9"/>
  <c r="I209" i="9"/>
  <c r="Q209" i="9" s="1"/>
  <c r="S208" i="9"/>
  <c r="J208" i="9"/>
  <c r="I208" i="9"/>
  <c r="Q208" i="9" s="1"/>
  <c r="S207" i="9"/>
  <c r="J207" i="9"/>
  <c r="I207" i="9"/>
  <c r="Q207" i="9" s="1"/>
  <c r="S206" i="9"/>
  <c r="J206" i="9"/>
  <c r="I206" i="9"/>
  <c r="Q206" i="9" s="1"/>
  <c r="S205" i="9"/>
  <c r="J205" i="9"/>
  <c r="I205" i="9"/>
  <c r="Q205" i="9" s="1"/>
  <c r="S204" i="9"/>
  <c r="J204" i="9"/>
  <c r="I204" i="9"/>
  <c r="Q204" i="9" s="1"/>
  <c r="S203" i="9"/>
  <c r="J203" i="9"/>
  <c r="I203" i="9"/>
  <c r="Q203" i="9" s="1"/>
  <c r="S202" i="9"/>
  <c r="J202" i="9"/>
  <c r="I202" i="9"/>
  <c r="Q202" i="9" s="1"/>
  <c r="S201" i="9"/>
  <c r="J201" i="9"/>
  <c r="I201" i="9"/>
  <c r="Q201" i="9" s="1"/>
  <c r="S200" i="9"/>
  <c r="J200" i="9"/>
  <c r="I200" i="9"/>
  <c r="Q200" i="9" s="1"/>
  <c r="J199" i="9"/>
  <c r="I199" i="9"/>
  <c r="Q199" i="9" s="1"/>
  <c r="S198" i="9"/>
  <c r="J198" i="9"/>
  <c r="I198" i="9"/>
  <c r="Q198" i="9" s="1"/>
  <c r="S197" i="9"/>
  <c r="J197" i="9"/>
  <c r="I197" i="9"/>
  <c r="Q197" i="9" s="1"/>
  <c r="S196" i="9"/>
  <c r="J196" i="9"/>
  <c r="I196" i="9"/>
  <c r="Q196" i="9" s="1"/>
  <c r="S195" i="9"/>
  <c r="J195" i="9"/>
  <c r="I195" i="9"/>
  <c r="Q195" i="9" s="1"/>
  <c r="S194" i="9"/>
  <c r="J194" i="9"/>
  <c r="I194" i="9"/>
  <c r="Q194" i="9" s="1"/>
  <c r="S193" i="9"/>
  <c r="J193" i="9"/>
  <c r="I193" i="9"/>
  <c r="Q193" i="9" s="1"/>
  <c r="S192" i="9"/>
  <c r="J192" i="9"/>
  <c r="I192" i="9"/>
  <c r="Q192" i="9" s="1"/>
  <c r="S191" i="9"/>
  <c r="J191" i="9"/>
  <c r="I191" i="9"/>
  <c r="Q191" i="9" s="1"/>
  <c r="S190" i="9"/>
  <c r="J190" i="9"/>
  <c r="I190" i="9"/>
  <c r="Q190" i="9" s="1"/>
  <c r="S189" i="9"/>
  <c r="J189" i="9"/>
  <c r="I189" i="9"/>
  <c r="Q189" i="9" s="1"/>
  <c r="S188" i="9"/>
  <c r="J188" i="9"/>
  <c r="I188" i="9"/>
  <c r="Q188" i="9" s="1"/>
  <c r="S187" i="9"/>
  <c r="J187" i="9"/>
  <c r="I187" i="9"/>
  <c r="Q187" i="9" s="1"/>
  <c r="S186" i="9"/>
  <c r="J186" i="9"/>
  <c r="I186" i="9"/>
  <c r="Q186" i="9" s="1"/>
  <c r="S185" i="9"/>
  <c r="J185" i="9"/>
  <c r="I185" i="9"/>
  <c r="Q185" i="9" s="1"/>
  <c r="S184" i="9"/>
  <c r="J184" i="9"/>
  <c r="I184" i="9"/>
  <c r="Q184" i="9" s="1"/>
  <c r="S183" i="9"/>
  <c r="J183" i="9"/>
  <c r="I183" i="9"/>
  <c r="Q183" i="9" s="1"/>
  <c r="S182" i="9"/>
  <c r="J182" i="9"/>
  <c r="I182" i="9"/>
  <c r="Q182" i="9" s="1"/>
  <c r="S181" i="9"/>
  <c r="J181" i="9"/>
  <c r="I181" i="9"/>
  <c r="Q181" i="9" s="1"/>
  <c r="S180" i="9"/>
  <c r="J180" i="9"/>
  <c r="I180" i="9"/>
  <c r="Q180" i="9" s="1"/>
  <c r="S179" i="9"/>
  <c r="J179" i="9"/>
  <c r="I179" i="9"/>
  <c r="Q179" i="9" s="1"/>
  <c r="S178" i="9"/>
  <c r="J178" i="9"/>
  <c r="I178" i="9"/>
  <c r="Q178" i="9" s="1"/>
  <c r="S177" i="9"/>
  <c r="J177" i="9"/>
  <c r="I177" i="9"/>
  <c r="Q177" i="9" s="1"/>
  <c r="S176" i="9"/>
  <c r="J176" i="9"/>
  <c r="I176" i="9"/>
  <c r="Q176" i="9" s="1"/>
  <c r="J175" i="9"/>
  <c r="I175" i="9"/>
  <c r="Q175" i="9" s="1"/>
  <c r="S174" i="9"/>
  <c r="J174" i="9"/>
  <c r="I174" i="9"/>
  <c r="Q174" i="9" s="1"/>
  <c r="S173" i="9"/>
  <c r="J173" i="9"/>
  <c r="I173" i="9"/>
  <c r="Q173" i="9" s="1"/>
  <c r="S172" i="9"/>
  <c r="J172" i="9"/>
  <c r="I172" i="9"/>
  <c r="Q172" i="9" s="1"/>
  <c r="S171" i="9"/>
  <c r="J171" i="9"/>
  <c r="I171" i="9"/>
  <c r="Q171" i="9" s="1"/>
  <c r="S170" i="9"/>
  <c r="J170" i="9"/>
  <c r="I170" i="9"/>
  <c r="Q170" i="9" s="1"/>
  <c r="S169" i="9"/>
  <c r="J169" i="9"/>
  <c r="I169" i="9"/>
  <c r="Q169" i="9" s="1"/>
  <c r="S168" i="9"/>
  <c r="J168" i="9"/>
  <c r="I168" i="9"/>
  <c r="Q168" i="9" s="1"/>
  <c r="S167" i="9"/>
  <c r="J167" i="9"/>
  <c r="I167" i="9"/>
  <c r="Q167" i="9" s="1"/>
  <c r="S166" i="9"/>
  <c r="J166" i="9"/>
  <c r="I166" i="9"/>
  <c r="Q166" i="9" s="1"/>
  <c r="S165" i="9"/>
  <c r="J165" i="9"/>
  <c r="I165" i="9"/>
  <c r="Q165" i="9" s="1"/>
  <c r="S164" i="9"/>
  <c r="J164" i="9"/>
  <c r="I164" i="9"/>
  <c r="Q164" i="9" s="1"/>
  <c r="S163" i="9"/>
  <c r="J163" i="9"/>
  <c r="I163" i="9"/>
  <c r="Q163" i="9" s="1"/>
  <c r="S162" i="9"/>
  <c r="J162" i="9"/>
  <c r="I162" i="9"/>
  <c r="Q162" i="9" s="1"/>
  <c r="S161" i="9"/>
  <c r="J161" i="9"/>
  <c r="I161" i="9"/>
  <c r="Q161" i="9" s="1"/>
  <c r="S160" i="9"/>
  <c r="J160" i="9"/>
  <c r="I160" i="9"/>
  <c r="Q160" i="9" s="1"/>
  <c r="S159" i="9"/>
  <c r="J159" i="9"/>
  <c r="I159" i="9"/>
  <c r="Q159" i="9" s="1"/>
  <c r="S158" i="9"/>
  <c r="J158" i="9"/>
  <c r="I158" i="9"/>
  <c r="Q158" i="9" s="1"/>
  <c r="S157" i="9"/>
  <c r="J157" i="9"/>
  <c r="I157" i="9"/>
  <c r="Q157" i="9" s="1"/>
  <c r="S156" i="9"/>
  <c r="J156" i="9"/>
  <c r="I156" i="9"/>
  <c r="Q156" i="9" s="1"/>
  <c r="S155" i="9"/>
  <c r="J155" i="9"/>
  <c r="I155" i="9"/>
  <c r="Q155" i="9" s="1"/>
  <c r="S154" i="9"/>
  <c r="J154" i="9"/>
  <c r="I154" i="9"/>
  <c r="Q154" i="9" s="1"/>
  <c r="S153" i="9"/>
  <c r="J153" i="9"/>
  <c r="I153" i="9"/>
  <c r="Q153" i="9" s="1"/>
  <c r="S152" i="9"/>
  <c r="J152" i="9"/>
  <c r="I152" i="9"/>
  <c r="Q152" i="9" s="1"/>
  <c r="J151" i="9"/>
  <c r="I151" i="9"/>
  <c r="Q151" i="9" s="1"/>
  <c r="S150" i="9"/>
  <c r="J150" i="9"/>
  <c r="I150" i="9"/>
  <c r="Q150" i="9" s="1"/>
  <c r="S149" i="9"/>
  <c r="J149" i="9"/>
  <c r="I149" i="9"/>
  <c r="Q149" i="9" s="1"/>
  <c r="S148" i="9"/>
  <c r="J148" i="9"/>
  <c r="I148" i="9"/>
  <c r="Q148" i="9" s="1"/>
  <c r="S147" i="9"/>
  <c r="J147" i="9"/>
  <c r="I147" i="9"/>
  <c r="Q147" i="9" s="1"/>
  <c r="S146" i="9"/>
  <c r="J146" i="9"/>
  <c r="I146" i="9"/>
  <c r="Q146" i="9" s="1"/>
  <c r="S145" i="9"/>
  <c r="J145" i="9"/>
  <c r="I145" i="9"/>
  <c r="Q145" i="9" s="1"/>
  <c r="S144" i="9"/>
  <c r="J144" i="9"/>
  <c r="I144" i="9"/>
  <c r="Q144" i="9" s="1"/>
  <c r="S143" i="9"/>
  <c r="J143" i="9"/>
  <c r="I143" i="9"/>
  <c r="Q143" i="9" s="1"/>
  <c r="S142" i="9"/>
  <c r="J142" i="9"/>
  <c r="I142" i="9"/>
  <c r="Q142" i="9" s="1"/>
  <c r="S141" i="9"/>
  <c r="J141" i="9"/>
  <c r="I141" i="9"/>
  <c r="Q141" i="9" s="1"/>
  <c r="S140" i="9"/>
  <c r="J140" i="9"/>
  <c r="I140" i="9"/>
  <c r="Q140" i="9" s="1"/>
  <c r="S139" i="9"/>
  <c r="J139" i="9"/>
  <c r="I139" i="9"/>
  <c r="Q139" i="9" s="1"/>
  <c r="S138" i="9"/>
  <c r="J138" i="9"/>
  <c r="I138" i="9"/>
  <c r="Q138" i="9" s="1"/>
  <c r="S137" i="9"/>
  <c r="J137" i="9"/>
  <c r="I137" i="9"/>
  <c r="Q137" i="9" s="1"/>
  <c r="S136" i="9"/>
  <c r="J136" i="9"/>
  <c r="I136" i="9"/>
  <c r="Q136" i="9" s="1"/>
  <c r="S135" i="9"/>
  <c r="J135" i="9"/>
  <c r="I135" i="9"/>
  <c r="Q135" i="9" s="1"/>
  <c r="S134" i="9"/>
  <c r="J134" i="9"/>
  <c r="I134" i="9"/>
  <c r="Q134" i="9" s="1"/>
  <c r="S133" i="9"/>
  <c r="J133" i="9"/>
  <c r="I133" i="9"/>
  <c r="Q133" i="9" s="1"/>
  <c r="S132" i="9"/>
  <c r="J132" i="9"/>
  <c r="I132" i="9"/>
  <c r="Q132" i="9" s="1"/>
  <c r="S131" i="9"/>
  <c r="J131" i="9"/>
  <c r="I131" i="9"/>
  <c r="Q131" i="9" s="1"/>
  <c r="S130" i="9"/>
  <c r="J130" i="9"/>
  <c r="I130" i="9"/>
  <c r="Q130" i="9" s="1"/>
  <c r="S129" i="9"/>
  <c r="J129" i="9"/>
  <c r="I129" i="9"/>
  <c r="Q129" i="9" s="1"/>
  <c r="S128" i="9"/>
  <c r="J128" i="9"/>
  <c r="I128" i="9"/>
  <c r="Q128" i="9" s="1"/>
  <c r="J127" i="9"/>
  <c r="I127" i="9"/>
  <c r="Q127" i="9" s="1"/>
  <c r="S126" i="9"/>
  <c r="J126" i="9"/>
  <c r="I126" i="9"/>
  <c r="Q126" i="9" s="1"/>
  <c r="S125" i="9"/>
  <c r="J125" i="9"/>
  <c r="I125" i="9"/>
  <c r="Q125" i="9" s="1"/>
  <c r="S124" i="9"/>
  <c r="J124" i="9"/>
  <c r="I124" i="9"/>
  <c r="Q124" i="9" s="1"/>
  <c r="S123" i="9"/>
  <c r="J123" i="9"/>
  <c r="I123" i="9"/>
  <c r="Q123" i="9" s="1"/>
  <c r="S122" i="9"/>
  <c r="J122" i="9"/>
  <c r="I122" i="9"/>
  <c r="Q122" i="9" s="1"/>
  <c r="S121" i="9"/>
  <c r="J121" i="9"/>
  <c r="I121" i="9"/>
  <c r="Q121" i="9" s="1"/>
  <c r="S120" i="9"/>
  <c r="J120" i="9"/>
  <c r="I120" i="9"/>
  <c r="Q120" i="9" s="1"/>
  <c r="S119" i="9"/>
  <c r="J119" i="9"/>
  <c r="I119" i="9"/>
  <c r="Q119" i="9" s="1"/>
  <c r="S118" i="9"/>
  <c r="J118" i="9"/>
  <c r="I118" i="9"/>
  <c r="Q118" i="9" s="1"/>
  <c r="S117" i="9"/>
  <c r="J117" i="9"/>
  <c r="I117" i="9"/>
  <c r="Q117" i="9" s="1"/>
  <c r="S116" i="9"/>
  <c r="J116" i="9"/>
  <c r="I116" i="9"/>
  <c r="Q116" i="9" s="1"/>
  <c r="S115" i="9"/>
  <c r="J115" i="9"/>
  <c r="I115" i="9"/>
  <c r="Q115" i="9" s="1"/>
  <c r="S114" i="9"/>
  <c r="J114" i="9"/>
  <c r="I114" i="9"/>
  <c r="Q114" i="9" s="1"/>
  <c r="S113" i="9"/>
  <c r="J113" i="9"/>
  <c r="I113" i="9"/>
  <c r="Q113" i="9" s="1"/>
  <c r="S112" i="9"/>
  <c r="J112" i="9"/>
  <c r="I112" i="9"/>
  <c r="Q112" i="9" s="1"/>
  <c r="S111" i="9"/>
  <c r="J111" i="9"/>
  <c r="I111" i="9"/>
  <c r="Q111" i="9" s="1"/>
  <c r="S110" i="9"/>
  <c r="J110" i="9"/>
  <c r="I110" i="9"/>
  <c r="Q110" i="9" s="1"/>
  <c r="S109" i="9"/>
  <c r="J109" i="9"/>
  <c r="I109" i="9"/>
  <c r="Q109" i="9" s="1"/>
  <c r="S108" i="9"/>
  <c r="J108" i="9"/>
  <c r="I108" i="9"/>
  <c r="Q108" i="9" s="1"/>
  <c r="S107" i="9"/>
  <c r="J107" i="9"/>
  <c r="I107" i="9"/>
  <c r="Q107" i="9" s="1"/>
  <c r="S106" i="9"/>
  <c r="J106" i="9"/>
  <c r="I106" i="9"/>
  <c r="Q106" i="9" s="1"/>
  <c r="S105" i="9"/>
  <c r="J105" i="9"/>
  <c r="I105" i="9"/>
  <c r="Q105" i="9" s="1"/>
  <c r="S104" i="9"/>
  <c r="J104" i="9"/>
  <c r="I104" i="9"/>
  <c r="Q104" i="9" s="1"/>
  <c r="J103" i="9"/>
  <c r="I103" i="9"/>
  <c r="Q103" i="9" s="1"/>
  <c r="S102" i="9"/>
  <c r="J102" i="9"/>
  <c r="I102" i="9"/>
  <c r="Q102" i="9" s="1"/>
  <c r="S101" i="9"/>
  <c r="J101" i="9"/>
  <c r="I101" i="9"/>
  <c r="Q101" i="9" s="1"/>
  <c r="S100" i="9"/>
  <c r="J100" i="9"/>
  <c r="I100" i="9"/>
  <c r="Q100" i="9" s="1"/>
  <c r="S99" i="9"/>
  <c r="J99" i="9"/>
  <c r="I99" i="9"/>
  <c r="Q99" i="9" s="1"/>
  <c r="S98" i="9"/>
  <c r="J98" i="9"/>
  <c r="I98" i="9"/>
  <c r="Q98" i="9" s="1"/>
  <c r="S97" i="9"/>
  <c r="J97" i="9"/>
  <c r="I97" i="9"/>
  <c r="Q97" i="9" s="1"/>
  <c r="S96" i="9"/>
  <c r="J96" i="9"/>
  <c r="I96" i="9"/>
  <c r="Q96" i="9" s="1"/>
  <c r="S95" i="9"/>
  <c r="J95" i="9"/>
  <c r="I95" i="9"/>
  <c r="Q95" i="9" s="1"/>
  <c r="S94" i="9"/>
  <c r="J94" i="9"/>
  <c r="I94" i="9"/>
  <c r="Q94" i="9" s="1"/>
  <c r="S93" i="9"/>
  <c r="J93" i="9"/>
  <c r="I93" i="9"/>
  <c r="Q93" i="9" s="1"/>
  <c r="S92" i="9"/>
  <c r="J92" i="9"/>
  <c r="I92" i="9"/>
  <c r="Q92" i="9" s="1"/>
  <c r="S91" i="9"/>
  <c r="J91" i="9"/>
  <c r="I91" i="9"/>
  <c r="Q91" i="9" s="1"/>
  <c r="S90" i="9"/>
  <c r="J90" i="9"/>
  <c r="I90" i="9"/>
  <c r="Q90" i="9" s="1"/>
  <c r="S89" i="9"/>
  <c r="J89" i="9"/>
  <c r="I89" i="9"/>
  <c r="Q89" i="9" s="1"/>
  <c r="S88" i="9"/>
  <c r="J88" i="9"/>
  <c r="I88" i="9"/>
  <c r="Q88" i="9" s="1"/>
  <c r="S87" i="9"/>
  <c r="J87" i="9"/>
  <c r="I87" i="9"/>
  <c r="Q87" i="9" s="1"/>
  <c r="S86" i="9"/>
  <c r="J86" i="9"/>
  <c r="I86" i="9"/>
  <c r="Q86" i="9" s="1"/>
  <c r="S85" i="9"/>
  <c r="J85" i="9"/>
  <c r="I85" i="9"/>
  <c r="Q85" i="9" s="1"/>
  <c r="S84" i="9"/>
  <c r="J84" i="9"/>
  <c r="I84" i="9"/>
  <c r="Q84" i="9" s="1"/>
  <c r="S83" i="9"/>
  <c r="J83" i="9"/>
  <c r="I83" i="9"/>
  <c r="Q83" i="9" s="1"/>
  <c r="S82" i="9"/>
  <c r="J82" i="9"/>
  <c r="I82" i="9"/>
  <c r="Q82" i="9" s="1"/>
  <c r="S81" i="9"/>
  <c r="J81" i="9"/>
  <c r="I81" i="9"/>
  <c r="Q81" i="9" s="1"/>
  <c r="S80" i="9"/>
  <c r="J80" i="9"/>
  <c r="I80" i="9"/>
  <c r="Q80" i="9" s="1"/>
  <c r="J79" i="9"/>
  <c r="I79" i="9"/>
  <c r="Q79" i="9" s="1"/>
  <c r="S78" i="9"/>
  <c r="J78" i="9"/>
  <c r="I78" i="9"/>
  <c r="Q78" i="9" s="1"/>
  <c r="S77" i="9"/>
  <c r="J77" i="9"/>
  <c r="I77" i="9"/>
  <c r="Q77" i="9" s="1"/>
  <c r="S76" i="9"/>
  <c r="J76" i="9"/>
  <c r="I76" i="9"/>
  <c r="Q76" i="9" s="1"/>
  <c r="S75" i="9"/>
  <c r="J75" i="9"/>
  <c r="I75" i="9"/>
  <c r="Q75" i="9" s="1"/>
  <c r="S74" i="9"/>
  <c r="J74" i="9"/>
  <c r="I74" i="9"/>
  <c r="Q74" i="9" s="1"/>
  <c r="S73" i="9"/>
  <c r="J73" i="9"/>
  <c r="I73" i="9"/>
  <c r="Q73" i="9" s="1"/>
  <c r="S72" i="9"/>
  <c r="J72" i="9"/>
  <c r="I72" i="9"/>
  <c r="Q72" i="9" s="1"/>
  <c r="S71" i="9"/>
  <c r="J71" i="9"/>
  <c r="I71" i="9"/>
  <c r="Q71" i="9" s="1"/>
  <c r="S70" i="9"/>
  <c r="J70" i="9"/>
  <c r="I70" i="9"/>
  <c r="Q70" i="9" s="1"/>
  <c r="S69" i="9"/>
  <c r="J69" i="9"/>
  <c r="I69" i="9"/>
  <c r="Q69" i="9" s="1"/>
  <c r="S68" i="9"/>
  <c r="J68" i="9"/>
  <c r="I68" i="9"/>
  <c r="Q68" i="9" s="1"/>
  <c r="S67" i="9"/>
  <c r="J67" i="9"/>
  <c r="I67" i="9"/>
  <c r="Q67" i="9" s="1"/>
  <c r="S66" i="9"/>
  <c r="J66" i="9"/>
  <c r="I66" i="9"/>
  <c r="Q66" i="9" s="1"/>
  <c r="S65" i="9"/>
  <c r="J65" i="9"/>
  <c r="I65" i="9"/>
  <c r="Q65" i="9" s="1"/>
  <c r="S64" i="9"/>
  <c r="J64" i="9"/>
  <c r="I64" i="9"/>
  <c r="Q64" i="9" s="1"/>
  <c r="S63" i="9"/>
  <c r="J63" i="9"/>
  <c r="I63" i="9"/>
  <c r="Q63" i="9" s="1"/>
  <c r="S62" i="9"/>
  <c r="J62" i="9"/>
  <c r="I62" i="9"/>
  <c r="Q62" i="9" s="1"/>
  <c r="S61" i="9"/>
  <c r="J61" i="9"/>
  <c r="I61" i="9"/>
  <c r="Q61" i="9" s="1"/>
  <c r="S60" i="9"/>
  <c r="J60" i="9"/>
  <c r="I60" i="9"/>
  <c r="Q60" i="9" s="1"/>
  <c r="S59" i="9"/>
  <c r="J59" i="9"/>
  <c r="I59" i="9"/>
  <c r="Q59" i="9" s="1"/>
  <c r="S58" i="9"/>
  <c r="J58" i="9"/>
  <c r="I58" i="9"/>
  <c r="Q58" i="9" s="1"/>
  <c r="S57" i="9"/>
  <c r="J57" i="9"/>
  <c r="I57" i="9"/>
  <c r="Q57" i="9" s="1"/>
  <c r="S56" i="9"/>
  <c r="J56" i="9"/>
  <c r="I56" i="9"/>
  <c r="Q56" i="9" s="1"/>
  <c r="J55" i="9"/>
  <c r="I55" i="9"/>
  <c r="Q55" i="9" s="1"/>
  <c r="S54" i="9"/>
  <c r="J54" i="9"/>
  <c r="I54" i="9"/>
  <c r="Q54" i="9" s="1"/>
  <c r="S53" i="9"/>
  <c r="J53" i="9"/>
  <c r="I53" i="9"/>
  <c r="Q53" i="9" s="1"/>
  <c r="S52" i="9"/>
  <c r="J52" i="9"/>
  <c r="I52" i="9"/>
  <c r="Q52" i="9" s="1"/>
  <c r="S51" i="9"/>
  <c r="J51" i="9"/>
  <c r="I51" i="9"/>
  <c r="Q51" i="9" s="1"/>
  <c r="S50" i="9"/>
  <c r="J50" i="9"/>
  <c r="I50" i="9"/>
  <c r="Q50" i="9" s="1"/>
  <c r="S49" i="9"/>
  <c r="J49" i="9"/>
  <c r="I49" i="9"/>
  <c r="Q49" i="9" s="1"/>
  <c r="S48" i="9"/>
  <c r="J48" i="9"/>
  <c r="I48" i="9"/>
  <c r="Q48" i="9" s="1"/>
  <c r="S47" i="9"/>
  <c r="J47" i="9"/>
  <c r="I47" i="9"/>
  <c r="Q47" i="9" s="1"/>
  <c r="S46" i="9"/>
  <c r="J46" i="9"/>
  <c r="I46" i="9"/>
  <c r="Q46" i="9" s="1"/>
  <c r="S45" i="9"/>
  <c r="J45" i="9"/>
  <c r="I45" i="9"/>
  <c r="Q45" i="9" s="1"/>
  <c r="S44" i="9"/>
  <c r="J44" i="9"/>
  <c r="I44" i="9"/>
  <c r="Q44" i="9" s="1"/>
  <c r="S43" i="9"/>
  <c r="J43" i="9"/>
  <c r="I43" i="9"/>
  <c r="Q43" i="9" s="1"/>
  <c r="S42" i="9"/>
  <c r="J42" i="9"/>
  <c r="I42" i="9"/>
  <c r="Q42" i="9" s="1"/>
  <c r="S41" i="9"/>
  <c r="J41" i="9"/>
  <c r="I41" i="9"/>
  <c r="Q41" i="9" s="1"/>
  <c r="S40" i="9"/>
  <c r="J40" i="9"/>
  <c r="I40" i="9"/>
  <c r="Q40" i="9" s="1"/>
  <c r="S39" i="9"/>
  <c r="J39" i="9"/>
  <c r="I39" i="9"/>
  <c r="Q39" i="9" s="1"/>
  <c r="S38" i="9"/>
  <c r="J38" i="9"/>
  <c r="I38" i="9"/>
  <c r="Q38" i="9" s="1"/>
  <c r="S37" i="9"/>
  <c r="J37" i="9"/>
  <c r="I37" i="9"/>
  <c r="Q37" i="9" s="1"/>
  <c r="S36" i="9"/>
  <c r="J36" i="9"/>
  <c r="I36" i="9"/>
  <c r="Q36" i="9" s="1"/>
  <c r="S35" i="9"/>
  <c r="J35" i="9"/>
  <c r="I35" i="9"/>
  <c r="Q35" i="9" s="1"/>
  <c r="S34" i="9"/>
  <c r="J34" i="9"/>
  <c r="I34" i="9"/>
  <c r="Q34" i="9" s="1"/>
  <c r="S33" i="9"/>
  <c r="J33" i="9"/>
  <c r="I33" i="9"/>
  <c r="Q33" i="9" s="1"/>
  <c r="S32" i="9"/>
  <c r="J32" i="9"/>
  <c r="I32" i="9"/>
  <c r="Q32" i="9" s="1"/>
  <c r="J31" i="9"/>
  <c r="I31" i="9"/>
  <c r="Q31" i="9" s="1"/>
  <c r="S30" i="9"/>
  <c r="J30" i="9"/>
  <c r="I30" i="9"/>
  <c r="Q30" i="9" s="1"/>
  <c r="S29" i="9"/>
  <c r="J29" i="9"/>
  <c r="I29" i="9"/>
  <c r="Q29" i="9" s="1"/>
  <c r="S28" i="9"/>
  <c r="J28" i="9"/>
  <c r="I28" i="9"/>
  <c r="Q28" i="9" s="1"/>
  <c r="S27" i="9"/>
  <c r="J27" i="9"/>
  <c r="I27" i="9"/>
  <c r="Q27" i="9" s="1"/>
  <c r="S26" i="9"/>
  <c r="J26" i="9"/>
  <c r="I26" i="9"/>
  <c r="Q26" i="9" s="1"/>
  <c r="S25" i="9"/>
  <c r="J25" i="9"/>
  <c r="I25" i="9"/>
  <c r="Q25" i="9" s="1"/>
  <c r="S24" i="9"/>
  <c r="J24" i="9"/>
  <c r="I24" i="9"/>
  <c r="Q24" i="9" s="1"/>
  <c r="S23" i="9"/>
  <c r="J23" i="9"/>
  <c r="I23" i="9"/>
  <c r="Q23" i="9" s="1"/>
  <c r="S22" i="9"/>
  <c r="J22" i="9"/>
  <c r="I22" i="9"/>
  <c r="Q22" i="9" s="1"/>
  <c r="S21" i="9"/>
  <c r="J21" i="9"/>
  <c r="I21" i="9"/>
  <c r="Q21" i="9" s="1"/>
  <c r="S20" i="9"/>
  <c r="J20" i="9"/>
  <c r="I20" i="9"/>
  <c r="Q20" i="9" s="1"/>
  <c r="S19" i="9"/>
  <c r="J19" i="9"/>
  <c r="I19" i="9"/>
  <c r="Q19" i="9" s="1"/>
  <c r="S18" i="9"/>
  <c r="J18" i="9"/>
  <c r="I18" i="9"/>
  <c r="Q18" i="9" s="1"/>
  <c r="S17" i="9"/>
  <c r="J17" i="9"/>
  <c r="I17" i="9"/>
  <c r="Q17" i="9" s="1"/>
  <c r="S16" i="9"/>
  <c r="J16" i="9"/>
  <c r="I16" i="9"/>
  <c r="Q16" i="9" s="1"/>
  <c r="S15" i="9"/>
  <c r="J15" i="9"/>
  <c r="I15" i="9"/>
  <c r="Q15" i="9" s="1"/>
  <c r="S14" i="9"/>
  <c r="J14" i="9"/>
  <c r="I14" i="9"/>
  <c r="Q14" i="9" s="1"/>
  <c r="S13" i="9"/>
  <c r="J13" i="9"/>
  <c r="I13" i="9"/>
  <c r="Q13" i="9" s="1"/>
  <c r="S12" i="9"/>
  <c r="J12" i="9"/>
  <c r="I12" i="9"/>
  <c r="Q12" i="9" s="1"/>
  <c r="S11" i="9"/>
  <c r="J11" i="9"/>
  <c r="I11" i="9"/>
  <c r="Q11" i="9" s="1"/>
  <c r="S10" i="9"/>
  <c r="J10" i="9"/>
  <c r="I10" i="9"/>
  <c r="Q10" i="9" s="1"/>
  <c r="S9" i="9"/>
  <c r="J9" i="9"/>
  <c r="I9" i="9"/>
  <c r="Q9" i="9" s="1"/>
  <c r="S8" i="9"/>
  <c r="J8" i="9"/>
  <c r="I8" i="9"/>
  <c r="Q8" i="9" s="1"/>
  <c r="J7" i="9"/>
  <c r="I7" i="9"/>
  <c r="N3" i="9"/>
  <c r="L3" i="9"/>
  <c r="J3" i="9" l="1"/>
  <c r="Q7" i="9"/>
  <c r="Q3" i="9" s="1"/>
  <c r="I3" i="9"/>
  <c r="P3059" i="9"/>
  <c r="P4697" i="9"/>
  <c r="P4762" i="9"/>
  <c r="P3655" i="9"/>
  <c r="P3789" i="9"/>
  <c r="P5438" i="9"/>
  <c r="P3027" i="9"/>
  <c r="P4601" i="9"/>
  <c r="P6342" i="9"/>
  <c r="R8" i="9"/>
  <c r="R12" i="9"/>
  <c r="R16" i="9"/>
  <c r="R20" i="9"/>
  <c r="R24" i="9"/>
  <c r="R28" i="9"/>
  <c r="R35" i="9"/>
  <c r="R39" i="9"/>
  <c r="R43" i="9"/>
  <c r="R47" i="9"/>
  <c r="R51" i="9"/>
  <c r="R55" i="9"/>
  <c r="R58" i="9"/>
  <c r="R62" i="9"/>
  <c r="R66" i="9"/>
  <c r="R70" i="9"/>
  <c r="R74" i="9"/>
  <c r="R78" i="9"/>
  <c r="R81" i="9"/>
  <c r="R85" i="9"/>
  <c r="R89" i="9"/>
  <c r="R93" i="9"/>
  <c r="R97" i="9"/>
  <c r="R101" i="9"/>
  <c r="R104" i="9"/>
  <c r="R108" i="9"/>
  <c r="R112" i="9"/>
  <c r="R116" i="9"/>
  <c r="R120" i="9"/>
  <c r="R124" i="9"/>
  <c r="R131" i="9"/>
  <c r="R135" i="9"/>
  <c r="R139" i="9"/>
  <c r="R143" i="9"/>
  <c r="R147" i="9"/>
  <c r="R151" i="9"/>
  <c r="R154" i="9"/>
  <c r="R158" i="9"/>
  <c r="R162" i="9"/>
  <c r="R166" i="9"/>
  <c r="R170" i="9"/>
  <c r="R174" i="9"/>
  <c r="R177" i="9"/>
  <c r="R181" i="9"/>
  <c r="R185" i="9"/>
  <c r="R189" i="9"/>
  <c r="R193" i="9"/>
  <c r="R197" i="9"/>
  <c r="R200" i="9"/>
  <c r="R204" i="9"/>
  <c r="R208" i="9"/>
  <c r="R212" i="9"/>
  <c r="R216" i="9"/>
  <c r="R220" i="9"/>
  <c r="R227" i="9"/>
  <c r="R231" i="9"/>
  <c r="R235" i="9"/>
  <c r="R239" i="9"/>
  <c r="R243" i="9"/>
  <c r="R247" i="9"/>
  <c r="R250" i="9"/>
  <c r="R254" i="9"/>
  <c r="R258" i="9"/>
  <c r="R262" i="9"/>
  <c r="R266" i="9"/>
  <c r="R270" i="9"/>
  <c r="R273" i="9"/>
  <c r="R277" i="9"/>
  <c r="R281" i="9"/>
  <c r="R285" i="9"/>
  <c r="R289" i="9"/>
  <c r="R293" i="9"/>
  <c r="R296" i="9"/>
  <c r="R300" i="9"/>
  <c r="R304" i="9"/>
  <c r="R308" i="9"/>
  <c r="R312" i="9"/>
  <c r="R316" i="9"/>
  <c r="R323" i="9"/>
  <c r="R327" i="9"/>
  <c r="R331" i="9"/>
  <c r="R335" i="9"/>
  <c r="R339" i="9"/>
  <c r="R343" i="9"/>
  <c r="R346" i="9"/>
  <c r="R350" i="9"/>
  <c r="R354" i="9"/>
  <c r="R358" i="9"/>
  <c r="R362" i="9"/>
  <c r="R366" i="9"/>
  <c r="R369" i="9"/>
  <c r="R373" i="9"/>
  <c r="R377" i="9"/>
  <c r="R381" i="9"/>
  <c r="R385" i="9"/>
  <c r="R389" i="9"/>
  <c r="R392" i="9"/>
  <c r="R396" i="9"/>
  <c r="R400" i="9"/>
  <c r="R404" i="9"/>
  <c r="R408" i="9"/>
  <c r="R412" i="9"/>
  <c r="R419" i="9"/>
  <c r="R423" i="9"/>
  <c r="R427" i="9"/>
  <c r="R431" i="9"/>
  <c r="R435" i="9"/>
  <c r="R439" i="9"/>
  <c r="R442" i="9"/>
  <c r="R446" i="9"/>
  <c r="R450" i="9"/>
  <c r="R454" i="9"/>
  <c r="R458" i="9"/>
  <c r="R462" i="9"/>
  <c r="R465" i="9"/>
  <c r="R469" i="9"/>
  <c r="R473" i="9"/>
  <c r="R477" i="9"/>
  <c r="R481" i="9"/>
  <c r="R485" i="9"/>
  <c r="R488" i="9"/>
  <c r="R492" i="9"/>
  <c r="R496" i="9"/>
  <c r="R500" i="9"/>
  <c r="R504" i="9"/>
  <c r="R508" i="9"/>
  <c r="R515" i="9"/>
  <c r="R519" i="9"/>
  <c r="R523" i="9"/>
  <c r="R527" i="9"/>
  <c r="R531" i="9"/>
  <c r="R535" i="9"/>
  <c r="R538" i="9"/>
  <c r="R542" i="9"/>
  <c r="R546" i="9"/>
  <c r="R550" i="9"/>
  <c r="R554" i="9"/>
  <c r="R558" i="9"/>
  <c r="R561" i="9"/>
  <c r="R565" i="9"/>
  <c r="R569" i="9"/>
  <c r="R573" i="9"/>
  <c r="R577" i="9"/>
  <c r="R581" i="9"/>
  <c r="R584" i="9"/>
  <c r="R588" i="9"/>
  <c r="R592" i="9"/>
  <c r="R596" i="9"/>
  <c r="R600" i="9"/>
  <c r="R604" i="9"/>
  <c r="R611" i="9"/>
  <c r="R615" i="9"/>
  <c r="R619" i="9"/>
  <c r="R623" i="9"/>
  <c r="R627" i="9"/>
  <c r="R631" i="9"/>
  <c r="R634" i="9"/>
  <c r="R638" i="9"/>
  <c r="R642" i="9"/>
  <c r="R646" i="9"/>
  <c r="R650" i="9"/>
  <c r="R654" i="9"/>
  <c r="R657" i="9"/>
  <c r="R661" i="9"/>
  <c r="R665" i="9"/>
  <c r="R669" i="9"/>
  <c r="R673" i="9"/>
  <c r="R677" i="9"/>
  <c r="R680" i="9"/>
  <c r="R684" i="9"/>
  <c r="R688" i="9"/>
  <c r="R692" i="9"/>
  <c r="R696" i="9"/>
  <c r="R700" i="9"/>
  <c r="R707" i="9"/>
  <c r="R711" i="9"/>
  <c r="R715" i="9"/>
  <c r="R719" i="9"/>
  <c r="R723" i="9"/>
  <c r="R9" i="9"/>
  <c r="R13" i="9"/>
  <c r="R17" i="9"/>
  <c r="R21" i="9"/>
  <c r="R25" i="9"/>
  <c r="R29" i="9"/>
  <c r="R32" i="9"/>
  <c r="R36" i="9"/>
  <c r="R40" i="9"/>
  <c r="R44" i="9"/>
  <c r="R48" i="9"/>
  <c r="R52" i="9"/>
  <c r="R59" i="9"/>
  <c r="R63" i="9"/>
  <c r="R67" i="9"/>
  <c r="R71" i="9"/>
  <c r="R75" i="9"/>
  <c r="R79" i="9"/>
  <c r="R82" i="9"/>
  <c r="R86" i="9"/>
  <c r="R90" i="9"/>
  <c r="R94" i="9"/>
  <c r="R98" i="9"/>
  <c r="R102" i="9"/>
  <c r="R105" i="9"/>
  <c r="R109" i="9"/>
  <c r="R113" i="9"/>
  <c r="R117" i="9"/>
  <c r="R121" i="9"/>
  <c r="R125" i="9"/>
  <c r="R128" i="9"/>
  <c r="R132" i="9"/>
  <c r="R136" i="9"/>
  <c r="R140" i="9"/>
  <c r="R144" i="9"/>
  <c r="R148" i="9"/>
  <c r="R155" i="9"/>
  <c r="R159" i="9"/>
  <c r="R163" i="9"/>
  <c r="R167" i="9"/>
  <c r="R171" i="9"/>
  <c r="R175" i="9"/>
  <c r="R178" i="9"/>
  <c r="R182" i="9"/>
  <c r="R186" i="9"/>
  <c r="R190" i="9"/>
  <c r="R194" i="9"/>
  <c r="R198" i="9"/>
  <c r="R201" i="9"/>
  <c r="R205" i="9"/>
  <c r="R209" i="9"/>
  <c r="R213" i="9"/>
  <c r="R217" i="9"/>
  <c r="R221" i="9"/>
  <c r="R224" i="9"/>
  <c r="R228" i="9"/>
  <c r="R232" i="9"/>
  <c r="R236" i="9"/>
  <c r="R240" i="9"/>
  <c r="R244" i="9"/>
  <c r="R251" i="9"/>
  <c r="R255" i="9"/>
  <c r="R259" i="9"/>
  <c r="R263" i="9"/>
  <c r="R267" i="9"/>
  <c r="R271" i="9"/>
  <c r="R274" i="9"/>
  <c r="R278" i="9"/>
  <c r="R282" i="9"/>
  <c r="R286" i="9"/>
  <c r="R290" i="9"/>
  <c r="R294" i="9"/>
  <c r="R297" i="9"/>
  <c r="R301" i="9"/>
  <c r="R305" i="9"/>
  <c r="R309" i="9"/>
  <c r="R313" i="9"/>
  <c r="R317" i="9"/>
  <c r="R320" i="9"/>
  <c r="R324" i="9"/>
  <c r="R328" i="9"/>
  <c r="R332" i="9"/>
  <c r="R336" i="9"/>
  <c r="R340" i="9"/>
  <c r="R347" i="9"/>
  <c r="R351" i="9"/>
  <c r="R355" i="9"/>
  <c r="R359" i="9"/>
  <c r="R363" i="9"/>
  <c r="R367" i="9"/>
  <c r="R370" i="9"/>
  <c r="R374" i="9"/>
  <c r="R378" i="9"/>
  <c r="R382" i="9"/>
  <c r="R386" i="9"/>
  <c r="R390" i="9"/>
  <c r="R393" i="9"/>
  <c r="R397" i="9"/>
  <c r="R401" i="9"/>
  <c r="R405" i="9"/>
  <c r="R409" i="9"/>
  <c r="R413" i="9"/>
  <c r="R416" i="9"/>
  <c r="R420" i="9"/>
  <c r="R424" i="9"/>
  <c r="R428" i="9"/>
  <c r="R432" i="9"/>
  <c r="R436" i="9"/>
  <c r="R443" i="9"/>
  <c r="R447" i="9"/>
  <c r="R451" i="9"/>
  <c r="R455" i="9"/>
  <c r="R459" i="9"/>
  <c r="R463" i="9"/>
  <c r="R466" i="9"/>
  <c r="R470" i="9"/>
  <c r="R474" i="9"/>
  <c r="R478" i="9"/>
  <c r="R482" i="9"/>
  <c r="R486" i="9"/>
  <c r="R489" i="9"/>
  <c r="R493" i="9"/>
  <c r="R497" i="9"/>
  <c r="R501" i="9"/>
  <c r="R505" i="9"/>
  <c r="R509" i="9"/>
  <c r="R512" i="9"/>
  <c r="R516" i="9"/>
  <c r="R520" i="9"/>
  <c r="R524" i="9"/>
  <c r="R528" i="9"/>
  <c r="R532" i="9"/>
  <c r="R539" i="9"/>
  <c r="R543" i="9"/>
  <c r="R547" i="9"/>
  <c r="R551" i="9"/>
  <c r="R555" i="9"/>
  <c r="R559" i="9"/>
  <c r="R562" i="9"/>
  <c r="R566" i="9"/>
  <c r="R570" i="9"/>
  <c r="R574" i="9"/>
  <c r="R578" i="9"/>
  <c r="R582" i="9"/>
  <c r="R585" i="9"/>
  <c r="R589" i="9"/>
  <c r="R593" i="9"/>
  <c r="R597" i="9"/>
  <c r="R601" i="9"/>
  <c r="R605" i="9"/>
  <c r="R608" i="9"/>
  <c r="R612" i="9"/>
  <c r="R616" i="9"/>
  <c r="R620" i="9"/>
  <c r="R624" i="9"/>
  <c r="R628" i="9"/>
  <c r="R635" i="9"/>
  <c r="R639" i="9"/>
  <c r="R643" i="9"/>
  <c r="R647" i="9"/>
  <c r="R651" i="9"/>
  <c r="R655" i="9"/>
  <c r="R658" i="9"/>
  <c r="R662" i="9"/>
  <c r="R666" i="9"/>
  <c r="R670" i="9"/>
  <c r="R674" i="9"/>
  <c r="R678" i="9"/>
  <c r="R681" i="9"/>
  <c r="R685" i="9"/>
  <c r="R689" i="9"/>
  <c r="R693" i="9"/>
  <c r="R697" i="9"/>
  <c r="R701" i="9"/>
  <c r="R704" i="9"/>
  <c r="R708" i="9"/>
  <c r="R712" i="9"/>
  <c r="R716" i="9"/>
  <c r="R720" i="9"/>
  <c r="R724" i="9"/>
  <c r="R7" i="9"/>
  <c r="R10" i="9"/>
  <c r="R14" i="9"/>
  <c r="R18" i="9"/>
  <c r="R22" i="9"/>
  <c r="R26" i="9"/>
  <c r="R30" i="9"/>
  <c r="R33" i="9"/>
  <c r="R37" i="9"/>
  <c r="R41" i="9"/>
  <c r="R45" i="9"/>
  <c r="R49" i="9"/>
  <c r="R53" i="9"/>
  <c r="R56" i="9"/>
  <c r="R60" i="9"/>
  <c r="R64" i="9"/>
  <c r="R68" i="9"/>
  <c r="R72" i="9"/>
  <c r="R76" i="9"/>
  <c r="R83" i="9"/>
  <c r="R87" i="9"/>
  <c r="R91" i="9"/>
  <c r="R95" i="9"/>
  <c r="R99" i="9"/>
  <c r="R103" i="9"/>
  <c r="R106" i="9"/>
  <c r="R110" i="9"/>
  <c r="R114" i="9"/>
  <c r="R118" i="9"/>
  <c r="R122" i="9"/>
  <c r="R126" i="9"/>
  <c r="R129" i="9"/>
  <c r="R133" i="9"/>
  <c r="R137" i="9"/>
  <c r="R141" i="9"/>
  <c r="R145" i="9"/>
  <c r="R149" i="9"/>
  <c r="R152" i="9"/>
  <c r="R156" i="9"/>
  <c r="R160" i="9"/>
  <c r="R164" i="9"/>
  <c r="R168" i="9"/>
  <c r="R172" i="9"/>
  <c r="R179" i="9"/>
  <c r="R183" i="9"/>
  <c r="R187" i="9"/>
  <c r="R191" i="9"/>
  <c r="R195" i="9"/>
  <c r="R199" i="9"/>
  <c r="R202" i="9"/>
  <c r="R206" i="9"/>
  <c r="R210" i="9"/>
  <c r="R214" i="9"/>
  <c r="R218" i="9"/>
  <c r="R222" i="9"/>
  <c r="R225" i="9"/>
  <c r="R229" i="9"/>
  <c r="R233" i="9"/>
  <c r="R237" i="9"/>
  <c r="R241" i="9"/>
  <c r="R245" i="9"/>
  <c r="R248" i="9"/>
  <c r="R252" i="9"/>
  <c r="R256" i="9"/>
  <c r="R260" i="9"/>
  <c r="R264" i="9"/>
  <c r="R268" i="9"/>
  <c r="R275" i="9"/>
  <c r="R279" i="9"/>
  <c r="R283" i="9"/>
  <c r="R287" i="9"/>
  <c r="R291" i="9"/>
  <c r="R295" i="9"/>
  <c r="R298" i="9"/>
  <c r="R302" i="9"/>
  <c r="R306" i="9"/>
  <c r="R310" i="9"/>
  <c r="R314" i="9"/>
  <c r="R318" i="9"/>
  <c r="R321" i="9"/>
  <c r="R325" i="9"/>
  <c r="R329" i="9"/>
  <c r="R333" i="9"/>
  <c r="R337" i="9"/>
  <c r="R341" i="9"/>
  <c r="R344" i="9"/>
  <c r="R348" i="9"/>
  <c r="R352" i="9"/>
  <c r="R356" i="9"/>
  <c r="R360" i="9"/>
  <c r="R364" i="9"/>
  <c r="R371" i="9"/>
  <c r="R375" i="9"/>
  <c r="R379" i="9"/>
  <c r="R383" i="9"/>
  <c r="R387" i="9"/>
  <c r="R391" i="9"/>
  <c r="R394" i="9"/>
  <c r="R398" i="9"/>
  <c r="R402" i="9"/>
  <c r="R406" i="9"/>
  <c r="R410" i="9"/>
  <c r="R414" i="9"/>
  <c r="R417" i="9"/>
  <c r="R421" i="9"/>
  <c r="R425" i="9"/>
  <c r="R429" i="9"/>
  <c r="R433" i="9"/>
  <c r="R437" i="9"/>
  <c r="R440" i="9"/>
  <c r="R444" i="9"/>
  <c r="R448" i="9"/>
  <c r="R452" i="9"/>
  <c r="R456" i="9"/>
  <c r="R460" i="9"/>
  <c r="R467" i="9"/>
  <c r="R471" i="9"/>
  <c r="R475" i="9"/>
  <c r="R479" i="9"/>
  <c r="R483" i="9"/>
  <c r="R487" i="9"/>
  <c r="R490" i="9"/>
  <c r="R494" i="9"/>
  <c r="R498" i="9"/>
  <c r="R502" i="9"/>
  <c r="R506" i="9"/>
  <c r="R510" i="9"/>
  <c r="R513" i="9"/>
  <c r="R517" i="9"/>
  <c r="R521" i="9"/>
  <c r="R525" i="9"/>
  <c r="R529" i="9"/>
  <c r="R533" i="9"/>
  <c r="R536" i="9"/>
  <c r="R540" i="9"/>
  <c r="R544" i="9"/>
  <c r="R548" i="9"/>
  <c r="R552" i="9"/>
  <c r="R556" i="9"/>
  <c r="R563" i="9"/>
  <c r="R567" i="9"/>
  <c r="R571" i="9"/>
  <c r="R575" i="9"/>
  <c r="R579" i="9"/>
  <c r="R583" i="9"/>
  <c r="R586" i="9"/>
  <c r="R590" i="9"/>
  <c r="R594" i="9"/>
  <c r="R598" i="9"/>
  <c r="R602" i="9"/>
  <c r="R606" i="9"/>
  <c r="R609" i="9"/>
  <c r="R613" i="9"/>
  <c r="R617" i="9"/>
  <c r="R621" i="9"/>
  <c r="R625" i="9"/>
  <c r="R629" i="9"/>
  <c r="R632" i="9"/>
  <c r="R636" i="9"/>
  <c r="R640" i="9"/>
  <c r="R644" i="9"/>
  <c r="R648" i="9"/>
  <c r="R652" i="9"/>
  <c r="R659" i="9"/>
  <c r="R663" i="9"/>
  <c r="R667" i="9"/>
  <c r="R671" i="9"/>
  <c r="R675" i="9"/>
  <c r="R679" i="9"/>
  <c r="R682" i="9"/>
  <c r="R686" i="9"/>
  <c r="R690" i="9"/>
  <c r="R694" i="9"/>
  <c r="R698" i="9"/>
  <c r="R702" i="9"/>
  <c r="R705" i="9"/>
  <c r="R709" i="9"/>
  <c r="R713" i="9"/>
  <c r="R717" i="9"/>
  <c r="R721" i="9"/>
  <c r="R725" i="9"/>
  <c r="R11" i="9"/>
  <c r="R15" i="9"/>
  <c r="R19" i="9"/>
  <c r="R23" i="9"/>
  <c r="R27" i="9"/>
  <c r="R31" i="9"/>
  <c r="R34" i="9"/>
  <c r="R38" i="9"/>
  <c r="R42" i="9"/>
  <c r="R46" i="9"/>
  <c r="R50" i="9"/>
  <c r="R54" i="9"/>
  <c r="R57" i="9"/>
  <c r="R61" i="9"/>
  <c r="R65" i="9"/>
  <c r="R69" i="9"/>
  <c r="R73" i="9"/>
  <c r="R77" i="9"/>
  <c r="R80" i="9"/>
  <c r="R84" i="9"/>
  <c r="R88" i="9"/>
  <c r="R92" i="9"/>
  <c r="R96" i="9"/>
  <c r="R100" i="9"/>
  <c r="R107" i="9"/>
  <c r="R111" i="9"/>
  <c r="R115" i="9"/>
  <c r="R119" i="9"/>
  <c r="R123" i="9"/>
  <c r="R127" i="9"/>
  <c r="R130" i="9"/>
  <c r="R134" i="9"/>
  <c r="R138" i="9"/>
  <c r="R142" i="9"/>
  <c r="R146" i="9"/>
  <c r="R150" i="9"/>
  <c r="R153" i="9"/>
  <c r="R157" i="9"/>
  <c r="R161" i="9"/>
  <c r="R165" i="9"/>
  <c r="R169" i="9"/>
  <c r="R173" i="9"/>
  <c r="R176" i="9"/>
  <c r="R180" i="9"/>
  <c r="R184" i="9"/>
  <c r="R188" i="9"/>
  <c r="R192" i="9"/>
  <c r="R196" i="9"/>
  <c r="R203" i="9"/>
  <c r="R207" i="9"/>
  <c r="R211" i="9"/>
  <c r="R215" i="9"/>
  <c r="R219" i="9"/>
  <c r="R223" i="9"/>
  <c r="R226" i="9"/>
  <c r="R230" i="9"/>
  <c r="R234" i="9"/>
  <c r="R238" i="9"/>
  <c r="R242" i="9"/>
  <c r="R246" i="9"/>
  <c r="R249" i="9"/>
  <c r="R253" i="9"/>
  <c r="R257" i="9"/>
  <c r="R261" i="9"/>
  <c r="R265" i="9"/>
  <c r="R269" i="9"/>
  <c r="R272" i="9"/>
  <c r="R276" i="9"/>
  <c r="R280" i="9"/>
  <c r="R284" i="9"/>
  <c r="R288" i="9"/>
  <c r="R292" i="9"/>
  <c r="R299" i="9"/>
  <c r="R303" i="9"/>
  <c r="R307" i="9"/>
  <c r="R311" i="9"/>
  <c r="R315" i="9"/>
  <c r="R319" i="9"/>
  <c r="R322" i="9"/>
  <c r="R326" i="9"/>
  <c r="R330" i="9"/>
  <c r="R334" i="9"/>
  <c r="R338" i="9"/>
  <c r="R342" i="9"/>
  <c r="R345" i="9"/>
  <c r="R349" i="9"/>
  <c r="R353" i="9"/>
  <c r="R357" i="9"/>
  <c r="R361" i="9"/>
  <c r="R365" i="9"/>
  <c r="R368" i="9"/>
  <c r="R372" i="9"/>
  <c r="R376" i="9"/>
  <c r="R380" i="9"/>
  <c r="R384" i="9"/>
  <c r="R388" i="9"/>
  <c r="R395" i="9"/>
  <c r="R399" i="9"/>
  <c r="R403" i="9"/>
  <c r="R407" i="9"/>
  <c r="R411" i="9"/>
  <c r="R415" i="9"/>
  <c r="R418" i="9"/>
  <c r="R422" i="9"/>
  <c r="R426" i="9"/>
  <c r="R430" i="9"/>
  <c r="R434" i="9"/>
  <c r="R438" i="9"/>
  <c r="R441" i="9"/>
  <c r="R445" i="9"/>
  <c r="R449" i="9"/>
  <c r="R453" i="9"/>
  <c r="R457" i="9"/>
  <c r="R461" i="9"/>
  <c r="R464" i="9"/>
  <c r="R468" i="9"/>
  <c r="R472" i="9"/>
  <c r="R476" i="9"/>
  <c r="R480" i="9"/>
  <c r="R484" i="9"/>
  <c r="R491" i="9"/>
  <c r="R495" i="9"/>
  <c r="R499" i="9"/>
  <c r="R503" i="9"/>
  <c r="R507" i="9"/>
  <c r="R511" i="9"/>
  <c r="R514" i="9"/>
  <c r="R518" i="9"/>
  <c r="R522" i="9"/>
  <c r="R526" i="9"/>
  <c r="R530" i="9"/>
  <c r="R534" i="9"/>
  <c r="R537" i="9"/>
  <c r="R541" i="9"/>
  <c r="R545" i="9"/>
  <c r="R549" i="9"/>
  <c r="R553" i="9"/>
  <c r="R557" i="9"/>
  <c r="R560" i="9"/>
  <c r="R564" i="9"/>
  <c r="R568" i="9"/>
  <c r="R572" i="9"/>
  <c r="R576" i="9"/>
  <c r="R580" i="9"/>
  <c r="R587" i="9"/>
  <c r="R591" i="9"/>
  <c r="R595" i="9"/>
  <c r="R599" i="9"/>
  <c r="R603" i="9"/>
  <c r="R607" i="9"/>
  <c r="R610" i="9"/>
  <c r="R614" i="9"/>
  <c r="R618" i="9"/>
  <c r="R622" i="9"/>
  <c r="R626" i="9"/>
  <c r="R630" i="9"/>
  <c r="R633" i="9"/>
  <c r="R637" i="9"/>
  <c r="R641" i="9"/>
  <c r="R645" i="9"/>
  <c r="R649" i="9"/>
  <c r="R653" i="9"/>
  <c r="R656" i="9"/>
  <c r="R660" i="9"/>
  <c r="R664" i="9"/>
  <c r="R668" i="9"/>
  <c r="R672" i="9"/>
  <c r="R676" i="9"/>
  <c r="R683" i="9"/>
  <c r="R687" i="9"/>
  <c r="R691" i="9"/>
  <c r="R695" i="9"/>
  <c r="R699" i="9"/>
  <c r="R703" i="9"/>
  <c r="R706" i="9"/>
  <c r="R710" i="9"/>
  <c r="R714" i="9"/>
  <c r="R718" i="9"/>
  <c r="R722" i="9"/>
  <c r="R726" i="9"/>
  <c r="P3439" i="9"/>
  <c r="P5282" i="9"/>
  <c r="P1048" i="9"/>
  <c r="P2771" i="9"/>
  <c r="P3323" i="9"/>
  <c r="P5138" i="9"/>
  <c r="P6833" i="9"/>
  <c r="P2154" i="9"/>
  <c r="P2643" i="9"/>
  <c r="P4105" i="9"/>
  <c r="P4974" i="9"/>
  <c r="P6050" i="9"/>
  <c r="P6254" i="9"/>
  <c r="P6697" i="9"/>
  <c r="P6849" i="9"/>
  <c r="P6286" i="9"/>
  <c r="P6693" i="9"/>
  <c r="P6701" i="9"/>
  <c r="P6765" i="9"/>
  <c r="P809" i="9"/>
  <c r="P2499" i="9"/>
  <c r="P2931" i="9"/>
  <c r="P3383" i="9"/>
  <c r="P3567" i="9"/>
  <c r="P3853" i="9"/>
  <c r="P4045" i="9"/>
  <c r="P4173" i="9"/>
  <c r="P4533" i="9"/>
  <c r="P4950" i="9"/>
  <c r="P5278" i="9"/>
  <c r="P5954" i="9"/>
  <c r="P6205" i="9"/>
  <c r="P6318" i="9"/>
  <c r="P6761" i="9"/>
  <c r="P6817" i="9"/>
  <c r="P777" i="9"/>
  <c r="P1440" i="9"/>
  <c r="P2374" i="9"/>
  <c r="P2435" i="9"/>
  <c r="P2803" i="9"/>
  <c r="P3299" i="9"/>
  <c r="P3359" i="9"/>
  <c r="P3511" i="9"/>
  <c r="P4269" i="9"/>
  <c r="P4429" i="9"/>
  <c r="P4778" i="9"/>
  <c r="P5150" i="9"/>
  <c r="P5890" i="9"/>
  <c r="P6865" i="9"/>
  <c r="P7174" i="9"/>
  <c r="P392" i="9"/>
  <c r="P396" i="9"/>
  <c r="P400" i="9"/>
  <c r="P404" i="9"/>
  <c r="P408" i="9"/>
  <c r="P412" i="9"/>
  <c r="P416" i="9"/>
  <c r="P420" i="9"/>
  <c r="P424" i="9"/>
  <c r="P428" i="9"/>
  <c r="P432" i="9"/>
  <c r="P436" i="9"/>
  <c r="P440" i="9"/>
  <c r="P444" i="9"/>
  <c r="P448" i="9"/>
  <c r="P452" i="9"/>
  <c r="P456" i="9"/>
  <c r="P460" i="9"/>
  <c r="P464" i="9"/>
  <c r="P468" i="9"/>
  <c r="P472" i="9"/>
  <c r="P476" i="9"/>
  <c r="P480" i="9"/>
  <c r="P484" i="9"/>
  <c r="P488" i="9"/>
  <c r="P492" i="9"/>
  <c r="P496" i="9"/>
  <c r="P500" i="9"/>
  <c r="P504" i="9"/>
  <c r="P508" i="9"/>
  <c r="P512" i="9"/>
  <c r="P516" i="9"/>
  <c r="P520" i="9"/>
  <c r="P524" i="9"/>
  <c r="P528" i="9"/>
  <c r="P532" i="9"/>
  <c r="P536" i="9"/>
  <c r="P540" i="9"/>
  <c r="P544" i="9"/>
  <c r="P548" i="9"/>
  <c r="P552" i="9"/>
  <c r="P556" i="9"/>
  <c r="P560" i="9"/>
  <c r="P564" i="9"/>
  <c r="P568" i="9"/>
  <c r="P572" i="9"/>
  <c r="P576" i="9"/>
  <c r="P581" i="9"/>
  <c r="P585" i="9"/>
  <c r="P589" i="9"/>
  <c r="P593" i="9"/>
  <c r="P597" i="9"/>
  <c r="P601" i="9"/>
  <c r="P605" i="9"/>
  <c r="P609" i="9"/>
  <c r="P613" i="9"/>
  <c r="P617" i="9"/>
  <c r="P621" i="9"/>
  <c r="P625" i="9"/>
  <c r="P629" i="9"/>
  <c r="P633" i="9"/>
  <c r="P637" i="9"/>
  <c r="P641" i="9"/>
  <c r="P645" i="9"/>
  <c r="P649" i="9"/>
  <c r="P653" i="9"/>
  <c r="P657" i="9"/>
  <c r="P661" i="9"/>
  <c r="P665" i="9"/>
  <c r="P669" i="9"/>
  <c r="P673" i="9"/>
  <c r="P677" i="9"/>
  <c r="P681" i="9"/>
  <c r="P685" i="9"/>
  <c r="P689" i="9"/>
  <c r="P693" i="9"/>
  <c r="P697" i="9"/>
  <c r="P701" i="9"/>
  <c r="P707" i="9"/>
  <c r="P711" i="9"/>
  <c r="P716" i="9"/>
  <c r="P720" i="9"/>
  <c r="P724" i="9"/>
  <c r="P725" i="9"/>
  <c r="P729" i="9"/>
  <c r="P733" i="9"/>
  <c r="P737" i="9"/>
  <c r="P741" i="9"/>
  <c r="P746" i="9"/>
  <c r="P750" i="9"/>
  <c r="P754" i="9"/>
  <c r="P758" i="9"/>
  <c r="P762" i="9"/>
  <c r="P766" i="9"/>
  <c r="P770" i="9"/>
  <c r="P774" i="9"/>
  <c r="P779" i="9"/>
  <c r="P783" i="9"/>
  <c r="P787" i="9"/>
  <c r="P791" i="9"/>
  <c r="P795" i="9"/>
  <c r="P799" i="9"/>
  <c r="P803" i="9"/>
  <c r="P807" i="9"/>
  <c r="P812" i="9"/>
  <c r="P816" i="9"/>
  <c r="P820" i="9"/>
  <c r="P824" i="9"/>
  <c r="P828" i="9"/>
  <c r="P832" i="9"/>
  <c r="P836" i="9"/>
  <c r="P840" i="9"/>
  <c r="P845" i="9"/>
  <c r="P849" i="9"/>
  <c r="P853" i="9"/>
  <c r="P857" i="9"/>
  <c r="P861" i="9"/>
  <c r="P865" i="9"/>
  <c r="P869" i="9"/>
  <c r="P874" i="9"/>
  <c r="P878" i="9"/>
  <c r="P882" i="9"/>
  <c r="P886" i="9"/>
  <c r="P890" i="9"/>
  <c r="P894" i="9"/>
  <c r="P898" i="9"/>
  <c r="P902" i="9"/>
  <c r="P907" i="9"/>
  <c r="P911" i="9"/>
  <c r="P915" i="9"/>
  <c r="P919" i="9"/>
  <c r="P923" i="9"/>
  <c r="P927" i="9"/>
  <c r="P931" i="9"/>
  <c r="P935" i="9"/>
  <c r="P940" i="9"/>
  <c r="P944" i="9"/>
  <c r="P948" i="9"/>
  <c r="P952" i="9"/>
  <c r="P956" i="9"/>
  <c r="P960" i="9"/>
  <c r="P964" i="9"/>
  <c r="P968" i="9"/>
  <c r="P973" i="9"/>
  <c r="P977" i="9"/>
  <c r="P981" i="9"/>
  <c r="P985" i="9"/>
  <c r="P989" i="9"/>
  <c r="P993" i="9"/>
  <c r="P997" i="9"/>
  <c r="P1002" i="9"/>
  <c r="P1006" i="9"/>
  <c r="P1010" i="9"/>
  <c r="P1014" i="9"/>
  <c r="P1018" i="9"/>
  <c r="P1022" i="9"/>
  <c r="P1026" i="9"/>
  <c r="P1030" i="9"/>
  <c r="P1034" i="9"/>
  <c r="P1038" i="9"/>
  <c r="P1042" i="9"/>
  <c r="P1046" i="9"/>
  <c r="P1051" i="9"/>
  <c r="P1055" i="9"/>
  <c r="P1059" i="9"/>
  <c r="P1063" i="9"/>
  <c r="P1068" i="9"/>
  <c r="P1072" i="9"/>
  <c r="P1076" i="9"/>
  <c r="P1080" i="9"/>
  <c r="P1084" i="9"/>
  <c r="P1088" i="9"/>
  <c r="P1092" i="9"/>
  <c r="P1096" i="9"/>
  <c r="P1100" i="9"/>
  <c r="P1104" i="9"/>
  <c r="P1108" i="9"/>
  <c r="P1112" i="9"/>
  <c r="P1116" i="9"/>
  <c r="P1120" i="9"/>
  <c r="P1124" i="9"/>
  <c r="P1128" i="9"/>
  <c r="P1132" i="9"/>
  <c r="P1136" i="9"/>
  <c r="P1140" i="9"/>
  <c r="P1144" i="9"/>
  <c r="P1148" i="9"/>
  <c r="P1152" i="9"/>
  <c r="P1156" i="9"/>
  <c r="P1160" i="9"/>
  <c r="P1164" i="9"/>
  <c r="P1168" i="9"/>
  <c r="P1172" i="9"/>
  <c r="P1177" i="9"/>
  <c r="P1181" i="9"/>
  <c r="P1185" i="9"/>
  <c r="P1189" i="9"/>
  <c r="P1194" i="9"/>
  <c r="P1198" i="9"/>
  <c r="P1202" i="9"/>
  <c r="P1206" i="9"/>
  <c r="P1210" i="9"/>
  <c r="P1214" i="9"/>
  <c r="P1218" i="9"/>
  <c r="P1222" i="9"/>
  <c r="P1226" i="9"/>
  <c r="P1230" i="9"/>
  <c r="P1234" i="9"/>
  <c r="P1238" i="9"/>
  <c r="P1242" i="9"/>
  <c r="P1246" i="9"/>
  <c r="P1250" i="9"/>
  <c r="P1254" i="9"/>
  <c r="P1258" i="9"/>
  <c r="P1262" i="9"/>
  <c r="P1266" i="9"/>
  <c r="P1270" i="9"/>
  <c r="P1274" i="9"/>
  <c r="P1278" i="9"/>
  <c r="P1282" i="9"/>
  <c r="P1286" i="9"/>
  <c r="P1290" i="9"/>
  <c r="P1294" i="9"/>
  <c r="P1298" i="9"/>
  <c r="P1302" i="9"/>
  <c r="P1307" i="9"/>
  <c r="P1311" i="9"/>
  <c r="P1316" i="9"/>
  <c r="P1320" i="9"/>
  <c r="P1324" i="9"/>
  <c r="P1328" i="9"/>
  <c r="P1332" i="9"/>
  <c r="P1336" i="9"/>
  <c r="P1340" i="9"/>
  <c r="P1344" i="9"/>
  <c r="P1348" i="9"/>
  <c r="P1352" i="9"/>
  <c r="P1356" i="9"/>
  <c r="P1360" i="9"/>
  <c r="P1364" i="9"/>
  <c r="P1368" i="9"/>
  <c r="P1372" i="9"/>
  <c r="P1376" i="9"/>
  <c r="P1380" i="9"/>
  <c r="P1384" i="9"/>
  <c r="P1388" i="9"/>
  <c r="P1392" i="9"/>
  <c r="P1396" i="9"/>
  <c r="P1400" i="9"/>
  <c r="P1404" i="9"/>
  <c r="P1408" i="9"/>
  <c r="P1412" i="9"/>
  <c r="P1416" i="9"/>
  <c r="P1420" i="9"/>
  <c r="P1424" i="9"/>
  <c r="P1428" i="9"/>
  <c r="P1433" i="9"/>
  <c r="P1437" i="9"/>
  <c r="P1442" i="9"/>
  <c r="P1446" i="9"/>
  <c r="P1450" i="9"/>
  <c r="P1454" i="9"/>
  <c r="P1458" i="9"/>
  <c r="P1462" i="9"/>
  <c r="P1466" i="9"/>
  <c r="P1470" i="9"/>
  <c r="P1474" i="9"/>
  <c r="P1478" i="9"/>
  <c r="P1482" i="9"/>
  <c r="P1486" i="9"/>
  <c r="P1490" i="9"/>
  <c r="P1494" i="9"/>
  <c r="P1498" i="9"/>
  <c r="P1502" i="9"/>
  <c r="P1506" i="9"/>
  <c r="P1510" i="9"/>
  <c r="P1514" i="9"/>
  <c r="P1518" i="9"/>
  <c r="P1523" i="9"/>
  <c r="P1528" i="9"/>
  <c r="P1532" i="9"/>
  <c r="P1536" i="9"/>
  <c r="P1540" i="9"/>
  <c r="P1544" i="9"/>
  <c r="P1548" i="9"/>
  <c r="P1552" i="9"/>
  <c r="P1556" i="9"/>
  <c r="P1560" i="9"/>
  <c r="P1564" i="9"/>
  <c r="P1568" i="9"/>
  <c r="P1572" i="9"/>
  <c r="P1576" i="9"/>
  <c r="P1580" i="9"/>
  <c r="P1585" i="9"/>
  <c r="P1590" i="9"/>
  <c r="P1594" i="9"/>
  <c r="P1598" i="9"/>
  <c r="P1602" i="9"/>
  <c r="P1606" i="9"/>
  <c r="P1610" i="9"/>
  <c r="P1614" i="9"/>
  <c r="P1618" i="9"/>
  <c r="P1622" i="9"/>
  <c r="P1626" i="9"/>
  <c r="P1630" i="9"/>
  <c r="P1634" i="9"/>
  <c r="P1638" i="9"/>
  <c r="P1642" i="9"/>
  <c r="P1646" i="9"/>
  <c r="P1651" i="9"/>
  <c r="P1656" i="9"/>
  <c r="P1660" i="9"/>
  <c r="P1664" i="9"/>
  <c r="P1668" i="9"/>
  <c r="P1672" i="9"/>
  <c r="P1676" i="9"/>
  <c r="P1680" i="9"/>
  <c r="P1684" i="9"/>
  <c r="P937" i="9"/>
  <c r="P1304" i="9"/>
  <c r="P1520" i="9"/>
  <c r="P1648" i="9"/>
  <c r="P393" i="9"/>
  <c r="P397" i="9"/>
  <c r="P401" i="9"/>
  <c r="P405" i="9"/>
  <c r="P409" i="9"/>
  <c r="P413" i="9"/>
  <c r="P417" i="9"/>
  <c r="P421" i="9"/>
  <c r="P425" i="9"/>
  <c r="P429" i="9"/>
  <c r="P433" i="9"/>
  <c r="P437" i="9"/>
  <c r="P441" i="9"/>
  <c r="P445" i="9"/>
  <c r="P449" i="9"/>
  <c r="P453" i="9"/>
  <c r="P457" i="9"/>
  <c r="P461" i="9"/>
  <c r="P465" i="9"/>
  <c r="P469" i="9"/>
  <c r="P473" i="9"/>
  <c r="P477" i="9"/>
  <c r="P481" i="9"/>
  <c r="P485" i="9"/>
  <c r="P489" i="9"/>
  <c r="P493" i="9"/>
  <c r="P497" i="9"/>
  <c r="P501" i="9"/>
  <c r="P505" i="9"/>
  <c r="P509" i="9"/>
  <c r="P513" i="9"/>
  <c r="P517" i="9"/>
  <c r="P521" i="9"/>
  <c r="P525" i="9"/>
  <c r="P529" i="9"/>
  <c r="P533" i="9"/>
  <c r="P537" i="9"/>
  <c r="P541" i="9"/>
  <c r="P545" i="9"/>
  <c r="P549" i="9"/>
  <c r="P553" i="9"/>
  <c r="P557" i="9"/>
  <c r="P561" i="9"/>
  <c r="P565" i="9"/>
  <c r="P569" i="9"/>
  <c r="P573" i="9"/>
  <c r="P578" i="9"/>
  <c r="P582" i="9"/>
  <c r="P586" i="9"/>
  <c r="P590" i="9"/>
  <c r="P594" i="9"/>
  <c r="P598" i="9"/>
  <c r="P602" i="9"/>
  <c r="P606" i="9"/>
  <c r="P610" i="9"/>
  <c r="P614" i="9"/>
  <c r="P618" i="9"/>
  <c r="P622" i="9"/>
  <c r="P626" i="9"/>
  <c r="P630" i="9"/>
  <c r="P634" i="9"/>
  <c r="P638" i="9"/>
  <c r="P642" i="9"/>
  <c r="P646" i="9"/>
  <c r="P650" i="9"/>
  <c r="P654" i="9"/>
  <c r="P658" i="9"/>
  <c r="P662" i="9"/>
  <c r="P666" i="9"/>
  <c r="P670" i="9"/>
  <c r="P674" i="9"/>
  <c r="P678" i="9"/>
  <c r="P682" i="9"/>
  <c r="P686" i="9"/>
  <c r="P690" i="9"/>
  <c r="P694" i="9"/>
  <c r="P698" i="9"/>
  <c r="P702" i="9"/>
  <c r="P708" i="9"/>
  <c r="P712" i="9"/>
  <c r="P713" i="9"/>
  <c r="P717" i="9"/>
  <c r="P721" i="9"/>
  <c r="P726" i="9"/>
  <c r="P730" i="9"/>
  <c r="P734" i="9"/>
  <c r="P738" i="9"/>
  <c r="P742" i="9"/>
  <c r="P747" i="9"/>
  <c r="P751" i="9"/>
  <c r="P755" i="9"/>
  <c r="P759" i="9"/>
  <c r="P763" i="9"/>
  <c r="P767" i="9"/>
  <c r="P771" i="9"/>
  <c r="P775" i="9"/>
  <c r="P780" i="9"/>
  <c r="P784" i="9"/>
  <c r="P788" i="9"/>
  <c r="P792" i="9"/>
  <c r="P796" i="9"/>
  <c r="P800" i="9"/>
  <c r="P804" i="9"/>
  <c r="P808" i="9"/>
  <c r="P813" i="9"/>
  <c r="P817" i="9"/>
  <c r="P821" i="9"/>
  <c r="P825" i="9"/>
  <c r="P829" i="9"/>
  <c r="P833" i="9"/>
  <c r="P837" i="9"/>
  <c r="P842" i="9"/>
  <c r="P846" i="9"/>
  <c r="P850" i="9"/>
  <c r="P854" i="9"/>
  <c r="P858" i="9"/>
  <c r="P862" i="9"/>
  <c r="P866" i="9"/>
  <c r="P870" i="9"/>
  <c r="P875" i="9"/>
  <c r="P879" i="9"/>
  <c r="P883" i="9"/>
  <c r="P887" i="9"/>
  <c r="P891" i="9"/>
  <c r="P895" i="9"/>
  <c r="P899" i="9"/>
  <c r="P903" i="9"/>
  <c r="P908" i="9"/>
  <c r="P912" i="9"/>
  <c r="P916" i="9"/>
  <c r="P920" i="9"/>
  <c r="P924" i="9"/>
  <c r="P928" i="9"/>
  <c r="P932" i="9"/>
  <c r="P936" i="9"/>
  <c r="P941" i="9"/>
  <c r="P945" i="9"/>
  <c r="P949" i="9"/>
  <c r="P953" i="9"/>
  <c r="P957" i="9"/>
  <c r="P961" i="9"/>
  <c r="P965" i="9"/>
  <c r="P970" i="9"/>
  <c r="P974" i="9"/>
  <c r="P978" i="9"/>
  <c r="P982" i="9"/>
  <c r="P986" i="9"/>
  <c r="P990" i="9"/>
  <c r="P994" i="9"/>
  <c r="P998" i="9"/>
  <c r="P1003" i="9"/>
  <c r="P1007" i="9"/>
  <c r="P1011" i="9"/>
  <c r="P1015" i="9"/>
  <c r="P1019" i="9"/>
  <c r="P1023" i="9"/>
  <c r="P1027" i="9"/>
  <c r="P1031" i="9"/>
  <c r="P1035" i="9"/>
  <c r="P1039" i="9"/>
  <c r="P1043" i="9"/>
  <c r="P1047" i="9"/>
  <c r="P1052" i="9"/>
  <c r="P1056" i="9"/>
  <c r="P1060" i="9"/>
  <c r="P1065" i="9"/>
  <c r="P1069" i="9"/>
  <c r="P1073" i="9"/>
  <c r="P1077" i="9"/>
  <c r="P1081" i="9"/>
  <c r="P1085" i="9"/>
  <c r="P1089" i="9"/>
  <c r="P1093" i="9"/>
  <c r="P1097" i="9"/>
  <c r="P1101" i="9"/>
  <c r="P1105" i="9"/>
  <c r="P1109" i="9"/>
  <c r="P1113" i="9"/>
  <c r="P1117" i="9"/>
  <c r="P1121" i="9"/>
  <c r="P1125" i="9"/>
  <c r="P1129" i="9"/>
  <c r="P1133" i="9"/>
  <c r="P1137" i="9"/>
  <c r="P1141" i="9"/>
  <c r="P1145" i="9"/>
  <c r="P1149" i="9"/>
  <c r="P1153" i="9"/>
  <c r="P1157" i="9"/>
  <c r="P1161" i="9"/>
  <c r="P1165" i="9"/>
  <c r="P1169" i="9"/>
  <c r="P1173" i="9"/>
  <c r="P1178" i="9"/>
  <c r="P1182" i="9"/>
  <c r="P1186" i="9"/>
  <c r="P1190" i="9"/>
  <c r="P1195" i="9"/>
  <c r="P1199" i="9"/>
  <c r="P1203" i="9"/>
  <c r="P1207" i="9"/>
  <c r="P1211" i="9"/>
  <c r="P1215" i="9"/>
  <c r="P1219" i="9"/>
  <c r="P1223" i="9"/>
  <c r="P1227" i="9"/>
  <c r="P1231" i="9"/>
  <c r="P1235" i="9"/>
  <c r="P1239" i="9"/>
  <c r="P1243" i="9"/>
  <c r="P1247" i="9"/>
  <c r="P1251" i="9"/>
  <c r="P1255" i="9"/>
  <c r="P1259" i="9"/>
  <c r="P1263" i="9"/>
  <c r="P1267" i="9"/>
  <c r="P1271" i="9"/>
  <c r="P1275" i="9"/>
  <c r="P1279" i="9"/>
  <c r="P1283" i="9"/>
  <c r="P1287" i="9"/>
  <c r="P1291" i="9"/>
  <c r="P1295" i="9"/>
  <c r="P1299" i="9"/>
  <c r="P1303" i="9"/>
  <c r="P1308" i="9"/>
  <c r="P1313" i="9"/>
  <c r="P1317" i="9"/>
  <c r="P1321" i="9"/>
  <c r="P1325" i="9"/>
  <c r="P1329" i="9"/>
  <c r="P1333" i="9"/>
  <c r="P1337" i="9"/>
  <c r="P1341" i="9"/>
  <c r="P1345" i="9"/>
  <c r="P1349" i="9"/>
  <c r="P1353" i="9"/>
  <c r="P1357" i="9"/>
  <c r="P1361" i="9"/>
  <c r="P1365" i="9"/>
  <c r="P1369" i="9"/>
  <c r="P1373" i="9"/>
  <c r="P1377" i="9"/>
  <c r="P1381" i="9"/>
  <c r="P1385" i="9"/>
  <c r="P1389" i="9"/>
  <c r="P1393" i="9"/>
  <c r="P1397" i="9"/>
  <c r="P1401" i="9"/>
  <c r="P1405" i="9"/>
  <c r="P1409" i="9"/>
  <c r="P1413" i="9"/>
  <c r="P1417" i="9"/>
  <c r="P1421" i="9"/>
  <c r="P1425" i="9"/>
  <c r="P1429" i="9"/>
  <c r="P1434" i="9"/>
  <c r="P1438" i="9"/>
  <c r="P1443" i="9"/>
  <c r="P1447" i="9"/>
  <c r="P1451" i="9"/>
  <c r="P1455" i="9"/>
  <c r="P1459" i="9"/>
  <c r="P1463" i="9"/>
  <c r="P1467" i="9"/>
  <c r="P1471" i="9"/>
  <c r="P1475" i="9"/>
  <c r="P1479" i="9"/>
  <c r="P1483" i="9"/>
  <c r="P1487" i="9"/>
  <c r="P1491" i="9"/>
  <c r="P1495" i="9"/>
  <c r="P1499" i="9"/>
  <c r="P1503" i="9"/>
  <c r="P1507" i="9"/>
  <c r="P1511" i="9"/>
  <c r="P1515" i="9"/>
  <c r="P1519" i="9"/>
  <c r="P1525" i="9"/>
  <c r="P1529" i="9"/>
  <c r="P1533" i="9"/>
  <c r="P1537" i="9"/>
  <c r="P1541" i="9"/>
  <c r="P1545" i="9"/>
  <c r="P1549" i="9"/>
  <c r="P1553" i="9"/>
  <c r="P1557" i="9"/>
  <c r="P1561" i="9"/>
  <c r="P1565" i="9"/>
  <c r="P1569" i="9"/>
  <c r="P1573" i="9"/>
  <c r="P1577" i="9"/>
  <c r="P1581" i="9"/>
  <c r="P1586" i="9"/>
  <c r="P1591" i="9"/>
  <c r="P1595" i="9"/>
  <c r="P1599" i="9"/>
  <c r="P1603" i="9"/>
  <c r="P1607" i="9"/>
  <c r="P1611" i="9"/>
  <c r="P1615" i="9"/>
  <c r="P1619" i="9"/>
  <c r="P1623" i="9"/>
  <c r="P1627" i="9"/>
  <c r="P1631" i="9"/>
  <c r="P1635" i="9"/>
  <c r="P1639" i="9"/>
  <c r="P1643" i="9"/>
  <c r="P1647" i="9"/>
  <c r="P1653" i="9"/>
  <c r="P1657" i="9"/>
  <c r="P1661" i="9"/>
  <c r="P1665" i="9"/>
  <c r="P1669" i="9"/>
  <c r="P1673" i="9"/>
  <c r="P1677" i="9"/>
  <c r="P1681" i="9"/>
  <c r="P1685" i="9"/>
  <c r="P705" i="9"/>
  <c r="P905" i="9"/>
  <c r="P1192" i="9"/>
  <c r="P1588" i="9"/>
  <c r="P391" i="9"/>
  <c r="P394" i="9"/>
  <c r="P398" i="9"/>
  <c r="P402" i="9"/>
  <c r="P406" i="9"/>
  <c r="P410" i="9"/>
  <c r="P414" i="9"/>
  <c r="P418" i="9"/>
  <c r="P422" i="9"/>
  <c r="P426" i="9"/>
  <c r="P430" i="9"/>
  <c r="P434" i="9"/>
  <c r="P438" i="9"/>
  <c r="P442" i="9"/>
  <c r="P446" i="9"/>
  <c r="P450" i="9"/>
  <c r="P454" i="9"/>
  <c r="P458" i="9"/>
  <c r="P462" i="9"/>
  <c r="P466" i="9"/>
  <c r="P470" i="9"/>
  <c r="P474" i="9"/>
  <c r="P478" i="9"/>
  <c r="P482" i="9"/>
  <c r="P486" i="9"/>
  <c r="P490" i="9"/>
  <c r="P494" i="9"/>
  <c r="P498" i="9"/>
  <c r="P502" i="9"/>
  <c r="P506" i="9"/>
  <c r="P510" i="9"/>
  <c r="P514" i="9"/>
  <c r="P518" i="9"/>
  <c r="P522" i="9"/>
  <c r="P526" i="9"/>
  <c r="P530" i="9"/>
  <c r="P534" i="9"/>
  <c r="P538" i="9"/>
  <c r="P542" i="9"/>
  <c r="P546" i="9"/>
  <c r="P550" i="9"/>
  <c r="P554" i="9"/>
  <c r="P558" i="9"/>
  <c r="P562" i="9"/>
  <c r="P566" i="9"/>
  <c r="P570" i="9"/>
  <c r="P574" i="9"/>
  <c r="P579" i="9"/>
  <c r="P583" i="9"/>
  <c r="P587" i="9"/>
  <c r="P591" i="9"/>
  <c r="P595" i="9"/>
  <c r="P599" i="9"/>
  <c r="P603" i="9"/>
  <c r="P607" i="9"/>
  <c r="P611" i="9"/>
  <c r="P615" i="9"/>
  <c r="P619" i="9"/>
  <c r="P623" i="9"/>
  <c r="P627" i="9"/>
  <c r="P631" i="9"/>
  <c r="P635" i="9"/>
  <c r="P639" i="9"/>
  <c r="P643" i="9"/>
  <c r="P647" i="9"/>
  <c r="P651" i="9"/>
  <c r="P655" i="9"/>
  <c r="P659" i="9"/>
  <c r="P663" i="9"/>
  <c r="P667" i="9"/>
  <c r="P671" i="9"/>
  <c r="P675" i="9"/>
  <c r="P679" i="9"/>
  <c r="P683" i="9"/>
  <c r="P687" i="9"/>
  <c r="P691" i="9"/>
  <c r="P695" i="9"/>
  <c r="P699" i="9"/>
  <c r="P703" i="9"/>
  <c r="P709" i="9"/>
  <c r="P714" i="9"/>
  <c r="P718" i="9"/>
  <c r="P722" i="9"/>
  <c r="P727" i="9"/>
  <c r="S727" i="9" s="1"/>
  <c r="P731" i="9"/>
  <c r="P735" i="9"/>
  <c r="P739" i="9"/>
  <c r="P743" i="9"/>
  <c r="P748" i="9"/>
  <c r="P752" i="9"/>
  <c r="P756" i="9"/>
  <c r="P760" i="9"/>
  <c r="P764" i="9"/>
  <c r="P768" i="9"/>
  <c r="P772" i="9"/>
  <c r="P776" i="9"/>
  <c r="P781" i="9"/>
  <c r="P785" i="9"/>
  <c r="P789" i="9"/>
  <c r="P793" i="9"/>
  <c r="P797" i="9"/>
  <c r="P801" i="9"/>
  <c r="P805" i="9"/>
  <c r="P810" i="9"/>
  <c r="P814" i="9"/>
  <c r="P818" i="9"/>
  <c r="P822" i="9"/>
  <c r="P826" i="9"/>
  <c r="P830" i="9"/>
  <c r="P834" i="9"/>
  <c r="P838" i="9"/>
  <c r="P843" i="9"/>
  <c r="P847" i="9"/>
  <c r="P851" i="9"/>
  <c r="P855" i="9"/>
  <c r="P859" i="9"/>
  <c r="P863" i="9"/>
  <c r="P867" i="9"/>
  <c r="P871" i="9"/>
  <c r="P876" i="9"/>
  <c r="P880" i="9"/>
  <c r="P884" i="9"/>
  <c r="P888" i="9"/>
  <c r="P892" i="9"/>
  <c r="P896" i="9"/>
  <c r="P900" i="9"/>
  <c r="P904" i="9"/>
  <c r="P909" i="9"/>
  <c r="P913" i="9"/>
  <c r="P917" i="9"/>
  <c r="P921" i="9"/>
  <c r="P925" i="9"/>
  <c r="P929" i="9"/>
  <c r="P933" i="9"/>
  <c r="P938" i="9"/>
  <c r="P942" i="9"/>
  <c r="P946" i="9"/>
  <c r="P950" i="9"/>
  <c r="P954" i="9"/>
  <c r="P958" i="9"/>
  <c r="P962" i="9"/>
  <c r="P966" i="9"/>
  <c r="P971" i="9"/>
  <c r="P975" i="9"/>
  <c r="P979" i="9"/>
  <c r="P983" i="9"/>
  <c r="P987" i="9"/>
  <c r="P991" i="9"/>
  <c r="P995" i="9"/>
  <c r="P999" i="9"/>
  <c r="P1004" i="9"/>
  <c r="P1008" i="9"/>
  <c r="P1012" i="9"/>
  <c r="P1016" i="9"/>
  <c r="P1020" i="9"/>
  <c r="P1024" i="9"/>
  <c r="P1028" i="9"/>
  <c r="P1032" i="9"/>
  <c r="P1036" i="9"/>
  <c r="P1040" i="9"/>
  <c r="P1044" i="9"/>
  <c r="P1049" i="9"/>
  <c r="P1053" i="9"/>
  <c r="P1057" i="9"/>
  <c r="P1061" i="9"/>
  <c r="P1066" i="9"/>
  <c r="P1070" i="9"/>
  <c r="P1074" i="9"/>
  <c r="P1078" i="9"/>
  <c r="P1082" i="9"/>
  <c r="P1086" i="9"/>
  <c r="P1090" i="9"/>
  <c r="P1094" i="9"/>
  <c r="P1098" i="9"/>
  <c r="P1102" i="9"/>
  <c r="P1106" i="9"/>
  <c r="P1110" i="9"/>
  <c r="P1114" i="9"/>
  <c r="P1118" i="9"/>
  <c r="P1122" i="9"/>
  <c r="P1126" i="9"/>
  <c r="P1130" i="9"/>
  <c r="P1134" i="9"/>
  <c r="P1138" i="9"/>
  <c r="P1142" i="9"/>
  <c r="P1146" i="9"/>
  <c r="P1150" i="9"/>
  <c r="P1154" i="9"/>
  <c r="P1158" i="9"/>
  <c r="P1162" i="9"/>
  <c r="P1166" i="9"/>
  <c r="P1170" i="9"/>
  <c r="P1174" i="9"/>
  <c r="P1179" i="9"/>
  <c r="P1183" i="9"/>
  <c r="P1187" i="9"/>
  <c r="P1191" i="9"/>
  <c r="P1196" i="9"/>
  <c r="P1200" i="9"/>
  <c r="P1204" i="9"/>
  <c r="P1208" i="9"/>
  <c r="P1212" i="9"/>
  <c r="P1216" i="9"/>
  <c r="P1220" i="9"/>
  <c r="P1224" i="9"/>
  <c r="P1228" i="9"/>
  <c r="P1232" i="9"/>
  <c r="P1236" i="9"/>
  <c r="P1240" i="9"/>
  <c r="P1244" i="9"/>
  <c r="P1248" i="9"/>
  <c r="P1252" i="9"/>
  <c r="P1256" i="9"/>
  <c r="P1260" i="9"/>
  <c r="P1264" i="9"/>
  <c r="P1268" i="9"/>
  <c r="P1272" i="9"/>
  <c r="P1276" i="9"/>
  <c r="P1280" i="9"/>
  <c r="P1284" i="9"/>
  <c r="P1288" i="9"/>
  <c r="P1292" i="9"/>
  <c r="P1296" i="9"/>
  <c r="P1300" i="9"/>
  <c r="P1305" i="9"/>
  <c r="P1309" i="9"/>
  <c r="P1314" i="9"/>
  <c r="P1318" i="9"/>
  <c r="P1322" i="9"/>
  <c r="P1326" i="9"/>
  <c r="P1330" i="9"/>
  <c r="P1334" i="9"/>
  <c r="P1338" i="9"/>
  <c r="P1342" i="9"/>
  <c r="P1346" i="9"/>
  <c r="P1350" i="9"/>
  <c r="P1354" i="9"/>
  <c r="P1358" i="9"/>
  <c r="P1362" i="9"/>
  <c r="P1366" i="9"/>
  <c r="P1370" i="9"/>
  <c r="P1374" i="9"/>
  <c r="P1378" i="9"/>
  <c r="P1382" i="9"/>
  <c r="P1386" i="9"/>
  <c r="P1390" i="9"/>
  <c r="P1394" i="9"/>
  <c r="P1398" i="9"/>
  <c r="P1402" i="9"/>
  <c r="P1406" i="9"/>
  <c r="P1410" i="9"/>
  <c r="P1414" i="9"/>
  <c r="P1418" i="9"/>
  <c r="P1422" i="9"/>
  <c r="P1426" i="9"/>
  <c r="P1430" i="9"/>
  <c r="P1435" i="9"/>
  <c r="P1439" i="9"/>
  <c r="P1444" i="9"/>
  <c r="P1448" i="9"/>
  <c r="P1452" i="9"/>
  <c r="P1456" i="9"/>
  <c r="P1460" i="9"/>
  <c r="P1464" i="9"/>
  <c r="P1468" i="9"/>
  <c r="P1472" i="9"/>
  <c r="P1476" i="9"/>
  <c r="P1480" i="9"/>
  <c r="P1484" i="9"/>
  <c r="P1488" i="9"/>
  <c r="P1492" i="9"/>
  <c r="P1496" i="9"/>
  <c r="P1500" i="9"/>
  <c r="P1504" i="9"/>
  <c r="P1508" i="9"/>
  <c r="P1512" i="9"/>
  <c r="P1516" i="9"/>
  <c r="P1521" i="9"/>
  <c r="P1526" i="9"/>
  <c r="P1530" i="9"/>
  <c r="P1534" i="9"/>
  <c r="P1538" i="9"/>
  <c r="P1542" i="9"/>
  <c r="P1546" i="9"/>
  <c r="P1550" i="9"/>
  <c r="P1554" i="9"/>
  <c r="P1558" i="9"/>
  <c r="P1562" i="9"/>
  <c r="P1566" i="9"/>
  <c r="P1570" i="9"/>
  <c r="P1574" i="9"/>
  <c r="P1578" i="9"/>
  <c r="P1582" i="9"/>
  <c r="P1587" i="9"/>
  <c r="P1592" i="9"/>
  <c r="P1596" i="9"/>
  <c r="P1600" i="9"/>
  <c r="P1604" i="9"/>
  <c r="P1608" i="9"/>
  <c r="P1612" i="9"/>
  <c r="P1616" i="9"/>
  <c r="P1620" i="9"/>
  <c r="P1624" i="9"/>
  <c r="P1628" i="9"/>
  <c r="P1632" i="9"/>
  <c r="P1636" i="9"/>
  <c r="P1640" i="9"/>
  <c r="P1644" i="9"/>
  <c r="P1649" i="9"/>
  <c r="P1654" i="9"/>
  <c r="P1658" i="9"/>
  <c r="P1662" i="9"/>
  <c r="P1666" i="9"/>
  <c r="P1670" i="9"/>
  <c r="P1674" i="9"/>
  <c r="P1678" i="9"/>
  <c r="P1682" i="9"/>
  <c r="P1686" i="9"/>
  <c r="P745" i="9"/>
  <c r="P873" i="9"/>
  <c r="P1001" i="9"/>
  <c r="P1176" i="9"/>
  <c r="P1432" i="9"/>
  <c r="P1584" i="9"/>
  <c r="P395" i="9"/>
  <c r="P399" i="9"/>
  <c r="P403" i="9"/>
  <c r="P407" i="9"/>
  <c r="P411" i="9"/>
  <c r="P415" i="9"/>
  <c r="P419" i="9"/>
  <c r="P423" i="9"/>
  <c r="P427" i="9"/>
  <c r="P431" i="9"/>
  <c r="P435" i="9"/>
  <c r="P439" i="9"/>
  <c r="P443" i="9"/>
  <c r="P447" i="9"/>
  <c r="P451" i="9"/>
  <c r="P455" i="9"/>
  <c r="P459" i="9"/>
  <c r="P463" i="9"/>
  <c r="P467" i="9"/>
  <c r="P471" i="9"/>
  <c r="P475" i="9"/>
  <c r="P479" i="9"/>
  <c r="P483" i="9"/>
  <c r="P487" i="9"/>
  <c r="P491" i="9"/>
  <c r="P495" i="9"/>
  <c r="P499" i="9"/>
  <c r="P503" i="9"/>
  <c r="P507" i="9"/>
  <c r="P511" i="9"/>
  <c r="P515" i="9"/>
  <c r="P519" i="9"/>
  <c r="P523" i="9"/>
  <c r="P527" i="9"/>
  <c r="P531" i="9"/>
  <c r="P535" i="9"/>
  <c r="P539" i="9"/>
  <c r="P543" i="9"/>
  <c r="P547" i="9"/>
  <c r="P551" i="9"/>
  <c r="P555" i="9"/>
  <c r="P559" i="9"/>
  <c r="P563" i="9"/>
  <c r="P567" i="9"/>
  <c r="P571" i="9"/>
  <c r="P575" i="9"/>
  <c r="P580" i="9"/>
  <c r="P584" i="9"/>
  <c r="P588" i="9"/>
  <c r="P592" i="9"/>
  <c r="P596" i="9"/>
  <c r="P600" i="9"/>
  <c r="P604" i="9"/>
  <c r="P608" i="9"/>
  <c r="P612" i="9"/>
  <c r="P616" i="9"/>
  <c r="P620" i="9"/>
  <c r="P624" i="9"/>
  <c r="P628" i="9"/>
  <c r="P632" i="9"/>
  <c r="P636" i="9"/>
  <c r="P640" i="9"/>
  <c r="P644" i="9"/>
  <c r="P648" i="9"/>
  <c r="P652" i="9"/>
  <c r="P656" i="9"/>
  <c r="P660" i="9"/>
  <c r="P664" i="9"/>
  <c r="P668" i="9"/>
  <c r="P672" i="9"/>
  <c r="P676" i="9"/>
  <c r="P680" i="9"/>
  <c r="P684" i="9"/>
  <c r="P688" i="9"/>
  <c r="P692" i="9"/>
  <c r="P696" i="9"/>
  <c r="P700" i="9"/>
  <c r="P704" i="9"/>
  <c r="P706" i="9"/>
  <c r="P710" i="9"/>
  <c r="P715" i="9"/>
  <c r="P719" i="9"/>
  <c r="P723" i="9"/>
  <c r="P728" i="9"/>
  <c r="P732" i="9"/>
  <c r="P736" i="9"/>
  <c r="P740" i="9"/>
  <c r="P744" i="9"/>
  <c r="P749" i="9"/>
  <c r="P753" i="9"/>
  <c r="P757" i="9"/>
  <c r="P761" i="9"/>
  <c r="P765" i="9"/>
  <c r="P769" i="9"/>
  <c r="P773" i="9"/>
  <c r="P778" i="9"/>
  <c r="P782" i="9"/>
  <c r="P786" i="9"/>
  <c r="P790" i="9"/>
  <c r="P794" i="9"/>
  <c r="P798" i="9"/>
  <c r="P802" i="9"/>
  <c r="P806" i="9"/>
  <c r="P811" i="9"/>
  <c r="P815" i="9"/>
  <c r="P819" i="9"/>
  <c r="P823" i="9"/>
  <c r="P827" i="9"/>
  <c r="P831" i="9"/>
  <c r="P835" i="9"/>
  <c r="P839" i="9"/>
  <c r="P844" i="9"/>
  <c r="P848" i="9"/>
  <c r="P852" i="9"/>
  <c r="P856" i="9"/>
  <c r="P860" i="9"/>
  <c r="P864" i="9"/>
  <c r="P868" i="9"/>
  <c r="P872" i="9"/>
  <c r="P877" i="9"/>
  <c r="P881" i="9"/>
  <c r="P885" i="9"/>
  <c r="P889" i="9"/>
  <c r="P893" i="9"/>
  <c r="P897" i="9"/>
  <c r="P901" i="9"/>
  <c r="P906" i="9"/>
  <c r="P910" i="9"/>
  <c r="P914" i="9"/>
  <c r="P918" i="9"/>
  <c r="P922" i="9"/>
  <c r="P926" i="9"/>
  <c r="P930" i="9"/>
  <c r="P934" i="9"/>
  <c r="P939" i="9"/>
  <c r="P943" i="9"/>
  <c r="P947" i="9"/>
  <c r="P951" i="9"/>
  <c r="P955" i="9"/>
  <c r="P959" i="9"/>
  <c r="P963" i="9"/>
  <c r="P967" i="9"/>
  <c r="P972" i="9"/>
  <c r="P976" i="9"/>
  <c r="P980" i="9"/>
  <c r="P984" i="9"/>
  <c r="P988" i="9"/>
  <c r="P992" i="9"/>
  <c r="P996" i="9"/>
  <c r="P1000" i="9"/>
  <c r="P1005" i="9"/>
  <c r="P1009" i="9"/>
  <c r="P1013" i="9"/>
  <c r="P1017" i="9"/>
  <c r="P1021" i="9"/>
  <c r="P1025" i="9"/>
  <c r="P1029" i="9"/>
  <c r="P1033" i="9"/>
  <c r="P1037" i="9"/>
  <c r="P1041" i="9"/>
  <c r="P1045" i="9"/>
  <c r="P1050" i="9"/>
  <c r="P1054" i="9"/>
  <c r="P1058" i="9"/>
  <c r="P1062" i="9"/>
  <c r="P1067" i="9"/>
  <c r="P1071" i="9"/>
  <c r="P1075" i="9"/>
  <c r="P1079" i="9"/>
  <c r="P1083" i="9"/>
  <c r="P1087" i="9"/>
  <c r="P1091" i="9"/>
  <c r="P1095" i="9"/>
  <c r="P1099" i="9"/>
  <c r="P1103" i="9"/>
  <c r="P1107" i="9"/>
  <c r="P1111" i="9"/>
  <c r="P1115" i="9"/>
  <c r="P1119" i="9"/>
  <c r="P1123" i="9"/>
  <c r="P1127" i="9"/>
  <c r="P1131" i="9"/>
  <c r="P1135" i="9"/>
  <c r="P1139" i="9"/>
  <c r="P1143" i="9"/>
  <c r="P1147" i="9"/>
  <c r="P1151" i="9"/>
  <c r="P1155" i="9"/>
  <c r="P1159" i="9"/>
  <c r="P1163" i="9"/>
  <c r="P1167" i="9"/>
  <c r="P1171" i="9"/>
  <c r="P1175" i="9"/>
  <c r="P1180" i="9"/>
  <c r="P1184" i="9"/>
  <c r="P1188" i="9"/>
  <c r="P1193" i="9"/>
  <c r="P1197" i="9"/>
  <c r="P1201" i="9"/>
  <c r="P1205" i="9"/>
  <c r="P1209" i="9"/>
  <c r="P1213" i="9"/>
  <c r="P1217" i="9"/>
  <c r="P1221" i="9"/>
  <c r="P1225" i="9"/>
  <c r="P1229" i="9"/>
  <c r="P1233" i="9"/>
  <c r="P1237" i="9"/>
  <c r="P1241" i="9"/>
  <c r="P1245" i="9"/>
  <c r="P1249" i="9"/>
  <c r="P1253" i="9"/>
  <c r="P1257" i="9"/>
  <c r="P1261" i="9"/>
  <c r="P1265" i="9"/>
  <c r="P1269" i="9"/>
  <c r="P1273" i="9"/>
  <c r="P1277" i="9"/>
  <c r="P1281" i="9"/>
  <c r="P1285" i="9"/>
  <c r="P1289" i="9"/>
  <c r="P1293" i="9"/>
  <c r="P1297" i="9"/>
  <c r="P1301" i="9"/>
  <c r="P1306" i="9"/>
  <c r="P1310" i="9"/>
  <c r="P1315" i="9"/>
  <c r="P1319" i="9"/>
  <c r="P1323" i="9"/>
  <c r="P1327" i="9"/>
  <c r="P1331" i="9"/>
  <c r="P1335" i="9"/>
  <c r="P1339" i="9"/>
  <c r="P1343" i="9"/>
  <c r="P1347" i="9"/>
  <c r="P1351" i="9"/>
  <c r="P1355" i="9"/>
  <c r="P1359" i="9"/>
  <c r="P1363" i="9"/>
  <c r="P1367" i="9"/>
  <c r="P1371" i="9"/>
  <c r="P1375" i="9"/>
  <c r="P1379" i="9"/>
  <c r="P1383" i="9"/>
  <c r="P1387" i="9"/>
  <c r="P1391" i="9"/>
  <c r="P1395" i="9"/>
  <c r="P1399" i="9"/>
  <c r="P1403" i="9"/>
  <c r="P1407" i="9"/>
  <c r="P1411" i="9"/>
  <c r="P1415" i="9"/>
  <c r="P1419" i="9"/>
  <c r="P1423" i="9"/>
  <c r="P1427" i="9"/>
  <c r="P1431" i="9"/>
  <c r="P1436" i="9"/>
  <c r="P1441" i="9"/>
  <c r="P1445" i="9"/>
  <c r="P1449" i="9"/>
  <c r="P1453" i="9"/>
  <c r="P1457" i="9"/>
  <c r="P1461" i="9"/>
  <c r="P1465" i="9"/>
  <c r="P1469" i="9"/>
  <c r="P1473" i="9"/>
  <c r="P1477" i="9"/>
  <c r="P1481" i="9"/>
  <c r="P1485" i="9"/>
  <c r="P1489" i="9"/>
  <c r="P1493" i="9"/>
  <c r="P1497" i="9"/>
  <c r="P1501" i="9"/>
  <c r="P1505" i="9"/>
  <c r="P1509" i="9"/>
  <c r="P1513" i="9"/>
  <c r="P1517" i="9"/>
  <c r="P1522" i="9"/>
  <c r="P1527" i="9"/>
  <c r="P1531" i="9"/>
  <c r="P1535" i="9"/>
  <c r="P1539" i="9"/>
  <c r="P1543" i="9"/>
  <c r="P1547" i="9"/>
  <c r="P1551" i="9"/>
  <c r="P1555" i="9"/>
  <c r="P1559" i="9"/>
  <c r="P1563" i="9"/>
  <c r="P1567" i="9"/>
  <c r="P1571" i="9"/>
  <c r="P1575" i="9"/>
  <c r="P1579" i="9"/>
  <c r="P1583" i="9"/>
  <c r="P1589" i="9"/>
  <c r="P1593" i="9"/>
  <c r="P1597" i="9"/>
  <c r="P1601" i="9"/>
  <c r="P1605" i="9"/>
  <c r="P1609" i="9"/>
  <c r="P1613" i="9"/>
  <c r="P1617" i="9"/>
  <c r="P1621" i="9"/>
  <c r="P1625" i="9"/>
  <c r="P1629" i="9"/>
  <c r="P1633" i="9"/>
  <c r="P1637" i="9"/>
  <c r="P1641" i="9"/>
  <c r="P1645" i="9"/>
  <c r="P1650" i="9"/>
  <c r="P1655" i="9"/>
  <c r="P1659" i="9"/>
  <c r="P1663" i="9"/>
  <c r="P1667" i="9"/>
  <c r="P1671" i="9"/>
  <c r="P1675" i="9"/>
  <c r="P1679" i="9"/>
  <c r="P1683" i="9"/>
  <c r="P1687" i="9"/>
  <c r="P577" i="9"/>
  <c r="P841" i="9"/>
  <c r="P969" i="9"/>
  <c r="P1064" i="9"/>
  <c r="P1312" i="9"/>
  <c r="P1524" i="9"/>
  <c r="P1652" i="9"/>
  <c r="P1689" i="9"/>
  <c r="P1693" i="9"/>
  <c r="P1697" i="9"/>
  <c r="P1701" i="9"/>
  <c r="P1706" i="9"/>
  <c r="P1710" i="9"/>
  <c r="P1714" i="9"/>
  <c r="P1718" i="9"/>
  <c r="P1724" i="9"/>
  <c r="P1728" i="9"/>
  <c r="P1732" i="9"/>
  <c r="P1736" i="9"/>
  <c r="P1740" i="9"/>
  <c r="P1744" i="9"/>
  <c r="P1748" i="9"/>
  <c r="P1752" i="9"/>
  <c r="P1756" i="9"/>
  <c r="P1760" i="9"/>
  <c r="P1764" i="9"/>
  <c r="P1768" i="9"/>
  <c r="P1772" i="9"/>
  <c r="P1776" i="9"/>
  <c r="P1780" i="9"/>
  <c r="P1784" i="9"/>
  <c r="P1788" i="9"/>
  <c r="P1792" i="9"/>
  <c r="P1796" i="9"/>
  <c r="P1800" i="9"/>
  <c r="P1804" i="9"/>
  <c r="P1808" i="9"/>
  <c r="P1812" i="9"/>
  <c r="P1816" i="9"/>
  <c r="P1820" i="9"/>
  <c r="P1824" i="9"/>
  <c r="P1828" i="9"/>
  <c r="P1832" i="9"/>
  <c r="P1836" i="9"/>
  <c r="P1840" i="9"/>
  <c r="P1844" i="9"/>
  <c r="P1848" i="9"/>
  <c r="P1852" i="9"/>
  <c r="P1856" i="9"/>
  <c r="P1860" i="9"/>
  <c r="P1864" i="9"/>
  <c r="P1868" i="9"/>
  <c r="P1872" i="9"/>
  <c r="P1876" i="9"/>
  <c r="P1880" i="9"/>
  <c r="P1884" i="9"/>
  <c r="P1888" i="9"/>
  <c r="P1892" i="9"/>
  <c r="P1896" i="9"/>
  <c r="P1900" i="9"/>
  <c r="P1904" i="9"/>
  <c r="P1908" i="9"/>
  <c r="P1912" i="9"/>
  <c r="P1916" i="9"/>
  <c r="P1920" i="9"/>
  <c r="P1924" i="9"/>
  <c r="P1928" i="9"/>
  <c r="P1932" i="9"/>
  <c r="P1936" i="9"/>
  <c r="P1940" i="9"/>
  <c r="P1944" i="9"/>
  <c r="P1948" i="9"/>
  <c r="P1952" i="9"/>
  <c r="P1956" i="9"/>
  <c r="P1960" i="9"/>
  <c r="P1964" i="9"/>
  <c r="P1968" i="9"/>
  <c r="P1972" i="9"/>
  <c r="P1976" i="9"/>
  <c r="P1980" i="9"/>
  <c r="P1984" i="9"/>
  <c r="P1988" i="9"/>
  <c r="P1992" i="9"/>
  <c r="P1996" i="9"/>
  <c r="P2000" i="9"/>
  <c r="P2004" i="9"/>
  <c r="P2008" i="9"/>
  <c r="P2012" i="9"/>
  <c r="P2016" i="9"/>
  <c r="P2020" i="9"/>
  <c r="P2024" i="9"/>
  <c r="P2029" i="9"/>
  <c r="P2033" i="9"/>
  <c r="P2037" i="9"/>
  <c r="P2041" i="9"/>
  <c r="P2045" i="9"/>
  <c r="P2049" i="9"/>
  <c r="P2053" i="9"/>
  <c r="P2057" i="9"/>
  <c r="P2061" i="9"/>
  <c r="P2065" i="9"/>
  <c r="P2069" i="9"/>
  <c r="P2074" i="9"/>
  <c r="P2078" i="9"/>
  <c r="P2082" i="9"/>
  <c r="P2086" i="9"/>
  <c r="P2091" i="9"/>
  <c r="P2095" i="9"/>
  <c r="P2099" i="9"/>
  <c r="P2103" i="9"/>
  <c r="P2107" i="9"/>
  <c r="P2111" i="9"/>
  <c r="P2115" i="9"/>
  <c r="P2119" i="9"/>
  <c r="P2123" i="9"/>
  <c r="P2127" i="9"/>
  <c r="P2131" i="9"/>
  <c r="P2136" i="9"/>
  <c r="P2140" i="9"/>
  <c r="P2144" i="9"/>
  <c r="P2148" i="9"/>
  <c r="P2152" i="9"/>
  <c r="P2157" i="9"/>
  <c r="P2161" i="9"/>
  <c r="P2165" i="9"/>
  <c r="P2169" i="9"/>
  <c r="P2173" i="9"/>
  <c r="P2177" i="9"/>
  <c r="P2181" i="9"/>
  <c r="P2185" i="9"/>
  <c r="P2189" i="9"/>
  <c r="P2193" i="9"/>
  <c r="P2197" i="9"/>
  <c r="P2202" i="9"/>
  <c r="P2206" i="9"/>
  <c r="P2210" i="9"/>
  <c r="P2214" i="9"/>
  <c r="P2219" i="9"/>
  <c r="P2223" i="9"/>
  <c r="P2227" i="9"/>
  <c r="P2231" i="9"/>
  <c r="P2235" i="9"/>
  <c r="P2239" i="9"/>
  <c r="P2243" i="9"/>
  <c r="P2247" i="9"/>
  <c r="P2251" i="9"/>
  <c r="P2255" i="9"/>
  <c r="P2259" i="9"/>
  <c r="P2264" i="9"/>
  <c r="P2268" i="9"/>
  <c r="P2272" i="9"/>
  <c r="P2276" i="9"/>
  <c r="P2280" i="9"/>
  <c r="P2285" i="9"/>
  <c r="P2289" i="9"/>
  <c r="P2293" i="9"/>
  <c r="P2297" i="9"/>
  <c r="P2301" i="9"/>
  <c r="P2305" i="9"/>
  <c r="P2309" i="9"/>
  <c r="P2314" i="9"/>
  <c r="P2318" i="9"/>
  <c r="P2322" i="9"/>
  <c r="P2326" i="9"/>
  <c r="P2330" i="9"/>
  <c r="P2334" i="9"/>
  <c r="P2338" i="9"/>
  <c r="P2343" i="9"/>
  <c r="P2347" i="9"/>
  <c r="P2351" i="9"/>
  <c r="P2355" i="9"/>
  <c r="P2359" i="9"/>
  <c r="P2363" i="9"/>
  <c r="P2367" i="9"/>
  <c r="P2371" i="9"/>
  <c r="P2376" i="9"/>
  <c r="P2380" i="9"/>
  <c r="P2384" i="9"/>
  <c r="P2388" i="9"/>
  <c r="P2392" i="9"/>
  <c r="P2396" i="9"/>
  <c r="P2400" i="9"/>
  <c r="P2404" i="9"/>
  <c r="P2408" i="9"/>
  <c r="P2412" i="9"/>
  <c r="P2416" i="9"/>
  <c r="P2420" i="9"/>
  <c r="P2424" i="9"/>
  <c r="P2428" i="9"/>
  <c r="P2432" i="9"/>
  <c r="P2438" i="9"/>
  <c r="P2442" i="9"/>
  <c r="P2446" i="9"/>
  <c r="P2450" i="9"/>
  <c r="P2454" i="9"/>
  <c r="P2458" i="9"/>
  <c r="P2462" i="9"/>
  <c r="P2466" i="9"/>
  <c r="P2467" i="9"/>
  <c r="P2471" i="9"/>
  <c r="P2475" i="9"/>
  <c r="P2479" i="9"/>
  <c r="P2483" i="9"/>
  <c r="P2487" i="9"/>
  <c r="P2491" i="9"/>
  <c r="P2495" i="9"/>
  <c r="P2501" i="9"/>
  <c r="P2505" i="9"/>
  <c r="P2509" i="9"/>
  <c r="P2513" i="9"/>
  <c r="P2517" i="9"/>
  <c r="P2521" i="9"/>
  <c r="P2525" i="9"/>
  <c r="P2529" i="9"/>
  <c r="P2534" i="9"/>
  <c r="P2538" i="9"/>
  <c r="P2542" i="9"/>
  <c r="P2546" i="9"/>
  <c r="P2550" i="9"/>
  <c r="P2554" i="9"/>
  <c r="P2558" i="9"/>
  <c r="P2562" i="9"/>
  <c r="P2564" i="9"/>
  <c r="P2568" i="9"/>
  <c r="P2572" i="9"/>
  <c r="P2576" i="9"/>
  <c r="P2580" i="9"/>
  <c r="P2584" i="9"/>
  <c r="P2588" i="9"/>
  <c r="P2592" i="9"/>
  <c r="P2596" i="9"/>
  <c r="P2600" i="9"/>
  <c r="P2604" i="9"/>
  <c r="P2608" i="9"/>
  <c r="P2612" i="9"/>
  <c r="P2616" i="9"/>
  <c r="P2620" i="9"/>
  <c r="P2624" i="9"/>
  <c r="P2628" i="9"/>
  <c r="P2632" i="9"/>
  <c r="P2636" i="9"/>
  <c r="P2640" i="9"/>
  <c r="P2645" i="9"/>
  <c r="P2649" i="9"/>
  <c r="P2653" i="9"/>
  <c r="P2657" i="9"/>
  <c r="P2661" i="9"/>
  <c r="P2665" i="9"/>
  <c r="P2669" i="9"/>
  <c r="P2673" i="9"/>
  <c r="P2678" i="9"/>
  <c r="P2682" i="9"/>
  <c r="P2686" i="9"/>
  <c r="P2690" i="9"/>
  <c r="P2694" i="9"/>
  <c r="P2698" i="9"/>
  <c r="P2702" i="9"/>
  <c r="P2706" i="9"/>
  <c r="P2711" i="9"/>
  <c r="P2715" i="9"/>
  <c r="P2719" i="9"/>
  <c r="P2723" i="9"/>
  <c r="P2727" i="9"/>
  <c r="P2731" i="9"/>
  <c r="P2735" i="9"/>
  <c r="P2740" i="9"/>
  <c r="P2744" i="9"/>
  <c r="P2748" i="9"/>
  <c r="P2752" i="9"/>
  <c r="P2756" i="9"/>
  <c r="P2760" i="9"/>
  <c r="P2764" i="9"/>
  <c r="P2768" i="9"/>
  <c r="P2773" i="9"/>
  <c r="P2777" i="9"/>
  <c r="P2781" i="9"/>
  <c r="P2785" i="9"/>
  <c r="P2789" i="9"/>
  <c r="P2793" i="9"/>
  <c r="P2797" i="9"/>
  <c r="P2801" i="9"/>
  <c r="P2806" i="9"/>
  <c r="P2810" i="9"/>
  <c r="P2814" i="9"/>
  <c r="P2818" i="9"/>
  <c r="P2822" i="9"/>
  <c r="P2826" i="9"/>
  <c r="P2830" i="9"/>
  <c r="P2834" i="9"/>
  <c r="P2839" i="9"/>
  <c r="P2843" i="9"/>
  <c r="P2847" i="9"/>
  <c r="P2851" i="9"/>
  <c r="P2855" i="9"/>
  <c r="P2859" i="9"/>
  <c r="P2863" i="9"/>
  <c r="P2868" i="9"/>
  <c r="P2872" i="9"/>
  <c r="P2876" i="9"/>
  <c r="P2880" i="9"/>
  <c r="P2884" i="9"/>
  <c r="P2888" i="9"/>
  <c r="P2892" i="9"/>
  <c r="P2896" i="9"/>
  <c r="P2901" i="9"/>
  <c r="P2905" i="9"/>
  <c r="P2909" i="9"/>
  <c r="P2913" i="9"/>
  <c r="P2917" i="9"/>
  <c r="P2921" i="9"/>
  <c r="P2925" i="9"/>
  <c r="P2929" i="9"/>
  <c r="P2934" i="9"/>
  <c r="P2938" i="9"/>
  <c r="P2942" i="9"/>
  <c r="P2946" i="9"/>
  <c r="P2950" i="9"/>
  <c r="P2954" i="9"/>
  <c r="P2958" i="9"/>
  <c r="P2962" i="9"/>
  <c r="P2967" i="9"/>
  <c r="P2971" i="9"/>
  <c r="P2975" i="9"/>
  <c r="P2979" i="9"/>
  <c r="P2983" i="9"/>
  <c r="P2987" i="9"/>
  <c r="P2991" i="9"/>
  <c r="P2996" i="9"/>
  <c r="P3000" i="9"/>
  <c r="P3004" i="9"/>
  <c r="P3008" i="9"/>
  <c r="P3012" i="9"/>
  <c r="P3016" i="9"/>
  <c r="P3020" i="9"/>
  <c r="P3024" i="9"/>
  <c r="P3029" i="9"/>
  <c r="P3033" i="9"/>
  <c r="P3037" i="9"/>
  <c r="P3041" i="9"/>
  <c r="P3045" i="9"/>
  <c r="P3049" i="9"/>
  <c r="P3053" i="9"/>
  <c r="P3057" i="9"/>
  <c r="P3062" i="9"/>
  <c r="P3066" i="9"/>
  <c r="P3070" i="9"/>
  <c r="P3074" i="9"/>
  <c r="P3078" i="9"/>
  <c r="P3082" i="9"/>
  <c r="P3086" i="9"/>
  <c r="P3090" i="9"/>
  <c r="P3095" i="9"/>
  <c r="P3099" i="9"/>
  <c r="P3103" i="9"/>
  <c r="P3107" i="9"/>
  <c r="P3111" i="9"/>
  <c r="P3115" i="9"/>
  <c r="P3119" i="9"/>
  <c r="P3124" i="9"/>
  <c r="P3128" i="9"/>
  <c r="P3132" i="9"/>
  <c r="P3136" i="9"/>
  <c r="P3140" i="9"/>
  <c r="P3144" i="9"/>
  <c r="P3148" i="9"/>
  <c r="P3152" i="9"/>
  <c r="P3157" i="9"/>
  <c r="P3161" i="9"/>
  <c r="P3165" i="9"/>
  <c r="P3169" i="9"/>
  <c r="P3173" i="9"/>
  <c r="P3177" i="9"/>
  <c r="P3181" i="9"/>
  <c r="P3185" i="9"/>
  <c r="P3190" i="9"/>
  <c r="P3194" i="9"/>
  <c r="P3198" i="9"/>
  <c r="P3202" i="9"/>
  <c r="P3206" i="9"/>
  <c r="P3210" i="9"/>
  <c r="P3214" i="9"/>
  <c r="P3218" i="9"/>
  <c r="P3223" i="9"/>
  <c r="P3227" i="9"/>
  <c r="P3231" i="9"/>
  <c r="P3235" i="9"/>
  <c r="P3239" i="9"/>
  <c r="P3243" i="9"/>
  <c r="P3247" i="9"/>
  <c r="P3252" i="9"/>
  <c r="P3256" i="9"/>
  <c r="P3260" i="9"/>
  <c r="P3264" i="9"/>
  <c r="P3268" i="9"/>
  <c r="P3272" i="9"/>
  <c r="P3276" i="9"/>
  <c r="P3280" i="9"/>
  <c r="P3284" i="9"/>
  <c r="P3288" i="9"/>
  <c r="P3292" i="9"/>
  <c r="P3297" i="9"/>
  <c r="P3302" i="9"/>
  <c r="P3306" i="9"/>
  <c r="P3307" i="9"/>
  <c r="P3311" i="9"/>
  <c r="P3315" i="9"/>
  <c r="P3319" i="9"/>
  <c r="P3325" i="9"/>
  <c r="P3330" i="9"/>
  <c r="P3335" i="9"/>
  <c r="P3339" i="9"/>
  <c r="P3343" i="9"/>
  <c r="P3347" i="9"/>
  <c r="P3351" i="9"/>
  <c r="P3355" i="9"/>
  <c r="P3361" i="9"/>
  <c r="P3365" i="9"/>
  <c r="P3369" i="9"/>
  <c r="P3373" i="9"/>
  <c r="P3377" i="9"/>
  <c r="P3381" i="9"/>
  <c r="P3386" i="9"/>
  <c r="P3390" i="9"/>
  <c r="P3394" i="9"/>
  <c r="P3398" i="9"/>
  <c r="P3403" i="9"/>
  <c r="P3408" i="9"/>
  <c r="P3412" i="9"/>
  <c r="P3416" i="9"/>
  <c r="P3420" i="9"/>
  <c r="P3424" i="9"/>
  <c r="P3428" i="9"/>
  <c r="P3432" i="9"/>
  <c r="P3436" i="9"/>
  <c r="P3442" i="9"/>
  <c r="P3446" i="9"/>
  <c r="P3450" i="9"/>
  <c r="P3454" i="9"/>
  <c r="P3458" i="9"/>
  <c r="P3462" i="9"/>
  <c r="P3466" i="9"/>
  <c r="P3470" i="9"/>
  <c r="P3475" i="9"/>
  <c r="P3479" i="9"/>
  <c r="P3483" i="9"/>
  <c r="P3488" i="9"/>
  <c r="P3492" i="9"/>
  <c r="P3496" i="9"/>
  <c r="P3500" i="9"/>
  <c r="P3504" i="9"/>
  <c r="P3508" i="9"/>
  <c r="P3513" i="9"/>
  <c r="P3517" i="9"/>
  <c r="P3521" i="9"/>
  <c r="P3525" i="9"/>
  <c r="P3529" i="9"/>
  <c r="P3533" i="9"/>
  <c r="P3537" i="9"/>
  <c r="P3541" i="9"/>
  <c r="P3545" i="9"/>
  <c r="P3549" i="9"/>
  <c r="P3553" i="9"/>
  <c r="P3557" i="9"/>
  <c r="P3561" i="9"/>
  <c r="P3565" i="9"/>
  <c r="P3570" i="9"/>
  <c r="P3574" i="9"/>
  <c r="P3578" i="9"/>
  <c r="P3582" i="9"/>
  <c r="P3586" i="9"/>
  <c r="P3590" i="9"/>
  <c r="P3595" i="9"/>
  <c r="P3599" i="9"/>
  <c r="P3603" i="9"/>
  <c r="P3607" i="9"/>
  <c r="P3611" i="9"/>
  <c r="P3615" i="9"/>
  <c r="P3619" i="9"/>
  <c r="P3623" i="9"/>
  <c r="P3627" i="9"/>
  <c r="P3632" i="9"/>
  <c r="P3636" i="9"/>
  <c r="P3640" i="9"/>
  <c r="P3644" i="9"/>
  <c r="P3648" i="9"/>
  <c r="P3652" i="9"/>
  <c r="P3657" i="9"/>
  <c r="P3661" i="9"/>
  <c r="P3665" i="9"/>
  <c r="P3669" i="9"/>
  <c r="P3673" i="9"/>
  <c r="P3677" i="9"/>
  <c r="P3681" i="9"/>
  <c r="P3685" i="9"/>
  <c r="P3689" i="9"/>
  <c r="P3693" i="9"/>
  <c r="P3697" i="9"/>
  <c r="P3701" i="9"/>
  <c r="P3705" i="9"/>
  <c r="P3709" i="9"/>
  <c r="P3713" i="9"/>
  <c r="P3718" i="9"/>
  <c r="P3722" i="9"/>
  <c r="P3726" i="9"/>
  <c r="P3730" i="9"/>
  <c r="P3734" i="9"/>
  <c r="P3738" i="9"/>
  <c r="P3742" i="9"/>
  <c r="P3746" i="9"/>
  <c r="P3750" i="9"/>
  <c r="P3754" i="9"/>
  <c r="P3758" i="9"/>
  <c r="P3762" i="9"/>
  <c r="P3766" i="9"/>
  <c r="P3770" i="9"/>
  <c r="P3774" i="9"/>
  <c r="P3778" i="9"/>
  <c r="P3782" i="9"/>
  <c r="P3786" i="9"/>
  <c r="P1703" i="9"/>
  <c r="P2026" i="9"/>
  <c r="P2282" i="9"/>
  <c r="P2675" i="9"/>
  <c r="P3187" i="9"/>
  <c r="P1690" i="9"/>
  <c r="P1694" i="9"/>
  <c r="P1698" i="9"/>
  <c r="P1702" i="9"/>
  <c r="P1707" i="9"/>
  <c r="P1711" i="9"/>
  <c r="P1715" i="9"/>
  <c r="P1719" i="9"/>
  <c r="P1725" i="9"/>
  <c r="P1729" i="9"/>
  <c r="P1733" i="9"/>
  <c r="P1737" i="9"/>
  <c r="P1741" i="9"/>
  <c r="P1745" i="9"/>
  <c r="P1749" i="9"/>
  <c r="P1753" i="9"/>
  <c r="P1757" i="9"/>
  <c r="P1761" i="9"/>
  <c r="P1765" i="9"/>
  <c r="P1769" i="9"/>
  <c r="P1773" i="9"/>
  <c r="P1777" i="9"/>
  <c r="P1781" i="9"/>
  <c r="P1785" i="9"/>
  <c r="P1789" i="9"/>
  <c r="P1793" i="9"/>
  <c r="P1797" i="9"/>
  <c r="P1801" i="9"/>
  <c r="P1805" i="9"/>
  <c r="P1809" i="9"/>
  <c r="P1813" i="9"/>
  <c r="P1817" i="9"/>
  <c r="P1821" i="9"/>
  <c r="P1825" i="9"/>
  <c r="P1829" i="9"/>
  <c r="P1833" i="9"/>
  <c r="P1837" i="9"/>
  <c r="P1841" i="9"/>
  <c r="P1845" i="9"/>
  <c r="P1849" i="9"/>
  <c r="P1853" i="9"/>
  <c r="P1857" i="9"/>
  <c r="P1861" i="9"/>
  <c r="P1865" i="9"/>
  <c r="P1869" i="9"/>
  <c r="P1873" i="9"/>
  <c r="P1877" i="9"/>
  <c r="P1881" i="9"/>
  <c r="P1885" i="9"/>
  <c r="P1889" i="9"/>
  <c r="P1893" i="9"/>
  <c r="P1897" i="9"/>
  <c r="P1901" i="9"/>
  <c r="P1905" i="9"/>
  <c r="P1909" i="9"/>
  <c r="P1913" i="9"/>
  <c r="P1917" i="9"/>
  <c r="P1921" i="9"/>
  <c r="P1925" i="9"/>
  <c r="P1929" i="9"/>
  <c r="P1933" i="9"/>
  <c r="P1937" i="9"/>
  <c r="P1941" i="9"/>
  <c r="P1945" i="9"/>
  <c r="P1949" i="9"/>
  <c r="P1953" i="9"/>
  <c r="P1957" i="9"/>
  <c r="P1961" i="9"/>
  <c r="P1965" i="9"/>
  <c r="P1969" i="9"/>
  <c r="P1973" i="9"/>
  <c r="P1977" i="9"/>
  <c r="P1981" i="9"/>
  <c r="P1985" i="9"/>
  <c r="P1989" i="9"/>
  <c r="P1993" i="9"/>
  <c r="P1997" i="9"/>
  <c r="P2001" i="9"/>
  <c r="P2005" i="9"/>
  <c r="P2009" i="9"/>
  <c r="P2013" i="9"/>
  <c r="P2017" i="9"/>
  <c r="P2021" i="9"/>
  <c r="P2025" i="9"/>
  <c r="P2030" i="9"/>
  <c r="P2034" i="9"/>
  <c r="P2038" i="9"/>
  <c r="P2042" i="9"/>
  <c r="P2046" i="9"/>
  <c r="P2050" i="9"/>
  <c r="P2054" i="9"/>
  <c r="P2058" i="9"/>
  <c r="P2062" i="9"/>
  <c r="P2066" i="9"/>
  <c r="P2071" i="9"/>
  <c r="P2075" i="9"/>
  <c r="P2079" i="9"/>
  <c r="P2083" i="9"/>
  <c r="P2087" i="9"/>
  <c r="P2092" i="9"/>
  <c r="P2096" i="9"/>
  <c r="P2100" i="9"/>
  <c r="P2104" i="9"/>
  <c r="P2108" i="9"/>
  <c r="P2112" i="9"/>
  <c r="P2116" i="9"/>
  <c r="P2120" i="9"/>
  <c r="P2124" i="9"/>
  <c r="P2128" i="9"/>
  <c r="P2132" i="9"/>
  <c r="P2137" i="9"/>
  <c r="P2141" i="9"/>
  <c r="P2145" i="9"/>
  <c r="P2149" i="9"/>
  <c r="P2153" i="9"/>
  <c r="P2158" i="9"/>
  <c r="P2162" i="9"/>
  <c r="P2166" i="9"/>
  <c r="P2170" i="9"/>
  <c r="P2174" i="9"/>
  <c r="P2178" i="9"/>
  <c r="P2182" i="9"/>
  <c r="P2186" i="9"/>
  <c r="P2190" i="9"/>
  <c r="P2194" i="9"/>
  <c r="P2199" i="9"/>
  <c r="P2203" i="9"/>
  <c r="P2207" i="9"/>
  <c r="P2211" i="9"/>
  <c r="P2215" i="9"/>
  <c r="P2220" i="9"/>
  <c r="P2224" i="9"/>
  <c r="P2228" i="9"/>
  <c r="P2232" i="9"/>
  <c r="P2236" i="9"/>
  <c r="P2240" i="9"/>
  <c r="P2244" i="9"/>
  <c r="P2248" i="9"/>
  <c r="P2252" i="9"/>
  <c r="P2256" i="9"/>
  <c r="P2260" i="9"/>
  <c r="P2265" i="9"/>
  <c r="P2269" i="9"/>
  <c r="P2273" i="9"/>
  <c r="P2277" i="9"/>
  <c r="P2281" i="9"/>
  <c r="P2286" i="9"/>
  <c r="P2290" i="9"/>
  <c r="P2294" i="9"/>
  <c r="P2298" i="9"/>
  <c r="P2302" i="9"/>
  <c r="P2306" i="9"/>
  <c r="P2311" i="9"/>
  <c r="P2315" i="9"/>
  <c r="P2319" i="9"/>
  <c r="P2323" i="9"/>
  <c r="P2327" i="9"/>
  <c r="P2331" i="9"/>
  <c r="P2335" i="9"/>
  <c r="P2339" i="9"/>
  <c r="P2344" i="9"/>
  <c r="P2348" i="9"/>
  <c r="P2352" i="9"/>
  <c r="P2356" i="9"/>
  <c r="P2360" i="9"/>
  <c r="P2364" i="9"/>
  <c r="P2368" i="9"/>
  <c r="P2372" i="9"/>
  <c r="P2377" i="9"/>
  <c r="P2381" i="9"/>
  <c r="P2385" i="9"/>
  <c r="P2389" i="9"/>
  <c r="P2393" i="9"/>
  <c r="P2397" i="9"/>
  <c r="P2401" i="9"/>
  <c r="P2405" i="9"/>
  <c r="P2409" i="9"/>
  <c r="P2413" i="9"/>
  <c r="P2417" i="9"/>
  <c r="P2421" i="9"/>
  <c r="P2425" i="9"/>
  <c r="P2429" i="9"/>
  <c r="P2433" i="9"/>
  <c r="P2439" i="9"/>
  <c r="P2443" i="9"/>
  <c r="P2447" i="9"/>
  <c r="P2451" i="9"/>
  <c r="P2455" i="9"/>
  <c r="P2459" i="9"/>
  <c r="P2463" i="9"/>
  <c r="P2468" i="9"/>
  <c r="P2472" i="9"/>
  <c r="P2476" i="9"/>
  <c r="P2480" i="9"/>
  <c r="P2484" i="9"/>
  <c r="P2488" i="9"/>
  <c r="P2492" i="9"/>
  <c r="P2496" i="9"/>
  <c r="P2502" i="9"/>
  <c r="P2506" i="9"/>
  <c r="P2510" i="9"/>
  <c r="P2514" i="9"/>
  <c r="P2518" i="9"/>
  <c r="P2522" i="9"/>
  <c r="P2526" i="9"/>
  <c r="P2530" i="9"/>
  <c r="P2531" i="9"/>
  <c r="P2535" i="9"/>
  <c r="P2539" i="9"/>
  <c r="P2543" i="9"/>
  <c r="P2547" i="9"/>
  <c r="P2551" i="9"/>
  <c r="P2555" i="9"/>
  <c r="P2559" i="9"/>
  <c r="P2565" i="9"/>
  <c r="P2569" i="9"/>
  <c r="P2573" i="9"/>
  <c r="P2577" i="9"/>
  <c r="P2581" i="9"/>
  <c r="P2585" i="9"/>
  <c r="P2589" i="9"/>
  <c r="P2593" i="9"/>
  <c r="P2597" i="9"/>
  <c r="P2601" i="9"/>
  <c r="P2605" i="9"/>
  <c r="P2609" i="9"/>
  <c r="P2613" i="9"/>
  <c r="P2617" i="9"/>
  <c r="P2621" i="9"/>
  <c r="P2625" i="9"/>
  <c r="P2629" i="9"/>
  <c r="P2633" i="9"/>
  <c r="P2637" i="9"/>
  <c r="P2641" i="9"/>
  <c r="P2646" i="9"/>
  <c r="P2650" i="9"/>
  <c r="P2654" i="9"/>
  <c r="P2658" i="9"/>
  <c r="P2662" i="9"/>
  <c r="P2666" i="9"/>
  <c r="P2670" i="9"/>
  <c r="P2674" i="9"/>
  <c r="P2679" i="9"/>
  <c r="P2683" i="9"/>
  <c r="P2687" i="9"/>
  <c r="P2691" i="9"/>
  <c r="P2695" i="9"/>
  <c r="P2699" i="9"/>
  <c r="P2703" i="9"/>
  <c r="P2708" i="9"/>
  <c r="P2712" i="9"/>
  <c r="P2716" i="9"/>
  <c r="P2720" i="9"/>
  <c r="P2724" i="9"/>
  <c r="P2728" i="9"/>
  <c r="P2732" i="9"/>
  <c r="P2736" i="9"/>
  <c r="P2741" i="9"/>
  <c r="P2745" i="9"/>
  <c r="P2749" i="9"/>
  <c r="P2753" i="9"/>
  <c r="P2757" i="9"/>
  <c r="P2761" i="9"/>
  <c r="P2765" i="9"/>
  <c r="P2769" i="9"/>
  <c r="P2774" i="9"/>
  <c r="P2778" i="9"/>
  <c r="P2782" i="9"/>
  <c r="P2786" i="9"/>
  <c r="P2790" i="9"/>
  <c r="P2794" i="9"/>
  <c r="P2798" i="9"/>
  <c r="P2802" i="9"/>
  <c r="P2807" i="9"/>
  <c r="P2811" i="9"/>
  <c r="P2815" i="9"/>
  <c r="P2819" i="9"/>
  <c r="P2823" i="9"/>
  <c r="P2827" i="9"/>
  <c r="P2831" i="9"/>
  <c r="P2836" i="9"/>
  <c r="P2840" i="9"/>
  <c r="P2844" i="9"/>
  <c r="P2848" i="9"/>
  <c r="P2852" i="9"/>
  <c r="P2856" i="9"/>
  <c r="P2860" i="9"/>
  <c r="P2864" i="9"/>
  <c r="P2869" i="9"/>
  <c r="P2873" i="9"/>
  <c r="P2877" i="9"/>
  <c r="P2881" i="9"/>
  <c r="P2885" i="9"/>
  <c r="P2889" i="9"/>
  <c r="P2893" i="9"/>
  <c r="P2897" i="9"/>
  <c r="P2902" i="9"/>
  <c r="P2906" i="9"/>
  <c r="P2910" i="9"/>
  <c r="P2914" i="9"/>
  <c r="P2918" i="9"/>
  <c r="P2922" i="9"/>
  <c r="P2926" i="9"/>
  <c r="P2930" i="9"/>
  <c r="P2935" i="9"/>
  <c r="P2939" i="9"/>
  <c r="P2943" i="9"/>
  <c r="P2947" i="9"/>
  <c r="P2951" i="9"/>
  <c r="P2955" i="9"/>
  <c r="P2959" i="9"/>
  <c r="P2964" i="9"/>
  <c r="P2968" i="9"/>
  <c r="P2972" i="9"/>
  <c r="P2976" i="9"/>
  <c r="P2980" i="9"/>
  <c r="P2984" i="9"/>
  <c r="P2988" i="9"/>
  <c r="P2992" i="9"/>
  <c r="P2997" i="9"/>
  <c r="P3001" i="9"/>
  <c r="P3005" i="9"/>
  <c r="P3009" i="9"/>
  <c r="P3013" i="9"/>
  <c r="P3017" i="9"/>
  <c r="P3021" i="9"/>
  <c r="P3025" i="9"/>
  <c r="P3030" i="9"/>
  <c r="P3034" i="9"/>
  <c r="P3038" i="9"/>
  <c r="P3042" i="9"/>
  <c r="P3046" i="9"/>
  <c r="P3050" i="9"/>
  <c r="P3054" i="9"/>
  <c r="P3058" i="9"/>
  <c r="P3063" i="9"/>
  <c r="P3067" i="9"/>
  <c r="P3071" i="9"/>
  <c r="P3075" i="9"/>
  <c r="P3079" i="9"/>
  <c r="P3083" i="9"/>
  <c r="P3087" i="9"/>
  <c r="P3092" i="9"/>
  <c r="P3096" i="9"/>
  <c r="P3100" i="9"/>
  <c r="P3104" i="9"/>
  <c r="P3108" i="9"/>
  <c r="P3112" i="9"/>
  <c r="P3116" i="9"/>
  <c r="P3120" i="9"/>
  <c r="P3125" i="9"/>
  <c r="P3129" i="9"/>
  <c r="P3133" i="9"/>
  <c r="P3137" i="9"/>
  <c r="P3141" i="9"/>
  <c r="P3145" i="9"/>
  <c r="P3149" i="9"/>
  <c r="P3153" i="9"/>
  <c r="P3158" i="9"/>
  <c r="P3162" i="9"/>
  <c r="P3166" i="9"/>
  <c r="P3170" i="9"/>
  <c r="P3174" i="9"/>
  <c r="P3178" i="9"/>
  <c r="P3182" i="9"/>
  <c r="P3186" i="9"/>
  <c r="P3191" i="9"/>
  <c r="P3195" i="9"/>
  <c r="P3199" i="9"/>
  <c r="P3203" i="9"/>
  <c r="P3207" i="9"/>
  <c r="P3211" i="9"/>
  <c r="P3215" i="9"/>
  <c r="P3220" i="9"/>
  <c r="P3224" i="9"/>
  <c r="P3228" i="9"/>
  <c r="P3232" i="9"/>
  <c r="P3236" i="9"/>
  <c r="P3240" i="9"/>
  <c r="P3244" i="9"/>
  <c r="P3248" i="9"/>
  <c r="P3253" i="9"/>
  <c r="P3257" i="9"/>
  <c r="P3261" i="9"/>
  <c r="P3265" i="9"/>
  <c r="P3269" i="9"/>
  <c r="P3273" i="9"/>
  <c r="P3277" i="9"/>
  <c r="P3281" i="9"/>
  <c r="P3285" i="9"/>
  <c r="P3289" i="9"/>
  <c r="P3293" i="9"/>
  <c r="P3298" i="9"/>
  <c r="P3303" i="9"/>
  <c r="P3308" i="9"/>
  <c r="P3312" i="9"/>
  <c r="P3316" i="9"/>
  <c r="P3320" i="9"/>
  <c r="P3326" i="9"/>
  <c r="P3327" i="9"/>
  <c r="P3332" i="9"/>
  <c r="P3336" i="9"/>
  <c r="P3340" i="9"/>
  <c r="P3344" i="9"/>
  <c r="P3348" i="9"/>
  <c r="P3352" i="9"/>
  <c r="P3356" i="9"/>
  <c r="P3362" i="9"/>
  <c r="P3366" i="9"/>
  <c r="P3370" i="9"/>
  <c r="P3374" i="9"/>
  <c r="P3378" i="9"/>
  <c r="P3382" i="9"/>
  <c r="P3387" i="9"/>
  <c r="P3391" i="9"/>
  <c r="P3395" i="9"/>
  <c r="P3400" i="9"/>
  <c r="P3404" i="9"/>
  <c r="P3409" i="9"/>
  <c r="P3413" i="9"/>
  <c r="P3417" i="9"/>
  <c r="P3421" i="9"/>
  <c r="P3425" i="9"/>
  <c r="P3429" i="9"/>
  <c r="P3433" i="9"/>
  <c r="P3437" i="9"/>
  <c r="P3443" i="9"/>
  <c r="P3447" i="9"/>
  <c r="P3451" i="9"/>
  <c r="P3455" i="9"/>
  <c r="P3459" i="9"/>
  <c r="P3463" i="9"/>
  <c r="P3467" i="9"/>
  <c r="P3472" i="9"/>
  <c r="P3476" i="9"/>
  <c r="P3480" i="9"/>
  <c r="P3484" i="9"/>
  <c r="P3489" i="9"/>
  <c r="P3493" i="9"/>
  <c r="P3497" i="9"/>
  <c r="P3501" i="9"/>
  <c r="P3505" i="9"/>
  <c r="P3509" i="9"/>
  <c r="P3514" i="9"/>
  <c r="P3518" i="9"/>
  <c r="P3522" i="9"/>
  <c r="P3526" i="9"/>
  <c r="P3530" i="9"/>
  <c r="P3534" i="9"/>
  <c r="P3538" i="9"/>
  <c r="P3542" i="9"/>
  <c r="P3546" i="9"/>
  <c r="P3550" i="9"/>
  <c r="P3554" i="9"/>
  <c r="P3558" i="9"/>
  <c r="P3562" i="9"/>
  <c r="P3566" i="9"/>
  <c r="P3571" i="9"/>
  <c r="P3575" i="9"/>
  <c r="P3579" i="9"/>
  <c r="P3583" i="9"/>
  <c r="P3587" i="9"/>
  <c r="P3592" i="9"/>
  <c r="P3596" i="9"/>
  <c r="P3600" i="9"/>
  <c r="P3604" i="9"/>
  <c r="P3608" i="9"/>
  <c r="P3612" i="9"/>
  <c r="P3616" i="9"/>
  <c r="P3620" i="9"/>
  <c r="P3624" i="9"/>
  <c r="P3628" i="9"/>
  <c r="P3633" i="9"/>
  <c r="P3637" i="9"/>
  <c r="P3641" i="9"/>
  <c r="P3645" i="9"/>
  <c r="P3649" i="9"/>
  <c r="P3653" i="9"/>
  <c r="P3658" i="9"/>
  <c r="P3662" i="9"/>
  <c r="P3666" i="9"/>
  <c r="P3670" i="9"/>
  <c r="P3674" i="9"/>
  <c r="P3678" i="9"/>
  <c r="P3682" i="9"/>
  <c r="P3686" i="9"/>
  <c r="P3690" i="9"/>
  <c r="P3694" i="9"/>
  <c r="P3698" i="9"/>
  <c r="P3702" i="9"/>
  <c r="P3706" i="9"/>
  <c r="P3710" i="9"/>
  <c r="P3714" i="9"/>
  <c r="P3719" i="9"/>
  <c r="P3723" i="9"/>
  <c r="P3727" i="9"/>
  <c r="P3731" i="9"/>
  <c r="P3735" i="9"/>
  <c r="P3739" i="9"/>
  <c r="P3743" i="9"/>
  <c r="P3747" i="9"/>
  <c r="P3751" i="9"/>
  <c r="P3755" i="9"/>
  <c r="P3759" i="9"/>
  <c r="P3763" i="9"/>
  <c r="P3767" i="9"/>
  <c r="P3771" i="9"/>
  <c r="P3775" i="9"/>
  <c r="P3779" i="9"/>
  <c r="P2134" i="9"/>
  <c r="P2262" i="9"/>
  <c r="P2899" i="9"/>
  <c r="P3155" i="9"/>
  <c r="P1691" i="9"/>
  <c r="P1695" i="9"/>
  <c r="P1699" i="9"/>
  <c r="P1704" i="9"/>
  <c r="P1708" i="9"/>
  <c r="P1712" i="9"/>
  <c r="P1716" i="9"/>
  <c r="P1720" i="9"/>
  <c r="P1726" i="9"/>
  <c r="P1730" i="9"/>
  <c r="P1734" i="9"/>
  <c r="P1738" i="9"/>
  <c r="P1742" i="9"/>
  <c r="P1746" i="9"/>
  <c r="P1750" i="9"/>
  <c r="P1754" i="9"/>
  <c r="P1758" i="9"/>
  <c r="P1762" i="9"/>
  <c r="P1766" i="9"/>
  <c r="P1770" i="9"/>
  <c r="P1774" i="9"/>
  <c r="P1778" i="9"/>
  <c r="P1782" i="9"/>
  <c r="P1786" i="9"/>
  <c r="P1790" i="9"/>
  <c r="P1794" i="9"/>
  <c r="P1798" i="9"/>
  <c r="P1802" i="9"/>
  <c r="P1806" i="9"/>
  <c r="P1810" i="9"/>
  <c r="P1814" i="9"/>
  <c r="P1818" i="9"/>
  <c r="P1822" i="9"/>
  <c r="P1826" i="9"/>
  <c r="P1830" i="9"/>
  <c r="P1834" i="9"/>
  <c r="P1838" i="9"/>
  <c r="P1842" i="9"/>
  <c r="P1846" i="9"/>
  <c r="P1850" i="9"/>
  <c r="P1854" i="9"/>
  <c r="P1858" i="9"/>
  <c r="P1862" i="9"/>
  <c r="P1866" i="9"/>
  <c r="P1870" i="9"/>
  <c r="P1874" i="9"/>
  <c r="P1878" i="9"/>
  <c r="P1882" i="9"/>
  <c r="P1886" i="9"/>
  <c r="P1890" i="9"/>
  <c r="P1894" i="9"/>
  <c r="P1898" i="9"/>
  <c r="P1902" i="9"/>
  <c r="P1906" i="9"/>
  <c r="P1910" i="9"/>
  <c r="P1914" i="9"/>
  <c r="P1918" i="9"/>
  <c r="P1922" i="9"/>
  <c r="P1926" i="9"/>
  <c r="P1930" i="9"/>
  <c r="P1934" i="9"/>
  <c r="P1938" i="9"/>
  <c r="P1942" i="9"/>
  <c r="P1946" i="9"/>
  <c r="P1950" i="9"/>
  <c r="P1954" i="9"/>
  <c r="P1958" i="9"/>
  <c r="P1962" i="9"/>
  <c r="P1966" i="9"/>
  <c r="P1970" i="9"/>
  <c r="P1974" i="9"/>
  <c r="P1978" i="9"/>
  <c r="P1982" i="9"/>
  <c r="P1986" i="9"/>
  <c r="P1990" i="9"/>
  <c r="P1994" i="9"/>
  <c r="P1998" i="9"/>
  <c r="P2002" i="9"/>
  <c r="P2006" i="9"/>
  <c r="P2010" i="9"/>
  <c r="P2014" i="9"/>
  <c r="P2018" i="9"/>
  <c r="P2022" i="9"/>
  <c r="P2027" i="9"/>
  <c r="P2031" i="9"/>
  <c r="P2035" i="9"/>
  <c r="P2039" i="9"/>
  <c r="P2043" i="9"/>
  <c r="P2047" i="9"/>
  <c r="P2051" i="9"/>
  <c r="P2055" i="9"/>
  <c r="P2059" i="9"/>
  <c r="P2063" i="9"/>
  <c r="P2067" i="9"/>
  <c r="P2072" i="9"/>
  <c r="P2076" i="9"/>
  <c r="P2080" i="9"/>
  <c r="P2084" i="9"/>
  <c r="P2088" i="9"/>
  <c r="P2093" i="9"/>
  <c r="P2097" i="9"/>
  <c r="P2101" i="9"/>
  <c r="P2105" i="9"/>
  <c r="P2109" i="9"/>
  <c r="P2113" i="9"/>
  <c r="P2117" i="9"/>
  <c r="P2121" i="9"/>
  <c r="P2125" i="9"/>
  <c r="P2129" i="9"/>
  <c r="P2133" i="9"/>
  <c r="P2138" i="9"/>
  <c r="P2142" i="9"/>
  <c r="P2146" i="9"/>
  <c r="P2150" i="9"/>
  <c r="P2155" i="9"/>
  <c r="P2159" i="9"/>
  <c r="P2163" i="9"/>
  <c r="P2167" i="9"/>
  <c r="P2171" i="9"/>
  <c r="P2175" i="9"/>
  <c r="P2179" i="9"/>
  <c r="P2183" i="9"/>
  <c r="P2187" i="9"/>
  <c r="P2191" i="9"/>
  <c r="P2195" i="9"/>
  <c r="P2200" i="9"/>
  <c r="P2204" i="9"/>
  <c r="P2208" i="9"/>
  <c r="P2212" i="9"/>
  <c r="P2216" i="9"/>
  <c r="P2221" i="9"/>
  <c r="P2225" i="9"/>
  <c r="P2229" i="9"/>
  <c r="P2233" i="9"/>
  <c r="P2237" i="9"/>
  <c r="P2241" i="9"/>
  <c r="P2245" i="9"/>
  <c r="P2249" i="9"/>
  <c r="P2253" i="9"/>
  <c r="P2257" i="9"/>
  <c r="P2261" i="9"/>
  <c r="P2266" i="9"/>
  <c r="P2270" i="9"/>
  <c r="P2274" i="9"/>
  <c r="P2278" i="9"/>
  <c r="P2283" i="9"/>
  <c r="P2287" i="9"/>
  <c r="P2291" i="9"/>
  <c r="P2295" i="9"/>
  <c r="P2299" i="9"/>
  <c r="P2303" i="9"/>
  <c r="P2307" i="9"/>
  <c r="P2312" i="9"/>
  <c r="P2316" i="9"/>
  <c r="P2320" i="9"/>
  <c r="P2324" i="9"/>
  <c r="P2328" i="9"/>
  <c r="P2332" i="9"/>
  <c r="P2336" i="9"/>
  <c r="P2340" i="9"/>
  <c r="P2345" i="9"/>
  <c r="P2349" i="9"/>
  <c r="P2353" i="9"/>
  <c r="P2357" i="9"/>
  <c r="P2361" i="9"/>
  <c r="P2365" i="9"/>
  <c r="P2369" i="9"/>
  <c r="P2373" i="9"/>
  <c r="P2378" i="9"/>
  <c r="P2382" i="9"/>
  <c r="P2386" i="9"/>
  <c r="P2390" i="9"/>
  <c r="P2394" i="9"/>
  <c r="P2398" i="9"/>
  <c r="P2402" i="9"/>
  <c r="P2406" i="9"/>
  <c r="P2410" i="9"/>
  <c r="P2414" i="9"/>
  <c r="P2418" i="9"/>
  <c r="P2422" i="9"/>
  <c r="P2426" i="9"/>
  <c r="P2430" i="9"/>
  <c r="P2434" i="9"/>
  <c r="P2436" i="9"/>
  <c r="P2440" i="9"/>
  <c r="P2444" i="9"/>
  <c r="P2448" i="9"/>
  <c r="P2452" i="9"/>
  <c r="P2456" i="9"/>
  <c r="P2460" i="9"/>
  <c r="P2464" i="9"/>
  <c r="P2469" i="9"/>
  <c r="P2473" i="9"/>
  <c r="P2477" i="9"/>
  <c r="P2481" i="9"/>
  <c r="P2485" i="9"/>
  <c r="P2489" i="9"/>
  <c r="P2493" i="9"/>
  <c r="P2497" i="9"/>
  <c r="P2503" i="9"/>
  <c r="P2507" i="9"/>
  <c r="P2511" i="9"/>
  <c r="P2515" i="9"/>
  <c r="P2519" i="9"/>
  <c r="P2523" i="9"/>
  <c r="P2527" i="9"/>
  <c r="P2532" i="9"/>
  <c r="P2536" i="9"/>
  <c r="P2540" i="9"/>
  <c r="P2544" i="9"/>
  <c r="P2548" i="9"/>
  <c r="P2552" i="9"/>
  <c r="P2556" i="9"/>
  <c r="P2560" i="9"/>
  <c r="P2566" i="9"/>
  <c r="P2570" i="9"/>
  <c r="P2574" i="9"/>
  <c r="P2578" i="9"/>
  <c r="P2582" i="9"/>
  <c r="P2586" i="9"/>
  <c r="P2590" i="9"/>
  <c r="P2594" i="9"/>
  <c r="P2598" i="9"/>
  <c r="P2602" i="9"/>
  <c r="P2606" i="9"/>
  <c r="P2610" i="9"/>
  <c r="P2614" i="9"/>
  <c r="P2618" i="9"/>
  <c r="P2622" i="9"/>
  <c r="P2626" i="9"/>
  <c r="P2630" i="9"/>
  <c r="P2634" i="9"/>
  <c r="P2638" i="9"/>
  <c r="P2642" i="9"/>
  <c r="P2647" i="9"/>
  <c r="P2651" i="9"/>
  <c r="P2655" i="9"/>
  <c r="P2659" i="9"/>
  <c r="P2663" i="9"/>
  <c r="P2667" i="9"/>
  <c r="P2671" i="9"/>
  <c r="P2676" i="9"/>
  <c r="P2680" i="9"/>
  <c r="P2684" i="9"/>
  <c r="P2688" i="9"/>
  <c r="P2692" i="9"/>
  <c r="P2696" i="9"/>
  <c r="P2700" i="9"/>
  <c r="P2704" i="9"/>
  <c r="P2709" i="9"/>
  <c r="P2713" i="9"/>
  <c r="P2717" i="9"/>
  <c r="P2721" i="9"/>
  <c r="P2725" i="9"/>
  <c r="P2729" i="9"/>
  <c r="P2733" i="9"/>
  <c r="P2737" i="9"/>
  <c r="P2742" i="9"/>
  <c r="P2746" i="9"/>
  <c r="P2750" i="9"/>
  <c r="P2754" i="9"/>
  <c r="P2758" i="9"/>
  <c r="P2762" i="9"/>
  <c r="P2766" i="9"/>
  <c r="P2770" i="9"/>
  <c r="P2775" i="9"/>
  <c r="P2779" i="9"/>
  <c r="P2783" i="9"/>
  <c r="P2787" i="9"/>
  <c r="P2791" i="9"/>
  <c r="P2795" i="9"/>
  <c r="P2799" i="9"/>
  <c r="P2804" i="9"/>
  <c r="P2808" i="9"/>
  <c r="P2812" i="9"/>
  <c r="P2816" i="9"/>
  <c r="P2820" i="9"/>
  <c r="P2824" i="9"/>
  <c r="P2828" i="9"/>
  <c r="P2832" i="9"/>
  <c r="P2837" i="9"/>
  <c r="P2841" i="9"/>
  <c r="P2845" i="9"/>
  <c r="P2849" i="9"/>
  <c r="P2853" i="9"/>
  <c r="P2857" i="9"/>
  <c r="P2861" i="9"/>
  <c r="P2865" i="9"/>
  <c r="P2870" i="9"/>
  <c r="P2874" i="9"/>
  <c r="P2878" i="9"/>
  <c r="P2882" i="9"/>
  <c r="P2886" i="9"/>
  <c r="P2890" i="9"/>
  <c r="P2894" i="9"/>
  <c r="P2898" i="9"/>
  <c r="P2903" i="9"/>
  <c r="P2907" i="9"/>
  <c r="P2911" i="9"/>
  <c r="P2915" i="9"/>
  <c r="P2919" i="9"/>
  <c r="P2923" i="9"/>
  <c r="P2927" i="9"/>
  <c r="P2932" i="9"/>
  <c r="P2936" i="9"/>
  <c r="P2940" i="9"/>
  <c r="P2944" i="9"/>
  <c r="P2948" i="9"/>
  <c r="P2952" i="9"/>
  <c r="P2956" i="9"/>
  <c r="P2960" i="9"/>
  <c r="P2965" i="9"/>
  <c r="P2969" i="9"/>
  <c r="P2973" i="9"/>
  <c r="P2977" i="9"/>
  <c r="P2981" i="9"/>
  <c r="P2985" i="9"/>
  <c r="P2989" i="9"/>
  <c r="P2993" i="9"/>
  <c r="P2998" i="9"/>
  <c r="P3002" i="9"/>
  <c r="P3006" i="9"/>
  <c r="P3010" i="9"/>
  <c r="P3014" i="9"/>
  <c r="P3018" i="9"/>
  <c r="P3022" i="9"/>
  <c r="P3026" i="9"/>
  <c r="P3031" i="9"/>
  <c r="P3035" i="9"/>
  <c r="P3039" i="9"/>
  <c r="P3043" i="9"/>
  <c r="P3047" i="9"/>
  <c r="P3051" i="9"/>
  <c r="P3055" i="9"/>
  <c r="P3060" i="9"/>
  <c r="P3064" i="9"/>
  <c r="P3068" i="9"/>
  <c r="P3072" i="9"/>
  <c r="P3076" i="9"/>
  <c r="P3080" i="9"/>
  <c r="P3084" i="9"/>
  <c r="P3088" i="9"/>
  <c r="P3093" i="9"/>
  <c r="P3097" i="9"/>
  <c r="P3101" i="9"/>
  <c r="P3105" i="9"/>
  <c r="P3109" i="9"/>
  <c r="P3113" i="9"/>
  <c r="P3117" i="9"/>
  <c r="P3121" i="9"/>
  <c r="P3126" i="9"/>
  <c r="P3130" i="9"/>
  <c r="P3134" i="9"/>
  <c r="P3138" i="9"/>
  <c r="P3142" i="9"/>
  <c r="P3146" i="9"/>
  <c r="P3150" i="9"/>
  <c r="P3154" i="9"/>
  <c r="P3159" i="9"/>
  <c r="P3163" i="9"/>
  <c r="P3167" i="9"/>
  <c r="P3171" i="9"/>
  <c r="P3175" i="9"/>
  <c r="P3179" i="9"/>
  <c r="P3183" i="9"/>
  <c r="P3188" i="9"/>
  <c r="P3192" i="9"/>
  <c r="P3196" i="9"/>
  <c r="P3200" i="9"/>
  <c r="P3204" i="9"/>
  <c r="P3208" i="9"/>
  <c r="P3212" i="9"/>
  <c r="P3216" i="9"/>
  <c r="P3221" i="9"/>
  <c r="P3225" i="9"/>
  <c r="P3229" i="9"/>
  <c r="P3233" i="9"/>
  <c r="P3237" i="9"/>
  <c r="P3241" i="9"/>
  <c r="P3245" i="9"/>
  <c r="P3249" i="9"/>
  <c r="P3254" i="9"/>
  <c r="P3258" i="9"/>
  <c r="P3262" i="9"/>
  <c r="P3266" i="9"/>
  <c r="P3270" i="9"/>
  <c r="P3274" i="9"/>
  <c r="P3278" i="9"/>
  <c r="P3282" i="9"/>
  <c r="P3286" i="9"/>
  <c r="P3290" i="9"/>
  <c r="P3294" i="9"/>
  <c r="P3295" i="9"/>
  <c r="P3300" i="9"/>
  <c r="P3304" i="9"/>
  <c r="P3309" i="9"/>
  <c r="P3313" i="9"/>
  <c r="P3317" i="9"/>
  <c r="P3321" i="9"/>
  <c r="P3328" i="9"/>
  <c r="P3333" i="9"/>
  <c r="P3337" i="9"/>
  <c r="P3341" i="9"/>
  <c r="P3345" i="9"/>
  <c r="P3349" i="9"/>
  <c r="P3353" i="9"/>
  <c r="P3357" i="9"/>
  <c r="P3363" i="9"/>
  <c r="P3367" i="9"/>
  <c r="P3371" i="9"/>
  <c r="P3375" i="9"/>
  <c r="P3379" i="9"/>
  <c r="P3384" i="9"/>
  <c r="P3388" i="9"/>
  <c r="P3392" i="9"/>
  <c r="P3396" i="9"/>
  <c r="P3401" i="9"/>
  <c r="P3405" i="9"/>
  <c r="P3410" i="9"/>
  <c r="P3414" i="9"/>
  <c r="P3418" i="9"/>
  <c r="P3422" i="9"/>
  <c r="P3426" i="9"/>
  <c r="P3430" i="9"/>
  <c r="P3434" i="9"/>
  <c r="P3438" i="9"/>
  <c r="P3440" i="9"/>
  <c r="P3444" i="9"/>
  <c r="P3448" i="9"/>
  <c r="P3452" i="9"/>
  <c r="P3456" i="9"/>
  <c r="P3460" i="9"/>
  <c r="P3464" i="9"/>
  <c r="P3468" i="9"/>
  <c r="P3473" i="9"/>
  <c r="P3477" i="9"/>
  <c r="P3481" i="9"/>
  <c r="P3485" i="9"/>
  <c r="P3490" i="9"/>
  <c r="P3494" i="9"/>
  <c r="P3498" i="9"/>
  <c r="P3502" i="9"/>
  <c r="P3506" i="9"/>
  <c r="P3510" i="9"/>
  <c r="P3515" i="9"/>
  <c r="P3519" i="9"/>
  <c r="P3523" i="9"/>
  <c r="P3527" i="9"/>
  <c r="P3531" i="9"/>
  <c r="P3535" i="9"/>
  <c r="P3539" i="9"/>
  <c r="P3543" i="9"/>
  <c r="P3547" i="9"/>
  <c r="P3551" i="9"/>
  <c r="P3555" i="9"/>
  <c r="P3559" i="9"/>
  <c r="P3563" i="9"/>
  <c r="P3568" i="9"/>
  <c r="P3572" i="9"/>
  <c r="P3576" i="9"/>
  <c r="P3580" i="9"/>
  <c r="P3584" i="9"/>
  <c r="P3588" i="9"/>
  <c r="P3593" i="9"/>
  <c r="P3597" i="9"/>
  <c r="P3601" i="9"/>
  <c r="P3605" i="9"/>
  <c r="P3609" i="9"/>
  <c r="P3613" i="9"/>
  <c r="P3617" i="9"/>
  <c r="P3621" i="9"/>
  <c r="P3625" i="9"/>
  <c r="P3629" i="9"/>
  <c r="P3634" i="9"/>
  <c r="P3638" i="9"/>
  <c r="P3642" i="9"/>
  <c r="P3646" i="9"/>
  <c r="P3650" i="9"/>
  <c r="P3654" i="9"/>
  <c r="P3659" i="9"/>
  <c r="P3663" i="9"/>
  <c r="P3667" i="9"/>
  <c r="P3671" i="9"/>
  <c r="P3675" i="9"/>
  <c r="P3679" i="9"/>
  <c r="P3683" i="9"/>
  <c r="P3687" i="9"/>
  <c r="P3691" i="9"/>
  <c r="P3695" i="9"/>
  <c r="P3699" i="9"/>
  <c r="P3703" i="9"/>
  <c r="P3707" i="9"/>
  <c r="P3711" i="9"/>
  <c r="P3715" i="9"/>
  <c r="P3720" i="9"/>
  <c r="P3724" i="9"/>
  <c r="P3728" i="9"/>
  <c r="P3732" i="9"/>
  <c r="P3736" i="9"/>
  <c r="P3740" i="9"/>
  <c r="P3744" i="9"/>
  <c r="P3748" i="9"/>
  <c r="P3752" i="9"/>
  <c r="P3756" i="9"/>
  <c r="P2090" i="9"/>
  <c r="P2218" i="9"/>
  <c r="P2342" i="9"/>
  <c r="P2563" i="9"/>
  <c r="P2739" i="9"/>
  <c r="P2867" i="9"/>
  <c r="P2995" i="9"/>
  <c r="P3123" i="9"/>
  <c r="P3251" i="9"/>
  <c r="P3487" i="9"/>
  <c r="P3631" i="9"/>
  <c r="P1688" i="9"/>
  <c r="P1692" i="9"/>
  <c r="P1696" i="9"/>
  <c r="P1700" i="9"/>
  <c r="P1705" i="9"/>
  <c r="P1709" i="9"/>
  <c r="P1713" i="9"/>
  <c r="P1717" i="9"/>
  <c r="P1721" i="9"/>
  <c r="P1722" i="9"/>
  <c r="P1723" i="9"/>
  <c r="P1727" i="9"/>
  <c r="P1731" i="9"/>
  <c r="P1735" i="9"/>
  <c r="P1739" i="9"/>
  <c r="P1743" i="9"/>
  <c r="P1747" i="9"/>
  <c r="P1751" i="9"/>
  <c r="P1755" i="9"/>
  <c r="P1759" i="9"/>
  <c r="P1763" i="9"/>
  <c r="P1767" i="9"/>
  <c r="P1771" i="9"/>
  <c r="P1775" i="9"/>
  <c r="P1779" i="9"/>
  <c r="P1783" i="9"/>
  <c r="P1787" i="9"/>
  <c r="P1791" i="9"/>
  <c r="P1795" i="9"/>
  <c r="P1799" i="9"/>
  <c r="P1803" i="9"/>
  <c r="P1807" i="9"/>
  <c r="P1811" i="9"/>
  <c r="P1815" i="9"/>
  <c r="P1819" i="9"/>
  <c r="P1823" i="9"/>
  <c r="P1827" i="9"/>
  <c r="P1831" i="9"/>
  <c r="P1835" i="9"/>
  <c r="P1839" i="9"/>
  <c r="P1843" i="9"/>
  <c r="P1847" i="9"/>
  <c r="P1851" i="9"/>
  <c r="P1855" i="9"/>
  <c r="P1859" i="9"/>
  <c r="P1863" i="9"/>
  <c r="P1867" i="9"/>
  <c r="P1871" i="9"/>
  <c r="P1875" i="9"/>
  <c r="P1879" i="9"/>
  <c r="P1883" i="9"/>
  <c r="P1887" i="9"/>
  <c r="P1891" i="9"/>
  <c r="P1895" i="9"/>
  <c r="P1899" i="9"/>
  <c r="P1903" i="9"/>
  <c r="P1907" i="9"/>
  <c r="P1911" i="9"/>
  <c r="P1915" i="9"/>
  <c r="P1919" i="9"/>
  <c r="P1923" i="9"/>
  <c r="P1927" i="9"/>
  <c r="P1931" i="9"/>
  <c r="P1935" i="9"/>
  <c r="P1939" i="9"/>
  <c r="P1943" i="9"/>
  <c r="P1947" i="9"/>
  <c r="P1951" i="9"/>
  <c r="P1955" i="9"/>
  <c r="P1959" i="9"/>
  <c r="P1963" i="9"/>
  <c r="P1967" i="9"/>
  <c r="P1971" i="9"/>
  <c r="P1975" i="9"/>
  <c r="P1979" i="9"/>
  <c r="P1983" i="9"/>
  <c r="P1987" i="9"/>
  <c r="P1991" i="9"/>
  <c r="P1995" i="9"/>
  <c r="P1999" i="9"/>
  <c r="P2003" i="9"/>
  <c r="P2007" i="9"/>
  <c r="P2011" i="9"/>
  <c r="P2015" i="9"/>
  <c r="P2019" i="9"/>
  <c r="P2023" i="9"/>
  <c r="P2028" i="9"/>
  <c r="P2032" i="9"/>
  <c r="P2036" i="9"/>
  <c r="P2040" i="9"/>
  <c r="P2044" i="9"/>
  <c r="P2048" i="9"/>
  <c r="P2052" i="9"/>
  <c r="P2056" i="9"/>
  <c r="P2060" i="9"/>
  <c r="P2064" i="9"/>
  <c r="P2068" i="9"/>
  <c r="P2073" i="9"/>
  <c r="P2077" i="9"/>
  <c r="P2081" i="9"/>
  <c r="P2085" i="9"/>
  <c r="P2089" i="9"/>
  <c r="P2094" i="9"/>
  <c r="P2098" i="9"/>
  <c r="P2102" i="9"/>
  <c r="P2106" i="9"/>
  <c r="P2110" i="9"/>
  <c r="P2114" i="9"/>
  <c r="P2118" i="9"/>
  <c r="P2122" i="9"/>
  <c r="P2126" i="9"/>
  <c r="P2130" i="9"/>
  <c r="P2135" i="9"/>
  <c r="P2139" i="9"/>
  <c r="P2143" i="9"/>
  <c r="P2147" i="9"/>
  <c r="P2151" i="9"/>
  <c r="P2156" i="9"/>
  <c r="P2160" i="9"/>
  <c r="P2164" i="9"/>
  <c r="P2168" i="9"/>
  <c r="P2172" i="9"/>
  <c r="P2176" i="9"/>
  <c r="P2180" i="9"/>
  <c r="P2184" i="9"/>
  <c r="P2188" i="9"/>
  <c r="P2192" i="9"/>
  <c r="P2196" i="9"/>
  <c r="P2201" i="9"/>
  <c r="P2205" i="9"/>
  <c r="P2209" i="9"/>
  <c r="P2213" i="9"/>
  <c r="P2217" i="9"/>
  <c r="P2222" i="9"/>
  <c r="P2226" i="9"/>
  <c r="P2230" i="9"/>
  <c r="P2234" i="9"/>
  <c r="P2238" i="9"/>
  <c r="P2242" i="9"/>
  <c r="P2246" i="9"/>
  <c r="P2250" i="9"/>
  <c r="P2254" i="9"/>
  <c r="P2258" i="9"/>
  <c r="P2263" i="9"/>
  <c r="P2267" i="9"/>
  <c r="P2271" i="9"/>
  <c r="P2275" i="9"/>
  <c r="P2279" i="9"/>
  <c r="P2284" i="9"/>
  <c r="P2288" i="9"/>
  <c r="P2292" i="9"/>
  <c r="P2296" i="9"/>
  <c r="P2300" i="9"/>
  <c r="P2304" i="9"/>
  <c r="P2308" i="9"/>
  <c r="P2313" i="9"/>
  <c r="P2317" i="9"/>
  <c r="P2321" i="9"/>
  <c r="P2325" i="9"/>
  <c r="P2329" i="9"/>
  <c r="P2333" i="9"/>
  <c r="P2337" i="9"/>
  <c r="P2341" i="9"/>
  <c r="P2346" i="9"/>
  <c r="P2350" i="9"/>
  <c r="P2354" i="9"/>
  <c r="P2358" i="9"/>
  <c r="P2362" i="9"/>
  <c r="P2366" i="9"/>
  <c r="P2370" i="9"/>
  <c r="P2375" i="9"/>
  <c r="P2379" i="9"/>
  <c r="P2383" i="9"/>
  <c r="P2387" i="9"/>
  <c r="P2391" i="9"/>
  <c r="P2395" i="9"/>
  <c r="P2399" i="9"/>
  <c r="P2403" i="9"/>
  <c r="P2407" i="9"/>
  <c r="P2411" i="9"/>
  <c r="P2415" i="9"/>
  <c r="P2419" i="9"/>
  <c r="P2423" i="9"/>
  <c r="P2427" i="9"/>
  <c r="P2431" i="9"/>
  <c r="P2437" i="9"/>
  <c r="P2441" i="9"/>
  <c r="P2445" i="9"/>
  <c r="P2449" i="9"/>
  <c r="P2453" i="9"/>
  <c r="P2457" i="9"/>
  <c r="P2461" i="9"/>
  <c r="P2465" i="9"/>
  <c r="P2470" i="9"/>
  <c r="P2474" i="9"/>
  <c r="P2478" i="9"/>
  <c r="P2482" i="9"/>
  <c r="P2486" i="9"/>
  <c r="P2490" i="9"/>
  <c r="P2494" i="9"/>
  <c r="P2498" i="9"/>
  <c r="P2500" i="9"/>
  <c r="P2504" i="9"/>
  <c r="P2508" i="9"/>
  <c r="P2512" i="9"/>
  <c r="P2516" i="9"/>
  <c r="P2520" i="9"/>
  <c r="P2524" i="9"/>
  <c r="P2528" i="9"/>
  <c r="P2533" i="9"/>
  <c r="P2537" i="9"/>
  <c r="P2541" i="9"/>
  <c r="P2545" i="9"/>
  <c r="P2549" i="9"/>
  <c r="P2553" i="9"/>
  <c r="P2557" i="9"/>
  <c r="P2561" i="9"/>
  <c r="P2567" i="9"/>
  <c r="P2571" i="9"/>
  <c r="P2575" i="9"/>
  <c r="P2579" i="9"/>
  <c r="P2583" i="9"/>
  <c r="P2587" i="9"/>
  <c r="P2591" i="9"/>
  <c r="P2595" i="9"/>
  <c r="P2599" i="9"/>
  <c r="P2603" i="9"/>
  <c r="P2607" i="9"/>
  <c r="P2611" i="9"/>
  <c r="P2615" i="9"/>
  <c r="P2619" i="9"/>
  <c r="P2623" i="9"/>
  <c r="P2627" i="9"/>
  <c r="P2631" i="9"/>
  <c r="P2635" i="9"/>
  <c r="P2639" i="9"/>
  <c r="P2644" i="9"/>
  <c r="P2648" i="9"/>
  <c r="P2652" i="9"/>
  <c r="P2656" i="9"/>
  <c r="P2660" i="9"/>
  <c r="P2664" i="9"/>
  <c r="P2668" i="9"/>
  <c r="P2672" i="9"/>
  <c r="P2677" i="9"/>
  <c r="P2681" i="9"/>
  <c r="P2685" i="9"/>
  <c r="P2689" i="9"/>
  <c r="P2693" i="9"/>
  <c r="P2697" i="9"/>
  <c r="P2701" i="9"/>
  <c r="P2705" i="9"/>
  <c r="P2710" i="9"/>
  <c r="P2714" i="9"/>
  <c r="P2718" i="9"/>
  <c r="P2722" i="9"/>
  <c r="P2726" i="9"/>
  <c r="P2730" i="9"/>
  <c r="P2734" i="9"/>
  <c r="P2738" i="9"/>
  <c r="P2743" i="9"/>
  <c r="P2747" i="9"/>
  <c r="P2751" i="9"/>
  <c r="P2755" i="9"/>
  <c r="P2759" i="9"/>
  <c r="P2763" i="9"/>
  <c r="P2767" i="9"/>
  <c r="P2772" i="9"/>
  <c r="P2776" i="9"/>
  <c r="P2780" i="9"/>
  <c r="P2784" i="9"/>
  <c r="P2788" i="9"/>
  <c r="P2792" i="9"/>
  <c r="P2796" i="9"/>
  <c r="P2800" i="9"/>
  <c r="P2805" i="9"/>
  <c r="P2809" i="9"/>
  <c r="P2813" i="9"/>
  <c r="P2817" i="9"/>
  <c r="P2821" i="9"/>
  <c r="P2825" i="9"/>
  <c r="P2829" i="9"/>
  <c r="P2833" i="9"/>
  <c r="P2838" i="9"/>
  <c r="P2842" i="9"/>
  <c r="P2846" i="9"/>
  <c r="P2850" i="9"/>
  <c r="P2854" i="9"/>
  <c r="P2858" i="9"/>
  <c r="P2862" i="9"/>
  <c r="P2866" i="9"/>
  <c r="P2871" i="9"/>
  <c r="P2875" i="9"/>
  <c r="P2879" i="9"/>
  <c r="P2883" i="9"/>
  <c r="P2887" i="9"/>
  <c r="P2891" i="9"/>
  <c r="P2895" i="9"/>
  <c r="P2900" i="9"/>
  <c r="P2904" i="9"/>
  <c r="P2908" i="9"/>
  <c r="P2912" i="9"/>
  <c r="P2916" i="9"/>
  <c r="P2920" i="9"/>
  <c r="P2924" i="9"/>
  <c r="P2928" i="9"/>
  <c r="P2933" i="9"/>
  <c r="P2937" i="9"/>
  <c r="P2941" i="9"/>
  <c r="P2945" i="9"/>
  <c r="P2949" i="9"/>
  <c r="P2953" i="9"/>
  <c r="P2957" i="9"/>
  <c r="P2961" i="9"/>
  <c r="P2966" i="9"/>
  <c r="P2970" i="9"/>
  <c r="P2974" i="9"/>
  <c r="P2978" i="9"/>
  <c r="P2982" i="9"/>
  <c r="P2986" i="9"/>
  <c r="P2990" i="9"/>
  <c r="P2994" i="9"/>
  <c r="P2999" i="9"/>
  <c r="P3003" i="9"/>
  <c r="P3007" i="9"/>
  <c r="P3011" i="9"/>
  <c r="P3015" i="9"/>
  <c r="P3019" i="9"/>
  <c r="P3023" i="9"/>
  <c r="P3028" i="9"/>
  <c r="P3032" i="9"/>
  <c r="P3036" i="9"/>
  <c r="P3040" i="9"/>
  <c r="P3044" i="9"/>
  <c r="P3048" i="9"/>
  <c r="P3052" i="9"/>
  <c r="P3056" i="9"/>
  <c r="P3061" i="9"/>
  <c r="P3065" i="9"/>
  <c r="P3069" i="9"/>
  <c r="P3073" i="9"/>
  <c r="P3077" i="9"/>
  <c r="P3081" i="9"/>
  <c r="P3085" i="9"/>
  <c r="P3089" i="9"/>
  <c r="P3094" i="9"/>
  <c r="P3098" i="9"/>
  <c r="P3102" i="9"/>
  <c r="P3106" i="9"/>
  <c r="P3110" i="9"/>
  <c r="P3114" i="9"/>
  <c r="P3118" i="9"/>
  <c r="P3122" i="9"/>
  <c r="P3127" i="9"/>
  <c r="P3131" i="9"/>
  <c r="P3135" i="9"/>
  <c r="P3139" i="9"/>
  <c r="P3143" i="9"/>
  <c r="P3147" i="9"/>
  <c r="P3151" i="9"/>
  <c r="P3156" i="9"/>
  <c r="P3160" i="9"/>
  <c r="P3164" i="9"/>
  <c r="P3168" i="9"/>
  <c r="P3172" i="9"/>
  <c r="P3176" i="9"/>
  <c r="P3180" i="9"/>
  <c r="P3184" i="9"/>
  <c r="P3189" i="9"/>
  <c r="P3193" i="9"/>
  <c r="P3197" i="9"/>
  <c r="P3201" i="9"/>
  <c r="P3205" i="9"/>
  <c r="P3209" i="9"/>
  <c r="P3213" i="9"/>
  <c r="P3217" i="9"/>
  <c r="P3222" i="9"/>
  <c r="P3226" i="9"/>
  <c r="P3230" i="9"/>
  <c r="P3234" i="9"/>
  <c r="P3238" i="9"/>
  <c r="P3242" i="9"/>
  <c r="P3246" i="9"/>
  <c r="P3250" i="9"/>
  <c r="P3255" i="9"/>
  <c r="P3259" i="9"/>
  <c r="P3263" i="9"/>
  <c r="P3267" i="9"/>
  <c r="P3271" i="9"/>
  <c r="P3275" i="9"/>
  <c r="P3279" i="9"/>
  <c r="P3283" i="9"/>
  <c r="P3287" i="9"/>
  <c r="P3291" i="9"/>
  <c r="P3296" i="9"/>
  <c r="P3301" i="9"/>
  <c r="P3305" i="9"/>
  <c r="P3310" i="9"/>
  <c r="P3314" i="9"/>
  <c r="P3318" i="9"/>
  <c r="P3322" i="9"/>
  <c r="P3324" i="9"/>
  <c r="P3329" i="9"/>
  <c r="P3334" i="9"/>
  <c r="P3338" i="9"/>
  <c r="P3342" i="9"/>
  <c r="P3346" i="9"/>
  <c r="P3350" i="9"/>
  <c r="P3354" i="9"/>
  <c r="P3358" i="9"/>
  <c r="P3360" i="9"/>
  <c r="P3364" i="9"/>
  <c r="P3368" i="9"/>
  <c r="P3372" i="9"/>
  <c r="P3376" i="9"/>
  <c r="P3380" i="9"/>
  <c r="P3385" i="9"/>
  <c r="P3389" i="9"/>
  <c r="P3393" i="9"/>
  <c r="P3397" i="9"/>
  <c r="P3402" i="9"/>
  <c r="P3406" i="9"/>
  <c r="P3407" i="9"/>
  <c r="P3411" i="9"/>
  <c r="P3415" i="9"/>
  <c r="P3419" i="9"/>
  <c r="P3423" i="9"/>
  <c r="P3427" i="9"/>
  <c r="P3431" i="9"/>
  <c r="P3435" i="9"/>
  <c r="P3441" i="9"/>
  <c r="P3445" i="9"/>
  <c r="P3449" i="9"/>
  <c r="P3453" i="9"/>
  <c r="P3457" i="9"/>
  <c r="P3461" i="9"/>
  <c r="P3465" i="9"/>
  <c r="P3469" i="9"/>
  <c r="P3474" i="9"/>
  <c r="P3478" i="9"/>
  <c r="P3482" i="9"/>
  <c r="P3486" i="9"/>
  <c r="P3491" i="9"/>
  <c r="P3495" i="9"/>
  <c r="P3499" i="9"/>
  <c r="P3503" i="9"/>
  <c r="P3507" i="9"/>
  <c r="P3512" i="9"/>
  <c r="P3516" i="9"/>
  <c r="P3520" i="9"/>
  <c r="P3524" i="9"/>
  <c r="P3528" i="9"/>
  <c r="P3532" i="9"/>
  <c r="P3536" i="9"/>
  <c r="P3540" i="9"/>
  <c r="P3544" i="9"/>
  <c r="P3548" i="9"/>
  <c r="P3552" i="9"/>
  <c r="P3556" i="9"/>
  <c r="P3560" i="9"/>
  <c r="P3564" i="9"/>
  <c r="P3569" i="9"/>
  <c r="P3573" i="9"/>
  <c r="P3577" i="9"/>
  <c r="P3581" i="9"/>
  <c r="P3585" i="9"/>
  <c r="P3589" i="9"/>
  <c r="P3594" i="9"/>
  <c r="P3598" i="9"/>
  <c r="P3602" i="9"/>
  <c r="P3606" i="9"/>
  <c r="P3610" i="9"/>
  <c r="P3614" i="9"/>
  <c r="P3618" i="9"/>
  <c r="P3622" i="9"/>
  <c r="P3626" i="9"/>
  <c r="P3630" i="9"/>
  <c r="P3635" i="9"/>
  <c r="P3639" i="9"/>
  <c r="P3643" i="9"/>
  <c r="P3647" i="9"/>
  <c r="P3651" i="9"/>
  <c r="P3656" i="9"/>
  <c r="P3660" i="9"/>
  <c r="P3664" i="9"/>
  <c r="P3668" i="9"/>
  <c r="P3672" i="9"/>
  <c r="P3676" i="9"/>
  <c r="P3680" i="9"/>
  <c r="P3684" i="9"/>
  <c r="P3688" i="9"/>
  <c r="P3692" i="9"/>
  <c r="P3696" i="9"/>
  <c r="P3700" i="9"/>
  <c r="P3704" i="9"/>
  <c r="P3708" i="9"/>
  <c r="P3712" i="9"/>
  <c r="P3716" i="9"/>
  <c r="P3717" i="9"/>
  <c r="P3721" i="9"/>
  <c r="P3725" i="9"/>
  <c r="P3729" i="9"/>
  <c r="P3733" i="9"/>
  <c r="P3737" i="9"/>
  <c r="P3741" i="9"/>
  <c r="P3745" i="9"/>
  <c r="P3749" i="9"/>
  <c r="P3753" i="9"/>
  <c r="P2070" i="9"/>
  <c r="P2198" i="9"/>
  <c r="P2310" i="9"/>
  <c r="P2707" i="9"/>
  <c r="P2835" i="9"/>
  <c r="P2963" i="9"/>
  <c r="P3091" i="9"/>
  <c r="P3219" i="9"/>
  <c r="P3331" i="9"/>
  <c r="P3399" i="9"/>
  <c r="P3471" i="9"/>
  <c r="P3591" i="9"/>
  <c r="P3783" i="9"/>
  <c r="P3787" i="9"/>
  <c r="P3793" i="9"/>
  <c r="P3797" i="9"/>
  <c r="P3801" i="9"/>
  <c r="P3805" i="9"/>
  <c r="P3809" i="9"/>
  <c r="P3813" i="9"/>
  <c r="P3817" i="9"/>
  <c r="P3822" i="9"/>
  <c r="P3826" i="9"/>
  <c r="P3830" i="9"/>
  <c r="P3834" i="9"/>
  <c r="P3838" i="9"/>
  <c r="P3842" i="9"/>
  <c r="P3846" i="9"/>
  <c r="P3850" i="9"/>
  <c r="P3856" i="9"/>
  <c r="P3860" i="9"/>
  <c r="P3864" i="9"/>
  <c r="P3868" i="9"/>
  <c r="P3872" i="9"/>
  <c r="P3876" i="9"/>
  <c r="P3880" i="9"/>
  <c r="P3884" i="9"/>
  <c r="P3885" i="9"/>
  <c r="P3889" i="9"/>
  <c r="P3893" i="9"/>
  <c r="P3897" i="9"/>
  <c r="P3901" i="9"/>
  <c r="P3905" i="9"/>
  <c r="P3909" i="9"/>
  <c r="P3913" i="9"/>
  <c r="P3919" i="9"/>
  <c r="P3923" i="9"/>
  <c r="P3927" i="9"/>
  <c r="P3931" i="9"/>
  <c r="P3935" i="9"/>
  <c r="P3939" i="9"/>
  <c r="P3943" i="9"/>
  <c r="P3947" i="9"/>
  <c r="P3952" i="9"/>
  <c r="P3956" i="9"/>
  <c r="P3960" i="9"/>
  <c r="P3964" i="9"/>
  <c r="P3968" i="9"/>
  <c r="P3972" i="9"/>
  <c r="P3976" i="9"/>
  <c r="P3980" i="9"/>
  <c r="P3982" i="9"/>
  <c r="P3986" i="9"/>
  <c r="P3990" i="9"/>
  <c r="P3994" i="9"/>
  <c r="P3998" i="9"/>
  <c r="P4002" i="9"/>
  <c r="P4006" i="9"/>
  <c r="P4010" i="9"/>
  <c r="P4014" i="9"/>
  <c r="P4018" i="9"/>
  <c r="P4023" i="9"/>
  <c r="P4027" i="9"/>
  <c r="P4031" i="9"/>
  <c r="P4035" i="9"/>
  <c r="P4039" i="9"/>
  <c r="P4043" i="9"/>
  <c r="P4049" i="9"/>
  <c r="P4054" i="9"/>
  <c r="P4058" i="9"/>
  <c r="P4062" i="9"/>
  <c r="P4067" i="9"/>
  <c r="P4071" i="9"/>
  <c r="P4075" i="9"/>
  <c r="P4079" i="9"/>
  <c r="P4083" i="9"/>
  <c r="P4087" i="9"/>
  <c r="P4091" i="9"/>
  <c r="P4095" i="9"/>
  <c r="P4099" i="9"/>
  <c r="P4103" i="9"/>
  <c r="P4109" i="9"/>
  <c r="P4113" i="9"/>
  <c r="P4117" i="9"/>
  <c r="P4121" i="9"/>
  <c r="P4125" i="9"/>
  <c r="P4129" i="9"/>
  <c r="P4133" i="9"/>
  <c r="P4138" i="9"/>
  <c r="P4143" i="9"/>
  <c r="P4147" i="9"/>
  <c r="P4152" i="9"/>
  <c r="P4156" i="9"/>
  <c r="P4160" i="9"/>
  <c r="P4164" i="9"/>
  <c r="P4168" i="9"/>
  <c r="P4172" i="9"/>
  <c r="P4177" i="9"/>
  <c r="P4181" i="9"/>
  <c r="P4185" i="9"/>
  <c r="P4189" i="9"/>
  <c r="P4193" i="9"/>
  <c r="P4197" i="9"/>
  <c r="P4202" i="9"/>
  <c r="P4206" i="9"/>
  <c r="P4210" i="9"/>
  <c r="P4215" i="9"/>
  <c r="P4219" i="9"/>
  <c r="P4223" i="9"/>
  <c r="P4227" i="9"/>
  <c r="P4231" i="9"/>
  <c r="P4235" i="9"/>
  <c r="P4239" i="9"/>
  <c r="P4243" i="9"/>
  <c r="P4247" i="9"/>
  <c r="P4251" i="9"/>
  <c r="P4255" i="9"/>
  <c r="P4259" i="9"/>
  <c r="P4263" i="9"/>
  <c r="P4268" i="9"/>
  <c r="P4273" i="9"/>
  <c r="P4278" i="9"/>
  <c r="P4282" i="9"/>
  <c r="P4286" i="9"/>
  <c r="P4290" i="9"/>
  <c r="P4294" i="9"/>
  <c r="P4298" i="9"/>
  <c r="P4303" i="9"/>
  <c r="P4307" i="9"/>
  <c r="P4311" i="9"/>
  <c r="P4315" i="9"/>
  <c r="P4319" i="9"/>
  <c r="P4323" i="9"/>
  <c r="P4327" i="9"/>
  <c r="P4332" i="9"/>
  <c r="P4336" i="9"/>
  <c r="P4340" i="9"/>
  <c r="P4341" i="9"/>
  <c r="P4345" i="9"/>
  <c r="P4349" i="9"/>
  <c r="P4353" i="9"/>
  <c r="P4357" i="9"/>
  <c r="P4361" i="9"/>
  <c r="P4365" i="9"/>
  <c r="P4369" i="9"/>
  <c r="P4373" i="9"/>
  <c r="P4377" i="9"/>
  <c r="P4381" i="9"/>
  <c r="P4385" i="9"/>
  <c r="P4389" i="9"/>
  <c r="P4394" i="9"/>
  <c r="P4399" i="9"/>
  <c r="P4403" i="9"/>
  <c r="P4408" i="9"/>
  <c r="P4412" i="9"/>
  <c r="P4416" i="9"/>
  <c r="P4420" i="9"/>
  <c r="P4424" i="9"/>
  <c r="P4428" i="9"/>
  <c r="P4433" i="9"/>
  <c r="P4437" i="9"/>
  <c r="P4441" i="9"/>
  <c r="P4445" i="9"/>
  <c r="P4449" i="9"/>
  <c r="P4453" i="9"/>
  <c r="P4457" i="9"/>
  <c r="P4461" i="9"/>
  <c r="P4466" i="9"/>
  <c r="P4470" i="9"/>
  <c r="P4474" i="9"/>
  <c r="P4478" i="9"/>
  <c r="P4482" i="9"/>
  <c r="P4486" i="9"/>
  <c r="P4490" i="9"/>
  <c r="P4494" i="9"/>
  <c r="P4498" i="9"/>
  <c r="P4503" i="9"/>
  <c r="P4507" i="9"/>
  <c r="P4511" i="9"/>
  <c r="P4515" i="9"/>
  <c r="P4519" i="9"/>
  <c r="P4523" i="9"/>
  <c r="P4527" i="9"/>
  <c r="P4531" i="9"/>
  <c r="P4536" i="9"/>
  <c r="P4540" i="9"/>
  <c r="P4544" i="9"/>
  <c r="P4548" i="9"/>
  <c r="P4552" i="9"/>
  <c r="P4556" i="9"/>
  <c r="P4560" i="9"/>
  <c r="P4564" i="9"/>
  <c r="P4568" i="9"/>
  <c r="P4572" i="9"/>
  <c r="P4576" i="9"/>
  <c r="P4580" i="9"/>
  <c r="P4584" i="9"/>
  <c r="P4588" i="9"/>
  <c r="P4592" i="9"/>
  <c r="P4596" i="9"/>
  <c r="P4600" i="9"/>
  <c r="P4605" i="9"/>
  <c r="P4610" i="9"/>
  <c r="P4614" i="9"/>
  <c r="P4618" i="9"/>
  <c r="P4622" i="9"/>
  <c r="P4626" i="9"/>
  <c r="P4630" i="9"/>
  <c r="P4635" i="9"/>
  <c r="P4639" i="9"/>
  <c r="P4643" i="9"/>
  <c r="P4647" i="9"/>
  <c r="P4675" i="9"/>
  <c r="P4679" i="9"/>
  <c r="P4683" i="9"/>
  <c r="P4687" i="9"/>
  <c r="P4691" i="9"/>
  <c r="P4826" i="9"/>
  <c r="P4830" i="9"/>
  <c r="P4834" i="9"/>
  <c r="P4838" i="9"/>
  <c r="P4842" i="9"/>
  <c r="P4846" i="9"/>
  <c r="P3760" i="9"/>
  <c r="P3764" i="9"/>
  <c r="P3768" i="9"/>
  <c r="P3772" i="9"/>
  <c r="P3776" i="9"/>
  <c r="P3780" i="9"/>
  <c r="P3784" i="9"/>
  <c r="P3788" i="9"/>
  <c r="P3790" i="9"/>
  <c r="P3794" i="9"/>
  <c r="P3798" i="9"/>
  <c r="P3802" i="9"/>
  <c r="P3806" i="9"/>
  <c r="P3810" i="9"/>
  <c r="P3814" i="9"/>
  <c r="P3818" i="9"/>
  <c r="P3823" i="9"/>
  <c r="P3827" i="9"/>
  <c r="P3831" i="9"/>
  <c r="P3835" i="9"/>
  <c r="P3839" i="9"/>
  <c r="P3843" i="9"/>
  <c r="P3847" i="9"/>
  <c r="P3851" i="9"/>
  <c r="P3857" i="9"/>
  <c r="P3861" i="9"/>
  <c r="P3865" i="9"/>
  <c r="P3869" i="9"/>
  <c r="P3873" i="9"/>
  <c r="P3877" i="9"/>
  <c r="P3881" i="9"/>
  <c r="P3886" i="9"/>
  <c r="P3890" i="9"/>
  <c r="P3894" i="9"/>
  <c r="P3898" i="9"/>
  <c r="P3902" i="9"/>
  <c r="P3906" i="9"/>
  <c r="P3910" i="9"/>
  <c r="P3914" i="9"/>
  <c r="P3920" i="9"/>
  <c r="P3924" i="9"/>
  <c r="P3928" i="9"/>
  <c r="P3932" i="9"/>
  <c r="P3936" i="9"/>
  <c r="P3940" i="9"/>
  <c r="P3944" i="9"/>
  <c r="P3948" i="9"/>
  <c r="P3949" i="9"/>
  <c r="P3953" i="9"/>
  <c r="P3957" i="9"/>
  <c r="P3961" i="9"/>
  <c r="P3965" i="9"/>
  <c r="P3969" i="9"/>
  <c r="P3973" i="9"/>
  <c r="P3977" i="9"/>
  <c r="P3983" i="9"/>
  <c r="P3987" i="9"/>
  <c r="P3991" i="9"/>
  <c r="P3995" i="9"/>
  <c r="P3999" i="9"/>
  <c r="P4003" i="9"/>
  <c r="P4007" i="9"/>
  <c r="P4011" i="9"/>
  <c r="P4015" i="9"/>
  <c r="P4019" i="9"/>
  <c r="P4024" i="9"/>
  <c r="P4028" i="9"/>
  <c r="P4032" i="9"/>
  <c r="P4036" i="9"/>
  <c r="P4040" i="9"/>
  <c r="P4044" i="9"/>
  <c r="P4046" i="9"/>
  <c r="P4050" i="9"/>
  <c r="P4055" i="9"/>
  <c r="P4059" i="9"/>
  <c r="P4063" i="9"/>
  <c r="P4068" i="9"/>
  <c r="P4072" i="9"/>
  <c r="P4076" i="9"/>
  <c r="P4080" i="9"/>
  <c r="P4084" i="9"/>
  <c r="P4088" i="9"/>
  <c r="P4092" i="9"/>
  <c r="P4096" i="9"/>
  <c r="P4100" i="9"/>
  <c r="P4104" i="9"/>
  <c r="P4106" i="9"/>
  <c r="P4110" i="9"/>
  <c r="P4114" i="9"/>
  <c r="P4118" i="9"/>
  <c r="P4122" i="9"/>
  <c r="P4126" i="9"/>
  <c r="P4130" i="9"/>
  <c r="P4134" i="9"/>
  <c r="P4139" i="9"/>
  <c r="P4144" i="9"/>
  <c r="P4148" i="9"/>
  <c r="P4149" i="9"/>
  <c r="P4153" i="9"/>
  <c r="P4157" i="9"/>
  <c r="P4161" i="9"/>
  <c r="P4165" i="9"/>
  <c r="P4169" i="9"/>
  <c r="P4174" i="9"/>
  <c r="P4178" i="9"/>
  <c r="P4182" i="9"/>
  <c r="P4186" i="9"/>
  <c r="P4190" i="9"/>
  <c r="P4194" i="9"/>
  <c r="P4198" i="9"/>
  <c r="P4203" i="9"/>
  <c r="P4207" i="9"/>
  <c r="P4211" i="9"/>
  <c r="P4216" i="9"/>
  <c r="P4220" i="9"/>
  <c r="P4224" i="9"/>
  <c r="P4228" i="9"/>
  <c r="P4232" i="9"/>
  <c r="P4236" i="9"/>
  <c r="P4240" i="9"/>
  <c r="P4244" i="9"/>
  <c r="P4248" i="9"/>
  <c r="P4252" i="9"/>
  <c r="P4256" i="9"/>
  <c r="P4260" i="9"/>
  <c r="P4264" i="9"/>
  <c r="P4265" i="9"/>
  <c r="P4270" i="9"/>
  <c r="P4274" i="9"/>
  <c r="P4279" i="9"/>
  <c r="P4283" i="9"/>
  <c r="P4287" i="9"/>
  <c r="P4291" i="9"/>
  <c r="P4295" i="9"/>
  <c r="P4299" i="9"/>
  <c r="P4304" i="9"/>
  <c r="P4308" i="9"/>
  <c r="P4312" i="9"/>
  <c r="P4316" i="9"/>
  <c r="P4320" i="9"/>
  <c r="P4324" i="9"/>
  <c r="P4328" i="9"/>
  <c r="P4329" i="9"/>
  <c r="P4333" i="9"/>
  <c r="P4337" i="9"/>
  <c r="P4342" i="9"/>
  <c r="P4346" i="9"/>
  <c r="P4350" i="9"/>
  <c r="P4354" i="9"/>
  <c r="P4358" i="9"/>
  <c r="P4362" i="9"/>
  <c r="P4366" i="9"/>
  <c r="P4370" i="9"/>
  <c r="P4374" i="9"/>
  <c r="P4378" i="9"/>
  <c r="P4382" i="9"/>
  <c r="P4386" i="9"/>
  <c r="P4390" i="9"/>
  <c r="P4395" i="9"/>
  <c r="P4400" i="9"/>
  <c r="P4404" i="9"/>
  <c r="P4405" i="9"/>
  <c r="P4409" i="9"/>
  <c r="P4413" i="9"/>
  <c r="P4417" i="9"/>
  <c r="P4421" i="9"/>
  <c r="P4425" i="9"/>
  <c r="P4430" i="9"/>
  <c r="P4434" i="9"/>
  <c r="P4438" i="9"/>
  <c r="P4442" i="9"/>
  <c r="P4446" i="9"/>
  <c r="P4450" i="9"/>
  <c r="P4454" i="9"/>
  <c r="P4458" i="9"/>
  <c r="P4462" i="9"/>
  <c r="P4467" i="9"/>
  <c r="P4471" i="9"/>
  <c r="P4475" i="9"/>
  <c r="P4479" i="9"/>
  <c r="P4483" i="9"/>
  <c r="P4487" i="9"/>
  <c r="P4491" i="9"/>
  <c r="P4495" i="9"/>
  <c r="P4499" i="9"/>
  <c r="P4504" i="9"/>
  <c r="P4508" i="9"/>
  <c r="P4512" i="9"/>
  <c r="P4516" i="9"/>
  <c r="P4520" i="9"/>
  <c r="P4524" i="9"/>
  <c r="P4528" i="9"/>
  <c r="P4532" i="9"/>
  <c r="P4537" i="9"/>
  <c r="P4541" i="9"/>
  <c r="P4545" i="9"/>
  <c r="P4549" i="9"/>
  <c r="P4553" i="9"/>
  <c r="P4557" i="9"/>
  <c r="P4561" i="9"/>
  <c r="P4565" i="9"/>
  <c r="P4569" i="9"/>
  <c r="P4573" i="9"/>
  <c r="P4577" i="9"/>
  <c r="P4581" i="9"/>
  <c r="P4585" i="9"/>
  <c r="P4589" i="9"/>
  <c r="P4593" i="9"/>
  <c r="P4597" i="9"/>
  <c r="P4602" i="9"/>
  <c r="P4606" i="9"/>
  <c r="P4611" i="9"/>
  <c r="P4615" i="9"/>
  <c r="P4619" i="9"/>
  <c r="P4623" i="9"/>
  <c r="P4627" i="9"/>
  <c r="P4631" i="9"/>
  <c r="P4636" i="9"/>
  <c r="P4640" i="9"/>
  <c r="P4644" i="9"/>
  <c r="P4847" i="9"/>
  <c r="P4851" i="9"/>
  <c r="P4855" i="9"/>
  <c r="P3917" i="9"/>
  <c r="P4065" i="9"/>
  <c r="P4141" i="9"/>
  <c r="P4301" i="9"/>
  <c r="P4397" i="9"/>
  <c r="P4501" i="9"/>
  <c r="P4633" i="9"/>
  <c r="P3757" i="9"/>
  <c r="P3761" i="9"/>
  <c r="P3765" i="9"/>
  <c r="P3769" i="9"/>
  <c r="P3773" i="9"/>
  <c r="P3777" i="9"/>
  <c r="P3781" i="9"/>
  <c r="P3785" i="9"/>
  <c r="P3791" i="9"/>
  <c r="P3795" i="9"/>
  <c r="P3799" i="9"/>
  <c r="P3803" i="9"/>
  <c r="P3807" i="9"/>
  <c r="P3811" i="9"/>
  <c r="P3815" i="9"/>
  <c r="P3819" i="9"/>
  <c r="P3824" i="9"/>
  <c r="P3828" i="9"/>
  <c r="P3832" i="9"/>
  <c r="P3836" i="9"/>
  <c r="P3840" i="9"/>
  <c r="P3844" i="9"/>
  <c r="P3848" i="9"/>
  <c r="P3852" i="9"/>
  <c r="P3854" i="9"/>
  <c r="P3858" i="9"/>
  <c r="P3862" i="9"/>
  <c r="P3866" i="9"/>
  <c r="P3870" i="9"/>
  <c r="P3874" i="9"/>
  <c r="P3878" i="9"/>
  <c r="P3882" i="9"/>
  <c r="P3887" i="9"/>
  <c r="P3891" i="9"/>
  <c r="P3895" i="9"/>
  <c r="P3899" i="9"/>
  <c r="P3903" i="9"/>
  <c r="P3907" i="9"/>
  <c r="P3911" i="9"/>
  <c r="P3915" i="9"/>
  <c r="P3921" i="9"/>
  <c r="P3925" i="9"/>
  <c r="P3929" i="9"/>
  <c r="P3933" i="9"/>
  <c r="P3937" i="9"/>
  <c r="P3941" i="9"/>
  <c r="P3945" i="9"/>
  <c r="P3950" i="9"/>
  <c r="P3954" i="9"/>
  <c r="P3958" i="9"/>
  <c r="P3962" i="9"/>
  <c r="P3966" i="9"/>
  <c r="P3970" i="9"/>
  <c r="P3974" i="9"/>
  <c r="P3978" i="9"/>
  <c r="P3984" i="9"/>
  <c r="P3988" i="9"/>
  <c r="P3992" i="9"/>
  <c r="P3996" i="9"/>
  <c r="P4000" i="9"/>
  <c r="P4004" i="9"/>
  <c r="P4008" i="9"/>
  <c r="P4012" i="9"/>
  <c r="P4016" i="9"/>
  <c r="P4020" i="9"/>
  <c r="P4021" i="9"/>
  <c r="P4025" i="9"/>
  <c r="P4029" i="9"/>
  <c r="P4033" i="9"/>
  <c r="P4037" i="9"/>
  <c r="P4041" i="9"/>
  <c r="P4047" i="9"/>
  <c r="P4051" i="9"/>
  <c r="P4056" i="9"/>
  <c r="P4060" i="9"/>
  <c r="P4064" i="9"/>
  <c r="P4069" i="9"/>
  <c r="P4073" i="9"/>
  <c r="P4077" i="9"/>
  <c r="P4081" i="9"/>
  <c r="P4085" i="9"/>
  <c r="P4089" i="9"/>
  <c r="P4093" i="9"/>
  <c r="P4097" i="9"/>
  <c r="P4101" i="9"/>
  <c r="P4107" i="9"/>
  <c r="P4111" i="9"/>
  <c r="P4115" i="9"/>
  <c r="P4119" i="9"/>
  <c r="P4123" i="9"/>
  <c r="P4127" i="9"/>
  <c r="P4131" i="9"/>
  <c r="P4135" i="9"/>
  <c r="P4140" i="9"/>
  <c r="P4145" i="9"/>
  <c r="P4150" i="9"/>
  <c r="P4154" i="9"/>
  <c r="P4158" i="9"/>
  <c r="P4162" i="9"/>
  <c r="P4166" i="9"/>
  <c r="P4170" i="9"/>
  <c r="P4175" i="9"/>
  <c r="P4179" i="9"/>
  <c r="P4183" i="9"/>
  <c r="P4187" i="9"/>
  <c r="P4191" i="9"/>
  <c r="P4195" i="9"/>
  <c r="P4199" i="9"/>
  <c r="P4204" i="9"/>
  <c r="P4208" i="9"/>
  <c r="P4212" i="9"/>
  <c r="P4213" i="9"/>
  <c r="P4217" i="9"/>
  <c r="P4221" i="9"/>
  <c r="P4225" i="9"/>
  <c r="P4229" i="9"/>
  <c r="P4233" i="9"/>
  <c r="P4237" i="9"/>
  <c r="P4241" i="9"/>
  <c r="P4245" i="9"/>
  <c r="P4249" i="9"/>
  <c r="P4253" i="9"/>
  <c r="P4257" i="9"/>
  <c r="P4261" i="9"/>
  <c r="P4266" i="9"/>
  <c r="P4271" i="9"/>
  <c r="P4275" i="9"/>
  <c r="P4280" i="9"/>
  <c r="P4284" i="9"/>
  <c r="P4288" i="9"/>
  <c r="P4292" i="9"/>
  <c r="P4296" i="9"/>
  <c r="P4300" i="9"/>
  <c r="P4305" i="9"/>
  <c r="P4309" i="9"/>
  <c r="P4313" i="9"/>
  <c r="P4317" i="9"/>
  <c r="P4321" i="9"/>
  <c r="P4325" i="9"/>
  <c r="P4330" i="9"/>
  <c r="P4334" i="9"/>
  <c r="P4338" i="9"/>
  <c r="P4343" i="9"/>
  <c r="P4347" i="9"/>
  <c r="P4351" i="9"/>
  <c r="P4355" i="9"/>
  <c r="P4359" i="9"/>
  <c r="P4363" i="9"/>
  <c r="P4367" i="9"/>
  <c r="P4371" i="9"/>
  <c r="P4375" i="9"/>
  <c r="P4379" i="9"/>
  <c r="P4383" i="9"/>
  <c r="P4387" i="9"/>
  <c r="P4391" i="9"/>
  <c r="P4396" i="9"/>
  <c r="P4401" i="9"/>
  <c r="P4406" i="9"/>
  <c r="P4410" i="9"/>
  <c r="P4414" i="9"/>
  <c r="P4418" i="9"/>
  <c r="P4422" i="9"/>
  <c r="P4426" i="9"/>
  <c r="P4431" i="9"/>
  <c r="P4435" i="9"/>
  <c r="P4439" i="9"/>
  <c r="P4443" i="9"/>
  <c r="P4447" i="9"/>
  <c r="P4451" i="9"/>
  <c r="P4455" i="9"/>
  <c r="P4459" i="9"/>
  <c r="P4463" i="9"/>
  <c r="P4468" i="9"/>
  <c r="P4472" i="9"/>
  <c r="P4476" i="9"/>
  <c r="P4480" i="9"/>
  <c r="P4484" i="9"/>
  <c r="P4488" i="9"/>
  <c r="P4492" i="9"/>
  <c r="P4496" i="9"/>
  <c r="P4500" i="9"/>
  <c r="P4505" i="9"/>
  <c r="P4509" i="9"/>
  <c r="P4513" i="9"/>
  <c r="P4517" i="9"/>
  <c r="P4521" i="9"/>
  <c r="P4525" i="9"/>
  <c r="P4529" i="9"/>
  <c r="P4534" i="9"/>
  <c r="P4538" i="9"/>
  <c r="P4542" i="9"/>
  <c r="P4546" i="9"/>
  <c r="P4550" i="9"/>
  <c r="P4554" i="9"/>
  <c r="P4558" i="9"/>
  <c r="P4562" i="9"/>
  <c r="P4566" i="9"/>
  <c r="P4570" i="9"/>
  <c r="P4574" i="9"/>
  <c r="P4578" i="9"/>
  <c r="P4582" i="9"/>
  <c r="P4586" i="9"/>
  <c r="P4590" i="9"/>
  <c r="P4594" i="9"/>
  <c r="P4598" i="9"/>
  <c r="P4603" i="9"/>
  <c r="P4607" i="9"/>
  <c r="P4612" i="9"/>
  <c r="P4616" i="9"/>
  <c r="P4620" i="9"/>
  <c r="P4624" i="9"/>
  <c r="P4628" i="9"/>
  <c r="P4632" i="9"/>
  <c r="P4637" i="9"/>
  <c r="P4641" i="9"/>
  <c r="P4645" i="9"/>
  <c r="P4649" i="9"/>
  <c r="P4653" i="9"/>
  <c r="P4657" i="9"/>
  <c r="P4661" i="9"/>
  <c r="P4665" i="9"/>
  <c r="P4669" i="9"/>
  <c r="P4673" i="9"/>
  <c r="P3981" i="9"/>
  <c r="P4609" i="9"/>
  <c r="P3792" i="9"/>
  <c r="P3796" i="9"/>
  <c r="P3800" i="9"/>
  <c r="P3804" i="9"/>
  <c r="P3808" i="9"/>
  <c r="P3812" i="9"/>
  <c r="P3816" i="9"/>
  <c r="P3820" i="9"/>
  <c r="P3821" i="9"/>
  <c r="P3825" i="9"/>
  <c r="P3829" i="9"/>
  <c r="P3833" i="9"/>
  <c r="P3837" i="9"/>
  <c r="P3841" i="9"/>
  <c r="P3845" i="9"/>
  <c r="P3849" i="9"/>
  <c r="P3855" i="9"/>
  <c r="P3859" i="9"/>
  <c r="P3863" i="9"/>
  <c r="P3867" i="9"/>
  <c r="P3871" i="9"/>
  <c r="P3875" i="9"/>
  <c r="P3879" i="9"/>
  <c r="P3883" i="9"/>
  <c r="P3888" i="9"/>
  <c r="P3892" i="9"/>
  <c r="P3896" i="9"/>
  <c r="P3900" i="9"/>
  <c r="P3904" i="9"/>
  <c r="P3908" i="9"/>
  <c r="P3912" i="9"/>
  <c r="P3916" i="9"/>
  <c r="P3918" i="9"/>
  <c r="P3922" i="9"/>
  <c r="P3926" i="9"/>
  <c r="P3930" i="9"/>
  <c r="P3934" i="9"/>
  <c r="P3938" i="9"/>
  <c r="P3942" i="9"/>
  <c r="P3946" i="9"/>
  <c r="P3951" i="9"/>
  <c r="P3955" i="9"/>
  <c r="P3959" i="9"/>
  <c r="P3963" i="9"/>
  <c r="P3967" i="9"/>
  <c r="P3971" i="9"/>
  <c r="P3975" i="9"/>
  <c r="P3979" i="9"/>
  <c r="P3985" i="9"/>
  <c r="P3989" i="9"/>
  <c r="P3993" i="9"/>
  <c r="P3997" i="9"/>
  <c r="P4001" i="9"/>
  <c r="P4005" i="9"/>
  <c r="P4009" i="9"/>
  <c r="P4013" i="9"/>
  <c r="P4017" i="9"/>
  <c r="P4022" i="9"/>
  <c r="P4026" i="9"/>
  <c r="P4030" i="9"/>
  <c r="P4034" i="9"/>
  <c r="P4038" i="9"/>
  <c r="P4042" i="9"/>
  <c r="P4048" i="9"/>
  <c r="P4052" i="9"/>
  <c r="P4053" i="9"/>
  <c r="P4057" i="9"/>
  <c r="P4061" i="9"/>
  <c r="P4066" i="9"/>
  <c r="P4070" i="9"/>
  <c r="P4074" i="9"/>
  <c r="P4078" i="9"/>
  <c r="P4082" i="9"/>
  <c r="P4086" i="9"/>
  <c r="P4090" i="9"/>
  <c r="P4094" i="9"/>
  <c r="P4098" i="9"/>
  <c r="P4102" i="9"/>
  <c r="P4108" i="9"/>
  <c r="P4112" i="9"/>
  <c r="P4116" i="9"/>
  <c r="P4120" i="9"/>
  <c r="P4124" i="9"/>
  <c r="P4128" i="9"/>
  <c r="P4132" i="9"/>
  <c r="P4136" i="9"/>
  <c r="P4137" i="9"/>
  <c r="P4142" i="9"/>
  <c r="P4146" i="9"/>
  <c r="P4151" i="9"/>
  <c r="P4155" i="9"/>
  <c r="P4159" i="9"/>
  <c r="P4163" i="9"/>
  <c r="P4167" i="9"/>
  <c r="P4171" i="9"/>
  <c r="P4176" i="9"/>
  <c r="P4180" i="9"/>
  <c r="P4184" i="9"/>
  <c r="P4188" i="9"/>
  <c r="P4192" i="9"/>
  <c r="P4196" i="9"/>
  <c r="P4200" i="9"/>
  <c r="P4201" i="9"/>
  <c r="P4205" i="9"/>
  <c r="P4209" i="9"/>
  <c r="P4214" i="9"/>
  <c r="P4218" i="9"/>
  <c r="P4222" i="9"/>
  <c r="P4226" i="9"/>
  <c r="P4230" i="9"/>
  <c r="P4234" i="9"/>
  <c r="P4238" i="9"/>
  <c r="P4242" i="9"/>
  <c r="P4246" i="9"/>
  <c r="P4250" i="9"/>
  <c r="P4254" i="9"/>
  <c r="P4258" i="9"/>
  <c r="P4262" i="9"/>
  <c r="P4267" i="9"/>
  <c r="P4272" i="9"/>
  <c r="P4276" i="9"/>
  <c r="P4277" i="9"/>
  <c r="P4281" i="9"/>
  <c r="P4285" i="9"/>
  <c r="P4289" i="9"/>
  <c r="P4293" i="9"/>
  <c r="P4297" i="9"/>
  <c r="P4302" i="9"/>
  <c r="P4306" i="9"/>
  <c r="P4310" i="9"/>
  <c r="P4314" i="9"/>
  <c r="P4318" i="9"/>
  <c r="P4322" i="9"/>
  <c r="P4326" i="9"/>
  <c r="P4331" i="9"/>
  <c r="P4335" i="9"/>
  <c r="P4339" i="9"/>
  <c r="P4344" i="9"/>
  <c r="P4348" i="9"/>
  <c r="P4352" i="9"/>
  <c r="P4356" i="9"/>
  <c r="P4360" i="9"/>
  <c r="P4364" i="9"/>
  <c r="P4368" i="9"/>
  <c r="P4372" i="9"/>
  <c r="P4376" i="9"/>
  <c r="P4380" i="9"/>
  <c r="P4384" i="9"/>
  <c r="P4388" i="9"/>
  <c r="P4392" i="9"/>
  <c r="P4393" i="9"/>
  <c r="P4398" i="9"/>
  <c r="P4402" i="9"/>
  <c r="P4407" i="9"/>
  <c r="P4411" i="9"/>
  <c r="P4415" i="9"/>
  <c r="P4419" i="9"/>
  <c r="P4423" i="9"/>
  <c r="P4427" i="9"/>
  <c r="P4432" i="9"/>
  <c r="P4436" i="9"/>
  <c r="P4440" i="9"/>
  <c r="P4444" i="9"/>
  <c r="P4448" i="9"/>
  <c r="P4452" i="9"/>
  <c r="P4456" i="9"/>
  <c r="P4460" i="9"/>
  <c r="P4464" i="9"/>
  <c r="P4465" i="9"/>
  <c r="P4469" i="9"/>
  <c r="P4473" i="9"/>
  <c r="P4477" i="9"/>
  <c r="P4481" i="9"/>
  <c r="P4485" i="9"/>
  <c r="P4489" i="9"/>
  <c r="P4493" i="9"/>
  <c r="P4497" i="9"/>
  <c r="P4502" i="9"/>
  <c r="P4506" i="9"/>
  <c r="P4510" i="9"/>
  <c r="P4514" i="9"/>
  <c r="P4518" i="9"/>
  <c r="P4522" i="9"/>
  <c r="P4526" i="9"/>
  <c r="P4530" i="9"/>
  <c r="P4535" i="9"/>
  <c r="P4539" i="9"/>
  <c r="P4543" i="9"/>
  <c r="P4547" i="9"/>
  <c r="P4551" i="9"/>
  <c r="P4555" i="9"/>
  <c r="P4559" i="9"/>
  <c r="P4563" i="9"/>
  <c r="P4567" i="9"/>
  <c r="P4571" i="9"/>
  <c r="P4575" i="9"/>
  <c r="P4579" i="9"/>
  <c r="P4583" i="9"/>
  <c r="P4587" i="9"/>
  <c r="P4591" i="9"/>
  <c r="P4595" i="9"/>
  <c r="P4599" i="9"/>
  <c r="P4604" i="9"/>
  <c r="P4608" i="9"/>
  <c r="P4613" i="9"/>
  <c r="P4617" i="9"/>
  <c r="P4621" i="9"/>
  <c r="P4625" i="9"/>
  <c r="P4629" i="9"/>
  <c r="P4634" i="9"/>
  <c r="P4638" i="9"/>
  <c r="P4642" i="9"/>
  <c r="P4646" i="9"/>
  <c r="P4650" i="9"/>
  <c r="P4654" i="9"/>
  <c r="P4658" i="9"/>
  <c r="P4662" i="9"/>
  <c r="P4666" i="9"/>
  <c r="P4670" i="9"/>
  <c r="P4674" i="9"/>
  <c r="P4678" i="9"/>
  <c r="P4682" i="9"/>
  <c r="P4686" i="9"/>
  <c r="P4690" i="9"/>
  <c r="P4694" i="9"/>
  <c r="P4699" i="9"/>
  <c r="P4703" i="9"/>
  <c r="P4707" i="9"/>
  <c r="P4711" i="9"/>
  <c r="P4715" i="9"/>
  <c r="P4719" i="9"/>
  <c r="P4723" i="9"/>
  <c r="P4727" i="9"/>
  <c r="P4731" i="9"/>
  <c r="P4735" i="9"/>
  <c r="P4739" i="9"/>
  <c r="P4743" i="9"/>
  <c r="P4747" i="9"/>
  <c r="P4751" i="9"/>
  <c r="P4755" i="9"/>
  <c r="P4759" i="9"/>
  <c r="P4764" i="9"/>
  <c r="P4768" i="9"/>
  <c r="P4772" i="9"/>
  <c r="P4776" i="9"/>
  <c r="P4781" i="9"/>
  <c r="P4785" i="9"/>
  <c r="P4789" i="9"/>
  <c r="P4793" i="9"/>
  <c r="P4797" i="9"/>
  <c r="P4801" i="9"/>
  <c r="P4805" i="9"/>
  <c r="P4809" i="9"/>
  <c r="P4813" i="9"/>
  <c r="P4817" i="9"/>
  <c r="P4821" i="9"/>
  <c r="P4695" i="9"/>
  <c r="P4700" i="9"/>
  <c r="P4704" i="9"/>
  <c r="P4708" i="9"/>
  <c r="P4712" i="9"/>
  <c r="P4716" i="9"/>
  <c r="P4720" i="9"/>
  <c r="P4724" i="9"/>
  <c r="P4728" i="9"/>
  <c r="P4732" i="9"/>
  <c r="P4736" i="9"/>
  <c r="P4740" i="9"/>
  <c r="P4744" i="9"/>
  <c r="P4748" i="9"/>
  <c r="P4752" i="9"/>
  <c r="P4756" i="9"/>
  <c r="P4760" i="9"/>
  <c r="P4765" i="9"/>
  <c r="P4769" i="9"/>
  <c r="P4773" i="9"/>
  <c r="P4777" i="9"/>
  <c r="P4782" i="9"/>
  <c r="P4786" i="9"/>
  <c r="P4790" i="9"/>
  <c r="P4794" i="9"/>
  <c r="P4798" i="9"/>
  <c r="P4802" i="9"/>
  <c r="P4806" i="9"/>
  <c r="P4810" i="9"/>
  <c r="P4814" i="9"/>
  <c r="P4818" i="9"/>
  <c r="P4823" i="9"/>
  <c r="P4827" i="9"/>
  <c r="P4831" i="9"/>
  <c r="P4835" i="9"/>
  <c r="P4839" i="9"/>
  <c r="P4843" i="9"/>
  <c r="P4848" i="9"/>
  <c r="P4852" i="9"/>
  <c r="P4856" i="9"/>
  <c r="P4860" i="9"/>
  <c r="P4864" i="9"/>
  <c r="P4868" i="9"/>
  <c r="P4872" i="9"/>
  <c r="P4876" i="9"/>
  <c r="P4880" i="9"/>
  <c r="P4884" i="9"/>
  <c r="P4888" i="9"/>
  <c r="P4892" i="9"/>
  <c r="P4896" i="9"/>
  <c r="P4900" i="9"/>
  <c r="P4904" i="9"/>
  <c r="P4908" i="9"/>
  <c r="P4912" i="9"/>
  <c r="P4916" i="9"/>
  <c r="P4920" i="9"/>
  <c r="P4924" i="9"/>
  <c r="P4928" i="9"/>
  <c r="P4932" i="9"/>
  <c r="P4936" i="9"/>
  <c r="P4940" i="9"/>
  <c r="P4944" i="9"/>
  <c r="P4948" i="9"/>
  <c r="P4953" i="9"/>
  <c r="P4957" i="9"/>
  <c r="P4961" i="9"/>
  <c r="P4965" i="9"/>
  <c r="P4969" i="9"/>
  <c r="P4973" i="9"/>
  <c r="P4978" i="9"/>
  <c r="P4982" i="9"/>
  <c r="P4986" i="9"/>
  <c r="P4990" i="9"/>
  <c r="P4994" i="9"/>
  <c r="P4998" i="9"/>
  <c r="P5002" i="9"/>
  <c r="P5006" i="9"/>
  <c r="P5010" i="9"/>
  <c r="P5014" i="9"/>
  <c r="P5018" i="9"/>
  <c r="P5022" i="9"/>
  <c r="P5026" i="9"/>
  <c r="P5030" i="9"/>
  <c r="P5034" i="9"/>
  <c r="P5038" i="9"/>
  <c r="P5042" i="9"/>
  <c r="P5046" i="9"/>
  <c r="P5050" i="9"/>
  <c r="P5054" i="9"/>
  <c r="P5058" i="9"/>
  <c r="P5062" i="9"/>
  <c r="P5066" i="9"/>
  <c r="P5070" i="9"/>
  <c r="P5075" i="9"/>
  <c r="P5079" i="9"/>
  <c r="P5083" i="9"/>
  <c r="P5088" i="9"/>
  <c r="P5092" i="9"/>
  <c r="P5096" i="9"/>
  <c r="P5100" i="9"/>
  <c r="P5104" i="9"/>
  <c r="P5108" i="9"/>
  <c r="P5112" i="9"/>
  <c r="P5116" i="9"/>
  <c r="P5120" i="9"/>
  <c r="P5124" i="9"/>
  <c r="P5128" i="9"/>
  <c r="P5132" i="9"/>
  <c r="P5136" i="9"/>
  <c r="P5141" i="9"/>
  <c r="P5145" i="9"/>
  <c r="P5149" i="9"/>
  <c r="P5154" i="9"/>
  <c r="P5158" i="9"/>
  <c r="P5162" i="9"/>
  <c r="P5166" i="9"/>
  <c r="P5170" i="9"/>
  <c r="P5174" i="9"/>
  <c r="P5178" i="9"/>
  <c r="P5182" i="9"/>
  <c r="P5186" i="9"/>
  <c r="P5190" i="9"/>
  <c r="P5194" i="9"/>
  <c r="P5198" i="9"/>
  <c r="P5203" i="9"/>
  <c r="P5207" i="9"/>
  <c r="P5211" i="9"/>
  <c r="P5216" i="9"/>
  <c r="P5220" i="9"/>
  <c r="P5224" i="9"/>
  <c r="P5228" i="9"/>
  <c r="P5232" i="9"/>
  <c r="P5236" i="9"/>
  <c r="P5240" i="9"/>
  <c r="P5244" i="9"/>
  <c r="P5248" i="9"/>
  <c r="P5252" i="9"/>
  <c r="P5256" i="9"/>
  <c r="P5260" i="9"/>
  <c r="P5264" i="9"/>
  <c r="P5268" i="9"/>
  <c r="P5272" i="9"/>
  <c r="P5276" i="9"/>
  <c r="P5281" i="9"/>
  <c r="P5286" i="9"/>
  <c r="P5290" i="9"/>
  <c r="P5294" i="9"/>
  <c r="P5298" i="9"/>
  <c r="P5302" i="9"/>
  <c r="P5306" i="9"/>
  <c r="P5310" i="9"/>
  <c r="P5314" i="9"/>
  <c r="P5318" i="9"/>
  <c r="P5322" i="9"/>
  <c r="P5326" i="9"/>
  <c r="P5330" i="9"/>
  <c r="P5334" i="9"/>
  <c r="P5338" i="9"/>
  <c r="P5342" i="9"/>
  <c r="P5347" i="9"/>
  <c r="P5351" i="9"/>
  <c r="P5355" i="9"/>
  <c r="P5360" i="9"/>
  <c r="P5364" i="9"/>
  <c r="P5368" i="9"/>
  <c r="P5372" i="9"/>
  <c r="P5376" i="9"/>
  <c r="P5380" i="9"/>
  <c r="P5384" i="9"/>
  <c r="P5388" i="9"/>
  <c r="P5392" i="9"/>
  <c r="P5396" i="9"/>
  <c r="P5400" i="9"/>
  <c r="P5404" i="9"/>
  <c r="P5408" i="9"/>
  <c r="P5412" i="9"/>
  <c r="P5416" i="9"/>
  <c r="P5420" i="9"/>
  <c r="P5424" i="9"/>
  <c r="P5428" i="9"/>
  <c r="P5432" i="9"/>
  <c r="P5436" i="9"/>
  <c r="P5441" i="9"/>
  <c r="P5445" i="9"/>
  <c r="P5449" i="9"/>
  <c r="P5453" i="9"/>
  <c r="P5457" i="9"/>
  <c r="P5461" i="9"/>
  <c r="P5465" i="9"/>
  <c r="P5469" i="9"/>
  <c r="P5473" i="9"/>
  <c r="P5477" i="9"/>
  <c r="P5481" i="9"/>
  <c r="P5485" i="9"/>
  <c r="P5489" i="9"/>
  <c r="P5493" i="9"/>
  <c r="P5497" i="9"/>
  <c r="P5501" i="9"/>
  <c r="P5505" i="9"/>
  <c r="P5509" i="9"/>
  <c r="P5513" i="9"/>
  <c r="P5517" i="9"/>
  <c r="P5521" i="9"/>
  <c r="P5525" i="9"/>
  <c r="P5529" i="9"/>
  <c r="P5533" i="9"/>
  <c r="P5537" i="9"/>
  <c r="P5541" i="9"/>
  <c r="P5545" i="9"/>
  <c r="P5549" i="9"/>
  <c r="P5553" i="9"/>
  <c r="P5557" i="9"/>
  <c r="P5561" i="9"/>
  <c r="P5565" i="9"/>
  <c r="P5569" i="9"/>
  <c r="P5573" i="9"/>
  <c r="P5577" i="9"/>
  <c r="P5581" i="9"/>
  <c r="P5585" i="9"/>
  <c r="P5589" i="9"/>
  <c r="P5593" i="9"/>
  <c r="P5597" i="9"/>
  <c r="P5601" i="9"/>
  <c r="P5605" i="9"/>
  <c r="P5609" i="9"/>
  <c r="P5613" i="9"/>
  <c r="P5617" i="9"/>
  <c r="P5621" i="9"/>
  <c r="P5625" i="9"/>
  <c r="P5629" i="9"/>
  <c r="P5633" i="9"/>
  <c r="P5637" i="9"/>
  <c r="P5975" i="9"/>
  <c r="P4651" i="9"/>
  <c r="P4655" i="9"/>
  <c r="P4659" i="9"/>
  <c r="P4663" i="9"/>
  <c r="P4667" i="9"/>
  <c r="P4671" i="9"/>
  <c r="P4676" i="9"/>
  <c r="P4680" i="9"/>
  <c r="P4684" i="9"/>
  <c r="P4688" i="9"/>
  <c r="P4692" i="9"/>
  <c r="P4696" i="9"/>
  <c r="P4701" i="9"/>
  <c r="P4705" i="9"/>
  <c r="P4709" i="9"/>
  <c r="P4713" i="9"/>
  <c r="P4717" i="9"/>
  <c r="P4721" i="9"/>
  <c r="P4725" i="9"/>
  <c r="P4729" i="9"/>
  <c r="P4733" i="9"/>
  <c r="P4737" i="9"/>
  <c r="P4741" i="9"/>
  <c r="P4745" i="9"/>
  <c r="P4749" i="9"/>
  <c r="P4753" i="9"/>
  <c r="P4757" i="9"/>
  <c r="P4761" i="9"/>
  <c r="P4766" i="9"/>
  <c r="P4770" i="9"/>
  <c r="P4774" i="9"/>
  <c r="P4779" i="9"/>
  <c r="P4783" i="9"/>
  <c r="P4787" i="9"/>
  <c r="P4791" i="9"/>
  <c r="P4795" i="9"/>
  <c r="P4799" i="9"/>
  <c r="P4803" i="9"/>
  <c r="P4807" i="9"/>
  <c r="P4811" i="9"/>
  <c r="P4815" i="9"/>
  <c r="P4819" i="9"/>
  <c r="P4824" i="9"/>
  <c r="P4828" i="9"/>
  <c r="P4832" i="9"/>
  <c r="P4836" i="9"/>
  <c r="P4840" i="9"/>
  <c r="P4844" i="9"/>
  <c r="P4849" i="9"/>
  <c r="P4853" i="9"/>
  <c r="P4857" i="9"/>
  <c r="P4861" i="9"/>
  <c r="P4865" i="9"/>
  <c r="P4869" i="9"/>
  <c r="P4873" i="9"/>
  <c r="P4877" i="9"/>
  <c r="P4881" i="9"/>
  <c r="P4885" i="9"/>
  <c r="P4889" i="9"/>
  <c r="P4893" i="9"/>
  <c r="P4897" i="9"/>
  <c r="P4901" i="9"/>
  <c r="P4905" i="9"/>
  <c r="P4909" i="9"/>
  <c r="P4913" i="9"/>
  <c r="P4917" i="9"/>
  <c r="P4921" i="9"/>
  <c r="P4925" i="9"/>
  <c r="P4929" i="9"/>
  <c r="P4933" i="9"/>
  <c r="P4937" i="9"/>
  <c r="P4941" i="9"/>
  <c r="P4945" i="9"/>
  <c r="P4949" i="9"/>
  <c r="P4954" i="9"/>
  <c r="P4958" i="9"/>
  <c r="P4962" i="9"/>
  <c r="P4966" i="9"/>
  <c r="P4970" i="9"/>
  <c r="P4975" i="9"/>
  <c r="P4979" i="9"/>
  <c r="P4983" i="9"/>
  <c r="P4987" i="9"/>
  <c r="P4991" i="9"/>
  <c r="P4995" i="9"/>
  <c r="P4999" i="9"/>
  <c r="P5003" i="9"/>
  <c r="P5007" i="9"/>
  <c r="P5011" i="9"/>
  <c r="P5015" i="9"/>
  <c r="P5019" i="9"/>
  <c r="P5023" i="9"/>
  <c r="P5027" i="9"/>
  <c r="P5031" i="9"/>
  <c r="P5035" i="9"/>
  <c r="P5039" i="9"/>
  <c r="P5043" i="9"/>
  <c r="P5047" i="9"/>
  <c r="P5051" i="9"/>
  <c r="P5055" i="9"/>
  <c r="P5059" i="9"/>
  <c r="P5063" i="9"/>
  <c r="P5067" i="9"/>
  <c r="P5071" i="9"/>
  <c r="P5076" i="9"/>
  <c r="P5080" i="9"/>
  <c r="P5084" i="9"/>
  <c r="P5089" i="9"/>
  <c r="P5093" i="9"/>
  <c r="P5097" i="9"/>
  <c r="P5101" i="9"/>
  <c r="P5105" i="9"/>
  <c r="P5109" i="9"/>
  <c r="P5113" i="9"/>
  <c r="P5117" i="9"/>
  <c r="P5121" i="9"/>
  <c r="P5125" i="9"/>
  <c r="P5129" i="9"/>
  <c r="P5133" i="9"/>
  <c r="P5137" i="9"/>
  <c r="P5142" i="9"/>
  <c r="P5146" i="9"/>
  <c r="P5151" i="9"/>
  <c r="P5155" i="9"/>
  <c r="P5159" i="9"/>
  <c r="P5163" i="9"/>
  <c r="P5167" i="9"/>
  <c r="P5171" i="9"/>
  <c r="P5175" i="9"/>
  <c r="P5179" i="9"/>
  <c r="P5183" i="9"/>
  <c r="P5187" i="9"/>
  <c r="P5191" i="9"/>
  <c r="P5195" i="9"/>
  <c r="P5199" i="9"/>
  <c r="P5204" i="9"/>
  <c r="P5208" i="9"/>
  <c r="P5212" i="9"/>
  <c r="P5217" i="9"/>
  <c r="P5221" i="9"/>
  <c r="P5225" i="9"/>
  <c r="P5229" i="9"/>
  <c r="P5233" i="9"/>
  <c r="P5237" i="9"/>
  <c r="P5241" i="9"/>
  <c r="P5245" i="9"/>
  <c r="P5249" i="9"/>
  <c r="P5253" i="9"/>
  <c r="P5257" i="9"/>
  <c r="P5261" i="9"/>
  <c r="P5265" i="9"/>
  <c r="P5269" i="9"/>
  <c r="P5273" i="9"/>
  <c r="P5277" i="9"/>
  <c r="P5283" i="9"/>
  <c r="P5287" i="9"/>
  <c r="P5291" i="9"/>
  <c r="P5295" i="9"/>
  <c r="P5299" i="9"/>
  <c r="P5303" i="9"/>
  <c r="P5307" i="9"/>
  <c r="P5311" i="9"/>
  <c r="P5315" i="9"/>
  <c r="P5319" i="9"/>
  <c r="P5323" i="9"/>
  <c r="P5327" i="9"/>
  <c r="P5331" i="9"/>
  <c r="P5335" i="9"/>
  <c r="P5339" i="9"/>
  <c r="P5343" i="9"/>
  <c r="P5348" i="9"/>
  <c r="P5352" i="9"/>
  <c r="P5356" i="9"/>
  <c r="P5361" i="9"/>
  <c r="P5365" i="9"/>
  <c r="P5369" i="9"/>
  <c r="P5373" i="9"/>
  <c r="P5377" i="9"/>
  <c r="P5381" i="9"/>
  <c r="P5385" i="9"/>
  <c r="P5389" i="9"/>
  <c r="P5393" i="9"/>
  <c r="P5397" i="9"/>
  <c r="P5401" i="9"/>
  <c r="P5405" i="9"/>
  <c r="P5409" i="9"/>
  <c r="P5413" i="9"/>
  <c r="P5417" i="9"/>
  <c r="P5421" i="9"/>
  <c r="P5425" i="9"/>
  <c r="P5429" i="9"/>
  <c r="P5433" i="9"/>
  <c r="P5437" i="9"/>
  <c r="P5442" i="9"/>
  <c r="P5446" i="9"/>
  <c r="P5450" i="9"/>
  <c r="P5454" i="9"/>
  <c r="P5458" i="9"/>
  <c r="P5462" i="9"/>
  <c r="P5466" i="9"/>
  <c r="P5470" i="9"/>
  <c r="P5474" i="9"/>
  <c r="P5478" i="9"/>
  <c r="P5482" i="9"/>
  <c r="P5486" i="9"/>
  <c r="P5490" i="9"/>
  <c r="P5494" i="9"/>
  <c r="P5498" i="9"/>
  <c r="P5502" i="9"/>
  <c r="P5506" i="9"/>
  <c r="P5510" i="9"/>
  <c r="P5514" i="9"/>
  <c r="P5518" i="9"/>
  <c r="P5522" i="9"/>
  <c r="P5526" i="9"/>
  <c r="P5530" i="9"/>
  <c r="P5534" i="9"/>
  <c r="P5538" i="9"/>
  <c r="P5542" i="9"/>
  <c r="P5546" i="9"/>
  <c r="P5550" i="9"/>
  <c r="P5554" i="9"/>
  <c r="P5558" i="9"/>
  <c r="P5562" i="9"/>
  <c r="P5566" i="9"/>
  <c r="P5570" i="9"/>
  <c r="P5574" i="9"/>
  <c r="P5578" i="9"/>
  <c r="P5582" i="9"/>
  <c r="P5586" i="9"/>
  <c r="P5590" i="9"/>
  <c r="P5594" i="9"/>
  <c r="P5598" i="9"/>
  <c r="P5602" i="9"/>
  <c r="P5606" i="9"/>
  <c r="P5610" i="9"/>
  <c r="P5614" i="9"/>
  <c r="P5618" i="9"/>
  <c r="P5622" i="9"/>
  <c r="P5626" i="9"/>
  <c r="P5630" i="9"/>
  <c r="P5634" i="9"/>
  <c r="P5086" i="9"/>
  <c r="P5214" i="9"/>
  <c r="P5358" i="9"/>
  <c r="P4648" i="9"/>
  <c r="P4652" i="9"/>
  <c r="P4656" i="9"/>
  <c r="P4660" i="9"/>
  <c r="P4664" i="9"/>
  <c r="P4668" i="9"/>
  <c r="P4672" i="9"/>
  <c r="P4677" i="9"/>
  <c r="P4681" i="9"/>
  <c r="P4685" i="9"/>
  <c r="P4689" i="9"/>
  <c r="P4693" i="9"/>
  <c r="P4698" i="9"/>
  <c r="P4702" i="9"/>
  <c r="P4706" i="9"/>
  <c r="P4710" i="9"/>
  <c r="P4714" i="9"/>
  <c r="P4718" i="9"/>
  <c r="P4722" i="9"/>
  <c r="P4726" i="9"/>
  <c r="P4730" i="9"/>
  <c r="P4734" i="9"/>
  <c r="P4738" i="9"/>
  <c r="P4742" i="9"/>
  <c r="P4746" i="9"/>
  <c r="P4750" i="9"/>
  <c r="P4754" i="9"/>
  <c r="P4758" i="9"/>
  <c r="P4763" i="9"/>
  <c r="P4767" i="9"/>
  <c r="P4771" i="9"/>
  <c r="P4775" i="9"/>
  <c r="P4780" i="9"/>
  <c r="P4784" i="9"/>
  <c r="P4788" i="9"/>
  <c r="P4792" i="9"/>
  <c r="P4796" i="9"/>
  <c r="P4800" i="9"/>
  <c r="P4804" i="9"/>
  <c r="P4808" i="9"/>
  <c r="P4812" i="9"/>
  <c r="P4816" i="9"/>
  <c r="P4820" i="9"/>
  <c r="P4825" i="9"/>
  <c r="P4829" i="9"/>
  <c r="P4833" i="9"/>
  <c r="P4837" i="9"/>
  <c r="P4841" i="9"/>
  <c r="P4845" i="9"/>
  <c r="P4850" i="9"/>
  <c r="P4854" i="9"/>
  <c r="P4858" i="9"/>
  <c r="P4862" i="9"/>
  <c r="P4866" i="9"/>
  <c r="P4870" i="9"/>
  <c r="P4874" i="9"/>
  <c r="P4878" i="9"/>
  <c r="P4882" i="9"/>
  <c r="P4886" i="9"/>
  <c r="P4890" i="9"/>
  <c r="P4894" i="9"/>
  <c r="P4898" i="9"/>
  <c r="P4902" i="9"/>
  <c r="P4906" i="9"/>
  <c r="P4910" i="9"/>
  <c r="P4914" i="9"/>
  <c r="P4918" i="9"/>
  <c r="P4922" i="9"/>
  <c r="P4926" i="9"/>
  <c r="P4930" i="9"/>
  <c r="P4934" i="9"/>
  <c r="P4938" i="9"/>
  <c r="P4942" i="9"/>
  <c r="P4946" i="9"/>
  <c r="P4951" i="9"/>
  <c r="P4955" i="9"/>
  <c r="P4959" i="9"/>
  <c r="P4963" i="9"/>
  <c r="P4967" i="9"/>
  <c r="P4971" i="9"/>
  <c r="P4976" i="9"/>
  <c r="P4980" i="9"/>
  <c r="P4984" i="9"/>
  <c r="P4988" i="9"/>
  <c r="P4992" i="9"/>
  <c r="P4996" i="9"/>
  <c r="P5000" i="9"/>
  <c r="P5004" i="9"/>
  <c r="P5008" i="9"/>
  <c r="P5012" i="9"/>
  <c r="P5016" i="9"/>
  <c r="P5020" i="9"/>
  <c r="P5024" i="9"/>
  <c r="P5028" i="9"/>
  <c r="P5032" i="9"/>
  <c r="P5036" i="9"/>
  <c r="P5040" i="9"/>
  <c r="P5044" i="9"/>
  <c r="P5048" i="9"/>
  <c r="P5052" i="9"/>
  <c r="P5056" i="9"/>
  <c r="P5060" i="9"/>
  <c r="P5064" i="9"/>
  <c r="P5068" i="9"/>
  <c r="P5072" i="9"/>
  <c r="P5077" i="9"/>
  <c r="P5081" i="9"/>
  <c r="P5085" i="9"/>
  <c r="P5090" i="9"/>
  <c r="P5094" i="9"/>
  <c r="P5098" i="9"/>
  <c r="P5102" i="9"/>
  <c r="P5106" i="9"/>
  <c r="P5110" i="9"/>
  <c r="P5114" i="9"/>
  <c r="P5118" i="9"/>
  <c r="P5122" i="9"/>
  <c r="P5126" i="9"/>
  <c r="P5130" i="9"/>
  <c r="P5134" i="9"/>
  <c r="P5139" i="9"/>
  <c r="P5143" i="9"/>
  <c r="P5147" i="9"/>
  <c r="P5152" i="9"/>
  <c r="P5156" i="9"/>
  <c r="P5160" i="9"/>
  <c r="P5164" i="9"/>
  <c r="P5168" i="9"/>
  <c r="P5172" i="9"/>
  <c r="P5176" i="9"/>
  <c r="P5180" i="9"/>
  <c r="P5184" i="9"/>
  <c r="P5188" i="9"/>
  <c r="P5192" i="9"/>
  <c r="P5196" i="9"/>
  <c r="P5200" i="9"/>
  <c r="P5205" i="9"/>
  <c r="P5209" i="9"/>
  <c r="P5213" i="9"/>
  <c r="P5218" i="9"/>
  <c r="P5222" i="9"/>
  <c r="P5226" i="9"/>
  <c r="P5230" i="9"/>
  <c r="P5234" i="9"/>
  <c r="P5238" i="9"/>
  <c r="P5242" i="9"/>
  <c r="P5246" i="9"/>
  <c r="P5250" i="9"/>
  <c r="P5254" i="9"/>
  <c r="P5258" i="9"/>
  <c r="P5262" i="9"/>
  <c r="P5266" i="9"/>
  <c r="P5270" i="9"/>
  <c r="P5274" i="9"/>
  <c r="P5279" i="9"/>
  <c r="P5284" i="9"/>
  <c r="P5288" i="9"/>
  <c r="P5292" i="9"/>
  <c r="P5296" i="9"/>
  <c r="P5300" i="9"/>
  <c r="P5304" i="9"/>
  <c r="P5308" i="9"/>
  <c r="P5312" i="9"/>
  <c r="P5316" i="9"/>
  <c r="P5320" i="9"/>
  <c r="P5324" i="9"/>
  <c r="P5328" i="9"/>
  <c r="P5332" i="9"/>
  <c r="P5336" i="9"/>
  <c r="P5340" i="9"/>
  <c r="P5344" i="9"/>
  <c r="P5349" i="9"/>
  <c r="P5353" i="9"/>
  <c r="P5357" i="9"/>
  <c r="P5362" i="9"/>
  <c r="P5366" i="9"/>
  <c r="P5370" i="9"/>
  <c r="P5374" i="9"/>
  <c r="P5378" i="9"/>
  <c r="P5382" i="9"/>
  <c r="P5386" i="9"/>
  <c r="P5390" i="9"/>
  <c r="P5394" i="9"/>
  <c r="P5398" i="9"/>
  <c r="P5402" i="9"/>
  <c r="P5406" i="9"/>
  <c r="P5410" i="9"/>
  <c r="P5414" i="9"/>
  <c r="P5418" i="9"/>
  <c r="P5422" i="9"/>
  <c r="P5426" i="9"/>
  <c r="P5430" i="9"/>
  <c r="P5434" i="9"/>
  <c r="P5439" i="9"/>
  <c r="P5443" i="9"/>
  <c r="P5447" i="9"/>
  <c r="P5451" i="9"/>
  <c r="P5455" i="9"/>
  <c r="P5459" i="9"/>
  <c r="P5463" i="9"/>
  <c r="P5467" i="9"/>
  <c r="P5471" i="9"/>
  <c r="P5475" i="9"/>
  <c r="P5479" i="9"/>
  <c r="P5483" i="9"/>
  <c r="P5487" i="9"/>
  <c r="P5491" i="9"/>
  <c r="P5495" i="9"/>
  <c r="P5499" i="9"/>
  <c r="P5503" i="9"/>
  <c r="P5507" i="9"/>
  <c r="P5511" i="9"/>
  <c r="P5515" i="9"/>
  <c r="P5519" i="9"/>
  <c r="P5523" i="9"/>
  <c r="P5527" i="9"/>
  <c r="P5531" i="9"/>
  <c r="P5535" i="9"/>
  <c r="P5539" i="9"/>
  <c r="P5543" i="9"/>
  <c r="P5547" i="9"/>
  <c r="P5551" i="9"/>
  <c r="P5555" i="9"/>
  <c r="P5559" i="9"/>
  <c r="P5563" i="9"/>
  <c r="P5567" i="9"/>
  <c r="P5571" i="9"/>
  <c r="P5575" i="9"/>
  <c r="P5579" i="9"/>
  <c r="P5583" i="9"/>
  <c r="P5587" i="9"/>
  <c r="P5643" i="9"/>
  <c r="P5647" i="9"/>
  <c r="P5651" i="9"/>
  <c r="P5655" i="9"/>
  <c r="P5659" i="9"/>
  <c r="P5663" i="9"/>
  <c r="P5667" i="9"/>
  <c r="P5671" i="9"/>
  <c r="P5675" i="9"/>
  <c r="P5679" i="9"/>
  <c r="P5683" i="9"/>
  <c r="P5687" i="9"/>
  <c r="P5691" i="9"/>
  <c r="P5695" i="9"/>
  <c r="P5699" i="9"/>
  <c r="P5703" i="9"/>
  <c r="P5707" i="9"/>
  <c r="P5711" i="9"/>
  <c r="P5715" i="9"/>
  <c r="P5719" i="9"/>
  <c r="P5723" i="9"/>
  <c r="P5727" i="9"/>
  <c r="P5731" i="9"/>
  <c r="P5735" i="9"/>
  <c r="P5739" i="9"/>
  <c r="P4822" i="9"/>
  <c r="P5074" i="9"/>
  <c r="P5202" i="9"/>
  <c r="P5346" i="9"/>
  <c r="P4859" i="9"/>
  <c r="P4863" i="9"/>
  <c r="P4867" i="9"/>
  <c r="P4871" i="9"/>
  <c r="P4875" i="9"/>
  <c r="P4879" i="9"/>
  <c r="P4883" i="9"/>
  <c r="P4887" i="9"/>
  <c r="P4891" i="9"/>
  <c r="P4895" i="9"/>
  <c r="P4899" i="9"/>
  <c r="P4903" i="9"/>
  <c r="P4907" i="9"/>
  <c r="P4911" i="9"/>
  <c r="P4915" i="9"/>
  <c r="P4919" i="9"/>
  <c r="P4923" i="9"/>
  <c r="P4927" i="9"/>
  <c r="P4931" i="9"/>
  <c r="P4935" i="9"/>
  <c r="P4939" i="9"/>
  <c r="P4943" i="9"/>
  <c r="P4947" i="9"/>
  <c r="P4952" i="9"/>
  <c r="P4956" i="9"/>
  <c r="P4960" i="9"/>
  <c r="P4964" i="9"/>
  <c r="P4968" i="9"/>
  <c r="P4972" i="9"/>
  <c r="P4977" i="9"/>
  <c r="P4981" i="9"/>
  <c r="P4985" i="9"/>
  <c r="P4989" i="9"/>
  <c r="P4993" i="9"/>
  <c r="P4997" i="9"/>
  <c r="P5001" i="9"/>
  <c r="P5005" i="9"/>
  <c r="P5009" i="9"/>
  <c r="P5013" i="9"/>
  <c r="P5017" i="9"/>
  <c r="P5021" i="9"/>
  <c r="P5025" i="9"/>
  <c r="P5029" i="9"/>
  <c r="P5033" i="9"/>
  <c r="P5037" i="9"/>
  <c r="P5041" i="9"/>
  <c r="P5045" i="9"/>
  <c r="P5049" i="9"/>
  <c r="P5053" i="9"/>
  <c r="P5057" i="9"/>
  <c r="P5061" i="9"/>
  <c r="P5065" i="9"/>
  <c r="P5069" i="9"/>
  <c r="P5073" i="9"/>
  <c r="P5078" i="9"/>
  <c r="P5082" i="9"/>
  <c r="P5087" i="9"/>
  <c r="P5091" i="9"/>
  <c r="P5095" i="9"/>
  <c r="P5099" i="9"/>
  <c r="P5103" i="9"/>
  <c r="P5107" i="9"/>
  <c r="P5111" i="9"/>
  <c r="P5115" i="9"/>
  <c r="P5119" i="9"/>
  <c r="P5123" i="9"/>
  <c r="P5127" i="9"/>
  <c r="P5131" i="9"/>
  <c r="P5135" i="9"/>
  <c r="P5140" i="9"/>
  <c r="P5144" i="9"/>
  <c r="P5148" i="9"/>
  <c r="P5153" i="9"/>
  <c r="P5157" i="9"/>
  <c r="P5161" i="9"/>
  <c r="P5165" i="9"/>
  <c r="P5169" i="9"/>
  <c r="P5173" i="9"/>
  <c r="P5177" i="9"/>
  <c r="P5181" i="9"/>
  <c r="P5185" i="9"/>
  <c r="P5189" i="9"/>
  <c r="P5193" i="9"/>
  <c r="P5197" i="9"/>
  <c r="P5201" i="9"/>
  <c r="P5206" i="9"/>
  <c r="P5210" i="9"/>
  <c r="P5215" i="9"/>
  <c r="P5219" i="9"/>
  <c r="P5223" i="9"/>
  <c r="P5227" i="9"/>
  <c r="P5231" i="9"/>
  <c r="P5235" i="9"/>
  <c r="P5239" i="9"/>
  <c r="P5243" i="9"/>
  <c r="P5247" i="9"/>
  <c r="P5251" i="9"/>
  <c r="P5255" i="9"/>
  <c r="P5259" i="9"/>
  <c r="P5263" i="9"/>
  <c r="P5267" i="9"/>
  <c r="P5271" i="9"/>
  <c r="P5275" i="9"/>
  <c r="P5280" i="9"/>
  <c r="P5285" i="9"/>
  <c r="P5289" i="9"/>
  <c r="P5293" i="9"/>
  <c r="P5297" i="9"/>
  <c r="P5301" i="9"/>
  <c r="P5305" i="9"/>
  <c r="P5309" i="9"/>
  <c r="P5313" i="9"/>
  <c r="P5317" i="9"/>
  <c r="P5321" i="9"/>
  <c r="P5325" i="9"/>
  <c r="P5329" i="9"/>
  <c r="P5333" i="9"/>
  <c r="P5337" i="9"/>
  <c r="P5341" i="9"/>
  <c r="P5345" i="9"/>
  <c r="P5350" i="9"/>
  <c r="P5354" i="9"/>
  <c r="P5359" i="9"/>
  <c r="P5363" i="9"/>
  <c r="P5367" i="9"/>
  <c r="P5371" i="9"/>
  <c r="P5375" i="9"/>
  <c r="P5379" i="9"/>
  <c r="P5383" i="9"/>
  <c r="P5387" i="9"/>
  <c r="P5391" i="9"/>
  <c r="P5395" i="9"/>
  <c r="P5399" i="9"/>
  <c r="P5403" i="9"/>
  <c r="P5407" i="9"/>
  <c r="P5411" i="9"/>
  <c r="P5415" i="9"/>
  <c r="P5419" i="9"/>
  <c r="P5423" i="9"/>
  <c r="P5427" i="9"/>
  <c r="P5431" i="9"/>
  <c r="P5435" i="9"/>
  <c r="P5440" i="9"/>
  <c r="P5444" i="9"/>
  <c r="P5448" i="9"/>
  <c r="P5452" i="9"/>
  <c r="P5456" i="9"/>
  <c r="P5460" i="9"/>
  <c r="P5464" i="9"/>
  <c r="P5468" i="9"/>
  <c r="P5472" i="9"/>
  <c r="P5476" i="9"/>
  <c r="P5480" i="9"/>
  <c r="P5484" i="9"/>
  <c r="P5488" i="9"/>
  <c r="P5492" i="9"/>
  <c r="P5496" i="9"/>
  <c r="P5500" i="9"/>
  <c r="P5504" i="9"/>
  <c r="P5508" i="9"/>
  <c r="P5512" i="9"/>
  <c r="P5516" i="9"/>
  <c r="P5520" i="9"/>
  <c r="P5524" i="9"/>
  <c r="P5528" i="9"/>
  <c r="P5532" i="9"/>
  <c r="P5536" i="9"/>
  <c r="P5540" i="9"/>
  <c r="P5544" i="9"/>
  <c r="P5548" i="9"/>
  <c r="P5552" i="9"/>
  <c r="P5556" i="9"/>
  <c r="P5560" i="9"/>
  <c r="P5564" i="9"/>
  <c r="P5568" i="9"/>
  <c r="P5572" i="9"/>
  <c r="P5576" i="9"/>
  <c r="P5580" i="9"/>
  <c r="P5584" i="9"/>
  <c r="P5588" i="9"/>
  <c r="P5592" i="9"/>
  <c r="P5596" i="9"/>
  <c r="P5600" i="9"/>
  <c r="P5604" i="9"/>
  <c r="P5608" i="9"/>
  <c r="P5612" i="9"/>
  <c r="P5616" i="9"/>
  <c r="P5620" i="9"/>
  <c r="P5624" i="9"/>
  <c r="P5628" i="9"/>
  <c r="P5632" i="9"/>
  <c r="P5636" i="9"/>
  <c r="P5744" i="9"/>
  <c r="P5748" i="9"/>
  <c r="P5752" i="9"/>
  <c r="P5756" i="9"/>
  <c r="P5760" i="9"/>
  <c r="P5764" i="9"/>
  <c r="P5768" i="9"/>
  <c r="P5772" i="9"/>
  <c r="P5776" i="9"/>
  <c r="P5780" i="9"/>
  <c r="P5784" i="9"/>
  <c r="P5788" i="9"/>
  <c r="P5792" i="9"/>
  <c r="P5796" i="9"/>
  <c r="P5800" i="9"/>
  <c r="P5804" i="9"/>
  <c r="P5808" i="9"/>
  <c r="P5812" i="9"/>
  <c r="P5816" i="9"/>
  <c r="P5820" i="9"/>
  <c r="P5824" i="9"/>
  <c r="P5828" i="9"/>
  <c r="P5832" i="9"/>
  <c r="P5836" i="9"/>
  <c r="P5840" i="9"/>
  <c r="P5844" i="9"/>
  <c r="P5848" i="9"/>
  <c r="P5852" i="9"/>
  <c r="P5856" i="9"/>
  <c r="P5860" i="9"/>
  <c r="P5864" i="9"/>
  <c r="P5868" i="9"/>
  <c r="P5872" i="9"/>
  <c r="P5876" i="9"/>
  <c r="P5880" i="9"/>
  <c r="P5884" i="9"/>
  <c r="P5888" i="9"/>
  <c r="P5893" i="9"/>
  <c r="P5897" i="9"/>
  <c r="P5901" i="9"/>
  <c r="P5905" i="9"/>
  <c r="P5909" i="9"/>
  <c r="P5913" i="9"/>
  <c r="P5917" i="9"/>
  <c r="P5921" i="9"/>
  <c r="P5925" i="9"/>
  <c r="P5929" i="9"/>
  <c r="P5933" i="9"/>
  <c r="P5937" i="9"/>
  <c r="P5941" i="9"/>
  <c r="P5945" i="9"/>
  <c r="P5949" i="9"/>
  <c r="P5953" i="9"/>
  <c r="P5958" i="9"/>
  <c r="P5962" i="9"/>
  <c r="P5966" i="9"/>
  <c r="P5970" i="9"/>
  <c r="P5974" i="9"/>
  <c r="P5979" i="9"/>
  <c r="P5983" i="9"/>
  <c r="P5987" i="9"/>
  <c r="P5991" i="9"/>
  <c r="P5995" i="9"/>
  <c r="P5999" i="9"/>
  <c r="P6003" i="9"/>
  <c r="P6007" i="9"/>
  <c r="P6011" i="9"/>
  <c r="P6015" i="9"/>
  <c r="P6020" i="9"/>
  <c r="P6024" i="9"/>
  <c r="P6028" i="9"/>
  <c r="P6032" i="9"/>
  <c r="P6036" i="9"/>
  <c r="P6040" i="9"/>
  <c r="P6044" i="9"/>
  <c r="P6048" i="9"/>
  <c r="P6053" i="9"/>
  <c r="P6057" i="9"/>
  <c r="P6061" i="9"/>
  <c r="P6065" i="9"/>
  <c r="P6069" i="9"/>
  <c r="P6073" i="9"/>
  <c r="P6077" i="9"/>
  <c r="P6081" i="9"/>
  <c r="P6085" i="9"/>
  <c r="P6089" i="9"/>
  <c r="P6093" i="9"/>
  <c r="P6097" i="9"/>
  <c r="P6101" i="9"/>
  <c r="P6105" i="9"/>
  <c r="P6109" i="9"/>
  <c r="P6113" i="9"/>
  <c r="P6117" i="9"/>
  <c r="P6121" i="9"/>
  <c r="P6125" i="9"/>
  <c r="P6129" i="9"/>
  <c r="P6133" i="9"/>
  <c r="P6137" i="9"/>
  <c r="P6141" i="9"/>
  <c r="P6145" i="9"/>
  <c r="P6149" i="9"/>
  <c r="P6153" i="9"/>
  <c r="P6157" i="9"/>
  <c r="P6161" i="9"/>
  <c r="P6165" i="9"/>
  <c r="P6169" i="9"/>
  <c r="P6173" i="9"/>
  <c r="P6177" i="9"/>
  <c r="P6181" i="9"/>
  <c r="P6185" i="9"/>
  <c r="P6189" i="9"/>
  <c r="P6194" i="9"/>
  <c r="P6198" i="9"/>
  <c r="P6202" i="9"/>
  <c r="P6208" i="9"/>
  <c r="P6212" i="9"/>
  <c r="P6213" i="9"/>
  <c r="P6217" i="9"/>
  <c r="P6221" i="9"/>
  <c r="P6226" i="9"/>
  <c r="P6230" i="9"/>
  <c r="P6234" i="9"/>
  <c r="P6239" i="9"/>
  <c r="P6243" i="9"/>
  <c r="P6247" i="9"/>
  <c r="P6252" i="9"/>
  <c r="P6258" i="9"/>
  <c r="P6263" i="9"/>
  <c r="P6268" i="9"/>
  <c r="P6272" i="9"/>
  <c r="P6277" i="9"/>
  <c r="P6279" i="9"/>
  <c r="P6284" i="9"/>
  <c r="P6290" i="9"/>
  <c r="P6295" i="9"/>
  <c r="P6300" i="9"/>
  <c r="P6304" i="9"/>
  <c r="P6309" i="9"/>
  <c r="P6311" i="9"/>
  <c r="P6316" i="9"/>
  <c r="P6322" i="9"/>
  <c r="P6326" i="9"/>
  <c r="P6331" i="9"/>
  <c r="P6335" i="9"/>
  <c r="P6340" i="9"/>
  <c r="P6346" i="9"/>
  <c r="P6352" i="9"/>
  <c r="P6356" i="9"/>
  <c r="P6360" i="9"/>
  <c r="P6365" i="9"/>
  <c r="P6369" i="9"/>
  <c r="P6370" i="9"/>
  <c r="P6376" i="9"/>
  <c r="P6380" i="9"/>
  <c r="P6384" i="9"/>
  <c r="P6385" i="9"/>
  <c r="P6387" i="9"/>
  <c r="P6391" i="9"/>
  <c r="P6395" i="9"/>
  <c r="P6400" i="9"/>
  <c r="P6404" i="9"/>
  <c r="P6408" i="9"/>
  <c r="P6412" i="9"/>
  <c r="P6416" i="9"/>
  <c r="P6420" i="9"/>
  <c r="P6424" i="9"/>
  <c r="P6428" i="9"/>
  <c r="P6432" i="9"/>
  <c r="P6436" i="9"/>
  <c r="P6440" i="9"/>
  <c r="P6444" i="9"/>
  <c r="P6448" i="9"/>
  <c r="P6452" i="9"/>
  <c r="P6456" i="9"/>
  <c r="P6460" i="9"/>
  <c r="P6464" i="9"/>
  <c r="P6468" i="9"/>
  <c r="P6472" i="9"/>
  <c r="P6476" i="9"/>
  <c r="P6480" i="9"/>
  <c r="P6484" i="9"/>
  <c r="P6488" i="9"/>
  <c r="P6492" i="9"/>
  <c r="P6496" i="9"/>
  <c r="P6500" i="9"/>
  <c r="P6504" i="9"/>
  <c r="P6508" i="9"/>
  <c r="P6512" i="9"/>
  <c r="P6516" i="9"/>
  <c r="P6520" i="9"/>
  <c r="P6524" i="9"/>
  <c r="P6528" i="9"/>
  <c r="P6532" i="9"/>
  <c r="P6536" i="9"/>
  <c r="P6540" i="9"/>
  <c r="P6544" i="9"/>
  <c r="P6548" i="9"/>
  <c r="P6552" i="9"/>
  <c r="P6556" i="9"/>
  <c r="P6560" i="9"/>
  <c r="P6564" i="9"/>
  <c r="P6568" i="9"/>
  <c r="P6572" i="9"/>
  <c r="P6576" i="9"/>
  <c r="P6580" i="9"/>
  <c r="P6584" i="9"/>
  <c r="P6588" i="9"/>
  <c r="P6592" i="9"/>
  <c r="P6596" i="9"/>
  <c r="P6600" i="9"/>
  <c r="P6604" i="9"/>
  <c r="P6608" i="9"/>
  <c r="P6612" i="9"/>
  <c r="P6616" i="9"/>
  <c r="P6620" i="9"/>
  <c r="P6624" i="9"/>
  <c r="P6628" i="9"/>
  <c r="P6632" i="9"/>
  <c r="P6636" i="9"/>
  <c r="P6640" i="9"/>
  <c r="P6644" i="9"/>
  <c r="P6650" i="9"/>
  <c r="P6654" i="9"/>
  <c r="P6658" i="9"/>
  <c r="P6666" i="9"/>
  <c r="P5591" i="9"/>
  <c r="P5595" i="9"/>
  <c r="P5599" i="9"/>
  <c r="P5603" i="9"/>
  <c r="P5607" i="9"/>
  <c r="P5611" i="9"/>
  <c r="P5615" i="9"/>
  <c r="P5619" i="9"/>
  <c r="P5623" i="9"/>
  <c r="P5627" i="9"/>
  <c r="P5631" i="9"/>
  <c r="P5635" i="9"/>
  <c r="P5644" i="9"/>
  <c r="P5648" i="9"/>
  <c r="P5652" i="9"/>
  <c r="P5656" i="9"/>
  <c r="P5660" i="9"/>
  <c r="P5664" i="9"/>
  <c r="P5668" i="9"/>
  <c r="P5672" i="9"/>
  <c r="P5676" i="9"/>
  <c r="P5680" i="9"/>
  <c r="P5684" i="9"/>
  <c r="P5688" i="9"/>
  <c r="P5692" i="9"/>
  <c r="P5696" i="9"/>
  <c r="P5700" i="9"/>
  <c r="P5704" i="9"/>
  <c r="P5708" i="9"/>
  <c r="P5712" i="9"/>
  <c r="P5716" i="9"/>
  <c r="P5720" i="9"/>
  <c r="P5724" i="9"/>
  <c r="P5728" i="9"/>
  <c r="P5732" i="9"/>
  <c r="P5736" i="9"/>
  <c r="P5740" i="9"/>
  <c r="P5745" i="9"/>
  <c r="P5749" i="9"/>
  <c r="P5753" i="9"/>
  <c r="P5757" i="9"/>
  <c r="P5761" i="9"/>
  <c r="P5765" i="9"/>
  <c r="P5769" i="9"/>
  <c r="P5773" i="9"/>
  <c r="P5777" i="9"/>
  <c r="P5781" i="9"/>
  <c r="P5785" i="9"/>
  <c r="P5789" i="9"/>
  <c r="P5793" i="9"/>
  <c r="P5797" i="9"/>
  <c r="P5801" i="9"/>
  <c r="P5805" i="9"/>
  <c r="P5809" i="9"/>
  <c r="P5813" i="9"/>
  <c r="P5817" i="9"/>
  <c r="P5821" i="9"/>
  <c r="P5825" i="9"/>
  <c r="P5829" i="9"/>
  <c r="P5833" i="9"/>
  <c r="P5837" i="9"/>
  <c r="P5841" i="9"/>
  <c r="P5845" i="9"/>
  <c r="P5849" i="9"/>
  <c r="P5853" i="9"/>
  <c r="P5857" i="9"/>
  <c r="P5861" i="9"/>
  <c r="P5865" i="9"/>
  <c r="P5869" i="9"/>
  <c r="P5873" i="9"/>
  <c r="P5877" i="9"/>
  <c r="P5881" i="9"/>
  <c r="P5885" i="9"/>
  <c r="P5889" i="9"/>
  <c r="P5894" i="9"/>
  <c r="P5898" i="9"/>
  <c r="P5902" i="9"/>
  <c r="P5906" i="9"/>
  <c r="P5910" i="9"/>
  <c r="P5914" i="9"/>
  <c r="P5918" i="9"/>
  <c r="P5922" i="9"/>
  <c r="P5926" i="9"/>
  <c r="P5930" i="9"/>
  <c r="P5934" i="9"/>
  <c r="P5938" i="9"/>
  <c r="P5942" i="9"/>
  <c r="P5946" i="9"/>
  <c r="P5950" i="9"/>
  <c r="P5955" i="9"/>
  <c r="P5959" i="9"/>
  <c r="P5963" i="9"/>
  <c r="P5967" i="9"/>
  <c r="P5971" i="9"/>
  <c r="P5976" i="9"/>
  <c r="P5980" i="9"/>
  <c r="P5984" i="9"/>
  <c r="P5988" i="9"/>
  <c r="P5992" i="9"/>
  <c r="P5996" i="9"/>
  <c r="P6000" i="9"/>
  <c r="P6004" i="9"/>
  <c r="P6008" i="9"/>
  <c r="P6012" i="9"/>
  <c r="P6016" i="9"/>
  <c r="P6021" i="9"/>
  <c r="P6025" i="9"/>
  <c r="P6029" i="9"/>
  <c r="P6033" i="9"/>
  <c r="P6037" i="9"/>
  <c r="P6041" i="9"/>
  <c r="P6045" i="9"/>
  <c r="P6049" i="9"/>
  <c r="P6054" i="9"/>
  <c r="P6058" i="9"/>
  <c r="P6062" i="9"/>
  <c r="P6066" i="9"/>
  <c r="P6070" i="9"/>
  <c r="P6074" i="9"/>
  <c r="P6078" i="9"/>
  <c r="P6082" i="9"/>
  <c r="P6086" i="9"/>
  <c r="P6090" i="9"/>
  <c r="P6094" i="9"/>
  <c r="P6098" i="9"/>
  <c r="P6102" i="9"/>
  <c r="P6106" i="9"/>
  <c r="P6110" i="9"/>
  <c r="P6114" i="9"/>
  <c r="P6118" i="9"/>
  <c r="P6122" i="9"/>
  <c r="P6126" i="9"/>
  <c r="P6130" i="9"/>
  <c r="P6134" i="9"/>
  <c r="P6138" i="9"/>
  <c r="P6142" i="9"/>
  <c r="P6146" i="9"/>
  <c r="P6150" i="9"/>
  <c r="P6154" i="9"/>
  <c r="P6158" i="9"/>
  <c r="P6162" i="9"/>
  <c r="P6166" i="9"/>
  <c r="P6170" i="9"/>
  <c r="P6174" i="9"/>
  <c r="P6178" i="9"/>
  <c r="P6182" i="9"/>
  <c r="P6186" i="9"/>
  <c r="P6190" i="9"/>
  <c r="P6195" i="9"/>
  <c r="P6199" i="9"/>
  <c r="P6203" i="9"/>
  <c r="P6209" i="9"/>
  <c r="P6214" i="9"/>
  <c r="P6218" i="9"/>
  <c r="P6222" i="9"/>
  <c r="P6227" i="9"/>
  <c r="P6231" i="9"/>
  <c r="P6235" i="9"/>
  <c r="P6240" i="9"/>
  <c r="P6244" i="9"/>
  <c r="P6248" i="9"/>
  <c r="P6253" i="9"/>
  <c r="P6255" i="9"/>
  <c r="P6259" i="9"/>
  <c r="P6264" i="9"/>
  <c r="P6269" i="9"/>
  <c r="P6273" i="9"/>
  <c r="P6274" i="9"/>
  <c r="P6280" i="9"/>
  <c r="P6285" i="9"/>
  <c r="P6287" i="9"/>
  <c r="P6291" i="9"/>
  <c r="P6296" i="9"/>
  <c r="P6301" i="9"/>
  <c r="P6305" i="9"/>
  <c r="P6306" i="9"/>
  <c r="P6312" i="9"/>
  <c r="P6317" i="9"/>
  <c r="P6319" i="9"/>
  <c r="P6323" i="9"/>
  <c r="P6327" i="9"/>
  <c r="P6332" i="9"/>
  <c r="P6336" i="9"/>
  <c r="P6341" i="9"/>
  <c r="P6343" i="9"/>
  <c r="P6347" i="9"/>
  <c r="P6353" i="9"/>
  <c r="P6357" i="9"/>
  <c r="P6361" i="9"/>
  <c r="P6362" i="9"/>
  <c r="P6366" i="9"/>
  <c r="P6371" i="9"/>
  <c r="P6377" i="9"/>
  <c r="P6381" i="9"/>
  <c r="P6388" i="9"/>
  <c r="P6392" i="9"/>
  <c r="P6396" i="9"/>
  <c r="P6401" i="9"/>
  <c r="P6405" i="9"/>
  <c r="P6409" i="9"/>
  <c r="P6413" i="9"/>
  <c r="P6417" i="9"/>
  <c r="P6421" i="9"/>
  <c r="P6425" i="9"/>
  <c r="P6429" i="9"/>
  <c r="P6433" i="9"/>
  <c r="P6437" i="9"/>
  <c r="P6441" i="9"/>
  <c r="P6445" i="9"/>
  <c r="P6449" i="9"/>
  <c r="P6453" i="9"/>
  <c r="P6457" i="9"/>
  <c r="P6461" i="9"/>
  <c r="P6465" i="9"/>
  <c r="P6469" i="9"/>
  <c r="P6473" i="9"/>
  <c r="P6477" i="9"/>
  <c r="P6481" i="9"/>
  <c r="P6485" i="9"/>
  <c r="P6489" i="9"/>
  <c r="P6493" i="9"/>
  <c r="P6497" i="9"/>
  <c r="P6501" i="9"/>
  <c r="P6505" i="9"/>
  <c r="P6509" i="9"/>
  <c r="P6513" i="9"/>
  <c r="P6517" i="9"/>
  <c r="P6521" i="9"/>
  <c r="P6525" i="9"/>
  <c r="P6529" i="9"/>
  <c r="P6533" i="9"/>
  <c r="P6537" i="9"/>
  <c r="P6541" i="9"/>
  <c r="P6545" i="9"/>
  <c r="P6549" i="9"/>
  <c r="P6553" i="9"/>
  <c r="P6557" i="9"/>
  <c r="P6561" i="9"/>
  <c r="P6565" i="9"/>
  <c r="P6569" i="9"/>
  <c r="P6573" i="9"/>
  <c r="P6577" i="9"/>
  <c r="P6581" i="9"/>
  <c r="P6585" i="9"/>
  <c r="P6589" i="9"/>
  <c r="P6593" i="9"/>
  <c r="P6597" i="9"/>
  <c r="P6601" i="9"/>
  <c r="P6605" i="9"/>
  <c r="P6609" i="9"/>
  <c r="P6613" i="9"/>
  <c r="P6617" i="9"/>
  <c r="P6621" i="9"/>
  <c r="P6625" i="9"/>
  <c r="P6629" i="9"/>
  <c r="P6633" i="9"/>
  <c r="P5639" i="9"/>
  <c r="P5641" i="9"/>
  <c r="P5742" i="9"/>
  <c r="P6018" i="9"/>
  <c r="P6350" i="9"/>
  <c r="P6374" i="9"/>
  <c r="P5645" i="9"/>
  <c r="P5649" i="9"/>
  <c r="P5653" i="9"/>
  <c r="P5657" i="9"/>
  <c r="P5661" i="9"/>
  <c r="P5665" i="9"/>
  <c r="P5669" i="9"/>
  <c r="P5673" i="9"/>
  <c r="P5677" i="9"/>
  <c r="P5681" i="9"/>
  <c r="P5685" i="9"/>
  <c r="P5689" i="9"/>
  <c r="P5693" i="9"/>
  <c r="P5697" i="9"/>
  <c r="P5701" i="9"/>
  <c r="P5705" i="9"/>
  <c r="P5709" i="9"/>
  <c r="P5713" i="9"/>
  <c r="P5717" i="9"/>
  <c r="P5721" i="9"/>
  <c r="P5725" i="9"/>
  <c r="P5729" i="9"/>
  <c r="P5733" i="9"/>
  <c r="P5737" i="9"/>
  <c r="P5741" i="9"/>
  <c r="P5746" i="9"/>
  <c r="P5750" i="9"/>
  <c r="P5754" i="9"/>
  <c r="P5758" i="9"/>
  <c r="P5762" i="9"/>
  <c r="P5766" i="9"/>
  <c r="P5770" i="9"/>
  <c r="P5774" i="9"/>
  <c r="P5778" i="9"/>
  <c r="P5782" i="9"/>
  <c r="P5786" i="9"/>
  <c r="P5790" i="9"/>
  <c r="P5794" i="9"/>
  <c r="P5798" i="9"/>
  <c r="P5802" i="9"/>
  <c r="P5806" i="9"/>
  <c r="P5810" i="9"/>
  <c r="P5814" i="9"/>
  <c r="P5818" i="9"/>
  <c r="P5822" i="9"/>
  <c r="P5826" i="9"/>
  <c r="P5830" i="9"/>
  <c r="P5834" i="9"/>
  <c r="P5838" i="9"/>
  <c r="P5842" i="9"/>
  <c r="P5846" i="9"/>
  <c r="P5850" i="9"/>
  <c r="P5854" i="9"/>
  <c r="P5858" i="9"/>
  <c r="P5862" i="9"/>
  <c r="P5866" i="9"/>
  <c r="P5870" i="9"/>
  <c r="P5874" i="9"/>
  <c r="P5878" i="9"/>
  <c r="P5882" i="9"/>
  <c r="P5886" i="9"/>
  <c r="P5891" i="9"/>
  <c r="P5895" i="9"/>
  <c r="P5899" i="9"/>
  <c r="P5903" i="9"/>
  <c r="P5907" i="9"/>
  <c r="P5911" i="9"/>
  <c r="P5915" i="9"/>
  <c r="P5919" i="9"/>
  <c r="P5923" i="9"/>
  <c r="P5927" i="9"/>
  <c r="P5931" i="9"/>
  <c r="P5935" i="9"/>
  <c r="P5939" i="9"/>
  <c r="P5943" i="9"/>
  <c r="P5947" i="9"/>
  <c r="P5951" i="9"/>
  <c r="P5956" i="9"/>
  <c r="P5960" i="9"/>
  <c r="P5964" i="9"/>
  <c r="P5968" i="9"/>
  <c r="P5972" i="9"/>
  <c r="P5977" i="9"/>
  <c r="P5981" i="9"/>
  <c r="P5985" i="9"/>
  <c r="P5989" i="9"/>
  <c r="P5993" i="9"/>
  <c r="P5997" i="9"/>
  <c r="P6001" i="9"/>
  <c r="P6005" i="9"/>
  <c r="P6009" i="9"/>
  <c r="P6013" i="9"/>
  <c r="P6017" i="9"/>
  <c r="P6022" i="9"/>
  <c r="P6026" i="9"/>
  <c r="P6030" i="9"/>
  <c r="P6034" i="9"/>
  <c r="P6038" i="9"/>
  <c r="P6042" i="9"/>
  <c r="P6046" i="9"/>
  <c r="P6051" i="9"/>
  <c r="P6055" i="9"/>
  <c r="P6059" i="9"/>
  <c r="P6063" i="9"/>
  <c r="P6067" i="9"/>
  <c r="P6071" i="9"/>
  <c r="P6075" i="9"/>
  <c r="P6079" i="9"/>
  <c r="P6083" i="9"/>
  <c r="P6087" i="9"/>
  <c r="P6091" i="9"/>
  <c r="P6095" i="9"/>
  <c r="P6099" i="9"/>
  <c r="P6103" i="9"/>
  <c r="P6107" i="9"/>
  <c r="P6111" i="9"/>
  <c r="P6115" i="9"/>
  <c r="P6119" i="9"/>
  <c r="P6123" i="9"/>
  <c r="P6127" i="9"/>
  <c r="P6131" i="9"/>
  <c r="P6135" i="9"/>
  <c r="P6139" i="9"/>
  <c r="P6143" i="9"/>
  <c r="P6147" i="9"/>
  <c r="P6151" i="9"/>
  <c r="P6155" i="9"/>
  <c r="P6159" i="9"/>
  <c r="P6163" i="9"/>
  <c r="P6167" i="9"/>
  <c r="P6171" i="9"/>
  <c r="P6175" i="9"/>
  <c r="P6179" i="9"/>
  <c r="P6183" i="9"/>
  <c r="P6187" i="9"/>
  <c r="P6191" i="9"/>
  <c r="P6196" i="9"/>
  <c r="P6200" i="9"/>
  <c r="P6204" i="9"/>
  <c r="P6206" i="9"/>
  <c r="P6210" i="9"/>
  <c r="P6215" i="9"/>
  <c r="P6219" i="9"/>
  <c r="P6223" i="9"/>
  <c r="P6228" i="9"/>
  <c r="P6232" i="9"/>
  <c r="P6236" i="9"/>
  <c r="P6237" i="9"/>
  <c r="P6241" i="9"/>
  <c r="P6245" i="9"/>
  <c r="P6249" i="9"/>
  <c r="P6250" i="9"/>
  <c r="P6256" i="9"/>
  <c r="P6260" i="9"/>
  <c r="P6265" i="9"/>
  <c r="P6266" i="9"/>
  <c r="P6270" i="9"/>
  <c r="P6275" i="9"/>
  <c r="P6281" i="9"/>
  <c r="P6282" i="9"/>
  <c r="P6288" i="9"/>
  <c r="P6292" i="9"/>
  <c r="P6297" i="9"/>
  <c r="P6298" i="9"/>
  <c r="P6302" i="9"/>
  <c r="P6307" i="9"/>
  <c r="P6313" i="9"/>
  <c r="P6314" i="9"/>
  <c r="P6320" i="9"/>
  <c r="P6324" i="9"/>
  <c r="P6328" i="9"/>
  <c r="P6333" i="9"/>
  <c r="P6337" i="9"/>
  <c r="P6338" i="9"/>
  <c r="P6344" i="9"/>
  <c r="P6348" i="9"/>
  <c r="P6354" i="9"/>
  <c r="P6358" i="9"/>
  <c r="P6363" i="9"/>
  <c r="P6367" i="9"/>
  <c r="P6372" i="9"/>
  <c r="P6378" i="9"/>
  <c r="P6382" i="9"/>
  <c r="P6389" i="9"/>
  <c r="P6393" i="9"/>
  <c r="P6397" i="9"/>
  <c r="P6398" i="9"/>
  <c r="P6402" i="9"/>
  <c r="P6406" i="9"/>
  <c r="P6410" i="9"/>
  <c r="P6414" i="9"/>
  <c r="P6418" i="9"/>
  <c r="P6422" i="9"/>
  <c r="P6426" i="9"/>
  <c r="P6430" i="9"/>
  <c r="P6434" i="9"/>
  <c r="P6438" i="9"/>
  <c r="P6442" i="9"/>
  <c r="P6446" i="9"/>
  <c r="P6450" i="9"/>
  <c r="P6454" i="9"/>
  <c r="P6458" i="9"/>
  <c r="P6462" i="9"/>
  <c r="P6466" i="9"/>
  <c r="P6470" i="9"/>
  <c r="P6474" i="9"/>
  <c r="P6478" i="9"/>
  <c r="P6482" i="9"/>
  <c r="P6486" i="9"/>
  <c r="P6490" i="9"/>
  <c r="P6494" i="9"/>
  <c r="P6498" i="9"/>
  <c r="P6502" i="9"/>
  <c r="P6506" i="9"/>
  <c r="P6510" i="9"/>
  <c r="P6514" i="9"/>
  <c r="P6518" i="9"/>
  <c r="P6522" i="9"/>
  <c r="P6526" i="9"/>
  <c r="P6530" i="9"/>
  <c r="P6534" i="9"/>
  <c r="P6538" i="9"/>
  <c r="P6542" i="9"/>
  <c r="P6546" i="9"/>
  <c r="P6550" i="9"/>
  <c r="P6554" i="9"/>
  <c r="P6558" i="9"/>
  <c r="P6562" i="9"/>
  <c r="P6566" i="9"/>
  <c r="P6570" i="9"/>
  <c r="P6574" i="9"/>
  <c r="P6578" i="9"/>
  <c r="P6582" i="9"/>
  <c r="P6586" i="9"/>
  <c r="P6590" i="9"/>
  <c r="P6594" i="9"/>
  <c r="P6598" i="9"/>
  <c r="P6602" i="9"/>
  <c r="P6606" i="9"/>
  <c r="P6610" i="9"/>
  <c r="P6614" i="9"/>
  <c r="P6618" i="9"/>
  <c r="P6622" i="9"/>
  <c r="P6626" i="9"/>
  <c r="P6630" i="9"/>
  <c r="P6634" i="9"/>
  <c r="P6642" i="9"/>
  <c r="P6646" i="9"/>
  <c r="P6652" i="9"/>
  <c r="P6656" i="9"/>
  <c r="P6660" i="9"/>
  <c r="P6672" i="9"/>
  <c r="P6278" i="9"/>
  <c r="P6310" i="9"/>
  <c r="P6386" i="9"/>
  <c r="P6648" i="9"/>
  <c r="P6649" i="9"/>
  <c r="P5638" i="9"/>
  <c r="P5640" i="9"/>
  <c r="P5642" i="9"/>
  <c r="P5646" i="9"/>
  <c r="P5650" i="9"/>
  <c r="P5654" i="9"/>
  <c r="P5658" i="9"/>
  <c r="P5662" i="9"/>
  <c r="P5666" i="9"/>
  <c r="P5670" i="9"/>
  <c r="P5674" i="9"/>
  <c r="P5678" i="9"/>
  <c r="P5682" i="9"/>
  <c r="P5686" i="9"/>
  <c r="P5690" i="9"/>
  <c r="P5694" i="9"/>
  <c r="P5698" i="9"/>
  <c r="P5702" i="9"/>
  <c r="P5706" i="9"/>
  <c r="P5710" i="9"/>
  <c r="P5714" i="9"/>
  <c r="P5718" i="9"/>
  <c r="P5722" i="9"/>
  <c r="P5726" i="9"/>
  <c r="P5730" i="9"/>
  <c r="P5734" i="9"/>
  <c r="P5738" i="9"/>
  <c r="P5743" i="9"/>
  <c r="P5747" i="9"/>
  <c r="P5751" i="9"/>
  <c r="P5755" i="9"/>
  <c r="P5759" i="9"/>
  <c r="P5763" i="9"/>
  <c r="P5767" i="9"/>
  <c r="P5771" i="9"/>
  <c r="P5775" i="9"/>
  <c r="P5779" i="9"/>
  <c r="P5783" i="9"/>
  <c r="P5787" i="9"/>
  <c r="P5791" i="9"/>
  <c r="P5795" i="9"/>
  <c r="P5799" i="9"/>
  <c r="P5803" i="9"/>
  <c r="P5807" i="9"/>
  <c r="P5811" i="9"/>
  <c r="P5815" i="9"/>
  <c r="P5819" i="9"/>
  <c r="P5823" i="9"/>
  <c r="P5827" i="9"/>
  <c r="P5831" i="9"/>
  <c r="P5835" i="9"/>
  <c r="P5839" i="9"/>
  <c r="P5843" i="9"/>
  <c r="P5847" i="9"/>
  <c r="P5851" i="9"/>
  <c r="P5855" i="9"/>
  <c r="P5859" i="9"/>
  <c r="P5863" i="9"/>
  <c r="P5867" i="9"/>
  <c r="P5871" i="9"/>
  <c r="P5875" i="9"/>
  <c r="P5879" i="9"/>
  <c r="P5883" i="9"/>
  <c r="P5887" i="9"/>
  <c r="P5892" i="9"/>
  <c r="P5896" i="9"/>
  <c r="P5900" i="9"/>
  <c r="P5904" i="9"/>
  <c r="P5908" i="9"/>
  <c r="P5912" i="9"/>
  <c r="P5916" i="9"/>
  <c r="P5920" i="9"/>
  <c r="P5924" i="9"/>
  <c r="P5928" i="9"/>
  <c r="P5932" i="9"/>
  <c r="P5936" i="9"/>
  <c r="P5940" i="9"/>
  <c r="P5944" i="9"/>
  <c r="P5948" i="9"/>
  <c r="P5952" i="9"/>
  <c r="P5957" i="9"/>
  <c r="P5961" i="9"/>
  <c r="P5965" i="9"/>
  <c r="P5969" i="9"/>
  <c r="P5973" i="9"/>
  <c r="P5978" i="9"/>
  <c r="P5982" i="9"/>
  <c r="P5986" i="9"/>
  <c r="P5990" i="9"/>
  <c r="P5994" i="9"/>
  <c r="P5998" i="9"/>
  <c r="P6002" i="9"/>
  <c r="P6006" i="9"/>
  <c r="P6010" i="9"/>
  <c r="P6014" i="9"/>
  <c r="P6019" i="9"/>
  <c r="P6023" i="9"/>
  <c r="P6027" i="9"/>
  <c r="P6031" i="9"/>
  <c r="P6035" i="9"/>
  <c r="P6039" i="9"/>
  <c r="P6043" i="9"/>
  <c r="P6047" i="9"/>
  <c r="P6052" i="9"/>
  <c r="P6056" i="9"/>
  <c r="P6060" i="9"/>
  <c r="P6064" i="9"/>
  <c r="P6068" i="9"/>
  <c r="P6072" i="9"/>
  <c r="P6076" i="9"/>
  <c r="P6080" i="9"/>
  <c r="P6084" i="9"/>
  <c r="P6088" i="9"/>
  <c r="P6092" i="9"/>
  <c r="P6096" i="9"/>
  <c r="P6100" i="9"/>
  <c r="P6104" i="9"/>
  <c r="P6108" i="9"/>
  <c r="P6112" i="9"/>
  <c r="P6116" i="9"/>
  <c r="P6120" i="9"/>
  <c r="P6124" i="9"/>
  <c r="P6128" i="9"/>
  <c r="P6132" i="9"/>
  <c r="P6136" i="9"/>
  <c r="P6140" i="9"/>
  <c r="P6144" i="9"/>
  <c r="P6148" i="9"/>
  <c r="P6152" i="9"/>
  <c r="P6156" i="9"/>
  <c r="P6160" i="9"/>
  <c r="P6164" i="9"/>
  <c r="P6168" i="9"/>
  <c r="P6172" i="9"/>
  <c r="P6176" i="9"/>
  <c r="P6180" i="9"/>
  <c r="P6184" i="9"/>
  <c r="P6188" i="9"/>
  <c r="P6192" i="9"/>
  <c r="P6193" i="9"/>
  <c r="P6197" i="9"/>
  <c r="P6201" i="9"/>
  <c r="P6207" i="9"/>
  <c r="P6211" i="9"/>
  <c r="P6216" i="9"/>
  <c r="P6220" i="9"/>
  <c r="P6224" i="9"/>
  <c r="P6225" i="9"/>
  <c r="P6229" i="9"/>
  <c r="P6233" i="9"/>
  <c r="P6238" i="9"/>
  <c r="P6242" i="9"/>
  <c r="P6246" i="9"/>
  <c r="P6251" i="9"/>
  <c r="P6257" i="9"/>
  <c r="P6261" i="9"/>
  <c r="P6262" i="9"/>
  <c r="P6267" i="9"/>
  <c r="P6271" i="9"/>
  <c r="P6276" i="9"/>
  <c r="P6283" i="9"/>
  <c r="P6289" i="9"/>
  <c r="P6293" i="9"/>
  <c r="P6294" i="9"/>
  <c r="P6299" i="9"/>
  <c r="P6303" i="9"/>
  <c r="P6308" i="9"/>
  <c r="P6315" i="9"/>
  <c r="P6321" i="9"/>
  <c r="P6325" i="9"/>
  <c r="P6329" i="9"/>
  <c r="P6330" i="9"/>
  <c r="P6334" i="9"/>
  <c r="P6339" i="9"/>
  <c r="P6345" i="9"/>
  <c r="P6349" i="9"/>
  <c r="P6351" i="9"/>
  <c r="P6355" i="9"/>
  <c r="P6359" i="9"/>
  <c r="P6364" i="9"/>
  <c r="P6368" i="9"/>
  <c r="P6373" i="9"/>
  <c r="P6375" i="9"/>
  <c r="P6379" i="9"/>
  <c r="P6383" i="9"/>
  <c r="P6390" i="9"/>
  <c r="P6394" i="9"/>
  <c r="P6399" i="9"/>
  <c r="P6403" i="9"/>
  <c r="P6407" i="9"/>
  <c r="P6411" i="9"/>
  <c r="P6415" i="9"/>
  <c r="P6419" i="9"/>
  <c r="P6423" i="9"/>
  <c r="P6427" i="9"/>
  <c r="P6431" i="9"/>
  <c r="P6435" i="9"/>
  <c r="P6439" i="9"/>
  <c r="P6443" i="9"/>
  <c r="P6447" i="9"/>
  <c r="P6451" i="9"/>
  <c r="P6455" i="9"/>
  <c r="P6459" i="9"/>
  <c r="P6463" i="9"/>
  <c r="P6467" i="9"/>
  <c r="P6471" i="9"/>
  <c r="P6475" i="9"/>
  <c r="P6479" i="9"/>
  <c r="P6483" i="9"/>
  <c r="P6487" i="9"/>
  <c r="P6491" i="9"/>
  <c r="P6495" i="9"/>
  <c r="P6499" i="9"/>
  <c r="P6503" i="9"/>
  <c r="P6507" i="9"/>
  <c r="P6511" i="9"/>
  <c r="P6515" i="9"/>
  <c r="P6519" i="9"/>
  <c r="P6523" i="9"/>
  <c r="P6527" i="9"/>
  <c r="P6531" i="9"/>
  <c r="P6535" i="9"/>
  <c r="P6539" i="9"/>
  <c r="P6543" i="9"/>
  <c r="P6547" i="9"/>
  <c r="P6551" i="9"/>
  <c r="P6555" i="9"/>
  <c r="P6559" i="9"/>
  <c r="P6563" i="9"/>
  <c r="P6567" i="9"/>
  <c r="P6571" i="9"/>
  <c r="P6575" i="9"/>
  <c r="P6579" i="9"/>
  <c r="P6583" i="9"/>
  <c r="P6587" i="9"/>
  <c r="P6591" i="9"/>
  <c r="P6595" i="9"/>
  <c r="P6599" i="9"/>
  <c r="P6603" i="9"/>
  <c r="P6607" i="9"/>
  <c r="P6611" i="9"/>
  <c r="P6615" i="9"/>
  <c r="P6619" i="9"/>
  <c r="P6623" i="9"/>
  <c r="P6627" i="9"/>
  <c r="P6631" i="9"/>
  <c r="P6661" i="9"/>
  <c r="P6665" i="9"/>
  <c r="P6637" i="9"/>
  <c r="P6639" i="9"/>
  <c r="P6643" i="9"/>
  <c r="P6647" i="9"/>
  <c r="P6653" i="9"/>
  <c r="P6657" i="9"/>
  <c r="P6662" i="9"/>
  <c r="P6667" i="9"/>
  <c r="P6668" i="9"/>
  <c r="P6669" i="9"/>
  <c r="P6673" i="9"/>
  <c r="P6677" i="9"/>
  <c r="P6681" i="9"/>
  <c r="P6688" i="9"/>
  <c r="P6695" i="9"/>
  <c r="P6703" i="9"/>
  <c r="P6707" i="9"/>
  <c r="P6711" i="9"/>
  <c r="P6715" i="9"/>
  <c r="P6719" i="9"/>
  <c r="P6723" i="9"/>
  <c r="P6724" i="9"/>
  <c r="P6725" i="9"/>
  <c r="P6730" i="9"/>
  <c r="P6737" i="9"/>
  <c r="P6741" i="9"/>
  <c r="P6745" i="9"/>
  <c r="P6749" i="9"/>
  <c r="P6753" i="9"/>
  <c r="P6759" i="9"/>
  <c r="P6767" i="9"/>
  <c r="P6771" i="9"/>
  <c r="P6775" i="9"/>
  <c r="P6779" i="9"/>
  <c r="P6783" i="9"/>
  <c r="P6787" i="9"/>
  <c r="P6788" i="9"/>
  <c r="P6789" i="9"/>
  <c r="P6794" i="9"/>
  <c r="P6801" i="9"/>
  <c r="P6805" i="9"/>
  <c r="P6809" i="9"/>
  <c r="P6813" i="9"/>
  <c r="P6819" i="9"/>
  <c r="P6823" i="9"/>
  <c r="P6829" i="9"/>
  <c r="P6835" i="9"/>
  <c r="P6839" i="9"/>
  <c r="P6845" i="9"/>
  <c r="P6851" i="9"/>
  <c r="P6855" i="9"/>
  <c r="P6861" i="9"/>
  <c r="P6867" i="9"/>
  <c r="P6871" i="9"/>
  <c r="P6877" i="9"/>
  <c r="P6881" i="9"/>
  <c r="P6885" i="9"/>
  <c r="P6889" i="9"/>
  <c r="P6893" i="9"/>
  <c r="P6897" i="9"/>
  <c r="P6901" i="9"/>
  <c r="P6905" i="9"/>
  <c r="P6909" i="9"/>
  <c r="P6913" i="9"/>
  <c r="P6917" i="9"/>
  <c r="P6921" i="9"/>
  <c r="P6925" i="9"/>
  <c r="P6930" i="9"/>
  <c r="P6934" i="9"/>
  <c r="P6939" i="9"/>
  <c r="P6943" i="9"/>
  <c r="P6947" i="9"/>
  <c r="P6951" i="9"/>
  <c r="P6955" i="9"/>
  <c r="P6959" i="9"/>
  <c r="P6963" i="9"/>
  <c r="P6967" i="9"/>
  <c r="P6971" i="9"/>
  <c r="P6975" i="9"/>
  <c r="P6979" i="9"/>
  <c r="P6983" i="9"/>
  <c r="P6987" i="9"/>
  <c r="P6991" i="9"/>
  <c r="P6995" i="9"/>
  <c r="P6999" i="9"/>
  <c r="P7003" i="9"/>
  <c r="P7007" i="9"/>
  <c r="P7011" i="9"/>
  <c r="P7015" i="9"/>
  <c r="P7019" i="9"/>
  <c r="P7023" i="9"/>
  <c r="P7027" i="9"/>
  <c r="P7031" i="9"/>
  <c r="P7035" i="9"/>
  <c r="P7039" i="9"/>
  <c r="P7043" i="9"/>
  <c r="P7047" i="9"/>
  <c r="P7051" i="9"/>
  <c r="P7055" i="9"/>
  <c r="P7060" i="9"/>
  <c r="P7064" i="9"/>
  <c r="P7068" i="9"/>
  <c r="P7072" i="9"/>
  <c r="P7076" i="9"/>
  <c r="P7080" i="9"/>
  <c r="P7084" i="9"/>
  <c r="P7088" i="9"/>
  <c r="P7092" i="9"/>
  <c r="P7096" i="9"/>
  <c r="P7100" i="9"/>
  <c r="P7104" i="9"/>
  <c r="P7108" i="9"/>
  <c r="P7112" i="9"/>
  <c r="P7116" i="9"/>
  <c r="P7121" i="9"/>
  <c r="P7125" i="9"/>
  <c r="P7129" i="9"/>
  <c r="P7133" i="9"/>
  <c r="P7137" i="9"/>
  <c r="P7141" i="9"/>
  <c r="P7145" i="9"/>
  <c r="P7149" i="9"/>
  <c r="P7153" i="9"/>
  <c r="P7157" i="9"/>
  <c r="P7161" i="9"/>
  <c r="P7162" i="9"/>
  <c r="P7167" i="9"/>
  <c r="P7171" i="9"/>
  <c r="P7177" i="9"/>
  <c r="P7181" i="9"/>
  <c r="P7185" i="9"/>
  <c r="P7189" i="9"/>
  <c r="P7193" i="9"/>
  <c r="P7194" i="9"/>
  <c r="P7200" i="9"/>
  <c r="P7204" i="9"/>
  <c r="P7208" i="9"/>
  <c r="P7212" i="9"/>
  <c r="P7216" i="9"/>
  <c r="P7220" i="9"/>
  <c r="P7224" i="9"/>
  <c r="P7228" i="9"/>
  <c r="P7232" i="9"/>
  <c r="P7233" i="9"/>
  <c r="P7234" i="9"/>
  <c r="P7238" i="9"/>
  <c r="P7242" i="9"/>
  <c r="P7246" i="9"/>
  <c r="P7252" i="9"/>
  <c r="P7256" i="9"/>
  <c r="P7260" i="9"/>
  <c r="P7264" i="9"/>
  <c r="P7265" i="9"/>
  <c r="P7266" i="9"/>
  <c r="P7270" i="9"/>
  <c r="P7274" i="9"/>
  <c r="P7278" i="9"/>
  <c r="P7284" i="9"/>
  <c r="P7288" i="9"/>
  <c r="P7292" i="9"/>
  <c r="P7296" i="9"/>
  <c r="P7297" i="9"/>
  <c r="P7298" i="9"/>
  <c r="P7302" i="9"/>
  <c r="P7306" i="9"/>
  <c r="P7310" i="9"/>
  <c r="P7316" i="9"/>
  <c r="P7320" i="9"/>
  <c r="P7324" i="9"/>
  <c r="P7328" i="9"/>
  <c r="P7329" i="9"/>
  <c r="P7330" i="9"/>
  <c r="P7334" i="9"/>
  <c r="P7338" i="9"/>
  <c r="P7342" i="9"/>
  <c r="P7348" i="9"/>
  <c r="P7352" i="9"/>
  <c r="P7356" i="9"/>
  <c r="P7360" i="9"/>
  <c r="P7361" i="9"/>
  <c r="P7362" i="9"/>
  <c r="P7366" i="9"/>
  <c r="P7370" i="9"/>
  <c r="P7374" i="9"/>
  <c r="P7378" i="9"/>
  <c r="P7382" i="9"/>
  <c r="P7386" i="9"/>
  <c r="P7390" i="9"/>
  <c r="P7394" i="9"/>
  <c r="P7398" i="9"/>
  <c r="P7402" i="9"/>
  <c r="P7406" i="9"/>
  <c r="P7410" i="9"/>
  <c r="P7414" i="9"/>
  <c r="P7418" i="9"/>
  <c r="P7422" i="9"/>
  <c r="P7426" i="9"/>
  <c r="P7430" i="9"/>
  <c r="P7434" i="9"/>
  <c r="P7438" i="9"/>
  <c r="P7442" i="9"/>
  <c r="P7446" i="9"/>
  <c r="P7450" i="9"/>
  <c r="P7454" i="9"/>
  <c r="P7458" i="9"/>
  <c r="P7462" i="9"/>
  <c r="P7466" i="9"/>
  <c r="P7470" i="9"/>
  <c r="P7474" i="9"/>
  <c r="P7478" i="9"/>
  <c r="P7482" i="9"/>
  <c r="P7486" i="9"/>
  <c r="P7490" i="9"/>
  <c r="P7494" i="9"/>
  <c r="P7498" i="9"/>
  <c r="P7502" i="9"/>
  <c r="P7506" i="9"/>
  <c r="P7510" i="9"/>
  <c r="P7514" i="9"/>
  <c r="P7518" i="9"/>
  <c r="P7522" i="9"/>
  <c r="P7526" i="9"/>
  <c r="P7531" i="9"/>
  <c r="P7535" i="9"/>
  <c r="P7539" i="9"/>
  <c r="P7543" i="9"/>
  <c r="P7547" i="9"/>
  <c r="P7551" i="9"/>
  <c r="P7555" i="9"/>
  <c r="P7559" i="9"/>
  <c r="P7563" i="9"/>
  <c r="P7567" i="9"/>
  <c r="P7571" i="9"/>
  <c r="P7575" i="9"/>
  <c r="P7579" i="9"/>
  <c r="P7583" i="9"/>
  <c r="P7587" i="9"/>
  <c r="P7592" i="9"/>
  <c r="P7596" i="9"/>
  <c r="P7597" i="9"/>
  <c r="P7601" i="9"/>
  <c r="P7605" i="9"/>
  <c r="P7609" i="9"/>
  <c r="P7613" i="9"/>
  <c r="P7618" i="9"/>
  <c r="P7622" i="9"/>
  <c r="P7626" i="9"/>
  <c r="P7630" i="9"/>
  <c r="P7634" i="9"/>
  <c r="P7638" i="9"/>
  <c r="P7642" i="9"/>
  <c r="P7646" i="9"/>
  <c r="P7650" i="9"/>
  <c r="P7654" i="9"/>
  <c r="P7658" i="9"/>
  <c r="P7662" i="9"/>
  <c r="P6685" i="9"/>
  <c r="P6936" i="9"/>
  <c r="P6663" i="9"/>
  <c r="P6670" i="9"/>
  <c r="P6674" i="9"/>
  <c r="P6678" i="9"/>
  <c r="P6682" i="9"/>
  <c r="P6689" i="9"/>
  <c r="P6696" i="9"/>
  <c r="P6704" i="9"/>
  <c r="P6708" i="9"/>
  <c r="P6712" i="9"/>
  <c r="P6716" i="9"/>
  <c r="P6720" i="9"/>
  <c r="P6726" i="9"/>
  <c r="P6731" i="9"/>
  <c r="P6732" i="9"/>
  <c r="P6734" i="9"/>
  <c r="P6738" i="9"/>
  <c r="P6742" i="9"/>
  <c r="P6746" i="9"/>
  <c r="P6750" i="9"/>
  <c r="P6754" i="9"/>
  <c r="P6760" i="9"/>
  <c r="P6768" i="9"/>
  <c r="P6772" i="9"/>
  <c r="P6776" i="9"/>
  <c r="P6780" i="9"/>
  <c r="P6784" i="9"/>
  <c r="P6790" i="9"/>
  <c r="P6795" i="9"/>
  <c r="P6796" i="9"/>
  <c r="P6798" i="9"/>
  <c r="P6802" i="9"/>
  <c r="P6806" i="9"/>
  <c r="P6810" i="9"/>
  <c r="P6814" i="9"/>
  <c r="P6820" i="9"/>
  <c r="P6824" i="9"/>
  <c r="P6826" i="9"/>
  <c r="P6830" i="9"/>
  <c r="P6836" i="9"/>
  <c r="P6840" i="9"/>
  <c r="P6842" i="9"/>
  <c r="P6846" i="9"/>
  <c r="P6852" i="9"/>
  <c r="P6856" i="9"/>
  <c r="P6858" i="9"/>
  <c r="P6862" i="9"/>
  <c r="P6868" i="9"/>
  <c r="P6872" i="9"/>
  <c r="P6874" i="9"/>
  <c r="P6878" i="9"/>
  <c r="P6882" i="9"/>
  <c r="P6886" i="9"/>
  <c r="P6890" i="9"/>
  <c r="P6894" i="9"/>
  <c r="P6898" i="9"/>
  <c r="P6902" i="9"/>
  <c r="P6906" i="9"/>
  <c r="P6910" i="9"/>
  <c r="P6914" i="9"/>
  <c r="P6918" i="9"/>
  <c r="P6922" i="9"/>
  <c r="P6926" i="9"/>
  <c r="P6931" i="9"/>
  <c r="P6935" i="9"/>
  <c r="P6940" i="9"/>
  <c r="P6944" i="9"/>
  <c r="P6948" i="9"/>
  <c r="P6952" i="9"/>
  <c r="P6956" i="9"/>
  <c r="P6960" i="9"/>
  <c r="P6964" i="9"/>
  <c r="P6968" i="9"/>
  <c r="P6972" i="9"/>
  <c r="P6976" i="9"/>
  <c r="P6980" i="9"/>
  <c r="P6984" i="9"/>
  <c r="P6988" i="9"/>
  <c r="P6992" i="9"/>
  <c r="P6996" i="9"/>
  <c r="P7000" i="9"/>
  <c r="P7004" i="9"/>
  <c r="P7008" i="9"/>
  <c r="P7012" i="9"/>
  <c r="P7016" i="9"/>
  <c r="P7020" i="9"/>
  <c r="P7024" i="9"/>
  <c r="P7028" i="9"/>
  <c r="P7032" i="9"/>
  <c r="P7036" i="9"/>
  <c r="P7040" i="9"/>
  <c r="P7044" i="9"/>
  <c r="P7048" i="9"/>
  <c r="P7052" i="9"/>
  <c r="P7057" i="9"/>
  <c r="P7061" i="9"/>
  <c r="P7065" i="9"/>
  <c r="P7069" i="9"/>
  <c r="P7073" i="9"/>
  <c r="P7077" i="9"/>
  <c r="P7081" i="9"/>
  <c r="P7085" i="9"/>
  <c r="P7089" i="9"/>
  <c r="P7093" i="9"/>
  <c r="P7097" i="9"/>
  <c r="P7101" i="9"/>
  <c r="P7105" i="9"/>
  <c r="P7109" i="9"/>
  <c r="P7113" i="9"/>
  <c r="P7117" i="9"/>
  <c r="P7122" i="9"/>
  <c r="P7126" i="9"/>
  <c r="P7130" i="9"/>
  <c r="P7134" i="9"/>
  <c r="P7138" i="9"/>
  <c r="P7142" i="9"/>
  <c r="P7146" i="9"/>
  <c r="P7150" i="9"/>
  <c r="P7154" i="9"/>
  <c r="P7158" i="9"/>
  <c r="P7163" i="9"/>
  <c r="P7168" i="9"/>
  <c r="P7172" i="9"/>
  <c r="P7178" i="9"/>
  <c r="P7182" i="9"/>
  <c r="P7186" i="9"/>
  <c r="P7190" i="9"/>
  <c r="P7195" i="9"/>
  <c r="P7201" i="9"/>
  <c r="P7205" i="9"/>
  <c r="P7209" i="9"/>
  <c r="P7213" i="9"/>
  <c r="P7217" i="9"/>
  <c r="P7221" i="9"/>
  <c r="P7225" i="9"/>
  <c r="P7229" i="9"/>
  <c r="P7235" i="9"/>
  <c r="P7239" i="9"/>
  <c r="P7243" i="9"/>
  <c r="P7247" i="9"/>
  <c r="P7253" i="9"/>
  <c r="P7257" i="9"/>
  <c r="P7261" i="9"/>
  <c r="P7267" i="9"/>
  <c r="P7271" i="9"/>
  <c r="P7275" i="9"/>
  <c r="P7279" i="9"/>
  <c r="P7285" i="9"/>
  <c r="P7289" i="9"/>
  <c r="P7293" i="9"/>
  <c r="P7299" i="9"/>
  <c r="P7303" i="9"/>
  <c r="P7307" i="9"/>
  <c r="P7311" i="9"/>
  <c r="P7317" i="9"/>
  <c r="P7321" i="9"/>
  <c r="P7325" i="9"/>
  <c r="P7331" i="9"/>
  <c r="P7335" i="9"/>
  <c r="P7339" i="9"/>
  <c r="P7343" i="9"/>
  <c r="P7349" i="9"/>
  <c r="P7353" i="9"/>
  <c r="P7357" i="9"/>
  <c r="P7363" i="9"/>
  <c r="P7367" i="9"/>
  <c r="P7371" i="9"/>
  <c r="P7375" i="9"/>
  <c r="P7379" i="9"/>
  <c r="P7383" i="9"/>
  <c r="P7387" i="9"/>
  <c r="P7391" i="9"/>
  <c r="P7395" i="9"/>
  <c r="P7399" i="9"/>
  <c r="P7403" i="9"/>
  <c r="P7407" i="9"/>
  <c r="P7411" i="9"/>
  <c r="P7415" i="9"/>
  <c r="P7419" i="9"/>
  <c r="P7423" i="9"/>
  <c r="P7427" i="9"/>
  <c r="P7431" i="9"/>
  <c r="P7435" i="9"/>
  <c r="P7439" i="9"/>
  <c r="P7443" i="9"/>
  <c r="P7447" i="9"/>
  <c r="P7451" i="9"/>
  <c r="P7455" i="9"/>
  <c r="P7459" i="9"/>
  <c r="P7463" i="9"/>
  <c r="P7467" i="9"/>
  <c r="P7471" i="9"/>
  <c r="P7475" i="9"/>
  <c r="P7479" i="9"/>
  <c r="P7483" i="9"/>
  <c r="P7487" i="9"/>
  <c r="P7491" i="9"/>
  <c r="P7495" i="9"/>
  <c r="P7499" i="9"/>
  <c r="P7503" i="9"/>
  <c r="P7507" i="9"/>
  <c r="P7511" i="9"/>
  <c r="P7515" i="9"/>
  <c r="P7519" i="9"/>
  <c r="P7523" i="9"/>
  <c r="P7527" i="9"/>
  <c r="P7532" i="9"/>
  <c r="P7536" i="9"/>
  <c r="P7540" i="9"/>
  <c r="P7544" i="9"/>
  <c r="P7548" i="9"/>
  <c r="P7552" i="9"/>
  <c r="P7556" i="9"/>
  <c r="P7560" i="9"/>
  <c r="P7564" i="9"/>
  <c r="P7568" i="9"/>
  <c r="P7572" i="9"/>
  <c r="P7576" i="9"/>
  <c r="P7580" i="9"/>
  <c r="P7584" i="9"/>
  <c r="P7588" i="9"/>
  <c r="P7589" i="9"/>
  <c r="P7593" i="9"/>
  <c r="P7598" i="9"/>
  <c r="P7602" i="9"/>
  <c r="P7606" i="9"/>
  <c r="P7610" i="9"/>
  <c r="P7614" i="9"/>
  <c r="P7619" i="9"/>
  <c r="P7623" i="9"/>
  <c r="P7627" i="9"/>
  <c r="P7631" i="9"/>
  <c r="P7635" i="9"/>
  <c r="P7639" i="9"/>
  <c r="P7643" i="9"/>
  <c r="P7647" i="9"/>
  <c r="P7651" i="9"/>
  <c r="P7655" i="9"/>
  <c r="P7659" i="9"/>
  <c r="P7663" i="9"/>
  <c r="P6928" i="9"/>
  <c r="P7529" i="9"/>
  <c r="P6635" i="9"/>
  <c r="P6641" i="9"/>
  <c r="P6645" i="9"/>
  <c r="P6651" i="9"/>
  <c r="P6655" i="9"/>
  <c r="P6659" i="9"/>
  <c r="P6664" i="9"/>
  <c r="P6671" i="9"/>
  <c r="P6675" i="9"/>
  <c r="P6679" i="9"/>
  <c r="P6683" i="9"/>
  <c r="P6684" i="9"/>
  <c r="P6686" i="9"/>
  <c r="P6690" i="9"/>
  <c r="P6698" i="9"/>
  <c r="P6705" i="9"/>
  <c r="P6709" i="9"/>
  <c r="P6713" i="9"/>
  <c r="P6717" i="9"/>
  <c r="P6721" i="9"/>
  <c r="P6727" i="9"/>
  <c r="P6735" i="9"/>
  <c r="P6739" i="9"/>
  <c r="P6743" i="9"/>
  <c r="P6747" i="9"/>
  <c r="P6751" i="9"/>
  <c r="P6755" i="9"/>
  <c r="P6756" i="9"/>
  <c r="P6757" i="9"/>
  <c r="P6762" i="9"/>
  <c r="P6769" i="9"/>
  <c r="P6773" i="9"/>
  <c r="P6777" i="9"/>
  <c r="P6781" i="9"/>
  <c r="P6785" i="9"/>
  <c r="P6791" i="9"/>
  <c r="P6799" i="9"/>
  <c r="P6803" i="9"/>
  <c r="P6807" i="9"/>
  <c r="P6811" i="9"/>
  <c r="P6815" i="9"/>
  <c r="P6821" i="9"/>
  <c r="P6827" i="9"/>
  <c r="P6831" i="9"/>
  <c r="P6837" i="9"/>
  <c r="P6843" i="9"/>
  <c r="P6847" i="9"/>
  <c r="P6853" i="9"/>
  <c r="P6859" i="9"/>
  <c r="P6863" i="9"/>
  <c r="P6869" i="9"/>
  <c r="P6875" i="9"/>
  <c r="P6879" i="9"/>
  <c r="P6883" i="9"/>
  <c r="P6887" i="9"/>
  <c r="P6891" i="9"/>
  <c r="P6895" i="9"/>
  <c r="P6899" i="9"/>
  <c r="P6903" i="9"/>
  <c r="P6907" i="9"/>
  <c r="P6911" i="9"/>
  <c r="P6915" i="9"/>
  <c r="P6919" i="9"/>
  <c r="P6923" i="9"/>
  <c r="P6927" i="9"/>
  <c r="P6932" i="9"/>
  <c r="P6937" i="9"/>
  <c r="P6941" i="9"/>
  <c r="P6945" i="9"/>
  <c r="P6949" i="9"/>
  <c r="P6953" i="9"/>
  <c r="P6957" i="9"/>
  <c r="P6961" i="9"/>
  <c r="P6965" i="9"/>
  <c r="P6969" i="9"/>
  <c r="P6973" i="9"/>
  <c r="P6977" i="9"/>
  <c r="P6981" i="9"/>
  <c r="P6985" i="9"/>
  <c r="P6989" i="9"/>
  <c r="P6993" i="9"/>
  <c r="P6997" i="9"/>
  <c r="P7001" i="9"/>
  <c r="P7005" i="9"/>
  <c r="P7009" i="9"/>
  <c r="P7013" i="9"/>
  <c r="P7017" i="9"/>
  <c r="P7021" i="9"/>
  <c r="P7025" i="9"/>
  <c r="P7029" i="9"/>
  <c r="P7033" i="9"/>
  <c r="P7037" i="9"/>
  <c r="P7041" i="9"/>
  <c r="P7045" i="9"/>
  <c r="P7049" i="9"/>
  <c r="P7053" i="9"/>
  <c r="P7058" i="9"/>
  <c r="P7062" i="9"/>
  <c r="P7066" i="9"/>
  <c r="P7070" i="9"/>
  <c r="P7074" i="9"/>
  <c r="P7078" i="9"/>
  <c r="P7082" i="9"/>
  <c r="P7086" i="9"/>
  <c r="P7090" i="9"/>
  <c r="P7094" i="9"/>
  <c r="P7098" i="9"/>
  <c r="P7102" i="9"/>
  <c r="P7106" i="9"/>
  <c r="P7110" i="9"/>
  <c r="P7114" i="9"/>
  <c r="P7118" i="9"/>
  <c r="P7123" i="9"/>
  <c r="P7127" i="9"/>
  <c r="P7131" i="9"/>
  <c r="P7135" i="9"/>
  <c r="P7139" i="9"/>
  <c r="P7143" i="9"/>
  <c r="P7147" i="9"/>
  <c r="P7151" i="9"/>
  <c r="P7155" i="9"/>
  <c r="P7159" i="9"/>
  <c r="P7164" i="9"/>
  <c r="P7169" i="9"/>
  <c r="P7173" i="9"/>
  <c r="P7175" i="9"/>
  <c r="P7179" i="9"/>
  <c r="P7183" i="9"/>
  <c r="P7187" i="9"/>
  <c r="P7191" i="9"/>
  <c r="P7196" i="9"/>
  <c r="P7202" i="9"/>
  <c r="P7206" i="9"/>
  <c r="P7210" i="9"/>
  <c r="P7214" i="9"/>
  <c r="P7218" i="9"/>
  <c r="P7222" i="9"/>
  <c r="P7226" i="9"/>
  <c r="P7230" i="9"/>
  <c r="P7236" i="9"/>
  <c r="P7240" i="9"/>
  <c r="P7244" i="9"/>
  <c r="P7248" i="9"/>
  <c r="P7249" i="9"/>
  <c r="P7250" i="9"/>
  <c r="P7254" i="9"/>
  <c r="P7258" i="9"/>
  <c r="P7262" i="9"/>
  <c r="P7268" i="9"/>
  <c r="P7272" i="9"/>
  <c r="P7276" i="9"/>
  <c r="P7280" i="9"/>
  <c r="P7281" i="9"/>
  <c r="P7282" i="9"/>
  <c r="P7286" i="9"/>
  <c r="P7290" i="9"/>
  <c r="P7294" i="9"/>
  <c r="P7300" i="9"/>
  <c r="P7304" i="9"/>
  <c r="P7308" i="9"/>
  <c r="P7312" i="9"/>
  <c r="P7313" i="9"/>
  <c r="P7314" i="9"/>
  <c r="P7318" i="9"/>
  <c r="P7322" i="9"/>
  <c r="P7326" i="9"/>
  <c r="P7332" i="9"/>
  <c r="P7336" i="9"/>
  <c r="P7340" i="9"/>
  <c r="P7344" i="9"/>
  <c r="P7345" i="9"/>
  <c r="P7346" i="9"/>
  <c r="P7350" i="9"/>
  <c r="P7354" i="9"/>
  <c r="P7358" i="9"/>
  <c r="P7364" i="9"/>
  <c r="P7368" i="9"/>
  <c r="P7372" i="9"/>
  <c r="P7376" i="9"/>
  <c r="P7380" i="9"/>
  <c r="P7384" i="9"/>
  <c r="P7388" i="9"/>
  <c r="P7392" i="9"/>
  <c r="P7396" i="9"/>
  <c r="P7400" i="9"/>
  <c r="P7404" i="9"/>
  <c r="P7408" i="9"/>
  <c r="P7412" i="9"/>
  <c r="P7416" i="9"/>
  <c r="P7420" i="9"/>
  <c r="P7424" i="9"/>
  <c r="P7428" i="9"/>
  <c r="P7432" i="9"/>
  <c r="P7436" i="9"/>
  <c r="P7440" i="9"/>
  <c r="P7444" i="9"/>
  <c r="P7448" i="9"/>
  <c r="P7452" i="9"/>
  <c r="P7456" i="9"/>
  <c r="P7460" i="9"/>
  <c r="P7464" i="9"/>
  <c r="P7468" i="9"/>
  <c r="P7472" i="9"/>
  <c r="P7476" i="9"/>
  <c r="P7480" i="9"/>
  <c r="P7484" i="9"/>
  <c r="P7488" i="9"/>
  <c r="P7492" i="9"/>
  <c r="P7496" i="9"/>
  <c r="P7500" i="9"/>
  <c r="P7504" i="9"/>
  <c r="P7508" i="9"/>
  <c r="P7512" i="9"/>
  <c r="P7516" i="9"/>
  <c r="P7520" i="9"/>
  <c r="P7524" i="9"/>
  <c r="P7528" i="9"/>
  <c r="P7533" i="9"/>
  <c r="P7537" i="9"/>
  <c r="P7541" i="9"/>
  <c r="P7545" i="9"/>
  <c r="P7549" i="9"/>
  <c r="P7553" i="9"/>
  <c r="P7557" i="9"/>
  <c r="P7561" i="9"/>
  <c r="P7565" i="9"/>
  <c r="P7569" i="9"/>
  <c r="P7573" i="9"/>
  <c r="P7577" i="9"/>
  <c r="P7581" i="9"/>
  <c r="P7585" i="9"/>
  <c r="P7590" i="9"/>
  <c r="P7594" i="9"/>
  <c r="P7599" i="9"/>
  <c r="P7603" i="9"/>
  <c r="P7607" i="9"/>
  <c r="P7611" i="9"/>
  <c r="P7615" i="9"/>
  <c r="P7620" i="9"/>
  <c r="P7624" i="9"/>
  <c r="P7628" i="9"/>
  <c r="P7632" i="9"/>
  <c r="P7636" i="9"/>
  <c r="P7640" i="9"/>
  <c r="P7644" i="9"/>
  <c r="P7648" i="9"/>
  <c r="P7652" i="9"/>
  <c r="P7656" i="9"/>
  <c r="P7660" i="9"/>
  <c r="P7664" i="9"/>
  <c r="P6638" i="9"/>
  <c r="P6729" i="9"/>
  <c r="P6793" i="9"/>
  <c r="P7120" i="9"/>
  <c r="P7166" i="9"/>
  <c r="P7198" i="9"/>
  <c r="P7199" i="9"/>
  <c r="P7617" i="9"/>
  <c r="P6676" i="9"/>
  <c r="P6680" i="9"/>
  <c r="P6687" i="9"/>
  <c r="P6691" i="9"/>
  <c r="P6692" i="9"/>
  <c r="P6694" i="9"/>
  <c r="P6699" i="9"/>
  <c r="P6700" i="9"/>
  <c r="P6702" i="9"/>
  <c r="P6706" i="9"/>
  <c r="P6710" i="9"/>
  <c r="P6714" i="9"/>
  <c r="P6718" i="9"/>
  <c r="P6722" i="9"/>
  <c r="P6728" i="9"/>
  <c r="P6736" i="9"/>
  <c r="P6740" i="9"/>
  <c r="P6744" i="9"/>
  <c r="P6748" i="9"/>
  <c r="P6752" i="9"/>
  <c r="P6758" i="9"/>
  <c r="P6763" i="9"/>
  <c r="P6764" i="9"/>
  <c r="P6766" i="9"/>
  <c r="P6770" i="9"/>
  <c r="P6774" i="9"/>
  <c r="P6778" i="9"/>
  <c r="P6782" i="9"/>
  <c r="P6786" i="9"/>
  <c r="P6792" i="9"/>
  <c r="P6800" i="9"/>
  <c r="P6804" i="9"/>
  <c r="P6808" i="9"/>
  <c r="P6812" i="9"/>
  <c r="P6816" i="9"/>
  <c r="P6818" i="9"/>
  <c r="P6822" i="9"/>
  <c r="P6828" i="9"/>
  <c r="P6832" i="9"/>
  <c r="P6834" i="9"/>
  <c r="P6838" i="9"/>
  <c r="P6844" i="9"/>
  <c r="P6848" i="9"/>
  <c r="P6850" i="9"/>
  <c r="P6854" i="9"/>
  <c r="P6860" i="9"/>
  <c r="P6864" i="9"/>
  <c r="P6866" i="9"/>
  <c r="P6870" i="9"/>
  <c r="P6876" i="9"/>
  <c r="P6880" i="9"/>
  <c r="P6884" i="9"/>
  <c r="P6888" i="9"/>
  <c r="P6892" i="9"/>
  <c r="P6896" i="9"/>
  <c r="P6900" i="9"/>
  <c r="P6904" i="9"/>
  <c r="P6908" i="9"/>
  <c r="P6912" i="9"/>
  <c r="P6916" i="9"/>
  <c r="P6920" i="9"/>
  <c r="P6924" i="9"/>
  <c r="P6929" i="9"/>
  <c r="P6933" i="9"/>
  <c r="P6938" i="9"/>
  <c r="P6942" i="9"/>
  <c r="P6946" i="9"/>
  <c r="P6950" i="9"/>
  <c r="P6954" i="9"/>
  <c r="P6958" i="9"/>
  <c r="P6962" i="9"/>
  <c r="P6966" i="9"/>
  <c r="P6970" i="9"/>
  <c r="P6974" i="9"/>
  <c r="P6978" i="9"/>
  <c r="P6982" i="9"/>
  <c r="P6986" i="9"/>
  <c r="P6990" i="9"/>
  <c r="P6994" i="9"/>
  <c r="P6998" i="9"/>
  <c r="P7002" i="9"/>
  <c r="P7006" i="9"/>
  <c r="P7010" i="9"/>
  <c r="P7014" i="9"/>
  <c r="P7018" i="9"/>
  <c r="P7022" i="9"/>
  <c r="P7026" i="9"/>
  <c r="P7030" i="9"/>
  <c r="P7034" i="9"/>
  <c r="P7038" i="9"/>
  <c r="P7042" i="9"/>
  <c r="P7046" i="9"/>
  <c r="P7050" i="9"/>
  <c r="P7054" i="9"/>
  <c r="P7059" i="9"/>
  <c r="P7063" i="9"/>
  <c r="P7067" i="9"/>
  <c r="P7071" i="9"/>
  <c r="P7075" i="9"/>
  <c r="P7079" i="9"/>
  <c r="P7083" i="9"/>
  <c r="P7087" i="9"/>
  <c r="P7091" i="9"/>
  <c r="P7095" i="9"/>
  <c r="P7099" i="9"/>
  <c r="P7103" i="9"/>
  <c r="P7107" i="9"/>
  <c r="P7111" i="9"/>
  <c r="P7115" i="9"/>
  <c r="P7119" i="9"/>
  <c r="P7124" i="9"/>
  <c r="P7128" i="9"/>
  <c r="P7132" i="9"/>
  <c r="P7136" i="9"/>
  <c r="P7140" i="9"/>
  <c r="P7144" i="9"/>
  <c r="P7148" i="9"/>
  <c r="P7152" i="9"/>
  <c r="P7156" i="9"/>
  <c r="P7160" i="9"/>
  <c r="P7165" i="9"/>
  <c r="P7170" i="9"/>
  <c r="P7176" i="9"/>
  <c r="P7180" i="9"/>
  <c r="P7184" i="9"/>
  <c r="P7188" i="9"/>
  <c r="P7192" i="9"/>
  <c r="P7197" i="9"/>
  <c r="P7203" i="9"/>
  <c r="P7207" i="9"/>
  <c r="P7211" i="9"/>
  <c r="P7215" i="9"/>
  <c r="P7219" i="9"/>
  <c r="P7223" i="9"/>
  <c r="P7227" i="9"/>
  <c r="P7231" i="9"/>
  <c r="P7237" i="9"/>
  <c r="P7241" i="9"/>
  <c r="P7245" i="9"/>
  <c r="P7251" i="9"/>
  <c r="P7255" i="9"/>
  <c r="P7259" i="9"/>
  <c r="P7263" i="9"/>
  <c r="P7269" i="9"/>
  <c r="P7273" i="9"/>
  <c r="P7277" i="9"/>
  <c r="P7283" i="9"/>
  <c r="P7287" i="9"/>
  <c r="P7291" i="9"/>
  <c r="P7295" i="9"/>
  <c r="P7301" i="9"/>
  <c r="P7305" i="9"/>
  <c r="P7309" i="9"/>
  <c r="P7315" i="9"/>
  <c r="P7319" i="9"/>
  <c r="P7323" i="9"/>
  <c r="P7327" i="9"/>
  <c r="P7333" i="9"/>
  <c r="P7337" i="9"/>
  <c r="P7341" i="9"/>
  <c r="P7347" i="9"/>
  <c r="P7351" i="9"/>
  <c r="P7355" i="9"/>
  <c r="P7359" i="9"/>
  <c r="P7365" i="9"/>
  <c r="P7369" i="9"/>
  <c r="P7373" i="9"/>
  <c r="P7377" i="9"/>
  <c r="P7381" i="9"/>
  <c r="P7385" i="9"/>
  <c r="P7389" i="9"/>
  <c r="P7393" i="9"/>
  <c r="P7397" i="9"/>
  <c r="P7401" i="9"/>
  <c r="P7405" i="9"/>
  <c r="P7409" i="9"/>
  <c r="P7413" i="9"/>
  <c r="P7417" i="9"/>
  <c r="P7421" i="9"/>
  <c r="P7425" i="9"/>
  <c r="P7429" i="9"/>
  <c r="P7433" i="9"/>
  <c r="P7437" i="9"/>
  <c r="P7441" i="9"/>
  <c r="P7445" i="9"/>
  <c r="P7449" i="9"/>
  <c r="P7453" i="9"/>
  <c r="P7457" i="9"/>
  <c r="P7461" i="9"/>
  <c r="P7465" i="9"/>
  <c r="P7469" i="9"/>
  <c r="P7473" i="9"/>
  <c r="P7477" i="9"/>
  <c r="P7481" i="9"/>
  <c r="P7485" i="9"/>
  <c r="P7489" i="9"/>
  <c r="P7493" i="9"/>
  <c r="P7497" i="9"/>
  <c r="P7501" i="9"/>
  <c r="P7505" i="9"/>
  <c r="P7509" i="9"/>
  <c r="P7513" i="9"/>
  <c r="P7517" i="9"/>
  <c r="P7521" i="9"/>
  <c r="P7525" i="9"/>
  <c r="P7530" i="9"/>
  <c r="P7534" i="9"/>
  <c r="P7538" i="9"/>
  <c r="P7542" i="9"/>
  <c r="P7546" i="9"/>
  <c r="P7550" i="9"/>
  <c r="P7554" i="9"/>
  <c r="P7558" i="9"/>
  <c r="P7562" i="9"/>
  <c r="P7566" i="9"/>
  <c r="P7570" i="9"/>
  <c r="P7574" i="9"/>
  <c r="P7578" i="9"/>
  <c r="P7582" i="9"/>
  <c r="P7586" i="9"/>
  <c r="P7591" i="9"/>
  <c r="P7595" i="9"/>
  <c r="P7600" i="9"/>
  <c r="P7604" i="9"/>
  <c r="P7608" i="9"/>
  <c r="P7612" i="9"/>
  <c r="P7616" i="9"/>
  <c r="P7621" i="9"/>
  <c r="P7625" i="9"/>
  <c r="P7629" i="9"/>
  <c r="P7633" i="9"/>
  <c r="P7637" i="9"/>
  <c r="P7641" i="9"/>
  <c r="P7645" i="9"/>
  <c r="P7649" i="9"/>
  <c r="P7653" i="9"/>
  <c r="P7657" i="9"/>
  <c r="P7661" i="9"/>
  <c r="P6733" i="9"/>
  <c r="P6797" i="9"/>
  <c r="P6825" i="9"/>
  <c r="P6841" i="9"/>
  <c r="P6857" i="9"/>
  <c r="P6873" i="9"/>
  <c r="P7056" i="9"/>
  <c r="P11" i="9"/>
  <c r="P15" i="9"/>
  <c r="P19" i="9"/>
  <c r="P23" i="9"/>
  <c r="P27" i="9"/>
  <c r="P31" i="9"/>
  <c r="P34" i="9"/>
  <c r="P38" i="9"/>
  <c r="P42" i="9"/>
  <c r="P46" i="9"/>
  <c r="P50" i="9"/>
  <c r="P54" i="9"/>
  <c r="P57" i="9"/>
  <c r="P61" i="9"/>
  <c r="P65" i="9"/>
  <c r="P69" i="9"/>
  <c r="P73" i="9"/>
  <c r="P77" i="9"/>
  <c r="P80" i="9"/>
  <c r="P84" i="9"/>
  <c r="P88" i="9"/>
  <c r="P92" i="9"/>
  <c r="P96" i="9"/>
  <c r="P100" i="9"/>
  <c r="P107" i="9"/>
  <c r="P111" i="9"/>
  <c r="P115" i="9"/>
  <c r="P119" i="9"/>
  <c r="P123" i="9"/>
  <c r="P127" i="9"/>
  <c r="P130" i="9"/>
  <c r="P134" i="9"/>
  <c r="P138" i="9"/>
  <c r="P142" i="9"/>
  <c r="P146" i="9"/>
  <c r="P150" i="9"/>
  <c r="P153" i="9"/>
  <c r="P157" i="9"/>
  <c r="P161" i="9"/>
  <c r="P165" i="9"/>
  <c r="P169" i="9"/>
  <c r="P173" i="9"/>
  <c r="P176" i="9"/>
  <c r="P180" i="9"/>
  <c r="P184" i="9"/>
  <c r="P188" i="9"/>
  <c r="P192" i="9"/>
  <c r="P196" i="9"/>
  <c r="P203" i="9"/>
  <c r="P207" i="9"/>
  <c r="P211" i="9"/>
  <c r="P215" i="9"/>
  <c r="P219" i="9"/>
  <c r="P223" i="9"/>
  <c r="P226" i="9"/>
  <c r="P230" i="9"/>
  <c r="P234" i="9"/>
  <c r="P238" i="9"/>
  <c r="P242" i="9"/>
  <c r="P246" i="9"/>
  <c r="P249" i="9"/>
  <c r="P253" i="9"/>
  <c r="P257" i="9"/>
  <c r="P261" i="9"/>
  <c r="P265" i="9"/>
  <c r="P269" i="9"/>
  <c r="P272" i="9"/>
  <c r="P276" i="9"/>
  <c r="P280" i="9"/>
  <c r="P284" i="9"/>
  <c r="P288" i="9"/>
  <c r="P292" i="9"/>
  <c r="P299" i="9"/>
  <c r="P303" i="9"/>
  <c r="P307" i="9"/>
  <c r="P311" i="9"/>
  <c r="P315" i="9"/>
  <c r="P319" i="9"/>
  <c r="P322" i="9"/>
  <c r="P326" i="9"/>
  <c r="P330" i="9"/>
  <c r="P334" i="9"/>
  <c r="P338" i="9"/>
  <c r="P342" i="9"/>
  <c r="P345" i="9"/>
  <c r="P349" i="9"/>
  <c r="P353" i="9"/>
  <c r="P357" i="9"/>
  <c r="P361" i="9"/>
  <c r="P365" i="9"/>
  <c r="P368" i="9"/>
  <c r="P372" i="9"/>
  <c r="P376" i="9"/>
  <c r="P380" i="9"/>
  <c r="P384" i="9"/>
  <c r="P388" i="9"/>
  <c r="P8" i="9"/>
  <c r="P12" i="9"/>
  <c r="P16" i="9"/>
  <c r="P20" i="9"/>
  <c r="P24" i="9"/>
  <c r="P28" i="9"/>
  <c r="P35" i="9"/>
  <c r="P39" i="9"/>
  <c r="P43" i="9"/>
  <c r="P47" i="9"/>
  <c r="P51" i="9"/>
  <c r="P55" i="9"/>
  <c r="P58" i="9"/>
  <c r="P62" i="9"/>
  <c r="P66" i="9"/>
  <c r="P70" i="9"/>
  <c r="P74" i="9"/>
  <c r="P78" i="9"/>
  <c r="P81" i="9"/>
  <c r="P85" i="9"/>
  <c r="P89" i="9"/>
  <c r="P93" i="9"/>
  <c r="P97" i="9"/>
  <c r="P101" i="9"/>
  <c r="P104" i="9"/>
  <c r="P108" i="9"/>
  <c r="P112" i="9"/>
  <c r="P116" i="9"/>
  <c r="P120" i="9"/>
  <c r="P124" i="9"/>
  <c r="P131" i="9"/>
  <c r="P135" i="9"/>
  <c r="P139" i="9"/>
  <c r="P143" i="9"/>
  <c r="P147" i="9"/>
  <c r="P151" i="9"/>
  <c r="P154" i="9"/>
  <c r="P158" i="9"/>
  <c r="P162" i="9"/>
  <c r="P166" i="9"/>
  <c r="P170" i="9"/>
  <c r="P174" i="9"/>
  <c r="P177" i="9"/>
  <c r="P181" i="9"/>
  <c r="P185" i="9"/>
  <c r="P189" i="9"/>
  <c r="P193" i="9"/>
  <c r="P197" i="9"/>
  <c r="P200" i="9"/>
  <c r="P204" i="9"/>
  <c r="P208" i="9"/>
  <c r="P212" i="9"/>
  <c r="P216" i="9"/>
  <c r="P220" i="9"/>
  <c r="P227" i="9"/>
  <c r="P231" i="9"/>
  <c r="P235" i="9"/>
  <c r="P239" i="9"/>
  <c r="P243" i="9"/>
  <c r="P247" i="9"/>
  <c r="P250" i="9"/>
  <c r="P254" i="9"/>
  <c r="P258" i="9"/>
  <c r="P262" i="9"/>
  <c r="P266" i="9"/>
  <c r="P270" i="9"/>
  <c r="P273" i="9"/>
  <c r="P277" i="9"/>
  <c r="P281" i="9"/>
  <c r="P285" i="9"/>
  <c r="P289" i="9"/>
  <c r="P293" i="9"/>
  <c r="P296" i="9"/>
  <c r="P300" i="9"/>
  <c r="P304" i="9"/>
  <c r="P308" i="9"/>
  <c r="P312" i="9"/>
  <c r="P316" i="9"/>
  <c r="P323" i="9"/>
  <c r="P327" i="9"/>
  <c r="P331" i="9"/>
  <c r="P335" i="9"/>
  <c r="P339" i="9"/>
  <c r="P343" i="9"/>
  <c r="P346" i="9"/>
  <c r="P350" i="9"/>
  <c r="P354" i="9"/>
  <c r="P358" i="9"/>
  <c r="P362" i="9"/>
  <c r="P366" i="9"/>
  <c r="P369" i="9"/>
  <c r="P373" i="9"/>
  <c r="P377" i="9"/>
  <c r="P381" i="9"/>
  <c r="P385" i="9"/>
  <c r="P389" i="9"/>
  <c r="P9" i="9"/>
  <c r="P13" i="9"/>
  <c r="P17" i="9"/>
  <c r="P21" i="9"/>
  <c r="P25" i="9"/>
  <c r="P29" i="9"/>
  <c r="P32" i="9"/>
  <c r="P36" i="9"/>
  <c r="P40" i="9"/>
  <c r="P44" i="9"/>
  <c r="P48" i="9"/>
  <c r="P52" i="9"/>
  <c r="P59" i="9"/>
  <c r="P63" i="9"/>
  <c r="P67" i="9"/>
  <c r="P71" i="9"/>
  <c r="P75" i="9"/>
  <c r="P79" i="9"/>
  <c r="P82" i="9"/>
  <c r="P86" i="9"/>
  <c r="P90" i="9"/>
  <c r="P94" i="9"/>
  <c r="P98" i="9"/>
  <c r="P102" i="9"/>
  <c r="P105" i="9"/>
  <c r="P109" i="9"/>
  <c r="P113" i="9"/>
  <c r="P117" i="9"/>
  <c r="P121" i="9"/>
  <c r="P125" i="9"/>
  <c r="P128" i="9"/>
  <c r="P132" i="9"/>
  <c r="P136" i="9"/>
  <c r="P140" i="9"/>
  <c r="P144" i="9"/>
  <c r="P148" i="9"/>
  <c r="P155" i="9"/>
  <c r="P159" i="9"/>
  <c r="P163" i="9"/>
  <c r="P167" i="9"/>
  <c r="P171" i="9"/>
  <c r="P175" i="9"/>
  <c r="P178" i="9"/>
  <c r="P182" i="9"/>
  <c r="P186" i="9"/>
  <c r="P190" i="9"/>
  <c r="P194" i="9"/>
  <c r="P198" i="9"/>
  <c r="P201" i="9"/>
  <c r="P205" i="9"/>
  <c r="P209" i="9"/>
  <c r="P213" i="9"/>
  <c r="P217" i="9"/>
  <c r="P221" i="9"/>
  <c r="P224" i="9"/>
  <c r="P228" i="9"/>
  <c r="P232" i="9"/>
  <c r="P236" i="9"/>
  <c r="P240" i="9"/>
  <c r="P244" i="9"/>
  <c r="P251" i="9"/>
  <c r="P255" i="9"/>
  <c r="P259" i="9"/>
  <c r="P263" i="9"/>
  <c r="P267" i="9"/>
  <c r="P271" i="9"/>
  <c r="P274" i="9"/>
  <c r="P278" i="9"/>
  <c r="P282" i="9"/>
  <c r="P286" i="9"/>
  <c r="P290" i="9"/>
  <c r="P294" i="9"/>
  <c r="P297" i="9"/>
  <c r="P301" i="9"/>
  <c r="P305" i="9"/>
  <c r="P309" i="9"/>
  <c r="P313" i="9"/>
  <c r="P317" i="9"/>
  <c r="P320" i="9"/>
  <c r="P324" i="9"/>
  <c r="P328" i="9"/>
  <c r="P332" i="9"/>
  <c r="P336" i="9"/>
  <c r="P340" i="9"/>
  <c r="P347" i="9"/>
  <c r="P351" i="9"/>
  <c r="P355" i="9"/>
  <c r="P359" i="9"/>
  <c r="P363" i="9"/>
  <c r="P367" i="9"/>
  <c r="P370" i="9"/>
  <c r="P374" i="9"/>
  <c r="P378" i="9"/>
  <c r="P382" i="9"/>
  <c r="P386" i="9"/>
  <c r="P390" i="9"/>
  <c r="P7" i="9"/>
  <c r="P10" i="9"/>
  <c r="P14" i="9"/>
  <c r="P18" i="9"/>
  <c r="P22" i="9"/>
  <c r="P26" i="9"/>
  <c r="P30" i="9"/>
  <c r="P33" i="9"/>
  <c r="P37" i="9"/>
  <c r="P41" i="9"/>
  <c r="P45" i="9"/>
  <c r="P49" i="9"/>
  <c r="P53" i="9"/>
  <c r="P56" i="9"/>
  <c r="P60" i="9"/>
  <c r="P64" i="9"/>
  <c r="P68" i="9"/>
  <c r="P72" i="9"/>
  <c r="P76" i="9"/>
  <c r="P83" i="9"/>
  <c r="P87" i="9"/>
  <c r="P91" i="9"/>
  <c r="P95" i="9"/>
  <c r="P99" i="9"/>
  <c r="P103" i="9"/>
  <c r="P106" i="9"/>
  <c r="P110" i="9"/>
  <c r="P114" i="9"/>
  <c r="P118" i="9"/>
  <c r="P122" i="9"/>
  <c r="P126" i="9"/>
  <c r="P129" i="9"/>
  <c r="P133" i="9"/>
  <c r="P137" i="9"/>
  <c r="P141" i="9"/>
  <c r="P145" i="9"/>
  <c r="P149" i="9"/>
  <c r="P152" i="9"/>
  <c r="P156" i="9"/>
  <c r="P160" i="9"/>
  <c r="P164" i="9"/>
  <c r="P168" i="9"/>
  <c r="P172" i="9"/>
  <c r="P179" i="9"/>
  <c r="P183" i="9"/>
  <c r="P187" i="9"/>
  <c r="P191" i="9"/>
  <c r="P195" i="9"/>
  <c r="P199" i="9"/>
  <c r="P202" i="9"/>
  <c r="P206" i="9"/>
  <c r="P210" i="9"/>
  <c r="P214" i="9"/>
  <c r="P218" i="9"/>
  <c r="P222" i="9"/>
  <c r="P225" i="9"/>
  <c r="P229" i="9"/>
  <c r="P233" i="9"/>
  <c r="P237" i="9"/>
  <c r="P241" i="9"/>
  <c r="P245" i="9"/>
  <c r="P248" i="9"/>
  <c r="P252" i="9"/>
  <c r="P256" i="9"/>
  <c r="P260" i="9"/>
  <c r="P264" i="9"/>
  <c r="P268" i="9"/>
  <c r="P275" i="9"/>
  <c r="P279" i="9"/>
  <c r="P283" i="9"/>
  <c r="P287" i="9"/>
  <c r="P291" i="9"/>
  <c r="P295" i="9"/>
  <c r="P298" i="9"/>
  <c r="P302" i="9"/>
  <c r="P306" i="9"/>
  <c r="P310" i="9"/>
  <c r="P314" i="9"/>
  <c r="P318" i="9"/>
  <c r="P321" i="9"/>
  <c r="P325" i="9"/>
  <c r="P329" i="9"/>
  <c r="P333" i="9"/>
  <c r="P337" i="9"/>
  <c r="P341" i="9"/>
  <c r="P344" i="9"/>
  <c r="P348" i="9"/>
  <c r="P352" i="9"/>
  <c r="P356" i="9"/>
  <c r="P360" i="9"/>
  <c r="P364" i="9"/>
  <c r="P371" i="9"/>
  <c r="P375" i="9"/>
  <c r="P379" i="9"/>
  <c r="P383" i="9"/>
  <c r="P387" i="9"/>
  <c r="M15" i="7"/>
  <c r="M13" i="7"/>
  <c r="M17" i="7"/>
  <c r="S728" i="9" l="1"/>
  <c r="P3" i="9"/>
  <c r="R3" i="9"/>
  <c r="S559" i="9"/>
  <c r="S535" i="9"/>
  <c r="S511" i="9"/>
  <c r="S487" i="9"/>
  <c r="S463" i="9"/>
  <c r="S439" i="9"/>
  <c r="S415" i="9"/>
  <c r="S703" i="9"/>
  <c r="S679" i="9"/>
  <c r="S655" i="9"/>
  <c r="S631" i="9"/>
  <c r="S607" i="9"/>
  <c r="S583" i="9"/>
  <c r="S391" i="9"/>
  <c r="S271" i="9"/>
  <c r="S247" i="9"/>
  <c r="S175" i="9"/>
  <c r="S343" i="9"/>
  <c r="S151" i="9"/>
  <c r="S55" i="9"/>
  <c r="S319" i="9"/>
  <c r="S223" i="9"/>
  <c r="S127" i="9"/>
  <c r="S31" i="9"/>
  <c r="S295" i="9"/>
  <c r="S199" i="9"/>
  <c r="S103" i="9"/>
  <c r="S7" i="9"/>
  <c r="S367" i="9"/>
  <c r="S79" i="9"/>
  <c r="M10" i="7"/>
  <c r="E19" i="5"/>
  <c r="E25" i="5"/>
  <c r="F25" i="5"/>
  <c r="G25" i="5"/>
  <c r="H25" i="5"/>
  <c r="I25" i="5"/>
  <c r="J25" i="5"/>
  <c r="K25" i="5"/>
  <c r="L25" i="5"/>
  <c r="M25" i="5"/>
  <c r="N25" i="5"/>
  <c r="O25" i="5"/>
  <c r="E22" i="5"/>
  <c r="F22" i="5"/>
  <c r="G22" i="5"/>
  <c r="H22" i="5"/>
  <c r="I22" i="5"/>
  <c r="J22" i="5"/>
  <c r="K22" i="5"/>
  <c r="L22" i="5"/>
  <c r="M22" i="5"/>
  <c r="N22" i="5"/>
  <c r="O22" i="5"/>
  <c r="D22" i="5"/>
  <c r="E15" i="5"/>
  <c r="F15" i="5"/>
  <c r="G15" i="5"/>
  <c r="H15" i="5"/>
  <c r="I15" i="5"/>
  <c r="J15" i="5"/>
  <c r="K15" i="5"/>
  <c r="L15" i="5"/>
  <c r="M15" i="5"/>
  <c r="N15" i="5"/>
  <c r="O15" i="5"/>
  <c r="O33" i="5" l="1"/>
  <c r="O34" i="5" s="1"/>
  <c r="O30" i="5"/>
  <c r="O31" i="5" s="1"/>
  <c r="O27" i="5"/>
  <c r="O28" i="5" s="1"/>
  <c r="K33" i="5"/>
  <c r="K34" i="5" s="1"/>
  <c r="K30" i="5"/>
  <c r="K31" i="5" s="1"/>
  <c r="K27" i="5"/>
  <c r="K28" i="5" s="1"/>
  <c r="G33" i="5"/>
  <c r="G34" i="5" s="1"/>
  <c r="G30" i="5"/>
  <c r="G31" i="5" s="1"/>
  <c r="G27" i="5"/>
  <c r="G28" i="5" s="1"/>
  <c r="M27" i="5"/>
  <c r="M28" i="5" s="1"/>
  <c r="M33" i="5"/>
  <c r="M34" i="5" s="1"/>
  <c r="M30" i="5"/>
  <c r="M31" i="5" s="1"/>
  <c r="L30" i="5"/>
  <c r="L31" i="5" s="1"/>
  <c r="L27" i="5"/>
  <c r="L28" i="5" s="1"/>
  <c r="L33" i="5"/>
  <c r="L34" i="5" s="1"/>
  <c r="H30" i="5"/>
  <c r="H31" i="5" s="1"/>
  <c r="H27" i="5"/>
  <c r="H28" i="5" s="1"/>
  <c r="H33" i="5"/>
  <c r="H34" i="5" s="1"/>
  <c r="I27" i="5"/>
  <c r="I28" i="5" s="1"/>
  <c r="I33" i="5"/>
  <c r="I34" i="5" s="1"/>
  <c r="I30" i="5"/>
  <c r="I31" i="5" s="1"/>
  <c r="E27" i="5"/>
  <c r="E28" i="5" s="1"/>
  <c r="E33" i="5"/>
  <c r="E34" i="5" s="1"/>
  <c r="E30" i="5"/>
  <c r="E31" i="5" s="1"/>
  <c r="N33" i="5"/>
  <c r="N34" i="5" s="1"/>
  <c r="N30" i="5"/>
  <c r="N31" i="5" s="1"/>
  <c r="N27" i="5"/>
  <c r="N28" i="5" s="1"/>
  <c r="J33" i="5"/>
  <c r="J34" i="5" s="1"/>
  <c r="J30" i="5"/>
  <c r="J31" i="5" s="1"/>
  <c r="J27" i="5"/>
  <c r="J28" i="5" s="1"/>
  <c r="F33" i="5"/>
  <c r="F34" i="5" s="1"/>
  <c r="F30" i="5"/>
  <c r="F31" i="5" s="1"/>
  <c r="F27" i="5"/>
  <c r="F28" i="5" s="1"/>
  <c r="D30" i="5"/>
  <c r="D27" i="5"/>
  <c r="D33" i="5"/>
  <c r="P22" i="5"/>
  <c r="P25" i="5"/>
  <c r="P15" i="5"/>
  <c r="S3" i="9"/>
  <c r="D27" i="10"/>
  <c r="D21" i="10"/>
  <c r="D15" i="10"/>
  <c r="N18" i="7"/>
  <c r="N14" i="7"/>
  <c r="N16" i="7"/>
  <c r="J19" i="7"/>
  <c r="M19" i="7" s="1"/>
  <c r="P27" i="5" l="1"/>
  <c r="D28" i="5"/>
  <c r="P28" i="5" s="1"/>
  <c r="P30" i="5"/>
  <c r="D31" i="5"/>
  <c r="P31" i="5" s="1"/>
  <c r="P33" i="5"/>
  <c r="D34" i="5"/>
  <c r="P34" i="5" s="1"/>
  <c r="E16" i="10"/>
  <c r="E21" i="10"/>
  <c r="E27" i="10"/>
  <c r="E15" i="10"/>
  <c r="F16" i="10" l="1"/>
  <c r="F27" i="10"/>
  <c r="F15" i="10"/>
  <c r="F21" i="10"/>
  <c r="L19" i="5"/>
  <c r="M19" i="5"/>
  <c r="H19" i="5"/>
  <c r="I19" i="5"/>
  <c r="J19" i="5"/>
  <c r="F19" i="5"/>
  <c r="D19" i="5"/>
  <c r="N19" i="5"/>
  <c r="O19" i="5"/>
  <c r="K19" i="5"/>
  <c r="G19" i="5"/>
  <c r="B2" i="3"/>
  <c r="A2" i="3"/>
  <c r="P19" i="5" l="1"/>
  <c r="G16" i="10"/>
  <c r="G21" i="10"/>
  <c r="G15" i="10"/>
  <c r="G27" i="10"/>
  <c r="H16" i="10" l="1"/>
  <c r="H27" i="10"/>
  <c r="H15" i="10"/>
  <c r="H21" i="10"/>
  <c r="I16" i="10" l="1"/>
  <c r="I15" i="10"/>
  <c r="I27" i="10"/>
  <c r="I21" i="10"/>
  <c r="J16" i="10" l="1"/>
  <c r="J27" i="10"/>
  <c r="J15" i="10"/>
  <c r="J21" i="10"/>
  <c r="K16" i="10" l="1"/>
  <c r="K15" i="10"/>
  <c r="K27" i="10"/>
  <c r="K21" i="10"/>
  <c r="L16" i="10" l="1"/>
  <c r="L15" i="10"/>
  <c r="L27" i="10"/>
  <c r="L21" i="10"/>
  <c r="M16" i="10" l="1"/>
  <c r="M15" i="10"/>
  <c r="M27" i="10"/>
  <c r="M21" i="10"/>
  <c r="N16" i="10" l="1"/>
  <c r="N21" i="10"/>
  <c r="N27" i="10"/>
  <c r="N15" i="10"/>
  <c r="O16" i="10" l="1"/>
  <c r="C16" i="10" s="1"/>
  <c r="C14" i="10"/>
  <c r="O15" i="10"/>
  <c r="C17" i="10" s="1"/>
  <c r="O27" i="10"/>
  <c r="O21" i="10"/>
  <c r="C23" i="10" s="1"/>
  <c r="C18" i="10" l="1"/>
  <c r="D22" i="10" s="1"/>
  <c r="D18" i="10" l="1"/>
  <c r="E22" i="10" s="1"/>
  <c r="E18" i="10" l="1"/>
  <c r="F22" i="10" s="1"/>
  <c r="F18" i="10" l="1"/>
  <c r="G22" i="10" s="1"/>
  <c r="G18" i="10" l="1"/>
  <c r="H22" i="10" s="1"/>
  <c r="C20" i="10"/>
  <c r="C24" i="10" s="1"/>
  <c r="H18" i="10" l="1"/>
  <c r="I22" i="10" s="1"/>
  <c r="D28" i="10"/>
  <c r="D24" i="10"/>
  <c r="I18" i="10" l="1"/>
  <c r="J22" i="10" s="1"/>
  <c r="E24" i="10"/>
  <c r="E28" i="10"/>
  <c r="J18" i="10" l="1"/>
  <c r="K22" i="10" s="1"/>
  <c r="F24" i="10"/>
  <c r="F28" i="10"/>
  <c r="K18" i="10" l="1"/>
  <c r="L18" i="10" s="1"/>
  <c r="G28" i="10"/>
  <c r="G24" i="10"/>
  <c r="L22" i="10" l="1"/>
  <c r="M18" i="10"/>
  <c r="M22" i="10"/>
  <c r="H28" i="10"/>
  <c r="H24" i="10"/>
  <c r="N18" i="10" l="1"/>
  <c r="N22" i="10"/>
  <c r="I28" i="10"/>
  <c r="I24" i="10"/>
  <c r="O22" i="10" l="1"/>
  <c r="C22" i="10" s="1"/>
  <c r="O18" i="10"/>
  <c r="J28" i="10"/>
  <c r="J24" i="10"/>
  <c r="K28" i="10" l="1"/>
  <c r="K24" i="10"/>
  <c r="L28" i="10" l="1"/>
  <c r="L24" i="10"/>
  <c r="M28" i="10" l="1"/>
  <c r="M24" i="10"/>
  <c r="N28" i="10" l="1"/>
  <c r="N24" i="10"/>
  <c r="C26" i="10" l="1"/>
  <c r="O28" i="10"/>
  <c r="O24" i="10"/>
  <c r="C28" i="10" l="1"/>
  <c r="C30"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Codina</author>
  </authors>
  <commentList>
    <comment ref="J10" authorId="0" shapeId="0" xr:uid="{00000000-0006-0000-0000-000001000000}">
      <text>
        <r>
          <rPr>
            <sz val="8"/>
            <color indexed="81"/>
            <rFont val="Consoles"/>
          </rPr>
          <t xml:space="preserve">Carlos Codina:
Para habilitar las macros con LibreOffice:
1) Menú Herramientas -&gt; Opciones -&gt; LibreOffice -&gt; Seguridad -&gt; Seguridad de macros -&gt; Nivel de seguridad Bajo o Medio 
2) Cerrar LibreOffice y volver a abrir la hoja Excel. Si habéis activado el nivel de seguridad Medio os preguntará para activar las macros. Tenéis que decir que sí, claro.
Además cuando abres con Libreoffice es mejor guardar en su formato interno
</t>
        </r>
      </text>
    </comment>
    <comment ref="N396" authorId="0" shapeId="0" xr:uid="{00000000-0006-0000-0000-000002000000}">
      <text>
        <r>
          <rPr>
            <b/>
            <sz val="9"/>
            <color indexed="81"/>
            <rFont val="Tahoma"/>
            <family val="2"/>
          </rPr>
          <t xml:space="preserve">Potencia                                 7,69_x000D_
Energía                                   49,95_x000D_
   - Peajes y Consumo                 -340,44_x000D_
   - Ajuste del Gas (MAG)             390,39_x000D_
------------------------------------------------------------------_x000D_
Subtotal                                   57,64_x000D_
Impuesto Eléctrico                   0,29_x000D_
Alquiler Contador                     0,80_x000D_
------------------------------------------------------------------_x000D_
Base Imponible                       58,73_x000D_
IVA                                             2,94_x000D_
Total Factura PVPC..........61,66_x000D_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Codina</author>
  </authors>
  <commentList>
    <comment ref="C2" authorId="0" shapeId="0" xr:uid="{00000000-0006-0000-0100-000001000000}">
      <text>
        <r>
          <rPr>
            <sz val="8"/>
            <color indexed="81"/>
            <rFont val="Courier"/>
            <family val="3"/>
          </rPr>
          <t>Carlos Codina:
Precios en Euros por kW y año sin impuestos</t>
        </r>
      </text>
    </comment>
    <comment ref="E2" authorId="0" shapeId="0" xr:uid="{00000000-0006-0000-0100-000002000000}">
      <text>
        <r>
          <rPr>
            <sz val="8"/>
            <color indexed="81"/>
            <rFont val="Courier"/>
            <family val="3"/>
          </rPr>
          <t xml:space="preserve">Carlos Codina:
Precios en céntimos de Euros por kWh y sin impuestos
Verde: Tarifas con un único tramo fijo a todas horas
Naranja: Tarifas con dos tramos horarios
Azul: Tarifas con tres tramos horarios normales
</t>
        </r>
      </text>
    </comment>
    <comment ref="H2" authorId="0" shapeId="0" xr:uid="{00000000-0006-0000-0100-000003000000}">
      <text>
        <r>
          <rPr>
            <b/>
            <sz val="9"/>
            <color indexed="81"/>
            <rFont val="Tahoma"/>
            <family val="2"/>
          </rPr>
          <t>Carlos Codina:</t>
        </r>
        <r>
          <rPr>
            <sz val="9"/>
            <color indexed="81"/>
            <rFont val="Tahoma"/>
            <family val="2"/>
          </rPr>
          <t xml:space="preserve">
Mecanismo de Ajuste del Gas según RDL 17/2022</t>
        </r>
      </text>
    </comment>
    <comment ref="J2" authorId="0" shapeId="0" xr:uid="{00000000-0006-0000-0100-000004000000}">
      <text>
        <r>
          <rPr>
            <sz val="8"/>
            <color indexed="81"/>
            <rFont val="Courier"/>
            <family val="3"/>
          </rPr>
          <t xml:space="preserve">Carlos Codina:
Para los que tienen placas fotovoltaicas e inyectan la energía que les sobra
</t>
        </r>
      </text>
    </comment>
    <comment ref="M2" authorId="0" shapeId="0" xr:uid="{00000000-0006-0000-0100-000005000000}">
      <text>
        <r>
          <rPr>
            <sz val="8"/>
            <color indexed="81"/>
            <rFont val="Courier"/>
            <family val="3"/>
          </rPr>
          <t>Carlos Codina:
Cuotas extra de servicios</t>
        </r>
      </text>
    </comment>
    <comment ref="L3" authorId="0" shapeId="0" xr:uid="{00000000-0006-0000-0100-000006000000}">
      <text>
        <r>
          <rPr>
            <sz val="8"/>
            <color indexed="81"/>
            <rFont val="Courier"/>
            <family val="3"/>
          </rPr>
          <t>Carlos Codina:
- Normal: Se usarán las tres franjas horarias (valle, llana y punta) para calcular los precios de la energía. También sirve para las tarifas con una solo precio, indicando en las 3 franjas el mismo precio
- Nocturna-14h: se usan solamente los datos introducidos en las horas Punta/No promocionadas (P1) y las horas Valle/Promocionadas (P3) 
- VE-6h: se usan solamente los datos introducidos en las horas Punta/No promocionadas (P1) y las horas Valle/Promocionadas (P3)
- Solar-16h: se usan solamente los datos introducidos en las horas Punta/No promocionadas (P1) y las horas Valle/Promocionadas (P3) 
- 2hGratis: el consumo de 2 horas consecutivas al día gratis
- 3hGratis: el consumo de 3 horas al día gratis
- 50hGratis: el consumo de las 50 horas con más consumo del mes gratis</t>
        </r>
      </text>
    </comment>
    <comment ref="Q3" authorId="0" shapeId="0" xr:uid="{00000000-0006-0000-0100-000007000000}">
      <text>
        <r>
          <rPr>
            <sz val="8"/>
            <color indexed="81"/>
            <rFont val="Courier"/>
            <family val="3"/>
          </rPr>
          <t>Carlos Codina:
Esto es un descuento a aplicar después de la factura, como pasa con Bonpreu que regala 12x5 euros en vales descuento para compras en sus supermercados, y Sweno del Corte Inglés también</t>
        </r>
      </text>
    </comment>
    <comment ref="H4" authorId="0" shapeId="0" xr:uid="{00000000-0006-0000-0100-000008000000}">
      <text>
        <r>
          <rPr>
            <b/>
            <sz val="9"/>
            <color indexed="81"/>
            <rFont val="Tahoma"/>
            <family val="2"/>
          </rPr>
          <t>Carlos Codina:</t>
        </r>
        <r>
          <rPr>
            <sz val="9"/>
            <color indexed="81"/>
            <rFont val="Tahoma"/>
            <family val="2"/>
          </rPr>
          <t xml:space="preserve">
Aquí se indica si el precio de la energía ya incluye el posible ajuste del gas (MAG)
Con las tarifas indexadas y PVPC el MAG ya está incluido, pero hay algunas tarifas con precios fijos que también lo incluyen dentro del precio, corriendo ellos el riesgo si luego sube mucho el MAG
S significa que el precio Sí incluye el MAG
N significa que No inicluye el MAG y por lo tanto se paga aparte</t>
        </r>
      </text>
    </comment>
    <comment ref="I4" authorId="0" shapeId="0" xr:uid="{00000000-0006-0000-0100-000009000000}">
      <text>
        <r>
          <rPr>
            <sz val="8"/>
            <color indexed="81"/>
            <rFont val="Courier"/>
            <family val="3"/>
          </rPr>
          <t xml:space="preserve">Carlos Codina:
Precio de compensación por el GAS debido a la excepción ibérica para el mes en curso. Si es una tarifa fija se pondrá el valor del último mes. Si es indexada pondremos el valor medio de ese mes.
Aunque en la columna anterior el ajuste del gas ya está incluido aquí pondremos el precio del ajuste del gas para esa tarifa o ese mes porque hay algunas tarifas que no compensan el ajuste del gas, y por lo tanto es importante indicarlo para la compensación de excedentes
</t>
        </r>
      </text>
    </comment>
    <comment ref="J4" authorId="0" shapeId="0" xr:uid="{00000000-0006-0000-0100-00000A000000}">
      <text>
        <r>
          <rPr>
            <sz val="8"/>
            <color indexed="81"/>
            <rFont val="Courier"/>
            <family val="3"/>
          </rPr>
          <t>Carlos Codina:
Precio en céntimos de Euros por kWh inyectado a la red</t>
        </r>
      </text>
    </comment>
    <comment ref="K4" authorId="0" shapeId="0" xr:uid="{00000000-0006-0000-0100-00000B000000}">
      <text>
        <r>
          <rPr>
            <sz val="8"/>
            <color indexed="81"/>
            <rFont val="Courier"/>
            <family val="3"/>
          </rPr>
          <t>Carlos Codina:
El método de cálculo de los excedentes actualmente puede ser:
- PVPC Compensa el consumo menos los peajes del térnino de energía y menos el ajuste del gas
- Energía-MAG: Solo compensaría la parte del consumo (Energía) de la factura, sin compensar el ajuste del gas
- Consumo: Solo compensaría la parte del consumo de la factura, incluyendo el ajuste del gas
- Proxima: Compensaría potencia y consumo, y ajuste del gas
- BateríaPE: Batería Virtual de Próxima Energía. Hacen primera compensación de excedentes con la potencia y la energía y luego la segunda compensación con lo que quede de excedentes o con lo que haya en la batería virtual. Compensan todo, pero reservan entre un 5 y un 7% de excedentes para desvíos.
- BateríaHE: Batería Virtual de Helios Energía. Hacen primera compensación de excedentes con la energía y luego la segunda compensación con lo que quede de excedentes o con lo que haya en la batería virtual. Compensan todo.
- BateríaLE: Batería Virtual de Lidera Energía. Hacen primera compensación de excedentes con la potencia y la energía y luego la segunda compensación con lo que quede de excedentes o con lo que haya en la batería virtual. Compensan todo.
- BateríaBP: Batería de Bonpreu que compensa solo energía pero con excedentes propios y la hucha
- BateríaFE: Batería de Factor Energia que compensa solo energía pero con excedentes propios y la hucha. Como la de Bonpreu pero con más cuotas y márgenes
- BateríaOE: Batería de Octopus que compensa solo energía en primera compensación y el resto después de impuestos
- BateríaOE2: Como la anterior pero con el límite de 1.000 kWh al meter dinero en la hucha, cada mes
- BateríaLumio: Como la de Octopus más o menos, pero con margen por consumo
- BateríaIber: Solar Cloud de Iberdrola, que no está claro como funciona. Lo están cambiando
- BateríaBE: Batería de Bassols Energía que solo compensa Energía sin peajes ni MAG en primera compensación y luego el resto después de impuestos
- BNA_BE: Balance Neto Anual/Infinito de Bassols Energía, guardando bolsa de kWh en vez de dinero
- BNA_EE: Balance Neto Anual de EsMiLuz Energía, guardando bolsa de kWh en vez de dinero</t>
        </r>
      </text>
    </comment>
    <comment ref="M4" authorId="0" shapeId="0" xr:uid="{00000000-0006-0000-0100-00000C000000}">
      <text>
        <r>
          <rPr>
            <sz val="8"/>
            <color indexed="81"/>
            <rFont val="Courier"/>
            <family val="3"/>
          </rPr>
          <t xml:space="preserve">Carlos Codina:
Cuota mensual o margen comercial habitual que se paga por mes, y luego proporcionalmente a los días de factura
</t>
        </r>
      </text>
    </comment>
    <comment ref="N4" authorId="0" shapeId="0" xr:uid="{00000000-0006-0000-0100-00000D000000}">
      <text>
        <r>
          <rPr>
            <b/>
            <sz val="9"/>
            <color indexed="81"/>
            <rFont val="Tahoma"/>
            <family val="2"/>
          </rPr>
          <t>Carlos Codina:</t>
        </r>
        <r>
          <rPr>
            <sz val="9"/>
            <color indexed="81"/>
            <rFont val="Tahoma"/>
            <family val="2"/>
          </rPr>
          <t xml:space="preserve">
En el caso con tarifas tipo Balance Neto Anual este será el coste mensual por la potencia FV nominal instalada, que se pagará proporcionalmente los días de factura.
La potencia FV nominal está indicada en la distribuidora, con los datos de autoconsumo
</t>
        </r>
      </text>
    </comment>
    <comment ref="O4" authorId="0" shapeId="0" xr:uid="{00000000-0006-0000-0100-00000E000000}">
      <text>
        <r>
          <rPr>
            <sz val="8"/>
            <color indexed="81"/>
            <rFont val="Courier"/>
            <family val="3"/>
          </rPr>
          <t xml:space="preserve">Carlos Codina:
Euros a pagar por cada 100 kWh consumidos de la red eléctrica
</t>
        </r>
      </text>
    </comment>
    <comment ref="P4" authorId="0" shapeId="0" xr:uid="{00000000-0006-0000-0100-00000F000000}">
      <text>
        <r>
          <rPr>
            <sz val="8"/>
            <color indexed="81"/>
            <rFont val="Courier"/>
            <family val="3"/>
          </rPr>
          <t>Carlos Codina:
Por gestionar excedentes</t>
        </r>
      </text>
    </comment>
    <comment ref="R4" authorId="0" shapeId="0" xr:uid="{00000000-0006-0000-0100-000010000000}">
      <text>
        <r>
          <rPr>
            <sz val="8"/>
            <color indexed="81"/>
            <rFont val="Courier"/>
            <family val="3"/>
          </rPr>
          <t>Carlos Codina:
Tarifas compatibles con comunidades de vecinos y pequeños negocios con potencias máximas de 15 kW.</t>
        </r>
      </text>
    </comment>
    <comment ref="N7" authorId="0" shapeId="0" xr:uid="{00000000-0006-0000-0100-000011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N8" authorId="0" shapeId="0" xr:uid="{00000000-0006-0000-0100-000012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B9" authorId="0" shapeId="0" xr:uid="{00000000-0006-0000-0100-000013000000}">
      <text>
        <r>
          <rPr>
            <b/>
            <sz val="9"/>
            <color indexed="81"/>
            <rFont val="Tahoma"/>
            <family val="2"/>
          </rPr>
          <t>Carlos Codina:</t>
        </r>
        <r>
          <rPr>
            <sz val="9"/>
            <color indexed="81"/>
            <rFont val="Tahoma"/>
            <family val="2"/>
          </rPr>
          <t xml:space="preserve">
Los precios de la energía se pueden revisar a la alza o la baja cada 3 meses en función de la evolución del mercado eléctrico, avisando con un mes de antelación.
Los precios de los excedentes pueden ser revisados CADA mes.</t>
        </r>
      </text>
    </comment>
    <comment ref="Q9" authorId="0" shapeId="0" xr:uid="{00000000-0006-0000-0100-000014000000}">
      <text>
        <r>
          <rPr>
            <sz val="8"/>
            <color indexed="81"/>
            <rFont val="Courier"/>
            <family val="3"/>
          </rPr>
          <t>Carlos Codina:
5 euros en compras de alimentación durante 12 meses si vives en Cataluña</t>
        </r>
      </text>
    </comment>
    <comment ref="B10" authorId="0" shapeId="0" xr:uid="{00000000-0006-0000-0100-000015000000}">
      <text>
        <r>
          <rPr>
            <b/>
            <sz val="9"/>
            <color indexed="81"/>
            <rFont val="Tahoma"/>
            <family val="2"/>
          </rPr>
          <t>Carlos Codina:</t>
        </r>
        <r>
          <rPr>
            <sz val="9"/>
            <color indexed="81"/>
            <rFont val="Tahoma"/>
            <family val="2"/>
          </rPr>
          <t xml:space="preserve">
Los precios de la energía se pueden revisar a la alza o la baja cada 3 meses en función de la evolución del mercado eléctrico, avisando con un mes de antelación.
Los precios de los excedentes pueden ser revisados CADA mes.</t>
        </r>
      </text>
    </comment>
    <comment ref="Q10" authorId="0" shapeId="0" xr:uid="{00000000-0006-0000-0100-000016000000}">
      <text>
        <r>
          <rPr>
            <sz val="8"/>
            <color indexed="81"/>
            <rFont val="Courier"/>
            <family val="3"/>
          </rPr>
          <t>Carlos Codina:
5 euros en compras de alimentación durante 12 meses si vives en Cataluña</t>
        </r>
      </text>
    </comment>
    <comment ref="B13" authorId="0" shapeId="0" xr:uid="{00000000-0006-0000-0100-000017000000}">
      <text>
        <r>
          <rPr>
            <b/>
            <sz val="9"/>
            <color indexed="81"/>
            <rFont val="Tahoma"/>
            <family val="2"/>
          </rPr>
          <t>Carlos Codina:</t>
        </r>
        <r>
          <rPr>
            <sz val="9"/>
            <color indexed="81"/>
            <rFont val="Tahoma"/>
            <family val="2"/>
          </rPr>
          <t xml:space="preserve">
Precios fijos por un año
pero les puede afectar el IPC</t>
        </r>
      </text>
    </comment>
    <comment ref="B14" authorId="0" shapeId="0" xr:uid="{00000000-0006-0000-0100-000018000000}">
      <text>
        <r>
          <rPr>
            <b/>
            <sz val="9"/>
            <color indexed="81"/>
            <rFont val="Tahoma"/>
            <family val="2"/>
          </rPr>
          <t>Carlos Codina:</t>
        </r>
        <r>
          <rPr>
            <sz val="9"/>
            <color indexed="81"/>
            <rFont val="Tahoma"/>
            <family val="2"/>
          </rPr>
          <t xml:space="preserve">
Precios fijos por un año</t>
        </r>
      </text>
    </comment>
    <comment ref="B17" authorId="0" shapeId="0" xr:uid="{00000000-0006-0000-0100-000019000000}">
      <text>
        <r>
          <rPr>
            <b/>
            <sz val="9"/>
            <color indexed="81"/>
            <rFont val="Tahoma"/>
            <family val="2"/>
          </rPr>
          <t>Carlos Codina:</t>
        </r>
        <r>
          <rPr>
            <sz val="9"/>
            <color indexed="81"/>
            <rFont val="Tahoma"/>
            <family val="2"/>
          </rPr>
          <t xml:space="preserve">
Los precios pueden cambiar cada 3 meses </t>
        </r>
      </text>
    </comment>
    <comment ref="B18" authorId="0" shapeId="0" xr:uid="{00000000-0006-0000-0100-00001A000000}">
      <text>
        <r>
          <rPr>
            <b/>
            <sz val="9"/>
            <color indexed="81"/>
            <rFont val="Tahoma"/>
            <family val="2"/>
          </rPr>
          <t>Carlos Codina:</t>
        </r>
        <r>
          <rPr>
            <sz val="9"/>
            <color indexed="81"/>
            <rFont val="Tahoma"/>
            <family val="2"/>
          </rPr>
          <t xml:space="preserve">
Los precios pueden cambiar cada 3 meses </t>
        </r>
      </text>
    </comment>
    <comment ref="B19" authorId="0" shapeId="0" xr:uid="{00000000-0006-0000-0100-00001B000000}">
      <text>
        <r>
          <rPr>
            <b/>
            <sz val="9"/>
            <color indexed="81"/>
            <rFont val="Tahoma"/>
            <family val="2"/>
          </rPr>
          <t>Carlos Codina:</t>
        </r>
        <r>
          <rPr>
            <sz val="9"/>
            <color indexed="81"/>
            <rFont val="Tahoma"/>
            <family val="2"/>
          </rPr>
          <t xml:space="preserve">
Los precios pueden cambiar cada 3 meses </t>
        </r>
      </text>
    </comment>
    <comment ref="B21" authorId="0" shapeId="0" xr:uid="{00000000-0006-0000-0100-00001C000000}">
      <text>
        <r>
          <rPr>
            <b/>
            <sz val="9"/>
            <color indexed="81"/>
            <rFont val="Tahoma"/>
            <family val="2"/>
          </rPr>
          <t>Carlos Codina:</t>
        </r>
        <r>
          <rPr>
            <sz val="9"/>
            <color indexed="81"/>
            <rFont val="Tahoma"/>
            <family val="2"/>
          </rPr>
          <t xml:space="preserve">
Puede tener una subida de un 7% a partir de enero según IPC de 2023</t>
        </r>
      </text>
    </comment>
    <comment ref="B22" authorId="0" shapeId="0" xr:uid="{00000000-0006-0000-0100-00001D000000}">
      <text>
        <r>
          <rPr>
            <b/>
            <sz val="9"/>
            <color indexed="81"/>
            <rFont val="Tahoma"/>
            <family val="2"/>
          </rPr>
          <t>Carlos Codina:</t>
        </r>
        <r>
          <rPr>
            <sz val="9"/>
            <color indexed="81"/>
            <rFont val="Tahoma"/>
            <family val="2"/>
          </rPr>
          <t xml:space="preserve">
Puede tener una subida de un 7% a partir de enero según IPC de 2023</t>
        </r>
      </text>
    </comment>
    <comment ref="M22" authorId="0" shapeId="0" xr:uid="{00000000-0006-0000-0100-00001E000000}">
      <text>
        <r>
          <rPr>
            <b/>
            <sz val="9"/>
            <color indexed="81"/>
            <rFont val="Tahoma"/>
            <family val="2"/>
          </rPr>
          <t>Carlos Codina:</t>
        </r>
        <r>
          <rPr>
            <sz val="9"/>
            <color indexed="81"/>
            <rFont val="Tahoma"/>
            <family val="2"/>
          </rPr>
          <t xml:space="preserve">
https://www.ocu.org/comunidad/ahorrar-energia/tarifa-regulada-o-libre-mercado/conversacion/10428/tarifa-conecta-de-endesa
Hola, yo la contraté y la única trampa es el Asistente del Hogar que te lo venden como incluido y luego son 6€/mes con una permanencia de 1 año, así que cuidado con eso</t>
        </r>
      </text>
    </comment>
    <comment ref="B23" authorId="0" shapeId="0" xr:uid="{00000000-0006-0000-0100-00001F000000}">
      <text>
        <r>
          <rPr>
            <b/>
            <sz val="9"/>
            <color indexed="81"/>
            <rFont val="Tahoma"/>
            <family val="2"/>
          </rPr>
          <t>Carlos Codina:</t>
        </r>
        <r>
          <rPr>
            <sz val="9"/>
            <color indexed="81"/>
            <rFont val="Tahoma"/>
            <family val="2"/>
          </rPr>
          <t xml:space="preserve">
Puede tener una subida de un 7% a partir de enero según IPC de 2023</t>
        </r>
      </text>
    </comment>
    <comment ref="K23" authorId="0" shapeId="0" xr:uid="{00000000-0006-0000-0100-000020000000}">
      <text>
        <r>
          <rPr>
            <b/>
            <sz val="9"/>
            <color indexed="81"/>
            <rFont val="Tahoma"/>
            <family val="2"/>
          </rPr>
          <t>Carlos Codina:</t>
        </r>
        <r>
          <rPr>
            <sz val="9"/>
            <color indexed="81"/>
            <rFont val="Tahoma"/>
            <family val="2"/>
          </rPr>
          <t xml:space="preserve">
La batería virtual de Endesa funciona igual que la de Naturgy</t>
        </r>
      </text>
    </comment>
    <comment ref="B24" authorId="0" shapeId="0" xr:uid="{00000000-0006-0000-0100-000021000000}">
      <text>
        <r>
          <rPr>
            <b/>
            <sz val="9"/>
            <color indexed="81"/>
            <rFont val="Tahoma"/>
            <family val="2"/>
          </rPr>
          <t>Carlos Codina:</t>
        </r>
        <r>
          <rPr>
            <sz val="9"/>
            <color indexed="81"/>
            <rFont val="Tahoma"/>
            <family val="2"/>
          </rPr>
          <t xml:space="preserve">
tú escoges dos horas consecutivas para cada día de la semana</t>
        </r>
      </text>
    </comment>
    <comment ref="B25" authorId="0" shapeId="0" xr:uid="{00000000-0006-0000-0100-000022000000}">
      <text>
        <r>
          <rPr>
            <sz val="8"/>
            <color indexed="81"/>
            <rFont val="Courier"/>
            <family val="3"/>
          </rPr>
          <t>Carlos Codina:
para nuevos clientes que contraten Tarifa 2.0TD  con el código CN023. 
https://www.energianufri.com/tarifa-especial-luz
Limitada a un consumo de 8.000 kWh al año
Sobre el posible incremento de IPC en enero, Nufri me comenta...Todavía no esta definido, pero si que es posible que se aplique el incremento del IPC de noviembre a noviembre, como indica en las condiciones generales.</t>
        </r>
      </text>
    </comment>
    <comment ref="K25" authorId="0" shapeId="0" xr:uid="{00000000-0006-0000-0100-000023000000}">
      <text>
        <r>
          <rPr>
            <b/>
            <sz val="9"/>
            <color indexed="81"/>
            <rFont val="Tahoma"/>
            <family val="2"/>
          </rPr>
          <t>Carlos Codina:</t>
        </r>
        <r>
          <rPr>
            <sz val="9"/>
            <color indexed="81"/>
            <rFont val="Tahoma"/>
            <family val="2"/>
          </rPr>
          <t xml:space="preserve">
Según he entendido EnergíaNufri utiliza el mismo mecanismo que Bonpreu para calcular las facturas con batería virtual</t>
        </r>
      </text>
    </comment>
    <comment ref="R25" authorId="0" shapeId="0" xr:uid="{00000000-0006-0000-0100-000024000000}">
      <text>
        <r>
          <rPr>
            <sz val="8"/>
            <color indexed="81"/>
            <rFont val="Courier"/>
            <family val="3"/>
          </rPr>
          <t>Carlos Codina:
No permite maximetro</t>
        </r>
      </text>
    </comment>
    <comment ref="B26" authorId="0" shapeId="0" xr:uid="{00000000-0006-0000-0100-000025000000}">
      <text>
        <r>
          <rPr>
            <sz val="8"/>
            <color indexed="81"/>
            <rFont val="Courier"/>
            <family val="3"/>
          </rPr>
          <t>Carlos Codina:
para nuevos clientes que contraten Tarifa 2.0TD  con el código CN023. 
https://www.energianufri.com/tarifa-especial-luz
Limitada a un consumo de 8.000 kWh al año
Sobre el posible incremento de IPC en enero, Nufri me comenta...Todavía no esta definido, pero si que es posible que se aplique el incremento del IPC de noviembre a noviembre, como indica en las condiciones generales.</t>
        </r>
      </text>
    </comment>
    <comment ref="K26" authorId="0" shapeId="0" xr:uid="{00000000-0006-0000-0100-000026000000}">
      <text>
        <r>
          <rPr>
            <b/>
            <sz val="9"/>
            <color indexed="81"/>
            <rFont val="Tahoma"/>
            <family val="2"/>
          </rPr>
          <t>Carlos Codina:</t>
        </r>
        <r>
          <rPr>
            <sz val="9"/>
            <color indexed="81"/>
            <rFont val="Tahoma"/>
            <family val="2"/>
          </rPr>
          <t xml:space="preserve">
Según he entendido EnergíaNufri utiliza el mismo mecanismo que Bonpreu para calcular las facturas con batería virtual</t>
        </r>
      </text>
    </comment>
    <comment ref="R26" authorId="0" shapeId="0" xr:uid="{00000000-0006-0000-0100-000027000000}">
      <text>
        <r>
          <rPr>
            <sz val="8"/>
            <color indexed="81"/>
            <rFont val="Courier"/>
            <family val="3"/>
          </rPr>
          <t>Carlos Codina:
No permite maximetro</t>
        </r>
      </text>
    </comment>
    <comment ref="B29" authorId="0" shapeId="0" xr:uid="{00000000-0006-0000-0100-000028000000}">
      <text>
        <r>
          <rPr>
            <b/>
            <sz val="9"/>
            <color indexed="81"/>
            <rFont val="Tahoma"/>
            <family val="2"/>
          </rPr>
          <t>Carlos Codina:</t>
        </r>
        <r>
          <rPr>
            <sz val="9"/>
            <color indexed="81"/>
            <rFont val="Tahoma"/>
            <family val="2"/>
          </rPr>
          <t xml:space="preserve">
Precios son revisables cada 3 meses </t>
        </r>
      </text>
    </comment>
    <comment ref="B30" authorId="0" shapeId="0" xr:uid="{00000000-0006-0000-0100-000029000000}">
      <text>
        <r>
          <rPr>
            <b/>
            <sz val="9"/>
            <color indexed="81"/>
            <rFont val="Tahoma"/>
            <family val="2"/>
          </rPr>
          <t>Carlos Codina:</t>
        </r>
        <r>
          <rPr>
            <sz val="9"/>
            <color indexed="81"/>
            <rFont val="Tahoma"/>
            <family val="2"/>
          </rPr>
          <t xml:space="preserve">
Precios son revisables cada 3 meses </t>
        </r>
      </text>
    </comment>
    <comment ref="B31" authorId="0" shapeId="0" xr:uid="{00000000-0006-0000-0100-00002A000000}">
      <text>
        <r>
          <rPr>
            <b/>
            <sz val="9"/>
            <color indexed="81"/>
            <rFont val="Tahoma"/>
            <family val="2"/>
          </rPr>
          <t>Carlos Codina:</t>
        </r>
        <r>
          <rPr>
            <sz val="9"/>
            <color indexed="81"/>
            <rFont val="Tahoma"/>
            <family val="2"/>
          </rPr>
          <t xml:space="preserve">
Precios son revisables cada 3 meses </t>
        </r>
      </text>
    </comment>
    <comment ref="B32" authorId="0" shapeId="0" xr:uid="{00000000-0006-0000-0100-00002B000000}">
      <text>
        <r>
          <rPr>
            <b/>
            <sz val="9"/>
            <color indexed="81"/>
            <rFont val="Tahoma"/>
            <family val="2"/>
          </rPr>
          <t>Carlos Codina:</t>
        </r>
        <r>
          <rPr>
            <sz val="9"/>
            <color indexed="81"/>
            <rFont val="Tahoma"/>
            <family val="2"/>
          </rPr>
          <t xml:space="preserve">
Precios son revisables cada 3 meses 
</t>
        </r>
      </text>
    </comment>
    <comment ref="B33" authorId="0" shapeId="0" xr:uid="{00000000-0006-0000-0100-00002C000000}">
      <text>
        <r>
          <rPr>
            <b/>
            <sz val="9"/>
            <color indexed="81"/>
            <rFont val="Tahoma"/>
            <family val="2"/>
          </rPr>
          <t>Carlos Codina:</t>
        </r>
        <r>
          <rPr>
            <sz val="9"/>
            <color indexed="81"/>
            <rFont val="Tahoma"/>
            <family val="2"/>
          </rPr>
          <t xml:space="preserve">
Los precios los pueden cambiar avisando con un mes de antelación.</t>
        </r>
      </text>
    </comment>
    <comment ref="B34" authorId="0" shapeId="0" xr:uid="{00000000-0006-0000-0100-00002D000000}">
      <text>
        <r>
          <rPr>
            <b/>
            <sz val="9"/>
            <color indexed="81"/>
            <rFont val="Tahoma"/>
            <family val="2"/>
          </rPr>
          <t>Carlos Codina:</t>
        </r>
        <r>
          <rPr>
            <sz val="9"/>
            <color indexed="81"/>
            <rFont val="Tahoma"/>
            <family val="2"/>
          </rPr>
          <t xml:space="preserve">
Los precios los pueden cambiar avisando con un mes de antelación.</t>
        </r>
      </text>
    </comment>
    <comment ref="B35" authorId="0" shapeId="0" xr:uid="{00000000-0006-0000-0100-00002E000000}">
      <text>
        <r>
          <rPr>
            <b/>
            <sz val="9"/>
            <color indexed="81"/>
            <rFont val="Tahoma"/>
            <family val="2"/>
          </rPr>
          <t>Carlos Codina:</t>
        </r>
        <r>
          <rPr>
            <sz val="9"/>
            <color indexed="81"/>
            <rFont val="Tahoma"/>
            <family val="2"/>
          </rPr>
          <t xml:space="preserve">
Precios fijos por un año
No contratable, pero la dejamos como referencia para el resto
Conseguida en las primeras compras colectivas organizadas por el Grinch Energético y CÍA</t>
        </r>
      </text>
    </comment>
    <comment ref="J36" authorId="0" shapeId="0" xr:uid="{00000000-0006-0000-0100-00002F000000}">
      <text>
        <r>
          <rPr>
            <sz val="8"/>
            <color indexed="81"/>
            <rFont val="Courier"/>
            <family val="3"/>
          </rPr>
          <t>Carlos Codina:
Existe otra opción que consiste en precios PVPC solo compensando el consumo, pero no puedo ponerlo aquí porque depende del precio de compensación de la energía excedentaria, y eso cambia cada día y cada hora. No es un precio fijo
La opción precio fijo es a 10 céntimos y compensan potencia y consumo
Ahora han sacado una batería virtual con algunas limitaciones pero no indican nada en la Web</t>
        </r>
      </text>
    </comment>
    <comment ref="M36" authorId="0" shapeId="0" xr:uid="{00000000-0006-0000-0100-000030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J37" authorId="0" shapeId="0" xr:uid="{00000000-0006-0000-0100-000031000000}">
      <text>
        <r>
          <rPr>
            <sz val="8"/>
            <color indexed="81"/>
            <rFont val="Courier"/>
            <family val="3"/>
          </rPr>
          <t>Carlos Codina:
Existe otra opción que consiste en precios PVPC solo compensando el consumo, pero no puedo ponerlo aquí porque depende del precio de compensación de la energía excedentaria, y eso cambia cada día y cada hora. No es un precio fijo
La opción precio fijo es a 10 céntimos y compensan potencia y consumo
Ahora han sacado una batería virtual con algunas limitaciones pero no indican nada en la Web</t>
        </r>
      </text>
    </comment>
    <comment ref="M37" authorId="0" shapeId="0" xr:uid="{00000000-0006-0000-0100-000032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J38" authorId="0" shapeId="0" xr:uid="{00000000-0006-0000-0100-000033000000}">
      <text>
        <r>
          <rPr>
            <sz val="8"/>
            <color indexed="81"/>
            <rFont val="Courier"/>
            <family val="3"/>
          </rPr>
          <t>Carlos Codina:
Existe otra opción que consiste en precios PVPC solo compensando el consumo, pero no puedo ponerlo aquí porque depende del precio de compensación de la energía excedentaria, y eso cambia cada día y cada hora. No es un precio fijo
La opción precio fijo es a 10 céntimos y compensan potencia y consumo
Ahora han sacado una batería virtual con algunas limitaciones pero no indican nada en la Web</t>
        </r>
      </text>
    </comment>
    <comment ref="M38" authorId="0" shapeId="0" xr:uid="{00000000-0006-0000-0100-000034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J39" authorId="0" shapeId="0" xr:uid="{00000000-0006-0000-0100-000035000000}">
      <text>
        <r>
          <rPr>
            <sz val="8"/>
            <color indexed="81"/>
            <rFont val="Courier"/>
            <family val="3"/>
          </rPr>
          <t>Carlos Codina:
Existe otra opción que consiste en precios PVPC solo compensando el consumo, pero no puedo ponerlo aquí porque depende del precio de compensación de la energía excedentaria, y eso cambia cada día y cada hora. No es un precio fijo
La opción precio fijo es a 10 céntimos y compensan potencia y consumo
Ahora han sacado una batería virtual con algunas limitaciones pero no indican nada en la Web</t>
        </r>
      </text>
    </comment>
    <comment ref="M39" authorId="0" shapeId="0" xr:uid="{00000000-0006-0000-0100-000036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J40" authorId="0" shapeId="0" xr:uid="{00000000-0006-0000-0100-000037000000}">
      <text>
        <r>
          <rPr>
            <sz val="8"/>
            <color indexed="81"/>
            <rFont val="Courier"/>
            <family val="3"/>
          </rPr>
          <t>Carlos Codina:
Existe otra opción que consiste en precios PVPC solo compensando el consumo, pero no puedo ponerlo aquí porque depende del precio de compensación de la energía excedentaria, y eso cambia cada día y cada hora. No es un precio fijo
La opción precio fijo es a 10 céntimos y compensan potencia y consumo
Ahora han sacado una batería virtual con algunas limitaciones pero no indican nada en la Web</t>
        </r>
      </text>
    </comment>
    <comment ref="M40" authorId="0" shapeId="0" xr:uid="{00000000-0006-0000-0100-000038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J41" authorId="0" shapeId="0" xr:uid="{00000000-0006-0000-0100-000039000000}">
      <text>
        <r>
          <rPr>
            <sz val="8"/>
            <color indexed="81"/>
            <rFont val="Courier"/>
            <family val="3"/>
          </rPr>
          <t>Carlos Codina:
Existe otra opción que consiste en precios PVPC solo compensando el consumo, pero no puedo ponerlo aquí porque depende del precio de compensación de la energía excedentaria, y eso cambia cada día y cada hora. No es un precio fijo
La opción precio fijo es a 10 céntimos y compensan potencia y consumo
Ahora han sacado una batería virtual con algunas limitaciones pero no indican nada en la Web</t>
        </r>
      </text>
    </comment>
    <comment ref="M41" authorId="0" shapeId="0" xr:uid="{00000000-0006-0000-0100-00003A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B44" authorId="0" shapeId="0" xr:uid="{00000000-0006-0000-0100-00003B000000}">
      <text>
        <r>
          <rPr>
            <b/>
            <sz val="9"/>
            <color indexed="81"/>
            <rFont val="Tahoma"/>
            <family val="2"/>
          </rPr>
          <t>Carlos Codina:</t>
        </r>
        <r>
          <rPr>
            <sz val="9"/>
            <color indexed="81"/>
            <rFont val="Tahoma"/>
            <family val="2"/>
          </rPr>
          <t xml:space="preserve">
Tarifa de luz sin subidas.
Durante 3 años y por contrato. Te lo garantizamos.</t>
        </r>
      </text>
    </comment>
    <comment ref="B45" authorId="0" shapeId="0" xr:uid="{00000000-0006-0000-0100-00003C000000}">
      <text>
        <r>
          <rPr>
            <b/>
            <sz val="9"/>
            <color indexed="81"/>
            <rFont val="Tahoma"/>
            <family val="2"/>
          </rPr>
          <t>Carlos Codina:</t>
        </r>
        <r>
          <rPr>
            <sz val="9"/>
            <color indexed="81"/>
            <rFont val="Tahoma"/>
            <family val="2"/>
          </rPr>
          <t xml:space="preserve">
Tarifa de luz sin subidas.
Durante 3 años y por contrato. Te lo garantizamos.</t>
        </r>
      </text>
    </comment>
    <comment ref="B48" authorId="0" shapeId="0" xr:uid="{00000000-0006-0000-0100-00003D000000}">
      <text>
        <r>
          <rPr>
            <b/>
            <sz val="9"/>
            <color indexed="81"/>
            <rFont val="Tahoma"/>
            <family val="2"/>
          </rPr>
          <t>Carlos Codina:</t>
        </r>
        <r>
          <rPr>
            <sz val="9"/>
            <color indexed="81"/>
            <rFont val="Tahoma"/>
            <family val="2"/>
          </rPr>
          <t xml:space="preserve">
Solo si ellos te instalan los paneles solares
</t>
        </r>
      </text>
    </comment>
    <comment ref="B49" authorId="0" shapeId="0" xr:uid="{00000000-0006-0000-0100-00003E000000}">
      <text>
        <r>
          <rPr>
            <b/>
            <sz val="9"/>
            <color indexed="81"/>
            <rFont val="Tahoma"/>
            <family val="2"/>
          </rPr>
          <t>Carlos Codina:</t>
        </r>
        <r>
          <rPr>
            <sz val="9"/>
            <color indexed="81"/>
            <rFont val="Tahoma"/>
            <family val="2"/>
          </rPr>
          <t xml:space="preserve">
Solo si ellos te instalan los paneles solares
</t>
        </r>
      </text>
    </comment>
    <comment ref="M61" authorId="0" shapeId="0" xr:uid="{00000000-0006-0000-0100-00003F000000}">
      <text>
        <r>
          <rPr>
            <b/>
            <sz val="9"/>
            <color indexed="81"/>
            <rFont val="Tahoma"/>
            <family val="2"/>
          </rPr>
          <t xml:space="preserve">Carlos Codina:
</t>
        </r>
        <r>
          <rPr>
            <sz val="9"/>
            <color indexed="81"/>
            <rFont val="Tahoma"/>
            <family val="2"/>
          </rPr>
          <t xml:space="preserve">El Asistente 24H te lo van a intentar colar, gratis durante 2 meses, así que si lo puedes cancelar mejor, o te cobrarán 4,99 al mes más IVA
</t>
        </r>
      </text>
    </comment>
    <comment ref="M62" authorId="0" shapeId="0" xr:uid="{00000000-0006-0000-0100-000040000000}">
      <text>
        <r>
          <rPr>
            <b/>
            <sz val="9"/>
            <color indexed="81"/>
            <rFont val="Tahoma"/>
            <family val="2"/>
          </rPr>
          <t>Carlos Codina:</t>
        </r>
        <r>
          <rPr>
            <sz val="9"/>
            <color indexed="81"/>
            <rFont val="Tahoma"/>
            <family val="2"/>
          </rPr>
          <t xml:space="preserve">
El Asistente 24H te lo van a intentar colar, gratis durante 2 meses, así que si lo puedes cancelar mejor, o te cobrarán 3,51 al mes más IVA
</t>
        </r>
      </text>
    </comment>
    <comment ref="B63" authorId="0" shapeId="0" xr:uid="{00000000-0006-0000-0100-000041000000}">
      <text>
        <r>
          <rPr>
            <b/>
            <sz val="9"/>
            <color indexed="81"/>
            <rFont val="Tahoma"/>
            <family val="2"/>
          </rPr>
          <t>Carlos Codina:</t>
        </r>
        <r>
          <rPr>
            <sz val="9"/>
            <color indexed="81"/>
            <rFont val="Tahoma"/>
            <family val="2"/>
          </rPr>
          <t xml:space="preserve">
Elección de horas:
podrás elegir las 3 horas de cada día de la semana en las que la energía será gratis. Además:
- Estas horas no tienen por qué ser consecutivas.
- Cada día de la semana puedes seleccionar horas distintas.
- Una vez elegidas las horas de cada día, podrás modificarlas un máximo de 6 veces al año
Días especiales
Podrás elegir 10 días al año con una distribución de horas gratuitas diferente a la del resto del año. Estos días especiales podrás modificarlos hasta 30 veces al año.</t>
        </r>
      </text>
    </comment>
    <comment ref="M63" authorId="0" shapeId="0" xr:uid="{00000000-0006-0000-0100-000042000000}">
      <text>
        <r>
          <rPr>
            <b/>
            <sz val="9"/>
            <color indexed="81"/>
            <rFont val="Tahoma"/>
            <family val="2"/>
          </rPr>
          <t>Carlos Codina:</t>
        </r>
        <r>
          <rPr>
            <sz val="9"/>
            <color indexed="81"/>
            <rFont val="Tahoma"/>
            <family val="2"/>
          </rPr>
          <t xml:space="preserve">
El Asistente 24H te lo van a intentar colar, gratis durante 2 meses, así que si lo puedes cancelar mejor, o te cobrarán 3,51 al mes más IVA
</t>
        </r>
      </text>
    </comment>
    <comment ref="B64" authorId="0" shapeId="0" xr:uid="{00000000-0006-0000-0100-000043000000}">
      <text>
        <r>
          <rPr>
            <b/>
            <sz val="9"/>
            <color indexed="81"/>
            <rFont val="Tahoma"/>
            <family val="2"/>
          </rPr>
          <t>Carlos Codina:</t>
        </r>
        <r>
          <rPr>
            <sz val="9"/>
            <color indexed="81"/>
            <rFont val="Tahoma"/>
            <family val="2"/>
          </rPr>
          <t xml:space="preserve">
Precios revisables cada x meses. Se avisa con un mes de antelación. 
Normalmente duran más de un año pero con la última crisis ahora los revisan cada 4 o 5 meses.</t>
        </r>
      </text>
    </comment>
    <comment ref="B65" authorId="0" shapeId="0" xr:uid="{00000000-0006-0000-0100-000044000000}">
      <text>
        <r>
          <rPr>
            <b/>
            <sz val="9"/>
            <color indexed="81"/>
            <rFont val="Tahoma"/>
            <family val="2"/>
          </rPr>
          <t>Carlos Codina:</t>
        </r>
        <r>
          <rPr>
            <sz val="9"/>
            <color indexed="81"/>
            <rFont val="Tahoma"/>
            <family val="2"/>
          </rPr>
          <t xml:space="preserve">
Precios revisables cada x meses. Se avisa con un mes de antelación. 
Normalmente duran más de un año pero con la última crisis ahora los revisan cada 4 o 5 meses.
Requiere aportación económica para hacer parques fotovoltaicos, y esta aportación se devuelve sin intereses durante 25 años.
A cambio consigues energía lo más cercana posible a precios de coste, teniendo en cuenta que muchas horas de la semana se consumen fuera de las horas de sol, y por ese motivo no pueden ser precios tan bajos.
Además los beneficios conseguidos usando esta tarifa se consideran ingresos que hay que  declarar en renta.
Es una forma de conseguir precios más estables durante 25 años
Mira toda la info en esta web: https://www.generationkwh.org/</t>
        </r>
      </text>
    </comment>
    <comment ref="B66" authorId="0" shapeId="0" xr:uid="{00000000-0006-0000-0100-000045000000}">
      <text>
        <r>
          <rPr>
            <b/>
            <sz val="9"/>
            <color indexed="81"/>
            <rFont val="Tahoma"/>
            <family val="2"/>
          </rPr>
          <t>Carlos Codina:</t>
        </r>
        <r>
          <rPr>
            <sz val="9"/>
            <color indexed="81"/>
            <rFont val="Tahoma"/>
            <family val="2"/>
          </rPr>
          <t xml:space="preserve">
Precios revisables cada x meses. Se avisa con un mes de antelación. 
Normalmente duran más de un año pero con la última crisis ahora los revisan cada 4 o 5 meses.
Mira el comentario de la tarifa Generation kWh</t>
        </r>
      </text>
    </comment>
    <comment ref="B67" authorId="0" shapeId="0" xr:uid="{00000000-0006-0000-0100-000046000000}">
      <text>
        <r>
          <rPr>
            <b/>
            <sz val="9"/>
            <color indexed="81"/>
            <rFont val="Tahoma"/>
            <family val="2"/>
          </rPr>
          <t>Carlos Codina:</t>
        </r>
        <r>
          <rPr>
            <sz val="9"/>
            <color indexed="81"/>
            <rFont val="Tahoma"/>
            <family val="2"/>
          </rPr>
          <t xml:space="preserve">
Un auténtico robo con las potencias</t>
        </r>
      </text>
    </comment>
    <comment ref="Q67" authorId="0" shapeId="0" xr:uid="{00000000-0006-0000-0100-000047000000}">
      <text>
        <r>
          <rPr>
            <b/>
            <sz val="9"/>
            <color indexed="81"/>
            <rFont val="Tahoma"/>
            <family val="2"/>
          </rPr>
          <t>Carlos Codina:</t>
        </r>
        <r>
          <rPr>
            <sz val="9"/>
            <color indexed="81"/>
            <rFont val="Tahoma"/>
            <family val="2"/>
          </rPr>
          <t xml:space="preserve">
Son 60 euros en un año, lo que equivale a 5 euros de descuento por mes</t>
        </r>
      </text>
    </comment>
    <comment ref="B68" authorId="0" shapeId="0" xr:uid="{00000000-0006-0000-0100-000048000000}">
      <text>
        <r>
          <rPr>
            <b/>
            <sz val="9"/>
            <color indexed="81"/>
            <rFont val="Tahoma"/>
            <family val="2"/>
          </rPr>
          <t>Carlos Codina:</t>
        </r>
        <r>
          <rPr>
            <sz val="9"/>
            <color indexed="81"/>
            <rFont val="Tahoma"/>
            <family val="2"/>
          </rPr>
          <t xml:space="preserve">
Un auténtico robo con las potencias</t>
        </r>
      </text>
    </comment>
    <comment ref="Q68" authorId="0" shapeId="0" xr:uid="{00000000-0006-0000-0100-000049000000}">
      <text>
        <r>
          <rPr>
            <b/>
            <sz val="9"/>
            <color indexed="81"/>
            <rFont val="Tahoma"/>
            <family val="2"/>
          </rPr>
          <t>Carlos Codina:</t>
        </r>
        <r>
          <rPr>
            <sz val="9"/>
            <color indexed="81"/>
            <rFont val="Tahoma"/>
            <family val="2"/>
          </rPr>
          <t xml:space="preserve">
Son 60 euros en un año, lo que equivale a 5 euros de descuento por mes</t>
        </r>
      </text>
    </comment>
    <comment ref="B69" authorId="0" shapeId="0" xr:uid="{00000000-0006-0000-0100-00004A000000}">
      <text>
        <r>
          <rPr>
            <b/>
            <sz val="9"/>
            <color indexed="81"/>
            <rFont val="Tahoma"/>
            <family val="2"/>
          </rPr>
          <t>Carlos Codina:</t>
        </r>
        <r>
          <rPr>
            <sz val="9"/>
            <color indexed="81"/>
            <rFont val="Tahoma"/>
            <family val="2"/>
          </rPr>
          <t xml:space="preserve">
Un robo con los precios de las potencias 
</t>
        </r>
      </text>
    </comment>
    <comment ref="B70" authorId="0" shapeId="0" xr:uid="{00000000-0006-0000-0100-00004B000000}">
      <text>
        <r>
          <rPr>
            <b/>
            <sz val="9"/>
            <color indexed="81"/>
            <rFont val="Tahoma"/>
            <family val="2"/>
          </rPr>
          <t>Carlos Codina:</t>
        </r>
        <r>
          <rPr>
            <sz val="9"/>
            <color indexed="81"/>
            <rFont val="Tahoma"/>
            <family val="2"/>
          </rPr>
          <t xml:space="preserve">
Un robo con los precios de las potencias 
</t>
        </r>
      </text>
    </comment>
    <comment ref="B71" authorId="0" shapeId="0" xr:uid="{00000000-0006-0000-0100-00004C000000}">
      <text>
        <r>
          <rPr>
            <b/>
            <sz val="9"/>
            <color indexed="81"/>
            <rFont val="Tahoma"/>
            <family val="2"/>
          </rPr>
          <t>Carlos Codina:</t>
        </r>
        <r>
          <rPr>
            <sz val="9"/>
            <color indexed="81"/>
            <rFont val="Tahoma"/>
            <family val="2"/>
          </rPr>
          <t xml:space="preserve">
Un robo con los precios de las potencias 
</t>
        </r>
      </text>
    </comment>
    <comment ref="M84" authorId="0" shapeId="0" xr:uid="{00000000-0006-0000-0100-00004D000000}">
      <text>
        <r>
          <rPr>
            <b/>
            <sz val="9"/>
            <color indexed="81"/>
            <rFont val="Tahoma"/>
            <family val="2"/>
          </rPr>
          <t>Carlos Codina:</t>
        </r>
        <r>
          <rPr>
            <sz val="9"/>
            <color indexed="81"/>
            <rFont val="Tahoma"/>
            <family val="2"/>
          </rPr>
          <t xml:space="preserve">
La cuota mensual en la tarifa indexada con balance neto anual solo se paga en el caso de tener segundos suministros sin paneles solares. En el suministro sin panele se paga la cuota por kWp</t>
        </r>
      </text>
    </comment>
    <comment ref="N84" authorId="0" shapeId="0" xr:uid="{00000000-0006-0000-0100-00004E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N87" authorId="0" shapeId="0" xr:uid="{00000000-0006-0000-0100-00004F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M88" authorId="0" shapeId="0" xr:uid="{00000000-0006-0000-0100-000050000000}">
      <text>
        <r>
          <rPr>
            <sz val="8"/>
            <color indexed="81"/>
            <rFont val="Courier"/>
            <family val="3"/>
          </rPr>
          <t>Carlos Codina:
cero euros en vez de 4 durante un año, por la excepción ibérica, si contratan antes de que acabe agosto de 2022</t>
        </r>
      </text>
    </comment>
    <comment ref="M89" authorId="0" shapeId="0" xr:uid="{00000000-0006-0000-0100-000051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90" authorId="0" shapeId="0" xr:uid="{00000000-0006-0000-0100-000052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91" authorId="0" shapeId="0" xr:uid="{00000000-0006-0000-0100-000053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92" authorId="0" shapeId="0" xr:uid="{00000000-0006-0000-0100-000054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O94" authorId="0" shapeId="0" xr:uid="{00000000-0006-0000-0100-000055000000}">
      <text>
        <r>
          <rPr>
            <b/>
            <sz val="9"/>
            <color indexed="81"/>
            <rFont val="Tahoma"/>
            <family val="2"/>
          </rPr>
          <t>Carlos Codina:</t>
        </r>
        <r>
          <rPr>
            <sz val="9"/>
            <color indexed="81"/>
            <rFont val="Tahoma"/>
            <family val="2"/>
          </rPr>
          <t xml:space="preserve">
Con las pérdidas ya incluidas, según Lumio</t>
        </r>
      </text>
    </comment>
    <comment ref="M103" authorId="0" shapeId="0" xr:uid="{00000000-0006-0000-0100-000056000000}">
      <text>
        <r>
          <rPr>
            <b/>
            <sz val="9"/>
            <color indexed="81"/>
            <rFont val="Tahoma"/>
            <family val="2"/>
          </rPr>
          <t>Carlos Codina:</t>
        </r>
        <r>
          <rPr>
            <sz val="9"/>
            <color indexed="81"/>
            <rFont val="Tahoma"/>
            <family val="2"/>
          </rPr>
          <t xml:space="preserve">
La cuota mensual en la tarifa indexada con balance neto anual solo se paga en el caso de tener segundos suministros sin paneles solares. En el suministro sin panele se paga la cuota por kWp</t>
        </r>
      </text>
    </comment>
    <comment ref="N103" authorId="0" shapeId="0" xr:uid="{00000000-0006-0000-0100-000057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N106" authorId="0" shapeId="0" xr:uid="{00000000-0006-0000-0100-000058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M107" authorId="0" shapeId="0" xr:uid="{00000000-0006-0000-0100-000059000000}">
      <text>
        <r>
          <rPr>
            <sz val="8"/>
            <color indexed="81"/>
            <rFont val="Courier"/>
            <family val="3"/>
          </rPr>
          <t>Carlos Codina:
cero euros en vez de 4 durante un año, por la excepción ibérica, si contratan antes de que acabe agosto de 2022</t>
        </r>
      </text>
    </comment>
    <comment ref="M108" authorId="0" shapeId="0" xr:uid="{00000000-0006-0000-0100-00005A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09" authorId="0" shapeId="0" xr:uid="{00000000-0006-0000-0100-00005B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10" authorId="0" shapeId="0" xr:uid="{00000000-0006-0000-0100-00005C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11" authorId="0" shapeId="0" xr:uid="{00000000-0006-0000-0100-00005D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O113" authorId="0" shapeId="0" xr:uid="{00000000-0006-0000-0100-00005E000000}">
      <text>
        <r>
          <rPr>
            <b/>
            <sz val="9"/>
            <color indexed="81"/>
            <rFont val="Tahoma"/>
            <family val="2"/>
          </rPr>
          <t>Carlos Codina:</t>
        </r>
        <r>
          <rPr>
            <sz val="9"/>
            <color indexed="81"/>
            <rFont val="Tahoma"/>
            <family val="2"/>
          </rPr>
          <t xml:space="preserve">
Con las pérdidas ya incluidas, según Lumio</t>
        </r>
      </text>
    </comment>
    <comment ref="M122" authorId="0" shapeId="0" xr:uid="{00000000-0006-0000-0100-00005F000000}">
      <text>
        <r>
          <rPr>
            <b/>
            <sz val="9"/>
            <color indexed="81"/>
            <rFont val="Tahoma"/>
            <family val="2"/>
          </rPr>
          <t>Carlos Codina:</t>
        </r>
        <r>
          <rPr>
            <sz val="9"/>
            <color indexed="81"/>
            <rFont val="Tahoma"/>
            <family val="2"/>
          </rPr>
          <t xml:space="preserve">
La cuota mensual en la tarifa indexada con balance neto anual solo se paga en el caso de tener segundos suministros sin paneles solares. En el suministro sin panele se paga la cuota por kWp</t>
        </r>
      </text>
    </comment>
    <comment ref="N122" authorId="0" shapeId="0" xr:uid="{00000000-0006-0000-0100-000060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N125" authorId="0" shapeId="0" xr:uid="{00000000-0006-0000-0100-000061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M126" authorId="0" shapeId="0" xr:uid="{00000000-0006-0000-0100-000062000000}">
      <text>
        <r>
          <rPr>
            <sz val="8"/>
            <color indexed="81"/>
            <rFont val="Courier"/>
            <family val="3"/>
          </rPr>
          <t>Carlos Codina:
cero euros en vez de 4 durante un año, por la excepción ibérica, si contratan antes de que acabe agosto de 2022</t>
        </r>
      </text>
    </comment>
    <comment ref="M127" authorId="0" shapeId="0" xr:uid="{00000000-0006-0000-0100-000063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28" authorId="0" shapeId="0" xr:uid="{00000000-0006-0000-0100-000064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29" authorId="0" shapeId="0" xr:uid="{00000000-0006-0000-0100-000065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30" authorId="0" shapeId="0" xr:uid="{00000000-0006-0000-0100-000066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O132" authorId="0" shapeId="0" xr:uid="{00000000-0006-0000-0100-000067000000}">
      <text>
        <r>
          <rPr>
            <b/>
            <sz val="9"/>
            <color indexed="81"/>
            <rFont val="Tahoma"/>
            <family val="2"/>
          </rPr>
          <t>Carlos Codina:</t>
        </r>
        <r>
          <rPr>
            <sz val="9"/>
            <color indexed="81"/>
            <rFont val="Tahoma"/>
            <family val="2"/>
          </rPr>
          <t xml:space="preserve">
Con las pérdidas ya incluidas, según Lumio</t>
        </r>
      </text>
    </comment>
    <comment ref="M141" authorId="0" shapeId="0" xr:uid="{00000000-0006-0000-0100-000068000000}">
      <text>
        <r>
          <rPr>
            <b/>
            <sz val="9"/>
            <color indexed="81"/>
            <rFont val="Tahoma"/>
            <family val="2"/>
          </rPr>
          <t>Carlos Codina:</t>
        </r>
        <r>
          <rPr>
            <sz val="9"/>
            <color indexed="81"/>
            <rFont val="Tahoma"/>
            <family val="2"/>
          </rPr>
          <t xml:space="preserve">
La cuota mensual en la tarifa indexada con balance neto anual solo se paga en el caso de tener segundos suministros sin paneles solares. En el suministro sin panele se paga la cuota por kWp</t>
        </r>
      </text>
    </comment>
    <comment ref="N141" authorId="0" shapeId="0" xr:uid="{00000000-0006-0000-0100-000069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N144" authorId="0" shapeId="0" xr:uid="{00000000-0006-0000-0100-00006A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M145" authorId="0" shapeId="0" xr:uid="{00000000-0006-0000-0100-00006B000000}">
      <text>
        <r>
          <rPr>
            <sz val="8"/>
            <color indexed="81"/>
            <rFont val="Courier"/>
            <family val="3"/>
          </rPr>
          <t>Carlos Codina:
cero euros en vez de 4 durante un año, por la excepción ibérica, si contratan antes de que acabe agosto de 2022</t>
        </r>
      </text>
    </comment>
    <comment ref="M146" authorId="0" shapeId="0" xr:uid="{00000000-0006-0000-0100-00006C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47" authorId="0" shapeId="0" xr:uid="{00000000-0006-0000-0100-00006D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48" authorId="0" shapeId="0" xr:uid="{00000000-0006-0000-0100-00006E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49" authorId="0" shapeId="0" xr:uid="{00000000-0006-0000-0100-00006F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O151" authorId="0" shapeId="0" xr:uid="{00000000-0006-0000-0100-000070000000}">
      <text>
        <r>
          <rPr>
            <b/>
            <sz val="9"/>
            <color indexed="81"/>
            <rFont val="Tahoma"/>
            <family val="2"/>
          </rPr>
          <t>Carlos Codina:</t>
        </r>
        <r>
          <rPr>
            <sz val="9"/>
            <color indexed="81"/>
            <rFont val="Tahoma"/>
            <family val="2"/>
          </rPr>
          <t xml:space="preserve">
Con las pérdidas ya incluidas, según Lumio</t>
        </r>
      </text>
    </comment>
    <comment ref="M160" authorId="0" shapeId="0" xr:uid="{00000000-0006-0000-0100-000071000000}">
      <text>
        <r>
          <rPr>
            <b/>
            <sz val="9"/>
            <color indexed="81"/>
            <rFont val="Tahoma"/>
            <family val="2"/>
          </rPr>
          <t>Carlos Codina:</t>
        </r>
        <r>
          <rPr>
            <sz val="9"/>
            <color indexed="81"/>
            <rFont val="Tahoma"/>
            <family val="2"/>
          </rPr>
          <t xml:space="preserve">
La cuota mensual en la tarifa indexada con balance neto anual solo se paga en el caso de tener segundos suministros sin paneles solares. En el suministro sin panele se paga la cuota por kWp</t>
        </r>
      </text>
    </comment>
    <comment ref="N160" authorId="0" shapeId="0" xr:uid="{00000000-0006-0000-0100-000072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N162" authorId="0" shapeId="0" xr:uid="{00000000-0006-0000-0100-000073000000}">
      <text>
        <r>
          <rPr>
            <b/>
            <sz val="9"/>
            <color indexed="81"/>
            <rFont val="Tahoma"/>
            <family val="2"/>
          </rPr>
          <t>Carlos Codina:</t>
        </r>
        <r>
          <rPr>
            <sz val="9"/>
            <color indexed="81"/>
            <rFont val="Tahoma"/>
            <family val="2"/>
          </rPr>
          <t xml:space="preserve">
Esta cuota mensual y por potencia FV instalada solo se paga en el suministro con paneles solares, y no en segundos suministros
- 5 €/kW FV y por mes el primer año con el descuento Grinch
- 6 €/kW FV los siguientes años, aunque la cuota podría cambiar cada año a la baja o a la alza, aunque la intención es mantener este precio</t>
        </r>
      </text>
    </comment>
    <comment ref="M164" authorId="0" shapeId="0" xr:uid="{00000000-0006-0000-0100-000074000000}">
      <text>
        <r>
          <rPr>
            <sz val="8"/>
            <color indexed="81"/>
            <rFont val="Courier"/>
            <family val="3"/>
          </rPr>
          <t>Carlos Codina:
cero euros en vez de 4 durante un año, por la excepción ibérica, si contratan antes de que acabe agosto de 2022</t>
        </r>
      </text>
    </comment>
    <comment ref="M165" authorId="0" shapeId="0" xr:uid="{00000000-0006-0000-0100-000075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66" authorId="0" shapeId="0" xr:uid="{00000000-0006-0000-0100-000076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M167" authorId="0" shapeId="0" xr:uid="{00000000-0006-0000-0100-000077000000}">
      <text>
        <r>
          <rPr>
            <b/>
            <sz val="9"/>
            <color indexed="81"/>
            <rFont val="Tahoma"/>
            <family val="2"/>
          </rPr>
          <t>Carlos Codina:</t>
        </r>
        <r>
          <rPr>
            <sz val="9"/>
            <color indexed="81"/>
            <rFont val="Tahoma"/>
            <family val="2"/>
          </rPr>
          <t xml:space="preserve">
Porque con este asistente podremos ofrecerte tu consumo desglosado y notificaciones personalizadas de ahorro, por tan solo por 1,20€/mes* sin ningún tipo de instalación adicional.
 *4 primeros meses gratuitos y 50% de descuento a partir del mes 5 durante la duración del contrato si el usuario dispone de factura electrónica.</t>
        </r>
      </text>
    </comment>
    <comment ref="O169" authorId="0" shapeId="0" xr:uid="{00000000-0006-0000-0100-000078000000}">
      <text>
        <r>
          <rPr>
            <b/>
            <sz val="9"/>
            <color indexed="81"/>
            <rFont val="Tahoma"/>
            <family val="2"/>
          </rPr>
          <t>Carlos Codina:</t>
        </r>
        <r>
          <rPr>
            <sz val="9"/>
            <color indexed="81"/>
            <rFont val="Tahoma"/>
            <family val="2"/>
          </rPr>
          <t xml:space="preserve">
Con las pérdidas ya incluidas, según Lumio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Codina</author>
  </authors>
  <commentList>
    <comment ref="A1" authorId="0" shapeId="0" xr:uid="{00000000-0006-0000-0200-000001000000}">
      <text>
        <r>
          <rPr>
            <b/>
            <sz val="9"/>
            <color indexed="81"/>
            <rFont val="Tahoma"/>
            <family val="2"/>
          </rPr>
          <t>Carlos Codina:</t>
        </r>
        <r>
          <rPr>
            <sz val="9"/>
            <color indexed="81"/>
            <rFont val="Tahoma"/>
            <family val="2"/>
          </rPr>
          <t xml:space="preserve">
Si el suministro trifásico el alquiler de contador se cobra a 0,04471 €/día
Si el suministro es monofásico se cobra a 0,02663 €/día.</t>
        </r>
      </text>
    </comment>
    <comment ref="A2" authorId="0" shapeId="0" xr:uid="{00000000-0006-0000-0200-000002000000}">
      <text>
        <r>
          <rPr>
            <b/>
            <sz val="9"/>
            <color indexed="81"/>
            <rFont val="Tahoma"/>
            <family val="2"/>
          </rPr>
          <t>Carlos Codina:</t>
        </r>
        <r>
          <rPr>
            <sz val="9"/>
            <color indexed="81"/>
            <rFont val="Tahoma"/>
            <family val="2"/>
          </rPr>
          <t xml:space="preserve">
En el 2023 fueron 0,038455 € por día</t>
        </r>
      </text>
    </comment>
    <comment ref="A3" authorId="0" shapeId="0" xr:uid="{00000000-0006-0000-0200-000003000000}">
      <text>
        <r>
          <rPr>
            <b/>
            <sz val="9"/>
            <color indexed="81"/>
            <rFont val="Tahoma"/>
            <family val="2"/>
          </rPr>
          <t>Carlos Codina:</t>
        </r>
        <r>
          <rPr>
            <sz val="9"/>
            <color indexed="81"/>
            <rFont val="Tahoma"/>
            <family val="2"/>
          </rPr>
          <t xml:space="preserve">
Quien tenga paneles solares aquí debe poner la potencia Fotovoltaica instalada para usarla en aquellas tarifas que implementan algo parecido a un balance neto anual y cobran una cuota en función de la potencia FV instalada, la cual aparece en la distribuidora con los datos de autoconsumo</t>
        </r>
      </text>
    </comment>
    <comment ref="A4" authorId="0" shapeId="0" xr:uid="{00000000-0006-0000-0200-000004000000}">
      <text>
        <r>
          <rPr>
            <b/>
            <sz val="9"/>
            <color indexed="81"/>
            <rFont val="Tahoma"/>
            <family val="2"/>
          </rPr>
          <t>Carlos Codina:</t>
        </r>
        <r>
          <rPr>
            <sz val="9"/>
            <color indexed="81"/>
            <rFont val="Tahoma"/>
            <family val="2"/>
          </rPr>
          <t xml:space="preserve">
El Impuesto Eléctrico normalmente es un 5,11%. En el 2023 tuvimos un impuesto reducido de solo el 0,5% pero a partir del 1 de enero de 2024 tendremos el 2,5% para el primer trimestre y el 3,8% para el segundo</t>
        </r>
      </text>
    </comment>
    <comment ref="D4" authorId="0" shapeId="0" xr:uid="{00000000-0006-0000-0200-000005000000}">
      <text>
        <r>
          <rPr>
            <b/>
            <sz val="9"/>
            <color indexed="81"/>
            <rFont val="Tahoma"/>
            <family val="2"/>
          </rPr>
          <t>Carlos Codina:</t>
        </r>
        <r>
          <rPr>
            <sz val="9"/>
            <color indexed="81"/>
            <rFont val="Tahoma"/>
            <family val="2"/>
          </rPr>
          <t xml:space="preserve">
Esta opción solo es válida para todos aquellos que disponen de instalación fotovoltaica o van a disponer de ella pero no tienen aún legalizada la instalación o no tienen datos históricos y reales sobre los excedentes. 
Con esta opción se puede hacer una simulación de excedentes indicando qué parte del consumo se estima que será autoconsumido y por lo tanto la otra parte será inyectado. Esto bajará el consumo de la red y generará excedentes.
Usando esta opción en el apartado Excedentes el usuario ha de poner la producción estimada para cada mes, y no los Excedentes (que no los conoce)
El comparador realizará todos los cálculos para facturar la energía no autoconsumida y calcular los excedentes teóricos para cada mes
Enlace al videotutorial: https://youtu.be/rHs7O6aMAt0</t>
        </r>
      </text>
    </comment>
    <comment ref="A5" authorId="0" shapeId="0" xr:uid="{00000000-0006-0000-0200-000006000000}">
      <text>
        <r>
          <rPr>
            <b/>
            <sz val="9"/>
            <color indexed="81"/>
            <rFont val="Tahoma"/>
            <family val="2"/>
          </rPr>
          <t>Carlos Codina:</t>
        </r>
        <r>
          <rPr>
            <sz val="9"/>
            <color indexed="81"/>
            <rFont val="Tahoma"/>
            <family val="2"/>
          </rPr>
          <t xml:space="preserve">
El IVA normalmente es un 21%. En el 2023 tuvimos un IVA de solo el 5% pero a partir del 1 de enero de 2024 será del 10%</t>
        </r>
      </text>
    </comment>
    <comment ref="C8" authorId="0" shapeId="0" xr:uid="{00000000-0006-0000-0200-000007000000}">
      <text>
        <r>
          <rPr>
            <b/>
            <sz val="9"/>
            <color indexed="81"/>
            <rFont val="Tahoma"/>
            <family val="2"/>
          </rPr>
          <t>Carlos Codina:</t>
        </r>
        <r>
          <rPr>
            <sz val="9"/>
            <color indexed="81"/>
            <rFont val="Tahoma"/>
            <family val="2"/>
          </rPr>
          <t xml:space="preserve">
Descripción de la factura:
- Enero21
- ...</t>
        </r>
      </text>
    </comment>
    <comment ref="C9" authorId="0" shapeId="0" xr:uid="{00000000-0006-0000-0200-000008000000}">
      <text>
        <r>
          <rPr>
            <b/>
            <sz val="9"/>
            <color indexed="81"/>
            <rFont val="Tahoma"/>
            <family val="2"/>
          </rPr>
          <t>Carlos Codina:</t>
        </r>
        <r>
          <rPr>
            <sz val="9"/>
            <color indexed="81"/>
            <rFont val="Tahoma"/>
            <family val="2"/>
          </rPr>
          <t xml:space="preserve">
Días de factura</t>
        </r>
      </text>
    </comment>
    <comment ref="A10" authorId="0" shapeId="0" xr:uid="{00000000-0006-0000-0200-000009000000}">
      <text>
        <r>
          <rPr>
            <b/>
            <sz val="9"/>
            <color indexed="81"/>
            <rFont val="Tahoma"/>
            <family val="2"/>
          </rPr>
          <t>Carlos Codina:</t>
        </r>
        <r>
          <rPr>
            <sz val="9"/>
            <color indexed="81"/>
            <rFont val="Tahoma"/>
            <family val="2"/>
          </rPr>
          <t xml:space="preserve">
kW contratados en punta y valle</t>
        </r>
      </text>
    </comment>
    <comment ref="A12" authorId="0" shapeId="0" xr:uid="{00000000-0006-0000-0200-00000A000000}">
      <text>
        <r>
          <rPr>
            <b/>
            <sz val="9"/>
            <color indexed="81"/>
            <rFont val="Tahoma"/>
            <family val="2"/>
          </rPr>
          <t>Carlos Codina:</t>
        </r>
        <r>
          <rPr>
            <sz val="9"/>
            <color indexed="81"/>
            <rFont val="Tahoma"/>
            <family val="2"/>
          </rPr>
          <t xml:space="preserve">
kWh consumidos en cada franja</t>
        </r>
      </text>
    </comment>
    <comment ref="B16" authorId="0" shapeId="0" xr:uid="{00000000-0006-0000-0200-00000B000000}">
      <text>
        <r>
          <rPr>
            <b/>
            <sz val="9"/>
            <color indexed="81"/>
            <rFont val="Tahoma"/>
            <family val="2"/>
          </rPr>
          <t>Carlos Codina:</t>
        </r>
        <r>
          <rPr>
            <sz val="9"/>
            <color indexed="81"/>
            <rFont val="Tahoma"/>
            <family val="2"/>
          </rPr>
          <t xml:space="preserve">
kWh inyectados en la red</t>
        </r>
      </text>
    </comment>
    <comment ref="A17" authorId="0" shapeId="0" xr:uid="{00000000-0006-0000-0200-00000C000000}">
      <text>
        <r>
          <rPr>
            <b/>
            <sz val="9"/>
            <color indexed="81"/>
            <rFont val="Tahoma"/>
            <family val="2"/>
          </rPr>
          <t>Carlos Codina:</t>
        </r>
        <r>
          <rPr>
            <sz val="9"/>
            <color indexed="81"/>
            <rFont val="Tahoma"/>
            <family val="2"/>
          </rPr>
          <t xml:space="preserve">
El objetivo de esta tarifa es ofrecer unos precios más bajos en las antiguas horas valle de las tarifas que habían antes del 1 de Junio de 2021. Esta tarifa era ideal para las personas que tenían acumuladores de calor y necesitaban cargarlos durante 14 horas.
Para poder comparar con esta tarifa necesitamos conocer los posibles consumos que habrían en estas franjas definidas para esta tarifa
Los rangos de fechas se atrasan una hora en verano
</t>
        </r>
      </text>
    </comment>
    <comment ref="A20" authorId="0" shapeId="0" xr:uid="{00000000-0006-0000-0200-00000D000000}">
      <text>
        <r>
          <rPr>
            <b/>
            <sz val="9"/>
            <color indexed="81"/>
            <rFont val="Tahoma"/>
            <family val="2"/>
          </rPr>
          <t>Carlos Codina:</t>
        </r>
        <r>
          <rPr>
            <sz val="9"/>
            <color indexed="81"/>
            <rFont val="Tahoma"/>
            <family val="2"/>
          </rPr>
          <t xml:space="preserve">
El objetivo de esta tarifa es cargar el Vehículo Eléctrico a un precio sin competencia. También puede servir para cargar acumuladores de calor durante 6 horas
Para poder comparar con esta tarifa necesitamos conocer los posibles consumos que habrían en estas franjas definidas para esta tarifa
</t>
        </r>
        <r>
          <rPr>
            <b/>
            <sz val="9"/>
            <color indexed="81"/>
            <rFont val="Tahoma"/>
            <family val="2"/>
          </rPr>
          <t>NOTA IMPORTANTE:</t>
        </r>
        <r>
          <rPr>
            <sz val="9"/>
            <color indexed="81"/>
            <rFont val="Tahoma"/>
            <family val="2"/>
          </rPr>
          <t xml:space="preserve">
Desde el 2024 este plan está condicionado a tener un consumo de energía de al menos un 405 en el periodo no promocionado. Si no se cumple ellos facturarán un 40% del consumo con el precio no promocionado y el 60% restante a 3 céntimos. Esto está en las nuevas condiciones de contratación del Plan Vehículo Eléctrico de Iberdrola</t>
        </r>
      </text>
    </comment>
    <comment ref="A23" authorId="0" shapeId="0" xr:uid="{00000000-0006-0000-0200-00000E000000}">
      <text>
        <r>
          <rPr>
            <b/>
            <sz val="9"/>
            <color indexed="81"/>
            <rFont val="Tahoma"/>
            <family val="2"/>
          </rPr>
          <t>Carlos Codina:</t>
        </r>
        <r>
          <rPr>
            <sz val="9"/>
            <color indexed="81"/>
            <rFont val="Tahoma"/>
            <family val="2"/>
          </rPr>
          <t xml:space="preserve">
El objetivo de esta tarifa es ofrecer la energía más económica cuando no hay sol para todos aquellos que tengamos placas solares. El problema puede venir si necesitamos consumir un día sin sol en las horas no promocionadas, que serán mucho más caras 
Para poder comparar con esta tarifa necesitamos conocer los posibles consumos que habrían en estas franjas definidas para esta tarifa
Los rangos de fechas se adelantan una hora en verano</t>
        </r>
      </text>
    </comment>
    <comment ref="A26" authorId="0" shapeId="0" xr:uid="{00000000-0006-0000-0200-00000F000000}">
      <text>
        <r>
          <rPr>
            <b/>
            <sz val="9"/>
            <color indexed="81"/>
            <rFont val="Tahoma"/>
            <family val="2"/>
          </rPr>
          <t>Carlos Codina:</t>
        </r>
        <r>
          <rPr>
            <sz val="9"/>
            <color indexed="81"/>
            <rFont val="Tahoma"/>
            <family val="2"/>
          </rPr>
          <t xml:space="preserve">
El objetivo con esta tarifa de Endsa (Tempo Happy 50 Horas) es hacer mucho consumo durante algunas horas muy concretas de cada día, de forma que las 50 horas con más consumo de cada mes serán gratuitas, pero… habrá que pagar el ajuste del gas que le corresponda.
Solo hay que rellenar cual es el consumo previsto o real de esas 50 horas al mes, y esas serán horas promocionadas. El resto se pagan con un precio elevado del kWh, por supuesto.
Para saber cual es el consumo de esas 50 horas puedes descargarte el consumo hora por hora de un periodo de facturación, desde la web de tu distribuidora, y puedes sumar los consumos de las 50 horas con mayor consumo. Puedes ordenar con el Excel los datos de mayor a menor consumo y escoger las 50 primeras filas, por ejemplo.</t>
        </r>
      </text>
    </comment>
    <comment ref="A29" authorId="0" shapeId="0" xr:uid="{00000000-0006-0000-0200-000010000000}">
      <text>
        <r>
          <rPr>
            <b/>
            <sz val="9"/>
            <color indexed="81"/>
            <rFont val="Tahoma"/>
            <family val="2"/>
          </rPr>
          <t>Carlos Codina:</t>
        </r>
        <r>
          <rPr>
            <sz val="9"/>
            <color indexed="81"/>
            <rFont val="Tahoma"/>
            <family val="2"/>
          </rPr>
          <t xml:space="preserve">
El objetivo con esta tarifa con 2 horas gratuitas de Endesa (Tempo Happy 2 Horas) es hacer mucho consumo durante 2 horas consecutivas cada día, que pueden ser elegidas por el cliente. </t>
        </r>
      </text>
    </comment>
    <comment ref="A32" authorId="0" shapeId="0" xr:uid="{00000000-0006-0000-0200-000011000000}">
      <text>
        <r>
          <rPr>
            <b/>
            <sz val="9"/>
            <color indexed="81"/>
            <rFont val="Tahoma"/>
            <family val="2"/>
          </rPr>
          <t>Carlos Codina:</t>
        </r>
        <r>
          <rPr>
            <sz val="9"/>
            <color indexed="81"/>
            <rFont val="Tahoma"/>
            <family val="2"/>
          </rPr>
          <t xml:space="preserve">
El objetivo con esta tarifa con 3 horas gratuitas de Repsol (Mis 3 horas gratis) es hacer mucho consumo durante 3 horas cada día, que pueden ser elegidas por el cliente. 
Además:
- Estas horas no tienen por qué ser consecutivas.
- Cada día de la semana puedes seleccionar horas distintas.
- Una vez elegidas las horas de cada día, podrás modificarlas un máximo de 6 veces al año
Días especiales
Podrás elegir 10 días al año con una distribución de horas gratuitas diferente a la del resto del año. Estos días especiales podrás modificarlos hasta 30 veces al año.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Codina</author>
  </authors>
  <commentList>
    <comment ref="S2" authorId="0" shapeId="0" xr:uid="{00000000-0006-0000-0600-000001000000}">
      <text>
        <r>
          <rPr>
            <b/>
            <sz val="9"/>
            <color indexed="81"/>
            <rFont val="Tahoma"/>
            <family val="2"/>
          </rPr>
          <t>Carlos Codina:</t>
        </r>
        <r>
          <rPr>
            <sz val="9"/>
            <color indexed="81"/>
            <rFont val="Tahoma"/>
            <family val="2"/>
          </rPr>
          <t xml:space="preserve">
En realidad ese es un beneficio para la comercializadora, a no ser que también compense la potencia, como pasa con Proxima Energia. En tal caso es el dinero que sobra para intentar compensar la potencia contratada</t>
        </r>
      </text>
    </comment>
    <comment ref="L6" authorId="0" shapeId="0" xr:uid="{00000000-0006-0000-0600-000002000000}">
      <text>
        <r>
          <rPr>
            <b/>
            <sz val="9"/>
            <color indexed="81"/>
            <rFont val="Tahoma"/>
            <family val="2"/>
          </rPr>
          <t>Carlos Codina:</t>
        </r>
        <r>
          <rPr>
            <sz val="9"/>
            <color indexed="81"/>
            <rFont val="Tahoma"/>
            <family val="2"/>
          </rPr>
          <t xml:space="preserve">
Ejemplo para el mes de junio de 2022:
https://www.esios.ree.es/es/analisis/1001?vis=1&amp;start_date=01-06-2022T00%3A00&amp;end_date=31-07-2022T23%3A00&amp;compare_start_date=30-06-2022T00%3A00&amp;groupby=hour&amp;compare_indicators=1013,1014,1015&amp;geoids=8741</t>
        </r>
      </text>
    </comment>
    <comment ref="M6" authorId="0" shapeId="0" xr:uid="{00000000-0006-0000-0600-000003000000}">
      <text>
        <r>
          <rPr>
            <b/>
            <sz val="9"/>
            <color indexed="81"/>
            <rFont val="Tahoma"/>
            <family val="2"/>
          </rPr>
          <t>Carlos Codina:</t>
        </r>
        <r>
          <rPr>
            <sz val="9"/>
            <color indexed="81"/>
            <rFont val="Tahoma"/>
            <family val="2"/>
          </rPr>
          <t xml:space="preserve">
Ejemplo para el mes de junio de 2022:
Esto es lo que hay que añadir aquí si se trata de precios PVPC:
https://www.esios.ree.es/es/analisis/1900?vis=1&amp;start_date=01-07-2022T00%3A00&amp;end_date=31-07-2022T23%3A55&amp;compare_start_date=31-05-2022T00%3A00&amp;groupby=hour&amp;geoids=8741
</t>
        </r>
      </text>
    </comment>
    <comment ref="N6" authorId="0" shapeId="0" xr:uid="{00000000-0006-0000-0600-000004000000}">
      <text>
        <r>
          <rPr>
            <b/>
            <sz val="9"/>
            <color indexed="81"/>
            <rFont val="Tahoma"/>
            <family val="2"/>
          </rPr>
          <t>Carlos Codina:</t>
        </r>
        <r>
          <rPr>
            <sz val="9"/>
            <color indexed="81"/>
            <rFont val="Tahoma"/>
            <family val="2"/>
          </rPr>
          <t xml:space="preserve">
Ejemplo para el mes de junio de 2022:
https://www.esios.ree.es/es/analisis/1739?vis=1&amp;start_date=01-06-2022T00%3A00&amp;end_date=31-07-2022T23%3A55&amp;compare_start_date=30-06-2022T00%3A00&amp;groupby=hour&amp;compare_indicators=1013,1014,1015</t>
        </r>
      </text>
    </comment>
    <comment ref="I35" authorId="0" shapeId="0" xr:uid="{00000000-0006-0000-0600-000005000000}">
      <text>
        <r>
          <rPr>
            <b/>
            <sz val="9"/>
            <color indexed="81"/>
            <rFont val="Tahoma"/>
            <family val="2"/>
          </rPr>
          <t xml:space="preserve">Potencia                                 7,69_x000D_
Energía                                   77,53_x000D_
   - Peajes y Consumo                 -472,21_x000D_
   - Ajuste del Gas (MAG)             549,74_x000D_
------------------------------------------------------------------_x000D_
Subtotal                                   85,22_x000D_
Impuesto Eléctrico                   0,43_x000D_
Alquiler Contador                     0,80_x000D_
------------------------------------------------------------------_x000D_
Base Imponible                       86,45_x000D_
IVA                                             4,32_x000D_
Total Factura PVPC..........90,77_x000D_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Codina</author>
  </authors>
  <commentList>
    <comment ref="I7" authorId="0" shapeId="0" xr:uid="{00000000-0006-0000-0800-000001000000}">
      <text>
        <r>
          <rPr>
            <b/>
            <sz val="8"/>
            <color indexed="81"/>
            <rFont val="Courier"/>
            <family val="3"/>
          </rPr>
          <t>Carlos Codina:</t>
        </r>
        <r>
          <rPr>
            <sz val="8"/>
            <color indexed="81"/>
            <rFont val="Courier"/>
            <family val="3"/>
          </rPr>
          <t xml:space="preserve">
Son 3 euros el primer año con el código GRINCHSIE21</t>
        </r>
      </text>
    </comment>
    <comment ref="B12" authorId="0" shapeId="0" xr:uid="{00000000-0006-0000-0800-000002000000}">
      <text>
        <r>
          <rPr>
            <b/>
            <sz val="8"/>
            <color indexed="81"/>
            <rFont val="Courier"/>
            <family val="3"/>
          </rPr>
          <t>Carlos Codina:</t>
        </r>
        <r>
          <rPr>
            <sz val="8"/>
            <color indexed="81"/>
            <rFont val="Courier"/>
            <family val="3"/>
          </rPr>
          <t xml:space="preserve">
Hay que rellenar este dato solo si esmiluz energía no permitiera compensar el Ajuste del Gas con los excedentes.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Codina</author>
    <author>Juan Carlos Codina Mellado</author>
  </authors>
  <commentList>
    <comment ref="I4" authorId="0" shapeId="0" xr:uid="{00000000-0006-0000-0900-000001000000}">
      <text>
        <r>
          <rPr>
            <b/>
            <sz val="8"/>
            <color indexed="81"/>
            <rFont val="Courier"/>
            <family val="3"/>
          </rPr>
          <t>Carlos Codina:</t>
        </r>
        <r>
          <rPr>
            <sz val="8"/>
            <color indexed="81"/>
            <rFont val="Courier"/>
            <family val="3"/>
          </rPr>
          <t xml:space="preserve">
El primer año baja el rendimiento de los paneles un 2%, y el resto de años baja solo un 0,55%
En el total de 30 años viene a ser una bajada total de un 20% en el rendimiento</t>
        </r>
      </text>
    </comment>
    <comment ref="K4" authorId="0" shapeId="0" xr:uid="{00000000-0006-0000-0900-000002000000}">
      <text>
        <r>
          <rPr>
            <b/>
            <sz val="8"/>
            <color indexed="81"/>
            <rFont val="Courier"/>
            <family val="3"/>
          </rPr>
          <t>Carlos Codina:</t>
        </r>
        <r>
          <rPr>
            <sz val="8"/>
            <color indexed="81"/>
            <rFont val="Courier"/>
            <family val="3"/>
          </rPr>
          <t xml:space="preserve">
El primer año baja el rendimiento de los paneles un 2%, y el resto de años baja solo un 0,55%
En el total de 30 años viene a ser una bajada total de un 20% en el rendimiento</t>
        </r>
      </text>
    </comment>
    <comment ref="K12" authorId="0" shapeId="0" xr:uid="{00000000-0006-0000-0900-000003000000}">
      <text>
        <r>
          <rPr>
            <sz val="8"/>
            <color indexed="81"/>
            <rFont val="Courier"/>
            <family val="3"/>
          </rPr>
          <t>Primer vídeo donde cometí algunos errores y por eso hice el segundo</t>
        </r>
      </text>
    </comment>
    <comment ref="K13" authorId="0" shapeId="0" xr:uid="{00000000-0006-0000-0900-000004000000}">
      <text>
        <r>
          <rPr>
            <sz val="8"/>
            <color indexed="81"/>
            <rFont val="Courier"/>
            <family val="3"/>
          </rPr>
          <t>Segundo vídeo donde aclaraba algunos precios y donde hacía simulaciones</t>
        </r>
      </text>
    </comment>
    <comment ref="K14" authorId="0" shapeId="0" xr:uid="{00000000-0006-0000-0900-000005000000}">
      <text>
        <r>
          <rPr>
            <sz val="8"/>
            <color indexed="81"/>
            <rFont val="Courier"/>
            <family val="3"/>
          </rPr>
          <t xml:space="preserve">Tercer vídeo donde explico realmente qué es esto del autoconsumo remoto y los paneles remotos.
</t>
        </r>
        <r>
          <rPr>
            <b/>
            <sz val="8"/>
            <color indexed="81"/>
            <rFont val="Courier"/>
            <family val="3"/>
          </rPr>
          <t>Imprescindible verlo</t>
        </r>
      </text>
    </comment>
    <comment ref="K15" authorId="0" shapeId="0" xr:uid="{00000000-0006-0000-0900-000006000000}">
      <text>
        <r>
          <rPr>
            <sz val="8"/>
            <color indexed="81"/>
            <rFont val="Courier"/>
            <family val="3"/>
          </rPr>
          <t xml:space="preserve">Cuarto vídeo donde comparo resultados con Comunidad Solar
</t>
        </r>
      </text>
    </comment>
    <comment ref="A19" authorId="0" shapeId="0" xr:uid="{00000000-0006-0000-0900-000007000000}">
      <text>
        <r>
          <rPr>
            <b/>
            <sz val="8"/>
            <color indexed="81"/>
            <rFont val="Courier"/>
            <family val="3"/>
          </rPr>
          <t>Carlos Codina:</t>
        </r>
        <r>
          <rPr>
            <sz val="8"/>
            <color indexed="81"/>
            <rFont val="Courier"/>
            <family val="3"/>
          </rPr>
          <t xml:space="preserve">
El ajuste del gas ya se paga en el precio indexado cuando no autoconsumimos. Este parámetro es solo para el autoconsumo. 
Si has contratado a partir del 26 de abril con el autoconsumo también hay que pagar el dichoso ajuste del gas que cambia cada día y cada hora</t>
        </r>
      </text>
    </comment>
    <comment ref="A34" authorId="0" shapeId="0" xr:uid="{00000000-0006-0000-0900-000008000000}">
      <text>
        <r>
          <rPr>
            <b/>
            <sz val="8"/>
            <color indexed="81"/>
            <rFont val="Courier"/>
            <family val="3"/>
          </rPr>
          <t>Carlos Codina:</t>
        </r>
        <r>
          <rPr>
            <sz val="8"/>
            <color indexed="81"/>
            <rFont val="Courier"/>
            <family val="3"/>
          </rPr>
          <t xml:space="preserve">
He puesto el precio de los excedentes según tarifa Indexada y con horas solares, según los datos de FotovoltaicaBot en Telegram
Pero en 2021 no hay datos hasta junio, por lo que he puesto los datos de PVPC para esos meses</t>
        </r>
      </text>
    </comment>
    <comment ref="A35" authorId="0" shapeId="0" xr:uid="{00000000-0006-0000-0900-000009000000}">
      <text>
        <r>
          <rPr>
            <b/>
            <sz val="8"/>
            <color indexed="81"/>
            <rFont val="Courier"/>
            <family val="3"/>
          </rPr>
          <t>Carlos Codina:</t>
        </r>
        <r>
          <rPr>
            <sz val="8"/>
            <color indexed="81"/>
            <rFont val="Courier"/>
            <family val="3"/>
          </rPr>
          <t xml:space="preserve">
El ajuste del gas ya se paga en el precio indexado cuando no autoconsumimos. Este parámetro es solo para el autoconsumo. 
Si has contratado a partir del 26 de abril con el autoconsumo también hay que pagar el dichoso ajuste del gas que cambia cada día y cada hora</t>
        </r>
      </text>
    </comment>
    <comment ref="A41" authorId="0" shapeId="0" xr:uid="{00000000-0006-0000-0900-00000A000000}">
      <text>
        <r>
          <rPr>
            <b/>
            <sz val="8"/>
            <color indexed="81"/>
            <rFont val="Courier"/>
            <family val="3"/>
          </rPr>
          <t>Carlos Codina:</t>
        </r>
        <r>
          <rPr>
            <sz val="8"/>
            <color indexed="81"/>
            <rFont val="Courier"/>
            <family val="3"/>
          </rPr>
          <t xml:space="preserve">
He puesto el precio de los excedentes según tarifa Indexada y con horas solares, según los datos de FotovoltaicaBot en Telegram</t>
        </r>
      </text>
    </comment>
    <comment ref="A42" authorId="0" shapeId="0" xr:uid="{00000000-0006-0000-0900-00000B000000}">
      <text>
        <r>
          <rPr>
            <b/>
            <sz val="8"/>
            <color indexed="81"/>
            <rFont val="Courier"/>
            <family val="3"/>
          </rPr>
          <t>Carlos Codina:</t>
        </r>
        <r>
          <rPr>
            <sz val="8"/>
            <color indexed="81"/>
            <rFont val="Courier"/>
            <family val="3"/>
          </rPr>
          <t xml:space="preserve">
El ajuste del gas ya se paga en el precio indexado cuando no autoconsumimos. Este parámetro es solo para el autoconsumo. 
Si has contratado a partir del 26 de abril con el autoconsumo también hay que pagar el dichoso ajuste del gas que cambia cada día y cada hora</t>
        </r>
      </text>
    </comment>
    <comment ref="Q62" authorId="1" shapeId="0" xr:uid="{00000000-0006-0000-0900-00000C000000}">
      <text>
        <r>
          <rPr>
            <b/>
            <sz val="8"/>
            <color indexed="81"/>
            <rFont val="Courier"/>
            <family val="3"/>
          </rPr>
          <t>Retorno anual del capital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Codina</author>
  </authors>
  <commentList>
    <comment ref="M3" authorId="0" shapeId="0" xr:uid="{00000000-0006-0000-0A00-000001000000}">
      <text>
        <r>
          <rPr>
            <sz val="8"/>
            <color indexed="81"/>
            <rFont val="Courier"/>
            <family val="3"/>
          </rPr>
          <t>Primer vídeo que hice sobre Comunidad Solar cuando aún no estaba del todo bien definido el proyecto</t>
        </r>
      </text>
    </comment>
    <comment ref="M4" authorId="0" shapeId="0" xr:uid="{00000000-0006-0000-0A00-000002000000}">
      <text>
        <r>
          <rPr>
            <sz val="8"/>
            <color indexed="81"/>
            <rFont val="Courier"/>
            <family val="3"/>
          </rPr>
          <t xml:space="preserve">Segundo vídeo donde explico realmente qué es esto del autoconsumo remoto y los paneles remotos.
</t>
        </r>
        <r>
          <rPr>
            <b/>
            <sz val="8"/>
            <color indexed="81"/>
            <rFont val="Courier"/>
            <family val="3"/>
          </rPr>
          <t>Imprescindible verlo</t>
        </r>
      </text>
    </comment>
    <comment ref="M5" authorId="0" shapeId="0" xr:uid="{00000000-0006-0000-0A00-000003000000}">
      <text>
        <r>
          <rPr>
            <sz val="8"/>
            <color indexed="81"/>
            <rFont val="Courier"/>
            <family val="3"/>
          </rPr>
          <t xml:space="preserve">Tercer vídeo donde comparo resultados con Comunidad Solar
</t>
        </r>
      </text>
    </comment>
    <comment ref="E8" authorId="0" shapeId="0" xr:uid="{00000000-0006-0000-0A00-000004000000}">
      <text>
        <r>
          <rPr>
            <b/>
            <sz val="8"/>
            <color indexed="81"/>
            <rFont val="Courier"/>
            <family val="3"/>
          </rPr>
          <t>Carlos Codina:</t>
        </r>
        <r>
          <rPr>
            <sz val="8"/>
            <color indexed="81"/>
            <rFont val="Courier"/>
            <family val="3"/>
          </rPr>
          <t xml:space="preserve">
Ahora ya no tenemos un 3% de descuento. Me acaban de comunicar que con el nuevo código CS2028123 la gente que compre paneles remotos tendrá 200 euros en su monedero virtual. Normalmente son 100 euros para el que entra y 100 euros para quien recomienda, pero nosotros no nos llevamos comisiones, así que con este código tendréis 200 € para vosotros
</t>
        </r>
      </text>
    </comment>
    <comment ref="A10" authorId="0" shapeId="0" xr:uid="{00000000-0006-0000-0A00-000005000000}">
      <text>
        <r>
          <rPr>
            <b/>
            <sz val="8"/>
            <color indexed="81"/>
            <rFont val="Courier"/>
            <family val="3"/>
          </rPr>
          <t>Carlos Codina:</t>
        </r>
        <r>
          <rPr>
            <sz val="8"/>
            <color indexed="81"/>
            <rFont val="Courier"/>
            <family val="3"/>
          </rPr>
          <t xml:space="preserve">
El coste de producción es 1,5 euro por panel comprado y por mes, y cubre el cambio de paneles e inversor, entre otras cosas
</t>
        </r>
      </text>
    </comment>
    <comment ref="E13" authorId="0" shapeId="0" xr:uid="{00000000-0006-0000-0A00-000006000000}">
      <text>
        <r>
          <rPr>
            <b/>
            <sz val="8"/>
            <color indexed="81"/>
            <rFont val="Courier"/>
            <family val="3"/>
          </rPr>
          <t>Carlos Codina:</t>
        </r>
        <r>
          <rPr>
            <sz val="8"/>
            <color indexed="81"/>
            <rFont val="Courier"/>
            <family val="3"/>
          </rPr>
          <t xml:space="preserve">
Producción anual neta de 1 panel en kWh, durante el primer año.
La producción anual bruta es superior, pero el parque se queda esa diferencia para autogestionarse. Es como una especie de margen comercial para mantener el parque totalmente autosuficiente.
</t>
        </r>
      </text>
    </comment>
    <comment ref="E14" authorId="0" shapeId="0" xr:uid="{00000000-0006-0000-0A00-000007000000}">
      <text>
        <r>
          <rPr>
            <b/>
            <sz val="8"/>
            <color indexed="81"/>
            <rFont val="Courier"/>
            <family val="3"/>
          </rPr>
          <t>Carlos Codina:</t>
        </r>
        <r>
          <rPr>
            <sz val="8"/>
            <color indexed="81"/>
            <rFont val="Courier"/>
            <family val="3"/>
          </rPr>
          <t xml:space="preserve">
Producción anual neta de 1 panel en kWh, durante el primer año.
La producción anual bruta es superior, pero el parque se queda esa diferencia para autogestionarse. Es como una especie de margen comercial para mantener el parque totalmente autosuficiente.
</t>
        </r>
      </text>
    </comment>
    <comment ref="E17" authorId="0" shapeId="0" xr:uid="{00000000-0006-0000-0A00-000008000000}">
      <text>
        <r>
          <rPr>
            <b/>
            <sz val="8"/>
            <color indexed="81"/>
            <rFont val="Courier"/>
            <family val="3"/>
          </rPr>
          <t>Carlos Codina:</t>
        </r>
        <r>
          <rPr>
            <sz val="8"/>
            <color indexed="81"/>
            <rFont val="Courier"/>
            <family val="3"/>
          </rPr>
          <t xml:space="preserve">
Producción anual de todos los activos de generación en kWh, al cabo de 30 años.
La generación de la mini-hidráulica es fija y solo se degrada la parte FV</t>
        </r>
      </text>
    </comment>
    <comment ref="R17" authorId="0" shapeId="0" xr:uid="{00000000-0006-0000-0A00-000009000000}">
      <text>
        <r>
          <rPr>
            <b/>
            <sz val="8"/>
            <color indexed="81"/>
            <rFont val="Courier"/>
            <family val="3"/>
          </rPr>
          <t>Carlos Codina:</t>
        </r>
        <r>
          <rPr>
            <sz val="8"/>
            <color indexed="81"/>
            <rFont val="Courier"/>
            <family val="3"/>
          </rPr>
          <t xml:space="preserve">
Nos aseguran una producción total en 30 años de 1.158 kWh x 30 años = 34,740</t>
        </r>
      </text>
    </comment>
    <comment ref="A32" authorId="0" shapeId="0" xr:uid="{00000000-0006-0000-0A00-00000A000000}">
      <text>
        <r>
          <rPr>
            <b/>
            <sz val="8"/>
            <color indexed="81"/>
            <rFont val="Courier"/>
            <family val="3"/>
          </rPr>
          <t>Carlos Codina:</t>
        </r>
        <r>
          <rPr>
            <sz val="8"/>
            <color indexed="81"/>
            <rFont val="Courier"/>
            <family val="3"/>
          </rPr>
          <t xml:space="preserve">
He puesto el precio de los excedentes según PVPC ya que al tener minihidráulica se produce a todas horas, y por lo tanto no solo se usa la media con horas de sol
Pero en 2021 no hay datos hasta junio, por lo que he puesto los datos de PVPC para esos meses</t>
        </r>
      </text>
    </comment>
    <comment ref="A33" authorId="0" shapeId="0" xr:uid="{00000000-0006-0000-0A00-00000B000000}">
      <text>
        <r>
          <rPr>
            <b/>
            <sz val="8"/>
            <color indexed="81"/>
            <rFont val="Courier"/>
            <family val="3"/>
          </rPr>
          <t>Carlos Codina:</t>
        </r>
        <r>
          <rPr>
            <sz val="8"/>
            <color indexed="81"/>
            <rFont val="Courier"/>
            <family val="3"/>
          </rPr>
          <t xml:space="preserve">
En 2021 no había MAG</t>
        </r>
      </text>
    </comment>
    <comment ref="A39" authorId="0" shapeId="0" xr:uid="{00000000-0006-0000-0A00-00000C000000}">
      <text>
        <r>
          <rPr>
            <b/>
            <sz val="8"/>
            <color indexed="81"/>
            <rFont val="Courier"/>
            <family val="3"/>
          </rPr>
          <t>Carlos Codina:</t>
        </r>
        <r>
          <rPr>
            <sz val="8"/>
            <color indexed="81"/>
            <rFont val="Courier"/>
            <family val="3"/>
          </rPr>
          <t xml:space="preserve">
He puesto el precio de los excedentes según PVPC ya que al tener minihidráulica se produce a todas horas, y por lo tanto no solo se usa la media con horas de sol
</t>
        </r>
      </text>
    </comment>
    <comment ref="A40" authorId="0" shapeId="0" xr:uid="{00000000-0006-0000-0A00-00000D000000}">
      <text>
        <r>
          <rPr>
            <b/>
            <sz val="8"/>
            <color indexed="81"/>
            <rFont val="Courier"/>
            <family val="3"/>
          </rPr>
          <t>Carlos Codina:</t>
        </r>
        <r>
          <rPr>
            <sz val="8"/>
            <color indexed="81"/>
            <rFont val="Courier"/>
            <family val="3"/>
          </rPr>
          <t xml:space="preserve">
El ajuste del gas ya se paga en el precio indexado. Aquí se indica para luego poder desglosar en la factura la parte correspondiente al MAG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Codina</author>
  </authors>
  <commentList>
    <comment ref="J35" authorId="0" shapeId="0" xr:uid="{00000000-0006-0000-0D00-000001000000}">
      <text>
        <r>
          <rPr>
            <b/>
            <sz val="9"/>
            <color indexed="81"/>
            <rFont val="Tahoma"/>
            <family val="2"/>
          </rPr>
          <t xml:space="preserve">Potencia                                 7,69_x000D_
Energía                                   89,05_x000D_
   - Peajes y Consumo                 -508,49_x000D_
   - Ajuste del Gas (MAG)             597,54_x000D_
------------------------------------------------------------------_x000D_
Subtotal                                   96,74_x000D_
Impuesto Eléctrico                   0,48_x000D_
Alquiler Contador                     0,80_x000D_
------------------------------------------------------------------_x000D_
Base Imponible                       98,02_x000D_
IVA                                             4,90_x000D_
Total Factura PVPC..........102,92_x000D_
</t>
        </r>
      </text>
    </comment>
  </commentList>
</comments>
</file>

<file path=xl/sharedStrings.xml><?xml version="1.0" encoding="utf-8"?>
<sst xmlns="http://schemas.openxmlformats.org/spreadsheetml/2006/main" count="2533" uniqueCount="1282">
  <si>
    <t>Comercializadora</t>
  </si>
  <si>
    <t>Tarifa</t>
  </si>
  <si>
    <t>Som Energia</t>
  </si>
  <si>
    <t>Bonpreu</t>
  </si>
  <si>
    <t>P1</t>
  </si>
  <si>
    <t>P2</t>
  </si>
  <si>
    <t>P3</t>
  </si>
  <si>
    <t>Punta</t>
  </si>
  <si>
    <t>Llana</t>
  </si>
  <si>
    <t>Valle</t>
  </si>
  <si>
    <t>Potencia</t>
  </si>
  <si>
    <t>Energía</t>
  </si>
  <si>
    <t>Excedentes</t>
  </si>
  <si>
    <t>Precio</t>
  </si>
  <si>
    <t>IVA</t>
  </si>
  <si>
    <t>€</t>
  </si>
  <si>
    <t>Energía (kWh)</t>
  </si>
  <si>
    <t>Potencia (kW)</t>
  </si>
  <si>
    <t>kWh</t>
  </si>
  <si>
    <t xml:space="preserve">Días </t>
  </si>
  <si>
    <t>Facturas</t>
  </si>
  <si>
    <t xml:space="preserve">Descripción </t>
  </si>
  <si>
    <t>EnergiaNufri</t>
  </si>
  <si>
    <t>Repsol</t>
  </si>
  <si>
    <t>Iberdrola</t>
  </si>
  <si>
    <t>Naturgy</t>
  </si>
  <si>
    <t>Imagina Energía</t>
  </si>
  <si>
    <t>https://www.bonpreuesclat.cat/es/plans-energia</t>
  </si>
  <si>
    <t>https://imaginaenergia.com/hogares/plan-noches-y-findes</t>
  </si>
  <si>
    <t>https://www.somenergia.coop/es/tarifas-de-electricidad/</t>
  </si>
  <si>
    <t>https://www.esios.ree.es/es/pvpc</t>
  </si>
  <si>
    <t>https://www.iberdrola.es/smart-mobility/plan-vehiculo-electrico</t>
  </si>
  <si>
    <t>Si hubiera algún error agradecería un correo electrónico indicando el problema detectado: jccodina@gmail.com</t>
  </si>
  <si>
    <t>No me hago responsable de cálculos o manipulaciones incorrectas.</t>
  </si>
  <si>
    <t>Esto es una herramienta gratuita para ayudar a tomar decisiones, pero en ningún momento se garantiza la precisión ni el perfecto funcionamiento</t>
  </si>
  <si>
    <t>Notas importantes</t>
  </si>
  <si>
    <t>https://www.proximaenergia.com/tarifas-luz/</t>
  </si>
  <si>
    <t>Total 
Facturas</t>
  </si>
  <si>
    <t>Método</t>
  </si>
  <si>
    <t>Consumo</t>
  </si>
  <si>
    <t>Extras Gestión</t>
  </si>
  <si>
    <t>Exced.</t>
  </si>
  <si>
    <t>Promo</t>
  </si>
  <si>
    <t>No Promo</t>
  </si>
  <si>
    <t>de 22 a 11:59 (14h)</t>
  </si>
  <si>
    <t>de 12 a 21:59 (10h)</t>
  </si>
  <si>
    <t>de 1 a 6:59 (6h)</t>
  </si>
  <si>
    <t>de 7 a 0:59 (18h)</t>
  </si>
  <si>
    <t>Normal</t>
  </si>
  <si>
    <t>Nocturna-14h</t>
  </si>
  <si>
    <t>Las tarifa relacionadas con PVPC/indexadas solo son orientativas, ya que no conocemos los precios de los meses futuros. Las tarifas que hay son para meses concretos</t>
  </si>
  <si>
    <t>Estabanell Energía</t>
  </si>
  <si>
    <t>Solar-16h</t>
  </si>
  <si>
    <t>de 17 a 8:59 (16h)</t>
  </si>
  <si>
    <t>de 9 a 16:59 (8h)</t>
  </si>
  <si>
    <t>Total</t>
  </si>
  <si>
    <t>Suma</t>
  </si>
  <si>
    <t>Franjas 
Horarias</t>
  </si>
  <si>
    <t>VE-6h</t>
  </si>
  <si>
    <t>CUPS</t>
  </si>
  <si>
    <t>Fecha</t>
  </si>
  <si>
    <t>Hora</t>
  </si>
  <si>
    <t>Consumo_kWh</t>
  </si>
  <si>
    <t>Metodo_obtencion</t>
  </si>
  <si>
    <t>Dia de la semana</t>
  </si>
  <si>
    <t>PEGAR LOS DATOS DEL CSV DE LA DISTRIBUIDORA EN LAS CASILLAS VERDES</t>
  </si>
  <si>
    <t>Sumas</t>
  </si>
  <si>
    <t>kWh comprados H. Punta</t>
  </si>
  <si>
    <t>TARIFA 3 FRANJAS</t>
  </si>
  <si>
    <t>kWh comprados H. Llana</t>
  </si>
  <si>
    <t>kWh comprados H. Valle</t>
  </si>
  <si>
    <t>kWh comprados No promo</t>
  </si>
  <si>
    <t>TARIFA 2 FRANJAS
REPSOL NOCTURNA</t>
  </si>
  <si>
    <t>kWh comprados Promo</t>
  </si>
  <si>
    <t>Horas promocionadas de 22h hasta 11:59 (14h)</t>
  </si>
  <si>
    <t>TARIFA 2 FRANJAS
IBERDROLA VE</t>
  </si>
  <si>
    <t>Horas promocionadas de 1h hasta 6:59 (6h)</t>
  </si>
  <si>
    <t>kWh comprados Tarifa Plana</t>
  </si>
  <si>
    <t>TARIFA PLANA</t>
  </si>
  <si>
    <t>Totales sin BNH (kWh)</t>
  </si>
  <si>
    <t>Totales con BNH (kWh)</t>
  </si>
  <si>
    <t>Precios medios Cent. €</t>
  </si>
  <si>
    <t>€ Totales</t>
  </si>
  <si>
    <t>A pagar</t>
  </si>
  <si>
    <t>A  cobrar</t>
  </si>
  <si>
    <t>Beneficio</t>
  </si>
  <si>
    <t>AE_kWh</t>
  </si>
  <si>
    <t>REAL/
ESTIMADO</t>
  </si>
  <si>
    <t>Precios €/MWh</t>
  </si>
  <si>
    <t>AS_KWh</t>
  </si>
  <si>
    <t>AE_AUTO-CONS_kWh</t>
  </si>
  <si>
    <t>Excedente</t>
  </si>
  <si>
    <t>Energia</t>
  </si>
  <si>
    <t>A cobrar</t>
  </si>
  <si>
    <t>Dif. Por Día</t>
  </si>
  <si>
    <t>TARIFA 2 FRANJAS
Plan Solar</t>
  </si>
  <si>
    <t>Horas promocionadas de 17h hasta 8:59 (16h)</t>
  </si>
  <si>
    <t>€/kW y año</t>
  </si>
  <si>
    <t>Céntimos de €</t>
  </si>
  <si>
    <t>Cent. €</t>
  </si>
  <si>
    <t>Mejoras en la versión 9</t>
  </si>
  <si>
    <t>Corregido error en la cuota y los excedentes con Lucera</t>
  </si>
  <si>
    <t>Corregido pequeño error en potencia de Imagina Energia</t>
  </si>
  <si>
    <t xml:space="preserve">Corregido un error en el cálculo del día de la semana en la pestaña 'Calc. Franjas' </t>
  </si>
  <si>
    <t>Mejoras en la versión 8</t>
  </si>
  <si>
    <t>Cambio de orden de las horas promocionadas y no promocionadas en la pestaña 'Calc. Franjas'</t>
  </si>
  <si>
    <t>Compatible con LibreOffice, pero no se desglosa la factura en cada celda</t>
  </si>
  <si>
    <t>Corregido el precio de la tarifa Fija Largo Plazo de Repsol</t>
  </si>
  <si>
    <t>Más tarifas de Bonpreu con precios de varios meses de contratación diferentes (V1, V2 y V3)</t>
  </si>
  <si>
    <t>Para habilitar las macros con LibreOffice:</t>
  </si>
  <si>
    <t xml:space="preserve">1) Menú Herramientas -&gt; Opciones -&gt; LibreOffice -&gt; Seguridad -&gt; Seguridad de macros -&gt; Nivel de seguridad Bajo o Medio </t>
  </si>
  <si>
    <t>2) Cerrar LibreOffice y volver a abrir la hoja Excel. Si habéis activado el nivel de seguridad Medio os preguntará para activar las macros. Tenéis que decir que sí, claro.</t>
  </si>
  <si>
    <t>Versión inicial: V7</t>
  </si>
  <si>
    <t>Mejoras en la versión 10</t>
  </si>
  <si>
    <t xml:space="preserve"> La celda D21 de la pestaña Datos no tenía formula</t>
  </si>
  <si>
    <t>He mejorado las fórmulas de la pestaña Datos para poder añadir nuevos meses/facturas y no limitarlo a 12</t>
  </si>
  <si>
    <t>He añadido más comentarios en algunas celdas</t>
  </si>
  <si>
    <t>Mejoras en la versión 11</t>
  </si>
  <si>
    <t>Corregida la potencia en hora valle de la tarifa Plan sin horas 2022 de Imagina Energia</t>
  </si>
  <si>
    <t>Añado el precio de compensación de EnergiaNufri que es de 6 céntimos el kWh inyectado</t>
  </si>
  <si>
    <t>Añado nota en el precio de los excedentes en el plan VE de Iberdrola y también pogo la tarifa con las tarifas PVPC para el caso de compensación a precios PVPC</t>
  </si>
  <si>
    <t>Nueva tarifa de Respira Energia, que es indexada y perfecta para los que tenemos placas y muchos excedentes ya que compensan todo y permiten hacer algo parecido al balance neto anual. Más bien es una compensación de excedentes simplificada, pero anual, y no mensual</t>
  </si>
  <si>
    <t>Mejoras en la versión 12</t>
  </si>
  <si>
    <t>Corregido el IVA que no se calculaba en el caso de Respira Energia</t>
  </si>
  <si>
    <t>No se calculaban bien las cuotas cuando una de las dos cuotas no tenía valor</t>
  </si>
  <si>
    <t>Amplio a 7000 el número de filas en la hoja Calc. Franjas, para analizar todo un año de consumo de golpe</t>
  </si>
  <si>
    <t>Subida de precios de Imagina Energía</t>
  </si>
  <si>
    <t>Me han confirmado que todas las tarifas de Bonpreu compensan a 8 céntimos.</t>
  </si>
  <si>
    <t>Nuevas tarifas de Som Energia a partir de Enero</t>
  </si>
  <si>
    <t>Mejoras en la versión 13</t>
  </si>
  <si>
    <t>Actualización de tarifas de Lucera</t>
  </si>
  <si>
    <t>Tarifas PVPC/Indexadas con los precios medios de Noviembre</t>
  </si>
  <si>
    <t>https://www.iberdrola.es/smart-solar/plan-solar</t>
  </si>
  <si>
    <t>Nueva tarifa Iberdrola Plan Solar</t>
  </si>
  <si>
    <t>Mejoras en la versión 14</t>
  </si>
  <si>
    <t>Nuevas tarifas de Estabanell para nuevos contratos a partir de diciembre</t>
  </si>
  <si>
    <t>Amplio a 20.000 el número de filas en la hoja Calc. Franjas, para analizar todo un año de consumo de golpe</t>
  </si>
  <si>
    <t>Bloqueo de celdas que no deben ser modificadas por el usuario</t>
  </si>
  <si>
    <t>Tarifas V1 y V2 de Bonpreu borradas</t>
  </si>
  <si>
    <t>Añado el concepto de peaje medio en término de energía para calcular algo mejor la compensación de excedentes en PVPC</t>
  </si>
  <si>
    <t>Nueva actualización de Lucera a partir del 1 de enero</t>
  </si>
  <si>
    <t>Los descuentos adicionales como los 5 euros de Bonpreu los he quitado del resultado final de la factura, para comparar mejor. Lo dejo en la nota pero no afecta al resultado de la factura</t>
  </si>
  <si>
    <t>Corrijo potencia en hora valle para las tarifas Repsol, que debería ser 24,9 + 0,44</t>
  </si>
  <si>
    <t>No se calculaba el Impuesto Eléctrico en el caso de Respira Energía por un error</t>
  </si>
  <si>
    <t xml:space="preserve">Mejoro el cálculo de la cuota por consumo con Respira Energia, usando los 0,9 euros por cada 100 kWh en vez de 2 euros al mes fijos </t>
  </si>
  <si>
    <t>Actualización de precios de Iberdrola para nuevas contrataciones</t>
  </si>
  <si>
    <t>Mejoras en la versión 15</t>
  </si>
  <si>
    <t>Corrijo error en la tarifa 24h de EnergíaNufri, que está a 16 céntimos sin las ayudas del gobierno y a 12,4 con las ayudas.</t>
  </si>
  <si>
    <t>Reviso descuentos tarifa VE de Iberdrola bajando 0,5 céntimos en horas promocionadas y 4,2 en no promocionadas</t>
  </si>
  <si>
    <t>Subida de precios de EnergiaNufri</t>
  </si>
  <si>
    <t>Mejoras en la versión 16</t>
  </si>
  <si>
    <t>Añado las tarifas de Domestica Energía</t>
  </si>
  <si>
    <t>Electra Caldense Energía</t>
  </si>
  <si>
    <t>https://electracaldenseenergia.com/es/tarifas/</t>
  </si>
  <si>
    <t>Añado las tarifas de Electra Caldense Energía</t>
  </si>
  <si>
    <t>EsMiLuz Energía</t>
  </si>
  <si>
    <t>Potencia P1 - Punta</t>
  </si>
  <si>
    <t>Potencia P2 - Valle</t>
  </si>
  <si>
    <t>Energía P1 - Punta</t>
  </si>
  <si>
    <t>Energía P2 - Llana</t>
  </si>
  <si>
    <t>Energía P3 - Valle</t>
  </si>
  <si>
    <t>c€/kWh</t>
  </si>
  <si>
    <t>€/kW/año</t>
  </si>
  <si>
    <t>%</t>
  </si>
  <si>
    <t>Peajes y cargos P3</t>
  </si>
  <si>
    <t>Peajes y cargos P1</t>
  </si>
  <si>
    <t>Peajes y cargos P2</t>
  </si>
  <si>
    <t>kW</t>
  </si>
  <si>
    <t>kW FV instalado:</t>
  </si>
  <si>
    <t>Cuota por kW FV:</t>
  </si>
  <si>
    <t>Impuesto Eléctrico:</t>
  </si>
  <si>
    <t>IVA:</t>
  </si>
  <si>
    <t>Valor Excedentes al cabo de un año</t>
  </si>
  <si>
    <t xml:space="preserve">Total a devolver siguiente año </t>
  </si>
  <si>
    <t>(en P3 del mes 12)</t>
  </si>
  <si>
    <t>Precio Excedentes 2024:</t>
  </si>
  <si>
    <t>Balance Neto Anual 2024</t>
  </si>
  <si>
    <t>Bolsa Excedentes acumulados 2024</t>
  </si>
  <si>
    <t>Pago Real 2024</t>
  </si>
  <si>
    <t>Total pagado en 3 años</t>
  </si>
  <si>
    <t>Subida brutal de precios de bonpreu</t>
  </si>
  <si>
    <t>Añado nueva pestaña para hacer una estimación de facturas con EsMiLuz Energia que implementa el Balance Neto Anual</t>
  </si>
  <si>
    <t>Actualizo los precios de Som Energía para 2021 con las ayudas del gobierno</t>
  </si>
  <si>
    <t>La tarifa de Noviembre de Proxima no la había puesto con compensación total. Lo corrijo</t>
  </si>
  <si>
    <t>Mejoras en la versión 17</t>
  </si>
  <si>
    <t>Subida de precios de Domestica Energía</t>
  </si>
  <si>
    <t>Subida de precios de Lucera</t>
  </si>
  <si>
    <t>Subida de precios de Repsol Fija Largo Plazo</t>
  </si>
  <si>
    <t>Subida de precios de Iberdrola</t>
  </si>
  <si>
    <t>Mejoras en la versión 18</t>
  </si>
  <si>
    <t>Actualización de impuestos, peajes y cargos en potencia y energía según RDL 29/2021, del 1 de enero hasta el 30 de abril</t>
  </si>
  <si>
    <t>Mejoras en la versión 19</t>
  </si>
  <si>
    <t>Había puesto los precios mal de EnergíaNufri, al entender que los publicados en la web ya tenían los descuentos, cuando es sin descuentos.</t>
  </si>
  <si>
    <t>Revisión de impuestos, peajes y cargos en potencia y energía según RDL 29/2021, publicación de nuevos peajes para 2022 y proyecto de propuesta de cargos para 2022</t>
  </si>
  <si>
    <t>Actualizo nuevos precios de Imagina Energía con los nuevos peajes y cargos previstos</t>
  </si>
  <si>
    <t>Mejoras en la versión 20</t>
  </si>
  <si>
    <t>Elimino las tarifas de Wombbat ya que de momento desaparece el precio techo con el seguro</t>
  </si>
  <si>
    <t>Añado como referencia los precios PVPC/indexados con los datos de diciembre</t>
  </si>
  <si>
    <t>Aplico los mismos precios de potencia y energía en el tercer bloque de tarifas y solo recuperamos el IE y el IVA normal de 2021</t>
  </si>
  <si>
    <t xml:space="preserve">Revisión de cargos ya definitivos según BOE 21794 </t>
  </si>
  <si>
    <t>Mejoras en la versión 21</t>
  </si>
  <si>
    <t>Nuevos precios Som Energia para Febrero 2022</t>
  </si>
  <si>
    <t>Actualizo precios de Electra Caldense Energía con nuevos cargos y peajes</t>
  </si>
  <si>
    <t>Quito Lucera ya que no tiene precios fijos</t>
  </si>
  <si>
    <t>Actualizo nuevos precios de Iberdrola, se supone que ya con nuevos peajes y cargos</t>
  </si>
  <si>
    <t>Actualizo precios de Estabanell Energía con nuevos cargos y peajes</t>
  </si>
  <si>
    <t>Actualizo precios de Energia Nufri con nuevos cargos y peajes</t>
  </si>
  <si>
    <t>Actualizo precios de Imagina Energía con nuevos cargos y peajes</t>
  </si>
  <si>
    <t>Añado y quito tarifa de Ocuo Energia, ya que aparece en la Web pero no permiten contratarla</t>
  </si>
  <si>
    <t>Añado las 5 tarifas con precios fijos de las comercializadoras de referencia que venden PVPC</t>
  </si>
  <si>
    <t>TotalEnergies</t>
  </si>
  <si>
    <t>Añado varias tarifas de TotalEnergies pero sin estar seguro de sus precios en 2022, y con un 5% aplicado de descuento según oferta web</t>
  </si>
  <si>
    <t>Marco las tarifas que no han actualizado su Web con los nuevos precios para 2022 en color amarillo. No están confirmados sus precios</t>
  </si>
  <si>
    <t>VE-NyF</t>
  </si>
  <si>
    <t>Es responsabilidad de cada uno de vosotros revisar luego bien los datos a través del enlace que hay en la tarifa, revisar el contrato y revisar los cálculos</t>
  </si>
  <si>
    <t>Actualización de precios de Bonpreu ya quitando toda referencia al RDL 17/2022</t>
  </si>
  <si>
    <t>Mejoras en la versión 22</t>
  </si>
  <si>
    <t>Detecto y mejoro una parte del código que afectaba a LibreOffice y lo hacía petar</t>
  </si>
  <si>
    <t>Incremento la cuota de Respira de 0,9 a 1,14 por el tema de las perdidas de energía. La diferencia es mínima, pero más realista en las facturas</t>
  </si>
  <si>
    <t>Actualizo la tarifa Compromiso de Naturgy después de ver una factura con datos del 2022</t>
  </si>
  <si>
    <t>Total factura con IVA</t>
  </si>
  <si>
    <t>Días lectura (no factura)</t>
  </si>
  <si>
    <t>días</t>
  </si>
  <si>
    <t>Precios mínimos potencia 2022</t>
  </si>
  <si>
    <t>Potencia P1 (Punta-Llana)</t>
  </si>
  <si>
    <t>Precio Potencia Punta-Llana</t>
  </si>
  <si>
    <t>Potencia P2 (Valle)</t>
  </si>
  <si>
    <t>Precio Potencia Valle</t>
  </si>
  <si>
    <t>Consumo Total Periodo Leido</t>
  </si>
  <si>
    <t>Precio fijo Calculado</t>
  </si>
  <si>
    <t>Precio alquiler por día</t>
  </si>
  <si>
    <t>Impuesto Eléctrico</t>
  </si>
  <si>
    <t>Precio Energía:</t>
  </si>
  <si>
    <t>- Enlace al vídeo</t>
  </si>
  <si>
    <t>- Enlace con el audio de la llamada</t>
  </si>
  <si>
    <t>- Enlace para contratar o consultar la cuota</t>
  </si>
  <si>
    <t>Término FIJO: Potencia Contratada</t>
  </si>
  <si>
    <t>Potencia Punta-Llana</t>
  </si>
  <si>
    <t>kW x</t>
  </si>
  <si>
    <t>Eur/kW y año x</t>
  </si>
  <si>
    <t>días/365 días</t>
  </si>
  <si>
    <t>…...........</t>
  </si>
  <si>
    <t>Potencia Valle</t>
  </si>
  <si>
    <t>Término VARIABLE: Energía Consumida</t>
  </si>
  <si>
    <t>Consumo Total periodo</t>
  </si>
  <si>
    <t>kWh x</t>
  </si>
  <si>
    <t>€/kWh…........................................................</t>
  </si>
  <si>
    <t>Subtotal para calcular Impuesto Eléctrico</t>
  </si>
  <si>
    <t>€ x</t>
  </si>
  <si>
    <t>%.................................................................</t>
  </si>
  <si>
    <t>Alquiler del contador</t>
  </si>
  <si>
    <t>días x</t>
  </si>
  <si>
    <t>€/día…..........................................................</t>
  </si>
  <si>
    <t>Subtotal para calcular el IVA</t>
  </si>
  <si>
    <t>%..................................................................</t>
  </si>
  <si>
    <t>TOTAL…..................................................................................................................................................................</t>
  </si>
  <si>
    <t>Añado la calculadora de Endesa Única, para saber de forma orientativa el precio del kWh</t>
  </si>
  <si>
    <t>- Enlace al vídeo tutorial</t>
  </si>
  <si>
    <t>-Tutorial para personalizar tarifas o crear nuevas</t>
  </si>
  <si>
    <t>- Vídeo sobre la tarifa</t>
  </si>
  <si>
    <t>- Tutorial sobre esta hoja</t>
  </si>
  <si>
    <t>Esta hoja de cálculo es totalemente libre de uso y disfrute mientras sea sin ánimo de lucro.</t>
  </si>
  <si>
    <t>Los precios de potencias y energía en las tarifas son siempre sin impuestos</t>
  </si>
  <si>
    <t>Los precios de potencia en las tarifas se indican en Euros por kW y por año</t>
  </si>
  <si>
    <t>Los precios de energía en las tarifas se indican en céntimos de euro por kWh</t>
  </si>
  <si>
    <t>jccodina@gmail.com</t>
  </si>
  <si>
    <t>- Más detalles sobre esta hoja en este otro vídeo tutorial</t>
  </si>
  <si>
    <t xml:space="preserve">Grupo de Soporte GrinchFotovoltaicaBot: </t>
  </si>
  <si>
    <t>Canal Fotovoltaica Autoconsumo:</t>
  </si>
  <si>
    <t>https://t.me/fotovoltaica</t>
  </si>
  <si>
    <t>https://t.me/FotovoltaicaBot</t>
  </si>
  <si>
    <t>- Donación al creador de Fotovoltaica Bot</t>
  </si>
  <si>
    <t>- Tutorial para personalizar tarifas o crear nuevas</t>
  </si>
  <si>
    <t>- Grupo en Telegram: GrinchEsMiLuzEnergia</t>
  </si>
  <si>
    <t>- Tutorial para simular esta tarifa</t>
  </si>
  <si>
    <t>El Grinch Energético en Youtube</t>
  </si>
  <si>
    <t>El Grinch Energético en Youtbube</t>
  </si>
  <si>
    <t>- Promoción de contratación con el Grinch Energético</t>
  </si>
  <si>
    <t>En Youtube:</t>
  </si>
  <si>
    <t>En Telegram:</t>
  </si>
  <si>
    <t>https://t.me/GrinchGasNatural</t>
  </si>
  <si>
    <t>https://www.youtube.com/c/ElRinc%C3%B3ndelGas/videos</t>
  </si>
  <si>
    <t>https://elrincondelgas.com/comparador-companias-de-gas/</t>
  </si>
  <si>
    <t>Comparador de Tarifas:</t>
  </si>
  <si>
    <t>https://youtu.be/A0IM7Aq8VMQ</t>
  </si>
  <si>
    <t>&lt;&lt;&lt;&lt;  Descárgalo aquí !!!</t>
  </si>
  <si>
    <t>Video tutorial del Comparador:</t>
  </si>
  <si>
    <t>El Rincón del Gas ha llegado para hablar sobre todo lo relacionado con el gas natural y compañías de gas (tarifas, consumos, mantenimientos...) 
Si tienes dudas sobre tu compañía de gas, mantenimientos o relacionados, contacta conmigo y estaré encantado de poder ayudar en todo lo posible.</t>
  </si>
  <si>
    <t>Contacto:</t>
  </si>
  <si>
    <t>contacto@elrincondelgas.com</t>
  </si>
  <si>
    <t>Añado pestañas con información sobre Fotoboltaica Bot y El Rincón del Gas</t>
  </si>
  <si>
    <t>https://www.totalenergies.es/es/hogares/luz/plan-vehiculo-electrico</t>
  </si>
  <si>
    <t>Subida de precios brutal en TotalEnergies para que no contrate nadie</t>
  </si>
  <si>
    <t>Mejoras en la versión 23</t>
  </si>
  <si>
    <t>Se confirman precios en Repsol y creo la tarifa Largo Plazo para accionistas</t>
  </si>
  <si>
    <t>Actualizo peajes y cargos en el simulador de EsMiLuz Energía</t>
  </si>
  <si>
    <t>ESTA HOJA</t>
  </si>
  <si>
    <t>NO PROTEGER</t>
  </si>
  <si>
    <t>Reviso la pestaña 'EsMiLuz' ya que al bloquear las celdas de cálculo no funcionaban bien. No se pueden proteger las hojas que usen macros.</t>
  </si>
  <si>
    <t>Actualización de precios de Iberdrola, con ligera bajada</t>
  </si>
  <si>
    <t>&gt;&gt;&gt; Descarga la última versión de este fichero desde aquí &lt;&lt;&lt;</t>
  </si>
  <si>
    <t>Se incluye enlace para acceder siempre a la última versión de este archivo compardor de tarifas</t>
  </si>
  <si>
    <t>Elimino la tarifa de Domestica, ya que no tienen precios en su web desde hace un mes</t>
  </si>
  <si>
    <t>Mejoras en la versión 24</t>
  </si>
  <si>
    <t>Corrijo pequeño error en el precio de la hora llana de Repsol Accionistas Largo Plazo</t>
  </si>
  <si>
    <t>https://www.naturgy.es/hogar/luz_y_gas/tarifa_por_uso</t>
  </si>
  <si>
    <t>Nuevas tarifas de Natury: Noche y  Por Uso</t>
  </si>
  <si>
    <t>https://www.naturgy.es/hogar/luz/tarifa_noche</t>
  </si>
  <si>
    <t>- Rellenar la pestaña de Datos y ver los resultados en la pestaña Facturas.</t>
  </si>
  <si>
    <t>- Habilitar edición y macros</t>
  </si>
  <si>
    <t xml:space="preserve">- Abrir el fichero con el programa Excel o LibreOffice desde un ordenador. </t>
  </si>
  <si>
    <t>- No funciona desde tablet o móvil</t>
  </si>
  <si>
    <t>Nueva tarifa Repsol Largo Plazo a través de la OCU</t>
  </si>
  <si>
    <t>Mejoras en la versión 25</t>
  </si>
  <si>
    <t>Mejoras en la versión 26</t>
  </si>
  <si>
    <t>Solo cambio el nombre de tarifa de Som Energía, indicando que es a partir de Mayo en vez de Marzo</t>
  </si>
  <si>
    <t>Nueva tarifa Naturgy Solar, con excedentes</t>
  </si>
  <si>
    <t>https://www.naturgy.es/hogar/solar/energia_solar/tarifas_y_mantenimiento#contratar</t>
  </si>
  <si>
    <t>Actualización de precios en tarifas PVPC e Indexadas para facturas de Enero 2022</t>
  </si>
  <si>
    <t xml:space="preserve">Elimino las tarifas de Repsol Largo Plazo </t>
  </si>
  <si>
    <t>Actualizo precios de EnergiaNufri</t>
  </si>
  <si>
    <t>Actualizo precios de Electra Caldense Energía</t>
  </si>
  <si>
    <t>Actualizo precios de la tarifa Descuento Noche de Repsol</t>
  </si>
  <si>
    <t>Desc.
Factura</t>
  </si>
  <si>
    <t>Actualizo precios de Imagina Energía</t>
  </si>
  <si>
    <t>Actualizo precios de Total Energies</t>
  </si>
  <si>
    <t>Actualización de precios de las tarifas Fijas con PERMANENCIA de las comercializadoras de referencia del mercado regulado</t>
  </si>
  <si>
    <t>Mejoras en la versión 27</t>
  </si>
  <si>
    <t>3 Nuevas tarifas de Repsol con excedentes Solify</t>
  </si>
  <si>
    <t>Corrijo los precios de las tarifas de Iberdrola en la sección de precios PVPC e indexados</t>
  </si>
  <si>
    <t>Revisión de tarifas de Iberdrola, que van bajando poco a poco</t>
  </si>
  <si>
    <t>Borro la tarifa de Repsol-OCU</t>
  </si>
  <si>
    <t>Actualización de precios de Curenergia con permanencia</t>
  </si>
  <si>
    <t>Mejoras en la versión 28</t>
  </si>
  <si>
    <t>Corrijo los peajes en las tarifas PVPC e indexadas de la segunda zona de tarifas</t>
  </si>
  <si>
    <t>Empiezan a bajar los precios en Bonpreu para nuevos contratos</t>
  </si>
  <si>
    <t>Endesa</t>
  </si>
  <si>
    <t>https://www.endesa.com/es/luz-y-gas/luz/one/tarifa-one-luz</t>
  </si>
  <si>
    <t>Añado tarifas Endesa One y Tempo Solar</t>
  </si>
  <si>
    <t>Añado nueva columna en Tarifas para indicar si acepta el CIF para comunidades y pequeñas empresas o negocios</t>
  </si>
  <si>
    <t>Añado nuevas tarifas de Iberdrola y Naturgy para comunidades y pequeños negocios con CIF</t>
  </si>
  <si>
    <t>CIF</t>
  </si>
  <si>
    <t>Sí</t>
  </si>
  <si>
    <t>Men.</t>
  </si>
  <si>
    <t>Cons.</t>
  </si>
  <si>
    <t>https://www.iberdrola.es/comunidades/luz/plan-comunidad-de-propietarios</t>
  </si>
  <si>
    <t>https://www.naturgy.es/comunidad_propietarios/contratar/electricidad/plan_a_medida</t>
  </si>
  <si>
    <t>Enlace</t>
  </si>
  <si>
    <t>Mejoras en la versión 29</t>
  </si>
  <si>
    <t>En el la columna CIF aprovecho para poner notas indicando si permite contratar maxímetro</t>
  </si>
  <si>
    <t>Añado tarifa de Ninobe</t>
  </si>
  <si>
    <t>Actualización de precios de Iberdrola, que siguen bajando</t>
  </si>
  <si>
    <t>Añado las tarifas del mes de febrero para las PVPC e indexadas</t>
  </si>
  <si>
    <t>Mejoras en la versión 30</t>
  </si>
  <si>
    <t>Borro todas las tarifas con los impuestos normales, por no tener nada claro cuando volverá la normalidad</t>
  </si>
  <si>
    <t>Plan Noche y Dia</t>
  </si>
  <si>
    <t>Hagámoslo Fácil</t>
  </si>
  <si>
    <t>Trio</t>
  </si>
  <si>
    <t>Versión 24h</t>
  </si>
  <si>
    <t>plafix</t>
  </si>
  <si>
    <t>plaflexa2</t>
  </si>
  <si>
    <t>plaflexa3</t>
  </si>
  <si>
    <t xml:space="preserve">Plan VE </t>
  </si>
  <si>
    <t>Plan Solar</t>
  </si>
  <si>
    <t>Plan Com. Prop.</t>
  </si>
  <si>
    <t>Por Uso</t>
  </si>
  <si>
    <t>Noche</t>
  </si>
  <si>
    <t>Solar</t>
  </si>
  <si>
    <t>Noches y Findes</t>
  </si>
  <si>
    <t>Plan Estable</t>
  </si>
  <si>
    <t>Luz Programa tu Ahorro</t>
  </si>
  <si>
    <t>Plan VE</t>
  </si>
  <si>
    <t>Borro temporalemente la tarifa de Respira</t>
  </si>
  <si>
    <t>Añado tarifa Online de Iberdrola a 18 céntimos y con compensación a precios PVPC</t>
  </si>
  <si>
    <t xml:space="preserve">Iberdrola </t>
  </si>
  <si>
    <t>https://www.iberdrola.es/luz/plan-online</t>
  </si>
  <si>
    <t>Mejoras en la versión 31</t>
  </si>
  <si>
    <t>Plan Online de Iberdrola compatible con CIF</t>
  </si>
  <si>
    <t>Desaparece la tarifa Compromiso de Naturgy</t>
  </si>
  <si>
    <t>Se actualizan precios para las tarifas de Iberdrola</t>
  </si>
  <si>
    <t>Subida de precios en Bonpreu para nuevos contratos</t>
  </si>
  <si>
    <t>Subida de Repsol</t>
  </si>
  <si>
    <t>Subidas en Endesa</t>
  </si>
  <si>
    <t>Subidas en Naturgy para empresas</t>
  </si>
  <si>
    <t>Subidas en Imagina Energia</t>
  </si>
  <si>
    <t>Baja TotalEnergies</t>
  </si>
  <si>
    <t>Mejoras en la versión 32</t>
  </si>
  <si>
    <t>Mejoro los títulos de las franjas en la pestaña datos</t>
  </si>
  <si>
    <r>
      <t xml:space="preserve">Tarifa </t>
    </r>
    <r>
      <rPr>
        <b/>
        <u/>
        <sz val="11"/>
        <color theme="1"/>
        <rFont val="Calibri"/>
        <family val="2"/>
        <scheme val="minor"/>
      </rPr>
      <t>Nocturna-14h</t>
    </r>
    <r>
      <rPr>
        <b/>
        <sz val="11"/>
        <color theme="1"/>
        <rFont val="Calibri"/>
        <family val="2"/>
        <scheme val="minor"/>
      </rPr>
      <t xml:space="preserve"> 
(Repsol, Total Energies, Electra Caldense...)</t>
    </r>
  </si>
  <si>
    <r>
      <t xml:space="preserve">Tarifa </t>
    </r>
    <r>
      <rPr>
        <b/>
        <u/>
        <sz val="11"/>
        <color theme="1"/>
        <rFont val="Calibri"/>
        <family val="2"/>
        <scheme val="minor"/>
      </rPr>
      <t>VE-6h</t>
    </r>
    <r>
      <rPr>
        <b/>
        <sz val="11"/>
        <color theme="1"/>
        <rFont val="Calibri"/>
        <family val="2"/>
        <scheme val="minor"/>
      </rPr>
      <t xml:space="preserve">
(de Iberdrola)</t>
    </r>
  </si>
  <si>
    <r>
      <t xml:space="preserve">Tarifa </t>
    </r>
    <r>
      <rPr>
        <b/>
        <u/>
        <sz val="11"/>
        <color theme="1"/>
        <rFont val="Calibri"/>
        <family val="2"/>
        <scheme val="minor"/>
      </rPr>
      <t>Solar-16h</t>
    </r>
    <r>
      <rPr>
        <b/>
        <sz val="11"/>
        <color theme="1"/>
        <rFont val="Calibri"/>
        <family val="2"/>
        <scheme val="minor"/>
      </rPr>
      <t xml:space="preserve">
(de Iberdrola, Endesa, Estabanell, …)</t>
    </r>
  </si>
  <si>
    <t>Corrijo el precio de la energía exportada en el plan Solar de Endesa</t>
  </si>
  <si>
    <t>Sube el precio de los excedentes en Bonpreu a 15 céntimos</t>
  </si>
  <si>
    <t>Bajan un poco los precios en Bonpreu</t>
  </si>
  <si>
    <t>Subida precios Iberdrola</t>
  </si>
  <si>
    <t>Gran subida de precios de Naturgy</t>
  </si>
  <si>
    <t>Algunos cambios en las tarifas de TotalEnergies</t>
  </si>
  <si>
    <t xml:space="preserve">TotalEnergies te hace grandes descuentos en función de tu consumo. Vale la pena mirarlo </t>
  </si>
  <si>
    <t>Actualizo algunos datos en la pestaña EsMiLuz</t>
  </si>
  <si>
    <t>Mejoras en la versión 33</t>
  </si>
  <si>
    <t>Añado pestaña SolarPack para calcular facturas con paneles remotos</t>
  </si>
  <si>
    <t>Enero</t>
  </si>
  <si>
    <t>Marzo</t>
  </si>
  <si>
    <t>Abril</t>
  </si>
  <si>
    <t>Mayo</t>
  </si>
  <si>
    <t>Junio</t>
  </si>
  <si>
    <t>Julio</t>
  </si>
  <si>
    <t>Agosto</t>
  </si>
  <si>
    <t>Sep.</t>
  </si>
  <si>
    <t>Nov.</t>
  </si>
  <si>
    <t>Dic.</t>
  </si>
  <si>
    <t>Número de paneles:</t>
  </si>
  <si>
    <t>Producción Anual:</t>
  </si>
  <si>
    <t>Horas de sol/día en Cáceres:</t>
  </si>
  <si>
    <t>Horas de buena producción solar/día:</t>
  </si>
  <si>
    <t>Consumo "gratuito" cada hora de sol en kWh:</t>
  </si>
  <si>
    <t>% Autoconsumo Solar:</t>
  </si>
  <si>
    <t>c€/kWh consumido</t>
  </si>
  <si>
    <t>c€/kWh generado (coste producción)</t>
  </si>
  <si>
    <t>Inversión necesaria:</t>
  </si>
  <si>
    <t>- Canal en Telegram: GrinchEnergetico</t>
  </si>
  <si>
    <t>En consecuencia bajan todos los precios (potencia y energía) con las nuevas medidas del gobierno</t>
  </si>
  <si>
    <t>Actualizo precios de la tarifa Descuento Noche de Repsol, que ha bajado un poco</t>
  </si>
  <si>
    <t>Elimino la tarifa Solify de Repsol por no tener precios en la web</t>
  </si>
  <si>
    <t>Electra Caldense actualiza precios según RDL 6/2022</t>
  </si>
  <si>
    <t>Naturgy SI actualiza precios según RDL 6/2022 para tarifas destinadas a comunidades de propietarios</t>
  </si>
  <si>
    <t>Naturgy NO actualiza precios según RDL 6/2022. Dice que será más económica la factura, pero no los indica</t>
  </si>
  <si>
    <t>Repsol NO actualiza precios según RDL 6/2022. Dice que ya saldrá el descuento en las facturas</t>
  </si>
  <si>
    <t>Iberdrola actualiza precios según RDL 6/2022</t>
  </si>
  <si>
    <t>Aplico los nuevos peajes y cargos reducidos aplicados a partir del 30 de Marzo de 2022 en todas las tarifas, según RDL 6/2022</t>
  </si>
  <si>
    <t>Imagina Energia baja precios y los actualiza según RDL 6/2022</t>
  </si>
  <si>
    <t>Estabanell Energia baja precios y los actualiza según RDL 6/2022</t>
  </si>
  <si>
    <t>Naturgy SI actualiza precios según RDL 6/2022 pero NO lo indica</t>
  </si>
  <si>
    <t>Mejoras en la versión 34 (03/04/2022)</t>
  </si>
  <si>
    <t>Proxima Energia</t>
  </si>
  <si>
    <t>Añado nuevos tarifas y precios de marzo para tarifas PVPC o indexadas, para poder comparar con otros meses</t>
  </si>
  <si>
    <t>Añado nueva tarifa Proxima con Batería Virtual para hacer comparaciones con Respira y con Proxima sin batería</t>
  </si>
  <si>
    <t>Vuelvo a añadir Respira para poder comparar la tarifa de Proxima con Batería con la de Respira</t>
  </si>
  <si>
    <t>Las facturas de Proxima con Batería pueden salir en negativo para poder ver el acumulado a lo largo de los meses</t>
  </si>
  <si>
    <t>(en realidad las facturas de Proxima con batería saldrán a cero y se indicará por otro lado el acumuado de la batería)</t>
  </si>
  <si>
    <t>Mejoras en la versión 35 (03/04/2022)</t>
  </si>
  <si>
    <t>Había puesto invertidos los precios medios de las horas punta y valle, en las tarifas PVPC e indexadas</t>
  </si>
  <si>
    <t xml:space="preserve">Corrijo error importante en el cálculo de facturas para EsMiLuz cuado había mucho consumo sin excedentes. </t>
  </si>
  <si>
    <t>Elimino de nuevo la tarifa de Respira al no poderse contratar y añado más tarifas de Proxima con la batería o hucha virtual, para poder comparar muchos meses</t>
  </si>
  <si>
    <t>Mejoras en la versión 36 (09/04/2022)</t>
  </si>
  <si>
    <t>Ninobe sube mucho la potencia para compensar los precios "bajos" de la energía</t>
  </si>
  <si>
    <t>Bajan los precios de Bonpreu para nuevos contratos</t>
  </si>
  <si>
    <t>Actualizo precios de Repsol e Iberdrola</t>
  </si>
  <si>
    <t>Mejoras en la versión 37 (19/04/2022)</t>
  </si>
  <si>
    <t>Añado tarifa de Lidera Energia con Batería virtual</t>
  </si>
  <si>
    <t>Lidera Energía</t>
  </si>
  <si>
    <t>https://www.lideraenergia.com/tarifas-particulares/</t>
  </si>
  <si>
    <t>Corrijo error calculando lo que le regalamos a las comercializadoras en PVPC y compensando solo la energía</t>
  </si>
  <si>
    <t>Cambio algunas etiquetas en el desglose de las facturas</t>
  </si>
  <si>
    <t>Mejoras en la versión 38 (29/04/2022)</t>
  </si>
  <si>
    <t>Añado 4 tarifas indexadas al final con precios de Junio para ver qué pasaría con precios de excedentes muy bajos</t>
  </si>
  <si>
    <t>Añado la tarifa PVPC y las indexadas correspondientes al mes de Abril</t>
  </si>
  <si>
    <t>Actualizo precios de Energia Nufri y supongo que los precios de la web son sin los descuentos del gobierno. Igual estoy equivocado</t>
  </si>
  <si>
    <t xml:space="preserve">Ojo, que Ninobe no indica en su web si tienen aplicados o no los descuentos del gobierno según RDL 6/2022. </t>
  </si>
  <si>
    <t>Mejoras en la versión 39 (08/05/2022)</t>
  </si>
  <si>
    <t>Elimino todas las tarifas fijas con permanencia de las comercializadoras de referencia que ofrecen PVPC, ya que parece ser que ya no ofrecen precios fijos</t>
  </si>
  <si>
    <t>Cambio las tarifas indexadas que puse al final con los precios de junio por la estimación de precios que he hecho en mayo-junio con la excepción ibérica</t>
  </si>
  <si>
    <t>Actualizo precios de Energia Nufri ya que los precios de la web son CON los descuentos del gobierno. Confirmado con ellos</t>
  </si>
  <si>
    <t xml:space="preserve">Ninobe también tienen aplicados los descuentos del gobierno según RDL 6/2022, así que también cambio la tarifa </t>
  </si>
  <si>
    <t>Añado tarifa de Helios Energía con su Cuenta Verde</t>
  </si>
  <si>
    <t>Mejoras en la versión 40 (18/05/2022)</t>
  </si>
  <si>
    <t>Helios Energía</t>
  </si>
  <si>
    <t>BateríaHE</t>
  </si>
  <si>
    <t>https://heliosenergia.es/tarifas</t>
  </si>
  <si>
    <t>Actualizo precios de Bonpreu y también pongo la tarifa indexada de autoconsumo en la sección PVPC/indexadas</t>
  </si>
  <si>
    <t>Actualizo precios de Iberdrola</t>
  </si>
  <si>
    <t>Mejoras en la versión 41 (30/05/2022)</t>
  </si>
  <si>
    <t>Mejoro el cálculo de la tarifa especial SolarPack Click&amp;Go después de recibir facturas con estos paneles remotos</t>
  </si>
  <si>
    <t>Añado la tarifa de la compra colectiva de Selectra, con Total Energies a 18,6 céntimos el kWh</t>
  </si>
  <si>
    <t>Añado tarifa Ahorro de BonArea, que es una indexada con un margen de solo 0,3 céntimos por €/kWh consumido</t>
  </si>
  <si>
    <t>Actualizo precios PVPC y tarifas indexadas para el mes de mayo</t>
  </si>
  <si>
    <t>Reviso todos los precios de los excedentes PVPC a la baja, ya que ahora uso el precio medio de los excedentes cuando hace sol, sin tener en cuenta los precios en horas sin sol</t>
  </si>
  <si>
    <t>Añado tarifa largo plazo de Repsol a 17 céntimos el kWh y precio de la potencia valle muy alto</t>
  </si>
  <si>
    <t>Quito la cuota de 4 euros de Helios Energía durante un año, si se contrata antes de acabar agosto</t>
  </si>
  <si>
    <t>https://www.proximaenergia.com/bateria-virtual/</t>
  </si>
  <si>
    <t>Subida de precios de Bonpreu, cuando hacía poco que habían bajado bastante</t>
  </si>
  <si>
    <t>Bajada en Repsol Descuento Noche</t>
  </si>
  <si>
    <t>Bajada de precios en Iberdrola</t>
  </si>
  <si>
    <t>Bajada de precios de Naturgy</t>
  </si>
  <si>
    <t>Mejoras en la versión 42 (27/06/2022)</t>
  </si>
  <si>
    <t>Bajada de precios de Som Energia y se mantiene el precio de los excedentes a casi 19 céntimos</t>
  </si>
  <si>
    <t>Actualizo precios batería virtual de Proxima para nuevas contrataciones</t>
  </si>
  <si>
    <t>Actualizo PVPC y tarifas para el mes de junio, y hago estimación de precios para Julio</t>
  </si>
  <si>
    <t>Elimino oferta de TotalEnergies con Selectra, ya que no está operativa</t>
  </si>
  <si>
    <t>Cambio el IVA al 5%, aunque en realidad es solo para potencias iguales o inferiores a 10 kW</t>
  </si>
  <si>
    <t>Compens.
GAS</t>
  </si>
  <si>
    <t>A pagar por Comp. Gas</t>
  </si>
  <si>
    <t>Comp. Gas</t>
  </si>
  <si>
    <t>Añado nueva columna en la pestaña 'Calc. PVPC' para calcular la compensación por el Gas</t>
  </si>
  <si>
    <t>Bajada de precios de Bonpreu, que al final pondrá el mecanismo del gas aparte</t>
  </si>
  <si>
    <t>Mejoras en la versión 43 (02/07/2022)</t>
  </si>
  <si>
    <t>- Tutorial sobre la compensación del gas</t>
  </si>
  <si>
    <t>Los precios finales en las facturas incorporarán una estimación aproximada sobre el nuevo término a pagar relacionado con la compensación del gas</t>
  </si>
  <si>
    <t>La compensación del gas se calculará de una forma muy aproximada aplicando 10 céntimos más por kWh consumido</t>
  </si>
  <si>
    <t>Actualizo precios de varias tarifas e incorporo un nuevo campo para indicar si la tarifa se supone que ya incluye la compensación por el gas, o no.</t>
  </si>
  <si>
    <t>Mejoras en la versión 44 (03/07/2022)</t>
  </si>
  <si>
    <t>Actualizo plan online de Iberdrola para Junio</t>
  </si>
  <si>
    <t>Actualizo la compensación del gas en las tarifas de Iberdrola con excedentes que dependen de PVPC a 10 céntimos para Junio</t>
  </si>
  <si>
    <t>Añado excedentes a 6 céntimos en la tarifa de Ninobe, aunque no lo indican en la web aún</t>
  </si>
  <si>
    <t>Bajo el precio de los excedentes en Junio y Julio para Proxima Energia</t>
  </si>
  <si>
    <t>Bajo el precio de los excedentes para Electra Caldense</t>
  </si>
  <si>
    <t>Quito la compensación del gas en los excedentes con Proxima y Lidera, en la pestaña Calc. PVPC</t>
  </si>
  <si>
    <t>Actualizo previsión de precios para PVPC e indexadas en julio, con precios de la energía más caros</t>
  </si>
  <si>
    <t>Mejoras en la versión 45 (15/07/2022)</t>
  </si>
  <si>
    <t>Mejoras en la versión 46 (16/07/2022)</t>
  </si>
  <si>
    <t>Los precios de los excedentes para Junio y Julio con Lidera estaban mal</t>
  </si>
  <si>
    <t>Amplio el número de filas en Calc. PVPC</t>
  </si>
  <si>
    <t>SUMA</t>
  </si>
  <si>
    <t>Añado totales después de los 12 meses de datos en la pestaña 'Datos'</t>
  </si>
  <si>
    <t>Añado tarifas de Gana Energía</t>
  </si>
  <si>
    <t>Gana Energía</t>
  </si>
  <si>
    <t>Elimino Tarifa Descuento Noche de Repsol, ya que no está disponible por web</t>
  </si>
  <si>
    <t>Actualizo tarifas de Iberdrola a la baja</t>
  </si>
  <si>
    <t>Actualizo tarifas de Naturgy a la baja</t>
  </si>
  <si>
    <t>Mejoras en la versión 47 (21/07/2022)</t>
  </si>
  <si>
    <t>Añado la tarifa Plan Estable de Iberdrola</t>
  </si>
  <si>
    <t>https://www.iberdrola.es/luz/plan-estable</t>
  </si>
  <si>
    <t>Algunas mejoras al presentar el detalle de las facturas</t>
  </si>
  <si>
    <t>Amplio el sumatorio de datos en Calc. PVPC</t>
  </si>
  <si>
    <t>Añado tarifas PVPC e indexadas con el mes de julio y borro estimaciones para próximos meses</t>
  </si>
  <si>
    <t>Cambio ajuste del gas a 12,9 céntimos para nuevos contratos, ya que es el precio de julio, y dejo 10,3 para junio</t>
  </si>
  <si>
    <t xml:space="preserve">Las tarifas que compensan los excedentes con el método PVPC no compensan el ajuste del gas  </t>
  </si>
  <si>
    <t>He realizado varios ajustes para que se muestre mejor el ajuste del gas en las facturas</t>
  </si>
  <si>
    <t>Actualizo varias tarifas con precios algo más altos</t>
  </si>
  <si>
    <t>Nueva entrada de Octopus Energy con precio buenos que incluyen el ajuste del gas. Sinceramente… a mi me parece precios imposibles. Mucha prudencia con esta nueva comercializadora. No la conocemos</t>
  </si>
  <si>
    <t>Mejoras en la versión 48 (04/08/2022)</t>
  </si>
  <si>
    <t>Las tarifas de Bonpreu ahora incorporan una batería virtual que compensa solo la parte de energía (incluye el ajuste del gas) entre todos los meses del año</t>
  </si>
  <si>
    <t>Con esta nueva funcionalidad los cálculos son más lentos, ya que en cada factura se necesitan datos de la anterior factura (excedentes sobrantes no compensados)</t>
  </si>
  <si>
    <t>La batería virtual de Bonpreu no funciona con Libre Office (probado con la versión 7.3.5.2) porque no funciona la parte de acceso a los comentarios, donde están los datos de la anterior factura</t>
  </si>
  <si>
    <t>Mejoras en la versión 49 de PRUEBA (05/08/2022)</t>
  </si>
  <si>
    <t>Añado el precio de la compensación de excedentes en las tarifas de Octopus, a 8 céntimos el kWh inyectado</t>
  </si>
  <si>
    <t>NO PROTEGER ESTA HOJA!!!</t>
  </si>
  <si>
    <t>No poner más de 200 filas, ya que hay que redimensionar la tabla de baterías (TablaBateria)</t>
  </si>
  <si>
    <t>Las tarifas con batería virtual que compensan todo ahora devuelven facturas cero, y el acumulado queda descrito en el detalle de la factura</t>
  </si>
  <si>
    <t>Para calcular bien las facturas con batería virtual (si tenéis paneles solares y excedentes) hay que pulsar el Botón 'Calcular' de la pestaña Datos</t>
  </si>
  <si>
    <t>También va bien pulsar el botón 'Calcular' aunque no tengáis paneles, ya que las facturas generadas se aparecen con un formato mejorado</t>
  </si>
  <si>
    <t>He reordenado las tarifas para que después de las tarifas con precios fijos o semi-fijos aparezcan las indexadas del mes más cercano, y luego los meses anteriores</t>
  </si>
  <si>
    <t>He mejorado la pestaña 'SolarPack' (la tarifa con paneles remotos) para que tenga en cuenta el ajuste del gas, si es que os aplica</t>
  </si>
  <si>
    <t>Mejoras en la versión 50 (08/08/2022)</t>
  </si>
  <si>
    <t>Reordeno los meses en la pestaña Datos, que había dejado mal esa info después de hacer unos cambios para mostrar un ejemplo en último vídeo</t>
  </si>
  <si>
    <t>Corrijo un error que generaba excedentes en algunos casos aunque no se hubieran declarado.</t>
  </si>
  <si>
    <t>Mejoras en la versión 51 (10/08/2022)</t>
  </si>
  <si>
    <t>Factor Energía</t>
  </si>
  <si>
    <t>BateríaFE</t>
  </si>
  <si>
    <t>https://www.factorenergia.com/es/blog/autoconsumo/bateria-virtual-autoconsumo-compensa-todos-tus-excedentes/?gclid=CjwKCAjw0dKXBhBPEiwA2bmObdnZUyVuKGk2fxwyjfLCUaaqqiM5fviDpL3bUiXt23JHUEejxJxbqxoCGk4QAvD_BwE</t>
  </si>
  <si>
    <t>Añado la tarifa de Factor Energía con precio fijo de 25 centimos por la energía y excedentes a PVPC,  y con batería virtual compensando solo energía</t>
  </si>
  <si>
    <t>Añado otra curva de compensación del gas en la pestaña 'Calc. PVPC' que se aplica solo en el caso de tarifas del mercado libre. En ese caso el ajuste del gas son dos componentes, y está documentado en la nota de la celda M6 (Compens. Gas)</t>
  </si>
  <si>
    <t>Ajuste Gas AUTOCONSUMO</t>
  </si>
  <si>
    <t>Cambio etiqueta 'Ajuste Gas Solo Red' por 'Ajuste Gas AUTOCONSUMO' en la pestaña SolarPack</t>
  </si>
  <si>
    <t>Dejo por aquí constancia que Repsol tampoco compensa el ajuste del gas en sus tarifas, según me ha demostrado una persona con su factura</t>
  </si>
  <si>
    <t>Nuevas tarifas de Som Energia (ya no incluyen el tope del gas, que se pagará aparte y los excedentes se pagarán a 0,176 €/kWh, que es el mejor precio del mercado)</t>
  </si>
  <si>
    <t>Actualizo precios medios del tope del gas y del los excedentes en PVPC a dos días de cerrar el mes de agosto</t>
  </si>
  <si>
    <t>Actualizo precios de Bonpreu que también han subido, manteniendo el precio de los excedentes a 0,15 €/kWh</t>
  </si>
  <si>
    <t>Elimino Ninobe y Octopus, ya que actualmente no están disponibles sus tarifas para contrataciones</t>
  </si>
  <si>
    <t>Mejoras en la versión 52 (30/08/2022)</t>
  </si>
  <si>
    <t>(Solo si habéis contratado después del 26 de abril -&gt; X céntimos)</t>
  </si>
  <si>
    <t>Nueva tarifa de Gana Energía exenta del ajuste del gas. No le afecta el ajuste del gas</t>
  </si>
  <si>
    <t>Mejoras en la versión 53 (30/08/2022)</t>
  </si>
  <si>
    <t>2.0TD Online</t>
  </si>
  <si>
    <t>https://ganaenergia.com/tarifas-luz/precio-fijo</t>
  </si>
  <si>
    <t>Nueva tarifa de 3 tramos de Gana Energía exenta del ajuste del gas. No le afecta el ajuste del gas</t>
  </si>
  <si>
    <t>2.0TD Precio estable</t>
  </si>
  <si>
    <t>https://ganaenergia.com/tarifas-luz/discriminacion-horaria</t>
  </si>
  <si>
    <t>Actualizo precios finales de agosto para PVPC e indexadas (energía, excedentes y tope del gas)</t>
  </si>
  <si>
    <t>Nuevos precios de Electra Caldense para nuevas contrataciones con 20 céntimos fijos de ajuste del gas, hasta diciembre</t>
  </si>
  <si>
    <t>Vuelvo a poner la cuota de 4 euros para la batería virtual de Helios, para nuevas contrataciones</t>
  </si>
  <si>
    <t>Añado una nueva tarifa con el tope del gas de la comercializadora Doméstica Energía</t>
  </si>
  <si>
    <t>Mejoras en la versión 54 (01/09/2022)</t>
  </si>
  <si>
    <t>Cambio el precio de los excedentes en Electra Caldense a 16 céntimos, ya que han actualizado precios y no han cambiado aún a 21 céntimos como me dijeron</t>
  </si>
  <si>
    <t>Corrijo error en el cálculo de la compensación de excedentes en PVPC, ya que no compensan el ajuste del gas y en las últimas vesiones sí que lo estaba haciendo por error</t>
  </si>
  <si>
    <t>Mejoras en la versión 55 (04/09/2022)</t>
  </si>
  <si>
    <t>Cambio precios de domestica energía y ahora no incluyen el ajuste del gas</t>
  </si>
  <si>
    <t>Mejoras en la versión 56 (13/09/2022)</t>
  </si>
  <si>
    <t>Mejoras en la versión 57 (14/09/2022)</t>
  </si>
  <si>
    <t>Solucionado un problema con LibreOffice que hacía petar la hoja de cálculo al pasar a la pestaña Facturas</t>
  </si>
  <si>
    <t>BateríaLE</t>
  </si>
  <si>
    <t>Cambio las tarifas de TotalEnergies y Endesa para indicar que no compensan ni los peajes ni el ajuste del gas con los excedentes</t>
  </si>
  <si>
    <t>Cambio las tarifas de Naturgy para indicar que no compensan el ajuste del gas con los excedentes</t>
  </si>
  <si>
    <t>Hago algunas mejoras para desglosar la factura de Próxima Energía anotando los términos que entran en la primera compensación de excedentes</t>
  </si>
  <si>
    <t>Modifico la simulación de facturas con batería virtual de Lidera Energía, ya que en la primera compensación también compensan la potencia, y ahora hacen la segunda compensación después de impuestos</t>
  </si>
  <si>
    <t>Mejoras en la versión 58 (25/09/2022)</t>
  </si>
  <si>
    <t>Actualizo muchos precios</t>
  </si>
  <si>
    <t>En las tarifas indexadas con batería virtual pongo precios medios más altos que en PVPC, para agosto y septiembre, ya que los precios fuera de las horas de sol son más elevados. Faltaría junio y julio</t>
  </si>
  <si>
    <t>En la tarifa de autoconsumo de Bonpreu, con batería virtual, pongo precios medios más altos que en PVPC, para agosto y septiembre, ya que los precios fuera de las horas de sol son más elevados. Faltaría junio y julio</t>
  </si>
  <si>
    <t>Actualizo precios de Endesa One e Iberdrola Online</t>
  </si>
  <si>
    <t>Actualizo a 11,4 céntimos el ajuste del gas para el mes de septiembre y 10,8 los excedentes</t>
  </si>
  <si>
    <t>Añado tarifa PVPC-Autoconsumo con los precios más altos del ajuste del gas y los precios de la energía para el autoconsumo</t>
  </si>
  <si>
    <t>PVPC con Autoconsumo</t>
  </si>
  <si>
    <t>Mejoras en la versión 59 (04/10/2022)</t>
  </si>
  <si>
    <t>Subo el precio de la compensación de excedentes del Plan Solar de Iberdrola a 9 céntimos</t>
  </si>
  <si>
    <t>https://www.endesa.com/es/luz-y-gas/luz/tempo/tarifa-autoconsumo-con-excedentes-solar-simply</t>
  </si>
  <si>
    <t>Añado tarifa Endesa Solar Simply</t>
  </si>
  <si>
    <t>Suben todas las tarifas de Gana Energía</t>
  </si>
  <si>
    <t>https://www.endesa.com/es/conecta-de-endesa</t>
  </si>
  <si>
    <t>Añado tarifa Endesa conecta</t>
  </si>
  <si>
    <t>Actualizo tarifa de Domestica Energía</t>
  </si>
  <si>
    <t>Elimino muchas tarifas PVPC e indexada antiguas, de meses anteriores. Solo dejaré los últimos 6 meses de datos históricos</t>
  </si>
  <si>
    <t>Cambio tarifas de Electra Caldense sin el tope del gas, ya que a priori está incluido en sus tarifas</t>
  </si>
  <si>
    <t>Actualizo tarifas de Total Energies y borro una de ellas que ya no es contratable</t>
  </si>
  <si>
    <t>Actualizo precio del ajuste del gas a 8.3 céntimos, que es el precio medio de octubre hasta la fecha, y 9.5 para los que tenemos paneles</t>
  </si>
  <si>
    <t>También pongo precios PVPC e indexados según lo que llevamos de Octubre, para el caso normal sin autoconsumo y también con autoconsumo</t>
  </si>
  <si>
    <t>Mejoras en la versión 60 (11/10/2022)</t>
  </si>
  <si>
    <t>Iberdrola ahora compensa los excedentes a 9 céntimos o a precios PVPC, y además también compensan el ajuste del gas, según parece.</t>
  </si>
  <si>
    <t>Nuevos precios de Electra Caldense con el ajuste del gas incluido, pero superiores a los publicados en la versión anterior</t>
  </si>
  <si>
    <t>Suben las tarifas de Iberdrola</t>
  </si>
  <si>
    <t>Añado la trampa del Asistente de Hogar de Endesa Conecta, que son 6 euros al mes y con permanencia de 1 año, según tengo entendido</t>
  </si>
  <si>
    <t>Precios PVPC y tarifas indexadas con la media actual de octubre, a falta de una semana para cerrar el mes</t>
  </si>
  <si>
    <t>Mejoras en la versión 61 (24/10/2022)</t>
  </si>
  <si>
    <t>Nuevas cuotas de Lidera Energia a 6,95 €/mes</t>
  </si>
  <si>
    <t>KWh bonificados al año:</t>
  </si>
  <si>
    <t>kWh bonificados al mes:</t>
  </si>
  <si>
    <t>TOTALES</t>
  </si>
  <si>
    <t>Consumo Disponible Bonificado</t>
  </si>
  <si>
    <t>Consumo real de ese mes</t>
  </si>
  <si>
    <t xml:space="preserve">Consumo Bonificado </t>
  </si>
  <si>
    <t>Consumo sin Bonificar</t>
  </si>
  <si>
    <t>Excedentes Acumulados</t>
  </si>
  <si>
    <t>- El límite anual de kWh bonificados, según tu grado de vulnerabilidad</t>
  </si>
  <si>
    <t xml:space="preserve">- El consumo que tienes en cada mes, indicando </t>
  </si>
  <si>
    <t>Rellena las celdas en verde:</t>
  </si>
  <si>
    <t>- Los meses del año desde que has contratado o renovado el bono social</t>
  </si>
  <si>
    <t>Añado nueva carpeta 'Bono Social' para calcular la cantidad de kWh que vais a consumir con descuento en función de cuando contratéis o renovéis el bono social</t>
  </si>
  <si>
    <t>Mejoras en la versión 62 (30/10/2022)</t>
  </si>
  <si>
    <t>Actualizo precios PVPC y tarifas indexadas con la media final de octubre</t>
  </si>
  <si>
    <t>Bajan un poco los precios de Bonpreu para nuevos contratos</t>
  </si>
  <si>
    <t>Octopus Energy</t>
  </si>
  <si>
    <t>Octopus 3</t>
  </si>
  <si>
    <t>Nuevas tarifas de Octopus sin el ajuste del gas, que se paga aparte</t>
  </si>
  <si>
    <t>Relax</t>
  </si>
  <si>
    <t>Mejoras en la versión 63 (03/11/2022)</t>
  </si>
  <si>
    <t>Mejoras en la versión 64 (05/11/2022)</t>
  </si>
  <si>
    <t>El desglose de las facturas se puede ver también haciendo un doble clic sobre el total de cada factura</t>
  </si>
  <si>
    <t>Se pueden comparar varias facturas abriendo el desglose de cada una en diferentes ventanas (con el doble clic)</t>
  </si>
  <si>
    <t>El desglose de la factura se puede ver también en el LibreOffice con el doble clic</t>
  </si>
  <si>
    <t xml:space="preserve"> </t>
  </si>
  <si>
    <t>Ajuste del Gas</t>
  </si>
  <si>
    <t>Añado tarifas con horas gratis al día o al mes, como las de Repsol y endesa</t>
  </si>
  <si>
    <t>Añado un campo para indicar el ajuste del gas en esmiluz, por si lo empieza a cobrar aparte, sin poderse compensar con los excedentes</t>
  </si>
  <si>
    <t>https://www.repsol.es/particulares/hogar/luz-y-gas/tarifas/tarifa-3-horas-gratis/</t>
  </si>
  <si>
    <t>3hGratis</t>
  </si>
  <si>
    <t>Mis 3h Gratis (cada día)</t>
  </si>
  <si>
    <t>Tempo Happy 2 horas (al día)</t>
  </si>
  <si>
    <t>2hGratis</t>
  </si>
  <si>
    <t>https://www.endesa.com/es/luz-y-gas/luz/tempo/tempo-happy-2-horas</t>
  </si>
  <si>
    <t>Tarifa con 2 horas 
gratis al día</t>
  </si>
  <si>
    <t>Tarifa con 3 horas 
gratis al día</t>
  </si>
  <si>
    <t>Tarifa con 50 horas 
gratis al mes</t>
  </si>
  <si>
    <t>kWh en Horas gratuitas</t>
  </si>
  <si>
    <t>El resto de horas</t>
  </si>
  <si>
    <t>Mejoras en la versión 65 (18/11/2022)</t>
  </si>
  <si>
    <t>Añado tarifas indexadas y PVPC con los precios medios de Noviembre, y el ajuste del gas a menos de 1 céntimo el kWh de media, de momento</t>
  </si>
  <si>
    <t>Pequeña subida en las tarifas de Endesa, y creo que la Tempo Solar ya no se puede contratar</t>
  </si>
  <si>
    <t>Mejoras en la versión 66 (02/12/2022)</t>
  </si>
  <si>
    <t>Actualizo precios definitivos de Noviembre para tarifas indexadas y PVPC</t>
  </si>
  <si>
    <t>El ajuste del gas está actualizado a 1 céntimo, según datos de noviembre, pero en diciembre seguramente será de 10 a 20 céntimos por kWh</t>
  </si>
  <si>
    <t>Añado tarifa Plan Estable de Iberdrola para comunidades de vecinos</t>
  </si>
  <si>
    <t>https://www.iberdrola.es/comunidades/luz/plan-estable</t>
  </si>
  <si>
    <t>click&amp;go 2021</t>
  </si>
  <si>
    <t>click&amp;go 2022</t>
  </si>
  <si>
    <t>Energía P1 - Punta (céntimos de euro el kWh)</t>
  </si>
  <si>
    <t>Energía P2 - Llana (céntimos de euro el kWh)</t>
  </si>
  <si>
    <t>Energía P3 - Valle (céntimos de euro el kWh)</t>
  </si>
  <si>
    <t>Ajuste Gas AUTOCONSUMO (céntimos de euro el kWh)</t>
  </si>
  <si>
    <t>Comunidad Solar</t>
  </si>
  <si>
    <t>Paneles Remotos</t>
  </si>
  <si>
    <t>Paneles Remotos 2021</t>
  </si>
  <si>
    <t>Paneles Remotos 2022</t>
  </si>
  <si>
    <t>Ajuste Gas</t>
  </si>
  <si>
    <t>Ahorro respecto PVPC</t>
  </si>
  <si>
    <t>PVPC o tarifa Indexada</t>
  </si>
  <si>
    <t>añado nueva tarifa con paneles remotos en la pestaña ComunidadSolar</t>
  </si>
  <si>
    <t>Mejoro la pestaña SolarPack con datos históricos de 2021 y 2022 y para comparar ahorros le resto el retorno de la inversión en las nuevas filas</t>
  </si>
  <si>
    <t>Sweno (El Corte Inglés)</t>
  </si>
  <si>
    <t>Tarifa Despreocúpate</t>
  </si>
  <si>
    <t>Tarifa Benefíciate</t>
  </si>
  <si>
    <t>Añado nuevas tarifas de Sweno (El Corte Inglés)</t>
  </si>
  <si>
    <t>Añado tarifas indexadas y PVPC con los precios medios de Diciembre, y el ajuste del gas que sigue subiendo respecto a Noviembre</t>
  </si>
  <si>
    <t>Excedentes a 5 c€/kWh</t>
  </si>
  <si>
    <t>Excedentes a 10 c€/kWh</t>
  </si>
  <si>
    <t>Excedentes a 15 c€/kWh</t>
  </si>
  <si>
    <t>Excedentes a 20 c€/kWh</t>
  </si>
  <si>
    <t>Excedentes a 25 c€/kWh</t>
  </si>
  <si>
    <t>Precio por panel:</t>
  </si>
  <si>
    <t>Año 30 con datos 2021</t>
  </si>
  <si>
    <t>Año 30 con datos 2022</t>
  </si>
  <si>
    <t>Energía P1 - Punta (c€/kWh)</t>
  </si>
  <si>
    <t>Energía P2 - Llana (c€/kWh)</t>
  </si>
  <si>
    <t>Energía P3 - Valle (c€/kWh)</t>
  </si>
  <si>
    <t>Ajuste Gas (c€/kWh)</t>
  </si>
  <si>
    <t>Descuento Grinch:</t>
  </si>
  <si>
    <t>ß</t>
  </si>
  <si>
    <t>Feb.</t>
  </si>
  <si>
    <t>Oct.</t>
  </si>
  <si>
    <t>Año 30</t>
  </si>
  <si>
    <t>Año 1</t>
  </si>
  <si>
    <t>Borro la tarifa de Doméstica Energía por tener precios muy elevados</t>
  </si>
  <si>
    <t>Borro tarifa Solar Tempo de Endesa, ya que no está disponible en la web</t>
  </si>
  <si>
    <t>Actualizo precios de muchas tarifas, la mayoría a la alza</t>
  </si>
  <si>
    <t xml:space="preserve">kWh (el primer año) y </t>
  </si>
  <si>
    <t>kWh el año 30</t>
  </si>
  <si>
    <t>Mejoras en la versión 67 (21/12/2022)</t>
  </si>
  <si>
    <t>Actualizo el precio de los excedentes de Octopus</t>
  </si>
  <si>
    <t>Arreglo un problema en las facturas de Helios, que no aparecían en la versión anterior</t>
  </si>
  <si>
    <t>Mejoras en la versión 68 (22/12/2022)</t>
  </si>
  <si>
    <t>Ahora sí que funciona la pestaña de comunidad solar con LibreOffice</t>
  </si>
  <si>
    <t>Si haces doble click en alguna factura de Esmiluz, SolarPack o ComunidadSolar aparecerá el desglose de la factura con los datos bien alineados</t>
  </si>
  <si>
    <t>Si algún comentario de las facturas anteriores no aparece con los datos alineados solo hay que cambiar de pestaña, y al volver a la pestaña aparecerán bien alineados los datos</t>
  </si>
  <si>
    <t>Mejoras en la versión 69 (24/12/2022)</t>
  </si>
  <si>
    <t>Añado tarifa de Repsol con mejores precios en potencia</t>
  </si>
  <si>
    <t>https://www.repsol.es/particulares/hogar/luz-y-gas/tarifas/tarifa-ahorro-plus/</t>
  </si>
  <si>
    <t>Actualizo nuevos peajes y cargos para 2023</t>
  </si>
  <si>
    <t>Tarifa Ahorro Plus</t>
  </si>
  <si>
    <t>He actualizado precios según los nuevos cargos para Som Energia, Bonpreu, Endesa y las indexadas. El resto no han actualizado precios</t>
  </si>
  <si>
    <t>En las tarifas de Endesa indico que la subida del IPC sigue pendiente. No saben si se aplicará o no</t>
  </si>
  <si>
    <t>Actualizo precios PVPC y tarifas indexadas para diciembre 2022</t>
  </si>
  <si>
    <t>Mejoras en la versión 70 (03/01/2023)</t>
  </si>
  <si>
    <t>Actualizo precios de Octopus Energy</t>
  </si>
  <si>
    <t>Actualizo precios de Energía Nufri, algo más caros</t>
  </si>
  <si>
    <t>Añado nueva tarifa con los precios más bajos que ofrecen para la renovación de la oferta Repsol-OCU</t>
  </si>
  <si>
    <t>Mejoras en la versión 71 (07/01/2023)</t>
  </si>
  <si>
    <t>https://www.endesa.com/es/luz-y-gas/luz/one/tarifa-one-luz-3periodos</t>
  </si>
  <si>
    <t>Añado la tarifa One Luz 3 Periodos de Endesa</t>
  </si>
  <si>
    <t>En lafila 24, justo después del precio mínimo de renovación que ofrece la OCU he puesto el precio máximo de la compra colectiva que estamos organizando</t>
  </si>
  <si>
    <t>Mejoras en la versión 72 (14/01/2023)</t>
  </si>
  <si>
    <t>Actualizo precios medios de enero para PVPC y las indexadas</t>
  </si>
  <si>
    <t>Añado nueva tarifa de Octopus Energy en colaboración con el Grinch</t>
  </si>
  <si>
    <t>Actualizo precios del ajuste del gas para el primer bloque de tarifas no indexadas, según los precios bajos del mes de enero</t>
  </si>
  <si>
    <t>Actualizo tarifas de EnergiaNufri</t>
  </si>
  <si>
    <t>Actualizo tarifas de ElectraCaldense</t>
  </si>
  <si>
    <t>Actualizo tarifas de Naturgy</t>
  </si>
  <si>
    <t>Actualización de precios de Endesa, que suben todos menos la tarifa Conecta, donde no deja claro si aún puede recibir retroactivamente un incremento por el IPC del año pasado</t>
  </si>
  <si>
    <t>Actualizo tarifas de Imagina Energía</t>
  </si>
  <si>
    <t>Actualizo tarifas de Estabanell, donde a partir de ahora el MAG se paga aparte</t>
  </si>
  <si>
    <t>Desaparece la tarifa Ahorro de BonArea y no pongo la tarifa Autoconsumo porque no indican el margen comercial</t>
  </si>
  <si>
    <t>Actualizo precios de los excedentes para las tarifas de Iberdrola a 10 céntimos y añado también la tarifa Online con ese precio fijo de los excedentes en el primer bloque de tarifas</t>
  </si>
  <si>
    <t>Solar Simply</t>
  </si>
  <si>
    <t>Mejoras en la versión 73 (24/01/2023)</t>
  </si>
  <si>
    <t>La tarifa Online con precio de compensación fijo compensa todos los términos. Lo corrijo en el primer bloque de tarifas</t>
  </si>
  <si>
    <t>Mejoras en la versión 74 (31/01/2023)</t>
  </si>
  <si>
    <t>Actualizo precios PVPC y tarifas indexadas para Enero 2023</t>
  </si>
  <si>
    <t xml:space="preserve">Añado el término 'Aportaciones al bono social' en todas las facturas. </t>
  </si>
  <si>
    <t>Añado los precios que llevamos en Febrero en PVPC y con tarifas indexadas</t>
  </si>
  <si>
    <t>También añado los precios para PVPC y tarifas indexadas con los precios medios de 2022, como referencia</t>
  </si>
  <si>
    <t>Tarifa Fija 0,25€  Media de 2022</t>
  </si>
  <si>
    <t>Plan VE Media de 2022</t>
  </si>
  <si>
    <t>Plan Solar Media de 2022</t>
  </si>
  <si>
    <t>Online Media de 2022</t>
  </si>
  <si>
    <t>Indexada Media de 2022</t>
  </si>
  <si>
    <t>Indexada + Batería Media de 2022</t>
  </si>
  <si>
    <t>Actualizo precios de Gana Energía con el MAG incluido. Buenos precios de la energía y malos precios de las potencias</t>
  </si>
  <si>
    <t>Actualización de precios de Bonpreu brutal, y también comento que a partir de ahora cobrarán la aportación del bono social aparte</t>
  </si>
  <si>
    <t>Mejoras en la versión 75 (06/02/2023)</t>
  </si>
  <si>
    <t>Mejoras en la versión 76 (06/02/2023)</t>
  </si>
  <si>
    <t>Corrijo precios de una de las tarifas de Gana</t>
  </si>
  <si>
    <t>https://www.youtube.com/watch?v=gQgGHW4OOjU</t>
  </si>
  <si>
    <t>Lumio</t>
  </si>
  <si>
    <t>BateríaLumio</t>
  </si>
  <si>
    <t>https://lumio.solar/nuestra-bateria-virtual-se-llama-cuenta-sostenible/</t>
  </si>
  <si>
    <t>Batería Virtual Media de 2022</t>
  </si>
  <si>
    <t>Añado tarifa de Lumio con su batería virtual</t>
  </si>
  <si>
    <t>Añado batería virtual de Octopus</t>
  </si>
  <si>
    <t>BateríaOE</t>
  </si>
  <si>
    <t>€/mes</t>
  </si>
  <si>
    <t>Baja el precio de los excedentes en Bonpreu a 12 céntimos el kWh inyectado, hasta nuevo aviso</t>
  </si>
  <si>
    <r>
      <t xml:space="preserve">Precio Excedentes en </t>
    </r>
    <r>
      <rPr>
        <b/>
        <u/>
        <sz val="11"/>
        <color theme="1"/>
        <rFont val="Calibri"/>
        <family val="2"/>
        <scheme val="minor"/>
      </rPr>
      <t>PVPC</t>
    </r>
    <r>
      <rPr>
        <sz val="11"/>
        <color theme="1"/>
        <rFont val="Calibri"/>
        <family val="2"/>
        <scheme val="minor"/>
      </rPr>
      <t>:</t>
    </r>
  </si>
  <si>
    <r>
      <t xml:space="preserve">Precio Excedentes (c€/kWh) en </t>
    </r>
    <r>
      <rPr>
        <b/>
        <u/>
        <sz val="11"/>
        <color theme="1"/>
        <rFont val="Calibri"/>
        <family val="2"/>
        <scheme val="minor"/>
      </rPr>
      <t>PVPC</t>
    </r>
  </si>
  <si>
    <t>Revisión completa de la pestaña 'Comunidad Solar' con la nueva versión de sus paneles remotos</t>
  </si>
  <si>
    <t>PVPC sin Autoconsumo</t>
  </si>
  <si>
    <t>Mejoras en la versión 77 (11/02/2023)</t>
  </si>
  <si>
    <t>Mejoras en la versión 78 (13/02/2023)</t>
  </si>
  <si>
    <t>Arreglo un problema relacionado con LibreOffice y la tarifa de Lumio</t>
  </si>
  <si>
    <t>La aportación del bono Social pasa a ser 0,038455 €/día de factura (unos 14 €/año)</t>
  </si>
  <si>
    <t>Añado de forma experimental la batería virtual de Iberdrola (Solar Cloud)</t>
  </si>
  <si>
    <t>BateríaIber</t>
  </si>
  <si>
    <t>Octopus</t>
  </si>
  <si>
    <t>https://octopusenergy.es/precios</t>
  </si>
  <si>
    <t>Añado tarifa Octopus Flexi, que es indexada pero con los excedentes a 11 céntimos el kWh</t>
  </si>
  <si>
    <t>Corrijo algunos problemas importantes con el LibreOffice calculando acumulando batería virtual de un mes para otro y calculando la batería total a final de año</t>
  </si>
  <si>
    <t>Flexi Media de 2022</t>
  </si>
  <si>
    <t>BateríaBP</t>
  </si>
  <si>
    <t>BateríaPE</t>
  </si>
  <si>
    <t>Proxima</t>
  </si>
  <si>
    <t>Reimplemento toda la programación de las tarifas y baterías virtuales y cambio la forma de desglosar las facturas</t>
  </si>
  <si>
    <t>Plan Estable Com. de Prop.</t>
  </si>
  <si>
    <t>Mejoras en la versión 79 (21/02/2023)</t>
  </si>
  <si>
    <t>Arreglo un fallo de cálculo en Bonpreu y Factor Energía cuando quedaba muy poca cantidad en la batería virtual</t>
  </si>
  <si>
    <t>Mejoras en la versión 80 (22/02/2023)</t>
  </si>
  <si>
    <t>Reviso el cálculo del impuesto eléctrico, que no estaba bien calculado en algunos casos</t>
  </si>
  <si>
    <t>Producción Año 30:</t>
  </si>
  <si>
    <t>Ahorro medio en 30 años</t>
  </si>
  <si>
    <t>Con datos 2021</t>
  </si>
  <si>
    <t>Con datos 2022</t>
  </si>
  <si>
    <t>Media 2021-2022</t>
  </si>
  <si>
    <t>Producción Año 1:</t>
  </si>
  <si>
    <t>Margen comercial año 1:</t>
  </si>
  <si>
    <t>Coste generación año 1:</t>
  </si>
  <si>
    <t>Coste generación año 30:</t>
  </si>
  <si>
    <t>Margen comercial año 30:</t>
  </si>
  <si>
    <t>Ahorro estimado en 30 años</t>
  </si>
  <si>
    <t>Ahorro medio 2021-2022 x 30</t>
  </si>
  <si>
    <t>Inversión Inicial</t>
  </si>
  <si>
    <t>Retorno de la inversión</t>
  </si>
  <si>
    <t>Beneficio total</t>
  </si>
  <si>
    <t>Ahorro medio  x 30</t>
  </si>
  <si>
    <t>Años recuperación inversión</t>
  </si>
  <si>
    <t>Mejoras en la versión 81 (24/02/2023)</t>
  </si>
  <si>
    <t xml:space="preserve">Añado la nueva tarifa conseguida con nuestra primera compra colectiva </t>
  </si>
  <si>
    <t>Cambios en las tarifas relacionadas con paneles remotos: SolarPack y ComunidadSolar. Queda pendiente un vídeo explicativo y revisión a fondo</t>
  </si>
  <si>
    <t>Compra Colectiva Febrero 2023</t>
  </si>
  <si>
    <t>Añado la batería virtual de Som Energia que será retroactiva para todos sus clientes desde el 2022, aunque aún no está 100% definida</t>
  </si>
  <si>
    <t>BateríaSom</t>
  </si>
  <si>
    <t>Actualizo muchas tarifas y borro la tarifa especial de Octopus ya que no se puede contratrar a partir de marzo</t>
  </si>
  <si>
    <t>Añado los datos definitivos de Febrero para las tarifas indexadas y PVPC, y los datos provisionales de marzo</t>
  </si>
  <si>
    <t>Dejo la tarifa ganadora de la compra colectiva como referencia, aunque no se pueda contratar</t>
  </si>
  <si>
    <t>Mejoras en la versión 82 (16/03/2023)</t>
  </si>
  <si>
    <t xml:space="preserve">Parece ser que no hay ofertas de EnergíaNufri y hay que pedir estudio personalizado, así que tendremos que eliminar esta comercializadora si no indica precios por la web </t>
  </si>
  <si>
    <t>Los precios de Energía Nufri son los anteriores que había y ahora con los excedentes a 12 céntimos. Hay que confirmar precios, ya que no se pueden ver en la web</t>
  </si>
  <si>
    <t>Indico el código CN023 para la oferta de EnergiaNufri</t>
  </si>
  <si>
    <t>Añado Tarifa Solar Precio Fijo de Repsol</t>
  </si>
  <si>
    <t>Tarifa Solar Precio Fijo</t>
  </si>
  <si>
    <t>https://www.repsol.es/particulares/hogar/energia-solar/tarifas/tarifa-solar-precio-fijo/</t>
  </si>
  <si>
    <t>Plan Dinámico Media de 2022</t>
  </si>
  <si>
    <t>Bonpreu cambia el nombre de su tarifa indexada por Plan Dinámico en vez de Plan Autoconsumo</t>
  </si>
  <si>
    <r>
      <t xml:space="preserve">SolarPack </t>
    </r>
    <r>
      <rPr>
        <b/>
        <sz val="11"/>
        <color theme="1"/>
        <rFont val="Calibri"/>
        <family val="2"/>
        <scheme val="minor"/>
      </rPr>
      <t>(Sin Ret. Inversión)</t>
    </r>
  </si>
  <si>
    <r>
      <t>SolarPack</t>
    </r>
    <r>
      <rPr>
        <b/>
        <sz val="11"/>
        <color theme="1"/>
        <rFont val="Calibri"/>
        <family val="2"/>
        <scheme val="minor"/>
      </rPr>
      <t xml:space="preserve"> (Sin Ret. Inversión)</t>
    </r>
  </si>
  <si>
    <r>
      <t xml:space="preserve">Precio Excedentes </t>
    </r>
    <r>
      <rPr>
        <b/>
        <sz val="11"/>
        <color theme="1"/>
        <rFont val="Calibri"/>
        <family val="2"/>
        <scheme val="minor"/>
      </rPr>
      <t xml:space="preserve">SOLARES </t>
    </r>
    <r>
      <rPr>
        <sz val="11"/>
        <color theme="1"/>
        <rFont val="Calibri"/>
        <family val="2"/>
        <scheme val="minor"/>
      </rPr>
      <t>(céntimos de euro el kWh)</t>
    </r>
  </si>
  <si>
    <r>
      <t xml:space="preserve">Precio Excedentes </t>
    </r>
    <r>
      <rPr>
        <b/>
        <sz val="11"/>
        <color theme="1"/>
        <rFont val="Calibri"/>
        <family val="2"/>
        <scheme val="minor"/>
      </rPr>
      <t>SOLARES</t>
    </r>
    <r>
      <rPr>
        <sz val="11"/>
        <color theme="1"/>
        <rFont val="Calibri"/>
        <family val="2"/>
        <scheme val="minor"/>
      </rPr>
      <t xml:space="preserve"> (céntimos de euro el kWh)</t>
    </r>
  </si>
  <si>
    <t>click&amp;go</t>
  </si>
  <si>
    <t>click&amp;go (excedentes a 5 c€)</t>
  </si>
  <si>
    <t>click&amp;go (excedentes a 10 c€)</t>
  </si>
  <si>
    <t>click&amp;go (excedentes a 15 c€)</t>
  </si>
  <si>
    <t>click&amp;go (excedentes a 20 c€)</t>
  </si>
  <si>
    <t>click&amp;go (excedentes a 25 c€)</t>
  </si>
  <si>
    <t>Revisión completa de las pestañas SolarPack y ComunidadSolar para evaluar las inversiones en paneles remotos</t>
  </si>
  <si>
    <t>Hidráulica</t>
  </si>
  <si>
    <t>(con ahorro medio anual)</t>
  </si>
  <si>
    <t>(con más ahorro al principio)</t>
  </si>
  <si>
    <t>los primeros años el ahorro será mayor, y por lo tanto se recuperará antes la inversión</t>
  </si>
  <si>
    <t>Cuota Mensual Año 1</t>
  </si>
  <si>
    <t xml:space="preserve"> y el margen de comercialización</t>
  </si>
  <si>
    <t>(esta opción no sirve para nada, ya que pagas por el consumo menos la generación, más el coste de producción</t>
  </si>
  <si>
    <t>Vídeo 1:</t>
  </si>
  <si>
    <t>https://www.youtube.com/watch?v=Ehhzwk5nOgY</t>
  </si>
  <si>
    <t>Vídeo 2:</t>
  </si>
  <si>
    <t>https://www.youtube.com/watch?v=c3MvkCa0vHQ</t>
  </si>
  <si>
    <t>Vídeo 3:</t>
  </si>
  <si>
    <t>https://www.youtube.com/watch?v=zHrvxRvkMgo</t>
  </si>
  <si>
    <t>Vídeo 4:</t>
  </si>
  <si>
    <t>https://www.youtube.com/watch?v=LA0nVZiPn2c</t>
  </si>
  <si>
    <t>Mejoras en la versión 83 (27/03/2023)</t>
  </si>
  <si>
    <t>Cuota Mensual Año 30</t>
  </si>
  <si>
    <t>Precio Excedentes (SOL):</t>
  </si>
  <si>
    <t>https://www.youtube.com/watch?v=AMVP1WUYVGk</t>
  </si>
  <si>
    <t>Mejoras en la versión 84 (28/03/2023)</t>
  </si>
  <si>
    <t>Nuevas tarifas de Octopus a través de la OCU, siendo socio</t>
  </si>
  <si>
    <t>Añado el nombre de los meses que se pongan en la pestaña Datos en la pestaña Facturas, combinando el número de mes con su descripción</t>
  </si>
  <si>
    <t>Correcciones internas en Comunidad Solar que no afectan a los cálculos</t>
  </si>
  <si>
    <t>Actualización de precios de Som Energia a partir de Mayo</t>
  </si>
  <si>
    <t>Pongo precios finales para tarifas indexadas y PVPC correspondientes al mes de marzo</t>
  </si>
  <si>
    <t>Mejoras en la versión 85 (01/04/2023)</t>
  </si>
  <si>
    <t>Bajo el precio de los excedentes a 10,1 c€/kWh para las tarifas de Bonpreu a partir del 1 de abril</t>
  </si>
  <si>
    <t>Nueva batería virtual de Bassols Energia</t>
  </si>
  <si>
    <t>Bassols Energía</t>
  </si>
  <si>
    <t>BateríaBE</t>
  </si>
  <si>
    <t>Oferta personalizada</t>
  </si>
  <si>
    <t>Mejoras en la versión 86 (08/04/2023)</t>
  </si>
  <si>
    <t>Añado oferta personalizada de TotalEnergies  donde vosotros tenéis que introducir los valores que os ofrezcan</t>
  </si>
  <si>
    <t>a Tu Aire luz Siempre</t>
  </si>
  <si>
    <t>https://www.totalenergies.es/es/hogares/tarifas-luz/a-tu-aire-siempre</t>
  </si>
  <si>
    <t>https://www.totalenergies.es/es/hogares/tarifas-luz/a-tu-aire-programa-tu-ahorro</t>
  </si>
  <si>
    <t>https://www.youtube.com/watch?v=X1Pv6QdcgbQ</t>
  </si>
  <si>
    <t>Corrijo error en el precio de los excedentes en una de las tarifas de Bassols</t>
  </si>
  <si>
    <t>Cambio tarifa Flexi de Octopus, ya que han subido precios de potencias y han añadido un coste de gestión</t>
  </si>
  <si>
    <t>Añado AgriEnergía como ganadora de la compra colectiva Saturno, de Spock</t>
  </si>
  <si>
    <t>Mejoras en la versión 87 (17/04/2023)</t>
  </si>
  <si>
    <t>añado precios PVPC y tarifas indexadas con los precios medios que llevamos de Abril, aunque pueden cambiar mucho hasta final de mes</t>
  </si>
  <si>
    <t>Subida de precios de las potencias en las tarifas de Iberdrola</t>
  </si>
  <si>
    <t>Cambio algunas tarifas de Naturgy y Endesa</t>
  </si>
  <si>
    <t>https://estabanell.com/particulars/es/energia/solar/</t>
  </si>
  <si>
    <t>https://estabanell.com/particulars/es/energia/estable/</t>
  </si>
  <si>
    <t>Pequeño cambio en la batería virtual de Bassols para hacer la segunda compensación después de impuestos</t>
  </si>
  <si>
    <t>Implemento la Batería Virtual de Agri-Energia</t>
  </si>
  <si>
    <t>Hogar Solar Plus + Bat. Virtual</t>
  </si>
  <si>
    <t>Hogar solar 24h + Bat. Virtual</t>
  </si>
  <si>
    <t>BNA_BE</t>
  </si>
  <si>
    <t>Alquiler contador</t>
  </si>
  <si>
    <t>€/día</t>
  </si>
  <si>
    <t>Potencia Fotovoltaica</t>
  </si>
  <si>
    <t>kWp</t>
  </si>
  <si>
    <t>Precio coste + BNA media 2022</t>
  </si>
  <si>
    <t>Precio coste + BNA media 2023</t>
  </si>
  <si>
    <t>Plan Dinámico Media de 2023</t>
  </si>
  <si>
    <t>Plan VE Media de 2023</t>
  </si>
  <si>
    <t>Plan Solar Media de 2023</t>
  </si>
  <si>
    <t>Indexada Media de 2023</t>
  </si>
  <si>
    <t>Indexada + Batería Media de 2023</t>
  </si>
  <si>
    <t>Batería Virtual Media de 2023</t>
  </si>
  <si>
    <t>Flexi Media de 2023</t>
  </si>
  <si>
    <t>Ahora pongo los precios medios actuales de PVPC/indexadas del año en curso, los últimos 3 meses y el año anterior</t>
  </si>
  <si>
    <t>He reordenado las tarifas fijas por el nombre de la comercializadora en el primer bloque de tarifas con precios fijos</t>
  </si>
  <si>
    <t>Incluido</t>
  </si>
  <si>
    <t>S/N</t>
  </si>
  <si>
    <t>N</t>
  </si>
  <si>
    <t>S</t>
  </si>
  <si>
    <t>MAG</t>
  </si>
  <si>
    <t>Hago cambios en la tabla tarifas para indicar bien si la tarifa lleva el ajuste del gas incluido y cual es el precio del MAG para ese mes o en el último mes</t>
  </si>
  <si>
    <t>PVPC</t>
  </si>
  <si>
    <t>Esmiluz Energía</t>
  </si>
  <si>
    <t>SIE (BNA) con media 2023</t>
  </si>
  <si>
    <t>BNA_EE</t>
  </si>
  <si>
    <t>https://esmiluzenergia.com/sie/</t>
  </si>
  <si>
    <t>Añado también la tarifa de Esmiluz Energía con balance Neto Anual en las tarifas, donde la 'Batería Final Año' se expresa en kWh en vez de euros</t>
  </si>
  <si>
    <t>Precio Excedentes 2025:</t>
  </si>
  <si>
    <t>Balance Neto Anual 2025</t>
  </si>
  <si>
    <t>Bolsa Excedentes acumulados 2025</t>
  </si>
  <si>
    <t>Pago Real 2025</t>
  </si>
  <si>
    <t>SIE (BNA) con media 2022</t>
  </si>
  <si>
    <t>Corrijo el cálculo de la compensación de excedentes que estaba mal desde hace muchos meses en PVPC, ya que no se debe compensar el MAG</t>
  </si>
  <si>
    <t xml:space="preserve">Conecta </t>
  </si>
  <si>
    <t>Actualizo tarifas de Endesa y Naturgy, que bajan casi todas pero suben los precios de las potencias en la mayoría de casos</t>
  </si>
  <si>
    <t>Actualizo producción y precios de los paneles y minihidraulica del autoconsumo remoto de Comunidad Solar</t>
  </si>
  <si>
    <t>Bonpreu vuelve a bajar 1 céntimo el precio de los excedentes y a partir de mayo será de 9 céntimos el kWh inyectado</t>
  </si>
  <si>
    <t>Elimino las tarifas de Octopus con la OCU al no poderse contratar</t>
  </si>
  <si>
    <t>Solo dejo la tarifa de Gana Energía, como ganadora de nuestras primeras compras, como referencia durante el año</t>
  </si>
  <si>
    <t>Subida de precios en las cuotas de Próxima Energía</t>
  </si>
  <si>
    <t>Media de 2023</t>
  </si>
  <si>
    <t>Media de 2022</t>
  </si>
  <si>
    <t>Precio coste + BV media 2022</t>
  </si>
  <si>
    <t>Precio coste + BV media 2023</t>
  </si>
  <si>
    <t>Mejoras en la versión 88 (16/05/2023)</t>
  </si>
  <si>
    <t>Hogar 24h + Bal. Neto Anual</t>
  </si>
  <si>
    <t>Hogar Solar + Bal. Neto Anual</t>
  </si>
  <si>
    <t>https://www.bassolsenergia.com/es/tarifas/hogar-solar-con-bateria-virtual-kwh-10kw/</t>
  </si>
  <si>
    <t>https://www.bassolsenergia.com/es/tarifas/hogar-24h-con-bateria-virtual-kwh-10kw/</t>
  </si>
  <si>
    <t>https://www.bassolsenergia.com/es/tarifas/luz-a-precio-de-coste-con-bateria-virtual-kwh-10kw/</t>
  </si>
  <si>
    <t>Añado las tres tarifas de Bassols con batería virtual y Balance Anual Infinito, donde la 'Batería Final Año' se expresa en kWh en vez de euros, solo aplicables en península</t>
  </si>
  <si>
    <t>Para nuevos contratos de Lumio la renumeración de los excedentes será al 90% del precio medio de OMIE en horas donde has tenido excedentes y el margen comercial sube a 0.018€/kWh</t>
  </si>
  <si>
    <t>Cambio el método de cálculo de Endesa Simply porque parece ser que compensan también los peajes y cargos</t>
  </si>
  <si>
    <t>Se permite contratar Iberdrola VE con CIF</t>
  </si>
  <si>
    <t>Mejoras en la versión 89 (17/05/2023)</t>
  </si>
  <si>
    <t>Corregido error en el cálculo de la cuota de Esmiluz en el caso de que hubieramos puesto una factura de 60 días (agrupando facturas de dos meses, como decía en el vídeo)</t>
  </si>
  <si>
    <t>Indico que la tarifa de esmiluz también se puede contratar con CIF</t>
  </si>
  <si>
    <t>Reviso enlaces para las tarifas de Bassols</t>
  </si>
  <si>
    <t>https://www.bassolsenergia.com/es/tarifas/hogar-solar-con-monedero-solar-10kw/</t>
  </si>
  <si>
    <t>https://www.bassolsenergia.com/es/tarifas/luz-a-precio-de-coste-con-monedero-solar-10kw/</t>
  </si>
  <si>
    <t>Octopus anuncia que sus clientes pueden compensar los excedentes en otros suministros, incluso sin estar vinculados al titular</t>
  </si>
  <si>
    <t>Baja el precio del kWh en las tarifas de Naturgy pero suben los precios de las potencias</t>
  </si>
  <si>
    <t>EnergiaNufri usa una batería virtual muy similar a la de Bonpreu, compensando solo todo lo que es energía con excedentes de otros meses</t>
  </si>
  <si>
    <t>Actualizo precios de EnergiaNufri que han bajado mucho y tienen batería virtual también. Tiene una especie de permanencia a través de un contrato de mantenimiento</t>
  </si>
  <si>
    <t>Mejoras en la versión 90 (25/05/2023)</t>
  </si>
  <si>
    <t>Actualizo precios de Bassols. Han bajado el precio de los excedentes de 13 a 10 céntimos para nuevos contratos</t>
  </si>
  <si>
    <t>Añado las tarifas ganadoras de la séptima compra colectiva de la OCU, que ha ganado Octopus Energy</t>
  </si>
  <si>
    <t>Mejoras en la versión 91 (30/05/2023)</t>
  </si>
  <si>
    <t>Añado los precios indexados/PVPC de mayo y modifico la media de 2023</t>
  </si>
  <si>
    <t>Batería Virt. Final Año</t>
  </si>
  <si>
    <t>Subida de precios de Iberdrola en las potencias contratadas</t>
  </si>
  <si>
    <t>Naturgy también se apunta a la moda de bajar precios del kWh y subir los precios de la potencia</t>
  </si>
  <si>
    <t>Bajan un poco las tarifas de Sweno (El Corte Inglés)</t>
  </si>
  <si>
    <t>Mejoras en la versión 92 (05/06/2023)</t>
  </si>
  <si>
    <t>Mejoro la representación de la batería a final de año, indicando si el valor mostrado se representa en euros o en kWh</t>
  </si>
  <si>
    <t>Gracias a la aportación de Francisco Ruiz elimino un mensaje cuando se usa el LibreOffice para indicar que se recalculen manualmente todas las fórmulas</t>
  </si>
  <si>
    <t>Bonpreu sube los precios de las potencias, y se aplicarán en nuevos contratos y en las renovaciones de contratos</t>
  </si>
  <si>
    <t>Repsol unifica algunas tarifas con los mismos precios, y sube precios de las potencias. Desaparece la tarifa precio fijo largo plazo</t>
  </si>
  <si>
    <t>Mejoras en la versión 93 (12/06/2023)</t>
  </si>
  <si>
    <t>Bajan las tarifas de TotalEnergies aunque siguen con potencias muy altas</t>
  </si>
  <si>
    <t>Publico los precios medios de Junio en PVPC y con tarifas indexadas, que han subido respecto a los 4 meses anteriores</t>
  </si>
  <si>
    <t>Bajan los precios de Gana Energía sin subir los precios de las potencias</t>
  </si>
  <si>
    <t>Mejoras en la versión 94 (15/06/2023)</t>
  </si>
  <si>
    <t xml:space="preserve">Añado tarifa ganadora de Bassols de las compras Neptuno </t>
  </si>
  <si>
    <t>Actualizo precios de Iberdrola que bajan la potencia y la energía en la tarifa Online</t>
  </si>
  <si>
    <t>Cambio el método de calculo de los excedentes de Estabanell a PVPC, ya que no compensan los peajes y cargos de la energía</t>
  </si>
  <si>
    <t>Pequeña bajada de precios de EnergiaNufri</t>
  </si>
  <si>
    <t>Nueva tarifa de Naturgy más barata, llamada tarifa Digital</t>
  </si>
  <si>
    <t>Mejoras en la versión 95 (29/06/2023)</t>
  </si>
  <si>
    <t>Precios finales de junio para PVPC e indexadas, así como la media anual</t>
  </si>
  <si>
    <t>Bonpreu vuelve a bajar el precio de los excedentes a partir de julio</t>
  </si>
  <si>
    <t>clarityEnergy</t>
  </si>
  <si>
    <t>Han bajado muy poco los precios de Iberdrola Online, tanto energía como potencia</t>
  </si>
  <si>
    <t>https://clarityenergy.es/tarifas-luz/</t>
  </si>
  <si>
    <t>añado tarifa clarityEnergy con buenas tarifas con CIF, aunque potencias caras, como no</t>
  </si>
  <si>
    <t>Mejoras en la versión 96 (08/07/2023)</t>
  </si>
  <si>
    <t>Endesa Conecta baja la energía a 12,7 y sube las potencias aún más, muy parecido a Naturgy Digital</t>
  </si>
  <si>
    <t>Subidón del precio de las potencias en el plan VE y plan solar de Iberdrola, y también en el resto</t>
  </si>
  <si>
    <t>Bajada de precios de Imagina Energía sin subir potencias</t>
  </si>
  <si>
    <t>Repsol baja la energía a 14 céntimos y mantiene potencia alta en valle</t>
  </si>
  <si>
    <t>Añado la media actual de julio para PVPC e indexadas que de momento es muy parecida a la media de Junio</t>
  </si>
  <si>
    <t>Tarifa 1 + Excedentes (+ instalación)</t>
  </si>
  <si>
    <t>Tarifa 2 + Luz (+ instalación)</t>
  </si>
  <si>
    <t>BateríaIE</t>
  </si>
  <si>
    <t>Plan sin horas (Tarifa 2 + Luz)</t>
  </si>
  <si>
    <t>Plan sin horas (Tarifa 1 + Excedentes)</t>
  </si>
  <si>
    <t>Añado tarifa ganadora de la compra colectiva Mercurio, con Spock: Domestica Energía</t>
  </si>
  <si>
    <t>Mejoras en la versión 97 (18/07/2023)</t>
  </si>
  <si>
    <t>Nuevas tarifas de Imagina con batería virtual y con dos precios fijos y diferentes de energía y excedentes. Es una primera versión no validada al 100%</t>
  </si>
  <si>
    <t>Endesa sigue intentando engañar a la gente, bajando la energía y subiendo mucho más los precios de las potencias</t>
  </si>
  <si>
    <t>EnergíaNufri baja los precios de energía y NO sube los precios de las potencias</t>
  </si>
  <si>
    <t>Sweno (El Corte Inglés) tambien baja el precio de la energía sin subir el precio de las potencias</t>
  </si>
  <si>
    <t>Quito en EnergiaNufri el pago mensual de una especie de seguro de hogar, ya que es totalemente opcional</t>
  </si>
  <si>
    <t>Bajo el precio de los excedentes con EnergíaNufri a 6 céntimos</t>
  </si>
  <si>
    <t>Reviso el formato de la columna que mostraba la batería en euros o kWh, ya que algún usuario de LibreOffice ha tenido problemas</t>
  </si>
  <si>
    <t>Clarity mejora sus tarifas sin subir precios de potencias</t>
  </si>
  <si>
    <t>https://www.bassolsenergia.com/es/tarifas/hogar-solar-24h-con-monedero-solar-10kw/</t>
  </si>
  <si>
    <t>Bassols baja los precios de la energía, y mantiene precios de las potencias y los excedentes</t>
  </si>
  <si>
    <t>Calculo mejor el Impuesto Eléctrico en las facturas de ComunidadSolar</t>
  </si>
  <si>
    <t>Añado tarifa compra coleciva Grinch-Ceres-2023</t>
  </si>
  <si>
    <t>Mejoras en la versión 98 (31/07/2023)</t>
  </si>
  <si>
    <t>Reviso precios finales de julio para PVPC e indexadas, así como la media anual</t>
  </si>
  <si>
    <t>Octopus baja el precio de los excedentes a 8 céntimos para nuevos contratos</t>
  </si>
  <si>
    <t>Solar Premium</t>
  </si>
  <si>
    <t>Nueva tarifa Octopus Solar Premium para los clientes de Octopus que ponen los paneles con ellos</t>
  </si>
  <si>
    <t>https://www.naturgy.es/comunidad_propietarios/luz/plan_fijo_luz_dh#precios-y-condiciones</t>
  </si>
  <si>
    <t>Plan Fijo Luz Comunidad - 3 franjas</t>
  </si>
  <si>
    <t>Plan Fijo Luz Comunidad - 1 precio</t>
  </si>
  <si>
    <t>Vuelvo a poner la tarifa trihoraria de Naturgy para comunidades de vecinos</t>
  </si>
  <si>
    <t>Vuelvo a poner los precios mínimos de potencias según BOE para la tarifa indexada de Bonpreu: Tarifa Dinámica</t>
  </si>
  <si>
    <t>Mejoras en la versión 99 (05/08/2023)</t>
  </si>
  <si>
    <t>Pongo también el plan dinámico de Bonpreu sin autoconsumo como sustituto para los que no tienen paneles y buscan una tarifa indexada</t>
  </si>
  <si>
    <t>Bonpreu sin Autoconsumo</t>
  </si>
  <si>
    <t>Reviso los precios de las potencias en Octopus, que han bajado</t>
  </si>
  <si>
    <t>Actualizo las potencias de Lumio, que tenían un pequeño margen y lo han quitado, y subo el margen en la energía a 1,8 céntimos</t>
  </si>
  <si>
    <t>BateríaOE2</t>
  </si>
  <si>
    <t>Aplico la nueva limitación de añadir como máximo 1.000 kWh en la hucha de Octopus para nuevos contratos</t>
  </si>
  <si>
    <t>Bajo el precio de los excedentes a 7,1 céntimos en el caso de Bonpreu</t>
  </si>
  <si>
    <t>Quito las tarifas relacionadas con las compras colectivas de Octopus, AgriEnergía, Bassols Energía y Domestica, ya que no se pueden contratar</t>
  </si>
  <si>
    <t>Dejo aún la tarifa de Gana Energía que ganó nuestras primeras compras, aunque no se pueda contratar, como referencia. Sigue siendo una de las mejores</t>
  </si>
  <si>
    <t>Iberdrola Plan Online baja energía y sube potencias</t>
  </si>
  <si>
    <t>Iberdrola Plan Estable baja un poco la energía sin subir potencias</t>
  </si>
  <si>
    <t>También bajan un poco las tarifas para comunidades de propietarios con Iberdrola, pero subiendo un poco las potencias</t>
  </si>
  <si>
    <t>Repsol baja el precio de Mis 3 horas gratis sin subir potencias</t>
  </si>
  <si>
    <t>Añado los datos provisionales de Agosto para PVPC y tarifas indexadas</t>
  </si>
  <si>
    <t>Mejoras en la versión 100 (15/08/2023)</t>
  </si>
  <si>
    <t>BateríaNat</t>
  </si>
  <si>
    <t>Bonpreu sube 1 céntimo todas las tarifas con precios fijos por 3 meses.</t>
  </si>
  <si>
    <t>Añado notas en la pestaña Datos para indicar el precio del alquiler en trifásico y alguna cosa más</t>
  </si>
  <si>
    <t xml:space="preserve">Añado la batería virtual de Naturgy </t>
  </si>
  <si>
    <t>Reviso los datos finales de Agosto para PVPC y tarifas indexadas y reviso medias anuales</t>
  </si>
  <si>
    <t>https://ofertas.energiaelcorteingles.es/</t>
  </si>
  <si>
    <t>Subida escandalosa de precios de las potencias de El Corte Inglés. Una vergüenza</t>
  </si>
  <si>
    <t xml:space="preserve">TotalEnergies sube precios </t>
  </si>
  <si>
    <t>Plan Tramo Ahorro</t>
  </si>
  <si>
    <t>https://estabanell.com/particulars/es/energia/tramo-ahorro/</t>
  </si>
  <si>
    <t>https://estabanell.com/particulars/es/energia/vehiculo-electrico/</t>
  </si>
  <si>
    <t>Plan Vehículo Eléctrico</t>
  </si>
  <si>
    <t>Online (3 franjas)</t>
  </si>
  <si>
    <t>Online (1 precio)</t>
  </si>
  <si>
    <t>Online 1 precio Media de 2023</t>
  </si>
  <si>
    <t>Online 3 franjas Media de 2023</t>
  </si>
  <si>
    <t>Añado nueva tarifa Online de Iberdrola también con 3 franjas</t>
  </si>
  <si>
    <t>Confirmo que Estabanell también puede revisar los precios cada 3 meses</t>
  </si>
  <si>
    <t>He puesto con color naranja todas las tarifas donde los precios no están asegurados por un año. Mirad los comentarios para cada una de ellas antes de contratar</t>
  </si>
  <si>
    <t>Tarifa por periodos</t>
  </si>
  <si>
    <t>También marco en rojo o en verde las tarifas con potencias muy altas o con potencias mínimas o con muy poco margen en la potencia</t>
  </si>
  <si>
    <t>Bajada de precios de Naturgy sin subir los precios de las potencias y sin bajar el precio de los excedentes</t>
  </si>
  <si>
    <t>Elimino la Tarifa Digital de Naturgy porque ya no se puede contratar</t>
  </si>
  <si>
    <t>BateríaRep</t>
  </si>
  <si>
    <t>Nueva tarifa experimental de Repsol con su nueva batería virtual</t>
  </si>
  <si>
    <t>Mejoras en la versión 102 (17/09/2023)</t>
  </si>
  <si>
    <t>Mejoras en la versión 101 (11/09/2023)</t>
  </si>
  <si>
    <t>Doméstica Energía</t>
  </si>
  <si>
    <t>Grinch-Ceres 2023 Península+Baleares</t>
  </si>
  <si>
    <t>Mejoras en la versión 103 (19/09/2023)</t>
  </si>
  <si>
    <t>https://youtu.be/dhE4cUVOZ8A</t>
  </si>
  <si>
    <t>Nueva tarifa ganadora de la compra colectiva Grinch-Ceres 2023</t>
  </si>
  <si>
    <t>Nueva tarifa de Domestica encontrada en el comparador de la CNMC, para todos, hasta agotar existencias</t>
  </si>
  <si>
    <t>e-domestica luz (oferta CNMC)</t>
  </si>
  <si>
    <t>https://domesticaenergia.es/landings/e-domestica/luz/</t>
  </si>
  <si>
    <t>Mejoras en la versión 104 (22/09/2023)</t>
  </si>
  <si>
    <t>Precio Energía 
(€/kWh)</t>
  </si>
  <si>
    <t>Aquí vamos a ver cual sería la penalización a pagar, en euros, si se rompe el contrato el mes 3, el 6, el 9…. en función del consumo total del año pasado según Datadis</t>
  </si>
  <si>
    <t>Consumo Anual 
de Energía (kWh)</t>
  </si>
  <si>
    <t>Instrucciones:</t>
  </si>
  <si>
    <t>1. Indica el precio de la energía de tu contrato en la celda que está en verde en formato euros/kWh</t>
  </si>
  <si>
    <t>2. Mira la fila correspondiente a tu consumo anual. Por ejemplo 3.000 kWh al año</t>
  </si>
  <si>
    <t>3. Mira la columna del mes en el que abandonas la tarifa. Por ejemplo si la dejas el mes 6</t>
  </si>
  <si>
    <t>4. Mira la celda que cruza el consumo anual con el mes que abandonas la tarifa</t>
  </si>
  <si>
    <t>Por ejemplo con un precio de 0,124 y un consumo anual de 3.000 kWh, si abandonas</t>
  </si>
  <si>
    <t>la comercializadora en el mes 6 tendrías que pagar una penalización de solo 9 euros</t>
  </si>
  <si>
    <t>Mejoras en la versión 105 (24/09/2023)</t>
  </si>
  <si>
    <t>Añado la pestaña 'Permanencias' para calcular cuanto habría que pagar de penalización si tienes una tarifa con permanencia y cambias de tarifa</t>
  </si>
  <si>
    <t>Mes 
1</t>
  </si>
  <si>
    <t>Mes 
2</t>
  </si>
  <si>
    <t>Mes 
3</t>
  </si>
  <si>
    <t>Mes 
4</t>
  </si>
  <si>
    <t>Mes 
5</t>
  </si>
  <si>
    <t>Mes 
6</t>
  </si>
  <si>
    <t>Mes 
7</t>
  </si>
  <si>
    <t>Mes 
8</t>
  </si>
  <si>
    <t>Mes 
9</t>
  </si>
  <si>
    <t>Mes 
10</t>
  </si>
  <si>
    <t>Mes 
11</t>
  </si>
  <si>
    <t>Mes 
12</t>
  </si>
  <si>
    <t>https://www.energianufri.com/tarifa-especial-luz</t>
  </si>
  <si>
    <t>Borro la tarifa Compromiso de Naturgy para no confundir a algunos que quieren contratarla. La podéis encontrar en las versiones anteriores: 102, 103, 104 y 105</t>
  </si>
  <si>
    <t>Nuevas tarifas de Octopus para los 10.000 primeros y hasta el 30 de octubre</t>
  </si>
  <si>
    <t>Reviso los datos finales de Septiembre para PVPC y tarifas indexadas y reviso medias anuales</t>
  </si>
  <si>
    <t>Mejoras en la versión 106 (01/10/2023)</t>
  </si>
  <si>
    <t>Clarity Energy quita la revisión de precios cada 3 meses, baja precios de potencias y sube precios de la energía</t>
  </si>
  <si>
    <t>One Luz (En enero sube por el IPC)</t>
  </si>
  <si>
    <t>One Luz 3 Periodos (le afecta el IPC)</t>
  </si>
  <si>
    <t>Endesa baja precios de la energía sin subir los precios de las potencias, pero sus tarifas pueden sufrir subidas en enero por el IPC</t>
  </si>
  <si>
    <t>Pequeños cambios en las tarifas de Iberdrola</t>
  </si>
  <si>
    <t>Subida de precios de la energía para las tarifas de Naturgy para las comunidades de propietarios</t>
  </si>
  <si>
    <t>Actualizo precios medios anuales para tarifas indexadas y PVPC</t>
  </si>
  <si>
    <t>Mejoras en la versión 107 (06/10/2023)</t>
  </si>
  <si>
    <t>Plan Online de Iberdrola baja el precio de la energía un poco</t>
  </si>
  <si>
    <t>Bonpreu sube un poco el precio de los excedentes, a 8 céntimos</t>
  </si>
  <si>
    <t>Imagina sube las tarifas para los que contraten los paneles con ellos</t>
  </si>
  <si>
    <t>https://imaginaenergia.com/autoconsumo-quantica/</t>
  </si>
  <si>
    <t>Añado la batería virtual de Endesa, que resulta funcionar igual que la batería virtual de Naturgy</t>
  </si>
  <si>
    <t>Autoconsumo estimado por mes (cuando no tienes datos reales de excedentes porque te acaban de poner los paneles)</t>
  </si>
  <si>
    <t>Nueva funcionalidad en la pestaña Datos para hacer estimaciones de los excedentes cuando solo conocemos la producción mensual y aún no tenemos datos reales de excedentes</t>
  </si>
  <si>
    <t>Plan Sin Horas</t>
  </si>
  <si>
    <t>https://imaginaenergia.com/hogares/plan-sin-horas/</t>
  </si>
  <si>
    <t>Importante destacar que las tarifas sin paneles de Imagina tienen precios estables durante 3 años</t>
  </si>
  <si>
    <t>Videotutorial</t>
  </si>
  <si>
    <t>Mejoras en la versión 108 (23/10/2023)</t>
  </si>
  <si>
    <t>Mejoras en la versión 109 (24/10/2023)</t>
  </si>
  <si>
    <t>Corrijo un error que había en las fórmulas a partir de las indexadas</t>
  </si>
  <si>
    <t>TARIFA ÓPTIMA Indexada Media 2023</t>
  </si>
  <si>
    <t>Añado los datos provisionales de Octubre para PVPC y tarifas indexadas y reviso la media del 2023</t>
  </si>
  <si>
    <t>En la primera fila de cada factura ahora añado el consumo en Punta (P1), Llana (P2), Valle (P3) y los excedentes, si los hubiera</t>
  </si>
  <si>
    <t>Datos definitivos de Octubre para los precios medios en PVPC y tarifas indexadas</t>
  </si>
  <si>
    <t>Revisión de la batería virtual de Som Energia tras conocer los detalles finales</t>
  </si>
  <si>
    <t>Elimino las tarifas exclusivas de Octopus que estaban disponibles hasta el 30 de octubre</t>
  </si>
  <si>
    <t>Mantengo las tarifas ganadoras de nuestras compras aunque no se pueden contratar. Las dejaré como referencia durante todo el año de contrato</t>
  </si>
  <si>
    <t>Mejoras relativas a la simulación de excedentes, indicando en cada desglose de factura los kWh de consumo y excedentes según los cálculos realizados</t>
  </si>
  <si>
    <t>Vídeo tutorial</t>
  </si>
  <si>
    <t>https://www.youtube.com/watch?v=gQ-XspT92ZM</t>
  </si>
  <si>
    <t>https://www.youtube.com/watch?v=gZBcH4Kj6gE&amp;t=1380s</t>
  </si>
  <si>
    <t>Mejoras en la versión 110 (01/11/2023)</t>
  </si>
  <si>
    <t>Bonpreu baja el precio de los excedentes a 7 céntimos a partir del 2 de noviembre</t>
  </si>
  <si>
    <t>Suben los precios de la energía con el Plan Estable y el Plan Comunidad de Propietarios de Iberdrola</t>
  </si>
  <si>
    <t>Bassols sube precios para nuevos contratos</t>
  </si>
  <si>
    <t>Se detalla mejor el desglose de facturas de  Lumio</t>
  </si>
  <si>
    <t>Iberdrola sube precios de la energía en Plan VE y Plan solar</t>
  </si>
  <si>
    <t>Clarity baja precios de la energía pero sube el precio de la potencia en hora valle</t>
  </si>
  <si>
    <t>Imagina Energía baja un poco el precio de la energía para las tarifas especiales con sus paneles solares</t>
  </si>
  <si>
    <t>Corrijo un error importante que había en la nueva implementación de la batería virtual de Som Energia, cuando se iba descargando la batería virtual</t>
  </si>
  <si>
    <t>Mejoras en la versión 111 (17/11/2023)</t>
  </si>
  <si>
    <t>Actualizo precios medios PVPC y con tarifas indexadas de todo el año 2023, y no pongo los datos medios de noviembre porque está siendo un mes muy inestable, con precios muy bajos y ahora altos</t>
  </si>
  <si>
    <t>Añado tarifa ganadora de Doméstica por la Compra Colectiva Spock-Venus</t>
  </si>
  <si>
    <t>Spock-Venus 2023</t>
  </si>
  <si>
    <t>Mejoras en la versión 112 (26/11/2023)</t>
  </si>
  <si>
    <t>Mejoras en la versión 113 (01/12/2023)</t>
  </si>
  <si>
    <t>Añado los precios medios de PVPC para noviembre así como los precios para tarifas indexadas con paneles</t>
  </si>
  <si>
    <t>Noviembre 2023</t>
  </si>
  <si>
    <t>Precio coste + BV Noviembre 2023</t>
  </si>
  <si>
    <t>Precio coste + BNA Noviembre 2023</t>
  </si>
  <si>
    <t>Plan Dinámico Noviembre 2023</t>
  </si>
  <si>
    <t>TARIFA ÓPTIMA Indexada Nov. 2023</t>
  </si>
  <si>
    <t>SIE (BNA) Noviembre 2023</t>
  </si>
  <si>
    <t>Indexada + Batería Noviembre 2023</t>
  </si>
  <si>
    <t>Plan VE Noviembre 2023</t>
  </si>
  <si>
    <t>Online 1 precio Noviembre 2023</t>
  </si>
  <si>
    <t>Online 3 franjas Noviembre 2023</t>
  </si>
  <si>
    <t>Plan Solar Noviembre 2023</t>
  </si>
  <si>
    <t>Batería Virtual Noviembre 2023</t>
  </si>
  <si>
    <t>Flexi Noviembre 2023</t>
  </si>
  <si>
    <t>Indexada Noviembre 2023</t>
  </si>
  <si>
    <t>Gran bajada de precios de la energía en Octopus a pesar de subir hasta los 41 € por kW contratado y año en el término de potencia, entre punta y valle</t>
  </si>
  <si>
    <t xml:space="preserve">Solar </t>
  </si>
  <si>
    <t>Bajada de 5 céntimos en la tarifa fija de Som Energia y suben muy poco los precios de potencia. Precios casi mínimos de potencias. Bajan los excedentes a 7 céntimos</t>
  </si>
  <si>
    <t>Nufri baja un poco los precios de la energía sin subir precios de potencias, en la Tarifa 2.0TD  con el código CN023</t>
  </si>
  <si>
    <t>Las tarifas de Iberdrola Plan Estable, Plan Comunidad de Propietarios y Plan Estable Comunidades de Propietarios suben el precio de la energía</t>
  </si>
  <si>
    <t>Las tarifas sin paneles con precios garantizados por 3 años de Imagina energía bajan precios</t>
  </si>
  <si>
    <t>Añado tarifa GenerationkWh de Som Energia y la mezcla de un 30% de la tarifa normal con el 70% de GenerationkWh, que es lo que ellos recomiendan</t>
  </si>
  <si>
    <t>Generation kWh</t>
  </si>
  <si>
    <t>30% Tarifa por periodos + 70% GenkWh</t>
  </si>
  <si>
    <t>https://www.youtube.com/watch?v=nnzWfAtgs_8</t>
  </si>
  <si>
    <t>Añado tarifa Octopus Solar y actualizo la Solar Premium también</t>
  </si>
  <si>
    <t xml:space="preserve">Si quieres, puedes hacer una donación siguiendo las instrucciones en: </t>
  </si>
  <si>
    <t xml:space="preserve">https://bit.ly/donar_bot
https://bit.ly/donar_bot
</t>
  </si>
  <si>
    <t>https://t.me/QAfotovoltaicaBot</t>
  </si>
  <si>
    <t>Bassols baja precios</t>
  </si>
  <si>
    <t>Mejoras en la versión 114 (08/12/2023)</t>
  </si>
  <si>
    <t>Nueva entrada de la comercializadora Enérgya-VM con dos ofertas que hay en la CNMC</t>
  </si>
  <si>
    <t>Enérgya-VM</t>
  </si>
  <si>
    <t>3 Periodos</t>
  </si>
  <si>
    <t>https://www.energyavm.es/luz/formula-fija-3-periodos/</t>
  </si>
  <si>
    <t>https://www.energyavm.es/luz/formula-fija-eluz/</t>
  </si>
  <si>
    <t>24 horas</t>
  </si>
  <si>
    <t>Precios Objetivo Compras</t>
  </si>
  <si>
    <t>Especial Autoconsumo + Bat. Virtual</t>
  </si>
  <si>
    <t>Mejoras en la versión 115 (13/12/2023)</t>
  </si>
  <si>
    <t>Se añaden los precios de partida de las nuevas compras colectivas</t>
  </si>
  <si>
    <t>https://youtu.be/skOjo2_LrPs</t>
  </si>
  <si>
    <t>Spock-Marte 2023</t>
  </si>
  <si>
    <t>https://youtu.be/EtdrBBGlxKA</t>
  </si>
  <si>
    <t xml:space="preserve">Añado la tarifa ganadora de las compras Spock-Marte 2023 </t>
  </si>
  <si>
    <t>Mejoras en la versión 116 (19/12/2023)</t>
  </si>
  <si>
    <t>https://youtu.be/eh--mBMbkhs</t>
  </si>
  <si>
    <t>TARIFA ÓPTIMA Fija Fija - 1P</t>
  </si>
  <si>
    <t>TARIFA ÓPTIMA Fija - 3P</t>
  </si>
  <si>
    <t>Preparo el comparador con el nuevo Impuesto Eléctrico y el nuevo IVA</t>
  </si>
  <si>
    <t>Añado tarifa con precio fijo de Clarity</t>
  </si>
  <si>
    <t>Plan VE (min. 40% no promocionado)</t>
  </si>
  <si>
    <t>VE2-6h</t>
  </si>
  <si>
    <t>Añado la nueva tarifa Plan VE de Iberdrola que va a reemplazar la actual para todos los clientes desde diciembre de 2023, según tengo entendido</t>
  </si>
  <si>
    <t>Mejoras en la versión 117 (22/12/2023)</t>
  </si>
  <si>
    <t>Tarifa Solar Batería Virtual</t>
  </si>
  <si>
    <t>https://www.repsol.es/particulares/hogar/energia-solar/tarifas/tarifa-solar-bateria-virtual/</t>
  </si>
  <si>
    <t>Modifico tarifa de Repsol con batería virtual, más cara</t>
  </si>
  <si>
    <t>Revisión completa de peajes y cargos en potencias y energía, así como impuestos para el 2024</t>
  </si>
  <si>
    <t>Datos provisionales de diciembre para tarifas indexadas y PVPC, y media del año 2023</t>
  </si>
  <si>
    <t>Diciembre de 2023</t>
  </si>
  <si>
    <t>Precio coste + BV Diciembre 2023</t>
  </si>
  <si>
    <t>Precio coste + BNA Diciembre 2023</t>
  </si>
  <si>
    <t>Plan Dinámico Diciembre de 2023</t>
  </si>
  <si>
    <t>TARIFA ÓPTIMA Indexada Dic. 2023</t>
  </si>
  <si>
    <t>SIE (BNA) con Diciembre 2023</t>
  </si>
  <si>
    <t>Plan VE Diciembre de 2023</t>
  </si>
  <si>
    <t>Indexada + Batería Diciembre de 2023</t>
  </si>
  <si>
    <t>Online 1 precio Diciembre de 2023</t>
  </si>
  <si>
    <t>Online 3 franjas Diciembre de 2023</t>
  </si>
  <si>
    <t>Plan Solar Diciembre de 2023</t>
  </si>
  <si>
    <t>Batería Virtual Diciembre de 2023</t>
  </si>
  <si>
    <t>Flexi Diciembre de 2023</t>
  </si>
  <si>
    <t>Indexada Diciembre de 2023</t>
  </si>
  <si>
    <t xml:space="preserve">Actualización de precios a la baja de Clarity </t>
  </si>
  <si>
    <t>Aportación Bono Social</t>
  </si>
  <si>
    <t>Precio Excedentes 2026:</t>
  </si>
  <si>
    <t>Balance Neto Anual 2026</t>
  </si>
  <si>
    <t>Bolsa Excedentes acumulados 2026</t>
  </si>
  <si>
    <t>Pago Real 2026</t>
  </si>
  <si>
    <t>Revisión de precios de la aportación al bono social para el 2024</t>
  </si>
  <si>
    <t>La revisión de precios de las potencias mínimas según BOE la haré a mediados de enero, cuando tengamos ya algunos datos del nuevo PVPC y podamos comparar con las indexadas</t>
  </si>
  <si>
    <t>Mejoras en la versión 118 (29/12/2023)</t>
  </si>
  <si>
    <t>Bassols baja un poco los precios de la energía</t>
  </si>
  <si>
    <t>https://imaginaenergia.com/hogares/plan-solar/</t>
  </si>
  <si>
    <t>Imagina baja precios de la energía</t>
  </si>
  <si>
    <t>La mayoría de comercializadoras van actualizando precios en sus tarifas según los nuevos peajes y cargos en potencia y energía</t>
  </si>
  <si>
    <t>Media de 2024</t>
  </si>
  <si>
    <t>Precio coste + BV media 2024</t>
  </si>
  <si>
    <t>Precio coste + BNA media 2024</t>
  </si>
  <si>
    <t>Plan Dinámico Media de 2024</t>
  </si>
  <si>
    <t>TARIFA ÓPTIMA Indexada Media 2024</t>
  </si>
  <si>
    <t>SIE (BNA) con media 2024</t>
  </si>
  <si>
    <t>Indexada + Batería Media de 2024</t>
  </si>
  <si>
    <t>Plan VE Media de 2024</t>
  </si>
  <si>
    <t>Online 1 precio Media de 2024</t>
  </si>
  <si>
    <t>Online 3 franjas Media de 2024</t>
  </si>
  <si>
    <t>Plan Solar Media de 2024</t>
  </si>
  <si>
    <t>Batería Virtual Media de 2024</t>
  </si>
  <si>
    <t>Flexi Media de 2024</t>
  </si>
  <si>
    <t>Indexada Media de 2024</t>
  </si>
  <si>
    <t>Bajada de precios de la energía y los excedentes con Electra Caldense</t>
  </si>
  <si>
    <t>Endesa sube precios de la energía</t>
  </si>
  <si>
    <t>Iberdrola baja ligeramente el precio de la energía en sus tarifas Online</t>
  </si>
  <si>
    <t>Sweno (El Corte Inglés) baja un poco el precio de la energía</t>
  </si>
  <si>
    <t>Octopus sube un poco los precios de la energía, y ajusto precios de la indexada para 2024</t>
  </si>
  <si>
    <t>Gana baja mucho el precio de la energía pero mantiene precios desorbitados de las potencias contratadas</t>
  </si>
  <si>
    <t>Nueva oferta de EnergiaNufri con mejores precios</t>
  </si>
  <si>
    <t>Nuevos precios de Bonpreu bajando energía y subiendo potencias</t>
  </si>
  <si>
    <t>Nuevos precios de Estabanell Energia</t>
  </si>
  <si>
    <t>Solo si haces la instalación fotovoltaica con Octopus. Está en el link de la tarifa Solar</t>
  </si>
  <si>
    <t>Actualización mínima de precios de Naturgy según los cambios en los peajes</t>
  </si>
  <si>
    <t>Añado la media de 2024 con solo 10 días de Enero para que se vea la diferencia entre los precios indexados y la nueva tarifa PVPC</t>
  </si>
  <si>
    <t>Mejoras en la versión 119 (09/01/2024)</t>
  </si>
  <si>
    <t>Actualizo diferencias entre el nuevo PVPC y una indexada</t>
  </si>
  <si>
    <t>CS2028123</t>
  </si>
  <si>
    <t>Actualizo precios de los paneles remotos de Comunidad Solar y el descuento Grinch que ahora es de 200 euros</t>
  </si>
  <si>
    <t>IVA paneles remotos:</t>
  </si>
  <si>
    <t>Precio con IVA:</t>
  </si>
  <si>
    <t>Actualización de precios de Clarity</t>
  </si>
  <si>
    <t>Nueva Tarifa Octopus Go equivalente al Plan VE para cargar Vehículos Eléctricos</t>
  </si>
  <si>
    <t>Go (Plan Vehículo Eléctrico)</t>
  </si>
  <si>
    <t>Mejoras en la versión 120 (12/01/2024)</t>
  </si>
  <si>
    <t>Protejo algunas hojas que estaban desprotegidas por error. El ususario solo puede modificar las celdas en verde en aquellas hojas protegidas</t>
  </si>
  <si>
    <t>Si el desglose de facturas no funciona bien con LibreOffice y al hacer doble click aparece la fórmula en vez de la factura… es por un error de LibreOffice que está pendiente de corrección</t>
  </si>
  <si>
    <t>La solución temporal para el problema anterior con LibreOffice, que de momento solo afecta a las pestañas EsMiLuz, SolarPack y ComunidadSolar, consisten en eliminar todos los comentarios de las celdas. Al hacer esto funciona todo correctamente</t>
  </si>
  <si>
    <t>Mejores precios con 3 franjas</t>
  </si>
  <si>
    <t>Mejor precio fijo 24h (equivalente)</t>
  </si>
  <si>
    <t>Bajamos un poco los precios de las compras colectivas y ponemos también una tarifa equivalente con el mismo precio las 24h</t>
  </si>
  <si>
    <t>Se reduce la velocidad de cálculo gracias a una mejora aportada por un suscriptor que prefiere no ser nombrado</t>
  </si>
  <si>
    <t>Mejoras en la versión 121 (16/01/2024)</t>
  </si>
  <si>
    <t>Bajada de precios de Bassols</t>
  </si>
  <si>
    <t>Visalia y Som Energia ajustan precios según los nuevos peajes y cargos del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</si>
</sst>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
    <numFmt numFmtId="166" formatCode="0.0"/>
    <numFmt numFmtId="167" formatCode="#,##0.00\ &quot;€&quot;"/>
    <numFmt numFmtId="168" formatCode="#,##0.000\ &quot;€&quot;"/>
    <numFmt numFmtId="169" formatCode="#,##0\ &quot;€&quot;"/>
    <numFmt numFmtId="170" formatCode="0.00000"/>
    <numFmt numFmtId="171" formatCode="#,##0.0\ &quot;€&quot;"/>
    <numFmt numFmtId="172" formatCode="0\ \€"/>
    <numFmt numFmtId="173" formatCode="0.0%"/>
  </numFmts>
  <fonts count="44">
    <font>
      <sz val="11"/>
      <color theme="1"/>
      <name val="Calibri"/>
      <family val="2"/>
      <scheme val="minor"/>
    </font>
    <font>
      <b/>
      <sz val="11"/>
      <color theme="1"/>
      <name val="Calibri"/>
      <family val="2"/>
      <scheme val="minor"/>
    </font>
    <font>
      <sz val="10"/>
      <name val="Arial"/>
      <family val="2"/>
    </font>
    <font>
      <sz val="9"/>
      <color indexed="81"/>
      <name val="Tahoma"/>
      <family val="2"/>
    </font>
    <font>
      <b/>
      <sz val="9"/>
      <color indexed="81"/>
      <name val="Tahoma"/>
      <family val="2"/>
    </font>
    <font>
      <u/>
      <sz val="11"/>
      <color theme="10"/>
      <name val="Calibri"/>
      <family val="2"/>
    </font>
    <font>
      <b/>
      <sz val="14"/>
      <color theme="1"/>
      <name val="Calibri"/>
      <family val="2"/>
      <scheme val="minor"/>
    </font>
    <font>
      <sz val="11"/>
      <color rgb="FFFF0000"/>
      <name val="Calibri"/>
      <family val="2"/>
      <scheme val="minor"/>
    </font>
    <font>
      <b/>
      <sz val="11"/>
      <color rgb="FFFF0000"/>
      <name val="Calibri"/>
      <family val="2"/>
      <scheme val="minor"/>
    </font>
    <font>
      <b/>
      <sz val="14"/>
      <color rgb="FFFF0000"/>
      <name val="Calibri"/>
      <family val="2"/>
      <scheme val="minor"/>
    </font>
    <font>
      <u/>
      <sz val="16"/>
      <color theme="10"/>
      <name val="Calibri"/>
      <family val="2"/>
    </font>
    <font>
      <u/>
      <sz val="18"/>
      <color theme="10"/>
      <name val="Calibri"/>
      <family val="2"/>
    </font>
    <font>
      <sz val="16"/>
      <color theme="1"/>
      <name val="Calibri"/>
      <family val="2"/>
      <scheme val="minor"/>
    </font>
    <font>
      <b/>
      <sz val="16"/>
      <color theme="1"/>
      <name val="Calibri"/>
      <family val="2"/>
      <scheme val="minor"/>
    </font>
    <font>
      <sz val="11"/>
      <color rgb="FF030303"/>
      <name val="Arial"/>
      <family val="2"/>
    </font>
    <font>
      <u/>
      <sz val="14"/>
      <color rgb="FFFF0000"/>
      <name val="Calibri"/>
      <family val="2"/>
    </font>
    <font>
      <u/>
      <sz val="11"/>
      <color rgb="FFFF0000"/>
      <name val="Calibri"/>
      <family val="2"/>
    </font>
    <font>
      <b/>
      <u/>
      <sz val="11"/>
      <color theme="1"/>
      <name val="Calibri"/>
      <family val="2"/>
      <scheme val="minor"/>
    </font>
    <font>
      <u/>
      <sz val="14"/>
      <color theme="10"/>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8"/>
      <color indexed="81"/>
      <name val="Consoles"/>
    </font>
    <font>
      <sz val="8"/>
      <color indexed="81"/>
      <name val="Courier"/>
      <family val="3"/>
    </font>
    <font>
      <b/>
      <sz val="9"/>
      <color rgb="FFFF0000"/>
      <name val="Calibri"/>
      <family val="2"/>
      <scheme val="minor"/>
    </font>
    <font>
      <u/>
      <sz val="12"/>
      <color theme="10"/>
      <name val="Calibri"/>
      <family val="2"/>
    </font>
    <font>
      <b/>
      <sz val="11"/>
      <color theme="1"/>
      <name val="Symbol"/>
      <family val="1"/>
      <charset val="2"/>
    </font>
    <font>
      <b/>
      <sz val="8"/>
      <color indexed="81"/>
      <name val="Courier"/>
      <family val="3"/>
    </font>
    <font>
      <sz val="10"/>
      <color theme="1"/>
      <name val="Calibri"/>
      <family val="2"/>
      <scheme val="minor"/>
    </font>
    <font>
      <b/>
      <sz val="12"/>
      <color theme="1"/>
      <name val="Calibri"/>
      <family val="2"/>
      <scheme val="minor"/>
    </font>
    <font>
      <sz val="10"/>
      <color theme="1"/>
      <name val="Calibri"/>
      <family val="2"/>
    </font>
    <font>
      <b/>
      <sz val="10"/>
      <color rgb="FFFF0000"/>
      <name val="Calibri"/>
      <family val="2"/>
      <scheme val="minor"/>
    </font>
  </fonts>
  <fills count="51">
    <fill>
      <patternFill patternType="none"/>
    </fill>
    <fill>
      <patternFill patternType="gray125"/>
    </fill>
    <fill>
      <patternFill patternType="solid">
        <fgColor rgb="FF4BF12F"/>
        <bgColor indexed="64"/>
      </patternFill>
    </fill>
    <fill>
      <patternFill patternType="solid">
        <fgColor rgb="FF06FA0C"/>
        <bgColor indexed="64"/>
      </patternFill>
    </fill>
    <fill>
      <patternFill patternType="solid">
        <fgColor rgb="FFFFFF00"/>
        <bgColor indexed="64"/>
      </patternFill>
    </fill>
    <fill>
      <patternFill patternType="solid">
        <fgColor rgb="FF99FF99"/>
        <bgColor indexed="64"/>
      </patternFill>
    </fill>
    <fill>
      <patternFill patternType="solid">
        <fgColor rgb="FF00B0F0"/>
        <bgColor indexed="64"/>
      </patternFill>
    </fill>
    <fill>
      <patternFill patternType="solid">
        <fgColor rgb="FF92D050"/>
        <bgColor indexed="64"/>
      </patternFill>
    </fill>
    <fill>
      <patternFill patternType="solid">
        <fgColor rgb="FF00FF00"/>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rgb="FF00FFCC"/>
        <bgColor indexed="64"/>
      </patternFill>
    </fill>
    <fill>
      <patternFill patternType="solid">
        <fgColor rgb="FFFF99FF"/>
        <bgColor indexed="64"/>
      </patternFill>
    </fill>
    <fill>
      <patternFill patternType="solid">
        <fgColor rgb="FFFF0000"/>
        <bgColor indexed="64"/>
      </patternFill>
    </fill>
    <fill>
      <patternFill patternType="solid">
        <fgColor theme="6" tint="0.39997558519241921"/>
        <bgColor indexed="64"/>
      </patternFill>
    </fill>
  </fills>
  <borders count="40">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right/>
      <top style="thin">
        <color indexed="64"/>
      </top>
      <bottom style="medium">
        <color indexed="64"/>
      </bottom>
      <diagonal/>
    </border>
  </borders>
  <cellStyleXfs count="44">
    <xf numFmtId="0" fontId="0" fillId="0" borderId="0"/>
    <xf numFmtId="0" fontId="2" fillId="0" borderId="0" applyNumberFormat="0" applyFont="0" applyFill="0" applyBorder="0" applyAlignment="0" applyProtection="0"/>
    <xf numFmtId="0" fontId="5" fillId="0" borderId="0" applyNumberFormat="0" applyFill="0" applyBorder="0" applyAlignment="0" applyProtection="0">
      <alignment vertical="top"/>
      <protection locked="0"/>
    </xf>
    <xf numFmtId="0" fontId="20" fillId="0" borderId="0" applyNumberFormat="0" applyFill="0" applyBorder="0" applyAlignment="0" applyProtection="0"/>
    <xf numFmtId="0" fontId="21" fillId="0" borderId="19" applyNumberFormat="0" applyFill="0" applyAlignment="0" applyProtection="0"/>
    <xf numFmtId="0" fontId="22" fillId="0" borderId="20" applyNumberFormat="0" applyFill="0" applyAlignment="0" applyProtection="0"/>
    <xf numFmtId="0" fontId="23" fillId="0" borderId="21" applyNumberFormat="0" applyFill="0" applyAlignment="0" applyProtection="0"/>
    <xf numFmtId="0" fontId="23" fillId="0" borderId="0" applyNumberFormat="0" applyFill="0" applyBorder="0" applyAlignment="0" applyProtection="0"/>
    <xf numFmtId="0" fontId="24" fillId="12" borderId="0" applyNumberFormat="0" applyBorder="0" applyAlignment="0" applyProtection="0"/>
    <xf numFmtId="0" fontId="25" fillId="13" borderId="0" applyNumberFormat="0" applyBorder="0" applyAlignment="0" applyProtection="0"/>
    <xf numFmtId="0" fontId="26" fillId="14" borderId="0" applyNumberFormat="0" applyBorder="0" applyAlignment="0" applyProtection="0"/>
    <xf numFmtId="0" fontId="27" fillId="15" borderId="22" applyNumberFormat="0" applyAlignment="0" applyProtection="0"/>
    <xf numFmtId="0" fontId="28" fillId="16" borderId="23" applyNumberFormat="0" applyAlignment="0" applyProtection="0"/>
    <xf numFmtId="0" fontId="29" fillId="16" borderId="22" applyNumberFormat="0" applyAlignment="0" applyProtection="0"/>
    <xf numFmtId="0" fontId="30" fillId="0" borderId="24" applyNumberFormat="0" applyFill="0" applyAlignment="0" applyProtection="0"/>
    <xf numFmtId="0" fontId="31" fillId="17" borderId="25" applyNumberFormat="0" applyAlignment="0" applyProtection="0"/>
    <xf numFmtId="0" fontId="7" fillId="0" borderId="0" applyNumberFormat="0" applyFill="0" applyBorder="0" applyAlignment="0" applyProtection="0"/>
    <xf numFmtId="0" fontId="19" fillId="18" borderId="26" applyNumberFormat="0" applyFont="0" applyAlignment="0" applyProtection="0"/>
    <xf numFmtId="0" fontId="32" fillId="0" borderId="0" applyNumberFormat="0" applyFill="0" applyBorder="0" applyAlignment="0" applyProtection="0"/>
    <xf numFmtId="0" fontId="1" fillId="0" borderId="27" applyNumberFormat="0" applyFill="0" applyAlignment="0" applyProtection="0"/>
    <xf numFmtId="0" fontId="33"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33" fillId="22" borderId="0" applyNumberFormat="0" applyBorder="0" applyAlignment="0" applyProtection="0"/>
    <xf numFmtId="0" fontId="33" fillId="23"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33" fillId="26" borderId="0" applyNumberFormat="0" applyBorder="0" applyAlignment="0" applyProtection="0"/>
    <xf numFmtId="0" fontId="33" fillId="27" borderId="0" applyNumberFormat="0" applyBorder="0" applyAlignment="0" applyProtection="0"/>
    <xf numFmtId="0" fontId="19" fillId="28" borderId="0" applyNumberFormat="0" applyBorder="0" applyAlignment="0" applyProtection="0"/>
    <xf numFmtId="0" fontId="19" fillId="29" borderId="0" applyNumberFormat="0" applyBorder="0" applyAlignment="0" applyProtection="0"/>
    <xf numFmtId="0" fontId="33" fillId="30" borderId="0" applyNumberFormat="0" applyBorder="0" applyAlignment="0" applyProtection="0"/>
    <xf numFmtId="0" fontId="33" fillId="31" borderId="0" applyNumberFormat="0" applyBorder="0" applyAlignment="0" applyProtection="0"/>
    <xf numFmtId="0" fontId="19" fillId="32" borderId="0" applyNumberFormat="0" applyBorder="0" applyAlignment="0" applyProtection="0"/>
    <xf numFmtId="0" fontId="19"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19" fillId="36" borderId="0" applyNumberFormat="0" applyBorder="0" applyAlignment="0" applyProtection="0"/>
    <xf numFmtId="0" fontId="19" fillId="37"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19" fillId="40" borderId="0" applyNumberFormat="0" applyBorder="0" applyAlignment="0" applyProtection="0"/>
    <xf numFmtId="0" fontId="19" fillId="41" borderId="0" applyNumberFormat="0" applyBorder="0" applyAlignment="0" applyProtection="0"/>
    <xf numFmtId="0" fontId="33" fillId="42" borderId="0" applyNumberFormat="0" applyBorder="0" applyAlignment="0" applyProtection="0"/>
  </cellStyleXfs>
  <cellXfs count="301">
    <xf numFmtId="0" fontId="0" fillId="0" borderId="0" xfId="0"/>
    <xf numFmtId="0" fontId="1" fillId="0" borderId="0" xfId="0" applyFont="1" applyAlignment="1">
      <alignment horizontal="center"/>
    </xf>
    <xf numFmtId="17" fontId="0" fillId="0" borderId="0" xfId="0" quotePrefix="1" applyNumberFormat="1"/>
    <xf numFmtId="0" fontId="1" fillId="0" borderId="0" xfId="0" applyFont="1"/>
    <xf numFmtId="164" fontId="0" fillId="0" borderId="0" xfId="0" applyNumberFormat="1"/>
    <xf numFmtId="4" fontId="0" fillId="0" borderId="0" xfId="0" applyNumberFormat="1"/>
    <xf numFmtId="2" fontId="1" fillId="0" borderId="0" xfId="0" applyNumberFormat="1" applyFont="1" applyAlignment="1">
      <alignment horizontal="center"/>
    </xf>
    <xf numFmtId="2" fontId="0" fillId="0" borderId="0" xfId="0" applyNumberFormat="1"/>
    <xf numFmtId="0" fontId="0" fillId="0" borderId="6" xfId="0" applyBorder="1"/>
    <xf numFmtId="0" fontId="0" fillId="0" borderId="5" xfId="0" applyBorder="1"/>
    <xf numFmtId="2" fontId="0" fillId="0" borderId="5" xfId="0" applyNumberFormat="1" applyBorder="1"/>
    <xf numFmtId="2" fontId="0" fillId="0" borderId="6" xfId="0" applyNumberFormat="1" applyBorder="1"/>
    <xf numFmtId="0" fontId="5" fillId="0" borderId="0" xfId="2" applyAlignment="1" applyProtection="1"/>
    <xf numFmtId="2" fontId="1" fillId="0" borderId="5" xfId="0" applyNumberFormat="1" applyFont="1" applyBorder="1" applyAlignment="1">
      <alignment horizontal="center"/>
    </xf>
    <xf numFmtId="2" fontId="1" fillId="0" borderId="6" xfId="0" applyNumberFormat="1"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17" fontId="0" fillId="0" borderId="0" xfId="0" applyNumberFormat="1"/>
    <xf numFmtId="0" fontId="5" fillId="0" borderId="0" xfId="2" applyFill="1" applyAlignment="1" applyProtection="1"/>
    <xf numFmtId="3" fontId="0" fillId="0" borderId="12" xfId="0" applyNumberFormat="1" applyBorder="1" applyAlignment="1">
      <alignment horizontal="center"/>
    </xf>
    <xf numFmtId="3" fontId="0" fillId="0" borderId="12" xfId="0" applyNumberFormat="1" applyBorder="1"/>
    <xf numFmtId="0" fontId="1" fillId="0" borderId="13" xfId="0" applyFont="1" applyBorder="1" applyAlignment="1">
      <alignment horizontal="center"/>
    </xf>
    <xf numFmtId="0" fontId="1" fillId="0" borderId="13" xfId="0" applyFont="1" applyBorder="1" applyAlignment="1">
      <alignment horizontal="center" wrapText="1"/>
    </xf>
    <xf numFmtId="0" fontId="0" fillId="0" borderId="13" xfId="0" applyBorder="1" applyAlignment="1">
      <alignment horizontal="left"/>
    </xf>
    <xf numFmtId="4" fontId="0" fillId="0" borderId="13" xfId="0" applyNumberFormat="1" applyBorder="1"/>
    <xf numFmtId="0" fontId="1" fillId="0" borderId="14" xfId="0" applyFont="1" applyBorder="1" applyAlignment="1">
      <alignment horizontal="center"/>
    </xf>
    <xf numFmtId="0" fontId="6" fillId="0" borderId="0" xfId="0" applyFont="1"/>
    <xf numFmtId="0" fontId="0" fillId="0" borderId="2" xfId="0" applyBorder="1"/>
    <xf numFmtId="2" fontId="1" fillId="0" borderId="4" xfId="0" applyNumberFormat="1" applyFont="1" applyBorder="1"/>
    <xf numFmtId="2" fontId="1" fillId="0" borderId="6" xfId="0" applyNumberFormat="1" applyFont="1" applyBorder="1"/>
    <xf numFmtId="0" fontId="0" fillId="0" borderId="7" xfId="0" applyBorder="1"/>
    <xf numFmtId="2" fontId="1" fillId="0" borderId="9" xfId="0" applyNumberFormat="1" applyFont="1" applyBorder="1"/>
    <xf numFmtId="0" fontId="1" fillId="0" borderId="0" xfId="0" applyFont="1" applyProtection="1">
      <protection locked="0"/>
    </xf>
    <xf numFmtId="0" fontId="0" fillId="3" borderId="0" xfId="0" applyFill="1" applyProtection="1">
      <protection locked="0"/>
    </xf>
    <xf numFmtId="14" fontId="0" fillId="3" borderId="0" xfId="0" applyNumberFormat="1" applyFill="1" applyProtection="1">
      <protection locked="0"/>
    </xf>
    <xf numFmtId="0" fontId="0" fillId="0" borderId="0" xfId="0" applyProtection="1">
      <protection locked="0"/>
    </xf>
    <xf numFmtId="2" fontId="1" fillId="0" borderId="0" xfId="0" applyNumberFormat="1" applyFont="1"/>
    <xf numFmtId="167" fontId="1" fillId="0" borderId="0" xfId="0" applyNumberFormat="1" applyFont="1"/>
    <xf numFmtId="165" fontId="0" fillId="0" borderId="0" xfId="0" applyNumberFormat="1"/>
    <xf numFmtId="0" fontId="1" fillId="0" borderId="0" xfId="0" applyFont="1" applyAlignment="1">
      <alignment horizontal="left" wrapText="1"/>
    </xf>
    <xf numFmtId="168" fontId="0" fillId="0" borderId="0" xfId="0" applyNumberFormat="1"/>
    <xf numFmtId="0" fontId="1" fillId="0" borderId="0" xfId="0" applyFont="1" applyAlignment="1">
      <alignment horizontal="center" wrapText="1"/>
    </xf>
    <xf numFmtId="0" fontId="0" fillId="5" borderId="0" xfId="0" applyFill="1" applyProtection="1">
      <protection locked="0"/>
    </xf>
    <xf numFmtId="0" fontId="0" fillId="2" borderId="0" xfId="0" applyFill="1" applyProtection="1">
      <protection locked="0"/>
    </xf>
    <xf numFmtId="1" fontId="0" fillId="0" borderId="0" xfId="0" applyNumberFormat="1" applyProtection="1">
      <protection locked="0"/>
    </xf>
    <xf numFmtId="0" fontId="1" fillId="0" borderId="0" xfId="0" applyFont="1" applyAlignment="1" applyProtection="1">
      <alignment horizontal="center"/>
      <protection locked="0"/>
    </xf>
    <xf numFmtId="49" fontId="0" fillId="0" borderId="0" xfId="0" applyNumberFormat="1" applyProtection="1">
      <protection locked="0"/>
    </xf>
    <xf numFmtId="2" fontId="0" fillId="2" borderId="3" xfId="0" applyNumberFormat="1" applyFill="1" applyBorder="1" applyProtection="1">
      <protection locked="0"/>
    </xf>
    <xf numFmtId="2" fontId="0" fillId="2" borderId="0" xfId="0" applyNumberFormat="1" applyFill="1" applyProtection="1">
      <protection locked="0"/>
    </xf>
    <xf numFmtId="2" fontId="0" fillId="0" borderId="8" xfId="0" applyNumberFormat="1" applyBorder="1"/>
    <xf numFmtId="49" fontId="0" fillId="0" borderId="0" xfId="0" applyNumberFormat="1"/>
    <xf numFmtId="49" fontId="1" fillId="0" borderId="0" xfId="0" applyNumberFormat="1" applyFont="1"/>
    <xf numFmtId="1" fontId="0" fillId="0" borderId="0" xfId="0" applyNumberFormat="1"/>
    <xf numFmtId="1" fontId="1" fillId="0" borderId="1" xfId="0" applyNumberFormat="1" applyFont="1" applyBorder="1" applyAlignment="1">
      <alignment horizontal="center"/>
    </xf>
    <xf numFmtId="2" fontId="1" fillId="0" borderId="3" xfId="0" applyNumberFormat="1" applyFont="1" applyBorder="1" applyAlignment="1">
      <alignment horizontal="center"/>
    </xf>
    <xf numFmtId="2" fontId="1" fillId="0" borderId="8" xfId="0" applyNumberFormat="1" applyFont="1" applyBorder="1" applyAlignment="1">
      <alignment horizontal="center"/>
    </xf>
    <xf numFmtId="3" fontId="0" fillId="0" borderId="13" xfId="0" applyNumberFormat="1" applyBorder="1"/>
    <xf numFmtId="0" fontId="0" fillId="0" borderId="15" xfId="0" applyBorder="1" applyAlignment="1">
      <alignment horizontal="left"/>
    </xf>
    <xf numFmtId="0" fontId="0" fillId="0" borderId="16" xfId="0" applyBorder="1" applyAlignment="1">
      <alignment horizontal="right"/>
    </xf>
    <xf numFmtId="4" fontId="1" fillId="0" borderId="13" xfId="0" applyNumberFormat="1" applyFont="1" applyBorder="1"/>
    <xf numFmtId="0" fontId="1" fillId="0" borderId="13" xfId="0" applyFont="1" applyBorder="1" applyAlignment="1">
      <alignment horizontal="left"/>
    </xf>
    <xf numFmtId="0" fontId="0" fillId="0" borderId="0" xfId="0" applyAlignment="1">
      <alignment horizontal="left"/>
    </xf>
    <xf numFmtId="0" fontId="0" fillId="7" borderId="0" xfId="0" applyFill="1" applyProtection="1">
      <protection locked="0"/>
    </xf>
    <xf numFmtId="0" fontId="5" fillId="0" borderId="0" xfId="2" quotePrefix="1" applyAlignment="1" applyProtection="1"/>
    <xf numFmtId="2" fontId="0" fillId="8" borderId="0" xfId="0" applyNumberFormat="1" applyFill="1" applyProtection="1">
      <protection locked="0"/>
    </xf>
    <xf numFmtId="0" fontId="0" fillId="8" borderId="0" xfId="0" applyFill="1" applyProtection="1">
      <protection locked="0"/>
    </xf>
    <xf numFmtId="0" fontId="7" fillId="4" borderId="17" xfId="0" applyFont="1" applyFill="1" applyBorder="1"/>
    <xf numFmtId="2" fontId="6" fillId="0" borderId="0" xfId="0" quotePrefix="1" applyNumberFormat="1" applyFont="1"/>
    <xf numFmtId="0" fontId="8" fillId="4" borderId="1" xfId="0" applyFont="1" applyFill="1" applyBorder="1"/>
    <xf numFmtId="0" fontId="8" fillId="4" borderId="11" xfId="0" applyFont="1" applyFill="1" applyBorder="1"/>
    <xf numFmtId="2" fontId="9" fillId="4" borderId="11" xfId="0" applyNumberFormat="1" applyFont="1" applyFill="1" applyBorder="1"/>
    <xf numFmtId="0" fontId="8" fillId="4" borderId="10" xfId="0" applyFont="1" applyFill="1" applyBorder="1"/>
    <xf numFmtId="0" fontId="0" fillId="0" borderId="0" xfId="0" quotePrefix="1"/>
    <xf numFmtId="167" fontId="0" fillId="0" borderId="0" xfId="0" applyNumberFormat="1"/>
    <xf numFmtId="0" fontId="10" fillId="0" borderId="0" xfId="2" applyFont="1" applyAlignment="1" applyProtection="1">
      <alignment horizontal="left"/>
    </xf>
    <xf numFmtId="0" fontId="10" fillId="0" borderId="0" xfId="2" quotePrefix="1" applyFont="1" applyAlignment="1" applyProtection="1"/>
    <xf numFmtId="0" fontId="12" fillId="0" borderId="0" xfId="0" applyFont="1"/>
    <xf numFmtId="0" fontId="10" fillId="0" borderId="0" xfId="2" quotePrefix="1" applyFont="1" applyAlignment="1" applyProtection="1">
      <alignment horizontal="left"/>
    </xf>
    <xf numFmtId="0" fontId="5" fillId="0" borderId="0" xfId="2" applyAlignment="1" applyProtection="1">
      <alignment horizontal="left"/>
    </xf>
    <xf numFmtId="0" fontId="13" fillId="0" borderId="0" xfId="0" applyFont="1"/>
    <xf numFmtId="4" fontId="0" fillId="0" borderId="13" xfId="0" applyNumberFormat="1" applyBorder="1" applyProtection="1">
      <protection locked="0"/>
    </xf>
    <xf numFmtId="3" fontId="0" fillId="0" borderId="13" xfId="0" applyNumberFormat="1" applyBorder="1" applyProtection="1">
      <protection locked="0"/>
    </xf>
    <xf numFmtId="4" fontId="1" fillId="0" borderId="13" xfId="0" applyNumberFormat="1" applyFont="1" applyBorder="1" applyProtection="1">
      <protection locked="0"/>
    </xf>
    <xf numFmtId="0" fontId="1" fillId="0" borderId="5" xfId="0" quotePrefix="1" applyFont="1" applyBorder="1"/>
    <xf numFmtId="0" fontId="1" fillId="0" borderId="6" xfId="0" applyFont="1" applyBorder="1"/>
    <xf numFmtId="2" fontId="0" fillId="0" borderId="6" xfId="0" applyNumberFormat="1" applyBorder="1" applyAlignment="1">
      <alignment horizontal="center"/>
    </xf>
    <xf numFmtId="0" fontId="0" fillId="0" borderId="6" xfId="0" applyBorder="1" applyAlignment="1">
      <alignment horizontal="center"/>
    </xf>
    <xf numFmtId="0" fontId="0" fillId="0" borderId="0" xfId="0" applyAlignment="1">
      <alignment horizontal="center"/>
    </xf>
    <xf numFmtId="4" fontId="0" fillId="0" borderId="0" xfId="0" applyNumberFormat="1" applyAlignment="1">
      <alignment horizontal="center"/>
    </xf>
    <xf numFmtId="0" fontId="1" fillId="0" borderId="0" xfId="0" applyFont="1" applyAlignment="1">
      <alignment horizontal="left"/>
    </xf>
    <xf numFmtId="0" fontId="0" fillId="0" borderId="13" xfId="0" applyBorder="1"/>
    <xf numFmtId="2" fontId="0" fillId="0" borderId="13" xfId="0" applyNumberFormat="1" applyBorder="1"/>
    <xf numFmtId="9" fontId="0" fillId="7" borderId="0" xfId="0" applyNumberFormat="1" applyFill="1"/>
    <xf numFmtId="2" fontId="0" fillId="9" borderId="5" xfId="0" applyNumberFormat="1" applyFill="1" applyBorder="1"/>
    <xf numFmtId="2" fontId="0" fillId="9" borderId="0" xfId="0" applyNumberFormat="1" applyFill="1"/>
    <xf numFmtId="2" fontId="0" fillId="9" borderId="6" xfId="0" applyNumberFormat="1" applyFill="1" applyBorder="1"/>
    <xf numFmtId="2" fontId="0" fillId="10" borderId="5" xfId="0" applyNumberFormat="1" applyFill="1" applyBorder="1"/>
    <xf numFmtId="2" fontId="0" fillId="10" borderId="0" xfId="0" applyNumberFormat="1" applyFill="1"/>
    <xf numFmtId="2" fontId="0" fillId="10" borderId="6" xfId="0" applyNumberFormat="1" applyFill="1" applyBorder="1"/>
    <xf numFmtId="2" fontId="0" fillId="11" borderId="5" xfId="0" applyNumberFormat="1" applyFill="1" applyBorder="1"/>
    <xf numFmtId="2" fontId="0" fillId="11" borderId="0" xfId="0" applyNumberFormat="1" applyFill="1"/>
    <xf numFmtId="2" fontId="0" fillId="11" borderId="6" xfId="0" applyNumberFormat="1" applyFill="1" applyBorder="1"/>
    <xf numFmtId="0" fontId="0" fillId="43" borderId="0" xfId="0" applyFill="1"/>
    <xf numFmtId="166" fontId="1" fillId="0" borderId="0" xfId="0" applyNumberFormat="1" applyFont="1"/>
    <xf numFmtId="170" fontId="1" fillId="0" borderId="0" xfId="0" applyNumberFormat="1" applyFont="1" applyAlignment="1">
      <alignment horizontal="center"/>
    </xf>
    <xf numFmtId="170" fontId="0" fillId="0" borderId="0" xfId="0" applyNumberFormat="1"/>
    <xf numFmtId="170" fontId="1" fillId="0" borderId="0" xfId="0" applyNumberFormat="1" applyFont="1" applyAlignment="1">
      <alignment horizontal="center" wrapText="1"/>
    </xf>
    <xf numFmtId="2" fontId="0" fillId="4" borderId="0" xfId="0" applyNumberFormat="1" applyFill="1" applyProtection="1">
      <protection locked="0"/>
    </xf>
    <xf numFmtId="2" fontId="0" fillId="43" borderId="0" xfId="0" applyNumberFormat="1" applyFill="1"/>
    <xf numFmtId="2" fontId="0" fillId="6" borderId="0" xfId="0" applyNumberFormat="1" applyFill="1" applyProtection="1">
      <protection locked="0"/>
    </xf>
    <xf numFmtId="2" fontId="0" fillId="43" borderId="0" xfId="0" applyNumberFormat="1" applyFill="1" applyProtection="1">
      <protection locked="0"/>
    </xf>
    <xf numFmtId="165" fontId="1" fillId="0" borderId="0" xfId="0" applyNumberFormat="1" applyFont="1" applyAlignment="1">
      <alignment horizontal="center"/>
    </xf>
    <xf numFmtId="4" fontId="1" fillId="0" borderId="0" xfId="0" applyNumberFormat="1" applyFont="1"/>
    <xf numFmtId="3" fontId="1" fillId="0" borderId="0" xfId="0" applyNumberFormat="1" applyFont="1"/>
    <xf numFmtId="0" fontId="5" fillId="0" borderId="0" xfId="2" applyFill="1" applyAlignment="1" applyProtection="1">
      <alignment horizontal="center"/>
    </xf>
    <xf numFmtId="0" fontId="5" fillId="0" borderId="0" xfId="2" applyFill="1" applyAlignment="1" applyProtection="1">
      <alignment horizontal="center" wrapText="1"/>
    </xf>
    <xf numFmtId="3" fontId="0" fillId="0" borderId="0" xfId="0" applyNumberFormat="1"/>
    <xf numFmtId="3" fontId="0" fillId="7" borderId="0" xfId="0" applyNumberFormat="1" applyFill="1" applyProtection="1">
      <protection locked="0"/>
    </xf>
    <xf numFmtId="0" fontId="1" fillId="44" borderId="0" xfId="0" applyFont="1" applyFill="1" applyAlignment="1" applyProtection="1">
      <alignment horizontal="center"/>
      <protection locked="0"/>
    </xf>
    <xf numFmtId="0" fontId="0" fillId="0" borderId="28" xfId="0" applyBorder="1" applyAlignment="1">
      <alignment horizontal="left"/>
    </xf>
    <xf numFmtId="9" fontId="0" fillId="0" borderId="13" xfId="0" applyNumberFormat="1" applyBorder="1"/>
    <xf numFmtId="0" fontId="18" fillId="0" borderId="3" xfId="2" applyFont="1" applyBorder="1" applyAlignment="1" applyProtection="1"/>
    <xf numFmtId="3" fontId="0" fillId="0" borderId="0" xfId="0" applyNumberFormat="1" applyAlignment="1">
      <alignment horizontal="left"/>
    </xf>
    <xf numFmtId="0" fontId="1" fillId="0" borderId="0" xfId="0" quotePrefix="1" applyFont="1" applyAlignment="1">
      <alignment horizontal="center"/>
    </xf>
    <xf numFmtId="0" fontId="0" fillId="0" borderId="29" xfId="0" applyBorder="1" applyAlignment="1">
      <alignment horizontal="left"/>
    </xf>
    <xf numFmtId="0" fontId="0" fillId="0" borderId="14" xfId="0" applyBorder="1" applyAlignment="1">
      <alignment horizontal="left"/>
    </xf>
    <xf numFmtId="4" fontId="0" fillId="0" borderId="14" xfId="0" applyNumberFormat="1" applyBorder="1"/>
    <xf numFmtId="0" fontId="0" fillId="0" borderId="30" xfId="0" applyBorder="1" applyAlignment="1">
      <alignment horizontal="left"/>
    </xf>
    <xf numFmtId="0" fontId="0" fillId="0" borderId="31" xfId="0" applyBorder="1" applyAlignment="1">
      <alignment horizontal="left"/>
    </xf>
    <xf numFmtId="0" fontId="0" fillId="0" borderId="32" xfId="0" applyBorder="1" applyAlignment="1">
      <alignment horizontal="left"/>
    </xf>
    <xf numFmtId="4" fontId="0" fillId="0" borderId="33" xfId="0" applyNumberFormat="1" applyBorder="1"/>
    <xf numFmtId="9" fontId="0" fillId="0" borderId="33" xfId="0" applyNumberFormat="1" applyBorder="1"/>
    <xf numFmtId="0" fontId="0" fillId="0" borderId="34" xfId="0" applyBorder="1" applyAlignment="1">
      <alignment horizontal="left"/>
    </xf>
    <xf numFmtId="0" fontId="0" fillId="0" borderId="35" xfId="0" applyBorder="1" applyAlignment="1">
      <alignment horizontal="left"/>
    </xf>
    <xf numFmtId="9" fontId="0" fillId="0" borderId="35" xfId="0" applyNumberFormat="1" applyBorder="1"/>
    <xf numFmtId="9" fontId="0" fillId="0" borderId="36" xfId="0" applyNumberFormat="1" applyBorder="1"/>
    <xf numFmtId="0" fontId="0" fillId="0" borderId="37" xfId="0" applyBorder="1" applyAlignment="1">
      <alignment horizontal="left"/>
    </xf>
    <xf numFmtId="4" fontId="0" fillId="0" borderId="37" xfId="0" applyNumberFormat="1" applyBorder="1"/>
    <xf numFmtId="0" fontId="0" fillId="0" borderId="3" xfId="0" applyBorder="1"/>
    <xf numFmtId="0" fontId="0" fillId="0" borderId="8" xfId="0" applyBorder="1"/>
    <xf numFmtId="0" fontId="38" fillId="0" borderId="0" xfId="0" applyFont="1" applyAlignment="1">
      <alignment horizontal="center"/>
    </xf>
    <xf numFmtId="164" fontId="0" fillId="0" borderId="13" xfId="0" applyNumberFormat="1" applyBorder="1" applyProtection="1">
      <protection locked="0"/>
    </xf>
    <xf numFmtId="164" fontId="0" fillId="0" borderId="29" xfId="0" applyNumberFormat="1" applyBorder="1"/>
    <xf numFmtId="164" fontId="0" fillId="0" borderId="29" xfId="0" applyNumberFormat="1" applyBorder="1" applyProtection="1">
      <protection locked="0"/>
    </xf>
    <xf numFmtId="164" fontId="0" fillId="0" borderId="13" xfId="0" applyNumberFormat="1" applyBorder="1"/>
    <xf numFmtId="164" fontId="0" fillId="0" borderId="31" xfId="0" applyNumberFormat="1" applyBorder="1" applyProtection="1">
      <protection locked="0"/>
    </xf>
    <xf numFmtId="164" fontId="0" fillId="0" borderId="33" xfId="0" applyNumberFormat="1" applyBorder="1"/>
    <xf numFmtId="164" fontId="0" fillId="0" borderId="31" xfId="0" applyNumberFormat="1" applyBorder="1"/>
    <xf numFmtId="164" fontId="1" fillId="0" borderId="13" xfId="0" applyNumberFormat="1" applyFont="1" applyBorder="1"/>
    <xf numFmtId="164" fontId="1" fillId="0" borderId="31" xfId="0" applyNumberFormat="1" applyFont="1" applyBorder="1"/>
    <xf numFmtId="10" fontId="1" fillId="0" borderId="13" xfId="0" applyNumberFormat="1" applyFont="1" applyBorder="1"/>
    <xf numFmtId="10" fontId="1" fillId="0" borderId="35" xfId="0" applyNumberFormat="1" applyFont="1" applyBorder="1"/>
    <xf numFmtId="164" fontId="0" fillId="0" borderId="0" xfId="0" applyNumberFormat="1" applyProtection="1">
      <protection locked="0"/>
    </xf>
    <xf numFmtId="3" fontId="0" fillId="0" borderId="0" xfId="0" applyNumberFormat="1" applyAlignment="1">
      <alignment horizontal="center"/>
    </xf>
    <xf numFmtId="0" fontId="40" fillId="0" borderId="13" xfId="0" applyFont="1" applyBorder="1" applyAlignment="1">
      <alignment horizontal="left"/>
    </xf>
    <xf numFmtId="2" fontId="5" fillId="0" borderId="0" xfId="2" applyNumberFormat="1" applyBorder="1" applyAlignment="1" applyProtection="1"/>
    <xf numFmtId="49" fontId="0" fillId="2" borderId="0" xfId="0" applyNumberFormat="1" applyFill="1" applyAlignment="1" applyProtection="1">
      <alignment horizontal="center"/>
      <protection locked="0"/>
    </xf>
    <xf numFmtId="1" fontId="0" fillId="2" borderId="11" xfId="0" quotePrefix="1" applyNumberFormat="1" applyFill="1" applyBorder="1" applyProtection="1">
      <protection locked="0"/>
    </xf>
    <xf numFmtId="0" fontId="18" fillId="0" borderId="0" xfId="2" quotePrefix="1" applyFont="1" applyBorder="1" applyAlignment="1" applyProtection="1">
      <alignment horizontal="left"/>
    </xf>
    <xf numFmtId="0" fontId="18" fillId="0" borderId="8" xfId="2" quotePrefix="1" applyFont="1" applyBorder="1" applyAlignment="1" applyProtection="1">
      <alignment horizontal="left"/>
    </xf>
    <xf numFmtId="1" fontId="0" fillId="0" borderId="13" xfId="0" applyNumberFormat="1" applyBorder="1"/>
    <xf numFmtId="0" fontId="0" fillId="0" borderId="38" xfId="0" applyBorder="1" applyAlignment="1">
      <alignment horizontal="left"/>
    </xf>
    <xf numFmtId="4" fontId="0" fillId="0" borderId="38" xfId="0" applyNumberFormat="1" applyBorder="1"/>
    <xf numFmtId="164" fontId="1" fillId="0" borderId="14" xfId="0" applyNumberFormat="1" applyFont="1" applyBorder="1"/>
    <xf numFmtId="164" fontId="0" fillId="0" borderId="14" xfId="0" applyNumberFormat="1" applyBorder="1" applyProtection="1">
      <protection locked="0"/>
    </xf>
    <xf numFmtId="0" fontId="0" fillId="0" borderId="39" xfId="0" applyBorder="1" applyAlignment="1">
      <alignment horizontal="left"/>
    </xf>
    <xf numFmtId="0" fontId="1" fillId="0" borderId="35" xfId="0" applyFont="1" applyBorder="1" applyAlignment="1">
      <alignment horizontal="center" wrapText="1"/>
    </xf>
    <xf numFmtId="0" fontId="1" fillId="0" borderId="35" xfId="0" applyFont="1" applyBorder="1" applyAlignment="1">
      <alignment horizontal="center"/>
    </xf>
    <xf numFmtId="0" fontId="1" fillId="45" borderId="13" xfId="0" applyFont="1" applyFill="1" applyBorder="1" applyAlignment="1">
      <alignment horizontal="left"/>
    </xf>
    <xf numFmtId="10" fontId="1" fillId="45" borderId="13" xfId="0" applyNumberFormat="1" applyFont="1" applyFill="1" applyBorder="1"/>
    <xf numFmtId="0" fontId="41" fillId="46" borderId="13" xfId="0" applyFont="1" applyFill="1" applyBorder="1" applyAlignment="1">
      <alignment horizontal="left"/>
    </xf>
    <xf numFmtId="10" fontId="41" fillId="46" borderId="13" xfId="0" applyNumberFormat="1" applyFont="1" applyFill="1" applyBorder="1"/>
    <xf numFmtId="0" fontId="0" fillId="47" borderId="13" xfId="0" applyFill="1" applyBorder="1" applyAlignment="1">
      <alignment horizontal="left"/>
    </xf>
    <xf numFmtId="3" fontId="0" fillId="47" borderId="13" xfId="0" applyNumberFormat="1" applyFill="1" applyBorder="1"/>
    <xf numFmtId="0" fontId="0" fillId="48" borderId="13" xfId="0" applyFill="1" applyBorder="1" applyAlignment="1">
      <alignment horizontal="left"/>
    </xf>
    <xf numFmtId="4" fontId="0" fillId="48" borderId="13" xfId="0" applyNumberFormat="1" applyFill="1" applyBorder="1"/>
    <xf numFmtId="169" fontId="0" fillId="0" borderId="0" xfId="0" applyNumberFormat="1"/>
    <xf numFmtId="0" fontId="18" fillId="0" borderId="8" xfId="2" quotePrefix="1" applyFont="1" applyBorder="1" applyAlignment="1" applyProtection="1">
      <alignment horizontal="center"/>
    </xf>
    <xf numFmtId="0" fontId="42" fillId="0" borderId="0" xfId="2" applyFont="1" applyBorder="1" applyAlignment="1" applyProtection="1">
      <alignment horizontal="left"/>
    </xf>
    <xf numFmtId="0" fontId="40" fillId="0" borderId="0" xfId="0" applyFont="1"/>
    <xf numFmtId="0" fontId="5" fillId="0" borderId="4" xfId="2" quotePrefix="1" applyBorder="1" applyAlignment="1" applyProtection="1"/>
    <xf numFmtId="0" fontId="5" fillId="0" borderId="6" xfId="2" quotePrefix="1" applyBorder="1" applyAlignment="1" applyProtection="1"/>
    <xf numFmtId="0" fontId="0" fillId="0" borderId="5" xfId="0" applyBorder="1" applyAlignment="1">
      <alignment horizontal="center"/>
    </xf>
    <xf numFmtId="0" fontId="5" fillId="0" borderId="9" xfId="2" quotePrefix="1" applyBorder="1" applyAlignment="1" applyProtection="1"/>
    <xf numFmtId="0" fontId="37" fillId="0" borderId="0" xfId="2" quotePrefix="1" applyFont="1" applyBorder="1" applyAlignment="1" applyProtection="1"/>
    <xf numFmtId="0" fontId="18" fillId="0" borderId="0" xfId="2" quotePrefix="1" applyFont="1" applyBorder="1" applyAlignment="1" applyProtection="1"/>
    <xf numFmtId="0" fontId="0" fillId="44" borderId="0" xfId="0" applyFill="1"/>
    <xf numFmtId="0" fontId="1" fillId="0" borderId="14" xfId="0" applyFont="1" applyBorder="1" applyAlignment="1">
      <alignment horizontal="center" wrapText="1"/>
    </xf>
    <xf numFmtId="2" fontId="0" fillId="0" borderId="5" xfId="0" applyNumberFormat="1" applyBorder="1" applyAlignment="1">
      <alignment horizontal="center"/>
    </xf>
    <xf numFmtId="2" fontId="1" fillId="0" borderId="6" xfId="0" applyNumberFormat="1" applyFont="1" applyBorder="1" applyAlignment="1">
      <alignment horizontal="center" wrapText="1"/>
    </xf>
    <xf numFmtId="2" fontId="0" fillId="0" borderId="0" xfId="0" applyNumberFormat="1" applyAlignment="1">
      <alignment horizontal="center"/>
    </xf>
    <xf numFmtId="0" fontId="0" fillId="0" borderId="12" xfId="0" applyBorder="1" applyAlignment="1">
      <alignment horizontal="center"/>
    </xf>
    <xf numFmtId="2" fontId="0" fillId="0" borderId="12" xfId="0" applyNumberFormat="1" applyBorder="1" applyAlignment="1">
      <alignment horizontal="center"/>
    </xf>
    <xf numFmtId="166" fontId="0" fillId="2" borderId="3" xfId="0" applyNumberFormat="1" applyFill="1" applyBorder="1" applyProtection="1">
      <protection locked="0"/>
    </xf>
    <xf numFmtId="166" fontId="0" fillId="2" borderId="8" xfId="0" applyNumberFormat="1" applyFill="1" applyBorder="1" applyProtection="1">
      <protection locked="0"/>
    </xf>
    <xf numFmtId="4" fontId="0" fillId="2" borderId="3" xfId="0" applyNumberFormat="1" applyFill="1" applyBorder="1" applyProtection="1">
      <protection locked="0"/>
    </xf>
    <xf numFmtId="4" fontId="0" fillId="2" borderId="0" xfId="0" applyNumberFormat="1" applyFill="1" applyProtection="1">
      <protection locked="0"/>
    </xf>
    <xf numFmtId="171" fontId="0" fillId="0" borderId="13" xfId="0" applyNumberFormat="1" applyBorder="1"/>
    <xf numFmtId="172" fontId="0" fillId="0" borderId="13" xfId="0" applyNumberFormat="1" applyBorder="1"/>
    <xf numFmtId="0" fontId="0" fillId="4" borderId="0" xfId="0" applyFill="1"/>
    <xf numFmtId="17" fontId="0" fillId="43" borderId="0" xfId="0" applyNumberFormat="1" applyFill="1"/>
    <xf numFmtId="2" fontId="0" fillId="49" borderId="5" xfId="0" applyNumberFormat="1" applyFill="1" applyBorder="1"/>
    <xf numFmtId="2" fontId="0" fillId="49" borderId="6" xfId="0" applyNumberFormat="1" applyFill="1" applyBorder="1"/>
    <xf numFmtId="2" fontId="0" fillId="8" borderId="5" xfId="0" applyNumberFormat="1" applyFill="1" applyBorder="1"/>
    <xf numFmtId="2" fontId="0" fillId="8" borderId="6" xfId="0" applyNumberFormat="1" applyFill="1" applyBorder="1"/>
    <xf numFmtId="2" fontId="1" fillId="0" borderId="13" xfId="0" applyNumberFormat="1" applyFont="1" applyBorder="1" applyAlignment="1">
      <alignment horizontal="center" wrapText="1"/>
    </xf>
    <xf numFmtId="3" fontId="1" fillId="0" borderId="13" xfId="0" applyNumberFormat="1" applyFont="1" applyBorder="1"/>
    <xf numFmtId="3" fontId="1" fillId="9" borderId="13" xfId="0" applyNumberFormat="1" applyFont="1" applyFill="1" applyBorder="1"/>
    <xf numFmtId="3" fontId="0" fillId="9" borderId="13" xfId="0" applyNumberFormat="1" applyFill="1" applyBorder="1"/>
    <xf numFmtId="2" fontId="1" fillId="0" borderId="0" xfId="0" applyNumberFormat="1" applyFont="1" applyAlignment="1">
      <alignment horizontal="left" wrapText="1"/>
    </xf>
    <xf numFmtId="9" fontId="0" fillId="8" borderId="0" xfId="0" applyNumberFormat="1" applyFill="1" applyProtection="1">
      <protection locked="0"/>
    </xf>
    <xf numFmtId="17" fontId="0" fillId="50" borderId="0" xfId="0" applyNumberFormat="1" applyFill="1"/>
    <xf numFmtId="0" fontId="5" fillId="0" borderId="0" xfId="2" applyAlignment="1" applyProtection="1">
      <alignment horizontal="center"/>
    </xf>
    <xf numFmtId="0" fontId="5" fillId="0" borderId="0" xfId="2" applyBorder="1" applyAlignment="1" applyProtection="1"/>
    <xf numFmtId="0" fontId="11" fillId="0" borderId="0" xfId="2" applyFont="1" applyBorder="1" applyAlignment="1" applyProtection="1">
      <alignment horizontal="center" vertical="center"/>
    </xf>
    <xf numFmtId="2" fontId="0" fillId="10" borderId="6" xfId="0" applyNumberFormat="1" applyFill="1" applyBorder="1" applyAlignment="1">
      <alignment wrapText="1"/>
    </xf>
    <xf numFmtId="173" fontId="0" fillId="0" borderId="0" xfId="0" applyNumberFormat="1"/>
    <xf numFmtId="3" fontId="0" fillId="0" borderId="0" xfId="0" applyNumberFormat="1" applyProtection="1">
      <protection locked="0"/>
    </xf>
    <xf numFmtId="0" fontId="0" fillId="7" borderId="13" xfId="0" applyFill="1" applyBorder="1" applyAlignment="1" applyProtection="1">
      <alignment horizontal="center"/>
      <protection locked="0"/>
    </xf>
    <xf numFmtId="0" fontId="1" fillId="0" borderId="0" xfId="0" applyFont="1" applyAlignment="1">
      <alignment horizontal="center"/>
    </xf>
    <xf numFmtId="0" fontId="1" fillId="0" borderId="5" xfId="0" quotePrefix="1" applyFont="1" applyBorder="1" applyAlignment="1">
      <alignment horizontal="left"/>
    </xf>
    <xf numFmtId="0" fontId="1" fillId="0" borderId="0" xfId="0" applyFont="1" applyAlignment="1">
      <alignment horizontal="left"/>
    </xf>
    <xf numFmtId="0" fontId="1" fillId="0" borderId="6" xfId="0" applyFont="1" applyBorder="1" applyAlignment="1">
      <alignment horizontal="left"/>
    </xf>
    <xf numFmtId="0" fontId="10" fillId="0" borderId="2" xfId="2" applyFont="1" applyBorder="1" applyAlignment="1" applyProtection="1">
      <alignment horizontal="left"/>
    </xf>
    <xf numFmtId="0" fontId="10" fillId="0" borderId="3" xfId="2" applyFont="1" applyBorder="1" applyAlignment="1" applyProtection="1">
      <alignment horizontal="left"/>
    </xf>
    <xf numFmtId="0" fontId="10" fillId="0" borderId="4" xfId="2" applyFont="1" applyBorder="1" applyAlignment="1" applyProtection="1">
      <alignment horizontal="left"/>
    </xf>
    <xf numFmtId="0" fontId="1" fillId="0" borderId="0" xfId="0" quotePrefix="1" applyFont="1" applyAlignment="1">
      <alignment horizontal="left"/>
    </xf>
    <xf numFmtId="0" fontId="1" fillId="0" borderId="6" xfId="0" quotePrefix="1" applyFont="1" applyBorder="1" applyAlignment="1">
      <alignment horizontal="left"/>
    </xf>
    <xf numFmtId="0" fontId="1" fillId="0" borderId="7" xfId="0" quotePrefix="1" applyFont="1" applyBorder="1" applyAlignment="1">
      <alignment horizontal="left"/>
    </xf>
    <xf numFmtId="0" fontId="1" fillId="0" borderId="8" xfId="0" quotePrefix="1" applyFont="1" applyBorder="1" applyAlignment="1">
      <alignment horizontal="left"/>
    </xf>
    <xf numFmtId="0" fontId="1" fillId="0" borderId="9" xfId="0" quotePrefix="1" applyFont="1" applyBorder="1" applyAlignment="1">
      <alignment horizontal="left"/>
    </xf>
    <xf numFmtId="0" fontId="11" fillId="0" borderId="0" xfId="2" applyFont="1" applyAlignment="1" applyProtection="1">
      <alignment horizontal="center"/>
    </xf>
    <xf numFmtId="0" fontId="10" fillId="0" borderId="5" xfId="2" quotePrefix="1" applyFont="1" applyBorder="1" applyAlignment="1" applyProtection="1">
      <alignment horizontal="left"/>
    </xf>
    <xf numFmtId="0" fontId="10" fillId="0" borderId="0" xfId="2" quotePrefix="1" applyFont="1" applyBorder="1" applyAlignment="1" applyProtection="1">
      <alignment horizontal="left"/>
    </xf>
    <xf numFmtId="0" fontId="10" fillId="0" borderId="6" xfId="2" quotePrefix="1" applyFont="1" applyBorder="1" applyAlignment="1" applyProtection="1">
      <alignment horizontal="left"/>
    </xf>
    <xf numFmtId="0" fontId="15" fillId="4" borderId="5" xfId="2" applyFont="1" applyFill="1" applyBorder="1" applyAlignment="1" applyProtection="1">
      <alignment horizontal="center"/>
    </xf>
    <xf numFmtId="0" fontId="15" fillId="4" borderId="0" xfId="2" applyFont="1" applyFill="1" applyBorder="1" applyAlignment="1" applyProtection="1">
      <alignment horizontal="center"/>
    </xf>
    <xf numFmtId="0" fontId="15" fillId="4" borderId="6" xfId="2" applyFont="1" applyFill="1" applyBorder="1" applyAlignment="1" applyProtection="1">
      <alignment horizontal="center"/>
    </xf>
    <xf numFmtId="0" fontId="16" fillId="4" borderId="0" xfId="2" applyFont="1" applyFill="1" applyAlignment="1" applyProtection="1">
      <alignment horizontal="center"/>
    </xf>
    <xf numFmtId="0" fontId="16" fillId="4" borderId="6" xfId="2" applyFont="1" applyFill="1" applyBorder="1" applyAlignment="1" applyProtection="1">
      <alignment horizontal="center"/>
    </xf>
    <xf numFmtId="0" fontId="5" fillId="0" borderId="0" xfId="2" quotePrefix="1" applyAlignment="1" applyProtection="1">
      <alignment horizontal="left"/>
    </xf>
    <xf numFmtId="0" fontId="5" fillId="0" borderId="6" xfId="2" quotePrefix="1" applyBorder="1" applyAlignment="1" applyProtection="1">
      <alignment horizontal="left"/>
    </xf>
    <xf numFmtId="2" fontId="1" fillId="0" borderId="5" xfId="0" applyNumberFormat="1" applyFont="1" applyBorder="1" applyAlignment="1">
      <alignment horizontal="center"/>
    </xf>
    <xf numFmtId="2" fontId="1" fillId="0" borderId="6" xfId="0" applyNumberFormat="1" applyFont="1" applyBorder="1" applyAlignment="1">
      <alignment horizontal="center"/>
    </xf>
    <xf numFmtId="2" fontId="0" fillId="0" borderId="5" xfId="0" applyNumberFormat="1" applyBorder="1" applyAlignment="1">
      <alignment horizontal="center"/>
    </xf>
    <xf numFmtId="2" fontId="0" fillId="0" borderId="6" xfId="0" applyNumberFormat="1" applyBorder="1" applyAlignment="1">
      <alignment horizontal="center"/>
    </xf>
    <xf numFmtId="2" fontId="0" fillId="0" borderId="0" xfId="0" applyNumberFormat="1" applyAlignment="1">
      <alignment horizontal="center"/>
    </xf>
    <xf numFmtId="2" fontId="1" fillId="0" borderId="0" xfId="0" applyNumberFormat="1" applyFont="1" applyAlignment="1">
      <alignment horizontal="center"/>
    </xf>
    <xf numFmtId="3" fontId="1" fillId="0" borderId="12" xfId="0" applyNumberFormat="1" applyFont="1" applyBorder="1" applyAlignment="1">
      <alignment horizontal="center" wrapText="1"/>
    </xf>
    <xf numFmtId="3" fontId="1" fillId="0" borderId="12" xfId="0" applyNumberFormat="1"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0" xfId="0" applyAlignment="1">
      <alignment horizontal="center"/>
    </xf>
    <xf numFmtId="0" fontId="1" fillId="0" borderId="12" xfId="0" applyFont="1" applyBorder="1" applyAlignment="1">
      <alignment horizontal="center" wrapText="1"/>
    </xf>
    <xf numFmtId="0" fontId="1" fillId="0" borderId="12"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2" fontId="1" fillId="0" borderId="2" xfId="0" applyNumberFormat="1" applyFont="1" applyBorder="1" applyAlignment="1">
      <alignment horizontal="center" vertical="center" wrapText="1"/>
    </xf>
    <xf numFmtId="2" fontId="1" fillId="0" borderId="5" xfId="0" applyNumberFormat="1" applyFont="1" applyBorder="1" applyAlignment="1">
      <alignment horizontal="center" vertical="center" wrapText="1"/>
    </xf>
    <xf numFmtId="2" fontId="1" fillId="0" borderId="7" xfId="0" applyNumberFormat="1" applyFont="1" applyBorder="1" applyAlignment="1">
      <alignment horizontal="center" vertical="center" wrapText="1"/>
    </xf>
    <xf numFmtId="0" fontId="16" fillId="4" borderId="0" xfId="2" applyFont="1" applyFill="1" applyAlignment="1" applyProtection="1">
      <alignment horizontal="center"/>
      <protection locked="0"/>
    </xf>
    <xf numFmtId="2" fontId="1" fillId="0" borderId="2" xfId="0" applyNumberFormat="1" applyFont="1" applyBorder="1" applyAlignment="1">
      <alignment horizontal="center" vertical="center"/>
    </xf>
    <xf numFmtId="2" fontId="1" fillId="0" borderId="7" xfId="0" applyNumberFormat="1" applyFont="1" applyBorder="1" applyAlignment="1">
      <alignment horizontal="center" vertical="center"/>
    </xf>
    <xf numFmtId="2" fontId="1" fillId="0" borderId="5" xfId="0" applyNumberFormat="1" applyFont="1" applyBorder="1" applyAlignment="1">
      <alignment horizontal="center" vertical="center"/>
    </xf>
    <xf numFmtId="0" fontId="0" fillId="0" borderId="0" xfId="0" applyAlignment="1" applyProtection="1">
      <alignment horizontal="center"/>
      <protection locked="0"/>
    </xf>
    <xf numFmtId="0" fontId="1" fillId="0" borderId="13" xfId="0" applyFont="1" applyBorder="1" applyAlignment="1">
      <alignment horizontal="center"/>
    </xf>
    <xf numFmtId="0" fontId="36" fillId="4" borderId="18" xfId="0" applyFont="1" applyFill="1" applyBorder="1" applyAlignment="1">
      <alignment horizontal="left"/>
    </xf>
    <xf numFmtId="0" fontId="1" fillId="4" borderId="13" xfId="0" applyFont="1" applyFill="1" applyBorder="1" applyAlignment="1">
      <alignment horizontal="center" vertical="center" wrapText="1"/>
    </xf>
    <xf numFmtId="0" fontId="5" fillId="0" borderId="0" xfId="2" applyAlignment="1" applyProtection="1">
      <alignment horizontal="left"/>
    </xf>
    <xf numFmtId="0" fontId="0" fillId="0" borderId="11" xfId="0" applyBorder="1" applyAlignment="1">
      <alignment horizontal="center" vertical="center"/>
    </xf>
    <xf numFmtId="0" fontId="0" fillId="0" borderId="10" xfId="0" applyBorder="1" applyAlignment="1">
      <alignment horizontal="center" vertical="center"/>
    </xf>
    <xf numFmtId="0" fontId="0" fillId="0" borderId="3" xfId="0" applyBorder="1" applyAlignment="1">
      <alignment horizontal="center" vertical="center" wrapText="1"/>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0" fontId="0" fillId="0" borderId="6" xfId="0" applyBorder="1" applyAlignment="1">
      <alignment horizontal="center" vertical="center"/>
    </xf>
    <xf numFmtId="165" fontId="1" fillId="0" borderId="0" xfId="0" applyNumberFormat="1" applyFont="1" applyAlignment="1">
      <alignment horizontal="center"/>
    </xf>
    <xf numFmtId="0" fontId="8" fillId="4" borderId="0" xfId="0" applyFont="1" applyFill="1" applyAlignment="1">
      <alignment horizontal="center"/>
    </xf>
    <xf numFmtId="0" fontId="0" fillId="0" borderId="15" xfId="0" applyBorder="1" applyAlignment="1">
      <alignment horizontal="right"/>
    </xf>
    <xf numFmtId="0" fontId="0" fillId="0" borderId="16" xfId="0" applyBorder="1" applyAlignment="1">
      <alignment horizontal="right"/>
    </xf>
    <xf numFmtId="0" fontId="0" fillId="0" borderId="15" xfId="0" applyBorder="1" applyAlignment="1">
      <alignment horizontal="center"/>
    </xf>
    <xf numFmtId="0" fontId="0" fillId="0" borderId="16" xfId="0" applyBorder="1" applyAlignment="1">
      <alignment horizontal="center"/>
    </xf>
    <xf numFmtId="0" fontId="0" fillId="0" borderId="0" xfId="0" applyAlignment="1">
      <alignment horizontal="left"/>
    </xf>
    <xf numFmtId="169" fontId="8" fillId="4" borderId="0" xfId="0" applyNumberFormat="1" applyFont="1" applyFill="1" applyAlignment="1">
      <alignment horizontal="center"/>
    </xf>
    <xf numFmtId="0" fontId="7" fillId="4" borderId="0" xfId="0" applyFont="1" applyFill="1" applyAlignment="1">
      <alignment horizontal="center"/>
    </xf>
    <xf numFmtId="4" fontId="0" fillId="0" borderId="15" xfId="0" applyNumberFormat="1" applyBorder="1" applyAlignment="1">
      <alignment horizontal="left"/>
    </xf>
    <xf numFmtId="4" fontId="0" fillId="0" borderId="28" xfId="0" applyNumberFormat="1" applyBorder="1" applyAlignment="1">
      <alignment horizontal="left"/>
    </xf>
    <xf numFmtId="4" fontId="0" fillId="0" borderId="16" xfId="0" applyNumberFormat="1" applyBorder="1" applyAlignment="1">
      <alignment horizontal="left"/>
    </xf>
    <xf numFmtId="0" fontId="0" fillId="0" borderId="15" xfId="0" applyBorder="1" applyAlignment="1">
      <alignment horizontal="left"/>
    </xf>
    <xf numFmtId="0" fontId="0" fillId="0" borderId="28" xfId="0" applyBorder="1" applyAlignment="1">
      <alignment horizontal="left"/>
    </xf>
    <xf numFmtId="0" fontId="0" fillId="0" borderId="16" xfId="0" applyBorder="1" applyAlignment="1">
      <alignment horizontal="left"/>
    </xf>
    <xf numFmtId="0" fontId="8" fillId="4" borderId="6" xfId="0" applyFont="1" applyFill="1" applyBorder="1" applyAlignment="1">
      <alignment horizontal="center"/>
    </xf>
    <xf numFmtId="0" fontId="5" fillId="0" borderId="0" xfId="2" applyAlignment="1" applyProtection="1">
      <alignment horizontal="center"/>
    </xf>
    <xf numFmtId="0" fontId="0" fillId="8" borderId="0" xfId="0" applyFill="1" applyAlignment="1" applyProtection="1">
      <alignment horizontal="center"/>
      <protection locked="0"/>
    </xf>
    <xf numFmtId="0" fontId="10" fillId="0" borderId="0" xfId="2" applyFont="1" applyAlignment="1" applyProtection="1">
      <alignment horizontal="left"/>
    </xf>
    <xf numFmtId="0" fontId="10" fillId="0" borderId="0" xfId="2" quotePrefix="1" applyFont="1" applyAlignment="1" applyProtection="1">
      <alignment horizontal="left"/>
    </xf>
    <xf numFmtId="0" fontId="5" fillId="0" borderId="0" xfId="2" applyAlignment="1" applyProtection="1">
      <alignment horizontal="left" wrapText="1"/>
    </xf>
    <xf numFmtId="0" fontId="0" fillId="0" borderId="0" xfId="0" applyAlignment="1">
      <alignment horizontal="center" wrapText="1"/>
    </xf>
    <xf numFmtId="0" fontId="14" fillId="0" borderId="0" xfId="0" applyFont="1" applyAlignment="1">
      <alignment horizontal="left" wrapText="1"/>
    </xf>
  </cellXfs>
  <cellStyles count="44">
    <cellStyle name="20% - Énfasis1" xfId="21" builtinId="30" customBuiltin="1"/>
    <cellStyle name="20% - Énfasis2" xfId="25" builtinId="34" customBuiltin="1"/>
    <cellStyle name="20% - Énfasis3" xfId="29" builtinId="38" customBuiltin="1"/>
    <cellStyle name="20% - Énfasis4" xfId="33" builtinId="42" customBuiltin="1"/>
    <cellStyle name="20% - Énfasis5" xfId="37" builtinId="46" customBuiltin="1"/>
    <cellStyle name="20% - Énfasis6" xfId="41" builtinId="50" customBuiltin="1"/>
    <cellStyle name="40% - Énfasis1" xfId="22" builtinId="31" customBuiltin="1"/>
    <cellStyle name="40% - Énfasis2" xfId="26" builtinId="35" customBuiltin="1"/>
    <cellStyle name="40% - Énfasis3" xfId="30" builtinId="39" customBuiltin="1"/>
    <cellStyle name="40% - Énfasis4" xfId="34" builtinId="43" customBuiltin="1"/>
    <cellStyle name="40% - Énfasis5" xfId="38" builtinId="47" customBuiltin="1"/>
    <cellStyle name="40% - Énfasis6" xfId="42" builtinId="51" customBuiltin="1"/>
    <cellStyle name="60% - Énfasis1" xfId="23" builtinId="32" customBuiltin="1"/>
    <cellStyle name="60% - Énfasis2" xfId="27" builtinId="36" customBuiltin="1"/>
    <cellStyle name="60% - Énfasis3" xfId="31" builtinId="40" customBuiltin="1"/>
    <cellStyle name="60% - Énfasis4" xfId="35" builtinId="44" customBuiltin="1"/>
    <cellStyle name="60% - Énfasis5" xfId="39" builtinId="48" customBuiltin="1"/>
    <cellStyle name="60% - Énfasis6" xfId="43" builtinId="52" customBuiltin="1"/>
    <cellStyle name="Bueno" xfId="8" builtinId="26" customBuiltin="1"/>
    <cellStyle name="Cálculo" xfId="13" builtinId="22" customBuiltin="1"/>
    <cellStyle name="Celda de comprobación" xfId="15" builtinId="23" customBuiltin="1"/>
    <cellStyle name="Celda vinculada" xfId="14" builtinId="24" customBuiltin="1"/>
    <cellStyle name="Encabezado 1" xfId="4" builtinId="16" customBuiltin="1"/>
    <cellStyle name="Encabezado 4" xfId="7" builtinId="19" customBuiltin="1"/>
    <cellStyle name="Énfasis1" xfId="20" builtinId="29" customBuiltin="1"/>
    <cellStyle name="Énfasis2" xfId="24" builtinId="33" customBuiltin="1"/>
    <cellStyle name="Énfasis3" xfId="28" builtinId="37" customBuiltin="1"/>
    <cellStyle name="Énfasis4" xfId="32" builtinId="41" customBuiltin="1"/>
    <cellStyle name="Énfasis5" xfId="36" builtinId="45" customBuiltin="1"/>
    <cellStyle name="Énfasis6" xfId="40" builtinId="49" customBuiltin="1"/>
    <cellStyle name="Entrada" xfId="11" builtinId="20" customBuiltin="1"/>
    <cellStyle name="Hipervínculo" xfId="2" builtinId="8"/>
    <cellStyle name="Incorrecto" xfId="9" builtinId="27" customBuiltin="1"/>
    <cellStyle name="Neutral" xfId="10" builtinId="28" customBuiltin="1"/>
    <cellStyle name="Normal" xfId="0" builtinId="0"/>
    <cellStyle name="Normal 2" xfId="1" xr:uid="{00000000-0005-0000-0000-000022000000}"/>
    <cellStyle name="Notas" xfId="17" builtinId="10" customBuiltin="1"/>
    <cellStyle name="Salida" xfId="12" builtinId="21" customBuiltin="1"/>
    <cellStyle name="Texto de advertencia" xfId="16" builtinId="11" customBuiltin="1"/>
    <cellStyle name="Texto explicativo" xfId="18" builtinId="53" customBuiltin="1"/>
    <cellStyle name="Título" xfId="3" builtinId="15" customBuiltin="1"/>
    <cellStyle name="Título 2" xfId="5" builtinId="17" customBuiltin="1"/>
    <cellStyle name="Título 3" xfId="6" builtinId="18" customBuiltin="1"/>
    <cellStyle name="Total" xfId="19" builtinId="25" customBuiltin="1"/>
  </cellStyles>
  <dxfs count="11">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s>
  <tableStyles count="0" defaultTableStyle="TableStyleMedium9" defaultPivotStyle="PivotStyleLight16"/>
  <colors>
    <mruColors>
      <color rgb="FF00FF00"/>
      <color rgb="FFFF99FF"/>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723900</xdr:colOff>
      <xdr:row>1</xdr:row>
      <xdr:rowOff>47624</xdr:rowOff>
    </xdr:from>
    <xdr:to>
      <xdr:col>8</xdr:col>
      <xdr:colOff>723900</xdr:colOff>
      <xdr:row>6</xdr:row>
      <xdr:rowOff>180975</xdr:rowOff>
    </xdr:to>
    <xdr:pic>
      <xdr:nvPicPr>
        <xdr:cNvPr id="2" name="Picture 5">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895850" y="47624"/>
          <a:ext cx="1524000" cy="1466851"/>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336550</xdr:colOff>
          <xdr:row>0</xdr:row>
          <xdr:rowOff>6350</xdr:rowOff>
        </xdr:from>
        <xdr:to>
          <xdr:col>2</xdr:col>
          <xdr:colOff>0</xdr:colOff>
          <xdr:row>1</xdr:row>
          <xdr:rowOff>0</xdr:rowOff>
        </xdr:to>
        <xdr:sp macro="" textlink="">
          <xdr:nvSpPr>
            <xdr:cNvPr id="301839" name="Button 188175" descr="CALCULAR" hidden="1">
              <a:extLst>
                <a:ext uri="{63B3BB69-23CF-44E3-9099-C40C66FF867C}">
                  <a14:compatExt spid="_x0000_s301839"/>
                </a:ext>
                <a:ext uri="{FF2B5EF4-FFF2-40B4-BE49-F238E27FC236}">
                  <a16:creationId xmlns:a16="http://schemas.microsoft.com/office/drawing/2014/main" id="{FB317ABA-FD82-9B20-18FD-C568F3EA7D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FF0000"/>
                  </a:solidFill>
                  <a:latin typeface="Calibri"/>
                  <a:ea typeface="Calibri"/>
                  <a:cs typeface="Calibri"/>
                </a:rPr>
                <a:t>&gt;&gt;&gt;  CALCULAR  &lt;&lt;&lt;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8</xdr:col>
      <xdr:colOff>64608</xdr:colOff>
      <xdr:row>1</xdr:row>
      <xdr:rowOff>57150</xdr:rowOff>
    </xdr:from>
    <xdr:to>
      <xdr:col>8</xdr:col>
      <xdr:colOff>1514475</xdr:colOff>
      <xdr:row>8</xdr:row>
      <xdr:rowOff>57150</xdr:rowOff>
    </xdr:to>
    <xdr:pic>
      <xdr:nvPicPr>
        <xdr:cNvPr id="2" name="Picture 5">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08283" y="390525"/>
          <a:ext cx="1449867" cy="1333500"/>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321782</xdr:colOff>
      <xdr:row>0</xdr:row>
      <xdr:rowOff>52180</xdr:rowOff>
    </xdr:from>
    <xdr:to>
      <xdr:col>6</xdr:col>
      <xdr:colOff>687912</xdr:colOff>
      <xdr:row>4</xdr:row>
      <xdr:rowOff>361950</xdr:rowOff>
    </xdr:to>
    <xdr:pic>
      <xdr:nvPicPr>
        <xdr:cNvPr id="2" name="Picture 5">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293707" y="52180"/>
          <a:ext cx="1166229" cy="1071770"/>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64608</xdr:colOff>
      <xdr:row>14</xdr:row>
      <xdr:rowOff>57150</xdr:rowOff>
    </xdr:from>
    <xdr:to>
      <xdr:col>0</xdr:col>
      <xdr:colOff>1514475</xdr:colOff>
      <xdr:row>21</xdr:row>
      <xdr:rowOff>57150</xdr:rowOff>
    </xdr:to>
    <xdr:pic>
      <xdr:nvPicPr>
        <xdr:cNvPr id="2" name="Picture 5">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08283" y="390525"/>
          <a:ext cx="1449867" cy="1333500"/>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16983</xdr:colOff>
      <xdr:row>3</xdr:row>
      <xdr:rowOff>33130</xdr:rowOff>
    </xdr:from>
    <xdr:to>
      <xdr:col>12</xdr:col>
      <xdr:colOff>497374</xdr:colOff>
      <xdr:row>10</xdr:row>
      <xdr:rowOff>140804</xdr:rowOff>
    </xdr:to>
    <xdr:pic>
      <xdr:nvPicPr>
        <xdr:cNvPr id="3" name="Picture 5">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429918" y="604630"/>
          <a:ext cx="1524000" cy="1441174"/>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49701</xdr:colOff>
      <xdr:row>10</xdr:row>
      <xdr:rowOff>33130</xdr:rowOff>
    </xdr:from>
    <xdr:to>
      <xdr:col>9</xdr:col>
      <xdr:colOff>403594</xdr:colOff>
      <xdr:row>15</xdr:row>
      <xdr:rowOff>198783</xdr:rowOff>
    </xdr:to>
    <xdr:pic>
      <xdr:nvPicPr>
        <xdr:cNvPr id="2" name="Picture 5">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228527" y="1946413"/>
          <a:ext cx="1264980" cy="1217544"/>
        </a:xfrm>
        <a:prstGeom prst="rect">
          <a:avLst/>
        </a:prstGeom>
        <a:no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49701</xdr:colOff>
      <xdr:row>1</xdr:row>
      <xdr:rowOff>33130</xdr:rowOff>
    </xdr:from>
    <xdr:to>
      <xdr:col>11</xdr:col>
      <xdr:colOff>403595</xdr:colOff>
      <xdr:row>6</xdr:row>
      <xdr:rowOff>198783</xdr:rowOff>
    </xdr:to>
    <xdr:pic>
      <xdr:nvPicPr>
        <xdr:cNvPr id="4" name="Picture 5">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42658" y="231913"/>
          <a:ext cx="1264980" cy="1217544"/>
        </a:xfrm>
        <a:prstGeom prst="rect">
          <a:avLst/>
        </a:prstGeom>
        <a:noFill/>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733425</xdr:colOff>
      <xdr:row>6</xdr:row>
      <xdr:rowOff>38100</xdr:rowOff>
    </xdr:from>
    <xdr:to>
      <xdr:col>9</xdr:col>
      <xdr:colOff>0</xdr:colOff>
      <xdr:row>8</xdr:row>
      <xdr:rowOff>142875</xdr:rowOff>
    </xdr:to>
    <xdr:sp macro="" textlink="">
      <xdr:nvSpPr>
        <xdr:cNvPr id="2" name="1 Flecha abajo">
          <a:extLst>
            <a:ext uri="{FF2B5EF4-FFF2-40B4-BE49-F238E27FC236}">
              <a16:creationId xmlns:a16="http://schemas.microsoft.com/office/drawing/2014/main" id="{00000000-0008-0000-0A00-000002000000}"/>
            </a:ext>
          </a:extLst>
        </xdr:cNvPr>
        <xdr:cNvSpPr/>
      </xdr:nvSpPr>
      <xdr:spPr>
        <a:xfrm>
          <a:off x="6010275" y="1247775"/>
          <a:ext cx="685800" cy="4857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editAs="oneCell">
    <xdr:from>
      <xdr:col>10</xdr:col>
      <xdr:colOff>66675</xdr:colOff>
      <xdr:row>0</xdr:row>
      <xdr:rowOff>133350</xdr:rowOff>
    </xdr:from>
    <xdr:to>
      <xdr:col>12</xdr:col>
      <xdr:colOff>66675</xdr:colOff>
      <xdr:row>7</xdr:row>
      <xdr:rowOff>133350</xdr:rowOff>
    </xdr:to>
    <xdr:pic>
      <xdr:nvPicPr>
        <xdr:cNvPr id="3" name="Picture 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248525" y="133350"/>
          <a:ext cx="1400175" cy="1400175"/>
        </a:xfrm>
        <a:prstGeom prst="rect">
          <a:avLst/>
        </a:prstGeom>
        <a:noFill/>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695325</xdr:colOff>
      <xdr:row>5</xdr:row>
      <xdr:rowOff>189790</xdr:rowOff>
    </xdr:to>
    <xdr:pic>
      <xdr:nvPicPr>
        <xdr:cNvPr id="15362" name="Picture 2">
          <a:extLst>
            <a:ext uri="{FF2B5EF4-FFF2-40B4-BE49-F238E27FC236}">
              <a16:creationId xmlns:a16="http://schemas.microsoft.com/office/drawing/2014/main" id="{00000000-0008-0000-0B00-0000023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81325" cy="1189915"/>
        </a:xfrm>
        <a:prstGeom prst="rect">
          <a:avLst/>
        </a:prstGeom>
        <a:no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9525</xdr:colOff>
      <xdr:row>0</xdr:row>
      <xdr:rowOff>19051</xdr:rowOff>
    </xdr:from>
    <xdr:to>
      <xdr:col>1</xdr:col>
      <xdr:colOff>1063373</xdr:colOff>
      <xdr:row>11</xdr:row>
      <xdr:rowOff>9525</xdr:rowOff>
    </xdr:to>
    <xdr:pic>
      <xdr:nvPicPr>
        <xdr:cNvPr id="15362" name="Picture 2">
          <a:extLst>
            <a:ext uri="{FF2B5EF4-FFF2-40B4-BE49-F238E27FC236}">
              <a16:creationId xmlns:a16="http://schemas.microsoft.com/office/drawing/2014/main" id="{00000000-0008-0000-0C00-0000023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525" y="19051"/>
          <a:ext cx="1815848" cy="2085974"/>
        </a:xfrm>
        <a:prstGeom prst="rect">
          <a:avLst/>
        </a:prstGeom>
        <a:noFill/>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www.youtube.com/watch?v=BKym4k6urSA" TargetMode="External"/><Relationship Id="rId7" Type="http://schemas.openxmlformats.org/officeDocument/2006/relationships/printerSettings" Target="../printerSettings/printerSettings1.bin"/><Relationship Id="rId2" Type="http://schemas.openxmlformats.org/officeDocument/2006/relationships/hyperlink" Target="https://www.youtube.com/watch?v=b2k7VXu6pj0" TargetMode="External"/><Relationship Id="rId1" Type="http://schemas.openxmlformats.org/officeDocument/2006/relationships/hyperlink" Target="https://www.youtube.com/c/CarlosCodinaElGrinchEnerg%C3%A9tico/videos" TargetMode="External"/><Relationship Id="rId6" Type="http://schemas.openxmlformats.org/officeDocument/2006/relationships/hyperlink" Target="https://drive.google.com/file/d/1qni1W0sX_zZrOcg081BSpUlTtgCrFjr6/view?usp=sharing" TargetMode="External"/><Relationship Id="rId5" Type="http://schemas.openxmlformats.org/officeDocument/2006/relationships/hyperlink" Target="https://t.me/GrinchEnergetico" TargetMode="External"/><Relationship Id="rId10" Type="http://schemas.openxmlformats.org/officeDocument/2006/relationships/comments" Target="../comments1.xml"/><Relationship Id="rId4" Type="http://schemas.openxmlformats.org/officeDocument/2006/relationships/hyperlink" Target="mailto:jccodina@gmail.com"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proximaenergia.com/tarifas-luz/" TargetMode="External"/><Relationship Id="rId21" Type="http://schemas.openxmlformats.org/officeDocument/2006/relationships/hyperlink" Target="https://www.endesa.com/es/luz-y-gas/luz/one/tarifa-one-luz" TargetMode="External"/><Relationship Id="rId42" Type="http://schemas.openxmlformats.org/officeDocument/2006/relationships/hyperlink" Target="https://www.iberdrola.es/smart-mobility/plan-vehiculo-electrico" TargetMode="External"/><Relationship Id="rId63" Type="http://schemas.openxmlformats.org/officeDocument/2006/relationships/hyperlink" Target="https://octopusenergy.es/precios" TargetMode="External"/><Relationship Id="rId84" Type="http://schemas.openxmlformats.org/officeDocument/2006/relationships/hyperlink" Target="https://www.energianufri.com/tarifa-especial-luz" TargetMode="External"/><Relationship Id="rId138" Type="http://schemas.openxmlformats.org/officeDocument/2006/relationships/hyperlink" Target="https://lumio.solar/nuestra-bateria-virtual-se-llama-cuenta-sostenible/" TargetMode="External"/><Relationship Id="rId107" Type="http://schemas.openxmlformats.org/officeDocument/2006/relationships/hyperlink" Target="https://www.energyavm.es/luz/formula-fija-eluz/" TargetMode="External"/><Relationship Id="rId11" Type="http://schemas.openxmlformats.org/officeDocument/2006/relationships/hyperlink" Target="https://electracaldenseenergia.com/es/tarifas/" TargetMode="External"/><Relationship Id="rId32" Type="http://schemas.openxmlformats.org/officeDocument/2006/relationships/hyperlink" Target="https://ofertas.energiaelcorteingles.es/" TargetMode="External"/><Relationship Id="rId53" Type="http://schemas.openxmlformats.org/officeDocument/2006/relationships/hyperlink" Target="https://www.esios.ree.es/es/pvpc" TargetMode="External"/><Relationship Id="rId74" Type="http://schemas.openxmlformats.org/officeDocument/2006/relationships/hyperlink" Target="https://clarityenergy.es/tarifas-luz/" TargetMode="External"/><Relationship Id="rId128" Type="http://schemas.openxmlformats.org/officeDocument/2006/relationships/hyperlink" Target="https://clarityenergy.es/tarifas-luz/" TargetMode="External"/><Relationship Id="rId149" Type="http://schemas.openxmlformats.org/officeDocument/2006/relationships/vmlDrawing" Target="../drawings/vmlDrawing2.vml"/><Relationship Id="rId5" Type="http://schemas.openxmlformats.org/officeDocument/2006/relationships/hyperlink" Target="https://estabanell.com/particulars/es/energia/estable/" TargetMode="External"/><Relationship Id="rId95" Type="http://schemas.openxmlformats.org/officeDocument/2006/relationships/hyperlink" Target="https://octopusenergy.es/precios" TargetMode="External"/><Relationship Id="rId22" Type="http://schemas.openxmlformats.org/officeDocument/2006/relationships/hyperlink" Target="https://www.totalenergies.es/es/hogares/tarifas-luz/a-tu-aire-programa-tu-ahorro" TargetMode="External"/><Relationship Id="rId27" Type="http://schemas.openxmlformats.org/officeDocument/2006/relationships/hyperlink" Target="https://www.endesa.com/es/luz-y-gas/luz/tempo/tarifa-autoconsumo-con-excedentes-solar-simply" TargetMode="External"/><Relationship Id="rId43" Type="http://schemas.openxmlformats.org/officeDocument/2006/relationships/hyperlink" Target="https://www.esios.ree.es/es/pvpc" TargetMode="External"/><Relationship Id="rId48" Type="http://schemas.openxmlformats.org/officeDocument/2006/relationships/hyperlink" Target="https://www.bonpreuesclat.cat/es/plans-energia" TargetMode="External"/><Relationship Id="rId64" Type="http://schemas.openxmlformats.org/officeDocument/2006/relationships/hyperlink" Target="https://www.factorenergia.com/es/blog/autoconsumo/bateria-virtual-autoconsumo-compensa-todos-tus-excedentes/?gclid=CjwKCAjw0dKXBhBPEiwA2bmObdnZUyVuKGk2fxwyjfLCUaaqqiM5fviDpL3bUiXt23JHUEejxJxbqxoCGk4QAvD_BwE" TargetMode="External"/><Relationship Id="rId69" Type="http://schemas.openxmlformats.org/officeDocument/2006/relationships/hyperlink" Target="https://www.bassolsenergia.com/es/tarifas/hogar-24h-con-bateria-virtual-kwh-10kw/" TargetMode="External"/><Relationship Id="rId113" Type="http://schemas.openxmlformats.org/officeDocument/2006/relationships/hyperlink" Target="https://www.iberdrola.es/smart-mobility/plan-vehiculo-electrico" TargetMode="External"/><Relationship Id="rId118" Type="http://schemas.openxmlformats.org/officeDocument/2006/relationships/hyperlink" Target="https://www.proximaenergia.com/bateria-virtual/" TargetMode="External"/><Relationship Id="rId134" Type="http://schemas.openxmlformats.org/officeDocument/2006/relationships/hyperlink" Target="https://www.proximaenergia.com/bateria-virtual/" TargetMode="External"/><Relationship Id="rId139" Type="http://schemas.openxmlformats.org/officeDocument/2006/relationships/hyperlink" Target="https://octopusenergy.es/precios" TargetMode="External"/><Relationship Id="rId80" Type="http://schemas.openxmlformats.org/officeDocument/2006/relationships/hyperlink" Target="https://www.iberdrola.es/luz/plan-online" TargetMode="External"/><Relationship Id="rId85" Type="http://schemas.openxmlformats.org/officeDocument/2006/relationships/hyperlink" Target="https://imaginaenergia.com/hogares/plan-sin-horas/" TargetMode="External"/><Relationship Id="rId150" Type="http://schemas.openxmlformats.org/officeDocument/2006/relationships/comments" Target="../comments2.xml"/><Relationship Id="rId12" Type="http://schemas.openxmlformats.org/officeDocument/2006/relationships/hyperlink" Target="https://www.youtube.com/watch?v=b2k7VXu6pj0" TargetMode="External"/><Relationship Id="rId17" Type="http://schemas.openxmlformats.org/officeDocument/2006/relationships/hyperlink" Target="https://www.naturgy.es/hogar/luz/tarifa_noche" TargetMode="External"/><Relationship Id="rId33" Type="http://schemas.openxmlformats.org/officeDocument/2006/relationships/hyperlink" Target="https://ofertas.energiaelcorteingles.es/" TargetMode="External"/><Relationship Id="rId38" Type="http://schemas.openxmlformats.org/officeDocument/2006/relationships/hyperlink" Target="https://www.lideraenergia.com/tarifas-particulares/" TargetMode="External"/><Relationship Id="rId59" Type="http://schemas.openxmlformats.org/officeDocument/2006/relationships/hyperlink" Target="https://www.iberdrola.es/smart-solar/plan-solar" TargetMode="External"/><Relationship Id="rId103" Type="http://schemas.openxmlformats.org/officeDocument/2006/relationships/hyperlink" Target="https://imaginaenergia.com/hogares/plan-solar/" TargetMode="External"/><Relationship Id="rId108" Type="http://schemas.openxmlformats.org/officeDocument/2006/relationships/hyperlink" Target="https://youtu.be/skOjo2_LrPs" TargetMode="External"/><Relationship Id="rId124" Type="http://schemas.openxmlformats.org/officeDocument/2006/relationships/hyperlink" Target="https://www.bonpreuesclat.cat/es/plans-energia" TargetMode="External"/><Relationship Id="rId129" Type="http://schemas.openxmlformats.org/officeDocument/2006/relationships/hyperlink" Target="https://www.iberdrola.es/luz/plan-online" TargetMode="External"/><Relationship Id="rId54" Type="http://schemas.openxmlformats.org/officeDocument/2006/relationships/hyperlink" Target="https://heliosenergia.es/tarifas" TargetMode="External"/><Relationship Id="rId70" Type="http://schemas.openxmlformats.org/officeDocument/2006/relationships/hyperlink" Target="https://www.bassolsenergia.com/es/tarifas/luz-a-precio-de-coste-con-bateria-virtual-kwh-10kw/" TargetMode="External"/><Relationship Id="rId75" Type="http://schemas.openxmlformats.org/officeDocument/2006/relationships/hyperlink" Target="https://www.naturgy.es/comunidad_propietarios/luz/plan_fijo_luz_dh" TargetMode="External"/><Relationship Id="rId91" Type="http://schemas.openxmlformats.org/officeDocument/2006/relationships/hyperlink" Target="https://www.iberdrola.es/luz/plan-online" TargetMode="External"/><Relationship Id="rId96" Type="http://schemas.openxmlformats.org/officeDocument/2006/relationships/hyperlink" Target="https://www.bonpreuesclat.cat/es/plans-energia" TargetMode="External"/><Relationship Id="rId140" Type="http://schemas.openxmlformats.org/officeDocument/2006/relationships/hyperlink" Target="https://www.bonpreuesclat.cat/es/plans-energia" TargetMode="External"/><Relationship Id="rId145" Type="http://schemas.openxmlformats.org/officeDocument/2006/relationships/hyperlink" Target="https://www.iberdrola.es/luz/plan-online" TargetMode="External"/><Relationship Id="rId1" Type="http://schemas.openxmlformats.org/officeDocument/2006/relationships/hyperlink" Target="https://imaginaenergia.com/hogares/plan-noches-y-findes" TargetMode="External"/><Relationship Id="rId6" Type="http://schemas.openxmlformats.org/officeDocument/2006/relationships/hyperlink" Target="https://www.bonpreuesclat.cat/es/plans-energia" TargetMode="External"/><Relationship Id="rId23" Type="http://schemas.openxmlformats.org/officeDocument/2006/relationships/hyperlink" Target="https://www.naturgy.es/comunidad_propietarios/contratar/electricidad/plan_a_medida" TargetMode="External"/><Relationship Id="rId28" Type="http://schemas.openxmlformats.org/officeDocument/2006/relationships/hyperlink" Target="https://www.endesa.com/es/conecta-de-endesa" TargetMode="External"/><Relationship Id="rId49" Type="http://schemas.openxmlformats.org/officeDocument/2006/relationships/hyperlink" Target="https://www.bassolsenergia.com/es/tarifas/hogar-solar-con-monedero-solar-10kw/" TargetMode="External"/><Relationship Id="rId114" Type="http://schemas.openxmlformats.org/officeDocument/2006/relationships/hyperlink" Target="https://www.repsol.es/particulares/hogar/energia-solar/tarifas/tarifa-solar-bateria-virtual/" TargetMode="External"/><Relationship Id="rId119" Type="http://schemas.openxmlformats.org/officeDocument/2006/relationships/hyperlink" Target="https://www.iberdrola.es/luz/plan-online" TargetMode="External"/><Relationship Id="rId44" Type="http://schemas.openxmlformats.org/officeDocument/2006/relationships/hyperlink" Target="https://www.youtube.com/watch?v=gQgGHW4OOjU" TargetMode="External"/><Relationship Id="rId60" Type="http://schemas.openxmlformats.org/officeDocument/2006/relationships/hyperlink" Target="https://www.iberdrola.es/smart-mobility/plan-vehiculo-electrico" TargetMode="External"/><Relationship Id="rId65" Type="http://schemas.openxmlformats.org/officeDocument/2006/relationships/hyperlink" Target="https://www.somenergia.coop/es/tarifas-de-electricidad/" TargetMode="External"/><Relationship Id="rId81" Type="http://schemas.openxmlformats.org/officeDocument/2006/relationships/hyperlink" Target="https://youtu.be/dhE4cUVOZ8A" TargetMode="External"/><Relationship Id="rId86" Type="http://schemas.openxmlformats.org/officeDocument/2006/relationships/hyperlink" Target="https://imaginaenergia.com/autoconsumo-quantica/" TargetMode="External"/><Relationship Id="rId130" Type="http://schemas.openxmlformats.org/officeDocument/2006/relationships/hyperlink" Target="https://imaginaenergia.com/hogares/plan-solar/" TargetMode="External"/><Relationship Id="rId135" Type="http://schemas.openxmlformats.org/officeDocument/2006/relationships/hyperlink" Target="https://www.iberdrola.es/luz/plan-online" TargetMode="External"/><Relationship Id="rId13" Type="http://schemas.openxmlformats.org/officeDocument/2006/relationships/hyperlink" Target="https://www.youtube.com/watch?v=BKym4k6urSA" TargetMode="External"/><Relationship Id="rId18" Type="http://schemas.openxmlformats.org/officeDocument/2006/relationships/hyperlink" Target="https://www.naturgy.es/hogar/solar/energia_solar/tarifas_y_mantenimiento" TargetMode="External"/><Relationship Id="rId39" Type="http://schemas.openxmlformats.org/officeDocument/2006/relationships/hyperlink" Target="https://www.proximaenergia.com/tarifas-luz/" TargetMode="External"/><Relationship Id="rId109" Type="http://schemas.openxmlformats.org/officeDocument/2006/relationships/hyperlink" Target="https://youtu.be/skOjo2_LrPs" TargetMode="External"/><Relationship Id="rId34" Type="http://schemas.openxmlformats.org/officeDocument/2006/relationships/hyperlink" Target="https://www.repsol.es/particulares/hogar/luz-y-gas/tarifas/tarifa-ahorro-plus/" TargetMode="External"/><Relationship Id="rId50" Type="http://schemas.openxmlformats.org/officeDocument/2006/relationships/hyperlink" Target="https://www.bassolsenergia.com/es/tarifas/hogar-solar-24h-con-monedero-solar-10kw/" TargetMode="External"/><Relationship Id="rId55" Type="http://schemas.openxmlformats.org/officeDocument/2006/relationships/hyperlink" Target="https://www.lideraenergia.com/tarifas-particulares/" TargetMode="External"/><Relationship Id="rId76" Type="http://schemas.openxmlformats.org/officeDocument/2006/relationships/hyperlink" Target="https://octopusenergy.es/precios" TargetMode="External"/><Relationship Id="rId97" Type="http://schemas.openxmlformats.org/officeDocument/2006/relationships/hyperlink" Target="https://www.bassolsenergia.com/es/tarifas/luz-a-precio-de-coste-con-monedero-solar-10kw/" TargetMode="External"/><Relationship Id="rId104" Type="http://schemas.openxmlformats.org/officeDocument/2006/relationships/hyperlink" Target="https://www.somenergia.coop/es/tarifas-de-electricidad/" TargetMode="External"/><Relationship Id="rId120" Type="http://schemas.openxmlformats.org/officeDocument/2006/relationships/hyperlink" Target="https://www.iberdrola.es/smart-mobility/plan-vehiculo-electrico" TargetMode="External"/><Relationship Id="rId125" Type="http://schemas.openxmlformats.org/officeDocument/2006/relationships/hyperlink" Target="https://www.bassolsenergia.com/es/tarifas/luz-a-precio-de-coste-con-monedero-solar-10kw/" TargetMode="External"/><Relationship Id="rId141" Type="http://schemas.openxmlformats.org/officeDocument/2006/relationships/hyperlink" Target="https://www.bassolsenergia.com/es/tarifas/luz-a-precio-de-coste-con-monedero-solar-10kw/" TargetMode="External"/><Relationship Id="rId146" Type="http://schemas.openxmlformats.org/officeDocument/2006/relationships/hyperlink" Target="https://octopusenergy.es/precios" TargetMode="External"/><Relationship Id="rId7" Type="http://schemas.openxmlformats.org/officeDocument/2006/relationships/hyperlink" Target="https://www.bonpreuesclat.cat/es/plans-energia" TargetMode="External"/><Relationship Id="rId71" Type="http://schemas.openxmlformats.org/officeDocument/2006/relationships/hyperlink" Target="https://www.bassolsenergia.com/es/tarifas/luz-a-precio-de-coste-con-bateria-virtual-kwh-10kw/" TargetMode="External"/><Relationship Id="rId92" Type="http://schemas.openxmlformats.org/officeDocument/2006/relationships/hyperlink" Target="https://www.iberdrola.es/smart-mobility/plan-vehiculo-electrico" TargetMode="External"/><Relationship Id="rId2" Type="http://schemas.openxmlformats.org/officeDocument/2006/relationships/hyperlink" Target="https://www.iberdrola.es/smart-mobility/plan-vehiculo-electrico" TargetMode="External"/><Relationship Id="rId29" Type="http://schemas.openxmlformats.org/officeDocument/2006/relationships/hyperlink" Target="https://www.repsol.es/particulares/hogar/luz-y-gas/tarifas/tarifa-3-horas-gratis/" TargetMode="External"/><Relationship Id="rId24" Type="http://schemas.openxmlformats.org/officeDocument/2006/relationships/hyperlink" Target="https://www.iberdrola.es/luz/plan-estable" TargetMode="External"/><Relationship Id="rId40" Type="http://schemas.openxmlformats.org/officeDocument/2006/relationships/hyperlink" Target="https://www.proximaenergia.com/bateria-virtual/" TargetMode="External"/><Relationship Id="rId45" Type="http://schemas.openxmlformats.org/officeDocument/2006/relationships/hyperlink" Target="https://lumio.solar/nuestra-bateria-virtual-se-llama-cuenta-sostenible/" TargetMode="External"/><Relationship Id="rId66" Type="http://schemas.openxmlformats.org/officeDocument/2006/relationships/hyperlink" Target="https://esmiluzenergia.com/sie/" TargetMode="External"/><Relationship Id="rId87" Type="http://schemas.openxmlformats.org/officeDocument/2006/relationships/hyperlink" Target="https://www.esios.ree.es/es/pvpc" TargetMode="External"/><Relationship Id="rId110" Type="http://schemas.openxmlformats.org/officeDocument/2006/relationships/hyperlink" Target="https://youtu.be/EtdrBBGlxKA" TargetMode="External"/><Relationship Id="rId115" Type="http://schemas.openxmlformats.org/officeDocument/2006/relationships/hyperlink" Target="https://www.esios.ree.es/es/pvpc" TargetMode="External"/><Relationship Id="rId131" Type="http://schemas.openxmlformats.org/officeDocument/2006/relationships/hyperlink" Target="https://www.esios.ree.es/es/pvpc" TargetMode="External"/><Relationship Id="rId136" Type="http://schemas.openxmlformats.org/officeDocument/2006/relationships/hyperlink" Target="https://www.iberdrola.es/smart-mobility/plan-vehiculo-electrico" TargetMode="External"/><Relationship Id="rId61" Type="http://schemas.openxmlformats.org/officeDocument/2006/relationships/hyperlink" Target="https://www.esios.ree.es/es/pvpc" TargetMode="External"/><Relationship Id="rId82" Type="http://schemas.openxmlformats.org/officeDocument/2006/relationships/hyperlink" Target="https://domesticaenergia.es/landings/e-domestica/luz/" TargetMode="External"/><Relationship Id="rId19" Type="http://schemas.openxmlformats.org/officeDocument/2006/relationships/hyperlink" Target="https://www.totalenergies.es/es/hogares/luz/plan-vehiculo-electrico" TargetMode="External"/><Relationship Id="rId14" Type="http://schemas.openxmlformats.org/officeDocument/2006/relationships/hyperlink" Target="https://www.totalenergies.es/es/hogares/tarifas-luz/a-tu-aire-siempre" TargetMode="External"/><Relationship Id="rId30" Type="http://schemas.openxmlformats.org/officeDocument/2006/relationships/hyperlink" Target="https://www.endesa.com/es/luz-y-gas/luz/tempo/tempo-happy-2-horas" TargetMode="External"/><Relationship Id="rId35" Type="http://schemas.openxmlformats.org/officeDocument/2006/relationships/hyperlink" Target="https://www.endesa.com/es/luz-y-gas/luz/one/tarifa-one-luz-3periodos" TargetMode="External"/><Relationship Id="rId56" Type="http://schemas.openxmlformats.org/officeDocument/2006/relationships/hyperlink" Target="https://www.proximaenergia.com/tarifas-luz/" TargetMode="External"/><Relationship Id="rId77" Type="http://schemas.openxmlformats.org/officeDocument/2006/relationships/hyperlink" Target="https://octopusenergy.es/precios" TargetMode="External"/><Relationship Id="rId100" Type="http://schemas.openxmlformats.org/officeDocument/2006/relationships/hyperlink" Target="https://clarityenergy.es/tarifas-luz/" TargetMode="External"/><Relationship Id="rId105" Type="http://schemas.openxmlformats.org/officeDocument/2006/relationships/hyperlink" Target="https://www.youtube.com/watch?v=nnzWfAtgs_8" TargetMode="External"/><Relationship Id="rId126" Type="http://schemas.openxmlformats.org/officeDocument/2006/relationships/hyperlink" Target="https://esmiluzenergia.com/sie/" TargetMode="External"/><Relationship Id="rId147" Type="http://schemas.openxmlformats.org/officeDocument/2006/relationships/hyperlink" Target="https://youtu.be/skOjo2_LrPs" TargetMode="External"/><Relationship Id="rId8" Type="http://schemas.openxmlformats.org/officeDocument/2006/relationships/hyperlink" Target="https://www.iberdrola.es/smart-solar/plan-solar" TargetMode="External"/><Relationship Id="rId51" Type="http://schemas.openxmlformats.org/officeDocument/2006/relationships/hyperlink" Target="https://www.youtube.com/watch?v=X1Pv6QdcgbQ" TargetMode="External"/><Relationship Id="rId72" Type="http://schemas.openxmlformats.org/officeDocument/2006/relationships/hyperlink" Target="https://www.bassolsenergia.com/es/tarifas/luz-a-precio-de-coste-con-monedero-solar-10kw/" TargetMode="External"/><Relationship Id="rId93" Type="http://schemas.openxmlformats.org/officeDocument/2006/relationships/hyperlink" Target="https://www.esios.ree.es/es/pvpc" TargetMode="External"/><Relationship Id="rId98" Type="http://schemas.openxmlformats.org/officeDocument/2006/relationships/hyperlink" Target="https://esmiluzenergia.com/sie/" TargetMode="External"/><Relationship Id="rId121" Type="http://schemas.openxmlformats.org/officeDocument/2006/relationships/hyperlink" Target="https://www.esios.ree.es/es/pvpc" TargetMode="External"/><Relationship Id="rId142" Type="http://schemas.openxmlformats.org/officeDocument/2006/relationships/hyperlink" Target="https://esmiluzenergia.com/sie/" TargetMode="External"/><Relationship Id="rId3" Type="http://schemas.openxmlformats.org/officeDocument/2006/relationships/hyperlink" Target="https://estabanell.com/particulars/es/energia/tramo-ahorro/" TargetMode="External"/><Relationship Id="rId25" Type="http://schemas.openxmlformats.org/officeDocument/2006/relationships/hyperlink" Target="https://ganaenergia.com/tarifas-luz/precio-fijo" TargetMode="External"/><Relationship Id="rId46" Type="http://schemas.openxmlformats.org/officeDocument/2006/relationships/hyperlink" Target="https://octopusenergy.es/precios" TargetMode="External"/><Relationship Id="rId67" Type="http://schemas.openxmlformats.org/officeDocument/2006/relationships/hyperlink" Target="https://esmiluzenergia.com/sie/" TargetMode="External"/><Relationship Id="rId116" Type="http://schemas.openxmlformats.org/officeDocument/2006/relationships/hyperlink" Target="https://www.lideraenergia.com/tarifas-particulares/" TargetMode="External"/><Relationship Id="rId137" Type="http://schemas.openxmlformats.org/officeDocument/2006/relationships/hyperlink" Target="https://www.esios.ree.es/es/pvpc" TargetMode="External"/><Relationship Id="rId20" Type="http://schemas.openxmlformats.org/officeDocument/2006/relationships/hyperlink" Target="https://www.iberdrola.es/comunidades/luz/plan-comunidad-de-propietarios" TargetMode="External"/><Relationship Id="rId41" Type="http://schemas.openxmlformats.org/officeDocument/2006/relationships/hyperlink" Target="https://www.iberdrola.es/luz/plan-online" TargetMode="External"/><Relationship Id="rId62" Type="http://schemas.openxmlformats.org/officeDocument/2006/relationships/hyperlink" Target="https://lumio.solar/nuestra-bateria-virtual-se-llama-cuenta-sostenible/" TargetMode="External"/><Relationship Id="rId83" Type="http://schemas.openxmlformats.org/officeDocument/2006/relationships/hyperlink" Target="https://www.energianufri.com/tarifa-especial-luz" TargetMode="External"/><Relationship Id="rId88" Type="http://schemas.openxmlformats.org/officeDocument/2006/relationships/hyperlink" Target="https://www.lideraenergia.com/tarifas-particulares/" TargetMode="External"/><Relationship Id="rId111" Type="http://schemas.openxmlformats.org/officeDocument/2006/relationships/hyperlink" Target="https://youtu.be/eh--mBMbkhs" TargetMode="External"/><Relationship Id="rId132" Type="http://schemas.openxmlformats.org/officeDocument/2006/relationships/hyperlink" Target="https://www.lideraenergia.com/tarifas-particulares/" TargetMode="External"/><Relationship Id="rId15" Type="http://schemas.openxmlformats.org/officeDocument/2006/relationships/hyperlink" Target="https://drive.google.com/file/d/1qni1W0sX_zZrOcg081BSpUlTtgCrFjr6/view?usp=sharing" TargetMode="External"/><Relationship Id="rId36" Type="http://schemas.openxmlformats.org/officeDocument/2006/relationships/hyperlink" Target="https://www.iberdrola.es/luz/plan-online" TargetMode="External"/><Relationship Id="rId57" Type="http://schemas.openxmlformats.org/officeDocument/2006/relationships/hyperlink" Target="https://www.proximaenergia.com/bateria-virtual/" TargetMode="External"/><Relationship Id="rId106" Type="http://schemas.openxmlformats.org/officeDocument/2006/relationships/hyperlink" Target="https://www.energyavm.es/luz/formula-fija-3-periodos/" TargetMode="External"/><Relationship Id="rId127" Type="http://schemas.openxmlformats.org/officeDocument/2006/relationships/hyperlink" Target="https://www.bassolsenergia.com/es/tarifas/luz-a-precio-de-coste-con-bateria-virtual-kwh-10kw/" TargetMode="External"/><Relationship Id="rId10" Type="http://schemas.openxmlformats.org/officeDocument/2006/relationships/hyperlink" Target="https://electracaldenseenergia.com/es/tarifas/" TargetMode="External"/><Relationship Id="rId31" Type="http://schemas.openxmlformats.org/officeDocument/2006/relationships/hyperlink" Target="https://www.iberdrola.es/comunidades/luz/plan-estable" TargetMode="External"/><Relationship Id="rId52" Type="http://schemas.openxmlformats.org/officeDocument/2006/relationships/hyperlink" Target="https://www.bassolsenergia.com/es/tarifas/luz-a-precio-de-coste-con-monedero-solar-10kw/" TargetMode="External"/><Relationship Id="rId73" Type="http://schemas.openxmlformats.org/officeDocument/2006/relationships/hyperlink" Target="https://clarityenergy.es/tarifas-luz/" TargetMode="External"/><Relationship Id="rId78" Type="http://schemas.openxmlformats.org/officeDocument/2006/relationships/hyperlink" Target="https://estabanell.com/particulars/es/energia/vehiculo-electrico/" TargetMode="External"/><Relationship Id="rId94" Type="http://schemas.openxmlformats.org/officeDocument/2006/relationships/hyperlink" Target="https://lumio.solar/nuestra-bateria-virtual-se-llama-cuenta-sostenible/" TargetMode="External"/><Relationship Id="rId99" Type="http://schemas.openxmlformats.org/officeDocument/2006/relationships/hyperlink" Target="https://www.bassolsenergia.com/es/tarifas/luz-a-precio-de-coste-con-bateria-virtual-kwh-10kw/" TargetMode="External"/><Relationship Id="rId101" Type="http://schemas.openxmlformats.org/officeDocument/2006/relationships/hyperlink" Target="https://www.iberdrola.es/luz/plan-online" TargetMode="External"/><Relationship Id="rId122" Type="http://schemas.openxmlformats.org/officeDocument/2006/relationships/hyperlink" Target="https://lumio.solar/nuestra-bateria-virtual-se-llama-cuenta-sostenible/" TargetMode="External"/><Relationship Id="rId143" Type="http://schemas.openxmlformats.org/officeDocument/2006/relationships/hyperlink" Target="https://www.bassolsenergia.com/es/tarifas/luz-a-precio-de-coste-con-bateria-virtual-kwh-10kw/" TargetMode="External"/><Relationship Id="rId148" Type="http://schemas.openxmlformats.org/officeDocument/2006/relationships/printerSettings" Target="../printerSettings/printerSettings2.bin"/><Relationship Id="rId4" Type="http://schemas.openxmlformats.org/officeDocument/2006/relationships/hyperlink" Target="https://estabanell.com/particulars/es/energia/solar/" TargetMode="External"/><Relationship Id="rId9" Type="http://schemas.openxmlformats.org/officeDocument/2006/relationships/hyperlink" Target="https://electracaldenseenergia.com/es/tarifas/" TargetMode="External"/><Relationship Id="rId26" Type="http://schemas.openxmlformats.org/officeDocument/2006/relationships/hyperlink" Target="https://ganaenergia.com/tarifas-luz/discriminacion-horaria" TargetMode="External"/><Relationship Id="rId47" Type="http://schemas.openxmlformats.org/officeDocument/2006/relationships/hyperlink" Target="https://www.repsol.es/particulares/hogar/energia-solar/tarifas/tarifa-solar-precio-fijo/" TargetMode="External"/><Relationship Id="rId68" Type="http://schemas.openxmlformats.org/officeDocument/2006/relationships/hyperlink" Target="https://www.bassolsenergia.com/es/tarifas/hogar-solar-con-bateria-virtual-kwh-10kw/" TargetMode="External"/><Relationship Id="rId89" Type="http://schemas.openxmlformats.org/officeDocument/2006/relationships/hyperlink" Target="https://www.proximaenergia.com/tarifas-luz/" TargetMode="External"/><Relationship Id="rId112" Type="http://schemas.openxmlformats.org/officeDocument/2006/relationships/hyperlink" Target="https://clarityenergy.es/tarifas-luz/" TargetMode="External"/><Relationship Id="rId133" Type="http://schemas.openxmlformats.org/officeDocument/2006/relationships/hyperlink" Target="https://www.proximaenergia.com/tarifas-luz/" TargetMode="External"/><Relationship Id="rId16" Type="http://schemas.openxmlformats.org/officeDocument/2006/relationships/hyperlink" Target="https://www.naturgy.es/hogar/luz_y_gas/tarifa_por_uso" TargetMode="External"/><Relationship Id="rId37" Type="http://schemas.openxmlformats.org/officeDocument/2006/relationships/hyperlink" Target="https://www.esios.ree.es/es/pvpc" TargetMode="External"/><Relationship Id="rId58" Type="http://schemas.openxmlformats.org/officeDocument/2006/relationships/hyperlink" Target="https://www.iberdrola.es/luz/plan-online" TargetMode="External"/><Relationship Id="rId79" Type="http://schemas.openxmlformats.org/officeDocument/2006/relationships/hyperlink" Target="https://www.iberdrola.es/luz/plan-online" TargetMode="External"/><Relationship Id="rId102" Type="http://schemas.openxmlformats.org/officeDocument/2006/relationships/hyperlink" Target="https://octopusenergy.es/precios" TargetMode="External"/><Relationship Id="rId123" Type="http://schemas.openxmlformats.org/officeDocument/2006/relationships/hyperlink" Target="https://octopusenergy.es/precios" TargetMode="External"/><Relationship Id="rId144" Type="http://schemas.openxmlformats.org/officeDocument/2006/relationships/hyperlink" Target="https://clarityenergy.es/tarifas-luz/" TargetMode="External"/><Relationship Id="rId90" Type="http://schemas.openxmlformats.org/officeDocument/2006/relationships/hyperlink" Target="https://www.proximaenergia.com/bateria-virtual/"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youtu.be/rHs7O6aMAt0" TargetMode="External"/><Relationship Id="rId1" Type="http://schemas.openxmlformats.org/officeDocument/2006/relationships/hyperlink" Target="https://drive.google.com/file/d/1qni1W0sX_zZrOcg081BSpUlTtgCrFjr6/view?usp=sharing"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youtube.com/watch?v=gQ-XspT92ZM" TargetMode="External"/><Relationship Id="rId1" Type="http://schemas.openxmlformats.org/officeDocument/2006/relationships/hyperlink" Target="https://www.youtube.com/watch?v=gQ-XspT92ZM"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youtube.com/watch?v=gZBcH4Kj6gE&amp;t=1380s" TargetMode="External"/><Relationship Id="rId1" Type="http://schemas.openxmlformats.org/officeDocument/2006/relationships/hyperlink" Target="https://www.youtube.com/c/CarlosCodinaElGrinchEnerg%C3%A9tico/videos" TargetMode="Externa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youtu.be/3Mc3vGqJLN0" TargetMode="External"/><Relationship Id="rId7" Type="http://schemas.openxmlformats.org/officeDocument/2006/relationships/printerSettings" Target="../printerSettings/printerSettings7.bin"/><Relationship Id="rId2" Type="http://schemas.openxmlformats.org/officeDocument/2006/relationships/hyperlink" Target="https://www.youtube.com/watch?v=62GdK_Q2qf0" TargetMode="External"/><Relationship Id="rId1" Type="http://schemas.openxmlformats.org/officeDocument/2006/relationships/hyperlink" Target="https://www.youtube.com/c/CarlosCodinaElGrinchEnerg%C3%A9tico/videos" TargetMode="External"/><Relationship Id="rId6" Type="http://schemas.openxmlformats.org/officeDocument/2006/relationships/hyperlink" Target="https://www.esios.ree.es/es/analisis/1001?vis=1&amp;start_date=01-06-2022T00%3A00&amp;end_date=31-07-2022T23%3A00&amp;compare_start_date=30-06-2022T00%3A00&amp;groupby=hour&amp;compare_indicators=1013,1014,1015&amp;geoids=8741" TargetMode="External"/><Relationship Id="rId5" Type="http://schemas.openxmlformats.org/officeDocument/2006/relationships/hyperlink" Target="https://www.esios.ree.es/es/analisis/1900?vis=1&amp;start_date=01-07-2022T00%3A00&amp;end_date=31-07-2022T23%3A55&amp;compare_start_date=31-05-2022T00%3A00&amp;groupby=hour&amp;geoids=8741" TargetMode="External"/><Relationship Id="rId10" Type="http://schemas.openxmlformats.org/officeDocument/2006/relationships/comments" Target="../comments4.xml"/><Relationship Id="rId4" Type="http://schemas.openxmlformats.org/officeDocument/2006/relationships/hyperlink" Target="https://www.esios.ree.es/es/analisis/1739?vis=1&amp;start_date=01-06-2022T00%3A00&amp;end_date=31-07-2022T23%3A55&amp;compare_start_date=30-06-2022T00%3A00&amp;groupby=hour&amp;compare_indicators=1013,1014,1015" TargetMode="External"/><Relationship Id="rId9"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hyperlink" Target="https://www.youtube.com/watch?v=CA5y1JDJpns&amp;t=741s" TargetMode="External"/><Relationship Id="rId2" Type="http://schemas.openxmlformats.org/officeDocument/2006/relationships/hyperlink" Target="https://www.youtube.com/watch?v=b2k7VXu6pj0" TargetMode="External"/><Relationship Id="rId1" Type="http://schemas.openxmlformats.org/officeDocument/2006/relationships/hyperlink" Target="https://www.youtube.com/c/CarlosCodinaElGrinchEnerg%C3%A9tico/videos" TargetMode="External"/><Relationship Id="rId5" Type="http://schemas.openxmlformats.org/officeDocument/2006/relationships/drawing" Target="../drawings/drawing5.xm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hyperlink" Target="https://www.youtube.com/watch?v=J1MAUhYeWBI" TargetMode="External"/><Relationship Id="rId7" Type="http://schemas.openxmlformats.org/officeDocument/2006/relationships/printerSettings" Target="../printerSettings/printerSettings9.bin"/><Relationship Id="rId2" Type="http://schemas.openxmlformats.org/officeDocument/2006/relationships/hyperlink" Target="https://www.youtube.com/watch?v=fcHIIsCEqd4" TargetMode="External"/><Relationship Id="rId1" Type="http://schemas.openxmlformats.org/officeDocument/2006/relationships/hyperlink" Target="https://www.youtube.com/c/CarlosCodinaElGrinchEnerg%C3%A9tico/videos" TargetMode="External"/><Relationship Id="rId6" Type="http://schemas.openxmlformats.org/officeDocument/2006/relationships/hyperlink" Target="https://docs.google.com/document/d/1-yaMPxYV2_g8JDmZHE8JAkMsgXrrLoI9/edit?usp=sharing&amp;ouid=118241641278014110027&amp;rtpof=true&amp;sd=true" TargetMode="External"/><Relationship Id="rId5" Type="http://schemas.openxmlformats.org/officeDocument/2006/relationships/hyperlink" Target="https://t.me/GrinchEsMiLuzEnergia" TargetMode="External"/><Relationship Id="rId10" Type="http://schemas.openxmlformats.org/officeDocument/2006/relationships/comments" Target="../comments5.xml"/><Relationship Id="rId4" Type="http://schemas.openxmlformats.org/officeDocument/2006/relationships/hyperlink" Target="https://t.me/GrinchEnergetico" TargetMode="External"/><Relationship Id="rId9"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youtube.com/watch?v=AMVP1WUYVGk" TargetMode="External"/><Relationship Id="rId7" Type="http://schemas.openxmlformats.org/officeDocument/2006/relationships/comments" Target="../comments6.xml"/><Relationship Id="rId2" Type="http://schemas.openxmlformats.org/officeDocument/2006/relationships/hyperlink" Target="https://t.me/GrinchEnergetico" TargetMode="External"/><Relationship Id="rId1" Type="http://schemas.openxmlformats.org/officeDocument/2006/relationships/hyperlink" Target="https://www.youtube.com/c/CarlosCodinaElGrinchEnerg%C3%A9tico/videos" TargetMode="External"/><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youtube.com/watch?v=AMVP1WUYVGk" TargetMode="External"/><Relationship Id="rId7" Type="http://schemas.openxmlformats.org/officeDocument/2006/relationships/comments" Target="../comments7.xml"/><Relationship Id="rId2" Type="http://schemas.openxmlformats.org/officeDocument/2006/relationships/hyperlink" Target="https://t.me/GrinchEnergetico" TargetMode="External"/><Relationship Id="rId1" Type="http://schemas.openxmlformats.org/officeDocument/2006/relationships/hyperlink" Target="https://www.youtube.com/c/CarlosCodinaElGrinchEnerg%C3%A9tico/videos" TargetMode="External"/><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s://youtu.be/yxR8TmJGK1I" TargetMode="External"/><Relationship Id="rId2" Type="http://schemas.openxmlformats.org/officeDocument/2006/relationships/hyperlink" Target="https://drive.google.com/file/d/143UjqkhPXLfilyoFXl0Ev8FSh7WCqhyL/view?usp=sharing" TargetMode="External"/><Relationship Id="rId1" Type="http://schemas.openxmlformats.org/officeDocument/2006/relationships/hyperlink" Target="https://www.youtube.com/c/CarlosCodinaElGrinchEnerg%C3%A9tico/videos" TargetMode="External"/><Relationship Id="rId6" Type="http://schemas.openxmlformats.org/officeDocument/2006/relationships/drawing" Target="../drawings/drawing9.xml"/><Relationship Id="rId5" Type="http://schemas.openxmlformats.org/officeDocument/2006/relationships/printerSettings" Target="../printerSettings/printerSettings12.bin"/><Relationship Id="rId4" Type="http://schemas.openxmlformats.org/officeDocument/2006/relationships/hyperlink" Target="https://www.endesa.com/es/unica/unica-de-endesa" TargetMode="Externa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0.xml"/><Relationship Id="rId3" Type="http://schemas.openxmlformats.org/officeDocument/2006/relationships/hyperlink" Target="https://t.me/QAfotovoltaicaBot" TargetMode="External"/><Relationship Id="rId7" Type="http://schemas.openxmlformats.org/officeDocument/2006/relationships/printerSettings" Target="../printerSettings/printerSettings13.bin"/><Relationship Id="rId2" Type="http://schemas.openxmlformats.org/officeDocument/2006/relationships/hyperlink" Target="https://t.me/fotovoltaica" TargetMode="External"/><Relationship Id="rId1" Type="http://schemas.openxmlformats.org/officeDocument/2006/relationships/hyperlink" Target="https://bit.ly/donar_bot" TargetMode="External"/><Relationship Id="rId6" Type="http://schemas.openxmlformats.org/officeDocument/2006/relationships/hyperlink" Target="https://www.paypal.com/es/webapps/mpp/send-money-online" TargetMode="External"/><Relationship Id="rId5" Type="http://schemas.openxmlformats.org/officeDocument/2006/relationships/hyperlink" Target="https://www.youtube.com/watch?v=2xTKPodJULY" TargetMode="External"/><Relationship Id="rId4" Type="http://schemas.openxmlformats.org/officeDocument/2006/relationships/hyperlink" Target="https://t.me/FotovoltaicaBot" TargetMode="External"/></Relationships>
</file>

<file path=xl/worksheets/_rels/sheet14.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hyperlink" Target="https://elrincondelgas.com/comparador-companias-de-gas/" TargetMode="External"/><Relationship Id="rId7" Type="http://schemas.openxmlformats.org/officeDocument/2006/relationships/drawing" Target="../drawings/drawing11.xml"/><Relationship Id="rId2" Type="http://schemas.openxmlformats.org/officeDocument/2006/relationships/hyperlink" Target="https://t.me/GrinchGasNatural" TargetMode="External"/><Relationship Id="rId1" Type="http://schemas.openxmlformats.org/officeDocument/2006/relationships/hyperlink" Target="https://www.youtube.com/c/ElRinc%C3%B3ndelGas/videos" TargetMode="External"/><Relationship Id="rId6" Type="http://schemas.openxmlformats.org/officeDocument/2006/relationships/printerSettings" Target="../printerSettings/printerSettings14.bin"/><Relationship Id="rId5" Type="http://schemas.openxmlformats.org/officeDocument/2006/relationships/hyperlink" Target="mailto:contacto@elrincondelgas.com" TargetMode="External"/><Relationship Id="rId4" Type="http://schemas.openxmlformats.org/officeDocument/2006/relationships/hyperlink" Target="https://youtu.be/A0IM7Aq8VMQ" TargetMode="External"/><Relationship Id="rId9"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O787"/>
  <sheetViews>
    <sheetView workbookViewId="0">
      <selection activeCell="A19" sqref="A19:D19"/>
    </sheetView>
  </sheetViews>
  <sheetFormatPr baseColWidth="10" defaultColWidth="11.453125" defaultRowHeight="14.5"/>
  <cols>
    <col min="1" max="1" width="5.453125" customWidth="1"/>
    <col min="10" max="10" width="11.81640625" bestFit="1" customWidth="1"/>
  </cols>
  <sheetData>
    <row r="1" spans="1:15" ht="15" thickBot="1"/>
    <row r="2" spans="1:15" ht="23.5">
      <c r="A2" s="231" t="s">
        <v>265</v>
      </c>
      <c r="B2" s="231"/>
      <c r="C2" s="231"/>
      <c r="D2" s="231"/>
      <c r="J2" s="223" t="s">
        <v>275</v>
      </c>
      <c r="K2" s="224"/>
      <c r="L2" s="224"/>
      <c r="M2" s="224"/>
      <c r="N2" s="224"/>
      <c r="O2" s="225"/>
    </row>
    <row r="3" spans="1:15" ht="21">
      <c r="J3" s="232" t="s">
        <v>257</v>
      </c>
      <c r="K3" s="233"/>
      <c r="L3" s="233"/>
      <c r="M3" s="233"/>
      <c r="N3" s="233"/>
      <c r="O3" s="234"/>
    </row>
    <row r="4" spans="1:15" ht="21">
      <c r="J4" s="232" t="s">
        <v>272</v>
      </c>
      <c r="K4" s="233"/>
      <c r="L4" s="233"/>
      <c r="M4" s="233"/>
      <c r="N4" s="233"/>
      <c r="O4" s="234"/>
    </row>
    <row r="5" spans="1:15" ht="21">
      <c r="J5" s="232" t="s">
        <v>420</v>
      </c>
      <c r="K5" s="233"/>
      <c r="L5" s="233"/>
      <c r="M5" s="233"/>
      <c r="N5" s="233"/>
      <c r="O5" s="234"/>
    </row>
    <row r="6" spans="1:15" ht="18.5">
      <c r="J6" s="235" t="s">
        <v>300</v>
      </c>
      <c r="K6" s="236"/>
      <c r="L6" s="236"/>
      <c r="M6" s="236"/>
      <c r="N6" s="236"/>
      <c r="O6" s="237"/>
    </row>
    <row r="7" spans="1:15">
      <c r="J7" s="220" t="s">
        <v>308</v>
      </c>
      <c r="K7" s="221"/>
      <c r="L7" s="221"/>
      <c r="M7" s="221"/>
      <c r="N7" s="221"/>
      <c r="O7" s="222"/>
    </row>
    <row r="8" spans="1:15" ht="21">
      <c r="A8" s="79" t="s">
        <v>35</v>
      </c>
      <c r="J8" s="83" t="s">
        <v>310</v>
      </c>
      <c r="K8" s="3"/>
      <c r="L8" s="3"/>
      <c r="M8" s="3"/>
      <c r="N8" s="3"/>
      <c r="O8" s="84"/>
    </row>
    <row r="9" spans="1:15">
      <c r="A9" t="s">
        <v>262</v>
      </c>
      <c r="J9" s="220" t="s">
        <v>311</v>
      </c>
      <c r="K9" s="226"/>
      <c r="L9" s="226"/>
      <c r="M9" s="226"/>
      <c r="N9" s="226"/>
      <c r="O9" s="227"/>
    </row>
    <row r="10" spans="1:15" ht="15" thickBot="1">
      <c r="A10" t="s">
        <v>263</v>
      </c>
      <c r="J10" s="228" t="s">
        <v>309</v>
      </c>
      <c r="K10" s="229"/>
      <c r="L10" s="229"/>
      <c r="M10" s="229"/>
      <c r="N10" s="229"/>
      <c r="O10" s="230"/>
    </row>
    <row r="11" spans="1:15">
      <c r="A11" t="s">
        <v>264</v>
      </c>
      <c r="N11" s="7"/>
    </row>
    <row r="12" spans="1:15">
      <c r="A12" t="s">
        <v>33</v>
      </c>
      <c r="N12" s="7"/>
    </row>
    <row r="13" spans="1:15">
      <c r="A13" t="s">
        <v>34</v>
      </c>
      <c r="N13" s="7"/>
    </row>
    <row r="14" spans="1:15">
      <c r="A14" t="s">
        <v>214</v>
      </c>
      <c r="N14" s="7"/>
    </row>
    <row r="15" spans="1:15">
      <c r="A15" t="s">
        <v>32</v>
      </c>
      <c r="N15" s="7"/>
    </row>
    <row r="16" spans="1:15">
      <c r="A16" t="s">
        <v>261</v>
      </c>
      <c r="N16" s="7"/>
    </row>
    <row r="17" spans="1:4">
      <c r="A17" t="s">
        <v>50</v>
      </c>
    </row>
    <row r="19" spans="1:4">
      <c r="A19" s="219" t="s">
        <v>1279</v>
      </c>
      <c r="B19" s="219"/>
      <c r="C19" s="219"/>
      <c r="D19" s="219"/>
    </row>
    <row r="20" spans="1:4">
      <c r="A20" s="1"/>
      <c r="B20" t="s">
        <v>1278</v>
      </c>
      <c r="C20" s="1"/>
      <c r="D20" s="1"/>
    </row>
    <row r="21" spans="1:4">
      <c r="A21" s="1"/>
      <c r="B21" t="s">
        <v>1272</v>
      </c>
      <c r="C21" s="1"/>
      <c r="D21" s="1"/>
    </row>
    <row r="22" spans="1:4">
      <c r="A22" s="1"/>
      <c r="B22" t="s">
        <v>1273</v>
      </c>
      <c r="C22" s="1"/>
      <c r="D22" s="1"/>
    </row>
    <row r="23" spans="1:4">
      <c r="A23" s="1"/>
      <c r="B23" t="s">
        <v>1274</v>
      </c>
      <c r="C23" s="1"/>
      <c r="D23" s="1"/>
    </row>
    <row r="24" spans="1:4">
      <c r="A24" s="1"/>
      <c r="B24" t="s">
        <v>1277</v>
      </c>
      <c r="C24" s="1"/>
      <c r="D24" s="1"/>
    </row>
    <row r="25" spans="1:4">
      <c r="A25" s="1"/>
      <c r="B25" t="s">
        <v>1263</v>
      </c>
      <c r="C25" s="1"/>
      <c r="D25" s="1"/>
    </row>
    <row r="26" spans="1:4">
      <c r="A26" s="1"/>
      <c r="B26" t="s">
        <v>1280</v>
      </c>
      <c r="C26" s="1"/>
      <c r="D26" s="1"/>
    </row>
    <row r="27" spans="1:4">
      <c r="A27" s="1"/>
      <c r="B27" t="s">
        <v>1281</v>
      </c>
      <c r="C27" s="1"/>
      <c r="D27" s="1"/>
    </row>
    <row r="28" spans="1:4">
      <c r="A28" s="1"/>
      <c r="C28" s="1"/>
      <c r="D28" s="1"/>
    </row>
    <row r="29" spans="1:4">
      <c r="A29" s="219" t="s">
        <v>1271</v>
      </c>
      <c r="B29" s="219"/>
      <c r="C29" s="219"/>
      <c r="D29" s="219"/>
    </row>
    <row r="30" spans="1:4">
      <c r="A30" s="1"/>
      <c r="B30" t="s">
        <v>1263</v>
      </c>
      <c r="C30" s="1"/>
      <c r="D30" s="1"/>
    </row>
    <row r="31" spans="1:4">
      <c r="A31" s="1"/>
      <c r="B31" t="s">
        <v>1265</v>
      </c>
      <c r="C31" s="1"/>
      <c r="D31" s="1"/>
    </row>
    <row r="32" spans="1:4">
      <c r="A32" s="1"/>
      <c r="B32" t="s">
        <v>1268</v>
      </c>
      <c r="C32" s="1"/>
      <c r="D32" s="1"/>
    </row>
    <row r="33" spans="1:4">
      <c r="A33" s="1"/>
      <c r="B33" t="s">
        <v>1269</v>
      </c>
      <c r="C33" s="1"/>
      <c r="D33" s="1"/>
    </row>
    <row r="34" spans="1:4">
      <c r="A34" s="1"/>
      <c r="C34" s="1"/>
      <c r="D34" s="1"/>
    </row>
    <row r="35" spans="1:4">
      <c r="A35" s="219" t="s">
        <v>1262</v>
      </c>
      <c r="B35" s="219"/>
      <c r="C35" s="219"/>
      <c r="D35" s="219"/>
    </row>
    <row r="36" spans="1:4">
      <c r="A36" s="1"/>
      <c r="B36" t="s">
        <v>1261</v>
      </c>
      <c r="C36" s="1"/>
      <c r="D36" s="1"/>
    </row>
    <row r="37" spans="1:4">
      <c r="A37" s="1"/>
      <c r="B37" t="s">
        <v>1235</v>
      </c>
      <c r="C37" s="1"/>
      <c r="D37" s="1"/>
    </row>
    <row r="38" spans="1:4">
      <c r="A38" s="1"/>
      <c r="B38" t="s">
        <v>1254</v>
      </c>
      <c r="C38" s="1"/>
      <c r="D38" s="1"/>
    </row>
    <row r="39" spans="1:4">
      <c r="A39" s="1"/>
      <c r="B39" t="s">
        <v>1250</v>
      </c>
      <c r="C39" s="1"/>
      <c r="D39" s="1"/>
    </row>
    <row r="40" spans="1:4">
      <c r="A40" s="1"/>
      <c r="B40" t="s">
        <v>1251</v>
      </c>
      <c r="C40" s="1"/>
      <c r="D40" s="1"/>
    </row>
    <row r="41" spans="1:4">
      <c r="A41" s="1"/>
      <c r="B41" t="s">
        <v>1252</v>
      </c>
      <c r="C41" s="1"/>
      <c r="D41" s="1"/>
    </row>
    <row r="42" spans="1:4">
      <c r="A42" s="1"/>
      <c r="B42" t="s">
        <v>1253</v>
      </c>
      <c r="C42" s="1"/>
      <c r="D42" s="1"/>
    </row>
    <row r="43" spans="1:4">
      <c r="A43" s="1"/>
      <c r="B43" t="s">
        <v>1255</v>
      </c>
      <c r="C43" s="1"/>
      <c r="D43" s="1"/>
    </row>
    <row r="44" spans="1:4">
      <c r="A44" s="1"/>
      <c r="B44" t="s">
        <v>1256</v>
      </c>
      <c r="C44" s="1"/>
      <c r="D44" s="1"/>
    </row>
    <row r="45" spans="1:4">
      <c r="A45" s="1"/>
      <c r="B45" t="s">
        <v>1257</v>
      </c>
      <c r="C45" s="1"/>
      <c r="D45" s="1"/>
    </row>
    <row r="46" spans="1:4">
      <c r="A46" s="1"/>
      <c r="B46" t="s">
        <v>1258</v>
      </c>
      <c r="C46" s="1"/>
      <c r="D46" s="1"/>
    </row>
    <row r="47" spans="1:4">
      <c r="A47" s="1"/>
      <c r="B47" t="s">
        <v>1260</v>
      </c>
      <c r="C47" s="1"/>
      <c r="D47" s="1"/>
    </row>
    <row r="49" spans="1:4">
      <c r="A49" s="219" t="s">
        <v>1231</v>
      </c>
      <c r="B49" s="219"/>
      <c r="C49" s="219"/>
      <c r="D49" s="219"/>
    </row>
    <row r="50" spans="1:4">
      <c r="A50" s="1"/>
      <c r="B50" t="s">
        <v>1207</v>
      </c>
      <c r="C50" s="1"/>
      <c r="D50" s="1"/>
    </row>
    <row r="51" spans="1:4">
      <c r="A51" s="1"/>
      <c r="B51" t="s">
        <v>1229</v>
      </c>
      <c r="C51" s="1"/>
      <c r="D51" s="1"/>
    </row>
    <row r="52" spans="1:4">
      <c r="A52" s="1"/>
      <c r="B52" t="s">
        <v>1208</v>
      </c>
      <c r="C52" s="1"/>
      <c r="D52" s="1"/>
    </row>
    <row r="53" spans="1:4">
      <c r="A53" s="1"/>
      <c r="B53" t="s">
        <v>1206</v>
      </c>
      <c r="C53" s="1"/>
      <c r="D53" s="1"/>
    </row>
    <row r="54" spans="1:4">
      <c r="A54" s="1"/>
      <c r="B54" t="s">
        <v>1223</v>
      </c>
      <c r="C54" s="1"/>
      <c r="D54" s="1"/>
    </row>
    <row r="55" spans="1:4">
      <c r="A55" s="1"/>
      <c r="B55" t="s">
        <v>1232</v>
      </c>
      <c r="C55" s="1"/>
      <c r="D55" s="1"/>
    </row>
    <row r="56" spans="1:4">
      <c r="A56" s="1"/>
      <c r="B56" t="s">
        <v>1234</v>
      </c>
      <c r="C56" s="1"/>
      <c r="D56" s="1"/>
    </row>
    <row r="57" spans="1:4">
      <c r="A57" s="1"/>
      <c r="B57" t="s">
        <v>1230</v>
      </c>
      <c r="C57" s="1"/>
      <c r="D57" s="1"/>
    </row>
    <row r="59" spans="1:4">
      <c r="A59" s="219" t="s">
        <v>1203</v>
      </c>
      <c r="B59" s="219"/>
      <c r="C59" s="219"/>
      <c r="D59" s="219"/>
    </row>
    <row r="60" spans="1:4">
      <c r="A60" s="1"/>
      <c r="B60" t="s">
        <v>1198</v>
      </c>
      <c r="C60" s="1"/>
      <c r="D60" s="1"/>
    </row>
    <row r="61" spans="1:4">
      <c r="A61" s="1"/>
      <c r="B61" t="s">
        <v>1199</v>
      </c>
      <c r="C61" s="1"/>
      <c r="D61" s="1"/>
    </row>
    <row r="62" spans="1:4">
      <c r="A62" s="1"/>
      <c r="B62" t="s">
        <v>1202</v>
      </c>
      <c r="C62" s="1"/>
      <c r="D62" s="1"/>
    </row>
    <row r="64" spans="1:4">
      <c r="A64" s="219" t="s">
        <v>1194</v>
      </c>
      <c r="B64" s="219"/>
      <c r="C64" s="219"/>
      <c r="D64" s="219"/>
    </row>
    <row r="65" spans="1:4">
      <c r="A65" s="1"/>
      <c r="B65" t="s">
        <v>1193</v>
      </c>
      <c r="C65" s="1"/>
      <c r="D65" s="1"/>
    </row>
    <row r="67" spans="1:4">
      <c r="A67" s="219" t="s">
        <v>1188</v>
      </c>
      <c r="B67" s="219"/>
      <c r="C67" s="219"/>
      <c r="D67" s="219"/>
    </row>
    <row r="68" spans="1:4">
      <c r="A68" s="1"/>
      <c r="B68" t="s">
        <v>1180</v>
      </c>
      <c r="C68" s="1"/>
      <c r="D68" s="1"/>
    </row>
    <row r="69" spans="1:4">
      <c r="A69" s="1"/>
      <c r="B69" t="s">
        <v>1189</v>
      </c>
      <c r="C69" s="1"/>
      <c r="D69" s="1"/>
    </row>
    <row r="71" spans="1:4">
      <c r="A71" s="219" t="s">
        <v>1179</v>
      </c>
      <c r="B71" s="219"/>
      <c r="C71" s="219"/>
      <c r="D71" s="219"/>
    </row>
    <row r="72" spans="1:4">
      <c r="A72" s="1"/>
      <c r="B72" t="s">
        <v>1174</v>
      </c>
      <c r="C72" s="1"/>
      <c r="D72" s="1"/>
    </row>
    <row r="73" spans="1:4">
      <c r="A73" s="1"/>
      <c r="B73" t="s">
        <v>1166</v>
      </c>
      <c r="C73" s="1"/>
      <c r="D73" s="1"/>
    </row>
    <row r="74" spans="1:4">
      <c r="A74" s="1"/>
      <c r="B74" t="s">
        <v>1178</v>
      </c>
      <c r="C74" s="1"/>
      <c r="D74" s="1"/>
    </row>
    <row r="75" spans="1:4">
      <c r="A75" s="1"/>
      <c r="B75" t="s">
        <v>1167</v>
      </c>
      <c r="C75" s="1"/>
      <c r="D75" s="1"/>
    </row>
    <row r="76" spans="1:4">
      <c r="A76" s="1"/>
      <c r="B76" t="s">
        <v>1168</v>
      </c>
      <c r="C76" s="1"/>
      <c r="D76" s="1"/>
    </row>
    <row r="77" spans="1:4">
      <c r="A77" s="1"/>
      <c r="B77" t="s">
        <v>1169</v>
      </c>
      <c r="C77" s="1"/>
      <c r="D77" s="1"/>
    </row>
    <row r="78" spans="1:4">
      <c r="A78" s="1"/>
      <c r="B78" t="s">
        <v>1170</v>
      </c>
      <c r="C78" s="1"/>
      <c r="D78" s="1"/>
    </row>
    <row r="80" spans="1:4">
      <c r="A80" s="219" t="s">
        <v>1148</v>
      </c>
      <c r="B80" s="219"/>
      <c r="C80" s="219"/>
      <c r="D80" s="219"/>
    </row>
    <row r="81" spans="1:4">
      <c r="A81" s="1"/>
      <c r="B81" t="s">
        <v>1149</v>
      </c>
      <c r="C81" s="1"/>
      <c r="D81" s="1"/>
    </row>
    <row r="82" spans="1:4">
      <c r="A82" s="1"/>
      <c r="B82" t="s">
        <v>1164</v>
      </c>
      <c r="C82" s="1"/>
      <c r="D82" s="1"/>
    </row>
    <row r="84" spans="1:4">
      <c r="A84" s="219" t="s">
        <v>1147</v>
      </c>
      <c r="B84" s="219"/>
      <c r="C84" s="219"/>
      <c r="D84" s="219"/>
    </row>
    <row r="85" spans="1:4">
      <c r="A85" s="1"/>
      <c r="B85" t="s">
        <v>1145</v>
      </c>
      <c r="C85" s="1"/>
      <c r="D85" s="1"/>
    </row>
    <row r="86" spans="1:4">
      <c r="A86" s="1"/>
      <c r="C86" s="1"/>
      <c r="D86" s="1"/>
    </row>
    <row r="87" spans="1:4">
      <c r="A87" s="219" t="s">
        <v>1143</v>
      </c>
      <c r="B87" s="219"/>
      <c r="C87" s="219"/>
      <c r="D87" s="219"/>
    </row>
    <row r="88" spans="1:4">
      <c r="A88" s="1"/>
      <c r="B88" t="s">
        <v>1135</v>
      </c>
      <c r="C88" s="1"/>
      <c r="D88" s="1"/>
    </row>
    <row r="89" spans="1:4">
      <c r="A89" s="1"/>
      <c r="B89" t="s">
        <v>1136</v>
      </c>
      <c r="C89" s="1"/>
      <c r="D89" s="1"/>
    </row>
    <row r="90" spans="1:4">
      <c r="A90" s="1"/>
      <c r="B90" t="s">
        <v>1137</v>
      </c>
      <c r="C90" s="1"/>
      <c r="D90" s="1"/>
    </row>
    <row r="91" spans="1:4">
      <c r="A91" s="1"/>
      <c r="B91" t="s">
        <v>1138</v>
      </c>
      <c r="C91" s="1"/>
      <c r="D91" s="1"/>
    </row>
    <row r="92" spans="1:4">
      <c r="A92" s="1"/>
      <c r="B92" t="s">
        <v>1139</v>
      </c>
      <c r="C92" s="1"/>
      <c r="D92" s="1"/>
    </row>
    <row r="93" spans="1:4">
      <c r="A93" s="1"/>
      <c r="B93" t="s">
        <v>1140</v>
      </c>
      <c r="C93" s="1"/>
      <c r="D93" s="1"/>
    </row>
    <row r="94" spans="1:4">
      <c r="A94" s="1"/>
      <c r="B94" t="s">
        <v>1141</v>
      </c>
      <c r="C94" s="1"/>
      <c r="D94" s="1"/>
    </row>
    <row r="95" spans="1:4">
      <c r="A95" s="1"/>
      <c r="B95" t="s">
        <v>1142</v>
      </c>
      <c r="C95" s="1"/>
      <c r="D95" s="1"/>
    </row>
    <row r="96" spans="1:4">
      <c r="A96" s="1"/>
      <c r="B96" t="s">
        <v>1144</v>
      </c>
      <c r="C96" s="1"/>
      <c r="D96" s="1"/>
    </row>
    <row r="97" spans="1:4">
      <c r="A97" s="1"/>
      <c r="C97" s="1"/>
      <c r="D97" s="1"/>
    </row>
    <row r="98" spans="1:4">
      <c r="A98" s="219" t="s">
        <v>1134</v>
      </c>
      <c r="B98" s="219"/>
      <c r="C98" s="219"/>
      <c r="D98" s="219"/>
    </row>
    <row r="99" spans="1:4">
      <c r="A99" s="1"/>
      <c r="B99" t="s">
        <v>1130</v>
      </c>
      <c r="C99" s="1"/>
      <c r="D99" s="1"/>
    </row>
    <row r="100" spans="1:4">
      <c r="A100" s="1"/>
      <c r="B100" t="s">
        <v>1125</v>
      </c>
      <c r="C100" s="1"/>
      <c r="D100" s="1"/>
    </row>
    <row r="101" spans="1:4">
      <c r="A101" s="1"/>
      <c r="B101" t="s">
        <v>1127</v>
      </c>
      <c r="C101" s="1"/>
      <c r="D101" s="1"/>
    </row>
    <row r="102" spans="1:4">
      <c r="A102" s="1"/>
      <c r="B102" t="s">
        <v>1126</v>
      </c>
      <c r="C102" s="1"/>
      <c r="D102" s="1"/>
    </row>
    <row r="103" spans="1:4">
      <c r="A103" s="1"/>
      <c r="B103" t="s">
        <v>1128</v>
      </c>
      <c r="C103" s="1"/>
      <c r="D103" s="1"/>
    </row>
    <row r="104" spans="1:4">
      <c r="A104" s="1"/>
      <c r="B104" t="s">
        <v>1129</v>
      </c>
      <c r="C104" s="1"/>
      <c r="D104" s="1"/>
    </row>
    <row r="105" spans="1:4">
      <c r="A105" s="1"/>
      <c r="C105" s="1"/>
      <c r="D105" s="1"/>
    </row>
    <row r="106" spans="1:4">
      <c r="A106" s="219" t="s">
        <v>1121</v>
      </c>
      <c r="B106" s="219"/>
      <c r="C106" s="219"/>
      <c r="D106" s="219"/>
    </row>
    <row r="107" spans="1:4">
      <c r="A107" s="1"/>
      <c r="B107" t="s">
        <v>1122</v>
      </c>
      <c r="C107" s="1"/>
      <c r="D107" s="1"/>
    </row>
    <row r="108" spans="1:4">
      <c r="A108" s="1"/>
      <c r="B108" t="s">
        <v>1124</v>
      </c>
      <c r="C108" s="1"/>
      <c r="D108" s="1"/>
    </row>
    <row r="109" spans="1:4">
      <c r="A109" s="1"/>
      <c r="C109" s="1"/>
      <c r="D109" s="1"/>
    </row>
    <row r="110" spans="1:4">
      <c r="A110" s="219" t="s">
        <v>1120</v>
      </c>
      <c r="B110" s="219"/>
      <c r="C110" s="219"/>
      <c r="D110" s="219"/>
    </row>
    <row r="111" spans="1:4">
      <c r="A111" s="1"/>
      <c r="B111" t="s">
        <v>1109</v>
      </c>
      <c r="C111" s="1"/>
      <c r="D111" s="1"/>
    </row>
    <row r="112" spans="1:4">
      <c r="A112" s="1"/>
      <c r="B112" t="s">
        <v>1110</v>
      </c>
      <c r="C112" s="1"/>
      <c r="D112" s="1"/>
    </row>
    <row r="113" spans="1:4">
      <c r="A113" s="1"/>
      <c r="B113" t="s">
        <v>1111</v>
      </c>
      <c r="C113" s="1"/>
      <c r="D113" s="1"/>
    </row>
    <row r="114" spans="1:4">
      <c r="A114" s="1"/>
      <c r="B114" t="s">
        <v>1118</v>
      </c>
      <c r="C114" s="1"/>
      <c r="D114" s="1"/>
    </row>
    <row r="115" spans="1:4">
      <c r="A115" s="1"/>
      <c r="B115" t="s">
        <v>1113</v>
      </c>
      <c r="C115" s="1"/>
      <c r="D115" s="1"/>
    </row>
    <row r="116" spans="1:4">
      <c r="A116" s="1"/>
      <c r="B116" t="s">
        <v>1115</v>
      </c>
      <c r="C116" s="1"/>
      <c r="D116" s="1"/>
    </row>
    <row r="117" spans="1:4">
      <c r="A117" s="3"/>
    </row>
    <row r="118" spans="1:4">
      <c r="A118" s="219" t="s">
        <v>1108</v>
      </c>
      <c r="B118" s="219"/>
      <c r="C118" s="219"/>
      <c r="D118" s="219"/>
    </row>
    <row r="119" spans="1:4">
      <c r="A119" s="1"/>
      <c r="B119" t="s">
        <v>1101</v>
      </c>
      <c r="C119" s="1"/>
      <c r="D119" s="1"/>
    </row>
    <row r="120" spans="1:4">
      <c r="A120" s="1"/>
      <c r="B120" t="s">
        <v>1104</v>
      </c>
      <c r="C120" s="1"/>
      <c r="D120" s="1"/>
    </row>
    <row r="121" spans="1:4">
      <c r="A121" s="1"/>
      <c r="B121" t="s">
        <v>1105</v>
      </c>
      <c r="C121" s="1"/>
      <c r="D121" s="1"/>
    </row>
    <row r="122" spans="1:4">
      <c r="A122" s="1"/>
      <c r="B122" t="s">
        <v>1106</v>
      </c>
      <c r="C122" s="1"/>
      <c r="D122" s="1"/>
    </row>
    <row r="123" spans="1:4">
      <c r="A123" s="1"/>
      <c r="B123" t="s">
        <v>1107</v>
      </c>
      <c r="C123" s="1"/>
      <c r="D123" s="1"/>
    </row>
    <row r="124" spans="1:4">
      <c r="A124" s="3"/>
    </row>
    <row r="125" spans="1:4">
      <c r="A125" s="219" t="s">
        <v>1100</v>
      </c>
      <c r="B125" s="219"/>
      <c r="C125" s="219"/>
      <c r="D125" s="219"/>
    </row>
    <row r="126" spans="1:4">
      <c r="A126" s="1"/>
      <c r="B126" t="s">
        <v>1097</v>
      </c>
      <c r="C126" s="1"/>
      <c r="D126" s="1"/>
    </row>
    <row r="127" spans="1:4">
      <c r="A127" s="1"/>
      <c r="B127" t="s">
        <v>1098</v>
      </c>
      <c r="C127" s="1"/>
      <c r="D127" s="1"/>
    </row>
    <row r="128" spans="1:4">
      <c r="A128" s="3"/>
      <c r="B128" t="s">
        <v>1099</v>
      </c>
    </row>
    <row r="129" spans="1:4">
      <c r="A129" s="3"/>
    </row>
    <row r="130" spans="1:4">
      <c r="A130" s="219" t="s">
        <v>1082</v>
      </c>
      <c r="B130" s="219"/>
      <c r="C130" s="219"/>
      <c r="D130" s="219"/>
    </row>
    <row r="131" spans="1:4">
      <c r="A131" s="3"/>
      <c r="B131" t="s">
        <v>1083</v>
      </c>
    </row>
    <row r="132" spans="1:4">
      <c r="A132" s="3"/>
    </row>
    <row r="133" spans="1:4">
      <c r="A133" s="219" t="s">
        <v>1071</v>
      </c>
      <c r="B133" s="219"/>
      <c r="C133" s="219"/>
      <c r="D133" s="219"/>
    </row>
    <row r="134" spans="1:4">
      <c r="A134" s="3"/>
      <c r="B134" t="s">
        <v>1068</v>
      </c>
    </row>
    <row r="135" spans="1:4">
      <c r="A135" s="3"/>
    </row>
    <row r="136" spans="1:4">
      <c r="A136" s="219" t="s">
        <v>1065</v>
      </c>
      <c r="B136" s="219"/>
      <c r="C136" s="219"/>
      <c r="D136" s="219"/>
    </row>
    <row r="137" spans="1:4">
      <c r="A137" s="3"/>
      <c r="B137" t="s">
        <v>1067</v>
      </c>
    </row>
    <row r="138" spans="1:4">
      <c r="A138" s="3"/>
    </row>
    <row r="139" spans="1:4">
      <c r="A139" s="3" t="s">
        <v>1061</v>
      </c>
    </row>
    <row r="140" spans="1:4">
      <c r="A140" s="3"/>
      <c r="B140" t="s">
        <v>1060</v>
      </c>
    </row>
    <row r="141" spans="1:4">
      <c r="A141" s="3"/>
      <c r="B141" t="s">
        <v>1053</v>
      </c>
    </row>
    <row r="142" spans="1:4">
      <c r="A142" s="3"/>
      <c r="B142" t="s">
        <v>1054</v>
      </c>
    </row>
    <row r="143" spans="1:4">
      <c r="A143" s="3"/>
      <c r="B143" t="s">
        <v>1056</v>
      </c>
    </row>
    <row r="144" spans="1:4">
      <c r="A144" s="3"/>
      <c r="B144" t="s">
        <v>1057</v>
      </c>
    </row>
    <row r="145" spans="1:2">
      <c r="A145" s="3"/>
      <c r="B145" t="s">
        <v>1058</v>
      </c>
    </row>
    <row r="146" spans="1:2">
      <c r="A146" s="3"/>
    </row>
    <row r="147" spans="1:2">
      <c r="A147" s="3" t="s">
        <v>1062</v>
      </c>
    </row>
    <row r="148" spans="1:2">
      <c r="A148" s="3"/>
      <c r="B148" t="s">
        <v>1040</v>
      </c>
    </row>
    <row r="149" spans="1:2">
      <c r="A149" s="3"/>
      <c r="B149" t="s">
        <v>1039</v>
      </c>
    </row>
    <row r="150" spans="1:2">
      <c r="A150" s="3"/>
      <c r="B150" t="s">
        <v>1037</v>
      </c>
    </row>
    <row r="151" spans="1:2">
      <c r="A151" s="3"/>
      <c r="B151" t="s">
        <v>1038</v>
      </c>
    </row>
    <row r="152" spans="1:2">
      <c r="A152" s="3"/>
      <c r="B152" t="s">
        <v>1042</v>
      </c>
    </row>
    <row r="153" spans="1:2">
      <c r="A153" s="3"/>
      <c r="B153" t="s">
        <v>1052</v>
      </c>
    </row>
    <row r="154" spans="1:2">
      <c r="A154" s="3"/>
      <c r="B154" t="s">
        <v>1043</v>
      </c>
    </row>
    <row r="155" spans="1:2">
      <c r="A155" s="3"/>
    </row>
    <row r="156" spans="1:2">
      <c r="A156" s="3" t="s">
        <v>1035</v>
      </c>
    </row>
    <row r="157" spans="1:2">
      <c r="A157" s="3"/>
      <c r="B157" t="s">
        <v>1023</v>
      </c>
    </row>
    <row r="158" spans="1:2">
      <c r="A158" s="3"/>
      <c r="B158" t="s">
        <v>1024</v>
      </c>
    </row>
    <row r="159" spans="1:2">
      <c r="A159" s="3"/>
      <c r="B159" t="s">
        <v>1026</v>
      </c>
    </row>
    <row r="160" spans="1:2">
      <c r="A160" s="3"/>
      <c r="B160" t="s">
        <v>1028</v>
      </c>
    </row>
    <row r="161" spans="1:2">
      <c r="A161" s="3"/>
      <c r="B161" t="s">
        <v>1029</v>
      </c>
    </row>
    <row r="162" spans="1:2">
      <c r="A162" s="3"/>
      <c r="B162" t="s">
        <v>1027</v>
      </c>
    </row>
    <row r="163" spans="1:2">
      <c r="A163" s="3"/>
      <c r="B163" t="s">
        <v>1030</v>
      </c>
    </row>
    <row r="164" spans="1:2">
      <c r="A164" s="3"/>
      <c r="B164" t="s">
        <v>1031</v>
      </c>
    </row>
    <row r="165" spans="1:2">
      <c r="A165" s="3"/>
      <c r="B165" t="s">
        <v>1032</v>
      </c>
    </row>
    <row r="166" spans="1:2">
      <c r="A166" s="3"/>
      <c r="B166" t="s">
        <v>1033</v>
      </c>
    </row>
    <row r="167" spans="1:2">
      <c r="A167" s="3"/>
      <c r="B167" t="s">
        <v>1034</v>
      </c>
    </row>
    <row r="168" spans="1:2">
      <c r="A168" s="3"/>
    </row>
    <row r="169" spans="1:2">
      <c r="A169" s="3" t="s">
        <v>1020</v>
      </c>
    </row>
    <row r="170" spans="1:2">
      <c r="A170" s="3"/>
      <c r="B170" t="s">
        <v>1011</v>
      </c>
    </row>
    <row r="171" spans="1:2">
      <c r="A171" s="3"/>
      <c r="B171" t="s">
        <v>1012</v>
      </c>
    </row>
    <row r="172" spans="1:2">
      <c r="A172" s="3"/>
      <c r="B172" t="s">
        <v>1014</v>
      </c>
    </row>
    <row r="173" spans="1:2">
      <c r="A173" s="3"/>
      <c r="B173" t="s">
        <v>1018</v>
      </c>
    </row>
    <row r="174" spans="1:2">
      <c r="A174" s="3"/>
      <c r="B174" t="s">
        <v>1019</v>
      </c>
    </row>
    <row r="175" spans="1:2">
      <c r="A175" s="3"/>
      <c r="B175" t="s">
        <v>1021</v>
      </c>
    </row>
    <row r="176" spans="1:2">
      <c r="A176" s="3"/>
    </row>
    <row r="177" spans="1:2">
      <c r="A177" s="3" t="s">
        <v>1010</v>
      </c>
    </row>
    <row r="178" spans="1:2">
      <c r="A178" s="3"/>
      <c r="B178" t="s">
        <v>1002</v>
      </c>
    </row>
    <row r="179" spans="1:2">
      <c r="A179" s="3"/>
      <c r="B179" t="s">
        <v>1003</v>
      </c>
    </row>
    <row r="180" spans="1:2">
      <c r="A180" s="3"/>
      <c r="B180" t="s">
        <v>1004</v>
      </c>
    </row>
    <row r="181" spans="1:2">
      <c r="A181" s="3"/>
      <c r="B181" t="s">
        <v>1005</v>
      </c>
    </row>
    <row r="182" spans="1:2">
      <c r="A182" s="3"/>
      <c r="B182" t="s">
        <v>1007</v>
      </c>
    </row>
    <row r="183" spans="1:2">
      <c r="A183" s="3"/>
      <c r="B183" t="s">
        <v>1008</v>
      </c>
    </row>
    <row r="184" spans="1:2">
      <c r="A184" s="3"/>
      <c r="B184" t="s">
        <v>1009</v>
      </c>
    </row>
    <row r="185" spans="1:2">
      <c r="A185" s="3"/>
    </row>
    <row r="186" spans="1:2">
      <c r="A186" s="3" t="s">
        <v>997</v>
      </c>
    </row>
    <row r="187" spans="1:2">
      <c r="A187" s="3"/>
      <c r="B187" t="s">
        <v>998</v>
      </c>
    </row>
    <row r="188" spans="1:2">
      <c r="A188" s="3"/>
      <c r="B188" t="s">
        <v>996</v>
      </c>
    </row>
    <row r="189" spans="1:2">
      <c r="A189" s="3"/>
      <c r="B189" t="s">
        <v>999</v>
      </c>
    </row>
    <row r="190" spans="1:2">
      <c r="A190" s="3"/>
      <c r="B190" t="s">
        <v>1000</v>
      </c>
    </row>
    <row r="191" spans="1:2">
      <c r="A191" s="3"/>
      <c r="B191" t="s">
        <v>1001</v>
      </c>
    </row>
    <row r="192" spans="1:2">
      <c r="A192" s="3"/>
    </row>
    <row r="193" spans="1:2">
      <c r="A193" s="3" t="s">
        <v>985</v>
      </c>
    </row>
    <row r="194" spans="1:2">
      <c r="A194" s="3"/>
      <c r="B194" t="s">
        <v>980</v>
      </c>
    </row>
    <row r="195" spans="1:2">
      <c r="A195" s="3"/>
      <c r="B195" t="s">
        <v>982</v>
      </c>
    </row>
    <row r="196" spans="1:2">
      <c r="A196" s="3"/>
      <c r="B196" t="s">
        <v>984</v>
      </c>
    </row>
    <row r="197" spans="1:2">
      <c r="A197" s="3"/>
      <c r="B197" t="s">
        <v>986</v>
      </c>
    </row>
    <row r="198" spans="1:2">
      <c r="A198" s="3"/>
      <c r="B198" t="s">
        <v>987</v>
      </c>
    </row>
    <row r="199" spans="1:2">
      <c r="A199" s="3"/>
      <c r="B199" t="s">
        <v>988</v>
      </c>
    </row>
    <row r="200" spans="1:2">
      <c r="A200" s="3"/>
      <c r="B200" t="s">
        <v>989</v>
      </c>
    </row>
    <row r="201" spans="1:2">
      <c r="A201" s="3"/>
      <c r="B201" t="s">
        <v>990</v>
      </c>
    </row>
    <row r="202" spans="1:2">
      <c r="A202" s="3"/>
    </row>
    <row r="203" spans="1:2">
      <c r="A203" s="3" t="s">
        <v>978</v>
      </c>
    </row>
    <row r="204" spans="1:2">
      <c r="A204" s="3"/>
      <c r="B204" t="s">
        <v>974</v>
      </c>
    </row>
    <row r="205" spans="1:2">
      <c r="A205" s="3"/>
      <c r="B205" t="s">
        <v>975</v>
      </c>
    </row>
    <row r="206" spans="1:2">
      <c r="A206" s="3"/>
      <c r="B206" t="s">
        <v>976</v>
      </c>
    </row>
    <row r="207" spans="1:2">
      <c r="A207" s="3"/>
      <c r="B207" t="s">
        <v>977</v>
      </c>
    </row>
    <row r="208" spans="1:2">
      <c r="A208" s="3"/>
      <c r="B208" t="s">
        <v>979</v>
      </c>
    </row>
    <row r="209" spans="1:2">
      <c r="A209" s="3"/>
    </row>
    <row r="210" spans="1:2">
      <c r="A210" s="3" t="s">
        <v>972</v>
      </c>
    </row>
    <row r="211" spans="1:2">
      <c r="A211" s="3"/>
      <c r="B211" t="s">
        <v>973</v>
      </c>
    </row>
    <row r="212" spans="1:2">
      <c r="A212" s="3"/>
    </row>
    <row r="213" spans="1:2">
      <c r="A213" s="3" t="s">
        <v>968</v>
      </c>
    </row>
    <row r="214" spans="1:2">
      <c r="A214" s="3"/>
      <c r="B214" t="s">
        <v>966</v>
      </c>
    </row>
    <row r="215" spans="1:2">
      <c r="A215" s="3"/>
      <c r="B215" t="s">
        <v>971</v>
      </c>
    </row>
    <row r="216" spans="1:2">
      <c r="A216" s="3"/>
      <c r="B216" t="s">
        <v>967</v>
      </c>
    </row>
    <row r="217" spans="1:2">
      <c r="A217" s="3"/>
      <c r="B217" t="s">
        <v>969</v>
      </c>
    </row>
    <row r="218" spans="1:2">
      <c r="A218" s="3"/>
      <c r="B218" t="s">
        <v>970</v>
      </c>
    </row>
    <row r="219" spans="1:2">
      <c r="A219" s="3"/>
    </row>
    <row r="220" spans="1:2">
      <c r="A220" s="3" t="s">
        <v>963</v>
      </c>
    </row>
    <row r="221" spans="1:2">
      <c r="A221" s="3"/>
      <c r="B221" t="s">
        <v>958</v>
      </c>
    </row>
    <row r="222" spans="1:2">
      <c r="A222" s="3"/>
      <c r="B222" t="s">
        <v>965</v>
      </c>
    </row>
    <row r="223" spans="1:2">
      <c r="A223" s="3"/>
      <c r="B223" t="s">
        <v>964</v>
      </c>
    </row>
    <row r="224" spans="1:2">
      <c r="A224" s="3"/>
      <c r="B224" t="s">
        <v>960</v>
      </c>
    </row>
    <row r="225" spans="1:2">
      <c r="A225" s="3"/>
      <c r="B225" t="s">
        <v>961</v>
      </c>
    </row>
    <row r="226" spans="1:2">
      <c r="A226" s="3"/>
      <c r="B226" t="s">
        <v>962</v>
      </c>
    </row>
    <row r="227" spans="1:2">
      <c r="A227" s="3"/>
    </row>
    <row r="228" spans="1:2">
      <c r="A228" s="3" t="s">
        <v>957</v>
      </c>
    </row>
    <row r="229" spans="1:2">
      <c r="A229" s="3"/>
      <c r="B229" t="s">
        <v>955</v>
      </c>
    </row>
    <row r="230" spans="1:2">
      <c r="A230" s="3"/>
      <c r="B230" t="s">
        <v>956</v>
      </c>
    </row>
    <row r="231" spans="1:2">
      <c r="A231" s="3"/>
    </row>
    <row r="232" spans="1:2">
      <c r="A232" s="3" t="s">
        <v>954</v>
      </c>
    </row>
    <row r="233" spans="1:2">
      <c r="A233" s="3"/>
      <c r="B233" t="s">
        <v>946</v>
      </c>
    </row>
    <row r="234" spans="1:2">
      <c r="A234" s="3"/>
      <c r="B234" t="s">
        <v>947</v>
      </c>
    </row>
    <row r="235" spans="1:2">
      <c r="A235" s="3"/>
      <c r="B235" t="s">
        <v>953</v>
      </c>
    </row>
    <row r="236" spans="1:2">
      <c r="A236" s="3"/>
      <c r="B236" t="s">
        <v>952</v>
      </c>
    </row>
    <row r="237" spans="1:2">
      <c r="A237" s="3"/>
      <c r="B237" t="s">
        <v>950</v>
      </c>
    </row>
    <row r="238" spans="1:2">
      <c r="A238" s="3"/>
      <c r="B238" t="s">
        <v>951</v>
      </c>
    </row>
    <row r="239" spans="1:2">
      <c r="A239" s="3"/>
    </row>
    <row r="240" spans="1:2">
      <c r="A240" s="3" t="s">
        <v>944</v>
      </c>
    </row>
    <row r="241" spans="1:2">
      <c r="A241" s="3"/>
      <c r="B241" t="s">
        <v>941</v>
      </c>
    </row>
    <row r="242" spans="1:2">
      <c r="A242" s="3"/>
      <c r="B242" t="s">
        <v>942</v>
      </c>
    </row>
    <row r="243" spans="1:2">
      <c r="A243" s="3"/>
      <c r="B243" t="s">
        <v>943</v>
      </c>
    </row>
    <row r="244" spans="1:2">
      <c r="A244" s="3"/>
      <c r="B244" t="s">
        <v>945</v>
      </c>
    </row>
    <row r="245" spans="1:2">
      <c r="A245" s="3"/>
    </row>
    <row r="246" spans="1:2">
      <c r="A246" s="3" t="s">
        <v>934</v>
      </c>
    </row>
    <row r="247" spans="1:2">
      <c r="A247" s="3"/>
      <c r="B247" t="s">
        <v>885</v>
      </c>
    </row>
    <row r="248" spans="1:2">
      <c r="A248" s="3"/>
      <c r="B248" t="s">
        <v>940</v>
      </c>
    </row>
    <row r="249" spans="1:2">
      <c r="A249" s="3"/>
      <c r="B249" t="s">
        <v>916</v>
      </c>
    </row>
    <row r="250" spans="1:2">
      <c r="A250" s="3"/>
      <c r="B250" t="s">
        <v>886</v>
      </c>
    </row>
    <row r="251" spans="1:2">
      <c r="A251" s="3"/>
      <c r="B251" t="s">
        <v>903</v>
      </c>
    </row>
    <row r="252" spans="1:2">
      <c r="A252" s="3"/>
      <c r="B252" t="s">
        <v>904</v>
      </c>
    </row>
    <row r="253" spans="1:2">
      <c r="A253" s="3"/>
      <c r="B253" t="s">
        <v>910</v>
      </c>
    </row>
    <row r="254" spans="1:2">
      <c r="A254" s="3"/>
      <c r="B254" t="s">
        <v>922</v>
      </c>
    </row>
    <row r="255" spans="1:2">
      <c r="A255" s="3"/>
      <c r="B255" t="s">
        <v>924</v>
      </c>
    </row>
    <row r="256" spans="1:2">
      <c r="A256" s="3"/>
      <c r="B256" t="s">
        <v>925</v>
      </c>
    </row>
    <row r="257" spans="1:2">
      <c r="A257" s="3"/>
      <c r="B257" t="s">
        <v>926</v>
      </c>
    </row>
    <row r="258" spans="1:2">
      <c r="A258" s="3"/>
      <c r="B258" t="s">
        <v>927</v>
      </c>
    </row>
    <row r="259" spans="1:2">
      <c r="A259" s="3"/>
      <c r="B259" t="s">
        <v>928</v>
      </c>
    </row>
    <row r="260" spans="1:2">
      <c r="A260" s="3"/>
      <c r="B260" t="s">
        <v>929</v>
      </c>
    </row>
    <row r="261" spans="1:2">
      <c r="A261" s="3"/>
    </row>
    <row r="262" spans="1:2">
      <c r="A262" s="3" t="s">
        <v>879</v>
      </c>
    </row>
    <row r="263" spans="1:2">
      <c r="A263" s="3"/>
      <c r="B263" t="s">
        <v>876</v>
      </c>
    </row>
    <row r="264" spans="1:2">
      <c r="A264" s="3"/>
      <c r="B264" t="s">
        <v>877</v>
      </c>
    </row>
    <row r="265" spans="1:2">
      <c r="A265" s="3"/>
      <c r="B265" t="s">
        <v>878</v>
      </c>
    </row>
    <row r="266" spans="1:2">
      <c r="A266" s="3"/>
      <c r="B266" t="s">
        <v>880</v>
      </c>
    </row>
    <row r="267" spans="1:2">
      <c r="A267" s="3"/>
      <c r="B267" t="s">
        <v>733</v>
      </c>
    </row>
    <row r="268" spans="1:2">
      <c r="A268" s="3"/>
      <c r="B268" t="s">
        <v>881</v>
      </c>
    </row>
    <row r="269" spans="1:2">
      <c r="A269" s="3"/>
      <c r="B269" t="s">
        <v>882</v>
      </c>
    </row>
    <row r="270" spans="1:2">
      <c r="A270" s="3"/>
    </row>
    <row r="271" spans="1:2">
      <c r="A271" s="3" t="s">
        <v>870</v>
      </c>
    </row>
    <row r="272" spans="1:2">
      <c r="A272" s="3"/>
      <c r="B272" t="s">
        <v>866</v>
      </c>
    </row>
    <row r="273" spans="1:2">
      <c r="A273" s="3"/>
      <c r="B273" t="s">
        <v>871</v>
      </c>
    </row>
    <row r="274" spans="1:2">
      <c r="A274" s="3"/>
    </row>
    <row r="275" spans="1:2">
      <c r="A275" s="3" t="s">
        <v>864</v>
      </c>
    </row>
    <row r="276" spans="1:2">
      <c r="A276" s="3"/>
      <c r="B276" t="s">
        <v>860</v>
      </c>
    </row>
    <row r="277" spans="1:2">
      <c r="A277" s="3"/>
      <c r="B277" t="s">
        <v>861</v>
      </c>
    </row>
    <row r="278" spans="1:2">
      <c r="A278" s="3"/>
      <c r="B278" t="s">
        <v>862</v>
      </c>
    </row>
    <row r="279" spans="1:2">
      <c r="A279" s="3"/>
      <c r="B279" t="s">
        <v>863</v>
      </c>
    </row>
    <row r="280" spans="1:2">
      <c r="A280" s="3"/>
      <c r="B280" t="s">
        <v>865</v>
      </c>
    </row>
    <row r="281" spans="1:2">
      <c r="A281" s="3"/>
    </row>
    <row r="282" spans="1:2">
      <c r="A282" s="3" t="s">
        <v>858</v>
      </c>
    </row>
    <row r="283" spans="1:2">
      <c r="A283" s="3"/>
      <c r="B283" t="s">
        <v>859</v>
      </c>
    </row>
    <row r="284" spans="1:2">
      <c r="A284" s="3"/>
    </row>
    <row r="285" spans="1:2">
      <c r="A285" s="3" t="s">
        <v>854</v>
      </c>
    </row>
    <row r="286" spans="1:2">
      <c r="A286" s="3"/>
      <c r="B286" t="s">
        <v>822</v>
      </c>
    </row>
    <row r="287" spans="1:2">
      <c r="A287" s="3"/>
      <c r="B287" t="s">
        <v>823</v>
      </c>
    </row>
    <row r="288" spans="1:2">
      <c r="A288" s="3"/>
      <c r="B288" t="s">
        <v>827</v>
      </c>
    </row>
    <row r="289" spans="1:2">
      <c r="A289" s="3"/>
      <c r="B289" t="s">
        <v>838</v>
      </c>
    </row>
    <row r="290" spans="1:2">
      <c r="A290" s="3"/>
    </row>
    <row r="291" spans="1:2">
      <c r="A291" s="3" t="s">
        <v>819</v>
      </c>
    </row>
    <row r="292" spans="1:2">
      <c r="A292" s="3"/>
      <c r="B292" t="s">
        <v>817</v>
      </c>
    </row>
    <row r="293" spans="1:2">
      <c r="A293" s="3"/>
      <c r="B293" t="s">
        <v>814</v>
      </c>
    </row>
    <row r="294" spans="1:2">
      <c r="A294" s="3"/>
      <c r="B294" t="s">
        <v>816</v>
      </c>
    </row>
    <row r="295" spans="1:2">
      <c r="A295" s="3"/>
      <c r="B295" t="s">
        <v>818</v>
      </c>
    </row>
    <row r="296" spans="1:2">
      <c r="A296" s="3"/>
      <c r="B296" t="s">
        <v>820</v>
      </c>
    </row>
    <row r="297" spans="1:2">
      <c r="A297" s="3"/>
      <c r="B297" t="s">
        <v>821</v>
      </c>
    </row>
    <row r="298" spans="1:2">
      <c r="A298" s="3"/>
    </row>
    <row r="299" spans="1:2">
      <c r="A299" s="3" t="s">
        <v>810</v>
      </c>
    </row>
    <row r="300" spans="1:2">
      <c r="A300" s="3"/>
      <c r="B300" t="s">
        <v>811</v>
      </c>
    </row>
    <row r="301" spans="1:2">
      <c r="A301" s="3"/>
      <c r="B301" t="s">
        <v>812</v>
      </c>
    </row>
    <row r="302" spans="1:2">
      <c r="A302" s="3"/>
    </row>
    <row r="303" spans="1:2">
      <c r="A303" s="3" t="s">
        <v>791</v>
      </c>
    </row>
    <row r="304" spans="1:2">
      <c r="A304" s="3"/>
      <c r="B304" t="s">
        <v>792</v>
      </c>
    </row>
    <row r="305" spans="1:2">
      <c r="A305" s="3"/>
      <c r="B305" t="s">
        <v>790</v>
      </c>
    </row>
    <row r="306" spans="1:2">
      <c r="A306" s="3"/>
    </row>
    <row r="307" spans="1:2">
      <c r="A307" s="3" t="s">
        <v>789</v>
      </c>
    </row>
    <row r="308" spans="1:2">
      <c r="A308" s="3"/>
      <c r="B308" t="s">
        <v>777</v>
      </c>
    </row>
    <row r="309" spans="1:2">
      <c r="A309" s="3"/>
      <c r="B309" t="s">
        <v>781</v>
      </c>
    </row>
    <row r="310" spans="1:2">
      <c r="A310" s="3"/>
      <c r="B310" t="s">
        <v>782</v>
      </c>
    </row>
    <row r="311" spans="1:2">
      <c r="A311" s="3"/>
      <c r="B311" t="s">
        <v>787</v>
      </c>
    </row>
    <row r="312" spans="1:2">
      <c r="A312" s="3"/>
    </row>
    <row r="313" spans="1:2">
      <c r="A313" s="3" t="s">
        <v>774</v>
      </c>
    </row>
    <row r="314" spans="1:2">
      <c r="A314" s="3"/>
      <c r="B314" t="s">
        <v>775</v>
      </c>
    </row>
    <row r="315" spans="1:2">
      <c r="A315" s="3"/>
      <c r="B315" t="s">
        <v>776</v>
      </c>
    </row>
    <row r="316" spans="1:2">
      <c r="A316" s="3"/>
    </row>
    <row r="317" spans="1:2">
      <c r="A317" s="3" t="s">
        <v>773</v>
      </c>
    </row>
    <row r="318" spans="1:2">
      <c r="A318" s="3"/>
      <c r="B318" t="s">
        <v>764</v>
      </c>
    </row>
    <row r="319" spans="1:2">
      <c r="A319" s="3"/>
      <c r="B319" t="s">
        <v>765</v>
      </c>
    </row>
    <row r="320" spans="1:2">
      <c r="A320" s="3"/>
      <c r="B320" t="s">
        <v>771</v>
      </c>
    </row>
    <row r="321" spans="1:2">
      <c r="A321" s="3"/>
      <c r="B321" t="s">
        <v>768</v>
      </c>
    </row>
    <row r="322" spans="1:2">
      <c r="A322" s="3"/>
    </row>
    <row r="323" spans="1:2">
      <c r="A323" s="3" t="s">
        <v>757</v>
      </c>
    </row>
    <row r="324" spans="1:2">
      <c r="A324" s="3"/>
      <c r="B324" t="s">
        <v>758</v>
      </c>
    </row>
    <row r="325" spans="1:2">
      <c r="A325" s="3"/>
    </row>
    <row r="326" spans="1:2">
      <c r="A326" s="3" t="s">
        <v>756</v>
      </c>
    </row>
    <row r="327" spans="1:2">
      <c r="A327" s="3"/>
      <c r="B327" t="s">
        <v>745</v>
      </c>
    </row>
    <row r="328" spans="1:2">
      <c r="A328" s="3"/>
      <c r="B328" t="s">
        <v>755</v>
      </c>
    </row>
    <row r="329" spans="1:2">
      <c r="A329" s="3"/>
      <c r="B329" t="s">
        <v>754</v>
      </c>
    </row>
    <row r="330" spans="1:2">
      <c r="A330" s="3"/>
      <c r="B330" t="s">
        <v>746</v>
      </c>
    </row>
    <row r="331" spans="1:2">
      <c r="A331" s="3"/>
      <c r="B331" t="s">
        <v>747</v>
      </c>
    </row>
    <row r="332" spans="1:2">
      <c r="A332" s="3"/>
    </row>
    <row r="333" spans="1:2">
      <c r="A333" s="3" t="s">
        <v>743</v>
      </c>
    </row>
    <row r="334" spans="1:2">
      <c r="A334" s="3"/>
      <c r="B334" t="s">
        <v>742</v>
      </c>
    </row>
    <row r="335" spans="1:2">
      <c r="A335" s="3"/>
      <c r="B335" t="s">
        <v>744</v>
      </c>
    </row>
    <row r="336" spans="1:2">
      <c r="A336" s="3"/>
    </row>
    <row r="337" spans="1:2">
      <c r="A337" s="3" t="s">
        <v>741</v>
      </c>
    </row>
    <row r="338" spans="1:2">
      <c r="A338" s="3"/>
      <c r="B338" t="s">
        <v>730</v>
      </c>
    </row>
    <row r="339" spans="1:2">
      <c r="A339" s="3"/>
      <c r="B339" t="s">
        <v>731</v>
      </c>
    </row>
    <row r="340" spans="1:2">
      <c r="A340" s="3"/>
      <c r="B340" t="s">
        <v>734</v>
      </c>
    </row>
    <row r="341" spans="1:2">
      <c r="A341" s="3"/>
      <c r="B341" t="s">
        <v>732</v>
      </c>
    </row>
    <row r="342" spans="1:2">
      <c r="A342" s="3"/>
      <c r="B342" t="s">
        <v>733</v>
      </c>
    </row>
    <row r="343" spans="1:2">
      <c r="A343" s="3"/>
      <c r="B343" t="s">
        <v>735</v>
      </c>
    </row>
    <row r="344" spans="1:2">
      <c r="A344" s="3"/>
      <c r="B344" t="s">
        <v>736</v>
      </c>
    </row>
    <row r="345" spans="1:2">
      <c r="A345" s="3"/>
      <c r="B345" t="s">
        <v>737</v>
      </c>
    </row>
    <row r="346" spans="1:2">
      <c r="A346" s="3"/>
      <c r="B346" t="s">
        <v>738</v>
      </c>
    </row>
    <row r="347" spans="1:2">
      <c r="A347" s="3"/>
      <c r="B347" t="s">
        <v>739</v>
      </c>
    </row>
    <row r="348" spans="1:2">
      <c r="A348" s="3"/>
    </row>
    <row r="349" spans="1:2">
      <c r="A349" s="3" t="s">
        <v>728</v>
      </c>
    </row>
    <row r="350" spans="1:2">
      <c r="A350" s="3"/>
      <c r="B350" t="s">
        <v>726</v>
      </c>
    </row>
    <row r="351" spans="1:2">
      <c r="A351" s="3"/>
      <c r="B351" t="s">
        <v>727</v>
      </c>
    </row>
    <row r="352" spans="1:2">
      <c r="A352" s="3"/>
      <c r="B352" t="s">
        <v>729</v>
      </c>
    </row>
    <row r="353" spans="1:2">
      <c r="A353" s="3"/>
    </row>
    <row r="354" spans="1:2">
      <c r="A354" s="3" t="s">
        <v>724</v>
      </c>
    </row>
    <row r="355" spans="1:2">
      <c r="A355" s="3"/>
      <c r="B355" t="s">
        <v>722</v>
      </c>
    </row>
    <row r="356" spans="1:2">
      <c r="A356" s="3"/>
      <c r="B356" t="s">
        <v>721</v>
      </c>
    </row>
    <row r="357" spans="1:2">
      <c r="A357" s="3"/>
      <c r="B357" t="s">
        <v>723</v>
      </c>
    </row>
    <row r="358" spans="1:2">
      <c r="A358" s="3"/>
    </row>
    <row r="359" spans="1:2">
      <c r="A359" s="3" t="s">
        <v>720</v>
      </c>
    </row>
    <row r="360" spans="1:2">
      <c r="A360" s="3"/>
      <c r="B360" t="s">
        <v>715</v>
      </c>
    </row>
    <row r="361" spans="1:2">
      <c r="A361" s="3"/>
      <c r="B361" t="s">
        <v>719</v>
      </c>
    </row>
    <row r="362" spans="1:2">
      <c r="A362" s="3"/>
      <c r="B362" t="s">
        <v>713</v>
      </c>
    </row>
    <row r="363" spans="1:2">
      <c r="A363" s="3"/>
      <c r="B363" t="s">
        <v>717</v>
      </c>
    </row>
    <row r="364" spans="1:2">
      <c r="A364" s="3"/>
      <c r="B364" t="s">
        <v>718</v>
      </c>
    </row>
    <row r="365" spans="1:2">
      <c r="A365" s="3"/>
    </row>
    <row r="366" spans="1:2">
      <c r="A366" s="3" t="s">
        <v>712</v>
      </c>
    </row>
    <row r="367" spans="1:2">
      <c r="A367" s="3"/>
      <c r="B367" t="s">
        <v>709</v>
      </c>
    </row>
    <row r="368" spans="1:2">
      <c r="A368" s="3"/>
      <c r="B368" t="s">
        <v>710</v>
      </c>
    </row>
    <row r="369" spans="1:2">
      <c r="A369" s="3"/>
      <c r="B369" t="s">
        <v>711</v>
      </c>
    </row>
    <row r="370" spans="1:2">
      <c r="A370" s="3"/>
    </row>
    <row r="371" spans="1:2">
      <c r="A371" s="3" t="s">
        <v>708</v>
      </c>
    </row>
    <row r="372" spans="1:2">
      <c r="A372" s="3"/>
      <c r="B372" t="s">
        <v>706</v>
      </c>
    </row>
    <row r="373" spans="1:2">
      <c r="A373" s="3"/>
      <c r="B373" t="s">
        <v>707</v>
      </c>
    </row>
    <row r="374" spans="1:2">
      <c r="A374" s="3"/>
    </row>
    <row r="375" spans="1:2">
      <c r="A375" s="3" t="s">
        <v>705</v>
      </c>
    </row>
    <row r="376" spans="1:2">
      <c r="A376" s="3"/>
      <c r="B376" t="s">
        <v>660</v>
      </c>
    </row>
    <row r="377" spans="1:2">
      <c r="A377" s="3"/>
      <c r="B377" t="s">
        <v>676</v>
      </c>
    </row>
    <row r="378" spans="1:2">
      <c r="A378" s="3"/>
      <c r="B378" t="s">
        <v>675</v>
      </c>
    </row>
    <row r="379" spans="1:2">
      <c r="A379" s="3"/>
      <c r="B379" t="s">
        <v>680</v>
      </c>
    </row>
    <row r="380" spans="1:2">
      <c r="A380" s="3"/>
      <c r="B380" t="s">
        <v>681</v>
      </c>
    </row>
    <row r="381" spans="1:2">
      <c r="A381" s="3"/>
      <c r="B381" t="s">
        <v>700</v>
      </c>
    </row>
    <row r="382" spans="1:2">
      <c r="A382" s="3"/>
      <c r="B382" t="s">
        <v>701</v>
      </c>
    </row>
    <row r="383" spans="1:2">
      <c r="A383" s="3"/>
      <c r="B383" t="s">
        <v>702</v>
      </c>
    </row>
    <row r="384" spans="1:2">
      <c r="A384" s="3"/>
    </row>
    <row r="385" spans="1:14">
      <c r="A385" s="3" t="s">
        <v>657</v>
      </c>
    </row>
    <row r="386" spans="1:14">
      <c r="A386" s="3"/>
      <c r="B386" t="s">
        <v>658</v>
      </c>
    </row>
    <row r="387" spans="1:14">
      <c r="A387" s="3"/>
      <c r="B387" t="s">
        <v>659</v>
      </c>
    </row>
    <row r="388" spans="1:14">
      <c r="A388" s="3"/>
    </row>
    <row r="389" spans="1:14">
      <c r="A389" s="3" t="s">
        <v>654</v>
      </c>
    </row>
    <row r="390" spans="1:14">
      <c r="A390" s="3"/>
      <c r="B390" t="s">
        <v>642</v>
      </c>
    </row>
    <row r="391" spans="1:14">
      <c r="A391" s="3"/>
      <c r="B391" t="s">
        <v>641</v>
      </c>
    </row>
    <row r="392" spans="1:14">
      <c r="A392" s="3"/>
      <c r="B392" t="s">
        <v>655</v>
      </c>
    </row>
    <row r="393" spans="1:14">
      <c r="A393" s="3"/>
      <c r="B393" t="s">
        <v>656</v>
      </c>
    </row>
    <row r="394" spans="1:14">
      <c r="A394" s="3"/>
    </row>
    <row r="395" spans="1:14">
      <c r="A395" s="3" t="s">
        <v>635</v>
      </c>
    </row>
    <row r="396" spans="1:14">
      <c r="A396" s="3"/>
      <c r="B396" t="s">
        <v>636</v>
      </c>
    </row>
    <row r="397" spans="1:14">
      <c r="A397" s="3"/>
      <c r="B397" t="s">
        <v>637</v>
      </c>
    </row>
    <row r="398" spans="1:14">
      <c r="A398" s="3"/>
      <c r="B398" t="s">
        <v>638</v>
      </c>
    </row>
    <row r="399" spans="1:14">
      <c r="A399" s="3"/>
    </row>
    <row r="400" spans="1:14">
      <c r="A400" s="3" t="s">
        <v>634</v>
      </c>
    </row>
    <row r="401" spans="1:2">
      <c r="A401" s="3"/>
      <c r="B401" t="s">
        <v>628</v>
      </c>
    </row>
    <row r="402" spans="1:2">
      <c r="A402" s="3"/>
      <c r="B402" t="s">
        <v>632</v>
      </c>
    </row>
    <row r="403" spans="1:2">
      <c r="A403" s="3"/>
    </row>
    <row r="404" spans="1:2">
      <c r="A404" s="3" t="s">
        <v>627</v>
      </c>
    </row>
    <row r="405" spans="1:2">
      <c r="A405" s="3"/>
      <c r="B405" t="s">
        <v>613</v>
      </c>
    </row>
    <row r="406" spans="1:2">
      <c r="A406" s="3"/>
      <c r="B406" t="s">
        <v>626</v>
      </c>
    </row>
    <row r="407" spans="1:2">
      <c r="A407" s="3"/>
      <c r="B407" t="s">
        <v>629</v>
      </c>
    </row>
    <row r="408" spans="1:2">
      <c r="A408" s="3"/>
      <c r="B408" t="s">
        <v>628</v>
      </c>
    </row>
    <row r="409" spans="1:2">
      <c r="A409" s="3"/>
    </row>
    <row r="410" spans="1:2">
      <c r="A410" s="3" t="s">
        <v>612</v>
      </c>
    </row>
    <row r="411" spans="1:2">
      <c r="A411" s="3"/>
      <c r="B411" t="s">
        <v>607</v>
      </c>
    </row>
    <row r="412" spans="1:2">
      <c r="A412" s="3"/>
      <c r="B412" t="s">
        <v>608</v>
      </c>
    </row>
    <row r="413" spans="1:2">
      <c r="A413" s="3"/>
      <c r="B413" t="s">
        <v>609</v>
      </c>
    </row>
    <row r="414" spans="1:2">
      <c r="A414" s="3"/>
      <c r="B414" t="s">
        <v>610</v>
      </c>
    </row>
    <row r="415" spans="1:2">
      <c r="A415" s="3"/>
      <c r="B415" t="s">
        <v>611</v>
      </c>
    </row>
    <row r="416" spans="1:2">
      <c r="A416" s="3"/>
    </row>
    <row r="417" spans="1:2">
      <c r="A417" s="3" t="s">
        <v>606</v>
      </c>
    </row>
    <row r="418" spans="1:2">
      <c r="A418" s="3"/>
      <c r="B418" t="s">
        <v>594</v>
      </c>
    </row>
    <row r="419" spans="1:2">
      <c r="A419" s="3"/>
      <c r="B419" t="s">
        <v>596</v>
      </c>
    </row>
    <row r="420" spans="1:2">
      <c r="A420" s="3"/>
      <c r="B420" t="s">
        <v>599</v>
      </c>
    </row>
    <row r="421" spans="1:2">
      <c r="A421" s="3"/>
      <c r="B421" t="s">
        <v>600</v>
      </c>
    </row>
    <row r="422" spans="1:2">
      <c r="A422" s="3"/>
      <c r="B422" t="s">
        <v>597</v>
      </c>
    </row>
    <row r="423" spans="1:2">
      <c r="A423" s="3"/>
      <c r="B423" t="s">
        <v>602</v>
      </c>
    </row>
    <row r="424" spans="1:2">
      <c r="A424" s="3"/>
      <c r="B424" t="s">
        <v>603</v>
      </c>
    </row>
    <row r="425" spans="1:2">
      <c r="A425" s="3"/>
      <c r="B425" t="s">
        <v>604</v>
      </c>
    </row>
    <row r="426" spans="1:2">
      <c r="A426" s="3"/>
      <c r="B426" t="s">
        <v>605</v>
      </c>
    </row>
    <row r="427" spans="1:2">
      <c r="A427" s="3"/>
      <c r="B427" t="s">
        <v>601</v>
      </c>
    </row>
    <row r="428" spans="1:2">
      <c r="A428" s="3"/>
    </row>
    <row r="429" spans="1:2">
      <c r="A429" s="3" t="s">
        <v>593</v>
      </c>
    </row>
    <row r="430" spans="1:2">
      <c r="A430" s="3"/>
      <c r="B430" t="s">
        <v>588</v>
      </c>
    </row>
    <row r="431" spans="1:2">
      <c r="A431" s="3"/>
      <c r="B431" t="s">
        <v>590</v>
      </c>
    </row>
    <row r="432" spans="1:2">
      <c r="A432" s="3"/>
      <c r="B432" t="s">
        <v>589</v>
      </c>
    </row>
    <row r="433" spans="1:2">
      <c r="A433" s="3"/>
      <c r="B433" t="s">
        <v>591</v>
      </c>
    </row>
    <row r="434" spans="1:2">
      <c r="A434" s="3"/>
    </row>
    <row r="435" spans="1:2">
      <c r="A435" s="3" t="s">
        <v>585</v>
      </c>
    </row>
    <row r="436" spans="1:2">
      <c r="A436" s="3"/>
      <c r="B436" t="s">
        <v>584</v>
      </c>
    </row>
    <row r="437" spans="1:2">
      <c r="A437" s="3"/>
      <c r="B437" t="s">
        <v>582</v>
      </c>
    </row>
    <row r="438" spans="1:2">
      <c r="A438" s="3"/>
      <c r="B438" t="s">
        <v>581</v>
      </c>
    </row>
    <row r="439" spans="1:2">
      <c r="A439" s="3"/>
      <c r="B439" t="s">
        <v>583</v>
      </c>
    </row>
    <row r="440" spans="1:2">
      <c r="A440" s="3"/>
      <c r="B440" t="s">
        <v>587</v>
      </c>
    </row>
    <row r="441" spans="1:2">
      <c r="A441" s="3"/>
      <c r="B441" t="s">
        <v>586</v>
      </c>
    </row>
    <row r="442" spans="1:2">
      <c r="A442" s="3"/>
    </row>
    <row r="443" spans="1:2">
      <c r="A443" s="3" t="s">
        <v>578</v>
      </c>
    </row>
    <row r="444" spans="1:2">
      <c r="A444" s="3"/>
      <c r="B444" t="s">
        <v>579</v>
      </c>
    </row>
    <row r="445" spans="1:2">
      <c r="A445" s="3"/>
    </row>
    <row r="446" spans="1:2">
      <c r="A446" s="3" t="s">
        <v>577</v>
      </c>
    </row>
    <row r="447" spans="1:2">
      <c r="A447" s="3"/>
      <c r="B447" t="s">
        <v>576</v>
      </c>
    </row>
    <row r="448" spans="1:2">
      <c r="A448" s="3"/>
    </row>
    <row r="449" spans="1:2">
      <c r="A449" s="3" t="s">
        <v>575</v>
      </c>
    </row>
    <row r="450" spans="1:2">
      <c r="A450" s="3"/>
      <c r="B450" t="s">
        <v>573</v>
      </c>
    </row>
    <row r="451" spans="1:2">
      <c r="A451" s="3"/>
      <c r="B451" t="s">
        <v>574</v>
      </c>
    </row>
    <row r="452" spans="1:2">
      <c r="A452" s="3"/>
    </row>
    <row r="453" spans="1:2">
      <c r="A453" s="3" t="s">
        <v>572</v>
      </c>
    </row>
    <row r="454" spans="1:2">
      <c r="A454" s="3"/>
      <c r="B454" t="s">
        <v>565</v>
      </c>
    </row>
    <row r="455" spans="1:2">
      <c r="A455" s="3"/>
      <c r="B455" t="s">
        <v>568</v>
      </c>
    </row>
    <row r="456" spans="1:2">
      <c r="A456" s="3"/>
      <c r="B456" t="s">
        <v>569</v>
      </c>
    </row>
    <row r="457" spans="1:2">
      <c r="A457" s="3"/>
      <c r="B457" t="s">
        <v>570</v>
      </c>
    </row>
    <row r="458" spans="1:2">
      <c r="A458" s="3"/>
      <c r="B458" t="s">
        <v>571</v>
      </c>
    </row>
    <row r="459" spans="1:2">
      <c r="A459" s="3"/>
    </row>
    <row r="460" spans="1:2">
      <c r="A460" s="3" t="s">
        <v>562</v>
      </c>
    </row>
    <row r="461" spans="1:2">
      <c r="A461" s="3"/>
      <c r="B461" t="s">
        <v>561</v>
      </c>
    </row>
    <row r="462" spans="1:2">
      <c r="A462" s="3"/>
    </row>
    <row r="463" spans="1:2">
      <c r="A463" s="3" t="s">
        <v>559</v>
      </c>
    </row>
    <row r="464" spans="1:2">
      <c r="A464" s="3"/>
      <c r="B464" t="s">
        <v>550</v>
      </c>
    </row>
    <row r="465" spans="1:2">
      <c r="A465" s="3"/>
      <c r="B465" t="s">
        <v>551</v>
      </c>
    </row>
    <row r="466" spans="1:2">
      <c r="A466" s="3"/>
      <c r="B466" t="s">
        <v>553</v>
      </c>
    </row>
    <row r="467" spans="1:2">
      <c r="A467" s="3"/>
      <c r="B467" t="s">
        <v>554</v>
      </c>
    </row>
    <row r="468" spans="1:2">
      <c r="A468" s="3"/>
      <c r="B468" t="s">
        <v>555</v>
      </c>
    </row>
    <row r="469" spans="1:2">
      <c r="A469" s="3"/>
      <c r="B469" t="s">
        <v>557</v>
      </c>
    </row>
    <row r="470" spans="1:2">
      <c r="A470" s="3"/>
      <c r="B470" t="s">
        <v>558</v>
      </c>
    </row>
    <row r="471" spans="1:2">
      <c r="A471" s="3"/>
      <c r="B471" t="s">
        <v>556</v>
      </c>
    </row>
    <row r="473" spans="1:2">
      <c r="A473" s="3" t="s">
        <v>546</v>
      </c>
    </row>
    <row r="474" spans="1:2">
      <c r="A474" s="3"/>
      <c r="B474" t="s">
        <v>544</v>
      </c>
    </row>
    <row r="475" spans="1:2">
      <c r="A475" s="3"/>
      <c r="B475" t="s">
        <v>545</v>
      </c>
    </row>
    <row r="477" spans="1:2">
      <c r="A477" s="3" t="s">
        <v>543</v>
      </c>
    </row>
    <row r="478" spans="1:2">
      <c r="A478" s="3"/>
      <c r="B478" t="s">
        <v>538</v>
      </c>
    </row>
    <row r="479" spans="1:2">
      <c r="A479" s="3"/>
      <c r="B479" t="s">
        <v>539</v>
      </c>
    </row>
    <row r="480" spans="1:2">
      <c r="A480" s="3"/>
      <c r="B480" t="s">
        <v>540</v>
      </c>
    </row>
    <row r="481" spans="1:2">
      <c r="A481" s="3"/>
      <c r="B481" t="s">
        <v>541</v>
      </c>
    </row>
    <row r="482" spans="1:2">
      <c r="A482" s="3"/>
      <c r="B482" t="s">
        <v>542</v>
      </c>
    </row>
    <row r="483" spans="1:2">
      <c r="A483" s="3"/>
    </row>
    <row r="484" spans="1:2">
      <c r="A484" s="3" t="s">
        <v>534</v>
      </c>
    </row>
    <row r="485" spans="1:2">
      <c r="A485" s="3"/>
      <c r="B485" t="s">
        <v>531</v>
      </c>
    </row>
    <row r="486" spans="1:2">
      <c r="A486" s="3"/>
      <c r="B486" t="s">
        <v>532</v>
      </c>
    </row>
    <row r="487" spans="1:2">
      <c r="A487" s="3"/>
      <c r="B487" t="s">
        <v>533</v>
      </c>
    </row>
    <row r="488" spans="1:2">
      <c r="A488" s="3"/>
      <c r="B488" t="s">
        <v>535</v>
      </c>
    </row>
    <row r="489" spans="1:2">
      <c r="A489" s="3"/>
    </row>
    <row r="490" spans="1:2">
      <c r="A490" s="3" t="s">
        <v>530</v>
      </c>
    </row>
    <row r="491" spans="1:2">
      <c r="A491" s="3"/>
      <c r="B491" t="s">
        <v>520</v>
      </c>
    </row>
    <row r="492" spans="1:2">
      <c r="A492" s="3"/>
      <c r="B492" t="s">
        <v>522</v>
      </c>
    </row>
    <row r="493" spans="1:2">
      <c r="A493" s="3"/>
      <c r="B493" t="s">
        <v>523</v>
      </c>
    </row>
    <row r="494" spans="1:2">
      <c r="A494" s="3"/>
      <c r="B494" t="s">
        <v>524</v>
      </c>
    </row>
    <row r="495" spans="1:2">
      <c r="A495" s="3"/>
      <c r="B495" t="s">
        <v>525</v>
      </c>
    </row>
    <row r="496" spans="1:2">
      <c r="A496" s="3"/>
      <c r="B496" t="s">
        <v>526</v>
      </c>
    </row>
    <row r="497" spans="1:2">
      <c r="A497" s="3"/>
      <c r="B497" t="s">
        <v>527</v>
      </c>
    </row>
    <row r="498" spans="1:2">
      <c r="A498" s="3"/>
      <c r="B498" t="s">
        <v>528</v>
      </c>
    </row>
    <row r="499" spans="1:2">
      <c r="A499" s="3"/>
      <c r="B499" t="s">
        <v>529</v>
      </c>
    </row>
    <row r="500" spans="1:2">
      <c r="A500" s="3"/>
    </row>
    <row r="501" spans="1:2">
      <c r="A501" s="3" t="s">
        <v>519</v>
      </c>
    </row>
    <row r="502" spans="1:2">
      <c r="A502" s="3"/>
      <c r="B502" t="s">
        <v>511</v>
      </c>
    </row>
    <row r="503" spans="1:2">
      <c r="A503" s="3"/>
      <c r="B503" t="s">
        <v>513</v>
      </c>
    </row>
    <row r="504" spans="1:2">
      <c r="A504" s="3"/>
      <c r="B504" t="s">
        <v>514</v>
      </c>
    </row>
    <row r="505" spans="1:2">
      <c r="A505" s="3"/>
      <c r="B505" t="s">
        <v>516</v>
      </c>
    </row>
    <row r="506" spans="1:2">
      <c r="A506" s="3"/>
      <c r="B506" t="s">
        <v>517</v>
      </c>
    </row>
    <row r="507" spans="1:2">
      <c r="A507" s="3"/>
      <c r="B507" t="s">
        <v>518</v>
      </c>
    </row>
    <row r="508" spans="1:2">
      <c r="A508" s="3"/>
    </row>
    <row r="509" spans="1:2">
      <c r="A509" s="3" t="s">
        <v>509</v>
      </c>
    </row>
    <row r="510" spans="1:2">
      <c r="A510" s="3"/>
      <c r="B510" t="s">
        <v>510</v>
      </c>
    </row>
    <row r="511" spans="1:2">
      <c r="A511" s="3"/>
    </row>
    <row r="512" spans="1:2">
      <c r="A512" s="3" t="s">
        <v>508</v>
      </c>
    </row>
    <row r="513" spans="1:2">
      <c r="A513" s="3"/>
      <c r="B513" t="s">
        <v>502</v>
      </c>
    </row>
    <row r="514" spans="1:2">
      <c r="A514" s="3"/>
      <c r="B514" t="s">
        <v>501</v>
      </c>
    </row>
    <row r="515" spans="1:2">
      <c r="A515" s="3"/>
      <c r="B515" t="s">
        <v>503</v>
      </c>
    </row>
    <row r="516" spans="1:2">
      <c r="A516" s="3"/>
      <c r="B516" t="s">
        <v>504</v>
      </c>
    </row>
    <row r="517" spans="1:2">
      <c r="A517" s="3"/>
      <c r="B517" t="s">
        <v>505</v>
      </c>
    </row>
    <row r="518" spans="1:2">
      <c r="A518" s="3"/>
      <c r="B518" t="s">
        <v>506</v>
      </c>
    </row>
    <row r="519" spans="1:2">
      <c r="A519" s="3"/>
      <c r="B519" t="s">
        <v>507</v>
      </c>
    </row>
    <row r="520" spans="1:2">
      <c r="A520" s="3"/>
    </row>
    <row r="521" spans="1:2">
      <c r="A521" s="3" t="s">
        <v>500</v>
      </c>
    </row>
    <row r="522" spans="1:2">
      <c r="A522" s="3"/>
      <c r="B522" t="s">
        <v>499</v>
      </c>
    </row>
    <row r="523" spans="1:2">
      <c r="A523" s="3"/>
      <c r="B523" t="s">
        <v>497</v>
      </c>
    </row>
    <row r="524" spans="1:2">
      <c r="A524" s="3"/>
      <c r="B524" t="s">
        <v>498</v>
      </c>
    </row>
    <row r="525" spans="1:2">
      <c r="A525" s="3"/>
    </row>
    <row r="526" spans="1:2">
      <c r="A526" s="3" t="s">
        <v>495</v>
      </c>
    </row>
    <row r="527" spans="1:2">
      <c r="A527" s="3"/>
      <c r="B527" t="s">
        <v>486</v>
      </c>
    </row>
    <row r="528" spans="1:2">
      <c r="A528" s="3"/>
      <c r="B528" t="s">
        <v>487</v>
      </c>
    </row>
    <row r="529" spans="1:2">
      <c r="A529" s="3"/>
      <c r="B529" t="s">
        <v>488</v>
      </c>
    </row>
    <row r="530" spans="1:2">
      <c r="A530" s="3"/>
      <c r="B530" t="s">
        <v>489</v>
      </c>
    </row>
    <row r="531" spans="1:2">
      <c r="A531" s="3"/>
      <c r="B531" t="s">
        <v>493</v>
      </c>
    </row>
    <row r="532" spans="1:2">
      <c r="A532" s="3"/>
      <c r="B532" t="s">
        <v>494</v>
      </c>
    </row>
    <row r="533" spans="1:2">
      <c r="A533" s="3"/>
    </row>
    <row r="534" spans="1:2">
      <c r="A534" s="3" t="s">
        <v>484</v>
      </c>
    </row>
    <row r="535" spans="1:2">
      <c r="A535" s="3"/>
      <c r="B535" t="s">
        <v>477</v>
      </c>
    </row>
    <row r="536" spans="1:2">
      <c r="A536" s="3"/>
      <c r="B536" t="s">
        <v>485</v>
      </c>
    </row>
    <row r="537" spans="1:2">
      <c r="A537" s="3"/>
      <c r="B537" t="s">
        <v>478</v>
      </c>
    </row>
    <row r="538" spans="1:2">
      <c r="A538" s="3"/>
      <c r="B538" t="s">
        <v>480</v>
      </c>
    </row>
    <row r="539" spans="1:2">
      <c r="A539" s="3"/>
      <c r="B539" t="s">
        <v>481</v>
      </c>
    </row>
    <row r="540" spans="1:2">
      <c r="A540" s="3"/>
      <c r="B540" t="s">
        <v>482</v>
      </c>
    </row>
    <row r="541" spans="1:2">
      <c r="A541" s="3"/>
      <c r="B541" t="s">
        <v>483</v>
      </c>
    </row>
    <row r="542" spans="1:2">
      <c r="A542" s="3"/>
    </row>
    <row r="543" spans="1:2">
      <c r="A543" s="3" t="s">
        <v>471</v>
      </c>
    </row>
    <row r="544" spans="1:2">
      <c r="A544" s="3"/>
      <c r="B544" t="s">
        <v>472</v>
      </c>
    </row>
    <row r="545" spans="1:2">
      <c r="A545" s="3"/>
      <c r="B545" t="s">
        <v>473</v>
      </c>
    </row>
    <row r="546" spans="1:2">
      <c r="A546" s="3"/>
      <c r="B546" t="s">
        <v>474</v>
      </c>
    </row>
    <row r="547" spans="1:2">
      <c r="A547" s="3"/>
      <c r="B547" t="s">
        <v>320</v>
      </c>
    </row>
    <row r="548" spans="1:2">
      <c r="A548" s="3"/>
      <c r="B548" t="s">
        <v>470</v>
      </c>
    </row>
    <row r="549" spans="1:2">
      <c r="A549" s="3"/>
      <c r="B549" t="s">
        <v>324</v>
      </c>
    </row>
    <row r="550" spans="1:2">
      <c r="A550" s="3"/>
      <c r="B550" t="s">
        <v>475</v>
      </c>
    </row>
    <row r="551" spans="1:2">
      <c r="A551" s="3"/>
      <c r="B551" t="s">
        <v>476</v>
      </c>
    </row>
    <row r="552" spans="1:2">
      <c r="A552" s="3"/>
    </row>
    <row r="553" spans="1:2">
      <c r="A553" s="3" t="s">
        <v>465</v>
      </c>
    </row>
    <row r="554" spans="1:2">
      <c r="A554" s="3"/>
      <c r="B554" t="s">
        <v>462</v>
      </c>
    </row>
    <row r="555" spans="1:2">
      <c r="A555" s="3"/>
      <c r="B555" t="s">
        <v>463</v>
      </c>
    </row>
    <row r="556" spans="1:2">
      <c r="A556" s="3"/>
      <c r="B556" t="s">
        <v>464</v>
      </c>
    </row>
    <row r="557" spans="1:2">
      <c r="A557" s="3"/>
      <c r="B557" t="s">
        <v>469</v>
      </c>
    </row>
    <row r="558" spans="1:2">
      <c r="A558" s="3"/>
    </row>
    <row r="559" spans="1:2">
      <c r="A559" s="3" t="s">
        <v>459</v>
      </c>
    </row>
    <row r="560" spans="1:2">
      <c r="A560" s="3"/>
      <c r="B560" t="s">
        <v>456</v>
      </c>
    </row>
    <row r="561" spans="1:2">
      <c r="A561" s="3"/>
      <c r="B561" t="s">
        <v>457</v>
      </c>
    </row>
    <row r="562" spans="1:2">
      <c r="A562" s="3"/>
      <c r="B562" t="s">
        <v>321</v>
      </c>
    </row>
    <row r="563" spans="1:2">
      <c r="A563" s="3"/>
      <c r="B563" t="s">
        <v>458</v>
      </c>
    </row>
    <row r="564" spans="1:2">
      <c r="A564" s="3"/>
      <c r="B564" t="s">
        <v>460</v>
      </c>
    </row>
    <row r="565" spans="1:2">
      <c r="A565" s="3"/>
      <c r="B565" t="s">
        <v>461</v>
      </c>
    </row>
    <row r="566" spans="1:2">
      <c r="A566" s="3"/>
    </row>
    <row r="567" spans="1:2">
      <c r="A567" s="3" t="s">
        <v>454</v>
      </c>
    </row>
    <row r="568" spans="1:2">
      <c r="A568" s="3"/>
      <c r="B568" t="s">
        <v>449</v>
      </c>
    </row>
    <row r="569" spans="1:2">
      <c r="A569" s="3"/>
      <c r="B569" t="s">
        <v>452</v>
      </c>
    </row>
    <row r="570" spans="1:2">
      <c r="A570" s="3"/>
      <c r="B570" t="s">
        <v>453</v>
      </c>
    </row>
    <row r="571" spans="1:2">
      <c r="A571" s="3"/>
      <c r="B571" t="s">
        <v>455</v>
      </c>
    </row>
    <row r="572" spans="1:2">
      <c r="A572" s="3"/>
    </row>
    <row r="573" spans="1:2">
      <c r="A573" s="3" t="s">
        <v>448</v>
      </c>
    </row>
    <row r="574" spans="1:2">
      <c r="A574" s="3"/>
      <c r="B574" t="s">
        <v>445</v>
      </c>
    </row>
    <row r="575" spans="1:2">
      <c r="A575" s="3"/>
      <c r="B575" t="s">
        <v>446</v>
      </c>
    </row>
    <row r="576" spans="1:2">
      <c r="A576" s="3"/>
      <c r="B576" t="s">
        <v>447</v>
      </c>
    </row>
    <row r="577" spans="1:2">
      <c r="A577" s="3"/>
    </row>
    <row r="578" spans="1:2">
      <c r="A578" s="3" t="s">
        <v>444</v>
      </c>
    </row>
    <row r="579" spans="1:2">
      <c r="A579" s="3"/>
      <c r="B579" t="s">
        <v>442</v>
      </c>
    </row>
    <row r="580" spans="1:2">
      <c r="A580" s="3"/>
      <c r="B580" t="s">
        <v>443</v>
      </c>
    </row>
    <row r="581" spans="1:2">
      <c r="A581" s="3"/>
    </row>
    <row r="582" spans="1:2">
      <c r="A582" s="3" t="s">
        <v>440</v>
      </c>
    </row>
    <row r="583" spans="1:2">
      <c r="A583" s="3"/>
      <c r="B583" t="s">
        <v>441</v>
      </c>
    </row>
    <row r="584" spans="1:2">
      <c r="A584" s="3"/>
    </row>
    <row r="585" spans="1:2">
      <c r="A585" s="3" t="s">
        <v>433</v>
      </c>
    </row>
    <row r="586" spans="1:2">
      <c r="A586" s="3"/>
      <c r="B586" t="s">
        <v>429</v>
      </c>
    </row>
    <row r="587" spans="1:2">
      <c r="A587" s="3"/>
      <c r="B587" t="s">
        <v>421</v>
      </c>
    </row>
    <row r="588" spans="1:2">
      <c r="A588" s="3"/>
      <c r="B588" t="s">
        <v>422</v>
      </c>
    </row>
    <row r="589" spans="1:2">
      <c r="A589" s="3"/>
      <c r="B589" t="s">
        <v>423</v>
      </c>
    </row>
    <row r="590" spans="1:2">
      <c r="A590" s="3"/>
      <c r="B590" t="s">
        <v>427</v>
      </c>
    </row>
    <row r="591" spans="1:2">
      <c r="A591" s="3"/>
      <c r="B591" t="s">
        <v>424</v>
      </c>
    </row>
    <row r="592" spans="1:2">
      <c r="A592" s="3"/>
      <c r="B592" t="s">
        <v>428</v>
      </c>
    </row>
    <row r="593" spans="1:2">
      <c r="A593" s="3"/>
      <c r="B593" t="s">
        <v>426</v>
      </c>
    </row>
    <row r="594" spans="1:2">
      <c r="A594" s="3"/>
      <c r="B594" t="s">
        <v>425</v>
      </c>
    </row>
    <row r="595" spans="1:2">
      <c r="A595" s="3"/>
      <c r="B595" t="s">
        <v>430</v>
      </c>
    </row>
    <row r="596" spans="1:2">
      <c r="A596" s="3"/>
      <c r="B596" t="s">
        <v>431</v>
      </c>
    </row>
    <row r="597" spans="1:2">
      <c r="A597" s="3"/>
      <c r="B597" t="s">
        <v>432</v>
      </c>
    </row>
    <row r="598" spans="1:2">
      <c r="A598" s="3"/>
      <c r="B598" t="s">
        <v>435</v>
      </c>
    </row>
    <row r="599" spans="1:2">
      <c r="A599" s="3"/>
      <c r="B599" t="s">
        <v>436</v>
      </c>
    </row>
    <row r="600" spans="1:2">
      <c r="A600" s="3"/>
      <c r="B600" t="s">
        <v>437</v>
      </c>
    </row>
    <row r="601" spans="1:2">
      <c r="A601" s="3"/>
      <c r="B601" t="s">
        <v>438</v>
      </c>
    </row>
    <row r="602" spans="1:2">
      <c r="A602" s="3"/>
      <c r="B602" t="s">
        <v>439</v>
      </c>
    </row>
    <row r="603" spans="1:2">
      <c r="A603" s="3"/>
    </row>
    <row r="604" spans="1:2">
      <c r="A604" s="3" t="s">
        <v>399</v>
      </c>
    </row>
    <row r="605" spans="1:2">
      <c r="A605" s="3"/>
      <c r="B605" t="s">
        <v>400</v>
      </c>
    </row>
    <row r="606" spans="1:2">
      <c r="A606" s="3"/>
    </row>
    <row r="607" spans="1:2">
      <c r="A607" s="3" t="s">
        <v>386</v>
      </c>
    </row>
    <row r="608" spans="1:2">
      <c r="A608" s="3"/>
      <c r="B608" t="s">
        <v>391</v>
      </c>
    </row>
    <row r="609" spans="1:2">
      <c r="A609" s="3"/>
      <c r="B609" t="s">
        <v>392</v>
      </c>
    </row>
    <row r="610" spans="1:2">
      <c r="A610" s="3"/>
      <c r="B610" t="s">
        <v>393</v>
      </c>
    </row>
    <row r="611" spans="1:2">
      <c r="A611" s="3"/>
      <c r="B611" t="s">
        <v>394</v>
      </c>
    </row>
    <row r="612" spans="1:2">
      <c r="A612" s="3"/>
      <c r="B612" t="s">
        <v>395</v>
      </c>
    </row>
    <row r="613" spans="1:2">
      <c r="A613" s="3"/>
      <c r="B613" t="s">
        <v>396</v>
      </c>
    </row>
    <row r="614" spans="1:2">
      <c r="A614" s="3"/>
      <c r="B614" s="3" t="s">
        <v>397</v>
      </c>
    </row>
    <row r="615" spans="1:2">
      <c r="A615" s="3"/>
      <c r="B615" t="s">
        <v>387</v>
      </c>
    </row>
    <row r="616" spans="1:2">
      <c r="A616" s="3"/>
      <c r="B616" t="s">
        <v>398</v>
      </c>
    </row>
    <row r="617" spans="1:2">
      <c r="A617" s="3"/>
    </row>
    <row r="618" spans="1:2">
      <c r="A618" s="3" t="s">
        <v>376</v>
      </c>
    </row>
    <row r="619" spans="1:2">
      <c r="A619" s="3"/>
      <c r="B619" t="s">
        <v>377</v>
      </c>
    </row>
    <row r="620" spans="1:2">
      <c r="A620" s="3"/>
      <c r="B620" t="s">
        <v>378</v>
      </c>
    </row>
    <row r="621" spans="1:2">
      <c r="A621" s="3"/>
      <c r="B621" t="s">
        <v>379</v>
      </c>
    </row>
    <row r="622" spans="1:2">
      <c r="A622" s="3"/>
      <c r="B622" t="s">
        <v>380</v>
      </c>
    </row>
    <row r="623" spans="1:2">
      <c r="A623" s="3"/>
      <c r="B623" t="s">
        <v>381</v>
      </c>
    </row>
    <row r="624" spans="1:2">
      <c r="A624" s="3"/>
      <c r="B624" t="s">
        <v>383</v>
      </c>
    </row>
    <row r="625" spans="1:2">
      <c r="A625" s="3"/>
      <c r="B625" t="s">
        <v>382</v>
      </c>
    </row>
    <row r="626" spans="1:2">
      <c r="A626" s="3"/>
      <c r="B626" t="s">
        <v>384</v>
      </c>
    </row>
    <row r="627" spans="1:2">
      <c r="A627" s="3"/>
      <c r="B627" t="s">
        <v>385</v>
      </c>
    </row>
    <row r="628" spans="1:2">
      <c r="A628" s="3"/>
    </row>
    <row r="629" spans="1:2">
      <c r="A629" s="3" t="s">
        <v>353</v>
      </c>
    </row>
    <row r="630" spans="1:2">
      <c r="A630" s="3"/>
      <c r="B630" t="s">
        <v>354</v>
      </c>
    </row>
    <row r="631" spans="1:2">
      <c r="A631" s="3"/>
      <c r="B631" t="s">
        <v>372</v>
      </c>
    </row>
    <row r="632" spans="1:2">
      <c r="A632" s="3"/>
      <c r="B632" t="s">
        <v>373</v>
      </c>
    </row>
    <row r="633" spans="1:2">
      <c r="A633" s="3"/>
    </row>
    <row r="634" spans="1:2">
      <c r="A634" s="3" t="s">
        <v>348</v>
      </c>
    </row>
    <row r="635" spans="1:2">
      <c r="A635" s="3"/>
      <c r="B635" t="s">
        <v>349</v>
      </c>
    </row>
    <row r="636" spans="1:2">
      <c r="A636" s="3"/>
      <c r="B636" t="s">
        <v>350</v>
      </c>
    </row>
    <row r="637" spans="1:2">
      <c r="A637" s="3"/>
      <c r="B637" t="s">
        <v>351</v>
      </c>
    </row>
    <row r="638" spans="1:2">
      <c r="A638" s="3"/>
      <c r="B638" t="s">
        <v>352</v>
      </c>
    </row>
    <row r="639" spans="1:2">
      <c r="A639" s="3"/>
    </row>
    <row r="640" spans="1:2">
      <c r="A640" s="3" t="s">
        <v>333</v>
      </c>
    </row>
    <row r="641" spans="1:2">
      <c r="A641" s="3"/>
      <c r="B641" t="s">
        <v>334</v>
      </c>
    </row>
    <row r="642" spans="1:2">
      <c r="A642" s="3"/>
      <c r="B642" t="s">
        <v>335</v>
      </c>
    </row>
    <row r="643" spans="1:2">
      <c r="A643" s="3"/>
      <c r="B643" t="s">
        <v>338</v>
      </c>
    </row>
    <row r="644" spans="1:2">
      <c r="A644" s="3"/>
      <c r="B644" t="s">
        <v>339</v>
      </c>
    </row>
    <row r="645" spans="1:2">
      <c r="A645" s="3"/>
      <c r="B645" t="s">
        <v>340</v>
      </c>
    </row>
    <row r="646" spans="1:2">
      <c r="A646" s="3"/>
    </row>
    <row r="647" spans="1:2">
      <c r="A647" s="3" t="s">
        <v>327</v>
      </c>
    </row>
    <row r="648" spans="1:2">
      <c r="A648" s="3"/>
      <c r="B648" t="s">
        <v>328</v>
      </c>
    </row>
    <row r="649" spans="1:2">
      <c r="A649" s="3"/>
      <c r="B649" t="s">
        <v>329</v>
      </c>
    </row>
    <row r="650" spans="1:2">
      <c r="A650" s="3"/>
      <c r="B650" t="s">
        <v>330</v>
      </c>
    </row>
    <row r="651" spans="1:2">
      <c r="A651" s="3"/>
      <c r="B651" t="s">
        <v>331</v>
      </c>
    </row>
    <row r="652" spans="1:2">
      <c r="A652" s="3"/>
      <c r="B652" t="s">
        <v>332</v>
      </c>
    </row>
    <row r="653" spans="1:2">
      <c r="A653" s="3"/>
    </row>
    <row r="654" spans="1:2">
      <c r="A654" s="3" t="s">
        <v>314</v>
      </c>
    </row>
    <row r="655" spans="1:2">
      <c r="A655" s="3"/>
      <c r="B655" t="s">
        <v>315</v>
      </c>
    </row>
    <row r="656" spans="1:2">
      <c r="A656" s="3"/>
      <c r="B656" t="s">
        <v>316</v>
      </c>
    </row>
    <row r="657" spans="1:2">
      <c r="A657" s="3"/>
      <c r="B657" t="s">
        <v>318</v>
      </c>
    </row>
    <row r="658" spans="1:2">
      <c r="A658" s="3"/>
      <c r="B658" t="s">
        <v>319</v>
      </c>
    </row>
    <row r="659" spans="1:2">
      <c r="A659" s="3"/>
      <c r="B659" t="s">
        <v>320</v>
      </c>
    </row>
    <row r="660" spans="1:2">
      <c r="A660" s="3"/>
      <c r="B660" t="s">
        <v>321</v>
      </c>
    </row>
    <row r="661" spans="1:2">
      <c r="A661" s="3"/>
      <c r="B661" t="s">
        <v>322</v>
      </c>
    </row>
    <row r="662" spans="1:2">
      <c r="A662" s="3"/>
      <c r="B662" t="s">
        <v>324</v>
      </c>
    </row>
    <row r="663" spans="1:2">
      <c r="A663" s="3"/>
      <c r="B663" t="s">
        <v>325</v>
      </c>
    </row>
    <row r="664" spans="1:2">
      <c r="A664" s="3"/>
      <c r="B664" t="s">
        <v>326</v>
      </c>
    </row>
    <row r="665" spans="1:2">
      <c r="A665" s="3"/>
    </row>
    <row r="666" spans="1:2">
      <c r="A666" s="3" t="s">
        <v>313</v>
      </c>
    </row>
    <row r="667" spans="1:2">
      <c r="A667" s="3"/>
      <c r="B667" t="s">
        <v>312</v>
      </c>
    </row>
    <row r="668" spans="1:2">
      <c r="A668" s="3"/>
    </row>
    <row r="669" spans="1:2">
      <c r="A669" s="3" t="s">
        <v>303</v>
      </c>
    </row>
    <row r="670" spans="1:2">
      <c r="A670" s="3"/>
      <c r="B670" t="s">
        <v>304</v>
      </c>
    </row>
    <row r="671" spans="1:2">
      <c r="A671" s="3"/>
      <c r="B671" t="s">
        <v>306</v>
      </c>
    </row>
    <row r="672" spans="1:2">
      <c r="A672" s="3"/>
    </row>
    <row r="673" spans="1:2">
      <c r="A673" s="3" t="s">
        <v>293</v>
      </c>
    </row>
    <row r="674" spans="1:2">
      <c r="A674" s="3"/>
      <c r="B674" t="s">
        <v>294</v>
      </c>
    </row>
    <row r="675" spans="1:2">
      <c r="A675" s="3"/>
      <c r="B675" t="s">
        <v>295</v>
      </c>
    </row>
    <row r="676" spans="1:2">
      <c r="A676" s="3"/>
      <c r="B676" t="s">
        <v>298</v>
      </c>
    </row>
    <row r="677" spans="1:2">
      <c r="A677" s="3"/>
      <c r="B677" t="s">
        <v>299</v>
      </c>
    </row>
    <row r="678" spans="1:2">
      <c r="A678" s="3"/>
      <c r="B678" t="s">
        <v>301</v>
      </c>
    </row>
    <row r="679" spans="1:2">
      <c r="A679" s="3"/>
      <c r="B679" t="s">
        <v>302</v>
      </c>
    </row>
    <row r="680" spans="1:2">
      <c r="A680" s="3"/>
    </row>
    <row r="681" spans="1:2">
      <c r="A681" s="3" t="s">
        <v>216</v>
      </c>
    </row>
    <row r="682" spans="1:2">
      <c r="A682" s="3"/>
      <c r="B682" t="s">
        <v>290</v>
      </c>
    </row>
    <row r="683" spans="1:2">
      <c r="A683" s="3"/>
      <c r="B683" t="s">
        <v>256</v>
      </c>
    </row>
    <row r="684" spans="1:2">
      <c r="A684" s="3"/>
      <c r="B684" t="s">
        <v>215</v>
      </c>
    </row>
    <row r="685" spans="1:2">
      <c r="A685" s="3"/>
      <c r="B685" t="s">
        <v>217</v>
      </c>
    </row>
    <row r="686" spans="1:2">
      <c r="A686" s="3"/>
      <c r="B686" t="s">
        <v>219</v>
      </c>
    </row>
    <row r="687" spans="1:2">
      <c r="A687" s="3"/>
      <c r="B687" t="s">
        <v>218</v>
      </c>
    </row>
    <row r="688" spans="1:2">
      <c r="A688" s="3"/>
      <c r="B688" t="s">
        <v>292</v>
      </c>
    </row>
    <row r="689" spans="1:2">
      <c r="A689" s="3"/>
    </row>
    <row r="690" spans="1:2">
      <c r="A690" s="3" t="s">
        <v>200</v>
      </c>
    </row>
    <row r="691" spans="1:2">
      <c r="A691" s="3"/>
      <c r="B691" t="s">
        <v>201</v>
      </c>
    </row>
    <row r="692" spans="1:2">
      <c r="A692" s="3"/>
      <c r="B692" t="s">
        <v>202</v>
      </c>
    </row>
    <row r="693" spans="1:2">
      <c r="A693" s="3"/>
      <c r="B693" t="s">
        <v>203</v>
      </c>
    </row>
    <row r="694" spans="1:2">
      <c r="A694" s="3"/>
      <c r="B694" t="s">
        <v>204</v>
      </c>
    </row>
    <row r="695" spans="1:2">
      <c r="A695" s="3"/>
      <c r="B695" t="s">
        <v>205</v>
      </c>
    </row>
    <row r="696" spans="1:2">
      <c r="A696" s="3"/>
      <c r="B696" t="s">
        <v>206</v>
      </c>
    </row>
    <row r="697" spans="1:2">
      <c r="A697" s="3"/>
      <c r="B697" t="s">
        <v>208</v>
      </c>
    </row>
    <row r="698" spans="1:2">
      <c r="A698" s="3"/>
      <c r="B698" t="s">
        <v>207</v>
      </c>
    </row>
    <row r="699" spans="1:2">
      <c r="A699" s="3"/>
      <c r="B699" t="s">
        <v>209</v>
      </c>
    </row>
    <row r="700" spans="1:2">
      <c r="A700" s="3"/>
      <c r="B700" t="s">
        <v>211</v>
      </c>
    </row>
    <row r="701" spans="1:2">
      <c r="A701" s="3"/>
      <c r="B701" t="s">
        <v>212</v>
      </c>
    </row>
    <row r="702" spans="1:2">
      <c r="A702" s="3"/>
    </row>
    <row r="703" spans="1:2">
      <c r="A703" s="3" t="s">
        <v>195</v>
      </c>
    </row>
    <row r="704" spans="1:2">
      <c r="A704" s="3"/>
      <c r="B704" t="s">
        <v>199</v>
      </c>
    </row>
    <row r="705" spans="1:2">
      <c r="A705" s="3"/>
      <c r="B705" t="s">
        <v>198</v>
      </c>
    </row>
    <row r="706" spans="1:2">
      <c r="A706" s="3"/>
      <c r="B706" t="s">
        <v>196</v>
      </c>
    </row>
    <row r="707" spans="1:2">
      <c r="A707" s="3"/>
      <c r="B707" t="s">
        <v>197</v>
      </c>
    </row>
    <row r="708" spans="1:2">
      <c r="A708" s="3"/>
    </row>
    <row r="709" spans="1:2">
      <c r="A709" s="3" t="s">
        <v>191</v>
      </c>
    </row>
    <row r="710" spans="1:2">
      <c r="A710" s="3"/>
      <c r="B710" t="s">
        <v>193</v>
      </c>
    </row>
    <row r="711" spans="1:2">
      <c r="A711" s="3"/>
      <c r="B711" t="s">
        <v>192</v>
      </c>
    </row>
    <row r="712" spans="1:2">
      <c r="A712" s="3"/>
      <c r="B712" t="s">
        <v>194</v>
      </c>
    </row>
    <row r="713" spans="1:2">
      <c r="A713" s="3"/>
    </row>
    <row r="714" spans="1:2">
      <c r="A714" s="3" t="s">
        <v>189</v>
      </c>
    </row>
    <row r="715" spans="1:2">
      <c r="A715" s="3"/>
      <c r="B715" t="s">
        <v>190</v>
      </c>
    </row>
    <row r="716" spans="1:2">
      <c r="A716" s="3"/>
    </row>
    <row r="717" spans="1:2">
      <c r="A717" s="3" t="s">
        <v>184</v>
      </c>
    </row>
    <row r="718" spans="1:2">
      <c r="A718" s="3"/>
      <c r="B718" t="s">
        <v>185</v>
      </c>
    </row>
    <row r="719" spans="1:2">
      <c r="A719" s="3"/>
      <c r="B719" t="s">
        <v>186</v>
      </c>
    </row>
    <row r="720" spans="1:2">
      <c r="A720" s="3"/>
      <c r="B720" t="s">
        <v>187</v>
      </c>
    </row>
    <row r="721" spans="1:2">
      <c r="A721" s="3"/>
      <c r="B721" t="s">
        <v>188</v>
      </c>
    </row>
    <row r="722" spans="1:2">
      <c r="A722" s="3"/>
    </row>
    <row r="723" spans="1:2">
      <c r="A723" s="3" t="s">
        <v>150</v>
      </c>
    </row>
    <row r="724" spans="1:2">
      <c r="A724" s="3"/>
      <c r="B724" t="s">
        <v>181</v>
      </c>
    </row>
    <row r="725" spans="1:2">
      <c r="A725" s="3"/>
      <c r="B725" t="s">
        <v>180</v>
      </c>
    </row>
    <row r="726" spans="1:2">
      <c r="A726" s="3"/>
      <c r="B726" t="s">
        <v>149</v>
      </c>
    </row>
    <row r="727" spans="1:2">
      <c r="A727" s="3"/>
      <c r="B727" t="s">
        <v>151</v>
      </c>
    </row>
    <row r="728" spans="1:2">
      <c r="A728" s="3"/>
      <c r="B728" t="s">
        <v>154</v>
      </c>
    </row>
    <row r="729" spans="1:2">
      <c r="A729" s="3"/>
      <c r="B729" t="s">
        <v>182</v>
      </c>
    </row>
    <row r="730" spans="1:2">
      <c r="A730" s="3"/>
      <c r="B730" t="s">
        <v>183</v>
      </c>
    </row>
    <row r="731" spans="1:2">
      <c r="A731" s="3"/>
    </row>
    <row r="732" spans="1:2">
      <c r="A732" s="3" t="s">
        <v>146</v>
      </c>
    </row>
    <row r="733" spans="1:2">
      <c r="A733" s="3"/>
      <c r="B733" t="s">
        <v>147</v>
      </c>
    </row>
    <row r="734" spans="1:2">
      <c r="A734" s="3"/>
      <c r="B734" t="s">
        <v>148</v>
      </c>
    </row>
    <row r="735" spans="1:2">
      <c r="A735" s="3"/>
    </row>
    <row r="736" spans="1:2">
      <c r="A736" s="3" t="s">
        <v>134</v>
      </c>
    </row>
    <row r="737" spans="1:2">
      <c r="A737" s="3"/>
      <c r="B737" t="s">
        <v>144</v>
      </c>
    </row>
    <row r="738" spans="1:2">
      <c r="A738" s="3"/>
      <c r="B738" t="s">
        <v>143</v>
      </c>
    </row>
    <row r="739" spans="1:2">
      <c r="A739" s="3"/>
      <c r="B739" t="s">
        <v>145</v>
      </c>
    </row>
    <row r="740" spans="1:2">
      <c r="A740" s="3"/>
      <c r="B740" t="s">
        <v>141</v>
      </c>
    </row>
    <row r="741" spans="1:2">
      <c r="A741" s="3"/>
      <c r="B741" t="s">
        <v>139</v>
      </c>
    </row>
    <row r="742" spans="1:2">
      <c r="B742" t="s">
        <v>138</v>
      </c>
    </row>
    <row r="743" spans="1:2">
      <c r="B743" t="s">
        <v>135</v>
      </c>
    </row>
    <row r="744" spans="1:2">
      <c r="B744" t="s">
        <v>136</v>
      </c>
    </row>
    <row r="745" spans="1:2">
      <c r="B745" t="s">
        <v>137</v>
      </c>
    </row>
    <row r="746" spans="1:2">
      <c r="B746" t="s">
        <v>140</v>
      </c>
    </row>
    <row r="747" spans="1:2">
      <c r="B747" t="s">
        <v>142</v>
      </c>
    </row>
    <row r="749" spans="1:2">
      <c r="A749" s="3" t="s">
        <v>129</v>
      </c>
    </row>
    <row r="750" spans="1:2">
      <c r="B750" t="s">
        <v>128</v>
      </c>
    </row>
    <row r="751" spans="1:2">
      <c r="B751" t="s">
        <v>130</v>
      </c>
    </row>
    <row r="752" spans="1:2">
      <c r="B752" t="s">
        <v>131</v>
      </c>
    </row>
    <row r="753" spans="1:2">
      <c r="B753" t="s">
        <v>133</v>
      </c>
    </row>
    <row r="755" spans="1:2">
      <c r="A755" s="3" t="s">
        <v>122</v>
      </c>
    </row>
    <row r="756" spans="1:2">
      <c r="B756" t="s">
        <v>123</v>
      </c>
    </row>
    <row r="757" spans="1:2">
      <c r="B757" t="s">
        <v>124</v>
      </c>
    </row>
    <row r="758" spans="1:2">
      <c r="B758" t="s">
        <v>125</v>
      </c>
    </row>
    <row r="759" spans="1:2">
      <c r="B759" t="s">
        <v>127</v>
      </c>
    </row>
    <row r="760" spans="1:2">
      <c r="B760" t="s">
        <v>126</v>
      </c>
    </row>
    <row r="762" spans="1:2">
      <c r="A762" s="3" t="s">
        <v>117</v>
      </c>
    </row>
    <row r="763" spans="1:2">
      <c r="B763" t="s">
        <v>118</v>
      </c>
    </row>
    <row r="764" spans="1:2">
      <c r="B764" t="s">
        <v>119</v>
      </c>
    </row>
    <row r="765" spans="1:2">
      <c r="B765" t="s">
        <v>120</v>
      </c>
    </row>
    <row r="766" spans="1:2">
      <c r="B766" t="s">
        <v>121</v>
      </c>
    </row>
    <row r="768" spans="1:2">
      <c r="A768" s="3" t="s">
        <v>113</v>
      </c>
    </row>
    <row r="769" spans="1:2">
      <c r="B769" t="s">
        <v>114</v>
      </c>
    </row>
    <row r="770" spans="1:2">
      <c r="B770" t="s">
        <v>115</v>
      </c>
    </row>
    <row r="771" spans="1:2">
      <c r="B771" t="s">
        <v>116</v>
      </c>
    </row>
    <row r="773" spans="1:2">
      <c r="A773" s="3" t="s">
        <v>100</v>
      </c>
    </row>
    <row r="774" spans="1:2">
      <c r="B774" t="s">
        <v>101</v>
      </c>
    </row>
    <row r="775" spans="1:2">
      <c r="B775" t="s">
        <v>102</v>
      </c>
    </row>
    <row r="776" spans="1:2">
      <c r="B776" t="s">
        <v>103</v>
      </c>
    </row>
    <row r="778" spans="1:2">
      <c r="A778" s="3" t="s">
        <v>104</v>
      </c>
    </row>
    <row r="779" spans="1:2">
      <c r="B779" t="s">
        <v>107</v>
      </c>
    </row>
    <row r="780" spans="1:2">
      <c r="B780" t="s">
        <v>108</v>
      </c>
    </row>
    <row r="781" spans="1:2">
      <c r="B781" t="s">
        <v>105</v>
      </c>
    </row>
    <row r="782" spans="1:2">
      <c r="B782" t="s">
        <v>106</v>
      </c>
    </row>
    <row r="783" spans="1:2">
      <c r="B783" t="s">
        <v>109</v>
      </c>
    </row>
    <row r="784" spans="1:2">
      <c r="B784" t="s">
        <v>110</v>
      </c>
    </row>
    <row r="785" spans="1:2">
      <c r="B785" t="s">
        <v>111</v>
      </c>
    </row>
    <row r="787" spans="1:2">
      <c r="A787" s="3" t="s">
        <v>112</v>
      </c>
    </row>
  </sheetData>
  <mergeCells count="28">
    <mergeCell ref="A49:D49"/>
    <mergeCell ref="J2:O2"/>
    <mergeCell ref="J9:O9"/>
    <mergeCell ref="J10:O10"/>
    <mergeCell ref="A2:D2"/>
    <mergeCell ref="J4:O4"/>
    <mergeCell ref="J5:O5"/>
    <mergeCell ref="J6:O6"/>
    <mergeCell ref="J3:O3"/>
    <mergeCell ref="A35:D35"/>
    <mergeCell ref="A29:D29"/>
    <mergeCell ref="A19:D19"/>
    <mergeCell ref="A106:D106"/>
    <mergeCell ref="A98:D98"/>
    <mergeCell ref="A136:D136"/>
    <mergeCell ref="A130:D130"/>
    <mergeCell ref="J7:O7"/>
    <mergeCell ref="A133:D133"/>
    <mergeCell ref="A125:D125"/>
    <mergeCell ref="A118:D118"/>
    <mergeCell ref="A110:D110"/>
    <mergeCell ref="A87:D87"/>
    <mergeCell ref="A84:D84"/>
    <mergeCell ref="A80:D80"/>
    <mergeCell ref="A71:D71"/>
    <mergeCell ref="A67:D67"/>
    <mergeCell ref="A64:D64"/>
    <mergeCell ref="A59:D59"/>
  </mergeCells>
  <hyperlinks>
    <hyperlink ref="J2:L2" r:id="rId1" display="El Grinch Energético" xr:uid="{00000000-0004-0000-0000-000000000000}"/>
    <hyperlink ref="J3" r:id="rId2" display="- Enlace al vídeo" xr:uid="{00000000-0004-0000-0000-000001000000}"/>
    <hyperlink ref="J4" r:id="rId3" display="-Tutorial para personalizar tarifas o crear nuevas" xr:uid="{00000000-0004-0000-0000-000002000000}"/>
    <hyperlink ref="A2" r:id="rId4" xr:uid="{00000000-0004-0000-0000-000003000000}"/>
    <hyperlink ref="J5" r:id="rId5" display="- Grupo en Telegram: GrinchEnergetico" xr:uid="{00000000-0004-0000-0000-000004000000}"/>
    <hyperlink ref="J6:O6" r:id="rId6" display="&gt;&gt;&gt; Descarga la última versión de este fichero desde aquí &lt;&lt;&lt;" xr:uid="{00000000-0004-0000-0000-000005000000}"/>
  </hyperlinks>
  <pageMargins left="0.7" right="0.7" top="0.75" bottom="0.75" header="0.3" footer="0.3"/>
  <pageSetup paperSize="9" orientation="portrait" horizontalDpi="0" verticalDpi="0" r:id="rId7"/>
  <drawing r:id="rId8"/>
  <legacy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T713"/>
  <sheetViews>
    <sheetView workbookViewId="0">
      <pane ySplit="4" topLeftCell="A5" activePane="bottomLeft" state="frozen"/>
      <selection pane="bottomLeft" activeCell="C62" sqref="C62"/>
    </sheetView>
  </sheetViews>
  <sheetFormatPr baseColWidth="10" defaultColWidth="11.453125" defaultRowHeight="14.5"/>
  <cols>
    <col min="1" max="1" width="24.54296875" bestFit="1" customWidth="1"/>
    <col min="2" max="2" width="35" bestFit="1" customWidth="1"/>
    <col min="3" max="3" width="6.1796875" style="10" bestFit="1" customWidth="1"/>
    <col min="4" max="4" width="5.54296875" style="11" bestFit="1" customWidth="1"/>
    <col min="5" max="5" width="6.1796875" style="10" bestFit="1" customWidth="1"/>
    <col min="6" max="6" width="5.54296875" style="7" bestFit="1" customWidth="1"/>
    <col min="7" max="7" width="5.54296875" style="11" bestFit="1" customWidth="1"/>
    <col min="8" max="8" width="8.1796875" style="188" bestFit="1" customWidth="1"/>
    <col min="9" max="9" width="7.1796875" style="11" bestFit="1" customWidth="1"/>
    <col min="10" max="10" width="7.1796875" style="9" bestFit="1" customWidth="1"/>
    <col min="11" max="11" width="12.54296875" style="8" bestFit="1" customWidth="1"/>
    <col min="12" max="12" width="13" style="191" bestFit="1" customWidth="1"/>
    <col min="13" max="13" width="6.54296875" style="9" customWidth="1"/>
    <col min="14" max="15" width="6.54296875" customWidth="1"/>
    <col min="16" max="16" width="6.54296875" style="8" customWidth="1"/>
    <col min="17" max="17" width="7.81640625" style="20" customWidth="1"/>
    <col min="18" max="18" width="4.453125" style="86" customWidth="1"/>
    <col min="19" max="19" width="2" customWidth="1"/>
    <col min="20" max="20" width="55" customWidth="1"/>
  </cols>
  <sheetData>
    <row r="1" spans="1:20">
      <c r="A1" s="240" t="s">
        <v>257</v>
      </c>
      <c r="B1" s="241"/>
      <c r="C1" s="244" t="s">
        <v>97</v>
      </c>
      <c r="D1" s="245"/>
      <c r="E1" s="244" t="s">
        <v>98</v>
      </c>
      <c r="F1" s="246"/>
      <c r="G1" s="245"/>
      <c r="H1" s="244" t="s">
        <v>640</v>
      </c>
      <c r="I1" s="245"/>
      <c r="J1" s="250"/>
      <c r="K1" s="251"/>
      <c r="M1" s="250"/>
      <c r="N1" s="252"/>
      <c r="O1" s="252"/>
      <c r="P1" s="251"/>
      <c r="Q1" s="19"/>
    </row>
    <row r="2" spans="1:20">
      <c r="A2" s="240" t="s">
        <v>258</v>
      </c>
      <c r="B2" s="241"/>
      <c r="C2" s="242" t="s">
        <v>10</v>
      </c>
      <c r="D2" s="243"/>
      <c r="E2" s="242" t="s">
        <v>11</v>
      </c>
      <c r="F2" s="247"/>
      <c r="G2" s="243"/>
      <c r="H2" s="242" t="s">
        <v>909</v>
      </c>
      <c r="I2" s="243"/>
      <c r="J2" s="255" t="s">
        <v>12</v>
      </c>
      <c r="K2" s="256"/>
      <c r="M2" s="255" t="s">
        <v>40</v>
      </c>
      <c r="N2" s="219"/>
      <c r="O2" s="219"/>
      <c r="P2" s="256"/>
      <c r="Q2" s="19" t="s">
        <v>15</v>
      </c>
    </row>
    <row r="3" spans="1:20" s="1" customFormat="1" ht="15" customHeight="1">
      <c r="A3" s="238" t="s">
        <v>300</v>
      </c>
      <c r="B3" s="239"/>
      <c r="C3" s="188" t="s">
        <v>4</v>
      </c>
      <c r="D3" s="85" t="s">
        <v>5</v>
      </c>
      <c r="E3" s="188" t="s">
        <v>4</v>
      </c>
      <c r="F3" s="190" t="s">
        <v>5</v>
      </c>
      <c r="G3" s="85" t="s">
        <v>6</v>
      </c>
      <c r="H3" s="188" t="s">
        <v>906</v>
      </c>
      <c r="I3" s="11" t="s">
        <v>99</v>
      </c>
      <c r="J3" s="87" t="s">
        <v>99</v>
      </c>
      <c r="L3" s="253" t="s">
        <v>57</v>
      </c>
      <c r="M3" s="182" t="s">
        <v>15</v>
      </c>
      <c r="N3" s="87" t="s">
        <v>15</v>
      </c>
      <c r="O3" s="87" t="s">
        <v>15</v>
      </c>
      <c r="P3" s="86" t="s">
        <v>15</v>
      </c>
      <c r="Q3" s="248" t="s">
        <v>323</v>
      </c>
      <c r="R3" s="16"/>
    </row>
    <row r="4" spans="1:20" s="1" customFormat="1">
      <c r="A4" s="1" t="s">
        <v>0</v>
      </c>
      <c r="B4" s="1" t="s">
        <v>1</v>
      </c>
      <c r="C4" s="13" t="s">
        <v>7</v>
      </c>
      <c r="D4" s="14" t="s">
        <v>9</v>
      </c>
      <c r="E4" s="13" t="s">
        <v>7</v>
      </c>
      <c r="F4" s="6" t="s">
        <v>8</v>
      </c>
      <c r="G4" s="14" t="s">
        <v>9</v>
      </c>
      <c r="H4" s="13" t="s">
        <v>905</v>
      </c>
      <c r="I4" s="189" t="s">
        <v>13</v>
      </c>
      <c r="J4" s="15" t="s">
        <v>13</v>
      </c>
      <c r="K4" s="16" t="s">
        <v>38</v>
      </c>
      <c r="L4" s="254"/>
      <c r="M4" s="15" t="s">
        <v>343</v>
      </c>
      <c r="N4" s="1" t="s">
        <v>893</v>
      </c>
      <c r="O4" s="1" t="s">
        <v>344</v>
      </c>
      <c r="P4" s="16" t="s">
        <v>41</v>
      </c>
      <c r="Q4" s="249"/>
      <c r="R4" s="16" t="s">
        <v>341</v>
      </c>
      <c r="T4" s="89" t="s">
        <v>347</v>
      </c>
    </row>
    <row r="5" spans="1:20">
      <c r="A5" t="s">
        <v>867</v>
      </c>
      <c r="B5" t="s">
        <v>887</v>
      </c>
      <c r="C5" s="10">
        <f>365*0.083473</f>
        <v>30.467645000000001</v>
      </c>
      <c r="D5" s="11">
        <f>365*0.01378</f>
        <v>5.0297000000000001</v>
      </c>
      <c r="E5" s="96">
        <v>21.907900000000001</v>
      </c>
      <c r="F5" s="97">
        <v>15.4107</v>
      </c>
      <c r="G5" s="98">
        <v>12.1114</v>
      </c>
      <c r="H5" s="188" t="s">
        <v>907</v>
      </c>
      <c r="I5" s="11">
        <v>0</v>
      </c>
      <c r="J5" s="10">
        <v>9</v>
      </c>
      <c r="K5" s="11" t="s">
        <v>868</v>
      </c>
      <c r="L5" s="192" t="s">
        <v>48</v>
      </c>
      <c r="M5" s="10"/>
      <c r="N5" s="7"/>
      <c r="O5" s="7"/>
      <c r="P5" s="11"/>
      <c r="R5" s="85" t="s">
        <v>342</v>
      </c>
      <c r="S5" s="7"/>
      <c r="T5" s="12" t="s">
        <v>948</v>
      </c>
    </row>
    <row r="6" spans="1:20">
      <c r="A6" t="s">
        <v>867</v>
      </c>
      <c r="B6" t="s">
        <v>888</v>
      </c>
      <c r="C6" s="10">
        <f t="shared" ref="C6:C8" si="0">365*0.083473</f>
        <v>30.467645000000001</v>
      </c>
      <c r="D6" s="11">
        <f t="shared" ref="D6:D8" si="1">365*0.01378</f>
        <v>5.0297000000000001</v>
      </c>
      <c r="E6" s="93">
        <v>15.927099999999999</v>
      </c>
      <c r="F6" s="94">
        <f>E6</f>
        <v>15.927099999999999</v>
      </c>
      <c r="G6" s="95">
        <f>E6</f>
        <v>15.927099999999999</v>
      </c>
      <c r="H6" s="188" t="s">
        <v>907</v>
      </c>
      <c r="I6" s="11">
        <v>0</v>
      </c>
      <c r="J6" s="10">
        <v>9</v>
      </c>
      <c r="K6" s="11" t="s">
        <v>868</v>
      </c>
      <c r="L6" s="192" t="s">
        <v>48</v>
      </c>
      <c r="M6" s="10"/>
      <c r="N6" s="7"/>
      <c r="O6" s="7"/>
      <c r="P6" s="11"/>
      <c r="R6" s="85" t="s">
        <v>342</v>
      </c>
      <c r="S6" s="7"/>
      <c r="T6" s="12" t="s">
        <v>1006</v>
      </c>
    </row>
    <row r="7" spans="1:20">
      <c r="A7" t="s">
        <v>867</v>
      </c>
      <c r="B7" t="s">
        <v>936</v>
      </c>
      <c r="C7" s="10">
        <f t="shared" si="0"/>
        <v>30.467645000000001</v>
      </c>
      <c r="D7" s="11">
        <f t="shared" si="1"/>
        <v>5.0297000000000001</v>
      </c>
      <c r="E7" s="96">
        <v>21.907900000000001</v>
      </c>
      <c r="F7" s="97">
        <v>15.4107</v>
      </c>
      <c r="G7" s="98">
        <v>12.1114</v>
      </c>
      <c r="H7" s="188" t="s">
        <v>907</v>
      </c>
      <c r="I7" s="11">
        <v>0</v>
      </c>
      <c r="J7" s="10">
        <v>9</v>
      </c>
      <c r="K7" s="11" t="s">
        <v>889</v>
      </c>
      <c r="L7" s="192" t="s">
        <v>48</v>
      </c>
      <c r="M7" s="10"/>
      <c r="N7" s="7">
        <v>5</v>
      </c>
      <c r="O7" s="7"/>
      <c r="P7" s="11"/>
      <c r="R7" s="85" t="s">
        <v>342</v>
      </c>
      <c r="S7" s="7"/>
      <c r="T7" s="12" t="s">
        <v>937</v>
      </c>
    </row>
    <row r="8" spans="1:20">
      <c r="A8" t="s">
        <v>867</v>
      </c>
      <c r="B8" t="s">
        <v>935</v>
      </c>
      <c r="C8" s="10">
        <f t="shared" si="0"/>
        <v>30.467645000000001</v>
      </c>
      <c r="D8" s="11">
        <f t="shared" si="1"/>
        <v>5.0297000000000001</v>
      </c>
      <c r="E8" s="93">
        <v>15.927099999999999</v>
      </c>
      <c r="F8" s="94">
        <v>15.927099999999999</v>
      </c>
      <c r="G8" s="95">
        <v>15.927099999999999</v>
      </c>
      <c r="H8" s="188" t="s">
        <v>907</v>
      </c>
      <c r="I8" s="11">
        <v>0</v>
      </c>
      <c r="J8" s="10">
        <v>9</v>
      </c>
      <c r="K8" s="11" t="s">
        <v>889</v>
      </c>
      <c r="L8" s="192" t="s">
        <v>48</v>
      </c>
      <c r="M8" s="10"/>
      <c r="N8" s="7">
        <v>5</v>
      </c>
      <c r="O8" s="7"/>
      <c r="P8" s="11"/>
      <c r="R8" s="85" t="s">
        <v>342</v>
      </c>
      <c r="S8" s="7"/>
      <c r="T8" s="12" t="s">
        <v>938</v>
      </c>
    </row>
    <row r="9" spans="1:20">
      <c r="A9" t="s">
        <v>3</v>
      </c>
      <c r="B9" s="102" t="s">
        <v>355</v>
      </c>
      <c r="C9" s="10">
        <f>30.991666</f>
        <v>30.991665999999999</v>
      </c>
      <c r="D9" s="11">
        <f>12.168849</f>
        <v>12.168849</v>
      </c>
      <c r="E9" s="96">
        <v>19</v>
      </c>
      <c r="F9" s="97">
        <v>13</v>
      </c>
      <c r="G9" s="98">
        <v>10</v>
      </c>
      <c r="H9" s="188" t="s">
        <v>907</v>
      </c>
      <c r="I9" s="11">
        <v>0</v>
      </c>
      <c r="J9" s="10">
        <v>7</v>
      </c>
      <c r="K9" s="11" t="s">
        <v>784</v>
      </c>
      <c r="L9" s="192" t="s">
        <v>48</v>
      </c>
      <c r="M9" s="10"/>
      <c r="N9" s="7"/>
      <c r="O9" s="7"/>
      <c r="P9" s="11"/>
      <c r="Q9" s="20">
        <v>5</v>
      </c>
      <c r="R9" s="85" t="s">
        <v>342</v>
      </c>
      <c r="S9" s="7"/>
      <c r="T9" s="12" t="s">
        <v>27</v>
      </c>
    </row>
    <row r="10" spans="1:20">
      <c r="A10" t="s">
        <v>3</v>
      </c>
      <c r="B10" s="102" t="s">
        <v>356</v>
      </c>
      <c r="C10" s="10">
        <f>30.991666</f>
        <v>30.991665999999999</v>
      </c>
      <c r="D10" s="11">
        <f>12.168849</f>
        <v>12.168849</v>
      </c>
      <c r="E10" s="93">
        <v>13.299899999999999</v>
      </c>
      <c r="F10" s="94">
        <f>E10</f>
        <v>13.299899999999999</v>
      </c>
      <c r="G10" s="95">
        <f>E10</f>
        <v>13.299899999999999</v>
      </c>
      <c r="H10" s="188" t="s">
        <v>907</v>
      </c>
      <c r="I10" s="11">
        <v>0</v>
      </c>
      <c r="J10" s="10">
        <v>7</v>
      </c>
      <c r="K10" s="11" t="s">
        <v>784</v>
      </c>
      <c r="L10" s="192" t="s">
        <v>48</v>
      </c>
      <c r="M10" s="10"/>
      <c r="N10" s="7"/>
      <c r="O10" s="7"/>
      <c r="P10" s="11"/>
      <c r="Q10" s="20">
        <v>5</v>
      </c>
      <c r="R10" s="85" t="s">
        <v>342</v>
      </c>
      <c r="S10" s="7"/>
      <c r="T10" s="12" t="s">
        <v>27</v>
      </c>
    </row>
    <row r="11" spans="1:20">
      <c r="A11" t="s">
        <v>981</v>
      </c>
      <c r="B11" t="s">
        <v>1197</v>
      </c>
      <c r="C11" s="10">
        <f>0.079779  *365</f>
        <v>29.119335</v>
      </c>
      <c r="D11" s="11">
        <f xml:space="preserve"> 0.038623 *365</f>
        <v>14.097394999999999</v>
      </c>
      <c r="E11" s="96">
        <v>16.3553</v>
      </c>
      <c r="F11" s="97">
        <v>12.015000000000001</v>
      </c>
      <c r="G11" s="98">
        <v>8.8848000000000003</v>
      </c>
      <c r="H11" s="188" t="s">
        <v>907</v>
      </c>
      <c r="I11" s="11">
        <v>0</v>
      </c>
      <c r="J11" s="10"/>
      <c r="K11" s="11"/>
      <c r="L11" s="192" t="s">
        <v>48</v>
      </c>
      <c r="M11" s="10"/>
      <c r="N11" s="7"/>
      <c r="O11" s="7"/>
      <c r="P11" s="11"/>
      <c r="R11" s="85" t="s">
        <v>342</v>
      </c>
      <c r="S11" s="7"/>
      <c r="T11" s="12" t="s">
        <v>983</v>
      </c>
    </row>
    <row r="12" spans="1:20">
      <c r="A12" t="s">
        <v>981</v>
      </c>
      <c r="B12" t="s">
        <v>1196</v>
      </c>
      <c r="C12" s="10">
        <f>0.079779  *365</f>
        <v>29.119335</v>
      </c>
      <c r="D12" s="11">
        <f xml:space="preserve"> 0.038623 *365</f>
        <v>14.097394999999999</v>
      </c>
      <c r="E12" s="93">
        <v>12.059100000000001</v>
      </c>
      <c r="F12" s="94">
        <f t="shared" ref="F12:F17" si="2">E12</f>
        <v>12.059100000000001</v>
      </c>
      <c r="G12" s="95">
        <f t="shared" ref="G12:G17" si="3">E12</f>
        <v>12.059100000000001</v>
      </c>
      <c r="H12" s="188" t="s">
        <v>907</v>
      </c>
      <c r="I12" s="11">
        <v>0</v>
      </c>
      <c r="J12" s="10"/>
      <c r="K12" s="11"/>
      <c r="L12" s="192" t="s">
        <v>48</v>
      </c>
      <c r="M12" s="10"/>
      <c r="N12" s="7"/>
      <c r="O12" s="7"/>
      <c r="P12" s="11"/>
      <c r="R12" s="85" t="s">
        <v>342</v>
      </c>
      <c r="S12" s="7"/>
      <c r="T12" s="12" t="s">
        <v>983</v>
      </c>
    </row>
    <row r="13" spans="1:20">
      <c r="A13" t="s">
        <v>1063</v>
      </c>
      <c r="B13" t="s">
        <v>1069</v>
      </c>
      <c r="C13" s="10">
        <f>0.060109*365</f>
        <v>21.939785000000001</v>
      </c>
      <c r="D13" s="11">
        <f>0.060109*365</f>
        <v>21.939785000000001</v>
      </c>
      <c r="E13" s="93">
        <v>12.7948</v>
      </c>
      <c r="F13" s="94">
        <f t="shared" si="2"/>
        <v>12.7948</v>
      </c>
      <c r="G13" s="95">
        <f t="shared" si="3"/>
        <v>12.7948</v>
      </c>
      <c r="H13" s="188" t="s">
        <v>907</v>
      </c>
      <c r="I13" s="11">
        <v>0</v>
      </c>
      <c r="J13" s="10">
        <v>7</v>
      </c>
      <c r="K13" s="11" t="s">
        <v>39</v>
      </c>
      <c r="L13" s="192" t="s">
        <v>48</v>
      </c>
      <c r="M13" s="10"/>
      <c r="N13" s="7"/>
      <c r="O13" s="7"/>
      <c r="P13" s="11"/>
      <c r="R13" s="85"/>
      <c r="S13" s="7"/>
      <c r="T13" s="12" t="s">
        <v>1070</v>
      </c>
    </row>
    <row r="14" spans="1:20">
      <c r="A14" t="s">
        <v>1063</v>
      </c>
      <c r="B14" t="s">
        <v>1064</v>
      </c>
      <c r="C14" s="10">
        <f t="shared" ref="C14:D16" si="4">0.060109*365</f>
        <v>21.939785000000001</v>
      </c>
      <c r="D14" s="11">
        <f t="shared" si="4"/>
        <v>21.939785000000001</v>
      </c>
      <c r="E14" s="93">
        <v>12.395099999999999</v>
      </c>
      <c r="F14" s="94">
        <f t="shared" si="2"/>
        <v>12.395099999999999</v>
      </c>
      <c r="G14" s="95">
        <f t="shared" si="3"/>
        <v>12.395099999999999</v>
      </c>
      <c r="H14" s="188" t="s">
        <v>907</v>
      </c>
      <c r="I14" s="11">
        <v>0</v>
      </c>
      <c r="J14" s="10">
        <v>7</v>
      </c>
      <c r="K14" s="11" t="s">
        <v>39</v>
      </c>
      <c r="L14" s="192" t="s">
        <v>48</v>
      </c>
      <c r="M14" s="10"/>
      <c r="N14" s="7"/>
      <c r="O14" s="7"/>
      <c r="P14" s="11"/>
      <c r="R14" s="85" t="s">
        <v>342</v>
      </c>
      <c r="S14" s="7"/>
      <c r="T14" s="12" t="s">
        <v>1066</v>
      </c>
    </row>
    <row r="15" spans="1:20">
      <c r="A15" t="s">
        <v>1063</v>
      </c>
      <c r="B15" t="s">
        <v>1146</v>
      </c>
      <c r="C15" s="10">
        <f t="shared" si="4"/>
        <v>21.939785000000001</v>
      </c>
      <c r="D15" s="11">
        <f t="shared" si="4"/>
        <v>21.939785000000001</v>
      </c>
      <c r="E15" s="93">
        <v>12.5152</v>
      </c>
      <c r="F15" s="94">
        <f t="shared" si="2"/>
        <v>12.5152</v>
      </c>
      <c r="G15" s="95">
        <f t="shared" si="3"/>
        <v>12.5152</v>
      </c>
      <c r="H15" s="188" t="s">
        <v>907</v>
      </c>
      <c r="I15" s="11">
        <v>0</v>
      </c>
      <c r="J15" s="10">
        <v>7</v>
      </c>
      <c r="K15" s="11" t="s">
        <v>39</v>
      </c>
      <c r="L15" s="192" t="s">
        <v>48</v>
      </c>
      <c r="M15" s="10"/>
      <c r="N15" s="7"/>
      <c r="O15" s="7"/>
      <c r="P15" s="11"/>
      <c r="R15" s="85" t="s">
        <v>342</v>
      </c>
      <c r="S15" s="7"/>
      <c r="T15" s="12" t="s">
        <v>1192</v>
      </c>
    </row>
    <row r="16" spans="1:20">
      <c r="A16" t="s">
        <v>1063</v>
      </c>
      <c r="B16" t="s">
        <v>1191</v>
      </c>
      <c r="C16" s="10">
        <f t="shared" si="4"/>
        <v>21.939785000000001</v>
      </c>
      <c r="D16" s="11">
        <f t="shared" si="4"/>
        <v>21.939785000000001</v>
      </c>
      <c r="E16" s="93">
        <v>11.615600000000001</v>
      </c>
      <c r="F16" s="94">
        <f t="shared" si="2"/>
        <v>11.615600000000001</v>
      </c>
      <c r="G16" s="95">
        <f t="shared" si="3"/>
        <v>11.615600000000001</v>
      </c>
      <c r="H16" s="188" t="s">
        <v>907</v>
      </c>
      <c r="I16" s="11">
        <v>0</v>
      </c>
      <c r="J16" s="10">
        <v>7</v>
      </c>
      <c r="K16" s="11" t="s">
        <v>39</v>
      </c>
      <c r="L16" s="192" t="s">
        <v>48</v>
      </c>
      <c r="M16" s="10"/>
      <c r="N16" s="7"/>
      <c r="O16" s="7"/>
      <c r="P16" s="11"/>
      <c r="R16" s="85" t="s">
        <v>342</v>
      </c>
      <c r="S16" s="7"/>
      <c r="T16" s="12" t="s">
        <v>1195</v>
      </c>
    </row>
    <row r="17" spans="1:20">
      <c r="A17" t="s">
        <v>152</v>
      </c>
      <c r="B17" s="102" t="s">
        <v>359</v>
      </c>
      <c r="C17" s="203">
        <f>365*0.08004</f>
        <v>29.214600000000001</v>
      </c>
      <c r="D17" s="204">
        <f>365*0.004152</f>
        <v>1.5154800000000002</v>
      </c>
      <c r="E17" s="93">
        <v>19.883800000000001</v>
      </c>
      <c r="F17" s="94">
        <f t="shared" si="2"/>
        <v>19.883800000000001</v>
      </c>
      <c r="G17" s="95">
        <f t="shared" si="3"/>
        <v>19.883800000000001</v>
      </c>
      <c r="H17" s="188" t="s">
        <v>908</v>
      </c>
      <c r="I17" s="11">
        <v>0</v>
      </c>
      <c r="J17" s="10">
        <v>9.5</v>
      </c>
      <c r="K17" s="11" t="s">
        <v>39</v>
      </c>
      <c r="L17" s="192" t="s">
        <v>48</v>
      </c>
      <c r="M17" s="10"/>
      <c r="N17" s="7"/>
      <c r="O17" s="7"/>
      <c r="P17" s="11"/>
      <c r="R17" s="85" t="s">
        <v>342</v>
      </c>
      <c r="S17" s="7"/>
      <c r="T17" s="12" t="s">
        <v>153</v>
      </c>
    </row>
    <row r="18" spans="1:20">
      <c r="A18" t="s">
        <v>152</v>
      </c>
      <c r="B18" s="102" t="s">
        <v>360</v>
      </c>
      <c r="C18" s="203">
        <f>365*0.08004</f>
        <v>29.214600000000001</v>
      </c>
      <c r="D18" s="204">
        <f>365*0.004152</f>
        <v>1.5154800000000002</v>
      </c>
      <c r="E18" s="99">
        <v>23.406199999999998</v>
      </c>
      <c r="F18" s="100"/>
      <c r="G18" s="101">
        <v>16.7377</v>
      </c>
      <c r="H18" s="188" t="s">
        <v>908</v>
      </c>
      <c r="I18" s="11">
        <v>0</v>
      </c>
      <c r="J18" s="10">
        <v>9.5</v>
      </c>
      <c r="K18" s="11" t="s">
        <v>39</v>
      </c>
      <c r="L18" s="192" t="s">
        <v>49</v>
      </c>
      <c r="M18" s="10"/>
      <c r="N18" s="7"/>
      <c r="O18" s="7"/>
      <c r="P18" s="11"/>
      <c r="R18" s="85" t="s">
        <v>342</v>
      </c>
      <c r="S18" s="7"/>
      <c r="T18" s="12" t="s">
        <v>153</v>
      </c>
    </row>
    <row r="19" spans="1:20">
      <c r="A19" t="s">
        <v>152</v>
      </c>
      <c r="B19" s="102" t="s">
        <v>361</v>
      </c>
      <c r="C19" s="203">
        <f>365*0.08004</f>
        <v>29.214600000000001</v>
      </c>
      <c r="D19" s="204">
        <f>365*0.004152</f>
        <v>1.5154800000000002</v>
      </c>
      <c r="E19" s="96">
        <v>25.909199999999998</v>
      </c>
      <c r="F19" s="97">
        <v>19.806999999999999</v>
      </c>
      <c r="G19" s="98">
        <v>16.636500000000002</v>
      </c>
      <c r="H19" s="188" t="s">
        <v>908</v>
      </c>
      <c r="I19" s="11">
        <v>0</v>
      </c>
      <c r="J19" s="10">
        <v>9.5</v>
      </c>
      <c r="K19" s="11" t="s">
        <v>39</v>
      </c>
      <c r="L19" s="192" t="s">
        <v>48</v>
      </c>
      <c r="M19" s="10"/>
      <c r="N19" s="7"/>
      <c r="O19" s="7"/>
      <c r="P19" s="11"/>
      <c r="R19" s="85" t="s">
        <v>342</v>
      </c>
      <c r="S19" s="7"/>
      <c r="T19" s="12" t="s">
        <v>153</v>
      </c>
    </row>
    <row r="20" spans="1:20">
      <c r="A20" t="s">
        <v>336</v>
      </c>
      <c r="B20" s="17" t="s">
        <v>1102</v>
      </c>
      <c r="C20" s="10">
        <f>36.391656</f>
        <v>36.391655999999998</v>
      </c>
      <c r="D20" s="11">
        <f>11.968848</f>
        <v>11.968847999999999</v>
      </c>
      <c r="E20" s="93">
        <v>12.357699999999999</v>
      </c>
      <c r="F20" s="94">
        <f>E20</f>
        <v>12.357699999999999</v>
      </c>
      <c r="G20" s="95">
        <f>E20</f>
        <v>12.357699999999999</v>
      </c>
      <c r="H20" s="188" t="s">
        <v>907</v>
      </c>
      <c r="I20" s="11">
        <v>0</v>
      </c>
      <c r="J20" s="10"/>
      <c r="K20" s="11"/>
      <c r="L20" s="192" t="s">
        <v>48</v>
      </c>
      <c r="M20" s="10"/>
      <c r="N20" s="7"/>
      <c r="O20" s="7"/>
      <c r="P20" s="11"/>
      <c r="R20" s="85" t="s">
        <v>342</v>
      </c>
      <c r="T20" s="18" t="s">
        <v>337</v>
      </c>
    </row>
    <row r="21" spans="1:20">
      <c r="A21" t="s">
        <v>336</v>
      </c>
      <c r="B21" s="17" t="s">
        <v>1103</v>
      </c>
      <c r="C21" s="10">
        <f>36.391656</f>
        <v>36.391655999999998</v>
      </c>
      <c r="D21" s="11">
        <f>11.968848</f>
        <v>11.968847999999999</v>
      </c>
      <c r="E21" s="96">
        <v>17.191400000000002</v>
      </c>
      <c r="F21" s="97">
        <v>12.428599999999999</v>
      </c>
      <c r="G21" s="98">
        <v>9.4414999999999996</v>
      </c>
      <c r="H21" s="188" t="s">
        <v>907</v>
      </c>
      <c r="I21" s="11">
        <v>0</v>
      </c>
      <c r="J21" s="10"/>
      <c r="K21" s="11"/>
      <c r="L21" s="192" t="s">
        <v>48</v>
      </c>
      <c r="M21" s="10"/>
      <c r="N21" s="7"/>
      <c r="O21" s="7"/>
      <c r="P21" s="11"/>
      <c r="R21" s="85" t="s">
        <v>342</v>
      </c>
      <c r="T21" s="18" t="s">
        <v>725</v>
      </c>
    </row>
    <row r="22" spans="1:20">
      <c r="A22" t="s">
        <v>336</v>
      </c>
      <c r="B22" s="17" t="s">
        <v>923</v>
      </c>
      <c r="C22" s="10">
        <f>35.383056</f>
        <v>35.383056000000003</v>
      </c>
      <c r="D22" s="11">
        <f>11.342712</f>
        <v>11.342712000000001</v>
      </c>
      <c r="E22" s="93">
        <v>12.7</v>
      </c>
      <c r="F22" s="94">
        <f>E22</f>
        <v>12.7</v>
      </c>
      <c r="G22" s="95">
        <f>E22</f>
        <v>12.7</v>
      </c>
      <c r="H22" s="188" t="s">
        <v>907</v>
      </c>
      <c r="I22" s="11">
        <v>0</v>
      </c>
      <c r="J22" s="10"/>
      <c r="K22" s="11"/>
      <c r="L22" s="192" t="s">
        <v>48</v>
      </c>
      <c r="M22" s="10"/>
      <c r="N22" s="7"/>
      <c r="O22" s="7"/>
      <c r="P22" s="11"/>
      <c r="R22" s="85" t="s">
        <v>342</v>
      </c>
      <c r="T22" s="18" t="s">
        <v>598</v>
      </c>
    </row>
    <row r="23" spans="1:20">
      <c r="A23" t="s">
        <v>336</v>
      </c>
      <c r="B23" s="17" t="s">
        <v>740</v>
      </c>
      <c r="C23" s="10">
        <f>35.383056</f>
        <v>35.383056000000003</v>
      </c>
      <c r="D23" s="11">
        <f>11.342712</f>
        <v>11.342712000000001</v>
      </c>
      <c r="E23" s="93">
        <v>14.31</v>
      </c>
      <c r="F23" s="94">
        <f>E23</f>
        <v>14.31</v>
      </c>
      <c r="G23" s="95">
        <f>E23</f>
        <v>14.31</v>
      </c>
      <c r="H23" s="188" t="s">
        <v>907</v>
      </c>
      <c r="I23" s="11">
        <v>0</v>
      </c>
      <c r="J23" s="10">
        <v>10</v>
      </c>
      <c r="K23" s="11" t="s">
        <v>1036</v>
      </c>
      <c r="L23" s="192" t="s">
        <v>48</v>
      </c>
      <c r="M23" s="10"/>
      <c r="N23" s="7"/>
      <c r="O23" s="7"/>
      <c r="P23" s="11"/>
      <c r="R23" s="85" t="s">
        <v>342</v>
      </c>
      <c r="T23" s="18" t="s">
        <v>595</v>
      </c>
    </row>
    <row r="24" spans="1:20">
      <c r="A24" t="s">
        <v>336</v>
      </c>
      <c r="B24" s="17" t="s">
        <v>646</v>
      </c>
      <c r="C24" s="10">
        <f>36.383052</f>
        <v>36.383051999999999</v>
      </c>
      <c r="D24" s="11">
        <f>12.342708</f>
        <v>12.342708</v>
      </c>
      <c r="E24" s="99">
        <v>24.18</v>
      </c>
      <c r="F24" s="100"/>
      <c r="G24" s="101">
        <v>0</v>
      </c>
      <c r="H24" s="188" t="s">
        <v>907</v>
      </c>
      <c r="I24" s="11">
        <v>0</v>
      </c>
      <c r="J24" s="10"/>
      <c r="K24" s="11"/>
      <c r="L24" s="192" t="s">
        <v>647</v>
      </c>
      <c r="M24" s="10"/>
      <c r="N24" s="7"/>
      <c r="O24" s="7"/>
      <c r="P24" s="11"/>
      <c r="R24" s="85" t="s">
        <v>342</v>
      </c>
      <c r="T24" s="18" t="s">
        <v>648</v>
      </c>
    </row>
    <row r="25" spans="1:20">
      <c r="A25" t="s">
        <v>22</v>
      </c>
      <c r="B25" t="s">
        <v>357</v>
      </c>
      <c r="C25" s="10">
        <f>0.079977*365</f>
        <v>29.191605000000003</v>
      </c>
      <c r="D25" s="11">
        <f>365*0.033339</f>
        <v>12.168735</v>
      </c>
      <c r="E25" s="96">
        <v>16.2988</v>
      </c>
      <c r="F25" s="97">
        <v>10.6046</v>
      </c>
      <c r="G25" s="98">
        <v>7.6355000000000004</v>
      </c>
      <c r="H25" s="188" t="s">
        <v>907</v>
      </c>
      <c r="I25" s="11">
        <v>0</v>
      </c>
      <c r="J25" s="10">
        <v>6</v>
      </c>
      <c r="K25" s="11" t="s">
        <v>784</v>
      </c>
      <c r="L25" s="192" t="s">
        <v>48</v>
      </c>
      <c r="M25" s="10"/>
      <c r="N25" s="7"/>
      <c r="O25" s="7"/>
      <c r="P25" s="11"/>
      <c r="R25" s="85" t="s">
        <v>342</v>
      </c>
      <c r="S25" s="7"/>
      <c r="T25" s="12" t="s">
        <v>1096</v>
      </c>
    </row>
    <row r="26" spans="1:20">
      <c r="A26" t="s">
        <v>22</v>
      </c>
      <c r="B26" t="s">
        <v>358</v>
      </c>
      <c r="C26" s="10">
        <f>0.079977*365</f>
        <v>29.191605000000003</v>
      </c>
      <c r="D26" s="11">
        <f>365*0.033339</f>
        <v>12.168735</v>
      </c>
      <c r="E26" s="93">
        <v>11.180899999999999</v>
      </c>
      <c r="F26" s="94">
        <f>E26</f>
        <v>11.180899999999999</v>
      </c>
      <c r="G26" s="95">
        <f>E26</f>
        <v>11.180899999999999</v>
      </c>
      <c r="H26" s="188" t="s">
        <v>907</v>
      </c>
      <c r="I26" s="11">
        <v>0</v>
      </c>
      <c r="J26" s="10">
        <v>6</v>
      </c>
      <c r="K26" s="11" t="s">
        <v>784</v>
      </c>
      <c r="L26" s="192" t="s">
        <v>48</v>
      </c>
      <c r="M26" s="10"/>
      <c r="N26" s="7"/>
      <c r="O26" s="7"/>
      <c r="P26" s="11"/>
      <c r="R26" s="85" t="s">
        <v>342</v>
      </c>
      <c r="S26" s="7"/>
      <c r="T26" s="12" t="s">
        <v>1096</v>
      </c>
    </row>
    <row r="27" spans="1:20">
      <c r="A27" t="s">
        <v>1181</v>
      </c>
      <c r="B27" s="17" t="s">
        <v>1182</v>
      </c>
      <c r="C27" s="10">
        <f>2.979279*12</f>
        <v>35.751348</v>
      </c>
      <c r="D27" s="11">
        <f>0.790769*12</f>
        <v>9.4892280000000007</v>
      </c>
      <c r="E27" s="96">
        <v>18.908899999999999</v>
      </c>
      <c r="F27" s="97">
        <v>12.981299999999999</v>
      </c>
      <c r="G27" s="98">
        <v>9.2989999999999995</v>
      </c>
      <c r="H27" s="188" t="s">
        <v>907</v>
      </c>
      <c r="I27" s="11">
        <v>0</v>
      </c>
      <c r="J27" s="10"/>
      <c r="K27" s="11"/>
      <c r="L27" s="192" t="s">
        <v>48</v>
      </c>
      <c r="M27" s="10"/>
      <c r="N27" s="7"/>
      <c r="O27" s="7"/>
      <c r="P27" s="11"/>
      <c r="R27" s="85"/>
      <c r="S27" s="7"/>
      <c r="T27" s="12" t="s">
        <v>1183</v>
      </c>
    </row>
    <row r="28" spans="1:20">
      <c r="A28" t="s">
        <v>1181</v>
      </c>
      <c r="B28" s="17" t="s">
        <v>1185</v>
      </c>
      <c r="C28" s="10">
        <f>2.979279*12</f>
        <v>35.751348</v>
      </c>
      <c r="D28" s="11">
        <f>0.790769*12</f>
        <v>9.4892280000000007</v>
      </c>
      <c r="E28" s="93">
        <v>12.9</v>
      </c>
      <c r="F28" s="94">
        <f>E28</f>
        <v>12.9</v>
      </c>
      <c r="G28" s="95">
        <f>E28</f>
        <v>12.9</v>
      </c>
      <c r="H28" s="188" t="s">
        <v>907</v>
      </c>
      <c r="I28" s="11">
        <v>0</v>
      </c>
      <c r="J28" s="10"/>
      <c r="K28" s="11"/>
      <c r="L28" s="192" t="s">
        <v>48</v>
      </c>
      <c r="M28" s="10"/>
      <c r="N28" s="7"/>
      <c r="O28" s="7"/>
      <c r="P28" s="11"/>
      <c r="R28" s="85"/>
      <c r="S28" s="7"/>
      <c r="T28" s="12" t="s">
        <v>1184</v>
      </c>
    </row>
    <row r="29" spans="1:20">
      <c r="A29" t="s">
        <v>51</v>
      </c>
      <c r="B29" s="200" t="s">
        <v>363</v>
      </c>
      <c r="C29" s="10">
        <f>0.086749*365</f>
        <v>31.663385000000002</v>
      </c>
      <c r="D29" s="11">
        <f>0.002647*365</f>
        <v>0.96615499999999999</v>
      </c>
      <c r="E29" s="99">
        <f>24.5875</f>
        <v>24.587499999999999</v>
      </c>
      <c r="F29" s="100"/>
      <c r="G29" s="101">
        <f>13.9598</f>
        <v>13.9598</v>
      </c>
      <c r="H29" s="188" t="s">
        <v>907</v>
      </c>
      <c r="I29" s="11">
        <v>0</v>
      </c>
      <c r="J29" s="10">
        <v>15</v>
      </c>
      <c r="K29" s="11" t="s">
        <v>911</v>
      </c>
      <c r="L29" s="192" t="s">
        <v>52</v>
      </c>
      <c r="R29" s="85" t="s">
        <v>342</v>
      </c>
      <c r="T29" s="12" t="s">
        <v>883</v>
      </c>
    </row>
    <row r="30" spans="1:20">
      <c r="A30" t="s">
        <v>51</v>
      </c>
      <c r="B30" s="200" t="s">
        <v>369</v>
      </c>
      <c r="C30" s="10">
        <f t="shared" ref="C30:C32" si="5">0.086749*365</f>
        <v>31.663385000000002</v>
      </c>
      <c r="D30" s="11">
        <f t="shared" ref="D30:D32" si="6">0.002647*365</f>
        <v>0.96615499999999999</v>
      </c>
      <c r="E30" s="93">
        <f>19.4731</f>
        <v>19.473099999999999</v>
      </c>
      <c r="F30" s="94">
        <f>E30</f>
        <v>19.473099999999999</v>
      </c>
      <c r="G30" s="95">
        <f>E30</f>
        <v>19.473099999999999</v>
      </c>
      <c r="H30" s="188" t="s">
        <v>907</v>
      </c>
      <c r="I30" s="11">
        <v>0</v>
      </c>
      <c r="J30" s="10"/>
      <c r="L30" s="192" t="s">
        <v>48</v>
      </c>
      <c r="R30" s="85" t="s">
        <v>342</v>
      </c>
      <c r="T30" s="12" t="s">
        <v>884</v>
      </c>
    </row>
    <row r="31" spans="1:20">
      <c r="A31" t="s">
        <v>51</v>
      </c>
      <c r="B31" s="200" t="s">
        <v>1044</v>
      </c>
      <c r="C31" s="10">
        <f t="shared" si="5"/>
        <v>31.663385000000002</v>
      </c>
      <c r="D31" s="11">
        <f t="shared" si="6"/>
        <v>0.96615499999999999</v>
      </c>
      <c r="E31" s="96">
        <f>23.7054</f>
        <v>23.705400000000001</v>
      </c>
      <c r="F31" s="97">
        <f>18.9961</f>
        <v>18.996099999999998</v>
      </c>
      <c r="G31" s="98">
        <f>14.3909</f>
        <v>14.3909</v>
      </c>
      <c r="H31" s="188" t="s">
        <v>907</v>
      </c>
      <c r="I31" s="11">
        <v>0</v>
      </c>
      <c r="J31" s="10"/>
      <c r="L31" s="192" t="s">
        <v>48</v>
      </c>
      <c r="R31" s="85" t="s">
        <v>342</v>
      </c>
      <c r="T31" s="12" t="s">
        <v>1045</v>
      </c>
    </row>
    <row r="32" spans="1:20">
      <c r="A32" t="s">
        <v>51</v>
      </c>
      <c r="B32" s="200" t="s">
        <v>1047</v>
      </c>
      <c r="C32" s="10">
        <f t="shared" si="5"/>
        <v>31.663385000000002</v>
      </c>
      <c r="D32" s="11">
        <f t="shared" si="6"/>
        <v>0.96615499999999999</v>
      </c>
      <c r="E32" s="96">
        <v>24.870699999999999</v>
      </c>
      <c r="F32" s="97">
        <v>19.949000000000002</v>
      </c>
      <c r="G32" s="215">
        <v>11.9663</v>
      </c>
      <c r="H32" s="188" t="s">
        <v>907</v>
      </c>
      <c r="I32" s="11">
        <v>0</v>
      </c>
      <c r="J32" s="10"/>
      <c r="L32" s="192" t="s">
        <v>48</v>
      </c>
      <c r="R32" s="85" t="s">
        <v>342</v>
      </c>
      <c r="T32" s="12" t="s">
        <v>1046</v>
      </c>
    </row>
    <row r="33" spans="1:20">
      <c r="A33" t="s">
        <v>515</v>
      </c>
      <c r="B33" s="200" t="s">
        <v>566</v>
      </c>
      <c r="C33" s="201">
        <f>0.123*365</f>
        <v>44.894999999999996</v>
      </c>
      <c r="D33" s="202">
        <f>365*0.05</f>
        <v>18.25</v>
      </c>
      <c r="E33" s="96">
        <v>15.6</v>
      </c>
      <c r="F33" s="97">
        <v>10.9</v>
      </c>
      <c r="G33" s="98">
        <v>8.5</v>
      </c>
      <c r="H33" s="188" t="s">
        <v>908</v>
      </c>
      <c r="I33" s="11">
        <v>0</v>
      </c>
      <c r="J33" s="10">
        <v>7</v>
      </c>
      <c r="K33" s="11" t="s">
        <v>39</v>
      </c>
      <c r="L33" s="192" t="s">
        <v>48</v>
      </c>
      <c r="M33" s="10"/>
      <c r="N33" s="7"/>
      <c r="O33" s="7"/>
      <c r="P33" s="11"/>
      <c r="R33" s="85" t="s">
        <v>342</v>
      </c>
      <c r="S33" s="7"/>
      <c r="T33" s="12" t="s">
        <v>567</v>
      </c>
    </row>
    <row r="34" spans="1:20">
      <c r="A34" t="s">
        <v>515</v>
      </c>
      <c r="B34" s="200" t="s">
        <v>563</v>
      </c>
      <c r="C34" s="201">
        <f>0.123*365</f>
        <v>44.894999999999996</v>
      </c>
      <c r="D34" s="202">
        <f>365*0.05</f>
        <v>18.25</v>
      </c>
      <c r="E34" s="93">
        <v>11.9</v>
      </c>
      <c r="F34" s="94">
        <f>E34</f>
        <v>11.9</v>
      </c>
      <c r="G34" s="95">
        <f>E34</f>
        <v>11.9</v>
      </c>
      <c r="H34" s="188" t="s">
        <v>908</v>
      </c>
      <c r="I34" s="11">
        <v>0</v>
      </c>
      <c r="J34" s="10">
        <v>7</v>
      </c>
      <c r="K34" s="11" t="s">
        <v>39</v>
      </c>
      <c r="L34" s="192" t="s">
        <v>48</v>
      </c>
      <c r="M34" s="10"/>
      <c r="N34" s="7"/>
      <c r="O34" s="7"/>
      <c r="P34" s="11"/>
      <c r="R34" s="85" t="s">
        <v>342</v>
      </c>
      <c r="S34" s="7"/>
      <c r="T34" s="12" t="s">
        <v>564</v>
      </c>
    </row>
    <row r="35" spans="1:20">
      <c r="A35" t="s">
        <v>515</v>
      </c>
      <c r="B35" t="s">
        <v>813</v>
      </c>
      <c r="C35" s="203">
        <v>25.391660999999999</v>
      </c>
      <c r="D35" s="204">
        <v>0.96885200000000005</v>
      </c>
      <c r="E35" s="96">
        <v>18.5898</v>
      </c>
      <c r="F35" s="97">
        <v>13.9</v>
      </c>
      <c r="G35" s="98">
        <v>11.911300000000001</v>
      </c>
      <c r="H35" s="188" t="s">
        <v>907</v>
      </c>
      <c r="I35" s="11">
        <v>0</v>
      </c>
      <c r="J35" s="10">
        <v>7</v>
      </c>
      <c r="K35" s="11" t="s">
        <v>39</v>
      </c>
      <c r="L35" s="192" t="s">
        <v>48</v>
      </c>
      <c r="M35" s="10"/>
      <c r="N35" s="7"/>
      <c r="O35" s="7"/>
      <c r="P35" s="11"/>
      <c r="R35" s="85"/>
      <c r="S35" s="7"/>
      <c r="T35" s="155" t="s">
        <v>759</v>
      </c>
    </row>
    <row r="36" spans="1:20">
      <c r="A36" t="s">
        <v>24</v>
      </c>
      <c r="B36" t="s">
        <v>362</v>
      </c>
      <c r="C36" s="10">
        <v>39</v>
      </c>
      <c r="D36" s="11">
        <v>11</v>
      </c>
      <c r="E36" s="99">
        <v>36.332500000000003</v>
      </c>
      <c r="F36" s="100"/>
      <c r="G36" s="101">
        <v>3</v>
      </c>
      <c r="H36" s="188" t="s">
        <v>907</v>
      </c>
      <c r="I36" s="11">
        <v>0</v>
      </c>
      <c r="J36" s="10">
        <v>10</v>
      </c>
      <c r="K36" s="11" t="s">
        <v>778</v>
      </c>
      <c r="L36" s="192" t="s">
        <v>58</v>
      </c>
      <c r="M36" s="10">
        <v>1.2</v>
      </c>
      <c r="N36" s="7"/>
      <c r="O36" s="7"/>
      <c r="P36" s="11"/>
      <c r="R36" s="85" t="s">
        <v>342</v>
      </c>
      <c r="S36" s="7"/>
      <c r="T36" s="18" t="s">
        <v>31</v>
      </c>
    </row>
    <row r="37" spans="1:20">
      <c r="A37" t="s">
        <v>24</v>
      </c>
      <c r="B37" t="s">
        <v>1200</v>
      </c>
      <c r="C37" s="10">
        <v>39</v>
      </c>
      <c r="D37" s="11">
        <v>11</v>
      </c>
      <c r="E37" s="99">
        <v>36.332500000000003</v>
      </c>
      <c r="F37" s="100"/>
      <c r="G37" s="101">
        <v>3</v>
      </c>
      <c r="H37" s="188" t="s">
        <v>907</v>
      </c>
      <c r="I37" s="11">
        <v>0</v>
      </c>
      <c r="J37" s="10">
        <v>10</v>
      </c>
      <c r="K37" s="11" t="s">
        <v>778</v>
      </c>
      <c r="L37" s="192" t="s">
        <v>1201</v>
      </c>
      <c r="M37" s="10">
        <v>1.2</v>
      </c>
      <c r="N37" s="7"/>
      <c r="O37" s="7"/>
      <c r="P37" s="11"/>
      <c r="R37" s="85" t="s">
        <v>342</v>
      </c>
      <c r="S37" s="7"/>
      <c r="T37" s="18" t="s">
        <v>31</v>
      </c>
    </row>
    <row r="38" spans="1:20">
      <c r="A38" t="s">
        <v>374</v>
      </c>
      <c r="B38" s="17" t="s">
        <v>1049</v>
      </c>
      <c r="C38" s="10">
        <v>37.49</v>
      </c>
      <c r="D38" s="11">
        <v>8.8000000000000007</v>
      </c>
      <c r="E38" s="93">
        <v>12.4755</v>
      </c>
      <c r="F38" s="94">
        <f>E38</f>
        <v>12.4755</v>
      </c>
      <c r="G38" s="95">
        <f>E38</f>
        <v>12.4755</v>
      </c>
      <c r="H38" s="188" t="s">
        <v>907</v>
      </c>
      <c r="I38" s="11">
        <v>0</v>
      </c>
      <c r="J38" s="10">
        <v>10</v>
      </c>
      <c r="K38" s="11" t="s">
        <v>778</v>
      </c>
      <c r="L38" s="192" t="s">
        <v>48</v>
      </c>
      <c r="M38" s="10">
        <v>1.2</v>
      </c>
      <c r="N38" s="7"/>
      <c r="O38" s="7"/>
      <c r="P38" s="11"/>
      <c r="R38" s="85" t="s">
        <v>342</v>
      </c>
      <c r="T38" s="18" t="s">
        <v>375</v>
      </c>
    </row>
    <row r="39" spans="1:20">
      <c r="A39" t="s">
        <v>374</v>
      </c>
      <c r="B39" s="17" t="s">
        <v>1048</v>
      </c>
      <c r="C39" s="10">
        <v>37.49</v>
      </c>
      <c r="D39" s="11">
        <v>8.8000000000000007</v>
      </c>
      <c r="E39" s="96">
        <v>17.095400000000001</v>
      </c>
      <c r="F39" s="97">
        <v>13.1013</v>
      </c>
      <c r="G39" s="98">
        <v>10.728999999999999</v>
      </c>
      <c r="H39" s="188" t="s">
        <v>907</v>
      </c>
      <c r="I39" s="11">
        <v>0</v>
      </c>
      <c r="J39" s="10">
        <v>10</v>
      </c>
      <c r="K39" s="11" t="s">
        <v>778</v>
      </c>
      <c r="L39" s="192" t="s">
        <v>48</v>
      </c>
      <c r="M39" s="10">
        <v>1.2</v>
      </c>
      <c r="N39" s="7"/>
      <c r="O39" s="7"/>
      <c r="P39" s="11"/>
      <c r="R39" s="85" t="s">
        <v>342</v>
      </c>
      <c r="T39" s="18" t="s">
        <v>375</v>
      </c>
    </row>
    <row r="40" spans="1:20">
      <c r="A40" t="s">
        <v>24</v>
      </c>
      <c r="B40" s="17" t="s">
        <v>363</v>
      </c>
      <c r="C40" s="10">
        <v>39</v>
      </c>
      <c r="D40" s="11">
        <v>11</v>
      </c>
      <c r="E40" s="99">
        <v>27.724900000000002</v>
      </c>
      <c r="F40" s="100"/>
      <c r="G40" s="101">
        <v>14.1929</v>
      </c>
      <c r="H40" s="188" t="s">
        <v>907</v>
      </c>
      <c r="I40" s="11">
        <v>0</v>
      </c>
      <c r="J40" s="10">
        <v>10</v>
      </c>
      <c r="K40" s="11" t="s">
        <v>778</v>
      </c>
      <c r="L40" s="192" t="s">
        <v>52</v>
      </c>
      <c r="M40" s="10">
        <v>1.2</v>
      </c>
      <c r="N40" s="7"/>
      <c r="O40" s="7"/>
      <c r="P40" s="11"/>
      <c r="R40" s="85"/>
      <c r="T40" s="18" t="s">
        <v>132</v>
      </c>
    </row>
    <row r="41" spans="1:20">
      <c r="A41" t="s">
        <v>24</v>
      </c>
      <c r="B41" s="17" t="s">
        <v>369</v>
      </c>
      <c r="C41" s="10">
        <v>37.49</v>
      </c>
      <c r="D41" s="11">
        <v>8.8000000000000007</v>
      </c>
      <c r="E41" s="93">
        <v>18.869599999999998</v>
      </c>
      <c r="F41" s="94">
        <f>E41</f>
        <v>18.869599999999998</v>
      </c>
      <c r="G41" s="95">
        <f>E41</f>
        <v>18.869599999999998</v>
      </c>
      <c r="H41" s="188" t="s">
        <v>907</v>
      </c>
      <c r="I41" s="11">
        <v>0</v>
      </c>
      <c r="J41" s="10">
        <v>10</v>
      </c>
      <c r="K41" s="11" t="s">
        <v>778</v>
      </c>
      <c r="L41" s="192" t="s">
        <v>48</v>
      </c>
      <c r="M41" s="10">
        <v>1.2</v>
      </c>
      <c r="N41" s="7"/>
      <c r="O41" s="7"/>
      <c r="P41" s="11"/>
      <c r="R41" s="85"/>
      <c r="T41" s="18" t="s">
        <v>521</v>
      </c>
    </row>
    <row r="42" spans="1:20">
      <c r="A42" t="s">
        <v>24</v>
      </c>
      <c r="B42" s="17" t="s">
        <v>364</v>
      </c>
      <c r="C42" s="10">
        <v>37.49</v>
      </c>
      <c r="D42" s="11">
        <v>8.8000000000000007</v>
      </c>
      <c r="E42" s="96">
        <f>14.8677</f>
        <v>14.867699999999999</v>
      </c>
      <c r="F42" s="97">
        <f>E42</f>
        <v>14.867699999999999</v>
      </c>
      <c r="G42" s="98">
        <f>26.3525</f>
        <v>26.352499999999999</v>
      </c>
      <c r="H42" s="188" t="s">
        <v>907</v>
      </c>
      <c r="I42" s="11">
        <v>0</v>
      </c>
      <c r="J42" s="10"/>
      <c r="K42" s="11"/>
      <c r="L42" s="192" t="s">
        <v>48</v>
      </c>
      <c r="M42" s="10"/>
      <c r="N42" s="7"/>
      <c r="O42" s="7"/>
      <c r="P42" s="11"/>
      <c r="R42" s="85" t="s">
        <v>342</v>
      </c>
      <c r="T42" s="18" t="s">
        <v>345</v>
      </c>
    </row>
    <row r="43" spans="1:20">
      <c r="A43" t="s">
        <v>24</v>
      </c>
      <c r="B43" s="17" t="s">
        <v>788</v>
      </c>
      <c r="C43" s="10">
        <v>37.49</v>
      </c>
      <c r="D43" s="11">
        <v>8.8000000000000007</v>
      </c>
      <c r="E43" s="93">
        <v>17.819600000000001</v>
      </c>
      <c r="F43" s="94">
        <f>E43</f>
        <v>17.819600000000001</v>
      </c>
      <c r="G43" s="95">
        <f>E43</f>
        <v>17.819600000000001</v>
      </c>
      <c r="H43" s="188" t="s">
        <v>907</v>
      </c>
      <c r="I43" s="11">
        <v>0</v>
      </c>
      <c r="J43" s="10"/>
      <c r="K43" s="11"/>
      <c r="L43" s="192" t="s">
        <v>48</v>
      </c>
      <c r="M43" s="10"/>
      <c r="N43" s="7"/>
      <c r="O43" s="7"/>
      <c r="P43" s="11"/>
      <c r="R43" s="85" t="s">
        <v>342</v>
      </c>
      <c r="T43" s="18" t="s">
        <v>661</v>
      </c>
    </row>
    <row r="44" spans="1:20">
      <c r="A44" t="s">
        <v>26</v>
      </c>
      <c r="B44" s="211" t="s">
        <v>368</v>
      </c>
      <c r="C44" s="10">
        <f>0.102*365</f>
        <v>37.229999999999997</v>
      </c>
      <c r="D44" s="11">
        <f>0.025*365</f>
        <v>9.125</v>
      </c>
      <c r="E44" s="96">
        <v>19.2</v>
      </c>
      <c r="F44" s="97">
        <v>14</v>
      </c>
      <c r="G44" s="98">
        <v>11.2</v>
      </c>
      <c r="H44" s="188" t="s">
        <v>907</v>
      </c>
      <c r="I44" s="11">
        <v>0</v>
      </c>
      <c r="J44" s="10"/>
      <c r="K44" s="11"/>
      <c r="L44" s="192" t="s">
        <v>48</v>
      </c>
      <c r="M44" s="10"/>
      <c r="N44" s="7"/>
      <c r="O44" s="7"/>
      <c r="P44" s="11"/>
      <c r="R44" s="85" t="s">
        <v>342</v>
      </c>
      <c r="T44" s="18" t="s">
        <v>28</v>
      </c>
    </row>
    <row r="45" spans="1:20">
      <c r="A45" t="s">
        <v>26</v>
      </c>
      <c r="B45" s="211" t="s">
        <v>1116</v>
      </c>
      <c r="C45" s="201">
        <f>0.107*365</f>
        <v>39.055</v>
      </c>
      <c r="D45" s="202">
        <f>0.05*365</f>
        <v>18.25</v>
      </c>
      <c r="E45" s="93">
        <v>13.5</v>
      </c>
      <c r="F45" s="94">
        <f t="shared" ref="F45:F50" si="7">E45</f>
        <v>13.5</v>
      </c>
      <c r="G45" s="95">
        <f t="shared" ref="G45:G50" si="8">E45</f>
        <v>13.5</v>
      </c>
      <c r="H45" s="188" t="s">
        <v>907</v>
      </c>
      <c r="I45" s="11">
        <v>0</v>
      </c>
      <c r="J45" s="10"/>
      <c r="K45" s="11"/>
      <c r="L45" s="192" t="s">
        <v>48</v>
      </c>
      <c r="M45" s="10"/>
      <c r="N45" s="7"/>
      <c r="O45" s="7"/>
      <c r="P45" s="11"/>
      <c r="R45" s="85" t="s">
        <v>342</v>
      </c>
      <c r="T45" s="18" t="s">
        <v>1117</v>
      </c>
    </row>
    <row r="46" spans="1:20">
      <c r="A46" t="s">
        <v>26</v>
      </c>
      <c r="B46" s="17" t="s">
        <v>995</v>
      </c>
      <c r="C46" s="201">
        <f>0.107*365</f>
        <v>39.055</v>
      </c>
      <c r="D46" s="202">
        <f>0.05*365</f>
        <v>18.25</v>
      </c>
      <c r="E46" s="93">
        <v>22.9</v>
      </c>
      <c r="F46" s="94">
        <f t="shared" si="7"/>
        <v>22.9</v>
      </c>
      <c r="G46" s="95">
        <f t="shared" si="8"/>
        <v>22.9</v>
      </c>
      <c r="H46" s="188" t="s">
        <v>907</v>
      </c>
      <c r="I46" s="11">
        <v>0</v>
      </c>
      <c r="J46" s="10">
        <v>15</v>
      </c>
      <c r="K46" s="11" t="s">
        <v>993</v>
      </c>
      <c r="L46" s="192" t="s">
        <v>48</v>
      </c>
      <c r="M46" s="10"/>
      <c r="N46" s="7"/>
      <c r="O46" s="7"/>
      <c r="P46" s="11"/>
      <c r="R46" s="85" t="s">
        <v>342</v>
      </c>
      <c r="T46" s="18" t="s">
        <v>1233</v>
      </c>
    </row>
    <row r="47" spans="1:20">
      <c r="A47" t="s">
        <v>26</v>
      </c>
      <c r="B47" s="17" t="s">
        <v>994</v>
      </c>
      <c r="C47" s="201">
        <f>0.107*365</f>
        <v>39.055</v>
      </c>
      <c r="D47" s="202">
        <f>0.05*365</f>
        <v>18.25</v>
      </c>
      <c r="E47" s="93">
        <v>14</v>
      </c>
      <c r="F47" s="94">
        <f t="shared" si="7"/>
        <v>14</v>
      </c>
      <c r="G47" s="95">
        <f t="shared" si="8"/>
        <v>14</v>
      </c>
      <c r="H47" s="188" t="s">
        <v>907</v>
      </c>
      <c r="I47" s="11">
        <v>0</v>
      </c>
      <c r="J47" s="10">
        <v>10</v>
      </c>
      <c r="K47" s="11" t="s">
        <v>993</v>
      </c>
      <c r="L47" s="192" t="s">
        <v>48</v>
      </c>
      <c r="M47" s="10"/>
      <c r="N47" s="7"/>
      <c r="O47" s="7"/>
      <c r="P47" s="11"/>
      <c r="R47" s="85" t="s">
        <v>342</v>
      </c>
      <c r="T47" s="18" t="s">
        <v>1233</v>
      </c>
    </row>
    <row r="48" spans="1:20">
      <c r="A48" t="s">
        <v>26</v>
      </c>
      <c r="B48" s="17" t="s">
        <v>991</v>
      </c>
      <c r="C48" s="201">
        <f>0.107*365</f>
        <v>39.055</v>
      </c>
      <c r="D48" s="202">
        <f>0.05*365</f>
        <v>18.25</v>
      </c>
      <c r="E48" s="93">
        <v>22</v>
      </c>
      <c r="F48" s="94">
        <f t="shared" si="7"/>
        <v>22</v>
      </c>
      <c r="G48" s="95">
        <f t="shared" si="8"/>
        <v>22</v>
      </c>
      <c r="H48" s="188" t="s">
        <v>907</v>
      </c>
      <c r="I48" s="11">
        <v>0</v>
      </c>
      <c r="J48" s="10">
        <v>15</v>
      </c>
      <c r="K48" s="11" t="s">
        <v>993</v>
      </c>
      <c r="L48" s="192" t="s">
        <v>48</v>
      </c>
      <c r="M48" s="10"/>
      <c r="N48" s="7"/>
      <c r="O48" s="7"/>
      <c r="P48" s="11"/>
      <c r="R48" s="85" t="s">
        <v>342</v>
      </c>
      <c r="T48" s="18" t="s">
        <v>1112</v>
      </c>
    </row>
    <row r="49" spans="1:20">
      <c r="A49" t="s">
        <v>26</v>
      </c>
      <c r="B49" s="17" t="s">
        <v>992</v>
      </c>
      <c r="C49" s="201">
        <f>0.107*365</f>
        <v>39.055</v>
      </c>
      <c r="D49" s="202">
        <f>0.05*365</f>
        <v>18.25</v>
      </c>
      <c r="E49" s="93">
        <v>12.7</v>
      </c>
      <c r="F49" s="94">
        <f t="shared" si="7"/>
        <v>12.7</v>
      </c>
      <c r="G49" s="95">
        <f t="shared" si="8"/>
        <v>12.7</v>
      </c>
      <c r="H49" s="188" t="s">
        <v>907</v>
      </c>
      <c r="I49" s="11">
        <v>0</v>
      </c>
      <c r="J49" s="10">
        <v>10</v>
      </c>
      <c r="K49" s="11" t="s">
        <v>993</v>
      </c>
      <c r="L49" s="192" t="s">
        <v>48</v>
      </c>
      <c r="M49" s="10"/>
      <c r="N49" s="7"/>
      <c r="O49" s="7"/>
      <c r="P49" s="11"/>
      <c r="R49" s="85" t="s">
        <v>342</v>
      </c>
      <c r="T49" s="18" t="s">
        <v>1112</v>
      </c>
    </row>
    <row r="50" spans="1:20">
      <c r="A50" t="s">
        <v>25</v>
      </c>
      <c r="B50" s="17" t="s">
        <v>365</v>
      </c>
      <c r="C50" s="10">
        <f>2.862499*12</f>
        <v>34.349988000000003</v>
      </c>
      <c r="D50" s="11">
        <f>0.827265*12</f>
        <v>9.9271799999999999</v>
      </c>
      <c r="E50" s="93">
        <v>13.0863</v>
      </c>
      <c r="F50" s="94">
        <f t="shared" si="7"/>
        <v>13.0863</v>
      </c>
      <c r="G50" s="95">
        <f t="shared" si="8"/>
        <v>13.0863</v>
      </c>
      <c r="H50" s="188" t="s">
        <v>907</v>
      </c>
      <c r="I50" s="11">
        <v>0</v>
      </c>
      <c r="J50" s="10">
        <v>11</v>
      </c>
      <c r="K50" s="11" t="s">
        <v>1036</v>
      </c>
      <c r="L50" s="192" t="s">
        <v>48</v>
      </c>
      <c r="M50" s="10">
        <v>1.8</v>
      </c>
      <c r="N50" s="7"/>
      <c r="O50" s="7"/>
      <c r="P50" s="11"/>
      <c r="R50" s="85"/>
      <c r="T50" s="18" t="s">
        <v>305</v>
      </c>
    </row>
    <row r="51" spans="1:20">
      <c r="A51" t="s">
        <v>25</v>
      </c>
      <c r="B51" s="17" t="s">
        <v>366</v>
      </c>
      <c r="C51" s="10">
        <f>2.862499*12</f>
        <v>34.349988000000003</v>
      </c>
      <c r="D51" s="11">
        <f>0.827265*12</f>
        <v>9.9271799999999999</v>
      </c>
      <c r="E51" s="96">
        <v>19.620100000000001</v>
      </c>
      <c r="F51" s="97">
        <v>13.6708</v>
      </c>
      <c r="G51" s="98">
        <v>8.9595000000000002</v>
      </c>
      <c r="H51" s="188" t="s">
        <v>907</v>
      </c>
      <c r="I51" s="11">
        <v>0</v>
      </c>
      <c r="J51" s="10">
        <v>11</v>
      </c>
      <c r="K51" s="11" t="s">
        <v>1036</v>
      </c>
      <c r="L51" s="192" t="s">
        <v>48</v>
      </c>
      <c r="M51" s="10">
        <v>1.8</v>
      </c>
      <c r="N51" s="7"/>
      <c r="O51" s="7"/>
      <c r="P51" s="11"/>
      <c r="R51" s="85"/>
      <c r="T51" s="18" t="s">
        <v>307</v>
      </c>
    </row>
    <row r="52" spans="1:20">
      <c r="A52" t="s">
        <v>25</v>
      </c>
      <c r="B52" s="17" t="s">
        <v>367</v>
      </c>
      <c r="C52" s="10">
        <f>2.862499*12</f>
        <v>34.349988000000003</v>
      </c>
      <c r="D52" s="11">
        <f>0.827265*12</f>
        <v>9.9271799999999999</v>
      </c>
      <c r="E52" s="96">
        <v>19.620100000000001</v>
      </c>
      <c r="F52" s="97">
        <v>13.6708</v>
      </c>
      <c r="G52" s="98">
        <v>8.9595000000000002</v>
      </c>
      <c r="H52" s="188" t="s">
        <v>907</v>
      </c>
      <c r="I52" s="11">
        <v>0</v>
      </c>
      <c r="J52" s="10">
        <v>11</v>
      </c>
      <c r="K52" s="11" t="s">
        <v>1036</v>
      </c>
      <c r="L52" s="192" t="s">
        <v>48</v>
      </c>
      <c r="M52" s="10">
        <v>1.8</v>
      </c>
      <c r="N52" s="7"/>
      <c r="O52" s="7"/>
      <c r="P52" s="11"/>
      <c r="R52" s="85"/>
      <c r="T52" s="18" t="s">
        <v>317</v>
      </c>
    </row>
    <row r="53" spans="1:20">
      <c r="A53" t="s">
        <v>25</v>
      </c>
      <c r="B53" s="17" t="s">
        <v>1016</v>
      </c>
      <c r="C53" s="10">
        <f t="shared" ref="C53:C54" si="9">2.862499*12</f>
        <v>34.349988000000003</v>
      </c>
      <c r="D53" s="11">
        <f t="shared" ref="D53:D54" si="10">0.827265*12</f>
        <v>9.9271799999999999</v>
      </c>
      <c r="E53" s="96">
        <v>23.120100000000001</v>
      </c>
      <c r="F53" s="97">
        <v>17.3308</v>
      </c>
      <c r="G53" s="98">
        <v>13.009499999999999</v>
      </c>
      <c r="H53" s="188" t="s">
        <v>907</v>
      </c>
      <c r="I53" s="11">
        <v>0</v>
      </c>
      <c r="J53" s="10"/>
      <c r="K53" s="11"/>
      <c r="L53" s="192" t="s">
        <v>48</v>
      </c>
      <c r="M53" s="10"/>
      <c r="N53" s="7"/>
      <c r="O53" s="7"/>
      <c r="P53" s="11"/>
      <c r="R53" s="85" t="s">
        <v>342</v>
      </c>
      <c r="T53" s="18" t="s">
        <v>1015</v>
      </c>
    </row>
    <row r="54" spans="1:20">
      <c r="A54" t="s">
        <v>25</v>
      </c>
      <c r="B54" s="17" t="s">
        <v>1017</v>
      </c>
      <c r="C54" s="10">
        <f t="shared" si="9"/>
        <v>34.349988000000003</v>
      </c>
      <c r="D54" s="11">
        <f t="shared" si="10"/>
        <v>9.9271799999999999</v>
      </c>
      <c r="E54" s="93">
        <v>16.876100000000001</v>
      </c>
      <c r="F54" s="94">
        <f>E54</f>
        <v>16.876100000000001</v>
      </c>
      <c r="G54" s="95">
        <f>E54</f>
        <v>16.876100000000001</v>
      </c>
      <c r="H54" s="188" t="s">
        <v>907</v>
      </c>
      <c r="I54" s="11">
        <v>0</v>
      </c>
      <c r="J54" s="10"/>
      <c r="K54" s="11"/>
      <c r="L54" s="192" t="s">
        <v>48</v>
      </c>
      <c r="M54" s="10"/>
      <c r="N54" s="7"/>
      <c r="O54" s="7"/>
      <c r="P54" s="11"/>
      <c r="R54" s="85" t="s">
        <v>342</v>
      </c>
      <c r="T54" s="18" t="s">
        <v>346</v>
      </c>
    </row>
    <row r="55" spans="1:20">
      <c r="A55" t="s">
        <v>630</v>
      </c>
      <c r="B55" s="17" t="s">
        <v>1013</v>
      </c>
      <c r="C55" s="10">
        <f>365*0.074</f>
        <v>27.009999999999998</v>
      </c>
      <c r="D55" s="11">
        <f>365*0.008</f>
        <v>2.92</v>
      </c>
      <c r="E55" s="96">
        <v>18.2</v>
      </c>
      <c r="F55" s="97">
        <v>13.4</v>
      </c>
      <c r="G55" s="98">
        <v>8.5</v>
      </c>
      <c r="H55" s="188" t="s">
        <v>907</v>
      </c>
      <c r="I55" s="11">
        <v>0</v>
      </c>
      <c r="J55" s="10">
        <v>11</v>
      </c>
      <c r="K55" s="11" t="s">
        <v>1025</v>
      </c>
      <c r="L55" s="192" t="s">
        <v>48</v>
      </c>
      <c r="M55" s="10"/>
      <c r="N55" s="7"/>
      <c r="O55" s="7"/>
      <c r="P55" s="11"/>
      <c r="R55" s="85"/>
      <c r="T55" s="199" t="s">
        <v>1259</v>
      </c>
    </row>
    <row r="56" spans="1:20">
      <c r="A56" t="s">
        <v>630</v>
      </c>
      <c r="B56" s="17" t="s">
        <v>1165</v>
      </c>
      <c r="C56" s="10">
        <f>365*0.074</f>
        <v>27.009999999999998</v>
      </c>
      <c r="D56" s="11">
        <f>365*0.008</f>
        <v>2.92</v>
      </c>
      <c r="E56" s="96">
        <v>18.2</v>
      </c>
      <c r="F56" s="97">
        <v>13.4</v>
      </c>
      <c r="G56" s="98">
        <v>8.5</v>
      </c>
      <c r="H56" s="188" t="s">
        <v>907</v>
      </c>
      <c r="I56" s="11">
        <v>0</v>
      </c>
      <c r="J56" s="10">
        <v>8</v>
      </c>
      <c r="K56" s="11" t="s">
        <v>1025</v>
      </c>
      <c r="L56" s="192" t="s">
        <v>48</v>
      </c>
      <c r="M56" s="10"/>
      <c r="N56" s="7"/>
      <c r="O56" s="7"/>
      <c r="P56" s="11"/>
      <c r="R56" s="85"/>
      <c r="T56" s="12" t="s">
        <v>780</v>
      </c>
    </row>
    <row r="57" spans="1:20">
      <c r="A57" t="s">
        <v>630</v>
      </c>
      <c r="B57" s="17" t="s">
        <v>1270</v>
      </c>
      <c r="C57" s="10">
        <f>0.089*365</f>
        <v>32.484999999999999</v>
      </c>
      <c r="D57" s="11">
        <f>0.022*365</f>
        <v>8.0299999999999994</v>
      </c>
      <c r="E57" s="96">
        <v>22.8</v>
      </c>
      <c r="F57" s="97">
        <v>17.3</v>
      </c>
      <c r="G57" s="98">
        <v>7</v>
      </c>
      <c r="H57" s="188" t="s">
        <v>907</v>
      </c>
      <c r="I57" s="11">
        <v>0</v>
      </c>
      <c r="J57" s="10"/>
      <c r="K57" s="11"/>
      <c r="L57" s="192" t="s">
        <v>48</v>
      </c>
      <c r="M57" s="10"/>
      <c r="N57" s="7"/>
      <c r="O57" s="7"/>
      <c r="P57" s="11"/>
      <c r="R57" s="85"/>
      <c r="T57" s="12" t="s">
        <v>780</v>
      </c>
    </row>
    <row r="58" spans="1:20">
      <c r="A58" t="s">
        <v>630</v>
      </c>
      <c r="B58" t="s">
        <v>631</v>
      </c>
      <c r="C58" s="10">
        <f>0.089*365</f>
        <v>32.484999999999999</v>
      </c>
      <c r="D58" s="11">
        <f>0.022*365</f>
        <v>8.0299999999999994</v>
      </c>
      <c r="E58" s="96">
        <v>17.2</v>
      </c>
      <c r="F58" s="97">
        <v>12.6</v>
      </c>
      <c r="G58" s="98">
        <v>9.6999999999999993</v>
      </c>
      <c r="H58" s="188" t="s">
        <v>907</v>
      </c>
      <c r="I58" s="11">
        <v>0</v>
      </c>
      <c r="J58" s="10">
        <v>8</v>
      </c>
      <c r="K58" s="11" t="s">
        <v>1025</v>
      </c>
      <c r="L58" s="192" t="s">
        <v>48</v>
      </c>
      <c r="M58" s="10"/>
      <c r="N58" s="7"/>
      <c r="O58" s="7"/>
      <c r="P58" s="11"/>
      <c r="R58" s="85"/>
      <c r="S58" s="7"/>
      <c r="T58" s="12" t="s">
        <v>780</v>
      </c>
    </row>
    <row r="59" spans="1:20">
      <c r="A59" t="s">
        <v>630</v>
      </c>
      <c r="B59" t="s">
        <v>633</v>
      </c>
      <c r="C59" s="10">
        <f>0.089*365</f>
        <v>32.484999999999999</v>
      </c>
      <c r="D59" s="11">
        <f>0.022*365</f>
        <v>8.0299999999999994</v>
      </c>
      <c r="E59" s="93">
        <v>12.4</v>
      </c>
      <c r="F59" s="94">
        <f>E59</f>
        <v>12.4</v>
      </c>
      <c r="G59" s="95">
        <f>E59</f>
        <v>12.4</v>
      </c>
      <c r="H59" s="188" t="s">
        <v>907</v>
      </c>
      <c r="I59" s="11">
        <v>0</v>
      </c>
      <c r="J59" s="10">
        <v>8</v>
      </c>
      <c r="K59" s="11" t="s">
        <v>1025</v>
      </c>
      <c r="L59" s="192" t="s">
        <v>48</v>
      </c>
      <c r="M59" s="10"/>
      <c r="N59" s="7"/>
      <c r="O59" s="7"/>
      <c r="P59" s="11"/>
      <c r="R59" s="85"/>
      <c r="S59" s="7"/>
      <c r="T59" s="12" t="s">
        <v>780</v>
      </c>
    </row>
    <row r="60" spans="1:20">
      <c r="A60" t="s">
        <v>23</v>
      </c>
      <c r="B60" s="17" t="s">
        <v>1204</v>
      </c>
      <c r="C60" s="10">
        <f>0.081918*365</f>
        <v>29.900070000000003</v>
      </c>
      <c r="D60" s="11">
        <f>0.081918*365</f>
        <v>29.900070000000003</v>
      </c>
      <c r="E60" s="93">
        <v>18.974599999999999</v>
      </c>
      <c r="F60" s="94">
        <f>E60</f>
        <v>18.974599999999999</v>
      </c>
      <c r="G60" s="95">
        <f>E60</f>
        <v>18.974599999999999</v>
      </c>
      <c r="H60" s="188" t="s">
        <v>907</v>
      </c>
      <c r="I60" s="11">
        <v>0</v>
      </c>
      <c r="J60" s="10">
        <v>14.99</v>
      </c>
      <c r="K60" s="11" t="s">
        <v>1059</v>
      </c>
      <c r="L60" s="192" t="s">
        <v>48</v>
      </c>
      <c r="M60" s="10">
        <v>1.99</v>
      </c>
      <c r="N60" s="7"/>
      <c r="O60" s="7"/>
      <c r="P60" s="11"/>
      <c r="R60" s="85"/>
      <c r="S60" s="7"/>
      <c r="T60" s="12" t="s">
        <v>1205</v>
      </c>
    </row>
    <row r="61" spans="1:20">
      <c r="A61" t="s">
        <v>23</v>
      </c>
      <c r="B61" t="s">
        <v>824</v>
      </c>
      <c r="C61" s="10">
        <f t="shared" ref="C61:D63" si="11">0.068219*365</f>
        <v>24.899934999999999</v>
      </c>
      <c r="D61" s="11">
        <f t="shared" si="11"/>
        <v>24.899934999999999</v>
      </c>
      <c r="E61" s="93">
        <v>14.974600000000001</v>
      </c>
      <c r="F61" s="94">
        <f>E61</f>
        <v>14.974600000000001</v>
      </c>
      <c r="G61" s="95">
        <f>E61</f>
        <v>14.974600000000001</v>
      </c>
      <c r="H61" s="188" t="s">
        <v>907</v>
      </c>
      <c r="I61" s="11">
        <v>0</v>
      </c>
      <c r="J61" s="10">
        <v>10</v>
      </c>
      <c r="K61" s="11" t="s">
        <v>39</v>
      </c>
      <c r="L61" s="192" t="s">
        <v>48</v>
      </c>
      <c r="M61" s="10">
        <v>4.99</v>
      </c>
      <c r="N61" s="7"/>
      <c r="O61" s="7"/>
      <c r="P61" s="11"/>
      <c r="R61" s="85"/>
      <c r="S61" s="7"/>
      <c r="T61" s="12" t="s">
        <v>825</v>
      </c>
    </row>
    <row r="62" spans="1:20">
      <c r="A62" t="s">
        <v>23</v>
      </c>
      <c r="B62" t="s">
        <v>716</v>
      </c>
      <c r="C62" s="10">
        <f t="shared" si="11"/>
        <v>24.899934999999999</v>
      </c>
      <c r="D62" s="11">
        <f t="shared" si="11"/>
        <v>24.899934999999999</v>
      </c>
      <c r="E62" s="93">
        <v>13.974600000000001</v>
      </c>
      <c r="F62" s="94">
        <f>E62</f>
        <v>13.974600000000001</v>
      </c>
      <c r="G62" s="95">
        <f>E62</f>
        <v>13.974600000000001</v>
      </c>
      <c r="H62" s="188" t="s">
        <v>907</v>
      </c>
      <c r="I62" s="11">
        <v>0</v>
      </c>
      <c r="J62" s="10"/>
      <c r="K62" s="11"/>
      <c r="L62" s="192" t="s">
        <v>48</v>
      </c>
      <c r="M62" s="10">
        <v>3.51</v>
      </c>
      <c r="N62" s="7"/>
      <c r="O62" s="7"/>
      <c r="P62" s="11"/>
      <c r="R62" s="85"/>
      <c r="S62" s="7"/>
      <c r="T62" s="12" t="s">
        <v>714</v>
      </c>
    </row>
    <row r="63" spans="1:20">
      <c r="A63" t="s">
        <v>23</v>
      </c>
      <c r="B63" t="s">
        <v>645</v>
      </c>
      <c r="C63" s="10">
        <f t="shared" si="11"/>
        <v>24.899934999999999</v>
      </c>
      <c r="D63" s="11">
        <f t="shared" si="11"/>
        <v>24.899934999999999</v>
      </c>
      <c r="E63" s="99">
        <v>17.408899999999999</v>
      </c>
      <c r="F63" s="100"/>
      <c r="G63" s="101">
        <v>0</v>
      </c>
      <c r="H63" s="188" t="s">
        <v>907</v>
      </c>
      <c r="I63" s="11">
        <v>0</v>
      </c>
      <c r="J63" s="10"/>
      <c r="K63" s="11"/>
      <c r="L63" s="192" t="s">
        <v>644</v>
      </c>
      <c r="M63" s="10">
        <v>3.51</v>
      </c>
      <c r="N63" s="7"/>
      <c r="O63" s="7"/>
      <c r="P63" s="11"/>
      <c r="R63" s="85"/>
      <c r="S63" s="7"/>
      <c r="T63" s="12" t="s">
        <v>643</v>
      </c>
    </row>
    <row r="64" spans="1:20">
      <c r="A64" t="s">
        <v>2</v>
      </c>
      <c r="B64" s="102" t="s">
        <v>1055</v>
      </c>
      <c r="C64" s="203">
        <v>27.474</v>
      </c>
      <c r="D64" s="204">
        <v>3.0590000000000002</v>
      </c>
      <c r="E64" s="96">
        <v>24.7</v>
      </c>
      <c r="F64" s="97">
        <v>18.899999999999999</v>
      </c>
      <c r="G64" s="98">
        <v>15.4</v>
      </c>
      <c r="H64" s="188" t="s">
        <v>907</v>
      </c>
      <c r="I64" s="11">
        <v>0</v>
      </c>
      <c r="J64" s="10">
        <v>7</v>
      </c>
      <c r="K64" s="11" t="s">
        <v>815</v>
      </c>
      <c r="L64" s="192" t="s">
        <v>48</v>
      </c>
      <c r="M64" s="10"/>
      <c r="N64" s="7"/>
      <c r="O64" s="7"/>
      <c r="P64" s="11"/>
      <c r="R64" s="85" t="s">
        <v>342</v>
      </c>
      <c r="S64" s="7"/>
      <c r="T64" s="12" t="s">
        <v>29</v>
      </c>
    </row>
    <row r="65" spans="1:20">
      <c r="A65" t="s">
        <v>2</v>
      </c>
      <c r="B65" s="102" t="s">
        <v>1171</v>
      </c>
      <c r="C65" s="203">
        <v>27.474</v>
      </c>
      <c r="D65" s="204">
        <v>3.0590000000000002</v>
      </c>
      <c r="E65" s="96">
        <v>18.7</v>
      </c>
      <c r="F65" s="97">
        <v>13.9</v>
      </c>
      <c r="G65" s="98">
        <v>11.6</v>
      </c>
      <c r="H65" s="188" t="s">
        <v>907</v>
      </c>
      <c r="I65" s="11">
        <v>0</v>
      </c>
      <c r="J65" s="10">
        <v>7</v>
      </c>
      <c r="K65" s="11" t="s">
        <v>815</v>
      </c>
      <c r="L65" s="192" t="s">
        <v>48</v>
      </c>
      <c r="M65" s="10"/>
      <c r="N65" s="7"/>
      <c r="O65" s="7"/>
      <c r="P65" s="11"/>
      <c r="R65" s="85" t="s">
        <v>342</v>
      </c>
      <c r="S65" s="7"/>
      <c r="T65" s="12" t="s">
        <v>1173</v>
      </c>
    </row>
    <row r="66" spans="1:20">
      <c r="A66" t="s">
        <v>2</v>
      </c>
      <c r="B66" s="102" t="s">
        <v>1172</v>
      </c>
      <c r="C66" s="203">
        <v>27.474</v>
      </c>
      <c r="D66" s="204">
        <v>3.0590000000000002</v>
      </c>
      <c r="E66" s="96">
        <f>E64*0.3+E65*0.7</f>
        <v>20.499999999999996</v>
      </c>
      <c r="F66" s="97">
        <f>F64*0.3+F65*0.7</f>
        <v>15.399999999999999</v>
      </c>
      <c r="G66" s="98">
        <f>G64*0.3+G65*0.7</f>
        <v>12.739999999999998</v>
      </c>
      <c r="H66" s="188" t="s">
        <v>907</v>
      </c>
      <c r="I66" s="11">
        <v>0</v>
      </c>
      <c r="J66" s="10">
        <v>7</v>
      </c>
      <c r="K66" s="11" t="s">
        <v>815</v>
      </c>
      <c r="L66" s="192" t="s">
        <v>48</v>
      </c>
      <c r="M66" s="10"/>
      <c r="N66" s="7"/>
      <c r="O66" s="7"/>
      <c r="P66" s="11"/>
      <c r="R66" s="85" t="s">
        <v>342</v>
      </c>
      <c r="S66" s="7"/>
      <c r="T66" s="12" t="s">
        <v>29</v>
      </c>
    </row>
    <row r="67" spans="1:20">
      <c r="A67" t="s">
        <v>677</v>
      </c>
      <c r="B67" s="102" t="s">
        <v>678</v>
      </c>
      <c r="C67" s="201">
        <f>0.109216*365</f>
        <v>39.863839999999996</v>
      </c>
      <c r="D67" s="202">
        <f>0.063323*365</f>
        <v>23.112895000000002</v>
      </c>
      <c r="E67" s="93">
        <v>13.7994</v>
      </c>
      <c r="F67" s="94">
        <f>E67</f>
        <v>13.7994</v>
      </c>
      <c r="G67" s="95">
        <f>E67</f>
        <v>13.7994</v>
      </c>
      <c r="H67" s="188" t="s">
        <v>907</v>
      </c>
      <c r="I67" s="11">
        <v>0</v>
      </c>
      <c r="J67" s="10"/>
      <c r="K67" s="11"/>
      <c r="L67" s="192" t="s">
        <v>48</v>
      </c>
      <c r="M67" s="10"/>
      <c r="N67" s="7"/>
      <c r="O67" s="7"/>
      <c r="P67" s="11"/>
      <c r="Q67" s="20">
        <v>5</v>
      </c>
      <c r="R67" s="85"/>
      <c r="S67" s="7"/>
      <c r="T67" s="12" t="s">
        <v>1041</v>
      </c>
    </row>
    <row r="68" spans="1:20">
      <c r="A68" t="s">
        <v>677</v>
      </c>
      <c r="B68" s="102" t="s">
        <v>679</v>
      </c>
      <c r="C68" s="201">
        <f>0.109216*365</f>
        <v>39.863839999999996</v>
      </c>
      <c r="D68" s="202">
        <f>0.063323*365</f>
        <v>23.112895000000002</v>
      </c>
      <c r="E68" s="96">
        <v>18.993600000000001</v>
      </c>
      <c r="F68" s="97">
        <v>13.403600000000001</v>
      </c>
      <c r="G68" s="98">
        <v>11.073600000000001</v>
      </c>
      <c r="H68" s="188" t="s">
        <v>907</v>
      </c>
      <c r="I68" s="11">
        <v>0</v>
      </c>
      <c r="J68" s="10"/>
      <c r="K68" s="11"/>
      <c r="L68" s="192" t="s">
        <v>48</v>
      </c>
      <c r="M68" s="10"/>
      <c r="N68" s="7"/>
      <c r="O68" s="7"/>
      <c r="P68" s="11"/>
      <c r="Q68" s="20">
        <v>5</v>
      </c>
      <c r="R68" s="85"/>
      <c r="S68" s="7"/>
      <c r="T68" s="12" t="s">
        <v>1041</v>
      </c>
    </row>
    <row r="69" spans="1:20">
      <c r="A69" t="s">
        <v>210</v>
      </c>
      <c r="B69" s="102" t="s">
        <v>872</v>
      </c>
      <c r="C69" s="201">
        <f>0.136712*365</f>
        <v>49.899880000000003</v>
      </c>
      <c r="D69" s="202">
        <v>9.9999999999999995E-7</v>
      </c>
      <c r="E69" s="93">
        <v>13.243</v>
      </c>
      <c r="F69" s="94">
        <f>E69</f>
        <v>13.243</v>
      </c>
      <c r="G69" s="95">
        <f>E69</f>
        <v>13.243</v>
      </c>
      <c r="H69" s="188" t="s">
        <v>907</v>
      </c>
      <c r="I69" s="11">
        <v>0</v>
      </c>
      <c r="J69" s="10">
        <v>10</v>
      </c>
      <c r="K69" s="11" t="s">
        <v>911</v>
      </c>
      <c r="L69" s="192" t="s">
        <v>48</v>
      </c>
      <c r="T69" s="12" t="s">
        <v>873</v>
      </c>
    </row>
    <row r="70" spans="1:20">
      <c r="A70" t="s">
        <v>210</v>
      </c>
      <c r="B70" s="102" t="s">
        <v>370</v>
      </c>
      <c r="C70" s="201">
        <f>0.136712*365/2</f>
        <v>24.949940000000002</v>
      </c>
      <c r="D70" s="202">
        <f>0.136712*365/2</f>
        <v>24.949940000000002</v>
      </c>
      <c r="E70" s="96">
        <f>17.3908</f>
        <v>17.390799999999999</v>
      </c>
      <c r="F70" s="97">
        <f>12.8064</f>
        <v>12.8064</v>
      </c>
      <c r="G70" s="98">
        <f>11.2655</f>
        <v>11.265499999999999</v>
      </c>
      <c r="H70" s="188" t="s">
        <v>907</v>
      </c>
      <c r="I70" s="11">
        <v>0</v>
      </c>
      <c r="J70" s="10">
        <v>10</v>
      </c>
      <c r="K70" s="11" t="s">
        <v>911</v>
      </c>
      <c r="L70" s="192" t="s">
        <v>48</v>
      </c>
      <c r="T70" s="12" t="s">
        <v>874</v>
      </c>
    </row>
    <row r="71" spans="1:20">
      <c r="A71" t="s">
        <v>210</v>
      </c>
      <c r="B71" s="102" t="s">
        <v>371</v>
      </c>
      <c r="C71" s="201">
        <f>0.068356*365</f>
        <v>24.949940000000002</v>
      </c>
      <c r="D71" s="202">
        <f>0.068356*365</f>
        <v>24.949940000000002</v>
      </c>
      <c r="E71" s="99">
        <v>29.035799999999998</v>
      </c>
      <c r="F71" s="100"/>
      <c r="G71" s="101">
        <v>10</v>
      </c>
      <c r="H71" s="188" t="s">
        <v>907</v>
      </c>
      <c r="I71" s="11">
        <v>0</v>
      </c>
      <c r="J71" s="10">
        <v>10</v>
      </c>
      <c r="K71" s="11" t="s">
        <v>911</v>
      </c>
      <c r="L71" s="192" t="s">
        <v>213</v>
      </c>
      <c r="T71" s="12" t="s">
        <v>291</v>
      </c>
    </row>
    <row r="72" spans="1:20">
      <c r="A72" t="s">
        <v>210</v>
      </c>
      <c r="B72" s="17" t="s">
        <v>869</v>
      </c>
      <c r="C72" s="201">
        <f>0.136712*365/2</f>
        <v>24.949940000000002</v>
      </c>
      <c r="D72" s="202">
        <f>0.136712*365/2</f>
        <v>24.949940000000002</v>
      </c>
      <c r="E72" s="10">
        <v>6.5</v>
      </c>
      <c r="F72" s="7">
        <v>6.5</v>
      </c>
      <c r="G72" s="11">
        <v>6.5</v>
      </c>
      <c r="H72" s="188" t="s">
        <v>907</v>
      </c>
      <c r="I72" s="11">
        <v>0</v>
      </c>
      <c r="J72" s="10">
        <v>10</v>
      </c>
      <c r="K72" s="11" t="s">
        <v>911</v>
      </c>
      <c r="L72" s="192" t="s">
        <v>48</v>
      </c>
      <c r="T72" s="12" t="s">
        <v>875</v>
      </c>
    </row>
    <row r="73" spans="1:20">
      <c r="B73" s="17"/>
      <c r="J73" s="10"/>
      <c r="K73" s="11"/>
      <c r="L73" s="192"/>
      <c r="T73" s="12"/>
    </row>
    <row r="74" spans="1:20">
      <c r="A74" t="s">
        <v>1186</v>
      </c>
      <c r="B74" s="17" t="s">
        <v>1275</v>
      </c>
      <c r="C74" s="203">
        <v>25.391660999999999</v>
      </c>
      <c r="D74" s="204">
        <v>0.96885200000000005</v>
      </c>
      <c r="E74" s="96">
        <v>18</v>
      </c>
      <c r="F74" s="97">
        <v>13.5</v>
      </c>
      <c r="G74" s="98">
        <v>8</v>
      </c>
      <c r="H74" s="188" t="s">
        <v>907</v>
      </c>
      <c r="I74" s="11">
        <v>0</v>
      </c>
      <c r="J74" s="10">
        <v>5</v>
      </c>
      <c r="K74" s="11" t="s">
        <v>911</v>
      </c>
      <c r="L74" s="192" t="s">
        <v>48</v>
      </c>
      <c r="T74" s="12" t="s">
        <v>1190</v>
      </c>
    </row>
    <row r="75" spans="1:20">
      <c r="A75" t="s">
        <v>1186</v>
      </c>
      <c r="B75" s="17" t="s">
        <v>1276</v>
      </c>
      <c r="C75" s="203">
        <v>25.391660999999999</v>
      </c>
      <c r="D75" s="204">
        <v>0.96885200000000005</v>
      </c>
      <c r="E75" s="93">
        <v>11.9</v>
      </c>
      <c r="F75" s="94">
        <f>E75</f>
        <v>11.9</v>
      </c>
      <c r="G75" s="95">
        <f>E75</f>
        <v>11.9</v>
      </c>
      <c r="H75" s="188" t="s">
        <v>907</v>
      </c>
      <c r="I75" s="11">
        <v>0</v>
      </c>
      <c r="J75" s="10">
        <v>5</v>
      </c>
      <c r="K75" s="11" t="s">
        <v>911</v>
      </c>
      <c r="L75" s="192" t="s">
        <v>48</v>
      </c>
      <c r="T75" s="12" t="s">
        <v>1190</v>
      </c>
    </row>
    <row r="76" spans="1:20">
      <c r="A76" t="s">
        <v>1186</v>
      </c>
      <c r="B76" s="17" t="s">
        <v>1187</v>
      </c>
      <c r="C76" s="203">
        <v>25.391660999999999</v>
      </c>
      <c r="D76" s="204">
        <v>0.96885200000000005</v>
      </c>
      <c r="E76" s="96">
        <v>18</v>
      </c>
      <c r="F76" s="97">
        <v>14</v>
      </c>
      <c r="G76" s="98">
        <v>10.5</v>
      </c>
      <c r="H76" s="188" t="s">
        <v>907</v>
      </c>
      <c r="I76" s="11">
        <v>0</v>
      </c>
      <c r="J76" s="10">
        <v>10</v>
      </c>
      <c r="K76" s="11" t="s">
        <v>1036</v>
      </c>
      <c r="L76" s="192" t="s">
        <v>48</v>
      </c>
      <c r="T76" s="12" t="s">
        <v>1190</v>
      </c>
    </row>
    <row r="77" spans="1:20">
      <c r="B77" s="17"/>
      <c r="J77" s="10"/>
      <c r="K77" s="11"/>
      <c r="L77" s="192"/>
      <c r="T77" s="12"/>
    </row>
    <row r="78" spans="1:20">
      <c r="B78" s="17"/>
      <c r="J78" s="10"/>
      <c r="K78" s="11"/>
      <c r="L78" s="192"/>
      <c r="T78" s="12"/>
    </row>
    <row r="79" spans="1:20">
      <c r="B79" s="17"/>
      <c r="J79" s="10"/>
      <c r="K79" s="11"/>
      <c r="L79" s="192"/>
      <c r="T79" s="12"/>
    </row>
    <row r="80" spans="1:20">
      <c r="A80" t="s">
        <v>772</v>
      </c>
      <c r="B80" s="2" t="s">
        <v>1236</v>
      </c>
      <c r="C80" s="203">
        <f>25.391661+2.113</f>
        <v>27.504660999999999</v>
      </c>
      <c r="D80" s="204">
        <v>0.96885200000000005</v>
      </c>
      <c r="E80" s="10">
        <v>20.9</v>
      </c>
      <c r="F80" s="7">
        <v>15.5</v>
      </c>
      <c r="G80" s="11">
        <v>11.2</v>
      </c>
      <c r="H80" s="188" t="s">
        <v>908</v>
      </c>
      <c r="I80" s="11">
        <v>0</v>
      </c>
      <c r="J80" s="10"/>
      <c r="K80" s="11"/>
      <c r="L80" s="192" t="s">
        <v>48</v>
      </c>
      <c r="M80" s="10"/>
      <c r="N80" s="7"/>
      <c r="O80" s="7"/>
      <c r="P80" s="11"/>
      <c r="R80" s="85" t="s">
        <v>342</v>
      </c>
      <c r="S80" s="7"/>
      <c r="T80" s="12" t="s">
        <v>30</v>
      </c>
    </row>
    <row r="81" spans="1:20">
      <c r="A81" t="s">
        <v>1022</v>
      </c>
      <c r="B81" s="17" t="s">
        <v>1239</v>
      </c>
      <c r="C81" s="203">
        <v>25.391660999999999</v>
      </c>
      <c r="D81" s="204">
        <v>0.96885200000000005</v>
      </c>
      <c r="E81" s="10">
        <v>19.600000000000001</v>
      </c>
      <c r="F81" s="7">
        <v>14.1</v>
      </c>
      <c r="G81" s="11">
        <v>9.5</v>
      </c>
      <c r="H81" s="188" t="s">
        <v>908</v>
      </c>
      <c r="I81" s="11">
        <v>0</v>
      </c>
      <c r="J81" s="10"/>
      <c r="K81" s="11"/>
      <c r="L81" s="192" t="s">
        <v>48</v>
      </c>
      <c r="M81" s="10"/>
      <c r="N81" s="7"/>
      <c r="O81" s="7">
        <f>0.9*1.2</f>
        <v>1.08</v>
      </c>
      <c r="P81" s="11"/>
      <c r="R81" s="85" t="s">
        <v>342</v>
      </c>
      <c r="S81" s="7"/>
      <c r="T81" s="12" t="s">
        <v>27</v>
      </c>
    </row>
    <row r="82" spans="1:20">
      <c r="A82" t="s">
        <v>592</v>
      </c>
      <c r="B82" s="2" t="s">
        <v>1236</v>
      </c>
      <c r="C82" s="203">
        <f>25.391661+2.113</f>
        <v>27.504660999999999</v>
      </c>
      <c r="D82" s="204">
        <v>0.96885200000000005</v>
      </c>
      <c r="E82" s="10">
        <f>E80+E83-E81</f>
        <v>21.9</v>
      </c>
      <c r="F82" s="7">
        <f>F80+F83-F81</f>
        <v>16</v>
      </c>
      <c r="G82" s="11">
        <f>G80+G83-G81</f>
        <v>11.7</v>
      </c>
      <c r="H82" s="188" t="s">
        <v>908</v>
      </c>
      <c r="I82" s="11">
        <f>$I$137</f>
        <v>0</v>
      </c>
      <c r="J82" s="10">
        <v>6.4</v>
      </c>
      <c r="K82" s="11" t="s">
        <v>911</v>
      </c>
      <c r="L82" s="192" t="s">
        <v>48</v>
      </c>
      <c r="M82" s="10"/>
      <c r="N82" s="7"/>
      <c r="O82" s="7"/>
      <c r="P82" s="11"/>
      <c r="R82" s="85" t="s">
        <v>342</v>
      </c>
      <c r="S82" s="7"/>
      <c r="T82" s="12" t="s">
        <v>30</v>
      </c>
    </row>
    <row r="83" spans="1:20">
      <c r="A83" t="s">
        <v>867</v>
      </c>
      <c r="B83" s="17" t="s">
        <v>1237</v>
      </c>
      <c r="C83" s="203">
        <v>25.391660999999999</v>
      </c>
      <c r="D83" s="204">
        <v>0.96885200000000005</v>
      </c>
      <c r="E83" s="10">
        <v>20.6</v>
      </c>
      <c r="F83" s="7">
        <v>14.6</v>
      </c>
      <c r="G83" s="11">
        <v>10</v>
      </c>
      <c r="H83" s="188" t="s">
        <v>908</v>
      </c>
      <c r="I83" s="11">
        <f>$I$137</f>
        <v>0</v>
      </c>
      <c r="J83" s="10">
        <f>$J$82</f>
        <v>6.4</v>
      </c>
      <c r="K83" s="11" t="s">
        <v>868</v>
      </c>
      <c r="L83" s="192" t="s">
        <v>48</v>
      </c>
      <c r="M83" s="10">
        <v>4.9800000000000004</v>
      </c>
      <c r="N83" s="7"/>
      <c r="O83" s="7"/>
      <c r="P83" s="11"/>
      <c r="R83" s="85" t="s">
        <v>342</v>
      </c>
      <c r="S83" s="7"/>
      <c r="T83" s="12" t="s">
        <v>949</v>
      </c>
    </row>
    <row r="84" spans="1:20">
      <c r="A84" t="s">
        <v>867</v>
      </c>
      <c r="B84" s="17" t="s">
        <v>1238</v>
      </c>
      <c r="C84" s="203">
        <v>25.391660999999999</v>
      </c>
      <c r="D84" s="204">
        <v>0.96885200000000005</v>
      </c>
      <c r="E84" s="10">
        <f t="shared" ref="E84:G88" si="12">E83</f>
        <v>20.6</v>
      </c>
      <c r="F84" s="7">
        <f t="shared" si="12"/>
        <v>14.6</v>
      </c>
      <c r="G84" s="11">
        <f t="shared" si="12"/>
        <v>10</v>
      </c>
      <c r="H84" s="188" t="s">
        <v>908</v>
      </c>
      <c r="I84" s="11">
        <f>$I$137</f>
        <v>0</v>
      </c>
      <c r="J84" s="10">
        <f>$J$82</f>
        <v>6.4</v>
      </c>
      <c r="K84" s="11" t="s">
        <v>889</v>
      </c>
      <c r="L84" s="192" t="s">
        <v>48</v>
      </c>
      <c r="M84" s="10">
        <v>4.9800000000000004</v>
      </c>
      <c r="N84" s="7">
        <v>5</v>
      </c>
      <c r="O84" s="7"/>
      <c r="P84" s="11"/>
      <c r="R84" s="85" t="s">
        <v>342</v>
      </c>
      <c r="S84" s="7"/>
      <c r="T84" s="12" t="s">
        <v>939</v>
      </c>
    </row>
    <row r="85" spans="1:20">
      <c r="A85" t="s">
        <v>3</v>
      </c>
      <c r="B85" s="17" t="s">
        <v>1239</v>
      </c>
      <c r="C85" s="203">
        <v>25.391660999999999</v>
      </c>
      <c r="D85" s="204">
        <v>0.96885200000000005</v>
      </c>
      <c r="E85" s="10">
        <f t="shared" si="12"/>
        <v>20.6</v>
      </c>
      <c r="F85" s="7">
        <f t="shared" si="12"/>
        <v>14.6</v>
      </c>
      <c r="G85" s="11">
        <f t="shared" si="12"/>
        <v>10</v>
      </c>
      <c r="H85" s="188" t="s">
        <v>908</v>
      </c>
      <c r="I85" s="11">
        <f>$I$137</f>
        <v>0</v>
      </c>
      <c r="J85" s="10">
        <v>7</v>
      </c>
      <c r="K85" s="11" t="s">
        <v>784</v>
      </c>
      <c r="L85" s="192" t="s">
        <v>48</v>
      </c>
      <c r="M85" s="10"/>
      <c r="N85" s="7"/>
      <c r="O85" s="7">
        <f>0.9*1.2</f>
        <v>1.08</v>
      </c>
      <c r="P85" s="11"/>
      <c r="R85" s="85" t="s">
        <v>342</v>
      </c>
      <c r="S85" s="7"/>
      <c r="T85" s="12" t="s">
        <v>27</v>
      </c>
    </row>
    <row r="86" spans="1:20">
      <c r="A86" t="s">
        <v>981</v>
      </c>
      <c r="B86" t="s">
        <v>1240</v>
      </c>
      <c r="C86" s="10">
        <f>0.090189*365</f>
        <v>32.918984999999999</v>
      </c>
      <c r="D86" s="11">
        <f>0.003441 *365</f>
        <v>1.255965</v>
      </c>
      <c r="E86" s="10">
        <f t="shared" si="12"/>
        <v>20.6</v>
      </c>
      <c r="F86" s="7">
        <f t="shared" si="12"/>
        <v>14.6</v>
      </c>
      <c r="G86" s="11">
        <f t="shared" si="12"/>
        <v>10</v>
      </c>
      <c r="H86" s="188" t="s">
        <v>908</v>
      </c>
      <c r="I86" s="11">
        <v>0</v>
      </c>
      <c r="J86" s="10"/>
      <c r="K86" s="11"/>
      <c r="L86" s="192" t="s">
        <v>48</v>
      </c>
      <c r="M86" s="10"/>
      <c r="N86" s="7">
        <f>1.8*1.2</f>
        <v>2.16</v>
      </c>
      <c r="O86" s="7"/>
      <c r="P86" s="11"/>
      <c r="R86" s="85" t="s">
        <v>342</v>
      </c>
      <c r="S86" s="7"/>
      <c r="T86" s="12" t="s">
        <v>983</v>
      </c>
    </row>
    <row r="87" spans="1:20">
      <c r="A87" t="s">
        <v>912</v>
      </c>
      <c r="B87" s="17" t="s">
        <v>1241</v>
      </c>
      <c r="C87" s="203">
        <v>25.391660999999999</v>
      </c>
      <c r="D87" s="204">
        <v>0.96885200000000005</v>
      </c>
      <c r="E87" s="10">
        <f t="shared" si="12"/>
        <v>20.6</v>
      </c>
      <c r="F87" s="7">
        <f t="shared" si="12"/>
        <v>14.6</v>
      </c>
      <c r="G87" s="11">
        <f t="shared" si="12"/>
        <v>10</v>
      </c>
      <c r="H87" s="188" t="s">
        <v>908</v>
      </c>
      <c r="I87" s="11">
        <f t="shared" ref="I87:I97" si="13">$I$137</f>
        <v>0</v>
      </c>
      <c r="J87" s="10">
        <f t="shared" ref="J87:J94" si="14">$J$82</f>
        <v>6.4</v>
      </c>
      <c r="K87" s="11" t="s">
        <v>914</v>
      </c>
      <c r="L87" s="192" t="s">
        <v>48</v>
      </c>
      <c r="M87" s="10"/>
      <c r="N87" s="7">
        <v>5</v>
      </c>
      <c r="O87" s="7">
        <f>1.5*1.2</f>
        <v>1.7999999999999998</v>
      </c>
      <c r="P87" s="11"/>
      <c r="R87" s="85" t="s">
        <v>342</v>
      </c>
      <c r="S87" s="7"/>
      <c r="T87" s="12" t="s">
        <v>915</v>
      </c>
    </row>
    <row r="88" spans="1:20">
      <c r="A88" t="s">
        <v>466</v>
      </c>
      <c r="B88" s="2" t="s">
        <v>1242</v>
      </c>
      <c r="C88" s="203">
        <v>25.391660999999999</v>
      </c>
      <c r="D88" s="204">
        <v>0.96885200000000005</v>
      </c>
      <c r="E88" s="10">
        <f t="shared" si="12"/>
        <v>20.6</v>
      </c>
      <c r="F88" s="7">
        <f t="shared" si="12"/>
        <v>14.6</v>
      </c>
      <c r="G88" s="11">
        <f t="shared" si="12"/>
        <v>10</v>
      </c>
      <c r="H88" s="188" t="s">
        <v>908</v>
      </c>
      <c r="I88" s="11">
        <f t="shared" si="13"/>
        <v>0</v>
      </c>
      <c r="J88" s="10">
        <f t="shared" si="14"/>
        <v>6.4</v>
      </c>
      <c r="K88" s="11" t="s">
        <v>467</v>
      </c>
      <c r="L88" s="192" t="s">
        <v>48</v>
      </c>
      <c r="M88" s="10">
        <v>4</v>
      </c>
      <c r="N88" s="7"/>
      <c r="O88" s="7">
        <f>0.7*1.2</f>
        <v>0.84</v>
      </c>
      <c r="P88" s="11"/>
      <c r="R88" s="85" t="s">
        <v>342</v>
      </c>
      <c r="S88" s="7"/>
      <c r="T88" s="12" t="s">
        <v>468</v>
      </c>
    </row>
    <row r="89" spans="1:20">
      <c r="A89" t="s">
        <v>24</v>
      </c>
      <c r="B89" t="s">
        <v>1243</v>
      </c>
      <c r="C89" s="10">
        <v>39</v>
      </c>
      <c r="D89" s="11">
        <v>11</v>
      </c>
      <c r="E89" s="99">
        <v>35.0625</v>
      </c>
      <c r="F89" s="100"/>
      <c r="G89" s="101">
        <v>3</v>
      </c>
      <c r="H89" s="188" t="s">
        <v>907</v>
      </c>
      <c r="I89" s="11">
        <f t="shared" si="13"/>
        <v>0</v>
      </c>
      <c r="J89" s="10">
        <f t="shared" si="14"/>
        <v>6.4</v>
      </c>
      <c r="K89" s="11" t="s">
        <v>778</v>
      </c>
      <c r="L89" s="192" t="s">
        <v>58</v>
      </c>
      <c r="M89" s="10">
        <v>1.2</v>
      </c>
      <c r="N89" s="7"/>
      <c r="O89" s="7"/>
      <c r="P89" s="11"/>
      <c r="R89" s="85" t="s">
        <v>342</v>
      </c>
      <c r="S89" s="7"/>
      <c r="T89" s="18" t="s">
        <v>31</v>
      </c>
    </row>
    <row r="90" spans="1:20">
      <c r="A90" t="s">
        <v>374</v>
      </c>
      <c r="B90" s="17" t="s">
        <v>1244</v>
      </c>
      <c r="C90" s="10">
        <v>37.49</v>
      </c>
      <c r="D90" s="11">
        <v>8.8000000000000007</v>
      </c>
      <c r="E90" s="93">
        <v>12.6836</v>
      </c>
      <c r="F90" s="94">
        <f>E90</f>
        <v>12.6836</v>
      </c>
      <c r="G90" s="95">
        <f>E90</f>
        <v>12.6836</v>
      </c>
      <c r="H90" s="188" t="s">
        <v>907</v>
      </c>
      <c r="I90" s="11">
        <f t="shared" si="13"/>
        <v>0</v>
      </c>
      <c r="J90" s="10">
        <f t="shared" si="14"/>
        <v>6.4</v>
      </c>
      <c r="K90" s="11" t="s">
        <v>778</v>
      </c>
      <c r="L90" s="192" t="s">
        <v>48</v>
      </c>
      <c r="M90" s="10">
        <v>1.2</v>
      </c>
      <c r="N90" s="7"/>
      <c r="O90" s="7"/>
      <c r="P90" s="11"/>
      <c r="R90" s="85" t="s">
        <v>342</v>
      </c>
      <c r="T90" s="18" t="s">
        <v>375</v>
      </c>
    </row>
    <row r="91" spans="1:20">
      <c r="A91" t="s">
        <v>374</v>
      </c>
      <c r="B91" s="17" t="s">
        <v>1245</v>
      </c>
      <c r="C91" s="10">
        <v>37.49</v>
      </c>
      <c r="D91" s="11">
        <v>8.8000000000000007</v>
      </c>
      <c r="E91" s="96">
        <v>17.347200000000001</v>
      </c>
      <c r="F91" s="97">
        <v>13.303100000000001</v>
      </c>
      <c r="G91" s="98">
        <v>10.9079</v>
      </c>
      <c r="H91" s="188" t="s">
        <v>907</v>
      </c>
      <c r="I91" s="11">
        <f t="shared" si="13"/>
        <v>0</v>
      </c>
      <c r="J91" s="10">
        <f t="shared" si="14"/>
        <v>6.4</v>
      </c>
      <c r="K91" s="11" t="s">
        <v>778</v>
      </c>
      <c r="L91" s="192" t="s">
        <v>48</v>
      </c>
      <c r="M91" s="10">
        <v>1.2</v>
      </c>
      <c r="N91" s="7"/>
      <c r="O91" s="7"/>
      <c r="P91" s="11"/>
      <c r="R91" s="85" t="s">
        <v>342</v>
      </c>
      <c r="T91" s="18" t="s">
        <v>375</v>
      </c>
    </row>
    <row r="92" spans="1:20">
      <c r="A92" t="s">
        <v>24</v>
      </c>
      <c r="B92" s="17" t="s">
        <v>1246</v>
      </c>
      <c r="C92" s="10">
        <v>39</v>
      </c>
      <c r="D92" s="11">
        <v>11</v>
      </c>
      <c r="E92" s="99">
        <v>27.454899999999999</v>
      </c>
      <c r="F92" s="100"/>
      <c r="G92" s="101">
        <v>14.5229</v>
      </c>
      <c r="H92" s="188" t="s">
        <v>907</v>
      </c>
      <c r="I92" s="11">
        <f t="shared" si="13"/>
        <v>0</v>
      </c>
      <c r="J92" s="10">
        <f t="shared" si="14"/>
        <v>6.4</v>
      </c>
      <c r="K92" s="11" t="s">
        <v>778</v>
      </c>
      <c r="L92" s="192" t="s">
        <v>52</v>
      </c>
      <c r="M92" s="10">
        <v>1.2</v>
      </c>
      <c r="N92" s="7"/>
      <c r="O92" s="7"/>
      <c r="P92" s="11"/>
      <c r="R92" s="85"/>
      <c r="T92" s="18" t="s">
        <v>132</v>
      </c>
    </row>
    <row r="93" spans="1:20">
      <c r="A93" t="s">
        <v>450</v>
      </c>
      <c r="B93" s="2" t="s">
        <v>1242</v>
      </c>
      <c r="C93" s="203">
        <v>25.391660999999999</v>
      </c>
      <c r="D93" s="204">
        <v>0.96885200000000005</v>
      </c>
      <c r="E93" s="10">
        <f t="shared" ref="E93:G97" si="15">E83</f>
        <v>20.6</v>
      </c>
      <c r="F93" s="7">
        <f t="shared" si="15"/>
        <v>14.6</v>
      </c>
      <c r="G93" s="11">
        <f t="shared" si="15"/>
        <v>10</v>
      </c>
      <c r="H93" s="188" t="s">
        <v>908</v>
      </c>
      <c r="I93" s="11">
        <f t="shared" si="13"/>
        <v>0</v>
      </c>
      <c r="J93" s="10">
        <f t="shared" si="14"/>
        <v>6.4</v>
      </c>
      <c r="K93" s="11" t="s">
        <v>580</v>
      </c>
      <c r="L93" s="192" t="s">
        <v>48</v>
      </c>
      <c r="M93" s="10">
        <v>6.95</v>
      </c>
      <c r="N93" s="7"/>
      <c r="O93" s="7"/>
      <c r="P93" s="11"/>
      <c r="R93" s="85" t="s">
        <v>342</v>
      </c>
      <c r="S93" s="7"/>
      <c r="T93" s="12" t="s">
        <v>451</v>
      </c>
    </row>
    <row r="94" spans="1:20">
      <c r="A94" t="s">
        <v>760</v>
      </c>
      <c r="B94" s="17" t="s">
        <v>1247</v>
      </c>
      <c r="C94" s="203">
        <v>25.391660999999999</v>
      </c>
      <c r="D94" s="204">
        <v>0.96885200000000005</v>
      </c>
      <c r="E94" s="10">
        <f t="shared" si="15"/>
        <v>20.6</v>
      </c>
      <c r="F94" s="7">
        <f t="shared" si="15"/>
        <v>14.6</v>
      </c>
      <c r="G94" s="11">
        <f t="shared" si="15"/>
        <v>10</v>
      </c>
      <c r="H94" s="188" t="s">
        <v>908</v>
      </c>
      <c r="I94" s="11">
        <f t="shared" si="13"/>
        <v>0</v>
      </c>
      <c r="J94" s="10">
        <f t="shared" si="14"/>
        <v>6.4</v>
      </c>
      <c r="K94" s="11" t="s">
        <v>761</v>
      </c>
      <c r="L94" s="192" t="s">
        <v>48</v>
      </c>
      <c r="M94" s="10"/>
      <c r="N94" s="7"/>
      <c r="O94" s="7">
        <v>1.8</v>
      </c>
      <c r="P94" s="11"/>
      <c r="R94" s="85"/>
      <c r="S94" s="7"/>
      <c r="T94" s="12" t="s">
        <v>762</v>
      </c>
    </row>
    <row r="95" spans="1:20">
      <c r="A95" t="s">
        <v>779</v>
      </c>
      <c r="B95" s="17" t="s">
        <v>1248</v>
      </c>
      <c r="C95" s="10">
        <f>0.083*365</f>
        <v>30.295000000000002</v>
      </c>
      <c r="D95" s="11">
        <f>0.014*365</f>
        <v>5.1100000000000003</v>
      </c>
      <c r="E95" s="10">
        <f t="shared" si="15"/>
        <v>20.6</v>
      </c>
      <c r="F95" s="7">
        <f t="shared" si="15"/>
        <v>14.6</v>
      </c>
      <c r="G95" s="11">
        <f t="shared" si="15"/>
        <v>10</v>
      </c>
      <c r="H95" s="188" t="s">
        <v>908</v>
      </c>
      <c r="I95" s="11">
        <f t="shared" si="13"/>
        <v>0</v>
      </c>
      <c r="J95" s="10">
        <v>8</v>
      </c>
      <c r="K95" s="11" t="s">
        <v>1025</v>
      </c>
      <c r="L95" s="192" t="s">
        <v>48</v>
      </c>
      <c r="M95" s="10"/>
      <c r="N95" s="7"/>
      <c r="O95" s="7">
        <f>0.5*1.2</f>
        <v>0.6</v>
      </c>
      <c r="P95" s="11"/>
      <c r="R95" s="85"/>
      <c r="S95" s="7"/>
      <c r="T95" s="12" t="s">
        <v>780</v>
      </c>
    </row>
    <row r="96" spans="1:20">
      <c r="A96" t="s">
        <v>434</v>
      </c>
      <c r="B96" s="2" t="s">
        <v>1249</v>
      </c>
      <c r="C96" s="203">
        <v>25.391660999999999</v>
      </c>
      <c r="D96" s="204">
        <v>0.96885200000000005</v>
      </c>
      <c r="E96" s="10">
        <f t="shared" si="15"/>
        <v>20.6</v>
      </c>
      <c r="F96" s="7">
        <f t="shared" si="15"/>
        <v>14.6</v>
      </c>
      <c r="G96" s="11">
        <f t="shared" si="15"/>
        <v>10</v>
      </c>
      <c r="H96" s="188" t="s">
        <v>908</v>
      </c>
      <c r="I96" s="11">
        <f t="shared" si="13"/>
        <v>0</v>
      </c>
      <c r="J96" s="10">
        <f>$J$82</f>
        <v>6.4</v>
      </c>
      <c r="K96" s="11" t="s">
        <v>786</v>
      </c>
      <c r="L96" s="192" t="s">
        <v>48</v>
      </c>
      <c r="M96" s="10">
        <v>4.9000000000000004</v>
      </c>
      <c r="N96" s="7"/>
      <c r="O96" s="7"/>
      <c r="P96" s="11">
        <v>4.9000000000000004</v>
      </c>
      <c r="R96" s="85" t="s">
        <v>342</v>
      </c>
      <c r="S96" s="7"/>
      <c r="T96" s="12" t="s">
        <v>36</v>
      </c>
    </row>
    <row r="97" spans="1:20">
      <c r="A97" t="s">
        <v>434</v>
      </c>
      <c r="B97" s="2" t="s">
        <v>1242</v>
      </c>
      <c r="C97" s="203">
        <v>25.391660999999999</v>
      </c>
      <c r="D97" s="204">
        <v>0.96885200000000005</v>
      </c>
      <c r="E97" s="10">
        <f t="shared" si="15"/>
        <v>20.6</v>
      </c>
      <c r="F97" s="7">
        <f t="shared" si="15"/>
        <v>14.6</v>
      </c>
      <c r="G97" s="11">
        <f t="shared" si="15"/>
        <v>10</v>
      </c>
      <c r="H97" s="188" t="s">
        <v>908</v>
      </c>
      <c r="I97" s="11">
        <f t="shared" si="13"/>
        <v>0</v>
      </c>
      <c r="J97" s="10">
        <f>$J$82</f>
        <v>6.4</v>
      </c>
      <c r="K97" s="11" t="s">
        <v>785</v>
      </c>
      <c r="L97" s="192" t="s">
        <v>48</v>
      </c>
      <c r="M97" s="10">
        <f>4.9+3.9</f>
        <v>8.8000000000000007</v>
      </c>
      <c r="N97" s="7"/>
      <c r="O97" s="7"/>
      <c r="P97" s="11">
        <v>4.9000000000000004</v>
      </c>
      <c r="R97" s="85" t="s">
        <v>342</v>
      </c>
      <c r="S97" s="7"/>
      <c r="T97" s="12" t="s">
        <v>479</v>
      </c>
    </row>
    <row r="98" spans="1:20">
      <c r="J98" s="10"/>
      <c r="K98" s="11"/>
      <c r="L98" s="192"/>
      <c r="M98" s="10"/>
      <c r="N98" s="7"/>
      <c r="O98" s="7"/>
      <c r="P98" s="11"/>
      <c r="R98" s="85"/>
      <c r="T98" s="18"/>
    </row>
    <row r="99" spans="1:20">
      <c r="A99" t="s">
        <v>772</v>
      </c>
      <c r="B99" s="2" t="s">
        <v>1209</v>
      </c>
      <c r="C99" s="203">
        <f>25.38+3.113</f>
        <v>28.492999999999999</v>
      </c>
      <c r="D99" s="204">
        <v>1.342713</v>
      </c>
      <c r="E99" s="10">
        <v>19.3</v>
      </c>
      <c r="F99" s="7">
        <v>14.3</v>
      </c>
      <c r="G99" s="11">
        <v>10.4</v>
      </c>
      <c r="H99" s="188" t="s">
        <v>908</v>
      </c>
      <c r="I99" s="11">
        <v>0</v>
      </c>
      <c r="J99" s="10"/>
      <c r="K99" s="11"/>
      <c r="L99" s="192" t="s">
        <v>48</v>
      </c>
      <c r="M99" s="10"/>
      <c r="N99" s="7"/>
      <c r="O99" s="7"/>
      <c r="P99" s="11"/>
      <c r="R99" s="85" t="s">
        <v>342</v>
      </c>
      <c r="S99" s="7"/>
      <c r="T99" s="12" t="s">
        <v>30</v>
      </c>
    </row>
    <row r="100" spans="1:20">
      <c r="A100" t="s">
        <v>1022</v>
      </c>
      <c r="B100" s="2" t="s">
        <v>1209</v>
      </c>
      <c r="C100" s="203">
        <v>25.383054999999999</v>
      </c>
      <c r="D100" s="204">
        <v>1.342713</v>
      </c>
      <c r="E100" s="10">
        <f>E99</f>
        <v>19.3</v>
      </c>
      <c r="F100" s="7">
        <f>F99</f>
        <v>14.3</v>
      </c>
      <c r="G100" s="11">
        <f>G99</f>
        <v>10.4</v>
      </c>
      <c r="H100" s="188" t="s">
        <v>908</v>
      </c>
      <c r="I100" s="11">
        <v>0</v>
      </c>
      <c r="J100" s="10"/>
      <c r="K100" s="11"/>
      <c r="L100" s="192" t="s">
        <v>48</v>
      </c>
      <c r="M100" s="10"/>
      <c r="N100" s="7"/>
      <c r="O100" s="7">
        <f>0.9*1.2</f>
        <v>1.08</v>
      </c>
      <c r="P100" s="11"/>
      <c r="R100" s="85" t="s">
        <v>342</v>
      </c>
      <c r="S100" s="7"/>
      <c r="T100" s="12" t="s">
        <v>27</v>
      </c>
    </row>
    <row r="101" spans="1:20">
      <c r="A101" t="s">
        <v>592</v>
      </c>
      <c r="B101" s="2" t="s">
        <v>1209</v>
      </c>
      <c r="C101" s="203">
        <f>25.38+3.113</f>
        <v>28.492999999999999</v>
      </c>
      <c r="D101" s="204">
        <v>1.342713</v>
      </c>
      <c r="E101" s="10">
        <v>20.8</v>
      </c>
      <c r="F101" s="7">
        <v>14.9</v>
      </c>
      <c r="G101" s="11">
        <v>10.8</v>
      </c>
      <c r="H101" s="188" t="s">
        <v>908</v>
      </c>
      <c r="I101" s="11">
        <f>$I$137</f>
        <v>0</v>
      </c>
      <c r="J101" s="10">
        <v>5.6</v>
      </c>
      <c r="K101" s="11" t="s">
        <v>911</v>
      </c>
      <c r="L101" s="192" t="s">
        <v>48</v>
      </c>
      <c r="M101" s="10"/>
      <c r="N101" s="7"/>
      <c r="O101" s="7"/>
      <c r="P101" s="11"/>
      <c r="R101" s="85" t="s">
        <v>342</v>
      </c>
      <c r="S101" s="7"/>
      <c r="T101" s="12" t="s">
        <v>30</v>
      </c>
    </row>
    <row r="102" spans="1:20">
      <c r="A102" t="s">
        <v>867</v>
      </c>
      <c r="B102" s="17" t="s">
        <v>1210</v>
      </c>
      <c r="C102" s="203">
        <f>0.069542*365</f>
        <v>25.382830000000002</v>
      </c>
      <c r="D102" s="204">
        <f>0.003678*365</f>
        <v>1.3424700000000001</v>
      </c>
      <c r="E102" s="10">
        <f>E101</f>
        <v>20.8</v>
      </c>
      <c r="F102" s="7">
        <f>F101</f>
        <v>14.9</v>
      </c>
      <c r="G102" s="11">
        <f>G101</f>
        <v>10.8</v>
      </c>
      <c r="H102" s="188" t="s">
        <v>908</v>
      </c>
      <c r="I102" s="11">
        <f>$I$137</f>
        <v>0</v>
      </c>
      <c r="J102" s="10">
        <f>$J$101</f>
        <v>5.6</v>
      </c>
      <c r="K102" s="11" t="s">
        <v>868</v>
      </c>
      <c r="L102" s="192" t="s">
        <v>48</v>
      </c>
      <c r="M102" s="10">
        <v>4.95</v>
      </c>
      <c r="N102" s="7"/>
      <c r="O102" s="7"/>
      <c r="P102" s="11"/>
      <c r="R102" s="85" t="s">
        <v>342</v>
      </c>
      <c r="S102" s="7"/>
      <c r="T102" s="12" t="s">
        <v>949</v>
      </c>
    </row>
    <row r="103" spans="1:20">
      <c r="A103" t="s">
        <v>867</v>
      </c>
      <c r="B103" s="17" t="s">
        <v>1211</v>
      </c>
      <c r="C103" s="203">
        <f>0.069542*365</f>
        <v>25.382830000000002</v>
      </c>
      <c r="D103" s="204">
        <f>0.003678*365</f>
        <v>1.3424700000000001</v>
      </c>
      <c r="E103" s="10">
        <f>E101</f>
        <v>20.8</v>
      </c>
      <c r="F103" s="7">
        <f>F101</f>
        <v>14.9</v>
      </c>
      <c r="G103" s="11">
        <f>G101</f>
        <v>10.8</v>
      </c>
      <c r="H103" s="188" t="s">
        <v>908</v>
      </c>
      <c r="I103" s="11">
        <f>$I$137</f>
        <v>0</v>
      </c>
      <c r="J103" s="10">
        <f>$J$101</f>
        <v>5.6</v>
      </c>
      <c r="K103" s="11" t="s">
        <v>889</v>
      </c>
      <c r="L103" s="192" t="s">
        <v>48</v>
      </c>
      <c r="M103" s="10">
        <v>4.95</v>
      </c>
      <c r="N103" s="7">
        <v>5</v>
      </c>
      <c r="O103" s="7"/>
      <c r="P103" s="11"/>
      <c r="R103" s="85" t="s">
        <v>342</v>
      </c>
      <c r="S103" s="7"/>
      <c r="T103" s="12" t="s">
        <v>939</v>
      </c>
    </row>
    <row r="104" spans="1:20">
      <c r="A104" t="s">
        <v>3</v>
      </c>
      <c r="B104" s="17" t="s">
        <v>1212</v>
      </c>
      <c r="C104" s="203">
        <v>25.383054999999999</v>
      </c>
      <c r="D104" s="204">
        <v>1.342713</v>
      </c>
      <c r="E104" s="10">
        <f>E101</f>
        <v>20.8</v>
      </c>
      <c r="F104" s="7">
        <f>F101</f>
        <v>14.9</v>
      </c>
      <c r="G104" s="11">
        <f>G101</f>
        <v>10.8</v>
      </c>
      <c r="H104" s="188" t="s">
        <v>908</v>
      </c>
      <c r="I104" s="11">
        <f>$I$137</f>
        <v>0</v>
      </c>
      <c r="J104" s="10">
        <v>7</v>
      </c>
      <c r="K104" s="11" t="s">
        <v>784</v>
      </c>
      <c r="L104" s="192" t="s">
        <v>48</v>
      </c>
      <c r="M104" s="10"/>
      <c r="N104" s="7"/>
      <c r="O104" s="7">
        <f>0.9*1.2</f>
        <v>1.08</v>
      </c>
      <c r="P104" s="11"/>
      <c r="R104" s="85" t="s">
        <v>342</v>
      </c>
      <c r="S104" s="7"/>
      <c r="T104" s="12" t="s">
        <v>27</v>
      </c>
    </row>
    <row r="105" spans="1:20">
      <c r="A105" t="s">
        <v>981</v>
      </c>
      <c r="B105" t="s">
        <v>1213</v>
      </c>
      <c r="C105" s="10">
        <f>0.090405401*365</f>
        <v>32.997971364999998</v>
      </c>
      <c r="D105" s="11">
        <f>0.004782265 *365</f>
        <v>1.7455267249999999</v>
      </c>
      <c r="E105" s="10">
        <f t="shared" ref="E105:G106" si="16">E101</f>
        <v>20.8</v>
      </c>
      <c r="F105" s="7">
        <f t="shared" si="16"/>
        <v>14.9</v>
      </c>
      <c r="G105" s="11">
        <f t="shared" si="16"/>
        <v>10.8</v>
      </c>
      <c r="H105" s="188" t="s">
        <v>908</v>
      </c>
      <c r="I105" s="11">
        <v>0</v>
      </c>
      <c r="J105" s="10"/>
      <c r="K105" s="11"/>
      <c r="L105" s="192" t="s">
        <v>48</v>
      </c>
      <c r="M105" s="10"/>
      <c r="N105" s="7">
        <f>1.8*1.2</f>
        <v>2.16</v>
      </c>
      <c r="O105" s="7"/>
      <c r="P105" s="11"/>
      <c r="R105" s="85" t="s">
        <v>342</v>
      </c>
      <c r="S105" s="7"/>
      <c r="T105" s="12" t="s">
        <v>983</v>
      </c>
    </row>
    <row r="106" spans="1:20">
      <c r="A106" t="s">
        <v>912</v>
      </c>
      <c r="B106" s="17" t="s">
        <v>1214</v>
      </c>
      <c r="C106" s="203">
        <v>25.383054999999999</v>
      </c>
      <c r="D106" s="204">
        <v>1.342713</v>
      </c>
      <c r="E106" s="10">
        <f t="shared" si="16"/>
        <v>20.8</v>
      </c>
      <c r="F106" s="7">
        <f t="shared" si="16"/>
        <v>14.9</v>
      </c>
      <c r="G106" s="11">
        <f t="shared" si="16"/>
        <v>10.8</v>
      </c>
      <c r="H106" s="188" t="s">
        <v>908</v>
      </c>
      <c r="I106" s="11">
        <f t="shared" ref="I106:I116" si="17">$I$137</f>
        <v>0</v>
      </c>
      <c r="J106" s="10">
        <f>$J$101</f>
        <v>5.6</v>
      </c>
      <c r="K106" s="11" t="s">
        <v>914</v>
      </c>
      <c r="L106" s="192" t="s">
        <v>48</v>
      </c>
      <c r="M106" s="10"/>
      <c r="N106" s="7">
        <v>5</v>
      </c>
      <c r="O106" s="7">
        <f>1.5*1.2</f>
        <v>1.7999999999999998</v>
      </c>
      <c r="P106" s="11"/>
      <c r="R106" s="85" t="s">
        <v>342</v>
      </c>
      <c r="S106" s="7"/>
      <c r="T106" s="12" t="s">
        <v>915</v>
      </c>
    </row>
    <row r="107" spans="1:20">
      <c r="A107" t="s">
        <v>466</v>
      </c>
      <c r="B107" s="2" t="s">
        <v>1216</v>
      </c>
      <c r="C107" s="203">
        <v>25.383054999999999</v>
      </c>
      <c r="D107" s="204">
        <v>1.342713</v>
      </c>
      <c r="E107" s="10">
        <f>E101</f>
        <v>20.8</v>
      </c>
      <c r="F107" s="7">
        <f>F101</f>
        <v>14.9</v>
      </c>
      <c r="G107" s="11">
        <f>G101</f>
        <v>10.8</v>
      </c>
      <c r="H107" s="188" t="s">
        <v>908</v>
      </c>
      <c r="I107" s="11">
        <f t="shared" si="17"/>
        <v>0</v>
      </c>
      <c r="J107" s="10">
        <f t="shared" ref="J107:J113" si="18">$J$101</f>
        <v>5.6</v>
      </c>
      <c r="K107" s="11" t="s">
        <v>467</v>
      </c>
      <c r="L107" s="192" t="s">
        <v>48</v>
      </c>
      <c r="M107" s="10">
        <v>4</v>
      </c>
      <c r="N107" s="7"/>
      <c r="O107" s="7">
        <f>0.7*1.2</f>
        <v>0.84</v>
      </c>
      <c r="P107" s="11"/>
      <c r="R107" s="85" t="s">
        <v>342</v>
      </c>
      <c r="S107" s="7"/>
      <c r="T107" s="12" t="s">
        <v>468</v>
      </c>
    </row>
    <row r="108" spans="1:20">
      <c r="A108" t="s">
        <v>24</v>
      </c>
      <c r="B108" t="s">
        <v>1215</v>
      </c>
      <c r="C108" s="10">
        <v>39</v>
      </c>
      <c r="D108" s="11">
        <v>11</v>
      </c>
      <c r="E108" s="99">
        <v>35.0625</v>
      </c>
      <c r="F108" s="100"/>
      <c r="G108" s="101">
        <v>3</v>
      </c>
      <c r="H108" s="188" t="s">
        <v>907</v>
      </c>
      <c r="I108" s="11">
        <f t="shared" si="17"/>
        <v>0</v>
      </c>
      <c r="J108" s="10">
        <f t="shared" si="18"/>
        <v>5.6</v>
      </c>
      <c r="K108" s="11" t="s">
        <v>778</v>
      </c>
      <c r="L108" s="192" t="s">
        <v>58</v>
      </c>
      <c r="M108" s="10">
        <v>1.2</v>
      </c>
      <c r="N108" s="7"/>
      <c r="O108" s="7"/>
      <c r="P108" s="11"/>
      <c r="R108" s="85" t="s">
        <v>342</v>
      </c>
      <c r="S108" s="7"/>
      <c r="T108" s="18" t="s">
        <v>31</v>
      </c>
    </row>
    <row r="109" spans="1:20">
      <c r="A109" t="s">
        <v>374</v>
      </c>
      <c r="B109" s="17" t="s">
        <v>1217</v>
      </c>
      <c r="C109" s="10">
        <v>37.49</v>
      </c>
      <c r="D109" s="11">
        <v>8.8000000000000007</v>
      </c>
      <c r="E109" s="93">
        <v>12.6836</v>
      </c>
      <c r="F109" s="94">
        <f>E109</f>
        <v>12.6836</v>
      </c>
      <c r="G109" s="95">
        <f>E109</f>
        <v>12.6836</v>
      </c>
      <c r="H109" s="188" t="s">
        <v>907</v>
      </c>
      <c r="I109" s="11">
        <f t="shared" si="17"/>
        <v>0</v>
      </c>
      <c r="J109" s="10">
        <f t="shared" si="18"/>
        <v>5.6</v>
      </c>
      <c r="K109" s="11" t="s">
        <v>778</v>
      </c>
      <c r="L109" s="192" t="s">
        <v>48</v>
      </c>
      <c r="M109" s="10">
        <v>1.2</v>
      </c>
      <c r="N109" s="7"/>
      <c r="O109" s="7"/>
      <c r="P109" s="11"/>
      <c r="R109" s="85" t="s">
        <v>342</v>
      </c>
      <c r="T109" s="18" t="s">
        <v>375</v>
      </c>
    </row>
    <row r="110" spans="1:20">
      <c r="A110" t="s">
        <v>374</v>
      </c>
      <c r="B110" s="17" t="s">
        <v>1218</v>
      </c>
      <c r="C110" s="10">
        <v>37.49</v>
      </c>
      <c r="D110" s="11">
        <v>8.8000000000000007</v>
      </c>
      <c r="E110" s="96">
        <v>17.347200000000001</v>
      </c>
      <c r="F110" s="97">
        <v>13.303100000000001</v>
      </c>
      <c r="G110" s="98">
        <v>10.9079</v>
      </c>
      <c r="H110" s="188" t="s">
        <v>907</v>
      </c>
      <c r="I110" s="11">
        <f t="shared" si="17"/>
        <v>0</v>
      </c>
      <c r="J110" s="10">
        <f t="shared" si="18"/>
        <v>5.6</v>
      </c>
      <c r="K110" s="11" t="s">
        <v>778</v>
      </c>
      <c r="L110" s="192" t="s">
        <v>48</v>
      </c>
      <c r="M110" s="10">
        <v>1.2</v>
      </c>
      <c r="N110" s="7"/>
      <c r="O110" s="7"/>
      <c r="P110" s="11"/>
      <c r="R110" s="85" t="s">
        <v>342</v>
      </c>
      <c r="T110" s="18" t="s">
        <v>375</v>
      </c>
    </row>
    <row r="111" spans="1:20">
      <c r="A111" t="s">
        <v>24</v>
      </c>
      <c r="B111" s="17" t="s">
        <v>1219</v>
      </c>
      <c r="C111" s="10">
        <v>39</v>
      </c>
      <c r="D111" s="11">
        <v>11</v>
      </c>
      <c r="E111" s="99">
        <v>27.454899999999999</v>
      </c>
      <c r="F111" s="100"/>
      <c r="G111" s="101">
        <v>14.5229</v>
      </c>
      <c r="H111" s="188" t="s">
        <v>907</v>
      </c>
      <c r="I111" s="11">
        <f t="shared" si="17"/>
        <v>0</v>
      </c>
      <c r="J111" s="10">
        <f t="shared" si="18"/>
        <v>5.6</v>
      </c>
      <c r="K111" s="11" t="s">
        <v>778</v>
      </c>
      <c r="L111" s="192" t="s">
        <v>52</v>
      </c>
      <c r="M111" s="10">
        <v>1.2</v>
      </c>
      <c r="N111" s="7"/>
      <c r="O111" s="7"/>
      <c r="P111" s="11"/>
      <c r="R111" s="85"/>
      <c r="T111" s="18" t="s">
        <v>132</v>
      </c>
    </row>
    <row r="112" spans="1:20">
      <c r="A112" t="s">
        <v>450</v>
      </c>
      <c r="B112" s="2" t="s">
        <v>1216</v>
      </c>
      <c r="C112" s="203">
        <v>25.383054999999999</v>
      </c>
      <c r="D112" s="204">
        <v>1.342713</v>
      </c>
      <c r="E112" s="10">
        <f>E101</f>
        <v>20.8</v>
      </c>
      <c r="F112" s="7">
        <f>F101</f>
        <v>14.9</v>
      </c>
      <c r="G112" s="11">
        <f>G101</f>
        <v>10.8</v>
      </c>
      <c r="H112" s="188" t="s">
        <v>908</v>
      </c>
      <c r="I112" s="11">
        <f t="shared" si="17"/>
        <v>0</v>
      </c>
      <c r="J112" s="10">
        <f t="shared" si="18"/>
        <v>5.6</v>
      </c>
      <c r="K112" s="11" t="s">
        <v>580</v>
      </c>
      <c r="L112" s="192" t="s">
        <v>48</v>
      </c>
      <c r="M112" s="10">
        <v>6.95</v>
      </c>
      <c r="N112" s="7"/>
      <c r="O112" s="7"/>
      <c r="P112" s="11"/>
      <c r="R112" s="85" t="s">
        <v>342</v>
      </c>
      <c r="S112" s="7"/>
      <c r="T112" s="12" t="s">
        <v>451</v>
      </c>
    </row>
    <row r="113" spans="1:20">
      <c r="A113" t="s">
        <v>760</v>
      </c>
      <c r="B113" s="17" t="s">
        <v>1220</v>
      </c>
      <c r="C113" s="203">
        <v>25.383054999999999</v>
      </c>
      <c r="D113" s="204">
        <f xml:space="preserve"> 0.0036786*365</f>
        <v>1.342689</v>
      </c>
      <c r="E113" s="10">
        <f>E101</f>
        <v>20.8</v>
      </c>
      <c r="F113" s="7">
        <f>F101</f>
        <v>14.9</v>
      </c>
      <c r="G113" s="11">
        <f>G101</f>
        <v>10.8</v>
      </c>
      <c r="H113" s="188" t="s">
        <v>908</v>
      </c>
      <c r="I113" s="11">
        <f t="shared" si="17"/>
        <v>0</v>
      </c>
      <c r="J113" s="10">
        <f t="shared" si="18"/>
        <v>5.6</v>
      </c>
      <c r="K113" s="11" t="s">
        <v>761</v>
      </c>
      <c r="L113" s="192" t="s">
        <v>48</v>
      </c>
      <c r="M113" s="10"/>
      <c r="N113" s="7"/>
      <c r="O113" s="7">
        <v>1.8</v>
      </c>
      <c r="P113" s="11"/>
      <c r="R113" s="85"/>
      <c r="S113" s="7"/>
      <c r="T113" s="12" t="s">
        <v>762</v>
      </c>
    </row>
    <row r="114" spans="1:20">
      <c r="A114" t="s">
        <v>779</v>
      </c>
      <c r="B114" s="17" t="s">
        <v>1221</v>
      </c>
      <c r="C114" s="10">
        <f>0.086*365</f>
        <v>31.389999999999997</v>
      </c>
      <c r="D114" s="11">
        <f>0.017*365</f>
        <v>6.2050000000000001</v>
      </c>
      <c r="E114" s="10">
        <f>E101</f>
        <v>20.8</v>
      </c>
      <c r="F114" s="7">
        <f>F101</f>
        <v>14.9</v>
      </c>
      <c r="G114" s="11">
        <f>G101</f>
        <v>10.8</v>
      </c>
      <c r="H114" s="188" t="s">
        <v>908</v>
      </c>
      <c r="I114" s="11">
        <f t="shared" si="17"/>
        <v>0</v>
      </c>
      <c r="J114" s="10">
        <v>8</v>
      </c>
      <c r="K114" s="11" t="s">
        <v>1025</v>
      </c>
      <c r="L114" s="192" t="s">
        <v>48</v>
      </c>
      <c r="M114" s="10"/>
      <c r="N114" s="7"/>
      <c r="O114" s="7">
        <f>0.5*1.2</f>
        <v>0.6</v>
      </c>
      <c r="P114" s="11"/>
      <c r="R114" s="85"/>
      <c r="S114" s="7"/>
      <c r="T114" s="12" t="s">
        <v>780</v>
      </c>
    </row>
    <row r="115" spans="1:20">
      <c r="A115" t="s">
        <v>434</v>
      </c>
      <c r="B115" s="2" t="s">
        <v>1222</v>
      </c>
      <c r="C115" s="203">
        <v>25.383054999999999</v>
      </c>
      <c r="D115" s="204">
        <v>1.342713</v>
      </c>
      <c r="E115" s="10">
        <f>E101</f>
        <v>20.8</v>
      </c>
      <c r="F115" s="7">
        <f>F101</f>
        <v>14.9</v>
      </c>
      <c r="G115" s="11">
        <f>G101</f>
        <v>10.8</v>
      </c>
      <c r="H115" s="188" t="s">
        <v>908</v>
      </c>
      <c r="I115" s="11">
        <f t="shared" si="17"/>
        <v>0</v>
      </c>
      <c r="J115" s="10">
        <f>$J$101</f>
        <v>5.6</v>
      </c>
      <c r="K115" s="11" t="s">
        <v>786</v>
      </c>
      <c r="L115" s="192" t="s">
        <v>48</v>
      </c>
      <c r="M115" s="10">
        <v>4.9000000000000004</v>
      </c>
      <c r="N115" s="7"/>
      <c r="O115" s="7"/>
      <c r="P115" s="11">
        <v>4.9000000000000004</v>
      </c>
      <c r="R115" s="85" t="s">
        <v>342</v>
      </c>
      <c r="S115" s="7"/>
      <c r="T115" s="12" t="s">
        <v>36</v>
      </c>
    </row>
    <row r="116" spans="1:20">
      <c r="A116" t="s">
        <v>434</v>
      </c>
      <c r="B116" s="2" t="s">
        <v>1216</v>
      </c>
      <c r="C116" s="203">
        <v>25.383054999999999</v>
      </c>
      <c r="D116" s="204">
        <v>1.342713</v>
      </c>
      <c r="E116" s="10">
        <f>E101</f>
        <v>20.8</v>
      </c>
      <c r="F116" s="7">
        <f>F101</f>
        <v>14.9</v>
      </c>
      <c r="G116" s="11">
        <f>G101</f>
        <v>10.8</v>
      </c>
      <c r="H116" s="188" t="s">
        <v>908</v>
      </c>
      <c r="I116" s="11">
        <f t="shared" si="17"/>
        <v>0</v>
      </c>
      <c r="J116" s="10">
        <f>$J$101</f>
        <v>5.6</v>
      </c>
      <c r="K116" s="11" t="s">
        <v>785</v>
      </c>
      <c r="L116" s="192" t="s">
        <v>48</v>
      </c>
      <c r="M116" s="10">
        <f>4.9+3.9</f>
        <v>8.8000000000000007</v>
      </c>
      <c r="N116" s="7"/>
      <c r="O116" s="7"/>
      <c r="P116" s="11">
        <v>4.9000000000000004</v>
      </c>
      <c r="R116" s="85" t="s">
        <v>342</v>
      </c>
      <c r="S116" s="7"/>
      <c r="T116" s="12" t="s">
        <v>479</v>
      </c>
    </row>
    <row r="117" spans="1:20">
      <c r="J117" s="10"/>
      <c r="K117" s="11"/>
      <c r="L117" s="192"/>
      <c r="M117" s="10"/>
      <c r="N117" s="7"/>
      <c r="O117" s="7"/>
      <c r="P117" s="11"/>
      <c r="R117" s="85"/>
      <c r="T117" s="18"/>
    </row>
    <row r="118" spans="1:20">
      <c r="A118" t="s">
        <v>772</v>
      </c>
      <c r="B118" s="2" t="s">
        <v>1150</v>
      </c>
      <c r="C118" s="203">
        <f>25.38+3.113</f>
        <v>28.492999999999999</v>
      </c>
      <c r="D118" s="204">
        <v>1.342713</v>
      </c>
      <c r="E118" s="10">
        <v>18.399999999999999</v>
      </c>
      <c r="F118" s="7">
        <v>13.2</v>
      </c>
      <c r="G118" s="11">
        <v>8.9</v>
      </c>
      <c r="H118" s="188" t="s">
        <v>908</v>
      </c>
      <c r="I118" s="11">
        <v>0</v>
      </c>
      <c r="J118" s="10"/>
      <c r="K118" s="11"/>
      <c r="L118" s="192" t="s">
        <v>48</v>
      </c>
      <c r="M118" s="10"/>
      <c r="N118" s="7"/>
      <c r="O118" s="7"/>
      <c r="P118" s="11"/>
      <c r="R118" s="85" t="s">
        <v>342</v>
      </c>
      <c r="S118" s="7"/>
      <c r="T118" s="12" t="s">
        <v>30</v>
      </c>
    </row>
    <row r="119" spans="1:20">
      <c r="A119" t="s">
        <v>1022</v>
      </c>
      <c r="B119" s="2" t="s">
        <v>1150</v>
      </c>
      <c r="C119" s="203">
        <v>25.383054999999999</v>
      </c>
      <c r="D119" s="204">
        <v>1.342713</v>
      </c>
      <c r="E119" s="10">
        <f>E118</f>
        <v>18.399999999999999</v>
      </c>
      <c r="F119" s="7">
        <f>F118</f>
        <v>13.2</v>
      </c>
      <c r="G119" s="11">
        <f>G118</f>
        <v>8.9</v>
      </c>
      <c r="H119" s="188" t="s">
        <v>908</v>
      </c>
      <c r="I119" s="11">
        <v>0</v>
      </c>
      <c r="J119" s="10"/>
      <c r="K119" s="11"/>
      <c r="L119" s="192" t="s">
        <v>48</v>
      </c>
      <c r="M119" s="10"/>
      <c r="N119" s="7"/>
      <c r="O119" s="7">
        <f>0.9*1.2</f>
        <v>1.08</v>
      </c>
      <c r="P119" s="11"/>
      <c r="R119" s="85" t="s">
        <v>342</v>
      </c>
      <c r="S119" s="7"/>
      <c r="T119" s="12" t="s">
        <v>27</v>
      </c>
    </row>
    <row r="120" spans="1:20">
      <c r="A120" t="s">
        <v>592</v>
      </c>
      <c r="B120" s="2" t="s">
        <v>1150</v>
      </c>
      <c r="C120" s="203">
        <f>25.38+3.113</f>
        <v>28.492999999999999</v>
      </c>
      <c r="D120" s="204">
        <v>1.342713</v>
      </c>
      <c r="E120" s="10">
        <v>21.4</v>
      </c>
      <c r="F120" s="7">
        <v>14.5</v>
      </c>
      <c r="G120" s="11">
        <v>8.9</v>
      </c>
      <c r="H120" s="188" t="s">
        <v>908</v>
      </c>
      <c r="I120" s="11">
        <f>$I$137</f>
        <v>0</v>
      </c>
      <c r="J120" s="10">
        <v>4.4000000000000004</v>
      </c>
      <c r="K120" s="11" t="s">
        <v>911</v>
      </c>
      <c r="L120" s="192" t="s">
        <v>48</v>
      </c>
      <c r="M120" s="10"/>
      <c r="N120" s="7"/>
      <c r="O120" s="7"/>
      <c r="P120" s="11"/>
      <c r="R120" s="85" t="s">
        <v>342</v>
      </c>
      <c r="S120" s="7"/>
      <c r="T120" s="12" t="s">
        <v>30</v>
      </c>
    </row>
    <row r="121" spans="1:20">
      <c r="A121" t="s">
        <v>867</v>
      </c>
      <c r="B121" s="17" t="s">
        <v>1151</v>
      </c>
      <c r="C121" s="203">
        <v>25.383054999999999</v>
      </c>
      <c r="D121" s="204">
        <v>1.342713</v>
      </c>
      <c r="E121" s="10">
        <f>E120</f>
        <v>21.4</v>
      </c>
      <c r="F121" s="7">
        <f>F120</f>
        <v>14.5</v>
      </c>
      <c r="G121" s="11">
        <f>G120</f>
        <v>8.9</v>
      </c>
      <c r="H121" s="188" t="s">
        <v>908</v>
      </c>
      <c r="I121" s="11">
        <f>$I$137</f>
        <v>0</v>
      </c>
      <c r="J121" s="10">
        <f>$J$120</f>
        <v>4.4000000000000004</v>
      </c>
      <c r="K121" s="11" t="s">
        <v>868</v>
      </c>
      <c r="L121" s="192" t="s">
        <v>48</v>
      </c>
      <c r="M121" s="10">
        <v>4.95</v>
      </c>
      <c r="N121" s="7"/>
      <c r="O121" s="7"/>
      <c r="P121" s="11"/>
      <c r="R121" s="85" t="s">
        <v>342</v>
      </c>
      <c r="S121" s="7"/>
      <c r="T121" s="12" t="s">
        <v>949</v>
      </c>
    </row>
    <row r="122" spans="1:20">
      <c r="A122" t="s">
        <v>867</v>
      </c>
      <c r="B122" s="17" t="s">
        <v>1152</v>
      </c>
      <c r="C122" s="203">
        <v>25.383054999999999</v>
      </c>
      <c r="D122" s="204">
        <v>1.342713</v>
      </c>
      <c r="E122" s="10">
        <f>E120</f>
        <v>21.4</v>
      </c>
      <c r="F122" s="7">
        <f>F120</f>
        <v>14.5</v>
      </c>
      <c r="G122" s="11">
        <f>G120</f>
        <v>8.9</v>
      </c>
      <c r="H122" s="188" t="s">
        <v>908</v>
      </c>
      <c r="I122" s="11">
        <f>$I$137</f>
        <v>0</v>
      </c>
      <c r="J122" s="10">
        <f>$J$120</f>
        <v>4.4000000000000004</v>
      </c>
      <c r="K122" s="11" t="s">
        <v>889</v>
      </c>
      <c r="L122" s="192" t="s">
        <v>48</v>
      </c>
      <c r="M122" s="10">
        <v>4.95</v>
      </c>
      <c r="N122" s="7">
        <v>5</v>
      </c>
      <c r="O122" s="7"/>
      <c r="P122" s="11"/>
      <c r="R122" s="85" t="s">
        <v>342</v>
      </c>
      <c r="S122" s="7"/>
      <c r="T122" s="12" t="s">
        <v>939</v>
      </c>
    </row>
    <row r="123" spans="1:20">
      <c r="A123" t="s">
        <v>3</v>
      </c>
      <c r="B123" s="17" t="s">
        <v>1153</v>
      </c>
      <c r="C123" s="203">
        <v>25.383054999999999</v>
      </c>
      <c r="D123" s="204">
        <v>1.342713</v>
      </c>
      <c r="E123" s="10">
        <f>E120</f>
        <v>21.4</v>
      </c>
      <c r="F123" s="7">
        <f>F120</f>
        <v>14.5</v>
      </c>
      <c r="G123" s="11">
        <f>G120</f>
        <v>8.9</v>
      </c>
      <c r="H123" s="188" t="s">
        <v>908</v>
      </c>
      <c r="I123" s="11">
        <f>$I$137</f>
        <v>0</v>
      </c>
      <c r="J123" s="10">
        <v>7</v>
      </c>
      <c r="K123" s="11" t="s">
        <v>784</v>
      </c>
      <c r="L123" s="192" t="s">
        <v>48</v>
      </c>
      <c r="M123" s="10"/>
      <c r="N123" s="7"/>
      <c r="O123" s="7">
        <f>0.9*1.2</f>
        <v>1.08</v>
      </c>
      <c r="P123" s="11"/>
      <c r="R123" s="85" t="s">
        <v>342</v>
      </c>
      <c r="S123" s="7"/>
      <c r="T123" s="12" t="s">
        <v>27</v>
      </c>
    </row>
    <row r="124" spans="1:20">
      <c r="A124" t="s">
        <v>981</v>
      </c>
      <c r="B124" t="s">
        <v>1154</v>
      </c>
      <c r="C124" s="10">
        <f>0.090405401*365</f>
        <v>32.997971364999998</v>
      </c>
      <c r="D124" s="11">
        <f>0.004782265 *365</f>
        <v>1.7455267249999999</v>
      </c>
      <c r="E124" s="10">
        <f t="shared" ref="E124:G125" si="19">E120</f>
        <v>21.4</v>
      </c>
      <c r="F124" s="7">
        <f t="shared" si="19"/>
        <v>14.5</v>
      </c>
      <c r="G124" s="11">
        <f t="shared" si="19"/>
        <v>8.9</v>
      </c>
      <c r="H124" s="188" t="s">
        <v>908</v>
      </c>
      <c r="I124" s="11">
        <v>0</v>
      </c>
      <c r="J124" s="10"/>
      <c r="K124" s="11"/>
      <c r="L124" s="192" t="s">
        <v>48</v>
      </c>
      <c r="M124" s="10"/>
      <c r="N124" s="7">
        <f>1.8*1.2</f>
        <v>2.16</v>
      </c>
      <c r="O124" s="7"/>
      <c r="P124" s="11"/>
      <c r="R124" s="85" t="s">
        <v>342</v>
      </c>
      <c r="S124" s="7"/>
      <c r="T124" s="12" t="s">
        <v>983</v>
      </c>
    </row>
    <row r="125" spans="1:20">
      <c r="A125" t="s">
        <v>912</v>
      </c>
      <c r="B125" s="17" t="s">
        <v>1155</v>
      </c>
      <c r="C125" s="203">
        <v>25.383054999999999</v>
      </c>
      <c r="D125" s="204">
        <v>1.342713</v>
      </c>
      <c r="E125" s="10">
        <f t="shared" si="19"/>
        <v>21.4</v>
      </c>
      <c r="F125" s="7">
        <f t="shared" si="19"/>
        <v>14.5</v>
      </c>
      <c r="G125" s="11">
        <f t="shared" si="19"/>
        <v>8.9</v>
      </c>
      <c r="H125" s="188" t="s">
        <v>908</v>
      </c>
      <c r="I125" s="11">
        <f t="shared" ref="I125:I135" si="20">$I$137</f>
        <v>0</v>
      </c>
      <c r="J125" s="10">
        <f>$J$120</f>
        <v>4.4000000000000004</v>
      </c>
      <c r="K125" s="11" t="s">
        <v>914</v>
      </c>
      <c r="L125" s="192" t="s">
        <v>48</v>
      </c>
      <c r="M125" s="10"/>
      <c r="N125" s="7">
        <v>5</v>
      </c>
      <c r="O125" s="7">
        <f>1.5*1.2</f>
        <v>1.7999999999999998</v>
      </c>
      <c r="P125" s="11"/>
      <c r="R125" s="85" t="s">
        <v>342</v>
      </c>
      <c r="S125" s="7"/>
      <c r="T125" s="12" t="s">
        <v>915</v>
      </c>
    </row>
    <row r="126" spans="1:20">
      <c r="A126" t="s">
        <v>466</v>
      </c>
      <c r="B126" s="2" t="s">
        <v>1156</v>
      </c>
      <c r="C126" s="203">
        <v>25.383054999999999</v>
      </c>
      <c r="D126" s="204">
        <v>1.342713</v>
      </c>
      <c r="E126" s="10">
        <f>E120</f>
        <v>21.4</v>
      </c>
      <c r="F126" s="7">
        <f>F120</f>
        <v>14.5</v>
      </c>
      <c r="G126" s="11">
        <f>G120</f>
        <v>8.9</v>
      </c>
      <c r="H126" s="188" t="s">
        <v>908</v>
      </c>
      <c r="I126" s="11">
        <f t="shared" si="20"/>
        <v>0</v>
      </c>
      <c r="J126" s="10">
        <f t="shared" ref="J126:J135" si="21">$J$120</f>
        <v>4.4000000000000004</v>
      </c>
      <c r="K126" s="11" t="s">
        <v>467</v>
      </c>
      <c r="L126" s="192" t="s">
        <v>48</v>
      </c>
      <c r="M126" s="10">
        <v>4</v>
      </c>
      <c r="N126" s="7"/>
      <c r="O126" s="7">
        <f>0.7*1.2</f>
        <v>0.84</v>
      </c>
      <c r="P126" s="11"/>
      <c r="R126" s="85" t="s">
        <v>342</v>
      </c>
      <c r="S126" s="7"/>
      <c r="T126" s="12" t="s">
        <v>468</v>
      </c>
    </row>
    <row r="127" spans="1:20">
      <c r="A127" t="s">
        <v>24</v>
      </c>
      <c r="B127" t="s">
        <v>1157</v>
      </c>
      <c r="C127" s="10">
        <v>39</v>
      </c>
      <c r="D127" s="11">
        <v>11</v>
      </c>
      <c r="E127" s="99">
        <v>35.0625</v>
      </c>
      <c r="F127" s="100"/>
      <c r="G127" s="101">
        <v>3</v>
      </c>
      <c r="H127" s="188" t="s">
        <v>907</v>
      </c>
      <c r="I127" s="11">
        <f t="shared" si="20"/>
        <v>0</v>
      </c>
      <c r="J127" s="10">
        <f t="shared" si="21"/>
        <v>4.4000000000000004</v>
      </c>
      <c r="K127" s="11" t="s">
        <v>778</v>
      </c>
      <c r="L127" s="192" t="s">
        <v>58</v>
      </c>
      <c r="M127" s="10">
        <v>1.2</v>
      </c>
      <c r="N127" s="7"/>
      <c r="O127" s="7"/>
      <c r="P127" s="11"/>
      <c r="R127" s="85" t="s">
        <v>342</v>
      </c>
      <c r="S127" s="7"/>
      <c r="T127" s="18" t="s">
        <v>31</v>
      </c>
    </row>
    <row r="128" spans="1:20">
      <c r="A128" t="s">
        <v>374</v>
      </c>
      <c r="B128" s="17" t="s">
        <v>1158</v>
      </c>
      <c r="C128" s="10">
        <v>37.49</v>
      </c>
      <c r="D128" s="11">
        <v>8.8000000000000007</v>
      </c>
      <c r="E128" s="93">
        <v>12.6836</v>
      </c>
      <c r="F128" s="94">
        <f>E128</f>
        <v>12.6836</v>
      </c>
      <c r="G128" s="95">
        <f>E128</f>
        <v>12.6836</v>
      </c>
      <c r="H128" s="188" t="s">
        <v>907</v>
      </c>
      <c r="I128" s="11">
        <f t="shared" si="20"/>
        <v>0</v>
      </c>
      <c r="J128" s="10">
        <f t="shared" si="21"/>
        <v>4.4000000000000004</v>
      </c>
      <c r="K128" s="11" t="s">
        <v>778</v>
      </c>
      <c r="L128" s="192" t="s">
        <v>48</v>
      </c>
      <c r="M128" s="10">
        <v>1.2</v>
      </c>
      <c r="N128" s="7"/>
      <c r="O128" s="7"/>
      <c r="P128" s="11"/>
      <c r="R128" s="85" t="s">
        <v>342</v>
      </c>
      <c r="T128" s="18" t="s">
        <v>375</v>
      </c>
    </row>
    <row r="129" spans="1:20">
      <c r="A129" t="s">
        <v>374</v>
      </c>
      <c r="B129" s="17" t="s">
        <v>1159</v>
      </c>
      <c r="C129" s="10">
        <v>37.49</v>
      </c>
      <c r="D129" s="11">
        <v>8.8000000000000007</v>
      </c>
      <c r="E129" s="96">
        <v>17.347200000000001</v>
      </c>
      <c r="F129" s="97">
        <v>13.303100000000001</v>
      </c>
      <c r="G129" s="98">
        <v>10.9079</v>
      </c>
      <c r="H129" s="188" t="s">
        <v>907</v>
      </c>
      <c r="I129" s="11">
        <f t="shared" si="20"/>
        <v>0</v>
      </c>
      <c r="J129" s="10">
        <f t="shared" si="21"/>
        <v>4.4000000000000004</v>
      </c>
      <c r="K129" s="11" t="s">
        <v>778</v>
      </c>
      <c r="L129" s="192" t="s">
        <v>48</v>
      </c>
      <c r="M129" s="10">
        <v>1.2</v>
      </c>
      <c r="N129" s="7"/>
      <c r="O129" s="7"/>
      <c r="P129" s="11"/>
      <c r="R129" s="85" t="s">
        <v>342</v>
      </c>
      <c r="T129" s="18" t="s">
        <v>375</v>
      </c>
    </row>
    <row r="130" spans="1:20">
      <c r="A130" t="s">
        <v>24</v>
      </c>
      <c r="B130" s="17" t="s">
        <v>1160</v>
      </c>
      <c r="C130" s="10">
        <v>39</v>
      </c>
      <c r="D130" s="11">
        <v>11</v>
      </c>
      <c r="E130" s="99">
        <v>27.454899999999999</v>
      </c>
      <c r="F130" s="100"/>
      <c r="G130" s="101">
        <v>14.5229</v>
      </c>
      <c r="H130" s="188" t="s">
        <v>907</v>
      </c>
      <c r="I130" s="11">
        <f t="shared" si="20"/>
        <v>0</v>
      </c>
      <c r="J130" s="10">
        <f t="shared" si="21"/>
        <v>4.4000000000000004</v>
      </c>
      <c r="K130" s="11" t="s">
        <v>778</v>
      </c>
      <c r="L130" s="192" t="s">
        <v>52</v>
      </c>
      <c r="M130" s="10">
        <v>1.2</v>
      </c>
      <c r="N130" s="7"/>
      <c r="O130" s="7"/>
      <c r="P130" s="11"/>
      <c r="R130" s="85"/>
      <c r="T130" s="18" t="s">
        <v>132</v>
      </c>
    </row>
    <row r="131" spans="1:20">
      <c r="A131" t="s">
        <v>450</v>
      </c>
      <c r="B131" s="2" t="s">
        <v>1156</v>
      </c>
      <c r="C131" s="203">
        <v>25.383054999999999</v>
      </c>
      <c r="D131" s="204">
        <v>1.342713</v>
      </c>
      <c r="E131" s="10">
        <f>E120</f>
        <v>21.4</v>
      </c>
      <c r="F131" s="7">
        <f>F120</f>
        <v>14.5</v>
      </c>
      <c r="G131" s="11">
        <f>G120</f>
        <v>8.9</v>
      </c>
      <c r="H131" s="188" t="s">
        <v>908</v>
      </c>
      <c r="I131" s="11">
        <f t="shared" si="20"/>
        <v>0</v>
      </c>
      <c r="J131" s="10">
        <f t="shared" si="21"/>
        <v>4.4000000000000004</v>
      </c>
      <c r="K131" s="11" t="s">
        <v>580</v>
      </c>
      <c r="L131" s="192" t="s">
        <v>48</v>
      </c>
      <c r="M131" s="10">
        <v>6.95</v>
      </c>
      <c r="N131" s="7"/>
      <c r="O131" s="7"/>
      <c r="P131" s="11"/>
      <c r="R131" s="85" t="s">
        <v>342</v>
      </c>
      <c r="S131" s="7"/>
      <c r="T131" s="12" t="s">
        <v>451</v>
      </c>
    </row>
    <row r="132" spans="1:20">
      <c r="A132" t="s">
        <v>760</v>
      </c>
      <c r="B132" s="17" t="s">
        <v>1161</v>
      </c>
      <c r="C132" s="203">
        <v>25.383054999999999</v>
      </c>
      <c r="D132" s="204">
        <f xml:space="preserve"> 0.0036786*365</f>
        <v>1.342689</v>
      </c>
      <c r="E132" s="10">
        <f>E120</f>
        <v>21.4</v>
      </c>
      <c r="F132" s="7">
        <f>F120</f>
        <v>14.5</v>
      </c>
      <c r="G132" s="11">
        <f>G120</f>
        <v>8.9</v>
      </c>
      <c r="H132" s="188" t="s">
        <v>908</v>
      </c>
      <c r="I132" s="11">
        <f t="shared" si="20"/>
        <v>0</v>
      </c>
      <c r="J132" s="10">
        <f t="shared" si="21"/>
        <v>4.4000000000000004</v>
      </c>
      <c r="K132" s="11" t="s">
        <v>761</v>
      </c>
      <c r="L132" s="192" t="s">
        <v>48</v>
      </c>
      <c r="M132" s="10"/>
      <c r="N132" s="7"/>
      <c r="O132" s="7">
        <v>1.8</v>
      </c>
      <c r="P132" s="11"/>
      <c r="R132" s="85"/>
      <c r="S132" s="7"/>
      <c r="T132" s="12" t="s">
        <v>762</v>
      </c>
    </row>
    <row r="133" spans="1:20">
      <c r="A133" t="s">
        <v>779</v>
      </c>
      <c r="B133" s="17" t="s">
        <v>1162</v>
      </c>
      <c r="C133" s="10">
        <f>0.086*365</f>
        <v>31.389999999999997</v>
      </c>
      <c r="D133" s="11">
        <f>0.017*365</f>
        <v>6.2050000000000001</v>
      </c>
      <c r="E133" s="10">
        <f>E120</f>
        <v>21.4</v>
      </c>
      <c r="F133" s="7">
        <f>F120</f>
        <v>14.5</v>
      </c>
      <c r="G133" s="11">
        <f>G120</f>
        <v>8.9</v>
      </c>
      <c r="H133" s="188" t="s">
        <v>908</v>
      </c>
      <c r="I133" s="11">
        <f t="shared" si="20"/>
        <v>0</v>
      </c>
      <c r="J133" s="10">
        <v>8</v>
      </c>
      <c r="K133" s="11" t="s">
        <v>1025</v>
      </c>
      <c r="L133" s="192" t="s">
        <v>48</v>
      </c>
      <c r="M133" s="10"/>
      <c r="N133" s="7"/>
      <c r="O133" s="7">
        <f>0.5*1.2</f>
        <v>0.6</v>
      </c>
      <c r="P133" s="11"/>
      <c r="R133" s="85"/>
      <c r="S133" s="7"/>
      <c r="T133" s="12" t="s">
        <v>780</v>
      </c>
    </row>
    <row r="134" spans="1:20">
      <c r="A134" t="s">
        <v>434</v>
      </c>
      <c r="B134" s="2" t="s">
        <v>1163</v>
      </c>
      <c r="C134" s="203">
        <v>25.383054999999999</v>
      </c>
      <c r="D134" s="204">
        <v>1.342713</v>
      </c>
      <c r="E134" s="10">
        <f>E120</f>
        <v>21.4</v>
      </c>
      <c r="F134" s="7">
        <f>F120</f>
        <v>14.5</v>
      </c>
      <c r="G134" s="11">
        <f>G120</f>
        <v>8.9</v>
      </c>
      <c r="H134" s="188" t="s">
        <v>908</v>
      </c>
      <c r="I134" s="11">
        <f t="shared" si="20"/>
        <v>0</v>
      </c>
      <c r="J134" s="10">
        <f t="shared" si="21"/>
        <v>4.4000000000000004</v>
      </c>
      <c r="K134" s="11" t="s">
        <v>786</v>
      </c>
      <c r="L134" s="192" t="s">
        <v>48</v>
      </c>
      <c r="M134" s="10">
        <v>4.9000000000000004</v>
      </c>
      <c r="N134" s="7"/>
      <c r="O134" s="7"/>
      <c r="P134" s="11">
        <v>4.9000000000000004</v>
      </c>
      <c r="R134" s="85" t="s">
        <v>342</v>
      </c>
      <c r="S134" s="7"/>
      <c r="T134" s="12" t="s">
        <v>36</v>
      </c>
    </row>
    <row r="135" spans="1:20">
      <c r="A135" t="s">
        <v>434</v>
      </c>
      <c r="B135" s="2" t="s">
        <v>1156</v>
      </c>
      <c r="C135" s="203">
        <v>25.383054999999999</v>
      </c>
      <c r="D135" s="204">
        <v>1.342713</v>
      </c>
      <c r="E135" s="10">
        <f>E120</f>
        <v>21.4</v>
      </c>
      <c r="F135" s="7">
        <f>F120</f>
        <v>14.5</v>
      </c>
      <c r="G135" s="11">
        <f>G120</f>
        <v>8.9</v>
      </c>
      <c r="H135" s="188" t="s">
        <v>908</v>
      </c>
      <c r="I135" s="11">
        <f t="shared" si="20"/>
        <v>0</v>
      </c>
      <c r="J135" s="10">
        <f t="shared" si="21"/>
        <v>4.4000000000000004</v>
      </c>
      <c r="K135" s="11" t="s">
        <v>785</v>
      </c>
      <c r="L135" s="192" t="s">
        <v>48</v>
      </c>
      <c r="M135" s="10">
        <f>4.9+3.9</f>
        <v>8.8000000000000007</v>
      </c>
      <c r="N135" s="7"/>
      <c r="O135" s="7"/>
      <c r="P135" s="11">
        <v>4.9000000000000004</v>
      </c>
      <c r="R135" s="85" t="s">
        <v>342</v>
      </c>
      <c r="S135" s="7"/>
      <c r="T135" s="12" t="s">
        <v>479</v>
      </c>
    </row>
    <row r="136" spans="1:20">
      <c r="J136" s="10"/>
      <c r="K136" s="11"/>
      <c r="L136" s="192"/>
      <c r="M136" s="10"/>
      <c r="N136" s="7"/>
      <c r="O136" s="7"/>
      <c r="P136" s="11"/>
      <c r="R136" s="85"/>
      <c r="T136" s="18"/>
    </row>
    <row r="137" spans="1:20">
      <c r="A137" t="s">
        <v>772</v>
      </c>
      <c r="B137" s="2" t="s">
        <v>930</v>
      </c>
      <c r="C137" s="203">
        <f>25.38+3.113</f>
        <v>28.492999999999999</v>
      </c>
      <c r="D137" s="204">
        <v>1.342713</v>
      </c>
      <c r="E137" s="10">
        <v>20.6</v>
      </c>
      <c r="F137" s="7">
        <v>15.4</v>
      </c>
      <c r="G137" s="11">
        <v>12</v>
      </c>
      <c r="H137" s="188" t="s">
        <v>908</v>
      </c>
      <c r="I137" s="11">
        <v>0</v>
      </c>
      <c r="J137" s="10"/>
      <c r="K137" s="11"/>
      <c r="L137" s="192" t="s">
        <v>48</v>
      </c>
      <c r="M137" s="10"/>
      <c r="N137" s="7"/>
      <c r="O137" s="7"/>
      <c r="P137" s="11"/>
      <c r="R137" s="85" t="s">
        <v>342</v>
      </c>
      <c r="S137" s="7"/>
      <c r="T137" s="12" t="s">
        <v>30</v>
      </c>
    </row>
    <row r="138" spans="1:20">
      <c r="A138" t="s">
        <v>1022</v>
      </c>
      <c r="B138" s="2" t="s">
        <v>930</v>
      </c>
      <c r="C138" s="203">
        <v>25.383054999999999</v>
      </c>
      <c r="D138" s="204">
        <v>1.342713</v>
      </c>
      <c r="E138" s="10">
        <f>E137</f>
        <v>20.6</v>
      </c>
      <c r="F138" s="7">
        <f>F137</f>
        <v>15.4</v>
      </c>
      <c r="G138" s="11">
        <f>G137</f>
        <v>12</v>
      </c>
      <c r="H138" s="188" t="s">
        <v>908</v>
      </c>
      <c r="I138" s="11">
        <v>0</v>
      </c>
      <c r="J138" s="10"/>
      <c r="K138" s="11"/>
      <c r="L138" s="192" t="s">
        <v>48</v>
      </c>
      <c r="M138" s="10"/>
      <c r="N138" s="7"/>
      <c r="O138" s="7">
        <f>0.9*1.2</f>
        <v>1.08</v>
      </c>
      <c r="P138" s="11"/>
      <c r="R138" s="85" t="s">
        <v>342</v>
      </c>
      <c r="S138" s="7"/>
      <c r="T138" s="12" t="s">
        <v>27</v>
      </c>
    </row>
    <row r="139" spans="1:20">
      <c r="A139" t="s">
        <v>592</v>
      </c>
      <c r="B139" s="2" t="s">
        <v>930</v>
      </c>
      <c r="C139" s="203">
        <f>25.38+3.113</f>
        <v>28.492999999999999</v>
      </c>
      <c r="D139" s="204">
        <v>1.342713</v>
      </c>
      <c r="E139" s="10">
        <v>23.4</v>
      </c>
      <c r="F139" s="7">
        <v>17.2</v>
      </c>
      <c r="G139" s="11">
        <v>12.5</v>
      </c>
      <c r="H139" s="188" t="s">
        <v>908</v>
      </c>
      <c r="I139" s="11">
        <f>$I$137</f>
        <v>0</v>
      </c>
      <c r="J139" s="10">
        <v>6.3</v>
      </c>
      <c r="K139" s="11" t="s">
        <v>911</v>
      </c>
      <c r="L139" s="192" t="s">
        <v>48</v>
      </c>
      <c r="M139" s="10"/>
      <c r="N139" s="7"/>
      <c r="O139" s="7"/>
      <c r="P139" s="11"/>
      <c r="R139" s="85" t="s">
        <v>342</v>
      </c>
      <c r="S139" s="7"/>
      <c r="T139" s="12" t="s">
        <v>30</v>
      </c>
    </row>
    <row r="140" spans="1:20">
      <c r="A140" t="s">
        <v>867</v>
      </c>
      <c r="B140" s="17" t="s">
        <v>933</v>
      </c>
      <c r="C140" s="203">
        <f>0.069542*365</f>
        <v>25.382830000000002</v>
      </c>
      <c r="D140" s="204">
        <f>0.003678*365</f>
        <v>1.3424700000000001</v>
      </c>
      <c r="E140" s="10">
        <f>E139</f>
        <v>23.4</v>
      </c>
      <c r="F140" s="7">
        <f>F139</f>
        <v>17.2</v>
      </c>
      <c r="G140" s="11">
        <f>G139</f>
        <v>12.5</v>
      </c>
      <c r="H140" s="188" t="s">
        <v>908</v>
      </c>
      <c r="I140" s="11">
        <f>$I$137</f>
        <v>0</v>
      </c>
      <c r="J140" s="10">
        <f>$J$139</f>
        <v>6.3</v>
      </c>
      <c r="K140" s="11" t="s">
        <v>868</v>
      </c>
      <c r="L140" s="192" t="s">
        <v>48</v>
      </c>
      <c r="M140" s="10">
        <v>4.95</v>
      </c>
      <c r="N140" s="7"/>
      <c r="O140" s="7"/>
      <c r="P140" s="11"/>
      <c r="R140" s="85" t="s">
        <v>342</v>
      </c>
      <c r="S140" s="7"/>
      <c r="T140" s="12" t="s">
        <v>949</v>
      </c>
    </row>
    <row r="141" spans="1:20">
      <c r="A141" t="s">
        <v>867</v>
      </c>
      <c r="B141" s="17" t="s">
        <v>895</v>
      </c>
      <c r="C141" s="203">
        <f>0.069542*365</f>
        <v>25.382830000000002</v>
      </c>
      <c r="D141" s="204">
        <f>0.003678*365</f>
        <v>1.3424700000000001</v>
      </c>
      <c r="E141" s="10">
        <f>E139</f>
        <v>23.4</v>
      </c>
      <c r="F141" s="7">
        <f>F139</f>
        <v>17.2</v>
      </c>
      <c r="G141" s="11">
        <f>G139</f>
        <v>12.5</v>
      </c>
      <c r="H141" s="188" t="s">
        <v>908</v>
      </c>
      <c r="I141" s="11">
        <f>$I$137</f>
        <v>0</v>
      </c>
      <c r="J141" s="10">
        <f>$J$139</f>
        <v>6.3</v>
      </c>
      <c r="K141" s="11" t="s">
        <v>889</v>
      </c>
      <c r="L141" s="192" t="s">
        <v>48</v>
      </c>
      <c r="M141" s="10">
        <v>4.95</v>
      </c>
      <c r="N141" s="7">
        <v>5</v>
      </c>
      <c r="O141" s="7"/>
      <c r="P141" s="11"/>
      <c r="R141" s="85" t="s">
        <v>342</v>
      </c>
      <c r="S141" s="7"/>
      <c r="T141" s="12" t="s">
        <v>939</v>
      </c>
    </row>
    <row r="142" spans="1:20">
      <c r="A142" t="s">
        <v>3</v>
      </c>
      <c r="B142" s="17" t="s">
        <v>896</v>
      </c>
      <c r="C142" s="203">
        <v>25.383054999999999</v>
      </c>
      <c r="D142" s="204">
        <v>1.342713</v>
      </c>
      <c r="E142" s="10">
        <f>E139</f>
        <v>23.4</v>
      </c>
      <c r="F142" s="7">
        <f>F139</f>
        <v>17.2</v>
      </c>
      <c r="G142" s="11">
        <f>G139</f>
        <v>12.5</v>
      </c>
      <c r="H142" s="188" t="s">
        <v>908</v>
      </c>
      <c r="I142" s="11">
        <f>$I$137</f>
        <v>0</v>
      </c>
      <c r="J142" s="10">
        <v>7</v>
      </c>
      <c r="K142" s="11" t="s">
        <v>784</v>
      </c>
      <c r="L142" s="192" t="s">
        <v>48</v>
      </c>
      <c r="M142" s="10"/>
      <c r="N142" s="7"/>
      <c r="O142" s="7">
        <f>0.9*1.2</f>
        <v>1.08</v>
      </c>
      <c r="P142" s="11"/>
      <c r="R142" s="85" t="s">
        <v>342</v>
      </c>
      <c r="S142" s="7"/>
      <c r="T142" s="12" t="s">
        <v>27</v>
      </c>
    </row>
    <row r="143" spans="1:20">
      <c r="A143" t="s">
        <v>981</v>
      </c>
      <c r="B143" t="s">
        <v>1123</v>
      </c>
      <c r="C143" s="10">
        <f>0.090405401*365</f>
        <v>32.997971364999998</v>
      </c>
      <c r="D143" s="11">
        <f>0.004782265 *365</f>
        <v>1.7455267249999999</v>
      </c>
      <c r="E143" s="10">
        <f t="shared" ref="E143:G144" si="22">E139</f>
        <v>23.4</v>
      </c>
      <c r="F143" s="7">
        <f t="shared" si="22"/>
        <v>17.2</v>
      </c>
      <c r="G143" s="11">
        <f t="shared" si="22"/>
        <v>12.5</v>
      </c>
      <c r="H143" s="188" t="s">
        <v>908</v>
      </c>
      <c r="I143" s="11">
        <v>0</v>
      </c>
      <c r="J143" s="10"/>
      <c r="K143" s="11"/>
      <c r="L143" s="192" t="s">
        <v>48</v>
      </c>
      <c r="M143" s="10"/>
      <c r="N143" s="7">
        <f>1.8*1.2</f>
        <v>2.16</v>
      </c>
      <c r="O143" s="7"/>
      <c r="P143" s="11"/>
      <c r="R143" s="85" t="s">
        <v>342</v>
      </c>
      <c r="S143" s="7"/>
      <c r="T143" s="12" t="s">
        <v>983</v>
      </c>
    </row>
    <row r="144" spans="1:20">
      <c r="A144" t="s">
        <v>912</v>
      </c>
      <c r="B144" s="17" t="s">
        <v>913</v>
      </c>
      <c r="C144" s="203">
        <v>25.383054999999999</v>
      </c>
      <c r="D144" s="204">
        <v>1.342713</v>
      </c>
      <c r="E144" s="10">
        <f t="shared" si="22"/>
        <v>23.4</v>
      </c>
      <c r="F144" s="7">
        <f t="shared" si="22"/>
        <v>17.2</v>
      </c>
      <c r="G144" s="11">
        <f t="shared" si="22"/>
        <v>12.5</v>
      </c>
      <c r="H144" s="188" t="s">
        <v>908</v>
      </c>
      <c r="I144" s="11">
        <f t="shared" ref="I144:I154" si="23">$I$137</f>
        <v>0</v>
      </c>
      <c r="J144" s="10">
        <f t="shared" ref="J144:J151" si="24">$J$139</f>
        <v>6.3</v>
      </c>
      <c r="K144" s="11" t="s">
        <v>914</v>
      </c>
      <c r="L144" s="192" t="s">
        <v>48</v>
      </c>
      <c r="M144" s="10"/>
      <c r="N144" s="7">
        <v>5</v>
      </c>
      <c r="O144" s="7">
        <f>1.5*1.2</f>
        <v>1.7999999999999998</v>
      </c>
      <c r="P144" s="11"/>
      <c r="R144" s="85" t="s">
        <v>342</v>
      </c>
      <c r="S144" s="7"/>
      <c r="T144" s="12" t="s">
        <v>915</v>
      </c>
    </row>
    <row r="145" spans="1:20">
      <c r="A145" t="s">
        <v>466</v>
      </c>
      <c r="B145" s="2" t="s">
        <v>900</v>
      </c>
      <c r="C145" s="203">
        <v>25.383054999999999</v>
      </c>
      <c r="D145" s="204">
        <v>1.342713</v>
      </c>
      <c r="E145" s="10">
        <f>E139</f>
        <v>23.4</v>
      </c>
      <c r="F145" s="7">
        <f>F139</f>
        <v>17.2</v>
      </c>
      <c r="G145" s="11">
        <f>G139</f>
        <v>12.5</v>
      </c>
      <c r="H145" s="188" t="s">
        <v>908</v>
      </c>
      <c r="I145" s="11">
        <f t="shared" si="23"/>
        <v>0</v>
      </c>
      <c r="J145" s="10">
        <f t="shared" si="24"/>
        <v>6.3</v>
      </c>
      <c r="K145" s="11" t="s">
        <v>467</v>
      </c>
      <c r="L145" s="192" t="s">
        <v>48</v>
      </c>
      <c r="M145" s="10">
        <v>4</v>
      </c>
      <c r="N145" s="7"/>
      <c r="O145" s="7">
        <f>0.7*1.2</f>
        <v>0.84</v>
      </c>
      <c r="P145" s="11"/>
      <c r="R145" s="85" t="s">
        <v>342</v>
      </c>
      <c r="S145" s="7"/>
      <c r="T145" s="12" t="s">
        <v>468</v>
      </c>
    </row>
    <row r="146" spans="1:20">
      <c r="A146" t="s">
        <v>24</v>
      </c>
      <c r="B146" t="s">
        <v>897</v>
      </c>
      <c r="C146" s="10">
        <v>39</v>
      </c>
      <c r="D146" s="11">
        <v>11</v>
      </c>
      <c r="E146" s="99">
        <v>35.0625</v>
      </c>
      <c r="F146" s="100"/>
      <c r="G146" s="101">
        <v>3</v>
      </c>
      <c r="H146" s="188" t="s">
        <v>907</v>
      </c>
      <c r="I146" s="11">
        <f t="shared" si="23"/>
        <v>0</v>
      </c>
      <c r="J146" s="10">
        <f t="shared" si="24"/>
        <v>6.3</v>
      </c>
      <c r="K146" s="11" t="s">
        <v>778</v>
      </c>
      <c r="L146" s="192" t="s">
        <v>58</v>
      </c>
      <c r="M146" s="10">
        <v>1.2</v>
      </c>
      <c r="N146" s="7"/>
      <c r="O146" s="7"/>
      <c r="P146" s="11"/>
      <c r="R146" s="85" t="s">
        <v>342</v>
      </c>
      <c r="S146" s="7"/>
      <c r="T146" s="18" t="s">
        <v>31</v>
      </c>
    </row>
    <row r="147" spans="1:20">
      <c r="A147" t="s">
        <v>374</v>
      </c>
      <c r="B147" s="17" t="s">
        <v>1050</v>
      </c>
      <c r="C147" s="10">
        <v>37.49</v>
      </c>
      <c r="D147" s="11">
        <v>8.8000000000000007</v>
      </c>
      <c r="E147" s="93">
        <v>12.6836</v>
      </c>
      <c r="F147" s="94">
        <f>E147</f>
        <v>12.6836</v>
      </c>
      <c r="G147" s="95">
        <f>E147</f>
        <v>12.6836</v>
      </c>
      <c r="H147" s="188" t="s">
        <v>907</v>
      </c>
      <c r="I147" s="11">
        <f t="shared" si="23"/>
        <v>0</v>
      </c>
      <c r="J147" s="10">
        <f t="shared" si="24"/>
        <v>6.3</v>
      </c>
      <c r="K147" s="11" t="s">
        <v>778</v>
      </c>
      <c r="L147" s="192" t="s">
        <v>48</v>
      </c>
      <c r="M147" s="10">
        <v>1.2</v>
      </c>
      <c r="N147" s="7"/>
      <c r="O147" s="7"/>
      <c r="P147" s="11"/>
      <c r="R147" s="85" t="s">
        <v>342</v>
      </c>
      <c r="T147" s="18" t="s">
        <v>375</v>
      </c>
    </row>
    <row r="148" spans="1:20">
      <c r="A148" t="s">
        <v>374</v>
      </c>
      <c r="B148" s="17" t="s">
        <v>1051</v>
      </c>
      <c r="C148" s="10">
        <v>37.49</v>
      </c>
      <c r="D148" s="11">
        <v>8.8000000000000007</v>
      </c>
      <c r="E148" s="96">
        <v>17.347200000000001</v>
      </c>
      <c r="F148" s="97">
        <v>13.303100000000001</v>
      </c>
      <c r="G148" s="98">
        <v>10.9079</v>
      </c>
      <c r="H148" s="188" t="s">
        <v>907</v>
      </c>
      <c r="I148" s="11">
        <f t="shared" si="23"/>
        <v>0</v>
      </c>
      <c r="J148" s="10">
        <f t="shared" si="24"/>
        <v>6.3</v>
      </c>
      <c r="K148" s="11" t="s">
        <v>778</v>
      </c>
      <c r="L148" s="192" t="s">
        <v>48</v>
      </c>
      <c r="M148" s="10">
        <v>1.2</v>
      </c>
      <c r="N148" s="7"/>
      <c r="O148" s="7"/>
      <c r="P148" s="11"/>
      <c r="R148" s="85" t="s">
        <v>342</v>
      </c>
      <c r="T148" s="18" t="s">
        <v>375</v>
      </c>
    </row>
    <row r="149" spans="1:20">
      <c r="A149" t="s">
        <v>24</v>
      </c>
      <c r="B149" s="17" t="s">
        <v>898</v>
      </c>
      <c r="C149" s="10">
        <v>39</v>
      </c>
      <c r="D149" s="11">
        <v>11</v>
      </c>
      <c r="E149" s="99">
        <v>27.454899999999999</v>
      </c>
      <c r="F149" s="100"/>
      <c r="G149" s="101">
        <v>14.5229</v>
      </c>
      <c r="H149" s="188" t="s">
        <v>907</v>
      </c>
      <c r="I149" s="11">
        <f t="shared" si="23"/>
        <v>0</v>
      </c>
      <c r="J149" s="10">
        <f t="shared" si="24"/>
        <v>6.3</v>
      </c>
      <c r="K149" s="11" t="s">
        <v>778</v>
      </c>
      <c r="L149" s="192" t="s">
        <v>52</v>
      </c>
      <c r="M149" s="10">
        <v>1.2</v>
      </c>
      <c r="N149" s="7"/>
      <c r="O149" s="7"/>
      <c r="P149" s="11"/>
      <c r="R149" s="85"/>
      <c r="T149" s="18" t="s">
        <v>132</v>
      </c>
    </row>
    <row r="150" spans="1:20">
      <c r="A150" t="s">
        <v>450</v>
      </c>
      <c r="B150" s="2" t="s">
        <v>900</v>
      </c>
      <c r="C150" s="203">
        <v>25.383054999999999</v>
      </c>
      <c r="D150" s="204">
        <v>1.342713</v>
      </c>
      <c r="E150" s="10">
        <f>E139</f>
        <v>23.4</v>
      </c>
      <c r="F150" s="7">
        <f>F139</f>
        <v>17.2</v>
      </c>
      <c r="G150" s="11">
        <f>G139</f>
        <v>12.5</v>
      </c>
      <c r="H150" s="188" t="s">
        <v>908</v>
      </c>
      <c r="I150" s="11">
        <f t="shared" si="23"/>
        <v>0</v>
      </c>
      <c r="J150" s="10">
        <f t="shared" si="24"/>
        <v>6.3</v>
      </c>
      <c r="K150" s="11" t="s">
        <v>580</v>
      </c>
      <c r="L150" s="192" t="s">
        <v>48</v>
      </c>
      <c r="M150" s="10">
        <v>6.95</v>
      </c>
      <c r="N150" s="7"/>
      <c r="O150" s="7"/>
      <c r="P150" s="11"/>
      <c r="R150" s="85" t="s">
        <v>342</v>
      </c>
      <c r="S150" s="7"/>
      <c r="T150" s="12" t="s">
        <v>451</v>
      </c>
    </row>
    <row r="151" spans="1:20">
      <c r="A151" t="s">
        <v>760</v>
      </c>
      <c r="B151" s="17" t="s">
        <v>901</v>
      </c>
      <c r="C151" s="203">
        <v>25.383054999999999</v>
      </c>
      <c r="D151" s="204">
        <f xml:space="preserve"> 0.0036786*365</f>
        <v>1.342689</v>
      </c>
      <c r="E151" s="10">
        <f>E139</f>
        <v>23.4</v>
      </c>
      <c r="F151" s="7">
        <f>F139</f>
        <v>17.2</v>
      </c>
      <c r="G151" s="11">
        <f>G139</f>
        <v>12.5</v>
      </c>
      <c r="H151" s="188" t="s">
        <v>908</v>
      </c>
      <c r="I151" s="11">
        <f t="shared" si="23"/>
        <v>0</v>
      </c>
      <c r="J151" s="10">
        <f t="shared" si="24"/>
        <v>6.3</v>
      </c>
      <c r="K151" s="11" t="s">
        <v>761</v>
      </c>
      <c r="L151" s="192" t="s">
        <v>48</v>
      </c>
      <c r="M151" s="10"/>
      <c r="N151" s="7"/>
      <c r="O151" s="7">
        <v>1.8</v>
      </c>
      <c r="P151" s="11"/>
      <c r="R151" s="85"/>
      <c r="S151" s="7"/>
      <c r="T151" s="12" t="s">
        <v>762</v>
      </c>
    </row>
    <row r="152" spans="1:20">
      <c r="A152" t="s">
        <v>779</v>
      </c>
      <c r="B152" s="17" t="s">
        <v>902</v>
      </c>
      <c r="C152" s="10">
        <f>0.086*365</f>
        <v>31.389999999999997</v>
      </c>
      <c r="D152" s="11">
        <f>0.017*365</f>
        <v>6.2050000000000001</v>
      </c>
      <c r="E152" s="10">
        <f>E139</f>
        <v>23.4</v>
      </c>
      <c r="F152" s="7">
        <f>F139</f>
        <v>17.2</v>
      </c>
      <c r="G152" s="11">
        <f>G139</f>
        <v>12.5</v>
      </c>
      <c r="H152" s="188" t="s">
        <v>908</v>
      </c>
      <c r="I152" s="11">
        <f t="shared" si="23"/>
        <v>0</v>
      </c>
      <c r="J152" s="10">
        <v>8</v>
      </c>
      <c r="K152" s="11" t="s">
        <v>1025</v>
      </c>
      <c r="L152" s="192" t="s">
        <v>48</v>
      </c>
      <c r="M152" s="10"/>
      <c r="N152" s="7"/>
      <c r="O152" s="7">
        <f>0.5*1.2</f>
        <v>0.6</v>
      </c>
      <c r="P152" s="11"/>
      <c r="R152" s="85"/>
      <c r="S152" s="7"/>
      <c r="T152" s="12" t="s">
        <v>780</v>
      </c>
    </row>
    <row r="153" spans="1:20">
      <c r="A153" t="s">
        <v>434</v>
      </c>
      <c r="B153" s="2" t="s">
        <v>899</v>
      </c>
      <c r="C153" s="203">
        <v>25.383054999999999</v>
      </c>
      <c r="D153" s="204">
        <v>1.342713</v>
      </c>
      <c r="E153" s="10">
        <f>E139</f>
        <v>23.4</v>
      </c>
      <c r="F153" s="7">
        <f>F139</f>
        <v>17.2</v>
      </c>
      <c r="G153" s="11">
        <f>G139</f>
        <v>12.5</v>
      </c>
      <c r="H153" s="188" t="s">
        <v>908</v>
      </c>
      <c r="I153" s="11">
        <f t="shared" si="23"/>
        <v>0</v>
      </c>
      <c r="J153" s="10">
        <f>$J$139</f>
        <v>6.3</v>
      </c>
      <c r="K153" s="11" t="s">
        <v>786</v>
      </c>
      <c r="L153" s="192" t="s">
        <v>48</v>
      </c>
      <c r="M153" s="10">
        <v>4.9000000000000004</v>
      </c>
      <c r="N153" s="7"/>
      <c r="O153" s="7"/>
      <c r="P153" s="11">
        <v>4.9000000000000004</v>
      </c>
      <c r="R153" s="85" t="s">
        <v>342</v>
      </c>
      <c r="S153" s="7"/>
      <c r="T153" s="12" t="s">
        <v>36</v>
      </c>
    </row>
    <row r="154" spans="1:20">
      <c r="A154" t="s">
        <v>434</v>
      </c>
      <c r="B154" s="2" t="s">
        <v>900</v>
      </c>
      <c r="C154" s="203">
        <v>25.383054999999999</v>
      </c>
      <c r="D154" s="204">
        <v>1.342713</v>
      </c>
      <c r="E154" s="10">
        <f>E139</f>
        <v>23.4</v>
      </c>
      <c r="F154" s="7">
        <f>F139</f>
        <v>17.2</v>
      </c>
      <c r="G154" s="11">
        <f>G139</f>
        <v>12.5</v>
      </c>
      <c r="H154" s="188" t="s">
        <v>908</v>
      </c>
      <c r="I154" s="11">
        <f t="shared" si="23"/>
        <v>0</v>
      </c>
      <c r="J154" s="10">
        <f>$J$139</f>
        <v>6.3</v>
      </c>
      <c r="K154" s="11" t="s">
        <v>785</v>
      </c>
      <c r="L154" s="192" t="s">
        <v>48</v>
      </c>
      <c r="M154" s="10">
        <f>4.9+3.9</f>
        <v>8.8000000000000007</v>
      </c>
      <c r="N154" s="7"/>
      <c r="O154" s="7"/>
      <c r="P154" s="11">
        <v>4.9000000000000004</v>
      </c>
      <c r="R154" s="85" t="s">
        <v>342</v>
      </c>
      <c r="S154" s="7"/>
      <c r="T154" s="12" t="s">
        <v>479</v>
      </c>
    </row>
    <row r="155" spans="1:20">
      <c r="J155" s="10"/>
      <c r="K155" s="11"/>
      <c r="L155" s="192"/>
      <c r="M155" s="10"/>
      <c r="N155" s="7"/>
      <c r="O155" s="7"/>
      <c r="P155" s="11"/>
      <c r="R155" s="85"/>
      <c r="T155" s="18"/>
    </row>
    <row r="156" spans="1:20">
      <c r="A156" t="s">
        <v>772</v>
      </c>
      <c r="B156" s="2" t="s">
        <v>931</v>
      </c>
      <c r="C156" s="10">
        <f>C161+3.113</f>
        <v>28.496054999999998</v>
      </c>
      <c r="D156" s="11">
        <v>1.342713</v>
      </c>
      <c r="E156" s="10">
        <v>34.5</v>
      </c>
      <c r="F156" s="7">
        <v>28.5</v>
      </c>
      <c r="G156" s="11">
        <v>26.3</v>
      </c>
      <c r="H156" s="188" t="s">
        <v>908</v>
      </c>
      <c r="I156" s="11">
        <v>10.1</v>
      </c>
      <c r="J156" s="10"/>
      <c r="K156" s="11"/>
      <c r="L156" s="192" t="s">
        <v>48</v>
      </c>
      <c r="M156" s="10"/>
      <c r="N156" s="7"/>
      <c r="O156" s="7"/>
      <c r="P156" s="11"/>
      <c r="R156" s="85" t="s">
        <v>342</v>
      </c>
      <c r="S156" s="7"/>
      <c r="T156" s="12" t="s">
        <v>30</v>
      </c>
    </row>
    <row r="157" spans="1:20">
      <c r="A157" t="s">
        <v>1022</v>
      </c>
      <c r="B157" s="2" t="s">
        <v>931</v>
      </c>
      <c r="C157" s="10">
        <v>25.383054999999999</v>
      </c>
      <c r="D157" s="11">
        <v>1.342713</v>
      </c>
      <c r="E157" s="10">
        <f>E156</f>
        <v>34.5</v>
      </c>
      <c r="F157" s="7">
        <f>F156</f>
        <v>28.5</v>
      </c>
      <c r="G157" s="11">
        <f>G156</f>
        <v>26.3</v>
      </c>
      <c r="H157" s="188" t="s">
        <v>908</v>
      </c>
      <c r="I157" s="11">
        <v>10.1</v>
      </c>
      <c r="J157" s="10"/>
      <c r="K157" s="11"/>
      <c r="L157" s="192" t="s">
        <v>48</v>
      </c>
      <c r="M157" s="10"/>
      <c r="N157" s="7"/>
      <c r="O157" s="7">
        <f>0.9*1.2</f>
        <v>1.08</v>
      </c>
      <c r="P157" s="11"/>
      <c r="R157" s="85" t="s">
        <v>342</v>
      </c>
      <c r="S157" s="7"/>
      <c r="T157" s="12" t="s">
        <v>27</v>
      </c>
    </row>
    <row r="158" spans="1:20">
      <c r="A158" t="s">
        <v>592</v>
      </c>
      <c r="B158" s="2" t="s">
        <v>931</v>
      </c>
      <c r="C158" s="10">
        <f>C161+3.113</f>
        <v>28.496054999999998</v>
      </c>
      <c r="D158" s="11">
        <v>1.342713</v>
      </c>
      <c r="E158" s="10">
        <v>34.6</v>
      </c>
      <c r="F158" s="7">
        <v>28.5</v>
      </c>
      <c r="G158" s="11">
        <v>26.1</v>
      </c>
      <c r="H158" s="188" t="s">
        <v>908</v>
      </c>
      <c r="I158" s="11">
        <v>10.1</v>
      </c>
      <c r="J158" s="10">
        <v>14.6</v>
      </c>
      <c r="K158" s="11" t="s">
        <v>911</v>
      </c>
      <c r="L158" s="192" t="s">
        <v>48</v>
      </c>
      <c r="M158" s="10"/>
      <c r="N158" s="7"/>
      <c r="O158" s="7"/>
      <c r="P158" s="11"/>
      <c r="R158" s="85" t="s">
        <v>342</v>
      </c>
      <c r="S158" s="7"/>
      <c r="T158" s="12" t="s">
        <v>30</v>
      </c>
    </row>
    <row r="159" spans="1:20">
      <c r="A159" t="s">
        <v>867</v>
      </c>
      <c r="B159" s="17" t="s">
        <v>932</v>
      </c>
      <c r="C159" s="10">
        <v>25.383054999999999</v>
      </c>
      <c r="D159" s="11">
        <v>1.342713</v>
      </c>
      <c r="E159" s="10">
        <f>E158</f>
        <v>34.6</v>
      </c>
      <c r="F159" s="7">
        <f>F158</f>
        <v>28.5</v>
      </c>
      <c r="G159" s="11">
        <f>G158</f>
        <v>26.1</v>
      </c>
      <c r="H159" s="188" t="s">
        <v>908</v>
      </c>
      <c r="I159" s="11">
        <f>$I$158</f>
        <v>10.1</v>
      </c>
      <c r="J159" s="10">
        <f>$J$158</f>
        <v>14.6</v>
      </c>
      <c r="K159" s="11" t="s">
        <v>868</v>
      </c>
      <c r="L159" s="192" t="s">
        <v>48</v>
      </c>
      <c r="M159" s="10">
        <v>4.95</v>
      </c>
      <c r="N159" s="7"/>
      <c r="O159" s="7"/>
      <c r="P159" s="11"/>
      <c r="R159" s="85" t="s">
        <v>342</v>
      </c>
      <c r="S159" s="7"/>
      <c r="T159" s="12" t="s">
        <v>949</v>
      </c>
    </row>
    <row r="160" spans="1:20">
      <c r="A160" t="s">
        <v>867</v>
      </c>
      <c r="B160" s="17" t="s">
        <v>894</v>
      </c>
      <c r="C160" s="10">
        <v>25.383054999999999</v>
      </c>
      <c r="D160" s="11">
        <v>1.342713</v>
      </c>
      <c r="E160" s="10">
        <f>E158</f>
        <v>34.6</v>
      </c>
      <c r="F160" s="7">
        <f>F158</f>
        <v>28.5</v>
      </c>
      <c r="G160" s="11">
        <f>G158</f>
        <v>26.1</v>
      </c>
      <c r="H160" s="188" t="s">
        <v>908</v>
      </c>
      <c r="I160" s="11">
        <f t="shared" ref="I160:I172" si="25">$I$158</f>
        <v>10.1</v>
      </c>
      <c r="J160" s="10">
        <f>$J$158</f>
        <v>14.6</v>
      </c>
      <c r="K160" s="11" t="s">
        <v>889</v>
      </c>
      <c r="L160" s="192" t="s">
        <v>48</v>
      </c>
      <c r="M160" s="10">
        <v>4.95</v>
      </c>
      <c r="N160" s="7">
        <v>5</v>
      </c>
      <c r="O160" s="7"/>
      <c r="P160" s="11"/>
      <c r="R160" s="85" t="s">
        <v>342</v>
      </c>
      <c r="S160" s="7"/>
      <c r="T160" s="12" t="s">
        <v>939</v>
      </c>
    </row>
    <row r="161" spans="1:20">
      <c r="A161" t="s">
        <v>3</v>
      </c>
      <c r="B161" s="17" t="s">
        <v>826</v>
      </c>
      <c r="C161" s="10">
        <v>25.383054999999999</v>
      </c>
      <c r="D161" s="11">
        <v>1.342713</v>
      </c>
      <c r="E161" s="10">
        <f t="shared" ref="E161:G162" si="26">E158</f>
        <v>34.6</v>
      </c>
      <c r="F161" s="7">
        <f t="shared" si="26"/>
        <v>28.5</v>
      </c>
      <c r="G161" s="11">
        <f t="shared" si="26"/>
        <v>26.1</v>
      </c>
      <c r="H161" s="188" t="s">
        <v>908</v>
      </c>
      <c r="I161" s="11">
        <f t="shared" si="25"/>
        <v>10.1</v>
      </c>
      <c r="J161" s="10">
        <v>15</v>
      </c>
      <c r="K161" s="11" t="s">
        <v>784</v>
      </c>
      <c r="L161" s="192" t="s">
        <v>48</v>
      </c>
      <c r="M161" s="10"/>
      <c r="N161" s="7"/>
      <c r="O161" s="7">
        <f>0.9*1.2</f>
        <v>1.08</v>
      </c>
      <c r="P161" s="11"/>
      <c r="R161" s="85" t="s">
        <v>342</v>
      </c>
      <c r="S161" s="7"/>
      <c r="T161" s="12" t="s">
        <v>27</v>
      </c>
    </row>
    <row r="162" spans="1:20">
      <c r="A162" t="s">
        <v>912</v>
      </c>
      <c r="B162" s="17" t="s">
        <v>921</v>
      </c>
      <c r="C162" s="10">
        <v>25.383054999999999</v>
      </c>
      <c r="D162" s="11">
        <v>1.342713</v>
      </c>
      <c r="E162" s="10">
        <f t="shared" si="26"/>
        <v>34.6</v>
      </c>
      <c r="F162" s="7">
        <f t="shared" si="26"/>
        <v>28.5</v>
      </c>
      <c r="G162" s="11">
        <f t="shared" si="26"/>
        <v>26.1</v>
      </c>
      <c r="H162" s="188" t="s">
        <v>908</v>
      </c>
      <c r="I162" s="11">
        <f t="shared" si="25"/>
        <v>10.1</v>
      </c>
      <c r="J162" s="10">
        <f>J158</f>
        <v>14.6</v>
      </c>
      <c r="K162" s="11" t="s">
        <v>914</v>
      </c>
      <c r="L162" s="192" t="s">
        <v>48</v>
      </c>
      <c r="M162" s="10"/>
      <c r="N162" s="7">
        <v>5</v>
      </c>
      <c r="O162" s="7">
        <f>1.5*1.2</f>
        <v>1.7999999999999998</v>
      </c>
      <c r="P162" s="11"/>
      <c r="R162" s="85" t="s">
        <v>342</v>
      </c>
      <c r="S162" s="7"/>
      <c r="T162" s="12" t="s">
        <v>915</v>
      </c>
    </row>
    <row r="163" spans="1:20">
      <c r="A163" t="s">
        <v>547</v>
      </c>
      <c r="B163" s="17" t="s">
        <v>748</v>
      </c>
      <c r="C163" s="10">
        <v>25.383054999999999</v>
      </c>
      <c r="D163" s="11">
        <v>1.342713</v>
      </c>
      <c r="E163" s="93">
        <v>25</v>
      </c>
      <c r="F163" s="94">
        <f>E163</f>
        <v>25</v>
      </c>
      <c r="G163" s="95">
        <f>E163</f>
        <v>25</v>
      </c>
      <c r="H163" s="188" t="s">
        <v>907</v>
      </c>
      <c r="I163" s="11">
        <f t="shared" si="25"/>
        <v>10.1</v>
      </c>
      <c r="J163" s="10">
        <f>$J$158</f>
        <v>14.6</v>
      </c>
      <c r="K163" s="11" t="s">
        <v>548</v>
      </c>
      <c r="L163" s="192" t="s">
        <v>48</v>
      </c>
      <c r="M163" s="10"/>
      <c r="N163" s="7"/>
      <c r="O163" s="7"/>
      <c r="P163" s="11"/>
      <c r="R163" s="85"/>
      <c r="S163" s="7"/>
      <c r="T163" s="12" t="s">
        <v>549</v>
      </c>
    </row>
    <row r="164" spans="1:20">
      <c r="A164" t="s">
        <v>466</v>
      </c>
      <c r="B164" s="2" t="s">
        <v>753</v>
      </c>
      <c r="C164" s="10">
        <v>25.383054999999999</v>
      </c>
      <c r="D164" s="11">
        <v>1.342713</v>
      </c>
      <c r="E164" s="10">
        <f>E158</f>
        <v>34.6</v>
      </c>
      <c r="F164" s="7">
        <f>F158</f>
        <v>28.5</v>
      </c>
      <c r="G164" s="11">
        <f>G158</f>
        <v>26.1</v>
      </c>
      <c r="H164" s="188" t="s">
        <v>908</v>
      </c>
      <c r="I164" s="11">
        <f t="shared" si="25"/>
        <v>10.1</v>
      </c>
      <c r="J164" s="10">
        <f t="shared" ref="J164:J172" si="27">$J$158</f>
        <v>14.6</v>
      </c>
      <c r="K164" s="11" t="s">
        <v>467</v>
      </c>
      <c r="L164" s="192" t="s">
        <v>48</v>
      </c>
      <c r="M164" s="10">
        <v>4</v>
      </c>
      <c r="N164" s="7"/>
      <c r="O164" s="7">
        <f>0.7*1.2</f>
        <v>0.84</v>
      </c>
      <c r="P164" s="11"/>
      <c r="R164" s="85" t="s">
        <v>342</v>
      </c>
      <c r="S164" s="7"/>
      <c r="T164" s="12" t="s">
        <v>468</v>
      </c>
    </row>
    <row r="165" spans="1:20">
      <c r="A165" t="s">
        <v>24</v>
      </c>
      <c r="B165" t="s">
        <v>749</v>
      </c>
      <c r="C165" s="10">
        <v>34.5</v>
      </c>
      <c r="D165" s="11">
        <v>6.38</v>
      </c>
      <c r="E165" s="99">
        <v>38.377600000000001</v>
      </c>
      <c r="F165" s="100"/>
      <c r="G165" s="101">
        <v>3</v>
      </c>
      <c r="H165" s="188" t="s">
        <v>907</v>
      </c>
      <c r="I165" s="11">
        <f t="shared" si="25"/>
        <v>10.1</v>
      </c>
      <c r="J165" s="10">
        <f t="shared" si="27"/>
        <v>14.6</v>
      </c>
      <c r="K165" s="11" t="s">
        <v>778</v>
      </c>
      <c r="L165" s="192" t="s">
        <v>58</v>
      </c>
      <c r="M165" s="10">
        <v>1.2</v>
      </c>
      <c r="N165" s="7"/>
      <c r="O165" s="7"/>
      <c r="P165" s="11"/>
      <c r="R165" s="85" t="s">
        <v>342</v>
      </c>
      <c r="S165" s="7"/>
      <c r="T165" s="18" t="s">
        <v>31</v>
      </c>
    </row>
    <row r="166" spans="1:20">
      <c r="A166" t="s">
        <v>374</v>
      </c>
      <c r="B166" s="17" t="s">
        <v>751</v>
      </c>
      <c r="C166" s="10">
        <v>32.92</v>
      </c>
      <c r="D166" s="11">
        <v>5.19</v>
      </c>
      <c r="E166" s="93">
        <v>15.9521</v>
      </c>
      <c r="F166" s="94">
        <f>E166</f>
        <v>15.9521</v>
      </c>
      <c r="G166" s="95">
        <f>E166</f>
        <v>15.9521</v>
      </c>
      <c r="H166" s="188" t="s">
        <v>907</v>
      </c>
      <c r="I166" s="11">
        <f t="shared" si="25"/>
        <v>10.1</v>
      </c>
      <c r="J166" s="10">
        <f t="shared" si="27"/>
        <v>14.6</v>
      </c>
      <c r="K166" s="11" t="s">
        <v>778</v>
      </c>
      <c r="L166" s="192" t="s">
        <v>48</v>
      </c>
      <c r="M166" s="10">
        <v>1.2</v>
      </c>
      <c r="N166" s="7"/>
      <c r="O166" s="7"/>
      <c r="P166" s="11"/>
      <c r="R166" s="85" t="s">
        <v>342</v>
      </c>
      <c r="T166" s="18" t="s">
        <v>375</v>
      </c>
    </row>
    <row r="167" spans="1:20">
      <c r="A167" t="s">
        <v>24</v>
      </c>
      <c r="B167" s="17" t="s">
        <v>750</v>
      </c>
      <c r="C167" s="10">
        <v>34.5</v>
      </c>
      <c r="D167" s="11">
        <v>6.38</v>
      </c>
      <c r="E167" s="99">
        <v>27.629799999999999</v>
      </c>
      <c r="F167" s="100"/>
      <c r="G167" s="101">
        <v>15.414199999999999</v>
      </c>
      <c r="H167" s="188" t="s">
        <v>907</v>
      </c>
      <c r="I167" s="11">
        <f t="shared" si="25"/>
        <v>10.1</v>
      </c>
      <c r="J167" s="10">
        <f t="shared" si="27"/>
        <v>14.6</v>
      </c>
      <c r="K167" s="11" t="s">
        <v>778</v>
      </c>
      <c r="L167" s="192" t="s">
        <v>52</v>
      </c>
      <c r="M167" s="10">
        <v>1.2</v>
      </c>
      <c r="N167" s="7"/>
      <c r="O167" s="7"/>
      <c r="P167" s="11"/>
      <c r="R167" s="85"/>
      <c r="T167" s="18" t="s">
        <v>132</v>
      </c>
    </row>
    <row r="168" spans="1:20">
      <c r="A168" t="s">
        <v>450</v>
      </c>
      <c r="B168" s="2" t="s">
        <v>753</v>
      </c>
      <c r="C168" s="10">
        <v>25.383054999999999</v>
      </c>
      <c r="D168" s="11">
        <v>1.342713</v>
      </c>
      <c r="E168" s="10">
        <f>E158</f>
        <v>34.6</v>
      </c>
      <c r="F168" s="7">
        <f>F158</f>
        <v>28.5</v>
      </c>
      <c r="G168" s="11">
        <f>G158</f>
        <v>26.1</v>
      </c>
      <c r="H168" s="188" t="s">
        <v>908</v>
      </c>
      <c r="I168" s="11">
        <f t="shared" si="25"/>
        <v>10.1</v>
      </c>
      <c r="J168" s="10">
        <f t="shared" si="27"/>
        <v>14.6</v>
      </c>
      <c r="K168" s="11" t="s">
        <v>580</v>
      </c>
      <c r="L168" s="192" t="s">
        <v>48</v>
      </c>
      <c r="M168" s="10">
        <v>6.95</v>
      </c>
      <c r="N168" s="7"/>
      <c r="O168" s="7"/>
      <c r="P168" s="11"/>
      <c r="R168" s="85" t="s">
        <v>342</v>
      </c>
      <c r="S168" s="7"/>
      <c r="T168" s="12" t="s">
        <v>451</v>
      </c>
    </row>
    <row r="169" spans="1:20">
      <c r="A169" t="s">
        <v>760</v>
      </c>
      <c r="B169" s="17" t="s">
        <v>763</v>
      </c>
      <c r="C169" s="10">
        <v>25.383054999999999</v>
      </c>
      <c r="D169" s="11">
        <f xml:space="preserve"> 0.0036786*365</f>
        <v>1.342689</v>
      </c>
      <c r="E169" s="10">
        <f>E158</f>
        <v>34.6</v>
      </c>
      <c r="F169" s="7">
        <f>F158</f>
        <v>28.5</v>
      </c>
      <c r="G169" s="11">
        <f>G158</f>
        <v>26.1</v>
      </c>
      <c r="H169" s="188" t="s">
        <v>908</v>
      </c>
      <c r="I169" s="11">
        <f t="shared" si="25"/>
        <v>10.1</v>
      </c>
      <c r="J169" s="10">
        <f>J158</f>
        <v>14.6</v>
      </c>
      <c r="K169" s="11" t="s">
        <v>761</v>
      </c>
      <c r="L169" s="192" t="s">
        <v>48</v>
      </c>
      <c r="M169" s="10"/>
      <c r="N169" s="7"/>
      <c r="O169" s="7">
        <v>1.8</v>
      </c>
      <c r="P169" s="11"/>
      <c r="R169" s="85"/>
      <c r="S169" s="7"/>
      <c r="T169" s="12" t="s">
        <v>762</v>
      </c>
    </row>
    <row r="170" spans="1:20">
      <c r="A170" t="s">
        <v>779</v>
      </c>
      <c r="B170" s="17" t="s">
        <v>783</v>
      </c>
      <c r="C170" s="10">
        <f>0.086*365</f>
        <v>31.389999999999997</v>
      </c>
      <c r="D170" s="11">
        <f>0.017*365</f>
        <v>6.2050000000000001</v>
      </c>
      <c r="E170" s="10">
        <f>E158</f>
        <v>34.6</v>
      </c>
      <c r="F170" s="7">
        <f>F158</f>
        <v>28.5</v>
      </c>
      <c r="G170" s="11">
        <f>G158</f>
        <v>26.1</v>
      </c>
      <c r="H170" s="188" t="s">
        <v>908</v>
      </c>
      <c r="I170" s="11">
        <f t="shared" si="25"/>
        <v>10.1</v>
      </c>
      <c r="J170" s="10">
        <v>11</v>
      </c>
      <c r="K170" s="11" t="s">
        <v>766</v>
      </c>
      <c r="L170" s="192" t="s">
        <v>48</v>
      </c>
      <c r="M170" s="10"/>
      <c r="N170" s="7"/>
      <c r="O170" s="7">
        <f>0.5*1.2</f>
        <v>0.6</v>
      </c>
      <c r="P170" s="11"/>
      <c r="R170" s="85"/>
      <c r="S170" s="7"/>
      <c r="T170" s="12" t="s">
        <v>780</v>
      </c>
    </row>
    <row r="171" spans="1:20">
      <c r="A171" t="s">
        <v>434</v>
      </c>
      <c r="B171" s="2" t="s">
        <v>752</v>
      </c>
      <c r="C171" s="10">
        <v>25.383054999999999</v>
      </c>
      <c r="D171" s="11">
        <v>1.342713</v>
      </c>
      <c r="E171" s="10">
        <f>E158</f>
        <v>34.6</v>
      </c>
      <c r="F171" s="7">
        <f>F158</f>
        <v>28.5</v>
      </c>
      <c r="G171" s="11">
        <f>G158</f>
        <v>26.1</v>
      </c>
      <c r="H171" s="188" t="s">
        <v>908</v>
      </c>
      <c r="I171" s="11">
        <f t="shared" si="25"/>
        <v>10.1</v>
      </c>
      <c r="J171" s="10">
        <f t="shared" si="27"/>
        <v>14.6</v>
      </c>
      <c r="K171" s="11" t="s">
        <v>786</v>
      </c>
      <c r="L171" s="192" t="s">
        <v>48</v>
      </c>
      <c r="M171" s="10">
        <v>4.9000000000000004</v>
      </c>
      <c r="N171" s="7"/>
      <c r="O171" s="7"/>
      <c r="P171" s="11">
        <v>4.9000000000000004</v>
      </c>
      <c r="R171" s="85" t="s">
        <v>342</v>
      </c>
      <c r="S171" s="7"/>
      <c r="T171" s="12" t="s">
        <v>36</v>
      </c>
    </row>
    <row r="172" spans="1:20">
      <c r="A172" t="s">
        <v>434</v>
      </c>
      <c r="B172" s="2" t="s">
        <v>753</v>
      </c>
      <c r="C172" s="10">
        <v>25.383054999999999</v>
      </c>
      <c r="D172" s="11">
        <v>1.342713</v>
      </c>
      <c r="E172" s="10">
        <f>E158</f>
        <v>34.6</v>
      </c>
      <c r="F172" s="7">
        <f>F158</f>
        <v>28.5</v>
      </c>
      <c r="G172" s="11">
        <f>G158</f>
        <v>26.1</v>
      </c>
      <c r="H172" s="188" t="s">
        <v>908</v>
      </c>
      <c r="I172" s="11">
        <f t="shared" si="25"/>
        <v>10.1</v>
      </c>
      <c r="J172" s="10">
        <f t="shared" si="27"/>
        <v>14.6</v>
      </c>
      <c r="K172" s="11" t="s">
        <v>785</v>
      </c>
      <c r="L172" s="192" t="s">
        <v>48</v>
      </c>
      <c r="M172" s="10">
        <f>4.9+3.9</f>
        <v>8.8000000000000007</v>
      </c>
      <c r="N172" s="7"/>
      <c r="O172" s="7"/>
      <c r="P172" s="11">
        <v>4.9000000000000004</v>
      </c>
      <c r="R172" s="85" t="s">
        <v>342</v>
      </c>
      <c r="S172" s="7"/>
      <c r="T172" s="12" t="s">
        <v>479</v>
      </c>
    </row>
    <row r="173" spans="1:20">
      <c r="B173" s="2"/>
      <c r="J173" s="10"/>
      <c r="K173" s="11"/>
      <c r="L173" s="192"/>
      <c r="M173" s="10"/>
      <c r="N173" s="7"/>
      <c r="O173" s="7"/>
      <c r="P173" s="11"/>
      <c r="R173" s="85"/>
      <c r="S173" s="7"/>
      <c r="T173" s="12"/>
    </row>
    <row r="174" spans="1:20">
      <c r="B174" s="2"/>
      <c r="J174" s="10"/>
      <c r="K174" s="11"/>
      <c r="L174" s="192"/>
      <c r="M174" s="10"/>
      <c r="N174" s="7"/>
      <c r="O174" s="7"/>
      <c r="P174" s="11"/>
      <c r="R174" s="85"/>
      <c r="S174" s="7"/>
      <c r="T174" s="12"/>
    </row>
    <row r="175" spans="1:20">
      <c r="J175" s="10"/>
    </row>
    <row r="176" spans="1:20">
      <c r="J176" s="10"/>
    </row>
    <row r="177" spans="10:10">
      <c r="J177" s="10"/>
    </row>
    <row r="178" spans="10:10">
      <c r="J178" s="10"/>
    </row>
    <row r="179" spans="10:10">
      <c r="J179" s="10"/>
    </row>
    <row r="180" spans="10:10">
      <c r="J180" s="10"/>
    </row>
    <row r="181" spans="10:10">
      <c r="J181" s="10"/>
    </row>
    <row r="182" spans="10:10">
      <c r="J182" s="10"/>
    </row>
    <row r="183" spans="10:10">
      <c r="J183" s="10"/>
    </row>
    <row r="184" spans="10:10">
      <c r="J184" s="10"/>
    </row>
    <row r="185" spans="10:10">
      <c r="J185" s="10"/>
    </row>
    <row r="186" spans="10:10">
      <c r="J186" s="10"/>
    </row>
    <row r="187" spans="10:10">
      <c r="J187" s="10"/>
    </row>
    <row r="188" spans="10:10">
      <c r="J188" s="10"/>
    </row>
    <row r="189" spans="10:10">
      <c r="J189" s="10"/>
    </row>
    <row r="190" spans="10:10">
      <c r="J190" s="10"/>
    </row>
    <row r="191" spans="10:10">
      <c r="J191" s="10"/>
    </row>
    <row r="192" spans="10:10">
      <c r="J192" s="10"/>
    </row>
    <row r="193" spans="10:10">
      <c r="J193" s="10"/>
    </row>
    <row r="194" spans="10:10">
      <c r="J194" s="10"/>
    </row>
    <row r="195" spans="10:10">
      <c r="J195" s="10"/>
    </row>
    <row r="196" spans="10:10">
      <c r="J196" s="10"/>
    </row>
    <row r="197" spans="10:10">
      <c r="J197" s="10"/>
    </row>
    <row r="198" spans="10:10">
      <c r="J198" s="10"/>
    </row>
    <row r="199" spans="10:10">
      <c r="J199" s="10"/>
    </row>
    <row r="200" spans="10:10">
      <c r="J200" s="10"/>
    </row>
    <row r="201" spans="10:10">
      <c r="J201" s="10"/>
    </row>
    <row r="202" spans="10:10">
      <c r="J202" s="10"/>
    </row>
    <row r="203" spans="10:10">
      <c r="J203" s="10"/>
    </row>
    <row r="204" spans="10:10">
      <c r="J204" s="10"/>
    </row>
    <row r="205" spans="10:10">
      <c r="J205" s="10"/>
    </row>
    <row r="206" spans="10:10">
      <c r="J206" s="10"/>
    </row>
    <row r="207" spans="10:10">
      <c r="J207" s="10"/>
    </row>
    <row r="208" spans="10:10">
      <c r="J208" s="10"/>
    </row>
    <row r="209" spans="10:10">
      <c r="J209" s="10"/>
    </row>
    <row r="210" spans="10:10">
      <c r="J210" s="10"/>
    </row>
    <row r="211" spans="10:10">
      <c r="J211" s="10"/>
    </row>
    <row r="212" spans="10:10">
      <c r="J212" s="10"/>
    </row>
    <row r="213" spans="10:10">
      <c r="J213" s="10"/>
    </row>
    <row r="214" spans="10:10">
      <c r="J214" s="10"/>
    </row>
    <row r="215" spans="10:10">
      <c r="J215" s="10"/>
    </row>
    <row r="216" spans="10:10">
      <c r="J216" s="10"/>
    </row>
    <row r="217" spans="10:10">
      <c r="J217" s="10"/>
    </row>
    <row r="218" spans="10:10">
      <c r="J218" s="10"/>
    </row>
    <row r="219" spans="10:10">
      <c r="J219" s="10"/>
    </row>
    <row r="220" spans="10:10">
      <c r="J220" s="10"/>
    </row>
    <row r="221" spans="10:10">
      <c r="J221" s="10"/>
    </row>
    <row r="222" spans="10:10">
      <c r="J222" s="10"/>
    </row>
    <row r="223" spans="10:10">
      <c r="J223" s="10"/>
    </row>
    <row r="224" spans="10:10">
      <c r="J224" s="10"/>
    </row>
    <row r="225" spans="10:10">
      <c r="J225" s="10"/>
    </row>
    <row r="226" spans="10:10">
      <c r="J226" s="10"/>
    </row>
    <row r="227" spans="10:10">
      <c r="J227" s="10"/>
    </row>
    <row r="228" spans="10:10">
      <c r="J228" s="10"/>
    </row>
    <row r="229" spans="10:10">
      <c r="J229" s="10"/>
    </row>
    <row r="230" spans="10:10">
      <c r="J230" s="10"/>
    </row>
    <row r="231" spans="10:10">
      <c r="J231" s="10"/>
    </row>
    <row r="232" spans="10:10">
      <c r="J232" s="10"/>
    </row>
    <row r="233" spans="10:10">
      <c r="J233" s="10"/>
    </row>
    <row r="234" spans="10:10">
      <c r="J234" s="10"/>
    </row>
    <row r="235" spans="10:10">
      <c r="J235" s="10"/>
    </row>
    <row r="236" spans="10:10">
      <c r="J236" s="10"/>
    </row>
    <row r="237" spans="10:10">
      <c r="J237" s="10"/>
    </row>
    <row r="238" spans="10:10">
      <c r="J238" s="10"/>
    </row>
    <row r="239" spans="10:10">
      <c r="J239" s="10"/>
    </row>
    <row r="240" spans="10:10">
      <c r="J240" s="10"/>
    </row>
    <row r="241" spans="10:10">
      <c r="J241" s="10"/>
    </row>
    <row r="242" spans="10:10">
      <c r="J242" s="10"/>
    </row>
    <row r="243" spans="10:10">
      <c r="J243" s="10"/>
    </row>
    <row r="244" spans="10:10">
      <c r="J244" s="10"/>
    </row>
    <row r="245" spans="10:10">
      <c r="J245" s="10"/>
    </row>
    <row r="246" spans="10:10">
      <c r="J246" s="10"/>
    </row>
    <row r="247" spans="10:10">
      <c r="J247" s="10"/>
    </row>
    <row r="248" spans="10:10">
      <c r="J248" s="10"/>
    </row>
    <row r="249" spans="10:10">
      <c r="J249" s="10"/>
    </row>
    <row r="250" spans="10:10">
      <c r="J250" s="10"/>
    </row>
    <row r="251" spans="10:10">
      <c r="J251" s="10"/>
    </row>
    <row r="252" spans="10:10">
      <c r="J252" s="10"/>
    </row>
    <row r="253" spans="10:10">
      <c r="J253" s="10"/>
    </row>
    <row r="254" spans="10:10">
      <c r="J254" s="10"/>
    </row>
    <row r="255" spans="10:10">
      <c r="J255" s="10"/>
    </row>
    <row r="256" spans="10:10">
      <c r="J256" s="10"/>
    </row>
    <row r="257" spans="10:10">
      <c r="J257" s="10"/>
    </row>
    <row r="258" spans="10:10">
      <c r="J258" s="10"/>
    </row>
    <row r="259" spans="10:10">
      <c r="J259" s="10"/>
    </row>
    <row r="260" spans="10:10">
      <c r="J260" s="10"/>
    </row>
    <row r="261" spans="10:10">
      <c r="J261" s="10"/>
    </row>
    <row r="262" spans="10:10">
      <c r="J262" s="10"/>
    </row>
    <row r="263" spans="10:10">
      <c r="J263" s="10"/>
    </row>
    <row r="264" spans="10:10">
      <c r="J264" s="10"/>
    </row>
    <row r="265" spans="10:10">
      <c r="J265" s="10"/>
    </row>
    <row r="266" spans="10:10">
      <c r="J266" s="10"/>
    </row>
    <row r="267" spans="10:10">
      <c r="J267" s="10"/>
    </row>
    <row r="268" spans="10:10">
      <c r="J268" s="10"/>
    </row>
    <row r="269" spans="10:10">
      <c r="J269" s="10"/>
    </row>
    <row r="270" spans="10:10">
      <c r="J270" s="10"/>
    </row>
    <row r="271" spans="10:10">
      <c r="J271" s="10"/>
    </row>
    <row r="272" spans="10:10">
      <c r="J272" s="10"/>
    </row>
    <row r="273" spans="10:10">
      <c r="J273" s="10"/>
    </row>
    <row r="274" spans="10:10">
      <c r="J274" s="10"/>
    </row>
    <row r="275" spans="10:10">
      <c r="J275" s="10"/>
    </row>
    <row r="276" spans="10:10">
      <c r="J276" s="10"/>
    </row>
    <row r="277" spans="10:10">
      <c r="J277" s="10"/>
    </row>
    <row r="278" spans="10:10">
      <c r="J278" s="10"/>
    </row>
    <row r="279" spans="10:10">
      <c r="J279" s="10"/>
    </row>
    <row r="280" spans="10:10">
      <c r="J280" s="10"/>
    </row>
    <row r="281" spans="10:10">
      <c r="J281" s="10"/>
    </row>
    <row r="282" spans="10:10">
      <c r="J282" s="10"/>
    </row>
    <row r="283" spans="10:10">
      <c r="J283" s="10"/>
    </row>
    <row r="284" spans="10:10">
      <c r="J284" s="10"/>
    </row>
    <row r="285" spans="10:10">
      <c r="J285" s="10"/>
    </row>
    <row r="286" spans="10:10">
      <c r="J286" s="10"/>
    </row>
    <row r="287" spans="10:10">
      <c r="J287" s="10"/>
    </row>
    <row r="288" spans="10:10">
      <c r="J288" s="10"/>
    </row>
    <row r="289" spans="10:10">
      <c r="J289" s="10"/>
    </row>
    <row r="290" spans="10:10">
      <c r="J290" s="10"/>
    </row>
    <row r="291" spans="10:10">
      <c r="J291" s="10"/>
    </row>
    <row r="292" spans="10:10">
      <c r="J292" s="10"/>
    </row>
    <row r="293" spans="10:10">
      <c r="J293" s="10"/>
    </row>
    <row r="294" spans="10:10">
      <c r="J294" s="10"/>
    </row>
    <row r="295" spans="10:10">
      <c r="J295" s="10"/>
    </row>
    <row r="296" spans="10:10">
      <c r="J296" s="10"/>
    </row>
    <row r="297" spans="10:10">
      <c r="J297" s="10"/>
    </row>
    <row r="298" spans="10:10">
      <c r="J298" s="10"/>
    </row>
    <row r="299" spans="10:10">
      <c r="J299" s="10"/>
    </row>
    <row r="300" spans="10:10">
      <c r="J300" s="10"/>
    </row>
    <row r="301" spans="10:10">
      <c r="J301" s="10"/>
    </row>
    <row r="302" spans="10:10">
      <c r="J302" s="10"/>
    </row>
    <row r="303" spans="10:10">
      <c r="J303" s="10"/>
    </row>
    <row r="304" spans="10:10">
      <c r="J304" s="10"/>
    </row>
    <row r="305" spans="10:10">
      <c r="J305" s="10"/>
    </row>
    <row r="306" spans="10:10">
      <c r="J306" s="10"/>
    </row>
    <row r="307" spans="10:10">
      <c r="J307" s="10"/>
    </row>
    <row r="308" spans="10:10">
      <c r="J308" s="10"/>
    </row>
    <row r="309" spans="10:10">
      <c r="J309" s="10"/>
    </row>
    <row r="310" spans="10:10">
      <c r="J310" s="10"/>
    </row>
    <row r="311" spans="10:10">
      <c r="J311" s="10"/>
    </row>
    <row r="312" spans="10:10">
      <c r="J312" s="10"/>
    </row>
    <row r="313" spans="10:10">
      <c r="J313" s="10"/>
    </row>
    <row r="314" spans="10:10">
      <c r="J314" s="10"/>
    </row>
    <row r="315" spans="10:10">
      <c r="J315" s="10"/>
    </row>
    <row r="316" spans="10:10">
      <c r="J316" s="10"/>
    </row>
    <row r="317" spans="10:10">
      <c r="J317" s="10"/>
    </row>
    <row r="318" spans="10:10">
      <c r="J318" s="10"/>
    </row>
    <row r="319" spans="10:10">
      <c r="J319" s="10"/>
    </row>
    <row r="320" spans="10:10">
      <c r="J320" s="10"/>
    </row>
    <row r="321" spans="10:10">
      <c r="J321" s="10"/>
    </row>
    <row r="322" spans="10:10">
      <c r="J322" s="10"/>
    </row>
    <row r="323" spans="10:10">
      <c r="J323" s="10"/>
    </row>
    <row r="324" spans="10:10">
      <c r="J324" s="10"/>
    </row>
    <row r="325" spans="10:10">
      <c r="J325" s="10"/>
    </row>
    <row r="326" spans="10:10">
      <c r="J326" s="10"/>
    </row>
    <row r="327" spans="10:10">
      <c r="J327" s="10"/>
    </row>
    <row r="328" spans="10:10">
      <c r="J328" s="10"/>
    </row>
    <row r="329" spans="10:10">
      <c r="J329" s="10"/>
    </row>
    <row r="330" spans="10:10">
      <c r="J330" s="10"/>
    </row>
    <row r="331" spans="10:10">
      <c r="J331" s="10"/>
    </row>
    <row r="332" spans="10:10">
      <c r="J332" s="10"/>
    </row>
    <row r="333" spans="10:10">
      <c r="J333" s="10"/>
    </row>
    <row r="334" spans="10:10">
      <c r="J334" s="10"/>
    </row>
    <row r="335" spans="10:10">
      <c r="J335" s="10"/>
    </row>
    <row r="336" spans="10:10">
      <c r="J336" s="10"/>
    </row>
    <row r="337" spans="10:10">
      <c r="J337" s="10"/>
    </row>
    <row r="338" spans="10:10">
      <c r="J338" s="10"/>
    </row>
    <row r="339" spans="10:10">
      <c r="J339" s="10"/>
    </row>
    <row r="340" spans="10:10">
      <c r="J340" s="10"/>
    </row>
    <row r="341" spans="10:10">
      <c r="J341" s="10"/>
    </row>
    <row r="342" spans="10:10">
      <c r="J342" s="10"/>
    </row>
    <row r="343" spans="10:10">
      <c r="J343" s="10"/>
    </row>
    <row r="344" spans="10:10">
      <c r="J344" s="10"/>
    </row>
    <row r="345" spans="10:10">
      <c r="J345" s="10"/>
    </row>
    <row r="346" spans="10:10">
      <c r="J346" s="10"/>
    </row>
    <row r="347" spans="10:10">
      <c r="J347" s="10"/>
    </row>
    <row r="348" spans="10:10">
      <c r="J348" s="10"/>
    </row>
    <row r="349" spans="10:10">
      <c r="J349" s="10"/>
    </row>
    <row r="350" spans="10:10">
      <c r="J350" s="10"/>
    </row>
    <row r="351" spans="10:10">
      <c r="J351" s="10"/>
    </row>
    <row r="352" spans="10:10">
      <c r="J352" s="10"/>
    </row>
    <row r="353" spans="10:10">
      <c r="J353" s="10"/>
    </row>
    <row r="354" spans="10:10">
      <c r="J354" s="10"/>
    </row>
    <row r="355" spans="10:10">
      <c r="J355" s="10"/>
    </row>
    <row r="356" spans="10:10">
      <c r="J356" s="10"/>
    </row>
    <row r="357" spans="10:10">
      <c r="J357" s="10"/>
    </row>
    <row r="358" spans="10:10">
      <c r="J358" s="10"/>
    </row>
    <row r="359" spans="10:10">
      <c r="J359" s="10"/>
    </row>
    <row r="360" spans="10:10">
      <c r="J360" s="10"/>
    </row>
    <row r="361" spans="10:10">
      <c r="J361" s="10"/>
    </row>
    <row r="362" spans="10:10">
      <c r="J362" s="10"/>
    </row>
    <row r="363" spans="10:10">
      <c r="J363" s="10"/>
    </row>
    <row r="364" spans="10:10">
      <c r="J364" s="10"/>
    </row>
    <row r="365" spans="10:10">
      <c r="J365" s="10"/>
    </row>
    <row r="366" spans="10:10">
      <c r="J366" s="10"/>
    </row>
    <row r="367" spans="10:10">
      <c r="J367" s="10"/>
    </row>
    <row r="368" spans="10:10">
      <c r="J368" s="10"/>
    </row>
    <row r="369" spans="10:10">
      <c r="J369" s="10"/>
    </row>
    <row r="370" spans="10:10">
      <c r="J370" s="10"/>
    </row>
    <row r="371" spans="10:10">
      <c r="J371" s="10"/>
    </row>
    <row r="372" spans="10:10">
      <c r="J372" s="10"/>
    </row>
    <row r="373" spans="10:10">
      <c r="J373" s="10"/>
    </row>
    <row r="374" spans="10:10">
      <c r="J374" s="10"/>
    </row>
    <row r="375" spans="10:10">
      <c r="J375" s="10"/>
    </row>
    <row r="376" spans="10:10">
      <c r="J376" s="10"/>
    </row>
    <row r="377" spans="10:10">
      <c r="J377" s="10"/>
    </row>
    <row r="378" spans="10:10">
      <c r="J378" s="10"/>
    </row>
    <row r="379" spans="10:10">
      <c r="J379" s="10"/>
    </row>
    <row r="380" spans="10:10">
      <c r="J380" s="10"/>
    </row>
    <row r="381" spans="10:10">
      <c r="J381" s="10"/>
    </row>
    <row r="382" spans="10:10">
      <c r="J382" s="10"/>
    </row>
    <row r="383" spans="10:10">
      <c r="J383" s="10"/>
    </row>
    <row r="384" spans="10:10">
      <c r="J384" s="10"/>
    </row>
    <row r="385" spans="10:10">
      <c r="J385" s="10"/>
    </row>
    <row r="386" spans="10:10">
      <c r="J386" s="10"/>
    </row>
    <row r="387" spans="10:10">
      <c r="J387" s="10"/>
    </row>
    <row r="388" spans="10:10">
      <c r="J388" s="10"/>
    </row>
    <row r="389" spans="10:10">
      <c r="J389" s="10"/>
    </row>
    <row r="390" spans="10:10">
      <c r="J390" s="10"/>
    </row>
    <row r="391" spans="10:10">
      <c r="J391" s="10"/>
    </row>
    <row r="392" spans="10:10">
      <c r="J392" s="10"/>
    </row>
    <row r="393" spans="10:10">
      <c r="J393" s="10"/>
    </row>
    <row r="394" spans="10:10">
      <c r="J394" s="10"/>
    </row>
    <row r="395" spans="10:10">
      <c r="J395" s="10"/>
    </row>
    <row r="396" spans="10:10">
      <c r="J396" s="10"/>
    </row>
    <row r="397" spans="10:10">
      <c r="J397" s="10"/>
    </row>
    <row r="398" spans="10:10">
      <c r="J398" s="10"/>
    </row>
    <row r="399" spans="10:10">
      <c r="J399" s="10"/>
    </row>
    <row r="400" spans="10:10">
      <c r="J400" s="10"/>
    </row>
    <row r="401" spans="10:10">
      <c r="J401" s="10"/>
    </row>
    <row r="402" spans="10:10">
      <c r="J402" s="10"/>
    </row>
    <row r="403" spans="10:10">
      <c r="J403" s="10"/>
    </row>
    <row r="404" spans="10:10">
      <c r="J404" s="10"/>
    </row>
    <row r="405" spans="10:10">
      <c r="J405" s="10"/>
    </row>
    <row r="406" spans="10:10">
      <c r="J406" s="10"/>
    </row>
    <row r="407" spans="10:10">
      <c r="J407" s="10"/>
    </row>
    <row r="408" spans="10:10">
      <c r="J408" s="10"/>
    </row>
    <row r="409" spans="10:10">
      <c r="J409" s="10"/>
    </row>
    <row r="410" spans="10:10">
      <c r="J410" s="10"/>
    </row>
    <row r="411" spans="10:10">
      <c r="J411" s="10"/>
    </row>
    <row r="412" spans="10:10">
      <c r="J412" s="10"/>
    </row>
    <row r="413" spans="10:10">
      <c r="J413" s="10"/>
    </row>
    <row r="414" spans="10:10">
      <c r="J414" s="10"/>
    </row>
    <row r="415" spans="10:10">
      <c r="J415" s="10"/>
    </row>
    <row r="416" spans="10:10">
      <c r="J416" s="10"/>
    </row>
    <row r="417" spans="10:10">
      <c r="J417" s="10"/>
    </row>
    <row r="418" spans="10:10">
      <c r="J418" s="10"/>
    </row>
    <row r="419" spans="10:10">
      <c r="J419" s="10"/>
    </row>
    <row r="420" spans="10:10">
      <c r="J420" s="10"/>
    </row>
    <row r="421" spans="10:10">
      <c r="J421" s="10"/>
    </row>
    <row r="422" spans="10:10">
      <c r="J422" s="10"/>
    </row>
    <row r="423" spans="10:10">
      <c r="J423" s="10"/>
    </row>
    <row r="424" spans="10:10">
      <c r="J424" s="10"/>
    </row>
    <row r="425" spans="10:10">
      <c r="J425" s="10"/>
    </row>
    <row r="426" spans="10:10">
      <c r="J426" s="10"/>
    </row>
    <row r="427" spans="10:10">
      <c r="J427" s="10"/>
    </row>
    <row r="428" spans="10:10">
      <c r="J428" s="10"/>
    </row>
    <row r="429" spans="10:10">
      <c r="J429" s="10"/>
    </row>
    <row r="430" spans="10:10">
      <c r="J430" s="10"/>
    </row>
    <row r="431" spans="10:10">
      <c r="J431" s="10"/>
    </row>
    <row r="432" spans="10:10">
      <c r="J432" s="10"/>
    </row>
    <row r="433" spans="10:10">
      <c r="J433" s="10"/>
    </row>
    <row r="434" spans="10:10">
      <c r="J434" s="10"/>
    </row>
    <row r="435" spans="10:10">
      <c r="J435" s="10"/>
    </row>
    <row r="436" spans="10:10">
      <c r="J436" s="10"/>
    </row>
    <row r="437" spans="10:10">
      <c r="J437" s="10"/>
    </row>
    <row r="438" spans="10:10">
      <c r="J438" s="10"/>
    </row>
    <row r="439" spans="10:10">
      <c r="J439" s="10"/>
    </row>
    <row r="440" spans="10:10">
      <c r="J440" s="10"/>
    </row>
    <row r="441" spans="10:10">
      <c r="J441" s="10"/>
    </row>
    <row r="442" spans="10:10">
      <c r="J442" s="10"/>
    </row>
    <row r="443" spans="10:10">
      <c r="J443" s="10"/>
    </row>
    <row r="444" spans="10:10">
      <c r="J444" s="10"/>
    </row>
    <row r="445" spans="10:10">
      <c r="J445" s="10"/>
    </row>
    <row r="446" spans="10:10">
      <c r="J446" s="10"/>
    </row>
    <row r="447" spans="10:10">
      <c r="J447" s="10"/>
    </row>
    <row r="448" spans="10:10">
      <c r="J448" s="10"/>
    </row>
    <row r="449" spans="10:10">
      <c r="J449" s="10"/>
    </row>
    <row r="450" spans="10:10">
      <c r="J450" s="10"/>
    </row>
    <row r="451" spans="10:10">
      <c r="J451" s="10"/>
    </row>
    <row r="452" spans="10:10">
      <c r="J452" s="10"/>
    </row>
    <row r="453" spans="10:10">
      <c r="J453" s="10"/>
    </row>
    <row r="454" spans="10:10">
      <c r="J454" s="10"/>
    </row>
    <row r="455" spans="10:10">
      <c r="J455" s="10"/>
    </row>
    <row r="456" spans="10:10">
      <c r="J456" s="10"/>
    </row>
    <row r="457" spans="10:10">
      <c r="J457" s="10"/>
    </row>
    <row r="458" spans="10:10">
      <c r="J458" s="10"/>
    </row>
    <row r="459" spans="10:10">
      <c r="J459" s="10"/>
    </row>
    <row r="460" spans="10:10">
      <c r="J460" s="10"/>
    </row>
    <row r="461" spans="10:10">
      <c r="J461" s="10"/>
    </row>
    <row r="462" spans="10:10">
      <c r="J462" s="10"/>
    </row>
    <row r="463" spans="10:10">
      <c r="J463" s="10"/>
    </row>
    <row r="464" spans="10:10">
      <c r="J464" s="10"/>
    </row>
    <row r="465" spans="10:10">
      <c r="J465" s="10"/>
    </row>
    <row r="466" spans="10:10">
      <c r="J466" s="10"/>
    </row>
    <row r="467" spans="10:10">
      <c r="J467" s="10"/>
    </row>
    <row r="468" spans="10:10">
      <c r="J468" s="10"/>
    </row>
    <row r="469" spans="10:10">
      <c r="J469" s="10"/>
    </row>
    <row r="470" spans="10:10">
      <c r="J470" s="10"/>
    </row>
    <row r="471" spans="10:10">
      <c r="J471" s="10"/>
    </row>
    <row r="472" spans="10:10">
      <c r="J472" s="10"/>
    </row>
    <row r="473" spans="10:10">
      <c r="J473" s="10"/>
    </row>
    <row r="474" spans="10:10">
      <c r="J474" s="10"/>
    </row>
    <row r="475" spans="10:10">
      <c r="J475" s="10"/>
    </row>
    <row r="476" spans="10:10">
      <c r="J476" s="10"/>
    </row>
    <row r="477" spans="10:10">
      <c r="J477" s="10"/>
    </row>
    <row r="478" spans="10:10">
      <c r="J478" s="10"/>
    </row>
    <row r="479" spans="10:10">
      <c r="J479" s="10"/>
    </row>
    <row r="480" spans="10:10">
      <c r="J480" s="10"/>
    </row>
    <row r="481" spans="10:10">
      <c r="J481" s="10"/>
    </row>
    <row r="482" spans="10:10">
      <c r="J482" s="10"/>
    </row>
    <row r="483" spans="10:10">
      <c r="J483" s="10"/>
    </row>
    <row r="484" spans="10:10">
      <c r="J484" s="10"/>
    </row>
    <row r="485" spans="10:10">
      <c r="J485" s="10"/>
    </row>
    <row r="486" spans="10:10">
      <c r="J486" s="10"/>
    </row>
    <row r="487" spans="10:10">
      <c r="J487" s="10"/>
    </row>
    <row r="488" spans="10:10">
      <c r="J488" s="10"/>
    </row>
    <row r="489" spans="10:10">
      <c r="J489" s="10"/>
    </row>
    <row r="490" spans="10:10">
      <c r="J490" s="10"/>
    </row>
    <row r="491" spans="10:10">
      <c r="J491" s="10"/>
    </row>
    <row r="492" spans="10:10">
      <c r="J492" s="10"/>
    </row>
    <row r="493" spans="10:10">
      <c r="J493" s="10"/>
    </row>
    <row r="494" spans="10:10">
      <c r="J494" s="10"/>
    </row>
    <row r="495" spans="10:10">
      <c r="J495" s="10"/>
    </row>
    <row r="496" spans="10:10">
      <c r="J496" s="10"/>
    </row>
    <row r="497" spans="10:10">
      <c r="J497" s="10"/>
    </row>
    <row r="498" spans="10:10">
      <c r="J498" s="10"/>
    </row>
    <row r="499" spans="10:10">
      <c r="J499" s="10"/>
    </row>
    <row r="500" spans="10:10">
      <c r="J500" s="10"/>
    </row>
    <row r="501" spans="10:10">
      <c r="J501" s="10"/>
    </row>
    <row r="502" spans="10:10">
      <c r="J502" s="10"/>
    </row>
    <row r="503" spans="10:10">
      <c r="J503" s="10"/>
    </row>
    <row r="504" spans="10:10">
      <c r="J504" s="10"/>
    </row>
    <row r="505" spans="10:10">
      <c r="J505" s="10"/>
    </row>
    <row r="506" spans="10:10">
      <c r="J506" s="10"/>
    </row>
    <row r="507" spans="10:10">
      <c r="J507" s="10"/>
    </row>
    <row r="508" spans="10:10">
      <c r="J508" s="10"/>
    </row>
    <row r="509" spans="10:10">
      <c r="J509" s="10"/>
    </row>
    <row r="510" spans="10:10">
      <c r="J510" s="10"/>
    </row>
    <row r="511" spans="10:10">
      <c r="J511" s="10"/>
    </row>
    <row r="512" spans="10:10">
      <c r="J512" s="10"/>
    </row>
    <row r="513" spans="10:10">
      <c r="J513" s="10"/>
    </row>
    <row r="514" spans="10:10">
      <c r="J514" s="10"/>
    </row>
    <row r="515" spans="10:10">
      <c r="J515" s="10"/>
    </row>
    <row r="516" spans="10:10">
      <c r="J516" s="10"/>
    </row>
    <row r="517" spans="10:10">
      <c r="J517" s="10"/>
    </row>
    <row r="518" spans="10:10">
      <c r="J518" s="10"/>
    </row>
    <row r="519" spans="10:10">
      <c r="J519" s="10"/>
    </row>
    <row r="520" spans="10:10">
      <c r="J520" s="10"/>
    </row>
    <row r="521" spans="10:10">
      <c r="J521" s="10"/>
    </row>
    <row r="522" spans="10:10">
      <c r="J522" s="10"/>
    </row>
    <row r="523" spans="10:10">
      <c r="J523" s="10"/>
    </row>
    <row r="524" spans="10:10">
      <c r="J524" s="10"/>
    </row>
    <row r="525" spans="10:10">
      <c r="J525" s="10"/>
    </row>
    <row r="526" spans="10:10">
      <c r="J526" s="10"/>
    </row>
    <row r="527" spans="10:10">
      <c r="J527" s="10"/>
    </row>
    <row r="528" spans="10:10">
      <c r="J528" s="10"/>
    </row>
    <row r="529" spans="10:10">
      <c r="J529" s="10"/>
    </row>
    <row r="530" spans="10:10">
      <c r="J530" s="10"/>
    </row>
    <row r="531" spans="10:10">
      <c r="J531" s="10"/>
    </row>
    <row r="532" spans="10:10">
      <c r="J532" s="10"/>
    </row>
    <row r="533" spans="10:10">
      <c r="J533" s="10"/>
    </row>
    <row r="534" spans="10:10">
      <c r="J534" s="10"/>
    </row>
    <row r="535" spans="10:10">
      <c r="J535" s="10"/>
    </row>
    <row r="536" spans="10:10">
      <c r="J536" s="10"/>
    </row>
    <row r="537" spans="10:10">
      <c r="J537" s="10"/>
    </row>
    <row r="538" spans="10:10">
      <c r="J538" s="10"/>
    </row>
    <row r="539" spans="10:10">
      <c r="J539" s="10"/>
    </row>
    <row r="540" spans="10:10">
      <c r="J540" s="10"/>
    </row>
    <row r="541" spans="10:10">
      <c r="J541" s="10"/>
    </row>
    <row r="542" spans="10:10">
      <c r="J542" s="10"/>
    </row>
    <row r="543" spans="10:10">
      <c r="J543" s="10"/>
    </row>
    <row r="544" spans="10:10">
      <c r="J544" s="10"/>
    </row>
    <row r="545" spans="10:10">
      <c r="J545" s="10"/>
    </row>
    <row r="546" spans="10:10">
      <c r="J546" s="10"/>
    </row>
    <row r="547" spans="10:10">
      <c r="J547" s="10"/>
    </row>
    <row r="548" spans="10:10">
      <c r="J548" s="10"/>
    </row>
    <row r="549" spans="10:10">
      <c r="J549" s="10"/>
    </row>
    <row r="550" spans="10:10">
      <c r="J550" s="10"/>
    </row>
    <row r="551" spans="10:10">
      <c r="J551" s="10"/>
    </row>
    <row r="552" spans="10:10">
      <c r="J552" s="10"/>
    </row>
    <row r="553" spans="10:10">
      <c r="J553" s="10"/>
    </row>
    <row r="554" spans="10:10">
      <c r="J554" s="10"/>
    </row>
    <row r="555" spans="10:10">
      <c r="J555" s="10"/>
    </row>
    <row r="556" spans="10:10">
      <c r="J556" s="10"/>
    </row>
    <row r="557" spans="10:10">
      <c r="J557" s="10"/>
    </row>
    <row r="558" spans="10:10">
      <c r="J558" s="10"/>
    </row>
    <row r="559" spans="10:10">
      <c r="J559" s="10"/>
    </row>
    <row r="560" spans="10:10">
      <c r="J560" s="10"/>
    </row>
    <row r="561" spans="10:10">
      <c r="J561" s="10"/>
    </row>
    <row r="562" spans="10:10">
      <c r="J562" s="10"/>
    </row>
    <row r="563" spans="10:10">
      <c r="J563" s="10"/>
    </row>
    <row r="564" spans="10:10">
      <c r="J564" s="10"/>
    </row>
    <row r="565" spans="10:10">
      <c r="J565" s="10"/>
    </row>
    <row r="566" spans="10:10">
      <c r="J566" s="10"/>
    </row>
    <row r="567" spans="10:10">
      <c r="J567" s="10"/>
    </row>
    <row r="568" spans="10:10">
      <c r="J568" s="10"/>
    </row>
    <row r="569" spans="10:10">
      <c r="J569" s="10"/>
    </row>
    <row r="570" spans="10:10">
      <c r="J570" s="10"/>
    </row>
    <row r="571" spans="10:10">
      <c r="J571" s="10"/>
    </row>
    <row r="572" spans="10:10">
      <c r="J572" s="10"/>
    </row>
    <row r="573" spans="10:10">
      <c r="J573" s="10"/>
    </row>
    <row r="574" spans="10:10">
      <c r="J574" s="10"/>
    </row>
    <row r="575" spans="10:10">
      <c r="J575" s="10"/>
    </row>
    <row r="576" spans="10:10">
      <c r="J576" s="10"/>
    </row>
    <row r="577" spans="10:10">
      <c r="J577" s="10"/>
    </row>
    <row r="578" spans="10:10">
      <c r="J578" s="10"/>
    </row>
    <row r="579" spans="10:10">
      <c r="J579" s="10"/>
    </row>
    <row r="580" spans="10:10">
      <c r="J580" s="10"/>
    </row>
    <row r="581" spans="10:10">
      <c r="J581" s="10"/>
    </row>
    <row r="582" spans="10:10">
      <c r="J582" s="10"/>
    </row>
    <row r="583" spans="10:10">
      <c r="J583" s="10"/>
    </row>
    <row r="584" spans="10:10">
      <c r="J584" s="10"/>
    </row>
    <row r="585" spans="10:10">
      <c r="J585" s="10"/>
    </row>
    <row r="586" spans="10:10">
      <c r="J586" s="10"/>
    </row>
    <row r="587" spans="10:10">
      <c r="J587" s="10"/>
    </row>
    <row r="588" spans="10:10">
      <c r="J588" s="10"/>
    </row>
    <row r="589" spans="10:10">
      <c r="J589" s="10"/>
    </row>
    <row r="590" spans="10:10">
      <c r="J590" s="10"/>
    </row>
    <row r="591" spans="10:10">
      <c r="J591" s="10"/>
    </row>
    <row r="592" spans="10:10">
      <c r="J592" s="10"/>
    </row>
    <row r="593" spans="10:10">
      <c r="J593" s="10"/>
    </row>
    <row r="594" spans="10:10">
      <c r="J594" s="10"/>
    </row>
    <row r="595" spans="10:10">
      <c r="J595" s="10"/>
    </row>
    <row r="596" spans="10:10">
      <c r="J596" s="10"/>
    </row>
    <row r="597" spans="10:10">
      <c r="J597" s="10"/>
    </row>
    <row r="598" spans="10:10">
      <c r="J598" s="10"/>
    </row>
    <row r="599" spans="10:10">
      <c r="J599" s="10"/>
    </row>
    <row r="600" spans="10:10">
      <c r="J600" s="10"/>
    </row>
    <row r="601" spans="10:10">
      <c r="J601" s="10"/>
    </row>
    <row r="602" spans="10:10">
      <c r="J602" s="10"/>
    </row>
    <row r="603" spans="10:10">
      <c r="J603" s="10"/>
    </row>
    <row r="604" spans="10:10">
      <c r="J604" s="10"/>
    </row>
    <row r="605" spans="10:10">
      <c r="J605" s="10"/>
    </row>
    <row r="606" spans="10:10">
      <c r="J606" s="10"/>
    </row>
    <row r="607" spans="10:10">
      <c r="J607" s="10"/>
    </row>
    <row r="608" spans="10:10">
      <c r="J608" s="10"/>
    </row>
    <row r="609" spans="10:10">
      <c r="J609" s="10"/>
    </row>
    <row r="610" spans="10:10">
      <c r="J610" s="10"/>
    </row>
    <row r="611" spans="10:10">
      <c r="J611" s="10"/>
    </row>
    <row r="612" spans="10:10">
      <c r="J612" s="10"/>
    </row>
    <row r="613" spans="10:10">
      <c r="J613" s="10"/>
    </row>
    <row r="614" spans="10:10">
      <c r="J614" s="10"/>
    </row>
    <row r="615" spans="10:10">
      <c r="J615" s="10"/>
    </row>
    <row r="616" spans="10:10">
      <c r="J616" s="10"/>
    </row>
    <row r="617" spans="10:10">
      <c r="J617" s="10"/>
    </row>
    <row r="618" spans="10:10">
      <c r="J618" s="10"/>
    </row>
    <row r="619" spans="10:10">
      <c r="J619" s="10"/>
    </row>
    <row r="620" spans="10:10">
      <c r="J620" s="10"/>
    </row>
    <row r="621" spans="10:10">
      <c r="J621" s="10"/>
    </row>
    <row r="622" spans="10:10">
      <c r="J622" s="10"/>
    </row>
    <row r="623" spans="10:10">
      <c r="J623" s="10"/>
    </row>
    <row r="624" spans="10:10">
      <c r="J624" s="10"/>
    </row>
    <row r="625" spans="10:10">
      <c r="J625" s="10"/>
    </row>
    <row r="626" spans="10:10">
      <c r="J626" s="10"/>
    </row>
    <row r="627" spans="10:10">
      <c r="J627" s="10"/>
    </row>
    <row r="628" spans="10:10">
      <c r="J628" s="10"/>
    </row>
    <row r="629" spans="10:10">
      <c r="J629" s="10"/>
    </row>
    <row r="630" spans="10:10">
      <c r="J630" s="10"/>
    </row>
    <row r="631" spans="10:10">
      <c r="J631" s="10"/>
    </row>
    <row r="632" spans="10:10">
      <c r="J632" s="10"/>
    </row>
    <row r="633" spans="10:10">
      <c r="J633" s="10"/>
    </row>
    <row r="634" spans="10:10">
      <c r="J634" s="10"/>
    </row>
    <row r="635" spans="10:10">
      <c r="J635" s="10"/>
    </row>
    <row r="636" spans="10:10">
      <c r="J636" s="10"/>
    </row>
    <row r="637" spans="10:10">
      <c r="J637" s="10"/>
    </row>
    <row r="638" spans="10:10">
      <c r="J638" s="10"/>
    </row>
    <row r="639" spans="10:10">
      <c r="J639" s="10"/>
    </row>
    <row r="640" spans="10:10">
      <c r="J640" s="10"/>
    </row>
    <row r="641" spans="10:10">
      <c r="J641" s="10"/>
    </row>
    <row r="642" spans="10:10">
      <c r="J642" s="10"/>
    </row>
    <row r="643" spans="10:10">
      <c r="J643" s="10"/>
    </row>
    <row r="644" spans="10:10">
      <c r="J644" s="10"/>
    </row>
    <row r="645" spans="10:10">
      <c r="J645" s="10"/>
    </row>
    <row r="646" spans="10:10">
      <c r="J646" s="10"/>
    </row>
    <row r="647" spans="10:10">
      <c r="J647" s="10"/>
    </row>
    <row r="648" spans="10:10">
      <c r="J648" s="10"/>
    </row>
    <row r="649" spans="10:10">
      <c r="J649" s="10"/>
    </row>
    <row r="650" spans="10:10">
      <c r="J650" s="10"/>
    </row>
    <row r="651" spans="10:10">
      <c r="J651" s="10"/>
    </row>
    <row r="652" spans="10:10">
      <c r="J652" s="10"/>
    </row>
    <row r="653" spans="10:10">
      <c r="J653" s="10"/>
    </row>
    <row r="654" spans="10:10">
      <c r="J654" s="10"/>
    </row>
    <row r="655" spans="10:10">
      <c r="J655" s="10"/>
    </row>
    <row r="656" spans="10:10">
      <c r="J656" s="10"/>
    </row>
    <row r="657" spans="10:10">
      <c r="J657" s="10"/>
    </row>
    <row r="658" spans="10:10">
      <c r="J658" s="10"/>
    </row>
    <row r="659" spans="10:10">
      <c r="J659" s="10"/>
    </row>
    <row r="660" spans="10:10">
      <c r="J660" s="10"/>
    </row>
    <row r="661" spans="10:10">
      <c r="J661" s="10"/>
    </row>
    <row r="662" spans="10:10">
      <c r="J662" s="10"/>
    </row>
    <row r="663" spans="10:10">
      <c r="J663" s="10"/>
    </row>
    <row r="664" spans="10:10">
      <c r="J664" s="10"/>
    </row>
    <row r="665" spans="10:10">
      <c r="J665" s="10"/>
    </row>
    <row r="666" spans="10:10">
      <c r="J666" s="10"/>
    </row>
    <row r="667" spans="10:10">
      <c r="J667" s="10"/>
    </row>
    <row r="668" spans="10:10">
      <c r="J668" s="10"/>
    </row>
    <row r="669" spans="10:10">
      <c r="J669" s="10"/>
    </row>
    <row r="670" spans="10:10">
      <c r="J670" s="10"/>
    </row>
    <row r="671" spans="10:10">
      <c r="J671" s="10"/>
    </row>
    <row r="672" spans="10:10">
      <c r="J672" s="10"/>
    </row>
    <row r="673" spans="10:10">
      <c r="J673" s="10"/>
    </row>
    <row r="674" spans="10:10">
      <c r="J674" s="10"/>
    </row>
    <row r="675" spans="10:10">
      <c r="J675" s="10"/>
    </row>
    <row r="676" spans="10:10">
      <c r="J676" s="10"/>
    </row>
    <row r="677" spans="10:10">
      <c r="J677" s="10"/>
    </row>
    <row r="678" spans="10:10">
      <c r="J678" s="10"/>
    </row>
    <row r="679" spans="10:10">
      <c r="J679" s="10"/>
    </row>
    <row r="680" spans="10:10">
      <c r="J680" s="10"/>
    </row>
    <row r="681" spans="10:10">
      <c r="J681" s="10"/>
    </row>
    <row r="682" spans="10:10">
      <c r="J682" s="10"/>
    </row>
    <row r="683" spans="10:10">
      <c r="J683" s="10"/>
    </row>
    <row r="684" spans="10:10">
      <c r="J684" s="10"/>
    </row>
    <row r="685" spans="10:10">
      <c r="J685" s="10"/>
    </row>
    <row r="686" spans="10:10">
      <c r="J686" s="10"/>
    </row>
    <row r="687" spans="10:10">
      <c r="J687" s="10"/>
    </row>
    <row r="688" spans="10:10">
      <c r="J688" s="10"/>
    </row>
    <row r="689" spans="10:10">
      <c r="J689" s="10"/>
    </row>
    <row r="690" spans="10:10">
      <c r="J690" s="10"/>
    </row>
    <row r="691" spans="10:10">
      <c r="J691" s="10"/>
    </row>
    <row r="692" spans="10:10">
      <c r="J692" s="10"/>
    </row>
    <row r="693" spans="10:10">
      <c r="J693" s="10"/>
    </row>
    <row r="694" spans="10:10">
      <c r="J694" s="10"/>
    </row>
    <row r="695" spans="10:10">
      <c r="J695" s="10"/>
    </row>
    <row r="696" spans="10:10">
      <c r="J696" s="10"/>
    </row>
    <row r="697" spans="10:10">
      <c r="J697" s="10"/>
    </row>
    <row r="698" spans="10:10">
      <c r="J698" s="10"/>
    </row>
    <row r="699" spans="10:10">
      <c r="J699" s="10"/>
    </row>
    <row r="700" spans="10:10">
      <c r="J700" s="10"/>
    </row>
    <row r="701" spans="10:10">
      <c r="J701" s="10"/>
    </row>
    <row r="702" spans="10:10">
      <c r="J702" s="10"/>
    </row>
    <row r="703" spans="10:10">
      <c r="J703" s="10"/>
    </row>
    <row r="704" spans="10:10">
      <c r="J704" s="10"/>
    </row>
    <row r="705" spans="10:10">
      <c r="J705" s="10"/>
    </row>
    <row r="706" spans="10:10">
      <c r="J706" s="10"/>
    </row>
    <row r="707" spans="10:10">
      <c r="J707" s="10"/>
    </row>
    <row r="708" spans="10:10">
      <c r="J708" s="10"/>
    </row>
    <row r="709" spans="10:10">
      <c r="J709" s="10"/>
    </row>
    <row r="710" spans="10:10">
      <c r="J710" s="10"/>
    </row>
    <row r="711" spans="10:10">
      <c r="J711" s="10"/>
    </row>
    <row r="712" spans="10:10">
      <c r="J712" s="10"/>
    </row>
    <row r="713" spans="10:10">
      <c r="J713" s="10"/>
    </row>
  </sheetData>
  <mergeCells count="15">
    <mergeCell ref="Q3:Q4"/>
    <mergeCell ref="J1:K1"/>
    <mergeCell ref="M1:P1"/>
    <mergeCell ref="L3:L4"/>
    <mergeCell ref="J2:K2"/>
    <mergeCell ref="M2:P2"/>
    <mergeCell ref="A3:B3"/>
    <mergeCell ref="A1:B1"/>
    <mergeCell ref="A2:B2"/>
    <mergeCell ref="H2:I2"/>
    <mergeCell ref="H1:I1"/>
    <mergeCell ref="C1:D1"/>
    <mergeCell ref="E1:G1"/>
    <mergeCell ref="C2:D2"/>
    <mergeCell ref="E2:G2"/>
  </mergeCells>
  <hyperlinks>
    <hyperlink ref="T44" r:id="rId1" xr:uid="{00000000-0004-0000-0100-000000000000}"/>
    <hyperlink ref="T36" r:id="rId2" xr:uid="{00000000-0004-0000-0100-000001000000}"/>
    <hyperlink ref="T31" r:id="rId3" xr:uid="{00000000-0004-0000-0100-000002000000}"/>
    <hyperlink ref="T29" r:id="rId4" xr:uid="{00000000-0004-0000-0100-000003000000}"/>
    <hyperlink ref="T30" r:id="rId5" xr:uid="{00000000-0004-0000-0100-000004000000}"/>
    <hyperlink ref="T10" r:id="rId6" xr:uid="{00000000-0004-0000-0100-000005000000}"/>
    <hyperlink ref="T9" r:id="rId7" xr:uid="{00000000-0004-0000-0100-000006000000}"/>
    <hyperlink ref="T40" r:id="rId8" xr:uid="{00000000-0004-0000-0100-000007000000}"/>
    <hyperlink ref="T17" r:id="rId9" xr:uid="{00000000-0004-0000-0100-000008000000}"/>
    <hyperlink ref="T18" r:id="rId10" xr:uid="{00000000-0004-0000-0100-000009000000}"/>
    <hyperlink ref="T19" r:id="rId11" xr:uid="{00000000-0004-0000-0100-00000A000000}"/>
    <hyperlink ref="A1" r:id="rId12" display="- Enlace al vídeo" xr:uid="{00000000-0004-0000-0100-00000B000000}"/>
    <hyperlink ref="A2" r:id="rId13" xr:uid="{00000000-0004-0000-0100-00000C000000}"/>
    <hyperlink ref="T69" r:id="rId14" xr:uid="{00000000-0004-0000-0100-00000D000000}"/>
    <hyperlink ref="A3:B3" r:id="rId15" display="&gt;&gt;&gt; Descarga la última versión de este fichero desde aquí &lt;&lt;&lt;" xr:uid="{00000000-0004-0000-0100-00000E000000}"/>
    <hyperlink ref="T50" r:id="rId16" xr:uid="{00000000-0004-0000-0100-00000F000000}"/>
    <hyperlink ref="T51" r:id="rId17" xr:uid="{00000000-0004-0000-0100-000010000000}"/>
    <hyperlink ref="T52" r:id="rId18" location="contratar" xr:uid="{00000000-0004-0000-0100-000011000000}"/>
    <hyperlink ref="T71" r:id="rId19" xr:uid="{00000000-0004-0000-0100-000012000000}"/>
    <hyperlink ref="T42" r:id="rId20" xr:uid="{00000000-0004-0000-0100-000013000000}"/>
    <hyperlink ref="T20" r:id="rId21" xr:uid="{00000000-0004-0000-0100-000014000000}"/>
    <hyperlink ref="T70" r:id="rId22" xr:uid="{00000000-0004-0000-0100-000015000000}"/>
    <hyperlink ref="T54" r:id="rId23" xr:uid="{00000000-0004-0000-0100-000016000000}"/>
    <hyperlink ref="T41" r:id="rId24" xr:uid="{00000000-0004-0000-0100-000017000000}"/>
    <hyperlink ref="T34" r:id="rId25" xr:uid="{00000000-0004-0000-0100-000018000000}"/>
    <hyperlink ref="T33" r:id="rId26" xr:uid="{00000000-0004-0000-0100-000019000000}"/>
    <hyperlink ref="T23" r:id="rId27" xr:uid="{00000000-0004-0000-0100-00001A000000}"/>
    <hyperlink ref="T22" r:id="rId28" xr:uid="{00000000-0004-0000-0100-00001B000000}"/>
    <hyperlink ref="T63" r:id="rId29" xr:uid="{00000000-0004-0000-0100-00001C000000}"/>
    <hyperlink ref="T24" r:id="rId30" xr:uid="{00000000-0004-0000-0100-00001D000000}"/>
    <hyperlink ref="T43" r:id="rId31" xr:uid="{00000000-0004-0000-0100-00001E000000}"/>
    <hyperlink ref="T67" r:id="rId32" xr:uid="{00000000-0004-0000-0100-00001F000000}"/>
    <hyperlink ref="T68" r:id="rId33" xr:uid="{00000000-0004-0000-0100-000020000000}"/>
    <hyperlink ref="T62" r:id="rId34" xr:uid="{00000000-0004-0000-0100-000021000000}"/>
    <hyperlink ref="T21" r:id="rId35" xr:uid="{00000000-0004-0000-0100-000022000000}"/>
    <hyperlink ref="T39" r:id="rId36" xr:uid="{00000000-0004-0000-0100-000023000000}"/>
    <hyperlink ref="T137" r:id="rId37" xr:uid="{00000000-0004-0000-0100-000024000000}"/>
    <hyperlink ref="T150" r:id="rId38" xr:uid="{00000000-0004-0000-0100-000025000000}"/>
    <hyperlink ref="T153" r:id="rId39" xr:uid="{00000000-0004-0000-0100-000026000000}"/>
    <hyperlink ref="T154" r:id="rId40" xr:uid="{00000000-0004-0000-0100-000027000000}"/>
    <hyperlink ref="T148" r:id="rId41" xr:uid="{00000000-0004-0000-0100-000028000000}"/>
    <hyperlink ref="T146" r:id="rId42" xr:uid="{00000000-0004-0000-0100-000029000000}"/>
    <hyperlink ref="T139" r:id="rId43" xr:uid="{00000000-0004-0000-0100-00002A000000}"/>
    <hyperlink ref="T35" r:id="rId44" xr:uid="{00000000-0004-0000-0100-00002B000000}"/>
    <hyperlink ref="T151" r:id="rId45" xr:uid="{00000000-0004-0000-0100-00002C000000}"/>
    <hyperlink ref="T152" r:id="rId46" xr:uid="{00000000-0004-0000-0100-00002D000000}"/>
    <hyperlink ref="T61" r:id="rId47" xr:uid="{00000000-0004-0000-0100-00002E000000}"/>
    <hyperlink ref="T142" r:id="rId48" xr:uid="{00000000-0004-0000-0100-00002F000000}"/>
    <hyperlink ref="T5" r:id="rId49" xr:uid="{00000000-0004-0000-0100-000030000000}"/>
    <hyperlink ref="T6" r:id="rId50" xr:uid="{00000000-0004-0000-0100-000031000000}"/>
    <hyperlink ref="T72" r:id="rId51" xr:uid="{00000000-0004-0000-0100-000032000000}"/>
    <hyperlink ref="T140" r:id="rId52" xr:uid="{00000000-0004-0000-0100-000033000000}"/>
    <hyperlink ref="T156" r:id="rId53" xr:uid="{00000000-0004-0000-0100-000034000000}"/>
    <hyperlink ref="T164" r:id="rId54" xr:uid="{00000000-0004-0000-0100-000035000000}"/>
    <hyperlink ref="T168" r:id="rId55" xr:uid="{00000000-0004-0000-0100-000036000000}"/>
    <hyperlink ref="T171" r:id="rId56" xr:uid="{00000000-0004-0000-0100-000037000000}"/>
    <hyperlink ref="T172" r:id="rId57" xr:uid="{00000000-0004-0000-0100-000038000000}"/>
    <hyperlink ref="T166" r:id="rId58" xr:uid="{00000000-0004-0000-0100-000039000000}"/>
    <hyperlink ref="T167" r:id="rId59" xr:uid="{00000000-0004-0000-0100-00003A000000}"/>
    <hyperlink ref="T165" r:id="rId60" xr:uid="{00000000-0004-0000-0100-00003B000000}"/>
    <hyperlink ref="T158" r:id="rId61" xr:uid="{00000000-0004-0000-0100-00003C000000}"/>
    <hyperlink ref="T169" r:id="rId62" xr:uid="{00000000-0004-0000-0100-00003D000000}"/>
    <hyperlink ref="T170" r:id="rId63" xr:uid="{00000000-0004-0000-0100-00003E000000}"/>
    <hyperlink ref="T163" r:id="rId64" xr:uid="{00000000-0004-0000-0100-00003F000000}"/>
    <hyperlink ref="T64" r:id="rId65" xr:uid="{00000000-0004-0000-0100-000040000000}"/>
    <hyperlink ref="T144" r:id="rId66" xr:uid="{00000000-0004-0000-0100-000041000000}"/>
    <hyperlink ref="T162" r:id="rId67" xr:uid="{00000000-0004-0000-0100-000042000000}"/>
    <hyperlink ref="T7" r:id="rId68" xr:uid="{00000000-0004-0000-0100-000043000000}"/>
    <hyperlink ref="T8" r:id="rId69" xr:uid="{00000000-0004-0000-0100-000044000000}"/>
    <hyperlink ref="T141" r:id="rId70" xr:uid="{00000000-0004-0000-0100-000045000000}"/>
    <hyperlink ref="T160" r:id="rId71" xr:uid="{00000000-0004-0000-0100-000046000000}"/>
    <hyperlink ref="T159" r:id="rId72" xr:uid="{00000000-0004-0000-0100-000047000000}"/>
    <hyperlink ref="T11" r:id="rId73" xr:uid="{00000000-0004-0000-0100-000048000000}"/>
    <hyperlink ref="T143" r:id="rId74" xr:uid="{00000000-0004-0000-0100-000049000000}"/>
    <hyperlink ref="T53" r:id="rId75" location="precios-y-condiciones" xr:uid="{00000000-0004-0000-0100-00004A000000}"/>
    <hyperlink ref="T59" r:id="rId76" xr:uid="{00000000-0004-0000-0100-00004B000000}"/>
    <hyperlink ref="T58" r:id="rId77" xr:uid="{00000000-0004-0000-0100-00004C000000}"/>
    <hyperlink ref="T32" r:id="rId78" xr:uid="{00000000-0004-0000-0100-00004D000000}"/>
    <hyperlink ref="T38" r:id="rId79" xr:uid="{00000000-0004-0000-0100-00004E000000}"/>
    <hyperlink ref="T147" r:id="rId80" xr:uid="{00000000-0004-0000-0100-00004F000000}"/>
    <hyperlink ref="T14" r:id="rId81" xr:uid="{00000000-0004-0000-0100-000050000000}"/>
    <hyperlink ref="T13" r:id="rId82" xr:uid="{00000000-0004-0000-0100-000051000000}"/>
    <hyperlink ref="T25" r:id="rId83" xr:uid="{00000000-0004-0000-0100-000052000000}"/>
    <hyperlink ref="T26" r:id="rId84" xr:uid="{00000000-0004-0000-0100-000053000000}"/>
    <hyperlink ref="T45" r:id="rId85" xr:uid="{00000000-0004-0000-0100-000054000000}"/>
    <hyperlink ref="T48" r:id="rId86" xr:uid="{00000000-0004-0000-0100-000055000000}"/>
    <hyperlink ref="T118" r:id="rId87" xr:uid="{00000000-0004-0000-0100-000056000000}"/>
    <hyperlink ref="T131" r:id="rId88" xr:uid="{00000000-0004-0000-0100-000057000000}"/>
    <hyperlink ref="T134" r:id="rId89" xr:uid="{00000000-0004-0000-0100-000058000000}"/>
    <hyperlink ref="T135" r:id="rId90" xr:uid="{00000000-0004-0000-0100-000059000000}"/>
    <hyperlink ref="T129" r:id="rId91" xr:uid="{00000000-0004-0000-0100-00005A000000}"/>
    <hyperlink ref="T127" r:id="rId92" xr:uid="{00000000-0004-0000-0100-00005B000000}"/>
    <hyperlink ref="T120" r:id="rId93" xr:uid="{00000000-0004-0000-0100-00005C000000}"/>
    <hyperlink ref="T132" r:id="rId94" xr:uid="{00000000-0004-0000-0100-00005D000000}"/>
    <hyperlink ref="T133" r:id="rId95" xr:uid="{00000000-0004-0000-0100-00005E000000}"/>
    <hyperlink ref="T123" r:id="rId96" xr:uid="{00000000-0004-0000-0100-00005F000000}"/>
    <hyperlink ref="T121" r:id="rId97" xr:uid="{00000000-0004-0000-0100-000060000000}"/>
    <hyperlink ref="T125" r:id="rId98" xr:uid="{00000000-0004-0000-0100-000061000000}"/>
    <hyperlink ref="T122" r:id="rId99" xr:uid="{00000000-0004-0000-0100-000062000000}"/>
    <hyperlink ref="T124" r:id="rId100" xr:uid="{00000000-0004-0000-0100-000063000000}"/>
    <hyperlink ref="T128" r:id="rId101" xr:uid="{00000000-0004-0000-0100-000064000000}"/>
    <hyperlink ref="T56" r:id="rId102" xr:uid="{00000000-0004-0000-0100-000065000000}"/>
    <hyperlink ref="T46" r:id="rId103" xr:uid="{00000000-0004-0000-0100-000066000000}"/>
    <hyperlink ref="T66" r:id="rId104" xr:uid="{00000000-0004-0000-0100-000067000000}"/>
    <hyperlink ref="T65" r:id="rId105" xr:uid="{00000000-0004-0000-0100-000068000000}"/>
    <hyperlink ref="T27" r:id="rId106" xr:uid="{00000000-0004-0000-0100-000069000000}"/>
    <hyperlink ref="T28" r:id="rId107" xr:uid="{00000000-0004-0000-0100-00006A000000}"/>
    <hyperlink ref="T74" r:id="rId108" xr:uid="{00000000-0004-0000-0100-00006B000000}"/>
    <hyperlink ref="T76" r:id="rId109" xr:uid="{00000000-0004-0000-0100-00006C000000}"/>
    <hyperlink ref="T15" r:id="rId110" xr:uid="{00000000-0004-0000-0100-00006D000000}"/>
    <hyperlink ref="T16" r:id="rId111" xr:uid="{00000000-0004-0000-0100-00006E000000}"/>
    <hyperlink ref="T12" r:id="rId112" xr:uid="{00000000-0004-0000-0100-00006F000000}"/>
    <hyperlink ref="T37" r:id="rId113" xr:uid="{00000000-0004-0000-0100-000070000000}"/>
    <hyperlink ref="T60" r:id="rId114" xr:uid="{00000000-0004-0000-0100-000071000000}"/>
    <hyperlink ref="T99" r:id="rId115" xr:uid="{00000000-0004-0000-0100-000072000000}"/>
    <hyperlink ref="T112" r:id="rId116" xr:uid="{00000000-0004-0000-0100-000073000000}"/>
    <hyperlink ref="T115" r:id="rId117" xr:uid="{00000000-0004-0000-0100-000074000000}"/>
    <hyperlink ref="T116" r:id="rId118" xr:uid="{00000000-0004-0000-0100-000075000000}"/>
    <hyperlink ref="T110" r:id="rId119" xr:uid="{00000000-0004-0000-0100-000076000000}"/>
    <hyperlink ref="T108" r:id="rId120" xr:uid="{00000000-0004-0000-0100-000077000000}"/>
    <hyperlink ref="T101" r:id="rId121" xr:uid="{00000000-0004-0000-0100-000078000000}"/>
    <hyperlink ref="T113" r:id="rId122" xr:uid="{00000000-0004-0000-0100-000079000000}"/>
    <hyperlink ref="T114" r:id="rId123" xr:uid="{00000000-0004-0000-0100-00007A000000}"/>
    <hyperlink ref="T104" r:id="rId124" xr:uid="{00000000-0004-0000-0100-00007B000000}"/>
    <hyperlink ref="T102" r:id="rId125" xr:uid="{00000000-0004-0000-0100-00007C000000}"/>
    <hyperlink ref="T106" r:id="rId126" xr:uid="{00000000-0004-0000-0100-00007D000000}"/>
    <hyperlink ref="T103" r:id="rId127" xr:uid="{00000000-0004-0000-0100-00007E000000}"/>
    <hyperlink ref="T105" r:id="rId128" xr:uid="{00000000-0004-0000-0100-00007F000000}"/>
    <hyperlink ref="T109" r:id="rId129" xr:uid="{00000000-0004-0000-0100-000080000000}"/>
    <hyperlink ref="T47" r:id="rId130" xr:uid="{00000000-0004-0000-0100-000081000000}"/>
    <hyperlink ref="T80" r:id="rId131" xr:uid="{00000000-0004-0000-0100-000082000000}"/>
    <hyperlink ref="T93" r:id="rId132" xr:uid="{00000000-0004-0000-0100-000083000000}"/>
    <hyperlink ref="T96" r:id="rId133" xr:uid="{00000000-0004-0000-0100-000084000000}"/>
    <hyperlink ref="T97" r:id="rId134" xr:uid="{00000000-0004-0000-0100-000085000000}"/>
    <hyperlink ref="T91" r:id="rId135" xr:uid="{00000000-0004-0000-0100-000086000000}"/>
    <hyperlink ref="T89" r:id="rId136" xr:uid="{00000000-0004-0000-0100-000087000000}"/>
    <hyperlink ref="T82" r:id="rId137" xr:uid="{00000000-0004-0000-0100-000088000000}"/>
    <hyperlink ref="T94" r:id="rId138" xr:uid="{00000000-0004-0000-0100-000089000000}"/>
    <hyperlink ref="T95" r:id="rId139" xr:uid="{00000000-0004-0000-0100-00008A000000}"/>
    <hyperlink ref="T85" r:id="rId140" xr:uid="{00000000-0004-0000-0100-00008B000000}"/>
    <hyperlink ref="T83" r:id="rId141" xr:uid="{00000000-0004-0000-0100-00008C000000}"/>
    <hyperlink ref="T87" r:id="rId142" xr:uid="{00000000-0004-0000-0100-00008D000000}"/>
    <hyperlink ref="T84" r:id="rId143" xr:uid="{00000000-0004-0000-0100-00008E000000}"/>
    <hyperlink ref="T86" r:id="rId144" xr:uid="{00000000-0004-0000-0100-00008F000000}"/>
    <hyperlink ref="T90" r:id="rId145" xr:uid="{00000000-0004-0000-0100-000090000000}"/>
    <hyperlink ref="T57" r:id="rId146" xr:uid="{00000000-0004-0000-0100-000091000000}"/>
    <hyperlink ref="T75" r:id="rId147" xr:uid="{00000000-0004-0000-0100-000092000000}"/>
  </hyperlinks>
  <pageMargins left="0.7" right="0.7" top="0.75" bottom="0.75" header="0.3" footer="0.3"/>
  <pageSetup paperSize="9" orientation="portrait" r:id="rId148"/>
  <legacyDrawing r:id="rId14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DD34"/>
  <sheetViews>
    <sheetView workbookViewId="0">
      <selection activeCell="D9" sqref="D9"/>
    </sheetView>
  </sheetViews>
  <sheetFormatPr baseColWidth="10" defaultColWidth="11.453125" defaultRowHeight="14.5"/>
  <cols>
    <col min="1" max="1" width="22.26953125" style="35" customWidth="1"/>
    <col min="2" max="2" width="22.453125" style="35" customWidth="1"/>
    <col min="3" max="3" width="11.7265625" style="35" bestFit="1" customWidth="1"/>
    <col min="4" max="15" width="9.453125" style="35" customWidth="1"/>
    <col min="16" max="16" width="14" customWidth="1"/>
    <col min="33" max="16384" width="11.453125" style="35"/>
  </cols>
  <sheetData>
    <row r="1" spans="1:108">
      <c r="A1" s="35" t="s">
        <v>890</v>
      </c>
      <c r="B1" s="43">
        <v>2.6630000000000001E-2</v>
      </c>
      <c r="C1" s="35" t="s">
        <v>891</v>
      </c>
    </row>
    <row r="2" spans="1:108">
      <c r="A2" s="35" t="s">
        <v>1224</v>
      </c>
      <c r="B2" s="43">
        <v>6.2987E-3</v>
      </c>
      <c r="C2" s="35" t="s">
        <v>891</v>
      </c>
      <c r="E2" s="260" t="s">
        <v>300</v>
      </c>
      <c r="F2" s="260"/>
      <c r="G2" s="260"/>
      <c r="H2" s="260"/>
      <c r="I2" s="260"/>
      <c r="J2" s="260"/>
      <c r="K2" s="260"/>
      <c r="L2" s="260"/>
      <c r="M2" s="260"/>
      <c r="N2" s="260"/>
    </row>
    <row r="3" spans="1:108">
      <c r="A3" s="35" t="s">
        <v>892</v>
      </c>
      <c r="B3" s="43">
        <v>3</v>
      </c>
      <c r="C3" s="44" t="s">
        <v>167</v>
      </c>
    </row>
    <row r="4" spans="1:108">
      <c r="A4" s="35" t="s">
        <v>231</v>
      </c>
      <c r="B4" s="43">
        <v>2.5</v>
      </c>
      <c r="C4" s="44" t="s">
        <v>163</v>
      </c>
      <c r="D4" s="264" t="s">
        <v>1114</v>
      </c>
      <c r="E4" s="264"/>
      <c r="F4" s="264"/>
      <c r="G4" s="264"/>
      <c r="H4" s="264"/>
      <c r="I4" s="264"/>
      <c r="J4" s="264"/>
      <c r="K4" s="264"/>
      <c r="L4" s="264"/>
      <c r="M4" s="264"/>
      <c r="N4" s="264"/>
      <c r="O4" s="264"/>
      <c r="P4" s="212" t="s">
        <v>1119</v>
      </c>
    </row>
    <row r="5" spans="1:108">
      <c r="A5" s="35" t="s">
        <v>14</v>
      </c>
      <c r="B5" s="43">
        <v>10</v>
      </c>
      <c r="C5" s="44" t="s">
        <v>163</v>
      </c>
      <c r="D5" s="210"/>
      <c r="E5" s="210"/>
      <c r="F5" s="210"/>
      <c r="G5" s="210"/>
      <c r="H5" s="210"/>
      <c r="I5" s="210"/>
      <c r="J5" s="210"/>
      <c r="K5" s="210"/>
      <c r="L5" s="210"/>
      <c r="M5" s="210"/>
      <c r="N5" s="210"/>
      <c r="O5" s="210"/>
    </row>
    <row r="6" spans="1:108">
      <c r="C6" s="44"/>
    </row>
    <row r="7" spans="1:108" s="45" customFormat="1">
      <c r="A7" s="50"/>
      <c r="B7" s="1"/>
      <c r="C7" s="1" t="s">
        <v>20</v>
      </c>
      <c r="D7" s="45">
        <v>1</v>
      </c>
      <c r="E7" s="45">
        <v>2</v>
      </c>
      <c r="F7" s="45">
        <v>3</v>
      </c>
      <c r="G7" s="45">
        <v>4</v>
      </c>
      <c r="H7" s="45">
        <v>5</v>
      </c>
      <c r="I7" s="45">
        <v>6</v>
      </c>
      <c r="J7" s="45">
        <v>7</v>
      </c>
      <c r="K7" s="45">
        <v>8</v>
      </c>
      <c r="L7" s="45">
        <v>9</v>
      </c>
      <c r="M7" s="45">
        <v>10</v>
      </c>
      <c r="N7" s="45">
        <v>11</v>
      </c>
      <c r="O7" s="45">
        <v>12</v>
      </c>
      <c r="P7" s="1" t="s">
        <v>512</v>
      </c>
      <c r="Q7" s="1"/>
      <c r="R7" s="1"/>
      <c r="S7" s="1"/>
      <c r="T7" s="1"/>
      <c r="U7" s="1"/>
      <c r="V7" s="1"/>
      <c r="W7" s="1"/>
      <c r="X7" s="1"/>
      <c r="Y7" s="1"/>
      <c r="Z7" s="1"/>
      <c r="AA7" s="1"/>
      <c r="AB7" s="1"/>
      <c r="AC7" s="1"/>
      <c r="AD7" s="1"/>
      <c r="AE7" s="1"/>
      <c r="AF7" s="1"/>
    </row>
    <row r="8" spans="1:108" s="46" customFormat="1" ht="15" thickBot="1">
      <c r="A8" s="50"/>
      <c r="B8" s="50"/>
      <c r="C8" s="51" t="s">
        <v>21</v>
      </c>
      <c r="D8" s="156"/>
      <c r="E8" s="156"/>
      <c r="F8" s="156"/>
      <c r="G8" s="156"/>
      <c r="H8" s="156"/>
      <c r="I8" s="156"/>
      <c r="J8" s="156"/>
      <c r="K8" s="156"/>
      <c r="L8" s="156"/>
      <c r="M8" s="156"/>
      <c r="N8" s="156"/>
      <c r="O8" s="156"/>
      <c r="P8" s="50"/>
      <c r="Q8" s="50"/>
      <c r="R8" s="50"/>
      <c r="S8" s="50"/>
      <c r="T8" s="50"/>
      <c r="U8" s="50"/>
      <c r="V8" s="50"/>
      <c r="W8" s="50"/>
      <c r="X8" s="50"/>
      <c r="Y8" s="50"/>
      <c r="Z8" s="50"/>
      <c r="AA8" s="50"/>
      <c r="AB8" s="50"/>
      <c r="AC8" s="50"/>
      <c r="AD8" s="50"/>
      <c r="AE8" s="50"/>
      <c r="AF8" s="50"/>
    </row>
    <row r="9" spans="1:108" ht="15" thickBot="1">
      <c r="A9" s="52"/>
      <c r="B9" s="52"/>
      <c r="C9" s="53" t="s">
        <v>19</v>
      </c>
      <c r="D9" s="157"/>
      <c r="E9" s="157"/>
      <c r="F9" s="157"/>
      <c r="G9" s="157"/>
      <c r="H9" s="157"/>
      <c r="I9" s="157"/>
      <c r="J9" s="157"/>
      <c r="K9" s="157"/>
      <c r="L9" s="157"/>
      <c r="M9" s="157"/>
      <c r="N9" s="157"/>
      <c r="O9" s="157"/>
      <c r="P9" s="113">
        <f>SUM(D9:O9)</f>
        <v>0</v>
      </c>
    </row>
    <row r="10" spans="1:108">
      <c r="A10" s="261" t="s">
        <v>17</v>
      </c>
      <c r="B10" s="54" t="s">
        <v>4</v>
      </c>
      <c r="C10" s="54" t="s">
        <v>7</v>
      </c>
      <c r="D10" s="193"/>
      <c r="E10" s="193"/>
      <c r="F10" s="193"/>
      <c r="G10" s="193"/>
      <c r="H10" s="193"/>
      <c r="I10" s="193"/>
      <c r="J10" s="193"/>
      <c r="K10" s="193"/>
      <c r="L10" s="193"/>
      <c r="M10" s="193"/>
      <c r="N10" s="193"/>
      <c r="O10" s="193"/>
      <c r="P10" s="112"/>
    </row>
    <row r="11" spans="1:108" ht="15" thickBot="1">
      <c r="A11" s="262"/>
      <c r="B11" s="55" t="s">
        <v>5</v>
      </c>
      <c r="C11" s="55" t="s">
        <v>9</v>
      </c>
      <c r="D11" s="194"/>
      <c r="E11" s="194"/>
      <c r="F11" s="194"/>
      <c r="G11" s="194"/>
      <c r="H11" s="194"/>
      <c r="I11" s="194"/>
      <c r="J11" s="194"/>
      <c r="K11" s="194"/>
      <c r="L11" s="194"/>
      <c r="M11" s="194"/>
      <c r="N11" s="194"/>
      <c r="O11" s="194"/>
      <c r="P11" s="112"/>
    </row>
    <row r="12" spans="1:108">
      <c r="A12" s="261" t="s">
        <v>16</v>
      </c>
      <c r="B12" s="54" t="s">
        <v>4</v>
      </c>
      <c r="C12" s="54" t="s">
        <v>7</v>
      </c>
      <c r="D12" s="195"/>
      <c r="E12" s="195"/>
      <c r="F12" s="195"/>
      <c r="G12" s="195"/>
      <c r="H12" s="195"/>
      <c r="I12" s="195"/>
      <c r="J12" s="195"/>
      <c r="K12" s="195"/>
      <c r="L12" s="195"/>
      <c r="M12" s="195"/>
      <c r="N12" s="195"/>
      <c r="O12" s="195"/>
      <c r="P12" s="112">
        <f t="shared" ref="P12:P25" si="0">SUM(D12:O12)</f>
        <v>0</v>
      </c>
    </row>
    <row r="13" spans="1:108">
      <c r="A13" s="263"/>
      <c r="B13" s="6" t="s">
        <v>5</v>
      </c>
      <c r="C13" s="6" t="s">
        <v>8</v>
      </c>
      <c r="D13" s="196"/>
      <c r="E13" s="196"/>
      <c r="F13" s="196"/>
      <c r="G13" s="196"/>
      <c r="H13" s="196"/>
      <c r="I13" s="196"/>
      <c r="J13" s="196"/>
      <c r="K13" s="196"/>
      <c r="L13" s="196"/>
      <c r="M13" s="196"/>
      <c r="N13" s="196"/>
      <c r="O13" s="196"/>
      <c r="P13" s="112">
        <f t="shared" si="0"/>
        <v>0</v>
      </c>
    </row>
    <row r="14" spans="1:108">
      <c r="A14" s="263"/>
      <c r="B14" s="6" t="s">
        <v>6</v>
      </c>
      <c r="C14" s="6" t="s">
        <v>9</v>
      </c>
      <c r="D14" s="196"/>
      <c r="E14" s="196"/>
      <c r="F14" s="196"/>
      <c r="G14" s="196"/>
      <c r="H14" s="196"/>
      <c r="I14" s="196"/>
      <c r="J14" s="196"/>
      <c r="K14" s="196"/>
      <c r="L14" s="196"/>
      <c r="M14" s="196"/>
      <c r="N14" s="196"/>
      <c r="O14" s="196"/>
      <c r="P14" s="112">
        <f t="shared" si="0"/>
        <v>0</v>
      </c>
    </row>
    <row r="15" spans="1:108">
      <c r="A15" s="263"/>
      <c r="B15" s="6" t="s">
        <v>56</v>
      </c>
      <c r="C15" s="6" t="s">
        <v>55</v>
      </c>
      <c r="D15" s="7" t="str">
        <f t="shared" ref="D15:O15" si="1">IF(SUM(D12:D14)=0,"",SUM(D12:D14))</f>
        <v/>
      </c>
      <c r="E15" s="7" t="str">
        <f t="shared" si="1"/>
        <v/>
      </c>
      <c r="F15" s="7" t="str">
        <f t="shared" si="1"/>
        <v/>
      </c>
      <c r="G15" s="7" t="str">
        <f t="shared" si="1"/>
        <v/>
      </c>
      <c r="H15" s="7" t="str">
        <f t="shared" si="1"/>
        <v/>
      </c>
      <c r="I15" s="7" t="str">
        <f t="shared" si="1"/>
        <v/>
      </c>
      <c r="J15" s="7" t="str">
        <f t="shared" si="1"/>
        <v/>
      </c>
      <c r="K15" s="7" t="str">
        <f t="shared" si="1"/>
        <v/>
      </c>
      <c r="L15" s="7" t="str">
        <f t="shared" si="1"/>
        <v/>
      </c>
      <c r="M15" s="7" t="str">
        <f t="shared" si="1"/>
        <v/>
      </c>
      <c r="N15" s="7" t="str">
        <f t="shared" si="1"/>
        <v/>
      </c>
      <c r="O15" s="7" t="str">
        <f t="shared" si="1"/>
        <v/>
      </c>
      <c r="P15" s="112">
        <f t="shared" si="0"/>
        <v>0</v>
      </c>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row>
    <row r="16" spans="1:108" ht="15" thickBot="1">
      <c r="A16" s="263"/>
      <c r="B16" s="1" t="s">
        <v>12</v>
      </c>
      <c r="C16" s="1" t="s">
        <v>18</v>
      </c>
      <c r="D16" s="196"/>
      <c r="E16" s="196"/>
      <c r="F16" s="196"/>
      <c r="G16" s="196"/>
      <c r="H16" s="196"/>
      <c r="I16" s="196"/>
      <c r="J16" s="196"/>
      <c r="K16" s="196"/>
      <c r="L16" s="196"/>
      <c r="M16" s="196"/>
      <c r="N16" s="196"/>
      <c r="O16" s="196"/>
      <c r="P16" s="112">
        <f t="shared" si="0"/>
        <v>0</v>
      </c>
    </row>
    <row r="17" spans="1:75" ht="15" customHeight="1">
      <c r="A17" s="257" t="s">
        <v>388</v>
      </c>
      <c r="B17" s="54" t="s">
        <v>44</v>
      </c>
      <c r="C17" s="54" t="s">
        <v>42</v>
      </c>
      <c r="D17" s="47"/>
      <c r="E17" s="47"/>
      <c r="F17" s="47"/>
      <c r="G17" s="47"/>
      <c r="H17" s="47"/>
      <c r="I17" s="47"/>
      <c r="J17" s="47"/>
      <c r="K17" s="47"/>
      <c r="L17" s="47"/>
      <c r="M17" s="47"/>
      <c r="N17" s="47"/>
      <c r="O17" s="47"/>
      <c r="P17" s="112">
        <f t="shared" si="0"/>
        <v>0</v>
      </c>
    </row>
    <row r="18" spans="1:75">
      <c r="A18" s="258"/>
      <c r="B18" s="6" t="s">
        <v>45</v>
      </c>
      <c r="C18" s="6" t="s">
        <v>43</v>
      </c>
      <c r="D18" s="48"/>
      <c r="E18" s="48"/>
      <c r="F18" s="48"/>
      <c r="G18" s="48"/>
      <c r="H18" s="48"/>
      <c r="I18" s="48"/>
      <c r="J18" s="48"/>
      <c r="K18" s="48"/>
      <c r="L18" s="48"/>
      <c r="M18" s="48"/>
      <c r="N18" s="48"/>
      <c r="O18" s="48"/>
      <c r="P18" s="112">
        <f t="shared" si="0"/>
        <v>0</v>
      </c>
    </row>
    <row r="19" spans="1:75" ht="15" thickBot="1">
      <c r="A19" s="259"/>
      <c r="B19" s="6" t="s">
        <v>56</v>
      </c>
      <c r="C19" s="6" t="s">
        <v>55</v>
      </c>
      <c r="D19" s="49" t="str">
        <f>IF(SUM(D17:D18)=0,"",SUM(D17:D18))</f>
        <v/>
      </c>
      <c r="E19" s="49" t="str">
        <f t="shared" ref="E19:O19" si="2">IF(SUM(E17:E18)=0,"",SUM(E17:E18))</f>
        <v/>
      </c>
      <c r="F19" s="49" t="str">
        <f t="shared" si="2"/>
        <v/>
      </c>
      <c r="G19" s="49" t="str">
        <f t="shared" si="2"/>
        <v/>
      </c>
      <c r="H19" s="49" t="str">
        <f t="shared" si="2"/>
        <v/>
      </c>
      <c r="I19" s="49" t="str">
        <f t="shared" si="2"/>
        <v/>
      </c>
      <c r="J19" s="49" t="str">
        <f t="shared" si="2"/>
        <v/>
      </c>
      <c r="K19" s="49" t="str">
        <f t="shared" si="2"/>
        <v/>
      </c>
      <c r="L19" s="49" t="str">
        <f t="shared" si="2"/>
        <v/>
      </c>
      <c r="M19" s="49" t="str">
        <f t="shared" si="2"/>
        <v/>
      </c>
      <c r="N19" s="49" t="str">
        <f t="shared" si="2"/>
        <v/>
      </c>
      <c r="O19" s="49" t="str">
        <f t="shared" si="2"/>
        <v/>
      </c>
      <c r="P19" s="112">
        <f t="shared" si="0"/>
        <v>0</v>
      </c>
      <c r="AG19"/>
      <c r="AH19"/>
      <c r="AI19"/>
      <c r="AJ19"/>
      <c r="AK19"/>
      <c r="AL19"/>
      <c r="AM19"/>
      <c r="AN19"/>
      <c r="AO19"/>
      <c r="AP19"/>
      <c r="AQ19"/>
      <c r="AR19"/>
      <c r="AS19"/>
      <c r="AT19"/>
      <c r="AU19"/>
      <c r="AV19"/>
      <c r="AW19"/>
      <c r="AX19"/>
      <c r="AY19"/>
      <c r="AZ19"/>
      <c r="BA19"/>
      <c r="BB19"/>
      <c r="BC19"/>
      <c r="BD19"/>
      <c r="BE19"/>
      <c r="BF19"/>
      <c r="BG19"/>
      <c r="BH19"/>
      <c r="BI19"/>
      <c r="BJ19"/>
      <c r="BK19"/>
      <c r="BL19"/>
      <c r="BM19"/>
      <c r="BN19"/>
    </row>
    <row r="20" spans="1:75" ht="15" customHeight="1">
      <c r="A20" s="257" t="s">
        <v>389</v>
      </c>
      <c r="B20" s="54" t="s">
        <v>46</v>
      </c>
      <c r="C20" s="54" t="s">
        <v>42</v>
      </c>
      <c r="D20" s="47"/>
      <c r="E20" s="47"/>
      <c r="F20" s="47"/>
      <c r="G20" s="47"/>
      <c r="H20" s="47"/>
      <c r="I20" s="47"/>
      <c r="J20" s="47"/>
      <c r="K20" s="47"/>
      <c r="L20" s="47"/>
      <c r="M20" s="47"/>
      <c r="N20" s="47"/>
      <c r="O20" s="47"/>
      <c r="P20" s="112">
        <f t="shared" si="0"/>
        <v>0</v>
      </c>
    </row>
    <row r="21" spans="1:75">
      <c r="A21" s="258"/>
      <c r="B21" s="6" t="s">
        <v>47</v>
      </c>
      <c r="C21" s="6" t="s">
        <v>43</v>
      </c>
      <c r="D21" s="48"/>
      <c r="E21" s="48"/>
      <c r="F21" s="48"/>
      <c r="G21" s="48"/>
      <c r="H21" s="48"/>
      <c r="I21" s="48"/>
      <c r="J21" s="48"/>
      <c r="K21" s="48"/>
      <c r="L21" s="48"/>
      <c r="M21" s="48"/>
      <c r="N21" s="48"/>
      <c r="O21" s="48"/>
      <c r="P21" s="112">
        <f t="shared" si="0"/>
        <v>0</v>
      </c>
    </row>
    <row r="22" spans="1:75" ht="15" thickBot="1">
      <c r="A22" s="259"/>
      <c r="B22" s="6" t="s">
        <v>56</v>
      </c>
      <c r="C22" s="6" t="s">
        <v>55</v>
      </c>
      <c r="D22" s="49" t="str">
        <f>IF(SUM(D20:D21)=0,"",SUM(D20:D21))</f>
        <v/>
      </c>
      <c r="E22" s="49" t="str">
        <f t="shared" ref="E22:O22" si="3">IF(SUM(E20:E21)=0,"",SUM(E20:E21))</f>
        <v/>
      </c>
      <c r="F22" s="49" t="str">
        <f t="shared" si="3"/>
        <v/>
      </c>
      <c r="G22" s="49" t="str">
        <f t="shared" si="3"/>
        <v/>
      </c>
      <c r="H22" s="49" t="str">
        <f t="shared" si="3"/>
        <v/>
      </c>
      <c r="I22" s="49" t="str">
        <f t="shared" si="3"/>
        <v/>
      </c>
      <c r="J22" s="49" t="str">
        <f t="shared" si="3"/>
        <v/>
      </c>
      <c r="K22" s="49" t="str">
        <f t="shared" si="3"/>
        <v/>
      </c>
      <c r="L22" s="49" t="str">
        <f t="shared" si="3"/>
        <v/>
      </c>
      <c r="M22" s="49" t="str">
        <f t="shared" si="3"/>
        <v/>
      </c>
      <c r="N22" s="49" t="str">
        <f t="shared" si="3"/>
        <v/>
      </c>
      <c r="O22" s="49" t="str">
        <f t="shared" si="3"/>
        <v/>
      </c>
      <c r="P22" s="112">
        <f t="shared" si="0"/>
        <v>0</v>
      </c>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row>
    <row r="23" spans="1:75" ht="15" customHeight="1">
      <c r="A23" s="257" t="s">
        <v>390</v>
      </c>
      <c r="B23" s="54" t="s">
        <v>53</v>
      </c>
      <c r="C23" s="54" t="s">
        <v>42</v>
      </c>
      <c r="D23" s="47"/>
      <c r="E23" s="47"/>
      <c r="F23" s="47"/>
      <c r="G23" s="47"/>
      <c r="H23" s="47"/>
      <c r="I23" s="47"/>
      <c r="J23" s="47"/>
      <c r="K23" s="47"/>
      <c r="L23" s="47"/>
      <c r="M23" s="47"/>
      <c r="N23" s="47"/>
      <c r="O23" s="47"/>
      <c r="P23" s="112">
        <f t="shared" si="0"/>
        <v>0</v>
      </c>
    </row>
    <row r="24" spans="1:75">
      <c r="A24" s="258"/>
      <c r="B24" s="6" t="s">
        <v>54</v>
      </c>
      <c r="C24" s="6" t="s">
        <v>43</v>
      </c>
      <c r="D24" s="48"/>
      <c r="E24" s="48"/>
      <c r="F24" s="48"/>
      <c r="G24" s="48"/>
      <c r="H24" s="48"/>
      <c r="I24" s="48"/>
      <c r="J24" s="48"/>
      <c r="K24" s="48"/>
      <c r="L24" s="48"/>
      <c r="M24" s="48"/>
      <c r="N24" s="48"/>
      <c r="O24" s="48"/>
      <c r="P24" s="112">
        <f t="shared" si="0"/>
        <v>0</v>
      </c>
    </row>
    <row r="25" spans="1:75" ht="15" thickBot="1">
      <c r="A25" s="259"/>
      <c r="B25" s="55" t="s">
        <v>56</v>
      </c>
      <c r="C25" s="55" t="s">
        <v>55</v>
      </c>
      <c r="D25" s="49" t="str">
        <f t="shared" ref="D25:O25" si="4">IF(SUM(D23:D24)=0,"",SUM(D23:D24))</f>
        <v/>
      </c>
      <c r="E25" s="49" t="str">
        <f t="shared" si="4"/>
        <v/>
      </c>
      <c r="F25" s="49" t="str">
        <f t="shared" si="4"/>
        <v/>
      </c>
      <c r="G25" s="49" t="str">
        <f t="shared" si="4"/>
        <v/>
      </c>
      <c r="H25" s="49" t="str">
        <f t="shared" si="4"/>
        <v/>
      </c>
      <c r="I25" s="49" t="str">
        <f t="shared" si="4"/>
        <v/>
      </c>
      <c r="J25" s="49" t="str">
        <f t="shared" si="4"/>
        <v/>
      </c>
      <c r="K25" s="49" t="str">
        <f t="shared" si="4"/>
        <v/>
      </c>
      <c r="L25" s="49" t="str">
        <f t="shared" si="4"/>
        <v/>
      </c>
      <c r="M25" s="49" t="str">
        <f t="shared" si="4"/>
        <v/>
      </c>
      <c r="N25" s="49" t="str">
        <f t="shared" si="4"/>
        <v/>
      </c>
      <c r="O25" s="49" t="str">
        <f t="shared" si="4"/>
        <v/>
      </c>
      <c r="P25" s="112">
        <f t="shared" si="0"/>
        <v>0</v>
      </c>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row>
    <row r="26" spans="1:75">
      <c r="A26" s="257" t="s">
        <v>651</v>
      </c>
      <c r="B26" s="54" t="s">
        <v>652</v>
      </c>
      <c r="C26" s="54" t="s">
        <v>42</v>
      </c>
      <c r="D26" s="47"/>
      <c r="E26" s="47"/>
      <c r="F26" s="47"/>
      <c r="G26" s="47"/>
      <c r="H26" s="47"/>
      <c r="I26" s="47"/>
      <c r="J26" s="47"/>
      <c r="K26" s="47"/>
      <c r="L26" s="47"/>
      <c r="M26" s="47"/>
      <c r="N26" s="47"/>
      <c r="O26" s="47"/>
      <c r="P26" s="112">
        <f>SUM(D26:O26)</f>
        <v>0</v>
      </c>
    </row>
    <row r="27" spans="1:75">
      <c r="A27" s="258"/>
      <c r="B27" s="6" t="s">
        <v>653</v>
      </c>
      <c r="C27" s="6" t="s">
        <v>43</v>
      </c>
      <c r="D27" s="7" t="str">
        <f>IF(OR(D15&lt;=D26,D26=""),"",D15-D26)</f>
        <v/>
      </c>
      <c r="E27" s="7" t="str">
        <f t="shared" ref="E27:O27" si="5">IF(OR(E15&lt;=E26,E26=""),"",E15-E26)</f>
        <v/>
      </c>
      <c r="F27" s="7" t="str">
        <f t="shared" si="5"/>
        <v/>
      </c>
      <c r="G27" s="7" t="str">
        <f t="shared" si="5"/>
        <v/>
      </c>
      <c r="H27" s="7" t="str">
        <f t="shared" si="5"/>
        <v/>
      </c>
      <c r="I27" s="7" t="str">
        <f t="shared" si="5"/>
        <v/>
      </c>
      <c r="J27" s="7" t="str">
        <f t="shared" si="5"/>
        <v/>
      </c>
      <c r="K27" s="7" t="str">
        <f t="shared" si="5"/>
        <v/>
      </c>
      <c r="L27" s="7" t="str">
        <f t="shared" si="5"/>
        <v/>
      </c>
      <c r="M27" s="7" t="str">
        <f t="shared" si="5"/>
        <v/>
      </c>
      <c r="N27" s="7" t="str">
        <f t="shared" si="5"/>
        <v/>
      </c>
      <c r="O27" s="7" t="str">
        <f t="shared" si="5"/>
        <v/>
      </c>
      <c r="P27" s="112">
        <f>SUM(D27:O27)</f>
        <v>0</v>
      </c>
    </row>
    <row r="28" spans="1:75" ht="15" thickBot="1">
      <c r="A28" s="259"/>
      <c r="B28" s="55" t="s">
        <v>56</v>
      </c>
      <c r="C28" s="55" t="s">
        <v>55</v>
      </c>
      <c r="D28" s="49" t="str">
        <f t="shared" ref="D28:O28" si="6">IF(SUM(D26:D27)=0,"",SUM(D26:D27))</f>
        <v/>
      </c>
      <c r="E28" s="49" t="str">
        <f t="shared" si="6"/>
        <v/>
      </c>
      <c r="F28" s="49" t="str">
        <f t="shared" si="6"/>
        <v/>
      </c>
      <c r="G28" s="49" t="str">
        <f t="shared" si="6"/>
        <v/>
      </c>
      <c r="H28" s="49" t="str">
        <f t="shared" si="6"/>
        <v/>
      </c>
      <c r="I28" s="49" t="str">
        <f t="shared" si="6"/>
        <v/>
      </c>
      <c r="J28" s="49" t="str">
        <f t="shared" si="6"/>
        <v/>
      </c>
      <c r="K28" s="49" t="str">
        <f t="shared" si="6"/>
        <v/>
      </c>
      <c r="L28" s="49" t="str">
        <f t="shared" si="6"/>
        <v/>
      </c>
      <c r="M28" s="49" t="str">
        <f t="shared" si="6"/>
        <v/>
      </c>
      <c r="N28" s="49" t="str">
        <f t="shared" si="6"/>
        <v/>
      </c>
      <c r="O28" s="49" t="str">
        <f t="shared" si="6"/>
        <v/>
      </c>
      <c r="P28" s="112">
        <f>SUM(D28:O28)</f>
        <v>0</v>
      </c>
    </row>
    <row r="29" spans="1:75">
      <c r="A29" s="257" t="s">
        <v>649</v>
      </c>
      <c r="B29" s="54" t="s">
        <v>652</v>
      </c>
      <c r="C29" s="54" t="s">
        <v>42</v>
      </c>
      <c r="D29" s="47"/>
      <c r="E29" s="47"/>
      <c r="F29" s="47"/>
      <c r="G29" s="47"/>
      <c r="H29" s="47"/>
      <c r="I29" s="47"/>
      <c r="J29" s="47"/>
      <c r="K29" s="47"/>
      <c r="L29" s="47"/>
      <c r="M29" s="47"/>
      <c r="N29" s="47"/>
      <c r="O29" s="47"/>
      <c r="P29" s="112">
        <f t="shared" ref="P29:P34" si="7">SUM(D29:O29)</f>
        <v>0</v>
      </c>
    </row>
    <row r="30" spans="1:75">
      <c r="A30" s="258"/>
      <c r="B30" s="6" t="s">
        <v>653</v>
      </c>
      <c r="C30" s="6" t="s">
        <v>43</v>
      </c>
      <c r="D30" s="7" t="str">
        <f>IF(OR(D15&lt;=D29,D29=""),"",D15-D29)</f>
        <v/>
      </c>
      <c r="E30" s="7" t="str">
        <f t="shared" ref="E30:O30" si="8">IF(OR(E15&lt;=E29,E29=""),"",E15-E29)</f>
        <v/>
      </c>
      <c r="F30" s="7" t="str">
        <f t="shared" si="8"/>
        <v/>
      </c>
      <c r="G30" s="7" t="str">
        <f t="shared" si="8"/>
        <v/>
      </c>
      <c r="H30" s="7" t="str">
        <f t="shared" si="8"/>
        <v/>
      </c>
      <c r="I30" s="7" t="str">
        <f t="shared" si="8"/>
        <v/>
      </c>
      <c r="J30" s="7" t="str">
        <f t="shared" si="8"/>
        <v/>
      </c>
      <c r="K30" s="7" t="str">
        <f t="shared" si="8"/>
        <v/>
      </c>
      <c r="L30" s="7" t="str">
        <f t="shared" si="8"/>
        <v/>
      </c>
      <c r="M30" s="7" t="str">
        <f t="shared" si="8"/>
        <v/>
      </c>
      <c r="N30" s="7" t="str">
        <f t="shared" si="8"/>
        <v/>
      </c>
      <c r="O30" s="7" t="str">
        <f t="shared" si="8"/>
        <v/>
      </c>
      <c r="P30" s="112">
        <f t="shared" si="7"/>
        <v>0</v>
      </c>
    </row>
    <row r="31" spans="1:75" ht="15" thickBot="1">
      <c r="A31" s="259"/>
      <c r="B31" s="55" t="s">
        <v>56</v>
      </c>
      <c r="C31" s="55" t="s">
        <v>55</v>
      </c>
      <c r="D31" s="49" t="str">
        <f t="shared" ref="D31:O31" si="9">IF(SUM(D29:D30)=0,"",SUM(D29:D30))</f>
        <v/>
      </c>
      <c r="E31" s="49" t="str">
        <f t="shared" si="9"/>
        <v/>
      </c>
      <c r="F31" s="49" t="str">
        <f t="shared" si="9"/>
        <v/>
      </c>
      <c r="G31" s="49" t="str">
        <f t="shared" si="9"/>
        <v/>
      </c>
      <c r="H31" s="49" t="str">
        <f t="shared" si="9"/>
        <v/>
      </c>
      <c r="I31" s="49" t="str">
        <f t="shared" si="9"/>
        <v/>
      </c>
      <c r="J31" s="49" t="str">
        <f t="shared" si="9"/>
        <v/>
      </c>
      <c r="K31" s="49" t="str">
        <f t="shared" si="9"/>
        <v/>
      </c>
      <c r="L31" s="49" t="str">
        <f t="shared" si="9"/>
        <v/>
      </c>
      <c r="M31" s="49" t="str">
        <f t="shared" si="9"/>
        <v/>
      </c>
      <c r="N31" s="49" t="str">
        <f t="shared" si="9"/>
        <v/>
      </c>
      <c r="O31" s="49" t="str">
        <f t="shared" si="9"/>
        <v/>
      </c>
      <c r="P31" s="112">
        <f t="shared" si="7"/>
        <v>0</v>
      </c>
    </row>
    <row r="32" spans="1:75">
      <c r="A32" s="257" t="s">
        <v>650</v>
      </c>
      <c r="B32" s="54" t="s">
        <v>652</v>
      </c>
      <c r="C32" s="54" t="s">
        <v>42</v>
      </c>
      <c r="D32" s="47"/>
      <c r="E32" s="47"/>
      <c r="F32" s="47"/>
      <c r="G32" s="47"/>
      <c r="H32" s="47"/>
      <c r="I32" s="47"/>
      <c r="J32" s="47"/>
      <c r="K32" s="47"/>
      <c r="L32" s="47"/>
      <c r="M32" s="47"/>
      <c r="N32" s="47"/>
      <c r="O32" s="47"/>
      <c r="P32" s="112">
        <f t="shared" si="7"/>
        <v>0</v>
      </c>
    </row>
    <row r="33" spans="1:16">
      <c r="A33" s="258"/>
      <c r="B33" s="6" t="s">
        <v>653</v>
      </c>
      <c r="C33" s="6" t="s">
        <v>43</v>
      </c>
      <c r="D33" s="7" t="str">
        <f>IF(OR(D15&lt;=D32,D32=""),"",D15-D32)</f>
        <v/>
      </c>
      <c r="E33" s="7" t="str">
        <f t="shared" ref="E33:O33" si="10">IF(OR(E15&lt;=E32,E32=""),"",E15-E32)</f>
        <v/>
      </c>
      <c r="F33" s="7" t="str">
        <f t="shared" si="10"/>
        <v/>
      </c>
      <c r="G33" s="7" t="str">
        <f t="shared" si="10"/>
        <v/>
      </c>
      <c r="H33" s="7" t="str">
        <f t="shared" si="10"/>
        <v/>
      </c>
      <c r="I33" s="7" t="str">
        <f t="shared" si="10"/>
        <v/>
      </c>
      <c r="J33" s="7" t="str">
        <f t="shared" si="10"/>
        <v/>
      </c>
      <c r="K33" s="7" t="str">
        <f t="shared" si="10"/>
        <v/>
      </c>
      <c r="L33" s="7" t="str">
        <f t="shared" si="10"/>
        <v/>
      </c>
      <c r="M33" s="7" t="str">
        <f t="shared" si="10"/>
        <v/>
      </c>
      <c r="N33" s="7" t="str">
        <f t="shared" si="10"/>
        <v/>
      </c>
      <c r="O33" s="7" t="str">
        <f t="shared" si="10"/>
        <v/>
      </c>
      <c r="P33" s="112">
        <f t="shared" si="7"/>
        <v>0</v>
      </c>
    </row>
    <row r="34" spans="1:16" ht="15" thickBot="1">
      <c r="A34" s="259"/>
      <c r="B34" s="55" t="s">
        <v>56</v>
      </c>
      <c r="C34" s="55" t="s">
        <v>55</v>
      </c>
      <c r="D34" s="49" t="str">
        <f t="shared" ref="D34:O34" si="11">IF(SUM(D32:D33)=0,"",SUM(D32:D33))</f>
        <v/>
      </c>
      <c r="E34" s="49" t="str">
        <f t="shared" si="11"/>
        <v/>
      </c>
      <c r="F34" s="49" t="str">
        <f t="shared" si="11"/>
        <v/>
      </c>
      <c r="G34" s="49" t="str">
        <f t="shared" si="11"/>
        <v/>
      </c>
      <c r="H34" s="49" t="str">
        <f t="shared" si="11"/>
        <v/>
      </c>
      <c r="I34" s="49" t="str">
        <f t="shared" si="11"/>
        <v/>
      </c>
      <c r="J34" s="49" t="str">
        <f t="shared" si="11"/>
        <v/>
      </c>
      <c r="K34" s="49" t="str">
        <f t="shared" si="11"/>
        <v/>
      </c>
      <c r="L34" s="49" t="str">
        <f t="shared" si="11"/>
        <v/>
      </c>
      <c r="M34" s="49" t="str">
        <f t="shared" si="11"/>
        <v/>
      </c>
      <c r="N34" s="49" t="str">
        <f t="shared" si="11"/>
        <v/>
      </c>
      <c r="O34" s="49" t="str">
        <f t="shared" si="11"/>
        <v/>
      </c>
      <c r="P34" s="112">
        <f t="shared" si="7"/>
        <v>0</v>
      </c>
    </row>
  </sheetData>
  <sheetProtection sheet="1" objects="1" scenarios="1"/>
  <mergeCells count="10">
    <mergeCell ref="A29:A31"/>
    <mergeCell ref="A32:A34"/>
    <mergeCell ref="A26:A28"/>
    <mergeCell ref="E2:N2"/>
    <mergeCell ref="A17:A19"/>
    <mergeCell ref="A20:A22"/>
    <mergeCell ref="A23:A25"/>
    <mergeCell ref="A10:A11"/>
    <mergeCell ref="A12:A16"/>
    <mergeCell ref="D4:O4"/>
  </mergeCells>
  <conditionalFormatting sqref="C19">
    <cfRule type="expression" dxfId="10" priority="7">
      <formula>SUM($D$15:$XX$15)&lt;&gt;SUM($D$19:$XX$19)</formula>
    </cfRule>
  </conditionalFormatting>
  <conditionalFormatting sqref="C22">
    <cfRule type="expression" dxfId="9" priority="8">
      <formula>SUM($D$15:$XX$15)&lt;&gt;SUM($D$22:$XX$22)</formula>
    </cfRule>
  </conditionalFormatting>
  <conditionalFormatting sqref="C25">
    <cfRule type="expression" dxfId="8" priority="9">
      <formula>SUM($D$15:$XX$15)&lt;&gt;SUM($D$25:$XX$25)</formula>
    </cfRule>
  </conditionalFormatting>
  <conditionalFormatting sqref="C28">
    <cfRule type="expression" dxfId="7" priority="3">
      <formula>SUM($D$15:$XX$15)&lt;&gt;SUM($D$28:$XX$28)</formula>
    </cfRule>
  </conditionalFormatting>
  <conditionalFormatting sqref="C31">
    <cfRule type="expression" dxfId="6" priority="2">
      <formula>SUM($D$15:$XX$15)&lt;&gt;SUM($D$31:$XX$31)</formula>
    </cfRule>
  </conditionalFormatting>
  <conditionalFormatting sqref="C34">
    <cfRule type="expression" dxfId="5" priority="1">
      <formula>SUM($D$15:$XX$15)&lt;&gt;SUM($D$34:$XX$34)</formula>
    </cfRule>
  </conditionalFormatting>
  <hyperlinks>
    <hyperlink ref="E2:N2" r:id="rId1" display="&gt;&gt;&gt; Descarga la última versión de este fichero desde aquí &lt;&lt;&lt;" xr:uid="{00000000-0004-0000-0200-000000000000}"/>
    <hyperlink ref="P4" r:id="rId2" xr:uid="{00000000-0004-0000-0200-000001000000}"/>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Q356"/>
  <sheetViews>
    <sheetView tabSelected="1" zoomScale="115" zoomScaleNormal="115" workbookViewId="0">
      <pane ySplit="2" topLeftCell="A3" activePane="bottomLeft" state="frozen"/>
      <selection pane="bottomLeft" activeCell="C2" sqref="C2"/>
    </sheetView>
  </sheetViews>
  <sheetFormatPr baseColWidth="10" defaultColWidth="11.453125" defaultRowHeight="14.5"/>
  <cols>
    <col min="1" max="1" width="20.81640625" customWidth="1"/>
    <col min="2" max="2" width="30" customWidth="1"/>
    <col min="3" max="3" width="10.7265625" customWidth="1"/>
    <col min="4" max="4" width="12" customWidth="1"/>
    <col min="5" max="16" width="7.26953125" customWidth="1"/>
    <col min="17" max="17" width="3.81640625" style="87" bestFit="1" customWidth="1"/>
  </cols>
  <sheetData>
    <row r="1" spans="1:17">
      <c r="A1" s="266" t="s">
        <v>536</v>
      </c>
      <c r="B1" s="266"/>
      <c r="C1" s="1"/>
      <c r="D1" s="1"/>
      <c r="E1" s="265" t="s">
        <v>20</v>
      </c>
      <c r="F1" s="265"/>
      <c r="G1" s="265"/>
      <c r="H1" s="265"/>
      <c r="I1" s="265"/>
      <c r="J1" s="265"/>
      <c r="K1" s="265"/>
      <c r="L1" s="265"/>
      <c r="M1" s="265"/>
      <c r="N1" s="265"/>
      <c r="O1" s="265"/>
      <c r="P1" s="265"/>
    </row>
    <row r="2" spans="1:17" s="1" customFormat="1" ht="29">
      <c r="A2" s="21" t="str">
        <f>Tarifas!A4</f>
        <v>Comercializadora</v>
      </c>
      <c r="B2" s="21" t="str">
        <f>Tarifas!B4</f>
        <v>Tarifa</v>
      </c>
      <c r="C2" s="22" t="s">
        <v>37</v>
      </c>
      <c r="D2" s="22" t="s">
        <v>959</v>
      </c>
      <c r="E2" s="187" t="str">
        <f>CONCATENATE(Datos!D7,CHAR(10),Datos!D8)</f>
        <v xml:space="preserve">1
</v>
      </c>
      <c r="F2" s="187" t="str">
        <f>CONCATENATE(Datos!E7,CHAR(10),Datos!E8)</f>
        <v xml:space="preserve">2
</v>
      </c>
      <c r="G2" s="187" t="str">
        <f>CONCATENATE(Datos!F7,CHAR(10),Datos!F8)</f>
        <v xml:space="preserve">3
</v>
      </c>
      <c r="H2" s="187" t="str">
        <f>CONCATENATE(Datos!G7,CHAR(10),Datos!G8)</f>
        <v xml:space="preserve">4
</v>
      </c>
      <c r="I2" s="187" t="str">
        <f>CONCATENATE(Datos!H7,CHAR(10),Datos!H8)</f>
        <v xml:space="preserve">5
</v>
      </c>
      <c r="J2" s="187" t="str">
        <f>CONCATENATE(Datos!I7,CHAR(10),Datos!I8)</f>
        <v xml:space="preserve">6
</v>
      </c>
      <c r="K2" s="187" t="str">
        <f>CONCATENATE(Datos!J7,CHAR(10),Datos!J8)</f>
        <v xml:space="preserve">7
</v>
      </c>
      <c r="L2" s="187" t="str">
        <f>CONCATENATE(Datos!K7,CHAR(10),Datos!K8)</f>
        <v xml:space="preserve">8
</v>
      </c>
      <c r="M2" s="187" t="str">
        <f>CONCATENATE(Datos!L7,CHAR(10),Datos!L8)</f>
        <v xml:space="preserve">9
</v>
      </c>
      <c r="N2" s="187" t="str">
        <f>CONCATENATE(Datos!M7,CHAR(10),Datos!M8)</f>
        <v xml:space="preserve">10
</v>
      </c>
      <c r="O2" s="187" t="str">
        <f>CONCATENATE(Datos!N7,CHAR(10),Datos!N8)</f>
        <v xml:space="preserve">11
</v>
      </c>
      <c r="P2" s="187" t="str">
        <f>CONCATENATE(Datos!O7,CHAR(10),Datos!O8)</f>
        <v xml:space="preserve">12
</v>
      </c>
      <c r="Q2" s="1" t="s">
        <v>341</v>
      </c>
    </row>
    <row r="3" spans="1:17">
      <c r="A3" s="154" t="str">
        <f>IF(Tarifas!A5="","",Tarifas!A5)</f>
        <v>Bassols Energía</v>
      </c>
      <c r="B3" s="154" t="str">
        <f>IF(Tarifas!B5="","",Tarifas!B5)</f>
        <v>Hogar Solar Plus + Bat. Virtual</v>
      </c>
      <c r="C3" s="197" t="e">
        <f ca="1">IF(E3&amp;F3&amp;G3&amp;H3&amp;I3&amp;J3&amp;K3&amp;L3&amp;M3&amp;N3&amp;O3&amp;P3="","",SUM(E3:P3))</f>
        <v>#NAME?</v>
      </c>
      <c r="D3" s="198" t="s">
        <v>639</v>
      </c>
      <c r="E3" s="144" t="e">
        <f ca="1">FACTURA(ROW(), COLUMN(),Datos!D$9,Datos!D$10,Tarifas!$C5,Datos!D$11,Tarifas!$D5,Datos!D$12,Tarifas!$E5,Datos!D$13,Tarifas!$F5,Datos!D$14,Tarifas!$G5,Tarifas!$L5,Datos!D$17,Datos!D$18,Datos!D$20,Datos!D$21,Datos!D$23,Datos!D$24,Datos!D$26,Datos!D$29,Datos!D$32,Tarifas!$H5,Tarifas!$I5,Tarifas!$J5,Datos!D$16,Tarifas!$K5,Datos!$B$4,Datos!$B$1,Datos!$B$2,Datos!$B$5,Tarifas!$M5,Tarifas!$N5,Tarifas!$O5,Tarifas!$P5,Tarifas!$Q5,Datos!$B$3,Datos!D$5)</f>
        <v>#NAME?</v>
      </c>
      <c r="F3" s="144" t="e">
        <f ca="1">FACTURA(ROW(), COLUMN(),Datos!E$9,Datos!E$10,Tarifas!$C5,Datos!E$11,Tarifas!$D5,Datos!E$12,Tarifas!$E5,Datos!E$13,Tarifas!$F5,Datos!E$14,Tarifas!$G5,Tarifas!$L5,Datos!E$17,Datos!E$18,Datos!E$20,Datos!E$21,Datos!E$23,Datos!E$24,Datos!E$26,Datos!E$29,Datos!E$32,Tarifas!$H5,Tarifas!$I5,Tarifas!$J5,Datos!E$16,Tarifas!$K5,Datos!$B$4,Datos!$B$1,Datos!$B$2,Datos!$B$5,Tarifas!$M5,Tarifas!$N5,Tarifas!$O5,Tarifas!$P5,Tarifas!$Q5,Datos!$B$3,Datos!E$5)</f>
        <v>#NAME?</v>
      </c>
      <c r="G3" s="144" t="e">
        <f ca="1">FACTURA(ROW(), COLUMN(),Datos!F$9,Datos!F$10,Tarifas!$C5,Datos!F$11,Tarifas!$D5,Datos!F$12,Tarifas!$E5,Datos!F$13,Tarifas!$F5,Datos!F$14,Tarifas!$G5,Tarifas!$L5,Datos!F$17,Datos!F$18,Datos!F$20,Datos!F$21,Datos!F$23,Datos!F$24,Datos!F$26,Datos!F$29,Datos!F$32,Tarifas!$H5,Tarifas!$I5,Tarifas!$J5,Datos!F$16,Tarifas!$K5,Datos!$B$4,Datos!$B$1,Datos!$B$2,Datos!$B$5,Tarifas!$M5,Tarifas!$N5,Tarifas!$O5,Tarifas!$P5,Tarifas!$Q5,Datos!$B$3,Datos!F$5)</f>
        <v>#NAME?</v>
      </c>
      <c r="H3" s="144" t="e">
        <f ca="1">FACTURA(ROW(), COLUMN(),Datos!G$9,Datos!G$10,Tarifas!$C5,Datos!G$11,Tarifas!$D5,Datos!G$12,Tarifas!$E5,Datos!G$13,Tarifas!$F5,Datos!G$14,Tarifas!$G5,Tarifas!$L5,Datos!G$17,Datos!G$18,Datos!G$20,Datos!G$21,Datos!G$23,Datos!G$24,Datos!G$26,Datos!G$29,Datos!G$32,Tarifas!$H5,Tarifas!$I5,Tarifas!$J5,Datos!G$16,Tarifas!$K5,Datos!$B$4,Datos!$B$1,Datos!$B$2,Datos!$B$5,Tarifas!$M5,Tarifas!$N5,Tarifas!$O5,Tarifas!$P5,Tarifas!$Q5,Datos!$B$3,Datos!G$5)</f>
        <v>#NAME?</v>
      </c>
      <c r="I3" s="144" t="e">
        <f ca="1">FACTURA(ROW(), COLUMN(),Datos!H$9,Datos!H$10,Tarifas!$C5,Datos!H$11,Tarifas!$D5,Datos!H$12,Tarifas!$E5,Datos!H$13,Tarifas!$F5,Datos!H$14,Tarifas!$G5,Tarifas!$L5,Datos!H$17,Datos!H$18,Datos!H$20,Datos!H$21,Datos!H$23,Datos!H$24,Datos!H$26,Datos!H$29,Datos!H$32,Tarifas!$H5,Tarifas!$I5,Tarifas!$J5,Datos!H$16,Tarifas!$K5,Datos!$B$4,Datos!$B$1,Datos!$B$2,Datos!$B$5,Tarifas!$M5,Tarifas!$N5,Tarifas!$O5,Tarifas!$P5,Tarifas!$Q5,Datos!$B$3,Datos!H$5)</f>
        <v>#NAME?</v>
      </c>
      <c r="J3" s="144" t="e">
        <f ca="1">FACTURA(ROW(), COLUMN(),Datos!I$9,Datos!I$10,Tarifas!$C5,Datos!I$11,Tarifas!$D5,Datos!I$12,Tarifas!$E5,Datos!I$13,Tarifas!$F5,Datos!I$14,Tarifas!$G5,Tarifas!$L5,Datos!I$17,Datos!I$18,Datos!I$20,Datos!I$21,Datos!I$23,Datos!I$24,Datos!I$26,Datos!I$29,Datos!I$32,Tarifas!$H5,Tarifas!$I5,Tarifas!$J5,Datos!I$16,Tarifas!$K5,Datos!$B$4,Datos!$B$1,Datos!$B$2,Datos!$B$5,Tarifas!$M5,Tarifas!$N5,Tarifas!$O5,Tarifas!$P5,Tarifas!$Q5,Datos!$B$3,Datos!I$5)</f>
        <v>#NAME?</v>
      </c>
      <c r="K3" s="144" t="e">
        <f ca="1">FACTURA(ROW(), COLUMN(),Datos!J$9,Datos!J$10,Tarifas!$C5,Datos!J$11,Tarifas!$D5,Datos!J$12,Tarifas!$E5,Datos!J$13,Tarifas!$F5,Datos!J$14,Tarifas!$G5,Tarifas!$L5,Datos!J$17,Datos!J$18,Datos!J$20,Datos!J$21,Datos!J$23,Datos!J$24,Datos!J$26,Datos!J$29,Datos!J$32,Tarifas!$H5,Tarifas!$I5,Tarifas!$J5,Datos!J$16,Tarifas!$K5,Datos!$B$4,Datos!$B$1,Datos!$B$2,Datos!$B$5,Tarifas!$M5,Tarifas!$N5,Tarifas!$O5,Tarifas!$P5,Tarifas!$Q5,Datos!$B$3,Datos!J$5)</f>
        <v>#NAME?</v>
      </c>
      <c r="L3" s="144" t="e">
        <f ca="1">FACTURA(ROW(), COLUMN(),Datos!K$9,Datos!K$10,Tarifas!$C5,Datos!K$11,Tarifas!$D5,Datos!K$12,Tarifas!$E5,Datos!K$13,Tarifas!$F5,Datos!K$14,Tarifas!$G5,Tarifas!$L5,Datos!K$17,Datos!K$18,Datos!K$20,Datos!K$21,Datos!K$23,Datos!K$24,Datos!K$26,Datos!K$29,Datos!K$32,Tarifas!$H5,Tarifas!$I5,Tarifas!$J5,Datos!K$16,Tarifas!$K5,Datos!$B$4,Datos!$B$1,Datos!$B$2,Datos!$B$5,Tarifas!$M5,Tarifas!$N5,Tarifas!$O5,Tarifas!$P5,Tarifas!$Q5,Datos!$B$3,Datos!K$5)</f>
        <v>#NAME?</v>
      </c>
      <c r="M3" s="144" t="e">
        <f ca="1">FACTURA(ROW(), COLUMN(),Datos!L$9,Datos!L$10,Tarifas!$C5,Datos!L$11,Tarifas!$D5,Datos!L$12,Tarifas!$E5,Datos!L$13,Tarifas!$F5,Datos!L$14,Tarifas!$G5,Tarifas!$L5,Datos!L$17,Datos!L$18,Datos!L$20,Datos!L$21,Datos!L$23,Datos!L$24,Datos!L$26,Datos!L$29,Datos!L$32,Tarifas!$H5,Tarifas!$I5,Tarifas!$J5,Datos!L$16,Tarifas!$K5,Datos!$B$4,Datos!$B$1,Datos!$B$2,Datos!$B$5,Tarifas!$M5,Tarifas!$N5,Tarifas!$O5,Tarifas!$P5,Tarifas!$Q5,Datos!$B$3,Datos!L$5)</f>
        <v>#NAME?</v>
      </c>
      <c r="N3" s="144" t="e">
        <f ca="1">FACTURA(ROW(), COLUMN(),Datos!M$9,Datos!M$10,Tarifas!$C5,Datos!M$11,Tarifas!$D5,Datos!M$12,Tarifas!$E5,Datos!M$13,Tarifas!$F5,Datos!M$14,Tarifas!$G5,Tarifas!$L5,Datos!M$17,Datos!M$18,Datos!M$20,Datos!M$21,Datos!M$23,Datos!M$24,Datos!M$26,Datos!M$29,Datos!M$32,Tarifas!$H5,Tarifas!$I5,Tarifas!$J5,Datos!M$16,Tarifas!$K5,Datos!$B$4,Datos!$B$1,Datos!$B$2,Datos!$B$5,Tarifas!$M5,Tarifas!$N5,Tarifas!$O5,Tarifas!$P5,Tarifas!$Q5,Datos!$B$3,Datos!M$5)</f>
        <v>#NAME?</v>
      </c>
      <c r="O3" s="144" t="e">
        <f ca="1">FACTURA(ROW(), COLUMN(),Datos!N$9,Datos!N$10,Tarifas!$C5,Datos!N$11,Tarifas!$D5,Datos!N$12,Tarifas!$E5,Datos!N$13,Tarifas!$F5,Datos!N$14,Tarifas!$G5,Tarifas!$L5,Datos!N$17,Datos!N$18,Datos!N$20,Datos!N$21,Datos!N$23,Datos!N$24,Datos!N$26,Datos!N$29,Datos!N$32,Tarifas!$H5,Tarifas!$I5,Tarifas!$J5,Datos!N$16,Tarifas!$K5,Datos!$B$4,Datos!$B$1,Datos!$B$2,Datos!$B$5,Tarifas!$M5,Tarifas!$N5,Tarifas!$O5,Tarifas!$P5,Tarifas!$Q5,Datos!$B$3,Datos!N$5)</f>
        <v>#NAME?</v>
      </c>
      <c r="P3" s="144" t="e">
        <f ca="1">FACTURA(ROW(), COLUMN(),Datos!O$9,Datos!O$10,Tarifas!$C5,Datos!O$11,Tarifas!$D5,Datos!O$12,Tarifas!$E5,Datos!O$13,Tarifas!$F5,Datos!O$14,Tarifas!$G5,Tarifas!$L5,Datos!O$17,Datos!O$18,Datos!O$20,Datos!O$21,Datos!O$23,Datos!O$24,Datos!O$26,Datos!O$29,Datos!O$32,Tarifas!$H5,Tarifas!$I5,Tarifas!$J5,Datos!O$16,Tarifas!$K5,Datos!$B$4,Datos!$B$1,Datos!$B$2,Datos!$B$5,Tarifas!$M5,Tarifas!$N5,Tarifas!$O5,Tarifas!$P5,Tarifas!$Q5,Datos!$B$3,Datos!O$5)</f>
        <v>#NAME?</v>
      </c>
      <c r="Q3" s="88" t="str">
        <f>IF(Tarifas!R5="Sí","Sí","")</f>
        <v>Sí</v>
      </c>
    </row>
    <row r="4" spans="1:17">
      <c r="A4" s="154" t="str">
        <f>IF(Tarifas!A6="","",Tarifas!A6)</f>
        <v>Bassols Energía</v>
      </c>
      <c r="B4" s="154" t="str">
        <f>IF(Tarifas!B6="","",Tarifas!B6)</f>
        <v>Hogar solar 24h + Bat. Virtual</v>
      </c>
      <c r="C4" s="197" t="e">
        <f t="shared" ref="C4:C67" ca="1" si="0">IF(E4&amp;F4&amp;G4&amp;H4&amp;I4&amp;J4&amp;K4&amp;L4&amp;M4&amp;N4&amp;O4&amp;P4="","",SUM(E4:P4))</f>
        <v>#NAME?</v>
      </c>
      <c r="D4" s="198" t="s">
        <v>639</v>
      </c>
      <c r="E4" s="144" t="e">
        <f ca="1">FACTURA(ROW(), COLUMN(),Datos!D$9,Datos!D$10,Tarifas!$C6,Datos!D$11,Tarifas!$D6,Datos!D$12,Tarifas!$E6,Datos!D$13,Tarifas!$F6,Datos!D$14,Tarifas!$G6,Tarifas!$L6,Datos!D$17,Datos!D$18,Datos!D$20,Datos!D$21,Datos!D$23,Datos!D$24,Datos!D$26,Datos!D$29,Datos!D$32,Tarifas!$H6,Tarifas!$I6,Tarifas!$J6,Datos!D$16,Tarifas!$K6,Datos!$B$4,Datos!$B$1,Datos!$B$2,Datos!$B$5,Tarifas!$M6,Tarifas!$N6,Tarifas!$O6,Tarifas!$P6,Tarifas!$Q6,Datos!$B$3,Datos!D$5)</f>
        <v>#NAME?</v>
      </c>
      <c r="F4" s="144" t="e">
        <f ca="1">FACTURA(ROW(), COLUMN(),Datos!E$9,Datos!E$10,Tarifas!$C6,Datos!E$11,Tarifas!$D6,Datos!E$12,Tarifas!$E6,Datos!E$13,Tarifas!$F6,Datos!E$14,Tarifas!$G6,Tarifas!$L6,Datos!E$17,Datos!E$18,Datos!E$20,Datos!E$21,Datos!E$23,Datos!E$24,Datos!E$26,Datos!E$29,Datos!E$32,Tarifas!$H6,Tarifas!$I6,Tarifas!$J6,Datos!E$16,Tarifas!$K6,Datos!$B$4,Datos!$B$1,Datos!$B$2,Datos!$B$5,Tarifas!$M6,Tarifas!$N6,Tarifas!$O6,Tarifas!$P6,Tarifas!$Q6,Datos!$B$3,Datos!E$5)</f>
        <v>#NAME?</v>
      </c>
      <c r="G4" s="144" t="e">
        <f ca="1">FACTURA(ROW(), COLUMN(),Datos!F$9,Datos!F$10,Tarifas!$C6,Datos!F$11,Tarifas!$D6,Datos!F$12,Tarifas!$E6,Datos!F$13,Tarifas!$F6,Datos!F$14,Tarifas!$G6,Tarifas!$L6,Datos!F$17,Datos!F$18,Datos!F$20,Datos!F$21,Datos!F$23,Datos!F$24,Datos!F$26,Datos!F$29,Datos!F$32,Tarifas!$H6,Tarifas!$I6,Tarifas!$J6,Datos!F$16,Tarifas!$K6,Datos!$B$4,Datos!$B$1,Datos!$B$2,Datos!$B$5,Tarifas!$M6,Tarifas!$N6,Tarifas!$O6,Tarifas!$P6,Tarifas!$Q6,Datos!$B$3,Datos!F$5)</f>
        <v>#NAME?</v>
      </c>
      <c r="H4" s="144" t="e">
        <f ca="1">FACTURA(ROW(), COLUMN(),Datos!G$9,Datos!G$10,Tarifas!$C6,Datos!G$11,Tarifas!$D6,Datos!G$12,Tarifas!$E6,Datos!G$13,Tarifas!$F6,Datos!G$14,Tarifas!$G6,Tarifas!$L6,Datos!G$17,Datos!G$18,Datos!G$20,Datos!G$21,Datos!G$23,Datos!G$24,Datos!G$26,Datos!G$29,Datos!G$32,Tarifas!$H6,Tarifas!$I6,Tarifas!$J6,Datos!G$16,Tarifas!$K6,Datos!$B$4,Datos!$B$1,Datos!$B$2,Datos!$B$5,Tarifas!$M6,Tarifas!$N6,Tarifas!$O6,Tarifas!$P6,Tarifas!$Q6,Datos!$B$3,Datos!G$5)</f>
        <v>#NAME?</v>
      </c>
      <c r="I4" s="144" t="e">
        <f ca="1">FACTURA(ROW(), COLUMN(),Datos!H$9,Datos!H$10,Tarifas!$C6,Datos!H$11,Tarifas!$D6,Datos!H$12,Tarifas!$E6,Datos!H$13,Tarifas!$F6,Datos!H$14,Tarifas!$G6,Tarifas!$L6,Datos!H$17,Datos!H$18,Datos!H$20,Datos!H$21,Datos!H$23,Datos!H$24,Datos!H$26,Datos!H$29,Datos!H$32,Tarifas!$H6,Tarifas!$I6,Tarifas!$J6,Datos!H$16,Tarifas!$K6,Datos!$B$4,Datos!$B$1,Datos!$B$2,Datos!$B$5,Tarifas!$M6,Tarifas!$N6,Tarifas!$O6,Tarifas!$P6,Tarifas!$Q6,Datos!$B$3,Datos!H$5)</f>
        <v>#NAME?</v>
      </c>
      <c r="J4" s="144" t="e">
        <f ca="1">FACTURA(ROW(), COLUMN(),Datos!I$9,Datos!I$10,Tarifas!$C6,Datos!I$11,Tarifas!$D6,Datos!I$12,Tarifas!$E6,Datos!I$13,Tarifas!$F6,Datos!I$14,Tarifas!$G6,Tarifas!$L6,Datos!I$17,Datos!I$18,Datos!I$20,Datos!I$21,Datos!I$23,Datos!I$24,Datos!I$26,Datos!I$29,Datos!I$32,Tarifas!$H6,Tarifas!$I6,Tarifas!$J6,Datos!I$16,Tarifas!$K6,Datos!$B$4,Datos!$B$1,Datos!$B$2,Datos!$B$5,Tarifas!$M6,Tarifas!$N6,Tarifas!$O6,Tarifas!$P6,Tarifas!$Q6,Datos!$B$3,Datos!I$5)</f>
        <v>#NAME?</v>
      </c>
      <c r="K4" s="144" t="e">
        <f ca="1">FACTURA(ROW(), COLUMN(),Datos!J$9,Datos!J$10,Tarifas!$C6,Datos!J$11,Tarifas!$D6,Datos!J$12,Tarifas!$E6,Datos!J$13,Tarifas!$F6,Datos!J$14,Tarifas!$G6,Tarifas!$L6,Datos!J$17,Datos!J$18,Datos!J$20,Datos!J$21,Datos!J$23,Datos!J$24,Datos!J$26,Datos!J$29,Datos!J$32,Tarifas!$H6,Tarifas!$I6,Tarifas!$J6,Datos!J$16,Tarifas!$K6,Datos!$B$4,Datos!$B$1,Datos!$B$2,Datos!$B$5,Tarifas!$M6,Tarifas!$N6,Tarifas!$O6,Tarifas!$P6,Tarifas!$Q6,Datos!$B$3,Datos!J$5)</f>
        <v>#NAME?</v>
      </c>
      <c r="L4" s="144" t="e">
        <f ca="1">FACTURA(ROW(), COLUMN(),Datos!K$9,Datos!K$10,Tarifas!$C6,Datos!K$11,Tarifas!$D6,Datos!K$12,Tarifas!$E6,Datos!K$13,Tarifas!$F6,Datos!K$14,Tarifas!$G6,Tarifas!$L6,Datos!K$17,Datos!K$18,Datos!K$20,Datos!K$21,Datos!K$23,Datos!K$24,Datos!K$26,Datos!K$29,Datos!K$32,Tarifas!$H6,Tarifas!$I6,Tarifas!$J6,Datos!K$16,Tarifas!$K6,Datos!$B$4,Datos!$B$1,Datos!$B$2,Datos!$B$5,Tarifas!$M6,Tarifas!$N6,Tarifas!$O6,Tarifas!$P6,Tarifas!$Q6,Datos!$B$3,Datos!K$5)</f>
        <v>#NAME?</v>
      </c>
      <c r="M4" s="144" t="e">
        <f ca="1">FACTURA(ROW(), COLUMN(),Datos!L$9,Datos!L$10,Tarifas!$C6,Datos!L$11,Tarifas!$D6,Datos!L$12,Tarifas!$E6,Datos!L$13,Tarifas!$F6,Datos!L$14,Tarifas!$G6,Tarifas!$L6,Datos!L$17,Datos!L$18,Datos!L$20,Datos!L$21,Datos!L$23,Datos!L$24,Datos!L$26,Datos!L$29,Datos!L$32,Tarifas!$H6,Tarifas!$I6,Tarifas!$J6,Datos!L$16,Tarifas!$K6,Datos!$B$4,Datos!$B$1,Datos!$B$2,Datos!$B$5,Tarifas!$M6,Tarifas!$N6,Tarifas!$O6,Tarifas!$P6,Tarifas!$Q6,Datos!$B$3,Datos!L$5)</f>
        <v>#NAME?</v>
      </c>
      <c r="N4" s="144" t="e">
        <f ca="1">FACTURA(ROW(), COLUMN(),Datos!M$9,Datos!M$10,Tarifas!$C6,Datos!M$11,Tarifas!$D6,Datos!M$12,Tarifas!$E6,Datos!M$13,Tarifas!$F6,Datos!M$14,Tarifas!$G6,Tarifas!$L6,Datos!M$17,Datos!M$18,Datos!M$20,Datos!M$21,Datos!M$23,Datos!M$24,Datos!M$26,Datos!M$29,Datos!M$32,Tarifas!$H6,Tarifas!$I6,Tarifas!$J6,Datos!M$16,Tarifas!$K6,Datos!$B$4,Datos!$B$1,Datos!$B$2,Datos!$B$5,Tarifas!$M6,Tarifas!$N6,Tarifas!$O6,Tarifas!$P6,Tarifas!$Q6,Datos!$B$3,Datos!M$5)</f>
        <v>#NAME?</v>
      </c>
      <c r="O4" s="144" t="e">
        <f ca="1">FACTURA(ROW(), COLUMN(),Datos!N$9,Datos!N$10,Tarifas!$C6,Datos!N$11,Tarifas!$D6,Datos!N$12,Tarifas!$E6,Datos!N$13,Tarifas!$F6,Datos!N$14,Tarifas!$G6,Tarifas!$L6,Datos!N$17,Datos!N$18,Datos!N$20,Datos!N$21,Datos!N$23,Datos!N$24,Datos!N$26,Datos!N$29,Datos!N$32,Tarifas!$H6,Tarifas!$I6,Tarifas!$J6,Datos!N$16,Tarifas!$K6,Datos!$B$4,Datos!$B$1,Datos!$B$2,Datos!$B$5,Tarifas!$M6,Tarifas!$N6,Tarifas!$O6,Tarifas!$P6,Tarifas!$Q6,Datos!$B$3,Datos!N$5)</f>
        <v>#NAME?</v>
      </c>
      <c r="P4" s="144" t="e">
        <f ca="1">FACTURA(ROW(), COLUMN(),Datos!O$9,Datos!O$10,Tarifas!$C6,Datos!O$11,Tarifas!$D6,Datos!O$12,Tarifas!$E6,Datos!O$13,Tarifas!$F6,Datos!O$14,Tarifas!$G6,Tarifas!$L6,Datos!O$17,Datos!O$18,Datos!O$20,Datos!O$21,Datos!O$23,Datos!O$24,Datos!O$26,Datos!O$29,Datos!O$32,Tarifas!$H6,Tarifas!$I6,Tarifas!$J6,Datos!O$16,Tarifas!$K6,Datos!$B$4,Datos!$B$1,Datos!$B$2,Datos!$B$5,Tarifas!$M6,Tarifas!$N6,Tarifas!$O6,Tarifas!$P6,Tarifas!$Q6,Datos!$B$3,Datos!O$5)</f>
        <v>#NAME?</v>
      </c>
      <c r="Q4" s="88" t="str">
        <f>IF(Tarifas!R6="Sí","Sí","")</f>
        <v>Sí</v>
      </c>
    </row>
    <row r="5" spans="1:17">
      <c r="A5" s="154" t="str">
        <f>IF(Tarifas!A7="","",Tarifas!A7)</f>
        <v>Bassols Energía</v>
      </c>
      <c r="B5" s="154" t="str">
        <f>IF(Tarifas!B7="","",Tarifas!B7)</f>
        <v>Hogar Solar + Bal. Neto Anual</v>
      </c>
      <c r="C5" s="197" t="e">
        <f t="shared" ca="1" si="0"/>
        <v>#NAME?</v>
      </c>
      <c r="D5" s="198" t="s">
        <v>639</v>
      </c>
      <c r="E5" s="144" t="e">
        <f ca="1">FACTURA(ROW(), COLUMN(),Datos!D$9,Datos!D$10,Tarifas!$C7,Datos!D$11,Tarifas!$D7,Datos!D$12,Tarifas!$E7,Datos!D$13,Tarifas!$F7,Datos!D$14,Tarifas!$G7,Tarifas!$L7,Datos!D$17,Datos!D$18,Datos!D$20,Datos!D$21,Datos!D$23,Datos!D$24,Datos!D$26,Datos!D$29,Datos!D$32,Tarifas!$H7,Tarifas!$I7,Tarifas!$J7,Datos!D$16,Tarifas!$K7,Datos!$B$4,Datos!$B$1,Datos!$B$2,Datos!$B$5,Tarifas!$M7,Tarifas!$N7,Tarifas!$O7,Tarifas!$P7,Tarifas!$Q7,Datos!$B$3,Datos!D$5)</f>
        <v>#NAME?</v>
      </c>
      <c r="F5" s="144" t="e">
        <f ca="1">FACTURA(ROW(), COLUMN(),Datos!E$9,Datos!E$10,Tarifas!$C7,Datos!E$11,Tarifas!$D7,Datos!E$12,Tarifas!$E7,Datos!E$13,Tarifas!$F7,Datos!E$14,Tarifas!$G7,Tarifas!$L7,Datos!E$17,Datos!E$18,Datos!E$20,Datos!E$21,Datos!E$23,Datos!E$24,Datos!E$26,Datos!E$29,Datos!E$32,Tarifas!$H7,Tarifas!$I7,Tarifas!$J7,Datos!E$16,Tarifas!$K7,Datos!$B$4,Datos!$B$1,Datos!$B$2,Datos!$B$5,Tarifas!$M7,Tarifas!$N7,Tarifas!$O7,Tarifas!$P7,Tarifas!$Q7,Datos!$B$3,Datos!E$5)</f>
        <v>#NAME?</v>
      </c>
      <c r="G5" s="144" t="e">
        <f ca="1">FACTURA(ROW(), COLUMN(),Datos!F$9,Datos!F$10,Tarifas!$C7,Datos!F$11,Tarifas!$D7,Datos!F$12,Tarifas!$E7,Datos!F$13,Tarifas!$F7,Datos!F$14,Tarifas!$G7,Tarifas!$L7,Datos!F$17,Datos!F$18,Datos!F$20,Datos!F$21,Datos!F$23,Datos!F$24,Datos!F$26,Datos!F$29,Datos!F$32,Tarifas!$H7,Tarifas!$I7,Tarifas!$J7,Datos!F$16,Tarifas!$K7,Datos!$B$4,Datos!$B$1,Datos!$B$2,Datos!$B$5,Tarifas!$M7,Tarifas!$N7,Tarifas!$O7,Tarifas!$P7,Tarifas!$Q7,Datos!$B$3,Datos!F$5)</f>
        <v>#NAME?</v>
      </c>
      <c r="H5" s="144" t="e">
        <f ca="1">FACTURA(ROW(), COLUMN(),Datos!G$9,Datos!G$10,Tarifas!$C7,Datos!G$11,Tarifas!$D7,Datos!G$12,Tarifas!$E7,Datos!G$13,Tarifas!$F7,Datos!G$14,Tarifas!$G7,Tarifas!$L7,Datos!G$17,Datos!G$18,Datos!G$20,Datos!G$21,Datos!G$23,Datos!G$24,Datos!G$26,Datos!G$29,Datos!G$32,Tarifas!$H7,Tarifas!$I7,Tarifas!$J7,Datos!G$16,Tarifas!$K7,Datos!$B$4,Datos!$B$1,Datos!$B$2,Datos!$B$5,Tarifas!$M7,Tarifas!$N7,Tarifas!$O7,Tarifas!$P7,Tarifas!$Q7,Datos!$B$3,Datos!G$5)</f>
        <v>#NAME?</v>
      </c>
      <c r="I5" s="144" t="e">
        <f ca="1">FACTURA(ROW(), COLUMN(),Datos!H$9,Datos!H$10,Tarifas!$C7,Datos!H$11,Tarifas!$D7,Datos!H$12,Tarifas!$E7,Datos!H$13,Tarifas!$F7,Datos!H$14,Tarifas!$G7,Tarifas!$L7,Datos!H$17,Datos!H$18,Datos!H$20,Datos!H$21,Datos!H$23,Datos!H$24,Datos!H$26,Datos!H$29,Datos!H$32,Tarifas!$H7,Tarifas!$I7,Tarifas!$J7,Datos!H$16,Tarifas!$K7,Datos!$B$4,Datos!$B$1,Datos!$B$2,Datos!$B$5,Tarifas!$M7,Tarifas!$N7,Tarifas!$O7,Tarifas!$P7,Tarifas!$Q7,Datos!$B$3,Datos!H$5)</f>
        <v>#NAME?</v>
      </c>
      <c r="J5" s="144" t="e">
        <f ca="1">FACTURA(ROW(), COLUMN(),Datos!I$9,Datos!I$10,Tarifas!$C7,Datos!I$11,Tarifas!$D7,Datos!I$12,Tarifas!$E7,Datos!I$13,Tarifas!$F7,Datos!I$14,Tarifas!$G7,Tarifas!$L7,Datos!I$17,Datos!I$18,Datos!I$20,Datos!I$21,Datos!I$23,Datos!I$24,Datos!I$26,Datos!I$29,Datos!I$32,Tarifas!$H7,Tarifas!$I7,Tarifas!$J7,Datos!I$16,Tarifas!$K7,Datos!$B$4,Datos!$B$1,Datos!$B$2,Datos!$B$5,Tarifas!$M7,Tarifas!$N7,Tarifas!$O7,Tarifas!$P7,Tarifas!$Q7,Datos!$B$3,Datos!I$5)</f>
        <v>#NAME?</v>
      </c>
      <c r="K5" s="144" t="e">
        <f ca="1">FACTURA(ROW(), COLUMN(),Datos!J$9,Datos!J$10,Tarifas!$C7,Datos!J$11,Tarifas!$D7,Datos!J$12,Tarifas!$E7,Datos!J$13,Tarifas!$F7,Datos!J$14,Tarifas!$G7,Tarifas!$L7,Datos!J$17,Datos!J$18,Datos!J$20,Datos!J$21,Datos!J$23,Datos!J$24,Datos!J$26,Datos!J$29,Datos!J$32,Tarifas!$H7,Tarifas!$I7,Tarifas!$J7,Datos!J$16,Tarifas!$K7,Datos!$B$4,Datos!$B$1,Datos!$B$2,Datos!$B$5,Tarifas!$M7,Tarifas!$N7,Tarifas!$O7,Tarifas!$P7,Tarifas!$Q7,Datos!$B$3,Datos!J$5)</f>
        <v>#NAME?</v>
      </c>
      <c r="L5" s="144" t="e">
        <f ca="1">FACTURA(ROW(), COLUMN(),Datos!K$9,Datos!K$10,Tarifas!$C7,Datos!K$11,Tarifas!$D7,Datos!K$12,Tarifas!$E7,Datos!K$13,Tarifas!$F7,Datos!K$14,Tarifas!$G7,Tarifas!$L7,Datos!K$17,Datos!K$18,Datos!K$20,Datos!K$21,Datos!K$23,Datos!K$24,Datos!K$26,Datos!K$29,Datos!K$32,Tarifas!$H7,Tarifas!$I7,Tarifas!$J7,Datos!K$16,Tarifas!$K7,Datos!$B$4,Datos!$B$1,Datos!$B$2,Datos!$B$5,Tarifas!$M7,Tarifas!$N7,Tarifas!$O7,Tarifas!$P7,Tarifas!$Q7,Datos!$B$3,Datos!K$5)</f>
        <v>#NAME?</v>
      </c>
      <c r="M5" s="144" t="e">
        <f ca="1">FACTURA(ROW(), COLUMN(),Datos!L$9,Datos!L$10,Tarifas!$C7,Datos!L$11,Tarifas!$D7,Datos!L$12,Tarifas!$E7,Datos!L$13,Tarifas!$F7,Datos!L$14,Tarifas!$G7,Tarifas!$L7,Datos!L$17,Datos!L$18,Datos!L$20,Datos!L$21,Datos!L$23,Datos!L$24,Datos!L$26,Datos!L$29,Datos!L$32,Tarifas!$H7,Tarifas!$I7,Tarifas!$J7,Datos!L$16,Tarifas!$K7,Datos!$B$4,Datos!$B$1,Datos!$B$2,Datos!$B$5,Tarifas!$M7,Tarifas!$N7,Tarifas!$O7,Tarifas!$P7,Tarifas!$Q7,Datos!$B$3,Datos!L$5)</f>
        <v>#NAME?</v>
      </c>
      <c r="N5" s="144" t="e">
        <f ca="1">FACTURA(ROW(), COLUMN(),Datos!M$9,Datos!M$10,Tarifas!$C7,Datos!M$11,Tarifas!$D7,Datos!M$12,Tarifas!$E7,Datos!M$13,Tarifas!$F7,Datos!M$14,Tarifas!$G7,Tarifas!$L7,Datos!M$17,Datos!M$18,Datos!M$20,Datos!M$21,Datos!M$23,Datos!M$24,Datos!M$26,Datos!M$29,Datos!M$32,Tarifas!$H7,Tarifas!$I7,Tarifas!$J7,Datos!M$16,Tarifas!$K7,Datos!$B$4,Datos!$B$1,Datos!$B$2,Datos!$B$5,Tarifas!$M7,Tarifas!$N7,Tarifas!$O7,Tarifas!$P7,Tarifas!$Q7,Datos!$B$3,Datos!M$5)</f>
        <v>#NAME?</v>
      </c>
      <c r="O5" s="144" t="e">
        <f ca="1">FACTURA(ROW(), COLUMN(),Datos!N$9,Datos!N$10,Tarifas!$C7,Datos!N$11,Tarifas!$D7,Datos!N$12,Tarifas!$E7,Datos!N$13,Tarifas!$F7,Datos!N$14,Tarifas!$G7,Tarifas!$L7,Datos!N$17,Datos!N$18,Datos!N$20,Datos!N$21,Datos!N$23,Datos!N$24,Datos!N$26,Datos!N$29,Datos!N$32,Tarifas!$H7,Tarifas!$I7,Tarifas!$J7,Datos!N$16,Tarifas!$K7,Datos!$B$4,Datos!$B$1,Datos!$B$2,Datos!$B$5,Tarifas!$M7,Tarifas!$N7,Tarifas!$O7,Tarifas!$P7,Tarifas!$Q7,Datos!$B$3,Datos!N$5)</f>
        <v>#NAME?</v>
      </c>
      <c r="P5" s="144" t="e">
        <f ca="1">FACTURA(ROW(), COLUMN(),Datos!O$9,Datos!O$10,Tarifas!$C7,Datos!O$11,Tarifas!$D7,Datos!O$12,Tarifas!$E7,Datos!O$13,Tarifas!$F7,Datos!O$14,Tarifas!$G7,Tarifas!$L7,Datos!O$17,Datos!O$18,Datos!O$20,Datos!O$21,Datos!O$23,Datos!O$24,Datos!O$26,Datos!O$29,Datos!O$32,Tarifas!$H7,Tarifas!$I7,Tarifas!$J7,Datos!O$16,Tarifas!$K7,Datos!$B$4,Datos!$B$1,Datos!$B$2,Datos!$B$5,Tarifas!$M7,Tarifas!$N7,Tarifas!$O7,Tarifas!$P7,Tarifas!$Q7,Datos!$B$3,Datos!O$5)</f>
        <v>#NAME?</v>
      </c>
      <c r="Q5" s="88" t="str">
        <f>IF(Tarifas!R7="Sí","Sí","")</f>
        <v>Sí</v>
      </c>
    </row>
    <row r="6" spans="1:17">
      <c r="A6" s="154" t="str">
        <f>IF(Tarifas!A8="","",Tarifas!A8)</f>
        <v>Bassols Energía</v>
      </c>
      <c r="B6" s="154" t="str">
        <f>IF(Tarifas!B8="","",Tarifas!B8)</f>
        <v>Hogar 24h + Bal. Neto Anual</v>
      </c>
      <c r="C6" s="197" t="e">
        <f t="shared" ca="1" si="0"/>
        <v>#NAME?</v>
      </c>
      <c r="D6" s="198" t="s">
        <v>639</v>
      </c>
      <c r="E6" s="144" t="e">
        <f ca="1">FACTURA(ROW(), COLUMN(),Datos!D$9,Datos!D$10,Tarifas!$C8,Datos!D$11,Tarifas!$D8,Datos!D$12,Tarifas!$E8,Datos!D$13,Tarifas!$F8,Datos!D$14,Tarifas!$G8,Tarifas!$L8,Datos!D$17,Datos!D$18,Datos!D$20,Datos!D$21,Datos!D$23,Datos!D$24,Datos!D$26,Datos!D$29,Datos!D$32,Tarifas!$H8,Tarifas!$I8,Tarifas!$J8,Datos!D$16,Tarifas!$K8,Datos!$B$4,Datos!$B$1,Datos!$B$2,Datos!$B$5,Tarifas!$M8,Tarifas!$N8,Tarifas!$O8,Tarifas!$P8,Tarifas!$Q8,Datos!$B$3,Datos!D$5)</f>
        <v>#NAME?</v>
      </c>
      <c r="F6" s="144" t="e">
        <f ca="1">FACTURA(ROW(), COLUMN(),Datos!E$9,Datos!E$10,Tarifas!$C8,Datos!E$11,Tarifas!$D8,Datos!E$12,Tarifas!$E8,Datos!E$13,Tarifas!$F8,Datos!E$14,Tarifas!$G8,Tarifas!$L8,Datos!E$17,Datos!E$18,Datos!E$20,Datos!E$21,Datos!E$23,Datos!E$24,Datos!E$26,Datos!E$29,Datos!E$32,Tarifas!$H8,Tarifas!$I8,Tarifas!$J8,Datos!E$16,Tarifas!$K8,Datos!$B$4,Datos!$B$1,Datos!$B$2,Datos!$B$5,Tarifas!$M8,Tarifas!$N8,Tarifas!$O8,Tarifas!$P8,Tarifas!$Q8,Datos!$B$3,Datos!E$5)</f>
        <v>#NAME?</v>
      </c>
      <c r="G6" s="144" t="e">
        <f ca="1">FACTURA(ROW(), COLUMN(),Datos!F$9,Datos!F$10,Tarifas!$C8,Datos!F$11,Tarifas!$D8,Datos!F$12,Tarifas!$E8,Datos!F$13,Tarifas!$F8,Datos!F$14,Tarifas!$G8,Tarifas!$L8,Datos!F$17,Datos!F$18,Datos!F$20,Datos!F$21,Datos!F$23,Datos!F$24,Datos!F$26,Datos!F$29,Datos!F$32,Tarifas!$H8,Tarifas!$I8,Tarifas!$J8,Datos!F$16,Tarifas!$K8,Datos!$B$4,Datos!$B$1,Datos!$B$2,Datos!$B$5,Tarifas!$M8,Tarifas!$N8,Tarifas!$O8,Tarifas!$P8,Tarifas!$Q8,Datos!$B$3,Datos!F$5)</f>
        <v>#NAME?</v>
      </c>
      <c r="H6" s="144" t="e">
        <f ca="1">FACTURA(ROW(), COLUMN(),Datos!G$9,Datos!G$10,Tarifas!$C8,Datos!G$11,Tarifas!$D8,Datos!G$12,Tarifas!$E8,Datos!G$13,Tarifas!$F8,Datos!G$14,Tarifas!$G8,Tarifas!$L8,Datos!G$17,Datos!G$18,Datos!G$20,Datos!G$21,Datos!G$23,Datos!G$24,Datos!G$26,Datos!G$29,Datos!G$32,Tarifas!$H8,Tarifas!$I8,Tarifas!$J8,Datos!G$16,Tarifas!$K8,Datos!$B$4,Datos!$B$1,Datos!$B$2,Datos!$B$5,Tarifas!$M8,Tarifas!$N8,Tarifas!$O8,Tarifas!$P8,Tarifas!$Q8,Datos!$B$3,Datos!G$5)</f>
        <v>#NAME?</v>
      </c>
      <c r="I6" s="144" t="e">
        <f ca="1">FACTURA(ROW(), COLUMN(),Datos!H$9,Datos!H$10,Tarifas!$C8,Datos!H$11,Tarifas!$D8,Datos!H$12,Tarifas!$E8,Datos!H$13,Tarifas!$F8,Datos!H$14,Tarifas!$G8,Tarifas!$L8,Datos!H$17,Datos!H$18,Datos!H$20,Datos!H$21,Datos!H$23,Datos!H$24,Datos!H$26,Datos!H$29,Datos!H$32,Tarifas!$H8,Tarifas!$I8,Tarifas!$J8,Datos!H$16,Tarifas!$K8,Datos!$B$4,Datos!$B$1,Datos!$B$2,Datos!$B$5,Tarifas!$M8,Tarifas!$N8,Tarifas!$O8,Tarifas!$P8,Tarifas!$Q8,Datos!$B$3,Datos!H$5)</f>
        <v>#NAME?</v>
      </c>
      <c r="J6" s="144" t="e">
        <f ca="1">FACTURA(ROW(), COLUMN(),Datos!I$9,Datos!I$10,Tarifas!$C8,Datos!I$11,Tarifas!$D8,Datos!I$12,Tarifas!$E8,Datos!I$13,Tarifas!$F8,Datos!I$14,Tarifas!$G8,Tarifas!$L8,Datos!I$17,Datos!I$18,Datos!I$20,Datos!I$21,Datos!I$23,Datos!I$24,Datos!I$26,Datos!I$29,Datos!I$32,Tarifas!$H8,Tarifas!$I8,Tarifas!$J8,Datos!I$16,Tarifas!$K8,Datos!$B$4,Datos!$B$1,Datos!$B$2,Datos!$B$5,Tarifas!$M8,Tarifas!$N8,Tarifas!$O8,Tarifas!$P8,Tarifas!$Q8,Datos!$B$3,Datos!I$5)</f>
        <v>#NAME?</v>
      </c>
      <c r="K6" s="144" t="e">
        <f ca="1">FACTURA(ROW(), COLUMN(),Datos!J$9,Datos!J$10,Tarifas!$C8,Datos!J$11,Tarifas!$D8,Datos!J$12,Tarifas!$E8,Datos!J$13,Tarifas!$F8,Datos!J$14,Tarifas!$G8,Tarifas!$L8,Datos!J$17,Datos!J$18,Datos!J$20,Datos!J$21,Datos!J$23,Datos!J$24,Datos!J$26,Datos!J$29,Datos!J$32,Tarifas!$H8,Tarifas!$I8,Tarifas!$J8,Datos!J$16,Tarifas!$K8,Datos!$B$4,Datos!$B$1,Datos!$B$2,Datos!$B$5,Tarifas!$M8,Tarifas!$N8,Tarifas!$O8,Tarifas!$P8,Tarifas!$Q8,Datos!$B$3,Datos!J$5)</f>
        <v>#NAME?</v>
      </c>
      <c r="L6" s="144" t="e">
        <f ca="1">FACTURA(ROW(), COLUMN(),Datos!K$9,Datos!K$10,Tarifas!$C8,Datos!K$11,Tarifas!$D8,Datos!K$12,Tarifas!$E8,Datos!K$13,Tarifas!$F8,Datos!K$14,Tarifas!$G8,Tarifas!$L8,Datos!K$17,Datos!K$18,Datos!K$20,Datos!K$21,Datos!K$23,Datos!K$24,Datos!K$26,Datos!K$29,Datos!K$32,Tarifas!$H8,Tarifas!$I8,Tarifas!$J8,Datos!K$16,Tarifas!$K8,Datos!$B$4,Datos!$B$1,Datos!$B$2,Datos!$B$5,Tarifas!$M8,Tarifas!$N8,Tarifas!$O8,Tarifas!$P8,Tarifas!$Q8,Datos!$B$3,Datos!K$5)</f>
        <v>#NAME?</v>
      </c>
      <c r="M6" s="144" t="e">
        <f ca="1">FACTURA(ROW(), COLUMN(),Datos!L$9,Datos!L$10,Tarifas!$C8,Datos!L$11,Tarifas!$D8,Datos!L$12,Tarifas!$E8,Datos!L$13,Tarifas!$F8,Datos!L$14,Tarifas!$G8,Tarifas!$L8,Datos!L$17,Datos!L$18,Datos!L$20,Datos!L$21,Datos!L$23,Datos!L$24,Datos!L$26,Datos!L$29,Datos!L$32,Tarifas!$H8,Tarifas!$I8,Tarifas!$J8,Datos!L$16,Tarifas!$K8,Datos!$B$4,Datos!$B$1,Datos!$B$2,Datos!$B$5,Tarifas!$M8,Tarifas!$N8,Tarifas!$O8,Tarifas!$P8,Tarifas!$Q8,Datos!$B$3,Datos!L$5)</f>
        <v>#NAME?</v>
      </c>
      <c r="N6" s="144" t="e">
        <f ca="1">FACTURA(ROW(), COLUMN(),Datos!M$9,Datos!M$10,Tarifas!$C8,Datos!M$11,Tarifas!$D8,Datos!M$12,Tarifas!$E8,Datos!M$13,Tarifas!$F8,Datos!M$14,Tarifas!$G8,Tarifas!$L8,Datos!M$17,Datos!M$18,Datos!M$20,Datos!M$21,Datos!M$23,Datos!M$24,Datos!M$26,Datos!M$29,Datos!M$32,Tarifas!$H8,Tarifas!$I8,Tarifas!$J8,Datos!M$16,Tarifas!$K8,Datos!$B$4,Datos!$B$1,Datos!$B$2,Datos!$B$5,Tarifas!$M8,Tarifas!$N8,Tarifas!$O8,Tarifas!$P8,Tarifas!$Q8,Datos!$B$3,Datos!M$5)</f>
        <v>#NAME?</v>
      </c>
      <c r="O6" s="144" t="e">
        <f ca="1">FACTURA(ROW(), COLUMN(),Datos!N$9,Datos!N$10,Tarifas!$C8,Datos!N$11,Tarifas!$D8,Datos!N$12,Tarifas!$E8,Datos!N$13,Tarifas!$F8,Datos!N$14,Tarifas!$G8,Tarifas!$L8,Datos!N$17,Datos!N$18,Datos!N$20,Datos!N$21,Datos!N$23,Datos!N$24,Datos!N$26,Datos!N$29,Datos!N$32,Tarifas!$H8,Tarifas!$I8,Tarifas!$J8,Datos!N$16,Tarifas!$K8,Datos!$B$4,Datos!$B$1,Datos!$B$2,Datos!$B$5,Tarifas!$M8,Tarifas!$N8,Tarifas!$O8,Tarifas!$P8,Tarifas!$Q8,Datos!$B$3,Datos!N$5)</f>
        <v>#NAME?</v>
      </c>
      <c r="P6" s="144" t="e">
        <f ca="1">FACTURA(ROW(), COLUMN(),Datos!O$9,Datos!O$10,Tarifas!$C8,Datos!O$11,Tarifas!$D8,Datos!O$12,Tarifas!$E8,Datos!O$13,Tarifas!$F8,Datos!O$14,Tarifas!$G8,Tarifas!$L8,Datos!O$17,Datos!O$18,Datos!O$20,Datos!O$21,Datos!O$23,Datos!O$24,Datos!O$26,Datos!O$29,Datos!O$32,Tarifas!$H8,Tarifas!$I8,Tarifas!$J8,Datos!O$16,Tarifas!$K8,Datos!$B$4,Datos!$B$1,Datos!$B$2,Datos!$B$5,Tarifas!$M8,Tarifas!$N8,Tarifas!$O8,Tarifas!$P8,Tarifas!$Q8,Datos!$B$3,Datos!O$5)</f>
        <v>#NAME?</v>
      </c>
      <c r="Q6" s="88" t="str">
        <f>IF(Tarifas!R8="Sí","Sí","")</f>
        <v>Sí</v>
      </c>
    </row>
    <row r="7" spans="1:17">
      <c r="A7" s="154" t="str">
        <f>IF(Tarifas!A9="","",Tarifas!A9)</f>
        <v>Bonpreu</v>
      </c>
      <c r="B7" s="154" t="str">
        <f>IF(Tarifas!B9="","",Tarifas!B9)</f>
        <v>Plan Noche y Dia</v>
      </c>
      <c r="C7" s="197" t="e">
        <f t="shared" ca="1" si="0"/>
        <v>#NAME?</v>
      </c>
      <c r="D7" s="198" t="s">
        <v>639</v>
      </c>
      <c r="E7" s="144" t="e">
        <f ca="1">FACTURA(ROW(), COLUMN(),Datos!D$9,Datos!D$10,Tarifas!$C9,Datos!D$11,Tarifas!$D9,Datos!D$12,Tarifas!$E9,Datos!D$13,Tarifas!$F9,Datos!D$14,Tarifas!$G9,Tarifas!$L9,Datos!D$17,Datos!D$18,Datos!D$20,Datos!D$21,Datos!D$23,Datos!D$24,Datos!D$26,Datos!D$29,Datos!D$32,Tarifas!$H9,Tarifas!$I9,Tarifas!$J9,Datos!D$16,Tarifas!$K9,Datos!$B$4,Datos!$B$1,Datos!$B$2,Datos!$B$5,Tarifas!$M9,Tarifas!$N9,Tarifas!$O9,Tarifas!$P9,Tarifas!$Q9,Datos!$B$3,Datos!D$5)</f>
        <v>#NAME?</v>
      </c>
      <c r="F7" s="144" t="e">
        <f ca="1">FACTURA(ROW(), COLUMN(),Datos!E$9,Datos!E$10,Tarifas!$C9,Datos!E$11,Tarifas!$D9,Datos!E$12,Tarifas!$E9,Datos!E$13,Tarifas!$F9,Datos!E$14,Tarifas!$G9,Tarifas!$L9,Datos!E$17,Datos!E$18,Datos!E$20,Datos!E$21,Datos!E$23,Datos!E$24,Datos!E$26,Datos!E$29,Datos!E$32,Tarifas!$H9,Tarifas!$I9,Tarifas!$J9,Datos!E$16,Tarifas!$K9,Datos!$B$4,Datos!$B$1,Datos!$B$2,Datos!$B$5,Tarifas!$M9,Tarifas!$N9,Tarifas!$O9,Tarifas!$P9,Tarifas!$Q9,Datos!$B$3,Datos!E$5)</f>
        <v>#NAME?</v>
      </c>
      <c r="G7" s="144" t="e">
        <f ca="1">FACTURA(ROW(), COLUMN(),Datos!F$9,Datos!F$10,Tarifas!$C9,Datos!F$11,Tarifas!$D9,Datos!F$12,Tarifas!$E9,Datos!F$13,Tarifas!$F9,Datos!F$14,Tarifas!$G9,Tarifas!$L9,Datos!F$17,Datos!F$18,Datos!F$20,Datos!F$21,Datos!F$23,Datos!F$24,Datos!F$26,Datos!F$29,Datos!F$32,Tarifas!$H9,Tarifas!$I9,Tarifas!$J9,Datos!F$16,Tarifas!$K9,Datos!$B$4,Datos!$B$1,Datos!$B$2,Datos!$B$5,Tarifas!$M9,Tarifas!$N9,Tarifas!$O9,Tarifas!$P9,Tarifas!$Q9,Datos!$B$3,Datos!F$5)</f>
        <v>#NAME?</v>
      </c>
      <c r="H7" s="144" t="e">
        <f ca="1">FACTURA(ROW(), COLUMN(),Datos!G$9,Datos!G$10,Tarifas!$C9,Datos!G$11,Tarifas!$D9,Datos!G$12,Tarifas!$E9,Datos!G$13,Tarifas!$F9,Datos!G$14,Tarifas!$G9,Tarifas!$L9,Datos!G$17,Datos!G$18,Datos!G$20,Datos!G$21,Datos!G$23,Datos!G$24,Datos!G$26,Datos!G$29,Datos!G$32,Tarifas!$H9,Tarifas!$I9,Tarifas!$J9,Datos!G$16,Tarifas!$K9,Datos!$B$4,Datos!$B$1,Datos!$B$2,Datos!$B$5,Tarifas!$M9,Tarifas!$N9,Tarifas!$O9,Tarifas!$P9,Tarifas!$Q9,Datos!$B$3,Datos!G$5)</f>
        <v>#NAME?</v>
      </c>
      <c r="I7" s="144" t="e">
        <f ca="1">FACTURA(ROW(), COLUMN(),Datos!H$9,Datos!H$10,Tarifas!$C9,Datos!H$11,Tarifas!$D9,Datos!H$12,Tarifas!$E9,Datos!H$13,Tarifas!$F9,Datos!H$14,Tarifas!$G9,Tarifas!$L9,Datos!H$17,Datos!H$18,Datos!H$20,Datos!H$21,Datos!H$23,Datos!H$24,Datos!H$26,Datos!H$29,Datos!H$32,Tarifas!$H9,Tarifas!$I9,Tarifas!$J9,Datos!H$16,Tarifas!$K9,Datos!$B$4,Datos!$B$1,Datos!$B$2,Datos!$B$5,Tarifas!$M9,Tarifas!$N9,Tarifas!$O9,Tarifas!$P9,Tarifas!$Q9,Datos!$B$3,Datos!H$5)</f>
        <v>#NAME?</v>
      </c>
      <c r="J7" s="144" t="e">
        <f ca="1">FACTURA(ROW(), COLUMN(),Datos!I$9,Datos!I$10,Tarifas!$C9,Datos!I$11,Tarifas!$D9,Datos!I$12,Tarifas!$E9,Datos!I$13,Tarifas!$F9,Datos!I$14,Tarifas!$G9,Tarifas!$L9,Datos!I$17,Datos!I$18,Datos!I$20,Datos!I$21,Datos!I$23,Datos!I$24,Datos!I$26,Datos!I$29,Datos!I$32,Tarifas!$H9,Tarifas!$I9,Tarifas!$J9,Datos!I$16,Tarifas!$K9,Datos!$B$4,Datos!$B$1,Datos!$B$2,Datos!$B$5,Tarifas!$M9,Tarifas!$N9,Tarifas!$O9,Tarifas!$P9,Tarifas!$Q9,Datos!$B$3,Datos!I$5)</f>
        <v>#NAME?</v>
      </c>
      <c r="K7" s="144" t="e">
        <f ca="1">FACTURA(ROW(), COLUMN(),Datos!J$9,Datos!J$10,Tarifas!$C9,Datos!J$11,Tarifas!$D9,Datos!J$12,Tarifas!$E9,Datos!J$13,Tarifas!$F9,Datos!J$14,Tarifas!$G9,Tarifas!$L9,Datos!J$17,Datos!J$18,Datos!J$20,Datos!J$21,Datos!J$23,Datos!J$24,Datos!J$26,Datos!J$29,Datos!J$32,Tarifas!$H9,Tarifas!$I9,Tarifas!$J9,Datos!J$16,Tarifas!$K9,Datos!$B$4,Datos!$B$1,Datos!$B$2,Datos!$B$5,Tarifas!$M9,Tarifas!$N9,Tarifas!$O9,Tarifas!$P9,Tarifas!$Q9,Datos!$B$3,Datos!J$5)</f>
        <v>#NAME?</v>
      </c>
      <c r="L7" s="144" t="e">
        <f ca="1">FACTURA(ROW(), COLUMN(),Datos!K$9,Datos!K$10,Tarifas!$C9,Datos!K$11,Tarifas!$D9,Datos!K$12,Tarifas!$E9,Datos!K$13,Tarifas!$F9,Datos!K$14,Tarifas!$G9,Tarifas!$L9,Datos!K$17,Datos!K$18,Datos!K$20,Datos!K$21,Datos!K$23,Datos!K$24,Datos!K$26,Datos!K$29,Datos!K$32,Tarifas!$H9,Tarifas!$I9,Tarifas!$J9,Datos!K$16,Tarifas!$K9,Datos!$B$4,Datos!$B$1,Datos!$B$2,Datos!$B$5,Tarifas!$M9,Tarifas!$N9,Tarifas!$O9,Tarifas!$P9,Tarifas!$Q9,Datos!$B$3,Datos!K$5)</f>
        <v>#NAME?</v>
      </c>
      <c r="M7" s="144" t="e">
        <f ca="1">FACTURA(ROW(), COLUMN(),Datos!L$9,Datos!L$10,Tarifas!$C9,Datos!L$11,Tarifas!$D9,Datos!L$12,Tarifas!$E9,Datos!L$13,Tarifas!$F9,Datos!L$14,Tarifas!$G9,Tarifas!$L9,Datos!L$17,Datos!L$18,Datos!L$20,Datos!L$21,Datos!L$23,Datos!L$24,Datos!L$26,Datos!L$29,Datos!L$32,Tarifas!$H9,Tarifas!$I9,Tarifas!$J9,Datos!L$16,Tarifas!$K9,Datos!$B$4,Datos!$B$1,Datos!$B$2,Datos!$B$5,Tarifas!$M9,Tarifas!$N9,Tarifas!$O9,Tarifas!$P9,Tarifas!$Q9,Datos!$B$3,Datos!L$5)</f>
        <v>#NAME?</v>
      </c>
      <c r="N7" s="144" t="e">
        <f ca="1">FACTURA(ROW(), COLUMN(),Datos!M$9,Datos!M$10,Tarifas!$C9,Datos!M$11,Tarifas!$D9,Datos!M$12,Tarifas!$E9,Datos!M$13,Tarifas!$F9,Datos!M$14,Tarifas!$G9,Tarifas!$L9,Datos!M$17,Datos!M$18,Datos!M$20,Datos!M$21,Datos!M$23,Datos!M$24,Datos!M$26,Datos!M$29,Datos!M$32,Tarifas!$H9,Tarifas!$I9,Tarifas!$J9,Datos!M$16,Tarifas!$K9,Datos!$B$4,Datos!$B$1,Datos!$B$2,Datos!$B$5,Tarifas!$M9,Tarifas!$N9,Tarifas!$O9,Tarifas!$P9,Tarifas!$Q9,Datos!$B$3,Datos!M$5)</f>
        <v>#NAME?</v>
      </c>
      <c r="O7" s="144" t="e">
        <f ca="1">FACTURA(ROW(), COLUMN(),Datos!N$9,Datos!N$10,Tarifas!$C9,Datos!N$11,Tarifas!$D9,Datos!N$12,Tarifas!$E9,Datos!N$13,Tarifas!$F9,Datos!N$14,Tarifas!$G9,Tarifas!$L9,Datos!N$17,Datos!N$18,Datos!N$20,Datos!N$21,Datos!N$23,Datos!N$24,Datos!N$26,Datos!N$29,Datos!N$32,Tarifas!$H9,Tarifas!$I9,Tarifas!$J9,Datos!N$16,Tarifas!$K9,Datos!$B$4,Datos!$B$1,Datos!$B$2,Datos!$B$5,Tarifas!$M9,Tarifas!$N9,Tarifas!$O9,Tarifas!$P9,Tarifas!$Q9,Datos!$B$3,Datos!N$5)</f>
        <v>#NAME?</v>
      </c>
      <c r="P7" s="144" t="e">
        <f ca="1">FACTURA(ROW(), COLUMN(),Datos!O$9,Datos!O$10,Tarifas!$C9,Datos!O$11,Tarifas!$D9,Datos!O$12,Tarifas!$E9,Datos!O$13,Tarifas!$F9,Datos!O$14,Tarifas!$G9,Tarifas!$L9,Datos!O$17,Datos!O$18,Datos!O$20,Datos!O$21,Datos!O$23,Datos!O$24,Datos!O$26,Datos!O$29,Datos!O$32,Tarifas!$H9,Tarifas!$I9,Tarifas!$J9,Datos!O$16,Tarifas!$K9,Datos!$B$4,Datos!$B$1,Datos!$B$2,Datos!$B$5,Tarifas!$M9,Tarifas!$N9,Tarifas!$O9,Tarifas!$P9,Tarifas!$Q9,Datos!$B$3,Datos!O$5)</f>
        <v>#NAME?</v>
      </c>
      <c r="Q7" s="88" t="str">
        <f>IF(Tarifas!R9="Sí","Sí","")</f>
        <v>Sí</v>
      </c>
    </row>
    <row r="8" spans="1:17">
      <c r="A8" s="154" t="str">
        <f>IF(Tarifas!A10="","",Tarifas!A10)</f>
        <v>Bonpreu</v>
      </c>
      <c r="B8" s="154" t="str">
        <f>IF(Tarifas!B10="","",Tarifas!B10)</f>
        <v>Hagámoslo Fácil</v>
      </c>
      <c r="C8" s="197" t="e">
        <f t="shared" ca="1" si="0"/>
        <v>#NAME?</v>
      </c>
      <c r="D8" s="198" t="s">
        <v>639</v>
      </c>
      <c r="E8" s="144" t="e">
        <f ca="1">FACTURA(ROW(), COLUMN(),Datos!D$9,Datos!D$10,Tarifas!$C10,Datos!D$11,Tarifas!$D10,Datos!D$12,Tarifas!$E10,Datos!D$13,Tarifas!$F10,Datos!D$14,Tarifas!$G10,Tarifas!$L10,Datos!D$17,Datos!D$18,Datos!D$20,Datos!D$21,Datos!D$23,Datos!D$24,Datos!D$26,Datos!D$29,Datos!D$32,Tarifas!$H10,Tarifas!$I10,Tarifas!$J10,Datos!D$16,Tarifas!$K10,Datos!$B$4,Datos!$B$1,Datos!$B$2,Datos!$B$5,Tarifas!$M10,Tarifas!$N10,Tarifas!$O10,Tarifas!$P10,Tarifas!$Q10,Datos!$B$3,Datos!D$5)</f>
        <v>#NAME?</v>
      </c>
      <c r="F8" s="144" t="e">
        <f ca="1">FACTURA(ROW(), COLUMN(),Datos!E$9,Datos!E$10,Tarifas!$C10,Datos!E$11,Tarifas!$D10,Datos!E$12,Tarifas!$E10,Datos!E$13,Tarifas!$F10,Datos!E$14,Tarifas!$G10,Tarifas!$L10,Datos!E$17,Datos!E$18,Datos!E$20,Datos!E$21,Datos!E$23,Datos!E$24,Datos!E$26,Datos!E$29,Datos!E$32,Tarifas!$H10,Tarifas!$I10,Tarifas!$J10,Datos!E$16,Tarifas!$K10,Datos!$B$4,Datos!$B$1,Datos!$B$2,Datos!$B$5,Tarifas!$M10,Tarifas!$N10,Tarifas!$O10,Tarifas!$P10,Tarifas!$Q10,Datos!$B$3,Datos!E$5)</f>
        <v>#NAME?</v>
      </c>
      <c r="G8" s="144" t="e">
        <f ca="1">FACTURA(ROW(), COLUMN(),Datos!F$9,Datos!F$10,Tarifas!$C10,Datos!F$11,Tarifas!$D10,Datos!F$12,Tarifas!$E10,Datos!F$13,Tarifas!$F10,Datos!F$14,Tarifas!$G10,Tarifas!$L10,Datos!F$17,Datos!F$18,Datos!F$20,Datos!F$21,Datos!F$23,Datos!F$24,Datos!F$26,Datos!F$29,Datos!F$32,Tarifas!$H10,Tarifas!$I10,Tarifas!$J10,Datos!F$16,Tarifas!$K10,Datos!$B$4,Datos!$B$1,Datos!$B$2,Datos!$B$5,Tarifas!$M10,Tarifas!$N10,Tarifas!$O10,Tarifas!$P10,Tarifas!$Q10,Datos!$B$3,Datos!F$5)</f>
        <v>#NAME?</v>
      </c>
      <c r="H8" s="144" t="e">
        <f ca="1">FACTURA(ROW(), COLUMN(),Datos!G$9,Datos!G$10,Tarifas!$C10,Datos!G$11,Tarifas!$D10,Datos!G$12,Tarifas!$E10,Datos!G$13,Tarifas!$F10,Datos!G$14,Tarifas!$G10,Tarifas!$L10,Datos!G$17,Datos!G$18,Datos!G$20,Datos!G$21,Datos!G$23,Datos!G$24,Datos!G$26,Datos!G$29,Datos!G$32,Tarifas!$H10,Tarifas!$I10,Tarifas!$J10,Datos!G$16,Tarifas!$K10,Datos!$B$4,Datos!$B$1,Datos!$B$2,Datos!$B$5,Tarifas!$M10,Tarifas!$N10,Tarifas!$O10,Tarifas!$P10,Tarifas!$Q10,Datos!$B$3,Datos!G$5)</f>
        <v>#NAME?</v>
      </c>
      <c r="I8" s="144" t="e">
        <f ca="1">FACTURA(ROW(), COLUMN(),Datos!H$9,Datos!H$10,Tarifas!$C10,Datos!H$11,Tarifas!$D10,Datos!H$12,Tarifas!$E10,Datos!H$13,Tarifas!$F10,Datos!H$14,Tarifas!$G10,Tarifas!$L10,Datos!H$17,Datos!H$18,Datos!H$20,Datos!H$21,Datos!H$23,Datos!H$24,Datos!H$26,Datos!H$29,Datos!H$32,Tarifas!$H10,Tarifas!$I10,Tarifas!$J10,Datos!H$16,Tarifas!$K10,Datos!$B$4,Datos!$B$1,Datos!$B$2,Datos!$B$5,Tarifas!$M10,Tarifas!$N10,Tarifas!$O10,Tarifas!$P10,Tarifas!$Q10,Datos!$B$3,Datos!H$5)</f>
        <v>#NAME?</v>
      </c>
      <c r="J8" s="144" t="e">
        <f ca="1">FACTURA(ROW(), COLUMN(),Datos!I$9,Datos!I$10,Tarifas!$C10,Datos!I$11,Tarifas!$D10,Datos!I$12,Tarifas!$E10,Datos!I$13,Tarifas!$F10,Datos!I$14,Tarifas!$G10,Tarifas!$L10,Datos!I$17,Datos!I$18,Datos!I$20,Datos!I$21,Datos!I$23,Datos!I$24,Datos!I$26,Datos!I$29,Datos!I$32,Tarifas!$H10,Tarifas!$I10,Tarifas!$J10,Datos!I$16,Tarifas!$K10,Datos!$B$4,Datos!$B$1,Datos!$B$2,Datos!$B$5,Tarifas!$M10,Tarifas!$N10,Tarifas!$O10,Tarifas!$P10,Tarifas!$Q10,Datos!$B$3,Datos!I$5)</f>
        <v>#NAME?</v>
      </c>
      <c r="K8" s="144" t="e">
        <f ca="1">FACTURA(ROW(), COLUMN(),Datos!J$9,Datos!J$10,Tarifas!$C10,Datos!J$11,Tarifas!$D10,Datos!J$12,Tarifas!$E10,Datos!J$13,Tarifas!$F10,Datos!J$14,Tarifas!$G10,Tarifas!$L10,Datos!J$17,Datos!J$18,Datos!J$20,Datos!J$21,Datos!J$23,Datos!J$24,Datos!J$26,Datos!J$29,Datos!J$32,Tarifas!$H10,Tarifas!$I10,Tarifas!$J10,Datos!J$16,Tarifas!$K10,Datos!$B$4,Datos!$B$1,Datos!$B$2,Datos!$B$5,Tarifas!$M10,Tarifas!$N10,Tarifas!$O10,Tarifas!$P10,Tarifas!$Q10,Datos!$B$3,Datos!J$5)</f>
        <v>#NAME?</v>
      </c>
      <c r="L8" s="144" t="e">
        <f ca="1">FACTURA(ROW(), COLUMN(),Datos!K$9,Datos!K$10,Tarifas!$C10,Datos!K$11,Tarifas!$D10,Datos!K$12,Tarifas!$E10,Datos!K$13,Tarifas!$F10,Datos!K$14,Tarifas!$G10,Tarifas!$L10,Datos!K$17,Datos!K$18,Datos!K$20,Datos!K$21,Datos!K$23,Datos!K$24,Datos!K$26,Datos!K$29,Datos!K$32,Tarifas!$H10,Tarifas!$I10,Tarifas!$J10,Datos!K$16,Tarifas!$K10,Datos!$B$4,Datos!$B$1,Datos!$B$2,Datos!$B$5,Tarifas!$M10,Tarifas!$N10,Tarifas!$O10,Tarifas!$P10,Tarifas!$Q10,Datos!$B$3,Datos!K$5)</f>
        <v>#NAME?</v>
      </c>
      <c r="M8" s="144" t="e">
        <f ca="1">FACTURA(ROW(), COLUMN(),Datos!L$9,Datos!L$10,Tarifas!$C10,Datos!L$11,Tarifas!$D10,Datos!L$12,Tarifas!$E10,Datos!L$13,Tarifas!$F10,Datos!L$14,Tarifas!$G10,Tarifas!$L10,Datos!L$17,Datos!L$18,Datos!L$20,Datos!L$21,Datos!L$23,Datos!L$24,Datos!L$26,Datos!L$29,Datos!L$32,Tarifas!$H10,Tarifas!$I10,Tarifas!$J10,Datos!L$16,Tarifas!$K10,Datos!$B$4,Datos!$B$1,Datos!$B$2,Datos!$B$5,Tarifas!$M10,Tarifas!$N10,Tarifas!$O10,Tarifas!$P10,Tarifas!$Q10,Datos!$B$3,Datos!L$5)</f>
        <v>#NAME?</v>
      </c>
      <c r="N8" s="144" t="e">
        <f ca="1">FACTURA(ROW(), COLUMN(),Datos!M$9,Datos!M$10,Tarifas!$C10,Datos!M$11,Tarifas!$D10,Datos!M$12,Tarifas!$E10,Datos!M$13,Tarifas!$F10,Datos!M$14,Tarifas!$G10,Tarifas!$L10,Datos!M$17,Datos!M$18,Datos!M$20,Datos!M$21,Datos!M$23,Datos!M$24,Datos!M$26,Datos!M$29,Datos!M$32,Tarifas!$H10,Tarifas!$I10,Tarifas!$J10,Datos!M$16,Tarifas!$K10,Datos!$B$4,Datos!$B$1,Datos!$B$2,Datos!$B$5,Tarifas!$M10,Tarifas!$N10,Tarifas!$O10,Tarifas!$P10,Tarifas!$Q10,Datos!$B$3,Datos!M$5)</f>
        <v>#NAME?</v>
      </c>
      <c r="O8" s="144" t="e">
        <f ca="1">FACTURA(ROW(), COLUMN(),Datos!N$9,Datos!N$10,Tarifas!$C10,Datos!N$11,Tarifas!$D10,Datos!N$12,Tarifas!$E10,Datos!N$13,Tarifas!$F10,Datos!N$14,Tarifas!$G10,Tarifas!$L10,Datos!N$17,Datos!N$18,Datos!N$20,Datos!N$21,Datos!N$23,Datos!N$24,Datos!N$26,Datos!N$29,Datos!N$32,Tarifas!$H10,Tarifas!$I10,Tarifas!$J10,Datos!N$16,Tarifas!$K10,Datos!$B$4,Datos!$B$1,Datos!$B$2,Datos!$B$5,Tarifas!$M10,Tarifas!$N10,Tarifas!$O10,Tarifas!$P10,Tarifas!$Q10,Datos!$B$3,Datos!N$5)</f>
        <v>#NAME?</v>
      </c>
      <c r="P8" s="144" t="e">
        <f ca="1">FACTURA(ROW(), COLUMN(),Datos!O$9,Datos!O$10,Tarifas!$C10,Datos!O$11,Tarifas!$D10,Datos!O$12,Tarifas!$E10,Datos!O$13,Tarifas!$F10,Datos!O$14,Tarifas!$G10,Tarifas!$L10,Datos!O$17,Datos!O$18,Datos!O$20,Datos!O$21,Datos!O$23,Datos!O$24,Datos!O$26,Datos!O$29,Datos!O$32,Tarifas!$H10,Tarifas!$I10,Tarifas!$J10,Datos!O$16,Tarifas!$K10,Datos!$B$4,Datos!$B$1,Datos!$B$2,Datos!$B$5,Tarifas!$M10,Tarifas!$N10,Tarifas!$O10,Tarifas!$P10,Tarifas!$Q10,Datos!$B$3,Datos!O$5)</f>
        <v>#NAME?</v>
      </c>
      <c r="Q8" s="88" t="str">
        <f>IF(Tarifas!R10="Sí","Sí","")</f>
        <v>Sí</v>
      </c>
    </row>
    <row r="9" spans="1:17">
      <c r="A9" s="154" t="str">
        <f>IF(Tarifas!A11="","",Tarifas!A11)</f>
        <v>clarityEnergy</v>
      </c>
      <c r="B9" s="154" t="str">
        <f>IF(Tarifas!B11="","",Tarifas!B11)</f>
        <v>TARIFA ÓPTIMA Fija - 3P</v>
      </c>
      <c r="C9" s="197" t="e">
        <f t="shared" ca="1" si="0"/>
        <v>#NAME?</v>
      </c>
      <c r="D9" s="198" t="s">
        <v>639</v>
      </c>
      <c r="E9" s="144" t="e">
        <f ca="1">FACTURA(ROW(), COLUMN(),Datos!D$9,Datos!D$10,Tarifas!$C11,Datos!D$11,Tarifas!$D11,Datos!D$12,Tarifas!$E11,Datos!D$13,Tarifas!$F11,Datos!D$14,Tarifas!$G11,Tarifas!$L11,Datos!D$17,Datos!D$18,Datos!D$20,Datos!D$21,Datos!D$23,Datos!D$24,Datos!D$26,Datos!D$29,Datos!D$32,Tarifas!$H11,Tarifas!$I11,Tarifas!$J11,Datos!D$16,Tarifas!$K11,Datos!$B$4,Datos!$B$1,Datos!$B$2,Datos!$B$5,Tarifas!$M11,Tarifas!$N11,Tarifas!$O11,Tarifas!$P11,Tarifas!$Q11,Datos!$B$3,Datos!D$5)</f>
        <v>#NAME?</v>
      </c>
      <c r="F9" s="144" t="e">
        <f ca="1">FACTURA(ROW(), COLUMN(),Datos!E$9,Datos!E$10,Tarifas!$C11,Datos!E$11,Tarifas!$D11,Datos!E$12,Tarifas!$E11,Datos!E$13,Tarifas!$F11,Datos!E$14,Tarifas!$G11,Tarifas!$L11,Datos!E$17,Datos!E$18,Datos!E$20,Datos!E$21,Datos!E$23,Datos!E$24,Datos!E$26,Datos!E$29,Datos!E$32,Tarifas!$H11,Tarifas!$I11,Tarifas!$J11,Datos!E$16,Tarifas!$K11,Datos!$B$4,Datos!$B$1,Datos!$B$2,Datos!$B$5,Tarifas!$M11,Tarifas!$N11,Tarifas!$O11,Tarifas!$P11,Tarifas!$Q11,Datos!$B$3,Datos!E$5)</f>
        <v>#NAME?</v>
      </c>
      <c r="G9" s="144" t="e">
        <f ca="1">FACTURA(ROW(), COLUMN(),Datos!F$9,Datos!F$10,Tarifas!$C11,Datos!F$11,Tarifas!$D11,Datos!F$12,Tarifas!$E11,Datos!F$13,Tarifas!$F11,Datos!F$14,Tarifas!$G11,Tarifas!$L11,Datos!F$17,Datos!F$18,Datos!F$20,Datos!F$21,Datos!F$23,Datos!F$24,Datos!F$26,Datos!F$29,Datos!F$32,Tarifas!$H11,Tarifas!$I11,Tarifas!$J11,Datos!F$16,Tarifas!$K11,Datos!$B$4,Datos!$B$1,Datos!$B$2,Datos!$B$5,Tarifas!$M11,Tarifas!$N11,Tarifas!$O11,Tarifas!$P11,Tarifas!$Q11,Datos!$B$3,Datos!F$5)</f>
        <v>#NAME?</v>
      </c>
      <c r="H9" s="144" t="e">
        <f ca="1">FACTURA(ROW(), COLUMN(),Datos!G$9,Datos!G$10,Tarifas!$C11,Datos!G$11,Tarifas!$D11,Datos!G$12,Tarifas!$E11,Datos!G$13,Tarifas!$F11,Datos!G$14,Tarifas!$G11,Tarifas!$L11,Datos!G$17,Datos!G$18,Datos!G$20,Datos!G$21,Datos!G$23,Datos!G$24,Datos!G$26,Datos!G$29,Datos!G$32,Tarifas!$H11,Tarifas!$I11,Tarifas!$J11,Datos!G$16,Tarifas!$K11,Datos!$B$4,Datos!$B$1,Datos!$B$2,Datos!$B$5,Tarifas!$M11,Tarifas!$N11,Tarifas!$O11,Tarifas!$P11,Tarifas!$Q11,Datos!$B$3,Datos!G$5)</f>
        <v>#NAME?</v>
      </c>
      <c r="I9" s="144" t="e">
        <f ca="1">FACTURA(ROW(), COLUMN(),Datos!H$9,Datos!H$10,Tarifas!$C11,Datos!H$11,Tarifas!$D11,Datos!H$12,Tarifas!$E11,Datos!H$13,Tarifas!$F11,Datos!H$14,Tarifas!$G11,Tarifas!$L11,Datos!H$17,Datos!H$18,Datos!H$20,Datos!H$21,Datos!H$23,Datos!H$24,Datos!H$26,Datos!H$29,Datos!H$32,Tarifas!$H11,Tarifas!$I11,Tarifas!$J11,Datos!H$16,Tarifas!$K11,Datos!$B$4,Datos!$B$1,Datos!$B$2,Datos!$B$5,Tarifas!$M11,Tarifas!$N11,Tarifas!$O11,Tarifas!$P11,Tarifas!$Q11,Datos!$B$3,Datos!H$5)</f>
        <v>#NAME?</v>
      </c>
      <c r="J9" s="144" t="e">
        <f ca="1">FACTURA(ROW(), COLUMN(),Datos!I$9,Datos!I$10,Tarifas!$C11,Datos!I$11,Tarifas!$D11,Datos!I$12,Tarifas!$E11,Datos!I$13,Tarifas!$F11,Datos!I$14,Tarifas!$G11,Tarifas!$L11,Datos!I$17,Datos!I$18,Datos!I$20,Datos!I$21,Datos!I$23,Datos!I$24,Datos!I$26,Datos!I$29,Datos!I$32,Tarifas!$H11,Tarifas!$I11,Tarifas!$J11,Datos!I$16,Tarifas!$K11,Datos!$B$4,Datos!$B$1,Datos!$B$2,Datos!$B$5,Tarifas!$M11,Tarifas!$N11,Tarifas!$O11,Tarifas!$P11,Tarifas!$Q11,Datos!$B$3,Datos!I$5)</f>
        <v>#NAME?</v>
      </c>
      <c r="K9" s="144" t="e">
        <f ca="1">FACTURA(ROW(), COLUMN(),Datos!J$9,Datos!J$10,Tarifas!$C11,Datos!J$11,Tarifas!$D11,Datos!J$12,Tarifas!$E11,Datos!J$13,Tarifas!$F11,Datos!J$14,Tarifas!$G11,Tarifas!$L11,Datos!J$17,Datos!J$18,Datos!J$20,Datos!J$21,Datos!J$23,Datos!J$24,Datos!J$26,Datos!J$29,Datos!J$32,Tarifas!$H11,Tarifas!$I11,Tarifas!$J11,Datos!J$16,Tarifas!$K11,Datos!$B$4,Datos!$B$1,Datos!$B$2,Datos!$B$5,Tarifas!$M11,Tarifas!$N11,Tarifas!$O11,Tarifas!$P11,Tarifas!$Q11,Datos!$B$3,Datos!J$5)</f>
        <v>#NAME?</v>
      </c>
      <c r="L9" s="144" t="e">
        <f ca="1">FACTURA(ROW(), COLUMN(),Datos!K$9,Datos!K$10,Tarifas!$C11,Datos!K$11,Tarifas!$D11,Datos!K$12,Tarifas!$E11,Datos!K$13,Tarifas!$F11,Datos!K$14,Tarifas!$G11,Tarifas!$L11,Datos!K$17,Datos!K$18,Datos!K$20,Datos!K$21,Datos!K$23,Datos!K$24,Datos!K$26,Datos!K$29,Datos!K$32,Tarifas!$H11,Tarifas!$I11,Tarifas!$J11,Datos!K$16,Tarifas!$K11,Datos!$B$4,Datos!$B$1,Datos!$B$2,Datos!$B$5,Tarifas!$M11,Tarifas!$N11,Tarifas!$O11,Tarifas!$P11,Tarifas!$Q11,Datos!$B$3,Datos!K$5)</f>
        <v>#NAME?</v>
      </c>
      <c r="M9" s="144" t="e">
        <f ca="1">FACTURA(ROW(), COLUMN(),Datos!L$9,Datos!L$10,Tarifas!$C11,Datos!L$11,Tarifas!$D11,Datos!L$12,Tarifas!$E11,Datos!L$13,Tarifas!$F11,Datos!L$14,Tarifas!$G11,Tarifas!$L11,Datos!L$17,Datos!L$18,Datos!L$20,Datos!L$21,Datos!L$23,Datos!L$24,Datos!L$26,Datos!L$29,Datos!L$32,Tarifas!$H11,Tarifas!$I11,Tarifas!$J11,Datos!L$16,Tarifas!$K11,Datos!$B$4,Datos!$B$1,Datos!$B$2,Datos!$B$5,Tarifas!$M11,Tarifas!$N11,Tarifas!$O11,Tarifas!$P11,Tarifas!$Q11,Datos!$B$3,Datos!L$5)</f>
        <v>#NAME?</v>
      </c>
      <c r="N9" s="144" t="e">
        <f ca="1">FACTURA(ROW(), COLUMN(),Datos!M$9,Datos!M$10,Tarifas!$C11,Datos!M$11,Tarifas!$D11,Datos!M$12,Tarifas!$E11,Datos!M$13,Tarifas!$F11,Datos!M$14,Tarifas!$G11,Tarifas!$L11,Datos!M$17,Datos!M$18,Datos!M$20,Datos!M$21,Datos!M$23,Datos!M$24,Datos!M$26,Datos!M$29,Datos!M$32,Tarifas!$H11,Tarifas!$I11,Tarifas!$J11,Datos!M$16,Tarifas!$K11,Datos!$B$4,Datos!$B$1,Datos!$B$2,Datos!$B$5,Tarifas!$M11,Tarifas!$N11,Tarifas!$O11,Tarifas!$P11,Tarifas!$Q11,Datos!$B$3,Datos!M$5)</f>
        <v>#NAME?</v>
      </c>
      <c r="O9" s="144" t="e">
        <f ca="1">FACTURA(ROW(), COLUMN(),Datos!N$9,Datos!N$10,Tarifas!$C11,Datos!N$11,Tarifas!$D11,Datos!N$12,Tarifas!$E11,Datos!N$13,Tarifas!$F11,Datos!N$14,Tarifas!$G11,Tarifas!$L11,Datos!N$17,Datos!N$18,Datos!N$20,Datos!N$21,Datos!N$23,Datos!N$24,Datos!N$26,Datos!N$29,Datos!N$32,Tarifas!$H11,Tarifas!$I11,Tarifas!$J11,Datos!N$16,Tarifas!$K11,Datos!$B$4,Datos!$B$1,Datos!$B$2,Datos!$B$5,Tarifas!$M11,Tarifas!$N11,Tarifas!$O11,Tarifas!$P11,Tarifas!$Q11,Datos!$B$3,Datos!N$5)</f>
        <v>#NAME?</v>
      </c>
      <c r="P9" s="144" t="e">
        <f ca="1">FACTURA(ROW(), COLUMN(),Datos!O$9,Datos!O$10,Tarifas!$C11,Datos!O$11,Tarifas!$D11,Datos!O$12,Tarifas!$E11,Datos!O$13,Tarifas!$F11,Datos!O$14,Tarifas!$G11,Tarifas!$L11,Datos!O$17,Datos!O$18,Datos!O$20,Datos!O$21,Datos!O$23,Datos!O$24,Datos!O$26,Datos!O$29,Datos!O$32,Tarifas!$H11,Tarifas!$I11,Tarifas!$J11,Datos!O$16,Tarifas!$K11,Datos!$B$4,Datos!$B$1,Datos!$B$2,Datos!$B$5,Tarifas!$M11,Tarifas!$N11,Tarifas!$O11,Tarifas!$P11,Tarifas!$Q11,Datos!$B$3,Datos!O$5)</f>
        <v>#NAME?</v>
      </c>
      <c r="Q9" s="88" t="str">
        <f>IF(Tarifas!R11="Sí","Sí","")</f>
        <v>Sí</v>
      </c>
    </row>
    <row r="10" spans="1:17">
      <c r="A10" s="154" t="str">
        <f>IF(Tarifas!A12="","",Tarifas!A12)</f>
        <v>clarityEnergy</v>
      </c>
      <c r="B10" s="154" t="str">
        <f>IF(Tarifas!B12="","",Tarifas!B12)</f>
        <v>TARIFA ÓPTIMA Fija Fija - 1P</v>
      </c>
      <c r="C10" s="197" t="e">
        <f t="shared" ca="1" si="0"/>
        <v>#NAME?</v>
      </c>
      <c r="D10" s="198" t="s">
        <v>639</v>
      </c>
      <c r="E10" s="144" t="e">
        <f ca="1">FACTURA(ROW(), COLUMN(),Datos!D$9,Datos!D$10,Tarifas!$C12,Datos!D$11,Tarifas!$D12,Datos!D$12,Tarifas!$E12,Datos!D$13,Tarifas!$F12,Datos!D$14,Tarifas!$G12,Tarifas!$L12,Datos!D$17,Datos!D$18,Datos!D$20,Datos!D$21,Datos!D$23,Datos!D$24,Datos!D$26,Datos!D$29,Datos!D$32,Tarifas!$H12,Tarifas!$I12,Tarifas!$J12,Datos!D$16,Tarifas!$K12,Datos!$B$4,Datos!$B$1,Datos!$B$2,Datos!$B$5,Tarifas!$M12,Tarifas!$N12,Tarifas!$O12,Tarifas!$P12,Tarifas!$Q12,Datos!$B$3,Datos!D$5)</f>
        <v>#NAME?</v>
      </c>
      <c r="F10" s="144" t="e">
        <f ca="1">FACTURA(ROW(), COLUMN(),Datos!E$9,Datos!E$10,Tarifas!$C12,Datos!E$11,Tarifas!$D12,Datos!E$12,Tarifas!$E12,Datos!E$13,Tarifas!$F12,Datos!E$14,Tarifas!$G12,Tarifas!$L12,Datos!E$17,Datos!E$18,Datos!E$20,Datos!E$21,Datos!E$23,Datos!E$24,Datos!E$26,Datos!E$29,Datos!E$32,Tarifas!$H12,Tarifas!$I12,Tarifas!$J12,Datos!E$16,Tarifas!$K12,Datos!$B$4,Datos!$B$1,Datos!$B$2,Datos!$B$5,Tarifas!$M12,Tarifas!$N12,Tarifas!$O12,Tarifas!$P12,Tarifas!$Q12,Datos!$B$3,Datos!E$5)</f>
        <v>#NAME?</v>
      </c>
      <c r="G10" s="144" t="e">
        <f ca="1">FACTURA(ROW(), COLUMN(),Datos!F$9,Datos!F$10,Tarifas!$C12,Datos!F$11,Tarifas!$D12,Datos!F$12,Tarifas!$E12,Datos!F$13,Tarifas!$F12,Datos!F$14,Tarifas!$G12,Tarifas!$L12,Datos!F$17,Datos!F$18,Datos!F$20,Datos!F$21,Datos!F$23,Datos!F$24,Datos!F$26,Datos!F$29,Datos!F$32,Tarifas!$H12,Tarifas!$I12,Tarifas!$J12,Datos!F$16,Tarifas!$K12,Datos!$B$4,Datos!$B$1,Datos!$B$2,Datos!$B$5,Tarifas!$M12,Tarifas!$N12,Tarifas!$O12,Tarifas!$P12,Tarifas!$Q12,Datos!$B$3,Datos!F$5)</f>
        <v>#NAME?</v>
      </c>
      <c r="H10" s="144" t="e">
        <f ca="1">FACTURA(ROW(), COLUMN(),Datos!G$9,Datos!G$10,Tarifas!$C12,Datos!G$11,Tarifas!$D12,Datos!G$12,Tarifas!$E12,Datos!G$13,Tarifas!$F12,Datos!G$14,Tarifas!$G12,Tarifas!$L12,Datos!G$17,Datos!G$18,Datos!G$20,Datos!G$21,Datos!G$23,Datos!G$24,Datos!G$26,Datos!G$29,Datos!G$32,Tarifas!$H12,Tarifas!$I12,Tarifas!$J12,Datos!G$16,Tarifas!$K12,Datos!$B$4,Datos!$B$1,Datos!$B$2,Datos!$B$5,Tarifas!$M12,Tarifas!$N12,Tarifas!$O12,Tarifas!$P12,Tarifas!$Q12,Datos!$B$3,Datos!G$5)</f>
        <v>#NAME?</v>
      </c>
      <c r="I10" s="144" t="e">
        <f ca="1">FACTURA(ROW(), COLUMN(),Datos!H$9,Datos!H$10,Tarifas!$C12,Datos!H$11,Tarifas!$D12,Datos!H$12,Tarifas!$E12,Datos!H$13,Tarifas!$F12,Datos!H$14,Tarifas!$G12,Tarifas!$L12,Datos!H$17,Datos!H$18,Datos!H$20,Datos!H$21,Datos!H$23,Datos!H$24,Datos!H$26,Datos!H$29,Datos!H$32,Tarifas!$H12,Tarifas!$I12,Tarifas!$J12,Datos!H$16,Tarifas!$K12,Datos!$B$4,Datos!$B$1,Datos!$B$2,Datos!$B$5,Tarifas!$M12,Tarifas!$N12,Tarifas!$O12,Tarifas!$P12,Tarifas!$Q12,Datos!$B$3,Datos!H$5)</f>
        <v>#NAME?</v>
      </c>
      <c r="J10" s="144" t="e">
        <f ca="1">FACTURA(ROW(), COLUMN(),Datos!I$9,Datos!I$10,Tarifas!$C12,Datos!I$11,Tarifas!$D12,Datos!I$12,Tarifas!$E12,Datos!I$13,Tarifas!$F12,Datos!I$14,Tarifas!$G12,Tarifas!$L12,Datos!I$17,Datos!I$18,Datos!I$20,Datos!I$21,Datos!I$23,Datos!I$24,Datos!I$26,Datos!I$29,Datos!I$32,Tarifas!$H12,Tarifas!$I12,Tarifas!$J12,Datos!I$16,Tarifas!$K12,Datos!$B$4,Datos!$B$1,Datos!$B$2,Datos!$B$5,Tarifas!$M12,Tarifas!$N12,Tarifas!$O12,Tarifas!$P12,Tarifas!$Q12,Datos!$B$3,Datos!I$5)</f>
        <v>#NAME?</v>
      </c>
      <c r="K10" s="144" t="e">
        <f ca="1">FACTURA(ROW(), COLUMN(),Datos!J$9,Datos!J$10,Tarifas!$C12,Datos!J$11,Tarifas!$D12,Datos!J$12,Tarifas!$E12,Datos!J$13,Tarifas!$F12,Datos!J$14,Tarifas!$G12,Tarifas!$L12,Datos!J$17,Datos!J$18,Datos!J$20,Datos!J$21,Datos!J$23,Datos!J$24,Datos!J$26,Datos!J$29,Datos!J$32,Tarifas!$H12,Tarifas!$I12,Tarifas!$J12,Datos!J$16,Tarifas!$K12,Datos!$B$4,Datos!$B$1,Datos!$B$2,Datos!$B$5,Tarifas!$M12,Tarifas!$N12,Tarifas!$O12,Tarifas!$P12,Tarifas!$Q12,Datos!$B$3,Datos!J$5)</f>
        <v>#NAME?</v>
      </c>
      <c r="L10" s="144" t="e">
        <f ca="1">FACTURA(ROW(), COLUMN(),Datos!K$9,Datos!K$10,Tarifas!$C12,Datos!K$11,Tarifas!$D12,Datos!K$12,Tarifas!$E12,Datos!K$13,Tarifas!$F12,Datos!K$14,Tarifas!$G12,Tarifas!$L12,Datos!K$17,Datos!K$18,Datos!K$20,Datos!K$21,Datos!K$23,Datos!K$24,Datos!K$26,Datos!K$29,Datos!K$32,Tarifas!$H12,Tarifas!$I12,Tarifas!$J12,Datos!K$16,Tarifas!$K12,Datos!$B$4,Datos!$B$1,Datos!$B$2,Datos!$B$5,Tarifas!$M12,Tarifas!$N12,Tarifas!$O12,Tarifas!$P12,Tarifas!$Q12,Datos!$B$3,Datos!K$5)</f>
        <v>#NAME?</v>
      </c>
      <c r="M10" s="144" t="e">
        <f ca="1">FACTURA(ROW(), COLUMN(),Datos!L$9,Datos!L$10,Tarifas!$C12,Datos!L$11,Tarifas!$D12,Datos!L$12,Tarifas!$E12,Datos!L$13,Tarifas!$F12,Datos!L$14,Tarifas!$G12,Tarifas!$L12,Datos!L$17,Datos!L$18,Datos!L$20,Datos!L$21,Datos!L$23,Datos!L$24,Datos!L$26,Datos!L$29,Datos!L$32,Tarifas!$H12,Tarifas!$I12,Tarifas!$J12,Datos!L$16,Tarifas!$K12,Datos!$B$4,Datos!$B$1,Datos!$B$2,Datos!$B$5,Tarifas!$M12,Tarifas!$N12,Tarifas!$O12,Tarifas!$P12,Tarifas!$Q12,Datos!$B$3,Datos!L$5)</f>
        <v>#NAME?</v>
      </c>
      <c r="N10" s="144" t="e">
        <f ca="1">FACTURA(ROW(), COLUMN(),Datos!M$9,Datos!M$10,Tarifas!$C12,Datos!M$11,Tarifas!$D12,Datos!M$12,Tarifas!$E12,Datos!M$13,Tarifas!$F12,Datos!M$14,Tarifas!$G12,Tarifas!$L12,Datos!M$17,Datos!M$18,Datos!M$20,Datos!M$21,Datos!M$23,Datos!M$24,Datos!M$26,Datos!M$29,Datos!M$32,Tarifas!$H12,Tarifas!$I12,Tarifas!$J12,Datos!M$16,Tarifas!$K12,Datos!$B$4,Datos!$B$1,Datos!$B$2,Datos!$B$5,Tarifas!$M12,Tarifas!$N12,Tarifas!$O12,Tarifas!$P12,Tarifas!$Q12,Datos!$B$3,Datos!M$5)</f>
        <v>#NAME?</v>
      </c>
      <c r="O10" s="144" t="e">
        <f ca="1">FACTURA(ROW(), COLUMN(),Datos!N$9,Datos!N$10,Tarifas!$C12,Datos!N$11,Tarifas!$D12,Datos!N$12,Tarifas!$E12,Datos!N$13,Tarifas!$F12,Datos!N$14,Tarifas!$G12,Tarifas!$L12,Datos!N$17,Datos!N$18,Datos!N$20,Datos!N$21,Datos!N$23,Datos!N$24,Datos!N$26,Datos!N$29,Datos!N$32,Tarifas!$H12,Tarifas!$I12,Tarifas!$J12,Datos!N$16,Tarifas!$K12,Datos!$B$4,Datos!$B$1,Datos!$B$2,Datos!$B$5,Tarifas!$M12,Tarifas!$N12,Tarifas!$O12,Tarifas!$P12,Tarifas!$Q12,Datos!$B$3,Datos!N$5)</f>
        <v>#NAME?</v>
      </c>
      <c r="P10" s="144" t="e">
        <f ca="1">FACTURA(ROW(), COLUMN(),Datos!O$9,Datos!O$10,Tarifas!$C12,Datos!O$11,Tarifas!$D12,Datos!O$12,Tarifas!$E12,Datos!O$13,Tarifas!$F12,Datos!O$14,Tarifas!$G12,Tarifas!$L12,Datos!O$17,Datos!O$18,Datos!O$20,Datos!O$21,Datos!O$23,Datos!O$24,Datos!O$26,Datos!O$29,Datos!O$32,Tarifas!$H12,Tarifas!$I12,Tarifas!$J12,Datos!O$16,Tarifas!$K12,Datos!$B$4,Datos!$B$1,Datos!$B$2,Datos!$B$5,Tarifas!$M12,Tarifas!$N12,Tarifas!$O12,Tarifas!$P12,Tarifas!$Q12,Datos!$B$3,Datos!O$5)</f>
        <v>#NAME?</v>
      </c>
      <c r="Q10" s="88" t="str">
        <f>IF(Tarifas!R12="Sí","Sí","")</f>
        <v>Sí</v>
      </c>
    </row>
    <row r="11" spans="1:17">
      <c r="A11" s="154" t="str">
        <f>IF(Tarifas!A13="","",Tarifas!A13)</f>
        <v>Doméstica Energía</v>
      </c>
      <c r="B11" s="154" t="str">
        <f>IF(Tarifas!B13="","",Tarifas!B13)</f>
        <v>e-domestica luz (oferta CNMC)</v>
      </c>
      <c r="C11" s="197" t="e">
        <f t="shared" ca="1" si="0"/>
        <v>#NAME?</v>
      </c>
      <c r="D11" s="198" t="s">
        <v>639</v>
      </c>
      <c r="E11" s="144" t="e">
        <f ca="1">FACTURA(ROW(), COLUMN(),Datos!D$9,Datos!D$10,Tarifas!$C13,Datos!D$11,Tarifas!$D13,Datos!D$12,Tarifas!$E13,Datos!D$13,Tarifas!$F13,Datos!D$14,Tarifas!$G13,Tarifas!$L13,Datos!D$17,Datos!D$18,Datos!D$20,Datos!D$21,Datos!D$23,Datos!D$24,Datos!D$26,Datos!D$29,Datos!D$32,Tarifas!$H13,Tarifas!$I13,Tarifas!$J13,Datos!D$16,Tarifas!$K13,Datos!$B$4,Datos!$B$1,Datos!$B$2,Datos!$B$5,Tarifas!$M13,Tarifas!$N13,Tarifas!$O13,Tarifas!$P13,Tarifas!$Q13,Datos!$B$3,Datos!D$5)</f>
        <v>#NAME?</v>
      </c>
      <c r="F11" s="144" t="e">
        <f ca="1">FACTURA(ROW(), COLUMN(),Datos!E$9,Datos!E$10,Tarifas!$C13,Datos!E$11,Tarifas!$D13,Datos!E$12,Tarifas!$E13,Datos!E$13,Tarifas!$F13,Datos!E$14,Tarifas!$G13,Tarifas!$L13,Datos!E$17,Datos!E$18,Datos!E$20,Datos!E$21,Datos!E$23,Datos!E$24,Datos!E$26,Datos!E$29,Datos!E$32,Tarifas!$H13,Tarifas!$I13,Tarifas!$J13,Datos!E$16,Tarifas!$K13,Datos!$B$4,Datos!$B$1,Datos!$B$2,Datos!$B$5,Tarifas!$M13,Tarifas!$N13,Tarifas!$O13,Tarifas!$P13,Tarifas!$Q13,Datos!$B$3,Datos!E$5)</f>
        <v>#NAME?</v>
      </c>
      <c r="G11" s="144" t="e">
        <f ca="1">FACTURA(ROW(), COLUMN(),Datos!F$9,Datos!F$10,Tarifas!$C13,Datos!F$11,Tarifas!$D13,Datos!F$12,Tarifas!$E13,Datos!F$13,Tarifas!$F13,Datos!F$14,Tarifas!$G13,Tarifas!$L13,Datos!F$17,Datos!F$18,Datos!F$20,Datos!F$21,Datos!F$23,Datos!F$24,Datos!F$26,Datos!F$29,Datos!F$32,Tarifas!$H13,Tarifas!$I13,Tarifas!$J13,Datos!F$16,Tarifas!$K13,Datos!$B$4,Datos!$B$1,Datos!$B$2,Datos!$B$5,Tarifas!$M13,Tarifas!$N13,Tarifas!$O13,Tarifas!$P13,Tarifas!$Q13,Datos!$B$3,Datos!F$5)</f>
        <v>#NAME?</v>
      </c>
      <c r="H11" s="144" t="e">
        <f ca="1">FACTURA(ROW(), COLUMN(),Datos!G$9,Datos!G$10,Tarifas!$C13,Datos!G$11,Tarifas!$D13,Datos!G$12,Tarifas!$E13,Datos!G$13,Tarifas!$F13,Datos!G$14,Tarifas!$G13,Tarifas!$L13,Datos!G$17,Datos!G$18,Datos!G$20,Datos!G$21,Datos!G$23,Datos!G$24,Datos!G$26,Datos!G$29,Datos!G$32,Tarifas!$H13,Tarifas!$I13,Tarifas!$J13,Datos!G$16,Tarifas!$K13,Datos!$B$4,Datos!$B$1,Datos!$B$2,Datos!$B$5,Tarifas!$M13,Tarifas!$N13,Tarifas!$O13,Tarifas!$P13,Tarifas!$Q13,Datos!$B$3,Datos!G$5)</f>
        <v>#NAME?</v>
      </c>
      <c r="I11" s="144" t="e">
        <f ca="1">FACTURA(ROW(), COLUMN(),Datos!H$9,Datos!H$10,Tarifas!$C13,Datos!H$11,Tarifas!$D13,Datos!H$12,Tarifas!$E13,Datos!H$13,Tarifas!$F13,Datos!H$14,Tarifas!$G13,Tarifas!$L13,Datos!H$17,Datos!H$18,Datos!H$20,Datos!H$21,Datos!H$23,Datos!H$24,Datos!H$26,Datos!H$29,Datos!H$32,Tarifas!$H13,Tarifas!$I13,Tarifas!$J13,Datos!H$16,Tarifas!$K13,Datos!$B$4,Datos!$B$1,Datos!$B$2,Datos!$B$5,Tarifas!$M13,Tarifas!$N13,Tarifas!$O13,Tarifas!$P13,Tarifas!$Q13,Datos!$B$3,Datos!H$5)</f>
        <v>#NAME?</v>
      </c>
      <c r="J11" s="144" t="e">
        <f ca="1">FACTURA(ROW(), COLUMN(),Datos!I$9,Datos!I$10,Tarifas!$C13,Datos!I$11,Tarifas!$D13,Datos!I$12,Tarifas!$E13,Datos!I$13,Tarifas!$F13,Datos!I$14,Tarifas!$G13,Tarifas!$L13,Datos!I$17,Datos!I$18,Datos!I$20,Datos!I$21,Datos!I$23,Datos!I$24,Datos!I$26,Datos!I$29,Datos!I$32,Tarifas!$H13,Tarifas!$I13,Tarifas!$J13,Datos!I$16,Tarifas!$K13,Datos!$B$4,Datos!$B$1,Datos!$B$2,Datos!$B$5,Tarifas!$M13,Tarifas!$N13,Tarifas!$O13,Tarifas!$P13,Tarifas!$Q13,Datos!$B$3,Datos!I$5)</f>
        <v>#NAME?</v>
      </c>
      <c r="K11" s="144" t="e">
        <f ca="1">FACTURA(ROW(), COLUMN(),Datos!J$9,Datos!J$10,Tarifas!$C13,Datos!J$11,Tarifas!$D13,Datos!J$12,Tarifas!$E13,Datos!J$13,Tarifas!$F13,Datos!J$14,Tarifas!$G13,Tarifas!$L13,Datos!J$17,Datos!J$18,Datos!J$20,Datos!J$21,Datos!J$23,Datos!J$24,Datos!J$26,Datos!J$29,Datos!J$32,Tarifas!$H13,Tarifas!$I13,Tarifas!$J13,Datos!J$16,Tarifas!$K13,Datos!$B$4,Datos!$B$1,Datos!$B$2,Datos!$B$5,Tarifas!$M13,Tarifas!$N13,Tarifas!$O13,Tarifas!$P13,Tarifas!$Q13,Datos!$B$3,Datos!J$5)</f>
        <v>#NAME?</v>
      </c>
      <c r="L11" s="144" t="e">
        <f ca="1">FACTURA(ROW(), COLUMN(),Datos!K$9,Datos!K$10,Tarifas!$C13,Datos!K$11,Tarifas!$D13,Datos!K$12,Tarifas!$E13,Datos!K$13,Tarifas!$F13,Datos!K$14,Tarifas!$G13,Tarifas!$L13,Datos!K$17,Datos!K$18,Datos!K$20,Datos!K$21,Datos!K$23,Datos!K$24,Datos!K$26,Datos!K$29,Datos!K$32,Tarifas!$H13,Tarifas!$I13,Tarifas!$J13,Datos!K$16,Tarifas!$K13,Datos!$B$4,Datos!$B$1,Datos!$B$2,Datos!$B$5,Tarifas!$M13,Tarifas!$N13,Tarifas!$O13,Tarifas!$P13,Tarifas!$Q13,Datos!$B$3,Datos!K$5)</f>
        <v>#NAME?</v>
      </c>
      <c r="M11" s="144" t="e">
        <f ca="1">FACTURA(ROW(), COLUMN(),Datos!L$9,Datos!L$10,Tarifas!$C13,Datos!L$11,Tarifas!$D13,Datos!L$12,Tarifas!$E13,Datos!L$13,Tarifas!$F13,Datos!L$14,Tarifas!$G13,Tarifas!$L13,Datos!L$17,Datos!L$18,Datos!L$20,Datos!L$21,Datos!L$23,Datos!L$24,Datos!L$26,Datos!L$29,Datos!L$32,Tarifas!$H13,Tarifas!$I13,Tarifas!$J13,Datos!L$16,Tarifas!$K13,Datos!$B$4,Datos!$B$1,Datos!$B$2,Datos!$B$5,Tarifas!$M13,Tarifas!$N13,Tarifas!$O13,Tarifas!$P13,Tarifas!$Q13,Datos!$B$3,Datos!L$5)</f>
        <v>#NAME?</v>
      </c>
      <c r="N11" s="144" t="e">
        <f ca="1">FACTURA(ROW(), COLUMN(),Datos!M$9,Datos!M$10,Tarifas!$C13,Datos!M$11,Tarifas!$D13,Datos!M$12,Tarifas!$E13,Datos!M$13,Tarifas!$F13,Datos!M$14,Tarifas!$G13,Tarifas!$L13,Datos!M$17,Datos!M$18,Datos!M$20,Datos!M$21,Datos!M$23,Datos!M$24,Datos!M$26,Datos!M$29,Datos!M$32,Tarifas!$H13,Tarifas!$I13,Tarifas!$J13,Datos!M$16,Tarifas!$K13,Datos!$B$4,Datos!$B$1,Datos!$B$2,Datos!$B$5,Tarifas!$M13,Tarifas!$N13,Tarifas!$O13,Tarifas!$P13,Tarifas!$Q13,Datos!$B$3,Datos!M$5)</f>
        <v>#NAME?</v>
      </c>
      <c r="O11" s="144" t="e">
        <f ca="1">FACTURA(ROW(), COLUMN(),Datos!N$9,Datos!N$10,Tarifas!$C13,Datos!N$11,Tarifas!$D13,Datos!N$12,Tarifas!$E13,Datos!N$13,Tarifas!$F13,Datos!N$14,Tarifas!$G13,Tarifas!$L13,Datos!N$17,Datos!N$18,Datos!N$20,Datos!N$21,Datos!N$23,Datos!N$24,Datos!N$26,Datos!N$29,Datos!N$32,Tarifas!$H13,Tarifas!$I13,Tarifas!$J13,Datos!N$16,Tarifas!$K13,Datos!$B$4,Datos!$B$1,Datos!$B$2,Datos!$B$5,Tarifas!$M13,Tarifas!$N13,Tarifas!$O13,Tarifas!$P13,Tarifas!$Q13,Datos!$B$3,Datos!N$5)</f>
        <v>#NAME?</v>
      </c>
      <c r="P11" s="144" t="e">
        <f ca="1">FACTURA(ROW(), COLUMN(),Datos!O$9,Datos!O$10,Tarifas!$C13,Datos!O$11,Tarifas!$D13,Datos!O$12,Tarifas!$E13,Datos!O$13,Tarifas!$F13,Datos!O$14,Tarifas!$G13,Tarifas!$L13,Datos!O$17,Datos!O$18,Datos!O$20,Datos!O$21,Datos!O$23,Datos!O$24,Datos!O$26,Datos!O$29,Datos!O$32,Tarifas!$H13,Tarifas!$I13,Tarifas!$J13,Datos!O$16,Tarifas!$K13,Datos!$B$4,Datos!$B$1,Datos!$B$2,Datos!$B$5,Tarifas!$M13,Tarifas!$N13,Tarifas!$O13,Tarifas!$P13,Tarifas!$Q13,Datos!$B$3,Datos!O$5)</f>
        <v>#NAME?</v>
      </c>
      <c r="Q11" s="88" t="str">
        <f>IF(Tarifas!R13="Sí","Sí","")</f>
        <v/>
      </c>
    </row>
    <row r="12" spans="1:17">
      <c r="A12" s="154" t="str">
        <f>IF(Tarifas!A14="","",Tarifas!A14)</f>
        <v>Doméstica Energía</v>
      </c>
      <c r="B12" s="154" t="str">
        <f>IF(Tarifas!B14="","",Tarifas!B14)</f>
        <v>Grinch-Ceres 2023 Península+Baleares</v>
      </c>
      <c r="C12" s="197" t="e">
        <f t="shared" ca="1" si="0"/>
        <v>#NAME?</v>
      </c>
      <c r="D12" s="198" t="s">
        <v>639</v>
      </c>
      <c r="E12" s="144" t="e">
        <f ca="1">FACTURA(ROW(), COLUMN(),Datos!D$9,Datos!D$10,Tarifas!$C14,Datos!D$11,Tarifas!$D14,Datos!D$12,Tarifas!$E14,Datos!D$13,Tarifas!$F14,Datos!D$14,Tarifas!$G14,Tarifas!$L14,Datos!D$17,Datos!D$18,Datos!D$20,Datos!D$21,Datos!D$23,Datos!D$24,Datos!D$26,Datos!D$29,Datos!D$32,Tarifas!$H14,Tarifas!$I14,Tarifas!$J14,Datos!D$16,Tarifas!$K14,Datos!$B$4,Datos!$B$1,Datos!$B$2,Datos!$B$5,Tarifas!$M14,Tarifas!$N14,Tarifas!$O14,Tarifas!$P14,Tarifas!$Q14,Datos!$B$3,Datos!D$5)</f>
        <v>#NAME?</v>
      </c>
      <c r="F12" s="144" t="e">
        <f ca="1">FACTURA(ROW(), COLUMN(),Datos!E$9,Datos!E$10,Tarifas!$C14,Datos!E$11,Tarifas!$D14,Datos!E$12,Tarifas!$E14,Datos!E$13,Tarifas!$F14,Datos!E$14,Tarifas!$G14,Tarifas!$L14,Datos!E$17,Datos!E$18,Datos!E$20,Datos!E$21,Datos!E$23,Datos!E$24,Datos!E$26,Datos!E$29,Datos!E$32,Tarifas!$H14,Tarifas!$I14,Tarifas!$J14,Datos!E$16,Tarifas!$K14,Datos!$B$4,Datos!$B$1,Datos!$B$2,Datos!$B$5,Tarifas!$M14,Tarifas!$N14,Tarifas!$O14,Tarifas!$P14,Tarifas!$Q14,Datos!$B$3,Datos!E$5)</f>
        <v>#NAME?</v>
      </c>
      <c r="G12" s="144" t="e">
        <f ca="1">FACTURA(ROW(), COLUMN(),Datos!F$9,Datos!F$10,Tarifas!$C14,Datos!F$11,Tarifas!$D14,Datos!F$12,Tarifas!$E14,Datos!F$13,Tarifas!$F14,Datos!F$14,Tarifas!$G14,Tarifas!$L14,Datos!F$17,Datos!F$18,Datos!F$20,Datos!F$21,Datos!F$23,Datos!F$24,Datos!F$26,Datos!F$29,Datos!F$32,Tarifas!$H14,Tarifas!$I14,Tarifas!$J14,Datos!F$16,Tarifas!$K14,Datos!$B$4,Datos!$B$1,Datos!$B$2,Datos!$B$5,Tarifas!$M14,Tarifas!$N14,Tarifas!$O14,Tarifas!$P14,Tarifas!$Q14,Datos!$B$3,Datos!F$5)</f>
        <v>#NAME?</v>
      </c>
      <c r="H12" s="144" t="e">
        <f ca="1">FACTURA(ROW(), COLUMN(),Datos!G$9,Datos!G$10,Tarifas!$C14,Datos!G$11,Tarifas!$D14,Datos!G$12,Tarifas!$E14,Datos!G$13,Tarifas!$F14,Datos!G$14,Tarifas!$G14,Tarifas!$L14,Datos!G$17,Datos!G$18,Datos!G$20,Datos!G$21,Datos!G$23,Datos!G$24,Datos!G$26,Datos!G$29,Datos!G$32,Tarifas!$H14,Tarifas!$I14,Tarifas!$J14,Datos!G$16,Tarifas!$K14,Datos!$B$4,Datos!$B$1,Datos!$B$2,Datos!$B$5,Tarifas!$M14,Tarifas!$N14,Tarifas!$O14,Tarifas!$P14,Tarifas!$Q14,Datos!$B$3,Datos!G$5)</f>
        <v>#NAME?</v>
      </c>
      <c r="I12" s="144" t="e">
        <f ca="1">FACTURA(ROW(), COLUMN(),Datos!H$9,Datos!H$10,Tarifas!$C14,Datos!H$11,Tarifas!$D14,Datos!H$12,Tarifas!$E14,Datos!H$13,Tarifas!$F14,Datos!H$14,Tarifas!$G14,Tarifas!$L14,Datos!H$17,Datos!H$18,Datos!H$20,Datos!H$21,Datos!H$23,Datos!H$24,Datos!H$26,Datos!H$29,Datos!H$32,Tarifas!$H14,Tarifas!$I14,Tarifas!$J14,Datos!H$16,Tarifas!$K14,Datos!$B$4,Datos!$B$1,Datos!$B$2,Datos!$B$5,Tarifas!$M14,Tarifas!$N14,Tarifas!$O14,Tarifas!$P14,Tarifas!$Q14,Datos!$B$3,Datos!H$5)</f>
        <v>#NAME?</v>
      </c>
      <c r="J12" s="144" t="e">
        <f ca="1">FACTURA(ROW(), COLUMN(),Datos!I$9,Datos!I$10,Tarifas!$C14,Datos!I$11,Tarifas!$D14,Datos!I$12,Tarifas!$E14,Datos!I$13,Tarifas!$F14,Datos!I$14,Tarifas!$G14,Tarifas!$L14,Datos!I$17,Datos!I$18,Datos!I$20,Datos!I$21,Datos!I$23,Datos!I$24,Datos!I$26,Datos!I$29,Datos!I$32,Tarifas!$H14,Tarifas!$I14,Tarifas!$J14,Datos!I$16,Tarifas!$K14,Datos!$B$4,Datos!$B$1,Datos!$B$2,Datos!$B$5,Tarifas!$M14,Tarifas!$N14,Tarifas!$O14,Tarifas!$P14,Tarifas!$Q14,Datos!$B$3,Datos!I$5)</f>
        <v>#NAME?</v>
      </c>
      <c r="K12" s="144" t="e">
        <f ca="1">FACTURA(ROW(), COLUMN(),Datos!J$9,Datos!J$10,Tarifas!$C14,Datos!J$11,Tarifas!$D14,Datos!J$12,Tarifas!$E14,Datos!J$13,Tarifas!$F14,Datos!J$14,Tarifas!$G14,Tarifas!$L14,Datos!J$17,Datos!J$18,Datos!J$20,Datos!J$21,Datos!J$23,Datos!J$24,Datos!J$26,Datos!J$29,Datos!J$32,Tarifas!$H14,Tarifas!$I14,Tarifas!$J14,Datos!J$16,Tarifas!$K14,Datos!$B$4,Datos!$B$1,Datos!$B$2,Datos!$B$5,Tarifas!$M14,Tarifas!$N14,Tarifas!$O14,Tarifas!$P14,Tarifas!$Q14,Datos!$B$3,Datos!J$5)</f>
        <v>#NAME?</v>
      </c>
      <c r="L12" s="144" t="e">
        <f ca="1">FACTURA(ROW(), COLUMN(),Datos!K$9,Datos!K$10,Tarifas!$C14,Datos!K$11,Tarifas!$D14,Datos!K$12,Tarifas!$E14,Datos!K$13,Tarifas!$F14,Datos!K$14,Tarifas!$G14,Tarifas!$L14,Datos!K$17,Datos!K$18,Datos!K$20,Datos!K$21,Datos!K$23,Datos!K$24,Datos!K$26,Datos!K$29,Datos!K$32,Tarifas!$H14,Tarifas!$I14,Tarifas!$J14,Datos!K$16,Tarifas!$K14,Datos!$B$4,Datos!$B$1,Datos!$B$2,Datos!$B$5,Tarifas!$M14,Tarifas!$N14,Tarifas!$O14,Tarifas!$P14,Tarifas!$Q14,Datos!$B$3,Datos!K$5)</f>
        <v>#NAME?</v>
      </c>
      <c r="M12" s="144" t="e">
        <f ca="1">FACTURA(ROW(), COLUMN(),Datos!L$9,Datos!L$10,Tarifas!$C14,Datos!L$11,Tarifas!$D14,Datos!L$12,Tarifas!$E14,Datos!L$13,Tarifas!$F14,Datos!L$14,Tarifas!$G14,Tarifas!$L14,Datos!L$17,Datos!L$18,Datos!L$20,Datos!L$21,Datos!L$23,Datos!L$24,Datos!L$26,Datos!L$29,Datos!L$32,Tarifas!$H14,Tarifas!$I14,Tarifas!$J14,Datos!L$16,Tarifas!$K14,Datos!$B$4,Datos!$B$1,Datos!$B$2,Datos!$B$5,Tarifas!$M14,Tarifas!$N14,Tarifas!$O14,Tarifas!$P14,Tarifas!$Q14,Datos!$B$3,Datos!L$5)</f>
        <v>#NAME?</v>
      </c>
      <c r="N12" s="144" t="e">
        <f ca="1">FACTURA(ROW(), COLUMN(),Datos!M$9,Datos!M$10,Tarifas!$C14,Datos!M$11,Tarifas!$D14,Datos!M$12,Tarifas!$E14,Datos!M$13,Tarifas!$F14,Datos!M$14,Tarifas!$G14,Tarifas!$L14,Datos!M$17,Datos!M$18,Datos!M$20,Datos!M$21,Datos!M$23,Datos!M$24,Datos!M$26,Datos!M$29,Datos!M$32,Tarifas!$H14,Tarifas!$I14,Tarifas!$J14,Datos!M$16,Tarifas!$K14,Datos!$B$4,Datos!$B$1,Datos!$B$2,Datos!$B$5,Tarifas!$M14,Tarifas!$N14,Tarifas!$O14,Tarifas!$P14,Tarifas!$Q14,Datos!$B$3,Datos!M$5)</f>
        <v>#NAME?</v>
      </c>
      <c r="O12" s="144" t="e">
        <f ca="1">FACTURA(ROW(), COLUMN(),Datos!N$9,Datos!N$10,Tarifas!$C14,Datos!N$11,Tarifas!$D14,Datos!N$12,Tarifas!$E14,Datos!N$13,Tarifas!$F14,Datos!N$14,Tarifas!$G14,Tarifas!$L14,Datos!N$17,Datos!N$18,Datos!N$20,Datos!N$21,Datos!N$23,Datos!N$24,Datos!N$26,Datos!N$29,Datos!N$32,Tarifas!$H14,Tarifas!$I14,Tarifas!$J14,Datos!N$16,Tarifas!$K14,Datos!$B$4,Datos!$B$1,Datos!$B$2,Datos!$B$5,Tarifas!$M14,Tarifas!$N14,Tarifas!$O14,Tarifas!$P14,Tarifas!$Q14,Datos!$B$3,Datos!N$5)</f>
        <v>#NAME?</v>
      </c>
      <c r="P12" s="144" t="e">
        <f ca="1">FACTURA(ROW(), COLUMN(),Datos!O$9,Datos!O$10,Tarifas!$C14,Datos!O$11,Tarifas!$D14,Datos!O$12,Tarifas!$E14,Datos!O$13,Tarifas!$F14,Datos!O$14,Tarifas!$G14,Tarifas!$L14,Datos!O$17,Datos!O$18,Datos!O$20,Datos!O$21,Datos!O$23,Datos!O$24,Datos!O$26,Datos!O$29,Datos!O$32,Tarifas!$H14,Tarifas!$I14,Tarifas!$J14,Datos!O$16,Tarifas!$K14,Datos!$B$4,Datos!$B$1,Datos!$B$2,Datos!$B$5,Tarifas!$M14,Tarifas!$N14,Tarifas!$O14,Tarifas!$P14,Tarifas!$Q14,Datos!$B$3,Datos!O$5)</f>
        <v>#NAME?</v>
      </c>
      <c r="Q12" s="88" t="str">
        <f>IF(Tarifas!R14="Sí","Sí","")</f>
        <v>Sí</v>
      </c>
    </row>
    <row r="13" spans="1:17">
      <c r="A13" s="154" t="str">
        <f>IF(Tarifas!A15="","",Tarifas!A15)</f>
        <v>Doméstica Energía</v>
      </c>
      <c r="B13" s="154" t="str">
        <f>IF(Tarifas!B15="","",Tarifas!B15)</f>
        <v>Spock-Venus 2023</v>
      </c>
      <c r="C13" s="197" t="e">
        <f t="shared" ca="1" si="0"/>
        <v>#NAME?</v>
      </c>
      <c r="D13" s="198" t="s">
        <v>639</v>
      </c>
      <c r="E13" s="144" t="e">
        <f ca="1">FACTURA(ROW(), COLUMN(),Datos!D$9,Datos!D$10,Tarifas!$C15,Datos!D$11,Tarifas!$D15,Datos!D$12,Tarifas!$E15,Datos!D$13,Tarifas!$F15,Datos!D$14,Tarifas!$G15,Tarifas!$L15,Datos!D$17,Datos!D$18,Datos!D$20,Datos!D$21,Datos!D$23,Datos!D$24,Datos!D$26,Datos!D$29,Datos!D$32,Tarifas!$H15,Tarifas!$I15,Tarifas!$J15,Datos!D$16,Tarifas!$K15,Datos!$B$4,Datos!$B$1,Datos!$B$2,Datos!$B$5,Tarifas!$M15,Tarifas!$N15,Tarifas!$O15,Tarifas!$P15,Tarifas!$Q15,Datos!$B$3,Datos!D$5)</f>
        <v>#NAME?</v>
      </c>
      <c r="F13" s="144" t="e">
        <f ca="1">FACTURA(ROW(), COLUMN(),Datos!E$9,Datos!E$10,Tarifas!$C15,Datos!E$11,Tarifas!$D15,Datos!E$12,Tarifas!$E15,Datos!E$13,Tarifas!$F15,Datos!E$14,Tarifas!$G15,Tarifas!$L15,Datos!E$17,Datos!E$18,Datos!E$20,Datos!E$21,Datos!E$23,Datos!E$24,Datos!E$26,Datos!E$29,Datos!E$32,Tarifas!$H15,Tarifas!$I15,Tarifas!$J15,Datos!E$16,Tarifas!$K15,Datos!$B$4,Datos!$B$1,Datos!$B$2,Datos!$B$5,Tarifas!$M15,Tarifas!$N15,Tarifas!$O15,Tarifas!$P15,Tarifas!$Q15,Datos!$B$3,Datos!E$5)</f>
        <v>#NAME?</v>
      </c>
      <c r="G13" s="144" t="e">
        <f ca="1">FACTURA(ROW(), COLUMN(),Datos!F$9,Datos!F$10,Tarifas!$C15,Datos!F$11,Tarifas!$D15,Datos!F$12,Tarifas!$E15,Datos!F$13,Tarifas!$F15,Datos!F$14,Tarifas!$G15,Tarifas!$L15,Datos!F$17,Datos!F$18,Datos!F$20,Datos!F$21,Datos!F$23,Datos!F$24,Datos!F$26,Datos!F$29,Datos!F$32,Tarifas!$H15,Tarifas!$I15,Tarifas!$J15,Datos!F$16,Tarifas!$K15,Datos!$B$4,Datos!$B$1,Datos!$B$2,Datos!$B$5,Tarifas!$M15,Tarifas!$N15,Tarifas!$O15,Tarifas!$P15,Tarifas!$Q15,Datos!$B$3,Datos!F$5)</f>
        <v>#NAME?</v>
      </c>
      <c r="H13" s="144" t="e">
        <f ca="1">FACTURA(ROW(), COLUMN(),Datos!G$9,Datos!G$10,Tarifas!$C15,Datos!G$11,Tarifas!$D15,Datos!G$12,Tarifas!$E15,Datos!G$13,Tarifas!$F15,Datos!G$14,Tarifas!$G15,Tarifas!$L15,Datos!G$17,Datos!G$18,Datos!G$20,Datos!G$21,Datos!G$23,Datos!G$24,Datos!G$26,Datos!G$29,Datos!G$32,Tarifas!$H15,Tarifas!$I15,Tarifas!$J15,Datos!G$16,Tarifas!$K15,Datos!$B$4,Datos!$B$1,Datos!$B$2,Datos!$B$5,Tarifas!$M15,Tarifas!$N15,Tarifas!$O15,Tarifas!$P15,Tarifas!$Q15,Datos!$B$3,Datos!G$5)</f>
        <v>#NAME?</v>
      </c>
      <c r="I13" s="144" t="e">
        <f ca="1">FACTURA(ROW(), COLUMN(),Datos!H$9,Datos!H$10,Tarifas!$C15,Datos!H$11,Tarifas!$D15,Datos!H$12,Tarifas!$E15,Datos!H$13,Tarifas!$F15,Datos!H$14,Tarifas!$G15,Tarifas!$L15,Datos!H$17,Datos!H$18,Datos!H$20,Datos!H$21,Datos!H$23,Datos!H$24,Datos!H$26,Datos!H$29,Datos!H$32,Tarifas!$H15,Tarifas!$I15,Tarifas!$J15,Datos!H$16,Tarifas!$K15,Datos!$B$4,Datos!$B$1,Datos!$B$2,Datos!$B$5,Tarifas!$M15,Tarifas!$N15,Tarifas!$O15,Tarifas!$P15,Tarifas!$Q15,Datos!$B$3,Datos!H$5)</f>
        <v>#NAME?</v>
      </c>
      <c r="J13" s="144" t="e">
        <f ca="1">FACTURA(ROW(), COLUMN(),Datos!I$9,Datos!I$10,Tarifas!$C15,Datos!I$11,Tarifas!$D15,Datos!I$12,Tarifas!$E15,Datos!I$13,Tarifas!$F15,Datos!I$14,Tarifas!$G15,Tarifas!$L15,Datos!I$17,Datos!I$18,Datos!I$20,Datos!I$21,Datos!I$23,Datos!I$24,Datos!I$26,Datos!I$29,Datos!I$32,Tarifas!$H15,Tarifas!$I15,Tarifas!$J15,Datos!I$16,Tarifas!$K15,Datos!$B$4,Datos!$B$1,Datos!$B$2,Datos!$B$5,Tarifas!$M15,Tarifas!$N15,Tarifas!$O15,Tarifas!$P15,Tarifas!$Q15,Datos!$B$3,Datos!I$5)</f>
        <v>#NAME?</v>
      </c>
      <c r="K13" s="144" t="e">
        <f ca="1">FACTURA(ROW(), COLUMN(),Datos!J$9,Datos!J$10,Tarifas!$C15,Datos!J$11,Tarifas!$D15,Datos!J$12,Tarifas!$E15,Datos!J$13,Tarifas!$F15,Datos!J$14,Tarifas!$G15,Tarifas!$L15,Datos!J$17,Datos!J$18,Datos!J$20,Datos!J$21,Datos!J$23,Datos!J$24,Datos!J$26,Datos!J$29,Datos!J$32,Tarifas!$H15,Tarifas!$I15,Tarifas!$J15,Datos!J$16,Tarifas!$K15,Datos!$B$4,Datos!$B$1,Datos!$B$2,Datos!$B$5,Tarifas!$M15,Tarifas!$N15,Tarifas!$O15,Tarifas!$P15,Tarifas!$Q15,Datos!$B$3,Datos!J$5)</f>
        <v>#NAME?</v>
      </c>
      <c r="L13" s="144" t="e">
        <f ca="1">FACTURA(ROW(), COLUMN(),Datos!K$9,Datos!K$10,Tarifas!$C15,Datos!K$11,Tarifas!$D15,Datos!K$12,Tarifas!$E15,Datos!K$13,Tarifas!$F15,Datos!K$14,Tarifas!$G15,Tarifas!$L15,Datos!K$17,Datos!K$18,Datos!K$20,Datos!K$21,Datos!K$23,Datos!K$24,Datos!K$26,Datos!K$29,Datos!K$32,Tarifas!$H15,Tarifas!$I15,Tarifas!$J15,Datos!K$16,Tarifas!$K15,Datos!$B$4,Datos!$B$1,Datos!$B$2,Datos!$B$5,Tarifas!$M15,Tarifas!$N15,Tarifas!$O15,Tarifas!$P15,Tarifas!$Q15,Datos!$B$3,Datos!K$5)</f>
        <v>#NAME?</v>
      </c>
      <c r="M13" s="144" t="e">
        <f ca="1">FACTURA(ROW(), COLUMN(),Datos!L$9,Datos!L$10,Tarifas!$C15,Datos!L$11,Tarifas!$D15,Datos!L$12,Tarifas!$E15,Datos!L$13,Tarifas!$F15,Datos!L$14,Tarifas!$G15,Tarifas!$L15,Datos!L$17,Datos!L$18,Datos!L$20,Datos!L$21,Datos!L$23,Datos!L$24,Datos!L$26,Datos!L$29,Datos!L$32,Tarifas!$H15,Tarifas!$I15,Tarifas!$J15,Datos!L$16,Tarifas!$K15,Datos!$B$4,Datos!$B$1,Datos!$B$2,Datos!$B$5,Tarifas!$M15,Tarifas!$N15,Tarifas!$O15,Tarifas!$P15,Tarifas!$Q15,Datos!$B$3,Datos!L$5)</f>
        <v>#NAME?</v>
      </c>
      <c r="N13" s="144" t="e">
        <f ca="1">FACTURA(ROW(), COLUMN(),Datos!M$9,Datos!M$10,Tarifas!$C15,Datos!M$11,Tarifas!$D15,Datos!M$12,Tarifas!$E15,Datos!M$13,Tarifas!$F15,Datos!M$14,Tarifas!$G15,Tarifas!$L15,Datos!M$17,Datos!M$18,Datos!M$20,Datos!M$21,Datos!M$23,Datos!M$24,Datos!M$26,Datos!M$29,Datos!M$32,Tarifas!$H15,Tarifas!$I15,Tarifas!$J15,Datos!M$16,Tarifas!$K15,Datos!$B$4,Datos!$B$1,Datos!$B$2,Datos!$B$5,Tarifas!$M15,Tarifas!$N15,Tarifas!$O15,Tarifas!$P15,Tarifas!$Q15,Datos!$B$3,Datos!M$5)</f>
        <v>#NAME?</v>
      </c>
      <c r="O13" s="144" t="e">
        <f ca="1">FACTURA(ROW(), COLUMN(),Datos!N$9,Datos!N$10,Tarifas!$C15,Datos!N$11,Tarifas!$D15,Datos!N$12,Tarifas!$E15,Datos!N$13,Tarifas!$F15,Datos!N$14,Tarifas!$G15,Tarifas!$L15,Datos!N$17,Datos!N$18,Datos!N$20,Datos!N$21,Datos!N$23,Datos!N$24,Datos!N$26,Datos!N$29,Datos!N$32,Tarifas!$H15,Tarifas!$I15,Tarifas!$J15,Datos!N$16,Tarifas!$K15,Datos!$B$4,Datos!$B$1,Datos!$B$2,Datos!$B$5,Tarifas!$M15,Tarifas!$N15,Tarifas!$O15,Tarifas!$P15,Tarifas!$Q15,Datos!$B$3,Datos!N$5)</f>
        <v>#NAME?</v>
      </c>
      <c r="P13" s="144" t="e">
        <f ca="1">FACTURA(ROW(), COLUMN(),Datos!O$9,Datos!O$10,Tarifas!$C15,Datos!O$11,Tarifas!$D15,Datos!O$12,Tarifas!$E15,Datos!O$13,Tarifas!$F15,Datos!O$14,Tarifas!$G15,Tarifas!$L15,Datos!O$17,Datos!O$18,Datos!O$20,Datos!O$21,Datos!O$23,Datos!O$24,Datos!O$26,Datos!O$29,Datos!O$32,Tarifas!$H15,Tarifas!$I15,Tarifas!$J15,Datos!O$16,Tarifas!$K15,Datos!$B$4,Datos!$B$1,Datos!$B$2,Datos!$B$5,Tarifas!$M15,Tarifas!$N15,Tarifas!$O15,Tarifas!$P15,Tarifas!$Q15,Datos!$B$3,Datos!O$5)</f>
        <v>#NAME?</v>
      </c>
      <c r="Q13" s="88" t="str">
        <f>IF(Tarifas!R15="Sí","Sí","")</f>
        <v>Sí</v>
      </c>
    </row>
    <row r="14" spans="1:17">
      <c r="A14" s="154" t="str">
        <f>IF(Tarifas!A16="","",Tarifas!A16)</f>
        <v>Doméstica Energía</v>
      </c>
      <c r="B14" s="154" t="str">
        <f>IF(Tarifas!B16="","",Tarifas!B16)</f>
        <v>Spock-Marte 2023</v>
      </c>
      <c r="C14" s="197" t="e">
        <f t="shared" ca="1" si="0"/>
        <v>#NAME?</v>
      </c>
      <c r="D14" s="198" t="s">
        <v>639</v>
      </c>
      <c r="E14" s="144" t="e">
        <f ca="1">FACTURA(ROW(), COLUMN(),Datos!D$9,Datos!D$10,Tarifas!$C16,Datos!D$11,Tarifas!$D16,Datos!D$12,Tarifas!$E16,Datos!D$13,Tarifas!$F16,Datos!D$14,Tarifas!$G16,Tarifas!$L16,Datos!D$17,Datos!D$18,Datos!D$20,Datos!D$21,Datos!D$23,Datos!D$24,Datos!D$26,Datos!D$29,Datos!D$32,Tarifas!$H16,Tarifas!$I16,Tarifas!$J16,Datos!D$16,Tarifas!$K16,Datos!$B$4,Datos!$B$1,Datos!$B$2,Datos!$B$5,Tarifas!$M16,Tarifas!$N16,Tarifas!$O16,Tarifas!$P16,Tarifas!$Q16,Datos!$B$3,Datos!D$5)</f>
        <v>#NAME?</v>
      </c>
      <c r="F14" s="144" t="e">
        <f ca="1">FACTURA(ROW(), COLUMN(),Datos!E$9,Datos!E$10,Tarifas!$C16,Datos!E$11,Tarifas!$D16,Datos!E$12,Tarifas!$E16,Datos!E$13,Tarifas!$F16,Datos!E$14,Tarifas!$G16,Tarifas!$L16,Datos!E$17,Datos!E$18,Datos!E$20,Datos!E$21,Datos!E$23,Datos!E$24,Datos!E$26,Datos!E$29,Datos!E$32,Tarifas!$H16,Tarifas!$I16,Tarifas!$J16,Datos!E$16,Tarifas!$K16,Datos!$B$4,Datos!$B$1,Datos!$B$2,Datos!$B$5,Tarifas!$M16,Tarifas!$N16,Tarifas!$O16,Tarifas!$P16,Tarifas!$Q16,Datos!$B$3,Datos!E$5)</f>
        <v>#NAME?</v>
      </c>
      <c r="G14" s="144" t="e">
        <f ca="1">FACTURA(ROW(), COLUMN(),Datos!F$9,Datos!F$10,Tarifas!$C16,Datos!F$11,Tarifas!$D16,Datos!F$12,Tarifas!$E16,Datos!F$13,Tarifas!$F16,Datos!F$14,Tarifas!$G16,Tarifas!$L16,Datos!F$17,Datos!F$18,Datos!F$20,Datos!F$21,Datos!F$23,Datos!F$24,Datos!F$26,Datos!F$29,Datos!F$32,Tarifas!$H16,Tarifas!$I16,Tarifas!$J16,Datos!F$16,Tarifas!$K16,Datos!$B$4,Datos!$B$1,Datos!$B$2,Datos!$B$5,Tarifas!$M16,Tarifas!$N16,Tarifas!$O16,Tarifas!$P16,Tarifas!$Q16,Datos!$B$3,Datos!F$5)</f>
        <v>#NAME?</v>
      </c>
      <c r="H14" s="144" t="e">
        <f ca="1">FACTURA(ROW(), COLUMN(),Datos!G$9,Datos!G$10,Tarifas!$C16,Datos!G$11,Tarifas!$D16,Datos!G$12,Tarifas!$E16,Datos!G$13,Tarifas!$F16,Datos!G$14,Tarifas!$G16,Tarifas!$L16,Datos!G$17,Datos!G$18,Datos!G$20,Datos!G$21,Datos!G$23,Datos!G$24,Datos!G$26,Datos!G$29,Datos!G$32,Tarifas!$H16,Tarifas!$I16,Tarifas!$J16,Datos!G$16,Tarifas!$K16,Datos!$B$4,Datos!$B$1,Datos!$B$2,Datos!$B$5,Tarifas!$M16,Tarifas!$N16,Tarifas!$O16,Tarifas!$P16,Tarifas!$Q16,Datos!$B$3,Datos!G$5)</f>
        <v>#NAME?</v>
      </c>
      <c r="I14" s="144" t="e">
        <f ca="1">FACTURA(ROW(), COLUMN(),Datos!H$9,Datos!H$10,Tarifas!$C16,Datos!H$11,Tarifas!$D16,Datos!H$12,Tarifas!$E16,Datos!H$13,Tarifas!$F16,Datos!H$14,Tarifas!$G16,Tarifas!$L16,Datos!H$17,Datos!H$18,Datos!H$20,Datos!H$21,Datos!H$23,Datos!H$24,Datos!H$26,Datos!H$29,Datos!H$32,Tarifas!$H16,Tarifas!$I16,Tarifas!$J16,Datos!H$16,Tarifas!$K16,Datos!$B$4,Datos!$B$1,Datos!$B$2,Datos!$B$5,Tarifas!$M16,Tarifas!$N16,Tarifas!$O16,Tarifas!$P16,Tarifas!$Q16,Datos!$B$3,Datos!H$5)</f>
        <v>#NAME?</v>
      </c>
      <c r="J14" s="144" t="e">
        <f ca="1">FACTURA(ROW(), COLUMN(),Datos!I$9,Datos!I$10,Tarifas!$C16,Datos!I$11,Tarifas!$D16,Datos!I$12,Tarifas!$E16,Datos!I$13,Tarifas!$F16,Datos!I$14,Tarifas!$G16,Tarifas!$L16,Datos!I$17,Datos!I$18,Datos!I$20,Datos!I$21,Datos!I$23,Datos!I$24,Datos!I$26,Datos!I$29,Datos!I$32,Tarifas!$H16,Tarifas!$I16,Tarifas!$J16,Datos!I$16,Tarifas!$K16,Datos!$B$4,Datos!$B$1,Datos!$B$2,Datos!$B$5,Tarifas!$M16,Tarifas!$N16,Tarifas!$O16,Tarifas!$P16,Tarifas!$Q16,Datos!$B$3,Datos!I$5)</f>
        <v>#NAME?</v>
      </c>
      <c r="K14" s="144" t="e">
        <f ca="1">FACTURA(ROW(), COLUMN(),Datos!J$9,Datos!J$10,Tarifas!$C16,Datos!J$11,Tarifas!$D16,Datos!J$12,Tarifas!$E16,Datos!J$13,Tarifas!$F16,Datos!J$14,Tarifas!$G16,Tarifas!$L16,Datos!J$17,Datos!J$18,Datos!J$20,Datos!J$21,Datos!J$23,Datos!J$24,Datos!J$26,Datos!J$29,Datos!J$32,Tarifas!$H16,Tarifas!$I16,Tarifas!$J16,Datos!J$16,Tarifas!$K16,Datos!$B$4,Datos!$B$1,Datos!$B$2,Datos!$B$5,Tarifas!$M16,Tarifas!$N16,Tarifas!$O16,Tarifas!$P16,Tarifas!$Q16,Datos!$B$3,Datos!J$5)</f>
        <v>#NAME?</v>
      </c>
      <c r="L14" s="144" t="e">
        <f ca="1">FACTURA(ROW(), COLUMN(),Datos!K$9,Datos!K$10,Tarifas!$C16,Datos!K$11,Tarifas!$D16,Datos!K$12,Tarifas!$E16,Datos!K$13,Tarifas!$F16,Datos!K$14,Tarifas!$G16,Tarifas!$L16,Datos!K$17,Datos!K$18,Datos!K$20,Datos!K$21,Datos!K$23,Datos!K$24,Datos!K$26,Datos!K$29,Datos!K$32,Tarifas!$H16,Tarifas!$I16,Tarifas!$J16,Datos!K$16,Tarifas!$K16,Datos!$B$4,Datos!$B$1,Datos!$B$2,Datos!$B$5,Tarifas!$M16,Tarifas!$N16,Tarifas!$O16,Tarifas!$P16,Tarifas!$Q16,Datos!$B$3,Datos!K$5)</f>
        <v>#NAME?</v>
      </c>
      <c r="M14" s="144" t="e">
        <f ca="1">FACTURA(ROW(), COLUMN(),Datos!L$9,Datos!L$10,Tarifas!$C16,Datos!L$11,Tarifas!$D16,Datos!L$12,Tarifas!$E16,Datos!L$13,Tarifas!$F16,Datos!L$14,Tarifas!$G16,Tarifas!$L16,Datos!L$17,Datos!L$18,Datos!L$20,Datos!L$21,Datos!L$23,Datos!L$24,Datos!L$26,Datos!L$29,Datos!L$32,Tarifas!$H16,Tarifas!$I16,Tarifas!$J16,Datos!L$16,Tarifas!$K16,Datos!$B$4,Datos!$B$1,Datos!$B$2,Datos!$B$5,Tarifas!$M16,Tarifas!$N16,Tarifas!$O16,Tarifas!$P16,Tarifas!$Q16,Datos!$B$3,Datos!L$5)</f>
        <v>#NAME?</v>
      </c>
      <c r="N14" s="144" t="e">
        <f ca="1">FACTURA(ROW(), COLUMN(),Datos!M$9,Datos!M$10,Tarifas!$C16,Datos!M$11,Tarifas!$D16,Datos!M$12,Tarifas!$E16,Datos!M$13,Tarifas!$F16,Datos!M$14,Tarifas!$G16,Tarifas!$L16,Datos!M$17,Datos!M$18,Datos!M$20,Datos!M$21,Datos!M$23,Datos!M$24,Datos!M$26,Datos!M$29,Datos!M$32,Tarifas!$H16,Tarifas!$I16,Tarifas!$J16,Datos!M$16,Tarifas!$K16,Datos!$B$4,Datos!$B$1,Datos!$B$2,Datos!$B$5,Tarifas!$M16,Tarifas!$N16,Tarifas!$O16,Tarifas!$P16,Tarifas!$Q16,Datos!$B$3,Datos!M$5)</f>
        <v>#NAME?</v>
      </c>
      <c r="O14" s="144" t="e">
        <f ca="1">FACTURA(ROW(), COLUMN(),Datos!N$9,Datos!N$10,Tarifas!$C16,Datos!N$11,Tarifas!$D16,Datos!N$12,Tarifas!$E16,Datos!N$13,Tarifas!$F16,Datos!N$14,Tarifas!$G16,Tarifas!$L16,Datos!N$17,Datos!N$18,Datos!N$20,Datos!N$21,Datos!N$23,Datos!N$24,Datos!N$26,Datos!N$29,Datos!N$32,Tarifas!$H16,Tarifas!$I16,Tarifas!$J16,Datos!N$16,Tarifas!$K16,Datos!$B$4,Datos!$B$1,Datos!$B$2,Datos!$B$5,Tarifas!$M16,Tarifas!$N16,Tarifas!$O16,Tarifas!$P16,Tarifas!$Q16,Datos!$B$3,Datos!N$5)</f>
        <v>#NAME?</v>
      </c>
      <c r="P14" s="144" t="e">
        <f ca="1">FACTURA(ROW(), COLUMN(),Datos!O$9,Datos!O$10,Tarifas!$C16,Datos!O$11,Tarifas!$D16,Datos!O$12,Tarifas!$E16,Datos!O$13,Tarifas!$F16,Datos!O$14,Tarifas!$G16,Tarifas!$L16,Datos!O$17,Datos!O$18,Datos!O$20,Datos!O$21,Datos!O$23,Datos!O$24,Datos!O$26,Datos!O$29,Datos!O$32,Tarifas!$H16,Tarifas!$I16,Tarifas!$J16,Datos!O$16,Tarifas!$K16,Datos!$B$4,Datos!$B$1,Datos!$B$2,Datos!$B$5,Tarifas!$M16,Tarifas!$N16,Tarifas!$O16,Tarifas!$P16,Tarifas!$Q16,Datos!$B$3,Datos!O$5)</f>
        <v>#NAME?</v>
      </c>
      <c r="Q14" s="88" t="str">
        <f>IF(Tarifas!R16="Sí","Sí","")</f>
        <v>Sí</v>
      </c>
    </row>
    <row r="15" spans="1:17">
      <c r="A15" s="154" t="str">
        <f>IF(Tarifas!A17="","",Tarifas!A17)</f>
        <v>Electra Caldense Energía</v>
      </c>
      <c r="B15" s="154" t="str">
        <f>IF(Tarifas!B17="","",Tarifas!B17)</f>
        <v>plafix</v>
      </c>
      <c r="C15" s="197" t="e">
        <f t="shared" ca="1" si="0"/>
        <v>#NAME?</v>
      </c>
      <c r="D15" s="198" t="s">
        <v>639</v>
      </c>
      <c r="E15" s="144" t="e">
        <f ca="1">FACTURA(ROW(), COLUMN(),Datos!D$9,Datos!D$10,Tarifas!$C17,Datos!D$11,Tarifas!$D17,Datos!D$12,Tarifas!$E17,Datos!D$13,Tarifas!$F17,Datos!D$14,Tarifas!$G17,Tarifas!$L17,Datos!D$17,Datos!D$18,Datos!D$20,Datos!D$21,Datos!D$23,Datos!D$24,Datos!D$26,Datos!D$29,Datos!D$32,Tarifas!$H17,Tarifas!$I17,Tarifas!$J17,Datos!D$16,Tarifas!$K17,Datos!$B$4,Datos!$B$1,Datos!$B$2,Datos!$B$5,Tarifas!$M17,Tarifas!$N17,Tarifas!$O17,Tarifas!$P17,Tarifas!$Q17,Datos!$B$3,Datos!D$5)</f>
        <v>#NAME?</v>
      </c>
      <c r="F15" s="144" t="e">
        <f ca="1">FACTURA(ROW(), COLUMN(),Datos!E$9,Datos!E$10,Tarifas!$C17,Datos!E$11,Tarifas!$D17,Datos!E$12,Tarifas!$E17,Datos!E$13,Tarifas!$F17,Datos!E$14,Tarifas!$G17,Tarifas!$L17,Datos!E$17,Datos!E$18,Datos!E$20,Datos!E$21,Datos!E$23,Datos!E$24,Datos!E$26,Datos!E$29,Datos!E$32,Tarifas!$H17,Tarifas!$I17,Tarifas!$J17,Datos!E$16,Tarifas!$K17,Datos!$B$4,Datos!$B$1,Datos!$B$2,Datos!$B$5,Tarifas!$M17,Tarifas!$N17,Tarifas!$O17,Tarifas!$P17,Tarifas!$Q17,Datos!$B$3,Datos!E$5)</f>
        <v>#NAME?</v>
      </c>
      <c r="G15" s="144" t="e">
        <f ca="1">FACTURA(ROW(), COLUMN(),Datos!F$9,Datos!F$10,Tarifas!$C17,Datos!F$11,Tarifas!$D17,Datos!F$12,Tarifas!$E17,Datos!F$13,Tarifas!$F17,Datos!F$14,Tarifas!$G17,Tarifas!$L17,Datos!F$17,Datos!F$18,Datos!F$20,Datos!F$21,Datos!F$23,Datos!F$24,Datos!F$26,Datos!F$29,Datos!F$32,Tarifas!$H17,Tarifas!$I17,Tarifas!$J17,Datos!F$16,Tarifas!$K17,Datos!$B$4,Datos!$B$1,Datos!$B$2,Datos!$B$5,Tarifas!$M17,Tarifas!$N17,Tarifas!$O17,Tarifas!$P17,Tarifas!$Q17,Datos!$B$3,Datos!F$5)</f>
        <v>#NAME?</v>
      </c>
      <c r="H15" s="144" t="e">
        <f ca="1">FACTURA(ROW(), COLUMN(),Datos!G$9,Datos!G$10,Tarifas!$C17,Datos!G$11,Tarifas!$D17,Datos!G$12,Tarifas!$E17,Datos!G$13,Tarifas!$F17,Datos!G$14,Tarifas!$G17,Tarifas!$L17,Datos!G$17,Datos!G$18,Datos!G$20,Datos!G$21,Datos!G$23,Datos!G$24,Datos!G$26,Datos!G$29,Datos!G$32,Tarifas!$H17,Tarifas!$I17,Tarifas!$J17,Datos!G$16,Tarifas!$K17,Datos!$B$4,Datos!$B$1,Datos!$B$2,Datos!$B$5,Tarifas!$M17,Tarifas!$N17,Tarifas!$O17,Tarifas!$P17,Tarifas!$Q17,Datos!$B$3,Datos!G$5)</f>
        <v>#NAME?</v>
      </c>
      <c r="I15" s="144" t="e">
        <f ca="1">FACTURA(ROW(), COLUMN(),Datos!H$9,Datos!H$10,Tarifas!$C17,Datos!H$11,Tarifas!$D17,Datos!H$12,Tarifas!$E17,Datos!H$13,Tarifas!$F17,Datos!H$14,Tarifas!$G17,Tarifas!$L17,Datos!H$17,Datos!H$18,Datos!H$20,Datos!H$21,Datos!H$23,Datos!H$24,Datos!H$26,Datos!H$29,Datos!H$32,Tarifas!$H17,Tarifas!$I17,Tarifas!$J17,Datos!H$16,Tarifas!$K17,Datos!$B$4,Datos!$B$1,Datos!$B$2,Datos!$B$5,Tarifas!$M17,Tarifas!$N17,Tarifas!$O17,Tarifas!$P17,Tarifas!$Q17,Datos!$B$3,Datos!H$5)</f>
        <v>#NAME?</v>
      </c>
      <c r="J15" s="144" t="e">
        <f ca="1">FACTURA(ROW(), COLUMN(),Datos!I$9,Datos!I$10,Tarifas!$C17,Datos!I$11,Tarifas!$D17,Datos!I$12,Tarifas!$E17,Datos!I$13,Tarifas!$F17,Datos!I$14,Tarifas!$G17,Tarifas!$L17,Datos!I$17,Datos!I$18,Datos!I$20,Datos!I$21,Datos!I$23,Datos!I$24,Datos!I$26,Datos!I$29,Datos!I$32,Tarifas!$H17,Tarifas!$I17,Tarifas!$J17,Datos!I$16,Tarifas!$K17,Datos!$B$4,Datos!$B$1,Datos!$B$2,Datos!$B$5,Tarifas!$M17,Tarifas!$N17,Tarifas!$O17,Tarifas!$P17,Tarifas!$Q17,Datos!$B$3,Datos!I$5)</f>
        <v>#NAME?</v>
      </c>
      <c r="K15" s="144" t="e">
        <f ca="1">FACTURA(ROW(), COLUMN(),Datos!J$9,Datos!J$10,Tarifas!$C17,Datos!J$11,Tarifas!$D17,Datos!J$12,Tarifas!$E17,Datos!J$13,Tarifas!$F17,Datos!J$14,Tarifas!$G17,Tarifas!$L17,Datos!J$17,Datos!J$18,Datos!J$20,Datos!J$21,Datos!J$23,Datos!J$24,Datos!J$26,Datos!J$29,Datos!J$32,Tarifas!$H17,Tarifas!$I17,Tarifas!$J17,Datos!J$16,Tarifas!$K17,Datos!$B$4,Datos!$B$1,Datos!$B$2,Datos!$B$5,Tarifas!$M17,Tarifas!$N17,Tarifas!$O17,Tarifas!$P17,Tarifas!$Q17,Datos!$B$3,Datos!J$5)</f>
        <v>#NAME?</v>
      </c>
      <c r="L15" s="144" t="e">
        <f ca="1">FACTURA(ROW(), COLUMN(),Datos!K$9,Datos!K$10,Tarifas!$C17,Datos!K$11,Tarifas!$D17,Datos!K$12,Tarifas!$E17,Datos!K$13,Tarifas!$F17,Datos!K$14,Tarifas!$G17,Tarifas!$L17,Datos!K$17,Datos!K$18,Datos!K$20,Datos!K$21,Datos!K$23,Datos!K$24,Datos!K$26,Datos!K$29,Datos!K$32,Tarifas!$H17,Tarifas!$I17,Tarifas!$J17,Datos!K$16,Tarifas!$K17,Datos!$B$4,Datos!$B$1,Datos!$B$2,Datos!$B$5,Tarifas!$M17,Tarifas!$N17,Tarifas!$O17,Tarifas!$P17,Tarifas!$Q17,Datos!$B$3,Datos!K$5)</f>
        <v>#NAME?</v>
      </c>
      <c r="M15" s="144" t="e">
        <f ca="1">FACTURA(ROW(), COLUMN(),Datos!L$9,Datos!L$10,Tarifas!$C17,Datos!L$11,Tarifas!$D17,Datos!L$12,Tarifas!$E17,Datos!L$13,Tarifas!$F17,Datos!L$14,Tarifas!$G17,Tarifas!$L17,Datos!L$17,Datos!L$18,Datos!L$20,Datos!L$21,Datos!L$23,Datos!L$24,Datos!L$26,Datos!L$29,Datos!L$32,Tarifas!$H17,Tarifas!$I17,Tarifas!$J17,Datos!L$16,Tarifas!$K17,Datos!$B$4,Datos!$B$1,Datos!$B$2,Datos!$B$5,Tarifas!$M17,Tarifas!$N17,Tarifas!$O17,Tarifas!$P17,Tarifas!$Q17,Datos!$B$3,Datos!L$5)</f>
        <v>#NAME?</v>
      </c>
      <c r="N15" s="144" t="e">
        <f ca="1">FACTURA(ROW(), COLUMN(),Datos!M$9,Datos!M$10,Tarifas!$C17,Datos!M$11,Tarifas!$D17,Datos!M$12,Tarifas!$E17,Datos!M$13,Tarifas!$F17,Datos!M$14,Tarifas!$G17,Tarifas!$L17,Datos!M$17,Datos!M$18,Datos!M$20,Datos!M$21,Datos!M$23,Datos!M$24,Datos!M$26,Datos!M$29,Datos!M$32,Tarifas!$H17,Tarifas!$I17,Tarifas!$J17,Datos!M$16,Tarifas!$K17,Datos!$B$4,Datos!$B$1,Datos!$B$2,Datos!$B$5,Tarifas!$M17,Tarifas!$N17,Tarifas!$O17,Tarifas!$P17,Tarifas!$Q17,Datos!$B$3,Datos!M$5)</f>
        <v>#NAME?</v>
      </c>
      <c r="O15" s="144" t="e">
        <f ca="1">FACTURA(ROW(), COLUMN(),Datos!N$9,Datos!N$10,Tarifas!$C17,Datos!N$11,Tarifas!$D17,Datos!N$12,Tarifas!$E17,Datos!N$13,Tarifas!$F17,Datos!N$14,Tarifas!$G17,Tarifas!$L17,Datos!N$17,Datos!N$18,Datos!N$20,Datos!N$21,Datos!N$23,Datos!N$24,Datos!N$26,Datos!N$29,Datos!N$32,Tarifas!$H17,Tarifas!$I17,Tarifas!$J17,Datos!N$16,Tarifas!$K17,Datos!$B$4,Datos!$B$1,Datos!$B$2,Datos!$B$5,Tarifas!$M17,Tarifas!$N17,Tarifas!$O17,Tarifas!$P17,Tarifas!$Q17,Datos!$B$3,Datos!N$5)</f>
        <v>#NAME?</v>
      </c>
      <c r="P15" s="144" t="e">
        <f ca="1">FACTURA(ROW(), COLUMN(),Datos!O$9,Datos!O$10,Tarifas!$C17,Datos!O$11,Tarifas!$D17,Datos!O$12,Tarifas!$E17,Datos!O$13,Tarifas!$F17,Datos!O$14,Tarifas!$G17,Tarifas!$L17,Datos!O$17,Datos!O$18,Datos!O$20,Datos!O$21,Datos!O$23,Datos!O$24,Datos!O$26,Datos!O$29,Datos!O$32,Tarifas!$H17,Tarifas!$I17,Tarifas!$J17,Datos!O$16,Tarifas!$K17,Datos!$B$4,Datos!$B$1,Datos!$B$2,Datos!$B$5,Tarifas!$M17,Tarifas!$N17,Tarifas!$O17,Tarifas!$P17,Tarifas!$Q17,Datos!$B$3,Datos!O$5)</f>
        <v>#NAME?</v>
      </c>
      <c r="Q15" s="88" t="str">
        <f>IF(Tarifas!R17="Sí","Sí","")</f>
        <v>Sí</v>
      </c>
    </row>
    <row r="16" spans="1:17">
      <c r="A16" s="154" t="str">
        <f>IF(Tarifas!A18="","",Tarifas!A18)</f>
        <v>Electra Caldense Energía</v>
      </c>
      <c r="B16" s="154" t="str">
        <f>IF(Tarifas!B18="","",Tarifas!B18)</f>
        <v>plaflexa2</v>
      </c>
      <c r="C16" s="197" t="e">
        <f t="shared" ca="1" si="0"/>
        <v>#NAME?</v>
      </c>
      <c r="D16" s="198" t="s">
        <v>639</v>
      </c>
      <c r="E16" s="144" t="e">
        <f ca="1">FACTURA(ROW(), COLUMN(),Datos!D$9,Datos!D$10,Tarifas!$C18,Datos!D$11,Tarifas!$D18,Datos!D$12,Tarifas!$E18,Datos!D$13,Tarifas!$F18,Datos!D$14,Tarifas!$G18,Tarifas!$L18,Datos!D$17,Datos!D$18,Datos!D$20,Datos!D$21,Datos!D$23,Datos!D$24,Datos!D$26,Datos!D$29,Datos!D$32,Tarifas!$H18,Tarifas!$I18,Tarifas!$J18,Datos!D$16,Tarifas!$K18,Datos!$B$4,Datos!$B$1,Datos!$B$2,Datos!$B$5,Tarifas!$M18,Tarifas!$N18,Tarifas!$O18,Tarifas!$P18,Tarifas!$Q18,Datos!$B$3,Datos!D$5)</f>
        <v>#NAME?</v>
      </c>
      <c r="F16" s="144" t="e">
        <f ca="1">FACTURA(ROW(), COLUMN(),Datos!E$9,Datos!E$10,Tarifas!$C18,Datos!E$11,Tarifas!$D18,Datos!E$12,Tarifas!$E18,Datos!E$13,Tarifas!$F18,Datos!E$14,Tarifas!$G18,Tarifas!$L18,Datos!E$17,Datos!E$18,Datos!E$20,Datos!E$21,Datos!E$23,Datos!E$24,Datos!E$26,Datos!E$29,Datos!E$32,Tarifas!$H18,Tarifas!$I18,Tarifas!$J18,Datos!E$16,Tarifas!$K18,Datos!$B$4,Datos!$B$1,Datos!$B$2,Datos!$B$5,Tarifas!$M18,Tarifas!$N18,Tarifas!$O18,Tarifas!$P18,Tarifas!$Q18,Datos!$B$3,Datos!E$5)</f>
        <v>#NAME?</v>
      </c>
      <c r="G16" s="144" t="e">
        <f ca="1">FACTURA(ROW(), COLUMN(),Datos!F$9,Datos!F$10,Tarifas!$C18,Datos!F$11,Tarifas!$D18,Datos!F$12,Tarifas!$E18,Datos!F$13,Tarifas!$F18,Datos!F$14,Tarifas!$G18,Tarifas!$L18,Datos!F$17,Datos!F$18,Datos!F$20,Datos!F$21,Datos!F$23,Datos!F$24,Datos!F$26,Datos!F$29,Datos!F$32,Tarifas!$H18,Tarifas!$I18,Tarifas!$J18,Datos!F$16,Tarifas!$K18,Datos!$B$4,Datos!$B$1,Datos!$B$2,Datos!$B$5,Tarifas!$M18,Tarifas!$N18,Tarifas!$O18,Tarifas!$P18,Tarifas!$Q18,Datos!$B$3,Datos!F$5)</f>
        <v>#NAME?</v>
      </c>
      <c r="H16" s="144" t="e">
        <f ca="1">FACTURA(ROW(), COLUMN(),Datos!G$9,Datos!G$10,Tarifas!$C18,Datos!G$11,Tarifas!$D18,Datos!G$12,Tarifas!$E18,Datos!G$13,Tarifas!$F18,Datos!G$14,Tarifas!$G18,Tarifas!$L18,Datos!G$17,Datos!G$18,Datos!G$20,Datos!G$21,Datos!G$23,Datos!G$24,Datos!G$26,Datos!G$29,Datos!G$32,Tarifas!$H18,Tarifas!$I18,Tarifas!$J18,Datos!G$16,Tarifas!$K18,Datos!$B$4,Datos!$B$1,Datos!$B$2,Datos!$B$5,Tarifas!$M18,Tarifas!$N18,Tarifas!$O18,Tarifas!$P18,Tarifas!$Q18,Datos!$B$3,Datos!G$5)</f>
        <v>#NAME?</v>
      </c>
      <c r="I16" s="144" t="e">
        <f ca="1">FACTURA(ROW(), COLUMN(),Datos!H$9,Datos!H$10,Tarifas!$C18,Datos!H$11,Tarifas!$D18,Datos!H$12,Tarifas!$E18,Datos!H$13,Tarifas!$F18,Datos!H$14,Tarifas!$G18,Tarifas!$L18,Datos!H$17,Datos!H$18,Datos!H$20,Datos!H$21,Datos!H$23,Datos!H$24,Datos!H$26,Datos!H$29,Datos!H$32,Tarifas!$H18,Tarifas!$I18,Tarifas!$J18,Datos!H$16,Tarifas!$K18,Datos!$B$4,Datos!$B$1,Datos!$B$2,Datos!$B$5,Tarifas!$M18,Tarifas!$N18,Tarifas!$O18,Tarifas!$P18,Tarifas!$Q18,Datos!$B$3,Datos!H$5)</f>
        <v>#NAME?</v>
      </c>
      <c r="J16" s="144" t="e">
        <f ca="1">FACTURA(ROW(), COLUMN(),Datos!I$9,Datos!I$10,Tarifas!$C18,Datos!I$11,Tarifas!$D18,Datos!I$12,Tarifas!$E18,Datos!I$13,Tarifas!$F18,Datos!I$14,Tarifas!$G18,Tarifas!$L18,Datos!I$17,Datos!I$18,Datos!I$20,Datos!I$21,Datos!I$23,Datos!I$24,Datos!I$26,Datos!I$29,Datos!I$32,Tarifas!$H18,Tarifas!$I18,Tarifas!$J18,Datos!I$16,Tarifas!$K18,Datos!$B$4,Datos!$B$1,Datos!$B$2,Datos!$B$5,Tarifas!$M18,Tarifas!$N18,Tarifas!$O18,Tarifas!$P18,Tarifas!$Q18,Datos!$B$3,Datos!I$5)</f>
        <v>#NAME?</v>
      </c>
      <c r="K16" s="144" t="e">
        <f ca="1">FACTURA(ROW(), COLUMN(),Datos!J$9,Datos!J$10,Tarifas!$C18,Datos!J$11,Tarifas!$D18,Datos!J$12,Tarifas!$E18,Datos!J$13,Tarifas!$F18,Datos!J$14,Tarifas!$G18,Tarifas!$L18,Datos!J$17,Datos!J$18,Datos!J$20,Datos!J$21,Datos!J$23,Datos!J$24,Datos!J$26,Datos!J$29,Datos!J$32,Tarifas!$H18,Tarifas!$I18,Tarifas!$J18,Datos!J$16,Tarifas!$K18,Datos!$B$4,Datos!$B$1,Datos!$B$2,Datos!$B$5,Tarifas!$M18,Tarifas!$N18,Tarifas!$O18,Tarifas!$P18,Tarifas!$Q18,Datos!$B$3,Datos!J$5)</f>
        <v>#NAME?</v>
      </c>
      <c r="L16" s="144" t="e">
        <f ca="1">FACTURA(ROW(), COLUMN(),Datos!K$9,Datos!K$10,Tarifas!$C18,Datos!K$11,Tarifas!$D18,Datos!K$12,Tarifas!$E18,Datos!K$13,Tarifas!$F18,Datos!K$14,Tarifas!$G18,Tarifas!$L18,Datos!K$17,Datos!K$18,Datos!K$20,Datos!K$21,Datos!K$23,Datos!K$24,Datos!K$26,Datos!K$29,Datos!K$32,Tarifas!$H18,Tarifas!$I18,Tarifas!$J18,Datos!K$16,Tarifas!$K18,Datos!$B$4,Datos!$B$1,Datos!$B$2,Datos!$B$5,Tarifas!$M18,Tarifas!$N18,Tarifas!$O18,Tarifas!$P18,Tarifas!$Q18,Datos!$B$3,Datos!K$5)</f>
        <v>#NAME?</v>
      </c>
      <c r="M16" s="144" t="e">
        <f ca="1">FACTURA(ROW(), COLUMN(),Datos!L$9,Datos!L$10,Tarifas!$C18,Datos!L$11,Tarifas!$D18,Datos!L$12,Tarifas!$E18,Datos!L$13,Tarifas!$F18,Datos!L$14,Tarifas!$G18,Tarifas!$L18,Datos!L$17,Datos!L$18,Datos!L$20,Datos!L$21,Datos!L$23,Datos!L$24,Datos!L$26,Datos!L$29,Datos!L$32,Tarifas!$H18,Tarifas!$I18,Tarifas!$J18,Datos!L$16,Tarifas!$K18,Datos!$B$4,Datos!$B$1,Datos!$B$2,Datos!$B$5,Tarifas!$M18,Tarifas!$N18,Tarifas!$O18,Tarifas!$P18,Tarifas!$Q18,Datos!$B$3,Datos!L$5)</f>
        <v>#NAME?</v>
      </c>
      <c r="N16" s="144" t="e">
        <f ca="1">FACTURA(ROW(), COLUMN(),Datos!M$9,Datos!M$10,Tarifas!$C18,Datos!M$11,Tarifas!$D18,Datos!M$12,Tarifas!$E18,Datos!M$13,Tarifas!$F18,Datos!M$14,Tarifas!$G18,Tarifas!$L18,Datos!M$17,Datos!M$18,Datos!M$20,Datos!M$21,Datos!M$23,Datos!M$24,Datos!M$26,Datos!M$29,Datos!M$32,Tarifas!$H18,Tarifas!$I18,Tarifas!$J18,Datos!M$16,Tarifas!$K18,Datos!$B$4,Datos!$B$1,Datos!$B$2,Datos!$B$5,Tarifas!$M18,Tarifas!$N18,Tarifas!$O18,Tarifas!$P18,Tarifas!$Q18,Datos!$B$3,Datos!M$5)</f>
        <v>#NAME?</v>
      </c>
      <c r="O16" s="144" t="e">
        <f ca="1">FACTURA(ROW(), COLUMN(),Datos!N$9,Datos!N$10,Tarifas!$C18,Datos!N$11,Tarifas!$D18,Datos!N$12,Tarifas!$E18,Datos!N$13,Tarifas!$F18,Datos!N$14,Tarifas!$G18,Tarifas!$L18,Datos!N$17,Datos!N$18,Datos!N$20,Datos!N$21,Datos!N$23,Datos!N$24,Datos!N$26,Datos!N$29,Datos!N$32,Tarifas!$H18,Tarifas!$I18,Tarifas!$J18,Datos!N$16,Tarifas!$K18,Datos!$B$4,Datos!$B$1,Datos!$B$2,Datos!$B$5,Tarifas!$M18,Tarifas!$N18,Tarifas!$O18,Tarifas!$P18,Tarifas!$Q18,Datos!$B$3,Datos!N$5)</f>
        <v>#NAME?</v>
      </c>
      <c r="P16" s="144" t="e">
        <f ca="1">FACTURA(ROW(), COLUMN(),Datos!O$9,Datos!O$10,Tarifas!$C18,Datos!O$11,Tarifas!$D18,Datos!O$12,Tarifas!$E18,Datos!O$13,Tarifas!$F18,Datos!O$14,Tarifas!$G18,Tarifas!$L18,Datos!O$17,Datos!O$18,Datos!O$20,Datos!O$21,Datos!O$23,Datos!O$24,Datos!O$26,Datos!O$29,Datos!O$32,Tarifas!$H18,Tarifas!$I18,Tarifas!$J18,Datos!O$16,Tarifas!$K18,Datos!$B$4,Datos!$B$1,Datos!$B$2,Datos!$B$5,Tarifas!$M18,Tarifas!$N18,Tarifas!$O18,Tarifas!$P18,Tarifas!$Q18,Datos!$B$3,Datos!O$5)</f>
        <v>#NAME?</v>
      </c>
      <c r="Q16" s="88" t="str">
        <f>IF(Tarifas!R18="Sí","Sí","")</f>
        <v>Sí</v>
      </c>
    </row>
    <row r="17" spans="1:17">
      <c r="A17" s="154" t="str">
        <f>IF(Tarifas!A19="","",Tarifas!A19)</f>
        <v>Electra Caldense Energía</v>
      </c>
      <c r="B17" s="154" t="str">
        <f>IF(Tarifas!B19="","",Tarifas!B19)</f>
        <v>plaflexa3</v>
      </c>
      <c r="C17" s="197" t="e">
        <f t="shared" ca="1" si="0"/>
        <v>#NAME?</v>
      </c>
      <c r="D17" s="198" t="s">
        <v>639</v>
      </c>
      <c r="E17" s="144" t="e">
        <f ca="1">FACTURA(ROW(), COLUMN(),Datos!D$9,Datos!D$10,Tarifas!$C19,Datos!D$11,Tarifas!$D19,Datos!D$12,Tarifas!$E19,Datos!D$13,Tarifas!$F19,Datos!D$14,Tarifas!$G19,Tarifas!$L19,Datos!D$17,Datos!D$18,Datos!D$20,Datos!D$21,Datos!D$23,Datos!D$24,Datos!D$26,Datos!D$29,Datos!D$32,Tarifas!$H19,Tarifas!$I19,Tarifas!$J19,Datos!D$16,Tarifas!$K19,Datos!$B$4,Datos!$B$1,Datos!$B$2,Datos!$B$5,Tarifas!$M19,Tarifas!$N19,Tarifas!$O19,Tarifas!$P19,Tarifas!$Q19,Datos!$B$3,Datos!D$5)</f>
        <v>#NAME?</v>
      </c>
      <c r="F17" s="144" t="e">
        <f ca="1">FACTURA(ROW(), COLUMN(),Datos!E$9,Datos!E$10,Tarifas!$C19,Datos!E$11,Tarifas!$D19,Datos!E$12,Tarifas!$E19,Datos!E$13,Tarifas!$F19,Datos!E$14,Tarifas!$G19,Tarifas!$L19,Datos!E$17,Datos!E$18,Datos!E$20,Datos!E$21,Datos!E$23,Datos!E$24,Datos!E$26,Datos!E$29,Datos!E$32,Tarifas!$H19,Tarifas!$I19,Tarifas!$J19,Datos!E$16,Tarifas!$K19,Datos!$B$4,Datos!$B$1,Datos!$B$2,Datos!$B$5,Tarifas!$M19,Tarifas!$N19,Tarifas!$O19,Tarifas!$P19,Tarifas!$Q19,Datos!$B$3,Datos!E$5)</f>
        <v>#NAME?</v>
      </c>
      <c r="G17" s="144" t="e">
        <f ca="1">FACTURA(ROW(), COLUMN(),Datos!F$9,Datos!F$10,Tarifas!$C19,Datos!F$11,Tarifas!$D19,Datos!F$12,Tarifas!$E19,Datos!F$13,Tarifas!$F19,Datos!F$14,Tarifas!$G19,Tarifas!$L19,Datos!F$17,Datos!F$18,Datos!F$20,Datos!F$21,Datos!F$23,Datos!F$24,Datos!F$26,Datos!F$29,Datos!F$32,Tarifas!$H19,Tarifas!$I19,Tarifas!$J19,Datos!F$16,Tarifas!$K19,Datos!$B$4,Datos!$B$1,Datos!$B$2,Datos!$B$5,Tarifas!$M19,Tarifas!$N19,Tarifas!$O19,Tarifas!$P19,Tarifas!$Q19,Datos!$B$3,Datos!F$5)</f>
        <v>#NAME?</v>
      </c>
      <c r="H17" s="144" t="e">
        <f ca="1">FACTURA(ROW(), COLUMN(),Datos!G$9,Datos!G$10,Tarifas!$C19,Datos!G$11,Tarifas!$D19,Datos!G$12,Tarifas!$E19,Datos!G$13,Tarifas!$F19,Datos!G$14,Tarifas!$G19,Tarifas!$L19,Datos!G$17,Datos!G$18,Datos!G$20,Datos!G$21,Datos!G$23,Datos!G$24,Datos!G$26,Datos!G$29,Datos!G$32,Tarifas!$H19,Tarifas!$I19,Tarifas!$J19,Datos!G$16,Tarifas!$K19,Datos!$B$4,Datos!$B$1,Datos!$B$2,Datos!$B$5,Tarifas!$M19,Tarifas!$N19,Tarifas!$O19,Tarifas!$P19,Tarifas!$Q19,Datos!$B$3,Datos!G$5)</f>
        <v>#NAME?</v>
      </c>
      <c r="I17" s="144" t="e">
        <f ca="1">FACTURA(ROW(), COLUMN(),Datos!H$9,Datos!H$10,Tarifas!$C19,Datos!H$11,Tarifas!$D19,Datos!H$12,Tarifas!$E19,Datos!H$13,Tarifas!$F19,Datos!H$14,Tarifas!$G19,Tarifas!$L19,Datos!H$17,Datos!H$18,Datos!H$20,Datos!H$21,Datos!H$23,Datos!H$24,Datos!H$26,Datos!H$29,Datos!H$32,Tarifas!$H19,Tarifas!$I19,Tarifas!$J19,Datos!H$16,Tarifas!$K19,Datos!$B$4,Datos!$B$1,Datos!$B$2,Datos!$B$5,Tarifas!$M19,Tarifas!$N19,Tarifas!$O19,Tarifas!$P19,Tarifas!$Q19,Datos!$B$3,Datos!H$5)</f>
        <v>#NAME?</v>
      </c>
      <c r="J17" s="144" t="e">
        <f ca="1">FACTURA(ROW(), COLUMN(),Datos!I$9,Datos!I$10,Tarifas!$C19,Datos!I$11,Tarifas!$D19,Datos!I$12,Tarifas!$E19,Datos!I$13,Tarifas!$F19,Datos!I$14,Tarifas!$G19,Tarifas!$L19,Datos!I$17,Datos!I$18,Datos!I$20,Datos!I$21,Datos!I$23,Datos!I$24,Datos!I$26,Datos!I$29,Datos!I$32,Tarifas!$H19,Tarifas!$I19,Tarifas!$J19,Datos!I$16,Tarifas!$K19,Datos!$B$4,Datos!$B$1,Datos!$B$2,Datos!$B$5,Tarifas!$M19,Tarifas!$N19,Tarifas!$O19,Tarifas!$P19,Tarifas!$Q19,Datos!$B$3,Datos!I$5)</f>
        <v>#NAME?</v>
      </c>
      <c r="K17" s="144" t="e">
        <f ca="1">FACTURA(ROW(), COLUMN(),Datos!J$9,Datos!J$10,Tarifas!$C19,Datos!J$11,Tarifas!$D19,Datos!J$12,Tarifas!$E19,Datos!J$13,Tarifas!$F19,Datos!J$14,Tarifas!$G19,Tarifas!$L19,Datos!J$17,Datos!J$18,Datos!J$20,Datos!J$21,Datos!J$23,Datos!J$24,Datos!J$26,Datos!J$29,Datos!J$32,Tarifas!$H19,Tarifas!$I19,Tarifas!$J19,Datos!J$16,Tarifas!$K19,Datos!$B$4,Datos!$B$1,Datos!$B$2,Datos!$B$5,Tarifas!$M19,Tarifas!$N19,Tarifas!$O19,Tarifas!$P19,Tarifas!$Q19,Datos!$B$3,Datos!J$5)</f>
        <v>#NAME?</v>
      </c>
      <c r="L17" s="144" t="e">
        <f ca="1">FACTURA(ROW(), COLUMN(),Datos!K$9,Datos!K$10,Tarifas!$C19,Datos!K$11,Tarifas!$D19,Datos!K$12,Tarifas!$E19,Datos!K$13,Tarifas!$F19,Datos!K$14,Tarifas!$G19,Tarifas!$L19,Datos!K$17,Datos!K$18,Datos!K$20,Datos!K$21,Datos!K$23,Datos!K$24,Datos!K$26,Datos!K$29,Datos!K$32,Tarifas!$H19,Tarifas!$I19,Tarifas!$J19,Datos!K$16,Tarifas!$K19,Datos!$B$4,Datos!$B$1,Datos!$B$2,Datos!$B$5,Tarifas!$M19,Tarifas!$N19,Tarifas!$O19,Tarifas!$P19,Tarifas!$Q19,Datos!$B$3,Datos!K$5)</f>
        <v>#NAME?</v>
      </c>
      <c r="M17" s="144" t="e">
        <f ca="1">FACTURA(ROW(), COLUMN(),Datos!L$9,Datos!L$10,Tarifas!$C19,Datos!L$11,Tarifas!$D19,Datos!L$12,Tarifas!$E19,Datos!L$13,Tarifas!$F19,Datos!L$14,Tarifas!$G19,Tarifas!$L19,Datos!L$17,Datos!L$18,Datos!L$20,Datos!L$21,Datos!L$23,Datos!L$24,Datos!L$26,Datos!L$29,Datos!L$32,Tarifas!$H19,Tarifas!$I19,Tarifas!$J19,Datos!L$16,Tarifas!$K19,Datos!$B$4,Datos!$B$1,Datos!$B$2,Datos!$B$5,Tarifas!$M19,Tarifas!$N19,Tarifas!$O19,Tarifas!$P19,Tarifas!$Q19,Datos!$B$3,Datos!L$5)</f>
        <v>#NAME?</v>
      </c>
      <c r="N17" s="144" t="e">
        <f ca="1">FACTURA(ROW(), COLUMN(),Datos!M$9,Datos!M$10,Tarifas!$C19,Datos!M$11,Tarifas!$D19,Datos!M$12,Tarifas!$E19,Datos!M$13,Tarifas!$F19,Datos!M$14,Tarifas!$G19,Tarifas!$L19,Datos!M$17,Datos!M$18,Datos!M$20,Datos!M$21,Datos!M$23,Datos!M$24,Datos!M$26,Datos!M$29,Datos!M$32,Tarifas!$H19,Tarifas!$I19,Tarifas!$J19,Datos!M$16,Tarifas!$K19,Datos!$B$4,Datos!$B$1,Datos!$B$2,Datos!$B$5,Tarifas!$M19,Tarifas!$N19,Tarifas!$O19,Tarifas!$P19,Tarifas!$Q19,Datos!$B$3,Datos!M$5)</f>
        <v>#NAME?</v>
      </c>
      <c r="O17" s="144" t="e">
        <f ca="1">FACTURA(ROW(), COLUMN(),Datos!N$9,Datos!N$10,Tarifas!$C19,Datos!N$11,Tarifas!$D19,Datos!N$12,Tarifas!$E19,Datos!N$13,Tarifas!$F19,Datos!N$14,Tarifas!$G19,Tarifas!$L19,Datos!N$17,Datos!N$18,Datos!N$20,Datos!N$21,Datos!N$23,Datos!N$24,Datos!N$26,Datos!N$29,Datos!N$32,Tarifas!$H19,Tarifas!$I19,Tarifas!$J19,Datos!N$16,Tarifas!$K19,Datos!$B$4,Datos!$B$1,Datos!$B$2,Datos!$B$5,Tarifas!$M19,Tarifas!$N19,Tarifas!$O19,Tarifas!$P19,Tarifas!$Q19,Datos!$B$3,Datos!N$5)</f>
        <v>#NAME?</v>
      </c>
      <c r="P17" s="144" t="e">
        <f ca="1">FACTURA(ROW(), COLUMN(),Datos!O$9,Datos!O$10,Tarifas!$C19,Datos!O$11,Tarifas!$D19,Datos!O$12,Tarifas!$E19,Datos!O$13,Tarifas!$F19,Datos!O$14,Tarifas!$G19,Tarifas!$L19,Datos!O$17,Datos!O$18,Datos!O$20,Datos!O$21,Datos!O$23,Datos!O$24,Datos!O$26,Datos!O$29,Datos!O$32,Tarifas!$H19,Tarifas!$I19,Tarifas!$J19,Datos!O$16,Tarifas!$K19,Datos!$B$4,Datos!$B$1,Datos!$B$2,Datos!$B$5,Tarifas!$M19,Tarifas!$N19,Tarifas!$O19,Tarifas!$P19,Tarifas!$Q19,Datos!$B$3,Datos!O$5)</f>
        <v>#NAME?</v>
      </c>
      <c r="Q17" s="88" t="str">
        <f>IF(Tarifas!R19="Sí","Sí","")</f>
        <v>Sí</v>
      </c>
    </row>
    <row r="18" spans="1:17">
      <c r="A18" s="154" t="str">
        <f>IF(Tarifas!A20="","",Tarifas!A20)</f>
        <v>Endesa</v>
      </c>
      <c r="B18" s="154" t="str">
        <f>IF(Tarifas!B20="","",Tarifas!B20)</f>
        <v>One Luz (En enero sube por el IPC)</v>
      </c>
      <c r="C18" s="197" t="e">
        <f t="shared" ca="1" si="0"/>
        <v>#NAME?</v>
      </c>
      <c r="D18" s="198" t="s">
        <v>639</v>
      </c>
      <c r="E18" s="144" t="e">
        <f ca="1">FACTURA(ROW(), COLUMN(),Datos!D$9,Datos!D$10,Tarifas!$C20,Datos!D$11,Tarifas!$D20,Datos!D$12,Tarifas!$E20,Datos!D$13,Tarifas!$F20,Datos!D$14,Tarifas!$G20,Tarifas!$L20,Datos!D$17,Datos!D$18,Datos!D$20,Datos!D$21,Datos!D$23,Datos!D$24,Datos!D$26,Datos!D$29,Datos!D$32,Tarifas!$H20,Tarifas!$I20,Tarifas!$J20,Datos!D$16,Tarifas!$K20,Datos!$B$4,Datos!$B$1,Datos!$B$2,Datos!$B$5,Tarifas!$M20,Tarifas!$N20,Tarifas!$O20,Tarifas!$P20,Tarifas!$Q20,Datos!$B$3,Datos!D$5)</f>
        <v>#NAME?</v>
      </c>
      <c r="F18" s="144" t="e">
        <f ca="1">FACTURA(ROW(), COLUMN(),Datos!E$9,Datos!E$10,Tarifas!$C20,Datos!E$11,Tarifas!$D20,Datos!E$12,Tarifas!$E20,Datos!E$13,Tarifas!$F20,Datos!E$14,Tarifas!$G20,Tarifas!$L20,Datos!E$17,Datos!E$18,Datos!E$20,Datos!E$21,Datos!E$23,Datos!E$24,Datos!E$26,Datos!E$29,Datos!E$32,Tarifas!$H20,Tarifas!$I20,Tarifas!$J20,Datos!E$16,Tarifas!$K20,Datos!$B$4,Datos!$B$1,Datos!$B$2,Datos!$B$5,Tarifas!$M20,Tarifas!$N20,Tarifas!$O20,Tarifas!$P20,Tarifas!$Q20,Datos!$B$3,Datos!E$5)</f>
        <v>#NAME?</v>
      </c>
      <c r="G18" s="144" t="e">
        <f ca="1">FACTURA(ROW(), COLUMN(),Datos!F$9,Datos!F$10,Tarifas!$C20,Datos!F$11,Tarifas!$D20,Datos!F$12,Tarifas!$E20,Datos!F$13,Tarifas!$F20,Datos!F$14,Tarifas!$G20,Tarifas!$L20,Datos!F$17,Datos!F$18,Datos!F$20,Datos!F$21,Datos!F$23,Datos!F$24,Datos!F$26,Datos!F$29,Datos!F$32,Tarifas!$H20,Tarifas!$I20,Tarifas!$J20,Datos!F$16,Tarifas!$K20,Datos!$B$4,Datos!$B$1,Datos!$B$2,Datos!$B$5,Tarifas!$M20,Tarifas!$N20,Tarifas!$O20,Tarifas!$P20,Tarifas!$Q20,Datos!$B$3,Datos!F$5)</f>
        <v>#NAME?</v>
      </c>
      <c r="H18" s="144" t="e">
        <f ca="1">FACTURA(ROW(), COLUMN(),Datos!G$9,Datos!G$10,Tarifas!$C20,Datos!G$11,Tarifas!$D20,Datos!G$12,Tarifas!$E20,Datos!G$13,Tarifas!$F20,Datos!G$14,Tarifas!$G20,Tarifas!$L20,Datos!G$17,Datos!G$18,Datos!G$20,Datos!G$21,Datos!G$23,Datos!G$24,Datos!G$26,Datos!G$29,Datos!G$32,Tarifas!$H20,Tarifas!$I20,Tarifas!$J20,Datos!G$16,Tarifas!$K20,Datos!$B$4,Datos!$B$1,Datos!$B$2,Datos!$B$5,Tarifas!$M20,Tarifas!$N20,Tarifas!$O20,Tarifas!$P20,Tarifas!$Q20,Datos!$B$3,Datos!G$5)</f>
        <v>#NAME?</v>
      </c>
      <c r="I18" s="144" t="e">
        <f ca="1">FACTURA(ROW(), COLUMN(),Datos!H$9,Datos!H$10,Tarifas!$C20,Datos!H$11,Tarifas!$D20,Datos!H$12,Tarifas!$E20,Datos!H$13,Tarifas!$F20,Datos!H$14,Tarifas!$G20,Tarifas!$L20,Datos!H$17,Datos!H$18,Datos!H$20,Datos!H$21,Datos!H$23,Datos!H$24,Datos!H$26,Datos!H$29,Datos!H$32,Tarifas!$H20,Tarifas!$I20,Tarifas!$J20,Datos!H$16,Tarifas!$K20,Datos!$B$4,Datos!$B$1,Datos!$B$2,Datos!$B$5,Tarifas!$M20,Tarifas!$N20,Tarifas!$O20,Tarifas!$P20,Tarifas!$Q20,Datos!$B$3,Datos!H$5)</f>
        <v>#NAME?</v>
      </c>
      <c r="J18" s="144" t="e">
        <f ca="1">FACTURA(ROW(), COLUMN(),Datos!I$9,Datos!I$10,Tarifas!$C20,Datos!I$11,Tarifas!$D20,Datos!I$12,Tarifas!$E20,Datos!I$13,Tarifas!$F20,Datos!I$14,Tarifas!$G20,Tarifas!$L20,Datos!I$17,Datos!I$18,Datos!I$20,Datos!I$21,Datos!I$23,Datos!I$24,Datos!I$26,Datos!I$29,Datos!I$32,Tarifas!$H20,Tarifas!$I20,Tarifas!$J20,Datos!I$16,Tarifas!$K20,Datos!$B$4,Datos!$B$1,Datos!$B$2,Datos!$B$5,Tarifas!$M20,Tarifas!$N20,Tarifas!$O20,Tarifas!$P20,Tarifas!$Q20,Datos!$B$3,Datos!I$5)</f>
        <v>#NAME?</v>
      </c>
      <c r="K18" s="144" t="e">
        <f ca="1">FACTURA(ROW(), COLUMN(),Datos!J$9,Datos!J$10,Tarifas!$C20,Datos!J$11,Tarifas!$D20,Datos!J$12,Tarifas!$E20,Datos!J$13,Tarifas!$F20,Datos!J$14,Tarifas!$G20,Tarifas!$L20,Datos!J$17,Datos!J$18,Datos!J$20,Datos!J$21,Datos!J$23,Datos!J$24,Datos!J$26,Datos!J$29,Datos!J$32,Tarifas!$H20,Tarifas!$I20,Tarifas!$J20,Datos!J$16,Tarifas!$K20,Datos!$B$4,Datos!$B$1,Datos!$B$2,Datos!$B$5,Tarifas!$M20,Tarifas!$N20,Tarifas!$O20,Tarifas!$P20,Tarifas!$Q20,Datos!$B$3,Datos!J$5)</f>
        <v>#NAME?</v>
      </c>
      <c r="L18" s="144" t="e">
        <f ca="1">FACTURA(ROW(), COLUMN(),Datos!K$9,Datos!K$10,Tarifas!$C20,Datos!K$11,Tarifas!$D20,Datos!K$12,Tarifas!$E20,Datos!K$13,Tarifas!$F20,Datos!K$14,Tarifas!$G20,Tarifas!$L20,Datos!K$17,Datos!K$18,Datos!K$20,Datos!K$21,Datos!K$23,Datos!K$24,Datos!K$26,Datos!K$29,Datos!K$32,Tarifas!$H20,Tarifas!$I20,Tarifas!$J20,Datos!K$16,Tarifas!$K20,Datos!$B$4,Datos!$B$1,Datos!$B$2,Datos!$B$5,Tarifas!$M20,Tarifas!$N20,Tarifas!$O20,Tarifas!$P20,Tarifas!$Q20,Datos!$B$3,Datos!K$5)</f>
        <v>#NAME?</v>
      </c>
      <c r="M18" s="144" t="e">
        <f ca="1">FACTURA(ROW(), COLUMN(),Datos!L$9,Datos!L$10,Tarifas!$C20,Datos!L$11,Tarifas!$D20,Datos!L$12,Tarifas!$E20,Datos!L$13,Tarifas!$F20,Datos!L$14,Tarifas!$G20,Tarifas!$L20,Datos!L$17,Datos!L$18,Datos!L$20,Datos!L$21,Datos!L$23,Datos!L$24,Datos!L$26,Datos!L$29,Datos!L$32,Tarifas!$H20,Tarifas!$I20,Tarifas!$J20,Datos!L$16,Tarifas!$K20,Datos!$B$4,Datos!$B$1,Datos!$B$2,Datos!$B$5,Tarifas!$M20,Tarifas!$N20,Tarifas!$O20,Tarifas!$P20,Tarifas!$Q20,Datos!$B$3,Datos!L$5)</f>
        <v>#NAME?</v>
      </c>
      <c r="N18" s="144" t="e">
        <f ca="1">FACTURA(ROW(), COLUMN(),Datos!M$9,Datos!M$10,Tarifas!$C20,Datos!M$11,Tarifas!$D20,Datos!M$12,Tarifas!$E20,Datos!M$13,Tarifas!$F20,Datos!M$14,Tarifas!$G20,Tarifas!$L20,Datos!M$17,Datos!M$18,Datos!M$20,Datos!M$21,Datos!M$23,Datos!M$24,Datos!M$26,Datos!M$29,Datos!M$32,Tarifas!$H20,Tarifas!$I20,Tarifas!$J20,Datos!M$16,Tarifas!$K20,Datos!$B$4,Datos!$B$1,Datos!$B$2,Datos!$B$5,Tarifas!$M20,Tarifas!$N20,Tarifas!$O20,Tarifas!$P20,Tarifas!$Q20,Datos!$B$3,Datos!M$5)</f>
        <v>#NAME?</v>
      </c>
      <c r="O18" s="144" t="e">
        <f ca="1">FACTURA(ROW(), COLUMN(),Datos!N$9,Datos!N$10,Tarifas!$C20,Datos!N$11,Tarifas!$D20,Datos!N$12,Tarifas!$E20,Datos!N$13,Tarifas!$F20,Datos!N$14,Tarifas!$G20,Tarifas!$L20,Datos!N$17,Datos!N$18,Datos!N$20,Datos!N$21,Datos!N$23,Datos!N$24,Datos!N$26,Datos!N$29,Datos!N$32,Tarifas!$H20,Tarifas!$I20,Tarifas!$J20,Datos!N$16,Tarifas!$K20,Datos!$B$4,Datos!$B$1,Datos!$B$2,Datos!$B$5,Tarifas!$M20,Tarifas!$N20,Tarifas!$O20,Tarifas!$P20,Tarifas!$Q20,Datos!$B$3,Datos!N$5)</f>
        <v>#NAME?</v>
      </c>
      <c r="P18" s="144" t="e">
        <f ca="1">FACTURA(ROW(), COLUMN(),Datos!O$9,Datos!O$10,Tarifas!$C20,Datos!O$11,Tarifas!$D20,Datos!O$12,Tarifas!$E20,Datos!O$13,Tarifas!$F20,Datos!O$14,Tarifas!$G20,Tarifas!$L20,Datos!O$17,Datos!O$18,Datos!O$20,Datos!O$21,Datos!O$23,Datos!O$24,Datos!O$26,Datos!O$29,Datos!O$32,Tarifas!$H20,Tarifas!$I20,Tarifas!$J20,Datos!O$16,Tarifas!$K20,Datos!$B$4,Datos!$B$1,Datos!$B$2,Datos!$B$5,Tarifas!$M20,Tarifas!$N20,Tarifas!$O20,Tarifas!$P20,Tarifas!$Q20,Datos!$B$3,Datos!O$5)</f>
        <v>#NAME?</v>
      </c>
      <c r="Q18" s="88" t="str">
        <f>IF(Tarifas!R20="Sí","Sí","")</f>
        <v>Sí</v>
      </c>
    </row>
    <row r="19" spans="1:17">
      <c r="A19" s="154" t="str">
        <f>IF(Tarifas!A21="","",Tarifas!A21)</f>
        <v>Endesa</v>
      </c>
      <c r="B19" s="154" t="str">
        <f>IF(Tarifas!B21="","",Tarifas!B21)</f>
        <v>One Luz 3 Periodos (le afecta el IPC)</v>
      </c>
      <c r="C19" s="197" t="e">
        <f t="shared" ca="1" si="0"/>
        <v>#NAME?</v>
      </c>
      <c r="D19" s="198" t="s">
        <v>639</v>
      </c>
      <c r="E19" s="144" t="e">
        <f ca="1">FACTURA(ROW(), COLUMN(),Datos!D$9,Datos!D$10,Tarifas!$C21,Datos!D$11,Tarifas!$D21,Datos!D$12,Tarifas!$E21,Datos!D$13,Tarifas!$F21,Datos!D$14,Tarifas!$G21,Tarifas!$L21,Datos!D$17,Datos!D$18,Datos!D$20,Datos!D$21,Datos!D$23,Datos!D$24,Datos!D$26,Datos!D$29,Datos!D$32,Tarifas!$H21,Tarifas!$I21,Tarifas!$J21,Datos!D$16,Tarifas!$K21,Datos!$B$4,Datos!$B$1,Datos!$B$2,Datos!$B$5,Tarifas!$M21,Tarifas!$N21,Tarifas!$O21,Tarifas!$P21,Tarifas!$Q21,Datos!$B$3,Datos!D$5)</f>
        <v>#NAME?</v>
      </c>
      <c r="F19" s="144" t="e">
        <f ca="1">FACTURA(ROW(), COLUMN(),Datos!E$9,Datos!E$10,Tarifas!$C21,Datos!E$11,Tarifas!$D21,Datos!E$12,Tarifas!$E21,Datos!E$13,Tarifas!$F21,Datos!E$14,Tarifas!$G21,Tarifas!$L21,Datos!E$17,Datos!E$18,Datos!E$20,Datos!E$21,Datos!E$23,Datos!E$24,Datos!E$26,Datos!E$29,Datos!E$32,Tarifas!$H21,Tarifas!$I21,Tarifas!$J21,Datos!E$16,Tarifas!$K21,Datos!$B$4,Datos!$B$1,Datos!$B$2,Datos!$B$5,Tarifas!$M21,Tarifas!$N21,Tarifas!$O21,Tarifas!$P21,Tarifas!$Q21,Datos!$B$3,Datos!E$5)</f>
        <v>#NAME?</v>
      </c>
      <c r="G19" s="144" t="e">
        <f ca="1">FACTURA(ROW(), COLUMN(),Datos!F$9,Datos!F$10,Tarifas!$C21,Datos!F$11,Tarifas!$D21,Datos!F$12,Tarifas!$E21,Datos!F$13,Tarifas!$F21,Datos!F$14,Tarifas!$G21,Tarifas!$L21,Datos!F$17,Datos!F$18,Datos!F$20,Datos!F$21,Datos!F$23,Datos!F$24,Datos!F$26,Datos!F$29,Datos!F$32,Tarifas!$H21,Tarifas!$I21,Tarifas!$J21,Datos!F$16,Tarifas!$K21,Datos!$B$4,Datos!$B$1,Datos!$B$2,Datos!$B$5,Tarifas!$M21,Tarifas!$N21,Tarifas!$O21,Tarifas!$P21,Tarifas!$Q21,Datos!$B$3,Datos!F$5)</f>
        <v>#NAME?</v>
      </c>
      <c r="H19" s="144" t="e">
        <f ca="1">FACTURA(ROW(), COLUMN(),Datos!G$9,Datos!G$10,Tarifas!$C21,Datos!G$11,Tarifas!$D21,Datos!G$12,Tarifas!$E21,Datos!G$13,Tarifas!$F21,Datos!G$14,Tarifas!$G21,Tarifas!$L21,Datos!G$17,Datos!G$18,Datos!G$20,Datos!G$21,Datos!G$23,Datos!G$24,Datos!G$26,Datos!G$29,Datos!G$32,Tarifas!$H21,Tarifas!$I21,Tarifas!$J21,Datos!G$16,Tarifas!$K21,Datos!$B$4,Datos!$B$1,Datos!$B$2,Datos!$B$5,Tarifas!$M21,Tarifas!$N21,Tarifas!$O21,Tarifas!$P21,Tarifas!$Q21,Datos!$B$3,Datos!G$5)</f>
        <v>#NAME?</v>
      </c>
      <c r="I19" s="144" t="e">
        <f ca="1">FACTURA(ROW(), COLUMN(),Datos!H$9,Datos!H$10,Tarifas!$C21,Datos!H$11,Tarifas!$D21,Datos!H$12,Tarifas!$E21,Datos!H$13,Tarifas!$F21,Datos!H$14,Tarifas!$G21,Tarifas!$L21,Datos!H$17,Datos!H$18,Datos!H$20,Datos!H$21,Datos!H$23,Datos!H$24,Datos!H$26,Datos!H$29,Datos!H$32,Tarifas!$H21,Tarifas!$I21,Tarifas!$J21,Datos!H$16,Tarifas!$K21,Datos!$B$4,Datos!$B$1,Datos!$B$2,Datos!$B$5,Tarifas!$M21,Tarifas!$N21,Tarifas!$O21,Tarifas!$P21,Tarifas!$Q21,Datos!$B$3,Datos!H$5)</f>
        <v>#NAME?</v>
      </c>
      <c r="J19" s="144" t="e">
        <f ca="1">FACTURA(ROW(), COLUMN(),Datos!I$9,Datos!I$10,Tarifas!$C21,Datos!I$11,Tarifas!$D21,Datos!I$12,Tarifas!$E21,Datos!I$13,Tarifas!$F21,Datos!I$14,Tarifas!$G21,Tarifas!$L21,Datos!I$17,Datos!I$18,Datos!I$20,Datos!I$21,Datos!I$23,Datos!I$24,Datos!I$26,Datos!I$29,Datos!I$32,Tarifas!$H21,Tarifas!$I21,Tarifas!$J21,Datos!I$16,Tarifas!$K21,Datos!$B$4,Datos!$B$1,Datos!$B$2,Datos!$B$5,Tarifas!$M21,Tarifas!$N21,Tarifas!$O21,Tarifas!$P21,Tarifas!$Q21,Datos!$B$3,Datos!I$5)</f>
        <v>#NAME?</v>
      </c>
      <c r="K19" s="144" t="e">
        <f ca="1">FACTURA(ROW(), COLUMN(),Datos!J$9,Datos!J$10,Tarifas!$C21,Datos!J$11,Tarifas!$D21,Datos!J$12,Tarifas!$E21,Datos!J$13,Tarifas!$F21,Datos!J$14,Tarifas!$G21,Tarifas!$L21,Datos!J$17,Datos!J$18,Datos!J$20,Datos!J$21,Datos!J$23,Datos!J$24,Datos!J$26,Datos!J$29,Datos!J$32,Tarifas!$H21,Tarifas!$I21,Tarifas!$J21,Datos!J$16,Tarifas!$K21,Datos!$B$4,Datos!$B$1,Datos!$B$2,Datos!$B$5,Tarifas!$M21,Tarifas!$N21,Tarifas!$O21,Tarifas!$P21,Tarifas!$Q21,Datos!$B$3,Datos!J$5)</f>
        <v>#NAME?</v>
      </c>
      <c r="L19" s="144" t="e">
        <f ca="1">FACTURA(ROW(), COLUMN(),Datos!K$9,Datos!K$10,Tarifas!$C21,Datos!K$11,Tarifas!$D21,Datos!K$12,Tarifas!$E21,Datos!K$13,Tarifas!$F21,Datos!K$14,Tarifas!$G21,Tarifas!$L21,Datos!K$17,Datos!K$18,Datos!K$20,Datos!K$21,Datos!K$23,Datos!K$24,Datos!K$26,Datos!K$29,Datos!K$32,Tarifas!$H21,Tarifas!$I21,Tarifas!$J21,Datos!K$16,Tarifas!$K21,Datos!$B$4,Datos!$B$1,Datos!$B$2,Datos!$B$5,Tarifas!$M21,Tarifas!$N21,Tarifas!$O21,Tarifas!$P21,Tarifas!$Q21,Datos!$B$3,Datos!K$5)</f>
        <v>#NAME?</v>
      </c>
      <c r="M19" s="144" t="e">
        <f ca="1">FACTURA(ROW(), COLUMN(),Datos!L$9,Datos!L$10,Tarifas!$C21,Datos!L$11,Tarifas!$D21,Datos!L$12,Tarifas!$E21,Datos!L$13,Tarifas!$F21,Datos!L$14,Tarifas!$G21,Tarifas!$L21,Datos!L$17,Datos!L$18,Datos!L$20,Datos!L$21,Datos!L$23,Datos!L$24,Datos!L$26,Datos!L$29,Datos!L$32,Tarifas!$H21,Tarifas!$I21,Tarifas!$J21,Datos!L$16,Tarifas!$K21,Datos!$B$4,Datos!$B$1,Datos!$B$2,Datos!$B$5,Tarifas!$M21,Tarifas!$N21,Tarifas!$O21,Tarifas!$P21,Tarifas!$Q21,Datos!$B$3,Datos!L$5)</f>
        <v>#NAME?</v>
      </c>
      <c r="N19" s="144" t="e">
        <f ca="1">FACTURA(ROW(), COLUMN(),Datos!M$9,Datos!M$10,Tarifas!$C21,Datos!M$11,Tarifas!$D21,Datos!M$12,Tarifas!$E21,Datos!M$13,Tarifas!$F21,Datos!M$14,Tarifas!$G21,Tarifas!$L21,Datos!M$17,Datos!M$18,Datos!M$20,Datos!M$21,Datos!M$23,Datos!M$24,Datos!M$26,Datos!M$29,Datos!M$32,Tarifas!$H21,Tarifas!$I21,Tarifas!$J21,Datos!M$16,Tarifas!$K21,Datos!$B$4,Datos!$B$1,Datos!$B$2,Datos!$B$5,Tarifas!$M21,Tarifas!$N21,Tarifas!$O21,Tarifas!$P21,Tarifas!$Q21,Datos!$B$3,Datos!M$5)</f>
        <v>#NAME?</v>
      </c>
      <c r="O19" s="144" t="e">
        <f ca="1">FACTURA(ROW(), COLUMN(),Datos!N$9,Datos!N$10,Tarifas!$C21,Datos!N$11,Tarifas!$D21,Datos!N$12,Tarifas!$E21,Datos!N$13,Tarifas!$F21,Datos!N$14,Tarifas!$G21,Tarifas!$L21,Datos!N$17,Datos!N$18,Datos!N$20,Datos!N$21,Datos!N$23,Datos!N$24,Datos!N$26,Datos!N$29,Datos!N$32,Tarifas!$H21,Tarifas!$I21,Tarifas!$J21,Datos!N$16,Tarifas!$K21,Datos!$B$4,Datos!$B$1,Datos!$B$2,Datos!$B$5,Tarifas!$M21,Tarifas!$N21,Tarifas!$O21,Tarifas!$P21,Tarifas!$Q21,Datos!$B$3,Datos!N$5)</f>
        <v>#NAME?</v>
      </c>
      <c r="P19" s="144" t="e">
        <f ca="1">FACTURA(ROW(), COLUMN(),Datos!O$9,Datos!O$10,Tarifas!$C21,Datos!O$11,Tarifas!$D21,Datos!O$12,Tarifas!$E21,Datos!O$13,Tarifas!$F21,Datos!O$14,Tarifas!$G21,Tarifas!$L21,Datos!O$17,Datos!O$18,Datos!O$20,Datos!O$21,Datos!O$23,Datos!O$24,Datos!O$26,Datos!O$29,Datos!O$32,Tarifas!$H21,Tarifas!$I21,Tarifas!$J21,Datos!O$16,Tarifas!$K21,Datos!$B$4,Datos!$B$1,Datos!$B$2,Datos!$B$5,Tarifas!$M21,Tarifas!$N21,Tarifas!$O21,Tarifas!$P21,Tarifas!$Q21,Datos!$B$3,Datos!O$5)</f>
        <v>#NAME?</v>
      </c>
      <c r="Q19" s="88" t="str">
        <f>IF(Tarifas!R21="Sí","Sí","")</f>
        <v>Sí</v>
      </c>
    </row>
    <row r="20" spans="1:17">
      <c r="A20" s="154" t="str">
        <f>IF(Tarifas!A22="","",Tarifas!A22)</f>
        <v>Endesa</v>
      </c>
      <c r="B20" s="154" t="str">
        <f>IF(Tarifas!B22="","",Tarifas!B22)</f>
        <v xml:space="preserve">Conecta </v>
      </c>
      <c r="C20" s="197" t="e">
        <f t="shared" ca="1" si="0"/>
        <v>#NAME?</v>
      </c>
      <c r="D20" s="198" t="s">
        <v>639</v>
      </c>
      <c r="E20" s="144" t="e">
        <f ca="1">FACTURA(ROW(), COLUMN(),Datos!D$9,Datos!D$10,Tarifas!$C22,Datos!D$11,Tarifas!$D22,Datos!D$12,Tarifas!$E22,Datos!D$13,Tarifas!$F22,Datos!D$14,Tarifas!$G22,Tarifas!$L22,Datos!D$17,Datos!D$18,Datos!D$20,Datos!D$21,Datos!D$23,Datos!D$24,Datos!D$26,Datos!D$29,Datos!D$32,Tarifas!$H22,Tarifas!$I22,Tarifas!$J22,Datos!D$16,Tarifas!$K22,Datos!$B$4,Datos!$B$1,Datos!$B$2,Datos!$B$5,Tarifas!$M22,Tarifas!$N22,Tarifas!$O22,Tarifas!$P22,Tarifas!$Q22,Datos!$B$3,Datos!D$5)</f>
        <v>#NAME?</v>
      </c>
      <c r="F20" s="144" t="e">
        <f ca="1">FACTURA(ROW(), COLUMN(),Datos!E$9,Datos!E$10,Tarifas!$C22,Datos!E$11,Tarifas!$D22,Datos!E$12,Tarifas!$E22,Datos!E$13,Tarifas!$F22,Datos!E$14,Tarifas!$G22,Tarifas!$L22,Datos!E$17,Datos!E$18,Datos!E$20,Datos!E$21,Datos!E$23,Datos!E$24,Datos!E$26,Datos!E$29,Datos!E$32,Tarifas!$H22,Tarifas!$I22,Tarifas!$J22,Datos!E$16,Tarifas!$K22,Datos!$B$4,Datos!$B$1,Datos!$B$2,Datos!$B$5,Tarifas!$M22,Tarifas!$N22,Tarifas!$O22,Tarifas!$P22,Tarifas!$Q22,Datos!$B$3,Datos!E$5)</f>
        <v>#NAME?</v>
      </c>
      <c r="G20" s="144" t="e">
        <f ca="1">FACTURA(ROW(), COLUMN(),Datos!F$9,Datos!F$10,Tarifas!$C22,Datos!F$11,Tarifas!$D22,Datos!F$12,Tarifas!$E22,Datos!F$13,Tarifas!$F22,Datos!F$14,Tarifas!$G22,Tarifas!$L22,Datos!F$17,Datos!F$18,Datos!F$20,Datos!F$21,Datos!F$23,Datos!F$24,Datos!F$26,Datos!F$29,Datos!F$32,Tarifas!$H22,Tarifas!$I22,Tarifas!$J22,Datos!F$16,Tarifas!$K22,Datos!$B$4,Datos!$B$1,Datos!$B$2,Datos!$B$5,Tarifas!$M22,Tarifas!$N22,Tarifas!$O22,Tarifas!$P22,Tarifas!$Q22,Datos!$B$3,Datos!F$5)</f>
        <v>#NAME?</v>
      </c>
      <c r="H20" s="144" t="e">
        <f ca="1">FACTURA(ROW(), COLUMN(),Datos!G$9,Datos!G$10,Tarifas!$C22,Datos!G$11,Tarifas!$D22,Datos!G$12,Tarifas!$E22,Datos!G$13,Tarifas!$F22,Datos!G$14,Tarifas!$G22,Tarifas!$L22,Datos!G$17,Datos!G$18,Datos!G$20,Datos!G$21,Datos!G$23,Datos!G$24,Datos!G$26,Datos!G$29,Datos!G$32,Tarifas!$H22,Tarifas!$I22,Tarifas!$J22,Datos!G$16,Tarifas!$K22,Datos!$B$4,Datos!$B$1,Datos!$B$2,Datos!$B$5,Tarifas!$M22,Tarifas!$N22,Tarifas!$O22,Tarifas!$P22,Tarifas!$Q22,Datos!$B$3,Datos!G$5)</f>
        <v>#NAME?</v>
      </c>
      <c r="I20" s="144" t="e">
        <f ca="1">FACTURA(ROW(), COLUMN(),Datos!H$9,Datos!H$10,Tarifas!$C22,Datos!H$11,Tarifas!$D22,Datos!H$12,Tarifas!$E22,Datos!H$13,Tarifas!$F22,Datos!H$14,Tarifas!$G22,Tarifas!$L22,Datos!H$17,Datos!H$18,Datos!H$20,Datos!H$21,Datos!H$23,Datos!H$24,Datos!H$26,Datos!H$29,Datos!H$32,Tarifas!$H22,Tarifas!$I22,Tarifas!$J22,Datos!H$16,Tarifas!$K22,Datos!$B$4,Datos!$B$1,Datos!$B$2,Datos!$B$5,Tarifas!$M22,Tarifas!$N22,Tarifas!$O22,Tarifas!$P22,Tarifas!$Q22,Datos!$B$3,Datos!H$5)</f>
        <v>#NAME?</v>
      </c>
      <c r="J20" s="144" t="e">
        <f ca="1">FACTURA(ROW(), COLUMN(),Datos!I$9,Datos!I$10,Tarifas!$C22,Datos!I$11,Tarifas!$D22,Datos!I$12,Tarifas!$E22,Datos!I$13,Tarifas!$F22,Datos!I$14,Tarifas!$G22,Tarifas!$L22,Datos!I$17,Datos!I$18,Datos!I$20,Datos!I$21,Datos!I$23,Datos!I$24,Datos!I$26,Datos!I$29,Datos!I$32,Tarifas!$H22,Tarifas!$I22,Tarifas!$J22,Datos!I$16,Tarifas!$K22,Datos!$B$4,Datos!$B$1,Datos!$B$2,Datos!$B$5,Tarifas!$M22,Tarifas!$N22,Tarifas!$O22,Tarifas!$P22,Tarifas!$Q22,Datos!$B$3,Datos!I$5)</f>
        <v>#NAME?</v>
      </c>
      <c r="K20" s="144" t="e">
        <f ca="1">FACTURA(ROW(), COLUMN(),Datos!J$9,Datos!J$10,Tarifas!$C22,Datos!J$11,Tarifas!$D22,Datos!J$12,Tarifas!$E22,Datos!J$13,Tarifas!$F22,Datos!J$14,Tarifas!$G22,Tarifas!$L22,Datos!J$17,Datos!J$18,Datos!J$20,Datos!J$21,Datos!J$23,Datos!J$24,Datos!J$26,Datos!J$29,Datos!J$32,Tarifas!$H22,Tarifas!$I22,Tarifas!$J22,Datos!J$16,Tarifas!$K22,Datos!$B$4,Datos!$B$1,Datos!$B$2,Datos!$B$5,Tarifas!$M22,Tarifas!$N22,Tarifas!$O22,Tarifas!$P22,Tarifas!$Q22,Datos!$B$3,Datos!J$5)</f>
        <v>#NAME?</v>
      </c>
      <c r="L20" s="144" t="e">
        <f ca="1">FACTURA(ROW(), COLUMN(),Datos!K$9,Datos!K$10,Tarifas!$C22,Datos!K$11,Tarifas!$D22,Datos!K$12,Tarifas!$E22,Datos!K$13,Tarifas!$F22,Datos!K$14,Tarifas!$G22,Tarifas!$L22,Datos!K$17,Datos!K$18,Datos!K$20,Datos!K$21,Datos!K$23,Datos!K$24,Datos!K$26,Datos!K$29,Datos!K$32,Tarifas!$H22,Tarifas!$I22,Tarifas!$J22,Datos!K$16,Tarifas!$K22,Datos!$B$4,Datos!$B$1,Datos!$B$2,Datos!$B$5,Tarifas!$M22,Tarifas!$N22,Tarifas!$O22,Tarifas!$P22,Tarifas!$Q22,Datos!$B$3,Datos!K$5)</f>
        <v>#NAME?</v>
      </c>
      <c r="M20" s="144" t="e">
        <f ca="1">FACTURA(ROW(), COLUMN(),Datos!L$9,Datos!L$10,Tarifas!$C22,Datos!L$11,Tarifas!$D22,Datos!L$12,Tarifas!$E22,Datos!L$13,Tarifas!$F22,Datos!L$14,Tarifas!$G22,Tarifas!$L22,Datos!L$17,Datos!L$18,Datos!L$20,Datos!L$21,Datos!L$23,Datos!L$24,Datos!L$26,Datos!L$29,Datos!L$32,Tarifas!$H22,Tarifas!$I22,Tarifas!$J22,Datos!L$16,Tarifas!$K22,Datos!$B$4,Datos!$B$1,Datos!$B$2,Datos!$B$5,Tarifas!$M22,Tarifas!$N22,Tarifas!$O22,Tarifas!$P22,Tarifas!$Q22,Datos!$B$3,Datos!L$5)</f>
        <v>#NAME?</v>
      </c>
      <c r="N20" s="144" t="e">
        <f ca="1">FACTURA(ROW(), COLUMN(),Datos!M$9,Datos!M$10,Tarifas!$C22,Datos!M$11,Tarifas!$D22,Datos!M$12,Tarifas!$E22,Datos!M$13,Tarifas!$F22,Datos!M$14,Tarifas!$G22,Tarifas!$L22,Datos!M$17,Datos!M$18,Datos!M$20,Datos!M$21,Datos!M$23,Datos!M$24,Datos!M$26,Datos!M$29,Datos!M$32,Tarifas!$H22,Tarifas!$I22,Tarifas!$J22,Datos!M$16,Tarifas!$K22,Datos!$B$4,Datos!$B$1,Datos!$B$2,Datos!$B$5,Tarifas!$M22,Tarifas!$N22,Tarifas!$O22,Tarifas!$P22,Tarifas!$Q22,Datos!$B$3,Datos!M$5)</f>
        <v>#NAME?</v>
      </c>
      <c r="O20" s="144" t="e">
        <f ca="1">FACTURA(ROW(), COLUMN(),Datos!N$9,Datos!N$10,Tarifas!$C22,Datos!N$11,Tarifas!$D22,Datos!N$12,Tarifas!$E22,Datos!N$13,Tarifas!$F22,Datos!N$14,Tarifas!$G22,Tarifas!$L22,Datos!N$17,Datos!N$18,Datos!N$20,Datos!N$21,Datos!N$23,Datos!N$24,Datos!N$26,Datos!N$29,Datos!N$32,Tarifas!$H22,Tarifas!$I22,Tarifas!$J22,Datos!N$16,Tarifas!$K22,Datos!$B$4,Datos!$B$1,Datos!$B$2,Datos!$B$5,Tarifas!$M22,Tarifas!$N22,Tarifas!$O22,Tarifas!$P22,Tarifas!$Q22,Datos!$B$3,Datos!N$5)</f>
        <v>#NAME?</v>
      </c>
      <c r="P20" s="144" t="e">
        <f ca="1">FACTURA(ROW(), COLUMN(),Datos!O$9,Datos!O$10,Tarifas!$C22,Datos!O$11,Tarifas!$D22,Datos!O$12,Tarifas!$E22,Datos!O$13,Tarifas!$F22,Datos!O$14,Tarifas!$G22,Tarifas!$L22,Datos!O$17,Datos!O$18,Datos!O$20,Datos!O$21,Datos!O$23,Datos!O$24,Datos!O$26,Datos!O$29,Datos!O$32,Tarifas!$H22,Tarifas!$I22,Tarifas!$J22,Datos!O$16,Tarifas!$K22,Datos!$B$4,Datos!$B$1,Datos!$B$2,Datos!$B$5,Tarifas!$M22,Tarifas!$N22,Tarifas!$O22,Tarifas!$P22,Tarifas!$Q22,Datos!$B$3,Datos!O$5)</f>
        <v>#NAME?</v>
      </c>
      <c r="Q20" s="88" t="str">
        <f>IF(Tarifas!R22="Sí","Sí","")</f>
        <v>Sí</v>
      </c>
    </row>
    <row r="21" spans="1:17">
      <c r="A21" s="154" t="str">
        <f>IF(Tarifas!A23="","",Tarifas!A23)</f>
        <v>Endesa</v>
      </c>
      <c r="B21" s="154" t="str">
        <f>IF(Tarifas!B23="","",Tarifas!B23)</f>
        <v>Solar Simply</v>
      </c>
      <c r="C21" s="197" t="e">
        <f t="shared" ca="1" si="0"/>
        <v>#NAME?</v>
      </c>
      <c r="D21" s="198" t="s">
        <v>639</v>
      </c>
      <c r="E21" s="144" t="e">
        <f ca="1">FACTURA(ROW(), COLUMN(),Datos!D$9,Datos!D$10,Tarifas!$C23,Datos!D$11,Tarifas!$D23,Datos!D$12,Tarifas!$E23,Datos!D$13,Tarifas!$F23,Datos!D$14,Tarifas!$G23,Tarifas!$L23,Datos!D$17,Datos!D$18,Datos!D$20,Datos!D$21,Datos!D$23,Datos!D$24,Datos!D$26,Datos!D$29,Datos!D$32,Tarifas!$H23,Tarifas!$I23,Tarifas!$J23,Datos!D$16,Tarifas!$K23,Datos!$B$4,Datos!$B$1,Datos!$B$2,Datos!$B$5,Tarifas!$M23,Tarifas!$N23,Tarifas!$O23,Tarifas!$P23,Tarifas!$Q23,Datos!$B$3,Datos!D$5)</f>
        <v>#NAME?</v>
      </c>
      <c r="F21" s="144" t="e">
        <f ca="1">FACTURA(ROW(), COLUMN(),Datos!E$9,Datos!E$10,Tarifas!$C23,Datos!E$11,Tarifas!$D23,Datos!E$12,Tarifas!$E23,Datos!E$13,Tarifas!$F23,Datos!E$14,Tarifas!$G23,Tarifas!$L23,Datos!E$17,Datos!E$18,Datos!E$20,Datos!E$21,Datos!E$23,Datos!E$24,Datos!E$26,Datos!E$29,Datos!E$32,Tarifas!$H23,Tarifas!$I23,Tarifas!$J23,Datos!E$16,Tarifas!$K23,Datos!$B$4,Datos!$B$1,Datos!$B$2,Datos!$B$5,Tarifas!$M23,Tarifas!$N23,Tarifas!$O23,Tarifas!$P23,Tarifas!$Q23,Datos!$B$3,Datos!E$5)</f>
        <v>#NAME?</v>
      </c>
      <c r="G21" s="144" t="e">
        <f ca="1">FACTURA(ROW(), COLUMN(),Datos!F$9,Datos!F$10,Tarifas!$C23,Datos!F$11,Tarifas!$D23,Datos!F$12,Tarifas!$E23,Datos!F$13,Tarifas!$F23,Datos!F$14,Tarifas!$G23,Tarifas!$L23,Datos!F$17,Datos!F$18,Datos!F$20,Datos!F$21,Datos!F$23,Datos!F$24,Datos!F$26,Datos!F$29,Datos!F$32,Tarifas!$H23,Tarifas!$I23,Tarifas!$J23,Datos!F$16,Tarifas!$K23,Datos!$B$4,Datos!$B$1,Datos!$B$2,Datos!$B$5,Tarifas!$M23,Tarifas!$N23,Tarifas!$O23,Tarifas!$P23,Tarifas!$Q23,Datos!$B$3,Datos!F$5)</f>
        <v>#NAME?</v>
      </c>
      <c r="H21" s="144" t="e">
        <f ca="1">FACTURA(ROW(), COLUMN(),Datos!G$9,Datos!G$10,Tarifas!$C23,Datos!G$11,Tarifas!$D23,Datos!G$12,Tarifas!$E23,Datos!G$13,Tarifas!$F23,Datos!G$14,Tarifas!$G23,Tarifas!$L23,Datos!G$17,Datos!G$18,Datos!G$20,Datos!G$21,Datos!G$23,Datos!G$24,Datos!G$26,Datos!G$29,Datos!G$32,Tarifas!$H23,Tarifas!$I23,Tarifas!$J23,Datos!G$16,Tarifas!$K23,Datos!$B$4,Datos!$B$1,Datos!$B$2,Datos!$B$5,Tarifas!$M23,Tarifas!$N23,Tarifas!$O23,Tarifas!$P23,Tarifas!$Q23,Datos!$B$3,Datos!G$5)</f>
        <v>#NAME?</v>
      </c>
      <c r="I21" s="144" t="e">
        <f ca="1">FACTURA(ROW(), COLUMN(),Datos!H$9,Datos!H$10,Tarifas!$C23,Datos!H$11,Tarifas!$D23,Datos!H$12,Tarifas!$E23,Datos!H$13,Tarifas!$F23,Datos!H$14,Tarifas!$G23,Tarifas!$L23,Datos!H$17,Datos!H$18,Datos!H$20,Datos!H$21,Datos!H$23,Datos!H$24,Datos!H$26,Datos!H$29,Datos!H$32,Tarifas!$H23,Tarifas!$I23,Tarifas!$J23,Datos!H$16,Tarifas!$K23,Datos!$B$4,Datos!$B$1,Datos!$B$2,Datos!$B$5,Tarifas!$M23,Tarifas!$N23,Tarifas!$O23,Tarifas!$P23,Tarifas!$Q23,Datos!$B$3,Datos!H$5)</f>
        <v>#NAME?</v>
      </c>
      <c r="J21" s="144" t="e">
        <f ca="1">FACTURA(ROW(), COLUMN(),Datos!I$9,Datos!I$10,Tarifas!$C23,Datos!I$11,Tarifas!$D23,Datos!I$12,Tarifas!$E23,Datos!I$13,Tarifas!$F23,Datos!I$14,Tarifas!$G23,Tarifas!$L23,Datos!I$17,Datos!I$18,Datos!I$20,Datos!I$21,Datos!I$23,Datos!I$24,Datos!I$26,Datos!I$29,Datos!I$32,Tarifas!$H23,Tarifas!$I23,Tarifas!$J23,Datos!I$16,Tarifas!$K23,Datos!$B$4,Datos!$B$1,Datos!$B$2,Datos!$B$5,Tarifas!$M23,Tarifas!$N23,Tarifas!$O23,Tarifas!$P23,Tarifas!$Q23,Datos!$B$3,Datos!I$5)</f>
        <v>#NAME?</v>
      </c>
      <c r="K21" s="144" t="e">
        <f ca="1">FACTURA(ROW(), COLUMN(),Datos!J$9,Datos!J$10,Tarifas!$C23,Datos!J$11,Tarifas!$D23,Datos!J$12,Tarifas!$E23,Datos!J$13,Tarifas!$F23,Datos!J$14,Tarifas!$G23,Tarifas!$L23,Datos!J$17,Datos!J$18,Datos!J$20,Datos!J$21,Datos!J$23,Datos!J$24,Datos!J$26,Datos!J$29,Datos!J$32,Tarifas!$H23,Tarifas!$I23,Tarifas!$J23,Datos!J$16,Tarifas!$K23,Datos!$B$4,Datos!$B$1,Datos!$B$2,Datos!$B$5,Tarifas!$M23,Tarifas!$N23,Tarifas!$O23,Tarifas!$P23,Tarifas!$Q23,Datos!$B$3,Datos!J$5)</f>
        <v>#NAME?</v>
      </c>
      <c r="L21" s="144" t="e">
        <f ca="1">FACTURA(ROW(), COLUMN(),Datos!K$9,Datos!K$10,Tarifas!$C23,Datos!K$11,Tarifas!$D23,Datos!K$12,Tarifas!$E23,Datos!K$13,Tarifas!$F23,Datos!K$14,Tarifas!$G23,Tarifas!$L23,Datos!K$17,Datos!K$18,Datos!K$20,Datos!K$21,Datos!K$23,Datos!K$24,Datos!K$26,Datos!K$29,Datos!K$32,Tarifas!$H23,Tarifas!$I23,Tarifas!$J23,Datos!K$16,Tarifas!$K23,Datos!$B$4,Datos!$B$1,Datos!$B$2,Datos!$B$5,Tarifas!$M23,Tarifas!$N23,Tarifas!$O23,Tarifas!$P23,Tarifas!$Q23,Datos!$B$3,Datos!K$5)</f>
        <v>#NAME?</v>
      </c>
      <c r="M21" s="144" t="e">
        <f ca="1">FACTURA(ROW(), COLUMN(),Datos!L$9,Datos!L$10,Tarifas!$C23,Datos!L$11,Tarifas!$D23,Datos!L$12,Tarifas!$E23,Datos!L$13,Tarifas!$F23,Datos!L$14,Tarifas!$G23,Tarifas!$L23,Datos!L$17,Datos!L$18,Datos!L$20,Datos!L$21,Datos!L$23,Datos!L$24,Datos!L$26,Datos!L$29,Datos!L$32,Tarifas!$H23,Tarifas!$I23,Tarifas!$J23,Datos!L$16,Tarifas!$K23,Datos!$B$4,Datos!$B$1,Datos!$B$2,Datos!$B$5,Tarifas!$M23,Tarifas!$N23,Tarifas!$O23,Tarifas!$P23,Tarifas!$Q23,Datos!$B$3,Datos!L$5)</f>
        <v>#NAME?</v>
      </c>
      <c r="N21" s="144" t="e">
        <f ca="1">FACTURA(ROW(), COLUMN(),Datos!M$9,Datos!M$10,Tarifas!$C23,Datos!M$11,Tarifas!$D23,Datos!M$12,Tarifas!$E23,Datos!M$13,Tarifas!$F23,Datos!M$14,Tarifas!$G23,Tarifas!$L23,Datos!M$17,Datos!M$18,Datos!M$20,Datos!M$21,Datos!M$23,Datos!M$24,Datos!M$26,Datos!M$29,Datos!M$32,Tarifas!$H23,Tarifas!$I23,Tarifas!$J23,Datos!M$16,Tarifas!$K23,Datos!$B$4,Datos!$B$1,Datos!$B$2,Datos!$B$5,Tarifas!$M23,Tarifas!$N23,Tarifas!$O23,Tarifas!$P23,Tarifas!$Q23,Datos!$B$3,Datos!M$5)</f>
        <v>#NAME?</v>
      </c>
      <c r="O21" s="144" t="e">
        <f ca="1">FACTURA(ROW(), COLUMN(),Datos!N$9,Datos!N$10,Tarifas!$C23,Datos!N$11,Tarifas!$D23,Datos!N$12,Tarifas!$E23,Datos!N$13,Tarifas!$F23,Datos!N$14,Tarifas!$G23,Tarifas!$L23,Datos!N$17,Datos!N$18,Datos!N$20,Datos!N$21,Datos!N$23,Datos!N$24,Datos!N$26,Datos!N$29,Datos!N$32,Tarifas!$H23,Tarifas!$I23,Tarifas!$J23,Datos!N$16,Tarifas!$K23,Datos!$B$4,Datos!$B$1,Datos!$B$2,Datos!$B$5,Tarifas!$M23,Tarifas!$N23,Tarifas!$O23,Tarifas!$P23,Tarifas!$Q23,Datos!$B$3,Datos!N$5)</f>
        <v>#NAME?</v>
      </c>
      <c r="P21" s="144" t="e">
        <f ca="1">FACTURA(ROW(), COLUMN(),Datos!O$9,Datos!O$10,Tarifas!$C23,Datos!O$11,Tarifas!$D23,Datos!O$12,Tarifas!$E23,Datos!O$13,Tarifas!$F23,Datos!O$14,Tarifas!$G23,Tarifas!$L23,Datos!O$17,Datos!O$18,Datos!O$20,Datos!O$21,Datos!O$23,Datos!O$24,Datos!O$26,Datos!O$29,Datos!O$32,Tarifas!$H23,Tarifas!$I23,Tarifas!$J23,Datos!O$16,Tarifas!$K23,Datos!$B$4,Datos!$B$1,Datos!$B$2,Datos!$B$5,Tarifas!$M23,Tarifas!$N23,Tarifas!$O23,Tarifas!$P23,Tarifas!$Q23,Datos!$B$3,Datos!O$5)</f>
        <v>#NAME?</v>
      </c>
      <c r="Q21" s="88" t="str">
        <f>IF(Tarifas!R23="Sí","Sí","")</f>
        <v>Sí</v>
      </c>
    </row>
    <row r="22" spans="1:17">
      <c r="A22" s="154" t="str">
        <f>IF(Tarifas!A24="","",Tarifas!A24)</f>
        <v>Endesa</v>
      </c>
      <c r="B22" s="154" t="str">
        <f>IF(Tarifas!B24="","",Tarifas!B24)</f>
        <v>Tempo Happy 2 horas (al día)</v>
      </c>
      <c r="C22" s="197" t="e">
        <f t="shared" ca="1" si="0"/>
        <v>#NAME?</v>
      </c>
      <c r="D22" s="198" t="s">
        <v>639</v>
      </c>
      <c r="E22" s="144" t="e">
        <f ca="1">FACTURA(ROW(), COLUMN(),Datos!D$9,Datos!D$10,Tarifas!$C24,Datos!D$11,Tarifas!$D24,Datos!D$12,Tarifas!$E24,Datos!D$13,Tarifas!$F24,Datos!D$14,Tarifas!$G24,Tarifas!$L24,Datos!D$17,Datos!D$18,Datos!D$20,Datos!D$21,Datos!D$23,Datos!D$24,Datos!D$26,Datos!D$29,Datos!D$32,Tarifas!$H24,Tarifas!$I24,Tarifas!$J24,Datos!D$16,Tarifas!$K24,Datos!$B$4,Datos!$B$1,Datos!$B$2,Datos!$B$5,Tarifas!$M24,Tarifas!$N24,Tarifas!$O24,Tarifas!$P24,Tarifas!$Q24,Datos!$B$3,Datos!D$5)</f>
        <v>#NAME?</v>
      </c>
      <c r="F22" s="144" t="e">
        <f ca="1">FACTURA(ROW(), COLUMN(),Datos!E$9,Datos!E$10,Tarifas!$C24,Datos!E$11,Tarifas!$D24,Datos!E$12,Tarifas!$E24,Datos!E$13,Tarifas!$F24,Datos!E$14,Tarifas!$G24,Tarifas!$L24,Datos!E$17,Datos!E$18,Datos!E$20,Datos!E$21,Datos!E$23,Datos!E$24,Datos!E$26,Datos!E$29,Datos!E$32,Tarifas!$H24,Tarifas!$I24,Tarifas!$J24,Datos!E$16,Tarifas!$K24,Datos!$B$4,Datos!$B$1,Datos!$B$2,Datos!$B$5,Tarifas!$M24,Tarifas!$N24,Tarifas!$O24,Tarifas!$P24,Tarifas!$Q24,Datos!$B$3,Datos!E$5)</f>
        <v>#NAME?</v>
      </c>
      <c r="G22" s="144" t="e">
        <f ca="1">FACTURA(ROW(), COLUMN(),Datos!F$9,Datos!F$10,Tarifas!$C24,Datos!F$11,Tarifas!$D24,Datos!F$12,Tarifas!$E24,Datos!F$13,Tarifas!$F24,Datos!F$14,Tarifas!$G24,Tarifas!$L24,Datos!F$17,Datos!F$18,Datos!F$20,Datos!F$21,Datos!F$23,Datos!F$24,Datos!F$26,Datos!F$29,Datos!F$32,Tarifas!$H24,Tarifas!$I24,Tarifas!$J24,Datos!F$16,Tarifas!$K24,Datos!$B$4,Datos!$B$1,Datos!$B$2,Datos!$B$5,Tarifas!$M24,Tarifas!$N24,Tarifas!$O24,Tarifas!$P24,Tarifas!$Q24,Datos!$B$3,Datos!F$5)</f>
        <v>#NAME?</v>
      </c>
      <c r="H22" s="144" t="e">
        <f ca="1">FACTURA(ROW(), COLUMN(),Datos!G$9,Datos!G$10,Tarifas!$C24,Datos!G$11,Tarifas!$D24,Datos!G$12,Tarifas!$E24,Datos!G$13,Tarifas!$F24,Datos!G$14,Tarifas!$G24,Tarifas!$L24,Datos!G$17,Datos!G$18,Datos!G$20,Datos!G$21,Datos!G$23,Datos!G$24,Datos!G$26,Datos!G$29,Datos!G$32,Tarifas!$H24,Tarifas!$I24,Tarifas!$J24,Datos!G$16,Tarifas!$K24,Datos!$B$4,Datos!$B$1,Datos!$B$2,Datos!$B$5,Tarifas!$M24,Tarifas!$N24,Tarifas!$O24,Tarifas!$P24,Tarifas!$Q24,Datos!$B$3,Datos!G$5)</f>
        <v>#NAME?</v>
      </c>
      <c r="I22" s="144" t="e">
        <f ca="1">FACTURA(ROW(), COLUMN(),Datos!H$9,Datos!H$10,Tarifas!$C24,Datos!H$11,Tarifas!$D24,Datos!H$12,Tarifas!$E24,Datos!H$13,Tarifas!$F24,Datos!H$14,Tarifas!$G24,Tarifas!$L24,Datos!H$17,Datos!H$18,Datos!H$20,Datos!H$21,Datos!H$23,Datos!H$24,Datos!H$26,Datos!H$29,Datos!H$32,Tarifas!$H24,Tarifas!$I24,Tarifas!$J24,Datos!H$16,Tarifas!$K24,Datos!$B$4,Datos!$B$1,Datos!$B$2,Datos!$B$5,Tarifas!$M24,Tarifas!$N24,Tarifas!$O24,Tarifas!$P24,Tarifas!$Q24,Datos!$B$3,Datos!H$5)</f>
        <v>#NAME?</v>
      </c>
      <c r="J22" s="144" t="e">
        <f ca="1">FACTURA(ROW(), COLUMN(),Datos!I$9,Datos!I$10,Tarifas!$C24,Datos!I$11,Tarifas!$D24,Datos!I$12,Tarifas!$E24,Datos!I$13,Tarifas!$F24,Datos!I$14,Tarifas!$G24,Tarifas!$L24,Datos!I$17,Datos!I$18,Datos!I$20,Datos!I$21,Datos!I$23,Datos!I$24,Datos!I$26,Datos!I$29,Datos!I$32,Tarifas!$H24,Tarifas!$I24,Tarifas!$J24,Datos!I$16,Tarifas!$K24,Datos!$B$4,Datos!$B$1,Datos!$B$2,Datos!$B$5,Tarifas!$M24,Tarifas!$N24,Tarifas!$O24,Tarifas!$P24,Tarifas!$Q24,Datos!$B$3,Datos!I$5)</f>
        <v>#NAME?</v>
      </c>
      <c r="K22" s="144" t="e">
        <f ca="1">FACTURA(ROW(), COLUMN(),Datos!J$9,Datos!J$10,Tarifas!$C24,Datos!J$11,Tarifas!$D24,Datos!J$12,Tarifas!$E24,Datos!J$13,Tarifas!$F24,Datos!J$14,Tarifas!$G24,Tarifas!$L24,Datos!J$17,Datos!J$18,Datos!J$20,Datos!J$21,Datos!J$23,Datos!J$24,Datos!J$26,Datos!J$29,Datos!J$32,Tarifas!$H24,Tarifas!$I24,Tarifas!$J24,Datos!J$16,Tarifas!$K24,Datos!$B$4,Datos!$B$1,Datos!$B$2,Datos!$B$5,Tarifas!$M24,Tarifas!$N24,Tarifas!$O24,Tarifas!$P24,Tarifas!$Q24,Datos!$B$3,Datos!J$5)</f>
        <v>#NAME?</v>
      </c>
      <c r="L22" s="144" t="e">
        <f ca="1">FACTURA(ROW(), COLUMN(),Datos!K$9,Datos!K$10,Tarifas!$C24,Datos!K$11,Tarifas!$D24,Datos!K$12,Tarifas!$E24,Datos!K$13,Tarifas!$F24,Datos!K$14,Tarifas!$G24,Tarifas!$L24,Datos!K$17,Datos!K$18,Datos!K$20,Datos!K$21,Datos!K$23,Datos!K$24,Datos!K$26,Datos!K$29,Datos!K$32,Tarifas!$H24,Tarifas!$I24,Tarifas!$J24,Datos!K$16,Tarifas!$K24,Datos!$B$4,Datos!$B$1,Datos!$B$2,Datos!$B$5,Tarifas!$M24,Tarifas!$N24,Tarifas!$O24,Tarifas!$P24,Tarifas!$Q24,Datos!$B$3,Datos!K$5)</f>
        <v>#NAME?</v>
      </c>
      <c r="M22" s="144" t="e">
        <f ca="1">FACTURA(ROW(), COLUMN(),Datos!L$9,Datos!L$10,Tarifas!$C24,Datos!L$11,Tarifas!$D24,Datos!L$12,Tarifas!$E24,Datos!L$13,Tarifas!$F24,Datos!L$14,Tarifas!$G24,Tarifas!$L24,Datos!L$17,Datos!L$18,Datos!L$20,Datos!L$21,Datos!L$23,Datos!L$24,Datos!L$26,Datos!L$29,Datos!L$32,Tarifas!$H24,Tarifas!$I24,Tarifas!$J24,Datos!L$16,Tarifas!$K24,Datos!$B$4,Datos!$B$1,Datos!$B$2,Datos!$B$5,Tarifas!$M24,Tarifas!$N24,Tarifas!$O24,Tarifas!$P24,Tarifas!$Q24,Datos!$B$3,Datos!L$5)</f>
        <v>#NAME?</v>
      </c>
      <c r="N22" s="144" t="e">
        <f ca="1">FACTURA(ROW(), COLUMN(),Datos!M$9,Datos!M$10,Tarifas!$C24,Datos!M$11,Tarifas!$D24,Datos!M$12,Tarifas!$E24,Datos!M$13,Tarifas!$F24,Datos!M$14,Tarifas!$G24,Tarifas!$L24,Datos!M$17,Datos!M$18,Datos!M$20,Datos!M$21,Datos!M$23,Datos!M$24,Datos!M$26,Datos!M$29,Datos!M$32,Tarifas!$H24,Tarifas!$I24,Tarifas!$J24,Datos!M$16,Tarifas!$K24,Datos!$B$4,Datos!$B$1,Datos!$B$2,Datos!$B$5,Tarifas!$M24,Tarifas!$N24,Tarifas!$O24,Tarifas!$P24,Tarifas!$Q24,Datos!$B$3,Datos!M$5)</f>
        <v>#NAME?</v>
      </c>
      <c r="O22" s="144" t="e">
        <f ca="1">FACTURA(ROW(), COLUMN(),Datos!N$9,Datos!N$10,Tarifas!$C24,Datos!N$11,Tarifas!$D24,Datos!N$12,Tarifas!$E24,Datos!N$13,Tarifas!$F24,Datos!N$14,Tarifas!$G24,Tarifas!$L24,Datos!N$17,Datos!N$18,Datos!N$20,Datos!N$21,Datos!N$23,Datos!N$24,Datos!N$26,Datos!N$29,Datos!N$32,Tarifas!$H24,Tarifas!$I24,Tarifas!$J24,Datos!N$16,Tarifas!$K24,Datos!$B$4,Datos!$B$1,Datos!$B$2,Datos!$B$5,Tarifas!$M24,Tarifas!$N24,Tarifas!$O24,Tarifas!$P24,Tarifas!$Q24,Datos!$B$3,Datos!N$5)</f>
        <v>#NAME?</v>
      </c>
      <c r="P22" s="144" t="e">
        <f ca="1">FACTURA(ROW(), COLUMN(),Datos!O$9,Datos!O$10,Tarifas!$C24,Datos!O$11,Tarifas!$D24,Datos!O$12,Tarifas!$E24,Datos!O$13,Tarifas!$F24,Datos!O$14,Tarifas!$G24,Tarifas!$L24,Datos!O$17,Datos!O$18,Datos!O$20,Datos!O$21,Datos!O$23,Datos!O$24,Datos!O$26,Datos!O$29,Datos!O$32,Tarifas!$H24,Tarifas!$I24,Tarifas!$J24,Datos!O$16,Tarifas!$K24,Datos!$B$4,Datos!$B$1,Datos!$B$2,Datos!$B$5,Tarifas!$M24,Tarifas!$N24,Tarifas!$O24,Tarifas!$P24,Tarifas!$Q24,Datos!$B$3,Datos!O$5)</f>
        <v>#NAME?</v>
      </c>
      <c r="Q22" s="88" t="str">
        <f>IF(Tarifas!R24="Sí","Sí","")</f>
        <v>Sí</v>
      </c>
    </row>
    <row r="23" spans="1:17">
      <c r="A23" s="154" t="str">
        <f>IF(Tarifas!A25="","",Tarifas!A25)</f>
        <v>EnergiaNufri</v>
      </c>
      <c r="B23" s="154" t="str">
        <f>IF(Tarifas!B25="","",Tarifas!B25)</f>
        <v>Trio</v>
      </c>
      <c r="C23" s="197" t="e">
        <f t="shared" ca="1" si="0"/>
        <v>#NAME?</v>
      </c>
      <c r="D23" s="198" t="s">
        <v>639</v>
      </c>
      <c r="E23" s="144" t="e">
        <f ca="1">FACTURA(ROW(), COLUMN(),Datos!D$9,Datos!D$10,Tarifas!$C25,Datos!D$11,Tarifas!$D25,Datos!D$12,Tarifas!$E25,Datos!D$13,Tarifas!$F25,Datos!D$14,Tarifas!$G25,Tarifas!$L25,Datos!D$17,Datos!D$18,Datos!D$20,Datos!D$21,Datos!D$23,Datos!D$24,Datos!D$26,Datos!D$29,Datos!D$32,Tarifas!$H25,Tarifas!$I25,Tarifas!$J25,Datos!D$16,Tarifas!$K25,Datos!$B$4,Datos!$B$1,Datos!$B$2,Datos!$B$5,Tarifas!$M25,Tarifas!$N25,Tarifas!$O25,Tarifas!$P25,Tarifas!$Q25,Datos!$B$3,Datos!D$5)</f>
        <v>#NAME?</v>
      </c>
      <c r="F23" s="144" t="e">
        <f ca="1">FACTURA(ROW(), COLUMN(),Datos!E$9,Datos!E$10,Tarifas!$C25,Datos!E$11,Tarifas!$D25,Datos!E$12,Tarifas!$E25,Datos!E$13,Tarifas!$F25,Datos!E$14,Tarifas!$G25,Tarifas!$L25,Datos!E$17,Datos!E$18,Datos!E$20,Datos!E$21,Datos!E$23,Datos!E$24,Datos!E$26,Datos!E$29,Datos!E$32,Tarifas!$H25,Tarifas!$I25,Tarifas!$J25,Datos!E$16,Tarifas!$K25,Datos!$B$4,Datos!$B$1,Datos!$B$2,Datos!$B$5,Tarifas!$M25,Tarifas!$N25,Tarifas!$O25,Tarifas!$P25,Tarifas!$Q25,Datos!$B$3,Datos!E$5)</f>
        <v>#NAME?</v>
      </c>
      <c r="G23" s="144" t="e">
        <f ca="1">FACTURA(ROW(), COLUMN(),Datos!F$9,Datos!F$10,Tarifas!$C25,Datos!F$11,Tarifas!$D25,Datos!F$12,Tarifas!$E25,Datos!F$13,Tarifas!$F25,Datos!F$14,Tarifas!$G25,Tarifas!$L25,Datos!F$17,Datos!F$18,Datos!F$20,Datos!F$21,Datos!F$23,Datos!F$24,Datos!F$26,Datos!F$29,Datos!F$32,Tarifas!$H25,Tarifas!$I25,Tarifas!$J25,Datos!F$16,Tarifas!$K25,Datos!$B$4,Datos!$B$1,Datos!$B$2,Datos!$B$5,Tarifas!$M25,Tarifas!$N25,Tarifas!$O25,Tarifas!$P25,Tarifas!$Q25,Datos!$B$3,Datos!F$5)</f>
        <v>#NAME?</v>
      </c>
      <c r="H23" s="144" t="e">
        <f ca="1">FACTURA(ROW(), COLUMN(),Datos!G$9,Datos!G$10,Tarifas!$C25,Datos!G$11,Tarifas!$D25,Datos!G$12,Tarifas!$E25,Datos!G$13,Tarifas!$F25,Datos!G$14,Tarifas!$G25,Tarifas!$L25,Datos!G$17,Datos!G$18,Datos!G$20,Datos!G$21,Datos!G$23,Datos!G$24,Datos!G$26,Datos!G$29,Datos!G$32,Tarifas!$H25,Tarifas!$I25,Tarifas!$J25,Datos!G$16,Tarifas!$K25,Datos!$B$4,Datos!$B$1,Datos!$B$2,Datos!$B$5,Tarifas!$M25,Tarifas!$N25,Tarifas!$O25,Tarifas!$P25,Tarifas!$Q25,Datos!$B$3,Datos!G$5)</f>
        <v>#NAME?</v>
      </c>
      <c r="I23" s="144" t="e">
        <f ca="1">FACTURA(ROW(), COLUMN(),Datos!H$9,Datos!H$10,Tarifas!$C25,Datos!H$11,Tarifas!$D25,Datos!H$12,Tarifas!$E25,Datos!H$13,Tarifas!$F25,Datos!H$14,Tarifas!$G25,Tarifas!$L25,Datos!H$17,Datos!H$18,Datos!H$20,Datos!H$21,Datos!H$23,Datos!H$24,Datos!H$26,Datos!H$29,Datos!H$32,Tarifas!$H25,Tarifas!$I25,Tarifas!$J25,Datos!H$16,Tarifas!$K25,Datos!$B$4,Datos!$B$1,Datos!$B$2,Datos!$B$5,Tarifas!$M25,Tarifas!$N25,Tarifas!$O25,Tarifas!$P25,Tarifas!$Q25,Datos!$B$3,Datos!H$5)</f>
        <v>#NAME?</v>
      </c>
      <c r="J23" s="144" t="e">
        <f ca="1">FACTURA(ROW(), COLUMN(),Datos!I$9,Datos!I$10,Tarifas!$C25,Datos!I$11,Tarifas!$D25,Datos!I$12,Tarifas!$E25,Datos!I$13,Tarifas!$F25,Datos!I$14,Tarifas!$G25,Tarifas!$L25,Datos!I$17,Datos!I$18,Datos!I$20,Datos!I$21,Datos!I$23,Datos!I$24,Datos!I$26,Datos!I$29,Datos!I$32,Tarifas!$H25,Tarifas!$I25,Tarifas!$J25,Datos!I$16,Tarifas!$K25,Datos!$B$4,Datos!$B$1,Datos!$B$2,Datos!$B$5,Tarifas!$M25,Tarifas!$N25,Tarifas!$O25,Tarifas!$P25,Tarifas!$Q25,Datos!$B$3,Datos!I$5)</f>
        <v>#NAME?</v>
      </c>
      <c r="K23" s="144" t="e">
        <f ca="1">FACTURA(ROW(), COLUMN(),Datos!J$9,Datos!J$10,Tarifas!$C25,Datos!J$11,Tarifas!$D25,Datos!J$12,Tarifas!$E25,Datos!J$13,Tarifas!$F25,Datos!J$14,Tarifas!$G25,Tarifas!$L25,Datos!J$17,Datos!J$18,Datos!J$20,Datos!J$21,Datos!J$23,Datos!J$24,Datos!J$26,Datos!J$29,Datos!J$32,Tarifas!$H25,Tarifas!$I25,Tarifas!$J25,Datos!J$16,Tarifas!$K25,Datos!$B$4,Datos!$B$1,Datos!$B$2,Datos!$B$5,Tarifas!$M25,Tarifas!$N25,Tarifas!$O25,Tarifas!$P25,Tarifas!$Q25,Datos!$B$3,Datos!J$5)</f>
        <v>#NAME?</v>
      </c>
      <c r="L23" s="144" t="e">
        <f ca="1">FACTURA(ROW(), COLUMN(),Datos!K$9,Datos!K$10,Tarifas!$C25,Datos!K$11,Tarifas!$D25,Datos!K$12,Tarifas!$E25,Datos!K$13,Tarifas!$F25,Datos!K$14,Tarifas!$G25,Tarifas!$L25,Datos!K$17,Datos!K$18,Datos!K$20,Datos!K$21,Datos!K$23,Datos!K$24,Datos!K$26,Datos!K$29,Datos!K$32,Tarifas!$H25,Tarifas!$I25,Tarifas!$J25,Datos!K$16,Tarifas!$K25,Datos!$B$4,Datos!$B$1,Datos!$B$2,Datos!$B$5,Tarifas!$M25,Tarifas!$N25,Tarifas!$O25,Tarifas!$P25,Tarifas!$Q25,Datos!$B$3,Datos!K$5)</f>
        <v>#NAME?</v>
      </c>
      <c r="M23" s="144" t="e">
        <f ca="1">FACTURA(ROW(), COLUMN(),Datos!L$9,Datos!L$10,Tarifas!$C25,Datos!L$11,Tarifas!$D25,Datos!L$12,Tarifas!$E25,Datos!L$13,Tarifas!$F25,Datos!L$14,Tarifas!$G25,Tarifas!$L25,Datos!L$17,Datos!L$18,Datos!L$20,Datos!L$21,Datos!L$23,Datos!L$24,Datos!L$26,Datos!L$29,Datos!L$32,Tarifas!$H25,Tarifas!$I25,Tarifas!$J25,Datos!L$16,Tarifas!$K25,Datos!$B$4,Datos!$B$1,Datos!$B$2,Datos!$B$5,Tarifas!$M25,Tarifas!$N25,Tarifas!$O25,Tarifas!$P25,Tarifas!$Q25,Datos!$B$3,Datos!L$5)</f>
        <v>#NAME?</v>
      </c>
      <c r="N23" s="144" t="e">
        <f ca="1">FACTURA(ROW(), COLUMN(),Datos!M$9,Datos!M$10,Tarifas!$C25,Datos!M$11,Tarifas!$D25,Datos!M$12,Tarifas!$E25,Datos!M$13,Tarifas!$F25,Datos!M$14,Tarifas!$G25,Tarifas!$L25,Datos!M$17,Datos!M$18,Datos!M$20,Datos!M$21,Datos!M$23,Datos!M$24,Datos!M$26,Datos!M$29,Datos!M$32,Tarifas!$H25,Tarifas!$I25,Tarifas!$J25,Datos!M$16,Tarifas!$K25,Datos!$B$4,Datos!$B$1,Datos!$B$2,Datos!$B$5,Tarifas!$M25,Tarifas!$N25,Tarifas!$O25,Tarifas!$P25,Tarifas!$Q25,Datos!$B$3,Datos!M$5)</f>
        <v>#NAME?</v>
      </c>
      <c r="O23" s="144" t="e">
        <f ca="1">FACTURA(ROW(), COLUMN(),Datos!N$9,Datos!N$10,Tarifas!$C25,Datos!N$11,Tarifas!$D25,Datos!N$12,Tarifas!$E25,Datos!N$13,Tarifas!$F25,Datos!N$14,Tarifas!$G25,Tarifas!$L25,Datos!N$17,Datos!N$18,Datos!N$20,Datos!N$21,Datos!N$23,Datos!N$24,Datos!N$26,Datos!N$29,Datos!N$32,Tarifas!$H25,Tarifas!$I25,Tarifas!$J25,Datos!N$16,Tarifas!$K25,Datos!$B$4,Datos!$B$1,Datos!$B$2,Datos!$B$5,Tarifas!$M25,Tarifas!$N25,Tarifas!$O25,Tarifas!$P25,Tarifas!$Q25,Datos!$B$3,Datos!N$5)</f>
        <v>#NAME?</v>
      </c>
      <c r="P23" s="144" t="e">
        <f ca="1">FACTURA(ROW(), COLUMN(),Datos!O$9,Datos!O$10,Tarifas!$C25,Datos!O$11,Tarifas!$D25,Datos!O$12,Tarifas!$E25,Datos!O$13,Tarifas!$F25,Datos!O$14,Tarifas!$G25,Tarifas!$L25,Datos!O$17,Datos!O$18,Datos!O$20,Datos!O$21,Datos!O$23,Datos!O$24,Datos!O$26,Datos!O$29,Datos!O$32,Tarifas!$H25,Tarifas!$I25,Tarifas!$J25,Datos!O$16,Tarifas!$K25,Datos!$B$4,Datos!$B$1,Datos!$B$2,Datos!$B$5,Tarifas!$M25,Tarifas!$N25,Tarifas!$O25,Tarifas!$P25,Tarifas!$Q25,Datos!$B$3,Datos!O$5)</f>
        <v>#NAME?</v>
      </c>
      <c r="Q23" s="88" t="str">
        <f>IF(Tarifas!R25="Sí","Sí","")</f>
        <v>Sí</v>
      </c>
    </row>
    <row r="24" spans="1:17">
      <c r="A24" s="154" t="str">
        <f>IF(Tarifas!A26="","",Tarifas!A26)</f>
        <v>EnergiaNufri</v>
      </c>
      <c r="B24" s="154" t="str">
        <f>IF(Tarifas!B26="","",Tarifas!B26)</f>
        <v>Versión 24h</v>
      </c>
      <c r="C24" s="197" t="e">
        <f t="shared" ca="1" si="0"/>
        <v>#NAME?</v>
      </c>
      <c r="D24" s="198" t="s">
        <v>639</v>
      </c>
      <c r="E24" s="144" t="e">
        <f ca="1">FACTURA(ROW(), COLUMN(),Datos!D$9,Datos!D$10,Tarifas!$C26,Datos!D$11,Tarifas!$D26,Datos!D$12,Tarifas!$E26,Datos!D$13,Tarifas!$F26,Datos!D$14,Tarifas!$G26,Tarifas!$L26,Datos!D$17,Datos!D$18,Datos!D$20,Datos!D$21,Datos!D$23,Datos!D$24,Datos!D$26,Datos!D$29,Datos!D$32,Tarifas!$H26,Tarifas!$I26,Tarifas!$J26,Datos!D$16,Tarifas!$K26,Datos!$B$4,Datos!$B$1,Datos!$B$2,Datos!$B$5,Tarifas!$M26,Tarifas!$N26,Tarifas!$O26,Tarifas!$P26,Tarifas!$Q26,Datos!$B$3,Datos!D$5)</f>
        <v>#NAME?</v>
      </c>
      <c r="F24" s="144" t="e">
        <f ca="1">FACTURA(ROW(), COLUMN(),Datos!E$9,Datos!E$10,Tarifas!$C26,Datos!E$11,Tarifas!$D26,Datos!E$12,Tarifas!$E26,Datos!E$13,Tarifas!$F26,Datos!E$14,Tarifas!$G26,Tarifas!$L26,Datos!E$17,Datos!E$18,Datos!E$20,Datos!E$21,Datos!E$23,Datos!E$24,Datos!E$26,Datos!E$29,Datos!E$32,Tarifas!$H26,Tarifas!$I26,Tarifas!$J26,Datos!E$16,Tarifas!$K26,Datos!$B$4,Datos!$B$1,Datos!$B$2,Datos!$B$5,Tarifas!$M26,Tarifas!$N26,Tarifas!$O26,Tarifas!$P26,Tarifas!$Q26,Datos!$B$3,Datos!E$5)</f>
        <v>#NAME?</v>
      </c>
      <c r="G24" s="144" t="e">
        <f ca="1">FACTURA(ROW(), COLUMN(),Datos!F$9,Datos!F$10,Tarifas!$C26,Datos!F$11,Tarifas!$D26,Datos!F$12,Tarifas!$E26,Datos!F$13,Tarifas!$F26,Datos!F$14,Tarifas!$G26,Tarifas!$L26,Datos!F$17,Datos!F$18,Datos!F$20,Datos!F$21,Datos!F$23,Datos!F$24,Datos!F$26,Datos!F$29,Datos!F$32,Tarifas!$H26,Tarifas!$I26,Tarifas!$J26,Datos!F$16,Tarifas!$K26,Datos!$B$4,Datos!$B$1,Datos!$B$2,Datos!$B$5,Tarifas!$M26,Tarifas!$N26,Tarifas!$O26,Tarifas!$P26,Tarifas!$Q26,Datos!$B$3,Datos!F$5)</f>
        <v>#NAME?</v>
      </c>
      <c r="H24" s="144" t="e">
        <f ca="1">FACTURA(ROW(), COLUMN(),Datos!G$9,Datos!G$10,Tarifas!$C26,Datos!G$11,Tarifas!$D26,Datos!G$12,Tarifas!$E26,Datos!G$13,Tarifas!$F26,Datos!G$14,Tarifas!$G26,Tarifas!$L26,Datos!G$17,Datos!G$18,Datos!G$20,Datos!G$21,Datos!G$23,Datos!G$24,Datos!G$26,Datos!G$29,Datos!G$32,Tarifas!$H26,Tarifas!$I26,Tarifas!$J26,Datos!G$16,Tarifas!$K26,Datos!$B$4,Datos!$B$1,Datos!$B$2,Datos!$B$5,Tarifas!$M26,Tarifas!$N26,Tarifas!$O26,Tarifas!$P26,Tarifas!$Q26,Datos!$B$3,Datos!G$5)</f>
        <v>#NAME?</v>
      </c>
      <c r="I24" s="144" t="e">
        <f ca="1">FACTURA(ROW(), COLUMN(),Datos!H$9,Datos!H$10,Tarifas!$C26,Datos!H$11,Tarifas!$D26,Datos!H$12,Tarifas!$E26,Datos!H$13,Tarifas!$F26,Datos!H$14,Tarifas!$G26,Tarifas!$L26,Datos!H$17,Datos!H$18,Datos!H$20,Datos!H$21,Datos!H$23,Datos!H$24,Datos!H$26,Datos!H$29,Datos!H$32,Tarifas!$H26,Tarifas!$I26,Tarifas!$J26,Datos!H$16,Tarifas!$K26,Datos!$B$4,Datos!$B$1,Datos!$B$2,Datos!$B$5,Tarifas!$M26,Tarifas!$N26,Tarifas!$O26,Tarifas!$P26,Tarifas!$Q26,Datos!$B$3,Datos!H$5)</f>
        <v>#NAME?</v>
      </c>
      <c r="J24" s="144" t="e">
        <f ca="1">FACTURA(ROW(), COLUMN(),Datos!I$9,Datos!I$10,Tarifas!$C26,Datos!I$11,Tarifas!$D26,Datos!I$12,Tarifas!$E26,Datos!I$13,Tarifas!$F26,Datos!I$14,Tarifas!$G26,Tarifas!$L26,Datos!I$17,Datos!I$18,Datos!I$20,Datos!I$21,Datos!I$23,Datos!I$24,Datos!I$26,Datos!I$29,Datos!I$32,Tarifas!$H26,Tarifas!$I26,Tarifas!$J26,Datos!I$16,Tarifas!$K26,Datos!$B$4,Datos!$B$1,Datos!$B$2,Datos!$B$5,Tarifas!$M26,Tarifas!$N26,Tarifas!$O26,Tarifas!$P26,Tarifas!$Q26,Datos!$B$3,Datos!I$5)</f>
        <v>#NAME?</v>
      </c>
      <c r="K24" s="144" t="e">
        <f ca="1">FACTURA(ROW(), COLUMN(),Datos!J$9,Datos!J$10,Tarifas!$C26,Datos!J$11,Tarifas!$D26,Datos!J$12,Tarifas!$E26,Datos!J$13,Tarifas!$F26,Datos!J$14,Tarifas!$G26,Tarifas!$L26,Datos!J$17,Datos!J$18,Datos!J$20,Datos!J$21,Datos!J$23,Datos!J$24,Datos!J$26,Datos!J$29,Datos!J$32,Tarifas!$H26,Tarifas!$I26,Tarifas!$J26,Datos!J$16,Tarifas!$K26,Datos!$B$4,Datos!$B$1,Datos!$B$2,Datos!$B$5,Tarifas!$M26,Tarifas!$N26,Tarifas!$O26,Tarifas!$P26,Tarifas!$Q26,Datos!$B$3,Datos!J$5)</f>
        <v>#NAME?</v>
      </c>
      <c r="L24" s="144" t="e">
        <f ca="1">FACTURA(ROW(), COLUMN(),Datos!K$9,Datos!K$10,Tarifas!$C26,Datos!K$11,Tarifas!$D26,Datos!K$12,Tarifas!$E26,Datos!K$13,Tarifas!$F26,Datos!K$14,Tarifas!$G26,Tarifas!$L26,Datos!K$17,Datos!K$18,Datos!K$20,Datos!K$21,Datos!K$23,Datos!K$24,Datos!K$26,Datos!K$29,Datos!K$32,Tarifas!$H26,Tarifas!$I26,Tarifas!$J26,Datos!K$16,Tarifas!$K26,Datos!$B$4,Datos!$B$1,Datos!$B$2,Datos!$B$5,Tarifas!$M26,Tarifas!$N26,Tarifas!$O26,Tarifas!$P26,Tarifas!$Q26,Datos!$B$3,Datos!K$5)</f>
        <v>#NAME?</v>
      </c>
      <c r="M24" s="144" t="e">
        <f ca="1">FACTURA(ROW(), COLUMN(),Datos!L$9,Datos!L$10,Tarifas!$C26,Datos!L$11,Tarifas!$D26,Datos!L$12,Tarifas!$E26,Datos!L$13,Tarifas!$F26,Datos!L$14,Tarifas!$G26,Tarifas!$L26,Datos!L$17,Datos!L$18,Datos!L$20,Datos!L$21,Datos!L$23,Datos!L$24,Datos!L$26,Datos!L$29,Datos!L$32,Tarifas!$H26,Tarifas!$I26,Tarifas!$J26,Datos!L$16,Tarifas!$K26,Datos!$B$4,Datos!$B$1,Datos!$B$2,Datos!$B$5,Tarifas!$M26,Tarifas!$N26,Tarifas!$O26,Tarifas!$P26,Tarifas!$Q26,Datos!$B$3,Datos!L$5)</f>
        <v>#NAME?</v>
      </c>
      <c r="N24" s="144" t="e">
        <f ca="1">FACTURA(ROW(), COLUMN(),Datos!M$9,Datos!M$10,Tarifas!$C26,Datos!M$11,Tarifas!$D26,Datos!M$12,Tarifas!$E26,Datos!M$13,Tarifas!$F26,Datos!M$14,Tarifas!$G26,Tarifas!$L26,Datos!M$17,Datos!M$18,Datos!M$20,Datos!M$21,Datos!M$23,Datos!M$24,Datos!M$26,Datos!M$29,Datos!M$32,Tarifas!$H26,Tarifas!$I26,Tarifas!$J26,Datos!M$16,Tarifas!$K26,Datos!$B$4,Datos!$B$1,Datos!$B$2,Datos!$B$5,Tarifas!$M26,Tarifas!$N26,Tarifas!$O26,Tarifas!$P26,Tarifas!$Q26,Datos!$B$3,Datos!M$5)</f>
        <v>#NAME?</v>
      </c>
      <c r="O24" s="144" t="e">
        <f ca="1">FACTURA(ROW(), COLUMN(),Datos!N$9,Datos!N$10,Tarifas!$C26,Datos!N$11,Tarifas!$D26,Datos!N$12,Tarifas!$E26,Datos!N$13,Tarifas!$F26,Datos!N$14,Tarifas!$G26,Tarifas!$L26,Datos!N$17,Datos!N$18,Datos!N$20,Datos!N$21,Datos!N$23,Datos!N$24,Datos!N$26,Datos!N$29,Datos!N$32,Tarifas!$H26,Tarifas!$I26,Tarifas!$J26,Datos!N$16,Tarifas!$K26,Datos!$B$4,Datos!$B$1,Datos!$B$2,Datos!$B$5,Tarifas!$M26,Tarifas!$N26,Tarifas!$O26,Tarifas!$P26,Tarifas!$Q26,Datos!$B$3,Datos!N$5)</f>
        <v>#NAME?</v>
      </c>
      <c r="P24" s="144" t="e">
        <f ca="1">FACTURA(ROW(), COLUMN(),Datos!O$9,Datos!O$10,Tarifas!$C26,Datos!O$11,Tarifas!$D26,Datos!O$12,Tarifas!$E26,Datos!O$13,Tarifas!$F26,Datos!O$14,Tarifas!$G26,Tarifas!$L26,Datos!O$17,Datos!O$18,Datos!O$20,Datos!O$21,Datos!O$23,Datos!O$24,Datos!O$26,Datos!O$29,Datos!O$32,Tarifas!$H26,Tarifas!$I26,Tarifas!$J26,Datos!O$16,Tarifas!$K26,Datos!$B$4,Datos!$B$1,Datos!$B$2,Datos!$B$5,Tarifas!$M26,Tarifas!$N26,Tarifas!$O26,Tarifas!$P26,Tarifas!$Q26,Datos!$B$3,Datos!O$5)</f>
        <v>#NAME?</v>
      </c>
      <c r="Q24" s="88" t="str">
        <f>IF(Tarifas!R26="Sí","Sí","")</f>
        <v>Sí</v>
      </c>
    </row>
    <row r="25" spans="1:17">
      <c r="A25" s="154" t="str">
        <f>IF(Tarifas!A27="","",Tarifas!A27)</f>
        <v>Enérgya-VM</v>
      </c>
      <c r="B25" s="154" t="str">
        <f>IF(Tarifas!B27="","",Tarifas!B27)</f>
        <v>3 Periodos</v>
      </c>
      <c r="C25" s="197" t="e">
        <f t="shared" ca="1" si="0"/>
        <v>#NAME?</v>
      </c>
      <c r="D25" s="198" t="s">
        <v>639</v>
      </c>
      <c r="E25" s="144" t="e">
        <f ca="1">FACTURA(ROW(), COLUMN(),Datos!D$9,Datos!D$10,Tarifas!$C27,Datos!D$11,Tarifas!$D27,Datos!D$12,Tarifas!$E27,Datos!D$13,Tarifas!$F27,Datos!D$14,Tarifas!$G27,Tarifas!$L27,Datos!D$17,Datos!D$18,Datos!D$20,Datos!D$21,Datos!D$23,Datos!D$24,Datos!D$26,Datos!D$29,Datos!D$32,Tarifas!$H27,Tarifas!$I27,Tarifas!$J27,Datos!D$16,Tarifas!$K27,Datos!$B$4,Datos!$B$1,Datos!$B$2,Datos!$B$5,Tarifas!$M27,Tarifas!$N27,Tarifas!$O27,Tarifas!$P27,Tarifas!$Q27,Datos!$B$3,Datos!D$5)</f>
        <v>#NAME?</v>
      </c>
      <c r="F25" s="144" t="e">
        <f ca="1">FACTURA(ROW(), COLUMN(),Datos!E$9,Datos!E$10,Tarifas!$C27,Datos!E$11,Tarifas!$D27,Datos!E$12,Tarifas!$E27,Datos!E$13,Tarifas!$F27,Datos!E$14,Tarifas!$G27,Tarifas!$L27,Datos!E$17,Datos!E$18,Datos!E$20,Datos!E$21,Datos!E$23,Datos!E$24,Datos!E$26,Datos!E$29,Datos!E$32,Tarifas!$H27,Tarifas!$I27,Tarifas!$J27,Datos!E$16,Tarifas!$K27,Datos!$B$4,Datos!$B$1,Datos!$B$2,Datos!$B$5,Tarifas!$M27,Tarifas!$N27,Tarifas!$O27,Tarifas!$P27,Tarifas!$Q27,Datos!$B$3,Datos!E$5)</f>
        <v>#NAME?</v>
      </c>
      <c r="G25" s="144" t="e">
        <f ca="1">FACTURA(ROW(), COLUMN(),Datos!F$9,Datos!F$10,Tarifas!$C27,Datos!F$11,Tarifas!$D27,Datos!F$12,Tarifas!$E27,Datos!F$13,Tarifas!$F27,Datos!F$14,Tarifas!$G27,Tarifas!$L27,Datos!F$17,Datos!F$18,Datos!F$20,Datos!F$21,Datos!F$23,Datos!F$24,Datos!F$26,Datos!F$29,Datos!F$32,Tarifas!$H27,Tarifas!$I27,Tarifas!$J27,Datos!F$16,Tarifas!$K27,Datos!$B$4,Datos!$B$1,Datos!$B$2,Datos!$B$5,Tarifas!$M27,Tarifas!$N27,Tarifas!$O27,Tarifas!$P27,Tarifas!$Q27,Datos!$B$3,Datos!F$5)</f>
        <v>#NAME?</v>
      </c>
      <c r="H25" s="144" t="e">
        <f ca="1">FACTURA(ROW(), COLUMN(),Datos!G$9,Datos!G$10,Tarifas!$C27,Datos!G$11,Tarifas!$D27,Datos!G$12,Tarifas!$E27,Datos!G$13,Tarifas!$F27,Datos!G$14,Tarifas!$G27,Tarifas!$L27,Datos!G$17,Datos!G$18,Datos!G$20,Datos!G$21,Datos!G$23,Datos!G$24,Datos!G$26,Datos!G$29,Datos!G$32,Tarifas!$H27,Tarifas!$I27,Tarifas!$J27,Datos!G$16,Tarifas!$K27,Datos!$B$4,Datos!$B$1,Datos!$B$2,Datos!$B$5,Tarifas!$M27,Tarifas!$N27,Tarifas!$O27,Tarifas!$P27,Tarifas!$Q27,Datos!$B$3,Datos!G$5)</f>
        <v>#NAME?</v>
      </c>
      <c r="I25" s="144" t="e">
        <f ca="1">FACTURA(ROW(), COLUMN(),Datos!H$9,Datos!H$10,Tarifas!$C27,Datos!H$11,Tarifas!$D27,Datos!H$12,Tarifas!$E27,Datos!H$13,Tarifas!$F27,Datos!H$14,Tarifas!$G27,Tarifas!$L27,Datos!H$17,Datos!H$18,Datos!H$20,Datos!H$21,Datos!H$23,Datos!H$24,Datos!H$26,Datos!H$29,Datos!H$32,Tarifas!$H27,Tarifas!$I27,Tarifas!$J27,Datos!H$16,Tarifas!$K27,Datos!$B$4,Datos!$B$1,Datos!$B$2,Datos!$B$5,Tarifas!$M27,Tarifas!$N27,Tarifas!$O27,Tarifas!$P27,Tarifas!$Q27,Datos!$B$3,Datos!H$5)</f>
        <v>#NAME?</v>
      </c>
      <c r="J25" s="144" t="e">
        <f ca="1">FACTURA(ROW(), COLUMN(),Datos!I$9,Datos!I$10,Tarifas!$C27,Datos!I$11,Tarifas!$D27,Datos!I$12,Tarifas!$E27,Datos!I$13,Tarifas!$F27,Datos!I$14,Tarifas!$G27,Tarifas!$L27,Datos!I$17,Datos!I$18,Datos!I$20,Datos!I$21,Datos!I$23,Datos!I$24,Datos!I$26,Datos!I$29,Datos!I$32,Tarifas!$H27,Tarifas!$I27,Tarifas!$J27,Datos!I$16,Tarifas!$K27,Datos!$B$4,Datos!$B$1,Datos!$B$2,Datos!$B$5,Tarifas!$M27,Tarifas!$N27,Tarifas!$O27,Tarifas!$P27,Tarifas!$Q27,Datos!$B$3,Datos!I$5)</f>
        <v>#NAME?</v>
      </c>
      <c r="K25" s="144" t="e">
        <f ca="1">FACTURA(ROW(), COLUMN(),Datos!J$9,Datos!J$10,Tarifas!$C27,Datos!J$11,Tarifas!$D27,Datos!J$12,Tarifas!$E27,Datos!J$13,Tarifas!$F27,Datos!J$14,Tarifas!$G27,Tarifas!$L27,Datos!J$17,Datos!J$18,Datos!J$20,Datos!J$21,Datos!J$23,Datos!J$24,Datos!J$26,Datos!J$29,Datos!J$32,Tarifas!$H27,Tarifas!$I27,Tarifas!$J27,Datos!J$16,Tarifas!$K27,Datos!$B$4,Datos!$B$1,Datos!$B$2,Datos!$B$5,Tarifas!$M27,Tarifas!$N27,Tarifas!$O27,Tarifas!$P27,Tarifas!$Q27,Datos!$B$3,Datos!J$5)</f>
        <v>#NAME?</v>
      </c>
      <c r="L25" s="144" t="e">
        <f ca="1">FACTURA(ROW(), COLUMN(),Datos!K$9,Datos!K$10,Tarifas!$C27,Datos!K$11,Tarifas!$D27,Datos!K$12,Tarifas!$E27,Datos!K$13,Tarifas!$F27,Datos!K$14,Tarifas!$G27,Tarifas!$L27,Datos!K$17,Datos!K$18,Datos!K$20,Datos!K$21,Datos!K$23,Datos!K$24,Datos!K$26,Datos!K$29,Datos!K$32,Tarifas!$H27,Tarifas!$I27,Tarifas!$J27,Datos!K$16,Tarifas!$K27,Datos!$B$4,Datos!$B$1,Datos!$B$2,Datos!$B$5,Tarifas!$M27,Tarifas!$N27,Tarifas!$O27,Tarifas!$P27,Tarifas!$Q27,Datos!$B$3,Datos!K$5)</f>
        <v>#NAME?</v>
      </c>
      <c r="M25" s="144" t="e">
        <f ca="1">FACTURA(ROW(), COLUMN(),Datos!L$9,Datos!L$10,Tarifas!$C27,Datos!L$11,Tarifas!$D27,Datos!L$12,Tarifas!$E27,Datos!L$13,Tarifas!$F27,Datos!L$14,Tarifas!$G27,Tarifas!$L27,Datos!L$17,Datos!L$18,Datos!L$20,Datos!L$21,Datos!L$23,Datos!L$24,Datos!L$26,Datos!L$29,Datos!L$32,Tarifas!$H27,Tarifas!$I27,Tarifas!$J27,Datos!L$16,Tarifas!$K27,Datos!$B$4,Datos!$B$1,Datos!$B$2,Datos!$B$5,Tarifas!$M27,Tarifas!$N27,Tarifas!$O27,Tarifas!$P27,Tarifas!$Q27,Datos!$B$3,Datos!L$5)</f>
        <v>#NAME?</v>
      </c>
      <c r="N25" s="144" t="e">
        <f ca="1">FACTURA(ROW(), COLUMN(),Datos!M$9,Datos!M$10,Tarifas!$C27,Datos!M$11,Tarifas!$D27,Datos!M$12,Tarifas!$E27,Datos!M$13,Tarifas!$F27,Datos!M$14,Tarifas!$G27,Tarifas!$L27,Datos!M$17,Datos!M$18,Datos!M$20,Datos!M$21,Datos!M$23,Datos!M$24,Datos!M$26,Datos!M$29,Datos!M$32,Tarifas!$H27,Tarifas!$I27,Tarifas!$J27,Datos!M$16,Tarifas!$K27,Datos!$B$4,Datos!$B$1,Datos!$B$2,Datos!$B$5,Tarifas!$M27,Tarifas!$N27,Tarifas!$O27,Tarifas!$P27,Tarifas!$Q27,Datos!$B$3,Datos!M$5)</f>
        <v>#NAME?</v>
      </c>
      <c r="O25" s="144" t="e">
        <f ca="1">FACTURA(ROW(), COLUMN(),Datos!N$9,Datos!N$10,Tarifas!$C27,Datos!N$11,Tarifas!$D27,Datos!N$12,Tarifas!$E27,Datos!N$13,Tarifas!$F27,Datos!N$14,Tarifas!$G27,Tarifas!$L27,Datos!N$17,Datos!N$18,Datos!N$20,Datos!N$21,Datos!N$23,Datos!N$24,Datos!N$26,Datos!N$29,Datos!N$32,Tarifas!$H27,Tarifas!$I27,Tarifas!$J27,Datos!N$16,Tarifas!$K27,Datos!$B$4,Datos!$B$1,Datos!$B$2,Datos!$B$5,Tarifas!$M27,Tarifas!$N27,Tarifas!$O27,Tarifas!$P27,Tarifas!$Q27,Datos!$B$3,Datos!N$5)</f>
        <v>#NAME?</v>
      </c>
      <c r="P25" s="144" t="e">
        <f ca="1">FACTURA(ROW(), COLUMN(),Datos!O$9,Datos!O$10,Tarifas!$C27,Datos!O$11,Tarifas!$D27,Datos!O$12,Tarifas!$E27,Datos!O$13,Tarifas!$F27,Datos!O$14,Tarifas!$G27,Tarifas!$L27,Datos!O$17,Datos!O$18,Datos!O$20,Datos!O$21,Datos!O$23,Datos!O$24,Datos!O$26,Datos!O$29,Datos!O$32,Tarifas!$H27,Tarifas!$I27,Tarifas!$J27,Datos!O$16,Tarifas!$K27,Datos!$B$4,Datos!$B$1,Datos!$B$2,Datos!$B$5,Tarifas!$M27,Tarifas!$N27,Tarifas!$O27,Tarifas!$P27,Tarifas!$Q27,Datos!$B$3,Datos!O$5)</f>
        <v>#NAME?</v>
      </c>
      <c r="Q25" s="88" t="str">
        <f>IF(Tarifas!R27="Sí","Sí","")</f>
        <v/>
      </c>
    </row>
    <row r="26" spans="1:17">
      <c r="A26" s="154" t="str">
        <f>IF(Tarifas!A28="","",Tarifas!A28)</f>
        <v>Enérgya-VM</v>
      </c>
      <c r="B26" s="154" t="str">
        <f>IF(Tarifas!B28="","",Tarifas!B28)</f>
        <v>24 horas</v>
      </c>
      <c r="C26" s="197" t="e">
        <f t="shared" ca="1" si="0"/>
        <v>#NAME?</v>
      </c>
      <c r="D26" s="198" t="s">
        <v>639</v>
      </c>
      <c r="E26" s="144" t="e">
        <f ca="1">FACTURA(ROW(), COLUMN(),Datos!D$9,Datos!D$10,Tarifas!$C28,Datos!D$11,Tarifas!$D28,Datos!D$12,Tarifas!$E28,Datos!D$13,Tarifas!$F28,Datos!D$14,Tarifas!$G28,Tarifas!$L28,Datos!D$17,Datos!D$18,Datos!D$20,Datos!D$21,Datos!D$23,Datos!D$24,Datos!D$26,Datos!D$29,Datos!D$32,Tarifas!$H28,Tarifas!$I28,Tarifas!$J28,Datos!D$16,Tarifas!$K28,Datos!$B$4,Datos!$B$1,Datos!$B$2,Datos!$B$5,Tarifas!$M28,Tarifas!$N28,Tarifas!$O28,Tarifas!$P28,Tarifas!$Q28,Datos!$B$3,Datos!D$5)</f>
        <v>#NAME?</v>
      </c>
      <c r="F26" s="144" t="e">
        <f ca="1">FACTURA(ROW(), COLUMN(),Datos!E$9,Datos!E$10,Tarifas!$C28,Datos!E$11,Tarifas!$D28,Datos!E$12,Tarifas!$E28,Datos!E$13,Tarifas!$F28,Datos!E$14,Tarifas!$G28,Tarifas!$L28,Datos!E$17,Datos!E$18,Datos!E$20,Datos!E$21,Datos!E$23,Datos!E$24,Datos!E$26,Datos!E$29,Datos!E$32,Tarifas!$H28,Tarifas!$I28,Tarifas!$J28,Datos!E$16,Tarifas!$K28,Datos!$B$4,Datos!$B$1,Datos!$B$2,Datos!$B$5,Tarifas!$M28,Tarifas!$N28,Tarifas!$O28,Tarifas!$P28,Tarifas!$Q28,Datos!$B$3,Datos!E$5)</f>
        <v>#NAME?</v>
      </c>
      <c r="G26" s="144" t="e">
        <f ca="1">FACTURA(ROW(), COLUMN(),Datos!F$9,Datos!F$10,Tarifas!$C28,Datos!F$11,Tarifas!$D28,Datos!F$12,Tarifas!$E28,Datos!F$13,Tarifas!$F28,Datos!F$14,Tarifas!$G28,Tarifas!$L28,Datos!F$17,Datos!F$18,Datos!F$20,Datos!F$21,Datos!F$23,Datos!F$24,Datos!F$26,Datos!F$29,Datos!F$32,Tarifas!$H28,Tarifas!$I28,Tarifas!$J28,Datos!F$16,Tarifas!$K28,Datos!$B$4,Datos!$B$1,Datos!$B$2,Datos!$B$5,Tarifas!$M28,Tarifas!$N28,Tarifas!$O28,Tarifas!$P28,Tarifas!$Q28,Datos!$B$3,Datos!F$5)</f>
        <v>#NAME?</v>
      </c>
      <c r="H26" s="144" t="e">
        <f ca="1">FACTURA(ROW(), COLUMN(),Datos!G$9,Datos!G$10,Tarifas!$C28,Datos!G$11,Tarifas!$D28,Datos!G$12,Tarifas!$E28,Datos!G$13,Tarifas!$F28,Datos!G$14,Tarifas!$G28,Tarifas!$L28,Datos!G$17,Datos!G$18,Datos!G$20,Datos!G$21,Datos!G$23,Datos!G$24,Datos!G$26,Datos!G$29,Datos!G$32,Tarifas!$H28,Tarifas!$I28,Tarifas!$J28,Datos!G$16,Tarifas!$K28,Datos!$B$4,Datos!$B$1,Datos!$B$2,Datos!$B$5,Tarifas!$M28,Tarifas!$N28,Tarifas!$O28,Tarifas!$P28,Tarifas!$Q28,Datos!$B$3,Datos!G$5)</f>
        <v>#NAME?</v>
      </c>
      <c r="I26" s="144" t="e">
        <f ca="1">FACTURA(ROW(), COLUMN(),Datos!H$9,Datos!H$10,Tarifas!$C28,Datos!H$11,Tarifas!$D28,Datos!H$12,Tarifas!$E28,Datos!H$13,Tarifas!$F28,Datos!H$14,Tarifas!$G28,Tarifas!$L28,Datos!H$17,Datos!H$18,Datos!H$20,Datos!H$21,Datos!H$23,Datos!H$24,Datos!H$26,Datos!H$29,Datos!H$32,Tarifas!$H28,Tarifas!$I28,Tarifas!$J28,Datos!H$16,Tarifas!$K28,Datos!$B$4,Datos!$B$1,Datos!$B$2,Datos!$B$5,Tarifas!$M28,Tarifas!$N28,Tarifas!$O28,Tarifas!$P28,Tarifas!$Q28,Datos!$B$3,Datos!H$5)</f>
        <v>#NAME?</v>
      </c>
      <c r="J26" s="144" t="e">
        <f ca="1">FACTURA(ROW(), COLUMN(),Datos!I$9,Datos!I$10,Tarifas!$C28,Datos!I$11,Tarifas!$D28,Datos!I$12,Tarifas!$E28,Datos!I$13,Tarifas!$F28,Datos!I$14,Tarifas!$G28,Tarifas!$L28,Datos!I$17,Datos!I$18,Datos!I$20,Datos!I$21,Datos!I$23,Datos!I$24,Datos!I$26,Datos!I$29,Datos!I$32,Tarifas!$H28,Tarifas!$I28,Tarifas!$J28,Datos!I$16,Tarifas!$K28,Datos!$B$4,Datos!$B$1,Datos!$B$2,Datos!$B$5,Tarifas!$M28,Tarifas!$N28,Tarifas!$O28,Tarifas!$P28,Tarifas!$Q28,Datos!$B$3,Datos!I$5)</f>
        <v>#NAME?</v>
      </c>
      <c r="K26" s="144" t="e">
        <f ca="1">FACTURA(ROW(), COLUMN(),Datos!J$9,Datos!J$10,Tarifas!$C28,Datos!J$11,Tarifas!$D28,Datos!J$12,Tarifas!$E28,Datos!J$13,Tarifas!$F28,Datos!J$14,Tarifas!$G28,Tarifas!$L28,Datos!J$17,Datos!J$18,Datos!J$20,Datos!J$21,Datos!J$23,Datos!J$24,Datos!J$26,Datos!J$29,Datos!J$32,Tarifas!$H28,Tarifas!$I28,Tarifas!$J28,Datos!J$16,Tarifas!$K28,Datos!$B$4,Datos!$B$1,Datos!$B$2,Datos!$B$5,Tarifas!$M28,Tarifas!$N28,Tarifas!$O28,Tarifas!$P28,Tarifas!$Q28,Datos!$B$3,Datos!J$5)</f>
        <v>#NAME?</v>
      </c>
      <c r="L26" s="144" t="e">
        <f ca="1">FACTURA(ROW(), COLUMN(),Datos!K$9,Datos!K$10,Tarifas!$C28,Datos!K$11,Tarifas!$D28,Datos!K$12,Tarifas!$E28,Datos!K$13,Tarifas!$F28,Datos!K$14,Tarifas!$G28,Tarifas!$L28,Datos!K$17,Datos!K$18,Datos!K$20,Datos!K$21,Datos!K$23,Datos!K$24,Datos!K$26,Datos!K$29,Datos!K$32,Tarifas!$H28,Tarifas!$I28,Tarifas!$J28,Datos!K$16,Tarifas!$K28,Datos!$B$4,Datos!$B$1,Datos!$B$2,Datos!$B$5,Tarifas!$M28,Tarifas!$N28,Tarifas!$O28,Tarifas!$P28,Tarifas!$Q28,Datos!$B$3,Datos!K$5)</f>
        <v>#NAME?</v>
      </c>
      <c r="M26" s="144" t="e">
        <f ca="1">FACTURA(ROW(), COLUMN(),Datos!L$9,Datos!L$10,Tarifas!$C28,Datos!L$11,Tarifas!$D28,Datos!L$12,Tarifas!$E28,Datos!L$13,Tarifas!$F28,Datos!L$14,Tarifas!$G28,Tarifas!$L28,Datos!L$17,Datos!L$18,Datos!L$20,Datos!L$21,Datos!L$23,Datos!L$24,Datos!L$26,Datos!L$29,Datos!L$32,Tarifas!$H28,Tarifas!$I28,Tarifas!$J28,Datos!L$16,Tarifas!$K28,Datos!$B$4,Datos!$B$1,Datos!$B$2,Datos!$B$5,Tarifas!$M28,Tarifas!$N28,Tarifas!$O28,Tarifas!$P28,Tarifas!$Q28,Datos!$B$3,Datos!L$5)</f>
        <v>#NAME?</v>
      </c>
      <c r="N26" s="144" t="e">
        <f ca="1">FACTURA(ROW(), COLUMN(),Datos!M$9,Datos!M$10,Tarifas!$C28,Datos!M$11,Tarifas!$D28,Datos!M$12,Tarifas!$E28,Datos!M$13,Tarifas!$F28,Datos!M$14,Tarifas!$G28,Tarifas!$L28,Datos!M$17,Datos!M$18,Datos!M$20,Datos!M$21,Datos!M$23,Datos!M$24,Datos!M$26,Datos!M$29,Datos!M$32,Tarifas!$H28,Tarifas!$I28,Tarifas!$J28,Datos!M$16,Tarifas!$K28,Datos!$B$4,Datos!$B$1,Datos!$B$2,Datos!$B$5,Tarifas!$M28,Tarifas!$N28,Tarifas!$O28,Tarifas!$P28,Tarifas!$Q28,Datos!$B$3,Datos!M$5)</f>
        <v>#NAME?</v>
      </c>
      <c r="O26" s="144" t="e">
        <f ca="1">FACTURA(ROW(), COLUMN(),Datos!N$9,Datos!N$10,Tarifas!$C28,Datos!N$11,Tarifas!$D28,Datos!N$12,Tarifas!$E28,Datos!N$13,Tarifas!$F28,Datos!N$14,Tarifas!$G28,Tarifas!$L28,Datos!N$17,Datos!N$18,Datos!N$20,Datos!N$21,Datos!N$23,Datos!N$24,Datos!N$26,Datos!N$29,Datos!N$32,Tarifas!$H28,Tarifas!$I28,Tarifas!$J28,Datos!N$16,Tarifas!$K28,Datos!$B$4,Datos!$B$1,Datos!$B$2,Datos!$B$5,Tarifas!$M28,Tarifas!$N28,Tarifas!$O28,Tarifas!$P28,Tarifas!$Q28,Datos!$B$3,Datos!N$5)</f>
        <v>#NAME?</v>
      </c>
      <c r="P26" s="144" t="e">
        <f ca="1">FACTURA(ROW(), COLUMN(),Datos!O$9,Datos!O$10,Tarifas!$C28,Datos!O$11,Tarifas!$D28,Datos!O$12,Tarifas!$E28,Datos!O$13,Tarifas!$F28,Datos!O$14,Tarifas!$G28,Tarifas!$L28,Datos!O$17,Datos!O$18,Datos!O$20,Datos!O$21,Datos!O$23,Datos!O$24,Datos!O$26,Datos!O$29,Datos!O$32,Tarifas!$H28,Tarifas!$I28,Tarifas!$J28,Datos!O$16,Tarifas!$K28,Datos!$B$4,Datos!$B$1,Datos!$B$2,Datos!$B$5,Tarifas!$M28,Tarifas!$N28,Tarifas!$O28,Tarifas!$P28,Tarifas!$Q28,Datos!$B$3,Datos!O$5)</f>
        <v>#NAME?</v>
      </c>
      <c r="Q26" s="88" t="str">
        <f>IF(Tarifas!R28="Sí","Sí","")</f>
        <v/>
      </c>
    </row>
    <row r="27" spans="1:17">
      <c r="A27" s="154" t="str">
        <f>IF(Tarifas!A29="","",Tarifas!A29)</f>
        <v>Estabanell Energía</v>
      </c>
      <c r="B27" s="154" t="str">
        <f>IF(Tarifas!B29="","",Tarifas!B29)</f>
        <v>Plan Solar</v>
      </c>
      <c r="C27" s="197" t="e">
        <f t="shared" ca="1" si="0"/>
        <v>#NAME?</v>
      </c>
      <c r="D27" s="198" t="s">
        <v>639</v>
      </c>
      <c r="E27" s="144" t="e">
        <f ca="1">FACTURA(ROW(), COLUMN(),Datos!D$9,Datos!D$10,Tarifas!$C29,Datos!D$11,Tarifas!$D29,Datos!D$12,Tarifas!$E29,Datos!D$13,Tarifas!$F29,Datos!D$14,Tarifas!$G29,Tarifas!$L29,Datos!D$17,Datos!D$18,Datos!D$20,Datos!D$21,Datos!D$23,Datos!D$24,Datos!D$26,Datos!D$29,Datos!D$32,Tarifas!$H29,Tarifas!$I29,Tarifas!$J29,Datos!D$16,Tarifas!$K29,Datos!$B$4,Datos!$B$1,Datos!$B$2,Datos!$B$5,Tarifas!$M29,Tarifas!$N29,Tarifas!$O29,Tarifas!$P29,Tarifas!$Q29,Datos!$B$3,Datos!D$5)</f>
        <v>#NAME?</v>
      </c>
      <c r="F27" s="144" t="e">
        <f ca="1">FACTURA(ROW(), COLUMN(),Datos!E$9,Datos!E$10,Tarifas!$C29,Datos!E$11,Tarifas!$D29,Datos!E$12,Tarifas!$E29,Datos!E$13,Tarifas!$F29,Datos!E$14,Tarifas!$G29,Tarifas!$L29,Datos!E$17,Datos!E$18,Datos!E$20,Datos!E$21,Datos!E$23,Datos!E$24,Datos!E$26,Datos!E$29,Datos!E$32,Tarifas!$H29,Tarifas!$I29,Tarifas!$J29,Datos!E$16,Tarifas!$K29,Datos!$B$4,Datos!$B$1,Datos!$B$2,Datos!$B$5,Tarifas!$M29,Tarifas!$N29,Tarifas!$O29,Tarifas!$P29,Tarifas!$Q29,Datos!$B$3,Datos!E$5)</f>
        <v>#NAME?</v>
      </c>
      <c r="G27" s="144" t="e">
        <f ca="1">FACTURA(ROW(), COLUMN(),Datos!F$9,Datos!F$10,Tarifas!$C29,Datos!F$11,Tarifas!$D29,Datos!F$12,Tarifas!$E29,Datos!F$13,Tarifas!$F29,Datos!F$14,Tarifas!$G29,Tarifas!$L29,Datos!F$17,Datos!F$18,Datos!F$20,Datos!F$21,Datos!F$23,Datos!F$24,Datos!F$26,Datos!F$29,Datos!F$32,Tarifas!$H29,Tarifas!$I29,Tarifas!$J29,Datos!F$16,Tarifas!$K29,Datos!$B$4,Datos!$B$1,Datos!$B$2,Datos!$B$5,Tarifas!$M29,Tarifas!$N29,Tarifas!$O29,Tarifas!$P29,Tarifas!$Q29,Datos!$B$3,Datos!F$5)</f>
        <v>#NAME?</v>
      </c>
      <c r="H27" s="144" t="e">
        <f ca="1">FACTURA(ROW(), COLUMN(),Datos!G$9,Datos!G$10,Tarifas!$C29,Datos!G$11,Tarifas!$D29,Datos!G$12,Tarifas!$E29,Datos!G$13,Tarifas!$F29,Datos!G$14,Tarifas!$G29,Tarifas!$L29,Datos!G$17,Datos!G$18,Datos!G$20,Datos!G$21,Datos!G$23,Datos!G$24,Datos!G$26,Datos!G$29,Datos!G$32,Tarifas!$H29,Tarifas!$I29,Tarifas!$J29,Datos!G$16,Tarifas!$K29,Datos!$B$4,Datos!$B$1,Datos!$B$2,Datos!$B$5,Tarifas!$M29,Tarifas!$N29,Tarifas!$O29,Tarifas!$P29,Tarifas!$Q29,Datos!$B$3,Datos!G$5)</f>
        <v>#NAME?</v>
      </c>
      <c r="I27" s="144" t="e">
        <f ca="1">FACTURA(ROW(), COLUMN(),Datos!H$9,Datos!H$10,Tarifas!$C29,Datos!H$11,Tarifas!$D29,Datos!H$12,Tarifas!$E29,Datos!H$13,Tarifas!$F29,Datos!H$14,Tarifas!$G29,Tarifas!$L29,Datos!H$17,Datos!H$18,Datos!H$20,Datos!H$21,Datos!H$23,Datos!H$24,Datos!H$26,Datos!H$29,Datos!H$32,Tarifas!$H29,Tarifas!$I29,Tarifas!$J29,Datos!H$16,Tarifas!$K29,Datos!$B$4,Datos!$B$1,Datos!$B$2,Datos!$B$5,Tarifas!$M29,Tarifas!$N29,Tarifas!$O29,Tarifas!$P29,Tarifas!$Q29,Datos!$B$3,Datos!H$5)</f>
        <v>#NAME?</v>
      </c>
      <c r="J27" s="144" t="e">
        <f ca="1">FACTURA(ROW(), COLUMN(),Datos!I$9,Datos!I$10,Tarifas!$C29,Datos!I$11,Tarifas!$D29,Datos!I$12,Tarifas!$E29,Datos!I$13,Tarifas!$F29,Datos!I$14,Tarifas!$G29,Tarifas!$L29,Datos!I$17,Datos!I$18,Datos!I$20,Datos!I$21,Datos!I$23,Datos!I$24,Datos!I$26,Datos!I$29,Datos!I$32,Tarifas!$H29,Tarifas!$I29,Tarifas!$J29,Datos!I$16,Tarifas!$K29,Datos!$B$4,Datos!$B$1,Datos!$B$2,Datos!$B$5,Tarifas!$M29,Tarifas!$N29,Tarifas!$O29,Tarifas!$P29,Tarifas!$Q29,Datos!$B$3,Datos!I$5)</f>
        <v>#NAME?</v>
      </c>
      <c r="K27" s="144" t="e">
        <f ca="1">FACTURA(ROW(), COLUMN(),Datos!J$9,Datos!J$10,Tarifas!$C29,Datos!J$11,Tarifas!$D29,Datos!J$12,Tarifas!$E29,Datos!J$13,Tarifas!$F29,Datos!J$14,Tarifas!$G29,Tarifas!$L29,Datos!J$17,Datos!J$18,Datos!J$20,Datos!J$21,Datos!J$23,Datos!J$24,Datos!J$26,Datos!J$29,Datos!J$32,Tarifas!$H29,Tarifas!$I29,Tarifas!$J29,Datos!J$16,Tarifas!$K29,Datos!$B$4,Datos!$B$1,Datos!$B$2,Datos!$B$5,Tarifas!$M29,Tarifas!$N29,Tarifas!$O29,Tarifas!$P29,Tarifas!$Q29,Datos!$B$3,Datos!J$5)</f>
        <v>#NAME?</v>
      </c>
      <c r="L27" s="144" t="e">
        <f ca="1">FACTURA(ROW(), COLUMN(),Datos!K$9,Datos!K$10,Tarifas!$C29,Datos!K$11,Tarifas!$D29,Datos!K$12,Tarifas!$E29,Datos!K$13,Tarifas!$F29,Datos!K$14,Tarifas!$G29,Tarifas!$L29,Datos!K$17,Datos!K$18,Datos!K$20,Datos!K$21,Datos!K$23,Datos!K$24,Datos!K$26,Datos!K$29,Datos!K$32,Tarifas!$H29,Tarifas!$I29,Tarifas!$J29,Datos!K$16,Tarifas!$K29,Datos!$B$4,Datos!$B$1,Datos!$B$2,Datos!$B$5,Tarifas!$M29,Tarifas!$N29,Tarifas!$O29,Tarifas!$P29,Tarifas!$Q29,Datos!$B$3,Datos!K$5)</f>
        <v>#NAME?</v>
      </c>
      <c r="M27" s="144" t="e">
        <f ca="1">FACTURA(ROW(), COLUMN(),Datos!L$9,Datos!L$10,Tarifas!$C29,Datos!L$11,Tarifas!$D29,Datos!L$12,Tarifas!$E29,Datos!L$13,Tarifas!$F29,Datos!L$14,Tarifas!$G29,Tarifas!$L29,Datos!L$17,Datos!L$18,Datos!L$20,Datos!L$21,Datos!L$23,Datos!L$24,Datos!L$26,Datos!L$29,Datos!L$32,Tarifas!$H29,Tarifas!$I29,Tarifas!$J29,Datos!L$16,Tarifas!$K29,Datos!$B$4,Datos!$B$1,Datos!$B$2,Datos!$B$5,Tarifas!$M29,Tarifas!$N29,Tarifas!$O29,Tarifas!$P29,Tarifas!$Q29,Datos!$B$3,Datos!L$5)</f>
        <v>#NAME?</v>
      </c>
      <c r="N27" s="144" t="e">
        <f ca="1">FACTURA(ROW(), COLUMN(),Datos!M$9,Datos!M$10,Tarifas!$C29,Datos!M$11,Tarifas!$D29,Datos!M$12,Tarifas!$E29,Datos!M$13,Tarifas!$F29,Datos!M$14,Tarifas!$G29,Tarifas!$L29,Datos!M$17,Datos!M$18,Datos!M$20,Datos!M$21,Datos!M$23,Datos!M$24,Datos!M$26,Datos!M$29,Datos!M$32,Tarifas!$H29,Tarifas!$I29,Tarifas!$J29,Datos!M$16,Tarifas!$K29,Datos!$B$4,Datos!$B$1,Datos!$B$2,Datos!$B$5,Tarifas!$M29,Tarifas!$N29,Tarifas!$O29,Tarifas!$P29,Tarifas!$Q29,Datos!$B$3,Datos!M$5)</f>
        <v>#NAME?</v>
      </c>
      <c r="O27" s="144" t="e">
        <f ca="1">FACTURA(ROW(), COLUMN(),Datos!N$9,Datos!N$10,Tarifas!$C29,Datos!N$11,Tarifas!$D29,Datos!N$12,Tarifas!$E29,Datos!N$13,Tarifas!$F29,Datos!N$14,Tarifas!$G29,Tarifas!$L29,Datos!N$17,Datos!N$18,Datos!N$20,Datos!N$21,Datos!N$23,Datos!N$24,Datos!N$26,Datos!N$29,Datos!N$32,Tarifas!$H29,Tarifas!$I29,Tarifas!$J29,Datos!N$16,Tarifas!$K29,Datos!$B$4,Datos!$B$1,Datos!$B$2,Datos!$B$5,Tarifas!$M29,Tarifas!$N29,Tarifas!$O29,Tarifas!$P29,Tarifas!$Q29,Datos!$B$3,Datos!N$5)</f>
        <v>#NAME?</v>
      </c>
      <c r="P27" s="144" t="e">
        <f ca="1">FACTURA(ROW(), COLUMN(),Datos!O$9,Datos!O$10,Tarifas!$C29,Datos!O$11,Tarifas!$D29,Datos!O$12,Tarifas!$E29,Datos!O$13,Tarifas!$F29,Datos!O$14,Tarifas!$G29,Tarifas!$L29,Datos!O$17,Datos!O$18,Datos!O$20,Datos!O$21,Datos!O$23,Datos!O$24,Datos!O$26,Datos!O$29,Datos!O$32,Tarifas!$H29,Tarifas!$I29,Tarifas!$J29,Datos!O$16,Tarifas!$K29,Datos!$B$4,Datos!$B$1,Datos!$B$2,Datos!$B$5,Tarifas!$M29,Tarifas!$N29,Tarifas!$O29,Tarifas!$P29,Tarifas!$Q29,Datos!$B$3,Datos!O$5)</f>
        <v>#NAME?</v>
      </c>
      <c r="Q27" s="88" t="str">
        <f>IF(Tarifas!R29="Sí","Sí","")</f>
        <v>Sí</v>
      </c>
    </row>
    <row r="28" spans="1:17">
      <c r="A28" s="154" t="str">
        <f>IF(Tarifas!A30="","",Tarifas!A30)</f>
        <v>Estabanell Energía</v>
      </c>
      <c r="B28" s="154" t="str">
        <f>IF(Tarifas!B30="","",Tarifas!B30)</f>
        <v>Plan Estable</v>
      </c>
      <c r="C28" s="197" t="e">
        <f t="shared" ca="1" si="0"/>
        <v>#NAME?</v>
      </c>
      <c r="D28" s="198" t="s">
        <v>639</v>
      </c>
      <c r="E28" s="144" t="e">
        <f ca="1">FACTURA(ROW(), COLUMN(),Datos!D$9,Datos!D$10,Tarifas!$C30,Datos!D$11,Tarifas!$D30,Datos!D$12,Tarifas!$E30,Datos!D$13,Tarifas!$F30,Datos!D$14,Tarifas!$G30,Tarifas!$L30,Datos!D$17,Datos!D$18,Datos!D$20,Datos!D$21,Datos!D$23,Datos!D$24,Datos!D$26,Datos!D$29,Datos!D$32,Tarifas!$H30,Tarifas!$I30,Tarifas!$J30,Datos!D$16,Tarifas!$K30,Datos!$B$4,Datos!$B$1,Datos!$B$2,Datos!$B$5,Tarifas!$M30,Tarifas!$N30,Tarifas!$O30,Tarifas!$P30,Tarifas!$Q30,Datos!$B$3,Datos!D$5)</f>
        <v>#NAME?</v>
      </c>
      <c r="F28" s="144" t="e">
        <f ca="1">FACTURA(ROW(), COLUMN(),Datos!E$9,Datos!E$10,Tarifas!$C30,Datos!E$11,Tarifas!$D30,Datos!E$12,Tarifas!$E30,Datos!E$13,Tarifas!$F30,Datos!E$14,Tarifas!$G30,Tarifas!$L30,Datos!E$17,Datos!E$18,Datos!E$20,Datos!E$21,Datos!E$23,Datos!E$24,Datos!E$26,Datos!E$29,Datos!E$32,Tarifas!$H30,Tarifas!$I30,Tarifas!$J30,Datos!E$16,Tarifas!$K30,Datos!$B$4,Datos!$B$1,Datos!$B$2,Datos!$B$5,Tarifas!$M30,Tarifas!$N30,Tarifas!$O30,Tarifas!$P30,Tarifas!$Q30,Datos!$B$3,Datos!E$5)</f>
        <v>#NAME?</v>
      </c>
      <c r="G28" s="144" t="e">
        <f ca="1">FACTURA(ROW(), COLUMN(),Datos!F$9,Datos!F$10,Tarifas!$C30,Datos!F$11,Tarifas!$D30,Datos!F$12,Tarifas!$E30,Datos!F$13,Tarifas!$F30,Datos!F$14,Tarifas!$G30,Tarifas!$L30,Datos!F$17,Datos!F$18,Datos!F$20,Datos!F$21,Datos!F$23,Datos!F$24,Datos!F$26,Datos!F$29,Datos!F$32,Tarifas!$H30,Tarifas!$I30,Tarifas!$J30,Datos!F$16,Tarifas!$K30,Datos!$B$4,Datos!$B$1,Datos!$B$2,Datos!$B$5,Tarifas!$M30,Tarifas!$N30,Tarifas!$O30,Tarifas!$P30,Tarifas!$Q30,Datos!$B$3,Datos!F$5)</f>
        <v>#NAME?</v>
      </c>
      <c r="H28" s="144" t="e">
        <f ca="1">FACTURA(ROW(), COLUMN(),Datos!G$9,Datos!G$10,Tarifas!$C30,Datos!G$11,Tarifas!$D30,Datos!G$12,Tarifas!$E30,Datos!G$13,Tarifas!$F30,Datos!G$14,Tarifas!$G30,Tarifas!$L30,Datos!G$17,Datos!G$18,Datos!G$20,Datos!G$21,Datos!G$23,Datos!G$24,Datos!G$26,Datos!G$29,Datos!G$32,Tarifas!$H30,Tarifas!$I30,Tarifas!$J30,Datos!G$16,Tarifas!$K30,Datos!$B$4,Datos!$B$1,Datos!$B$2,Datos!$B$5,Tarifas!$M30,Tarifas!$N30,Tarifas!$O30,Tarifas!$P30,Tarifas!$Q30,Datos!$B$3,Datos!G$5)</f>
        <v>#NAME?</v>
      </c>
      <c r="I28" s="144" t="e">
        <f ca="1">FACTURA(ROW(), COLUMN(),Datos!H$9,Datos!H$10,Tarifas!$C30,Datos!H$11,Tarifas!$D30,Datos!H$12,Tarifas!$E30,Datos!H$13,Tarifas!$F30,Datos!H$14,Tarifas!$G30,Tarifas!$L30,Datos!H$17,Datos!H$18,Datos!H$20,Datos!H$21,Datos!H$23,Datos!H$24,Datos!H$26,Datos!H$29,Datos!H$32,Tarifas!$H30,Tarifas!$I30,Tarifas!$J30,Datos!H$16,Tarifas!$K30,Datos!$B$4,Datos!$B$1,Datos!$B$2,Datos!$B$5,Tarifas!$M30,Tarifas!$N30,Tarifas!$O30,Tarifas!$P30,Tarifas!$Q30,Datos!$B$3,Datos!H$5)</f>
        <v>#NAME?</v>
      </c>
      <c r="J28" s="144" t="e">
        <f ca="1">FACTURA(ROW(), COLUMN(),Datos!I$9,Datos!I$10,Tarifas!$C30,Datos!I$11,Tarifas!$D30,Datos!I$12,Tarifas!$E30,Datos!I$13,Tarifas!$F30,Datos!I$14,Tarifas!$G30,Tarifas!$L30,Datos!I$17,Datos!I$18,Datos!I$20,Datos!I$21,Datos!I$23,Datos!I$24,Datos!I$26,Datos!I$29,Datos!I$32,Tarifas!$H30,Tarifas!$I30,Tarifas!$J30,Datos!I$16,Tarifas!$K30,Datos!$B$4,Datos!$B$1,Datos!$B$2,Datos!$B$5,Tarifas!$M30,Tarifas!$N30,Tarifas!$O30,Tarifas!$P30,Tarifas!$Q30,Datos!$B$3,Datos!I$5)</f>
        <v>#NAME?</v>
      </c>
      <c r="K28" s="144" t="e">
        <f ca="1">FACTURA(ROW(), COLUMN(),Datos!J$9,Datos!J$10,Tarifas!$C30,Datos!J$11,Tarifas!$D30,Datos!J$12,Tarifas!$E30,Datos!J$13,Tarifas!$F30,Datos!J$14,Tarifas!$G30,Tarifas!$L30,Datos!J$17,Datos!J$18,Datos!J$20,Datos!J$21,Datos!J$23,Datos!J$24,Datos!J$26,Datos!J$29,Datos!J$32,Tarifas!$H30,Tarifas!$I30,Tarifas!$J30,Datos!J$16,Tarifas!$K30,Datos!$B$4,Datos!$B$1,Datos!$B$2,Datos!$B$5,Tarifas!$M30,Tarifas!$N30,Tarifas!$O30,Tarifas!$P30,Tarifas!$Q30,Datos!$B$3,Datos!J$5)</f>
        <v>#NAME?</v>
      </c>
      <c r="L28" s="144" t="e">
        <f ca="1">FACTURA(ROW(), COLUMN(),Datos!K$9,Datos!K$10,Tarifas!$C30,Datos!K$11,Tarifas!$D30,Datos!K$12,Tarifas!$E30,Datos!K$13,Tarifas!$F30,Datos!K$14,Tarifas!$G30,Tarifas!$L30,Datos!K$17,Datos!K$18,Datos!K$20,Datos!K$21,Datos!K$23,Datos!K$24,Datos!K$26,Datos!K$29,Datos!K$32,Tarifas!$H30,Tarifas!$I30,Tarifas!$J30,Datos!K$16,Tarifas!$K30,Datos!$B$4,Datos!$B$1,Datos!$B$2,Datos!$B$5,Tarifas!$M30,Tarifas!$N30,Tarifas!$O30,Tarifas!$P30,Tarifas!$Q30,Datos!$B$3,Datos!K$5)</f>
        <v>#NAME?</v>
      </c>
      <c r="M28" s="144" t="e">
        <f ca="1">FACTURA(ROW(), COLUMN(),Datos!L$9,Datos!L$10,Tarifas!$C30,Datos!L$11,Tarifas!$D30,Datos!L$12,Tarifas!$E30,Datos!L$13,Tarifas!$F30,Datos!L$14,Tarifas!$G30,Tarifas!$L30,Datos!L$17,Datos!L$18,Datos!L$20,Datos!L$21,Datos!L$23,Datos!L$24,Datos!L$26,Datos!L$29,Datos!L$32,Tarifas!$H30,Tarifas!$I30,Tarifas!$J30,Datos!L$16,Tarifas!$K30,Datos!$B$4,Datos!$B$1,Datos!$B$2,Datos!$B$5,Tarifas!$M30,Tarifas!$N30,Tarifas!$O30,Tarifas!$P30,Tarifas!$Q30,Datos!$B$3,Datos!L$5)</f>
        <v>#NAME?</v>
      </c>
      <c r="N28" s="144" t="e">
        <f ca="1">FACTURA(ROW(), COLUMN(),Datos!M$9,Datos!M$10,Tarifas!$C30,Datos!M$11,Tarifas!$D30,Datos!M$12,Tarifas!$E30,Datos!M$13,Tarifas!$F30,Datos!M$14,Tarifas!$G30,Tarifas!$L30,Datos!M$17,Datos!M$18,Datos!M$20,Datos!M$21,Datos!M$23,Datos!M$24,Datos!M$26,Datos!M$29,Datos!M$32,Tarifas!$H30,Tarifas!$I30,Tarifas!$J30,Datos!M$16,Tarifas!$K30,Datos!$B$4,Datos!$B$1,Datos!$B$2,Datos!$B$5,Tarifas!$M30,Tarifas!$N30,Tarifas!$O30,Tarifas!$P30,Tarifas!$Q30,Datos!$B$3,Datos!M$5)</f>
        <v>#NAME?</v>
      </c>
      <c r="O28" s="144" t="e">
        <f ca="1">FACTURA(ROW(), COLUMN(),Datos!N$9,Datos!N$10,Tarifas!$C30,Datos!N$11,Tarifas!$D30,Datos!N$12,Tarifas!$E30,Datos!N$13,Tarifas!$F30,Datos!N$14,Tarifas!$G30,Tarifas!$L30,Datos!N$17,Datos!N$18,Datos!N$20,Datos!N$21,Datos!N$23,Datos!N$24,Datos!N$26,Datos!N$29,Datos!N$32,Tarifas!$H30,Tarifas!$I30,Tarifas!$J30,Datos!N$16,Tarifas!$K30,Datos!$B$4,Datos!$B$1,Datos!$B$2,Datos!$B$5,Tarifas!$M30,Tarifas!$N30,Tarifas!$O30,Tarifas!$P30,Tarifas!$Q30,Datos!$B$3,Datos!N$5)</f>
        <v>#NAME?</v>
      </c>
      <c r="P28" s="144" t="e">
        <f ca="1">FACTURA(ROW(), COLUMN(),Datos!O$9,Datos!O$10,Tarifas!$C30,Datos!O$11,Tarifas!$D30,Datos!O$12,Tarifas!$E30,Datos!O$13,Tarifas!$F30,Datos!O$14,Tarifas!$G30,Tarifas!$L30,Datos!O$17,Datos!O$18,Datos!O$20,Datos!O$21,Datos!O$23,Datos!O$24,Datos!O$26,Datos!O$29,Datos!O$32,Tarifas!$H30,Tarifas!$I30,Tarifas!$J30,Datos!O$16,Tarifas!$K30,Datos!$B$4,Datos!$B$1,Datos!$B$2,Datos!$B$5,Tarifas!$M30,Tarifas!$N30,Tarifas!$O30,Tarifas!$P30,Tarifas!$Q30,Datos!$B$3,Datos!O$5)</f>
        <v>#NAME?</v>
      </c>
      <c r="Q28" s="88" t="str">
        <f>IF(Tarifas!R30="Sí","Sí","")</f>
        <v>Sí</v>
      </c>
    </row>
    <row r="29" spans="1:17">
      <c r="A29" s="154" t="str">
        <f>IF(Tarifas!A31="","",Tarifas!A31)</f>
        <v>Estabanell Energía</v>
      </c>
      <c r="B29" s="154" t="str">
        <f>IF(Tarifas!B31="","",Tarifas!B31)</f>
        <v>Plan Tramo Ahorro</v>
      </c>
      <c r="C29" s="197" t="e">
        <f t="shared" ca="1" si="0"/>
        <v>#NAME?</v>
      </c>
      <c r="D29" s="198" t="s">
        <v>639</v>
      </c>
      <c r="E29" s="144" t="e">
        <f ca="1">FACTURA(ROW(), COLUMN(),Datos!D$9,Datos!D$10,Tarifas!$C31,Datos!D$11,Tarifas!$D31,Datos!D$12,Tarifas!$E31,Datos!D$13,Tarifas!$F31,Datos!D$14,Tarifas!$G31,Tarifas!$L31,Datos!D$17,Datos!D$18,Datos!D$20,Datos!D$21,Datos!D$23,Datos!D$24,Datos!D$26,Datos!D$29,Datos!D$32,Tarifas!$H31,Tarifas!$I31,Tarifas!$J31,Datos!D$16,Tarifas!$K31,Datos!$B$4,Datos!$B$1,Datos!$B$2,Datos!$B$5,Tarifas!$M31,Tarifas!$N31,Tarifas!$O31,Tarifas!$P31,Tarifas!$Q31,Datos!$B$3,Datos!D$5)</f>
        <v>#NAME?</v>
      </c>
      <c r="F29" s="144" t="e">
        <f ca="1">FACTURA(ROW(), COLUMN(),Datos!E$9,Datos!E$10,Tarifas!$C31,Datos!E$11,Tarifas!$D31,Datos!E$12,Tarifas!$E31,Datos!E$13,Tarifas!$F31,Datos!E$14,Tarifas!$G31,Tarifas!$L31,Datos!E$17,Datos!E$18,Datos!E$20,Datos!E$21,Datos!E$23,Datos!E$24,Datos!E$26,Datos!E$29,Datos!E$32,Tarifas!$H31,Tarifas!$I31,Tarifas!$J31,Datos!E$16,Tarifas!$K31,Datos!$B$4,Datos!$B$1,Datos!$B$2,Datos!$B$5,Tarifas!$M31,Tarifas!$N31,Tarifas!$O31,Tarifas!$P31,Tarifas!$Q31,Datos!$B$3,Datos!E$5)</f>
        <v>#NAME?</v>
      </c>
      <c r="G29" s="144" t="e">
        <f ca="1">FACTURA(ROW(), COLUMN(),Datos!F$9,Datos!F$10,Tarifas!$C31,Datos!F$11,Tarifas!$D31,Datos!F$12,Tarifas!$E31,Datos!F$13,Tarifas!$F31,Datos!F$14,Tarifas!$G31,Tarifas!$L31,Datos!F$17,Datos!F$18,Datos!F$20,Datos!F$21,Datos!F$23,Datos!F$24,Datos!F$26,Datos!F$29,Datos!F$32,Tarifas!$H31,Tarifas!$I31,Tarifas!$J31,Datos!F$16,Tarifas!$K31,Datos!$B$4,Datos!$B$1,Datos!$B$2,Datos!$B$5,Tarifas!$M31,Tarifas!$N31,Tarifas!$O31,Tarifas!$P31,Tarifas!$Q31,Datos!$B$3,Datos!F$5)</f>
        <v>#NAME?</v>
      </c>
      <c r="H29" s="144" t="e">
        <f ca="1">FACTURA(ROW(), COLUMN(),Datos!G$9,Datos!G$10,Tarifas!$C31,Datos!G$11,Tarifas!$D31,Datos!G$12,Tarifas!$E31,Datos!G$13,Tarifas!$F31,Datos!G$14,Tarifas!$G31,Tarifas!$L31,Datos!G$17,Datos!G$18,Datos!G$20,Datos!G$21,Datos!G$23,Datos!G$24,Datos!G$26,Datos!G$29,Datos!G$32,Tarifas!$H31,Tarifas!$I31,Tarifas!$J31,Datos!G$16,Tarifas!$K31,Datos!$B$4,Datos!$B$1,Datos!$B$2,Datos!$B$5,Tarifas!$M31,Tarifas!$N31,Tarifas!$O31,Tarifas!$P31,Tarifas!$Q31,Datos!$B$3,Datos!G$5)</f>
        <v>#NAME?</v>
      </c>
      <c r="I29" s="144" t="e">
        <f ca="1">FACTURA(ROW(), COLUMN(),Datos!H$9,Datos!H$10,Tarifas!$C31,Datos!H$11,Tarifas!$D31,Datos!H$12,Tarifas!$E31,Datos!H$13,Tarifas!$F31,Datos!H$14,Tarifas!$G31,Tarifas!$L31,Datos!H$17,Datos!H$18,Datos!H$20,Datos!H$21,Datos!H$23,Datos!H$24,Datos!H$26,Datos!H$29,Datos!H$32,Tarifas!$H31,Tarifas!$I31,Tarifas!$J31,Datos!H$16,Tarifas!$K31,Datos!$B$4,Datos!$B$1,Datos!$B$2,Datos!$B$5,Tarifas!$M31,Tarifas!$N31,Tarifas!$O31,Tarifas!$P31,Tarifas!$Q31,Datos!$B$3,Datos!H$5)</f>
        <v>#NAME?</v>
      </c>
      <c r="J29" s="144" t="e">
        <f ca="1">FACTURA(ROW(), COLUMN(),Datos!I$9,Datos!I$10,Tarifas!$C31,Datos!I$11,Tarifas!$D31,Datos!I$12,Tarifas!$E31,Datos!I$13,Tarifas!$F31,Datos!I$14,Tarifas!$G31,Tarifas!$L31,Datos!I$17,Datos!I$18,Datos!I$20,Datos!I$21,Datos!I$23,Datos!I$24,Datos!I$26,Datos!I$29,Datos!I$32,Tarifas!$H31,Tarifas!$I31,Tarifas!$J31,Datos!I$16,Tarifas!$K31,Datos!$B$4,Datos!$B$1,Datos!$B$2,Datos!$B$5,Tarifas!$M31,Tarifas!$N31,Tarifas!$O31,Tarifas!$P31,Tarifas!$Q31,Datos!$B$3,Datos!I$5)</f>
        <v>#NAME?</v>
      </c>
      <c r="K29" s="144" t="e">
        <f ca="1">FACTURA(ROW(), COLUMN(),Datos!J$9,Datos!J$10,Tarifas!$C31,Datos!J$11,Tarifas!$D31,Datos!J$12,Tarifas!$E31,Datos!J$13,Tarifas!$F31,Datos!J$14,Tarifas!$G31,Tarifas!$L31,Datos!J$17,Datos!J$18,Datos!J$20,Datos!J$21,Datos!J$23,Datos!J$24,Datos!J$26,Datos!J$29,Datos!J$32,Tarifas!$H31,Tarifas!$I31,Tarifas!$J31,Datos!J$16,Tarifas!$K31,Datos!$B$4,Datos!$B$1,Datos!$B$2,Datos!$B$5,Tarifas!$M31,Tarifas!$N31,Tarifas!$O31,Tarifas!$P31,Tarifas!$Q31,Datos!$B$3,Datos!J$5)</f>
        <v>#NAME?</v>
      </c>
      <c r="L29" s="144" t="e">
        <f ca="1">FACTURA(ROW(), COLUMN(),Datos!K$9,Datos!K$10,Tarifas!$C31,Datos!K$11,Tarifas!$D31,Datos!K$12,Tarifas!$E31,Datos!K$13,Tarifas!$F31,Datos!K$14,Tarifas!$G31,Tarifas!$L31,Datos!K$17,Datos!K$18,Datos!K$20,Datos!K$21,Datos!K$23,Datos!K$24,Datos!K$26,Datos!K$29,Datos!K$32,Tarifas!$H31,Tarifas!$I31,Tarifas!$J31,Datos!K$16,Tarifas!$K31,Datos!$B$4,Datos!$B$1,Datos!$B$2,Datos!$B$5,Tarifas!$M31,Tarifas!$N31,Tarifas!$O31,Tarifas!$P31,Tarifas!$Q31,Datos!$B$3,Datos!K$5)</f>
        <v>#NAME?</v>
      </c>
      <c r="M29" s="144" t="e">
        <f ca="1">FACTURA(ROW(), COLUMN(),Datos!L$9,Datos!L$10,Tarifas!$C31,Datos!L$11,Tarifas!$D31,Datos!L$12,Tarifas!$E31,Datos!L$13,Tarifas!$F31,Datos!L$14,Tarifas!$G31,Tarifas!$L31,Datos!L$17,Datos!L$18,Datos!L$20,Datos!L$21,Datos!L$23,Datos!L$24,Datos!L$26,Datos!L$29,Datos!L$32,Tarifas!$H31,Tarifas!$I31,Tarifas!$J31,Datos!L$16,Tarifas!$K31,Datos!$B$4,Datos!$B$1,Datos!$B$2,Datos!$B$5,Tarifas!$M31,Tarifas!$N31,Tarifas!$O31,Tarifas!$P31,Tarifas!$Q31,Datos!$B$3,Datos!L$5)</f>
        <v>#NAME?</v>
      </c>
      <c r="N29" s="144" t="e">
        <f ca="1">FACTURA(ROW(), COLUMN(),Datos!M$9,Datos!M$10,Tarifas!$C31,Datos!M$11,Tarifas!$D31,Datos!M$12,Tarifas!$E31,Datos!M$13,Tarifas!$F31,Datos!M$14,Tarifas!$G31,Tarifas!$L31,Datos!M$17,Datos!M$18,Datos!M$20,Datos!M$21,Datos!M$23,Datos!M$24,Datos!M$26,Datos!M$29,Datos!M$32,Tarifas!$H31,Tarifas!$I31,Tarifas!$J31,Datos!M$16,Tarifas!$K31,Datos!$B$4,Datos!$B$1,Datos!$B$2,Datos!$B$5,Tarifas!$M31,Tarifas!$N31,Tarifas!$O31,Tarifas!$P31,Tarifas!$Q31,Datos!$B$3,Datos!M$5)</f>
        <v>#NAME?</v>
      </c>
      <c r="O29" s="144" t="e">
        <f ca="1">FACTURA(ROW(), COLUMN(),Datos!N$9,Datos!N$10,Tarifas!$C31,Datos!N$11,Tarifas!$D31,Datos!N$12,Tarifas!$E31,Datos!N$13,Tarifas!$F31,Datos!N$14,Tarifas!$G31,Tarifas!$L31,Datos!N$17,Datos!N$18,Datos!N$20,Datos!N$21,Datos!N$23,Datos!N$24,Datos!N$26,Datos!N$29,Datos!N$32,Tarifas!$H31,Tarifas!$I31,Tarifas!$J31,Datos!N$16,Tarifas!$K31,Datos!$B$4,Datos!$B$1,Datos!$B$2,Datos!$B$5,Tarifas!$M31,Tarifas!$N31,Tarifas!$O31,Tarifas!$P31,Tarifas!$Q31,Datos!$B$3,Datos!N$5)</f>
        <v>#NAME?</v>
      </c>
      <c r="P29" s="144" t="e">
        <f ca="1">FACTURA(ROW(), COLUMN(),Datos!O$9,Datos!O$10,Tarifas!$C31,Datos!O$11,Tarifas!$D31,Datos!O$12,Tarifas!$E31,Datos!O$13,Tarifas!$F31,Datos!O$14,Tarifas!$G31,Tarifas!$L31,Datos!O$17,Datos!O$18,Datos!O$20,Datos!O$21,Datos!O$23,Datos!O$24,Datos!O$26,Datos!O$29,Datos!O$32,Tarifas!$H31,Tarifas!$I31,Tarifas!$J31,Datos!O$16,Tarifas!$K31,Datos!$B$4,Datos!$B$1,Datos!$B$2,Datos!$B$5,Tarifas!$M31,Tarifas!$N31,Tarifas!$O31,Tarifas!$P31,Tarifas!$Q31,Datos!$B$3,Datos!O$5)</f>
        <v>#NAME?</v>
      </c>
      <c r="Q29" s="88" t="str">
        <f>IF(Tarifas!R31="Sí","Sí","")</f>
        <v>Sí</v>
      </c>
    </row>
    <row r="30" spans="1:17">
      <c r="A30" s="154" t="str">
        <f>IF(Tarifas!A32="","",Tarifas!A32)</f>
        <v>Estabanell Energía</v>
      </c>
      <c r="B30" s="154" t="str">
        <f>IF(Tarifas!B32="","",Tarifas!B32)</f>
        <v>Plan Vehículo Eléctrico</v>
      </c>
      <c r="C30" s="197" t="e">
        <f t="shared" ca="1" si="0"/>
        <v>#NAME?</v>
      </c>
      <c r="D30" s="198" t="s">
        <v>639</v>
      </c>
      <c r="E30" s="144" t="e">
        <f ca="1">FACTURA(ROW(), COLUMN(),Datos!D$9,Datos!D$10,Tarifas!$C32,Datos!D$11,Tarifas!$D32,Datos!D$12,Tarifas!$E32,Datos!D$13,Tarifas!$F32,Datos!D$14,Tarifas!$G32,Tarifas!$L32,Datos!D$17,Datos!D$18,Datos!D$20,Datos!D$21,Datos!D$23,Datos!D$24,Datos!D$26,Datos!D$29,Datos!D$32,Tarifas!$H32,Tarifas!$I32,Tarifas!$J32,Datos!D$16,Tarifas!$K32,Datos!$B$4,Datos!$B$1,Datos!$B$2,Datos!$B$5,Tarifas!$M32,Tarifas!$N32,Tarifas!$O32,Tarifas!$P32,Tarifas!$Q32,Datos!$B$3,Datos!D$5)</f>
        <v>#NAME?</v>
      </c>
      <c r="F30" s="144" t="e">
        <f ca="1">FACTURA(ROW(), COLUMN(),Datos!E$9,Datos!E$10,Tarifas!$C32,Datos!E$11,Tarifas!$D32,Datos!E$12,Tarifas!$E32,Datos!E$13,Tarifas!$F32,Datos!E$14,Tarifas!$G32,Tarifas!$L32,Datos!E$17,Datos!E$18,Datos!E$20,Datos!E$21,Datos!E$23,Datos!E$24,Datos!E$26,Datos!E$29,Datos!E$32,Tarifas!$H32,Tarifas!$I32,Tarifas!$J32,Datos!E$16,Tarifas!$K32,Datos!$B$4,Datos!$B$1,Datos!$B$2,Datos!$B$5,Tarifas!$M32,Tarifas!$N32,Tarifas!$O32,Tarifas!$P32,Tarifas!$Q32,Datos!$B$3,Datos!E$5)</f>
        <v>#NAME?</v>
      </c>
      <c r="G30" s="144" t="e">
        <f ca="1">FACTURA(ROW(), COLUMN(),Datos!F$9,Datos!F$10,Tarifas!$C32,Datos!F$11,Tarifas!$D32,Datos!F$12,Tarifas!$E32,Datos!F$13,Tarifas!$F32,Datos!F$14,Tarifas!$G32,Tarifas!$L32,Datos!F$17,Datos!F$18,Datos!F$20,Datos!F$21,Datos!F$23,Datos!F$24,Datos!F$26,Datos!F$29,Datos!F$32,Tarifas!$H32,Tarifas!$I32,Tarifas!$J32,Datos!F$16,Tarifas!$K32,Datos!$B$4,Datos!$B$1,Datos!$B$2,Datos!$B$5,Tarifas!$M32,Tarifas!$N32,Tarifas!$O32,Tarifas!$P32,Tarifas!$Q32,Datos!$B$3,Datos!F$5)</f>
        <v>#NAME?</v>
      </c>
      <c r="H30" s="144" t="e">
        <f ca="1">FACTURA(ROW(), COLUMN(),Datos!G$9,Datos!G$10,Tarifas!$C32,Datos!G$11,Tarifas!$D32,Datos!G$12,Tarifas!$E32,Datos!G$13,Tarifas!$F32,Datos!G$14,Tarifas!$G32,Tarifas!$L32,Datos!G$17,Datos!G$18,Datos!G$20,Datos!G$21,Datos!G$23,Datos!G$24,Datos!G$26,Datos!G$29,Datos!G$32,Tarifas!$H32,Tarifas!$I32,Tarifas!$J32,Datos!G$16,Tarifas!$K32,Datos!$B$4,Datos!$B$1,Datos!$B$2,Datos!$B$5,Tarifas!$M32,Tarifas!$N32,Tarifas!$O32,Tarifas!$P32,Tarifas!$Q32,Datos!$B$3,Datos!G$5)</f>
        <v>#NAME?</v>
      </c>
      <c r="I30" s="144" t="e">
        <f ca="1">FACTURA(ROW(), COLUMN(),Datos!H$9,Datos!H$10,Tarifas!$C32,Datos!H$11,Tarifas!$D32,Datos!H$12,Tarifas!$E32,Datos!H$13,Tarifas!$F32,Datos!H$14,Tarifas!$G32,Tarifas!$L32,Datos!H$17,Datos!H$18,Datos!H$20,Datos!H$21,Datos!H$23,Datos!H$24,Datos!H$26,Datos!H$29,Datos!H$32,Tarifas!$H32,Tarifas!$I32,Tarifas!$J32,Datos!H$16,Tarifas!$K32,Datos!$B$4,Datos!$B$1,Datos!$B$2,Datos!$B$5,Tarifas!$M32,Tarifas!$N32,Tarifas!$O32,Tarifas!$P32,Tarifas!$Q32,Datos!$B$3,Datos!H$5)</f>
        <v>#NAME?</v>
      </c>
      <c r="J30" s="144" t="e">
        <f ca="1">FACTURA(ROW(), COLUMN(),Datos!I$9,Datos!I$10,Tarifas!$C32,Datos!I$11,Tarifas!$D32,Datos!I$12,Tarifas!$E32,Datos!I$13,Tarifas!$F32,Datos!I$14,Tarifas!$G32,Tarifas!$L32,Datos!I$17,Datos!I$18,Datos!I$20,Datos!I$21,Datos!I$23,Datos!I$24,Datos!I$26,Datos!I$29,Datos!I$32,Tarifas!$H32,Tarifas!$I32,Tarifas!$J32,Datos!I$16,Tarifas!$K32,Datos!$B$4,Datos!$B$1,Datos!$B$2,Datos!$B$5,Tarifas!$M32,Tarifas!$N32,Tarifas!$O32,Tarifas!$P32,Tarifas!$Q32,Datos!$B$3,Datos!I$5)</f>
        <v>#NAME?</v>
      </c>
      <c r="K30" s="144" t="e">
        <f ca="1">FACTURA(ROW(), COLUMN(),Datos!J$9,Datos!J$10,Tarifas!$C32,Datos!J$11,Tarifas!$D32,Datos!J$12,Tarifas!$E32,Datos!J$13,Tarifas!$F32,Datos!J$14,Tarifas!$G32,Tarifas!$L32,Datos!J$17,Datos!J$18,Datos!J$20,Datos!J$21,Datos!J$23,Datos!J$24,Datos!J$26,Datos!J$29,Datos!J$32,Tarifas!$H32,Tarifas!$I32,Tarifas!$J32,Datos!J$16,Tarifas!$K32,Datos!$B$4,Datos!$B$1,Datos!$B$2,Datos!$B$5,Tarifas!$M32,Tarifas!$N32,Tarifas!$O32,Tarifas!$P32,Tarifas!$Q32,Datos!$B$3,Datos!J$5)</f>
        <v>#NAME?</v>
      </c>
      <c r="L30" s="144" t="e">
        <f ca="1">FACTURA(ROW(), COLUMN(),Datos!K$9,Datos!K$10,Tarifas!$C32,Datos!K$11,Tarifas!$D32,Datos!K$12,Tarifas!$E32,Datos!K$13,Tarifas!$F32,Datos!K$14,Tarifas!$G32,Tarifas!$L32,Datos!K$17,Datos!K$18,Datos!K$20,Datos!K$21,Datos!K$23,Datos!K$24,Datos!K$26,Datos!K$29,Datos!K$32,Tarifas!$H32,Tarifas!$I32,Tarifas!$J32,Datos!K$16,Tarifas!$K32,Datos!$B$4,Datos!$B$1,Datos!$B$2,Datos!$B$5,Tarifas!$M32,Tarifas!$N32,Tarifas!$O32,Tarifas!$P32,Tarifas!$Q32,Datos!$B$3,Datos!K$5)</f>
        <v>#NAME?</v>
      </c>
      <c r="M30" s="144" t="e">
        <f ca="1">FACTURA(ROW(), COLUMN(),Datos!L$9,Datos!L$10,Tarifas!$C32,Datos!L$11,Tarifas!$D32,Datos!L$12,Tarifas!$E32,Datos!L$13,Tarifas!$F32,Datos!L$14,Tarifas!$G32,Tarifas!$L32,Datos!L$17,Datos!L$18,Datos!L$20,Datos!L$21,Datos!L$23,Datos!L$24,Datos!L$26,Datos!L$29,Datos!L$32,Tarifas!$H32,Tarifas!$I32,Tarifas!$J32,Datos!L$16,Tarifas!$K32,Datos!$B$4,Datos!$B$1,Datos!$B$2,Datos!$B$5,Tarifas!$M32,Tarifas!$N32,Tarifas!$O32,Tarifas!$P32,Tarifas!$Q32,Datos!$B$3,Datos!L$5)</f>
        <v>#NAME?</v>
      </c>
      <c r="N30" s="144" t="e">
        <f ca="1">FACTURA(ROW(), COLUMN(),Datos!M$9,Datos!M$10,Tarifas!$C32,Datos!M$11,Tarifas!$D32,Datos!M$12,Tarifas!$E32,Datos!M$13,Tarifas!$F32,Datos!M$14,Tarifas!$G32,Tarifas!$L32,Datos!M$17,Datos!M$18,Datos!M$20,Datos!M$21,Datos!M$23,Datos!M$24,Datos!M$26,Datos!M$29,Datos!M$32,Tarifas!$H32,Tarifas!$I32,Tarifas!$J32,Datos!M$16,Tarifas!$K32,Datos!$B$4,Datos!$B$1,Datos!$B$2,Datos!$B$5,Tarifas!$M32,Tarifas!$N32,Tarifas!$O32,Tarifas!$P32,Tarifas!$Q32,Datos!$B$3,Datos!M$5)</f>
        <v>#NAME?</v>
      </c>
      <c r="O30" s="144" t="e">
        <f ca="1">FACTURA(ROW(), COLUMN(),Datos!N$9,Datos!N$10,Tarifas!$C32,Datos!N$11,Tarifas!$D32,Datos!N$12,Tarifas!$E32,Datos!N$13,Tarifas!$F32,Datos!N$14,Tarifas!$G32,Tarifas!$L32,Datos!N$17,Datos!N$18,Datos!N$20,Datos!N$21,Datos!N$23,Datos!N$24,Datos!N$26,Datos!N$29,Datos!N$32,Tarifas!$H32,Tarifas!$I32,Tarifas!$J32,Datos!N$16,Tarifas!$K32,Datos!$B$4,Datos!$B$1,Datos!$B$2,Datos!$B$5,Tarifas!$M32,Tarifas!$N32,Tarifas!$O32,Tarifas!$P32,Tarifas!$Q32,Datos!$B$3,Datos!N$5)</f>
        <v>#NAME?</v>
      </c>
      <c r="P30" s="144" t="e">
        <f ca="1">FACTURA(ROW(), COLUMN(),Datos!O$9,Datos!O$10,Tarifas!$C32,Datos!O$11,Tarifas!$D32,Datos!O$12,Tarifas!$E32,Datos!O$13,Tarifas!$F32,Datos!O$14,Tarifas!$G32,Tarifas!$L32,Datos!O$17,Datos!O$18,Datos!O$20,Datos!O$21,Datos!O$23,Datos!O$24,Datos!O$26,Datos!O$29,Datos!O$32,Tarifas!$H32,Tarifas!$I32,Tarifas!$J32,Datos!O$16,Tarifas!$K32,Datos!$B$4,Datos!$B$1,Datos!$B$2,Datos!$B$5,Tarifas!$M32,Tarifas!$N32,Tarifas!$O32,Tarifas!$P32,Tarifas!$Q32,Datos!$B$3,Datos!O$5)</f>
        <v>#NAME?</v>
      </c>
      <c r="Q30" s="88" t="str">
        <f>IF(Tarifas!R32="Sí","Sí","")</f>
        <v>Sí</v>
      </c>
    </row>
    <row r="31" spans="1:17">
      <c r="A31" s="154" t="str">
        <f>IF(Tarifas!A33="","",Tarifas!A33)</f>
        <v>Gana Energía</v>
      </c>
      <c r="B31" s="154" t="str">
        <f>IF(Tarifas!B33="","",Tarifas!B33)</f>
        <v>2.0TD Precio estable</v>
      </c>
      <c r="C31" s="197" t="e">
        <f t="shared" ca="1" si="0"/>
        <v>#NAME?</v>
      </c>
      <c r="D31" s="198" t="s">
        <v>639</v>
      </c>
      <c r="E31" s="144" t="e">
        <f ca="1">FACTURA(ROW(), COLUMN(),Datos!D$9,Datos!D$10,Tarifas!$C33,Datos!D$11,Tarifas!$D33,Datos!D$12,Tarifas!$E33,Datos!D$13,Tarifas!$F33,Datos!D$14,Tarifas!$G33,Tarifas!$L33,Datos!D$17,Datos!D$18,Datos!D$20,Datos!D$21,Datos!D$23,Datos!D$24,Datos!D$26,Datos!D$29,Datos!D$32,Tarifas!$H33,Tarifas!$I33,Tarifas!$J33,Datos!D$16,Tarifas!$K33,Datos!$B$4,Datos!$B$1,Datos!$B$2,Datos!$B$5,Tarifas!$M33,Tarifas!$N33,Tarifas!$O33,Tarifas!$P33,Tarifas!$Q33,Datos!$B$3,Datos!D$5)</f>
        <v>#NAME?</v>
      </c>
      <c r="F31" s="144" t="e">
        <f ca="1">FACTURA(ROW(), COLUMN(),Datos!E$9,Datos!E$10,Tarifas!$C33,Datos!E$11,Tarifas!$D33,Datos!E$12,Tarifas!$E33,Datos!E$13,Tarifas!$F33,Datos!E$14,Tarifas!$G33,Tarifas!$L33,Datos!E$17,Datos!E$18,Datos!E$20,Datos!E$21,Datos!E$23,Datos!E$24,Datos!E$26,Datos!E$29,Datos!E$32,Tarifas!$H33,Tarifas!$I33,Tarifas!$J33,Datos!E$16,Tarifas!$K33,Datos!$B$4,Datos!$B$1,Datos!$B$2,Datos!$B$5,Tarifas!$M33,Tarifas!$N33,Tarifas!$O33,Tarifas!$P33,Tarifas!$Q33,Datos!$B$3,Datos!E$5)</f>
        <v>#NAME?</v>
      </c>
      <c r="G31" s="144" t="e">
        <f ca="1">FACTURA(ROW(), COLUMN(),Datos!F$9,Datos!F$10,Tarifas!$C33,Datos!F$11,Tarifas!$D33,Datos!F$12,Tarifas!$E33,Datos!F$13,Tarifas!$F33,Datos!F$14,Tarifas!$G33,Tarifas!$L33,Datos!F$17,Datos!F$18,Datos!F$20,Datos!F$21,Datos!F$23,Datos!F$24,Datos!F$26,Datos!F$29,Datos!F$32,Tarifas!$H33,Tarifas!$I33,Tarifas!$J33,Datos!F$16,Tarifas!$K33,Datos!$B$4,Datos!$B$1,Datos!$B$2,Datos!$B$5,Tarifas!$M33,Tarifas!$N33,Tarifas!$O33,Tarifas!$P33,Tarifas!$Q33,Datos!$B$3,Datos!F$5)</f>
        <v>#NAME?</v>
      </c>
      <c r="H31" s="144" t="e">
        <f ca="1">FACTURA(ROW(), COLUMN(),Datos!G$9,Datos!G$10,Tarifas!$C33,Datos!G$11,Tarifas!$D33,Datos!G$12,Tarifas!$E33,Datos!G$13,Tarifas!$F33,Datos!G$14,Tarifas!$G33,Tarifas!$L33,Datos!G$17,Datos!G$18,Datos!G$20,Datos!G$21,Datos!G$23,Datos!G$24,Datos!G$26,Datos!G$29,Datos!G$32,Tarifas!$H33,Tarifas!$I33,Tarifas!$J33,Datos!G$16,Tarifas!$K33,Datos!$B$4,Datos!$B$1,Datos!$B$2,Datos!$B$5,Tarifas!$M33,Tarifas!$N33,Tarifas!$O33,Tarifas!$P33,Tarifas!$Q33,Datos!$B$3,Datos!G$5)</f>
        <v>#NAME?</v>
      </c>
      <c r="I31" s="144" t="e">
        <f ca="1">FACTURA(ROW(), COLUMN(),Datos!H$9,Datos!H$10,Tarifas!$C33,Datos!H$11,Tarifas!$D33,Datos!H$12,Tarifas!$E33,Datos!H$13,Tarifas!$F33,Datos!H$14,Tarifas!$G33,Tarifas!$L33,Datos!H$17,Datos!H$18,Datos!H$20,Datos!H$21,Datos!H$23,Datos!H$24,Datos!H$26,Datos!H$29,Datos!H$32,Tarifas!$H33,Tarifas!$I33,Tarifas!$J33,Datos!H$16,Tarifas!$K33,Datos!$B$4,Datos!$B$1,Datos!$B$2,Datos!$B$5,Tarifas!$M33,Tarifas!$N33,Tarifas!$O33,Tarifas!$P33,Tarifas!$Q33,Datos!$B$3,Datos!H$5)</f>
        <v>#NAME?</v>
      </c>
      <c r="J31" s="144" t="e">
        <f ca="1">FACTURA(ROW(), COLUMN(),Datos!I$9,Datos!I$10,Tarifas!$C33,Datos!I$11,Tarifas!$D33,Datos!I$12,Tarifas!$E33,Datos!I$13,Tarifas!$F33,Datos!I$14,Tarifas!$G33,Tarifas!$L33,Datos!I$17,Datos!I$18,Datos!I$20,Datos!I$21,Datos!I$23,Datos!I$24,Datos!I$26,Datos!I$29,Datos!I$32,Tarifas!$H33,Tarifas!$I33,Tarifas!$J33,Datos!I$16,Tarifas!$K33,Datos!$B$4,Datos!$B$1,Datos!$B$2,Datos!$B$5,Tarifas!$M33,Tarifas!$N33,Tarifas!$O33,Tarifas!$P33,Tarifas!$Q33,Datos!$B$3,Datos!I$5)</f>
        <v>#NAME?</v>
      </c>
      <c r="K31" s="144" t="e">
        <f ca="1">FACTURA(ROW(), COLUMN(),Datos!J$9,Datos!J$10,Tarifas!$C33,Datos!J$11,Tarifas!$D33,Datos!J$12,Tarifas!$E33,Datos!J$13,Tarifas!$F33,Datos!J$14,Tarifas!$G33,Tarifas!$L33,Datos!J$17,Datos!J$18,Datos!J$20,Datos!J$21,Datos!J$23,Datos!J$24,Datos!J$26,Datos!J$29,Datos!J$32,Tarifas!$H33,Tarifas!$I33,Tarifas!$J33,Datos!J$16,Tarifas!$K33,Datos!$B$4,Datos!$B$1,Datos!$B$2,Datos!$B$5,Tarifas!$M33,Tarifas!$N33,Tarifas!$O33,Tarifas!$P33,Tarifas!$Q33,Datos!$B$3,Datos!J$5)</f>
        <v>#NAME?</v>
      </c>
      <c r="L31" s="144" t="e">
        <f ca="1">FACTURA(ROW(), COLUMN(),Datos!K$9,Datos!K$10,Tarifas!$C33,Datos!K$11,Tarifas!$D33,Datos!K$12,Tarifas!$E33,Datos!K$13,Tarifas!$F33,Datos!K$14,Tarifas!$G33,Tarifas!$L33,Datos!K$17,Datos!K$18,Datos!K$20,Datos!K$21,Datos!K$23,Datos!K$24,Datos!K$26,Datos!K$29,Datos!K$32,Tarifas!$H33,Tarifas!$I33,Tarifas!$J33,Datos!K$16,Tarifas!$K33,Datos!$B$4,Datos!$B$1,Datos!$B$2,Datos!$B$5,Tarifas!$M33,Tarifas!$N33,Tarifas!$O33,Tarifas!$P33,Tarifas!$Q33,Datos!$B$3,Datos!K$5)</f>
        <v>#NAME?</v>
      </c>
      <c r="M31" s="144" t="e">
        <f ca="1">FACTURA(ROW(), COLUMN(),Datos!L$9,Datos!L$10,Tarifas!$C33,Datos!L$11,Tarifas!$D33,Datos!L$12,Tarifas!$E33,Datos!L$13,Tarifas!$F33,Datos!L$14,Tarifas!$G33,Tarifas!$L33,Datos!L$17,Datos!L$18,Datos!L$20,Datos!L$21,Datos!L$23,Datos!L$24,Datos!L$26,Datos!L$29,Datos!L$32,Tarifas!$H33,Tarifas!$I33,Tarifas!$J33,Datos!L$16,Tarifas!$K33,Datos!$B$4,Datos!$B$1,Datos!$B$2,Datos!$B$5,Tarifas!$M33,Tarifas!$N33,Tarifas!$O33,Tarifas!$P33,Tarifas!$Q33,Datos!$B$3,Datos!L$5)</f>
        <v>#NAME?</v>
      </c>
      <c r="N31" s="144" t="e">
        <f ca="1">FACTURA(ROW(), COLUMN(),Datos!M$9,Datos!M$10,Tarifas!$C33,Datos!M$11,Tarifas!$D33,Datos!M$12,Tarifas!$E33,Datos!M$13,Tarifas!$F33,Datos!M$14,Tarifas!$G33,Tarifas!$L33,Datos!M$17,Datos!M$18,Datos!M$20,Datos!M$21,Datos!M$23,Datos!M$24,Datos!M$26,Datos!M$29,Datos!M$32,Tarifas!$H33,Tarifas!$I33,Tarifas!$J33,Datos!M$16,Tarifas!$K33,Datos!$B$4,Datos!$B$1,Datos!$B$2,Datos!$B$5,Tarifas!$M33,Tarifas!$N33,Tarifas!$O33,Tarifas!$P33,Tarifas!$Q33,Datos!$B$3,Datos!M$5)</f>
        <v>#NAME?</v>
      </c>
      <c r="O31" s="144" t="e">
        <f ca="1">FACTURA(ROW(), COLUMN(),Datos!N$9,Datos!N$10,Tarifas!$C33,Datos!N$11,Tarifas!$D33,Datos!N$12,Tarifas!$E33,Datos!N$13,Tarifas!$F33,Datos!N$14,Tarifas!$G33,Tarifas!$L33,Datos!N$17,Datos!N$18,Datos!N$20,Datos!N$21,Datos!N$23,Datos!N$24,Datos!N$26,Datos!N$29,Datos!N$32,Tarifas!$H33,Tarifas!$I33,Tarifas!$J33,Datos!N$16,Tarifas!$K33,Datos!$B$4,Datos!$B$1,Datos!$B$2,Datos!$B$5,Tarifas!$M33,Tarifas!$N33,Tarifas!$O33,Tarifas!$P33,Tarifas!$Q33,Datos!$B$3,Datos!N$5)</f>
        <v>#NAME?</v>
      </c>
      <c r="P31" s="144" t="e">
        <f ca="1">FACTURA(ROW(), COLUMN(),Datos!O$9,Datos!O$10,Tarifas!$C33,Datos!O$11,Tarifas!$D33,Datos!O$12,Tarifas!$E33,Datos!O$13,Tarifas!$F33,Datos!O$14,Tarifas!$G33,Tarifas!$L33,Datos!O$17,Datos!O$18,Datos!O$20,Datos!O$21,Datos!O$23,Datos!O$24,Datos!O$26,Datos!O$29,Datos!O$32,Tarifas!$H33,Tarifas!$I33,Tarifas!$J33,Datos!O$16,Tarifas!$K33,Datos!$B$4,Datos!$B$1,Datos!$B$2,Datos!$B$5,Tarifas!$M33,Tarifas!$N33,Tarifas!$O33,Tarifas!$P33,Tarifas!$Q33,Datos!$B$3,Datos!O$5)</f>
        <v>#NAME?</v>
      </c>
      <c r="Q31" s="88" t="str">
        <f>IF(Tarifas!R33="Sí","Sí","")</f>
        <v>Sí</v>
      </c>
    </row>
    <row r="32" spans="1:17">
      <c r="A32" s="154" t="str">
        <f>IF(Tarifas!A34="","",Tarifas!A34)</f>
        <v>Gana Energía</v>
      </c>
      <c r="B32" s="154" t="str">
        <f>IF(Tarifas!B34="","",Tarifas!B34)</f>
        <v>2.0TD Online</v>
      </c>
      <c r="C32" s="197" t="e">
        <f t="shared" ca="1" si="0"/>
        <v>#NAME?</v>
      </c>
      <c r="D32" s="198" t="s">
        <v>639</v>
      </c>
      <c r="E32" s="144" t="e">
        <f ca="1">FACTURA(ROW(), COLUMN(),Datos!D$9,Datos!D$10,Tarifas!$C34,Datos!D$11,Tarifas!$D34,Datos!D$12,Tarifas!$E34,Datos!D$13,Tarifas!$F34,Datos!D$14,Tarifas!$G34,Tarifas!$L34,Datos!D$17,Datos!D$18,Datos!D$20,Datos!D$21,Datos!D$23,Datos!D$24,Datos!D$26,Datos!D$29,Datos!D$32,Tarifas!$H34,Tarifas!$I34,Tarifas!$J34,Datos!D$16,Tarifas!$K34,Datos!$B$4,Datos!$B$1,Datos!$B$2,Datos!$B$5,Tarifas!$M34,Tarifas!$N34,Tarifas!$O34,Tarifas!$P34,Tarifas!$Q34,Datos!$B$3,Datos!D$5)</f>
        <v>#NAME?</v>
      </c>
      <c r="F32" s="144" t="e">
        <f ca="1">FACTURA(ROW(), COLUMN(),Datos!E$9,Datos!E$10,Tarifas!$C34,Datos!E$11,Tarifas!$D34,Datos!E$12,Tarifas!$E34,Datos!E$13,Tarifas!$F34,Datos!E$14,Tarifas!$G34,Tarifas!$L34,Datos!E$17,Datos!E$18,Datos!E$20,Datos!E$21,Datos!E$23,Datos!E$24,Datos!E$26,Datos!E$29,Datos!E$32,Tarifas!$H34,Tarifas!$I34,Tarifas!$J34,Datos!E$16,Tarifas!$K34,Datos!$B$4,Datos!$B$1,Datos!$B$2,Datos!$B$5,Tarifas!$M34,Tarifas!$N34,Tarifas!$O34,Tarifas!$P34,Tarifas!$Q34,Datos!$B$3,Datos!E$5)</f>
        <v>#NAME?</v>
      </c>
      <c r="G32" s="144" t="e">
        <f ca="1">FACTURA(ROW(), COLUMN(),Datos!F$9,Datos!F$10,Tarifas!$C34,Datos!F$11,Tarifas!$D34,Datos!F$12,Tarifas!$E34,Datos!F$13,Tarifas!$F34,Datos!F$14,Tarifas!$G34,Tarifas!$L34,Datos!F$17,Datos!F$18,Datos!F$20,Datos!F$21,Datos!F$23,Datos!F$24,Datos!F$26,Datos!F$29,Datos!F$32,Tarifas!$H34,Tarifas!$I34,Tarifas!$J34,Datos!F$16,Tarifas!$K34,Datos!$B$4,Datos!$B$1,Datos!$B$2,Datos!$B$5,Tarifas!$M34,Tarifas!$N34,Tarifas!$O34,Tarifas!$P34,Tarifas!$Q34,Datos!$B$3,Datos!F$5)</f>
        <v>#NAME?</v>
      </c>
      <c r="H32" s="144" t="e">
        <f ca="1">FACTURA(ROW(), COLUMN(),Datos!G$9,Datos!G$10,Tarifas!$C34,Datos!G$11,Tarifas!$D34,Datos!G$12,Tarifas!$E34,Datos!G$13,Tarifas!$F34,Datos!G$14,Tarifas!$G34,Tarifas!$L34,Datos!G$17,Datos!G$18,Datos!G$20,Datos!G$21,Datos!G$23,Datos!G$24,Datos!G$26,Datos!G$29,Datos!G$32,Tarifas!$H34,Tarifas!$I34,Tarifas!$J34,Datos!G$16,Tarifas!$K34,Datos!$B$4,Datos!$B$1,Datos!$B$2,Datos!$B$5,Tarifas!$M34,Tarifas!$N34,Tarifas!$O34,Tarifas!$P34,Tarifas!$Q34,Datos!$B$3,Datos!G$5)</f>
        <v>#NAME?</v>
      </c>
      <c r="I32" s="144" t="e">
        <f ca="1">FACTURA(ROW(), COLUMN(),Datos!H$9,Datos!H$10,Tarifas!$C34,Datos!H$11,Tarifas!$D34,Datos!H$12,Tarifas!$E34,Datos!H$13,Tarifas!$F34,Datos!H$14,Tarifas!$G34,Tarifas!$L34,Datos!H$17,Datos!H$18,Datos!H$20,Datos!H$21,Datos!H$23,Datos!H$24,Datos!H$26,Datos!H$29,Datos!H$32,Tarifas!$H34,Tarifas!$I34,Tarifas!$J34,Datos!H$16,Tarifas!$K34,Datos!$B$4,Datos!$B$1,Datos!$B$2,Datos!$B$5,Tarifas!$M34,Tarifas!$N34,Tarifas!$O34,Tarifas!$P34,Tarifas!$Q34,Datos!$B$3,Datos!H$5)</f>
        <v>#NAME?</v>
      </c>
      <c r="J32" s="144" t="e">
        <f ca="1">FACTURA(ROW(), COLUMN(),Datos!I$9,Datos!I$10,Tarifas!$C34,Datos!I$11,Tarifas!$D34,Datos!I$12,Tarifas!$E34,Datos!I$13,Tarifas!$F34,Datos!I$14,Tarifas!$G34,Tarifas!$L34,Datos!I$17,Datos!I$18,Datos!I$20,Datos!I$21,Datos!I$23,Datos!I$24,Datos!I$26,Datos!I$29,Datos!I$32,Tarifas!$H34,Tarifas!$I34,Tarifas!$J34,Datos!I$16,Tarifas!$K34,Datos!$B$4,Datos!$B$1,Datos!$B$2,Datos!$B$5,Tarifas!$M34,Tarifas!$N34,Tarifas!$O34,Tarifas!$P34,Tarifas!$Q34,Datos!$B$3,Datos!I$5)</f>
        <v>#NAME?</v>
      </c>
      <c r="K32" s="144" t="e">
        <f ca="1">FACTURA(ROW(), COLUMN(),Datos!J$9,Datos!J$10,Tarifas!$C34,Datos!J$11,Tarifas!$D34,Datos!J$12,Tarifas!$E34,Datos!J$13,Tarifas!$F34,Datos!J$14,Tarifas!$G34,Tarifas!$L34,Datos!J$17,Datos!J$18,Datos!J$20,Datos!J$21,Datos!J$23,Datos!J$24,Datos!J$26,Datos!J$29,Datos!J$32,Tarifas!$H34,Tarifas!$I34,Tarifas!$J34,Datos!J$16,Tarifas!$K34,Datos!$B$4,Datos!$B$1,Datos!$B$2,Datos!$B$5,Tarifas!$M34,Tarifas!$N34,Tarifas!$O34,Tarifas!$P34,Tarifas!$Q34,Datos!$B$3,Datos!J$5)</f>
        <v>#NAME?</v>
      </c>
      <c r="L32" s="144" t="e">
        <f ca="1">FACTURA(ROW(), COLUMN(),Datos!K$9,Datos!K$10,Tarifas!$C34,Datos!K$11,Tarifas!$D34,Datos!K$12,Tarifas!$E34,Datos!K$13,Tarifas!$F34,Datos!K$14,Tarifas!$G34,Tarifas!$L34,Datos!K$17,Datos!K$18,Datos!K$20,Datos!K$21,Datos!K$23,Datos!K$24,Datos!K$26,Datos!K$29,Datos!K$32,Tarifas!$H34,Tarifas!$I34,Tarifas!$J34,Datos!K$16,Tarifas!$K34,Datos!$B$4,Datos!$B$1,Datos!$B$2,Datos!$B$5,Tarifas!$M34,Tarifas!$N34,Tarifas!$O34,Tarifas!$P34,Tarifas!$Q34,Datos!$B$3,Datos!K$5)</f>
        <v>#NAME?</v>
      </c>
      <c r="M32" s="144" t="e">
        <f ca="1">FACTURA(ROW(), COLUMN(),Datos!L$9,Datos!L$10,Tarifas!$C34,Datos!L$11,Tarifas!$D34,Datos!L$12,Tarifas!$E34,Datos!L$13,Tarifas!$F34,Datos!L$14,Tarifas!$G34,Tarifas!$L34,Datos!L$17,Datos!L$18,Datos!L$20,Datos!L$21,Datos!L$23,Datos!L$24,Datos!L$26,Datos!L$29,Datos!L$32,Tarifas!$H34,Tarifas!$I34,Tarifas!$J34,Datos!L$16,Tarifas!$K34,Datos!$B$4,Datos!$B$1,Datos!$B$2,Datos!$B$5,Tarifas!$M34,Tarifas!$N34,Tarifas!$O34,Tarifas!$P34,Tarifas!$Q34,Datos!$B$3,Datos!L$5)</f>
        <v>#NAME?</v>
      </c>
      <c r="N32" s="144" t="e">
        <f ca="1">FACTURA(ROW(), COLUMN(),Datos!M$9,Datos!M$10,Tarifas!$C34,Datos!M$11,Tarifas!$D34,Datos!M$12,Tarifas!$E34,Datos!M$13,Tarifas!$F34,Datos!M$14,Tarifas!$G34,Tarifas!$L34,Datos!M$17,Datos!M$18,Datos!M$20,Datos!M$21,Datos!M$23,Datos!M$24,Datos!M$26,Datos!M$29,Datos!M$32,Tarifas!$H34,Tarifas!$I34,Tarifas!$J34,Datos!M$16,Tarifas!$K34,Datos!$B$4,Datos!$B$1,Datos!$B$2,Datos!$B$5,Tarifas!$M34,Tarifas!$N34,Tarifas!$O34,Tarifas!$P34,Tarifas!$Q34,Datos!$B$3,Datos!M$5)</f>
        <v>#NAME?</v>
      </c>
      <c r="O32" s="144" t="e">
        <f ca="1">FACTURA(ROW(), COLUMN(),Datos!N$9,Datos!N$10,Tarifas!$C34,Datos!N$11,Tarifas!$D34,Datos!N$12,Tarifas!$E34,Datos!N$13,Tarifas!$F34,Datos!N$14,Tarifas!$G34,Tarifas!$L34,Datos!N$17,Datos!N$18,Datos!N$20,Datos!N$21,Datos!N$23,Datos!N$24,Datos!N$26,Datos!N$29,Datos!N$32,Tarifas!$H34,Tarifas!$I34,Tarifas!$J34,Datos!N$16,Tarifas!$K34,Datos!$B$4,Datos!$B$1,Datos!$B$2,Datos!$B$5,Tarifas!$M34,Tarifas!$N34,Tarifas!$O34,Tarifas!$P34,Tarifas!$Q34,Datos!$B$3,Datos!N$5)</f>
        <v>#NAME?</v>
      </c>
      <c r="P32" s="144" t="e">
        <f ca="1">FACTURA(ROW(), COLUMN(),Datos!O$9,Datos!O$10,Tarifas!$C34,Datos!O$11,Tarifas!$D34,Datos!O$12,Tarifas!$E34,Datos!O$13,Tarifas!$F34,Datos!O$14,Tarifas!$G34,Tarifas!$L34,Datos!O$17,Datos!O$18,Datos!O$20,Datos!O$21,Datos!O$23,Datos!O$24,Datos!O$26,Datos!O$29,Datos!O$32,Tarifas!$H34,Tarifas!$I34,Tarifas!$J34,Datos!O$16,Tarifas!$K34,Datos!$B$4,Datos!$B$1,Datos!$B$2,Datos!$B$5,Tarifas!$M34,Tarifas!$N34,Tarifas!$O34,Tarifas!$P34,Tarifas!$Q34,Datos!$B$3,Datos!O$5)</f>
        <v>#NAME?</v>
      </c>
      <c r="Q32" s="88" t="str">
        <f>IF(Tarifas!R34="Sí","Sí","")</f>
        <v>Sí</v>
      </c>
    </row>
    <row r="33" spans="1:17">
      <c r="A33" s="154" t="str">
        <f>IF(Tarifas!A35="","",Tarifas!A35)</f>
        <v>Gana Energía</v>
      </c>
      <c r="B33" s="154" t="str">
        <f>IF(Tarifas!B35="","",Tarifas!B35)</f>
        <v>Compra Colectiva Febrero 2023</v>
      </c>
      <c r="C33" s="197" t="e">
        <f t="shared" ca="1" si="0"/>
        <v>#NAME?</v>
      </c>
      <c r="D33" s="198" t="s">
        <v>639</v>
      </c>
      <c r="E33" s="144" t="e">
        <f ca="1">FACTURA(ROW(), COLUMN(),Datos!D$9,Datos!D$10,Tarifas!$C35,Datos!D$11,Tarifas!$D35,Datos!D$12,Tarifas!$E35,Datos!D$13,Tarifas!$F35,Datos!D$14,Tarifas!$G35,Tarifas!$L35,Datos!D$17,Datos!D$18,Datos!D$20,Datos!D$21,Datos!D$23,Datos!D$24,Datos!D$26,Datos!D$29,Datos!D$32,Tarifas!$H35,Tarifas!$I35,Tarifas!$J35,Datos!D$16,Tarifas!$K35,Datos!$B$4,Datos!$B$1,Datos!$B$2,Datos!$B$5,Tarifas!$M35,Tarifas!$N35,Tarifas!$O35,Tarifas!$P35,Tarifas!$Q35,Datos!$B$3,Datos!D$5)</f>
        <v>#NAME?</v>
      </c>
      <c r="F33" s="144" t="e">
        <f ca="1">FACTURA(ROW(), COLUMN(),Datos!E$9,Datos!E$10,Tarifas!$C35,Datos!E$11,Tarifas!$D35,Datos!E$12,Tarifas!$E35,Datos!E$13,Tarifas!$F35,Datos!E$14,Tarifas!$G35,Tarifas!$L35,Datos!E$17,Datos!E$18,Datos!E$20,Datos!E$21,Datos!E$23,Datos!E$24,Datos!E$26,Datos!E$29,Datos!E$32,Tarifas!$H35,Tarifas!$I35,Tarifas!$J35,Datos!E$16,Tarifas!$K35,Datos!$B$4,Datos!$B$1,Datos!$B$2,Datos!$B$5,Tarifas!$M35,Tarifas!$N35,Tarifas!$O35,Tarifas!$P35,Tarifas!$Q35,Datos!$B$3,Datos!E$5)</f>
        <v>#NAME?</v>
      </c>
      <c r="G33" s="144" t="e">
        <f ca="1">FACTURA(ROW(), COLUMN(),Datos!F$9,Datos!F$10,Tarifas!$C35,Datos!F$11,Tarifas!$D35,Datos!F$12,Tarifas!$E35,Datos!F$13,Tarifas!$F35,Datos!F$14,Tarifas!$G35,Tarifas!$L35,Datos!F$17,Datos!F$18,Datos!F$20,Datos!F$21,Datos!F$23,Datos!F$24,Datos!F$26,Datos!F$29,Datos!F$32,Tarifas!$H35,Tarifas!$I35,Tarifas!$J35,Datos!F$16,Tarifas!$K35,Datos!$B$4,Datos!$B$1,Datos!$B$2,Datos!$B$5,Tarifas!$M35,Tarifas!$N35,Tarifas!$O35,Tarifas!$P35,Tarifas!$Q35,Datos!$B$3,Datos!F$5)</f>
        <v>#NAME?</v>
      </c>
      <c r="H33" s="144" t="e">
        <f ca="1">FACTURA(ROW(), COLUMN(),Datos!G$9,Datos!G$10,Tarifas!$C35,Datos!G$11,Tarifas!$D35,Datos!G$12,Tarifas!$E35,Datos!G$13,Tarifas!$F35,Datos!G$14,Tarifas!$G35,Tarifas!$L35,Datos!G$17,Datos!G$18,Datos!G$20,Datos!G$21,Datos!G$23,Datos!G$24,Datos!G$26,Datos!G$29,Datos!G$32,Tarifas!$H35,Tarifas!$I35,Tarifas!$J35,Datos!G$16,Tarifas!$K35,Datos!$B$4,Datos!$B$1,Datos!$B$2,Datos!$B$5,Tarifas!$M35,Tarifas!$N35,Tarifas!$O35,Tarifas!$P35,Tarifas!$Q35,Datos!$B$3,Datos!G$5)</f>
        <v>#NAME?</v>
      </c>
      <c r="I33" s="144" t="e">
        <f ca="1">FACTURA(ROW(), COLUMN(),Datos!H$9,Datos!H$10,Tarifas!$C35,Datos!H$11,Tarifas!$D35,Datos!H$12,Tarifas!$E35,Datos!H$13,Tarifas!$F35,Datos!H$14,Tarifas!$G35,Tarifas!$L35,Datos!H$17,Datos!H$18,Datos!H$20,Datos!H$21,Datos!H$23,Datos!H$24,Datos!H$26,Datos!H$29,Datos!H$32,Tarifas!$H35,Tarifas!$I35,Tarifas!$J35,Datos!H$16,Tarifas!$K35,Datos!$B$4,Datos!$B$1,Datos!$B$2,Datos!$B$5,Tarifas!$M35,Tarifas!$N35,Tarifas!$O35,Tarifas!$P35,Tarifas!$Q35,Datos!$B$3,Datos!H$5)</f>
        <v>#NAME?</v>
      </c>
      <c r="J33" s="144" t="e">
        <f ca="1">FACTURA(ROW(), COLUMN(),Datos!I$9,Datos!I$10,Tarifas!$C35,Datos!I$11,Tarifas!$D35,Datos!I$12,Tarifas!$E35,Datos!I$13,Tarifas!$F35,Datos!I$14,Tarifas!$G35,Tarifas!$L35,Datos!I$17,Datos!I$18,Datos!I$20,Datos!I$21,Datos!I$23,Datos!I$24,Datos!I$26,Datos!I$29,Datos!I$32,Tarifas!$H35,Tarifas!$I35,Tarifas!$J35,Datos!I$16,Tarifas!$K35,Datos!$B$4,Datos!$B$1,Datos!$B$2,Datos!$B$5,Tarifas!$M35,Tarifas!$N35,Tarifas!$O35,Tarifas!$P35,Tarifas!$Q35,Datos!$B$3,Datos!I$5)</f>
        <v>#NAME?</v>
      </c>
      <c r="K33" s="144" t="e">
        <f ca="1">FACTURA(ROW(), COLUMN(),Datos!J$9,Datos!J$10,Tarifas!$C35,Datos!J$11,Tarifas!$D35,Datos!J$12,Tarifas!$E35,Datos!J$13,Tarifas!$F35,Datos!J$14,Tarifas!$G35,Tarifas!$L35,Datos!J$17,Datos!J$18,Datos!J$20,Datos!J$21,Datos!J$23,Datos!J$24,Datos!J$26,Datos!J$29,Datos!J$32,Tarifas!$H35,Tarifas!$I35,Tarifas!$J35,Datos!J$16,Tarifas!$K35,Datos!$B$4,Datos!$B$1,Datos!$B$2,Datos!$B$5,Tarifas!$M35,Tarifas!$N35,Tarifas!$O35,Tarifas!$P35,Tarifas!$Q35,Datos!$B$3,Datos!J$5)</f>
        <v>#NAME?</v>
      </c>
      <c r="L33" s="144" t="e">
        <f ca="1">FACTURA(ROW(), COLUMN(),Datos!K$9,Datos!K$10,Tarifas!$C35,Datos!K$11,Tarifas!$D35,Datos!K$12,Tarifas!$E35,Datos!K$13,Tarifas!$F35,Datos!K$14,Tarifas!$G35,Tarifas!$L35,Datos!K$17,Datos!K$18,Datos!K$20,Datos!K$21,Datos!K$23,Datos!K$24,Datos!K$26,Datos!K$29,Datos!K$32,Tarifas!$H35,Tarifas!$I35,Tarifas!$J35,Datos!K$16,Tarifas!$K35,Datos!$B$4,Datos!$B$1,Datos!$B$2,Datos!$B$5,Tarifas!$M35,Tarifas!$N35,Tarifas!$O35,Tarifas!$P35,Tarifas!$Q35,Datos!$B$3,Datos!K$5)</f>
        <v>#NAME?</v>
      </c>
      <c r="M33" s="144" t="e">
        <f ca="1">FACTURA(ROW(), COLUMN(),Datos!L$9,Datos!L$10,Tarifas!$C35,Datos!L$11,Tarifas!$D35,Datos!L$12,Tarifas!$E35,Datos!L$13,Tarifas!$F35,Datos!L$14,Tarifas!$G35,Tarifas!$L35,Datos!L$17,Datos!L$18,Datos!L$20,Datos!L$21,Datos!L$23,Datos!L$24,Datos!L$26,Datos!L$29,Datos!L$32,Tarifas!$H35,Tarifas!$I35,Tarifas!$J35,Datos!L$16,Tarifas!$K35,Datos!$B$4,Datos!$B$1,Datos!$B$2,Datos!$B$5,Tarifas!$M35,Tarifas!$N35,Tarifas!$O35,Tarifas!$P35,Tarifas!$Q35,Datos!$B$3,Datos!L$5)</f>
        <v>#NAME?</v>
      </c>
      <c r="N33" s="144" t="e">
        <f ca="1">FACTURA(ROW(), COLUMN(),Datos!M$9,Datos!M$10,Tarifas!$C35,Datos!M$11,Tarifas!$D35,Datos!M$12,Tarifas!$E35,Datos!M$13,Tarifas!$F35,Datos!M$14,Tarifas!$G35,Tarifas!$L35,Datos!M$17,Datos!M$18,Datos!M$20,Datos!M$21,Datos!M$23,Datos!M$24,Datos!M$26,Datos!M$29,Datos!M$32,Tarifas!$H35,Tarifas!$I35,Tarifas!$J35,Datos!M$16,Tarifas!$K35,Datos!$B$4,Datos!$B$1,Datos!$B$2,Datos!$B$5,Tarifas!$M35,Tarifas!$N35,Tarifas!$O35,Tarifas!$P35,Tarifas!$Q35,Datos!$B$3,Datos!M$5)</f>
        <v>#NAME?</v>
      </c>
      <c r="O33" s="144" t="e">
        <f ca="1">FACTURA(ROW(), COLUMN(),Datos!N$9,Datos!N$10,Tarifas!$C35,Datos!N$11,Tarifas!$D35,Datos!N$12,Tarifas!$E35,Datos!N$13,Tarifas!$F35,Datos!N$14,Tarifas!$G35,Tarifas!$L35,Datos!N$17,Datos!N$18,Datos!N$20,Datos!N$21,Datos!N$23,Datos!N$24,Datos!N$26,Datos!N$29,Datos!N$32,Tarifas!$H35,Tarifas!$I35,Tarifas!$J35,Datos!N$16,Tarifas!$K35,Datos!$B$4,Datos!$B$1,Datos!$B$2,Datos!$B$5,Tarifas!$M35,Tarifas!$N35,Tarifas!$O35,Tarifas!$P35,Tarifas!$Q35,Datos!$B$3,Datos!N$5)</f>
        <v>#NAME?</v>
      </c>
      <c r="P33" s="144" t="e">
        <f ca="1">FACTURA(ROW(), COLUMN(),Datos!O$9,Datos!O$10,Tarifas!$C35,Datos!O$11,Tarifas!$D35,Datos!O$12,Tarifas!$E35,Datos!O$13,Tarifas!$F35,Datos!O$14,Tarifas!$G35,Tarifas!$L35,Datos!O$17,Datos!O$18,Datos!O$20,Datos!O$21,Datos!O$23,Datos!O$24,Datos!O$26,Datos!O$29,Datos!O$32,Tarifas!$H35,Tarifas!$I35,Tarifas!$J35,Datos!O$16,Tarifas!$K35,Datos!$B$4,Datos!$B$1,Datos!$B$2,Datos!$B$5,Tarifas!$M35,Tarifas!$N35,Tarifas!$O35,Tarifas!$P35,Tarifas!$Q35,Datos!$B$3,Datos!O$5)</f>
        <v>#NAME?</v>
      </c>
      <c r="Q33" s="88" t="str">
        <f>IF(Tarifas!R35="Sí","Sí","")</f>
        <v/>
      </c>
    </row>
    <row r="34" spans="1:17">
      <c r="A34" s="154" t="str">
        <f>IF(Tarifas!A36="","",Tarifas!A36)</f>
        <v>Iberdrola</v>
      </c>
      <c r="B34" s="154" t="str">
        <f>IF(Tarifas!B36="","",Tarifas!B36)</f>
        <v xml:space="preserve">Plan VE </v>
      </c>
      <c r="C34" s="197" t="e">
        <f t="shared" ca="1" si="0"/>
        <v>#NAME?</v>
      </c>
      <c r="D34" s="198" t="s">
        <v>639</v>
      </c>
      <c r="E34" s="144" t="e">
        <f ca="1">FACTURA(ROW(), COLUMN(),Datos!D$9,Datos!D$10,Tarifas!$C36,Datos!D$11,Tarifas!$D36,Datos!D$12,Tarifas!$E36,Datos!D$13,Tarifas!$F36,Datos!D$14,Tarifas!$G36,Tarifas!$L36,Datos!D$17,Datos!D$18,Datos!D$20,Datos!D$21,Datos!D$23,Datos!D$24,Datos!D$26,Datos!D$29,Datos!D$32,Tarifas!$H36,Tarifas!$I36,Tarifas!$J36,Datos!D$16,Tarifas!$K36,Datos!$B$4,Datos!$B$1,Datos!$B$2,Datos!$B$5,Tarifas!$M36,Tarifas!$N36,Tarifas!$O36,Tarifas!$P36,Tarifas!$Q36,Datos!$B$3,Datos!D$5)</f>
        <v>#NAME?</v>
      </c>
      <c r="F34" s="144" t="e">
        <f ca="1">FACTURA(ROW(), COLUMN(),Datos!E$9,Datos!E$10,Tarifas!$C36,Datos!E$11,Tarifas!$D36,Datos!E$12,Tarifas!$E36,Datos!E$13,Tarifas!$F36,Datos!E$14,Tarifas!$G36,Tarifas!$L36,Datos!E$17,Datos!E$18,Datos!E$20,Datos!E$21,Datos!E$23,Datos!E$24,Datos!E$26,Datos!E$29,Datos!E$32,Tarifas!$H36,Tarifas!$I36,Tarifas!$J36,Datos!E$16,Tarifas!$K36,Datos!$B$4,Datos!$B$1,Datos!$B$2,Datos!$B$5,Tarifas!$M36,Tarifas!$N36,Tarifas!$O36,Tarifas!$P36,Tarifas!$Q36,Datos!$B$3,Datos!E$5)</f>
        <v>#NAME?</v>
      </c>
      <c r="G34" s="144" t="e">
        <f ca="1">FACTURA(ROW(), COLUMN(),Datos!F$9,Datos!F$10,Tarifas!$C36,Datos!F$11,Tarifas!$D36,Datos!F$12,Tarifas!$E36,Datos!F$13,Tarifas!$F36,Datos!F$14,Tarifas!$G36,Tarifas!$L36,Datos!F$17,Datos!F$18,Datos!F$20,Datos!F$21,Datos!F$23,Datos!F$24,Datos!F$26,Datos!F$29,Datos!F$32,Tarifas!$H36,Tarifas!$I36,Tarifas!$J36,Datos!F$16,Tarifas!$K36,Datos!$B$4,Datos!$B$1,Datos!$B$2,Datos!$B$5,Tarifas!$M36,Tarifas!$N36,Tarifas!$O36,Tarifas!$P36,Tarifas!$Q36,Datos!$B$3,Datos!F$5)</f>
        <v>#NAME?</v>
      </c>
      <c r="H34" s="144" t="e">
        <f ca="1">FACTURA(ROW(), COLUMN(),Datos!G$9,Datos!G$10,Tarifas!$C36,Datos!G$11,Tarifas!$D36,Datos!G$12,Tarifas!$E36,Datos!G$13,Tarifas!$F36,Datos!G$14,Tarifas!$G36,Tarifas!$L36,Datos!G$17,Datos!G$18,Datos!G$20,Datos!G$21,Datos!G$23,Datos!G$24,Datos!G$26,Datos!G$29,Datos!G$32,Tarifas!$H36,Tarifas!$I36,Tarifas!$J36,Datos!G$16,Tarifas!$K36,Datos!$B$4,Datos!$B$1,Datos!$B$2,Datos!$B$5,Tarifas!$M36,Tarifas!$N36,Tarifas!$O36,Tarifas!$P36,Tarifas!$Q36,Datos!$B$3,Datos!G$5)</f>
        <v>#NAME?</v>
      </c>
      <c r="I34" s="144" t="e">
        <f ca="1">FACTURA(ROW(), COLUMN(),Datos!H$9,Datos!H$10,Tarifas!$C36,Datos!H$11,Tarifas!$D36,Datos!H$12,Tarifas!$E36,Datos!H$13,Tarifas!$F36,Datos!H$14,Tarifas!$G36,Tarifas!$L36,Datos!H$17,Datos!H$18,Datos!H$20,Datos!H$21,Datos!H$23,Datos!H$24,Datos!H$26,Datos!H$29,Datos!H$32,Tarifas!$H36,Tarifas!$I36,Tarifas!$J36,Datos!H$16,Tarifas!$K36,Datos!$B$4,Datos!$B$1,Datos!$B$2,Datos!$B$5,Tarifas!$M36,Tarifas!$N36,Tarifas!$O36,Tarifas!$P36,Tarifas!$Q36,Datos!$B$3,Datos!H$5)</f>
        <v>#NAME?</v>
      </c>
      <c r="J34" s="144" t="e">
        <f ca="1">FACTURA(ROW(), COLUMN(),Datos!I$9,Datos!I$10,Tarifas!$C36,Datos!I$11,Tarifas!$D36,Datos!I$12,Tarifas!$E36,Datos!I$13,Tarifas!$F36,Datos!I$14,Tarifas!$G36,Tarifas!$L36,Datos!I$17,Datos!I$18,Datos!I$20,Datos!I$21,Datos!I$23,Datos!I$24,Datos!I$26,Datos!I$29,Datos!I$32,Tarifas!$H36,Tarifas!$I36,Tarifas!$J36,Datos!I$16,Tarifas!$K36,Datos!$B$4,Datos!$B$1,Datos!$B$2,Datos!$B$5,Tarifas!$M36,Tarifas!$N36,Tarifas!$O36,Tarifas!$P36,Tarifas!$Q36,Datos!$B$3,Datos!I$5)</f>
        <v>#NAME?</v>
      </c>
      <c r="K34" s="144" t="e">
        <f ca="1">FACTURA(ROW(), COLUMN(),Datos!J$9,Datos!J$10,Tarifas!$C36,Datos!J$11,Tarifas!$D36,Datos!J$12,Tarifas!$E36,Datos!J$13,Tarifas!$F36,Datos!J$14,Tarifas!$G36,Tarifas!$L36,Datos!J$17,Datos!J$18,Datos!J$20,Datos!J$21,Datos!J$23,Datos!J$24,Datos!J$26,Datos!J$29,Datos!J$32,Tarifas!$H36,Tarifas!$I36,Tarifas!$J36,Datos!J$16,Tarifas!$K36,Datos!$B$4,Datos!$B$1,Datos!$B$2,Datos!$B$5,Tarifas!$M36,Tarifas!$N36,Tarifas!$O36,Tarifas!$P36,Tarifas!$Q36,Datos!$B$3,Datos!J$5)</f>
        <v>#NAME?</v>
      </c>
      <c r="L34" s="144" t="e">
        <f ca="1">FACTURA(ROW(), COLUMN(),Datos!K$9,Datos!K$10,Tarifas!$C36,Datos!K$11,Tarifas!$D36,Datos!K$12,Tarifas!$E36,Datos!K$13,Tarifas!$F36,Datos!K$14,Tarifas!$G36,Tarifas!$L36,Datos!K$17,Datos!K$18,Datos!K$20,Datos!K$21,Datos!K$23,Datos!K$24,Datos!K$26,Datos!K$29,Datos!K$32,Tarifas!$H36,Tarifas!$I36,Tarifas!$J36,Datos!K$16,Tarifas!$K36,Datos!$B$4,Datos!$B$1,Datos!$B$2,Datos!$B$5,Tarifas!$M36,Tarifas!$N36,Tarifas!$O36,Tarifas!$P36,Tarifas!$Q36,Datos!$B$3,Datos!K$5)</f>
        <v>#NAME?</v>
      </c>
      <c r="M34" s="144" t="e">
        <f ca="1">FACTURA(ROW(), COLUMN(),Datos!L$9,Datos!L$10,Tarifas!$C36,Datos!L$11,Tarifas!$D36,Datos!L$12,Tarifas!$E36,Datos!L$13,Tarifas!$F36,Datos!L$14,Tarifas!$G36,Tarifas!$L36,Datos!L$17,Datos!L$18,Datos!L$20,Datos!L$21,Datos!L$23,Datos!L$24,Datos!L$26,Datos!L$29,Datos!L$32,Tarifas!$H36,Tarifas!$I36,Tarifas!$J36,Datos!L$16,Tarifas!$K36,Datos!$B$4,Datos!$B$1,Datos!$B$2,Datos!$B$5,Tarifas!$M36,Tarifas!$N36,Tarifas!$O36,Tarifas!$P36,Tarifas!$Q36,Datos!$B$3,Datos!L$5)</f>
        <v>#NAME?</v>
      </c>
      <c r="N34" s="144" t="e">
        <f ca="1">FACTURA(ROW(), COLUMN(),Datos!M$9,Datos!M$10,Tarifas!$C36,Datos!M$11,Tarifas!$D36,Datos!M$12,Tarifas!$E36,Datos!M$13,Tarifas!$F36,Datos!M$14,Tarifas!$G36,Tarifas!$L36,Datos!M$17,Datos!M$18,Datos!M$20,Datos!M$21,Datos!M$23,Datos!M$24,Datos!M$26,Datos!M$29,Datos!M$32,Tarifas!$H36,Tarifas!$I36,Tarifas!$J36,Datos!M$16,Tarifas!$K36,Datos!$B$4,Datos!$B$1,Datos!$B$2,Datos!$B$5,Tarifas!$M36,Tarifas!$N36,Tarifas!$O36,Tarifas!$P36,Tarifas!$Q36,Datos!$B$3,Datos!M$5)</f>
        <v>#NAME?</v>
      </c>
      <c r="O34" s="144" t="e">
        <f ca="1">FACTURA(ROW(), COLUMN(),Datos!N$9,Datos!N$10,Tarifas!$C36,Datos!N$11,Tarifas!$D36,Datos!N$12,Tarifas!$E36,Datos!N$13,Tarifas!$F36,Datos!N$14,Tarifas!$G36,Tarifas!$L36,Datos!N$17,Datos!N$18,Datos!N$20,Datos!N$21,Datos!N$23,Datos!N$24,Datos!N$26,Datos!N$29,Datos!N$32,Tarifas!$H36,Tarifas!$I36,Tarifas!$J36,Datos!N$16,Tarifas!$K36,Datos!$B$4,Datos!$B$1,Datos!$B$2,Datos!$B$5,Tarifas!$M36,Tarifas!$N36,Tarifas!$O36,Tarifas!$P36,Tarifas!$Q36,Datos!$B$3,Datos!N$5)</f>
        <v>#NAME?</v>
      </c>
      <c r="P34" s="144" t="e">
        <f ca="1">FACTURA(ROW(), COLUMN(),Datos!O$9,Datos!O$10,Tarifas!$C36,Datos!O$11,Tarifas!$D36,Datos!O$12,Tarifas!$E36,Datos!O$13,Tarifas!$F36,Datos!O$14,Tarifas!$G36,Tarifas!$L36,Datos!O$17,Datos!O$18,Datos!O$20,Datos!O$21,Datos!O$23,Datos!O$24,Datos!O$26,Datos!O$29,Datos!O$32,Tarifas!$H36,Tarifas!$I36,Tarifas!$J36,Datos!O$16,Tarifas!$K36,Datos!$B$4,Datos!$B$1,Datos!$B$2,Datos!$B$5,Tarifas!$M36,Tarifas!$N36,Tarifas!$O36,Tarifas!$P36,Tarifas!$Q36,Datos!$B$3,Datos!O$5)</f>
        <v>#NAME?</v>
      </c>
      <c r="Q34" s="88" t="str">
        <f>IF(Tarifas!R36="Sí","Sí","")</f>
        <v>Sí</v>
      </c>
    </row>
    <row r="35" spans="1:17">
      <c r="A35" s="154" t="str">
        <f>IF(Tarifas!A37="","",Tarifas!A37)</f>
        <v>Iberdrola</v>
      </c>
      <c r="B35" s="154" t="str">
        <f>IF(Tarifas!B37="","",Tarifas!B37)</f>
        <v>Plan VE (min. 40% no promocionado)</v>
      </c>
      <c r="C35" s="197" t="e">
        <f t="shared" ca="1" si="0"/>
        <v>#NAME?</v>
      </c>
      <c r="D35" s="198" t="s">
        <v>639</v>
      </c>
      <c r="E35" s="144" t="e">
        <f ca="1">FACTURA(ROW(), COLUMN(),Datos!D$9,Datos!D$10,Tarifas!$C37,Datos!D$11,Tarifas!$D37,Datos!D$12,Tarifas!$E37,Datos!D$13,Tarifas!$F37,Datos!D$14,Tarifas!$G37,Tarifas!$L37,Datos!D$17,Datos!D$18,Datos!D$20,Datos!D$21,Datos!D$23,Datos!D$24,Datos!D$26,Datos!D$29,Datos!D$32,Tarifas!$H37,Tarifas!$I37,Tarifas!$J37,Datos!D$16,Tarifas!$K37,Datos!$B$4,Datos!$B$1,Datos!$B$2,Datos!$B$5,Tarifas!$M37,Tarifas!$N37,Tarifas!$O37,Tarifas!$P37,Tarifas!$Q37,Datos!$B$3,Datos!D$5)</f>
        <v>#NAME?</v>
      </c>
      <c r="F35" s="144" t="e">
        <f ca="1">FACTURA(ROW(), COLUMN(),Datos!E$9,Datos!E$10,Tarifas!$C37,Datos!E$11,Tarifas!$D37,Datos!E$12,Tarifas!$E37,Datos!E$13,Tarifas!$F37,Datos!E$14,Tarifas!$G37,Tarifas!$L37,Datos!E$17,Datos!E$18,Datos!E$20,Datos!E$21,Datos!E$23,Datos!E$24,Datos!E$26,Datos!E$29,Datos!E$32,Tarifas!$H37,Tarifas!$I37,Tarifas!$J37,Datos!E$16,Tarifas!$K37,Datos!$B$4,Datos!$B$1,Datos!$B$2,Datos!$B$5,Tarifas!$M37,Tarifas!$N37,Tarifas!$O37,Tarifas!$P37,Tarifas!$Q37,Datos!$B$3,Datos!E$5)</f>
        <v>#NAME?</v>
      </c>
      <c r="G35" s="144" t="e">
        <f ca="1">FACTURA(ROW(), COLUMN(),Datos!F$9,Datos!F$10,Tarifas!$C37,Datos!F$11,Tarifas!$D37,Datos!F$12,Tarifas!$E37,Datos!F$13,Tarifas!$F37,Datos!F$14,Tarifas!$G37,Tarifas!$L37,Datos!F$17,Datos!F$18,Datos!F$20,Datos!F$21,Datos!F$23,Datos!F$24,Datos!F$26,Datos!F$29,Datos!F$32,Tarifas!$H37,Tarifas!$I37,Tarifas!$J37,Datos!F$16,Tarifas!$K37,Datos!$B$4,Datos!$B$1,Datos!$B$2,Datos!$B$5,Tarifas!$M37,Tarifas!$N37,Tarifas!$O37,Tarifas!$P37,Tarifas!$Q37,Datos!$B$3,Datos!F$5)</f>
        <v>#NAME?</v>
      </c>
      <c r="H35" s="144" t="e">
        <f ca="1">FACTURA(ROW(), COLUMN(),Datos!G$9,Datos!G$10,Tarifas!$C37,Datos!G$11,Tarifas!$D37,Datos!G$12,Tarifas!$E37,Datos!G$13,Tarifas!$F37,Datos!G$14,Tarifas!$G37,Tarifas!$L37,Datos!G$17,Datos!G$18,Datos!G$20,Datos!G$21,Datos!G$23,Datos!G$24,Datos!G$26,Datos!G$29,Datos!G$32,Tarifas!$H37,Tarifas!$I37,Tarifas!$J37,Datos!G$16,Tarifas!$K37,Datos!$B$4,Datos!$B$1,Datos!$B$2,Datos!$B$5,Tarifas!$M37,Tarifas!$N37,Tarifas!$O37,Tarifas!$P37,Tarifas!$Q37,Datos!$B$3,Datos!G$5)</f>
        <v>#NAME?</v>
      </c>
      <c r="I35" s="144" t="e">
        <f ca="1">FACTURA(ROW(), COLUMN(),Datos!H$9,Datos!H$10,Tarifas!$C37,Datos!H$11,Tarifas!$D37,Datos!H$12,Tarifas!$E37,Datos!H$13,Tarifas!$F37,Datos!H$14,Tarifas!$G37,Tarifas!$L37,Datos!H$17,Datos!H$18,Datos!H$20,Datos!H$21,Datos!H$23,Datos!H$24,Datos!H$26,Datos!H$29,Datos!H$32,Tarifas!$H37,Tarifas!$I37,Tarifas!$J37,Datos!H$16,Tarifas!$K37,Datos!$B$4,Datos!$B$1,Datos!$B$2,Datos!$B$5,Tarifas!$M37,Tarifas!$N37,Tarifas!$O37,Tarifas!$P37,Tarifas!$Q37,Datos!$B$3,Datos!H$5)</f>
        <v>#NAME?</v>
      </c>
      <c r="J35" s="144" t="e">
        <f ca="1">FACTURA(ROW(), COLUMN(),Datos!I$9,Datos!I$10,Tarifas!$C37,Datos!I$11,Tarifas!$D37,Datos!I$12,Tarifas!$E37,Datos!I$13,Tarifas!$F37,Datos!I$14,Tarifas!$G37,Tarifas!$L37,Datos!I$17,Datos!I$18,Datos!I$20,Datos!I$21,Datos!I$23,Datos!I$24,Datos!I$26,Datos!I$29,Datos!I$32,Tarifas!$H37,Tarifas!$I37,Tarifas!$J37,Datos!I$16,Tarifas!$K37,Datos!$B$4,Datos!$B$1,Datos!$B$2,Datos!$B$5,Tarifas!$M37,Tarifas!$N37,Tarifas!$O37,Tarifas!$P37,Tarifas!$Q37,Datos!$B$3,Datos!I$5)</f>
        <v>#NAME?</v>
      </c>
      <c r="K35" s="144" t="e">
        <f ca="1">FACTURA(ROW(), COLUMN(),Datos!J$9,Datos!J$10,Tarifas!$C37,Datos!J$11,Tarifas!$D37,Datos!J$12,Tarifas!$E37,Datos!J$13,Tarifas!$F37,Datos!J$14,Tarifas!$G37,Tarifas!$L37,Datos!J$17,Datos!J$18,Datos!J$20,Datos!J$21,Datos!J$23,Datos!J$24,Datos!J$26,Datos!J$29,Datos!J$32,Tarifas!$H37,Tarifas!$I37,Tarifas!$J37,Datos!J$16,Tarifas!$K37,Datos!$B$4,Datos!$B$1,Datos!$B$2,Datos!$B$5,Tarifas!$M37,Tarifas!$N37,Tarifas!$O37,Tarifas!$P37,Tarifas!$Q37,Datos!$B$3,Datos!J$5)</f>
        <v>#NAME?</v>
      </c>
      <c r="L35" s="144" t="e">
        <f ca="1">FACTURA(ROW(), COLUMN(),Datos!K$9,Datos!K$10,Tarifas!$C37,Datos!K$11,Tarifas!$D37,Datos!K$12,Tarifas!$E37,Datos!K$13,Tarifas!$F37,Datos!K$14,Tarifas!$G37,Tarifas!$L37,Datos!K$17,Datos!K$18,Datos!K$20,Datos!K$21,Datos!K$23,Datos!K$24,Datos!K$26,Datos!K$29,Datos!K$32,Tarifas!$H37,Tarifas!$I37,Tarifas!$J37,Datos!K$16,Tarifas!$K37,Datos!$B$4,Datos!$B$1,Datos!$B$2,Datos!$B$5,Tarifas!$M37,Tarifas!$N37,Tarifas!$O37,Tarifas!$P37,Tarifas!$Q37,Datos!$B$3,Datos!K$5)</f>
        <v>#NAME?</v>
      </c>
      <c r="M35" s="144" t="e">
        <f ca="1">FACTURA(ROW(), COLUMN(),Datos!L$9,Datos!L$10,Tarifas!$C37,Datos!L$11,Tarifas!$D37,Datos!L$12,Tarifas!$E37,Datos!L$13,Tarifas!$F37,Datos!L$14,Tarifas!$G37,Tarifas!$L37,Datos!L$17,Datos!L$18,Datos!L$20,Datos!L$21,Datos!L$23,Datos!L$24,Datos!L$26,Datos!L$29,Datos!L$32,Tarifas!$H37,Tarifas!$I37,Tarifas!$J37,Datos!L$16,Tarifas!$K37,Datos!$B$4,Datos!$B$1,Datos!$B$2,Datos!$B$5,Tarifas!$M37,Tarifas!$N37,Tarifas!$O37,Tarifas!$P37,Tarifas!$Q37,Datos!$B$3,Datos!L$5)</f>
        <v>#NAME?</v>
      </c>
      <c r="N35" s="144" t="e">
        <f ca="1">FACTURA(ROW(), COLUMN(),Datos!M$9,Datos!M$10,Tarifas!$C37,Datos!M$11,Tarifas!$D37,Datos!M$12,Tarifas!$E37,Datos!M$13,Tarifas!$F37,Datos!M$14,Tarifas!$G37,Tarifas!$L37,Datos!M$17,Datos!M$18,Datos!M$20,Datos!M$21,Datos!M$23,Datos!M$24,Datos!M$26,Datos!M$29,Datos!M$32,Tarifas!$H37,Tarifas!$I37,Tarifas!$J37,Datos!M$16,Tarifas!$K37,Datos!$B$4,Datos!$B$1,Datos!$B$2,Datos!$B$5,Tarifas!$M37,Tarifas!$N37,Tarifas!$O37,Tarifas!$P37,Tarifas!$Q37,Datos!$B$3,Datos!M$5)</f>
        <v>#NAME?</v>
      </c>
      <c r="O35" s="144" t="e">
        <f ca="1">FACTURA(ROW(), COLUMN(),Datos!N$9,Datos!N$10,Tarifas!$C37,Datos!N$11,Tarifas!$D37,Datos!N$12,Tarifas!$E37,Datos!N$13,Tarifas!$F37,Datos!N$14,Tarifas!$G37,Tarifas!$L37,Datos!N$17,Datos!N$18,Datos!N$20,Datos!N$21,Datos!N$23,Datos!N$24,Datos!N$26,Datos!N$29,Datos!N$32,Tarifas!$H37,Tarifas!$I37,Tarifas!$J37,Datos!N$16,Tarifas!$K37,Datos!$B$4,Datos!$B$1,Datos!$B$2,Datos!$B$5,Tarifas!$M37,Tarifas!$N37,Tarifas!$O37,Tarifas!$P37,Tarifas!$Q37,Datos!$B$3,Datos!N$5)</f>
        <v>#NAME?</v>
      </c>
      <c r="P35" s="144" t="e">
        <f ca="1">FACTURA(ROW(), COLUMN(),Datos!O$9,Datos!O$10,Tarifas!$C37,Datos!O$11,Tarifas!$D37,Datos!O$12,Tarifas!$E37,Datos!O$13,Tarifas!$F37,Datos!O$14,Tarifas!$G37,Tarifas!$L37,Datos!O$17,Datos!O$18,Datos!O$20,Datos!O$21,Datos!O$23,Datos!O$24,Datos!O$26,Datos!O$29,Datos!O$32,Tarifas!$H37,Tarifas!$I37,Tarifas!$J37,Datos!O$16,Tarifas!$K37,Datos!$B$4,Datos!$B$1,Datos!$B$2,Datos!$B$5,Tarifas!$M37,Tarifas!$N37,Tarifas!$O37,Tarifas!$P37,Tarifas!$Q37,Datos!$B$3,Datos!O$5)</f>
        <v>#NAME?</v>
      </c>
      <c r="Q35" s="88" t="str">
        <f>IF(Tarifas!R37="Sí","Sí","")</f>
        <v>Sí</v>
      </c>
    </row>
    <row r="36" spans="1:17">
      <c r="A36" s="154" t="str">
        <f>IF(Tarifas!A38="","",Tarifas!A38)</f>
        <v xml:space="preserve">Iberdrola </v>
      </c>
      <c r="B36" s="154" t="str">
        <f>IF(Tarifas!B38="","",Tarifas!B38)</f>
        <v>Online (1 precio)</v>
      </c>
      <c r="C36" s="197" t="e">
        <f t="shared" ca="1" si="0"/>
        <v>#NAME?</v>
      </c>
      <c r="D36" s="198" t="s">
        <v>639</v>
      </c>
      <c r="E36" s="144" t="e">
        <f ca="1">FACTURA(ROW(), COLUMN(),Datos!D$9,Datos!D$10,Tarifas!$C38,Datos!D$11,Tarifas!$D38,Datos!D$12,Tarifas!$E38,Datos!D$13,Tarifas!$F38,Datos!D$14,Tarifas!$G38,Tarifas!$L38,Datos!D$17,Datos!D$18,Datos!D$20,Datos!D$21,Datos!D$23,Datos!D$24,Datos!D$26,Datos!D$29,Datos!D$32,Tarifas!$H38,Tarifas!$I38,Tarifas!$J38,Datos!D$16,Tarifas!$K38,Datos!$B$4,Datos!$B$1,Datos!$B$2,Datos!$B$5,Tarifas!$M38,Tarifas!$N38,Tarifas!$O38,Tarifas!$P38,Tarifas!$Q38,Datos!$B$3,Datos!D$5)</f>
        <v>#NAME?</v>
      </c>
      <c r="F36" s="144" t="e">
        <f ca="1">FACTURA(ROW(), COLUMN(),Datos!E$9,Datos!E$10,Tarifas!$C38,Datos!E$11,Tarifas!$D38,Datos!E$12,Tarifas!$E38,Datos!E$13,Tarifas!$F38,Datos!E$14,Tarifas!$G38,Tarifas!$L38,Datos!E$17,Datos!E$18,Datos!E$20,Datos!E$21,Datos!E$23,Datos!E$24,Datos!E$26,Datos!E$29,Datos!E$32,Tarifas!$H38,Tarifas!$I38,Tarifas!$J38,Datos!E$16,Tarifas!$K38,Datos!$B$4,Datos!$B$1,Datos!$B$2,Datos!$B$5,Tarifas!$M38,Tarifas!$N38,Tarifas!$O38,Tarifas!$P38,Tarifas!$Q38,Datos!$B$3,Datos!E$5)</f>
        <v>#NAME?</v>
      </c>
      <c r="G36" s="144" t="e">
        <f ca="1">FACTURA(ROW(), COLUMN(),Datos!F$9,Datos!F$10,Tarifas!$C38,Datos!F$11,Tarifas!$D38,Datos!F$12,Tarifas!$E38,Datos!F$13,Tarifas!$F38,Datos!F$14,Tarifas!$G38,Tarifas!$L38,Datos!F$17,Datos!F$18,Datos!F$20,Datos!F$21,Datos!F$23,Datos!F$24,Datos!F$26,Datos!F$29,Datos!F$32,Tarifas!$H38,Tarifas!$I38,Tarifas!$J38,Datos!F$16,Tarifas!$K38,Datos!$B$4,Datos!$B$1,Datos!$B$2,Datos!$B$5,Tarifas!$M38,Tarifas!$N38,Tarifas!$O38,Tarifas!$P38,Tarifas!$Q38,Datos!$B$3,Datos!F$5)</f>
        <v>#NAME?</v>
      </c>
      <c r="H36" s="144" t="e">
        <f ca="1">FACTURA(ROW(), COLUMN(),Datos!G$9,Datos!G$10,Tarifas!$C38,Datos!G$11,Tarifas!$D38,Datos!G$12,Tarifas!$E38,Datos!G$13,Tarifas!$F38,Datos!G$14,Tarifas!$G38,Tarifas!$L38,Datos!G$17,Datos!G$18,Datos!G$20,Datos!G$21,Datos!G$23,Datos!G$24,Datos!G$26,Datos!G$29,Datos!G$32,Tarifas!$H38,Tarifas!$I38,Tarifas!$J38,Datos!G$16,Tarifas!$K38,Datos!$B$4,Datos!$B$1,Datos!$B$2,Datos!$B$5,Tarifas!$M38,Tarifas!$N38,Tarifas!$O38,Tarifas!$P38,Tarifas!$Q38,Datos!$B$3,Datos!G$5)</f>
        <v>#NAME?</v>
      </c>
      <c r="I36" s="144" t="e">
        <f ca="1">FACTURA(ROW(), COLUMN(),Datos!H$9,Datos!H$10,Tarifas!$C38,Datos!H$11,Tarifas!$D38,Datos!H$12,Tarifas!$E38,Datos!H$13,Tarifas!$F38,Datos!H$14,Tarifas!$G38,Tarifas!$L38,Datos!H$17,Datos!H$18,Datos!H$20,Datos!H$21,Datos!H$23,Datos!H$24,Datos!H$26,Datos!H$29,Datos!H$32,Tarifas!$H38,Tarifas!$I38,Tarifas!$J38,Datos!H$16,Tarifas!$K38,Datos!$B$4,Datos!$B$1,Datos!$B$2,Datos!$B$5,Tarifas!$M38,Tarifas!$N38,Tarifas!$O38,Tarifas!$P38,Tarifas!$Q38,Datos!$B$3,Datos!H$5)</f>
        <v>#NAME?</v>
      </c>
      <c r="J36" s="144" t="e">
        <f ca="1">FACTURA(ROW(), COLUMN(),Datos!I$9,Datos!I$10,Tarifas!$C38,Datos!I$11,Tarifas!$D38,Datos!I$12,Tarifas!$E38,Datos!I$13,Tarifas!$F38,Datos!I$14,Tarifas!$G38,Tarifas!$L38,Datos!I$17,Datos!I$18,Datos!I$20,Datos!I$21,Datos!I$23,Datos!I$24,Datos!I$26,Datos!I$29,Datos!I$32,Tarifas!$H38,Tarifas!$I38,Tarifas!$J38,Datos!I$16,Tarifas!$K38,Datos!$B$4,Datos!$B$1,Datos!$B$2,Datos!$B$5,Tarifas!$M38,Tarifas!$N38,Tarifas!$O38,Tarifas!$P38,Tarifas!$Q38,Datos!$B$3,Datos!I$5)</f>
        <v>#NAME?</v>
      </c>
      <c r="K36" s="144" t="e">
        <f ca="1">FACTURA(ROW(), COLUMN(),Datos!J$9,Datos!J$10,Tarifas!$C38,Datos!J$11,Tarifas!$D38,Datos!J$12,Tarifas!$E38,Datos!J$13,Tarifas!$F38,Datos!J$14,Tarifas!$G38,Tarifas!$L38,Datos!J$17,Datos!J$18,Datos!J$20,Datos!J$21,Datos!J$23,Datos!J$24,Datos!J$26,Datos!J$29,Datos!J$32,Tarifas!$H38,Tarifas!$I38,Tarifas!$J38,Datos!J$16,Tarifas!$K38,Datos!$B$4,Datos!$B$1,Datos!$B$2,Datos!$B$5,Tarifas!$M38,Tarifas!$N38,Tarifas!$O38,Tarifas!$P38,Tarifas!$Q38,Datos!$B$3,Datos!J$5)</f>
        <v>#NAME?</v>
      </c>
      <c r="L36" s="144" t="e">
        <f ca="1">FACTURA(ROW(), COLUMN(),Datos!K$9,Datos!K$10,Tarifas!$C38,Datos!K$11,Tarifas!$D38,Datos!K$12,Tarifas!$E38,Datos!K$13,Tarifas!$F38,Datos!K$14,Tarifas!$G38,Tarifas!$L38,Datos!K$17,Datos!K$18,Datos!K$20,Datos!K$21,Datos!K$23,Datos!K$24,Datos!K$26,Datos!K$29,Datos!K$32,Tarifas!$H38,Tarifas!$I38,Tarifas!$J38,Datos!K$16,Tarifas!$K38,Datos!$B$4,Datos!$B$1,Datos!$B$2,Datos!$B$5,Tarifas!$M38,Tarifas!$N38,Tarifas!$O38,Tarifas!$P38,Tarifas!$Q38,Datos!$B$3,Datos!K$5)</f>
        <v>#NAME?</v>
      </c>
      <c r="M36" s="144" t="e">
        <f ca="1">FACTURA(ROW(), COLUMN(),Datos!L$9,Datos!L$10,Tarifas!$C38,Datos!L$11,Tarifas!$D38,Datos!L$12,Tarifas!$E38,Datos!L$13,Tarifas!$F38,Datos!L$14,Tarifas!$G38,Tarifas!$L38,Datos!L$17,Datos!L$18,Datos!L$20,Datos!L$21,Datos!L$23,Datos!L$24,Datos!L$26,Datos!L$29,Datos!L$32,Tarifas!$H38,Tarifas!$I38,Tarifas!$J38,Datos!L$16,Tarifas!$K38,Datos!$B$4,Datos!$B$1,Datos!$B$2,Datos!$B$5,Tarifas!$M38,Tarifas!$N38,Tarifas!$O38,Tarifas!$P38,Tarifas!$Q38,Datos!$B$3,Datos!L$5)</f>
        <v>#NAME?</v>
      </c>
      <c r="N36" s="144" t="e">
        <f ca="1">FACTURA(ROW(), COLUMN(),Datos!M$9,Datos!M$10,Tarifas!$C38,Datos!M$11,Tarifas!$D38,Datos!M$12,Tarifas!$E38,Datos!M$13,Tarifas!$F38,Datos!M$14,Tarifas!$G38,Tarifas!$L38,Datos!M$17,Datos!M$18,Datos!M$20,Datos!M$21,Datos!M$23,Datos!M$24,Datos!M$26,Datos!M$29,Datos!M$32,Tarifas!$H38,Tarifas!$I38,Tarifas!$J38,Datos!M$16,Tarifas!$K38,Datos!$B$4,Datos!$B$1,Datos!$B$2,Datos!$B$5,Tarifas!$M38,Tarifas!$N38,Tarifas!$O38,Tarifas!$P38,Tarifas!$Q38,Datos!$B$3,Datos!M$5)</f>
        <v>#NAME?</v>
      </c>
      <c r="O36" s="144" t="e">
        <f ca="1">FACTURA(ROW(), COLUMN(),Datos!N$9,Datos!N$10,Tarifas!$C38,Datos!N$11,Tarifas!$D38,Datos!N$12,Tarifas!$E38,Datos!N$13,Tarifas!$F38,Datos!N$14,Tarifas!$G38,Tarifas!$L38,Datos!N$17,Datos!N$18,Datos!N$20,Datos!N$21,Datos!N$23,Datos!N$24,Datos!N$26,Datos!N$29,Datos!N$32,Tarifas!$H38,Tarifas!$I38,Tarifas!$J38,Datos!N$16,Tarifas!$K38,Datos!$B$4,Datos!$B$1,Datos!$B$2,Datos!$B$5,Tarifas!$M38,Tarifas!$N38,Tarifas!$O38,Tarifas!$P38,Tarifas!$Q38,Datos!$B$3,Datos!N$5)</f>
        <v>#NAME?</v>
      </c>
      <c r="P36" s="144" t="e">
        <f ca="1">FACTURA(ROW(), COLUMN(),Datos!O$9,Datos!O$10,Tarifas!$C38,Datos!O$11,Tarifas!$D38,Datos!O$12,Tarifas!$E38,Datos!O$13,Tarifas!$F38,Datos!O$14,Tarifas!$G38,Tarifas!$L38,Datos!O$17,Datos!O$18,Datos!O$20,Datos!O$21,Datos!O$23,Datos!O$24,Datos!O$26,Datos!O$29,Datos!O$32,Tarifas!$H38,Tarifas!$I38,Tarifas!$J38,Datos!O$16,Tarifas!$K38,Datos!$B$4,Datos!$B$1,Datos!$B$2,Datos!$B$5,Tarifas!$M38,Tarifas!$N38,Tarifas!$O38,Tarifas!$P38,Tarifas!$Q38,Datos!$B$3,Datos!O$5)</f>
        <v>#NAME?</v>
      </c>
      <c r="Q36" s="88" t="str">
        <f>IF(Tarifas!R38="Sí","Sí","")</f>
        <v>Sí</v>
      </c>
    </row>
    <row r="37" spans="1:17">
      <c r="A37" s="154" t="str">
        <f>IF(Tarifas!A39="","",Tarifas!A39)</f>
        <v xml:space="preserve">Iberdrola </v>
      </c>
      <c r="B37" s="154" t="str">
        <f>IF(Tarifas!B39="","",Tarifas!B39)</f>
        <v>Online (3 franjas)</v>
      </c>
      <c r="C37" s="197" t="e">
        <f t="shared" ca="1" si="0"/>
        <v>#NAME?</v>
      </c>
      <c r="D37" s="198" t="s">
        <v>639</v>
      </c>
      <c r="E37" s="144" t="e">
        <f ca="1">FACTURA(ROW(), COLUMN(),Datos!D$9,Datos!D$10,Tarifas!$C39,Datos!D$11,Tarifas!$D39,Datos!D$12,Tarifas!$E39,Datos!D$13,Tarifas!$F39,Datos!D$14,Tarifas!$G39,Tarifas!$L39,Datos!D$17,Datos!D$18,Datos!D$20,Datos!D$21,Datos!D$23,Datos!D$24,Datos!D$26,Datos!D$29,Datos!D$32,Tarifas!$H39,Tarifas!$I39,Tarifas!$J39,Datos!D$16,Tarifas!$K39,Datos!$B$4,Datos!$B$1,Datos!$B$2,Datos!$B$5,Tarifas!$M39,Tarifas!$N39,Tarifas!$O39,Tarifas!$P39,Tarifas!$Q39,Datos!$B$3,Datos!D$5)</f>
        <v>#NAME?</v>
      </c>
      <c r="F37" s="144" t="e">
        <f ca="1">FACTURA(ROW(), COLUMN(),Datos!E$9,Datos!E$10,Tarifas!$C39,Datos!E$11,Tarifas!$D39,Datos!E$12,Tarifas!$E39,Datos!E$13,Tarifas!$F39,Datos!E$14,Tarifas!$G39,Tarifas!$L39,Datos!E$17,Datos!E$18,Datos!E$20,Datos!E$21,Datos!E$23,Datos!E$24,Datos!E$26,Datos!E$29,Datos!E$32,Tarifas!$H39,Tarifas!$I39,Tarifas!$J39,Datos!E$16,Tarifas!$K39,Datos!$B$4,Datos!$B$1,Datos!$B$2,Datos!$B$5,Tarifas!$M39,Tarifas!$N39,Tarifas!$O39,Tarifas!$P39,Tarifas!$Q39,Datos!$B$3,Datos!E$5)</f>
        <v>#NAME?</v>
      </c>
      <c r="G37" s="144" t="e">
        <f ca="1">FACTURA(ROW(), COLUMN(),Datos!F$9,Datos!F$10,Tarifas!$C39,Datos!F$11,Tarifas!$D39,Datos!F$12,Tarifas!$E39,Datos!F$13,Tarifas!$F39,Datos!F$14,Tarifas!$G39,Tarifas!$L39,Datos!F$17,Datos!F$18,Datos!F$20,Datos!F$21,Datos!F$23,Datos!F$24,Datos!F$26,Datos!F$29,Datos!F$32,Tarifas!$H39,Tarifas!$I39,Tarifas!$J39,Datos!F$16,Tarifas!$K39,Datos!$B$4,Datos!$B$1,Datos!$B$2,Datos!$B$5,Tarifas!$M39,Tarifas!$N39,Tarifas!$O39,Tarifas!$P39,Tarifas!$Q39,Datos!$B$3,Datos!F$5)</f>
        <v>#NAME?</v>
      </c>
      <c r="H37" s="144" t="e">
        <f ca="1">FACTURA(ROW(), COLUMN(),Datos!G$9,Datos!G$10,Tarifas!$C39,Datos!G$11,Tarifas!$D39,Datos!G$12,Tarifas!$E39,Datos!G$13,Tarifas!$F39,Datos!G$14,Tarifas!$G39,Tarifas!$L39,Datos!G$17,Datos!G$18,Datos!G$20,Datos!G$21,Datos!G$23,Datos!G$24,Datos!G$26,Datos!G$29,Datos!G$32,Tarifas!$H39,Tarifas!$I39,Tarifas!$J39,Datos!G$16,Tarifas!$K39,Datos!$B$4,Datos!$B$1,Datos!$B$2,Datos!$B$5,Tarifas!$M39,Tarifas!$N39,Tarifas!$O39,Tarifas!$P39,Tarifas!$Q39,Datos!$B$3,Datos!G$5)</f>
        <v>#NAME?</v>
      </c>
      <c r="I37" s="144" t="e">
        <f ca="1">FACTURA(ROW(), COLUMN(),Datos!H$9,Datos!H$10,Tarifas!$C39,Datos!H$11,Tarifas!$D39,Datos!H$12,Tarifas!$E39,Datos!H$13,Tarifas!$F39,Datos!H$14,Tarifas!$G39,Tarifas!$L39,Datos!H$17,Datos!H$18,Datos!H$20,Datos!H$21,Datos!H$23,Datos!H$24,Datos!H$26,Datos!H$29,Datos!H$32,Tarifas!$H39,Tarifas!$I39,Tarifas!$J39,Datos!H$16,Tarifas!$K39,Datos!$B$4,Datos!$B$1,Datos!$B$2,Datos!$B$5,Tarifas!$M39,Tarifas!$N39,Tarifas!$O39,Tarifas!$P39,Tarifas!$Q39,Datos!$B$3,Datos!H$5)</f>
        <v>#NAME?</v>
      </c>
      <c r="J37" s="144" t="e">
        <f ca="1">FACTURA(ROW(), COLUMN(),Datos!I$9,Datos!I$10,Tarifas!$C39,Datos!I$11,Tarifas!$D39,Datos!I$12,Tarifas!$E39,Datos!I$13,Tarifas!$F39,Datos!I$14,Tarifas!$G39,Tarifas!$L39,Datos!I$17,Datos!I$18,Datos!I$20,Datos!I$21,Datos!I$23,Datos!I$24,Datos!I$26,Datos!I$29,Datos!I$32,Tarifas!$H39,Tarifas!$I39,Tarifas!$J39,Datos!I$16,Tarifas!$K39,Datos!$B$4,Datos!$B$1,Datos!$B$2,Datos!$B$5,Tarifas!$M39,Tarifas!$N39,Tarifas!$O39,Tarifas!$P39,Tarifas!$Q39,Datos!$B$3,Datos!I$5)</f>
        <v>#NAME?</v>
      </c>
      <c r="K37" s="144" t="e">
        <f ca="1">FACTURA(ROW(), COLUMN(),Datos!J$9,Datos!J$10,Tarifas!$C39,Datos!J$11,Tarifas!$D39,Datos!J$12,Tarifas!$E39,Datos!J$13,Tarifas!$F39,Datos!J$14,Tarifas!$G39,Tarifas!$L39,Datos!J$17,Datos!J$18,Datos!J$20,Datos!J$21,Datos!J$23,Datos!J$24,Datos!J$26,Datos!J$29,Datos!J$32,Tarifas!$H39,Tarifas!$I39,Tarifas!$J39,Datos!J$16,Tarifas!$K39,Datos!$B$4,Datos!$B$1,Datos!$B$2,Datos!$B$5,Tarifas!$M39,Tarifas!$N39,Tarifas!$O39,Tarifas!$P39,Tarifas!$Q39,Datos!$B$3,Datos!J$5)</f>
        <v>#NAME?</v>
      </c>
      <c r="L37" s="144" t="e">
        <f ca="1">FACTURA(ROW(), COLUMN(),Datos!K$9,Datos!K$10,Tarifas!$C39,Datos!K$11,Tarifas!$D39,Datos!K$12,Tarifas!$E39,Datos!K$13,Tarifas!$F39,Datos!K$14,Tarifas!$G39,Tarifas!$L39,Datos!K$17,Datos!K$18,Datos!K$20,Datos!K$21,Datos!K$23,Datos!K$24,Datos!K$26,Datos!K$29,Datos!K$32,Tarifas!$H39,Tarifas!$I39,Tarifas!$J39,Datos!K$16,Tarifas!$K39,Datos!$B$4,Datos!$B$1,Datos!$B$2,Datos!$B$5,Tarifas!$M39,Tarifas!$N39,Tarifas!$O39,Tarifas!$P39,Tarifas!$Q39,Datos!$B$3,Datos!K$5)</f>
        <v>#NAME?</v>
      </c>
      <c r="M37" s="144" t="e">
        <f ca="1">FACTURA(ROW(), COLUMN(),Datos!L$9,Datos!L$10,Tarifas!$C39,Datos!L$11,Tarifas!$D39,Datos!L$12,Tarifas!$E39,Datos!L$13,Tarifas!$F39,Datos!L$14,Tarifas!$G39,Tarifas!$L39,Datos!L$17,Datos!L$18,Datos!L$20,Datos!L$21,Datos!L$23,Datos!L$24,Datos!L$26,Datos!L$29,Datos!L$32,Tarifas!$H39,Tarifas!$I39,Tarifas!$J39,Datos!L$16,Tarifas!$K39,Datos!$B$4,Datos!$B$1,Datos!$B$2,Datos!$B$5,Tarifas!$M39,Tarifas!$N39,Tarifas!$O39,Tarifas!$P39,Tarifas!$Q39,Datos!$B$3,Datos!L$5)</f>
        <v>#NAME?</v>
      </c>
      <c r="N37" s="144" t="e">
        <f ca="1">FACTURA(ROW(), COLUMN(),Datos!M$9,Datos!M$10,Tarifas!$C39,Datos!M$11,Tarifas!$D39,Datos!M$12,Tarifas!$E39,Datos!M$13,Tarifas!$F39,Datos!M$14,Tarifas!$G39,Tarifas!$L39,Datos!M$17,Datos!M$18,Datos!M$20,Datos!M$21,Datos!M$23,Datos!M$24,Datos!M$26,Datos!M$29,Datos!M$32,Tarifas!$H39,Tarifas!$I39,Tarifas!$J39,Datos!M$16,Tarifas!$K39,Datos!$B$4,Datos!$B$1,Datos!$B$2,Datos!$B$5,Tarifas!$M39,Tarifas!$N39,Tarifas!$O39,Tarifas!$P39,Tarifas!$Q39,Datos!$B$3,Datos!M$5)</f>
        <v>#NAME?</v>
      </c>
      <c r="O37" s="144" t="e">
        <f ca="1">FACTURA(ROW(), COLUMN(),Datos!N$9,Datos!N$10,Tarifas!$C39,Datos!N$11,Tarifas!$D39,Datos!N$12,Tarifas!$E39,Datos!N$13,Tarifas!$F39,Datos!N$14,Tarifas!$G39,Tarifas!$L39,Datos!N$17,Datos!N$18,Datos!N$20,Datos!N$21,Datos!N$23,Datos!N$24,Datos!N$26,Datos!N$29,Datos!N$32,Tarifas!$H39,Tarifas!$I39,Tarifas!$J39,Datos!N$16,Tarifas!$K39,Datos!$B$4,Datos!$B$1,Datos!$B$2,Datos!$B$5,Tarifas!$M39,Tarifas!$N39,Tarifas!$O39,Tarifas!$P39,Tarifas!$Q39,Datos!$B$3,Datos!N$5)</f>
        <v>#NAME?</v>
      </c>
      <c r="P37" s="144" t="e">
        <f ca="1">FACTURA(ROW(), COLUMN(),Datos!O$9,Datos!O$10,Tarifas!$C39,Datos!O$11,Tarifas!$D39,Datos!O$12,Tarifas!$E39,Datos!O$13,Tarifas!$F39,Datos!O$14,Tarifas!$G39,Tarifas!$L39,Datos!O$17,Datos!O$18,Datos!O$20,Datos!O$21,Datos!O$23,Datos!O$24,Datos!O$26,Datos!O$29,Datos!O$32,Tarifas!$H39,Tarifas!$I39,Tarifas!$J39,Datos!O$16,Tarifas!$K39,Datos!$B$4,Datos!$B$1,Datos!$B$2,Datos!$B$5,Tarifas!$M39,Tarifas!$N39,Tarifas!$O39,Tarifas!$P39,Tarifas!$Q39,Datos!$B$3,Datos!O$5)</f>
        <v>#NAME?</v>
      </c>
      <c r="Q37" s="88" t="str">
        <f>IF(Tarifas!R39="Sí","Sí","")</f>
        <v>Sí</v>
      </c>
    </row>
    <row r="38" spans="1:17">
      <c r="A38" s="154" t="str">
        <f>IF(Tarifas!A40="","",Tarifas!A40)</f>
        <v>Iberdrola</v>
      </c>
      <c r="B38" s="154" t="str">
        <f>IF(Tarifas!B40="","",Tarifas!B40)</f>
        <v>Plan Solar</v>
      </c>
      <c r="C38" s="197" t="e">
        <f t="shared" ca="1" si="0"/>
        <v>#NAME?</v>
      </c>
      <c r="D38" s="198" t="s">
        <v>639</v>
      </c>
      <c r="E38" s="144" t="e">
        <f ca="1">FACTURA(ROW(), COLUMN(),Datos!D$9,Datos!D$10,Tarifas!$C40,Datos!D$11,Tarifas!$D40,Datos!D$12,Tarifas!$E40,Datos!D$13,Tarifas!$F40,Datos!D$14,Tarifas!$G40,Tarifas!$L40,Datos!D$17,Datos!D$18,Datos!D$20,Datos!D$21,Datos!D$23,Datos!D$24,Datos!D$26,Datos!D$29,Datos!D$32,Tarifas!$H40,Tarifas!$I40,Tarifas!$J40,Datos!D$16,Tarifas!$K40,Datos!$B$4,Datos!$B$1,Datos!$B$2,Datos!$B$5,Tarifas!$M40,Tarifas!$N40,Tarifas!$O40,Tarifas!$P40,Tarifas!$Q40,Datos!$B$3,Datos!D$5)</f>
        <v>#NAME?</v>
      </c>
      <c r="F38" s="144" t="e">
        <f ca="1">FACTURA(ROW(), COLUMN(),Datos!E$9,Datos!E$10,Tarifas!$C40,Datos!E$11,Tarifas!$D40,Datos!E$12,Tarifas!$E40,Datos!E$13,Tarifas!$F40,Datos!E$14,Tarifas!$G40,Tarifas!$L40,Datos!E$17,Datos!E$18,Datos!E$20,Datos!E$21,Datos!E$23,Datos!E$24,Datos!E$26,Datos!E$29,Datos!E$32,Tarifas!$H40,Tarifas!$I40,Tarifas!$J40,Datos!E$16,Tarifas!$K40,Datos!$B$4,Datos!$B$1,Datos!$B$2,Datos!$B$5,Tarifas!$M40,Tarifas!$N40,Tarifas!$O40,Tarifas!$P40,Tarifas!$Q40,Datos!$B$3,Datos!E$5)</f>
        <v>#NAME?</v>
      </c>
      <c r="G38" s="144" t="e">
        <f ca="1">FACTURA(ROW(), COLUMN(),Datos!F$9,Datos!F$10,Tarifas!$C40,Datos!F$11,Tarifas!$D40,Datos!F$12,Tarifas!$E40,Datos!F$13,Tarifas!$F40,Datos!F$14,Tarifas!$G40,Tarifas!$L40,Datos!F$17,Datos!F$18,Datos!F$20,Datos!F$21,Datos!F$23,Datos!F$24,Datos!F$26,Datos!F$29,Datos!F$32,Tarifas!$H40,Tarifas!$I40,Tarifas!$J40,Datos!F$16,Tarifas!$K40,Datos!$B$4,Datos!$B$1,Datos!$B$2,Datos!$B$5,Tarifas!$M40,Tarifas!$N40,Tarifas!$O40,Tarifas!$P40,Tarifas!$Q40,Datos!$B$3,Datos!F$5)</f>
        <v>#NAME?</v>
      </c>
      <c r="H38" s="144" t="e">
        <f ca="1">FACTURA(ROW(), COLUMN(),Datos!G$9,Datos!G$10,Tarifas!$C40,Datos!G$11,Tarifas!$D40,Datos!G$12,Tarifas!$E40,Datos!G$13,Tarifas!$F40,Datos!G$14,Tarifas!$G40,Tarifas!$L40,Datos!G$17,Datos!G$18,Datos!G$20,Datos!G$21,Datos!G$23,Datos!G$24,Datos!G$26,Datos!G$29,Datos!G$32,Tarifas!$H40,Tarifas!$I40,Tarifas!$J40,Datos!G$16,Tarifas!$K40,Datos!$B$4,Datos!$B$1,Datos!$B$2,Datos!$B$5,Tarifas!$M40,Tarifas!$N40,Tarifas!$O40,Tarifas!$P40,Tarifas!$Q40,Datos!$B$3,Datos!G$5)</f>
        <v>#NAME?</v>
      </c>
      <c r="I38" s="144" t="e">
        <f ca="1">FACTURA(ROW(), COLUMN(),Datos!H$9,Datos!H$10,Tarifas!$C40,Datos!H$11,Tarifas!$D40,Datos!H$12,Tarifas!$E40,Datos!H$13,Tarifas!$F40,Datos!H$14,Tarifas!$G40,Tarifas!$L40,Datos!H$17,Datos!H$18,Datos!H$20,Datos!H$21,Datos!H$23,Datos!H$24,Datos!H$26,Datos!H$29,Datos!H$32,Tarifas!$H40,Tarifas!$I40,Tarifas!$J40,Datos!H$16,Tarifas!$K40,Datos!$B$4,Datos!$B$1,Datos!$B$2,Datos!$B$5,Tarifas!$M40,Tarifas!$N40,Tarifas!$O40,Tarifas!$P40,Tarifas!$Q40,Datos!$B$3,Datos!H$5)</f>
        <v>#NAME?</v>
      </c>
      <c r="J38" s="144" t="e">
        <f ca="1">FACTURA(ROW(), COLUMN(),Datos!I$9,Datos!I$10,Tarifas!$C40,Datos!I$11,Tarifas!$D40,Datos!I$12,Tarifas!$E40,Datos!I$13,Tarifas!$F40,Datos!I$14,Tarifas!$G40,Tarifas!$L40,Datos!I$17,Datos!I$18,Datos!I$20,Datos!I$21,Datos!I$23,Datos!I$24,Datos!I$26,Datos!I$29,Datos!I$32,Tarifas!$H40,Tarifas!$I40,Tarifas!$J40,Datos!I$16,Tarifas!$K40,Datos!$B$4,Datos!$B$1,Datos!$B$2,Datos!$B$5,Tarifas!$M40,Tarifas!$N40,Tarifas!$O40,Tarifas!$P40,Tarifas!$Q40,Datos!$B$3,Datos!I$5)</f>
        <v>#NAME?</v>
      </c>
      <c r="K38" s="144" t="e">
        <f ca="1">FACTURA(ROW(), COLUMN(),Datos!J$9,Datos!J$10,Tarifas!$C40,Datos!J$11,Tarifas!$D40,Datos!J$12,Tarifas!$E40,Datos!J$13,Tarifas!$F40,Datos!J$14,Tarifas!$G40,Tarifas!$L40,Datos!J$17,Datos!J$18,Datos!J$20,Datos!J$21,Datos!J$23,Datos!J$24,Datos!J$26,Datos!J$29,Datos!J$32,Tarifas!$H40,Tarifas!$I40,Tarifas!$J40,Datos!J$16,Tarifas!$K40,Datos!$B$4,Datos!$B$1,Datos!$B$2,Datos!$B$5,Tarifas!$M40,Tarifas!$N40,Tarifas!$O40,Tarifas!$P40,Tarifas!$Q40,Datos!$B$3,Datos!J$5)</f>
        <v>#NAME?</v>
      </c>
      <c r="L38" s="144" t="e">
        <f ca="1">FACTURA(ROW(), COLUMN(),Datos!K$9,Datos!K$10,Tarifas!$C40,Datos!K$11,Tarifas!$D40,Datos!K$12,Tarifas!$E40,Datos!K$13,Tarifas!$F40,Datos!K$14,Tarifas!$G40,Tarifas!$L40,Datos!K$17,Datos!K$18,Datos!K$20,Datos!K$21,Datos!K$23,Datos!K$24,Datos!K$26,Datos!K$29,Datos!K$32,Tarifas!$H40,Tarifas!$I40,Tarifas!$J40,Datos!K$16,Tarifas!$K40,Datos!$B$4,Datos!$B$1,Datos!$B$2,Datos!$B$5,Tarifas!$M40,Tarifas!$N40,Tarifas!$O40,Tarifas!$P40,Tarifas!$Q40,Datos!$B$3,Datos!K$5)</f>
        <v>#NAME?</v>
      </c>
      <c r="M38" s="144" t="e">
        <f ca="1">FACTURA(ROW(), COLUMN(),Datos!L$9,Datos!L$10,Tarifas!$C40,Datos!L$11,Tarifas!$D40,Datos!L$12,Tarifas!$E40,Datos!L$13,Tarifas!$F40,Datos!L$14,Tarifas!$G40,Tarifas!$L40,Datos!L$17,Datos!L$18,Datos!L$20,Datos!L$21,Datos!L$23,Datos!L$24,Datos!L$26,Datos!L$29,Datos!L$32,Tarifas!$H40,Tarifas!$I40,Tarifas!$J40,Datos!L$16,Tarifas!$K40,Datos!$B$4,Datos!$B$1,Datos!$B$2,Datos!$B$5,Tarifas!$M40,Tarifas!$N40,Tarifas!$O40,Tarifas!$P40,Tarifas!$Q40,Datos!$B$3,Datos!L$5)</f>
        <v>#NAME?</v>
      </c>
      <c r="N38" s="144" t="e">
        <f ca="1">FACTURA(ROW(), COLUMN(),Datos!M$9,Datos!M$10,Tarifas!$C40,Datos!M$11,Tarifas!$D40,Datos!M$12,Tarifas!$E40,Datos!M$13,Tarifas!$F40,Datos!M$14,Tarifas!$G40,Tarifas!$L40,Datos!M$17,Datos!M$18,Datos!M$20,Datos!M$21,Datos!M$23,Datos!M$24,Datos!M$26,Datos!M$29,Datos!M$32,Tarifas!$H40,Tarifas!$I40,Tarifas!$J40,Datos!M$16,Tarifas!$K40,Datos!$B$4,Datos!$B$1,Datos!$B$2,Datos!$B$5,Tarifas!$M40,Tarifas!$N40,Tarifas!$O40,Tarifas!$P40,Tarifas!$Q40,Datos!$B$3,Datos!M$5)</f>
        <v>#NAME?</v>
      </c>
      <c r="O38" s="144" t="e">
        <f ca="1">FACTURA(ROW(), COLUMN(),Datos!N$9,Datos!N$10,Tarifas!$C40,Datos!N$11,Tarifas!$D40,Datos!N$12,Tarifas!$E40,Datos!N$13,Tarifas!$F40,Datos!N$14,Tarifas!$G40,Tarifas!$L40,Datos!N$17,Datos!N$18,Datos!N$20,Datos!N$21,Datos!N$23,Datos!N$24,Datos!N$26,Datos!N$29,Datos!N$32,Tarifas!$H40,Tarifas!$I40,Tarifas!$J40,Datos!N$16,Tarifas!$K40,Datos!$B$4,Datos!$B$1,Datos!$B$2,Datos!$B$5,Tarifas!$M40,Tarifas!$N40,Tarifas!$O40,Tarifas!$P40,Tarifas!$Q40,Datos!$B$3,Datos!N$5)</f>
        <v>#NAME?</v>
      </c>
      <c r="P38" s="144" t="e">
        <f ca="1">FACTURA(ROW(), COLUMN(),Datos!O$9,Datos!O$10,Tarifas!$C40,Datos!O$11,Tarifas!$D40,Datos!O$12,Tarifas!$E40,Datos!O$13,Tarifas!$F40,Datos!O$14,Tarifas!$G40,Tarifas!$L40,Datos!O$17,Datos!O$18,Datos!O$20,Datos!O$21,Datos!O$23,Datos!O$24,Datos!O$26,Datos!O$29,Datos!O$32,Tarifas!$H40,Tarifas!$I40,Tarifas!$J40,Datos!O$16,Tarifas!$K40,Datos!$B$4,Datos!$B$1,Datos!$B$2,Datos!$B$5,Tarifas!$M40,Tarifas!$N40,Tarifas!$O40,Tarifas!$P40,Tarifas!$Q40,Datos!$B$3,Datos!O$5)</f>
        <v>#NAME?</v>
      </c>
      <c r="Q38" s="88" t="str">
        <f>IF(Tarifas!R40="Sí","Sí","")</f>
        <v/>
      </c>
    </row>
    <row r="39" spans="1:17">
      <c r="A39" s="154" t="str">
        <f>IF(Tarifas!A41="","",Tarifas!A41)</f>
        <v>Iberdrola</v>
      </c>
      <c r="B39" s="154" t="str">
        <f>IF(Tarifas!B41="","",Tarifas!B41)</f>
        <v>Plan Estable</v>
      </c>
      <c r="C39" s="197" t="e">
        <f t="shared" ca="1" si="0"/>
        <v>#NAME?</v>
      </c>
      <c r="D39" s="198" t="s">
        <v>639</v>
      </c>
      <c r="E39" s="144" t="e">
        <f ca="1">FACTURA(ROW(), COLUMN(),Datos!D$9,Datos!D$10,Tarifas!$C41,Datos!D$11,Tarifas!$D41,Datos!D$12,Tarifas!$E41,Datos!D$13,Tarifas!$F41,Datos!D$14,Tarifas!$G41,Tarifas!$L41,Datos!D$17,Datos!D$18,Datos!D$20,Datos!D$21,Datos!D$23,Datos!D$24,Datos!D$26,Datos!D$29,Datos!D$32,Tarifas!$H41,Tarifas!$I41,Tarifas!$J41,Datos!D$16,Tarifas!$K41,Datos!$B$4,Datos!$B$1,Datos!$B$2,Datos!$B$5,Tarifas!$M41,Tarifas!$N41,Tarifas!$O41,Tarifas!$P41,Tarifas!$Q41,Datos!$B$3,Datos!D$5)</f>
        <v>#NAME?</v>
      </c>
      <c r="F39" s="144" t="e">
        <f ca="1">FACTURA(ROW(), COLUMN(),Datos!E$9,Datos!E$10,Tarifas!$C41,Datos!E$11,Tarifas!$D41,Datos!E$12,Tarifas!$E41,Datos!E$13,Tarifas!$F41,Datos!E$14,Tarifas!$G41,Tarifas!$L41,Datos!E$17,Datos!E$18,Datos!E$20,Datos!E$21,Datos!E$23,Datos!E$24,Datos!E$26,Datos!E$29,Datos!E$32,Tarifas!$H41,Tarifas!$I41,Tarifas!$J41,Datos!E$16,Tarifas!$K41,Datos!$B$4,Datos!$B$1,Datos!$B$2,Datos!$B$5,Tarifas!$M41,Tarifas!$N41,Tarifas!$O41,Tarifas!$P41,Tarifas!$Q41,Datos!$B$3,Datos!E$5)</f>
        <v>#NAME?</v>
      </c>
      <c r="G39" s="144" t="e">
        <f ca="1">FACTURA(ROW(), COLUMN(),Datos!F$9,Datos!F$10,Tarifas!$C41,Datos!F$11,Tarifas!$D41,Datos!F$12,Tarifas!$E41,Datos!F$13,Tarifas!$F41,Datos!F$14,Tarifas!$G41,Tarifas!$L41,Datos!F$17,Datos!F$18,Datos!F$20,Datos!F$21,Datos!F$23,Datos!F$24,Datos!F$26,Datos!F$29,Datos!F$32,Tarifas!$H41,Tarifas!$I41,Tarifas!$J41,Datos!F$16,Tarifas!$K41,Datos!$B$4,Datos!$B$1,Datos!$B$2,Datos!$B$5,Tarifas!$M41,Tarifas!$N41,Tarifas!$O41,Tarifas!$P41,Tarifas!$Q41,Datos!$B$3,Datos!F$5)</f>
        <v>#NAME?</v>
      </c>
      <c r="H39" s="144" t="e">
        <f ca="1">FACTURA(ROW(), COLUMN(),Datos!G$9,Datos!G$10,Tarifas!$C41,Datos!G$11,Tarifas!$D41,Datos!G$12,Tarifas!$E41,Datos!G$13,Tarifas!$F41,Datos!G$14,Tarifas!$G41,Tarifas!$L41,Datos!G$17,Datos!G$18,Datos!G$20,Datos!G$21,Datos!G$23,Datos!G$24,Datos!G$26,Datos!G$29,Datos!G$32,Tarifas!$H41,Tarifas!$I41,Tarifas!$J41,Datos!G$16,Tarifas!$K41,Datos!$B$4,Datos!$B$1,Datos!$B$2,Datos!$B$5,Tarifas!$M41,Tarifas!$N41,Tarifas!$O41,Tarifas!$P41,Tarifas!$Q41,Datos!$B$3,Datos!G$5)</f>
        <v>#NAME?</v>
      </c>
      <c r="I39" s="144" t="e">
        <f ca="1">FACTURA(ROW(), COLUMN(),Datos!H$9,Datos!H$10,Tarifas!$C41,Datos!H$11,Tarifas!$D41,Datos!H$12,Tarifas!$E41,Datos!H$13,Tarifas!$F41,Datos!H$14,Tarifas!$G41,Tarifas!$L41,Datos!H$17,Datos!H$18,Datos!H$20,Datos!H$21,Datos!H$23,Datos!H$24,Datos!H$26,Datos!H$29,Datos!H$32,Tarifas!$H41,Tarifas!$I41,Tarifas!$J41,Datos!H$16,Tarifas!$K41,Datos!$B$4,Datos!$B$1,Datos!$B$2,Datos!$B$5,Tarifas!$M41,Tarifas!$N41,Tarifas!$O41,Tarifas!$P41,Tarifas!$Q41,Datos!$B$3,Datos!H$5)</f>
        <v>#NAME?</v>
      </c>
      <c r="J39" s="144" t="e">
        <f ca="1">FACTURA(ROW(), COLUMN(),Datos!I$9,Datos!I$10,Tarifas!$C41,Datos!I$11,Tarifas!$D41,Datos!I$12,Tarifas!$E41,Datos!I$13,Tarifas!$F41,Datos!I$14,Tarifas!$G41,Tarifas!$L41,Datos!I$17,Datos!I$18,Datos!I$20,Datos!I$21,Datos!I$23,Datos!I$24,Datos!I$26,Datos!I$29,Datos!I$32,Tarifas!$H41,Tarifas!$I41,Tarifas!$J41,Datos!I$16,Tarifas!$K41,Datos!$B$4,Datos!$B$1,Datos!$B$2,Datos!$B$5,Tarifas!$M41,Tarifas!$N41,Tarifas!$O41,Tarifas!$P41,Tarifas!$Q41,Datos!$B$3,Datos!I$5)</f>
        <v>#NAME?</v>
      </c>
      <c r="K39" s="144" t="e">
        <f ca="1">FACTURA(ROW(), COLUMN(),Datos!J$9,Datos!J$10,Tarifas!$C41,Datos!J$11,Tarifas!$D41,Datos!J$12,Tarifas!$E41,Datos!J$13,Tarifas!$F41,Datos!J$14,Tarifas!$G41,Tarifas!$L41,Datos!J$17,Datos!J$18,Datos!J$20,Datos!J$21,Datos!J$23,Datos!J$24,Datos!J$26,Datos!J$29,Datos!J$32,Tarifas!$H41,Tarifas!$I41,Tarifas!$J41,Datos!J$16,Tarifas!$K41,Datos!$B$4,Datos!$B$1,Datos!$B$2,Datos!$B$5,Tarifas!$M41,Tarifas!$N41,Tarifas!$O41,Tarifas!$P41,Tarifas!$Q41,Datos!$B$3,Datos!J$5)</f>
        <v>#NAME?</v>
      </c>
      <c r="L39" s="144" t="e">
        <f ca="1">FACTURA(ROW(), COLUMN(),Datos!K$9,Datos!K$10,Tarifas!$C41,Datos!K$11,Tarifas!$D41,Datos!K$12,Tarifas!$E41,Datos!K$13,Tarifas!$F41,Datos!K$14,Tarifas!$G41,Tarifas!$L41,Datos!K$17,Datos!K$18,Datos!K$20,Datos!K$21,Datos!K$23,Datos!K$24,Datos!K$26,Datos!K$29,Datos!K$32,Tarifas!$H41,Tarifas!$I41,Tarifas!$J41,Datos!K$16,Tarifas!$K41,Datos!$B$4,Datos!$B$1,Datos!$B$2,Datos!$B$5,Tarifas!$M41,Tarifas!$N41,Tarifas!$O41,Tarifas!$P41,Tarifas!$Q41,Datos!$B$3,Datos!K$5)</f>
        <v>#NAME?</v>
      </c>
      <c r="M39" s="144" t="e">
        <f ca="1">FACTURA(ROW(), COLUMN(),Datos!L$9,Datos!L$10,Tarifas!$C41,Datos!L$11,Tarifas!$D41,Datos!L$12,Tarifas!$E41,Datos!L$13,Tarifas!$F41,Datos!L$14,Tarifas!$G41,Tarifas!$L41,Datos!L$17,Datos!L$18,Datos!L$20,Datos!L$21,Datos!L$23,Datos!L$24,Datos!L$26,Datos!L$29,Datos!L$32,Tarifas!$H41,Tarifas!$I41,Tarifas!$J41,Datos!L$16,Tarifas!$K41,Datos!$B$4,Datos!$B$1,Datos!$B$2,Datos!$B$5,Tarifas!$M41,Tarifas!$N41,Tarifas!$O41,Tarifas!$P41,Tarifas!$Q41,Datos!$B$3,Datos!L$5)</f>
        <v>#NAME?</v>
      </c>
      <c r="N39" s="144" t="e">
        <f ca="1">FACTURA(ROW(), COLUMN(),Datos!M$9,Datos!M$10,Tarifas!$C41,Datos!M$11,Tarifas!$D41,Datos!M$12,Tarifas!$E41,Datos!M$13,Tarifas!$F41,Datos!M$14,Tarifas!$G41,Tarifas!$L41,Datos!M$17,Datos!M$18,Datos!M$20,Datos!M$21,Datos!M$23,Datos!M$24,Datos!M$26,Datos!M$29,Datos!M$32,Tarifas!$H41,Tarifas!$I41,Tarifas!$J41,Datos!M$16,Tarifas!$K41,Datos!$B$4,Datos!$B$1,Datos!$B$2,Datos!$B$5,Tarifas!$M41,Tarifas!$N41,Tarifas!$O41,Tarifas!$P41,Tarifas!$Q41,Datos!$B$3,Datos!M$5)</f>
        <v>#NAME?</v>
      </c>
      <c r="O39" s="144" t="e">
        <f ca="1">FACTURA(ROW(), COLUMN(),Datos!N$9,Datos!N$10,Tarifas!$C41,Datos!N$11,Tarifas!$D41,Datos!N$12,Tarifas!$E41,Datos!N$13,Tarifas!$F41,Datos!N$14,Tarifas!$G41,Tarifas!$L41,Datos!N$17,Datos!N$18,Datos!N$20,Datos!N$21,Datos!N$23,Datos!N$24,Datos!N$26,Datos!N$29,Datos!N$32,Tarifas!$H41,Tarifas!$I41,Tarifas!$J41,Datos!N$16,Tarifas!$K41,Datos!$B$4,Datos!$B$1,Datos!$B$2,Datos!$B$5,Tarifas!$M41,Tarifas!$N41,Tarifas!$O41,Tarifas!$P41,Tarifas!$Q41,Datos!$B$3,Datos!N$5)</f>
        <v>#NAME?</v>
      </c>
      <c r="P39" s="144" t="e">
        <f ca="1">FACTURA(ROW(), COLUMN(),Datos!O$9,Datos!O$10,Tarifas!$C41,Datos!O$11,Tarifas!$D41,Datos!O$12,Tarifas!$E41,Datos!O$13,Tarifas!$F41,Datos!O$14,Tarifas!$G41,Tarifas!$L41,Datos!O$17,Datos!O$18,Datos!O$20,Datos!O$21,Datos!O$23,Datos!O$24,Datos!O$26,Datos!O$29,Datos!O$32,Tarifas!$H41,Tarifas!$I41,Tarifas!$J41,Datos!O$16,Tarifas!$K41,Datos!$B$4,Datos!$B$1,Datos!$B$2,Datos!$B$5,Tarifas!$M41,Tarifas!$N41,Tarifas!$O41,Tarifas!$P41,Tarifas!$Q41,Datos!$B$3,Datos!O$5)</f>
        <v>#NAME?</v>
      </c>
      <c r="Q39" s="88" t="str">
        <f>IF(Tarifas!R41="Sí","Sí","")</f>
        <v/>
      </c>
    </row>
    <row r="40" spans="1:17">
      <c r="A40" s="154" t="str">
        <f>IF(Tarifas!A42="","",Tarifas!A42)</f>
        <v>Iberdrola</v>
      </c>
      <c r="B40" s="154" t="str">
        <f>IF(Tarifas!B42="","",Tarifas!B42)</f>
        <v>Plan Com. Prop.</v>
      </c>
      <c r="C40" s="197" t="e">
        <f t="shared" ca="1" si="0"/>
        <v>#NAME?</v>
      </c>
      <c r="D40" s="198" t="s">
        <v>639</v>
      </c>
      <c r="E40" s="144" t="e">
        <f ca="1">FACTURA(ROW(), COLUMN(),Datos!D$9,Datos!D$10,Tarifas!$C42,Datos!D$11,Tarifas!$D42,Datos!D$12,Tarifas!$E42,Datos!D$13,Tarifas!$F42,Datos!D$14,Tarifas!$G42,Tarifas!$L42,Datos!D$17,Datos!D$18,Datos!D$20,Datos!D$21,Datos!D$23,Datos!D$24,Datos!D$26,Datos!D$29,Datos!D$32,Tarifas!$H42,Tarifas!$I42,Tarifas!$J42,Datos!D$16,Tarifas!$K42,Datos!$B$4,Datos!$B$1,Datos!$B$2,Datos!$B$5,Tarifas!$M42,Tarifas!$N42,Tarifas!$O42,Tarifas!$P42,Tarifas!$Q42,Datos!$B$3,Datos!D$5)</f>
        <v>#NAME?</v>
      </c>
      <c r="F40" s="144" t="e">
        <f ca="1">FACTURA(ROW(), COLUMN(),Datos!E$9,Datos!E$10,Tarifas!$C42,Datos!E$11,Tarifas!$D42,Datos!E$12,Tarifas!$E42,Datos!E$13,Tarifas!$F42,Datos!E$14,Tarifas!$G42,Tarifas!$L42,Datos!E$17,Datos!E$18,Datos!E$20,Datos!E$21,Datos!E$23,Datos!E$24,Datos!E$26,Datos!E$29,Datos!E$32,Tarifas!$H42,Tarifas!$I42,Tarifas!$J42,Datos!E$16,Tarifas!$K42,Datos!$B$4,Datos!$B$1,Datos!$B$2,Datos!$B$5,Tarifas!$M42,Tarifas!$N42,Tarifas!$O42,Tarifas!$P42,Tarifas!$Q42,Datos!$B$3,Datos!E$5)</f>
        <v>#NAME?</v>
      </c>
      <c r="G40" s="144" t="e">
        <f ca="1">FACTURA(ROW(), COLUMN(),Datos!F$9,Datos!F$10,Tarifas!$C42,Datos!F$11,Tarifas!$D42,Datos!F$12,Tarifas!$E42,Datos!F$13,Tarifas!$F42,Datos!F$14,Tarifas!$G42,Tarifas!$L42,Datos!F$17,Datos!F$18,Datos!F$20,Datos!F$21,Datos!F$23,Datos!F$24,Datos!F$26,Datos!F$29,Datos!F$32,Tarifas!$H42,Tarifas!$I42,Tarifas!$J42,Datos!F$16,Tarifas!$K42,Datos!$B$4,Datos!$B$1,Datos!$B$2,Datos!$B$5,Tarifas!$M42,Tarifas!$N42,Tarifas!$O42,Tarifas!$P42,Tarifas!$Q42,Datos!$B$3,Datos!F$5)</f>
        <v>#NAME?</v>
      </c>
      <c r="H40" s="144" t="e">
        <f ca="1">FACTURA(ROW(), COLUMN(),Datos!G$9,Datos!G$10,Tarifas!$C42,Datos!G$11,Tarifas!$D42,Datos!G$12,Tarifas!$E42,Datos!G$13,Tarifas!$F42,Datos!G$14,Tarifas!$G42,Tarifas!$L42,Datos!G$17,Datos!G$18,Datos!G$20,Datos!G$21,Datos!G$23,Datos!G$24,Datos!G$26,Datos!G$29,Datos!G$32,Tarifas!$H42,Tarifas!$I42,Tarifas!$J42,Datos!G$16,Tarifas!$K42,Datos!$B$4,Datos!$B$1,Datos!$B$2,Datos!$B$5,Tarifas!$M42,Tarifas!$N42,Tarifas!$O42,Tarifas!$P42,Tarifas!$Q42,Datos!$B$3,Datos!G$5)</f>
        <v>#NAME?</v>
      </c>
      <c r="I40" s="144" t="e">
        <f ca="1">FACTURA(ROW(), COLUMN(),Datos!H$9,Datos!H$10,Tarifas!$C42,Datos!H$11,Tarifas!$D42,Datos!H$12,Tarifas!$E42,Datos!H$13,Tarifas!$F42,Datos!H$14,Tarifas!$G42,Tarifas!$L42,Datos!H$17,Datos!H$18,Datos!H$20,Datos!H$21,Datos!H$23,Datos!H$24,Datos!H$26,Datos!H$29,Datos!H$32,Tarifas!$H42,Tarifas!$I42,Tarifas!$J42,Datos!H$16,Tarifas!$K42,Datos!$B$4,Datos!$B$1,Datos!$B$2,Datos!$B$5,Tarifas!$M42,Tarifas!$N42,Tarifas!$O42,Tarifas!$P42,Tarifas!$Q42,Datos!$B$3,Datos!H$5)</f>
        <v>#NAME?</v>
      </c>
      <c r="J40" s="144" t="e">
        <f ca="1">FACTURA(ROW(), COLUMN(),Datos!I$9,Datos!I$10,Tarifas!$C42,Datos!I$11,Tarifas!$D42,Datos!I$12,Tarifas!$E42,Datos!I$13,Tarifas!$F42,Datos!I$14,Tarifas!$G42,Tarifas!$L42,Datos!I$17,Datos!I$18,Datos!I$20,Datos!I$21,Datos!I$23,Datos!I$24,Datos!I$26,Datos!I$29,Datos!I$32,Tarifas!$H42,Tarifas!$I42,Tarifas!$J42,Datos!I$16,Tarifas!$K42,Datos!$B$4,Datos!$B$1,Datos!$B$2,Datos!$B$5,Tarifas!$M42,Tarifas!$N42,Tarifas!$O42,Tarifas!$P42,Tarifas!$Q42,Datos!$B$3,Datos!I$5)</f>
        <v>#NAME?</v>
      </c>
      <c r="K40" s="144" t="e">
        <f ca="1">FACTURA(ROW(), COLUMN(),Datos!J$9,Datos!J$10,Tarifas!$C42,Datos!J$11,Tarifas!$D42,Datos!J$12,Tarifas!$E42,Datos!J$13,Tarifas!$F42,Datos!J$14,Tarifas!$G42,Tarifas!$L42,Datos!J$17,Datos!J$18,Datos!J$20,Datos!J$21,Datos!J$23,Datos!J$24,Datos!J$26,Datos!J$29,Datos!J$32,Tarifas!$H42,Tarifas!$I42,Tarifas!$J42,Datos!J$16,Tarifas!$K42,Datos!$B$4,Datos!$B$1,Datos!$B$2,Datos!$B$5,Tarifas!$M42,Tarifas!$N42,Tarifas!$O42,Tarifas!$P42,Tarifas!$Q42,Datos!$B$3,Datos!J$5)</f>
        <v>#NAME?</v>
      </c>
      <c r="L40" s="144" t="e">
        <f ca="1">FACTURA(ROW(), COLUMN(),Datos!K$9,Datos!K$10,Tarifas!$C42,Datos!K$11,Tarifas!$D42,Datos!K$12,Tarifas!$E42,Datos!K$13,Tarifas!$F42,Datos!K$14,Tarifas!$G42,Tarifas!$L42,Datos!K$17,Datos!K$18,Datos!K$20,Datos!K$21,Datos!K$23,Datos!K$24,Datos!K$26,Datos!K$29,Datos!K$32,Tarifas!$H42,Tarifas!$I42,Tarifas!$J42,Datos!K$16,Tarifas!$K42,Datos!$B$4,Datos!$B$1,Datos!$B$2,Datos!$B$5,Tarifas!$M42,Tarifas!$N42,Tarifas!$O42,Tarifas!$P42,Tarifas!$Q42,Datos!$B$3,Datos!K$5)</f>
        <v>#NAME?</v>
      </c>
      <c r="M40" s="144" t="e">
        <f ca="1">FACTURA(ROW(), COLUMN(),Datos!L$9,Datos!L$10,Tarifas!$C42,Datos!L$11,Tarifas!$D42,Datos!L$12,Tarifas!$E42,Datos!L$13,Tarifas!$F42,Datos!L$14,Tarifas!$G42,Tarifas!$L42,Datos!L$17,Datos!L$18,Datos!L$20,Datos!L$21,Datos!L$23,Datos!L$24,Datos!L$26,Datos!L$29,Datos!L$32,Tarifas!$H42,Tarifas!$I42,Tarifas!$J42,Datos!L$16,Tarifas!$K42,Datos!$B$4,Datos!$B$1,Datos!$B$2,Datos!$B$5,Tarifas!$M42,Tarifas!$N42,Tarifas!$O42,Tarifas!$P42,Tarifas!$Q42,Datos!$B$3,Datos!L$5)</f>
        <v>#NAME?</v>
      </c>
      <c r="N40" s="144" t="e">
        <f ca="1">FACTURA(ROW(), COLUMN(),Datos!M$9,Datos!M$10,Tarifas!$C42,Datos!M$11,Tarifas!$D42,Datos!M$12,Tarifas!$E42,Datos!M$13,Tarifas!$F42,Datos!M$14,Tarifas!$G42,Tarifas!$L42,Datos!M$17,Datos!M$18,Datos!M$20,Datos!M$21,Datos!M$23,Datos!M$24,Datos!M$26,Datos!M$29,Datos!M$32,Tarifas!$H42,Tarifas!$I42,Tarifas!$J42,Datos!M$16,Tarifas!$K42,Datos!$B$4,Datos!$B$1,Datos!$B$2,Datos!$B$5,Tarifas!$M42,Tarifas!$N42,Tarifas!$O42,Tarifas!$P42,Tarifas!$Q42,Datos!$B$3,Datos!M$5)</f>
        <v>#NAME?</v>
      </c>
      <c r="O40" s="144" t="e">
        <f ca="1">FACTURA(ROW(), COLUMN(),Datos!N$9,Datos!N$10,Tarifas!$C42,Datos!N$11,Tarifas!$D42,Datos!N$12,Tarifas!$E42,Datos!N$13,Tarifas!$F42,Datos!N$14,Tarifas!$G42,Tarifas!$L42,Datos!N$17,Datos!N$18,Datos!N$20,Datos!N$21,Datos!N$23,Datos!N$24,Datos!N$26,Datos!N$29,Datos!N$32,Tarifas!$H42,Tarifas!$I42,Tarifas!$J42,Datos!N$16,Tarifas!$K42,Datos!$B$4,Datos!$B$1,Datos!$B$2,Datos!$B$5,Tarifas!$M42,Tarifas!$N42,Tarifas!$O42,Tarifas!$P42,Tarifas!$Q42,Datos!$B$3,Datos!N$5)</f>
        <v>#NAME?</v>
      </c>
      <c r="P40" s="144" t="e">
        <f ca="1">FACTURA(ROW(), COLUMN(),Datos!O$9,Datos!O$10,Tarifas!$C42,Datos!O$11,Tarifas!$D42,Datos!O$12,Tarifas!$E42,Datos!O$13,Tarifas!$F42,Datos!O$14,Tarifas!$G42,Tarifas!$L42,Datos!O$17,Datos!O$18,Datos!O$20,Datos!O$21,Datos!O$23,Datos!O$24,Datos!O$26,Datos!O$29,Datos!O$32,Tarifas!$H42,Tarifas!$I42,Tarifas!$J42,Datos!O$16,Tarifas!$K42,Datos!$B$4,Datos!$B$1,Datos!$B$2,Datos!$B$5,Tarifas!$M42,Tarifas!$N42,Tarifas!$O42,Tarifas!$P42,Tarifas!$Q42,Datos!$B$3,Datos!O$5)</f>
        <v>#NAME?</v>
      </c>
      <c r="Q40" s="88" t="str">
        <f>IF(Tarifas!R42="Sí","Sí","")</f>
        <v>Sí</v>
      </c>
    </row>
    <row r="41" spans="1:17">
      <c r="A41" s="154" t="str">
        <f>IF(Tarifas!A43="","",Tarifas!A43)</f>
        <v>Iberdrola</v>
      </c>
      <c r="B41" s="154" t="str">
        <f>IF(Tarifas!B43="","",Tarifas!B43)</f>
        <v>Plan Estable Com. de Prop.</v>
      </c>
      <c r="C41" s="197" t="e">
        <f t="shared" ca="1" si="0"/>
        <v>#NAME?</v>
      </c>
      <c r="D41" s="198" t="s">
        <v>639</v>
      </c>
      <c r="E41" s="144" t="e">
        <f ca="1">FACTURA(ROW(), COLUMN(),Datos!D$9,Datos!D$10,Tarifas!$C43,Datos!D$11,Tarifas!$D43,Datos!D$12,Tarifas!$E43,Datos!D$13,Tarifas!$F43,Datos!D$14,Tarifas!$G43,Tarifas!$L43,Datos!D$17,Datos!D$18,Datos!D$20,Datos!D$21,Datos!D$23,Datos!D$24,Datos!D$26,Datos!D$29,Datos!D$32,Tarifas!$H43,Tarifas!$I43,Tarifas!$J43,Datos!D$16,Tarifas!$K43,Datos!$B$4,Datos!$B$1,Datos!$B$2,Datos!$B$5,Tarifas!$M43,Tarifas!$N43,Tarifas!$O43,Tarifas!$P43,Tarifas!$Q43,Datos!$B$3,Datos!D$5)</f>
        <v>#NAME?</v>
      </c>
      <c r="F41" s="144" t="e">
        <f ca="1">FACTURA(ROW(), COLUMN(),Datos!E$9,Datos!E$10,Tarifas!$C43,Datos!E$11,Tarifas!$D43,Datos!E$12,Tarifas!$E43,Datos!E$13,Tarifas!$F43,Datos!E$14,Tarifas!$G43,Tarifas!$L43,Datos!E$17,Datos!E$18,Datos!E$20,Datos!E$21,Datos!E$23,Datos!E$24,Datos!E$26,Datos!E$29,Datos!E$32,Tarifas!$H43,Tarifas!$I43,Tarifas!$J43,Datos!E$16,Tarifas!$K43,Datos!$B$4,Datos!$B$1,Datos!$B$2,Datos!$B$5,Tarifas!$M43,Tarifas!$N43,Tarifas!$O43,Tarifas!$P43,Tarifas!$Q43,Datos!$B$3,Datos!E$5)</f>
        <v>#NAME?</v>
      </c>
      <c r="G41" s="144" t="e">
        <f ca="1">FACTURA(ROW(), COLUMN(),Datos!F$9,Datos!F$10,Tarifas!$C43,Datos!F$11,Tarifas!$D43,Datos!F$12,Tarifas!$E43,Datos!F$13,Tarifas!$F43,Datos!F$14,Tarifas!$G43,Tarifas!$L43,Datos!F$17,Datos!F$18,Datos!F$20,Datos!F$21,Datos!F$23,Datos!F$24,Datos!F$26,Datos!F$29,Datos!F$32,Tarifas!$H43,Tarifas!$I43,Tarifas!$J43,Datos!F$16,Tarifas!$K43,Datos!$B$4,Datos!$B$1,Datos!$B$2,Datos!$B$5,Tarifas!$M43,Tarifas!$N43,Tarifas!$O43,Tarifas!$P43,Tarifas!$Q43,Datos!$B$3,Datos!F$5)</f>
        <v>#NAME?</v>
      </c>
      <c r="H41" s="144" t="e">
        <f ca="1">FACTURA(ROW(), COLUMN(),Datos!G$9,Datos!G$10,Tarifas!$C43,Datos!G$11,Tarifas!$D43,Datos!G$12,Tarifas!$E43,Datos!G$13,Tarifas!$F43,Datos!G$14,Tarifas!$G43,Tarifas!$L43,Datos!G$17,Datos!G$18,Datos!G$20,Datos!G$21,Datos!G$23,Datos!G$24,Datos!G$26,Datos!G$29,Datos!G$32,Tarifas!$H43,Tarifas!$I43,Tarifas!$J43,Datos!G$16,Tarifas!$K43,Datos!$B$4,Datos!$B$1,Datos!$B$2,Datos!$B$5,Tarifas!$M43,Tarifas!$N43,Tarifas!$O43,Tarifas!$P43,Tarifas!$Q43,Datos!$B$3,Datos!G$5)</f>
        <v>#NAME?</v>
      </c>
      <c r="I41" s="144" t="e">
        <f ca="1">FACTURA(ROW(), COLUMN(),Datos!H$9,Datos!H$10,Tarifas!$C43,Datos!H$11,Tarifas!$D43,Datos!H$12,Tarifas!$E43,Datos!H$13,Tarifas!$F43,Datos!H$14,Tarifas!$G43,Tarifas!$L43,Datos!H$17,Datos!H$18,Datos!H$20,Datos!H$21,Datos!H$23,Datos!H$24,Datos!H$26,Datos!H$29,Datos!H$32,Tarifas!$H43,Tarifas!$I43,Tarifas!$J43,Datos!H$16,Tarifas!$K43,Datos!$B$4,Datos!$B$1,Datos!$B$2,Datos!$B$5,Tarifas!$M43,Tarifas!$N43,Tarifas!$O43,Tarifas!$P43,Tarifas!$Q43,Datos!$B$3,Datos!H$5)</f>
        <v>#NAME?</v>
      </c>
      <c r="J41" s="144" t="e">
        <f ca="1">FACTURA(ROW(), COLUMN(),Datos!I$9,Datos!I$10,Tarifas!$C43,Datos!I$11,Tarifas!$D43,Datos!I$12,Tarifas!$E43,Datos!I$13,Tarifas!$F43,Datos!I$14,Tarifas!$G43,Tarifas!$L43,Datos!I$17,Datos!I$18,Datos!I$20,Datos!I$21,Datos!I$23,Datos!I$24,Datos!I$26,Datos!I$29,Datos!I$32,Tarifas!$H43,Tarifas!$I43,Tarifas!$J43,Datos!I$16,Tarifas!$K43,Datos!$B$4,Datos!$B$1,Datos!$B$2,Datos!$B$5,Tarifas!$M43,Tarifas!$N43,Tarifas!$O43,Tarifas!$P43,Tarifas!$Q43,Datos!$B$3,Datos!I$5)</f>
        <v>#NAME?</v>
      </c>
      <c r="K41" s="144" t="e">
        <f ca="1">FACTURA(ROW(), COLUMN(),Datos!J$9,Datos!J$10,Tarifas!$C43,Datos!J$11,Tarifas!$D43,Datos!J$12,Tarifas!$E43,Datos!J$13,Tarifas!$F43,Datos!J$14,Tarifas!$G43,Tarifas!$L43,Datos!J$17,Datos!J$18,Datos!J$20,Datos!J$21,Datos!J$23,Datos!J$24,Datos!J$26,Datos!J$29,Datos!J$32,Tarifas!$H43,Tarifas!$I43,Tarifas!$J43,Datos!J$16,Tarifas!$K43,Datos!$B$4,Datos!$B$1,Datos!$B$2,Datos!$B$5,Tarifas!$M43,Tarifas!$N43,Tarifas!$O43,Tarifas!$P43,Tarifas!$Q43,Datos!$B$3,Datos!J$5)</f>
        <v>#NAME?</v>
      </c>
      <c r="L41" s="144" t="e">
        <f ca="1">FACTURA(ROW(), COLUMN(),Datos!K$9,Datos!K$10,Tarifas!$C43,Datos!K$11,Tarifas!$D43,Datos!K$12,Tarifas!$E43,Datos!K$13,Tarifas!$F43,Datos!K$14,Tarifas!$G43,Tarifas!$L43,Datos!K$17,Datos!K$18,Datos!K$20,Datos!K$21,Datos!K$23,Datos!K$24,Datos!K$26,Datos!K$29,Datos!K$32,Tarifas!$H43,Tarifas!$I43,Tarifas!$J43,Datos!K$16,Tarifas!$K43,Datos!$B$4,Datos!$B$1,Datos!$B$2,Datos!$B$5,Tarifas!$M43,Tarifas!$N43,Tarifas!$O43,Tarifas!$P43,Tarifas!$Q43,Datos!$B$3,Datos!K$5)</f>
        <v>#NAME?</v>
      </c>
      <c r="M41" s="144" t="e">
        <f ca="1">FACTURA(ROW(), COLUMN(),Datos!L$9,Datos!L$10,Tarifas!$C43,Datos!L$11,Tarifas!$D43,Datos!L$12,Tarifas!$E43,Datos!L$13,Tarifas!$F43,Datos!L$14,Tarifas!$G43,Tarifas!$L43,Datos!L$17,Datos!L$18,Datos!L$20,Datos!L$21,Datos!L$23,Datos!L$24,Datos!L$26,Datos!L$29,Datos!L$32,Tarifas!$H43,Tarifas!$I43,Tarifas!$J43,Datos!L$16,Tarifas!$K43,Datos!$B$4,Datos!$B$1,Datos!$B$2,Datos!$B$5,Tarifas!$M43,Tarifas!$N43,Tarifas!$O43,Tarifas!$P43,Tarifas!$Q43,Datos!$B$3,Datos!L$5)</f>
        <v>#NAME?</v>
      </c>
      <c r="N41" s="144" t="e">
        <f ca="1">FACTURA(ROW(), COLUMN(),Datos!M$9,Datos!M$10,Tarifas!$C43,Datos!M$11,Tarifas!$D43,Datos!M$12,Tarifas!$E43,Datos!M$13,Tarifas!$F43,Datos!M$14,Tarifas!$G43,Tarifas!$L43,Datos!M$17,Datos!M$18,Datos!M$20,Datos!M$21,Datos!M$23,Datos!M$24,Datos!M$26,Datos!M$29,Datos!M$32,Tarifas!$H43,Tarifas!$I43,Tarifas!$J43,Datos!M$16,Tarifas!$K43,Datos!$B$4,Datos!$B$1,Datos!$B$2,Datos!$B$5,Tarifas!$M43,Tarifas!$N43,Tarifas!$O43,Tarifas!$P43,Tarifas!$Q43,Datos!$B$3,Datos!M$5)</f>
        <v>#NAME?</v>
      </c>
      <c r="O41" s="144" t="e">
        <f ca="1">FACTURA(ROW(), COLUMN(),Datos!N$9,Datos!N$10,Tarifas!$C43,Datos!N$11,Tarifas!$D43,Datos!N$12,Tarifas!$E43,Datos!N$13,Tarifas!$F43,Datos!N$14,Tarifas!$G43,Tarifas!$L43,Datos!N$17,Datos!N$18,Datos!N$20,Datos!N$21,Datos!N$23,Datos!N$24,Datos!N$26,Datos!N$29,Datos!N$32,Tarifas!$H43,Tarifas!$I43,Tarifas!$J43,Datos!N$16,Tarifas!$K43,Datos!$B$4,Datos!$B$1,Datos!$B$2,Datos!$B$5,Tarifas!$M43,Tarifas!$N43,Tarifas!$O43,Tarifas!$P43,Tarifas!$Q43,Datos!$B$3,Datos!N$5)</f>
        <v>#NAME?</v>
      </c>
      <c r="P41" s="144" t="e">
        <f ca="1">FACTURA(ROW(), COLUMN(),Datos!O$9,Datos!O$10,Tarifas!$C43,Datos!O$11,Tarifas!$D43,Datos!O$12,Tarifas!$E43,Datos!O$13,Tarifas!$F43,Datos!O$14,Tarifas!$G43,Tarifas!$L43,Datos!O$17,Datos!O$18,Datos!O$20,Datos!O$21,Datos!O$23,Datos!O$24,Datos!O$26,Datos!O$29,Datos!O$32,Tarifas!$H43,Tarifas!$I43,Tarifas!$J43,Datos!O$16,Tarifas!$K43,Datos!$B$4,Datos!$B$1,Datos!$B$2,Datos!$B$5,Tarifas!$M43,Tarifas!$N43,Tarifas!$O43,Tarifas!$P43,Tarifas!$Q43,Datos!$B$3,Datos!O$5)</f>
        <v>#NAME?</v>
      </c>
      <c r="Q41" s="88" t="str">
        <f>IF(Tarifas!R43="Sí","Sí","")</f>
        <v>Sí</v>
      </c>
    </row>
    <row r="42" spans="1:17">
      <c r="A42" s="154" t="str">
        <f>IF(Tarifas!A44="","",Tarifas!A44)</f>
        <v>Imagina Energía</v>
      </c>
      <c r="B42" s="154" t="str">
        <f>IF(Tarifas!B44="","",Tarifas!B44)</f>
        <v>Noches y Findes</v>
      </c>
      <c r="C42" s="197" t="e">
        <f t="shared" ca="1" si="0"/>
        <v>#NAME?</v>
      </c>
      <c r="D42" s="198" t="s">
        <v>639</v>
      </c>
      <c r="E42" s="144" t="e">
        <f ca="1">FACTURA(ROW(), COLUMN(),Datos!D$9,Datos!D$10,Tarifas!$C44,Datos!D$11,Tarifas!$D44,Datos!D$12,Tarifas!$E44,Datos!D$13,Tarifas!$F44,Datos!D$14,Tarifas!$G44,Tarifas!$L44,Datos!D$17,Datos!D$18,Datos!D$20,Datos!D$21,Datos!D$23,Datos!D$24,Datos!D$26,Datos!D$29,Datos!D$32,Tarifas!$H44,Tarifas!$I44,Tarifas!$J44,Datos!D$16,Tarifas!$K44,Datos!$B$4,Datos!$B$1,Datos!$B$2,Datos!$B$5,Tarifas!$M44,Tarifas!$N44,Tarifas!$O44,Tarifas!$P44,Tarifas!$Q44,Datos!$B$3,Datos!D$5)</f>
        <v>#NAME?</v>
      </c>
      <c r="F42" s="144" t="e">
        <f ca="1">FACTURA(ROW(), COLUMN(),Datos!E$9,Datos!E$10,Tarifas!$C44,Datos!E$11,Tarifas!$D44,Datos!E$12,Tarifas!$E44,Datos!E$13,Tarifas!$F44,Datos!E$14,Tarifas!$G44,Tarifas!$L44,Datos!E$17,Datos!E$18,Datos!E$20,Datos!E$21,Datos!E$23,Datos!E$24,Datos!E$26,Datos!E$29,Datos!E$32,Tarifas!$H44,Tarifas!$I44,Tarifas!$J44,Datos!E$16,Tarifas!$K44,Datos!$B$4,Datos!$B$1,Datos!$B$2,Datos!$B$5,Tarifas!$M44,Tarifas!$N44,Tarifas!$O44,Tarifas!$P44,Tarifas!$Q44,Datos!$B$3,Datos!E$5)</f>
        <v>#NAME?</v>
      </c>
      <c r="G42" s="144" t="e">
        <f ca="1">FACTURA(ROW(), COLUMN(),Datos!F$9,Datos!F$10,Tarifas!$C44,Datos!F$11,Tarifas!$D44,Datos!F$12,Tarifas!$E44,Datos!F$13,Tarifas!$F44,Datos!F$14,Tarifas!$G44,Tarifas!$L44,Datos!F$17,Datos!F$18,Datos!F$20,Datos!F$21,Datos!F$23,Datos!F$24,Datos!F$26,Datos!F$29,Datos!F$32,Tarifas!$H44,Tarifas!$I44,Tarifas!$J44,Datos!F$16,Tarifas!$K44,Datos!$B$4,Datos!$B$1,Datos!$B$2,Datos!$B$5,Tarifas!$M44,Tarifas!$N44,Tarifas!$O44,Tarifas!$P44,Tarifas!$Q44,Datos!$B$3,Datos!F$5)</f>
        <v>#NAME?</v>
      </c>
      <c r="H42" s="144" t="e">
        <f ca="1">FACTURA(ROW(), COLUMN(),Datos!G$9,Datos!G$10,Tarifas!$C44,Datos!G$11,Tarifas!$D44,Datos!G$12,Tarifas!$E44,Datos!G$13,Tarifas!$F44,Datos!G$14,Tarifas!$G44,Tarifas!$L44,Datos!G$17,Datos!G$18,Datos!G$20,Datos!G$21,Datos!G$23,Datos!G$24,Datos!G$26,Datos!G$29,Datos!G$32,Tarifas!$H44,Tarifas!$I44,Tarifas!$J44,Datos!G$16,Tarifas!$K44,Datos!$B$4,Datos!$B$1,Datos!$B$2,Datos!$B$5,Tarifas!$M44,Tarifas!$N44,Tarifas!$O44,Tarifas!$P44,Tarifas!$Q44,Datos!$B$3,Datos!G$5)</f>
        <v>#NAME?</v>
      </c>
      <c r="I42" s="144" t="e">
        <f ca="1">FACTURA(ROW(), COLUMN(),Datos!H$9,Datos!H$10,Tarifas!$C44,Datos!H$11,Tarifas!$D44,Datos!H$12,Tarifas!$E44,Datos!H$13,Tarifas!$F44,Datos!H$14,Tarifas!$G44,Tarifas!$L44,Datos!H$17,Datos!H$18,Datos!H$20,Datos!H$21,Datos!H$23,Datos!H$24,Datos!H$26,Datos!H$29,Datos!H$32,Tarifas!$H44,Tarifas!$I44,Tarifas!$J44,Datos!H$16,Tarifas!$K44,Datos!$B$4,Datos!$B$1,Datos!$B$2,Datos!$B$5,Tarifas!$M44,Tarifas!$N44,Tarifas!$O44,Tarifas!$P44,Tarifas!$Q44,Datos!$B$3,Datos!H$5)</f>
        <v>#NAME?</v>
      </c>
      <c r="J42" s="144" t="e">
        <f ca="1">FACTURA(ROW(), COLUMN(),Datos!I$9,Datos!I$10,Tarifas!$C44,Datos!I$11,Tarifas!$D44,Datos!I$12,Tarifas!$E44,Datos!I$13,Tarifas!$F44,Datos!I$14,Tarifas!$G44,Tarifas!$L44,Datos!I$17,Datos!I$18,Datos!I$20,Datos!I$21,Datos!I$23,Datos!I$24,Datos!I$26,Datos!I$29,Datos!I$32,Tarifas!$H44,Tarifas!$I44,Tarifas!$J44,Datos!I$16,Tarifas!$K44,Datos!$B$4,Datos!$B$1,Datos!$B$2,Datos!$B$5,Tarifas!$M44,Tarifas!$N44,Tarifas!$O44,Tarifas!$P44,Tarifas!$Q44,Datos!$B$3,Datos!I$5)</f>
        <v>#NAME?</v>
      </c>
      <c r="K42" s="144" t="e">
        <f ca="1">FACTURA(ROW(), COLUMN(),Datos!J$9,Datos!J$10,Tarifas!$C44,Datos!J$11,Tarifas!$D44,Datos!J$12,Tarifas!$E44,Datos!J$13,Tarifas!$F44,Datos!J$14,Tarifas!$G44,Tarifas!$L44,Datos!J$17,Datos!J$18,Datos!J$20,Datos!J$21,Datos!J$23,Datos!J$24,Datos!J$26,Datos!J$29,Datos!J$32,Tarifas!$H44,Tarifas!$I44,Tarifas!$J44,Datos!J$16,Tarifas!$K44,Datos!$B$4,Datos!$B$1,Datos!$B$2,Datos!$B$5,Tarifas!$M44,Tarifas!$N44,Tarifas!$O44,Tarifas!$P44,Tarifas!$Q44,Datos!$B$3,Datos!J$5)</f>
        <v>#NAME?</v>
      </c>
      <c r="L42" s="144" t="e">
        <f ca="1">FACTURA(ROW(), COLUMN(),Datos!K$9,Datos!K$10,Tarifas!$C44,Datos!K$11,Tarifas!$D44,Datos!K$12,Tarifas!$E44,Datos!K$13,Tarifas!$F44,Datos!K$14,Tarifas!$G44,Tarifas!$L44,Datos!K$17,Datos!K$18,Datos!K$20,Datos!K$21,Datos!K$23,Datos!K$24,Datos!K$26,Datos!K$29,Datos!K$32,Tarifas!$H44,Tarifas!$I44,Tarifas!$J44,Datos!K$16,Tarifas!$K44,Datos!$B$4,Datos!$B$1,Datos!$B$2,Datos!$B$5,Tarifas!$M44,Tarifas!$N44,Tarifas!$O44,Tarifas!$P44,Tarifas!$Q44,Datos!$B$3,Datos!K$5)</f>
        <v>#NAME?</v>
      </c>
      <c r="M42" s="144" t="e">
        <f ca="1">FACTURA(ROW(), COLUMN(),Datos!L$9,Datos!L$10,Tarifas!$C44,Datos!L$11,Tarifas!$D44,Datos!L$12,Tarifas!$E44,Datos!L$13,Tarifas!$F44,Datos!L$14,Tarifas!$G44,Tarifas!$L44,Datos!L$17,Datos!L$18,Datos!L$20,Datos!L$21,Datos!L$23,Datos!L$24,Datos!L$26,Datos!L$29,Datos!L$32,Tarifas!$H44,Tarifas!$I44,Tarifas!$J44,Datos!L$16,Tarifas!$K44,Datos!$B$4,Datos!$B$1,Datos!$B$2,Datos!$B$5,Tarifas!$M44,Tarifas!$N44,Tarifas!$O44,Tarifas!$P44,Tarifas!$Q44,Datos!$B$3,Datos!L$5)</f>
        <v>#NAME?</v>
      </c>
      <c r="N42" s="144" t="e">
        <f ca="1">FACTURA(ROW(), COLUMN(),Datos!M$9,Datos!M$10,Tarifas!$C44,Datos!M$11,Tarifas!$D44,Datos!M$12,Tarifas!$E44,Datos!M$13,Tarifas!$F44,Datos!M$14,Tarifas!$G44,Tarifas!$L44,Datos!M$17,Datos!M$18,Datos!M$20,Datos!M$21,Datos!M$23,Datos!M$24,Datos!M$26,Datos!M$29,Datos!M$32,Tarifas!$H44,Tarifas!$I44,Tarifas!$J44,Datos!M$16,Tarifas!$K44,Datos!$B$4,Datos!$B$1,Datos!$B$2,Datos!$B$5,Tarifas!$M44,Tarifas!$N44,Tarifas!$O44,Tarifas!$P44,Tarifas!$Q44,Datos!$B$3,Datos!M$5)</f>
        <v>#NAME?</v>
      </c>
      <c r="O42" s="144" t="e">
        <f ca="1">FACTURA(ROW(), COLUMN(),Datos!N$9,Datos!N$10,Tarifas!$C44,Datos!N$11,Tarifas!$D44,Datos!N$12,Tarifas!$E44,Datos!N$13,Tarifas!$F44,Datos!N$14,Tarifas!$G44,Tarifas!$L44,Datos!N$17,Datos!N$18,Datos!N$20,Datos!N$21,Datos!N$23,Datos!N$24,Datos!N$26,Datos!N$29,Datos!N$32,Tarifas!$H44,Tarifas!$I44,Tarifas!$J44,Datos!N$16,Tarifas!$K44,Datos!$B$4,Datos!$B$1,Datos!$B$2,Datos!$B$5,Tarifas!$M44,Tarifas!$N44,Tarifas!$O44,Tarifas!$P44,Tarifas!$Q44,Datos!$B$3,Datos!N$5)</f>
        <v>#NAME?</v>
      </c>
      <c r="P42" s="144" t="e">
        <f ca="1">FACTURA(ROW(), COLUMN(),Datos!O$9,Datos!O$10,Tarifas!$C44,Datos!O$11,Tarifas!$D44,Datos!O$12,Tarifas!$E44,Datos!O$13,Tarifas!$F44,Datos!O$14,Tarifas!$G44,Tarifas!$L44,Datos!O$17,Datos!O$18,Datos!O$20,Datos!O$21,Datos!O$23,Datos!O$24,Datos!O$26,Datos!O$29,Datos!O$32,Tarifas!$H44,Tarifas!$I44,Tarifas!$J44,Datos!O$16,Tarifas!$K44,Datos!$B$4,Datos!$B$1,Datos!$B$2,Datos!$B$5,Tarifas!$M44,Tarifas!$N44,Tarifas!$O44,Tarifas!$P44,Tarifas!$Q44,Datos!$B$3,Datos!O$5)</f>
        <v>#NAME?</v>
      </c>
      <c r="Q42" s="88" t="str">
        <f>IF(Tarifas!R44="Sí","Sí","")</f>
        <v>Sí</v>
      </c>
    </row>
    <row r="43" spans="1:17">
      <c r="A43" s="154" t="str">
        <f>IF(Tarifas!A45="","",Tarifas!A45)</f>
        <v>Imagina Energía</v>
      </c>
      <c r="B43" s="154" t="str">
        <f>IF(Tarifas!B45="","",Tarifas!B45)</f>
        <v>Plan Sin Horas</v>
      </c>
      <c r="C43" s="197" t="e">
        <f t="shared" ca="1" si="0"/>
        <v>#NAME?</v>
      </c>
      <c r="D43" s="198" t="s">
        <v>639</v>
      </c>
      <c r="E43" s="144" t="e">
        <f ca="1">FACTURA(ROW(), COLUMN(),Datos!D$9,Datos!D$10,Tarifas!$C45,Datos!D$11,Tarifas!$D45,Datos!D$12,Tarifas!$E45,Datos!D$13,Tarifas!$F45,Datos!D$14,Tarifas!$G45,Tarifas!$L45,Datos!D$17,Datos!D$18,Datos!D$20,Datos!D$21,Datos!D$23,Datos!D$24,Datos!D$26,Datos!D$29,Datos!D$32,Tarifas!$H45,Tarifas!$I45,Tarifas!$J45,Datos!D$16,Tarifas!$K45,Datos!$B$4,Datos!$B$1,Datos!$B$2,Datos!$B$5,Tarifas!$M45,Tarifas!$N45,Tarifas!$O45,Tarifas!$P45,Tarifas!$Q45,Datos!$B$3,Datos!D$5)</f>
        <v>#NAME?</v>
      </c>
      <c r="F43" s="144" t="e">
        <f ca="1">FACTURA(ROW(), COLUMN(),Datos!E$9,Datos!E$10,Tarifas!$C45,Datos!E$11,Tarifas!$D45,Datos!E$12,Tarifas!$E45,Datos!E$13,Tarifas!$F45,Datos!E$14,Tarifas!$G45,Tarifas!$L45,Datos!E$17,Datos!E$18,Datos!E$20,Datos!E$21,Datos!E$23,Datos!E$24,Datos!E$26,Datos!E$29,Datos!E$32,Tarifas!$H45,Tarifas!$I45,Tarifas!$J45,Datos!E$16,Tarifas!$K45,Datos!$B$4,Datos!$B$1,Datos!$B$2,Datos!$B$5,Tarifas!$M45,Tarifas!$N45,Tarifas!$O45,Tarifas!$P45,Tarifas!$Q45,Datos!$B$3,Datos!E$5)</f>
        <v>#NAME?</v>
      </c>
      <c r="G43" s="144" t="e">
        <f ca="1">FACTURA(ROW(), COLUMN(),Datos!F$9,Datos!F$10,Tarifas!$C45,Datos!F$11,Tarifas!$D45,Datos!F$12,Tarifas!$E45,Datos!F$13,Tarifas!$F45,Datos!F$14,Tarifas!$G45,Tarifas!$L45,Datos!F$17,Datos!F$18,Datos!F$20,Datos!F$21,Datos!F$23,Datos!F$24,Datos!F$26,Datos!F$29,Datos!F$32,Tarifas!$H45,Tarifas!$I45,Tarifas!$J45,Datos!F$16,Tarifas!$K45,Datos!$B$4,Datos!$B$1,Datos!$B$2,Datos!$B$5,Tarifas!$M45,Tarifas!$N45,Tarifas!$O45,Tarifas!$P45,Tarifas!$Q45,Datos!$B$3,Datos!F$5)</f>
        <v>#NAME?</v>
      </c>
      <c r="H43" s="144" t="e">
        <f ca="1">FACTURA(ROW(), COLUMN(),Datos!G$9,Datos!G$10,Tarifas!$C45,Datos!G$11,Tarifas!$D45,Datos!G$12,Tarifas!$E45,Datos!G$13,Tarifas!$F45,Datos!G$14,Tarifas!$G45,Tarifas!$L45,Datos!G$17,Datos!G$18,Datos!G$20,Datos!G$21,Datos!G$23,Datos!G$24,Datos!G$26,Datos!G$29,Datos!G$32,Tarifas!$H45,Tarifas!$I45,Tarifas!$J45,Datos!G$16,Tarifas!$K45,Datos!$B$4,Datos!$B$1,Datos!$B$2,Datos!$B$5,Tarifas!$M45,Tarifas!$N45,Tarifas!$O45,Tarifas!$P45,Tarifas!$Q45,Datos!$B$3,Datos!G$5)</f>
        <v>#NAME?</v>
      </c>
      <c r="I43" s="144" t="e">
        <f ca="1">FACTURA(ROW(), COLUMN(),Datos!H$9,Datos!H$10,Tarifas!$C45,Datos!H$11,Tarifas!$D45,Datos!H$12,Tarifas!$E45,Datos!H$13,Tarifas!$F45,Datos!H$14,Tarifas!$G45,Tarifas!$L45,Datos!H$17,Datos!H$18,Datos!H$20,Datos!H$21,Datos!H$23,Datos!H$24,Datos!H$26,Datos!H$29,Datos!H$32,Tarifas!$H45,Tarifas!$I45,Tarifas!$J45,Datos!H$16,Tarifas!$K45,Datos!$B$4,Datos!$B$1,Datos!$B$2,Datos!$B$5,Tarifas!$M45,Tarifas!$N45,Tarifas!$O45,Tarifas!$P45,Tarifas!$Q45,Datos!$B$3,Datos!H$5)</f>
        <v>#NAME?</v>
      </c>
      <c r="J43" s="144" t="e">
        <f ca="1">FACTURA(ROW(), COLUMN(),Datos!I$9,Datos!I$10,Tarifas!$C45,Datos!I$11,Tarifas!$D45,Datos!I$12,Tarifas!$E45,Datos!I$13,Tarifas!$F45,Datos!I$14,Tarifas!$G45,Tarifas!$L45,Datos!I$17,Datos!I$18,Datos!I$20,Datos!I$21,Datos!I$23,Datos!I$24,Datos!I$26,Datos!I$29,Datos!I$32,Tarifas!$H45,Tarifas!$I45,Tarifas!$J45,Datos!I$16,Tarifas!$K45,Datos!$B$4,Datos!$B$1,Datos!$B$2,Datos!$B$5,Tarifas!$M45,Tarifas!$N45,Tarifas!$O45,Tarifas!$P45,Tarifas!$Q45,Datos!$B$3,Datos!I$5)</f>
        <v>#NAME?</v>
      </c>
      <c r="K43" s="144" t="e">
        <f ca="1">FACTURA(ROW(), COLUMN(),Datos!J$9,Datos!J$10,Tarifas!$C45,Datos!J$11,Tarifas!$D45,Datos!J$12,Tarifas!$E45,Datos!J$13,Tarifas!$F45,Datos!J$14,Tarifas!$G45,Tarifas!$L45,Datos!J$17,Datos!J$18,Datos!J$20,Datos!J$21,Datos!J$23,Datos!J$24,Datos!J$26,Datos!J$29,Datos!J$32,Tarifas!$H45,Tarifas!$I45,Tarifas!$J45,Datos!J$16,Tarifas!$K45,Datos!$B$4,Datos!$B$1,Datos!$B$2,Datos!$B$5,Tarifas!$M45,Tarifas!$N45,Tarifas!$O45,Tarifas!$P45,Tarifas!$Q45,Datos!$B$3,Datos!J$5)</f>
        <v>#NAME?</v>
      </c>
      <c r="L43" s="144" t="e">
        <f ca="1">FACTURA(ROW(), COLUMN(),Datos!K$9,Datos!K$10,Tarifas!$C45,Datos!K$11,Tarifas!$D45,Datos!K$12,Tarifas!$E45,Datos!K$13,Tarifas!$F45,Datos!K$14,Tarifas!$G45,Tarifas!$L45,Datos!K$17,Datos!K$18,Datos!K$20,Datos!K$21,Datos!K$23,Datos!K$24,Datos!K$26,Datos!K$29,Datos!K$32,Tarifas!$H45,Tarifas!$I45,Tarifas!$J45,Datos!K$16,Tarifas!$K45,Datos!$B$4,Datos!$B$1,Datos!$B$2,Datos!$B$5,Tarifas!$M45,Tarifas!$N45,Tarifas!$O45,Tarifas!$P45,Tarifas!$Q45,Datos!$B$3,Datos!K$5)</f>
        <v>#NAME?</v>
      </c>
      <c r="M43" s="144" t="e">
        <f ca="1">FACTURA(ROW(), COLUMN(),Datos!L$9,Datos!L$10,Tarifas!$C45,Datos!L$11,Tarifas!$D45,Datos!L$12,Tarifas!$E45,Datos!L$13,Tarifas!$F45,Datos!L$14,Tarifas!$G45,Tarifas!$L45,Datos!L$17,Datos!L$18,Datos!L$20,Datos!L$21,Datos!L$23,Datos!L$24,Datos!L$26,Datos!L$29,Datos!L$32,Tarifas!$H45,Tarifas!$I45,Tarifas!$J45,Datos!L$16,Tarifas!$K45,Datos!$B$4,Datos!$B$1,Datos!$B$2,Datos!$B$5,Tarifas!$M45,Tarifas!$N45,Tarifas!$O45,Tarifas!$P45,Tarifas!$Q45,Datos!$B$3,Datos!L$5)</f>
        <v>#NAME?</v>
      </c>
      <c r="N43" s="144" t="e">
        <f ca="1">FACTURA(ROW(), COLUMN(),Datos!M$9,Datos!M$10,Tarifas!$C45,Datos!M$11,Tarifas!$D45,Datos!M$12,Tarifas!$E45,Datos!M$13,Tarifas!$F45,Datos!M$14,Tarifas!$G45,Tarifas!$L45,Datos!M$17,Datos!M$18,Datos!M$20,Datos!M$21,Datos!M$23,Datos!M$24,Datos!M$26,Datos!M$29,Datos!M$32,Tarifas!$H45,Tarifas!$I45,Tarifas!$J45,Datos!M$16,Tarifas!$K45,Datos!$B$4,Datos!$B$1,Datos!$B$2,Datos!$B$5,Tarifas!$M45,Tarifas!$N45,Tarifas!$O45,Tarifas!$P45,Tarifas!$Q45,Datos!$B$3,Datos!M$5)</f>
        <v>#NAME?</v>
      </c>
      <c r="O43" s="144" t="e">
        <f ca="1">FACTURA(ROW(), COLUMN(),Datos!N$9,Datos!N$10,Tarifas!$C45,Datos!N$11,Tarifas!$D45,Datos!N$12,Tarifas!$E45,Datos!N$13,Tarifas!$F45,Datos!N$14,Tarifas!$G45,Tarifas!$L45,Datos!N$17,Datos!N$18,Datos!N$20,Datos!N$21,Datos!N$23,Datos!N$24,Datos!N$26,Datos!N$29,Datos!N$32,Tarifas!$H45,Tarifas!$I45,Tarifas!$J45,Datos!N$16,Tarifas!$K45,Datos!$B$4,Datos!$B$1,Datos!$B$2,Datos!$B$5,Tarifas!$M45,Tarifas!$N45,Tarifas!$O45,Tarifas!$P45,Tarifas!$Q45,Datos!$B$3,Datos!N$5)</f>
        <v>#NAME?</v>
      </c>
      <c r="P43" s="144" t="e">
        <f ca="1">FACTURA(ROW(), COLUMN(),Datos!O$9,Datos!O$10,Tarifas!$C45,Datos!O$11,Tarifas!$D45,Datos!O$12,Tarifas!$E45,Datos!O$13,Tarifas!$F45,Datos!O$14,Tarifas!$G45,Tarifas!$L45,Datos!O$17,Datos!O$18,Datos!O$20,Datos!O$21,Datos!O$23,Datos!O$24,Datos!O$26,Datos!O$29,Datos!O$32,Tarifas!$H45,Tarifas!$I45,Tarifas!$J45,Datos!O$16,Tarifas!$K45,Datos!$B$4,Datos!$B$1,Datos!$B$2,Datos!$B$5,Tarifas!$M45,Tarifas!$N45,Tarifas!$O45,Tarifas!$P45,Tarifas!$Q45,Datos!$B$3,Datos!O$5)</f>
        <v>#NAME?</v>
      </c>
      <c r="Q43" s="88" t="str">
        <f>IF(Tarifas!R45="Sí","Sí","")</f>
        <v>Sí</v>
      </c>
    </row>
    <row r="44" spans="1:17">
      <c r="A44" s="154" t="str">
        <f>IF(Tarifas!A46="","",Tarifas!A46)</f>
        <v>Imagina Energía</v>
      </c>
      <c r="B44" s="154" t="str">
        <f>IF(Tarifas!B46="","",Tarifas!B46)</f>
        <v>Plan sin horas (Tarifa 1 + Excedentes)</v>
      </c>
      <c r="C44" s="197" t="e">
        <f t="shared" ca="1" si="0"/>
        <v>#NAME?</v>
      </c>
      <c r="D44" s="198" t="s">
        <v>639</v>
      </c>
      <c r="E44" s="144" t="e">
        <f ca="1">FACTURA(ROW(), COLUMN(),Datos!D$9,Datos!D$10,Tarifas!$C46,Datos!D$11,Tarifas!$D46,Datos!D$12,Tarifas!$E46,Datos!D$13,Tarifas!$F46,Datos!D$14,Tarifas!$G46,Tarifas!$L46,Datos!D$17,Datos!D$18,Datos!D$20,Datos!D$21,Datos!D$23,Datos!D$24,Datos!D$26,Datos!D$29,Datos!D$32,Tarifas!$H46,Tarifas!$I46,Tarifas!$J46,Datos!D$16,Tarifas!$K46,Datos!$B$4,Datos!$B$1,Datos!$B$2,Datos!$B$5,Tarifas!$M46,Tarifas!$N46,Tarifas!$O46,Tarifas!$P46,Tarifas!$Q46,Datos!$B$3,Datos!D$5)</f>
        <v>#NAME?</v>
      </c>
      <c r="F44" s="144" t="e">
        <f ca="1">FACTURA(ROW(), COLUMN(),Datos!E$9,Datos!E$10,Tarifas!$C46,Datos!E$11,Tarifas!$D46,Datos!E$12,Tarifas!$E46,Datos!E$13,Tarifas!$F46,Datos!E$14,Tarifas!$G46,Tarifas!$L46,Datos!E$17,Datos!E$18,Datos!E$20,Datos!E$21,Datos!E$23,Datos!E$24,Datos!E$26,Datos!E$29,Datos!E$32,Tarifas!$H46,Tarifas!$I46,Tarifas!$J46,Datos!E$16,Tarifas!$K46,Datos!$B$4,Datos!$B$1,Datos!$B$2,Datos!$B$5,Tarifas!$M46,Tarifas!$N46,Tarifas!$O46,Tarifas!$P46,Tarifas!$Q46,Datos!$B$3,Datos!E$5)</f>
        <v>#NAME?</v>
      </c>
      <c r="G44" s="144" t="e">
        <f ca="1">FACTURA(ROW(), COLUMN(),Datos!F$9,Datos!F$10,Tarifas!$C46,Datos!F$11,Tarifas!$D46,Datos!F$12,Tarifas!$E46,Datos!F$13,Tarifas!$F46,Datos!F$14,Tarifas!$G46,Tarifas!$L46,Datos!F$17,Datos!F$18,Datos!F$20,Datos!F$21,Datos!F$23,Datos!F$24,Datos!F$26,Datos!F$29,Datos!F$32,Tarifas!$H46,Tarifas!$I46,Tarifas!$J46,Datos!F$16,Tarifas!$K46,Datos!$B$4,Datos!$B$1,Datos!$B$2,Datos!$B$5,Tarifas!$M46,Tarifas!$N46,Tarifas!$O46,Tarifas!$P46,Tarifas!$Q46,Datos!$B$3,Datos!F$5)</f>
        <v>#NAME?</v>
      </c>
      <c r="H44" s="144" t="e">
        <f ca="1">FACTURA(ROW(), COLUMN(),Datos!G$9,Datos!G$10,Tarifas!$C46,Datos!G$11,Tarifas!$D46,Datos!G$12,Tarifas!$E46,Datos!G$13,Tarifas!$F46,Datos!G$14,Tarifas!$G46,Tarifas!$L46,Datos!G$17,Datos!G$18,Datos!G$20,Datos!G$21,Datos!G$23,Datos!G$24,Datos!G$26,Datos!G$29,Datos!G$32,Tarifas!$H46,Tarifas!$I46,Tarifas!$J46,Datos!G$16,Tarifas!$K46,Datos!$B$4,Datos!$B$1,Datos!$B$2,Datos!$B$5,Tarifas!$M46,Tarifas!$N46,Tarifas!$O46,Tarifas!$P46,Tarifas!$Q46,Datos!$B$3,Datos!G$5)</f>
        <v>#NAME?</v>
      </c>
      <c r="I44" s="144" t="e">
        <f ca="1">FACTURA(ROW(), COLUMN(),Datos!H$9,Datos!H$10,Tarifas!$C46,Datos!H$11,Tarifas!$D46,Datos!H$12,Tarifas!$E46,Datos!H$13,Tarifas!$F46,Datos!H$14,Tarifas!$G46,Tarifas!$L46,Datos!H$17,Datos!H$18,Datos!H$20,Datos!H$21,Datos!H$23,Datos!H$24,Datos!H$26,Datos!H$29,Datos!H$32,Tarifas!$H46,Tarifas!$I46,Tarifas!$J46,Datos!H$16,Tarifas!$K46,Datos!$B$4,Datos!$B$1,Datos!$B$2,Datos!$B$5,Tarifas!$M46,Tarifas!$N46,Tarifas!$O46,Tarifas!$P46,Tarifas!$Q46,Datos!$B$3,Datos!H$5)</f>
        <v>#NAME?</v>
      </c>
      <c r="J44" s="144" t="e">
        <f ca="1">FACTURA(ROW(), COLUMN(),Datos!I$9,Datos!I$10,Tarifas!$C46,Datos!I$11,Tarifas!$D46,Datos!I$12,Tarifas!$E46,Datos!I$13,Tarifas!$F46,Datos!I$14,Tarifas!$G46,Tarifas!$L46,Datos!I$17,Datos!I$18,Datos!I$20,Datos!I$21,Datos!I$23,Datos!I$24,Datos!I$26,Datos!I$29,Datos!I$32,Tarifas!$H46,Tarifas!$I46,Tarifas!$J46,Datos!I$16,Tarifas!$K46,Datos!$B$4,Datos!$B$1,Datos!$B$2,Datos!$B$5,Tarifas!$M46,Tarifas!$N46,Tarifas!$O46,Tarifas!$P46,Tarifas!$Q46,Datos!$B$3,Datos!I$5)</f>
        <v>#NAME?</v>
      </c>
      <c r="K44" s="144" t="e">
        <f ca="1">FACTURA(ROW(), COLUMN(),Datos!J$9,Datos!J$10,Tarifas!$C46,Datos!J$11,Tarifas!$D46,Datos!J$12,Tarifas!$E46,Datos!J$13,Tarifas!$F46,Datos!J$14,Tarifas!$G46,Tarifas!$L46,Datos!J$17,Datos!J$18,Datos!J$20,Datos!J$21,Datos!J$23,Datos!J$24,Datos!J$26,Datos!J$29,Datos!J$32,Tarifas!$H46,Tarifas!$I46,Tarifas!$J46,Datos!J$16,Tarifas!$K46,Datos!$B$4,Datos!$B$1,Datos!$B$2,Datos!$B$5,Tarifas!$M46,Tarifas!$N46,Tarifas!$O46,Tarifas!$P46,Tarifas!$Q46,Datos!$B$3,Datos!J$5)</f>
        <v>#NAME?</v>
      </c>
      <c r="L44" s="144" t="e">
        <f ca="1">FACTURA(ROW(), COLUMN(),Datos!K$9,Datos!K$10,Tarifas!$C46,Datos!K$11,Tarifas!$D46,Datos!K$12,Tarifas!$E46,Datos!K$13,Tarifas!$F46,Datos!K$14,Tarifas!$G46,Tarifas!$L46,Datos!K$17,Datos!K$18,Datos!K$20,Datos!K$21,Datos!K$23,Datos!K$24,Datos!K$26,Datos!K$29,Datos!K$32,Tarifas!$H46,Tarifas!$I46,Tarifas!$J46,Datos!K$16,Tarifas!$K46,Datos!$B$4,Datos!$B$1,Datos!$B$2,Datos!$B$5,Tarifas!$M46,Tarifas!$N46,Tarifas!$O46,Tarifas!$P46,Tarifas!$Q46,Datos!$B$3,Datos!K$5)</f>
        <v>#NAME?</v>
      </c>
      <c r="M44" s="144" t="e">
        <f ca="1">FACTURA(ROW(), COLUMN(),Datos!L$9,Datos!L$10,Tarifas!$C46,Datos!L$11,Tarifas!$D46,Datos!L$12,Tarifas!$E46,Datos!L$13,Tarifas!$F46,Datos!L$14,Tarifas!$G46,Tarifas!$L46,Datos!L$17,Datos!L$18,Datos!L$20,Datos!L$21,Datos!L$23,Datos!L$24,Datos!L$26,Datos!L$29,Datos!L$32,Tarifas!$H46,Tarifas!$I46,Tarifas!$J46,Datos!L$16,Tarifas!$K46,Datos!$B$4,Datos!$B$1,Datos!$B$2,Datos!$B$5,Tarifas!$M46,Tarifas!$N46,Tarifas!$O46,Tarifas!$P46,Tarifas!$Q46,Datos!$B$3,Datos!L$5)</f>
        <v>#NAME?</v>
      </c>
      <c r="N44" s="144" t="e">
        <f ca="1">FACTURA(ROW(), COLUMN(),Datos!M$9,Datos!M$10,Tarifas!$C46,Datos!M$11,Tarifas!$D46,Datos!M$12,Tarifas!$E46,Datos!M$13,Tarifas!$F46,Datos!M$14,Tarifas!$G46,Tarifas!$L46,Datos!M$17,Datos!M$18,Datos!M$20,Datos!M$21,Datos!M$23,Datos!M$24,Datos!M$26,Datos!M$29,Datos!M$32,Tarifas!$H46,Tarifas!$I46,Tarifas!$J46,Datos!M$16,Tarifas!$K46,Datos!$B$4,Datos!$B$1,Datos!$B$2,Datos!$B$5,Tarifas!$M46,Tarifas!$N46,Tarifas!$O46,Tarifas!$P46,Tarifas!$Q46,Datos!$B$3,Datos!M$5)</f>
        <v>#NAME?</v>
      </c>
      <c r="O44" s="144" t="e">
        <f ca="1">FACTURA(ROW(), COLUMN(),Datos!N$9,Datos!N$10,Tarifas!$C46,Datos!N$11,Tarifas!$D46,Datos!N$12,Tarifas!$E46,Datos!N$13,Tarifas!$F46,Datos!N$14,Tarifas!$G46,Tarifas!$L46,Datos!N$17,Datos!N$18,Datos!N$20,Datos!N$21,Datos!N$23,Datos!N$24,Datos!N$26,Datos!N$29,Datos!N$32,Tarifas!$H46,Tarifas!$I46,Tarifas!$J46,Datos!N$16,Tarifas!$K46,Datos!$B$4,Datos!$B$1,Datos!$B$2,Datos!$B$5,Tarifas!$M46,Tarifas!$N46,Tarifas!$O46,Tarifas!$P46,Tarifas!$Q46,Datos!$B$3,Datos!N$5)</f>
        <v>#NAME?</v>
      </c>
      <c r="P44" s="144" t="e">
        <f ca="1">FACTURA(ROW(), COLUMN(),Datos!O$9,Datos!O$10,Tarifas!$C46,Datos!O$11,Tarifas!$D46,Datos!O$12,Tarifas!$E46,Datos!O$13,Tarifas!$F46,Datos!O$14,Tarifas!$G46,Tarifas!$L46,Datos!O$17,Datos!O$18,Datos!O$20,Datos!O$21,Datos!O$23,Datos!O$24,Datos!O$26,Datos!O$29,Datos!O$32,Tarifas!$H46,Tarifas!$I46,Tarifas!$J46,Datos!O$16,Tarifas!$K46,Datos!$B$4,Datos!$B$1,Datos!$B$2,Datos!$B$5,Tarifas!$M46,Tarifas!$N46,Tarifas!$O46,Tarifas!$P46,Tarifas!$Q46,Datos!$B$3,Datos!O$5)</f>
        <v>#NAME?</v>
      </c>
      <c r="Q44" s="88" t="str">
        <f>IF(Tarifas!R46="Sí","Sí","")</f>
        <v>Sí</v>
      </c>
    </row>
    <row r="45" spans="1:17">
      <c r="A45" s="154" t="str">
        <f>IF(Tarifas!A47="","",Tarifas!A47)</f>
        <v>Imagina Energía</v>
      </c>
      <c r="B45" s="154" t="str">
        <f>IF(Tarifas!B47="","",Tarifas!B47)</f>
        <v>Plan sin horas (Tarifa 2 + Luz)</v>
      </c>
      <c r="C45" s="197" t="e">
        <f t="shared" ca="1" si="0"/>
        <v>#NAME?</v>
      </c>
      <c r="D45" s="198" t="s">
        <v>639</v>
      </c>
      <c r="E45" s="144" t="e">
        <f ca="1">FACTURA(ROW(), COLUMN(),Datos!D$9,Datos!D$10,Tarifas!$C47,Datos!D$11,Tarifas!$D47,Datos!D$12,Tarifas!$E47,Datos!D$13,Tarifas!$F47,Datos!D$14,Tarifas!$G47,Tarifas!$L47,Datos!D$17,Datos!D$18,Datos!D$20,Datos!D$21,Datos!D$23,Datos!D$24,Datos!D$26,Datos!D$29,Datos!D$32,Tarifas!$H47,Tarifas!$I47,Tarifas!$J47,Datos!D$16,Tarifas!$K47,Datos!$B$4,Datos!$B$1,Datos!$B$2,Datos!$B$5,Tarifas!$M47,Tarifas!$N47,Tarifas!$O47,Tarifas!$P47,Tarifas!$Q47,Datos!$B$3,Datos!D$5)</f>
        <v>#NAME?</v>
      </c>
      <c r="F45" s="144" t="e">
        <f ca="1">FACTURA(ROW(), COLUMN(),Datos!E$9,Datos!E$10,Tarifas!$C47,Datos!E$11,Tarifas!$D47,Datos!E$12,Tarifas!$E47,Datos!E$13,Tarifas!$F47,Datos!E$14,Tarifas!$G47,Tarifas!$L47,Datos!E$17,Datos!E$18,Datos!E$20,Datos!E$21,Datos!E$23,Datos!E$24,Datos!E$26,Datos!E$29,Datos!E$32,Tarifas!$H47,Tarifas!$I47,Tarifas!$J47,Datos!E$16,Tarifas!$K47,Datos!$B$4,Datos!$B$1,Datos!$B$2,Datos!$B$5,Tarifas!$M47,Tarifas!$N47,Tarifas!$O47,Tarifas!$P47,Tarifas!$Q47,Datos!$B$3,Datos!E$5)</f>
        <v>#NAME?</v>
      </c>
      <c r="G45" s="144" t="e">
        <f ca="1">FACTURA(ROW(), COLUMN(),Datos!F$9,Datos!F$10,Tarifas!$C47,Datos!F$11,Tarifas!$D47,Datos!F$12,Tarifas!$E47,Datos!F$13,Tarifas!$F47,Datos!F$14,Tarifas!$G47,Tarifas!$L47,Datos!F$17,Datos!F$18,Datos!F$20,Datos!F$21,Datos!F$23,Datos!F$24,Datos!F$26,Datos!F$29,Datos!F$32,Tarifas!$H47,Tarifas!$I47,Tarifas!$J47,Datos!F$16,Tarifas!$K47,Datos!$B$4,Datos!$B$1,Datos!$B$2,Datos!$B$5,Tarifas!$M47,Tarifas!$N47,Tarifas!$O47,Tarifas!$P47,Tarifas!$Q47,Datos!$B$3,Datos!F$5)</f>
        <v>#NAME?</v>
      </c>
      <c r="H45" s="144" t="e">
        <f ca="1">FACTURA(ROW(), COLUMN(),Datos!G$9,Datos!G$10,Tarifas!$C47,Datos!G$11,Tarifas!$D47,Datos!G$12,Tarifas!$E47,Datos!G$13,Tarifas!$F47,Datos!G$14,Tarifas!$G47,Tarifas!$L47,Datos!G$17,Datos!G$18,Datos!G$20,Datos!G$21,Datos!G$23,Datos!G$24,Datos!G$26,Datos!G$29,Datos!G$32,Tarifas!$H47,Tarifas!$I47,Tarifas!$J47,Datos!G$16,Tarifas!$K47,Datos!$B$4,Datos!$B$1,Datos!$B$2,Datos!$B$5,Tarifas!$M47,Tarifas!$N47,Tarifas!$O47,Tarifas!$P47,Tarifas!$Q47,Datos!$B$3,Datos!G$5)</f>
        <v>#NAME?</v>
      </c>
      <c r="I45" s="144" t="e">
        <f ca="1">FACTURA(ROW(), COLUMN(),Datos!H$9,Datos!H$10,Tarifas!$C47,Datos!H$11,Tarifas!$D47,Datos!H$12,Tarifas!$E47,Datos!H$13,Tarifas!$F47,Datos!H$14,Tarifas!$G47,Tarifas!$L47,Datos!H$17,Datos!H$18,Datos!H$20,Datos!H$21,Datos!H$23,Datos!H$24,Datos!H$26,Datos!H$29,Datos!H$32,Tarifas!$H47,Tarifas!$I47,Tarifas!$J47,Datos!H$16,Tarifas!$K47,Datos!$B$4,Datos!$B$1,Datos!$B$2,Datos!$B$5,Tarifas!$M47,Tarifas!$N47,Tarifas!$O47,Tarifas!$P47,Tarifas!$Q47,Datos!$B$3,Datos!H$5)</f>
        <v>#NAME?</v>
      </c>
      <c r="J45" s="144" t="e">
        <f ca="1">FACTURA(ROW(), COLUMN(),Datos!I$9,Datos!I$10,Tarifas!$C47,Datos!I$11,Tarifas!$D47,Datos!I$12,Tarifas!$E47,Datos!I$13,Tarifas!$F47,Datos!I$14,Tarifas!$G47,Tarifas!$L47,Datos!I$17,Datos!I$18,Datos!I$20,Datos!I$21,Datos!I$23,Datos!I$24,Datos!I$26,Datos!I$29,Datos!I$32,Tarifas!$H47,Tarifas!$I47,Tarifas!$J47,Datos!I$16,Tarifas!$K47,Datos!$B$4,Datos!$B$1,Datos!$B$2,Datos!$B$5,Tarifas!$M47,Tarifas!$N47,Tarifas!$O47,Tarifas!$P47,Tarifas!$Q47,Datos!$B$3,Datos!I$5)</f>
        <v>#NAME?</v>
      </c>
      <c r="K45" s="144" t="e">
        <f ca="1">FACTURA(ROW(), COLUMN(),Datos!J$9,Datos!J$10,Tarifas!$C47,Datos!J$11,Tarifas!$D47,Datos!J$12,Tarifas!$E47,Datos!J$13,Tarifas!$F47,Datos!J$14,Tarifas!$G47,Tarifas!$L47,Datos!J$17,Datos!J$18,Datos!J$20,Datos!J$21,Datos!J$23,Datos!J$24,Datos!J$26,Datos!J$29,Datos!J$32,Tarifas!$H47,Tarifas!$I47,Tarifas!$J47,Datos!J$16,Tarifas!$K47,Datos!$B$4,Datos!$B$1,Datos!$B$2,Datos!$B$5,Tarifas!$M47,Tarifas!$N47,Tarifas!$O47,Tarifas!$P47,Tarifas!$Q47,Datos!$B$3,Datos!J$5)</f>
        <v>#NAME?</v>
      </c>
      <c r="L45" s="144" t="e">
        <f ca="1">FACTURA(ROW(), COLUMN(),Datos!K$9,Datos!K$10,Tarifas!$C47,Datos!K$11,Tarifas!$D47,Datos!K$12,Tarifas!$E47,Datos!K$13,Tarifas!$F47,Datos!K$14,Tarifas!$G47,Tarifas!$L47,Datos!K$17,Datos!K$18,Datos!K$20,Datos!K$21,Datos!K$23,Datos!K$24,Datos!K$26,Datos!K$29,Datos!K$32,Tarifas!$H47,Tarifas!$I47,Tarifas!$J47,Datos!K$16,Tarifas!$K47,Datos!$B$4,Datos!$B$1,Datos!$B$2,Datos!$B$5,Tarifas!$M47,Tarifas!$N47,Tarifas!$O47,Tarifas!$P47,Tarifas!$Q47,Datos!$B$3,Datos!K$5)</f>
        <v>#NAME?</v>
      </c>
      <c r="M45" s="144" t="e">
        <f ca="1">FACTURA(ROW(), COLUMN(),Datos!L$9,Datos!L$10,Tarifas!$C47,Datos!L$11,Tarifas!$D47,Datos!L$12,Tarifas!$E47,Datos!L$13,Tarifas!$F47,Datos!L$14,Tarifas!$G47,Tarifas!$L47,Datos!L$17,Datos!L$18,Datos!L$20,Datos!L$21,Datos!L$23,Datos!L$24,Datos!L$26,Datos!L$29,Datos!L$32,Tarifas!$H47,Tarifas!$I47,Tarifas!$J47,Datos!L$16,Tarifas!$K47,Datos!$B$4,Datos!$B$1,Datos!$B$2,Datos!$B$5,Tarifas!$M47,Tarifas!$N47,Tarifas!$O47,Tarifas!$P47,Tarifas!$Q47,Datos!$B$3,Datos!L$5)</f>
        <v>#NAME?</v>
      </c>
      <c r="N45" s="144" t="e">
        <f ca="1">FACTURA(ROW(), COLUMN(),Datos!M$9,Datos!M$10,Tarifas!$C47,Datos!M$11,Tarifas!$D47,Datos!M$12,Tarifas!$E47,Datos!M$13,Tarifas!$F47,Datos!M$14,Tarifas!$G47,Tarifas!$L47,Datos!M$17,Datos!M$18,Datos!M$20,Datos!M$21,Datos!M$23,Datos!M$24,Datos!M$26,Datos!M$29,Datos!M$32,Tarifas!$H47,Tarifas!$I47,Tarifas!$J47,Datos!M$16,Tarifas!$K47,Datos!$B$4,Datos!$B$1,Datos!$B$2,Datos!$B$5,Tarifas!$M47,Tarifas!$N47,Tarifas!$O47,Tarifas!$P47,Tarifas!$Q47,Datos!$B$3,Datos!M$5)</f>
        <v>#NAME?</v>
      </c>
      <c r="O45" s="144" t="e">
        <f ca="1">FACTURA(ROW(), COLUMN(),Datos!N$9,Datos!N$10,Tarifas!$C47,Datos!N$11,Tarifas!$D47,Datos!N$12,Tarifas!$E47,Datos!N$13,Tarifas!$F47,Datos!N$14,Tarifas!$G47,Tarifas!$L47,Datos!N$17,Datos!N$18,Datos!N$20,Datos!N$21,Datos!N$23,Datos!N$24,Datos!N$26,Datos!N$29,Datos!N$32,Tarifas!$H47,Tarifas!$I47,Tarifas!$J47,Datos!N$16,Tarifas!$K47,Datos!$B$4,Datos!$B$1,Datos!$B$2,Datos!$B$5,Tarifas!$M47,Tarifas!$N47,Tarifas!$O47,Tarifas!$P47,Tarifas!$Q47,Datos!$B$3,Datos!N$5)</f>
        <v>#NAME?</v>
      </c>
      <c r="P45" s="144" t="e">
        <f ca="1">FACTURA(ROW(), COLUMN(),Datos!O$9,Datos!O$10,Tarifas!$C47,Datos!O$11,Tarifas!$D47,Datos!O$12,Tarifas!$E47,Datos!O$13,Tarifas!$F47,Datos!O$14,Tarifas!$G47,Tarifas!$L47,Datos!O$17,Datos!O$18,Datos!O$20,Datos!O$21,Datos!O$23,Datos!O$24,Datos!O$26,Datos!O$29,Datos!O$32,Tarifas!$H47,Tarifas!$I47,Tarifas!$J47,Datos!O$16,Tarifas!$K47,Datos!$B$4,Datos!$B$1,Datos!$B$2,Datos!$B$5,Tarifas!$M47,Tarifas!$N47,Tarifas!$O47,Tarifas!$P47,Tarifas!$Q47,Datos!$B$3,Datos!O$5)</f>
        <v>#NAME?</v>
      </c>
      <c r="Q45" s="88" t="str">
        <f>IF(Tarifas!R47="Sí","Sí","")</f>
        <v>Sí</v>
      </c>
    </row>
    <row r="46" spans="1:17">
      <c r="A46" s="154" t="str">
        <f>IF(Tarifas!A48="","",Tarifas!A48)</f>
        <v>Imagina Energía</v>
      </c>
      <c r="B46" s="154" t="str">
        <f>IF(Tarifas!B48="","",Tarifas!B48)</f>
        <v>Tarifa 1 + Excedentes (+ instalación)</v>
      </c>
      <c r="C46" s="197" t="e">
        <f t="shared" ca="1" si="0"/>
        <v>#NAME?</v>
      </c>
      <c r="D46" s="198" t="s">
        <v>639</v>
      </c>
      <c r="E46" s="144" t="e">
        <f ca="1">FACTURA(ROW(), COLUMN(),Datos!D$9,Datos!D$10,Tarifas!$C48,Datos!D$11,Tarifas!$D48,Datos!D$12,Tarifas!$E48,Datos!D$13,Tarifas!$F48,Datos!D$14,Tarifas!$G48,Tarifas!$L48,Datos!D$17,Datos!D$18,Datos!D$20,Datos!D$21,Datos!D$23,Datos!D$24,Datos!D$26,Datos!D$29,Datos!D$32,Tarifas!$H48,Tarifas!$I48,Tarifas!$J48,Datos!D$16,Tarifas!$K48,Datos!$B$4,Datos!$B$1,Datos!$B$2,Datos!$B$5,Tarifas!$M48,Tarifas!$N48,Tarifas!$O48,Tarifas!$P48,Tarifas!$Q48,Datos!$B$3,Datos!D$5)</f>
        <v>#NAME?</v>
      </c>
      <c r="F46" s="144" t="e">
        <f ca="1">FACTURA(ROW(), COLUMN(),Datos!E$9,Datos!E$10,Tarifas!$C48,Datos!E$11,Tarifas!$D48,Datos!E$12,Tarifas!$E48,Datos!E$13,Tarifas!$F48,Datos!E$14,Tarifas!$G48,Tarifas!$L48,Datos!E$17,Datos!E$18,Datos!E$20,Datos!E$21,Datos!E$23,Datos!E$24,Datos!E$26,Datos!E$29,Datos!E$32,Tarifas!$H48,Tarifas!$I48,Tarifas!$J48,Datos!E$16,Tarifas!$K48,Datos!$B$4,Datos!$B$1,Datos!$B$2,Datos!$B$5,Tarifas!$M48,Tarifas!$N48,Tarifas!$O48,Tarifas!$P48,Tarifas!$Q48,Datos!$B$3,Datos!E$5)</f>
        <v>#NAME?</v>
      </c>
      <c r="G46" s="144" t="e">
        <f ca="1">FACTURA(ROW(), COLUMN(),Datos!F$9,Datos!F$10,Tarifas!$C48,Datos!F$11,Tarifas!$D48,Datos!F$12,Tarifas!$E48,Datos!F$13,Tarifas!$F48,Datos!F$14,Tarifas!$G48,Tarifas!$L48,Datos!F$17,Datos!F$18,Datos!F$20,Datos!F$21,Datos!F$23,Datos!F$24,Datos!F$26,Datos!F$29,Datos!F$32,Tarifas!$H48,Tarifas!$I48,Tarifas!$J48,Datos!F$16,Tarifas!$K48,Datos!$B$4,Datos!$B$1,Datos!$B$2,Datos!$B$5,Tarifas!$M48,Tarifas!$N48,Tarifas!$O48,Tarifas!$P48,Tarifas!$Q48,Datos!$B$3,Datos!F$5)</f>
        <v>#NAME?</v>
      </c>
      <c r="H46" s="144" t="e">
        <f ca="1">FACTURA(ROW(), COLUMN(),Datos!G$9,Datos!G$10,Tarifas!$C48,Datos!G$11,Tarifas!$D48,Datos!G$12,Tarifas!$E48,Datos!G$13,Tarifas!$F48,Datos!G$14,Tarifas!$G48,Tarifas!$L48,Datos!G$17,Datos!G$18,Datos!G$20,Datos!G$21,Datos!G$23,Datos!G$24,Datos!G$26,Datos!G$29,Datos!G$32,Tarifas!$H48,Tarifas!$I48,Tarifas!$J48,Datos!G$16,Tarifas!$K48,Datos!$B$4,Datos!$B$1,Datos!$B$2,Datos!$B$5,Tarifas!$M48,Tarifas!$N48,Tarifas!$O48,Tarifas!$P48,Tarifas!$Q48,Datos!$B$3,Datos!G$5)</f>
        <v>#NAME?</v>
      </c>
      <c r="I46" s="144" t="e">
        <f ca="1">FACTURA(ROW(), COLUMN(),Datos!H$9,Datos!H$10,Tarifas!$C48,Datos!H$11,Tarifas!$D48,Datos!H$12,Tarifas!$E48,Datos!H$13,Tarifas!$F48,Datos!H$14,Tarifas!$G48,Tarifas!$L48,Datos!H$17,Datos!H$18,Datos!H$20,Datos!H$21,Datos!H$23,Datos!H$24,Datos!H$26,Datos!H$29,Datos!H$32,Tarifas!$H48,Tarifas!$I48,Tarifas!$J48,Datos!H$16,Tarifas!$K48,Datos!$B$4,Datos!$B$1,Datos!$B$2,Datos!$B$5,Tarifas!$M48,Tarifas!$N48,Tarifas!$O48,Tarifas!$P48,Tarifas!$Q48,Datos!$B$3,Datos!H$5)</f>
        <v>#NAME?</v>
      </c>
      <c r="J46" s="144" t="e">
        <f ca="1">FACTURA(ROW(), COLUMN(),Datos!I$9,Datos!I$10,Tarifas!$C48,Datos!I$11,Tarifas!$D48,Datos!I$12,Tarifas!$E48,Datos!I$13,Tarifas!$F48,Datos!I$14,Tarifas!$G48,Tarifas!$L48,Datos!I$17,Datos!I$18,Datos!I$20,Datos!I$21,Datos!I$23,Datos!I$24,Datos!I$26,Datos!I$29,Datos!I$32,Tarifas!$H48,Tarifas!$I48,Tarifas!$J48,Datos!I$16,Tarifas!$K48,Datos!$B$4,Datos!$B$1,Datos!$B$2,Datos!$B$5,Tarifas!$M48,Tarifas!$N48,Tarifas!$O48,Tarifas!$P48,Tarifas!$Q48,Datos!$B$3,Datos!I$5)</f>
        <v>#NAME?</v>
      </c>
      <c r="K46" s="144" t="e">
        <f ca="1">FACTURA(ROW(), COLUMN(),Datos!J$9,Datos!J$10,Tarifas!$C48,Datos!J$11,Tarifas!$D48,Datos!J$12,Tarifas!$E48,Datos!J$13,Tarifas!$F48,Datos!J$14,Tarifas!$G48,Tarifas!$L48,Datos!J$17,Datos!J$18,Datos!J$20,Datos!J$21,Datos!J$23,Datos!J$24,Datos!J$26,Datos!J$29,Datos!J$32,Tarifas!$H48,Tarifas!$I48,Tarifas!$J48,Datos!J$16,Tarifas!$K48,Datos!$B$4,Datos!$B$1,Datos!$B$2,Datos!$B$5,Tarifas!$M48,Tarifas!$N48,Tarifas!$O48,Tarifas!$P48,Tarifas!$Q48,Datos!$B$3,Datos!J$5)</f>
        <v>#NAME?</v>
      </c>
      <c r="L46" s="144" t="e">
        <f ca="1">FACTURA(ROW(), COLUMN(),Datos!K$9,Datos!K$10,Tarifas!$C48,Datos!K$11,Tarifas!$D48,Datos!K$12,Tarifas!$E48,Datos!K$13,Tarifas!$F48,Datos!K$14,Tarifas!$G48,Tarifas!$L48,Datos!K$17,Datos!K$18,Datos!K$20,Datos!K$21,Datos!K$23,Datos!K$24,Datos!K$26,Datos!K$29,Datos!K$32,Tarifas!$H48,Tarifas!$I48,Tarifas!$J48,Datos!K$16,Tarifas!$K48,Datos!$B$4,Datos!$B$1,Datos!$B$2,Datos!$B$5,Tarifas!$M48,Tarifas!$N48,Tarifas!$O48,Tarifas!$P48,Tarifas!$Q48,Datos!$B$3,Datos!K$5)</f>
        <v>#NAME?</v>
      </c>
      <c r="M46" s="144" t="e">
        <f ca="1">FACTURA(ROW(), COLUMN(),Datos!L$9,Datos!L$10,Tarifas!$C48,Datos!L$11,Tarifas!$D48,Datos!L$12,Tarifas!$E48,Datos!L$13,Tarifas!$F48,Datos!L$14,Tarifas!$G48,Tarifas!$L48,Datos!L$17,Datos!L$18,Datos!L$20,Datos!L$21,Datos!L$23,Datos!L$24,Datos!L$26,Datos!L$29,Datos!L$32,Tarifas!$H48,Tarifas!$I48,Tarifas!$J48,Datos!L$16,Tarifas!$K48,Datos!$B$4,Datos!$B$1,Datos!$B$2,Datos!$B$5,Tarifas!$M48,Tarifas!$N48,Tarifas!$O48,Tarifas!$P48,Tarifas!$Q48,Datos!$B$3,Datos!L$5)</f>
        <v>#NAME?</v>
      </c>
      <c r="N46" s="144" t="e">
        <f ca="1">FACTURA(ROW(), COLUMN(),Datos!M$9,Datos!M$10,Tarifas!$C48,Datos!M$11,Tarifas!$D48,Datos!M$12,Tarifas!$E48,Datos!M$13,Tarifas!$F48,Datos!M$14,Tarifas!$G48,Tarifas!$L48,Datos!M$17,Datos!M$18,Datos!M$20,Datos!M$21,Datos!M$23,Datos!M$24,Datos!M$26,Datos!M$29,Datos!M$32,Tarifas!$H48,Tarifas!$I48,Tarifas!$J48,Datos!M$16,Tarifas!$K48,Datos!$B$4,Datos!$B$1,Datos!$B$2,Datos!$B$5,Tarifas!$M48,Tarifas!$N48,Tarifas!$O48,Tarifas!$P48,Tarifas!$Q48,Datos!$B$3,Datos!M$5)</f>
        <v>#NAME?</v>
      </c>
      <c r="O46" s="144" t="e">
        <f ca="1">FACTURA(ROW(), COLUMN(),Datos!N$9,Datos!N$10,Tarifas!$C48,Datos!N$11,Tarifas!$D48,Datos!N$12,Tarifas!$E48,Datos!N$13,Tarifas!$F48,Datos!N$14,Tarifas!$G48,Tarifas!$L48,Datos!N$17,Datos!N$18,Datos!N$20,Datos!N$21,Datos!N$23,Datos!N$24,Datos!N$26,Datos!N$29,Datos!N$32,Tarifas!$H48,Tarifas!$I48,Tarifas!$J48,Datos!N$16,Tarifas!$K48,Datos!$B$4,Datos!$B$1,Datos!$B$2,Datos!$B$5,Tarifas!$M48,Tarifas!$N48,Tarifas!$O48,Tarifas!$P48,Tarifas!$Q48,Datos!$B$3,Datos!N$5)</f>
        <v>#NAME?</v>
      </c>
      <c r="P46" s="144" t="e">
        <f ca="1">FACTURA(ROW(), COLUMN(),Datos!O$9,Datos!O$10,Tarifas!$C48,Datos!O$11,Tarifas!$D48,Datos!O$12,Tarifas!$E48,Datos!O$13,Tarifas!$F48,Datos!O$14,Tarifas!$G48,Tarifas!$L48,Datos!O$17,Datos!O$18,Datos!O$20,Datos!O$21,Datos!O$23,Datos!O$24,Datos!O$26,Datos!O$29,Datos!O$32,Tarifas!$H48,Tarifas!$I48,Tarifas!$J48,Datos!O$16,Tarifas!$K48,Datos!$B$4,Datos!$B$1,Datos!$B$2,Datos!$B$5,Tarifas!$M48,Tarifas!$N48,Tarifas!$O48,Tarifas!$P48,Tarifas!$Q48,Datos!$B$3,Datos!O$5)</f>
        <v>#NAME?</v>
      </c>
      <c r="Q46" s="88" t="str">
        <f>IF(Tarifas!R48="Sí","Sí","")</f>
        <v>Sí</v>
      </c>
    </row>
    <row r="47" spans="1:17">
      <c r="A47" s="154" t="str">
        <f>IF(Tarifas!A49="","",Tarifas!A49)</f>
        <v>Imagina Energía</v>
      </c>
      <c r="B47" s="154" t="str">
        <f>IF(Tarifas!B49="","",Tarifas!B49)</f>
        <v>Tarifa 2 + Luz (+ instalación)</v>
      </c>
      <c r="C47" s="197" t="e">
        <f t="shared" ca="1" si="0"/>
        <v>#NAME?</v>
      </c>
      <c r="D47" s="198" t="s">
        <v>639</v>
      </c>
      <c r="E47" s="144" t="e">
        <f ca="1">FACTURA(ROW(), COLUMN(),Datos!D$9,Datos!D$10,Tarifas!$C49,Datos!D$11,Tarifas!$D49,Datos!D$12,Tarifas!$E49,Datos!D$13,Tarifas!$F49,Datos!D$14,Tarifas!$G49,Tarifas!$L49,Datos!D$17,Datos!D$18,Datos!D$20,Datos!D$21,Datos!D$23,Datos!D$24,Datos!D$26,Datos!D$29,Datos!D$32,Tarifas!$H49,Tarifas!$I49,Tarifas!$J49,Datos!D$16,Tarifas!$K49,Datos!$B$4,Datos!$B$1,Datos!$B$2,Datos!$B$5,Tarifas!$M49,Tarifas!$N49,Tarifas!$O49,Tarifas!$P49,Tarifas!$Q49,Datos!$B$3,Datos!D$5)</f>
        <v>#NAME?</v>
      </c>
      <c r="F47" s="144" t="e">
        <f ca="1">FACTURA(ROW(), COLUMN(),Datos!E$9,Datos!E$10,Tarifas!$C49,Datos!E$11,Tarifas!$D49,Datos!E$12,Tarifas!$E49,Datos!E$13,Tarifas!$F49,Datos!E$14,Tarifas!$G49,Tarifas!$L49,Datos!E$17,Datos!E$18,Datos!E$20,Datos!E$21,Datos!E$23,Datos!E$24,Datos!E$26,Datos!E$29,Datos!E$32,Tarifas!$H49,Tarifas!$I49,Tarifas!$J49,Datos!E$16,Tarifas!$K49,Datos!$B$4,Datos!$B$1,Datos!$B$2,Datos!$B$5,Tarifas!$M49,Tarifas!$N49,Tarifas!$O49,Tarifas!$P49,Tarifas!$Q49,Datos!$B$3,Datos!E$5)</f>
        <v>#NAME?</v>
      </c>
      <c r="G47" s="144" t="e">
        <f ca="1">FACTURA(ROW(), COLUMN(),Datos!F$9,Datos!F$10,Tarifas!$C49,Datos!F$11,Tarifas!$D49,Datos!F$12,Tarifas!$E49,Datos!F$13,Tarifas!$F49,Datos!F$14,Tarifas!$G49,Tarifas!$L49,Datos!F$17,Datos!F$18,Datos!F$20,Datos!F$21,Datos!F$23,Datos!F$24,Datos!F$26,Datos!F$29,Datos!F$32,Tarifas!$H49,Tarifas!$I49,Tarifas!$J49,Datos!F$16,Tarifas!$K49,Datos!$B$4,Datos!$B$1,Datos!$B$2,Datos!$B$5,Tarifas!$M49,Tarifas!$N49,Tarifas!$O49,Tarifas!$P49,Tarifas!$Q49,Datos!$B$3,Datos!F$5)</f>
        <v>#NAME?</v>
      </c>
      <c r="H47" s="144" t="e">
        <f ca="1">FACTURA(ROW(), COLUMN(),Datos!G$9,Datos!G$10,Tarifas!$C49,Datos!G$11,Tarifas!$D49,Datos!G$12,Tarifas!$E49,Datos!G$13,Tarifas!$F49,Datos!G$14,Tarifas!$G49,Tarifas!$L49,Datos!G$17,Datos!G$18,Datos!G$20,Datos!G$21,Datos!G$23,Datos!G$24,Datos!G$26,Datos!G$29,Datos!G$32,Tarifas!$H49,Tarifas!$I49,Tarifas!$J49,Datos!G$16,Tarifas!$K49,Datos!$B$4,Datos!$B$1,Datos!$B$2,Datos!$B$5,Tarifas!$M49,Tarifas!$N49,Tarifas!$O49,Tarifas!$P49,Tarifas!$Q49,Datos!$B$3,Datos!G$5)</f>
        <v>#NAME?</v>
      </c>
      <c r="I47" s="144" t="e">
        <f ca="1">FACTURA(ROW(), COLUMN(),Datos!H$9,Datos!H$10,Tarifas!$C49,Datos!H$11,Tarifas!$D49,Datos!H$12,Tarifas!$E49,Datos!H$13,Tarifas!$F49,Datos!H$14,Tarifas!$G49,Tarifas!$L49,Datos!H$17,Datos!H$18,Datos!H$20,Datos!H$21,Datos!H$23,Datos!H$24,Datos!H$26,Datos!H$29,Datos!H$32,Tarifas!$H49,Tarifas!$I49,Tarifas!$J49,Datos!H$16,Tarifas!$K49,Datos!$B$4,Datos!$B$1,Datos!$B$2,Datos!$B$5,Tarifas!$M49,Tarifas!$N49,Tarifas!$O49,Tarifas!$P49,Tarifas!$Q49,Datos!$B$3,Datos!H$5)</f>
        <v>#NAME?</v>
      </c>
      <c r="J47" s="144" t="e">
        <f ca="1">FACTURA(ROW(), COLUMN(),Datos!I$9,Datos!I$10,Tarifas!$C49,Datos!I$11,Tarifas!$D49,Datos!I$12,Tarifas!$E49,Datos!I$13,Tarifas!$F49,Datos!I$14,Tarifas!$G49,Tarifas!$L49,Datos!I$17,Datos!I$18,Datos!I$20,Datos!I$21,Datos!I$23,Datos!I$24,Datos!I$26,Datos!I$29,Datos!I$32,Tarifas!$H49,Tarifas!$I49,Tarifas!$J49,Datos!I$16,Tarifas!$K49,Datos!$B$4,Datos!$B$1,Datos!$B$2,Datos!$B$5,Tarifas!$M49,Tarifas!$N49,Tarifas!$O49,Tarifas!$P49,Tarifas!$Q49,Datos!$B$3,Datos!I$5)</f>
        <v>#NAME?</v>
      </c>
      <c r="K47" s="144" t="e">
        <f ca="1">FACTURA(ROW(), COLUMN(),Datos!J$9,Datos!J$10,Tarifas!$C49,Datos!J$11,Tarifas!$D49,Datos!J$12,Tarifas!$E49,Datos!J$13,Tarifas!$F49,Datos!J$14,Tarifas!$G49,Tarifas!$L49,Datos!J$17,Datos!J$18,Datos!J$20,Datos!J$21,Datos!J$23,Datos!J$24,Datos!J$26,Datos!J$29,Datos!J$32,Tarifas!$H49,Tarifas!$I49,Tarifas!$J49,Datos!J$16,Tarifas!$K49,Datos!$B$4,Datos!$B$1,Datos!$B$2,Datos!$B$5,Tarifas!$M49,Tarifas!$N49,Tarifas!$O49,Tarifas!$P49,Tarifas!$Q49,Datos!$B$3,Datos!J$5)</f>
        <v>#NAME?</v>
      </c>
      <c r="L47" s="144" t="e">
        <f ca="1">FACTURA(ROW(), COLUMN(),Datos!K$9,Datos!K$10,Tarifas!$C49,Datos!K$11,Tarifas!$D49,Datos!K$12,Tarifas!$E49,Datos!K$13,Tarifas!$F49,Datos!K$14,Tarifas!$G49,Tarifas!$L49,Datos!K$17,Datos!K$18,Datos!K$20,Datos!K$21,Datos!K$23,Datos!K$24,Datos!K$26,Datos!K$29,Datos!K$32,Tarifas!$H49,Tarifas!$I49,Tarifas!$J49,Datos!K$16,Tarifas!$K49,Datos!$B$4,Datos!$B$1,Datos!$B$2,Datos!$B$5,Tarifas!$M49,Tarifas!$N49,Tarifas!$O49,Tarifas!$P49,Tarifas!$Q49,Datos!$B$3,Datos!K$5)</f>
        <v>#NAME?</v>
      </c>
      <c r="M47" s="144" t="e">
        <f ca="1">FACTURA(ROW(), COLUMN(),Datos!L$9,Datos!L$10,Tarifas!$C49,Datos!L$11,Tarifas!$D49,Datos!L$12,Tarifas!$E49,Datos!L$13,Tarifas!$F49,Datos!L$14,Tarifas!$G49,Tarifas!$L49,Datos!L$17,Datos!L$18,Datos!L$20,Datos!L$21,Datos!L$23,Datos!L$24,Datos!L$26,Datos!L$29,Datos!L$32,Tarifas!$H49,Tarifas!$I49,Tarifas!$J49,Datos!L$16,Tarifas!$K49,Datos!$B$4,Datos!$B$1,Datos!$B$2,Datos!$B$5,Tarifas!$M49,Tarifas!$N49,Tarifas!$O49,Tarifas!$P49,Tarifas!$Q49,Datos!$B$3,Datos!L$5)</f>
        <v>#NAME?</v>
      </c>
      <c r="N47" s="144" t="e">
        <f ca="1">FACTURA(ROW(), COLUMN(),Datos!M$9,Datos!M$10,Tarifas!$C49,Datos!M$11,Tarifas!$D49,Datos!M$12,Tarifas!$E49,Datos!M$13,Tarifas!$F49,Datos!M$14,Tarifas!$G49,Tarifas!$L49,Datos!M$17,Datos!M$18,Datos!M$20,Datos!M$21,Datos!M$23,Datos!M$24,Datos!M$26,Datos!M$29,Datos!M$32,Tarifas!$H49,Tarifas!$I49,Tarifas!$J49,Datos!M$16,Tarifas!$K49,Datos!$B$4,Datos!$B$1,Datos!$B$2,Datos!$B$5,Tarifas!$M49,Tarifas!$N49,Tarifas!$O49,Tarifas!$P49,Tarifas!$Q49,Datos!$B$3,Datos!M$5)</f>
        <v>#NAME?</v>
      </c>
      <c r="O47" s="144" t="e">
        <f ca="1">FACTURA(ROW(), COLUMN(),Datos!N$9,Datos!N$10,Tarifas!$C49,Datos!N$11,Tarifas!$D49,Datos!N$12,Tarifas!$E49,Datos!N$13,Tarifas!$F49,Datos!N$14,Tarifas!$G49,Tarifas!$L49,Datos!N$17,Datos!N$18,Datos!N$20,Datos!N$21,Datos!N$23,Datos!N$24,Datos!N$26,Datos!N$29,Datos!N$32,Tarifas!$H49,Tarifas!$I49,Tarifas!$J49,Datos!N$16,Tarifas!$K49,Datos!$B$4,Datos!$B$1,Datos!$B$2,Datos!$B$5,Tarifas!$M49,Tarifas!$N49,Tarifas!$O49,Tarifas!$P49,Tarifas!$Q49,Datos!$B$3,Datos!N$5)</f>
        <v>#NAME?</v>
      </c>
      <c r="P47" s="144" t="e">
        <f ca="1">FACTURA(ROW(), COLUMN(),Datos!O$9,Datos!O$10,Tarifas!$C49,Datos!O$11,Tarifas!$D49,Datos!O$12,Tarifas!$E49,Datos!O$13,Tarifas!$F49,Datos!O$14,Tarifas!$G49,Tarifas!$L49,Datos!O$17,Datos!O$18,Datos!O$20,Datos!O$21,Datos!O$23,Datos!O$24,Datos!O$26,Datos!O$29,Datos!O$32,Tarifas!$H49,Tarifas!$I49,Tarifas!$J49,Datos!O$16,Tarifas!$K49,Datos!$B$4,Datos!$B$1,Datos!$B$2,Datos!$B$5,Tarifas!$M49,Tarifas!$N49,Tarifas!$O49,Tarifas!$P49,Tarifas!$Q49,Datos!$B$3,Datos!O$5)</f>
        <v>#NAME?</v>
      </c>
      <c r="Q47" s="88" t="str">
        <f>IF(Tarifas!R49="Sí","Sí","")</f>
        <v>Sí</v>
      </c>
    </row>
    <row r="48" spans="1:17">
      <c r="A48" s="154" t="str">
        <f>IF(Tarifas!A50="","",Tarifas!A50)</f>
        <v>Naturgy</v>
      </c>
      <c r="B48" s="154" t="str">
        <f>IF(Tarifas!B50="","",Tarifas!B50)</f>
        <v>Por Uso</v>
      </c>
      <c r="C48" s="197" t="e">
        <f t="shared" ca="1" si="0"/>
        <v>#NAME?</v>
      </c>
      <c r="D48" s="198" t="s">
        <v>639</v>
      </c>
      <c r="E48" s="144" t="e">
        <f ca="1">FACTURA(ROW(), COLUMN(),Datos!D$9,Datos!D$10,Tarifas!$C50,Datos!D$11,Tarifas!$D50,Datos!D$12,Tarifas!$E50,Datos!D$13,Tarifas!$F50,Datos!D$14,Tarifas!$G50,Tarifas!$L50,Datos!D$17,Datos!D$18,Datos!D$20,Datos!D$21,Datos!D$23,Datos!D$24,Datos!D$26,Datos!D$29,Datos!D$32,Tarifas!$H50,Tarifas!$I50,Tarifas!$J50,Datos!D$16,Tarifas!$K50,Datos!$B$4,Datos!$B$1,Datos!$B$2,Datos!$B$5,Tarifas!$M50,Tarifas!$N50,Tarifas!$O50,Tarifas!$P50,Tarifas!$Q50,Datos!$B$3,Datos!D$5)</f>
        <v>#NAME?</v>
      </c>
      <c r="F48" s="144" t="e">
        <f ca="1">FACTURA(ROW(), COLUMN(),Datos!E$9,Datos!E$10,Tarifas!$C50,Datos!E$11,Tarifas!$D50,Datos!E$12,Tarifas!$E50,Datos!E$13,Tarifas!$F50,Datos!E$14,Tarifas!$G50,Tarifas!$L50,Datos!E$17,Datos!E$18,Datos!E$20,Datos!E$21,Datos!E$23,Datos!E$24,Datos!E$26,Datos!E$29,Datos!E$32,Tarifas!$H50,Tarifas!$I50,Tarifas!$J50,Datos!E$16,Tarifas!$K50,Datos!$B$4,Datos!$B$1,Datos!$B$2,Datos!$B$5,Tarifas!$M50,Tarifas!$N50,Tarifas!$O50,Tarifas!$P50,Tarifas!$Q50,Datos!$B$3,Datos!E$5)</f>
        <v>#NAME?</v>
      </c>
      <c r="G48" s="144" t="e">
        <f ca="1">FACTURA(ROW(), COLUMN(),Datos!F$9,Datos!F$10,Tarifas!$C50,Datos!F$11,Tarifas!$D50,Datos!F$12,Tarifas!$E50,Datos!F$13,Tarifas!$F50,Datos!F$14,Tarifas!$G50,Tarifas!$L50,Datos!F$17,Datos!F$18,Datos!F$20,Datos!F$21,Datos!F$23,Datos!F$24,Datos!F$26,Datos!F$29,Datos!F$32,Tarifas!$H50,Tarifas!$I50,Tarifas!$J50,Datos!F$16,Tarifas!$K50,Datos!$B$4,Datos!$B$1,Datos!$B$2,Datos!$B$5,Tarifas!$M50,Tarifas!$N50,Tarifas!$O50,Tarifas!$P50,Tarifas!$Q50,Datos!$B$3,Datos!F$5)</f>
        <v>#NAME?</v>
      </c>
      <c r="H48" s="144" t="e">
        <f ca="1">FACTURA(ROW(), COLUMN(),Datos!G$9,Datos!G$10,Tarifas!$C50,Datos!G$11,Tarifas!$D50,Datos!G$12,Tarifas!$E50,Datos!G$13,Tarifas!$F50,Datos!G$14,Tarifas!$G50,Tarifas!$L50,Datos!G$17,Datos!G$18,Datos!G$20,Datos!G$21,Datos!G$23,Datos!G$24,Datos!G$26,Datos!G$29,Datos!G$32,Tarifas!$H50,Tarifas!$I50,Tarifas!$J50,Datos!G$16,Tarifas!$K50,Datos!$B$4,Datos!$B$1,Datos!$B$2,Datos!$B$5,Tarifas!$M50,Tarifas!$N50,Tarifas!$O50,Tarifas!$P50,Tarifas!$Q50,Datos!$B$3,Datos!G$5)</f>
        <v>#NAME?</v>
      </c>
      <c r="I48" s="144" t="e">
        <f ca="1">FACTURA(ROW(), COLUMN(),Datos!H$9,Datos!H$10,Tarifas!$C50,Datos!H$11,Tarifas!$D50,Datos!H$12,Tarifas!$E50,Datos!H$13,Tarifas!$F50,Datos!H$14,Tarifas!$G50,Tarifas!$L50,Datos!H$17,Datos!H$18,Datos!H$20,Datos!H$21,Datos!H$23,Datos!H$24,Datos!H$26,Datos!H$29,Datos!H$32,Tarifas!$H50,Tarifas!$I50,Tarifas!$J50,Datos!H$16,Tarifas!$K50,Datos!$B$4,Datos!$B$1,Datos!$B$2,Datos!$B$5,Tarifas!$M50,Tarifas!$N50,Tarifas!$O50,Tarifas!$P50,Tarifas!$Q50,Datos!$B$3,Datos!H$5)</f>
        <v>#NAME?</v>
      </c>
      <c r="J48" s="144" t="e">
        <f ca="1">FACTURA(ROW(), COLUMN(),Datos!I$9,Datos!I$10,Tarifas!$C50,Datos!I$11,Tarifas!$D50,Datos!I$12,Tarifas!$E50,Datos!I$13,Tarifas!$F50,Datos!I$14,Tarifas!$G50,Tarifas!$L50,Datos!I$17,Datos!I$18,Datos!I$20,Datos!I$21,Datos!I$23,Datos!I$24,Datos!I$26,Datos!I$29,Datos!I$32,Tarifas!$H50,Tarifas!$I50,Tarifas!$J50,Datos!I$16,Tarifas!$K50,Datos!$B$4,Datos!$B$1,Datos!$B$2,Datos!$B$5,Tarifas!$M50,Tarifas!$N50,Tarifas!$O50,Tarifas!$P50,Tarifas!$Q50,Datos!$B$3,Datos!I$5)</f>
        <v>#NAME?</v>
      </c>
      <c r="K48" s="144" t="e">
        <f ca="1">FACTURA(ROW(), COLUMN(),Datos!J$9,Datos!J$10,Tarifas!$C50,Datos!J$11,Tarifas!$D50,Datos!J$12,Tarifas!$E50,Datos!J$13,Tarifas!$F50,Datos!J$14,Tarifas!$G50,Tarifas!$L50,Datos!J$17,Datos!J$18,Datos!J$20,Datos!J$21,Datos!J$23,Datos!J$24,Datos!J$26,Datos!J$29,Datos!J$32,Tarifas!$H50,Tarifas!$I50,Tarifas!$J50,Datos!J$16,Tarifas!$K50,Datos!$B$4,Datos!$B$1,Datos!$B$2,Datos!$B$5,Tarifas!$M50,Tarifas!$N50,Tarifas!$O50,Tarifas!$P50,Tarifas!$Q50,Datos!$B$3,Datos!J$5)</f>
        <v>#NAME?</v>
      </c>
      <c r="L48" s="144" t="e">
        <f ca="1">FACTURA(ROW(), COLUMN(),Datos!K$9,Datos!K$10,Tarifas!$C50,Datos!K$11,Tarifas!$D50,Datos!K$12,Tarifas!$E50,Datos!K$13,Tarifas!$F50,Datos!K$14,Tarifas!$G50,Tarifas!$L50,Datos!K$17,Datos!K$18,Datos!K$20,Datos!K$21,Datos!K$23,Datos!K$24,Datos!K$26,Datos!K$29,Datos!K$32,Tarifas!$H50,Tarifas!$I50,Tarifas!$J50,Datos!K$16,Tarifas!$K50,Datos!$B$4,Datos!$B$1,Datos!$B$2,Datos!$B$5,Tarifas!$M50,Tarifas!$N50,Tarifas!$O50,Tarifas!$P50,Tarifas!$Q50,Datos!$B$3,Datos!K$5)</f>
        <v>#NAME?</v>
      </c>
      <c r="M48" s="144" t="e">
        <f ca="1">FACTURA(ROW(), COLUMN(),Datos!L$9,Datos!L$10,Tarifas!$C50,Datos!L$11,Tarifas!$D50,Datos!L$12,Tarifas!$E50,Datos!L$13,Tarifas!$F50,Datos!L$14,Tarifas!$G50,Tarifas!$L50,Datos!L$17,Datos!L$18,Datos!L$20,Datos!L$21,Datos!L$23,Datos!L$24,Datos!L$26,Datos!L$29,Datos!L$32,Tarifas!$H50,Tarifas!$I50,Tarifas!$J50,Datos!L$16,Tarifas!$K50,Datos!$B$4,Datos!$B$1,Datos!$B$2,Datos!$B$5,Tarifas!$M50,Tarifas!$N50,Tarifas!$O50,Tarifas!$P50,Tarifas!$Q50,Datos!$B$3,Datos!L$5)</f>
        <v>#NAME?</v>
      </c>
      <c r="N48" s="144" t="e">
        <f ca="1">FACTURA(ROW(), COLUMN(),Datos!M$9,Datos!M$10,Tarifas!$C50,Datos!M$11,Tarifas!$D50,Datos!M$12,Tarifas!$E50,Datos!M$13,Tarifas!$F50,Datos!M$14,Tarifas!$G50,Tarifas!$L50,Datos!M$17,Datos!M$18,Datos!M$20,Datos!M$21,Datos!M$23,Datos!M$24,Datos!M$26,Datos!M$29,Datos!M$32,Tarifas!$H50,Tarifas!$I50,Tarifas!$J50,Datos!M$16,Tarifas!$K50,Datos!$B$4,Datos!$B$1,Datos!$B$2,Datos!$B$5,Tarifas!$M50,Tarifas!$N50,Tarifas!$O50,Tarifas!$P50,Tarifas!$Q50,Datos!$B$3,Datos!M$5)</f>
        <v>#NAME?</v>
      </c>
      <c r="O48" s="144" t="e">
        <f ca="1">FACTURA(ROW(), COLUMN(),Datos!N$9,Datos!N$10,Tarifas!$C50,Datos!N$11,Tarifas!$D50,Datos!N$12,Tarifas!$E50,Datos!N$13,Tarifas!$F50,Datos!N$14,Tarifas!$G50,Tarifas!$L50,Datos!N$17,Datos!N$18,Datos!N$20,Datos!N$21,Datos!N$23,Datos!N$24,Datos!N$26,Datos!N$29,Datos!N$32,Tarifas!$H50,Tarifas!$I50,Tarifas!$J50,Datos!N$16,Tarifas!$K50,Datos!$B$4,Datos!$B$1,Datos!$B$2,Datos!$B$5,Tarifas!$M50,Tarifas!$N50,Tarifas!$O50,Tarifas!$P50,Tarifas!$Q50,Datos!$B$3,Datos!N$5)</f>
        <v>#NAME?</v>
      </c>
      <c r="P48" s="144" t="e">
        <f ca="1">FACTURA(ROW(), COLUMN(),Datos!O$9,Datos!O$10,Tarifas!$C50,Datos!O$11,Tarifas!$D50,Datos!O$12,Tarifas!$E50,Datos!O$13,Tarifas!$F50,Datos!O$14,Tarifas!$G50,Tarifas!$L50,Datos!O$17,Datos!O$18,Datos!O$20,Datos!O$21,Datos!O$23,Datos!O$24,Datos!O$26,Datos!O$29,Datos!O$32,Tarifas!$H50,Tarifas!$I50,Tarifas!$J50,Datos!O$16,Tarifas!$K50,Datos!$B$4,Datos!$B$1,Datos!$B$2,Datos!$B$5,Tarifas!$M50,Tarifas!$N50,Tarifas!$O50,Tarifas!$P50,Tarifas!$Q50,Datos!$B$3,Datos!O$5)</f>
        <v>#NAME?</v>
      </c>
      <c r="Q48" s="88" t="str">
        <f>IF(Tarifas!R50="Sí","Sí","")</f>
        <v/>
      </c>
    </row>
    <row r="49" spans="1:17">
      <c r="A49" s="154" t="str">
        <f>IF(Tarifas!A51="","",Tarifas!A51)</f>
        <v>Naturgy</v>
      </c>
      <c r="B49" s="154" t="str">
        <f>IF(Tarifas!B51="","",Tarifas!B51)</f>
        <v>Noche</v>
      </c>
      <c r="C49" s="197" t="e">
        <f t="shared" ca="1" si="0"/>
        <v>#NAME?</v>
      </c>
      <c r="D49" s="198" t="s">
        <v>639</v>
      </c>
      <c r="E49" s="144" t="e">
        <f ca="1">FACTURA(ROW(), COLUMN(),Datos!D$9,Datos!D$10,Tarifas!$C51,Datos!D$11,Tarifas!$D51,Datos!D$12,Tarifas!$E51,Datos!D$13,Tarifas!$F51,Datos!D$14,Tarifas!$G51,Tarifas!$L51,Datos!D$17,Datos!D$18,Datos!D$20,Datos!D$21,Datos!D$23,Datos!D$24,Datos!D$26,Datos!D$29,Datos!D$32,Tarifas!$H51,Tarifas!$I51,Tarifas!$J51,Datos!D$16,Tarifas!$K51,Datos!$B$4,Datos!$B$1,Datos!$B$2,Datos!$B$5,Tarifas!$M51,Tarifas!$N51,Tarifas!$O51,Tarifas!$P51,Tarifas!$Q51,Datos!$B$3,Datos!D$5)</f>
        <v>#NAME?</v>
      </c>
      <c r="F49" s="144" t="e">
        <f ca="1">FACTURA(ROW(), COLUMN(),Datos!E$9,Datos!E$10,Tarifas!$C51,Datos!E$11,Tarifas!$D51,Datos!E$12,Tarifas!$E51,Datos!E$13,Tarifas!$F51,Datos!E$14,Tarifas!$G51,Tarifas!$L51,Datos!E$17,Datos!E$18,Datos!E$20,Datos!E$21,Datos!E$23,Datos!E$24,Datos!E$26,Datos!E$29,Datos!E$32,Tarifas!$H51,Tarifas!$I51,Tarifas!$J51,Datos!E$16,Tarifas!$K51,Datos!$B$4,Datos!$B$1,Datos!$B$2,Datos!$B$5,Tarifas!$M51,Tarifas!$N51,Tarifas!$O51,Tarifas!$P51,Tarifas!$Q51,Datos!$B$3,Datos!E$5)</f>
        <v>#NAME?</v>
      </c>
      <c r="G49" s="144" t="e">
        <f ca="1">FACTURA(ROW(), COLUMN(),Datos!F$9,Datos!F$10,Tarifas!$C51,Datos!F$11,Tarifas!$D51,Datos!F$12,Tarifas!$E51,Datos!F$13,Tarifas!$F51,Datos!F$14,Tarifas!$G51,Tarifas!$L51,Datos!F$17,Datos!F$18,Datos!F$20,Datos!F$21,Datos!F$23,Datos!F$24,Datos!F$26,Datos!F$29,Datos!F$32,Tarifas!$H51,Tarifas!$I51,Tarifas!$J51,Datos!F$16,Tarifas!$K51,Datos!$B$4,Datos!$B$1,Datos!$B$2,Datos!$B$5,Tarifas!$M51,Tarifas!$N51,Tarifas!$O51,Tarifas!$P51,Tarifas!$Q51,Datos!$B$3,Datos!F$5)</f>
        <v>#NAME?</v>
      </c>
      <c r="H49" s="144" t="e">
        <f ca="1">FACTURA(ROW(), COLUMN(),Datos!G$9,Datos!G$10,Tarifas!$C51,Datos!G$11,Tarifas!$D51,Datos!G$12,Tarifas!$E51,Datos!G$13,Tarifas!$F51,Datos!G$14,Tarifas!$G51,Tarifas!$L51,Datos!G$17,Datos!G$18,Datos!G$20,Datos!G$21,Datos!G$23,Datos!G$24,Datos!G$26,Datos!G$29,Datos!G$32,Tarifas!$H51,Tarifas!$I51,Tarifas!$J51,Datos!G$16,Tarifas!$K51,Datos!$B$4,Datos!$B$1,Datos!$B$2,Datos!$B$5,Tarifas!$M51,Tarifas!$N51,Tarifas!$O51,Tarifas!$P51,Tarifas!$Q51,Datos!$B$3,Datos!G$5)</f>
        <v>#NAME?</v>
      </c>
      <c r="I49" s="144" t="e">
        <f ca="1">FACTURA(ROW(), COLUMN(),Datos!H$9,Datos!H$10,Tarifas!$C51,Datos!H$11,Tarifas!$D51,Datos!H$12,Tarifas!$E51,Datos!H$13,Tarifas!$F51,Datos!H$14,Tarifas!$G51,Tarifas!$L51,Datos!H$17,Datos!H$18,Datos!H$20,Datos!H$21,Datos!H$23,Datos!H$24,Datos!H$26,Datos!H$29,Datos!H$32,Tarifas!$H51,Tarifas!$I51,Tarifas!$J51,Datos!H$16,Tarifas!$K51,Datos!$B$4,Datos!$B$1,Datos!$B$2,Datos!$B$5,Tarifas!$M51,Tarifas!$N51,Tarifas!$O51,Tarifas!$P51,Tarifas!$Q51,Datos!$B$3,Datos!H$5)</f>
        <v>#NAME?</v>
      </c>
      <c r="J49" s="144" t="e">
        <f ca="1">FACTURA(ROW(), COLUMN(),Datos!I$9,Datos!I$10,Tarifas!$C51,Datos!I$11,Tarifas!$D51,Datos!I$12,Tarifas!$E51,Datos!I$13,Tarifas!$F51,Datos!I$14,Tarifas!$G51,Tarifas!$L51,Datos!I$17,Datos!I$18,Datos!I$20,Datos!I$21,Datos!I$23,Datos!I$24,Datos!I$26,Datos!I$29,Datos!I$32,Tarifas!$H51,Tarifas!$I51,Tarifas!$J51,Datos!I$16,Tarifas!$K51,Datos!$B$4,Datos!$B$1,Datos!$B$2,Datos!$B$5,Tarifas!$M51,Tarifas!$N51,Tarifas!$O51,Tarifas!$P51,Tarifas!$Q51,Datos!$B$3,Datos!I$5)</f>
        <v>#NAME?</v>
      </c>
      <c r="K49" s="144" t="e">
        <f ca="1">FACTURA(ROW(), COLUMN(),Datos!J$9,Datos!J$10,Tarifas!$C51,Datos!J$11,Tarifas!$D51,Datos!J$12,Tarifas!$E51,Datos!J$13,Tarifas!$F51,Datos!J$14,Tarifas!$G51,Tarifas!$L51,Datos!J$17,Datos!J$18,Datos!J$20,Datos!J$21,Datos!J$23,Datos!J$24,Datos!J$26,Datos!J$29,Datos!J$32,Tarifas!$H51,Tarifas!$I51,Tarifas!$J51,Datos!J$16,Tarifas!$K51,Datos!$B$4,Datos!$B$1,Datos!$B$2,Datos!$B$5,Tarifas!$M51,Tarifas!$N51,Tarifas!$O51,Tarifas!$P51,Tarifas!$Q51,Datos!$B$3,Datos!J$5)</f>
        <v>#NAME?</v>
      </c>
      <c r="L49" s="144" t="e">
        <f ca="1">FACTURA(ROW(), COLUMN(),Datos!K$9,Datos!K$10,Tarifas!$C51,Datos!K$11,Tarifas!$D51,Datos!K$12,Tarifas!$E51,Datos!K$13,Tarifas!$F51,Datos!K$14,Tarifas!$G51,Tarifas!$L51,Datos!K$17,Datos!K$18,Datos!K$20,Datos!K$21,Datos!K$23,Datos!K$24,Datos!K$26,Datos!K$29,Datos!K$32,Tarifas!$H51,Tarifas!$I51,Tarifas!$J51,Datos!K$16,Tarifas!$K51,Datos!$B$4,Datos!$B$1,Datos!$B$2,Datos!$B$5,Tarifas!$M51,Tarifas!$N51,Tarifas!$O51,Tarifas!$P51,Tarifas!$Q51,Datos!$B$3,Datos!K$5)</f>
        <v>#NAME?</v>
      </c>
      <c r="M49" s="144" t="e">
        <f ca="1">FACTURA(ROW(), COLUMN(),Datos!L$9,Datos!L$10,Tarifas!$C51,Datos!L$11,Tarifas!$D51,Datos!L$12,Tarifas!$E51,Datos!L$13,Tarifas!$F51,Datos!L$14,Tarifas!$G51,Tarifas!$L51,Datos!L$17,Datos!L$18,Datos!L$20,Datos!L$21,Datos!L$23,Datos!L$24,Datos!L$26,Datos!L$29,Datos!L$32,Tarifas!$H51,Tarifas!$I51,Tarifas!$J51,Datos!L$16,Tarifas!$K51,Datos!$B$4,Datos!$B$1,Datos!$B$2,Datos!$B$5,Tarifas!$M51,Tarifas!$N51,Tarifas!$O51,Tarifas!$P51,Tarifas!$Q51,Datos!$B$3,Datos!L$5)</f>
        <v>#NAME?</v>
      </c>
      <c r="N49" s="144" t="e">
        <f ca="1">FACTURA(ROW(), COLUMN(),Datos!M$9,Datos!M$10,Tarifas!$C51,Datos!M$11,Tarifas!$D51,Datos!M$12,Tarifas!$E51,Datos!M$13,Tarifas!$F51,Datos!M$14,Tarifas!$G51,Tarifas!$L51,Datos!M$17,Datos!M$18,Datos!M$20,Datos!M$21,Datos!M$23,Datos!M$24,Datos!M$26,Datos!M$29,Datos!M$32,Tarifas!$H51,Tarifas!$I51,Tarifas!$J51,Datos!M$16,Tarifas!$K51,Datos!$B$4,Datos!$B$1,Datos!$B$2,Datos!$B$5,Tarifas!$M51,Tarifas!$N51,Tarifas!$O51,Tarifas!$P51,Tarifas!$Q51,Datos!$B$3,Datos!M$5)</f>
        <v>#NAME?</v>
      </c>
      <c r="O49" s="144" t="e">
        <f ca="1">FACTURA(ROW(), COLUMN(),Datos!N$9,Datos!N$10,Tarifas!$C51,Datos!N$11,Tarifas!$D51,Datos!N$12,Tarifas!$E51,Datos!N$13,Tarifas!$F51,Datos!N$14,Tarifas!$G51,Tarifas!$L51,Datos!N$17,Datos!N$18,Datos!N$20,Datos!N$21,Datos!N$23,Datos!N$24,Datos!N$26,Datos!N$29,Datos!N$32,Tarifas!$H51,Tarifas!$I51,Tarifas!$J51,Datos!N$16,Tarifas!$K51,Datos!$B$4,Datos!$B$1,Datos!$B$2,Datos!$B$5,Tarifas!$M51,Tarifas!$N51,Tarifas!$O51,Tarifas!$P51,Tarifas!$Q51,Datos!$B$3,Datos!N$5)</f>
        <v>#NAME?</v>
      </c>
      <c r="P49" s="144" t="e">
        <f ca="1">FACTURA(ROW(), COLUMN(),Datos!O$9,Datos!O$10,Tarifas!$C51,Datos!O$11,Tarifas!$D51,Datos!O$12,Tarifas!$E51,Datos!O$13,Tarifas!$F51,Datos!O$14,Tarifas!$G51,Tarifas!$L51,Datos!O$17,Datos!O$18,Datos!O$20,Datos!O$21,Datos!O$23,Datos!O$24,Datos!O$26,Datos!O$29,Datos!O$32,Tarifas!$H51,Tarifas!$I51,Tarifas!$J51,Datos!O$16,Tarifas!$K51,Datos!$B$4,Datos!$B$1,Datos!$B$2,Datos!$B$5,Tarifas!$M51,Tarifas!$N51,Tarifas!$O51,Tarifas!$P51,Tarifas!$Q51,Datos!$B$3,Datos!O$5)</f>
        <v>#NAME?</v>
      </c>
      <c r="Q49" s="88" t="str">
        <f>IF(Tarifas!R51="Sí","Sí","")</f>
        <v/>
      </c>
    </row>
    <row r="50" spans="1:17">
      <c r="A50" s="154" t="str">
        <f>IF(Tarifas!A52="","",Tarifas!A52)</f>
        <v>Naturgy</v>
      </c>
      <c r="B50" s="154" t="str">
        <f>IF(Tarifas!B52="","",Tarifas!B52)</f>
        <v>Solar</v>
      </c>
      <c r="C50" s="197" t="e">
        <f t="shared" ca="1" si="0"/>
        <v>#NAME?</v>
      </c>
      <c r="D50" s="198" t="s">
        <v>639</v>
      </c>
      <c r="E50" s="144" t="e">
        <f ca="1">FACTURA(ROW(), COLUMN(),Datos!D$9,Datos!D$10,Tarifas!$C52,Datos!D$11,Tarifas!$D52,Datos!D$12,Tarifas!$E52,Datos!D$13,Tarifas!$F52,Datos!D$14,Tarifas!$G52,Tarifas!$L52,Datos!D$17,Datos!D$18,Datos!D$20,Datos!D$21,Datos!D$23,Datos!D$24,Datos!D$26,Datos!D$29,Datos!D$32,Tarifas!$H52,Tarifas!$I52,Tarifas!$J52,Datos!D$16,Tarifas!$K52,Datos!$B$4,Datos!$B$1,Datos!$B$2,Datos!$B$5,Tarifas!$M52,Tarifas!$N52,Tarifas!$O52,Tarifas!$P52,Tarifas!$Q52,Datos!$B$3,Datos!D$5)</f>
        <v>#NAME?</v>
      </c>
      <c r="F50" s="144" t="e">
        <f ca="1">FACTURA(ROW(), COLUMN(),Datos!E$9,Datos!E$10,Tarifas!$C52,Datos!E$11,Tarifas!$D52,Datos!E$12,Tarifas!$E52,Datos!E$13,Tarifas!$F52,Datos!E$14,Tarifas!$G52,Tarifas!$L52,Datos!E$17,Datos!E$18,Datos!E$20,Datos!E$21,Datos!E$23,Datos!E$24,Datos!E$26,Datos!E$29,Datos!E$32,Tarifas!$H52,Tarifas!$I52,Tarifas!$J52,Datos!E$16,Tarifas!$K52,Datos!$B$4,Datos!$B$1,Datos!$B$2,Datos!$B$5,Tarifas!$M52,Tarifas!$N52,Tarifas!$O52,Tarifas!$P52,Tarifas!$Q52,Datos!$B$3,Datos!E$5)</f>
        <v>#NAME?</v>
      </c>
      <c r="G50" s="144" t="e">
        <f ca="1">FACTURA(ROW(), COLUMN(),Datos!F$9,Datos!F$10,Tarifas!$C52,Datos!F$11,Tarifas!$D52,Datos!F$12,Tarifas!$E52,Datos!F$13,Tarifas!$F52,Datos!F$14,Tarifas!$G52,Tarifas!$L52,Datos!F$17,Datos!F$18,Datos!F$20,Datos!F$21,Datos!F$23,Datos!F$24,Datos!F$26,Datos!F$29,Datos!F$32,Tarifas!$H52,Tarifas!$I52,Tarifas!$J52,Datos!F$16,Tarifas!$K52,Datos!$B$4,Datos!$B$1,Datos!$B$2,Datos!$B$5,Tarifas!$M52,Tarifas!$N52,Tarifas!$O52,Tarifas!$P52,Tarifas!$Q52,Datos!$B$3,Datos!F$5)</f>
        <v>#NAME?</v>
      </c>
      <c r="H50" s="144" t="e">
        <f ca="1">FACTURA(ROW(), COLUMN(),Datos!G$9,Datos!G$10,Tarifas!$C52,Datos!G$11,Tarifas!$D52,Datos!G$12,Tarifas!$E52,Datos!G$13,Tarifas!$F52,Datos!G$14,Tarifas!$G52,Tarifas!$L52,Datos!G$17,Datos!G$18,Datos!G$20,Datos!G$21,Datos!G$23,Datos!G$24,Datos!G$26,Datos!G$29,Datos!G$32,Tarifas!$H52,Tarifas!$I52,Tarifas!$J52,Datos!G$16,Tarifas!$K52,Datos!$B$4,Datos!$B$1,Datos!$B$2,Datos!$B$5,Tarifas!$M52,Tarifas!$N52,Tarifas!$O52,Tarifas!$P52,Tarifas!$Q52,Datos!$B$3,Datos!G$5)</f>
        <v>#NAME?</v>
      </c>
      <c r="I50" s="144" t="e">
        <f ca="1">FACTURA(ROW(), COLUMN(),Datos!H$9,Datos!H$10,Tarifas!$C52,Datos!H$11,Tarifas!$D52,Datos!H$12,Tarifas!$E52,Datos!H$13,Tarifas!$F52,Datos!H$14,Tarifas!$G52,Tarifas!$L52,Datos!H$17,Datos!H$18,Datos!H$20,Datos!H$21,Datos!H$23,Datos!H$24,Datos!H$26,Datos!H$29,Datos!H$32,Tarifas!$H52,Tarifas!$I52,Tarifas!$J52,Datos!H$16,Tarifas!$K52,Datos!$B$4,Datos!$B$1,Datos!$B$2,Datos!$B$5,Tarifas!$M52,Tarifas!$N52,Tarifas!$O52,Tarifas!$P52,Tarifas!$Q52,Datos!$B$3,Datos!H$5)</f>
        <v>#NAME?</v>
      </c>
      <c r="J50" s="144" t="e">
        <f ca="1">FACTURA(ROW(), COLUMN(),Datos!I$9,Datos!I$10,Tarifas!$C52,Datos!I$11,Tarifas!$D52,Datos!I$12,Tarifas!$E52,Datos!I$13,Tarifas!$F52,Datos!I$14,Tarifas!$G52,Tarifas!$L52,Datos!I$17,Datos!I$18,Datos!I$20,Datos!I$21,Datos!I$23,Datos!I$24,Datos!I$26,Datos!I$29,Datos!I$32,Tarifas!$H52,Tarifas!$I52,Tarifas!$J52,Datos!I$16,Tarifas!$K52,Datos!$B$4,Datos!$B$1,Datos!$B$2,Datos!$B$5,Tarifas!$M52,Tarifas!$N52,Tarifas!$O52,Tarifas!$P52,Tarifas!$Q52,Datos!$B$3,Datos!I$5)</f>
        <v>#NAME?</v>
      </c>
      <c r="K50" s="144" t="e">
        <f ca="1">FACTURA(ROW(), COLUMN(),Datos!J$9,Datos!J$10,Tarifas!$C52,Datos!J$11,Tarifas!$D52,Datos!J$12,Tarifas!$E52,Datos!J$13,Tarifas!$F52,Datos!J$14,Tarifas!$G52,Tarifas!$L52,Datos!J$17,Datos!J$18,Datos!J$20,Datos!J$21,Datos!J$23,Datos!J$24,Datos!J$26,Datos!J$29,Datos!J$32,Tarifas!$H52,Tarifas!$I52,Tarifas!$J52,Datos!J$16,Tarifas!$K52,Datos!$B$4,Datos!$B$1,Datos!$B$2,Datos!$B$5,Tarifas!$M52,Tarifas!$N52,Tarifas!$O52,Tarifas!$P52,Tarifas!$Q52,Datos!$B$3,Datos!J$5)</f>
        <v>#NAME?</v>
      </c>
      <c r="L50" s="144" t="e">
        <f ca="1">FACTURA(ROW(), COLUMN(),Datos!K$9,Datos!K$10,Tarifas!$C52,Datos!K$11,Tarifas!$D52,Datos!K$12,Tarifas!$E52,Datos!K$13,Tarifas!$F52,Datos!K$14,Tarifas!$G52,Tarifas!$L52,Datos!K$17,Datos!K$18,Datos!K$20,Datos!K$21,Datos!K$23,Datos!K$24,Datos!K$26,Datos!K$29,Datos!K$32,Tarifas!$H52,Tarifas!$I52,Tarifas!$J52,Datos!K$16,Tarifas!$K52,Datos!$B$4,Datos!$B$1,Datos!$B$2,Datos!$B$5,Tarifas!$M52,Tarifas!$N52,Tarifas!$O52,Tarifas!$P52,Tarifas!$Q52,Datos!$B$3,Datos!K$5)</f>
        <v>#NAME?</v>
      </c>
      <c r="M50" s="144" t="e">
        <f ca="1">FACTURA(ROW(), COLUMN(),Datos!L$9,Datos!L$10,Tarifas!$C52,Datos!L$11,Tarifas!$D52,Datos!L$12,Tarifas!$E52,Datos!L$13,Tarifas!$F52,Datos!L$14,Tarifas!$G52,Tarifas!$L52,Datos!L$17,Datos!L$18,Datos!L$20,Datos!L$21,Datos!L$23,Datos!L$24,Datos!L$26,Datos!L$29,Datos!L$32,Tarifas!$H52,Tarifas!$I52,Tarifas!$J52,Datos!L$16,Tarifas!$K52,Datos!$B$4,Datos!$B$1,Datos!$B$2,Datos!$B$5,Tarifas!$M52,Tarifas!$N52,Tarifas!$O52,Tarifas!$P52,Tarifas!$Q52,Datos!$B$3,Datos!L$5)</f>
        <v>#NAME?</v>
      </c>
      <c r="N50" s="144" t="e">
        <f ca="1">FACTURA(ROW(), COLUMN(),Datos!M$9,Datos!M$10,Tarifas!$C52,Datos!M$11,Tarifas!$D52,Datos!M$12,Tarifas!$E52,Datos!M$13,Tarifas!$F52,Datos!M$14,Tarifas!$G52,Tarifas!$L52,Datos!M$17,Datos!M$18,Datos!M$20,Datos!M$21,Datos!M$23,Datos!M$24,Datos!M$26,Datos!M$29,Datos!M$32,Tarifas!$H52,Tarifas!$I52,Tarifas!$J52,Datos!M$16,Tarifas!$K52,Datos!$B$4,Datos!$B$1,Datos!$B$2,Datos!$B$5,Tarifas!$M52,Tarifas!$N52,Tarifas!$O52,Tarifas!$P52,Tarifas!$Q52,Datos!$B$3,Datos!M$5)</f>
        <v>#NAME?</v>
      </c>
      <c r="O50" s="144" t="e">
        <f ca="1">FACTURA(ROW(), COLUMN(),Datos!N$9,Datos!N$10,Tarifas!$C52,Datos!N$11,Tarifas!$D52,Datos!N$12,Tarifas!$E52,Datos!N$13,Tarifas!$F52,Datos!N$14,Tarifas!$G52,Tarifas!$L52,Datos!N$17,Datos!N$18,Datos!N$20,Datos!N$21,Datos!N$23,Datos!N$24,Datos!N$26,Datos!N$29,Datos!N$32,Tarifas!$H52,Tarifas!$I52,Tarifas!$J52,Datos!N$16,Tarifas!$K52,Datos!$B$4,Datos!$B$1,Datos!$B$2,Datos!$B$5,Tarifas!$M52,Tarifas!$N52,Tarifas!$O52,Tarifas!$P52,Tarifas!$Q52,Datos!$B$3,Datos!N$5)</f>
        <v>#NAME?</v>
      </c>
      <c r="P50" s="144" t="e">
        <f ca="1">FACTURA(ROW(), COLUMN(),Datos!O$9,Datos!O$10,Tarifas!$C52,Datos!O$11,Tarifas!$D52,Datos!O$12,Tarifas!$E52,Datos!O$13,Tarifas!$F52,Datos!O$14,Tarifas!$G52,Tarifas!$L52,Datos!O$17,Datos!O$18,Datos!O$20,Datos!O$21,Datos!O$23,Datos!O$24,Datos!O$26,Datos!O$29,Datos!O$32,Tarifas!$H52,Tarifas!$I52,Tarifas!$J52,Datos!O$16,Tarifas!$K52,Datos!$B$4,Datos!$B$1,Datos!$B$2,Datos!$B$5,Tarifas!$M52,Tarifas!$N52,Tarifas!$O52,Tarifas!$P52,Tarifas!$Q52,Datos!$B$3,Datos!O$5)</f>
        <v>#NAME?</v>
      </c>
      <c r="Q50" s="88" t="str">
        <f>IF(Tarifas!R52="Sí","Sí","")</f>
        <v/>
      </c>
    </row>
    <row r="51" spans="1:17">
      <c r="A51" s="154" t="str">
        <f>IF(Tarifas!A53="","",Tarifas!A53)</f>
        <v>Naturgy</v>
      </c>
      <c r="B51" s="154" t="str">
        <f>IF(Tarifas!B53="","",Tarifas!B53)</f>
        <v>Plan Fijo Luz Comunidad - 3 franjas</v>
      </c>
      <c r="C51" s="197" t="e">
        <f t="shared" ca="1" si="0"/>
        <v>#NAME?</v>
      </c>
      <c r="D51" s="198" t="s">
        <v>639</v>
      </c>
      <c r="E51" s="144" t="e">
        <f ca="1">FACTURA(ROW(), COLUMN(),Datos!D$9,Datos!D$10,Tarifas!$C53,Datos!D$11,Tarifas!$D53,Datos!D$12,Tarifas!$E53,Datos!D$13,Tarifas!$F53,Datos!D$14,Tarifas!$G53,Tarifas!$L53,Datos!D$17,Datos!D$18,Datos!D$20,Datos!D$21,Datos!D$23,Datos!D$24,Datos!D$26,Datos!D$29,Datos!D$32,Tarifas!$H53,Tarifas!$I53,Tarifas!$J53,Datos!D$16,Tarifas!$K53,Datos!$B$4,Datos!$B$1,Datos!$B$2,Datos!$B$5,Tarifas!$M53,Tarifas!$N53,Tarifas!$O53,Tarifas!$P53,Tarifas!$Q53,Datos!$B$3,Datos!D$5)</f>
        <v>#NAME?</v>
      </c>
      <c r="F51" s="144" t="e">
        <f ca="1">FACTURA(ROW(), COLUMN(),Datos!E$9,Datos!E$10,Tarifas!$C53,Datos!E$11,Tarifas!$D53,Datos!E$12,Tarifas!$E53,Datos!E$13,Tarifas!$F53,Datos!E$14,Tarifas!$G53,Tarifas!$L53,Datos!E$17,Datos!E$18,Datos!E$20,Datos!E$21,Datos!E$23,Datos!E$24,Datos!E$26,Datos!E$29,Datos!E$32,Tarifas!$H53,Tarifas!$I53,Tarifas!$J53,Datos!E$16,Tarifas!$K53,Datos!$B$4,Datos!$B$1,Datos!$B$2,Datos!$B$5,Tarifas!$M53,Tarifas!$N53,Tarifas!$O53,Tarifas!$P53,Tarifas!$Q53,Datos!$B$3,Datos!E$5)</f>
        <v>#NAME?</v>
      </c>
      <c r="G51" s="144" t="e">
        <f ca="1">FACTURA(ROW(), COLUMN(),Datos!F$9,Datos!F$10,Tarifas!$C53,Datos!F$11,Tarifas!$D53,Datos!F$12,Tarifas!$E53,Datos!F$13,Tarifas!$F53,Datos!F$14,Tarifas!$G53,Tarifas!$L53,Datos!F$17,Datos!F$18,Datos!F$20,Datos!F$21,Datos!F$23,Datos!F$24,Datos!F$26,Datos!F$29,Datos!F$32,Tarifas!$H53,Tarifas!$I53,Tarifas!$J53,Datos!F$16,Tarifas!$K53,Datos!$B$4,Datos!$B$1,Datos!$B$2,Datos!$B$5,Tarifas!$M53,Tarifas!$N53,Tarifas!$O53,Tarifas!$P53,Tarifas!$Q53,Datos!$B$3,Datos!F$5)</f>
        <v>#NAME?</v>
      </c>
      <c r="H51" s="144" t="e">
        <f ca="1">FACTURA(ROW(), COLUMN(),Datos!G$9,Datos!G$10,Tarifas!$C53,Datos!G$11,Tarifas!$D53,Datos!G$12,Tarifas!$E53,Datos!G$13,Tarifas!$F53,Datos!G$14,Tarifas!$G53,Tarifas!$L53,Datos!G$17,Datos!G$18,Datos!G$20,Datos!G$21,Datos!G$23,Datos!G$24,Datos!G$26,Datos!G$29,Datos!G$32,Tarifas!$H53,Tarifas!$I53,Tarifas!$J53,Datos!G$16,Tarifas!$K53,Datos!$B$4,Datos!$B$1,Datos!$B$2,Datos!$B$5,Tarifas!$M53,Tarifas!$N53,Tarifas!$O53,Tarifas!$P53,Tarifas!$Q53,Datos!$B$3,Datos!G$5)</f>
        <v>#NAME?</v>
      </c>
      <c r="I51" s="144" t="e">
        <f ca="1">FACTURA(ROW(), COLUMN(),Datos!H$9,Datos!H$10,Tarifas!$C53,Datos!H$11,Tarifas!$D53,Datos!H$12,Tarifas!$E53,Datos!H$13,Tarifas!$F53,Datos!H$14,Tarifas!$G53,Tarifas!$L53,Datos!H$17,Datos!H$18,Datos!H$20,Datos!H$21,Datos!H$23,Datos!H$24,Datos!H$26,Datos!H$29,Datos!H$32,Tarifas!$H53,Tarifas!$I53,Tarifas!$J53,Datos!H$16,Tarifas!$K53,Datos!$B$4,Datos!$B$1,Datos!$B$2,Datos!$B$5,Tarifas!$M53,Tarifas!$N53,Tarifas!$O53,Tarifas!$P53,Tarifas!$Q53,Datos!$B$3,Datos!H$5)</f>
        <v>#NAME?</v>
      </c>
      <c r="J51" s="144" t="e">
        <f ca="1">FACTURA(ROW(), COLUMN(),Datos!I$9,Datos!I$10,Tarifas!$C53,Datos!I$11,Tarifas!$D53,Datos!I$12,Tarifas!$E53,Datos!I$13,Tarifas!$F53,Datos!I$14,Tarifas!$G53,Tarifas!$L53,Datos!I$17,Datos!I$18,Datos!I$20,Datos!I$21,Datos!I$23,Datos!I$24,Datos!I$26,Datos!I$29,Datos!I$32,Tarifas!$H53,Tarifas!$I53,Tarifas!$J53,Datos!I$16,Tarifas!$K53,Datos!$B$4,Datos!$B$1,Datos!$B$2,Datos!$B$5,Tarifas!$M53,Tarifas!$N53,Tarifas!$O53,Tarifas!$P53,Tarifas!$Q53,Datos!$B$3,Datos!I$5)</f>
        <v>#NAME?</v>
      </c>
      <c r="K51" s="144" t="e">
        <f ca="1">FACTURA(ROW(), COLUMN(),Datos!J$9,Datos!J$10,Tarifas!$C53,Datos!J$11,Tarifas!$D53,Datos!J$12,Tarifas!$E53,Datos!J$13,Tarifas!$F53,Datos!J$14,Tarifas!$G53,Tarifas!$L53,Datos!J$17,Datos!J$18,Datos!J$20,Datos!J$21,Datos!J$23,Datos!J$24,Datos!J$26,Datos!J$29,Datos!J$32,Tarifas!$H53,Tarifas!$I53,Tarifas!$J53,Datos!J$16,Tarifas!$K53,Datos!$B$4,Datos!$B$1,Datos!$B$2,Datos!$B$5,Tarifas!$M53,Tarifas!$N53,Tarifas!$O53,Tarifas!$P53,Tarifas!$Q53,Datos!$B$3,Datos!J$5)</f>
        <v>#NAME?</v>
      </c>
      <c r="L51" s="144" t="e">
        <f ca="1">FACTURA(ROW(), COLUMN(),Datos!K$9,Datos!K$10,Tarifas!$C53,Datos!K$11,Tarifas!$D53,Datos!K$12,Tarifas!$E53,Datos!K$13,Tarifas!$F53,Datos!K$14,Tarifas!$G53,Tarifas!$L53,Datos!K$17,Datos!K$18,Datos!K$20,Datos!K$21,Datos!K$23,Datos!K$24,Datos!K$26,Datos!K$29,Datos!K$32,Tarifas!$H53,Tarifas!$I53,Tarifas!$J53,Datos!K$16,Tarifas!$K53,Datos!$B$4,Datos!$B$1,Datos!$B$2,Datos!$B$5,Tarifas!$M53,Tarifas!$N53,Tarifas!$O53,Tarifas!$P53,Tarifas!$Q53,Datos!$B$3,Datos!K$5)</f>
        <v>#NAME?</v>
      </c>
      <c r="M51" s="144" t="e">
        <f ca="1">FACTURA(ROW(), COLUMN(),Datos!L$9,Datos!L$10,Tarifas!$C53,Datos!L$11,Tarifas!$D53,Datos!L$12,Tarifas!$E53,Datos!L$13,Tarifas!$F53,Datos!L$14,Tarifas!$G53,Tarifas!$L53,Datos!L$17,Datos!L$18,Datos!L$20,Datos!L$21,Datos!L$23,Datos!L$24,Datos!L$26,Datos!L$29,Datos!L$32,Tarifas!$H53,Tarifas!$I53,Tarifas!$J53,Datos!L$16,Tarifas!$K53,Datos!$B$4,Datos!$B$1,Datos!$B$2,Datos!$B$5,Tarifas!$M53,Tarifas!$N53,Tarifas!$O53,Tarifas!$P53,Tarifas!$Q53,Datos!$B$3,Datos!L$5)</f>
        <v>#NAME?</v>
      </c>
      <c r="N51" s="144" t="e">
        <f ca="1">FACTURA(ROW(), COLUMN(),Datos!M$9,Datos!M$10,Tarifas!$C53,Datos!M$11,Tarifas!$D53,Datos!M$12,Tarifas!$E53,Datos!M$13,Tarifas!$F53,Datos!M$14,Tarifas!$G53,Tarifas!$L53,Datos!M$17,Datos!M$18,Datos!M$20,Datos!M$21,Datos!M$23,Datos!M$24,Datos!M$26,Datos!M$29,Datos!M$32,Tarifas!$H53,Tarifas!$I53,Tarifas!$J53,Datos!M$16,Tarifas!$K53,Datos!$B$4,Datos!$B$1,Datos!$B$2,Datos!$B$5,Tarifas!$M53,Tarifas!$N53,Tarifas!$O53,Tarifas!$P53,Tarifas!$Q53,Datos!$B$3,Datos!M$5)</f>
        <v>#NAME?</v>
      </c>
      <c r="O51" s="144" t="e">
        <f ca="1">FACTURA(ROW(), COLUMN(),Datos!N$9,Datos!N$10,Tarifas!$C53,Datos!N$11,Tarifas!$D53,Datos!N$12,Tarifas!$E53,Datos!N$13,Tarifas!$F53,Datos!N$14,Tarifas!$G53,Tarifas!$L53,Datos!N$17,Datos!N$18,Datos!N$20,Datos!N$21,Datos!N$23,Datos!N$24,Datos!N$26,Datos!N$29,Datos!N$32,Tarifas!$H53,Tarifas!$I53,Tarifas!$J53,Datos!N$16,Tarifas!$K53,Datos!$B$4,Datos!$B$1,Datos!$B$2,Datos!$B$5,Tarifas!$M53,Tarifas!$N53,Tarifas!$O53,Tarifas!$P53,Tarifas!$Q53,Datos!$B$3,Datos!N$5)</f>
        <v>#NAME?</v>
      </c>
      <c r="P51" s="144" t="e">
        <f ca="1">FACTURA(ROW(), COLUMN(),Datos!O$9,Datos!O$10,Tarifas!$C53,Datos!O$11,Tarifas!$D53,Datos!O$12,Tarifas!$E53,Datos!O$13,Tarifas!$F53,Datos!O$14,Tarifas!$G53,Tarifas!$L53,Datos!O$17,Datos!O$18,Datos!O$20,Datos!O$21,Datos!O$23,Datos!O$24,Datos!O$26,Datos!O$29,Datos!O$32,Tarifas!$H53,Tarifas!$I53,Tarifas!$J53,Datos!O$16,Tarifas!$K53,Datos!$B$4,Datos!$B$1,Datos!$B$2,Datos!$B$5,Tarifas!$M53,Tarifas!$N53,Tarifas!$O53,Tarifas!$P53,Tarifas!$Q53,Datos!$B$3,Datos!O$5)</f>
        <v>#NAME?</v>
      </c>
      <c r="Q51" s="88" t="str">
        <f>IF(Tarifas!R53="Sí","Sí","")</f>
        <v>Sí</v>
      </c>
    </row>
    <row r="52" spans="1:17">
      <c r="A52" s="154" t="str">
        <f>IF(Tarifas!A54="","",Tarifas!A54)</f>
        <v>Naturgy</v>
      </c>
      <c r="B52" s="154" t="str">
        <f>IF(Tarifas!B54="","",Tarifas!B54)</f>
        <v>Plan Fijo Luz Comunidad - 1 precio</v>
      </c>
      <c r="C52" s="197" t="e">
        <f t="shared" ca="1" si="0"/>
        <v>#NAME?</v>
      </c>
      <c r="D52" s="198" t="s">
        <v>639</v>
      </c>
      <c r="E52" s="144" t="e">
        <f ca="1">FACTURA(ROW(), COLUMN(),Datos!D$9,Datos!D$10,Tarifas!$C54,Datos!D$11,Tarifas!$D54,Datos!D$12,Tarifas!$E54,Datos!D$13,Tarifas!$F54,Datos!D$14,Tarifas!$G54,Tarifas!$L54,Datos!D$17,Datos!D$18,Datos!D$20,Datos!D$21,Datos!D$23,Datos!D$24,Datos!D$26,Datos!D$29,Datos!D$32,Tarifas!$H54,Tarifas!$I54,Tarifas!$J54,Datos!D$16,Tarifas!$K54,Datos!$B$4,Datos!$B$1,Datos!$B$2,Datos!$B$5,Tarifas!$M54,Tarifas!$N54,Tarifas!$O54,Tarifas!$P54,Tarifas!$Q54,Datos!$B$3,Datos!D$5)</f>
        <v>#NAME?</v>
      </c>
      <c r="F52" s="144" t="e">
        <f ca="1">FACTURA(ROW(), COLUMN(),Datos!E$9,Datos!E$10,Tarifas!$C54,Datos!E$11,Tarifas!$D54,Datos!E$12,Tarifas!$E54,Datos!E$13,Tarifas!$F54,Datos!E$14,Tarifas!$G54,Tarifas!$L54,Datos!E$17,Datos!E$18,Datos!E$20,Datos!E$21,Datos!E$23,Datos!E$24,Datos!E$26,Datos!E$29,Datos!E$32,Tarifas!$H54,Tarifas!$I54,Tarifas!$J54,Datos!E$16,Tarifas!$K54,Datos!$B$4,Datos!$B$1,Datos!$B$2,Datos!$B$5,Tarifas!$M54,Tarifas!$N54,Tarifas!$O54,Tarifas!$P54,Tarifas!$Q54,Datos!$B$3,Datos!E$5)</f>
        <v>#NAME?</v>
      </c>
      <c r="G52" s="144" t="e">
        <f ca="1">FACTURA(ROW(), COLUMN(),Datos!F$9,Datos!F$10,Tarifas!$C54,Datos!F$11,Tarifas!$D54,Datos!F$12,Tarifas!$E54,Datos!F$13,Tarifas!$F54,Datos!F$14,Tarifas!$G54,Tarifas!$L54,Datos!F$17,Datos!F$18,Datos!F$20,Datos!F$21,Datos!F$23,Datos!F$24,Datos!F$26,Datos!F$29,Datos!F$32,Tarifas!$H54,Tarifas!$I54,Tarifas!$J54,Datos!F$16,Tarifas!$K54,Datos!$B$4,Datos!$B$1,Datos!$B$2,Datos!$B$5,Tarifas!$M54,Tarifas!$N54,Tarifas!$O54,Tarifas!$P54,Tarifas!$Q54,Datos!$B$3,Datos!F$5)</f>
        <v>#NAME?</v>
      </c>
      <c r="H52" s="144" t="e">
        <f ca="1">FACTURA(ROW(), COLUMN(),Datos!G$9,Datos!G$10,Tarifas!$C54,Datos!G$11,Tarifas!$D54,Datos!G$12,Tarifas!$E54,Datos!G$13,Tarifas!$F54,Datos!G$14,Tarifas!$G54,Tarifas!$L54,Datos!G$17,Datos!G$18,Datos!G$20,Datos!G$21,Datos!G$23,Datos!G$24,Datos!G$26,Datos!G$29,Datos!G$32,Tarifas!$H54,Tarifas!$I54,Tarifas!$J54,Datos!G$16,Tarifas!$K54,Datos!$B$4,Datos!$B$1,Datos!$B$2,Datos!$B$5,Tarifas!$M54,Tarifas!$N54,Tarifas!$O54,Tarifas!$P54,Tarifas!$Q54,Datos!$B$3,Datos!G$5)</f>
        <v>#NAME?</v>
      </c>
      <c r="I52" s="144" t="e">
        <f ca="1">FACTURA(ROW(), COLUMN(),Datos!H$9,Datos!H$10,Tarifas!$C54,Datos!H$11,Tarifas!$D54,Datos!H$12,Tarifas!$E54,Datos!H$13,Tarifas!$F54,Datos!H$14,Tarifas!$G54,Tarifas!$L54,Datos!H$17,Datos!H$18,Datos!H$20,Datos!H$21,Datos!H$23,Datos!H$24,Datos!H$26,Datos!H$29,Datos!H$32,Tarifas!$H54,Tarifas!$I54,Tarifas!$J54,Datos!H$16,Tarifas!$K54,Datos!$B$4,Datos!$B$1,Datos!$B$2,Datos!$B$5,Tarifas!$M54,Tarifas!$N54,Tarifas!$O54,Tarifas!$P54,Tarifas!$Q54,Datos!$B$3,Datos!H$5)</f>
        <v>#NAME?</v>
      </c>
      <c r="J52" s="144" t="e">
        <f ca="1">FACTURA(ROW(), COLUMN(),Datos!I$9,Datos!I$10,Tarifas!$C54,Datos!I$11,Tarifas!$D54,Datos!I$12,Tarifas!$E54,Datos!I$13,Tarifas!$F54,Datos!I$14,Tarifas!$G54,Tarifas!$L54,Datos!I$17,Datos!I$18,Datos!I$20,Datos!I$21,Datos!I$23,Datos!I$24,Datos!I$26,Datos!I$29,Datos!I$32,Tarifas!$H54,Tarifas!$I54,Tarifas!$J54,Datos!I$16,Tarifas!$K54,Datos!$B$4,Datos!$B$1,Datos!$B$2,Datos!$B$5,Tarifas!$M54,Tarifas!$N54,Tarifas!$O54,Tarifas!$P54,Tarifas!$Q54,Datos!$B$3,Datos!I$5)</f>
        <v>#NAME?</v>
      </c>
      <c r="K52" s="144" t="e">
        <f ca="1">FACTURA(ROW(), COLUMN(),Datos!J$9,Datos!J$10,Tarifas!$C54,Datos!J$11,Tarifas!$D54,Datos!J$12,Tarifas!$E54,Datos!J$13,Tarifas!$F54,Datos!J$14,Tarifas!$G54,Tarifas!$L54,Datos!J$17,Datos!J$18,Datos!J$20,Datos!J$21,Datos!J$23,Datos!J$24,Datos!J$26,Datos!J$29,Datos!J$32,Tarifas!$H54,Tarifas!$I54,Tarifas!$J54,Datos!J$16,Tarifas!$K54,Datos!$B$4,Datos!$B$1,Datos!$B$2,Datos!$B$5,Tarifas!$M54,Tarifas!$N54,Tarifas!$O54,Tarifas!$P54,Tarifas!$Q54,Datos!$B$3,Datos!J$5)</f>
        <v>#NAME?</v>
      </c>
      <c r="L52" s="144" t="e">
        <f ca="1">FACTURA(ROW(), COLUMN(),Datos!K$9,Datos!K$10,Tarifas!$C54,Datos!K$11,Tarifas!$D54,Datos!K$12,Tarifas!$E54,Datos!K$13,Tarifas!$F54,Datos!K$14,Tarifas!$G54,Tarifas!$L54,Datos!K$17,Datos!K$18,Datos!K$20,Datos!K$21,Datos!K$23,Datos!K$24,Datos!K$26,Datos!K$29,Datos!K$32,Tarifas!$H54,Tarifas!$I54,Tarifas!$J54,Datos!K$16,Tarifas!$K54,Datos!$B$4,Datos!$B$1,Datos!$B$2,Datos!$B$5,Tarifas!$M54,Tarifas!$N54,Tarifas!$O54,Tarifas!$P54,Tarifas!$Q54,Datos!$B$3,Datos!K$5)</f>
        <v>#NAME?</v>
      </c>
      <c r="M52" s="144" t="e">
        <f ca="1">FACTURA(ROW(), COLUMN(),Datos!L$9,Datos!L$10,Tarifas!$C54,Datos!L$11,Tarifas!$D54,Datos!L$12,Tarifas!$E54,Datos!L$13,Tarifas!$F54,Datos!L$14,Tarifas!$G54,Tarifas!$L54,Datos!L$17,Datos!L$18,Datos!L$20,Datos!L$21,Datos!L$23,Datos!L$24,Datos!L$26,Datos!L$29,Datos!L$32,Tarifas!$H54,Tarifas!$I54,Tarifas!$J54,Datos!L$16,Tarifas!$K54,Datos!$B$4,Datos!$B$1,Datos!$B$2,Datos!$B$5,Tarifas!$M54,Tarifas!$N54,Tarifas!$O54,Tarifas!$P54,Tarifas!$Q54,Datos!$B$3,Datos!L$5)</f>
        <v>#NAME?</v>
      </c>
      <c r="N52" s="144" t="e">
        <f ca="1">FACTURA(ROW(), COLUMN(),Datos!M$9,Datos!M$10,Tarifas!$C54,Datos!M$11,Tarifas!$D54,Datos!M$12,Tarifas!$E54,Datos!M$13,Tarifas!$F54,Datos!M$14,Tarifas!$G54,Tarifas!$L54,Datos!M$17,Datos!M$18,Datos!M$20,Datos!M$21,Datos!M$23,Datos!M$24,Datos!M$26,Datos!M$29,Datos!M$32,Tarifas!$H54,Tarifas!$I54,Tarifas!$J54,Datos!M$16,Tarifas!$K54,Datos!$B$4,Datos!$B$1,Datos!$B$2,Datos!$B$5,Tarifas!$M54,Tarifas!$N54,Tarifas!$O54,Tarifas!$P54,Tarifas!$Q54,Datos!$B$3,Datos!M$5)</f>
        <v>#NAME?</v>
      </c>
      <c r="O52" s="144" t="e">
        <f ca="1">FACTURA(ROW(), COLUMN(),Datos!N$9,Datos!N$10,Tarifas!$C54,Datos!N$11,Tarifas!$D54,Datos!N$12,Tarifas!$E54,Datos!N$13,Tarifas!$F54,Datos!N$14,Tarifas!$G54,Tarifas!$L54,Datos!N$17,Datos!N$18,Datos!N$20,Datos!N$21,Datos!N$23,Datos!N$24,Datos!N$26,Datos!N$29,Datos!N$32,Tarifas!$H54,Tarifas!$I54,Tarifas!$J54,Datos!N$16,Tarifas!$K54,Datos!$B$4,Datos!$B$1,Datos!$B$2,Datos!$B$5,Tarifas!$M54,Tarifas!$N54,Tarifas!$O54,Tarifas!$P54,Tarifas!$Q54,Datos!$B$3,Datos!N$5)</f>
        <v>#NAME?</v>
      </c>
      <c r="P52" s="144" t="e">
        <f ca="1">FACTURA(ROW(), COLUMN(),Datos!O$9,Datos!O$10,Tarifas!$C54,Datos!O$11,Tarifas!$D54,Datos!O$12,Tarifas!$E54,Datos!O$13,Tarifas!$F54,Datos!O$14,Tarifas!$G54,Tarifas!$L54,Datos!O$17,Datos!O$18,Datos!O$20,Datos!O$21,Datos!O$23,Datos!O$24,Datos!O$26,Datos!O$29,Datos!O$32,Tarifas!$H54,Tarifas!$I54,Tarifas!$J54,Datos!O$16,Tarifas!$K54,Datos!$B$4,Datos!$B$1,Datos!$B$2,Datos!$B$5,Tarifas!$M54,Tarifas!$N54,Tarifas!$O54,Tarifas!$P54,Tarifas!$Q54,Datos!$B$3,Datos!O$5)</f>
        <v>#NAME?</v>
      </c>
      <c r="Q52" s="88" t="str">
        <f>IF(Tarifas!R54="Sí","Sí","")</f>
        <v>Sí</v>
      </c>
    </row>
    <row r="53" spans="1:17">
      <c r="A53" s="154" t="str">
        <f>IF(Tarifas!A55="","",Tarifas!A55)</f>
        <v>Octopus Energy</v>
      </c>
      <c r="B53" s="154" t="str">
        <f>IF(Tarifas!B55="","",Tarifas!B55)</f>
        <v>Solar Premium</v>
      </c>
      <c r="C53" s="197" t="e">
        <f t="shared" ca="1" si="0"/>
        <v>#NAME?</v>
      </c>
      <c r="D53" s="198" t="s">
        <v>639</v>
      </c>
      <c r="E53" s="144" t="e">
        <f ca="1">FACTURA(ROW(), COLUMN(),Datos!D$9,Datos!D$10,Tarifas!$C55,Datos!D$11,Tarifas!$D55,Datos!D$12,Tarifas!$E55,Datos!D$13,Tarifas!$F55,Datos!D$14,Tarifas!$G55,Tarifas!$L55,Datos!D$17,Datos!D$18,Datos!D$20,Datos!D$21,Datos!D$23,Datos!D$24,Datos!D$26,Datos!D$29,Datos!D$32,Tarifas!$H55,Tarifas!$I55,Tarifas!$J55,Datos!D$16,Tarifas!$K55,Datos!$B$4,Datos!$B$1,Datos!$B$2,Datos!$B$5,Tarifas!$M55,Tarifas!$N55,Tarifas!$O55,Tarifas!$P55,Tarifas!$Q55,Datos!$B$3,Datos!D$5)</f>
        <v>#NAME?</v>
      </c>
      <c r="F53" s="144" t="e">
        <f ca="1">FACTURA(ROW(), COLUMN(),Datos!E$9,Datos!E$10,Tarifas!$C55,Datos!E$11,Tarifas!$D55,Datos!E$12,Tarifas!$E55,Datos!E$13,Tarifas!$F55,Datos!E$14,Tarifas!$G55,Tarifas!$L55,Datos!E$17,Datos!E$18,Datos!E$20,Datos!E$21,Datos!E$23,Datos!E$24,Datos!E$26,Datos!E$29,Datos!E$32,Tarifas!$H55,Tarifas!$I55,Tarifas!$J55,Datos!E$16,Tarifas!$K55,Datos!$B$4,Datos!$B$1,Datos!$B$2,Datos!$B$5,Tarifas!$M55,Tarifas!$N55,Tarifas!$O55,Tarifas!$P55,Tarifas!$Q55,Datos!$B$3,Datos!E$5)</f>
        <v>#NAME?</v>
      </c>
      <c r="G53" s="144" t="e">
        <f ca="1">FACTURA(ROW(), COLUMN(),Datos!F$9,Datos!F$10,Tarifas!$C55,Datos!F$11,Tarifas!$D55,Datos!F$12,Tarifas!$E55,Datos!F$13,Tarifas!$F55,Datos!F$14,Tarifas!$G55,Tarifas!$L55,Datos!F$17,Datos!F$18,Datos!F$20,Datos!F$21,Datos!F$23,Datos!F$24,Datos!F$26,Datos!F$29,Datos!F$32,Tarifas!$H55,Tarifas!$I55,Tarifas!$J55,Datos!F$16,Tarifas!$K55,Datos!$B$4,Datos!$B$1,Datos!$B$2,Datos!$B$5,Tarifas!$M55,Tarifas!$N55,Tarifas!$O55,Tarifas!$P55,Tarifas!$Q55,Datos!$B$3,Datos!F$5)</f>
        <v>#NAME?</v>
      </c>
      <c r="H53" s="144" t="e">
        <f ca="1">FACTURA(ROW(), COLUMN(),Datos!G$9,Datos!G$10,Tarifas!$C55,Datos!G$11,Tarifas!$D55,Datos!G$12,Tarifas!$E55,Datos!G$13,Tarifas!$F55,Datos!G$14,Tarifas!$G55,Tarifas!$L55,Datos!G$17,Datos!G$18,Datos!G$20,Datos!G$21,Datos!G$23,Datos!G$24,Datos!G$26,Datos!G$29,Datos!G$32,Tarifas!$H55,Tarifas!$I55,Tarifas!$J55,Datos!G$16,Tarifas!$K55,Datos!$B$4,Datos!$B$1,Datos!$B$2,Datos!$B$5,Tarifas!$M55,Tarifas!$N55,Tarifas!$O55,Tarifas!$P55,Tarifas!$Q55,Datos!$B$3,Datos!G$5)</f>
        <v>#NAME?</v>
      </c>
      <c r="I53" s="144" t="e">
        <f ca="1">FACTURA(ROW(), COLUMN(),Datos!H$9,Datos!H$10,Tarifas!$C55,Datos!H$11,Tarifas!$D55,Datos!H$12,Tarifas!$E55,Datos!H$13,Tarifas!$F55,Datos!H$14,Tarifas!$G55,Tarifas!$L55,Datos!H$17,Datos!H$18,Datos!H$20,Datos!H$21,Datos!H$23,Datos!H$24,Datos!H$26,Datos!H$29,Datos!H$32,Tarifas!$H55,Tarifas!$I55,Tarifas!$J55,Datos!H$16,Tarifas!$K55,Datos!$B$4,Datos!$B$1,Datos!$B$2,Datos!$B$5,Tarifas!$M55,Tarifas!$N55,Tarifas!$O55,Tarifas!$P55,Tarifas!$Q55,Datos!$B$3,Datos!H$5)</f>
        <v>#NAME?</v>
      </c>
      <c r="J53" s="144" t="e">
        <f ca="1">FACTURA(ROW(), COLUMN(),Datos!I$9,Datos!I$10,Tarifas!$C55,Datos!I$11,Tarifas!$D55,Datos!I$12,Tarifas!$E55,Datos!I$13,Tarifas!$F55,Datos!I$14,Tarifas!$G55,Tarifas!$L55,Datos!I$17,Datos!I$18,Datos!I$20,Datos!I$21,Datos!I$23,Datos!I$24,Datos!I$26,Datos!I$29,Datos!I$32,Tarifas!$H55,Tarifas!$I55,Tarifas!$J55,Datos!I$16,Tarifas!$K55,Datos!$B$4,Datos!$B$1,Datos!$B$2,Datos!$B$5,Tarifas!$M55,Tarifas!$N55,Tarifas!$O55,Tarifas!$P55,Tarifas!$Q55,Datos!$B$3,Datos!I$5)</f>
        <v>#NAME?</v>
      </c>
      <c r="K53" s="144" t="e">
        <f ca="1">FACTURA(ROW(), COLUMN(),Datos!J$9,Datos!J$10,Tarifas!$C55,Datos!J$11,Tarifas!$D55,Datos!J$12,Tarifas!$E55,Datos!J$13,Tarifas!$F55,Datos!J$14,Tarifas!$G55,Tarifas!$L55,Datos!J$17,Datos!J$18,Datos!J$20,Datos!J$21,Datos!J$23,Datos!J$24,Datos!J$26,Datos!J$29,Datos!J$32,Tarifas!$H55,Tarifas!$I55,Tarifas!$J55,Datos!J$16,Tarifas!$K55,Datos!$B$4,Datos!$B$1,Datos!$B$2,Datos!$B$5,Tarifas!$M55,Tarifas!$N55,Tarifas!$O55,Tarifas!$P55,Tarifas!$Q55,Datos!$B$3,Datos!J$5)</f>
        <v>#NAME?</v>
      </c>
      <c r="L53" s="144" t="e">
        <f ca="1">FACTURA(ROW(), COLUMN(),Datos!K$9,Datos!K$10,Tarifas!$C55,Datos!K$11,Tarifas!$D55,Datos!K$12,Tarifas!$E55,Datos!K$13,Tarifas!$F55,Datos!K$14,Tarifas!$G55,Tarifas!$L55,Datos!K$17,Datos!K$18,Datos!K$20,Datos!K$21,Datos!K$23,Datos!K$24,Datos!K$26,Datos!K$29,Datos!K$32,Tarifas!$H55,Tarifas!$I55,Tarifas!$J55,Datos!K$16,Tarifas!$K55,Datos!$B$4,Datos!$B$1,Datos!$B$2,Datos!$B$5,Tarifas!$M55,Tarifas!$N55,Tarifas!$O55,Tarifas!$P55,Tarifas!$Q55,Datos!$B$3,Datos!K$5)</f>
        <v>#NAME?</v>
      </c>
      <c r="M53" s="144" t="e">
        <f ca="1">FACTURA(ROW(), COLUMN(),Datos!L$9,Datos!L$10,Tarifas!$C55,Datos!L$11,Tarifas!$D55,Datos!L$12,Tarifas!$E55,Datos!L$13,Tarifas!$F55,Datos!L$14,Tarifas!$G55,Tarifas!$L55,Datos!L$17,Datos!L$18,Datos!L$20,Datos!L$21,Datos!L$23,Datos!L$24,Datos!L$26,Datos!L$29,Datos!L$32,Tarifas!$H55,Tarifas!$I55,Tarifas!$J55,Datos!L$16,Tarifas!$K55,Datos!$B$4,Datos!$B$1,Datos!$B$2,Datos!$B$5,Tarifas!$M55,Tarifas!$N55,Tarifas!$O55,Tarifas!$P55,Tarifas!$Q55,Datos!$B$3,Datos!L$5)</f>
        <v>#NAME?</v>
      </c>
      <c r="N53" s="144" t="e">
        <f ca="1">FACTURA(ROW(), COLUMN(),Datos!M$9,Datos!M$10,Tarifas!$C55,Datos!M$11,Tarifas!$D55,Datos!M$12,Tarifas!$E55,Datos!M$13,Tarifas!$F55,Datos!M$14,Tarifas!$G55,Tarifas!$L55,Datos!M$17,Datos!M$18,Datos!M$20,Datos!M$21,Datos!M$23,Datos!M$24,Datos!M$26,Datos!M$29,Datos!M$32,Tarifas!$H55,Tarifas!$I55,Tarifas!$J55,Datos!M$16,Tarifas!$K55,Datos!$B$4,Datos!$B$1,Datos!$B$2,Datos!$B$5,Tarifas!$M55,Tarifas!$N55,Tarifas!$O55,Tarifas!$P55,Tarifas!$Q55,Datos!$B$3,Datos!M$5)</f>
        <v>#NAME?</v>
      </c>
      <c r="O53" s="144" t="e">
        <f ca="1">FACTURA(ROW(), COLUMN(),Datos!N$9,Datos!N$10,Tarifas!$C55,Datos!N$11,Tarifas!$D55,Datos!N$12,Tarifas!$E55,Datos!N$13,Tarifas!$F55,Datos!N$14,Tarifas!$G55,Tarifas!$L55,Datos!N$17,Datos!N$18,Datos!N$20,Datos!N$21,Datos!N$23,Datos!N$24,Datos!N$26,Datos!N$29,Datos!N$32,Tarifas!$H55,Tarifas!$I55,Tarifas!$J55,Datos!N$16,Tarifas!$K55,Datos!$B$4,Datos!$B$1,Datos!$B$2,Datos!$B$5,Tarifas!$M55,Tarifas!$N55,Tarifas!$O55,Tarifas!$P55,Tarifas!$Q55,Datos!$B$3,Datos!N$5)</f>
        <v>#NAME?</v>
      </c>
      <c r="P53" s="144" t="e">
        <f ca="1">FACTURA(ROW(), COLUMN(),Datos!O$9,Datos!O$10,Tarifas!$C55,Datos!O$11,Tarifas!$D55,Datos!O$12,Tarifas!$E55,Datos!O$13,Tarifas!$F55,Datos!O$14,Tarifas!$G55,Tarifas!$L55,Datos!O$17,Datos!O$18,Datos!O$20,Datos!O$21,Datos!O$23,Datos!O$24,Datos!O$26,Datos!O$29,Datos!O$32,Tarifas!$H55,Tarifas!$I55,Tarifas!$J55,Datos!O$16,Tarifas!$K55,Datos!$B$4,Datos!$B$1,Datos!$B$2,Datos!$B$5,Tarifas!$M55,Tarifas!$N55,Tarifas!$O55,Tarifas!$P55,Tarifas!$Q55,Datos!$B$3,Datos!O$5)</f>
        <v>#NAME?</v>
      </c>
      <c r="Q53" s="88" t="str">
        <f>IF(Tarifas!R55="Sí","Sí","")</f>
        <v/>
      </c>
    </row>
    <row r="54" spans="1:17">
      <c r="A54" s="154" t="str">
        <f>IF(Tarifas!A56="","",Tarifas!A56)</f>
        <v>Octopus Energy</v>
      </c>
      <c r="B54" s="154" t="str">
        <f>IF(Tarifas!B56="","",Tarifas!B56)</f>
        <v xml:space="preserve">Solar </v>
      </c>
      <c r="C54" s="197" t="e">
        <f t="shared" ca="1" si="0"/>
        <v>#NAME?</v>
      </c>
      <c r="D54" s="198" t="s">
        <v>639</v>
      </c>
      <c r="E54" s="144" t="e">
        <f ca="1">FACTURA(ROW(), COLUMN(),Datos!D$9,Datos!D$10,Tarifas!$C56,Datos!D$11,Tarifas!$D56,Datos!D$12,Tarifas!$E56,Datos!D$13,Tarifas!$F56,Datos!D$14,Tarifas!$G56,Tarifas!$L56,Datos!D$17,Datos!D$18,Datos!D$20,Datos!D$21,Datos!D$23,Datos!D$24,Datos!D$26,Datos!D$29,Datos!D$32,Tarifas!$H56,Tarifas!$I56,Tarifas!$J56,Datos!D$16,Tarifas!$K56,Datos!$B$4,Datos!$B$1,Datos!$B$2,Datos!$B$5,Tarifas!$M56,Tarifas!$N56,Tarifas!$O56,Tarifas!$P56,Tarifas!$Q56,Datos!$B$3,Datos!D$5)</f>
        <v>#NAME?</v>
      </c>
      <c r="F54" s="144" t="e">
        <f ca="1">FACTURA(ROW(), COLUMN(),Datos!E$9,Datos!E$10,Tarifas!$C56,Datos!E$11,Tarifas!$D56,Datos!E$12,Tarifas!$E56,Datos!E$13,Tarifas!$F56,Datos!E$14,Tarifas!$G56,Tarifas!$L56,Datos!E$17,Datos!E$18,Datos!E$20,Datos!E$21,Datos!E$23,Datos!E$24,Datos!E$26,Datos!E$29,Datos!E$32,Tarifas!$H56,Tarifas!$I56,Tarifas!$J56,Datos!E$16,Tarifas!$K56,Datos!$B$4,Datos!$B$1,Datos!$B$2,Datos!$B$5,Tarifas!$M56,Tarifas!$N56,Tarifas!$O56,Tarifas!$P56,Tarifas!$Q56,Datos!$B$3,Datos!E$5)</f>
        <v>#NAME?</v>
      </c>
      <c r="G54" s="144" t="e">
        <f ca="1">FACTURA(ROW(), COLUMN(),Datos!F$9,Datos!F$10,Tarifas!$C56,Datos!F$11,Tarifas!$D56,Datos!F$12,Tarifas!$E56,Datos!F$13,Tarifas!$F56,Datos!F$14,Tarifas!$G56,Tarifas!$L56,Datos!F$17,Datos!F$18,Datos!F$20,Datos!F$21,Datos!F$23,Datos!F$24,Datos!F$26,Datos!F$29,Datos!F$32,Tarifas!$H56,Tarifas!$I56,Tarifas!$J56,Datos!F$16,Tarifas!$K56,Datos!$B$4,Datos!$B$1,Datos!$B$2,Datos!$B$5,Tarifas!$M56,Tarifas!$N56,Tarifas!$O56,Tarifas!$P56,Tarifas!$Q56,Datos!$B$3,Datos!F$5)</f>
        <v>#NAME?</v>
      </c>
      <c r="H54" s="144" t="e">
        <f ca="1">FACTURA(ROW(), COLUMN(),Datos!G$9,Datos!G$10,Tarifas!$C56,Datos!G$11,Tarifas!$D56,Datos!G$12,Tarifas!$E56,Datos!G$13,Tarifas!$F56,Datos!G$14,Tarifas!$G56,Tarifas!$L56,Datos!G$17,Datos!G$18,Datos!G$20,Datos!G$21,Datos!G$23,Datos!G$24,Datos!G$26,Datos!G$29,Datos!G$32,Tarifas!$H56,Tarifas!$I56,Tarifas!$J56,Datos!G$16,Tarifas!$K56,Datos!$B$4,Datos!$B$1,Datos!$B$2,Datos!$B$5,Tarifas!$M56,Tarifas!$N56,Tarifas!$O56,Tarifas!$P56,Tarifas!$Q56,Datos!$B$3,Datos!G$5)</f>
        <v>#NAME?</v>
      </c>
      <c r="I54" s="144" t="e">
        <f ca="1">FACTURA(ROW(), COLUMN(),Datos!H$9,Datos!H$10,Tarifas!$C56,Datos!H$11,Tarifas!$D56,Datos!H$12,Tarifas!$E56,Datos!H$13,Tarifas!$F56,Datos!H$14,Tarifas!$G56,Tarifas!$L56,Datos!H$17,Datos!H$18,Datos!H$20,Datos!H$21,Datos!H$23,Datos!H$24,Datos!H$26,Datos!H$29,Datos!H$32,Tarifas!$H56,Tarifas!$I56,Tarifas!$J56,Datos!H$16,Tarifas!$K56,Datos!$B$4,Datos!$B$1,Datos!$B$2,Datos!$B$5,Tarifas!$M56,Tarifas!$N56,Tarifas!$O56,Tarifas!$P56,Tarifas!$Q56,Datos!$B$3,Datos!H$5)</f>
        <v>#NAME?</v>
      </c>
      <c r="J54" s="144" t="e">
        <f ca="1">FACTURA(ROW(), COLUMN(),Datos!I$9,Datos!I$10,Tarifas!$C56,Datos!I$11,Tarifas!$D56,Datos!I$12,Tarifas!$E56,Datos!I$13,Tarifas!$F56,Datos!I$14,Tarifas!$G56,Tarifas!$L56,Datos!I$17,Datos!I$18,Datos!I$20,Datos!I$21,Datos!I$23,Datos!I$24,Datos!I$26,Datos!I$29,Datos!I$32,Tarifas!$H56,Tarifas!$I56,Tarifas!$J56,Datos!I$16,Tarifas!$K56,Datos!$B$4,Datos!$B$1,Datos!$B$2,Datos!$B$5,Tarifas!$M56,Tarifas!$N56,Tarifas!$O56,Tarifas!$P56,Tarifas!$Q56,Datos!$B$3,Datos!I$5)</f>
        <v>#NAME?</v>
      </c>
      <c r="K54" s="144" t="e">
        <f ca="1">FACTURA(ROW(), COLUMN(),Datos!J$9,Datos!J$10,Tarifas!$C56,Datos!J$11,Tarifas!$D56,Datos!J$12,Tarifas!$E56,Datos!J$13,Tarifas!$F56,Datos!J$14,Tarifas!$G56,Tarifas!$L56,Datos!J$17,Datos!J$18,Datos!J$20,Datos!J$21,Datos!J$23,Datos!J$24,Datos!J$26,Datos!J$29,Datos!J$32,Tarifas!$H56,Tarifas!$I56,Tarifas!$J56,Datos!J$16,Tarifas!$K56,Datos!$B$4,Datos!$B$1,Datos!$B$2,Datos!$B$5,Tarifas!$M56,Tarifas!$N56,Tarifas!$O56,Tarifas!$P56,Tarifas!$Q56,Datos!$B$3,Datos!J$5)</f>
        <v>#NAME?</v>
      </c>
      <c r="L54" s="144" t="e">
        <f ca="1">FACTURA(ROW(), COLUMN(),Datos!K$9,Datos!K$10,Tarifas!$C56,Datos!K$11,Tarifas!$D56,Datos!K$12,Tarifas!$E56,Datos!K$13,Tarifas!$F56,Datos!K$14,Tarifas!$G56,Tarifas!$L56,Datos!K$17,Datos!K$18,Datos!K$20,Datos!K$21,Datos!K$23,Datos!K$24,Datos!K$26,Datos!K$29,Datos!K$32,Tarifas!$H56,Tarifas!$I56,Tarifas!$J56,Datos!K$16,Tarifas!$K56,Datos!$B$4,Datos!$B$1,Datos!$B$2,Datos!$B$5,Tarifas!$M56,Tarifas!$N56,Tarifas!$O56,Tarifas!$P56,Tarifas!$Q56,Datos!$B$3,Datos!K$5)</f>
        <v>#NAME?</v>
      </c>
      <c r="M54" s="144" t="e">
        <f ca="1">FACTURA(ROW(), COLUMN(),Datos!L$9,Datos!L$10,Tarifas!$C56,Datos!L$11,Tarifas!$D56,Datos!L$12,Tarifas!$E56,Datos!L$13,Tarifas!$F56,Datos!L$14,Tarifas!$G56,Tarifas!$L56,Datos!L$17,Datos!L$18,Datos!L$20,Datos!L$21,Datos!L$23,Datos!L$24,Datos!L$26,Datos!L$29,Datos!L$32,Tarifas!$H56,Tarifas!$I56,Tarifas!$J56,Datos!L$16,Tarifas!$K56,Datos!$B$4,Datos!$B$1,Datos!$B$2,Datos!$B$5,Tarifas!$M56,Tarifas!$N56,Tarifas!$O56,Tarifas!$P56,Tarifas!$Q56,Datos!$B$3,Datos!L$5)</f>
        <v>#NAME?</v>
      </c>
      <c r="N54" s="144" t="e">
        <f ca="1">FACTURA(ROW(), COLUMN(),Datos!M$9,Datos!M$10,Tarifas!$C56,Datos!M$11,Tarifas!$D56,Datos!M$12,Tarifas!$E56,Datos!M$13,Tarifas!$F56,Datos!M$14,Tarifas!$G56,Tarifas!$L56,Datos!M$17,Datos!M$18,Datos!M$20,Datos!M$21,Datos!M$23,Datos!M$24,Datos!M$26,Datos!M$29,Datos!M$32,Tarifas!$H56,Tarifas!$I56,Tarifas!$J56,Datos!M$16,Tarifas!$K56,Datos!$B$4,Datos!$B$1,Datos!$B$2,Datos!$B$5,Tarifas!$M56,Tarifas!$N56,Tarifas!$O56,Tarifas!$P56,Tarifas!$Q56,Datos!$B$3,Datos!M$5)</f>
        <v>#NAME?</v>
      </c>
      <c r="O54" s="144" t="e">
        <f ca="1">FACTURA(ROW(), COLUMN(),Datos!N$9,Datos!N$10,Tarifas!$C56,Datos!N$11,Tarifas!$D56,Datos!N$12,Tarifas!$E56,Datos!N$13,Tarifas!$F56,Datos!N$14,Tarifas!$G56,Tarifas!$L56,Datos!N$17,Datos!N$18,Datos!N$20,Datos!N$21,Datos!N$23,Datos!N$24,Datos!N$26,Datos!N$29,Datos!N$32,Tarifas!$H56,Tarifas!$I56,Tarifas!$J56,Datos!N$16,Tarifas!$K56,Datos!$B$4,Datos!$B$1,Datos!$B$2,Datos!$B$5,Tarifas!$M56,Tarifas!$N56,Tarifas!$O56,Tarifas!$P56,Tarifas!$Q56,Datos!$B$3,Datos!N$5)</f>
        <v>#NAME?</v>
      </c>
      <c r="P54" s="144" t="e">
        <f ca="1">FACTURA(ROW(), COLUMN(),Datos!O$9,Datos!O$10,Tarifas!$C56,Datos!O$11,Tarifas!$D56,Datos!O$12,Tarifas!$E56,Datos!O$13,Tarifas!$F56,Datos!O$14,Tarifas!$G56,Tarifas!$L56,Datos!O$17,Datos!O$18,Datos!O$20,Datos!O$21,Datos!O$23,Datos!O$24,Datos!O$26,Datos!O$29,Datos!O$32,Tarifas!$H56,Tarifas!$I56,Tarifas!$J56,Datos!O$16,Tarifas!$K56,Datos!$B$4,Datos!$B$1,Datos!$B$2,Datos!$B$5,Tarifas!$M56,Tarifas!$N56,Tarifas!$O56,Tarifas!$P56,Tarifas!$Q56,Datos!$B$3,Datos!O$5)</f>
        <v>#NAME?</v>
      </c>
      <c r="Q54" s="88" t="str">
        <f>IF(Tarifas!R56="Sí","Sí","")</f>
        <v/>
      </c>
    </row>
    <row r="55" spans="1:17">
      <c r="A55" s="154" t="str">
        <f>IF(Tarifas!A57="","",Tarifas!A57)</f>
        <v>Octopus Energy</v>
      </c>
      <c r="B55" s="154" t="str">
        <f>IF(Tarifas!B57="","",Tarifas!B57)</f>
        <v>Go (Plan Vehículo Eléctrico)</v>
      </c>
      <c r="C55" s="197" t="e">
        <f t="shared" ca="1" si="0"/>
        <v>#NAME?</v>
      </c>
      <c r="D55" s="198" t="s">
        <v>639</v>
      </c>
      <c r="E55" s="144" t="e">
        <f ca="1">FACTURA(ROW(), COLUMN(),Datos!D$9,Datos!D$10,Tarifas!$C57,Datos!D$11,Tarifas!$D57,Datos!D$12,Tarifas!$E57,Datos!D$13,Tarifas!$F57,Datos!D$14,Tarifas!$G57,Tarifas!$L57,Datos!D$17,Datos!D$18,Datos!D$20,Datos!D$21,Datos!D$23,Datos!D$24,Datos!D$26,Datos!D$29,Datos!D$32,Tarifas!$H57,Tarifas!$I57,Tarifas!$J57,Datos!D$16,Tarifas!$K57,Datos!$B$4,Datos!$B$1,Datos!$B$2,Datos!$B$5,Tarifas!$M57,Tarifas!$N57,Tarifas!$O57,Tarifas!$P57,Tarifas!$Q57,Datos!$B$3,Datos!D$5)</f>
        <v>#NAME?</v>
      </c>
      <c r="F55" s="144" t="e">
        <f ca="1">FACTURA(ROW(), COLUMN(),Datos!E$9,Datos!E$10,Tarifas!$C57,Datos!E$11,Tarifas!$D57,Datos!E$12,Tarifas!$E57,Datos!E$13,Tarifas!$F57,Datos!E$14,Tarifas!$G57,Tarifas!$L57,Datos!E$17,Datos!E$18,Datos!E$20,Datos!E$21,Datos!E$23,Datos!E$24,Datos!E$26,Datos!E$29,Datos!E$32,Tarifas!$H57,Tarifas!$I57,Tarifas!$J57,Datos!E$16,Tarifas!$K57,Datos!$B$4,Datos!$B$1,Datos!$B$2,Datos!$B$5,Tarifas!$M57,Tarifas!$N57,Tarifas!$O57,Tarifas!$P57,Tarifas!$Q57,Datos!$B$3,Datos!E$5)</f>
        <v>#NAME?</v>
      </c>
      <c r="G55" s="144" t="e">
        <f ca="1">FACTURA(ROW(), COLUMN(),Datos!F$9,Datos!F$10,Tarifas!$C57,Datos!F$11,Tarifas!$D57,Datos!F$12,Tarifas!$E57,Datos!F$13,Tarifas!$F57,Datos!F$14,Tarifas!$G57,Tarifas!$L57,Datos!F$17,Datos!F$18,Datos!F$20,Datos!F$21,Datos!F$23,Datos!F$24,Datos!F$26,Datos!F$29,Datos!F$32,Tarifas!$H57,Tarifas!$I57,Tarifas!$J57,Datos!F$16,Tarifas!$K57,Datos!$B$4,Datos!$B$1,Datos!$B$2,Datos!$B$5,Tarifas!$M57,Tarifas!$N57,Tarifas!$O57,Tarifas!$P57,Tarifas!$Q57,Datos!$B$3,Datos!F$5)</f>
        <v>#NAME?</v>
      </c>
      <c r="H55" s="144" t="e">
        <f ca="1">FACTURA(ROW(), COLUMN(),Datos!G$9,Datos!G$10,Tarifas!$C57,Datos!G$11,Tarifas!$D57,Datos!G$12,Tarifas!$E57,Datos!G$13,Tarifas!$F57,Datos!G$14,Tarifas!$G57,Tarifas!$L57,Datos!G$17,Datos!G$18,Datos!G$20,Datos!G$21,Datos!G$23,Datos!G$24,Datos!G$26,Datos!G$29,Datos!G$32,Tarifas!$H57,Tarifas!$I57,Tarifas!$J57,Datos!G$16,Tarifas!$K57,Datos!$B$4,Datos!$B$1,Datos!$B$2,Datos!$B$5,Tarifas!$M57,Tarifas!$N57,Tarifas!$O57,Tarifas!$P57,Tarifas!$Q57,Datos!$B$3,Datos!G$5)</f>
        <v>#NAME?</v>
      </c>
      <c r="I55" s="144" t="e">
        <f ca="1">FACTURA(ROW(), COLUMN(),Datos!H$9,Datos!H$10,Tarifas!$C57,Datos!H$11,Tarifas!$D57,Datos!H$12,Tarifas!$E57,Datos!H$13,Tarifas!$F57,Datos!H$14,Tarifas!$G57,Tarifas!$L57,Datos!H$17,Datos!H$18,Datos!H$20,Datos!H$21,Datos!H$23,Datos!H$24,Datos!H$26,Datos!H$29,Datos!H$32,Tarifas!$H57,Tarifas!$I57,Tarifas!$J57,Datos!H$16,Tarifas!$K57,Datos!$B$4,Datos!$B$1,Datos!$B$2,Datos!$B$5,Tarifas!$M57,Tarifas!$N57,Tarifas!$O57,Tarifas!$P57,Tarifas!$Q57,Datos!$B$3,Datos!H$5)</f>
        <v>#NAME?</v>
      </c>
      <c r="J55" s="144" t="e">
        <f ca="1">FACTURA(ROW(), COLUMN(),Datos!I$9,Datos!I$10,Tarifas!$C57,Datos!I$11,Tarifas!$D57,Datos!I$12,Tarifas!$E57,Datos!I$13,Tarifas!$F57,Datos!I$14,Tarifas!$G57,Tarifas!$L57,Datos!I$17,Datos!I$18,Datos!I$20,Datos!I$21,Datos!I$23,Datos!I$24,Datos!I$26,Datos!I$29,Datos!I$32,Tarifas!$H57,Tarifas!$I57,Tarifas!$J57,Datos!I$16,Tarifas!$K57,Datos!$B$4,Datos!$B$1,Datos!$B$2,Datos!$B$5,Tarifas!$M57,Tarifas!$N57,Tarifas!$O57,Tarifas!$P57,Tarifas!$Q57,Datos!$B$3,Datos!I$5)</f>
        <v>#NAME?</v>
      </c>
      <c r="K55" s="144" t="e">
        <f ca="1">FACTURA(ROW(), COLUMN(),Datos!J$9,Datos!J$10,Tarifas!$C57,Datos!J$11,Tarifas!$D57,Datos!J$12,Tarifas!$E57,Datos!J$13,Tarifas!$F57,Datos!J$14,Tarifas!$G57,Tarifas!$L57,Datos!J$17,Datos!J$18,Datos!J$20,Datos!J$21,Datos!J$23,Datos!J$24,Datos!J$26,Datos!J$29,Datos!J$32,Tarifas!$H57,Tarifas!$I57,Tarifas!$J57,Datos!J$16,Tarifas!$K57,Datos!$B$4,Datos!$B$1,Datos!$B$2,Datos!$B$5,Tarifas!$M57,Tarifas!$N57,Tarifas!$O57,Tarifas!$P57,Tarifas!$Q57,Datos!$B$3,Datos!J$5)</f>
        <v>#NAME?</v>
      </c>
      <c r="L55" s="144" t="e">
        <f ca="1">FACTURA(ROW(), COLUMN(),Datos!K$9,Datos!K$10,Tarifas!$C57,Datos!K$11,Tarifas!$D57,Datos!K$12,Tarifas!$E57,Datos!K$13,Tarifas!$F57,Datos!K$14,Tarifas!$G57,Tarifas!$L57,Datos!K$17,Datos!K$18,Datos!K$20,Datos!K$21,Datos!K$23,Datos!K$24,Datos!K$26,Datos!K$29,Datos!K$32,Tarifas!$H57,Tarifas!$I57,Tarifas!$J57,Datos!K$16,Tarifas!$K57,Datos!$B$4,Datos!$B$1,Datos!$B$2,Datos!$B$5,Tarifas!$M57,Tarifas!$N57,Tarifas!$O57,Tarifas!$P57,Tarifas!$Q57,Datos!$B$3,Datos!K$5)</f>
        <v>#NAME?</v>
      </c>
      <c r="M55" s="144" t="e">
        <f ca="1">FACTURA(ROW(), COLUMN(),Datos!L$9,Datos!L$10,Tarifas!$C57,Datos!L$11,Tarifas!$D57,Datos!L$12,Tarifas!$E57,Datos!L$13,Tarifas!$F57,Datos!L$14,Tarifas!$G57,Tarifas!$L57,Datos!L$17,Datos!L$18,Datos!L$20,Datos!L$21,Datos!L$23,Datos!L$24,Datos!L$26,Datos!L$29,Datos!L$32,Tarifas!$H57,Tarifas!$I57,Tarifas!$J57,Datos!L$16,Tarifas!$K57,Datos!$B$4,Datos!$B$1,Datos!$B$2,Datos!$B$5,Tarifas!$M57,Tarifas!$N57,Tarifas!$O57,Tarifas!$P57,Tarifas!$Q57,Datos!$B$3,Datos!L$5)</f>
        <v>#NAME?</v>
      </c>
      <c r="N55" s="144" t="e">
        <f ca="1">FACTURA(ROW(), COLUMN(),Datos!M$9,Datos!M$10,Tarifas!$C57,Datos!M$11,Tarifas!$D57,Datos!M$12,Tarifas!$E57,Datos!M$13,Tarifas!$F57,Datos!M$14,Tarifas!$G57,Tarifas!$L57,Datos!M$17,Datos!M$18,Datos!M$20,Datos!M$21,Datos!M$23,Datos!M$24,Datos!M$26,Datos!M$29,Datos!M$32,Tarifas!$H57,Tarifas!$I57,Tarifas!$J57,Datos!M$16,Tarifas!$K57,Datos!$B$4,Datos!$B$1,Datos!$B$2,Datos!$B$5,Tarifas!$M57,Tarifas!$N57,Tarifas!$O57,Tarifas!$P57,Tarifas!$Q57,Datos!$B$3,Datos!M$5)</f>
        <v>#NAME?</v>
      </c>
      <c r="O55" s="144" t="e">
        <f ca="1">FACTURA(ROW(), COLUMN(),Datos!N$9,Datos!N$10,Tarifas!$C57,Datos!N$11,Tarifas!$D57,Datos!N$12,Tarifas!$E57,Datos!N$13,Tarifas!$F57,Datos!N$14,Tarifas!$G57,Tarifas!$L57,Datos!N$17,Datos!N$18,Datos!N$20,Datos!N$21,Datos!N$23,Datos!N$24,Datos!N$26,Datos!N$29,Datos!N$32,Tarifas!$H57,Tarifas!$I57,Tarifas!$J57,Datos!N$16,Tarifas!$K57,Datos!$B$4,Datos!$B$1,Datos!$B$2,Datos!$B$5,Tarifas!$M57,Tarifas!$N57,Tarifas!$O57,Tarifas!$P57,Tarifas!$Q57,Datos!$B$3,Datos!N$5)</f>
        <v>#NAME?</v>
      </c>
      <c r="P55" s="144" t="e">
        <f ca="1">FACTURA(ROW(), COLUMN(),Datos!O$9,Datos!O$10,Tarifas!$C57,Datos!O$11,Tarifas!$D57,Datos!O$12,Tarifas!$E57,Datos!O$13,Tarifas!$F57,Datos!O$14,Tarifas!$G57,Tarifas!$L57,Datos!O$17,Datos!O$18,Datos!O$20,Datos!O$21,Datos!O$23,Datos!O$24,Datos!O$26,Datos!O$29,Datos!O$32,Tarifas!$H57,Tarifas!$I57,Tarifas!$J57,Datos!O$16,Tarifas!$K57,Datos!$B$4,Datos!$B$1,Datos!$B$2,Datos!$B$5,Tarifas!$M57,Tarifas!$N57,Tarifas!$O57,Tarifas!$P57,Tarifas!$Q57,Datos!$B$3,Datos!O$5)</f>
        <v>#NAME?</v>
      </c>
      <c r="Q55" s="88" t="str">
        <f>IF(Tarifas!R57="Sí","Sí","")</f>
        <v/>
      </c>
    </row>
    <row r="56" spans="1:17">
      <c r="A56" s="154" t="str">
        <f>IF(Tarifas!A58="","",Tarifas!A58)</f>
        <v>Octopus Energy</v>
      </c>
      <c r="B56" s="154" t="str">
        <f>IF(Tarifas!B58="","",Tarifas!B58)</f>
        <v>Octopus 3</v>
      </c>
      <c r="C56" s="197" t="e">
        <f t="shared" ca="1" si="0"/>
        <v>#NAME?</v>
      </c>
      <c r="D56" s="198" t="s">
        <v>639</v>
      </c>
      <c r="E56" s="144" t="e">
        <f ca="1">FACTURA(ROW(), COLUMN(),Datos!D$9,Datos!D$10,Tarifas!$C58,Datos!D$11,Tarifas!$D58,Datos!D$12,Tarifas!$E58,Datos!D$13,Tarifas!$F58,Datos!D$14,Tarifas!$G58,Tarifas!$L58,Datos!D$17,Datos!D$18,Datos!D$20,Datos!D$21,Datos!D$23,Datos!D$24,Datos!D$26,Datos!D$29,Datos!D$32,Tarifas!$H58,Tarifas!$I58,Tarifas!$J58,Datos!D$16,Tarifas!$K58,Datos!$B$4,Datos!$B$1,Datos!$B$2,Datos!$B$5,Tarifas!$M58,Tarifas!$N58,Tarifas!$O58,Tarifas!$P58,Tarifas!$Q58,Datos!$B$3,Datos!D$5)</f>
        <v>#NAME?</v>
      </c>
      <c r="F56" s="144" t="e">
        <f ca="1">FACTURA(ROW(), COLUMN(),Datos!E$9,Datos!E$10,Tarifas!$C58,Datos!E$11,Tarifas!$D58,Datos!E$12,Tarifas!$E58,Datos!E$13,Tarifas!$F58,Datos!E$14,Tarifas!$G58,Tarifas!$L58,Datos!E$17,Datos!E$18,Datos!E$20,Datos!E$21,Datos!E$23,Datos!E$24,Datos!E$26,Datos!E$29,Datos!E$32,Tarifas!$H58,Tarifas!$I58,Tarifas!$J58,Datos!E$16,Tarifas!$K58,Datos!$B$4,Datos!$B$1,Datos!$B$2,Datos!$B$5,Tarifas!$M58,Tarifas!$N58,Tarifas!$O58,Tarifas!$P58,Tarifas!$Q58,Datos!$B$3,Datos!E$5)</f>
        <v>#NAME?</v>
      </c>
      <c r="G56" s="144" t="e">
        <f ca="1">FACTURA(ROW(), COLUMN(),Datos!F$9,Datos!F$10,Tarifas!$C58,Datos!F$11,Tarifas!$D58,Datos!F$12,Tarifas!$E58,Datos!F$13,Tarifas!$F58,Datos!F$14,Tarifas!$G58,Tarifas!$L58,Datos!F$17,Datos!F$18,Datos!F$20,Datos!F$21,Datos!F$23,Datos!F$24,Datos!F$26,Datos!F$29,Datos!F$32,Tarifas!$H58,Tarifas!$I58,Tarifas!$J58,Datos!F$16,Tarifas!$K58,Datos!$B$4,Datos!$B$1,Datos!$B$2,Datos!$B$5,Tarifas!$M58,Tarifas!$N58,Tarifas!$O58,Tarifas!$P58,Tarifas!$Q58,Datos!$B$3,Datos!F$5)</f>
        <v>#NAME?</v>
      </c>
      <c r="H56" s="144" t="e">
        <f ca="1">FACTURA(ROW(), COLUMN(),Datos!G$9,Datos!G$10,Tarifas!$C58,Datos!G$11,Tarifas!$D58,Datos!G$12,Tarifas!$E58,Datos!G$13,Tarifas!$F58,Datos!G$14,Tarifas!$G58,Tarifas!$L58,Datos!G$17,Datos!G$18,Datos!G$20,Datos!G$21,Datos!G$23,Datos!G$24,Datos!G$26,Datos!G$29,Datos!G$32,Tarifas!$H58,Tarifas!$I58,Tarifas!$J58,Datos!G$16,Tarifas!$K58,Datos!$B$4,Datos!$B$1,Datos!$B$2,Datos!$B$5,Tarifas!$M58,Tarifas!$N58,Tarifas!$O58,Tarifas!$P58,Tarifas!$Q58,Datos!$B$3,Datos!G$5)</f>
        <v>#NAME?</v>
      </c>
      <c r="I56" s="144" t="e">
        <f ca="1">FACTURA(ROW(), COLUMN(),Datos!H$9,Datos!H$10,Tarifas!$C58,Datos!H$11,Tarifas!$D58,Datos!H$12,Tarifas!$E58,Datos!H$13,Tarifas!$F58,Datos!H$14,Tarifas!$G58,Tarifas!$L58,Datos!H$17,Datos!H$18,Datos!H$20,Datos!H$21,Datos!H$23,Datos!H$24,Datos!H$26,Datos!H$29,Datos!H$32,Tarifas!$H58,Tarifas!$I58,Tarifas!$J58,Datos!H$16,Tarifas!$K58,Datos!$B$4,Datos!$B$1,Datos!$B$2,Datos!$B$5,Tarifas!$M58,Tarifas!$N58,Tarifas!$O58,Tarifas!$P58,Tarifas!$Q58,Datos!$B$3,Datos!H$5)</f>
        <v>#NAME?</v>
      </c>
      <c r="J56" s="144" t="e">
        <f ca="1">FACTURA(ROW(), COLUMN(),Datos!I$9,Datos!I$10,Tarifas!$C58,Datos!I$11,Tarifas!$D58,Datos!I$12,Tarifas!$E58,Datos!I$13,Tarifas!$F58,Datos!I$14,Tarifas!$G58,Tarifas!$L58,Datos!I$17,Datos!I$18,Datos!I$20,Datos!I$21,Datos!I$23,Datos!I$24,Datos!I$26,Datos!I$29,Datos!I$32,Tarifas!$H58,Tarifas!$I58,Tarifas!$J58,Datos!I$16,Tarifas!$K58,Datos!$B$4,Datos!$B$1,Datos!$B$2,Datos!$B$5,Tarifas!$M58,Tarifas!$N58,Tarifas!$O58,Tarifas!$P58,Tarifas!$Q58,Datos!$B$3,Datos!I$5)</f>
        <v>#NAME?</v>
      </c>
      <c r="K56" s="144" t="e">
        <f ca="1">FACTURA(ROW(), COLUMN(),Datos!J$9,Datos!J$10,Tarifas!$C58,Datos!J$11,Tarifas!$D58,Datos!J$12,Tarifas!$E58,Datos!J$13,Tarifas!$F58,Datos!J$14,Tarifas!$G58,Tarifas!$L58,Datos!J$17,Datos!J$18,Datos!J$20,Datos!J$21,Datos!J$23,Datos!J$24,Datos!J$26,Datos!J$29,Datos!J$32,Tarifas!$H58,Tarifas!$I58,Tarifas!$J58,Datos!J$16,Tarifas!$K58,Datos!$B$4,Datos!$B$1,Datos!$B$2,Datos!$B$5,Tarifas!$M58,Tarifas!$N58,Tarifas!$O58,Tarifas!$P58,Tarifas!$Q58,Datos!$B$3,Datos!J$5)</f>
        <v>#NAME?</v>
      </c>
      <c r="L56" s="144" t="e">
        <f ca="1">FACTURA(ROW(), COLUMN(),Datos!K$9,Datos!K$10,Tarifas!$C58,Datos!K$11,Tarifas!$D58,Datos!K$12,Tarifas!$E58,Datos!K$13,Tarifas!$F58,Datos!K$14,Tarifas!$G58,Tarifas!$L58,Datos!K$17,Datos!K$18,Datos!K$20,Datos!K$21,Datos!K$23,Datos!K$24,Datos!K$26,Datos!K$29,Datos!K$32,Tarifas!$H58,Tarifas!$I58,Tarifas!$J58,Datos!K$16,Tarifas!$K58,Datos!$B$4,Datos!$B$1,Datos!$B$2,Datos!$B$5,Tarifas!$M58,Tarifas!$N58,Tarifas!$O58,Tarifas!$P58,Tarifas!$Q58,Datos!$B$3,Datos!K$5)</f>
        <v>#NAME?</v>
      </c>
      <c r="M56" s="144" t="e">
        <f ca="1">FACTURA(ROW(), COLUMN(),Datos!L$9,Datos!L$10,Tarifas!$C58,Datos!L$11,Tarifas!$D58,Datos!L$12,Tarifas!$E58,Datos!L$13,Tarifas!$F58,Datos!L$14,Tarifas!$G58,Tarifas!$L58,Datos!L$17,Datos!L$18,Datos!L$20,Datos!L$21,Datos!L$23,Datos!L$24,Datos!L$26,Datos!L$29,Datos!L$32,Tarifas!$H58,Tarifas!$I58,Tarifas!$J58,Datos!L$16,Tarifas!$K58,Datos!$B$4,Datos!$B$1,Datos!$B$2,Datos!$B$5,Tarifas!$M58,Tarifas!$N58,Tarifas!$O58,Tarifas!$P58,Tarifas!$Q58,Datos!$B$3,Datos!L$5)</f>
        <v>#NAME?</v>
      </c>
      <c r="N56" s="144" t="e">
        <f ca="1">FACTURA(ROW(), COLUMN(),Datos!M$9,Datos!M$10,Tarifas!$C58,Datos!M$11,Tarifas!$D58,Datos!M$12,Tarifas!$E58,Datos!M$13,Tarifas!$F58,Datos!M$14,Tarifas!$G58,Tarifas!$L58,Datos!M$17,Datos!M$18,Datos!M$20,Datos!M$21,Datos!M$23,Datos!M$24,Datos!M$26,Datos!M$29,Datos!M$32,Tarifas!$H58,Tarifas!$I58,Tarifas!$J58,Datos!M$16,Tarifas!$K58,Datos!$B$4,Datos!$B$1,Datos!$B$2,Datos!$B$5,Tarifas!$M58,Tarifas!$N58,Tarifas!$O58,Tarifas!$P58,Tarifas!$Q58,Datos!$B$3,Datos!M$5)</f>
        <v>#NAME?</v>
      </c>
      <c r="O56" s="144" t="e">
        <f ca="1">FACTURA(ROW(), COLUMN(),Datos!N$9,Datos!N$10,Tarifas!$C58,Datos!N$11,Tarifas!$D58,Datos!N$12,Tarifas!$E58,Datos!N$13,Tarifas!$F58,Datos!N$14,Tarifas!$G58,Tarifas!$L58,Datos!N$17,Datos!N$18,Datos!N$20,Datos!N$21,Datos!N$23,Datos!N$24,Datos!N$26,Datos!N$29,Datos!N$32,Tarifas!$H58,Tarifas!$I58,Tarifas!$J58,Datos!N$16,Tarifas!$K58,Datos!$B$4,Datos!$B$1,Datos!$B$2,Datos!$B$5,Tarifas!$M58,Tarifas!$N58,Tarifas!$O58,Tarifas!$P58,Tarifas!$Q58,Datos!$B$3,Datos!N$5)</f>
        <v>#NAME?</v>
      </c>
      <c r="P56" s="144" t="e">
        <f ca="1">FACTURA(ROW(), COLUMN(),Datos!O$9,Datos!O$10,Tarifas!$C58,Datos!O$11,Tarifas!$D58,Datos!O$12,Tarifas!$E58,Datos!O$13,Tarifas!$F58,Datos!O$14,Tarifas!$G58,Tarifas!$L58,Datos!O$17,Datos!O$18,Datos!O$20,Datos!O$21,Datos!O$23,Datos!O$24,Datos!O$26,Datos!O$29,Datos!O$32,Tarifas!$H58,Tarifas!$I58,Tarifas!$J58,Datos!O$16,Tarifas!$K58,Datos!$B$4,Datos!$B$1,Datos!$B$2,Datos!$B$5,Tarifas!$M58,Tarifas!$N58,Tarifas!$O58,Tarifas!$P58,Tarifas!$Q58,Datos!$B$3,Datos!O$5)</f>
        <v>#NAME?</v>
      </c>
      <c r="Q56" s="88" t="str">
        <f>IF(Tarifas!R58="Sí","Sí","")</f>
        <v/>
      </c>
    </row>
    <row r="57" spans="1:17">
      <c r="A57" s="154" t="str">
        <f>IF(Tarifas!A59="","",Tarifas!A59)</f>
        <v>Octopus Energy</v>
      </c>
      <c r="B57" s="154" t="str">
        <f>IF(Tarifas!B59="","",Tarifas!B59)</f>
        <v>Relax</v>
      </c>
      <c r="C57" s="197" t="e">
        <f t="shared" ca="1" si="0"/>
        <v>#NAME?</v>
      </c>
      <c r="D57" s="198" t="s">
        <v>639</v>
      </c>
      <c r="E57" s="144" t="e">
        <f ca="1">FACTURA(ROW(), COLUMN(),Datos!D$9,Datos!D$10,Tarifas!$C59,Datos!D$11,Tarifas!$D59,Datos!D$12,Tarifas!$E59,Datos!D$13,Tarifas!$F59,Datos!D$14,Tarifas!$G59,Tarifas!$L59,Datos!D$17,Datos!D$18,Datos!D$20,Datos!D$21,Datos!D$23,Datos!D$24,Datos!D$26,Datos!D$29,Datos!D$32,Tarifas!$H59,Tarifas!$I59,Tarifas!$J59,Datos!D$16,Tarifas!$K59,Datos!$B$4,Datos!$B$1,Datos!$B$2,Datos!$B$5,Tarifas!$M59,Tarifas!$N59,Tarifas!$O59,Tarifas!$P59,Tarifas!$Q59,Datos!$B$3,Datos!D$5)</f>
        <v>#NAME?</v>
      </c>
      <c r="F57" s="144" t="e">
        <f ca="1">FACTURA(ROW(), COLUMN(),Datos!E$9,Datos!E$10,Tarifas!$C59,Datos!E$11,Tarifas!$D59,Datos!E$12,Tarifas!$E59,Datos!E$13,Tarifas!$F59,Datos!E$14,Tarifas!$G59,Tarifas!$L59,Datos!E$17,Datos!E$18,Datos!E$20,Datos!E$21,Datos!E$23,Datos!E$24,Datos!E$26,Datos!E$29,Datos!E$32,Tarifas!$H59,Tarifas!$I59,Tarifas!$J59,Datos!E$16,Tarifas!$K59,Datos!$B$4,Datos!$B$1,Datos!$B$2,Datos!$B$5,Tarifas!$M59,Tarifas!$N59,Tarifas!$O59,Tarifas!$P59,Tarifas!$Q59,Datos!$B$3,Datos!E$5)</f>
        <v>#NAME?</v>
      </c>
      <c r="G57" s="144" t="e">
        <f ca="1">FACTURA(ROW(), COLUMN(),Datos!F$9,Datos!F$10,Tarifas!$C59,Datos!F$11,Tarifas!$D59,Datos!F$12,Tarifas!$E59,Datos!F$13,Tarifas!$F59,Datos!F$14,Tarifas!$G59,Tarifas!$L59,Datos!F$17,Datos!F$18,Datos!F$20,Datos!F$21,Datos!F$23,Datos!F$24,Datos!F$26,Datos!F$29,Datos!F$32,Tarifas!$H59,Tarifas!$I59,Tarifas!$J59,Datos!F$16,Tarifas!$K59,Datos!$B$4,Datos!$B$1,Datos!$B$2,Datos!$B$5,Tarifas!$M59,Tarifas!$N59,Tarifas!$O59,Tarifas!$P59,Tarifas!$Q59,Datos!$B$3,Datos!F$5)</f>
        <v>#NAME?</v>
      </c>
      <c r="H57" s="144" t="e">
        <f ca="1">FACTURA(ROW(), COLUMN(),Datos!G$9,Datos!G$10,Tarifas!$C59,Datos!G$11,Tarifas!$D59,Datos!G$12,Tarifas!$E59,Datos!G$13,Tarifas!$F59,Datos!G$14,Tarifas!$G59,Tarifas!$L59,Datos!G$17,Datos!G$18,Datos!G$20,Datos!G$21,Datos!G$23,Datos!G$24,Datos!G$26,Datos!G$29,Datos!G$32,Tarifas!$H59,Tarifas!$I59,Tarifas!$J59,Datos!G$16,Tarifas!$K59,Datos!$B$4,Datos!$B$1,Datos!$B$2,Datos!$B$5,Tarifas!$M59,Tarifas!$N59,Tarifas!$O59,Tarifas!$P59,Tarifas!$Q59,Datos!$B$3,Datos!G$5)</f>
        <v>#NAME?</v>
      </c>
      <c r="I57" s="144" t="e">
        <f ca="1">FACTURA(ROW(), COLUMN(),Datos!H$9,Datos!H$10,Tarifas!$C59,Datos!H$11,Tarifas!$D59,Datos!H$12,Tarifas!$E59,Datos!H$13,Tarifas!$F59,Datos!H$14,Tarifas!$G59,Tarifas!$L59,Datos!H$17,Datos!H$18,Datos!H$20,Datos!H$21,Datos!H$23,Datos!H$24,Datos!H$26,Datos!H$29,Datos!H$32,Tarifas!$H59,Tarifas!$I59,Tarifas!$J59,Datos!H$16,Tarifas!$K59,Datos!$B$4,Datos!$B$1,Datos!$B$2,Datos!$B$5,Tarifas!$M59,Tarifas!$N59,Tarifas!$O59,Tarifas!$P59,Tarifas!$Q59,Datos!$B$3,Datos!H$5)</f>
        <v>#NAME?</v>
      </c>
      <c r="J57" s="144" t="e">
        <f ca="1">FACTURA(ROW(), COLUMN(),Datos!I$9,Datos!I$10,Tarifas!$C59,Datos!I$11,Tarifas!$D59,Datos!I$12,Tarifas!$E59,Datos!I$13,Tarifas!$F59,Datos!I$14,Tarifas!$G59,Tarifas!$L59,Datos!I$17,Datos!I$18,Datos!I$20,Datos!I$21,Datos!I$23,Datos!I$24,Datos!I$26,Datos!I$29,Datos!I$32,Tarifas!$H59,Tarifas!$I59,Tarifas!$J59,Datos!I$16,Tarifas!$K59,Datos!$B$4,Datos!$B$1,Datos!$B$2,Datos!$B$5,Tarifas!$M59,Tarifas!$N59,Tarifas!$O59,Tarifas!$P59,Tarifas!$Q59,Datos!$B$3,Datos!I$5)</f>
        <v>#NAME?</v>
      </c>
      <c r="K57" s="144" t="e">
        <f ca="1">FACTURA(ROW(), COLUMN(),Datos!J$9,Datos!J$10,Tarifas!$C59,Datos!J$11,Tarifas!$D59,Datos!J$12,Tarifas!$E59,Datos!J$13,Tarifas!$F59,Datos!J$14,Tarifas!$G59,Tarifas!$L59,Datos!J$17,Datos!J$18,Datos!J$20,Datos!J$21,Datos!J$23,Datos!J$24,Datos!J$26,Datos!J$29,Datos!J$32,Tarifas!$H59,Tarifas!$I59,Tarifas!$J59,Datos!J$16,Tarifas!$K59,Datos!$B$4,Datos!$B$1,Datos!$B$2,Datos!$B$5,Tarifas!$M59,Tarifas!$N59,Tarifas!$O59,Tarifas!$P59,Tarifas!$Q59,Datos!$B$3,Datos!J$5)</f>
        <v>#NAME?</v>
      </c>
      <c r="L57" s="144" t="e">
        <f ca="1">FACTURA(ROW(), COLUMN(),Datos!K$9,Datos!K$10,Tarifas!$C59,Datos!K$11,Tarifas!$D59,Datos!K$12,Tarifas!$E59,Datos!K$13,Tarifas!$F59,Datos!K$14,Tarifas!$G59,Tarifas!$L59,Datos!K$17,Datos!K$18,Datos!K$20,Datos!K$21,Datos!K$23,Datos!K$24,Datos!K$26,Datos!K$29,Datos!K$32,Tarifas!$H59,Tarifas!$I59,Tarifas!$J59,Datos!K$16,Tarifas!$K59,Datos!$B$4,Datos!$B$1,Datos!$B$2,Datos!$B$5,Tarifas!$M59,Tarifas!$N59,Tarifas!$O59,Tarifas!$P59,Tarifas!$Q59,Datos!$B$3,Datos!K$5)</f>
        <v>#NAME?</v>
      </c>
      <c r="M57" s="144" t="e">
        <f ca="1">FACTURA(ROW(), COLUMN(),Datos!L$9,Datos!L$10,Tarifas!$C59,Datos!L$11,Tarifas!$D59,Datos!L$12,Tarifas!$E59,Datos!L$13,Tarifas!$F59,Datos!L$14,Tarifas!$G59,Tarifas!$L59,Datos!L$17,Datos!L$18,Datos!L$20,Datos!L$21,Datos!L$23,Datos!L$24,Datos!L$26,Datos!L$29,Datos!L$32,Tarifas!$H59,Tarifas!$I59,Tarifas!$J59,Datos!L$16,Tarifas!$K59,Datos!$B$4,Datos!$B$1,Datos!$B$2,Datos!$B$5,Tarifas!$M59,Tarifas!$N59,Tarifas!$O59,Tarifas!$P59,Tarifas!$Q59,Datos!$B$3,Datos!L$5)</f>
        <v>#NAME?</v>
      </c>
      <c r="N57" s="144" t="e">
        <f ca="1">FACTURA(ROW(), COLUMN(),Datos!M$9,Datos!M$10,Tarifas!$C59,Datos!M$11,Tarifas!$D59,Datos!M$12,Tarifas!$E59,Datos!M$13,Tarifas!$F59,Datos!M$14,Tarifas!$G59,Tarifas!$L59,Datos!M$17,Datos!M$18,Datos!M$20,Datos!M$21,Datos!M$23,Datos!M$24,Datos!M$26,Datos!M$29,Datos!M$32,Tarifas!$H59,Tarifas!$I59,Tarifas!$J59,Datos!M$16,Tarifas!$K59,Datos!$B$4,Datos!$B$1,Datos!$B$2,Datos!$B$5,Tarifas!$M59,Tarifas!$N59,Tarifas!$O59,Tarifas!$P59,Tarifas!$Q59,Datos!$B$3,Datos!M$5)</f>
        <v>#NAME?</v>
      </c>
      <c r="O57" s="144" t="e">
        <f ca="1">FACTURA(ROW(), COLUMN(),Datos!N$9,Datos!N$10,Tarifas!$C59,Datos!N$11,Tarifas!$D59,Datos!N$12,Tarifas!$E59,Datos!N$13,Tarifas!$F59,Datos!N$14,Tarifas!$G59,Tarifas!$L59,Datos!N$17,Datos!N$18,Datos!N$20,Datos!N$21,Datos!N$23,Datos!N$24,Datos!N$26,Datos!N$29,Datos!N$32,Tarifas!$H59,Tarifas!$I59,Tarifas!$J59,Datos!N$16,Tarifas!$K59,Datos!$B$4,Datos!$B$1,Datos!$B$2,Datos!$B$5,Tarifas!$M59,Tarifas!$N59,Tarifas!$O59,Tarifas!$P59,Tarifas!$Q59,Datos!$B$3,Datos!N$5)</f>
        <v>#NAME?</v>
      </c>
      <c r="P57" s="144" t="e">
        <f ca="1">FACTURA(ROW(), COLUMN(),Datos!O$9,Datos!O$10,Tarifas!$C59,Datos!O$11,Tarifas!$D59,Datos!O$12,Tarifas!$E59,Datos!O$13,Tarifas!$F59,Datos!O$14,Tarifas!$G59,Tarifas!$L59,Datos!O$17,Datos!O$18,Datos!O$20,Datos!O$21,Datos!O$23,Datos!O$24,Datos!O$26,Datos!O$29,Datos!O$32,Tarifas!$H59,Tarifas!$I59,Tarifas!$J59,Datos!O$16,Tarifas!$K59,Datos!$B$4,Datos!$B$1,Datos!$B$2,Datos!$B$5,Tarifas!$M59,Tarifas!$N59,Tarifas!$O59,Tarifas!$P59,Tarifas!$Q59,Datos!$B$3,Datos!O$5)</f>
        <v>#NAME?</v>
      </c>
      <c r="Q57" s="88" t="str">
        <f>IF(Tarifas!R59="Sí","Sí","")</f>
        <v/>
      </c>
    </row>
    <row r="58" spans="1:17">
      <c r="A58" s="154" t="str">
        <f>IF(Tarifas!A60="","",Tarifas!A60)</f>
        <v>Repsol</v>
      </c>
      <c r="B58" s="154" t="str">
        <f>IF(Tarifas!B60="","",Tarifas!B60)</f>
        <v>Tarifa Solar Batería Virtual</v>
      </c>
      <c r="C58" s="197" t="e">
        <f t="shared" ca="1" si="0"/>
        <v>#NAME?</v>
      </c>
      <c r="D58" s="198" t="s">
        <v>639</v>
      </c>
      <c r="E58" s="144" t="e">
        <f ca="1">FACTURA(ROW(), COLUMN(),Datos!D$9,Datos!D$10,Tarifas!$C60,Datos!D$11,Tarifas!$D60,Datos!D$12,Tarifas!$E60,Datos!D$13,Tarifas!$F60,Datos!D$14,Tarifas!$G60,Tarifas!$L60,Datos!D$17,Datos!D$18,Datos!D$20,Datos!D$21,Datos!D$23,Datos!D$24,Datos!D$26,Datos!D$29,Datos!D$32,Tarifas!$H60,Tarifas!$I60,Tarifas!$J60,Datos!D$16,Tarifas!$K60,Datos!$B$4,Datos!$B$1,Datos!$B$2,Datos!$B$5,Tarifas!$M60,Tarifas!$N60,Tarifas!$O60,Tarifas!$P60,Tarifas!$Q60,Datos!$B$3,Datos!D$5)</f>
        <v>#NAME?</v>
      </c>
      <c r="F58" s="144" t="e">
        <f ca="1">FACTURA(ROW(), COLUMN(),Datos!E$9,Datos!E$10,Tarifas!$C60,Datos!E$11,Tarifas!$D60,Datos!E$12,Tarifas!$E60,Datos!E$13,Tarifas!$F60,Datos!E$14,Tarifas!$G60,Tarifas!$L60,Datos!E$17,Datos!E$18,Datos!E$20,Datos!E$21,Datos!E$23,Datos!E$24,Datos!E$26,Datos!E$29,Datos!E$32,Tarifas!$H60,Tarifas!$I60,Tarifas!$J60,Datos!E$16,Tarifas!$K60,Datos!$B$4,Datos!$B$1,Datos!$B$2,Datos!$B$5,Tarifas!$M60,Tarifas!$N60,Tarifas!$O60,Tarifas!$P60,Tarifas!$Q60,Datos!$B$3,Datos!E$5)</f>
        <v>#NAME?</v>
      </c>
      <c r="G58" s="144" t="e">
        <f ca="1">FACTURA(ROW(), COLUMN(),Datos!F$9,Datos!F$10,Tarifas!$C60,Datos!F$11,Tarifas!$D60,Datos!F$12,Tarifas!$E60,Datos!F$13,Tarifas!$F60,Datos!F$14,Tarifas!$G60,Tarifas!$L60,Datos!F$17,Datos!F$18,Datos!F$20,Datos!F$21,Datos!F$23,Datos!F$24,Datos!F$26,Datos!F$29,Datos!F$32,Tarifas!$H60,Tarifas!$I60,Tarifas!$J60,Datos!F$16,Tarifas!$K60,Datos!$B$4,Datos!$B$1,Datos!$B$2,Datos!$B$5,Tarifas!$M60,Tarifas!$N60,Tarifas!$O60,Tarifas!$P60,Tarifas!$Q60,Datos!$B$3,Datos!F$5)</f>
        <v>#NAME?</v>
      </c>
      <c r="H58" s="144" t="e">
        <f ca="1">FACTURA(ROW(), COLUMN(),Datos!G$9,Datos!G$10,Tarifas!$C60,Datos!G$11,Tarifas!$D60,Datos!G$12,Tarifas!$E60,Datos!G$13,Tarifas!$F60,Datos!G$14,Tarifas!$G60,Tarifas!$L60,Datos!G$17,Datos!G$18,Datos!G$20,Datos!G$21,Datos!G$23,Datos!G$24,Datos!G$26,Datos!G$29,Datos!G$32,Tarifas!$H60,Tarifas!$I60,Tarifas!$J60,Datos!G$16,Tarifas!$K60,Datos!$B$4,Datos!$B$1,Datos!$B$2,Datos!$B$5,Tarifas!$M60,Tarifas!$N60,Tarifas!$O60,Tarifas!$P60,Tarifas!$Q60,Datos!$B$3,Datos!G$5)</f>
        <v>#NAME?</v>
      </c>
      <c r="I58" s="144" t="e">
        <f ca="1">FACTURA(ROW(), COLUMN(),Datos!H$9,Datos!H$10,Tarifas!$C60,Datos!H$11,Tarifas!$D60,Datos!H$12,Tarifas!$E60,Datos!H$13,Tarifas!$F60,Datos!H$14,Tarifas!$G60,Tarifas!$L60,Datos!H$17,Datos!H$18,Datos!H$20,Datos!H$21,Datos!H$23,Datos!H$24,Datos!H$26,Datos!H$29,Datos!H$32,Tarifas!$H60,Tarifas!$I60,Tarifas!$J60,Datos!H$16,Tarifas!$K60,Datos!$B$4,Datos!$B$1,Datos!$B$2,Datos!$B$5,Tarifas!$M60,Tarifas!$N60,Tarifas!$O60,Tarifas!$P60,Tarifas!$Q60,Datos!$B$3,Datos!H$5)</f>
        <v>#NAME?</v>
      </c>
      <c r="J58" s="144" t="e">
        <f ca="1">FACTURA(ROW(), COLUMN(),Datos!I$9,Datos!I$10,Tarifas!$C60,Datos!I$11,Tarifas!$D60,Datos!I$12,Tarifas!$E60,Datos!I$13,Tarifas!$F60,Datos!I$14,Tarifas!$G60,Tarifas!$L60,Datos!I$17,Datos!I$18,Datos!I$20,Datos!I$21,Datos!I$23,Datos!I$24,Datos!I$26,Datos!I$29,Datos!I$32,Tarifas!$H60,Tarifas!$I60,Tarifas!$J60,Datos!I$16,Tarifas!$K60,Datos!$B$4,Datos!$B$1,Datos!$B$2,Datos!$B$5,Tarifas!$M60,Tarifas!$N60,Tarifas!$O60,Tarifas!$P60,Tarifas!$Q60,Datos!$B$3,Datos!I$5)</f>
        <v>#NAME?</v>
      </c>
      <c r="K58" s="144" t="e">
        <f ca="1">FACTURA(ROW(), COLUMN(),Datos!J$9,Datos!J$10,Tarifas!$C60,Datos!J$11,Tarifas!$D60,Datos!J$12,Tarifas!$E60,Datos!J$13,Tarifas!$F60,Datos!J$14,Tarifas!$G60,Tarifas!$L60,Datos!J$17,Datos!J$18,Datos!J$20,Datos!J$21,Datos!J$23,Datos!J$24,Datos!J$26,Datos!J$29,Datos!J$32,Tarifas!$H60,Tarifas!$I60,Tarifas!$J60,Datos!J$16,Tarifas!$K60,Datos!$B$4,Datos!$B$1,Datos!$B$2,Datos!$B$5,Tarifas!$M60,Tarifas!$N60,Tarifas!$O60,Tarifas!$P60,Tarifas!$Q60,Datos!$B$3,Datos!J$5)</f>
        <v>#NAME?</v>
      </c>
      <c r="L58" s="144" t="e">
        <f ca="1">FACTURA(ROW(), COLUMN(),Datos!K$9,Datos!K$10,Tarifas!$C60,Datos!K$11,Tarifas!$D60,Datos!K$12,Tarifas!$E60,Datos!K$13,Tarifas!$F60,Datos!K$14,Tarifas!$G60,Tarifas!$L60,Datos!K$17,Datos!K$18,Datos!K$20,Datos!K$21,Datos!K$23,Datos!K$24,Datos!K$26,Datos!K$29,Datos!K$32,Tarifas!$H60,Tarifas!$I60,Tarifas!$J60,Datos!K$16,Tarifas!$K60,Datos!$B$4,Datos!$B$1,Datos!$B$2,Datos!$B$5,Tarifas!$M60,Tarifas!$N60,Tarifas!$O60,Tarifas!$P60,Tarifas!$Q60,Datos!$B$3,Datos!K$5)</f>
        <v>#NAME?</v>
      </c>
      <c r="M58" s="144" t="e">
        <f ca="1">FACTURA(ROW(), COLUMN(),Datos!L$9,Datos!L$10,Tarifas!$C60,Datos!L$11,Tarifas!$D60,Datos!L$12,Tarifas!$E60,Datos!L$13,Tarifas!$F60,Datos!L$14,Tarifas!$G60,Tarifas!$L60,Datos!L$17,Datos!L$18,Datos!L$20,Datos!L$21,Datos!L$23,Datos!L$24,Datos!L$26,Datos!L$29,Datos!L$32,Tarifas!$H60,Tarifas!$I60,Tarifas!$J60,Datos!L$16,Tarifas!$K60,Datos!$B$4,Datos!$B$1,Datos!$B$2,Datos!$B$5,Tarifas!$M60,Tarifas!$N60,Tarifas!$O60,Tarifas!$P60,Tarifas!$Q60,Datos!$B$3,Datos!L$5)</f>
        <v>#NAME?</v>
      </c>
      <c r="N58" s="144" t="e">
        <f ca="1">FACTURA(ROW(), COLUMN(),Datos!M$9,Datos!M$10,Tarifas!$C60,Datos!M$11,Tarifas!$D60,Datos!M$12,Tarifas!$E60,Datos!M$13,Tarifas!$F60,Datos!M$14,Tarifas!$G60,Tarifas!$L60,Datos!M$17,Datos!M$18,Datos!M$20,Datos!M$21,Datos!M$23,Datos!M$24,Datos!M$26,Datos!M$29,Datos!M$32,Tarifas!$H60,Tarifas!$I60,Tarifas!$J60,Datos!M$16,Tarifas!$K60,Datos!$B$4,Datos!$B$1,Datos!$B$2,Datos!$B$5,Tarifas!$M60,Tarifas!$N60,Tarifas!$O60,Tarifas!$P60,Tarifas!$Q60,Datos!$B$3,Datos!M$5)</f>
        <v>#NAME?</v>
      </c>
      <c r="O58" s="144" t="e">
        <f ca="1">FACTURA(ROW(), COLUMN(),Datos!N$9,Datos!N$10,Tarifas!$C60,Datos!N$11,Tarifas!$D60,Datos!N$12,Tarifas!$E60,Datos!N$13,Tarifas!$F60,Datos!N$14,Tarifas!$G60,Tarifas!$L60,Datos!N$17,Datos!N$18,Datos!N$20,Datos!N$21,Datos!N$23,Datos!N$24,Datos!N$26,Datos!N$29,Datos!N$32,Tarifas!$H60,Tarifas!$I60,Tarifas!$J60,Datos!N$16,Tarifas!$K60,Datos!$B$4,Datos!$B$1,Datos!$B$2,Datos!$B$5,Tarifas!$M60,Tarifas!$N60,Tarifas!$O60,Tarifas!$P60,Tarifas!$Q60,Datos!$B$3,Datos!N$5)</f>
        <v>#NAME?</v>
      </c>
      <c r="P58" s="144" t="e">
        <f ca="1">FACTURA(ROW(), COLUMN(),Datos!O$9,Datos!O$10,Tarifas!$C60,Datos!O$11,Tarifas!$D60,Datos!O$12,Tarifas!$E60,Datos!O$13,Tarifas!$F60,Datos!O$14,Tarifas!$G60,Tarifas!$L60,Datos!O$17,Datos!O$18,Datos!O$20,Datos!O$21,Datos!O$23,Datos!O$24,Datos!O$26,Datos!O$29,Datos!O$32,Tarifas!$H60,Tarifas!$I60,Tarifas!$J60,Datos!O$16,Tarifas!$K60,Datos!$B$4,Datos!$B$1,Datos!$B$2,Datos!$B$5,Tarifas!$M60,Tarifas!$N60,Tarifas!$O60,Tarifas!$P60,Tarifas!$Q60,Datos!$B$3,Datos!O$5)</f>
        <v>#NAME?</v>
      </c>
      <c r="Q58" s="88" t="str">
        <f>IF(Tarifas!R60="Sí","Sí","")</f>
        <v/>
      </c>
    </row>
    <row r="59" spans="1:17">
      <c r="A59" s="154" t="str">
        <f>IF(Tarifas!A61="","",Tarifas!A61)</f>
        <v>Repsol</v>
      </c>
      <c r="B59" s="154" t="str">
        <f>IF(Tarifas!B61="","",Tarifas!B61)</f>
        <v>Tarifa Solar Precio Fijo</v>
      </c>
      <c r="C59" s="197" t="e">
        <f t="shared" ca="1" si="0"/>
        <v>#NAME?</v>
      </c>
      <c r="D59" s="198" t="s">
        <v>639</v>
      </c>
      <c r="E59" s="144" t="e">
        <f ca="1">FACTURA(ROW(), COLUMN(),Datos!D$9,Datos!D$10,Tarifas!$C61,Datos!D$11,Tarifas!$D61,Datos!D$12,Tarifas!$E61,Datos!D$13,Tarifas!$F61,Datos!D$14,Tarifas!$G61,Tarifas!$L61,Datos!D$17,Datos!D$18,Datos!D$20,Datos!D$21,Datos!D$23,Datos!D$24,Datos!D$26,Datos!D$29,Datos!D$32,Tarifas!$H61,Tarifas!$I61,Tarifas!$J61,Datos!D$16,Tarifas!$K61,Datos!$B$4,Datos!$B$1,Datos!$B$2,Datos!$B$5,Tarifas!$M61,Tarifas!$N61,Tarifas!$O61,Tarifas!$P61,Tarifas!$Q61,Datos!$B$3,Datos!D$5)</f>
        <v>#NAME?</v>
      </c>
      <c r="F59" s="144" t="e">
        <f ca="1">FACTURA(ROW(), COLUMN(),Datos!E$9,Datos!E$10,Tarifas!$C61,Datos!E$11,Tarifas!$D61,Datos!E$12,Tarifas!$E61,Datos!E$13,Tarifas!$F61,Datos!E$14,Tarifas!$G61,Tarifas!$L61,Datos!E$17,Datos!E$18,Datos!E$20,Datos!E$21,Datos!E$23,Datos!E$24,Datos!E$26,Datos!E$29,Datos!E$32,Tarifas!$H61,Tarifas!$I61,Tarifas!$J61,Datos!E$16,Tarifas!$K61,Datos!$B$4,Datos!$B$1,Datos!$B$2,Datos!$B$5,Tarifas!$M61,Tarifas!$N61,Tarifas!$O61,Tarifas!$P61,Tarifas!$Q61,Datos!$B$3,Datos!E$5)</f>
        <v>#NAME?</v>
      </c>
      <c r="G59" s="144" t="e">
        <f ca="1">FACTURA(ROW(), COLUMN(),Datos!F$9,Datos!F$10,Tarifas!$C61,Datos!F$11,Tarifas!$D61,Datos!F$12,Tarifas!$E61,Datos!F$13,Tarifas!$F61,Datos!F$14,Tarifas!$G61,Tarifas!$L61,Datos!F$17,Datos!F$18,Datos!F$20,Datos!F$21,Datos!F$23,Datos!F$24,Datos!F$26,Datos!F$29,Datos!F$32,Tarifas!$H61,Tarifas!$I61,Tarifas!$J61,Datos!F$16,Tarifas!$K61,Datos!$B$4,Datos!$B$1,Datos!$B$2,Datos!$B$5,Tarifas!$M61,Tarifas!$N61,Tarifas!$O61,Tarifas!$P61,Tarifas!$Q61,Datos!$B$3,Datos!F$5)</f>
        <v>#NAME?</v>
      </c>
      <c r="H59" s="144" t="e">
        <f ca="1">FACTURA(ROW(), COLUMN(),Datos!G$9,Datos!G$10,Tarifas!$C61,Datos!G$11,Tarifas!$D61,Datos!G$12,Tarifas!$E61,Datos!G$13,Tarifas!$F61,Datos!G$14,Tarifas!$G61,Tarifas!$L61,Datos!G$17,Datos!G$18,Datos!G$20,Datos!G$21,Datos!G$23,Datos!G$24,Datos!G$26,Datos!G$29,Datos!G$32,Tarifas!$H61,Tarifas!$I61,Tarifas!$J61,Datos!G$16,Tarifas!$K61,Datos!$B$4,Datos!$B$1,Datos!$B$2,Datos!$B$5,Tarifas!$M61,Tarifas!$N61,Tarifas!$O61,Tarifas!$P61,Tarifas!$Q61,Datos!$B$3,Datos!G$5)</f>
        <v>#NAME?</v>
      </c>
      <c r="I59" s="144" t="e">
        <f ca="1">FACTURA(ROW(), COLUMN(),Datos!H$9,Datos!H$10,Tarifas!$C61,Datos!H$11,Tarifas!$D61,Datos!H$12,Tarifas!$E61,Datos!H$13,Tarifas!$F61,Datos!H$14,Tarifas!$G61,Tarifas!$L61,Datos!H$17,Datos!H$18,Datos!H$20,Datos!H$21,Datos!H$23,Datos!H$24,Datos!H$26,Datos!H$29,Datos!H$32,Tarifas!$H61,Tarifas!$I61,Tarifas!$J61,Datos!H$16,Tarifas!$K61,Datos!$B$4,Datos!$B$1,Datos!$B$2,Datos!$B$5,Tarifas!$M61,Tarifas!$N61,Tarifas!$O61,Tarifas!$P61,Tarifas!$Q61,Datos!$B$3,Datos!H$5)</f>
        <v>#NAME?</v>
      </c>
      <c r="J59" s="144" t="e">
        <f ca="1">FACTURA(ROW(), COLUMN(),Datos!I$9,Datos!I$10,Tarifas!$C61,Datos!I$11,Tarifas!$D61,Datos!I$12,Tarifas!$E61,Datos!I$13,Tarifas!$F61,Datos!I$14,Tarifas!$G61,Tarifas!$L61,Datos!I$17,Datos!I$18,Datos!I$20,Datos!I$21,Datos!I$23,Datos!I$24,Datos!I$26,Datos!I$29,Datos!I$32,Tarifas!$H61,Tarifas!$I61,Tarifas!$J61,Datos!I$16,Tarifas!$K61,Datos!$B$4,Datos!$B$1,Datos!$B$2,Datos!$B$5,Tarifas!$M61,Tarifas!$N61,Tarifas!$O61,Tarifas!$P61,Tarifas!$Q61,Datos!$B$3,Datos!I$5)</f>
        <v>#NAME?</v>
      </c>
      <c r="K59" s="144" t="e">
        <f ca="1">FACTURA(ROW(), COLUMN(),Datos!J$9,Datos!J$10,Tarifas!$C61,Datos!J$11,Tarifas!$D61,Datos!J$12,Tarifas!$E61,Datos!J$13,Tarifas!$F61,Datos!J$14,Tarifas!$G61,Tarifas!$L61,Datos!J$17,Datos!J$18,Datos!J$20,Datos!J$21,Datos!J$23,Datos!J$24,Datos!J$26,Datos!J$29,Datos!J$32,Tarifas!$H61,Tarifas!$I61,Tarifas!$J61,Datos!J$16,Tarifas!$K61,Datos!$B$4,Datos!$B$1,Datos!$B$2,Datos!$B$5,Tarifas!$M61,Tarifas!$N61,Tarifas!$O61,Tarifas!$P61,Tarifas!$Q61,Datos!$B$3,Datos!J$5)</f>
        <v>#NAME?</v>
      </c>
      <c r="L59" s="144" t="e">
        <f ca="1">FACTURA(ROW(), COLUMN(),Datos!K$9,Datos!K$10,Tarifas!$C61,Datos!K$11,Tarifas!$D61,Datos!K$12,Tarifas!$E61,Datos!K$13,Tarifas!$F61,Datos!K$14,Tarifas!$G61,Tarifas!$L61,Datos!K$17,Datos!K$18,Datos!K$20,Datos!K$21,Datos!K$23,Datos!K$24,Datos!K$26,Datos!K$29,Datos!K$32,Tarifas!$H61,Tarifas!$I61,Tarifas!$J61,Datos!K$16,Tarifas!$K61,Datos!$B$4,Datos!$B$1,Datos!$B$2,Datos!$B$5,Tarifas!$M61,Tarifas!$N61,Tarifas!$O61,Tarifas!$P61,Tarifas!$Q61,Datos!$B$3,Datos!K$5)</f>
        <v>#NAME?</v>
      </c>
      <c r="M59" s="144" t="e">
        <f ca="1">FACTURA(ROW(), COLUMN(),Datos!L$9,Datos!L$10,Tarifas!$C61,Datos!L$11,Tarifas!$D61,Datos!L$12,Tarifas!$E61,Datos!L$13,Tarifas!$F61,Datos!L$14,Tarifas!$G61,Tarifas!$L61,Datos!L$17,Datos!L$18,Datos!L$20,Datos!L$21,Datos!L$23,Datos!L$24,Datos!L$26,Datos!L$29,Datos!L$32,Tarifas!$H61,Tarifas!$I61,Tarifas!$J61,Datos!L$16,Tarifas!$K61,Datos!$B$4,Datos!$B$1,Datos!$B$2,Datos!$B$5,Tarifas!$M61,Tarifas!$N61,Tarifas!$O61,Tarifas!$P61,Tarifas!$Q61,Datos!$B$3,Datos!L$5)</f>
        <v>#NAME?</v>
      </c>
      <c r="N59" s="144" t="e">
        <f ca="1">FACTURA(ROW(), COLUMN(),Datos!M$9,Datos!M$10,Tarifas!$C61,Datos!M$11,Tarifas!$D61,Datos!M$12,Tarifas!$E61,Datos!M$13,Tarifas!$F61,Datos!M$14,Tarifas!$G61,Tarifas!$L61,Datos!M$17,Datos!M$18,Datos!M$20,Datos!M$21,Datos!M$23,Datos!M$24,Datos!M$26,Datos!M$29,Datos!M$32,Tarifas!$H61,Tarifas!$I61,Tarifas!$J61,Datos!M$16,Tarifas!$K61,Datos!$B$4,Datos!$B$1,Datos!$B$2,Datos!$B$5,Tarifas!$M61,Tarifas!$N61,Tarifas!$O61,Tarifas!$P61,Tarifas!$Q61,Datos!$B$3,Datos!M$5)</f>
        <v>#NAME?</v>
      </c>
      <c r="O59" s="144" t="e">
        <f ca="1">FACTURA(ROW(), COLUMN(),Datos!N$9,Datos!N$10,Tarifas!$C61,Datos!N$11,Tarifas!$D61,Datos!N$12,Tarifas!$E61,Datos!N$13,Tarifas!$F61,Datos!N$14,Tarifas!$G61,Tarifas!$L61,Datos!N$17,Datos!N$18,Datos!N$20,Datos!N$21,Datos!N$23,Datos!N$24,Datos!N$26,Datos!N$29,Datos!N$32,Tarifas!$H61,Tarifas!$I61,Tarifas!$J61,Datos!N$16,Tarifas!$K61,Datos!$B$4,Datos!$B$1,Datos!$B$2,Datos!$B$5,Tarifas!$M61,Tarifas!$N61,Tarifas!$O61,Tarifas!$P61,Tarifas!$Q61,Datos!$B$3,Datos!N$5)</f>
        <v>#NAME?</v>
      </c>
      <c r="P59" s="144" t="e">
        <f ca="1">FACTURA(ROW(), COLUMN(),Datos!O$9,Datos!O$10,Tarifas!$C61,Datos!O$11,Tarifas!$D61,Datos!O$12,Tarifas!$E61,Datos!O$13,Tarifas!$F61,Datos!O$14,Tarifas!$G61,Tarifas!$L61,Datos!O$17,Datos!O$18,Datos!O$20,Datos!O$21,Datos!O$23,Datos!O$24,Datos!O$26,Datos!O$29,Datos!O$32,Tarifas!$H61,Tarifas!$I61,Tarifas!$J61,Datos!O$16,Tarifas!$K61,Datos!$B$4,Datos!$B$1,Datos!$B$2,Datos!$B$5,Tarifas!$M61,Tarifas!$N61,Tarifas!$O61,Tarifas!$P61,Tarifas!$Q61,Datos!$B$3,Datos!O$5)</f>
        <v>#NAME?</v>
      </c>
      <c r="Q59" s="88" t="str">
        <f>IF(Tarifas!R61="Sí","Sí","")</f>
        <v/>
      </c>
    </row>
    <row r="60" spans="1:17">
      <c r="A60" s="154" t="str">
        <f>IF(Tarifas!A62="","",Tarifas!A62)</f>
        <v>Repsol</v>
      </c>
      <c r="B60" s="154" t="str">
        <f>IF(Tarifas!B62="","",Tarifas!B62)</f>
        <v>Tarifa Ahorro Plus</v>
      </c>
      <c r="C60" s="197" t="e">
        <f t="shared" ca="1" si="0"/>
        <v>#NAME?</v>
      </c>
      <c r="D60" s="198" t="s">
        <v>639</v>
      </c>
      <c r="E60" s="144" t="e">
        <f ca="1">FACTURA(ROW(), COLUMN(),Datos!D$9,Datos!D$10,Tarifas!$C62,Datos!D$11,Tarifas!$D62,Datos!D$12,Tarifas!$E62,Datos!D$13,Tarifas!$F62,Datos!D$14,Tarifas!$G62,Tarifas!$L62,Datos!D$17,Datos!D$18,Datos!D$20,Datos!D$21,Datos!D$23,Datos!D$24,Datos!D$26,Datos!D$29,Datos!D$32,Tarifas!$H62,Tarifas!$I62,Tarifas!$J62,Datos!D$16,Tarifas!$K62,Datos!$B$4,Datos!$B$1,Datos!$B$2,Datos!$B$5,Tarifas!$M62,Tarifas!$N62,Tarifas!$O62,Tarifas!$P62,Tarifas!$Q62,Datos!$B$3,Datos!D$5)</f>
        <v>#NAME?</v>
      </c>
      <c r="F60" s="144" t="e">
        <f ca="1">FACTURA(ROW(), COLUMN(),Datos!E$9,Datos!E$10,Tarifas!$C62,Datos!E$11,Tarifas!$D62,Datos!E$12,Tarifas!$E62,Datos!E$13,Tarifas!$F62,Datos!E$14,Tarifas!$G62,Tarifas!$L62,Datos!E$17,Datos!E$18,Datos!E$20,Datos!E$21,Datos!E$23,Datos!E$24,Datos!E$26,Datos!E$29,Datos!E$32,Tarifas!$H62,Tarifas!$I62,Tarifas!$J62,Datos!E$16,Tarifas!$K62,Datos!$B$4,Datos!$B$1,Datos!$B$2,Datos!$B$5,Tarifas!$M62,Tarifas!$N62,Tarifas!$O62,Tarifas!$P62,Tarifas!$Q62,Datos!$B$3,Datos!E$5)</f>
        <v>#NAME?</v>
      </c>
      <c r="G60" s="144" t="e">
        <f ca="1">FACTURA(ROW(), COLUMN(),Datos!F$9,Datos!F$10,Tarifas!$C62,Datos!F$11,Tarifas!$D62,Datos!F$12,Tarifas!$E62,Datos!F$13,Tarifas!$F62,Datos!F$14,Tarifas!$G62,Tarifas!$L62,Datos!F$17,Datos!F$18,Datos!F$20,Datos!F$21,Datos!F$23,Datos!F$24,Datos!F$26,Datos!F$29,Datos!F$32,Tarifas!$H62,Tarifas!$I62,Tarifas!$J62,Datos!F$16,Tarifas!$K62,Datos!$B$4,Datos!$B$1,Datos!$B$2,Datos!$B$5,Tarifas!$M62,Tarifas!$N62,Tarifas!$O62,Tarifas!$P62,Tarifas!$Q62,Datos!$B$3,Datos!F$5)</f>
        <v>#NAME?</v>
      </c>
      <c r="H60" s="144" t="e">
        <f ca="1">FACTURA(ROW(), COLUMN(),Datos!G$9,Datos!G$10,Tarifas!$C62,Datos!G$11,Tarifas!$D62,Datos!G$12,Tarifas!$E62,Datos!G$13,Tarifas!$F62,Datos!G$14,Tarifas!$G62,Tarifas!$L62,Datos!G$17,Datos!G$18,Datos!G$20,Datos!G$21,Datos!G$23,Datos!G$24,Datos!G$26,Datos!G$29,Datos!G$32,Tarifas!$H62,Tarifas!$I62,Tarifas!$J62,Datos!G$16,Tarifas!$K62,Datos!$B$4,Datos!$B$1,Datos!$B$2,Datos!$B$5,Tarifas!$M62,Tarifas!$N62,Tarifas!$O62,Tarifas!$P62,Tarifas!$Q62,Datos!$B$3,Datos!G$5)</f>
        <v>#NAME?</v>
      </c>
      <c r="I60" s="144" t="e">
        <f ca="1">FACTURA(ROW(), COLUMN(),Datos!H$9,Datos!H$10,Tarifas!$C62,Datos!H$11,Tarifas!$D62,Datos!H$12,Tarifas!$E62,Datos!H$13,Tarifas!$F62,Datos!H$14,Tarifas!$G62,Tarifas!$L62,Datos!H$17,Datos!H$18,Datos!H$20,Datos!H$21,Datos!H$23,Datos!H$24,Datos!H$26,Datos!H$29,Datos!H$32,Tarifas!$H62,Tarifas!$I62,Tarifas!$J62,Datos!H$16,Tarifas!$K62,Datos!$B$4,Datos!$B$1,Datos!$B$2,Datos!$B$5,Tarifas!$M62,Tarifas!$N62,Tarifas!$O62,Tarifas!$P62,Tarifas!$Q62,Datos!$B$3,Datos!H$5)</f>
        <v>#NAME?</v>
      </c>
      <c r="J60" s="144" t="e">
        <f ca="1">FACTURA(ROW(), COLUMN(),Datos!I$9,Datos!I$10,Tarifas!$C62,Datos!I$11,Tarifas!$D62,Datos!I$12,Tarifas!$E62,Datos!I$13,Tarifas!$F62,Datos!I$14,Tarifas!$G62,Tarifas!$L62,Datos!I$17,Datos!I$18,Datos!I$20,Datos!I$21,Datos!I$23,Datos!I$24,Datos!I$26,Datos!I$29,Datos!I$32,Tarifas!$H62,Tarifas!$I62,Tarifas!$J62,Datos!I$16,Tarifas!$K62,Datos!$B$4,Datos!$B$1,Datos!$B$2,Datos!$B$5,Tarifas!$M62,Tarifas!$N62,Tarifas!$O62,Tarifas!$P62,Tarifas!$Q62,Datos!$B$3,Datos!I$5)</f>
        <v>#NAME?</v>
      </c>
      <c r="K60" s="144" t="e">
        <f ca="1">FACTURA(ROW(), COLUMN(),Datos!J$9,Datos!J$10,Tarifas!$C62,Datos!J$11,Tarifas!$D62,Datos!J$12,Tarifas!$E62,Datos!J$13,Tarifas!$F62,Datos!J$14,Tarifas!$G62,Tarifas!$L62,Datos!J$17,Datos!J$18,Datos!J$20,Datos!J$21,Datos!J$23,Datos!J$24,Datos!J$26,Datos!J$29,Datos!J$32,Tarifas!$H62,Tarifas!$I62,Tarifas!$J62,Datos!J$16,Tarifas!$K62,Datos!$B$4,Datos!$B$1,Datos!$B$2,Datos!$B$5,Tarifas!$M62,Tarifas!$N62,Tarifas!$O62,Tarifas!$P62,Tarifas!$Q62,Datos!$B$3,Datos!J$5)</f>
        <v>#NAME?</v>
      </c>
      <c r="L60" s="144" t="e">
        <f ca="1">FACTURA(ROW(), COLUMN(),Datos!K$9,Datos!K$10,Tarifas!$C62,Datos!K$11,Tarifas!$D62,Datos!K$12,Tarifas!$E62,Datos!K$13,Tarifas!$F62,Datos!K$14,Tarifas!$G62,Tarifas!$L62,Datos!K$17,Datos!K$18,Datos!K$20,Datos!K$21,Datos!K$23,Datos!K$24,Datos!K$26,Datos!K$29,Datos!K$32,Tarifas!$H62,Tarifas!$I62,Tarifas!$J62,Datos!K$16,Tarifas!$K62,Datos!$B$4,Datos!$B$1,Datos!$B$2,Datos!$B$5,Tarifas!$M62,Tarifas!$N62,Tarifas!$O62,Tarifas!$P62,Tarifas!$Q62,Datos!$B$3,Datos!K$5)</f>
        <v>#NAME?</v>
      </c>
      <c r="M60" s="144" t="e">
        <f ca="1">FACTURA(ROW(), COLUMN(),Datos!L$9,Datos!L$10,Tarifas!$C62,Datos!L$11,Tarifas!$D62,Datos!L$12,Tarifas!$E62,Datos!L$13,Tarifas!$F62,Datos!L$14,Tarifas!$G62,Tarifas!$L62,Datos!L$17,Datos!L$18,Datos!L$20,Datos!L$21,Datos!L$23,Datos!L$24,Datos!L$26,Datos!L$29,Datos!L$32,Tarifas!$H62,Tarifas!$I62,Tarifas!$J62,Datos!L$16,Tarifas!$K62,Datos!$B$4,Datos!$B$1,Datos!$B$2,Datos!$B$5,Tarifas!$M62,Tarifas!$N62,Tarifas!$O62,Tarifas!$P62,Tarifas!$Q62,Datos!$B$3,Datos!L$5)</f>
        <v>#NAME?</v>
      </c>
      <c r="N60" s="144" t="e">
        <f ca="1">FACTURA(ROW(), COLUMN(),Datos!M$9,Datos!M$10,Tarifas!$C62,Datos!M$11,Tarifas!$D62,Datos!M$12,Tarifas!$E62,Datos!M$13,Tarifas!$F62,Datos!M$14,Tarifas!$G62,Tarifas!$L62,Datos!M$17,Datos!M$18,Datos!M$20,Datos!M$21,Datos!M$23,Datos!M$24,Datos!M$26,Datos!M$29,Datos!M$32,Tarifas!$H62,Tarifas!$I62,Tarifas!$J62,Datos!M$16,Tarifas!$K62,Datos!$B$4,Datos!$B$1,Datos!$B$2,Datos!$B$5,Tarifas!$M62,Tarifas!$N62,Tarifas!$O62,Tarifas!$P62,Tarifas!$Q62,Datos!$B$3,Datos!M$5)</f>
        <v>#NAME?</v>
      </c>
      <c r="O60" s="144" t="e">
        <f ca="1">FACTURA(ROW(), COLUMN(),Datos!N$9,Datos!N$10,Tarifas!$C62,Datos!N$11,Tarifas!$D62,Datos!N$12,Tarifas!$E62,Datos!N$13,Tarifas!$F62,Datos!N$14,Tarifas!$G62,Tarifas!$L62,Datos!N$17,Datos!N$18,Datos!N$20,Datos!N$21,Datos!N$23,Datos!N$24,Datos!N$26,Datos!N$29,Datos!N$32,Tarifas!$H62,Tarifas!$I62,Tarifas!$J62,Datos!N$16,Tarifas!$K62,Datos!$B$4,Datos!$B$1,Datos!$B$2,Datos!$B$5,Tarifas!$M62,Tarifas!$N62,Tarifas!$O62,Tarifas!$P62,Tarifas!$Q62,Datos!$B$3,Datos!N$5)</f>
        <v>#NAME?</v>
      </c>
      <c r="P60" s="144" t="e">
        <f ca="1">FACTURA(ROW(), COLUMN(),Datos!O$9,Datos!O$10,Tarifas!$C62,Datos!O$11,Tarifas!$D62,Datos!O$12,Tarifas!$E62,Datos!O$13,Tarifas!$F62,Datos!O$14,Tarifas!$G62,Tarifas!$L62,Datos!O$17,Datos!O$18,Datos!O$20,Datos!O$21,Datos!O$23,Datos!O$24,Datos!O$26,Datos!O$29,Datos!O$32,Tarifas!$H62,Tarifas!$I62,Tarifas!$J62,Datos!O$16,Tarifas!$K62,Datos!$B$4,Datos!$B$1,Datos!$B$2,Datos!$B$5,Tarifas!$M62,Tarifas!$N62,Tarifas!$O62,Tarifas!$P62,Tarifas!$Q62,Datos!$B$3,Datos!O$5)</f>
        <v>#NAME?</v>
      </c>
      <c r="Q60" s="88" t="str">
        <f>IF(Tarifas!R62="Sí","Sí","")</f>
        <v/>
      </c>
    </row>
    <row r="61" spans="1:17">
      <c r="A61" s="154" t="str">
        <f>IF(Tarifas!A63="","",Tarifas!A63)</f>
        <v>Repsol</v>
      </c>
      <c r="B61" s="154" t="str">
        <f>IF(Tarifas!B63="","",Tarifas!B63)</f>
        <v>Mis 3h Gratis (cada día)</v>
      </c>
      <c r="C61" s="197" t="e">
        <f t="shared" ca="1" si="0"/>
        <v>#NAME?</v>
      </c>
      <c r="D61" s="198" t="s">
        <v>639</v>
      </c>
      <c r="E61" s="144" t="e">
        <f ca="1">FACTURA(ROW(), COLUMN(),Datos!D$9,Datos!D$10,Tarifas!$C63,Datos!D$11,Tarifas!$D63,Datos!D$12,Tarifas!$E63,Datos!D$13,Tarifas!$F63,Datos!D$14,Tarifas!$G63,Tarifas!$L63,Datos!D$17,Datos!D$18,Datos!D$20,Datos!D$21,Datos!D$23,Datos!D$24,Datos!D$26,Datos!D$29,Datos!D$32,Tarifas!$H63,Tarifas!$I63,Tarifas!$J63,Datos!D$16,Tarifas!$K63,Datos!$B$4,Datos!$B$1,Datos!$B$2,Datos!$B$5,Tarifas!$M63,Tarifas!$N63,Tarifas!$O63,Tarifas!$P63,Tarifas!$Q63,Datos!$B$3,Datos!D$5)</f>
        <v>#NAME?</v>
      </c>
      <c r="F61" s="144" t="e">
        <f ca="1">FACTURA(ROW(), COLUMN(),Datos!E$9,Datos!E$10,Tarifas!$C63,Datos!E$11,Tarifas!$D63,Datos!E$12,Tarifas!$E63,Datos!E$13,Tarifas!$F63,Datos!E$14,Tarifas!$G63,Tarifas!$L63,Datos!E$17,Datos!E$18,Datos!E$20,Datos!E$21,Datos!E$23,Datos!E$24,Datos!E$26,Datos!E$29,Datos!E$32,Tarifas!$H63,Tarifas!$I63,Tarifas!$J63,Datos!E$16,Tarifas!$K63,Datos!$B$4,Datos!$B$1,Datos!$B$2,Datos!$B$5,Tarifas!$M63,Tarifas!$N63,Tarifas!$O63,Tarifas!$P63,Tarifas!$Q63,Datos!$B$3,Datos!E$5)</f>
        <v>#NAME?</v>
      </c>
      <c r="G61" s="144" t="e">
        <f ca="1">FACTURA(ROW(), COLUMN(),Datos!F$9,Datos!F$10,Tarifas!$C63,Datos!F$11,Tarifas!$D63,Datos!F$12,Tarifas!$E63,Datos!F$13,Tarifas!$F63,Datos!F$14,Tarifas!$G63,Tarifas!$L63,Datos!F$17,Datos!F$18,Datos!F$20,Datos!F$21,Datos!F$23,Datos!F$24,Datos!F$26,Datos!F$29,Datos!F$32,Tarifas!$H63,Tarifas!$I63,Tarifas!$J63,Datos!F$16,Tarifas!$K63,Datos!$B$4,Datos!$B$1,Datos!$B$2,Datos!$B$5,Tarifas!$M63,Tarifas!$N63,Tarifas!$O63,Tarifas!$P63,Tarifas!$Q63,Datos!$B$3,Datos!F$5)</f>
        <v>#NAME?</v>
      </c>
      <c r="H61" s="144" t="e">
        <f ca="1">FACTURA(ROW(), COLUMN(),Datos!G$9,Datos!G$10,Tarifas!$C63,Datos!G$11,Tarifas!$D63,Datos!G$12,Tarifas!$E63,Datos!G$13,Tarifas!$F63,Datos!G$14,Tarifas!$G63,Tarifas!$L63,Datos!G$17,Datos!G$18,Datos!G$20,Datos!G$21,Datos!G$23,Datos!G$24,Datos!G$26,Datos!G$29,Datos!G$32,Tarifas!$H63,Tarifas!$I63,Tarifas!$J63,Datos!G$16,Tarifas!$K63,Datos!$B$4,Datos!$B$1,Datos!$B$2,Datos!$B$5,Tarifas!$M63,Tarifas!$N63,Tarifas!$O63,Tarifas!$P63,Tarifas!$Q63,Datos!$B$3,Datos!G$5)</f>
        <v>#NAME?</v>
      </c>
      <c r="I61" s="144" t="e">
        <f ca="1">FACTURA(ROW(), COLUMN(),Datos!H$9,Datos!H$10,Tarifas!$C63,Datos!H$11,Tarifas!$D63,Datos!H$12,Tarifas!$E63,Datos!H$13,Tarifas!$F63,Datos!H$14,Tarifas!$G63,Tarifas!$L63,Datos!H$17,Datos!H$18,Datos!H$20,Datos!H$21,Datos!H$23,Datos!H$24,Datos!H$26,Datos!H$29,Datos!H$32,Tarifas!$H63,Tarifas!$I63,Tarifas!$J63,Datos!H$16,Tarifas!$K63,Datos!$B$4,Datos!$B$1,Datos!$B$2,Datos!$B$5,Tarifas!$M63,Tarifas!$N63,Tarifas!$O63,Tarifas!$P63,Tarifas!$Q63,Datos!$B$3,Datos!H$5)</f>
        <v>#NAME?</v>
      </c>
      <c r="J61" s="144" t="e">
        <f ca="1">FACTURA(ROW(), COLUMN(),Datos!I$9,Datos!I$10,Tarifas!$C63,Datos!I$11,Tarifas!$D63,Datos!I$12,Tarifas!$E63,Datos!I$13,Tarifas!$F63,Datos!I$14,Tarifas!$G63,Tarifas!$L63,Datos!I$17,Datos!I$18,Datos!I$20,Datos!I$21,Datos!I$23,Datos!I$24,Datos!I$26,Datos!I$29,Datos!I$32,Tarifas!$H63,Tarifas!$I63,Tarifas!$J63,Datos!I$16,Tarifas!$K63,Datos!$B$4,Datos!$B$1,Datos!$B$2,Datos!$B$5,Tarifas!$M63,Tarifas!$N63,Tarifas!$O63,Tarifas!$P63,Tarifas!$Q63,Datos!$B$3,Datos!I$5)</f>
        <v>#NAME?</v>
      </c>
      <c r="K61" s="144" t="e">
        <f ca="1">FACTURA(ROW(), COLUMN(),Datos!J$9,Datos!J$10,Tarifas!$C63,Datos!J$11,Tarifas!$D63,Datos!J$12,Tarifas!$E63,Datos!J$13,Tarifas!$F63,Datos!J$14,Tarifas!$G63,Tarifas!$L63,Datos!J$17,Datos!J$18,Datos!J$20,Datos!J$21,Datos!J$23,Datos!J$24,Datos!J$26,Datos!J$29,Datos!J$32,Tarifas!$H63,Tarifas!$I63,Tarifas!$J63,Datos!J$16,Tarifas!$K63,Datos!$B$4,Datos!$B$1,Datos!$B$2,Datos!$B$5,Tarifas!$M63,Tarifas!$N63,Tarifas!$O63,Tarifas!$P63,Tarifas!$Q63,Datos!$B$3,Datos!J$5)</f>
        <v>#NAME?</v>
      </c>
      <c r="L61" s="144" t="e">
        <f ca="1">FACTURA(ROW(), COLUMN(),Datos!K$9,Datos!K$10,Tarifas!$C63,Datos!K$11,Tarifas!$D63,Datos!K$12,Tarifas!$E63,Datos!K$13,Tarifas!$F63,Datos!K$14,Tarifas!$G63,Tarifas!$L63,Datos!K$17,Datos!K$18,Datos!K$20,Datos!K$21,Datos!K$23,Datos!K$24,Datos!K$26,Datos!K$29,Datos!K$32,Tarifas!$H63,Tarifas!$I63,Tarifas!$J63,Datos!K$16,Tarifas!$K63,Datos!$B$4,Datos!$B$1,Datos!$B$2,Datos!$B$5,Tarifas!$M63,Tarifas!$N63,Tarifas!$O63,Tarifas!$P63,Tarifas!$Q63,Datos!$B$3,Datos!K$5)</f>
        <v>#NAME?</v>
      </c>
      <c r="M61" s="144" t="e">
        <f ca="1">FACTURA(ROW(), COLUMN(),Datos!L$9,Datos!L$10,Tarifas!$C63,Datos!L$11,Tarifas!$D63,Datos!L$12,Tarifas!$E63,Datos!L$13,Tarifas!$F63,Datos!L$14,Tarifas!$G63,Tarifas!$L63,Datos!L$17,Datos!L$18,Datos!L$20,Datos!L$21,Datos!L$23,Datos!L$24,Datos!L$26,Datos!L$29,Datos!L$32,Tarifas!$H63,Tarifas!$I63,Tarifas!$J63,Datos!L$16,Tarifas!$K63,Datos!$B$4,Datos!$B$1,Datos!$B$2,Datos!$B$5,Tarifas!$M63,Tarifas!$N63,Tarifas!$O63,Tarifas!$P63,Tarifas!$Q63,Datos!$B$3,Datos!L$5)</f>
        <v>#NAME?</v>
      </c>
      <c r="N61" s="144" t="e">
        <f ca="1">FACTURA(ROW(), COLUMN(),Datos!M$9,Datos!M$10,Tarifas!$C63,Datos!M$11,Tarifas!$D63,Datos!M$12,Tarifas!$E63,Datos!M$13,Tarifas!$F63,Datos!M$14,Tarifas!$G63,Tarifas!$L63,Datos!M$17,Datos!M$18,Datos!M$20,Datos!M$21,Datos!M$23,Datos!M$24,Datos!M$26,Datos!M$29,Datos!M$32,Tarifas!$H63,Tarifas!$I63,Tarifas!$J63,Datos!M$16,Tarifas!$K63,Datos!$B$4,Datos!$B$1,Datos!$B$2,Datos!$B$5,Tarifas!$M63,Tarifas!$N63,Tarifas!$O63,Tarifas!$P63,Tarifas!$Q63,Datos!$B$3,Datos!M$5)</f>
        <v>#NAME?</v>
      </c>
      <c r="O61" s="144" t="e">
        <f ca="1">FACTURA(ROW(), COLUMN(),Datos!N$9,Datos!N$10,Tarifas!$C63,Datos!N$11,Tarifas!$D63,Datos!N$12,Tarifas!$E63,Datos!N$13,Tarifas!$F63,Datos!N$14,Tarifas!$G63,Tarifas!$L63,Datos!N$17,Datos!N$18,Datos!N$20,Datos!N$21,Datos!N$23,Datos!N$24,Datos!N$26,Datos!N$29,Datos!N$32,Tarifas!$H63,Tarifas!$I63,Tarifas!$J63,Datos!N$16,Tarifas!$K63,Datos!$B$4,Datos!$B$1,Datos!$B$2,Datos!$B$5,Tarifas!$M63,Tarifas!$N63,Tarifas!$O63,Tarifas!$P63,Tarifas!$Q63,Datos!$B$3,Datos!N$5)</f>
        <v>#NAME?</v>
      </c>
      <c r="P61" s="144" t="e">
        <f ca="1">FACTURA(ROW(), COLUMN(),Datos!O$9,Datos!O$10,Tarifas!$C63,Datos!O$11,Tarifas!$D63,Datos!O$12,Tarifas!$E63,Datos!O$13,Tarifas!$F63,Datos!O$14,Tarifas!$G63,Tarifas!$L63,Datos!O$17,Datos!O$18,Datos!O$20,Datos!O$21,Datos!O$23,Datos!O$24,Datos!O$26,Datos!O$29,Datos!O$32,Tarifas!$H63,Tarifas!$I63,Tarifas!$J63,Datos!O$16,Tarifas!$K63,Datos!$B$4,Datos!$B$1,Datos!$B$2,Datos!$B$5,Tarifas!$M63,Tarifas!$N63,Tarifas!$O63,Tarifas!$P63,Tarifas!$Q63,Datos!$B$3,Datos!O$5)</f>
        <v>#NAME?</v>
      </c>
      <c r="Q61" s="88" t="str">
        <f>IF(Tarifas!R63="Sí","Sí","")</f>
        <v/>
      </c>
    </row>
    <row r="62" spans="1:17">
      <c r="A62" s="154" t="str">
        <f>IF(Tarifas!A64="","",Tarifas!A64)</f>
        <v>Som Energia</v>
      </c>
      <c r="B62" s="154" t="str">
        <f>IF(Tarifas!B64="","",Tarifas!B64)</f>
        <v>Tarifa por periodos</v>
      </c>
      <c r="C62" s="197" t="e">
        <f t="shared" ca="1" si="0"/>
        <v>#NAME?</v>
      </c>
      <c r="D62" s="198" t="s">
        <v>639</v>
      </c>
      <c r="E62" s="144" t="e">
        <f ca="1">FACTURA(ROW(), COLUMN(),Datos!D$9,Datos!D$10,Tarifas!$C64,Datos!D$11,Tarifas!$D64,Datos!D$12,Tarifas!$E64,Datos!D$13,Tarifas!$F64,Datos!D$14,Tarifas!$G64,Tarifas!$L64,Datos!D$17,Datos!D$18,Datos!D$20,Datos!D$21,Datos!D$23,Datos!D$24,Datos!D$26,Datos!D$29,Datos!D$32,Tarifas!$H64,Tarifas!$I64,Tarifas!$J64,Datos!D$16,Tarifas!$K64,Datos!$B$4,Datos!$B$1,Datos!$B$2,Datos!$B$5,Tarifas!$M64,Tarifas!$N64,Tarifas!$O64,Tarifas!$P64,Tarifas!$Q64,Datos!$B$3,Datos!D$5)</f>
        <v>#NAME?</v>
      </c>
      <c r="F62" s="144" t="e">
        <f ca="1">FACTURA(ROW(), COLUMN(),Datos!E$9,Datos!E$10,Tarifas!$C64,Datos!E$11,Tarifas!$D64,Datos!E$12,Tarifas!$E64,Datos!E$13,Tarifas!$F64,Datos!E$14,Tarifas!$G64,Tarifas!$L64,Datos!E$17,Datos!E$18,Datos!E$20,Datos!E$21,Datos!E$23,Datos!E$24,Datos!E$26,Datos!E$29,Datos!E$32,Tarifas!$H64,Tarifas!$I64,Tarifas!$J64,Datos!E$16,Tarifas!$K64,Datos!$B$4,Datos!$B$1,Datos!$B$2,Datos!$B$5,Tarifas!$M64,Tarifas!$N64,Tarifas!$O64,Tarifas!$P64,Tarifas!$Q64,Datos!$B$3,Datos!E$5)</f>
        <v>#NAME?</v>
      </c>
      <c r="G62" s="144" t="e">
        <f ca="1">FACTURA(ROW(), COLUMN(),Datos!F$9,Datos!F$10,Tarifas!$C64,Datos!F$11,Tarifas!$D64,Datos!F$12,Tarifas!$E64,Datos!F$13,Tarifas!$F64,Datos!F$14,Tarifas!$G64,Tarifas!$L64,Datos!F$17,Datos!F$18,Datos!F$20,Datos!F$21,Datos!F$23,Datos!F$24,Datos!F$26,Datos!F$29,Datos!F$32,Tarifas!$H64,Tarifas!$I64,Tarifas!$J64,Datos!F$16,Tarifas!$K64,Datos!$B$4,Datos!$B$1,Datos!$B$2,Datos!$B$5,Tarifas!$M64,Tarifas!$N64,Tarifas!$O64,Tarifas!$P64,Tarifas!$Q64,Datos!$B$3,Datos!F$5)</f>
        <v>#NAME?</v>
      </c>
      <c r="H62" s="144" t="e">
        <f ca="1">FACTURA(ROW(), COLUMN(),Datos!G$9,Datos!G$10,Tarifas!$C64,Datos!G$11,Tarifas!$D64,Datos!G$12,Tarifas!$E64,Datos!G$13,Tarifas!$F64,Datos!G$14,Tarifas!$G64,Tarifas!$L64,Datos!G$17,Datos!G$18,Datos!G$20,Datos!G$21,Datos!G$23,Datos!G$24,Datos!G$26,Datos!G$29,Datos!G$32,Tarifas!$H64,Tarifas!$I64,Tarifas!$J64,Datos!G$16,Tarifas!$K64,Datos!$B$4,Datos!$B$1,Datos!$B$2,Datos!$B$5,Tarifas!$M64,Tarifas!$N64,Tarifas!$O64,Tarifas!$P64,Tarifas!$Q64,Datos!$B$3,Datos!G$5)</f>
        <v>#NAME?</v>
      </c>
      <c r="I62" s="144" t="e">
        <f ca="1">FACTURA(ROW(), COLUMN(),Datos!H$9,Datos!H$10,Tarifas!$C64,Datos!H$11,Tarifas!$D64,Datos!H$12,Tarifas!$E64,Datos!H$13,Tarifas!$F64,Datos!H$14,Tarifas!$G64,Tarifas!$L64,Datos!H$17,Datos!H$18,Datos!H$20,Datos!H$21,Datos!H$23,Datos!H$24,Datos!H$26,Datos!H$29,Datos!H$32,Tarifas!$H64,Tarifas!$I64,Tarifas!$J64,Datos!H$16,Tarifas!$K64,Datos!$B$4,Datos!$B$1,Datos!$B$2,Datos!$B$5,Tarifas!$M64,Tarifas!$N64,Tarifas!$O64,Tarifas!$P64,Tarifas!$Q64,Datos!$B$3,Datos!H$5)</f>
        <v>#NAME?</v>
      </c>
      <c r="J62" s="144" t="e">
        <f ca="1">FACTURA(ROW(), COLUMN(),Datos!I$9,Datos!I$10,Tarifas!$C64,Datos!I$11,Tarifas!$D64,Datos!I$12,Tarifas!$E64,Datos!I$13,Tarifas!$F64,Datos!I$14,Tarifas!$G64,Tarifas!$L64,Datos!I$17,Datos!I$18,Datos!I$20,Datos!I$21,Datos!I$23,Datos!I$24,Datos!I$26,Datos!I$29,Datos!I$32,Tarifas!$H64,Tarifas!$I64,Tarifas!$J64,Datos!I$16,Tarifas!$K64,Datos!$B$4,Datos!$B$1,Datos!$B$2,Datos!$B$5,Tarifas!$M64,Tarifas!$N64,Tarifas!$O64,Tarifas!$P64,Tarifas!$Q64,Datos!$B$3,Datos!I$5)</f>
        <v>#NAME?</v>
      </c>
      <c r="K62" s="144" t="e">
        <f ca="1">FACTURA(ROW(), COLUMN(),Datos!J$9,Datos!J$10,Tarifas!$C64,Datos!J$11,Tarifas!$D64,Datos!J$12,Tarifas!$E64,Datos!J$13,Tarifas!$F64,Datos!J$14,Tarifas!$G64,Tarifas!$L64,Datos!J$17,Datos!J$18,Datos!J$20,Datos!J$21,Datos!J$23,Datos!J$24,Datos!J$26,Datos!J$29,Datos!J$32,Tarifas!$H64,Tarifas!$I64,Tarifas!$J64,Datos!J$16,Tarifas!$K64,Datos!$B$4,Datos!$B$1,Datos!$B$2,Datos!$B$5,Tarifas!$M64,Tarifas!$N64,Tarifas!$O64,Tarifas!$P64,Tarifas!$Q64,Datos!$B$3,Datos!J$5)</f>
        <v>#NAME?</v>
      </c>
      <c r="L62" s="144" t="e">
        <f ca="1">FACTURA(ROW(), COLUMN(),Datos!K$9,Datos!K$10,Tarifas!$C64,Datos!K$11,Tarifas!$D64,Datos!K$12,Tarifas!$E64,Datos!K$13,Tarifas!$F64,Datos!K$14,Tarifas!$G64,Tarifas!$L64,Datos!K$17,Datos!K$18,Datos!K$20,Datos!K$21,Datos!K$23,Datos!K$24,Datos!K$26,Datos!K$29,Datos!K$32,Tarifas!$H64,Tarifas!$I64,Tarifas!$J64,Datos!K$16,Tarifas!$K64,Datos!$B$4,Datos!$B$1,Datos!$B$2,Datos!$B$5,Tarifas!$M64,Tarifas!$N64,Tarifas!$O64,Tarifas!$P64,Tarifas!$Q64,Datos!$B$3,Datos!K$5)</f>
        <v>#NAME?</v>
      </c>
      <c r="M62" s="144" t="e">
        <f ca="1">FACTURA(ROW(), COLUMN(),Datos!L$9,Datos!L$10,Tarifas!$C64,Datos!L$11,Tarifas!$D64,Datos!L$12,Tarifas!$E64,Datos!L$13,Tarifas!$F64,Datos!L$14,Tarifas!$G64,Tarifas!$L64,Datos!L$17,Datos!L$18,Datos!L$20,Datos!L$21,Datos!L$23,Datos!L$24,Datos!L$26,Datos!L$29,Datos!L$32,Tarifas!$H64,Tarifas!$I64,Tarifas!$J64,Datos!L$16,Tarifas!$K64,Datos!$B$4,Datos!$B$1,Datos!$B$2,Datos!$B$5,Tarifas!$M64,Tarifas!$N64,Tarifas!$O64,Tarifas!$P64,Tarifas!$Q64,Datos!$B$3,Datos!L$5)</f>
        <v>#NAME?</v>
      </c>
      <c r="N62" s="144" t="e">
        <f ca="1">FACTURA(ROW(), COLUMN(),Datos!M$9,Datos!M$10,Tarifas!$C64,Datos!M$11,Tarifas!$D64,Datos!M$12,Tarifas!$E64,Datos!M$13,Tarifas!$F64,Datos!M$14,Tarifas!$G64,Tarifas!$L64,Datos!M$17,Datos!M$18,Datos!M$20,Datos!M$21,Datos!M$23,Datos!M$24,Datos!M$26,Datos!M$29,Datos!M$32,Tarifas!$H64,Tarifas!$I64,Tarifas!$J64,Datos!M$16,Tarifas!$K64,Datos!$B$4,Datos!$B$1,Datos!$B$2,Datos!$B$5,Tarifas!$M64,Tarifas!$N64,Tarifas!$O64,Tarifas!$P64,Tarifas!$Q64,Datos!$B$3,Datos!M$5)</f>
        <v>#NAME?</v>
      </c>
      <c r="O62" s="144" t="e">
        <f ca="1">FACTURA(ROW(), COLUMN(),Datos!N$9,Datos!N$10,Tarifas!$C64,Datos!N$11,Tarifas!$D64,Datos!N$12,Tarifas!$E64,Datos!N$13,Tarifas!$F64,Datos!N$14,Tarifas!$G64,Tarifas!$L64,Datos!N$17,Datos!N$18,Datos!N$20,Datos!N$21,Datos!N$23,Datos!N$24,Datos!N$26,Datos!N$29,Datos!N$32,Tarifas!$H64,Tarifas!$I64,Tarifas!$J64,Datos!N$16,Tarifas!$K64,Datos!$B$4,Datos!$B$1,Datos!$B$2,Datos!$B$5,Tarifas!$M64,Tarifas!$N64,Tarifas!$O64,Tarifas!$P64,Tarifas!$Q64,Datos!$B$3,Datos!N$5)</f>
        <v>#NAME?</v>
      </c>
      <c r="P62" s="144" t="e">
        <f ca="1">FACTURA(ROW(), COLUMN(),Datos!O$9,Datos!O$10,Tarifas!$C64,Datos!O$11,Tarifas!$D64,Datos!O$12,Tarifas!$E64,Datos!O$13,Tarifas!$F64,Datos!O$14,Tarifas!$G64,Tarifas!$L64,Datos!O$17,Datos!O$18,Datos!O$20,Datos!O$21,Datos!O$23,Datos!O$24,Datos!O$26,Datos!O$29,Datos!O$32,Tarifas!$H64,Tarifas!$I64,Tarifas!$J64,Datos!O$16,Tarifas!$K64,Datos!$B$4,Datos!$B$1,Datos!$B$2,Datos!$B$5,Tarifas!$M64,Tarifas!$N64,Tarifas!$O64,Tarifas!$P64,Tarifas!$Q64,Datos!$B$3,Datos!O$5)</f>
        <v>#NAME?</v>
      </c>
      <c r="Q62" s="88" t="str">
        <f>IF(Tarifas!R64="Sí","Sí","")</f>
        <v>Sí</v>
      </c>
    </row>
    <row r="63" spans="1:17">
      <c r="A63" s="154" t="str">
        <f>IF(Tarifas!A65="","",Tarifas!A65)</f>
        <v>Som Energia</v>
      </c>
      <c r="B63" s="154" t="str">
        <f>IF(Tarifas!B65="","",Tarifas!B65)</f>
        <v>Generation kWh</v>
      </c>
      <c r="C63" s="197" t="e">
        <f t="shared" ca="1" si="0"/>
        <v>#NAME?</v>
      </c>
      <c r="D63" s="198" t="s">
        <v>639</v>
      </c>
      <c r="E63" s="144" t="e">
        <f ca="1">FACTURA(ROW(), COLUMN(),Datos!D$9,Datos!D$10,Tarifas!$C65,Datos!D$11,Tarifas!$D65,Datos!D$12,Tarifas!$E65,Datos!D$13,Tarifas!$F65,Datos!D$14,Tarifas!$G65,Tarifas!$L65,Datos!D$17,Datos!D$18,Datos!D$20,Datos!D$21,Datos!D$23,Datos!D$24,Datos!D$26,Datos!D$29,Datos!D$32,Tarifas!$H65,Tarifas!$I65,Tarifas!$J65,Datos!D$16,Tarifas!$K65,Datos!$B$4,Datos!$B$1,Datos!$B$2,Datos!$B$5,Tarifas!$M65,Tarifas!$N65,Tarifas!$O65,Tarifas!$P65,Tarifas!$Q65,Datos!$B$3,Datos!D$5)</f>
        <v>#NAME?</v>
      </c>
      <c r="F63" s="144" t="e">
        <f ca="1">FACTURA(ROW(), COLUMN(),Datos!E$9,Datos!E$10,Tarifas!$C65,Datos!E$11,Tarifas!$D65,Datos!E$12,Tarifas!$E65,Datos!E$13,Tarifas!$F65,Datos!E$14,Tarifas!$G65,Tarifas!$L65,Datos!E$17,Datos!E$18,Datos!E$20,Datos!E$21,Datos!E$23,Datos!E$24,Datos!E$26,Datos!E$29,Datos!E$32,Tarifas!$H65,Tarifas!$I65,Tarifas!$J65,Datos!E$16,Tarifas!$K65,Datos!$B$4,Datos!$B$1,Datos!$B$2,Datos!$B$5,Tarifas!$M65,Tarifas!$N65,Tarifas!$O65,Tarifas!$P65,Tarifas!$Q65,Datos!$B$3,Datos!E$5)</f>
        <v>#NAME?</v>
      </c>
      <c r="G63" s="144" t="e">
        <f ca="1">FACTURA(ROW(), COLUMN(),Datos!F$9,Datos!F$10,Tarifas!$C65,Datos!F$11,Tarifas!$D65,Datos!F$12,Tarifas!$E65,Datos!F$13,Tarifas!$F65,Datos!F$14,Tarifas!$G65,Tarifas!$L65,Datos!F$17,Datos!F$18,Datos!F$20,Datos!F$21,Datos!F$23,Datos!F$24,Datos!F$26,Datos!F$29,Datos!F$32,Tarifas!$H65,Tarifas!$I65,Tarifas!$J65,Datos!F$16,Tarifas!$K65,Datos!$B$4,Datos!$B$1,Datos!$B$2,Datos!$B$5,Tarifas!$M65,Tarifas!$N65,Tarifas!$O65,Tarifas!$P65,Tarifas!$Q65,Datos!$B$3,Datos!F$5)</f>
        <v>#NAME?</v>
      </c>
      <c r="H63" s="144" t="e">
        <f ca="1">FACTURA(ROW(), COLUMN(),Datos!G$9,Datos!G$10,Tarifas!$C65,Datos!G$11,Tarifas!$D65,Datos!G$12,Tarifas!$E65,Datos!G$13,Tarifas!$F65,Datos!G$14,Tarifas!$G65,Tarifas!$L65,Datos!G$17,Datos!G$18,Datos!G$20,Datos!G$21,Datos!G$23,Datos!G$24,Datos!G$26,Datos!G$29,Datos!G$32,Tarifas!$H65,Tarifas!$I65,Tarifas!$J65,Datos!G$16,Tarifas!$K65,Datos!$B$4,Datos!$B$1,Datos!$B$2,Datos!$B$5,Tarifas!$M65,Tarifas!$N65,Tarifas!$O65,Tarifas!$P65,Tarifas!$Q65,Datos!$B$3,Datos!G$5)</f>
        <v>#NAME?</v>
      </c>
      <c r="I63" s="144" t="e">
        <f ca="1">FACTURA(ROW(), COLUMN(),Datos!H$9,Datos!H$10,Tarifas!$C65,Datos!H$11,Tarifas!$D65,Datos!H$12,Tarifas!$E65,Datos!H$13,Tarifas!$F65,Datos!H$14,Tarifas!$G65,Tarifas!$L65,Datos!H$17,Datos!H$18,Datos!H$20,Datos!H$21,Datos!H$23,Datos!H$24,Datos!H$26,Datos!H$29,Datos!H$32,Tarifas!$H65,Tarifas!$I65,Tarifas!$J65,Datos!H$16,Tarifas!$K65,Datos!$B$4,Datos!$B$1,Datos!$B$2,Datos!$B$5,Tarifas!$M65,Tarifas!$N65,Tarifas!$O65,Tarifas!$P65,Tarifas!$Q65,Datos!$B$3,Datos!H$5)</f>
        <v>#NAME?</v>
      </c>
      <c r="J63" s="144" t="e">
        <f ca="1">FACTURA(ROW(), COLUMN(),Datos!I$9,Datos!I$10,Tarifas!$C65,Datos!I$11,Tarifas!$D65,Datos!I$12,Tarifas!$E65,Datos!I$13,Tarifas!$F65,Datos!I$14,Tarifas!$G65,Tarifas!$L65,Datos!I$17,Datos!I$18,Datos!I$20,Datos!I$21,Datos!I$23,Datos!I$24,Datos!I$26,Datos!I$29,Datos!I$32,Tarifas!$H65,Tarifas!$I65,Tarifas!$J65,Datos!I$16,Tarifas!$K65,Datos!$B$4,Datos!$B$1,Datos!$B$2,Datos!$B$5,Tarifas!$M65,Tarifas!$N65,Tarifas!$O65,Tarifas!$P65,Tarifas!$Q65,Datos!$B$3,Datos!I$5)</f>
        <v>#NAME?</v>
      </c>
      <c r="K63" s="144" t="e">
        <f ca="1">FACTURA(ROW(), COLUMN(),Datos!J$9,Datos!J$10,Tarifas!$C65,Datos!J$11,Tarifas!$D65,Datos!J$12,Tarifas!$E65,Datos!J$13,Tarifas!$F65,Datos!J$14,Tarifas!$G65,Tarifas!$L65,Datos!J$17,Datos!J$18,Datos!J$20,Datos!J$21,Datos!J$23,Datos!J$24,Datos!J$26,Datos!J$29,Datos!J$32,Tarifas!$H65,Tarifas!$I65,Tarifas!$J65,Datos!J$16,Tarifas!$K65,Datos!$B$4,Datos!$B$1,Datos!$B$2,Datos!$B$5,Tarifas!$M65,Tarifas!$N65,Tarifas!$O65,Tarifas!$P65,Tarifas!$Q65,Datos!$B$3,Datos!J$5)</f>
        <v>#NAME?</v>
      </c>
      <c r="L63" s="144" t="e">
        <f ca="1">FACTURA(ROW(), COLUMN(),Datos!K$9,Datos!K$10,Tarifas!$C65,Datos!K$11,Tarifas!$D65,Datos!K$12,Tarifas!$E65,Datos!K$13,Tarifas!$F65,Datos!K$14,Tarifas!$G65,Tarifas!$L65,Datos!K$17,Datos!K$18,Datos!K$20,Datos!K$21,Datos!K$23,Datos!K$24,Datos!K$26,Datos!K$29,Datos!K$32,Tarifas!$H65,Tarifas!$I65,Tarifas!$J65,Datos!K$16,Tarifas!$K65,Datos!$B$4,Datos!$B$1,Datos!$B$2,Datos!$B$5,Tarifas!$M65,Tarifas!$N65,Tarifas!$O65,Tarifas!$P65,Tarifas!$Q65,Datos!$B$3,Datos!K$5)</f>
        <v>#NAME?</v>
      </c>
      <c r="M63" s="144" t="e">
        <f ca="1">FACTURA(ROW(), COLUMN(),Datos!L$9,Datos!L$10,Tarifas!$C65,Datos!L$11,Tarifas!$D65,Datos!L$12,Tarifas!$E65,Datos!L$13,Tarifas!$F65,Datos!L$14,Tarifas!$G65,Tarifas!$L65,Datos!L$17,Datos!L$18,Datos!L$20,Datos!L$21,Datos!L$23,Datos!L$24,Datos!L$26,Datos!L$29,Datos!L$32,Tarifas!$H65,Tarifas!$I65,Tarifas!$J65,Datos!L$16,Tarifas!$K65,Datos!$B$4,Datos!$B$1,Datos!$B$2,Datos!$B$5,Tarifas!$M65,Tarifas!$N65,Tarifas!$O65,Tarifas!$P65,Tarifas!$Q65,Datos!$B$3,Datos!L$5)</f>
        <v>#NAME?</v>
      </c>
      <c r="N63" s="144" t="e">
        <f ca="1">FACTURA(ROW(), COLUMN(),Datos!M$9,Datos!M$10,Tarifas!$C65,Datos!M$11,Tarifas!$D65,Datos!M$12,Tarifas!$E65,Datos!M$13,Tarifas!$F65,Datos!M$14,Tarifas!$G65,Tarifas!$L65,Datos!M$17,Datos!M$18,Datos!M$20,Datos!M$21,Datos!M$23,Datos!M$24,Datos!M$26,Datos!M$29,Datos!M$32,Tarifas!$H65,Tarifas!$I65,Tarifas!$J65,Datos!M$16,Tarifas!$K65,Datos!$B$4,Datos!$B$1,Datos!$B$2,Datos!$B$5,Tarifas!$M65,Tarifas!$N65,Tarifas!$O65,Tarifas!$P65,Tarifas!$Q65,Datos!$B$3,Datos!M$5)</f>
        <v>#NAME?</v>
      </c>
      <c r="O63" s="144" t="e">
        <f ca="1">FACTURA(ROW(), COLUMN(),Datos!N$9,Datos!N$10,Tarifas!$C65,Datos!N$11,Tarifas!$D65,Datos!N$12,Tarifas!$E65,Datos!N$13,Tarifas!$F65,Datos!N$14,Tarifas!$G65,Tarifas!$L65,Datos!N$17,Datos!N$18,Datos!N$20,Datos!N$21,Datos!N$23,Datos!N$24,Datos!N$26,Datos!N$29,Datos!N$32,Tarifas!$H65,Tarifas!$I65,Tarifas!$J65,Datos!N$16,Tarifas!$K65,Datos!$B$4,Datos!$B$1,Datos!$B$2,Datos!$B$5,Tarifas!$M65,Tarifas!$N65,Tarifas!$O65,Tarifas!$P65,Tarifas!$Q65,Datos!$B$3,Datos!N$5)</f>
        <v>#NAME?</v>
      </c>
      <c r="P63" s="144" t="e">
        <f ca="1">FACTURA(ROW(), COLUMN(),Datos!O$9,Datos!O$10,Tarifas!$C65,Datos!O$11,Tarifas!$D65,Datos!O$12,Tarifas!$E65,Datos!O$13,Tarifas!$F65,Datos!O$14,Tarifas!$G65,Tarifas!$L65,Datos!O$17,Datos!O$18,Datos!O$20,Datos!O$21,Datos!O$23,Datos!O$24,Datos!O$26,Datos!O$29,Datos!O$32,Tarifas!$H65,Tarifas!$I65,Tarifas!$J65,Datos!O$16,Tarifas!$K65,Datos!$B$4,Datos!$B$1,Datos!$B$2,Datos!$B$5,Tarifas!$M65,Tarifas!$N65,Tarifas!$O65,Tarifas!$P65,Tarifas!$Q65,Datos!$B$3,Datos!O$5)</f>
        <v>#NAME?</v>
      </c>
      <c r="Q63" s="88" t="str">
        <f>IF(Tarifas!R65="Sí","Sí","")</f>
        <v>Sí</v>
      </c>
    </row>
    <row r="64" spans="1:17">
      <c r="A64" s="154" t="str">
        <f>IF(Tarifas!A66="","",Tarifas!A66)</f>
        <v>Som Energia</v>
      </c>
      <c r="B64" s="154" t="str">
        <f>IF(Tarifas!B66="","",Tarifas!B66)</f>
        <v>30% Tarifa por periodos + 70% GenkWh</v>
      </c>
      <c r="C64" s="197" t="e">
        <f t="shared" ca="1" si="0"/>
        <v>#NAME?</v>
      </c>
      <c r="D64" s="198" t="s">
        <v>639</v>
      </c>
      <c r="E64" s="144" t="e">
        <f ca="1">FACTURA(ROW(), COLUMN(),Datos!D$9,Datos!D$10,Tarifas!$C66,Datos!D$11,Tarifas!$D66,Datos!D$12,Tarifas!$E66,Datos!D$13,Tarifas!$F66,Datos!D$14,Tarifas!$G66,Tarifas!$L66,Datos!D$17,Datos!D$18,Datos!D$20,Datos!D$21,Datos!D$23,Datos!D$24,Datos!D$26,Datos!D$29,Datos!D$32,Tarifas!$H66,Tarifas!$I66,Tarifas!$J66,Datos!D$16,Tarifas!$K66,Datos!$B$4,Datos!$B$1,Datos!$B$2,Datos!$B$5,Tarifas!$M66,Tarifas!$N66,Tarifas!$O66,Tarifas!$P66,Tarifas!$Q66,Datos!$B$3,Datos!D$5)</f>
        <v>#NAME?</v>
      </c>
      <c r="F64" s="144" t="e">
        <f ca="1">FACTURA(ROW(), COLUMN(),Datos!E$9,Datos!E$10,Tarifas!$C66,Datos!E$11,Tarifas!$D66,Datos!E$12,Tarifas!$E66,Datos!E$13,Tarifas!$F66,Datos!E$14,Tarifas!$G66,Tarifas!$L66,Datos!E$17,Datos!E$18,Datos!E$20,Datos!E$21,Datos!E$23,Datos!E$24,Datos!E$26,Datos!E$29,Datos!E$32,Tarifas!$H66,Tarifas!$I66,Tarifas!$J66,Datos!E$16,Tarifas!$K66,Datos!$B$4,Datos!$B$1,Datos!$B$2,Datos!$B$5,Tarifas!$M66,Tarifas!$N66,Tarifas!$O66,Tarifas!$P66,Tarifas!$Q66,Datos!$B$3,Datos!E$5)</f>
        <v>#NAME?</v>
      </c>
      <c r="G64" s="144" t="e">
        <f ca="1">FACTURA(ROW(), COLUMN(),Datos!F$9,Datos!F$10,Tarifas!$C66,Datos!F$11,Tarifas!$D66,Datos!F$12,Tarifas!$E66,Datos!F$13,Tarifas!$F66,Datos!F$14,Tarifas!$G66,Tarifas!$L66,Datos!F$17,Datos!F$18,Datos!F$20,Datos!F$21,Datos!F$23,Datos!F$24,Datos!F$26,Datos!F$29,Datos!F$32,Tarifas!$H66,Tarifas!$I66,Tarifas!$J66,Datos!F$16,Tarifas!$K66,Datos!$B$4,Datos!$B$1,Datos!$B$2,Datos!$B$5,Tarifas!$M66,Tarifas!$N66,Tarifas!$O66,Tarifas!$P66,Tarifas!$Q66,Datos!$B$3,Datos!F$5)</f>
        <v>#NAME?</v>
      </c>
      <c r="H64" s="144" t="e">
        <f ca="1">FACTURA(ROW(), COLUMN(),Datos!G$9,Datos!G$10,Tarifas!$C66,Datos!G$11,Tarifas!$D66,Datos!G$12,Tarifas!$E66,Datos!G$13,Tarifas!$F66,Datos!G$14,Tarifas!$G66,Tarifas!$L66,Datos!G$17,Datos!G$18,Datos!G$20,Datos!G$21,Datos!G$23,Datos!G$24,Datos!G$26,Datos!G$29,Datos!G$32,Tarifas!$H66,Tarifas!$I66,Tarifas!$J66,Datos!G$16,Tarifas!$K66,Datos!$B$4,Datos!$B$1,Datos!$B$2,Datos!$B$5,Tarifas!$M66,Tarifas!$N66,Tarifas!$O66,Tarifas!$P66,Tarifas!$Q66,Datos!$B$3,Datos!G$5)</f>
        <v>#NAME?</v>
      </c>
      <c r="I64" s="144" t="e">
        <f ca="1">FACTURA(ROW(), COLUMN(),Datos!H$9,Datos!H$10,Tarifas!$C66,Datos!H$11,Tarifas!$D66,Datos!H$12,Tarifas!$E66,Datos!H$13,Tarifas!$F66,Datos!H$14,Tarifas!$G66,Tarifas!$L66,Datos!H$17,Datos!H$18,Datos!H$20,Datos!H$21,Datos!H$23,Datos!H$24,Datos!H$26,Datos!H$29,Datos!H$32,Tarifas!$H66,Tarifas!$I66,Tarifas!$J66,Datos!H$16,Tarifas!$K66,Datos!$B$4,Datos!$B$1,Datos!$B$2,Datos!$B$5,Tarifas!$M66,Tarifas!$N66,Tarifas!$O66,Tarifas!$P66,Tarifas!$Q66,Datos!$B$3,Datos!H$5)</f>
        <v>#NAME?</v>
      </c>
      <c r="J64" s="144" t="e">
        <f ca="1">FACTURA(ROW(), COLUMN(),Datos!I$9,Datos!I$10,Tarifas!$C66,Datos!I$11,Tarifas!$D66,Datos!I$12,Tarifas!$E66,Datos!I$13,Tarifas!$F66,Datos!I$14,Tarifas!$G66,Tarifas!$L66,Datos!I$17,Datos!I$18,Datos!I$20,Datos!I$21,Datos!I$23,Datos!I$24,Datos!I$26,Datos!I$29,Datos!I$32,Tarifas!$H66,Tarifas!$I66,Tarifas!$J66,Datos!I$16,Tarifas!$K66,Datos!$B$4,Datos!$B$1,Datos!$B$2,Datos!$B$5,Tarifas!$M66,Tarifas!$N66,Tarifas!$O66,Tarifas!$P66,Tarifas!$Q66,Datos!$B$3,Datos!I$5)</f>
        <v>#NAME?</v>
      </c>
      <c r="K64" s="144" t="e">
        <f ca="1">FACTURA(ROW(), COLUMN(),Datos!J$9,Datos!J$10,Tarifas!$C66,Datos!J$11,Tarifas!$D66,Datos!J$12,Tarifas!$E66,Datos!J$13,Tarifas!$F66,Datos!J$14,Tarifas!$G66,Tarifas!$L66,Datos!J$17,Datos!J$18,Datos!J$20,Datos!J$21,Datos!J$23,Datos!J$24,Datos!J$26,Datos!J$29,Datos!J$32,Tarifas!$H66,Tarifas!$I66,Tarifas!$J66,Datos!J$16,Tarifas!$K66,Datos!$B$4,Datos!$B$1,Datos!$B$2,Datos!$B$5,Tarifas!$M66,Tarifas!$N66,Tarifas!$O66,Tarifas!$P66,Tarifas!$Q66,Datos!$B$3,Datos!J$5)</f>
        <v>#NAME?</v>
      </c>
      <c r="L64" s="144" t="e">
        <f ca="1">FACTURA(ROW(), COLUMN(),Datos!K$9,Datos!K$10,Tarifas!$C66,Datos!K$11,Tarifas!$D66,Datos!K$12,Tarifas!$E66,Datos!K$13,Tarifas!$F66,Datos!K$14,Tarifas!$G66,Tarifas!$L66,Datos!K$17,Datos!K$18,Datos!K$20,Datos!K$21,Datos!K$23,Datos!K$24,Datos!K$26,Datos!K$29,Datos!K$32,Tarifas!$H66,Tarifas!$I66,Tarifas!$J66,Datos!K$16,Tarifas!$K66,Datos!$B$4,Datos!$B$1,Datos!$B$2,Datos!$B$5,Tarifas!$M66,Tarifas!$N66,Tarifas!$O66,Tarifas!$P66,Tarifas!$Q66,Datos!$B$3,Datos!K$5)</f>
        <v>#NAME?</v>
      </c>
      <c r="M64" s="144" t="e">
        <f ca="1">FACTURA(ROW(), COLUMN(),Datos!L$9,Datos!L$10,Tarifas!$C66,Datos!L$11,Tarifas!$D66,Datos!L$12,Tarifas!$E66,Datos!L$13,Tarifas!$F66,Datos!L$14,Tarifas!$G66,Tarifas!$L66,Datos!L$17,Datos!L$18,Datos!L$20,Datos!L$21,Datos!L$23,Datos!L$24,Datos!L$26,Datos!L$29,Datos!L$32,Tarifas!$H66,Tarifas!$I66,Tarifas!$J66,Datos!L$16,Tarifas!$K66,Datos!$B$4,Datos!$B$1,Datos!$B$2,Datos!$B$5,Tarifas!$M66,Tarifas!$N66,Tarifas!$O66,Tarifas!$P66,Tarifas!$Q66,Datos!$B$3,Datos!L$5)</f>
        <v>#NAME?</v>
      </c>
      <c r="N64" s="144" t="e">
        <f ca="1">FACTURA(ROW(), COLUMN(),Datos!M$9,Datos!M$10,Tarifas!$C66,Datos!M$11,Tarifas!$D66,Datos!M$12,Tarifas!$E66,Datos!M$13,Tarifas!$F66,Datos!M$14,Tarifas!$G66,Tarifas!$L66,Datos!M$17,Datos!M$18,Datos!M$20,Datos!M$21,Datos!M$23,Datos!M$24,Datos!M$26,Datos!M$29,Datos!M$32,Tarifas!$H66,Tarifas!$I66,Tarifas!$J66,Datos!M$16,Tarifas!$K66,Datos!$B$4,Datos!$B$1,Datos!$B$2,Datos!$B$5,Tarifas!$M66,Tarifas!$N66,Tarifas!$O66,Tarifas!$P66,Tarifas!$Q66,Datos!$B$3,Datos!M$5)</f>
        <v>#NAME?</v>
      </c>
      <c r="O64" s="144" t="e">
        <f ca="1">FACTURA(ROW(), COLUMN(),Datos!N$9,Datos!N$10,Tarifas!$C66,Datos!N$11,Tarifas!$D66,Datos!N$12,Tarifas!$E66,Datos!N$13,Tarifas!$F66,Datos!N$14,Tarifas!$G66,Tarifas!$L66,Datos!N$17,Datos!N$18,Datos!N$20,Datos!N$21,Datos!N$23,Datos!N$24,Datos!N$26,Datos!N$29,Datos!N$32,Tarifas!$H66,Tarifas!$I66,Tarifas!$J66,Datos!N$16,Tarifas!$K66,Datos!$B$4,Datos!$B$1,Datos!$B$2,Datos!$B$5,Tarifas!$M66,Tarifas!$N66,Tarifas!$O66,Tarifas!$P66,Tarifas!$Q66,Datos!$B$3,Datos!N$5)</f>
        <v>#NAME?</v>
      </c>
      <c r="P64" s="144" t="e">
        <f ca="1">FACTURA(ROW(), COLUMN(),Datos!O$9,Datos!O$10,Tarifas!$C66,Datos!O$11,Tarifas!$D66,Datos!O$12,Tarifas!$E66,Datos!O$13,Tarifas!$F66,Datos!O$14,Tarifas!$G66,Tarifas!$L66,Datos!O$17,Datos!O$18,Datos!O$20,Datos!O$21,Datos!O$23,Datos!O$24,Datos!O$26,Datos!O$29,Datos!O$32,Tarifas!$H66,Tarifas!$I66,Tarifas!$J66,Datos!O$16,Tarifas!$K66,Datos!$B$4,Datos!$B$1,Datos!$B$2,Datos!$B$5,Tarifas!$M66,Tarifas!$N66,Tarifas!$O66,Tarifas!$P66,Tarifas!$Q66,Datos!$B$3,Datos!O$5)</f>
        <v>#NAME?</v>
      </c>
      <c r="Q64" s="88" t="str">
        <f>IF(Tarifas!R66="Sí","Sí","")</f>
        <v>Sí</v>
      </c>
    </row>
    <row r="65" spans="1:17">
      <c r="A65" s="154" t="str">
        <f>IF(Tarifas!A67="","",Tarifas!A67)</f>
        <v>Sweno (El Corte Inglés)</v>
      </c>
      <c r="B65" s="154" t="str">
        <f>IF(Tarifas!B67="","",Tarifas!B67)</f>
        <v>Tarifa Despreocúpate</v>
      </c>
      <c r="C65" s="197" t="e">
        <f t="shared" ca="1" si="0"/>
        <v>#NAME?</v>
      </c>
      <c r="D65" s="198" t="s">
        <v>639</v>
      </c>
      <c r="E65" s="144" t="e">
        <f ca="1">FACTURA(ROW(), COLUMN(),Datos!D$9,Datos!D$10,Tarifas!$C67,Datos!D$11,Tarifas!$D67,Datos!D$12,Tarifas!$E67,Datos!D$13,Tarifas!$F67,Datos!D$14,Tarifas!$G67,Tarifas!$L67,Datos!D$17,Datos!D$18,Datos!D$20,Datos!D$21,Datos!D$23,Datos!D$24,Datos!D$26,Datos!D$29,Datos!D$32,Tarifas!$H67,Tarifas!$I67,Tarifas!$J67,Datos!D$16,Tarifas!$K67,Datos!$B$4,Datos!$B$1,Datos!$B$2,Datos!$B$5,Tarifas!$M67,Tarifas!$N67,Tarifas!$O67,Tarifas!$P67,Tarifas!$Q67,Datos!$B$3,Datos!D$5)</f>
        <v>#NAME?</v>
      </c>
      <c r="F65" s="144" t="e">
        <f ca="1">FACTURA(ROW(), COLUMN(),Datos!E$9,Datos!E$10,Tarifas!$C67,Datos!E$11,Tarifas!$D67,Datos!E$12,Tarifas!$E67,Datos!E$13,Tarifas!$F67,Datos!E$14,Tarifas!$G67,Tarifas!$L67,Datos!E$17,Datos!E$18,Datos!E$20,Datos!E$21,Datos!E$23,Datos!E$24,Datos!E$26,Datos!E$29,Datos!E$32,Tarifas!$H67,Tarifas!$I67,Tarifas!$J67,Datos!E$16,Tarifas!$K67,Datos!$B$4,Datos!$B$1,Datos!$B$2,Datos!$B$5,Tarifas!$M67,Tarifas!$N67,Tarifas!$O67,Tarifas!$P67,Tarifas!$Q67,Datos!$B$3,Datos!E$5)</f>
        <v>#NAME?</v>
      </c>
      <c r="G65" s="144" t="e">
        <f ca="1">FACTURA(ROW(), COLUMN(),Datos!F$9,Datos!F$10,Tarifas!$C67,Datos!F$11,Tarifas!$D67,Datos!F$12,Tarifas!$E67,Datos!F$13,Tarifas!$F67,Datos!F$14,Tarifas!$G67,Tarifas!$L67,Datos!F$17,Datos!F$18,Datos!F$20,Datos!F$21,Datos!F$23,Datos!F$24,Datos!F$26,Datos!F$29,Datos!F$32,Tarifas!$H67,Tarifas!$I67,Tarifas!$J67,Datos!F$16,Tarifas!$K67,Datos!$B$4,Datos!$B$1,Datos!$B$2,Datos!$B$5,Tarifas!$M67,Tarifas!$N67,Tarifas!$O67,Tarifas!$P67,Tarifas!$Q67,Datos!$B$3,Datos!F$5)</f>
        <v>#NAME?</v>
      </c>
      <c r="H65" s="144" t="e">
        <f ca="1">FACTURA(ROW(), COLUMN(),Datos!G$9,Datos!G$10,Tarifas!$C67,Datos!G$11,Tarifas!$D67,Datos!G$12,Tarifas!$E67,Datos!G$13,Tarifas!$F67,Datos!G$14,Tarifas!$G67,Tarifas!$L67,Datos!G$17,Datos!G$18,Datos!G$20,Datos!G$21,Datos!G$23,Datos!G$24,Datos!G$26,Datos!G$29,Datos!G$32,Tarifas!$H67,Tarifas!$I67,Tarifas!$J67,Datos!G$16,Tarifas!$K67,Datos!$B$4,Datos!$B$1,Datos!$B$2,Datos!$B$5,Tarifas!$M67,Tarifas!$N67,Tarifas!$O67,Tarifas!$P67,Tarifas!$Q67,Datos!$B$3,Datos!G$5)</f>
        <v>#NAME?</v>
      </c>
      <c r="I65" s="144" t="e">
        <f ca="1">FACTURA(ROW(), COLUMN(),Datos!H$9,Datos!H$10,Tarifas!$C67,Datos!H$11,Tarifas!$D67,Datos!H$12,Tarifas!$E67,Datos!H$13,Tarifas!$F67,Datos!H$14,Tarifas!$G67,Tarifas!$L67,Datos!H$17,Datos!H$18,Datos!H$20,Datos!H$21,Datos!H$23,Datos!H$24,Datos!H$26,Datos!H$29,Datos!H$32,Tarifas!$H67,Tarifas!$I67,Tarifas!$J67,Datos!H$16,Tarifas!$K67,Datos!$B$4,Datos!$B$1,Datos!$B$2,Datos!$B$5,Tarifas!$M67,Tarifas!$N67,Tarifas!$O67,Tarifas!$P67,Tarifas!$Q67,Datos!$B$3,Datos!H$5)</f>
        <v>#NAME?</v>
      </c>
      <c r="J65" s="144" t="e">
        <f ca="1">FACTURA(ROW(), COLUMN(),Datos!I$9,Datos!I$10,Tarifas!$C67,Datos!I$11,Tarifas!$D67,Datos!I$12,Tarifas!$E67,Datos!I$13,Tarifas!$F67,Datos!I$14,Tarifas!$G67,Tarifas!$L67,Datos!I$17,Datos!I$18,Datos!I$20,Datos!I$21,Datos!I$23,Datos!I$24,Datos!I$26,Datos!I$29,Datos!I$32,Tarifas!$H67,Tarifas!$I67,Tarifas!$J67,Datos!I$16,Tarifas!$K67,Datos!$B$4,Datos!$B$1,Datos!$B$2,Datos!$B$5,Tarifas!$M67,Tarifas!$N67,Tarifas!$O67,Tarifas!$P67,Tarifas!$Q67,Datos!$B$3,Datos!I$5)</f>
        <v>#NAME?</v>
      </c>
      <c r="K65" s="144" t="e">
        <f ca="1">FACTURA(ROW(), COLUMN(),Datos!J$9,Datos!J$10,Tarifas!$C67,Datos!J$11,Tarifas!$D67,Datos!J$12,Tarifas!$E67,Datos!J$13,Tarifas!$F67,Datos!J$14,Tarifas!$G67,Tarifas!$L67,Datos!J$17,Datos!J$18,Datos!J$20,Datos!J$21,Datos!J$23,Datos!J$24,Datos!J$26,Datos!J$29,Datos!J$32,Tarifas!$H67,Tarifas!$I67,Tarifas!$J67,Datos!J$16,Tarifas!$K67,Datos!$B$4,Datos!$B$1,Datos!$B$2,Datos!$B$5,Tarifas!$M67,Tarifas!$N67,Tarifas!$O67,Tarifas!$P67,Tarifas!$Q67,Datos!$B$3,Datos!J$5)</f>
        <v>#NAME?</v>
      </c>
      <c r="L65" s="144" t="e">
        <f ca="1">FACTURA(ROW(), COLUMN(),Datos!K$9,Datos!K$10,Tarifas!$C67,Datos!K$11,Tarifas!$D67,Datos!K$12,Tarifas!$E67,Datos!K$13,Tarifas!$F67,Datos!K$14,Tarifas!$G67,Tarifas!$L67,Datos!K$17,Datos!K$18,Datos!K$20,Datos!K$21,Datos!K$23,Datos!K$24,Datos!K$26,Datos!K$29,Datos!K$32,Tarifas!$H67,Tarifas!$I67,Tarifas!$J67,Datos!K$16,Tarifas!$K67,Datos!$B$4,Datos!$B$1,Datos!$B$2,Datos!$B$5,Tarifas!$M67,Tarifas!$N67,Tarifas!$O67,Tarifas!$P67,Tarifas!$Q67,Datos!$B$3,Datos!K$5)</f>
        <v>#NAME?</v>
      </c>
      <c r="M65" s="144" t="e">
        <f ca="1">FACTURA(ROW(), COLUMN(),Datos!L$9,Datos!L$10,Tarifas!$C67,Datos!L$11,Tarifas!$D67,Datos!L$12,Tarifas!$E67,Datos!L$13,Tarifas!$F67,Datos!L$14,Tarifas!$G67,Tarifas!$L67,Datos!L$17,Datos!L$18,Datos!L$20,Datos!L$21,Datos!L$23,Datos!L$24,Datos!L$26,Datos!L$29,Datos!L$32,Tarifas!$H67,Tarifas!$I67,Tarifas!$J67,Datos!L$16,Tarifas!$K67,Datos!$B$4,Datos!$B$1,Datos!$B$2,Datos!$B$5,Tarifas!$M67,Tarifas!$N67,Tarifas!$O67,Tarifas!$P67,Tarifas!$Q67,Datos!$B$3,Datos!L$5)</f>
        <v>#NAME?</v>
      </c>
      <c r="N65" s="144" t="e">
        <f ca="1">FACTURA(ROW(), COLUMN(),Datos!M$9,Datos!M$10,Tarifas!$C67,Datos!M$11,Tarifas!$D67,Datos!M$12,Tarifas!$E67,Datos!M$13,Tarifas!$F67,Datos!M$14,Tarifas!$G67,Tarifas!$L67,Datos!M$17,Datos!M$18,Datos!M$20,Datos!M$21,Datos!M$23,Datos!M$24,Datos!M$26,Datos!M$29,Datos!M$32,Tarifas!$H67,Tarifas!$I67,Tarifas!$J67,Datos!M$16,Tarifas!$K67,Datos!$B$4,Datos!$B$1,Datos!$B$2,Datos!$B$5,Tarifas!$M67,Tarifas!$N67,Tarifas!$O67,Tarifas!$P67,Tarifas!$Q67,Datos!$B$3,Datos!M$5)</f>
        <v>#NAME?</v>
      </c>
      <c r="O65" s="144" t="e">
        <f ca="1">FACTURA(ROW(), COLUMN(),Datos!N$9,Datos!N$10,Tarifas!$C67,Datos!N$11,Tarifas!$D67,Datos!N$12,Tarifas!$E67,Datos!N$13,Tarifas!$F67,Datos!N$14,Tarifas!$G67,Tarifas!$L67,Datos!N$17,Datos!N$18,Datos!N$20,Datos!N$21,Datos!N$23,Datos!N$24,Datos!N$26,Datos!N$29,Datos!N$32,Tarifas!$H67,Tarifas!$I67,Tarifas!$J67,Datos!N$16,Tarifas!$K67,Datos!$B$4,Datos!$B$1,Datos!$B$2,Datos!$B$5,Tarifas!$M67,Tarifas!$N67,Tarifas!$O67,Tarifas!$P67,Tarifas!$Q67,Datos!$B$3,Datos!N$5)</f>
        <v>#NAME?</v>
      </c>
      <c r="P65" s="144" t="e">
        <f ca="1">FACTURA(ROW(), COLUMN(),Datos!O$9,Datos!O$10,Tarifas!$C67,Datos!O$11,Tarifas!$D67,Datos!O$12,Tarifas!$E67,Datos!O$13,Tarifas!$F67,Datos!O$14,Tarifas!$G67,Tarifas!$L67,Datos!O$17,Datos!O$18,Datos!O$20,Datos!O$21,Datos!O$23,Datos!O$24,Datos!O$26,Datos!O$29,Datos!O$32,Tarifas!$H67,Tarifas!$I67,Tarifas!$J67,Datos!O$16,Tarifas!$K67,Datos!$B$4,Datos!$B$1,Datos!$B$2,Datos!$B$5,Tarifas!$M67,Tarifas!$N67,Tarifas!$O67,Tarifas!$P67,Tarifas!$Q67,Datos!$B$3,Datos!O$5)</f>
        <v>#NAME?</v>
      </c>
      <c r="Q65" s="88" t="str">
        <f>IF(Tarifas!R67="Sí","Sí","")</f>
        <v/>
      </c>
    </row>
    <row r="66" spans="1:17">
      <c r="A66" s="154" t="str">
        <f>IF(Tarifas!A68="","",Tarifas!A68)</f>
        <v>Sweno (El Corte Inglés)</v>
      </c>
      <c r="B66" s="154" t="str">
        <f>IF(Tarifas!B68="","",Tarifas!B68)</f>
        <v>Tarifa Benefíciate</v>
      </c>
      <c r="C66" s="197" t="e">
        <f t="shared" ca="1" si="0"/>
        <v>#NAME?</v>
      </c>
      <c r="D66" s="198" t="s">
        <v>639</v>
      </c>
      <c r="E66" s="144" t="e">
        <f ca="1">FACTURA(ROW(), COLUMN(),Datos!D$9,Datos!D$10,Tarifas!$C68,Datos!D$11,Tarifas!$D68,Datos!D$12,Tarifas!$E68,Datos!D$13,Tarifas!$F68,Datos!D$14,Tarifas!$G68,Tarifas!$L68,Datos!D$17,Datos!D$18,Datos!D$20,Datos!D$21,Datos!D$23,Datos!D$24,Datos!D$26,Datos!D$29,Datos!D$32,Tarifas!$H68,Tarifas!$I68,Tarifas!$J68,Datos!D$16,Tarifas!$K68,Datos!$B$4,Datos!$B$1,Datos!$B$2,Datos!$B$5,Tarifas!$M68,Tarifas!$N68,Tarifas!$O68,Tarifas!$P68,Tarifas!$Q68,Datos!$B$3,Datos!D$5)</f>
        <v>#NAME?</v>
      </c>
      <c r="F66" s="144" t="e">
        <f ca="1">FACTURA(ROW(), COLUMN(),Datos!E$9,Datos!E$10,Tarifas!$C68,Datos!E$11,Tarifas!$D68,Datos!E$12,Tarifas!$E68,Datos!E$13,Tarifas!$F68,Datos!E$14,Tarifas!$G68,Tarifas!$L68,Datos!E$17,Datos!E$18,Datos!E$20,Datos!E$21,Datos!E$23,Datos!E$24,Datos!E$26,Datos!E$29,Datos!E$32,Tarifas!$H68,Tarifas!$I68,Tarifas!$J68,Datos!E$16,Tarifas!$K68,Datos!$B$4,Datos!$B$1,Datos!$B$2,Datos!$B$5,Tarifas!$M68,Tarifas!$N68,Tarifas!$O68,Tarifas!$P68,Tarifas!$Q68,Datos!$B$3,Datos!E$5)</f>
        <v>#NAME?</v>
      </c>
      <c r="G66" s="144" t="e">
        <f ca="1">FACTURA(ROW(), COLUMN(),Datos!F$9,Datos!F$10,Tarifas!$C68,Datos!F$11,Tarifas!$D68,Datos!F$12,Tarifas!$E68,Datos!F$13,Tarifas!$F68,Datos!F$14,Tarifas!$G68,Tarifas!$L68,Datos!F$17,Datos!F$18,Datos!F$20,Datos!F$21,Datos!F$23,Datos!F$24,Datos!F$26,Datos!F$29,Datos!F$32,Tarifas!$H68,Tarifas!$I68,Tarifas!$J68,Datos!F$16,Tarifas!$K68,Datos!$B$4,Datos!$B$1,Datos!$B$2,Datos!$B$5,Tarifas!$M68,Tarifas!$N68,Tarifas!$O68,Tarifas!$P68,Tarifas!$Q68,Datos!$B$3,Datos!F$5)</f>
        <v>#NAME?</v>
      </c>
      <c r="H66" s="144" t="e">
        <f ca="1">FACTURA(ROW(), COLUMN(),Datos!G$9,Datos!G$10,Tarifas!$C68,Datos!G$11,Tarifas!$D68,Datos!G$12,Tarifas!$E68,Datos!G$13,Tarifas!$F68,Datos!G$14,Tarifas!$G68,Tarifas!$L68,Datos!G$17,Datos!G$18,Datos!G$20,Datos!G$21,Datos!G$23,Datos!G$24,Datos!G$26,Datos!G$29,Datos!G$32,Tarifas!$H68,Tarifas!$I68,Tarifas!$J68,Datos!G$16,Tarifas!$K68,Datos!$B$4,Datos!$B$1,Datos!$B$2,Datos!$B$5,Tarifas!$M68,Tarifas!$N68,Tarifas!$O68,Tarifas!$P68,Tarifas!$Q68,Datos!$B$3,Datos!G$5)</f>
        <v>#NAME?</v>
      </c>
      <c r="I66" s="144" t="e">
        <f ca="1">FACTURA(ROW(), COLUMN(),Datos!H$9,Datos!H$10,Tarifas!$C68,Datos!H$11,Tarifas!$D68,Datos!H$12,Tarifas!$E68,Datos!H$13,Tarifas!$F68,Datos!H$14,Tarifas!$G68,Tarifas!$L68,Datos!H$17,Datos!H$18,Datos!H$20,Datos!H$21,Datos!H$23,Datos!H$24,Datos!H$26,Datos!H$29,Datos!H$32,Tarifas!$H68,Tarifas!$I68,Tarifas!$J68,Datos!H$16,Tarifas!$K68,Datos!$B$4,Datos!$B$1,Datos!$B$2,Datos!$B$5,Tarifas!$M68,Tarifas!$N68,Tarifas!$O68,Tarifas!$P68,Tarifas!$Q68,Datos!$B$3,Datos!H$5)</f>
        <v>#NAME?</v>
      </c>
      <c r="J66" s="144" t="e">
        <f ca="1">FACTURA(ROW(), COLUMN(),Datos!I$9,Datos!I$10,Tarifas!$C68,Datos!I$11,Tarifas!$D68,Datos!I$12,Tarifas!$E68,Datos!I$13,Tarifas!$F68,Datos!I$14,Tarifas!$G68,Tarifas!$L68,Datos!I$17,Datos!I$18,Datos!I$20,Datos!I$21,Datos!I$23,Datos!I$24,Datos!I$26,Datos!I$29,Datos!I$32,Tarifas!$H68,Tarifas!$I68,Tarifas!$J68,Datos!I$16,Tarifas!$K68,Datos!$B$4,Datos!$B$1,Datos!$B$2,Datos!$B$5,Tarifas!$M68,Tarifas!$N68,Tarifas!$O68,Tarifas!$P68,Tarifas!$Q68,Datos!$B$3,Datos!I$5)</f>
        <v>#NAME?</v>
      </c>
      <c r="K66" s="144" t="e">
        <f ca="1">FACTURA(ROW(), COLUMN(),Datos!J$9,Datos!J$10,Tarifas!$C68,Datos!J$11,Tarifas!$D68,Datos!J$12,Tarifas!$E68,Datos!J$13,Tarifas!$F68,Datos!J$14,Tarifas!$G68,Tarifas!$L68,Datos!J$17,Datos!J$18,Datos!J$20,Datos!J$21,Datos!J$23,Datos!J$24,Datos!J$26,Datos!J$29,Datos!J$32,Tarifas!$H68,Tarifas!$I68,Tarifas!$J68,Datos!J$16,Tarifas!$K68,Datos!$B$4,Datos!$B$1,Datos!$B$2,Datos!$B$5,Tarifas!$M68,Tarifas!$N68,Tarifas!$O68,Tarifas!$P68,Tarifas!$Q68,Datos!$B$3,Datos!J$5)</f>
        <v>#NAME?</v>
      </c>
      <c r="L66" s="144" t="e">
        <f ca="1">FACTURA(ROW(), COLUMN(),Datos!K$9,Datos!K$10,Tarifas!$C68,Datos!K$11,Tarifas!$D68,Datos!K$12,Tarifas!$E68,Datos!K$13,Tarifas!$F68,Datos!K$14,Tarifas!$G68,Tarifas!$L68,Datos!K$17,Datos!K$18,Datos!K$20,Datos!K$21,Datos!K$23,Datos!K$24,Datos!K$26,Datos!K$29,Datos!K$32,Tarifas!$H68,Tarifas!$I68,Tarifas!$J68,Datos!K$16,Tarifas!$K68,Datos!$B$4,Datos!$B$1,Datos!$B$2,Datos!$B$5,Tarifas!$M68,Tarifas!$N68,Tarifas!$O68,Tarifas!$P68,Tarifas!$Q68,Datos!$B$3,Datos!K$5)</f>
        <v>#NAME?</v>
      </c>
      <c r="M66" s="144" t="e">
        <f ca="1">FACTURA(ROW(), COLUMN(),Datos!L$9,Datos!L$10,Tarifas!$C68,Datos!L$11,Tarifas!$D68,Datos!L$12,Tarifas!$E68,Datos!L$13,Tarifas!$F68,Datos!L$14,Tarifas!$G68,Tarifas!$L68,Datos!L$17,Datos!L$18,Datos!L$20,Datos!L$21,Datos!L$23,Datos!L$24,Datos!L$26,Datos!L$29,Datos!L$32,Tarifas!$H68,Tarifas!$I68,Tarifas!$J68,Datos!L$16,Tarifas!$K68,Datos!$B$4,Datos!$B$1,Datos!$B$2,Datos!$B$5,Tarifas!$M68,Tarifas!$N68,Tarifas!$O68,Tarifas!$P68,Tarifas!$Q68,Datos!$B$3,Datos!L$5)</f>
        <v>#NAME?</v>
      </c>
      <c r="N66" s="144" t="e">
        <f ca="1">FACTURA(ROW(), COLUMN(),Datos!M$9,Datos!M$10,Tarifas!$C68,Datos!M$11,Tarifas!$D68,Datos!M$12,Tarifas!$E68,Datos!M$13,Tarifas!$F68,Datos!M$14,Tarifas!$G68,Tarifas!$L68,Datos!M$17,Datos!M$18,Datos!M$20,Datos!M$21,Datos!M$23,Datos!M$24,Datos!M$26,Datos!M$29,Datos!M$32,Tarifas!$H68,Tarifas!$I68,Tarifas!$J68,Datos!M$16,Tarifas!$K68,Datos!$B$4,Datos!$B$1,Datos!$B$2,Datos!$B$5,Tarifas!$M68,Tarifas!$N68,Tarifas!$O68,Tarifas!$P68,Tarifas!$Q68,Datos!$B$3,Datos!M$5)</f>
        <v>#NAME?</v>
      </c>
      <c r="O66" s="144" t="e">
        <f ca="1">FACTURA(ROW(), COLUMN(),Datos!N$9,Datos!N$10,Tarifas!$C68,Datos!N$11,Tarifas!$D68,Datos!N$12,Tarifas!$E68,Datos!N$13,Tarifas!$F68,Datos!N$14,Tarifas!$G68,Tarifas!$L68,Datos!N$17,Datos!N$18,Datos!N$20,Datos!N$21,Datos!N$23,Datos!N$24,Datos!N$26,Datos!N$29,Datos!N$32,Tarifas!$H68,Tarifas!$I68,Tarifas!$J68,Datos!N$16,Tarifas!$K68,Datos!$B$4,Datos!$B$1,Datos!$B$2,Datos!$B$5,Tarifas!$M68,Tarifas!$N68,Tarifas!$O68,Tarifas!$P68,Tarifas!$Q68,Datos!$B$3,Datos!N$5)</f>
        <v>#NAME?</v>
      </c>
      <c r="P66" s="144" t="e">
        <f ca="1">FACTURA(ROW(), COLUMN(),Datos!O$9,Datos!O$10,Tarifas!$C68,Datos!O$11,Tarifas!$D68,Datos!O$12,Tarifas!$E68,Datos!O$13,Tarifas!$F68,Datos!O$14,Tarifas!$G68,Tarifas!$L68,Datos!O$17,Datos!O$18,Datos!O$20,Datos!O$21,Datos!O$23,Datos!O$24,Datos!O$26,Datos!O$29,Datos!O$32,Tarifas!$H68,Tarifas!$I68,Tarifas!$J68,Datos!O$16,Tarifas!$K68,Datos!$B$4,Datos!$B$1,Datos!$B$2,Datos!$B$5,Tarifas!$M68,Tarifas!$N68,Tarifas!$O68,Tarifas!$P68,Tarifas!$Q68,Datos!$B$3,Datos!O$5)</f>
        <v>#NAME?</v>
      </c>
      <c r="Q66" s="88" t="str">
        <f>IF(Tarifas!R68="Sí","Sí","")</f>
        <v/>
      </c>
    </row>
    <row r="67" spans="1:17">
      <c r="A67" s="154" t="str">
        <f>IF(Tarifas!A69="","",Tarifas!A69)</f>
        <v>TotalEnergies</v>
      </c>
      <c r="B67" s="154" t="str">
        <f>IF(Tarifas!B69="","",Tarifas!B69)</f>
        <v>a Tu Aire luz Siempre</v>
      </c>
      <c r="C67" s="197" t="e">
        <f t="shared" ca="1" si="0"/>
        <v>#NAME?</v>
      </c>
      <c r="D67" s="198" t="s">
        <v>639</v>
      </c>
      <c r="E67" s="144" t="e">
        <f ca="1">FACTURA(ROW(), COLUMN(),Datos!D$9,Datos!D$10,Tarifas!$C69,Datos!D$11,Tarifas!$D69,Datos!D$12,Tarifas!$E69,Datos!D$13,Tarifas!$F69,Datos!D$14,Tarifas!$G69,Tarifas!$L69,Datos!D$17,Datos!D$18,Datos!D$20,Datos!D$21,Datos!D$23,Datos!D$24,Datos!D$26,Datos!D$29,Datos!D$32,Tarifas!$H69,Tarifas!$I69,Tarifas!$J69,Datos!D$16,Tarifas!$K69,Datos!$B$4,Datos!$B$1,Datos!$B$2,Datos!$B$5,Tarifas!$M69,Tarifas!$N69,Tarifas!$O69,Tarifas!$P69,Tarifas!$Q69,Datos!$B$3,Datos!D$5)</f>
        <v>#NAME?</v>
      </c>
      <c r="F67" s="144" t="e">
        <f ca="1">FACTURA(ROW(), COLUMN(),Datos!E$9,Datos!E$10,Tarifas!$C69,Datos!E$11,Tarifas!$D69,Datos!E$12,Tarifas!$E69,Datos!E$13,Tarifas!$F69,Datos!E$14,Tarifas!$G69,Tarifas!$L69,Datos!E$17,Datos!E$18,Datos!E$20,Datos!E$21,Datos!E$23,Datos!E$24,Datos!E$26,Datos!E$29,Datos!E$32,Tarifas!$H69,Tarifas!$I69,Tarifas!$J69,Datos!E$16,Tarifas!$K69,Datos!$B$4,Datos!$B$1,Datos!$B$2,Datos!$B$5,Tarifas!$M69,Tarifas!$N69,Tarifas!$O69,Tarifas!$P69,Tarifas!$Q69,Datos!$B$3,Datos!E$5)</f>
        <v>#NAME?</v>
      </c>
      <c r="G67" s="144" t="e">
        <f ca="1">FACTURA(ROW(), COLUMN(),Datos!F$9,Datos!F$10,Tarifas!$C69,Datos!F$11,Tarifas!$D69,Datos!F$12,Tarifas!$E69,Datos!F$13,Tarifas!$F69,Datos!F$14,Tarifas!$G69,Tarifas!$L69,Datos!F$17,Datos!F$18,Datos!F$20,Datos!F$21,Datos!F$23,Datos!F$24,Datos!F$26,Datos!F$29,Datos!F$32,Tarifas!$H69,Tarifas!$I69,Tarifas!$J69,Datos!F$16,Tarifas!$K69,Datos!$B$4,Datos!$B$1,Datos!$B$2,Datos!$B$5,Tarifas!$M69,Tarifas!$N69,Tarifas!$O69,Tarifas!$P69,Tarifas!$Q69,Datos!$B$3,Datos!F$5)</f>
        <v>#NAME?</v>
      </c>
      <c r="H67" s="144" t="e">
        <f ca="1">FACTURA(ROW(), COLUMN(),Datos!G$9,Datos!G$10,Tarifas!$C69,Datos!G$11,Tarifas!$D69,Datos!G$12,Tarifas!$E69,Datos!G$13,Tarifas!$F69,Datos!G$14,Tarifas!$G69,Tarifas!$L69,Datos!G$17,Datos!G$18,Datos!G$20,Datos!G$21,Datos!G$23,Datos!G$24,Datos!G$26,Datos!G$29,Datos!G$32,Tarifas!$H69,Tarifas!$I69,Tarifas!$J69,Datos!G$16,Tarifas!$K69,Datos!$B$4,Datos!$B$1,Datos!$B$2,Datos!$B$5,Tarifas!$M69,Tarifas!$N69,Tarifas!$O69,Tarifas!$P69,Tarifas!$Q69,Datos!$B$3,Datos!G$5)</f>
        <v>#NAME?</v>
      </c>
      <c r="I67" s="144" t="e">
        <f ca="1">FACTURA(ROW(), COLUMN(),Datos!H$9,Datos!H$10,Tarifas!$C69,Datos!H$11,Tarifas!$D69,Datos!H$12,Tarifas!$E69,Datos!H$13,Tarifas!$F69,Datos!H$14,Tarifas!$G69,Tarifas!$L69,Datos!H$17,Datos!H$18,Datos!H$20,Datos!H$21,Datos!H$23,Datos!H$24,Datos!H$26,Datos!H$29,Datos!H$32,Tarifas!$H69,Tarifas!$I69,Tarifas!$J69,Datos!H$16,Tarifas!$K69,Datos!$B$4,Datos!$B$1,Datos!$B$2,Datos!$B$5,Tarifas!$M69,Tarifas!$N69,Tarifas!$O69,Tarifas!$P69,Tarifas!$Q69,Datos!$B$3,Datos!H$5)</f>
        <v>#NAME?</v>
      </c>
      <c r="J67" s="144" t="e">
        <f ca="1">FACTURA(ROW(), COLUMN(),Datos!I$9,Datos!I$10,Tarifas!$C69,Datos!I$11,Tarifas!$D69,Datos!I$12,Tarifas!$E69,Datos!I$13,Tarifas!$F69,Datos!I$14,Tarifas!$G69,Tarifas!$L69,Datos!I$17,Datos!I$18,Datos!I$20,Datos!I$21,Datos!I$23,Datos!I$24,Datos!I$26,Datos!I$29,Datos!I$32,Tarifas!$H69,Tarifas!$I69,Tarifas!$J69,Datos!I$16,Tarifas!$K69,Datos!$B$4,Datos!$B$1,Datos!$B$2,Datos!$B$5,Tarifas!$M69,Tarifas!$N69,Tarifas!$O69,Tarifas!$P69,Tarifas!$Q69,Datos!$B$3,Datos!I$5)</f>
        <v>#NAME?</v>
      </c>
      <c r="K67" s="144" t="e">
        <f ca="1">FACTURA(ROW(), COLUMN(),Datos!J$9,Datos!J$10,Tarifas!$C69,Datos!J$11,Tarifas!$D69,Datos!J$12,Tarifas!$E69,Datos!J$13,Tarifas!$F69,Datos!J$14,Tarifas!$G69,Tarifas!$L69,Datos!J$17,Datos!J$18,Datos!J$20,Datos!J$21,Datos!J$23,Datos!J$24,Datos!J$26,Datos!J$29,Datos!J$32,Tarifas!$H69,Tarifas!$I69,Tarifas!$J69,Datos!J$16,Tarifas!$K69,Datos!$B$4,Datos!$B$1,Datos!$B$2,Datos!$B$5,Tarifas!$M69,Tarifas!$N69,Tarifas!$O69,Tarifas!$P69,Tarifas!$Q69,Datos!$B$3,Datos!J$5)</f>
        <v>#NAME?</v>
      </c>
      <c r="L67" s="144" t="e">
        <f ca="1">FACTURA(ROW(), COLUMN(),Datos!K$9,Datos!K$10,Tarifas!$C69,Datos!K$11,Tarifas!$D69,Datos!K$12,Tarifas!$E69,Datos!K$13,Tarifas!$F69,Datos!K$14,Tarifas!$G69,Tarifas!$L69,Datos!K$17,Datos!K$18,Datos!K$20,Datos!K$21,Datos!K$23,Datos!K$24,Datos!K$26,Datos!K$29,Datos!K$32,Tarifas!$H69,Tarifas!$I69,Tarifas!$J69,Datos!K$16,Tarifas!$K69,Datos!$B$4,Datos!$B$1,Datos!$B$2,Datos!$B$5,Tarifas!$M69,Tarifas!$N69,Tarifas!$O69,Tarifas!$P69,Tarifas!$Q69,Datos!$B$3,Datos!K$5)</f>
        <v>#NAME?</v>
      </c>
      <c r="M67" s="144" t="e">
        <f ca="1">FACTURA(ROW(), COLUMN(),Datos!L$9,Datos!L$10,Tarifas!$C69,Datos!L$11,Tarifas!$D69,Datos!L$12,Tarifas!$E69,Datos!L$13,Tarifas!$F69,Datos!L$14,Tarifas!$G69,Tarifas!$L69,Datos!L$17,Datos!L$18,Datos!L$20,Datos!L$21,Datos!L$23,Datos!L$24,Datos!L$26,Datos!L$29,Datos!L$32,Tarifas!$H69,Tarifas!$I69,Tarifas!$J69,Datos!L$16,Tarifas!$K69,Datos!$B$4,Datos!$B$1,Datos!$B$2,Datos!$B$5,Tarifas!$M69,Tarifas!$N69,Tarifas!$O69,Tarifas!$P69,Tarifas!$Q69,Datos!$B$3,Datos!L$5)</f>
        <v>#NAME?</v>
      </c>
      <c r="N67" s="144" t="e">
        <f ca="1">FACTURA(ROW(), COLUMN(),Datos!M$9,Datos!M$10,Tarifas!$C69,Datos!M$11,Tarifas!$D69,Datos!M$12,Tarifas!$E69,Datos!M$13,Tarifas!$F69,Datos!M$14,Tarifas!$G69,Tarifas!$L69,Datos!M$17,Datos!M$18,Datos!M$20,Datos!M$21,Datos!M$23,Datos!M$24,Datos!M$26,Datos!M$29,Datos!M$32,Tarifas!$H69,Tarifas!$I69,Tarifas!$J69,Datos!M$16,Tarifas!$K69,Datos!$B$4,Datos!$B$1,Datos!$B$2,Datos!$B$5,Tarifas!$M69,Tarifas!$N69,Tarifas!$O69,Tarifas!$P69,Tarifas!$Q69,Datos!$B$3,Datos!M$5)</f>
        <v>#NAME?</v>
      </c>
      <c r="O67" s="144" t="e">
        <f ca="1">FACTURA(ROW(), COLUMN(),Datos!N$9,Datos!N$10,Tarifas!$C69,Datos!N$11,Tarifas!$D69,Datos!N$12,Tarifas!$E69,Datos!N$13,Tarifas!$F69,Datos!N$14,Tarifas!$G69,Tarifas!$L69,Datos!N$17,Datos!N$18,Datos!N$20,Datos!N$21,Datos!N$23,Datos!N$24,Datos!N$26,Datos!N$29,Datos!N$32,Tarifas!$H69,Tarifas!$I69,Tarifas!$J69,Datos!N$16,Tarifas!$K69,Datos!$B$4,Datos!$B$1,Datos!$B$2,Datos!$B$5,Tarifas!$M69,Tarifas!$N69,Tarifas!$O69,Tarifas!$P69,Tarifas!$Q69,Datos!$B$3,Datos!N$5)</f>
        <v>#NAME?</v>
      </c>
      <c r="P67" s="144" t="e">
        <f ca="1">FACTURA(ROW(), COLUMN(),Datos!O$9,Datos!O$10,Tarifas!$C69,Datos!O$11,Tarifas!$D69,Datos!O$12,Tarifas!$E69,Datos!O$13,Tarifas!$F69,Datos!O$14,Tarifas!$G69,Tarifas!$L69,Datos!O$17,Datos!O$18,Datos!O$20,Datos!O$21,Datos!O$23,Datos!O$24,Datos!O$26,Datos!O$29,Datos!O$32,Tarifas!$H69,Tarifas!$I69,Tarifas!$J69,Datos!O$16,Tarifas!$K69,Datos!$B$4,Datos!$B$1,Datos!$B$2,Datos!$B$5,Tarifas!$M69,Tarifas!$N69,Tarifas!$O69,Tarifas!$P69,Tarifas!$Q69,Datos!$B$3,Datos!O$5)</f>
        <v>#NAME?</v>
      </c>
      <c r="Q67" s="88" t="str">
        <f>IF(Tarifas!R69="Sí","Sí","")</f>
        <v/>
      </c>
    </row>
    <row r="68" spans="1:17">
      <c r="A68" s="154" t="str">
        <f>IF(Tarifas!A70="","",Tarifas!A70)</f>
        <v>TotalEnergies</v>
      </c>
      <c r="B68" s="154" t="str">
        <f>IF(Tarifas!B70="","",Tarifas!B70)</f>
        <v>Luz Programa tu Ahorro</v>
      </c>
      <c r="C68" s="197" t="e">
        <f t="shared" ref="C68:C131" ca="1" si="1">IF(E68&amp;F68&amp;G68&amp;H68&amp;I68&amp;J68&amp;K68&amp;L68&amp;M68&amp;N68&amp;O68&amp;P68="","",SUM(E68:P68))</f>
        <v>#NAME?</v>
      </c>
      <c r="D68" s="198" t="s">
        <v>639</v>
      </c>
      <c r="E68" s="144" t="e">
        <f ca="1">FACTURA(ROW(), COLUMN(),Datos!D$9,Datos!D$10,Tarifas!$C70,Datos!D$11,Tarifas!$D70,Datos!D$12,Tarifas!$E70,Datos!D$13,Tarifas!$F70,Datos!D$14,Tarifas!$G70,Tarifas!$L70,Datos!D$17,Datos!D$18,Datos!D$20,Datos!D$21,Datos!D$23,Datos!D$24,Datos!D$26,Datos!D$29,Datos!D$32,Tarifas!$H70,Tarifas!$I70,Tarifas!$J70,Datos!D$16,Tarifas!$K70,Datos!$B$4,Datos!$B$1,Datos!$B$2,Datos!$B$5,Tarifas!$M70,Tarifas!$N70,Tarifas!$O70,Tarifas!$P70,Tarifas!$Q70,Datos!$B$3,Datos!D$5)</f>
        <v>#NAME?</v>
      </c>
      <c r="F68" s="144" t="e">
        <f ca="1">FACTURA(ROW(), COLUMN(),Datos!E$9,Datos!E$10,Tarifas!$C70,Datos!E$11,Tarifas!$D70,Datos!E$12,Tarifas!$E70,Datos!E$13,Tarifas!$F70,Datos!E$14,Tarifas!$G70,Tarifas!$L70,Datos!E$17,Datos!E$18,Datos!E$20,Datos!E$21,Datos!E$23,Datos!E$24,Datos!E$26,Datos!E$29,Datos!E$32,Tarifas!$H70,Tarifas!$I70,Tarifas!$J70,Datos!E$16,Tarifas!$K70,Datos!$B$4,Datos!$B$1,Datos!$B$2,Datos!$B$5,Tarifas!$M70,Tarifas!$N70,Tarifas!$O70,Tarifas!$P70,Tarifas!$Q70,Datos!$B$3,Datos!E$5)</f>
        <v>#NAME?</v>
      </c>
      <c r="G68" s="144" t="e">
        <f ca="1">FACTURA(ROW(), COLUMN(),Datos!F$9,Datos!F$10,Tarifas!$C70,Datos!F$11,Tarifas!$D70,Datos!F$12,Tarifas!$E70,Datos!F$13,Tarifas!$F70,Datos!F$14,Tarifas!$G70,Tarifas!$L70,Datos!F$17,Datos!F$18,Datos!F$20,Datos!F$21,Datos!F$23,Datos!F$24,Datos!F$26,Datos!F$29,Datos!F$32,Tarifas!$H70,Tarifas!$I70,Tarifas!$J70,Datos!F$16,Tarifas!$K70,Datos!$B$4,Datos!$B$1,Datos!$B$2,Datos!$B$5,Tarifas!$M70,Tarifas!$N70,Tarifas!$O70,Tarifas!$P70,Tarifas!$Q70,Datos!$B$3,Datos!F$5)</f>
        <v>#NAME?</v>
      </c>
      <c r="H68" s="144" t="e">
        <f ca="1">FACTURA(ROW(), COLUMN(),Datos!G$9,Datos!G$10,Tarifas!$C70,Datos!G$11,Tarifas!$D70,Datos!G$12,Tarifas!$E70,Datos!G$13,Tarifas!$F70,Datos!G$14,Tarifas!$G70,Tarifas!$L70,Datos!G$17,Datos!G$18,Datos!G$20,Datos!G$21,Datos!G$23,Datos!G$24,Datos!G$26,Datos!G$29,Datos!G$32,Tarifas!$H70,Tarifas!$I70,Tarifas!$J70,Datos!G$16,Tarifas!$K70,Datos!$B$4,Datos!$B$1,Datos!$B$2,Datos!$B$5,Tarifas!$M70,Tarifas!$N70,Tarifas!$O70,Tarifas!$P70,Tarifas!$Q70,Datos!$B$3,Datos!G$5)</f>
        <v>#NAME?</v>
      </c>
      <c r="I68" s="144" t="e">
        <f ca="1">FACTURA(ROW(), COLUMN(),Datos!H$9,Datos!H$10,Tarifas!$C70,Datos!H$11,Tarifas!$D70,Datos!H$12,Tarifas!$E70,Datos!H$13,Tarifas!$F70,Datos!H$14,Tarifas!$G70,Tarifas!$L70,Datos!H$17,Datos!H$18,Datos!H$20,Datos!H$21,Datos!H$23,Datos!H$24,Datos!H$26,Datos!H$29,Datos!H$32,Tarifas!$H70,Tarifas!$I70,Tarifas!$J70,Datos!H$16,Tarifas!$K70,Datos!$B$4,Datos!$B$1,Datos!$B$2,Datos!$B$5,Tarifas!$M70,Tarifas!$N70,Tarifas!$O70,Tarifas!$P70,Tarifas!$Q70,Datos!$B$3,Datos!H$5)</f>
        <v>#NAME?</v>
      </c>
      <c r="J68" s="144" t="e">
        <f ca="1">FACTURA(ROW(), COLUMN(),Datos!I$9,Datos!I$10,Tarifas!$C70,Datos!I$11,Tarifas!$D70,Datos!I$12,Tarifas!$E70,Datos!I$13,Tarifas!$F70,Datos!I$14,Tarifas!$G70,Tarifas!$L70,Datos!I$17,Datos!I$18,Datos!I$20,Datos!I$21,Datos!I$23,Datos!I$24,Datos!I$26,Datos!I$29,Datos!I$32,Tarifas!$H70,Tarifas!$I70,Tarifas!$J70,Datos!I$16,Tarifas!$K70,Datos!$B$4,Datos!$B$1,Datos!$B$2,Datos!$B$5,Tarifas!$M70,Tarifas!$N70,Tarifas!$O70,Tarifas!$P70,Tarifas!$Q70,Datos!$B$3,Datos!I$5)</f>
        <v>#NAME?</v>
      </c>
      <c r="K68" s="144" t="e">
        <f ca="1">FACTURA(ROW(), COLUMN(),Datos!J$9,Datos!J$10,Tarifas!$C70,Datos!J$11,Tarifas!$D70,Datos!J$12,Tarifas!$E70,Datos!J$13,Tarifas!$F70,Datos!J$14,Tarifas!$G70,Tarifas!$L70,Datos!J$17,Datos!J$18,Datos!J$20,Datos!J$21,Datos!J$23,Datos!J$24,Datos!J$26,Datos!J$29,Datos!J$32,Tarifas!$H70,Tarifas!$I70,Tarifas!$J70,Datos!J$16,Tarifas!$K70,Datos!$B$4,Datos!$B$1,Datos!$B$2,Datos!$B$5,Tarifas!$M70,Tarifas!$N70,Tarifas!$O70,Tarifas!$P70,Tarifas!$Q70,Datos!$B$3,Datos!J$5)</f>
        <v>#NAME?</v>
      </c>
      <c r="L68" s="144" t="e">
        <f ca="1">FACTURA(ROW(), COLUMN(),Datos!K$9,Datos!K$10,Tarifas!$C70,Datos!K$11,Tarifas!$D70,Datos!K$12,Tarifas!$E70,Datos!K$13,Tarifas!$F70,Datos!K$14,Tarifas!$G70,Tarifas!$L70,Datos!K$17,Datos!K$18,Datos!K$20,Datos!K$21,Datos!K$23,Datos!K$24,Datos!K$26,Datos!K$29,Datos!K$32,Tarifas!$H70,Tarifas!$I70,Tarifas!$J70,Datos!K$16,Tarifas!$K70,Datos!$B$4,Datos!$B$1,Datos!$B$2,Datos!$B$5,Tarifas!$M70,Tarifas!$N70,Tarifas!$O70,Tarifas!$P70,Tarifas!$Q70,Datos!$B$3,Datos!K$5)</f>
        <v>#NAME?</v>
      </c>
      <c r="M68" s="144" t="e">
        <f ca="1">FACTURA(ROW(), COLUMN(),Datos!L$9,Datos!L$10,Tarifas!$C70,Datos!L$11,Tarifas!$D70,Datos!L$12,Tarifas!$E70,Datos!L$13,Tarifas!$F70,Datos!L$14,Tarifas!$G70,Tarifas!$L70,Datos!L$17,Datos!L$18,Datos!L$20,Datos!L$21,Datos!L$23,Datos!L$24,Datos!L$26,Datos!L$29,Datos!L$32,Tarifas!$H70,Tarifas!$I70,Tarifas!$J70,Datos!L$16,Tarifas!$K70,Datos!$B$4,Datos!$B$1,Datos!$B$2,Datos!$B$5,Tarifas!$M70,Tarifas!$N70,Tarifas!$O70,Tarifas!$P70,Tarifas!$Q70,Datos!$B$3,Datos!L$5)</f>
        <v>#NAME?</v>
      </c>
      <c r="N68" s="144" t="e">
        <f ca="1">FACTURA(ROW(), COLUMN(),Datos!M$9,Datos!M$10,Tarifas!$C70,Datos!M$11,Tarifas!$D70,Datos!M$12,Tarifas!$E70,Datos!M$13,Tarifas!$F70,Datos!M$14,Tarifas!$G70,Tarifas!$L70,Datos!M$17,Datos!M$18,Datos!M$20,Datos!M$21,Datos!M$23,Datos!M$24,Datos!M$26,Datos!M$29,Datos!M$32,Tarifas!$H70,Tarifas!$I70,Tarifas!$J70,Datos!M$16,Tarifas!$K70,Datos!$B$4,Datos!$B$1,Datos!$B$2,Datos!$B$5,Tarifas!$M70,Tarifas!$N70,Tarifas!$O70,Tarifas!$P70,Tarifas!$Q70,Datos!$B$3,Datos!M$5)</f>
        <v>#NAME?</v>
      </c>
      <c r="O68" s="144" t="e">
        <f ca="1">FACTURA(ROW(), COLUMN(),Datos!N$9,Datos!N$10,Tarifas!$C70,Datos!N$11,Tarifas!$D70,Datos!N$12,Tarifas!$E70,Datos!N$13,Tarifas!$F70,Datos!N$14,Tarifas!$G70,Tarifas!$L70,Datos!N$17,Datos!N$18,Datos!N$20,Datos!N$21,Datos!N$23,Datos!N$24,Datos!N$26,Datos!N$29,Datos!N$32,Tarifas!$H70,Tarifas!$I70,Tarifas!$J70,Datos!N$16,Tarifas!$K70,Datos!$B$4,Datos!$B$1,Datos!$B$2,Datos!$B$5,Tarifas!$M70,Tarifas!$N70,Tarifas!$O70,Tarifas!$P70,Tarifas!$Q70,Datos!$B$3,Datos!N$5)</f>
        <v>#NAME?</v>
      </c>
      <c r="P68" s="144" t="e">
        <f ca="1">FACTURA(ROW(), COLUMN(),Datos!O$9,Datos!O$10,Tarifas!$C70,Datos!O$11,Tarifas!$D70,Datos!O$12,Tarifas!$E70,Datos!O$13,Tarifas!$F70,Datos!O$14,Tarifas!$G70,Tarifas!$L70,Datos!O$17,Datos!O$18,Datos!O$20,Datos!O$21,Datos!O$23,Datos!O$24,Datos!O$26,Datos!O$29,Datos!O$32,Tarifas!$H70,Tarifas!$I70,Tarifas!$J70,Datos!O$16,Tarifas!$K70,Datos!$B$4,Datos!$B$1,Datos!$B$2,Datos!$B$5,Tarifas!$M70,Tarifas!$N70,Tarifas!$O70,Tarifas!$P70,Tarifas!$Q70,Datos!$B$3,Datos!O$5)</f>
        <v>#NAME?</v>
      </c>
      <c r="Q68" s="88" t="str">
        <f>IF(Tarifas!R70="Sí","Sí","")</f>
        <v/>
      </c>
    </row>
    <row r="69" spans="1:17">
      <c r="A69" s="154" t="str">
        <f>IF(Tarifas!A71="","",Tarifas!A71)</f>
        <v>TotalEnergies</v>
      </c>
      <c r="B69" s="154" t="str">
        <f>IF(Tarifas!B71="","",Tarifas!B71)</f>
        <v>Plan VE</v>
      </c>
      <c r="C69" s="197" t="e">
        <f t="shared" ca="1" si="1"/>
        <v>#NAME?</v>
      </c>
      <c r="D69" s="198" t="s">
        <v>639</v>
      </c>
      <c r="E69" s="144" t="e">
        <f ca="1">FACTURA(ROW(), COLUMN(),Datos!D$9,Datos!D$10,Tarifas!$C71,Datos!D$11,Tarifas!$D71,Datos!D$12,Tarifas!$E71,Datos!D$13,Tarifas!$F71,Datos!D$14,Tarifas!$G71,Tarifas!$L71,Datos!D$17,Datos!D$18,Datos!D$20,Datos!D$21,Datos!D$23,Datos!D$24,Datos!D$26,Datos!D$29,Datos!D$32,Tarifas!$H71,Tarifas!$I71,Tarifas!$J71,Datos!D$16,Tarifas!$K71,Datos!$B$4,Datos!$B$1,Datos!$B$2,Datos!$B$5,Tarifas!$M71,Tarifas!$N71,Tarifas!$O71,Tarifas!$P71,Tarifas!$Q71,Datos!$B$3,Datos!D$5)</f>
        <v>#NAME?</v>
      </c>
      <c r="F69" s="144" t="e">
        <f ca="1">FACTURA(ROW(), COLUMN(),Datos!E$9,Datos!E$10,Tarifas!$C71,Datos!E$11,Tarifas!$D71,Datos!E$12,Tarifas!$E71,Datos!E$13,Tarifas!$F71,Datos!E$14,Tarifas!$G71,Tarifas!$L71,Datos!E$17,Datos!E$18,Datos!E$20,Datos!E$21,Datos!E$23,Datos!E$24,Datos!E$26,Datos!E$29,Datos!E$32,Tarifas!$H71,Tarifas!$I71,Tarifas!$J71,Datos!E$16,Tarifas!$K71,Datos!$B$4,Datos!$B$1,Datos!$B$2,Datos!$B$5,Tarifas!$M71,Tarifas!$N71,Tarifas!$O71,Tarifas!$P71,Tarifas!$Q71,Datos!$B$3,Datos!E$5)</f>
        <v>#NAME?</v>
      </c>
      <c r="G69" s="144" t="e">
        <f ca="1">FACTURA(ROW(), COLUMN(),Datos!F$9,Datos!F$10,Tarifas!$C71,Datos!F$11,Tarifas!$D71,Datos!F$12,Tarifas!$E71,Datos!F$13,Tarifas!$F71,Datos!F$14,Tarifas!$G71,Tarifas!$L71,Datos!F$17,Datos!F$18,Datos!F$20,Datos!F$21,Datos!F$23,Datos!F$24,Datos!F$26,Datos!F$29,Datos!F$32,Tarifas!$H71,Tarifas!$I71,Tarifas!$J71,Datos!F$16,Tarifas!$K71,Datos!$B$4,Datos!$B$1,Datos!$B$2,Datos!$B$5,Tarifas!$M71,Tarifas!$N71,Tarifas!$O71,Tarifas!$P71,Tarifas!$Q71,Datos!$B$3,Datos!F$5)</f>
        <v>#NAME?</v>
      </c>
      <c r="H69" s="144" t="e">
        <f ca="1">FACTURA(ROW(), COLUMN(),Datos!G$9,Datos!G$10,Tarifas!$C71,Datos!G$11,Tarifas!$D71,Datos!G$12,Tarifas!$E71,Datos!G$13,Tarifas!$F71,Datos!G$14,Tarifas!$G71,Tarifas!$L71,Datos!G$17,Datos!G$18,Datos!G$20,Datos!G$21,Datos!G$23,Datos!G$24,Datos!G$26,Datos!G$29,Datos!G$32,Tarifas!$H71,Tarifas!$I71,Tarifas!$J71,Datos!G$16,Tarifas!$K71,Datos!$B$4,Datos!$B$1,Datos!$B$2,Datos!$B$5,Tarifas!$M71,Tarifas!$N71,Tarifas!$O71,Tarifas!$P71,Tarifas!$Q71,Datos!$B$3,Datos!G$5)</f>
        <v>#NAME?</v>
      </c>
      <c r="I69" s="144" t="e">
        <f ca="1">FACTURA(ROW(), COLUMN(),Datos!H$9,Datos!H$10,Tarifas!$C71,Datos!H$11,Tarifas!$D71,Datos!H$12,Tarifas!$E71,Datos!H$13,Tarifas!$F71,Datos!H$14,Tarifas!$G71,Tarifas!$L71,Datos!H$17,Datos!H$18,Datos!H$20,Datos!H$21,Datos!H$23,Datos!H$24,Datos!H$26,Datos!H$29,Datos!H$32,Tarifas!$H71,Tarifas!$I71,Tarifas!$J71,Datos!H$16,Tarifas!$K71,Datos!$B$4,Datos!$B$1,Datos!$B$2,Datos!$B$5,Tarifas!$M71,Tarifas!$N71,Tarifas!$O71,Tarifas!$P71,Tarifas!$Q71,Datos!$B$3,Datos!H$5)</f>
        <v>#NAME?</v>
      </c>
      <c r="J69" s="144" t="e">
        <f ca="1">FACTURA(ROW(), COLUMN(),Datos!I$9,Datos!I$10,Tarifas!$C71,Datos!I$11,Tarifas!$D71,Datos!I$12,Tarifas!$E71,Datos!I$13,Tarifas!$F71,Datos!I$14,Tarifas!$G71,Tarifas!$L71,Datos!I$17,Datos!I$18,Datos!I$20,Datos!I$21,Datos!I$23,Datos!I$24,Datos!I$26,Datos!I$29,Datos!I$32,Tarifas!$H71,Tarifas!$I71,Tarifas!$J71,Datos!I$16,Tarifas!$K71,Datos!$B$4,Datos!$B$1,Datos!$B$2,Datos!$B$5,Tarifas!$M71,Tarifas!$N71,Tarifas!$O71,Tarifas!$P71,Tarifas!$Q71,Datos!$B$3,Datos!I$5)</f>
        <v>#NAME?</v>
      </c>
      <c r="K69" s="144" t="e">
        <f ca="1">FACTURA(ROW(), COLUMN(),Datos!J$9,Datos!J$10,Tarifas!$C71,Datos!J$11,Tarifas!$D71,Datos!J$12,Tarifas!$E71,Datos!J$13,Tarifas!$F71,Datos!J$14,Tarifas!$G71,Tarifas!$L71,Datos!J$17,Datos!J$18,Datos!J$20,Datos!J$21,Datos!J$23,Datos!J$24,Datos!J$26,Datos!J$29,Datos!J$32,Tarifas!$H71,Tarifas!$I71,Tarifas!$J71,Datos!J$16,Tarifas!$K71,Datos!$B$4,Datos!$B$1,Datos!$B$2,Datos!$B$5,Tarifas!$M71,Tarifas!$N71,Tarifas!$O71,Tarifas!$P71,Tarifas!$Q71,Datos!$B$3,Datos!J$5)</f>
        <v>#NAME?</v>
      </c>
      <c r="L69" s="144" t="e">
        <f ca="1">FACTURA(ROW(), COLUMN(),Datos!K$9,Datos!K$10,Tarifas!$C71,Datos!K$11,Tarifas!$D71,Datos!K$12,Tarifas!$E71,Datos!K$13,Tarifas!$F71,Datos!K$14,Tarifas!$G71,Tarifas!$L71,Datos!K$17,Datos!K$18,Datos!K$20,Datos!K$21,Datos!K$23,Datos!K$24,Datos!K$26,Datos!K$29,Datos!K$32,Tarifas!$H71,Tarifas!$I71,Tarifas!$J71,Datos!K$16,Tarifas!$K71,Datos!$B$4,Datos!$B$1,Datos!$B$2,Datos!$B$5,Tarifas!$M71,Tarifas!$N71,Tarifas!$O71,Tarifas!$P71,Tarifas!$Q71,Datos!$B$3,Datos!K$5)</f>
        <v>#NAME?</v>
      </c>
      <c r="M69" s="144" t="e">
        <f ca="1">FACTURA(ROW(), COLUMN(),Datos!L$9,Datos!L$10,Tarifas!$C71,Datos!L$11,Tarifas!$D71,Datos!L$12,Tarifas!$E71,Datos!L$13,Tarifas!$F71,Datos!L$14,Tarifas!$G71,Tarifas!$L71,Datos!L$17,Datos!L$18,Datos!L$20,Datos!L$21,Datos!L$23,Datos!L$24,Datos!L$26,Datos!L$29,Datos!L$32,Tarifas!$H71,Tarifas!$I71,Tarifas!$J71,Datos!L$16,Tarifas!$K71,Datos!$B$4,Datos!$B$1,Datos!$B$2,Datos!$B$5,Tarifas!$M71,Tarifas!$N71,Tarifas!$O71,Tarifas!$P71,Tarifas!$Q71,Datos!$B$3,Datos!L$5)</f>
        <v>#NAME?</v>
      </c>
      <c r="N69" s="144" t="e">
        <f ca="1">FACTURA(ROW(), COLUMN(),Datos!M$9,Datos!M$10,Tarifas!$C71,Datos!M$11,Tarifas!$D71,Datos!M$12,Tarifas!$E71,Datos!M$13,Tarifas!$F71,Datos!M$14,Tarifas!$G71,Tarifas!$L71,Datos!M$17,Datos!M$18,Datos!M$20,Datos!M$21,Datos!M$23,Datos!M$24,Datos!M$26,Datos!M$29,Datos!M$32,Tarifas!$H71,Tarifas!$I71,Tarifas!$J71,Datos!M$16,Tarifas!$K71,Datos!$B$4,Datos!$B$1,Datos!$B$2,Datos!$B$5,Tarifas!$M71,Tarifas!$N71,Tarifas!$O71,Tarifas!$P71,Tarifas!$Q71,Datos!$B$3,Datos!M$5)</f>
        <v>#NAME?</v>
      </c>
      <c r="O69" s="144" t="e">
        <f ca="1">FACTURA(ROW(), COLUMN(),Datos!N$9,Datos!N$10,Tarifas!$C71,Datos!N$11,Tarifas!$D71,Datos!N$12,Tarifas!$E71,Datos!N$13,Tarifas!$F71,Datos!N$14,Tarifas!$G71,Tarifas!$L71,Datos!N$17,Datos!N$18,Datos!N$20,Datos!N$21,Datos!N$23,Datos!N$24,Datos!N$26,Datos!N$29,Datos!N$32,Tarifas!$H71,Tarifas!$I71,Tarifas!$J71,Datos!N$16,Tarifas!$K71,Datos!$B$4,Datos!$B$1,Datos!$B$2,Datos!$B$5,Tarifas!$M71,Tarifas!$N71,Tarifas!$O71,Tarifas!$P71,Tarifas!$Q71,Datos!$B$3,Datos!N$5)</f>
        <v>#NAME?</v>
      </c>
      <c r="P69" s="144" t="e">
        <f ca="1">FACTURA(ROW(), COLUMN(),Datos!O$9,Datos!O$10,Tarifas!$C71,Datos!O$11,Tarifas!$D71,Datos!O$12,Tarifas!$E71,Datos!O$13,Tarifas!$F71,Datos!O$14,Tarifas!$G71,Tarifas!$L71,Datos!O$17,Datos!O$18,Datos!O$20,Datos!O$21,Datos!O$23,Datos!O$24,Datos!O$26,Datos!O$29,Datos!O$32,Tarifas!$H71,Tarifas!$I71,Tarifas!$J71,Datos!O$16,Tarifas!$K71,Datos!$B$4,Datos!$B$1,Datos!$B$2,Datos!$B$5,Tarifas!$M71,Tarifas!$N71,Tarifas!$O71,Tarifas!$P71,Tarifas!$Q71,Datos!$B$3,Datos!O$5)</f>
        <v>#NAME?</v>
      </c>
      <c r="Q69" s="88" t="str">
        <f>IF(Tarifas!R71="Sí","Sí","")</f>
        <v/>
      </c>
    </row>
    <row r="70" spans="1:17">
      <c r="A70" s="154" t="str">
        <f>IF(Tarifas!A72="","",Tarifas!A72)</f>
        <v>TotalEnergies</v>
      </c>
      <c r="B70" s="154" t="str">
        <f>IF(Tarifas!B72="","",Tarifas!B72)</f>
        <v>Oferta personalizada</v>
      </c>
      <c r="C70" s="197" t="e">
        <f t="shared" ca="1" si="1"/>
        <v>#NAME?</v>
      </c>
      <c r="D70" s="198" t="s">
        <v>639</v>
      </c>
      <c r="E70" s="144" t="e">
        <f ca="1">FACTURA(ROW(), COLUMN(),Datos!D$9,Datos!D$10,Tarifas!$C72,Datos!D$11,Tarifas!$D72,Datos!D$12,Tarifas!$E72,Datos!D$13,Tarifas!$F72,Datos!D$14,Tarifas!$G72,Tarifas!$L72,Datos!D$17,Datos!D$18,Datos!D$20,Datos!D$21,Datos!D$23,Datos!D$24,Datos!D$26,Datos!D$29,Datos!D$32,Tarifas!$H72,Tarifas!$I72,Tarifas!$J72,Datos!D$16,Tarifas!$K72,Datos!$B$4,Datos!$B$1,Datos!$B$2,Datos!$B$5,Tarifas!$M72,Tarifas!$N72,Tarifas!$O72,Tarifas!$P72,Tarifas!$Q72,Datos!$B$3,Datos!D$5)</f>
        <v>#NAME?</v>
      </c>
      <c r="F70" s="144" t="e">
        <f ca="1">FACTURA(ROW(), COLUMN(),Datos!E$9,Datos!E$10,Tarifas!$C72,Datos!E$11,Tarifas!$D72,Datos!E$12,Tarifas!$E72,Datos!E$13,Tarifas!$F72,Datos!E$14,Tarifas!$G72,Tarifas!$L72,Datos!E$17,Datos!E$18,Datos!E$20,Datos!E$21,Datos!E$23,Datos!E$24,Datos!E$26,Datos!E$29,Datos!E$32,Tarifas!$H72,Tarifas!$I72,Tarifas!$J72,Datos!E$16,Tarifas!$K72,Datos!$B$4,Datos!$B$1,Datos!$B$2,Datos!$B$5,Tarifas!$M72,Tarifas!$N72,Tarifas!$O72,Tarifas!$P72,Tarifas!$Q72,Datos!$B$3,Datos!E$5)</f>
        <v>#NAME?</v>
      </c>
      <c r="G70" s="144" t="e">
        <f ca="1">FACTURA(ROW(), COLUMN(),Datos!F$9,Datos!F$10,Tarifas!$C72,Datos!F$11,Tarifas!$D72,Datos!F$12,Tarifas!$E72,Datos!F$13,Tarifas!$F72,Datos!F$14,Tarifas!$G72,Tarifas!$L72,Datos!F$17,Datos!F$18,Datos!F$20,Datos!F$21,Datos!F$23,Datos!F$24,Datos!F$26,Datos!F$29,Datos!F$32,Tarifas!$H72,Tarifas!$I72,Tarifas!$J72,Datos!F$16,Tarifas!$K72,Datos!$B$4,Datos!$B$1,Datos!$B$2,Datos!$B$5,Tarifas!$M72,Tarifas!$N72,Tarifas!$O72,Tarifas!$P72,Tarifas!$Q72,Datos!$B$3,Datos!F$5)</f>
        <v>#NAME?</v>
      </c>
      <c r="H70" s="144" t="e">
        <f ca="1">FACTURA(ROW(), COLUMN(),Datos!G$9,Datos!G$10,Tarifas!$C72,Datos!G$11,Tarifas!$D72,Datos!G$12,Tarifas!$E72,Datos!G$13,Tarifas!$F72,Datos!G$14,Tarifas!$G72,Tarifas!$L72,Datos!G$17,Datos!G$18,Datos!G$20,Datos!G$21,Datos!G$23,Datos!G$24,Datos!G$26,Datos!G$29,Datos!G$32,Tarifas!$H72,Tarifas!$I72,Tarifas!$J72,Datos!G$16,Tarifas!$K72,Datos!$B$4,Datos!$B$1,Datos!$B$2,Datos!$B$5,Tarifas!$M72,Tarifas!$N72,Tarifas!$O72,Tarifas!$P72,Tarifas!$Q72,Datos!$B$3,Datos!G$5)</f>
        <v>#NAME?</v>
      </c>
      <c r="I70" s="144" t="e">
        <f ca="1">FACTURA(ROW(), COLUMN(),Datos!H$9,Datos!H$10,Tarifas!$C72,Datos!H$11,Tarifas!$D72,Datos!H$12,Tarifas!$E72,Datos!H$13,Tarifas!$F72,Datos!H$14,Tarifas!$G72,Tarifas!$L72,Datos!H$17,Datos!H$18,Datos!H$20,Datos!H$21,Datos!H$23,Datos!H$24,Datos!H$26,Datos!H$29,Datos!H$32,Tarifas!$H72,Tarifas!$I72,Tarifas!$J72,Datos!H$16,Tarifas!$K72,Datos!$B$4,Datos!$B$1,Datos!$B$2,Datos!$B$5,Tarifas!$M72,Tarifas!$N72,Tarifas!$O72,Tarifas!$P72,Tarifas!$Q72,Datos!$B$3,Datos!H$5)</f>
        <v>#NAME?</v>
      </c>
      <c r="J70" s="144" t="e">
        <f ca="1">FACTURA(ROW(), COLUMN(),Datos!I$9,Datos!I$10,Tarifas!$C72,Datos!I$11,Tarifas!$D72,Datos!I$12,Tarifas!$E72,Datos!I$13,Tarifas!$F72,Datos!I$14,Tarifas!$G72,Tarifas!$L72,Datos!I$17,Datos!I$18,Datos!I$20,Datos!I$21,Datos!I$23,Datos!I$24,Datos!I$26,Datos!I$29,Datos!I$32,Tarifas!$H72,Tarifas!$I72,Tarifas!$J72,Datos!I$16,Tarifas!$K72,Datos!$B$4,Datos!$B$1,Datos!$B$2,Datos!$B$5,Tarifas!$M72,Tarifas!$N72,Tarifas!$O72,Tarifas!$P72,Tarifas!$Q72,Datos!$B$3,Datos!I$5)</f>
        <v>#NAME?</v>
      </c>
      <c r="K70" s="144" t="e">
        <f ca="1">FACTURA(ROW(), COLUMN(),Datos!J$9,Datos!J$10,Tarifas!$C72,Datos!J$11,Tarifas!$D72,Datos!J$12,Tarifas!$E72,Datos!J$13,Tarifas!$F72,Datos!J$14,Tarifas!$G72,Tarifas!$L72,Datos!J$17,Datos!J$18,Datos!J$20,Datos!J$21,Datos!J$23,Datos!J$24,Datos!J$26,Datos!J$29,Datos!J$32,Tarifas!$H72,Tarifas!$I72,Tarifas!$J72,Datos!J$16,Tarifas!$K72,Datos!$B$4,Datos!$B$1,Datos!$B$2,Datos!$B$5,Tarifas!$M72,Tarifas!$N72,Tarifas!$O72,Tarifas!$P72,Tarifas!$Q72,Datos!$B$3,Datos!J$5)</f>
        <v>#NAME?</v>
      </c>
      <c r="L70" s="144" t="e">
        <f ca="1">FACTURA(ROW(), COLUMN(),Datos!K$9,Datos!K$10,Tarifas!$C72,Datos!K$11,Tarifas!$D72,Datos!K$12,Tarifas!$E72,Datos!K$13,Tarifas!$F72,Datos!K$14,Tarifas!$G72,Tarifas!$L72,Datos!K$17,Datos!K$18,Datos!K$20,Datos!K$21,Datos!K$23,Datos!K$24,Datos!K$26,Datos!K$29,Datos!K$32,Tarifas!$H72,Tarifas!$I72,Tarifas!$J72,Datos!K$16,Tarifas!$K72,Datos!$B$4,Datos!$B$1,Datos!$B$2,Datos!$B$5,Tarifas!$M72,Tarifas!$N72,Tarifas!$O72,Tarifas!$P72,Tarifas!$Q72,Datos!$B$3,Datos!K$5)</f>
        <v>#NAME?</v>
      </c>
      <c r="M70" s="144" t="e">
        <f ca="1">FACTURA(ROW(), COLUMN(),Datos!L$9,Datos!L$10,Tarifas!$C72,Datos!L$11,Tarifas!$D72,Datos!L$12,Tarifas!$E72,Datos!L$13,Tarifas!$F72,Datos!L$14,Tarifas!$G72,Tarifas!$L72,Datos!L$17,Datos!L$18,Datos!L$20,Datos!L$21,Datos!L$23,Datos!L$24,Datos!L$26,Datos!L$29,Datos!L$32,Tarifas!$H72,Tarifas!$I72,Tarifas!$J72,Datos!L$16,Tarifas!$K72,Datos!$B$4,Datos!$B$1,Datos!$B$2,Datos!$B$5,Tarifas!$M72,Tarifas!$N72,Tarifas!$O72,Tarifas!$P72,Tarifas!$Q72,Datos!$B$3,Datos!L$5)</f>
        <v>#NAME?</v>
      </c>
      <c r="N70" s="144" t="e">
        <f ca="1">FACTURA(ROW(), COLUMN(),Datos!M$9,Datos!M$10,Tarifas!$C72,Datos!M$11,Tarifas!$D72,Datos!M$12,Tarifas!$E72,Datos!M$13,Tarifas!$F72,Datos!M$14,Tarifas!$G72,Tarifas!$L72,Datos!M$17,Datos!M$18,Datos!M$20,Datos!M$21,Datos!M$23,Datos!M$24,Datos!M$26,Datos!M$29,Datos!M$32,Tarifas!$H72,Tarifas!$I72,Tarifas!$J72,Datos!M$16,Tarifas!$K72,Datos!$B$4,Datos!$B$1,Datos!$B$2,Datos!$B$5,Tarifas!$M72,Tarifas!$N72,Tarifas!$O72,Tarifas!$P72,Tarifas!$Q72,Datos!$B$3,Datos!M$5)</f>
        <v>#NAME?</v>
      </c>
      <c r="O70" s="144" t="e">
        <f ca="1">FACTURA(ROW(), COLUMN(),Datos!N$9,Datos!N$10,Tarifas!$C72,Datos!N$11,Tarifas!$D72,Datos!N$12,Tarifas!$E72,Datos!N$13,Tarifas!$F72,Datos!N$14,Tarifas!$G72,Tarifas!$L72,Datos!N$17,Datos!N$18,Datos!N$20,Datos!N$21,Datos!N$23,Datos!N$24,Datos!N$26,Datos!N$29,Datos!N$32,Tarifas!$H72,Tarifas!$I72,Tarifas!$J72,Datos!N$16,Tarifas!$K72,Datos!$B$4,Datos!$B$1,Datos!$B$2,Datos!$B$5,Tarifas!$M72,Tarifas!$N72,Tarifas!$O72,Tarifas!$P72,Tarifas!$Q72,Datos!$B$3,Datos!N$5)</f>
        <v>#NAME?</v>
      </c>
      <c r="P70" s="144" t="e">
        <f ca="1">FACTURA(ROW(), COLUMN(),Datos!O$9,Datos!O$10,Tarifas!$C72,Datos!O$11,Tarifas!$D72,Datos!O$12,Tarifas!$E72,Datos!O$13,Tarifas!$F72,Datos!O$14,Tarifas!$G72,Tarifas!$L72,Datos!O$17,Datos!O$18,Datos!O$20,Datos!O$21,Datos!O$23,Datos!O$24,Datos!O$26,Datos!O$29,Datos!O$32,Tarifas!$H72,Tarifas!$I72,Tarifas!$J72,Datos!O$16,Tarifas!$K72,Datos!$B$4,Datos!$B$1,Datos!$B$2,Datos!$B$5,Tarifas!$M72,Tarifas!$N72,Tarifas!$O72,Tarifas!$P72,Tarifas!$Q72,Datos!$B$3,Datos!O$5)</f>
        <v>#NAME?</v>
      </c>
      <c r="Q70" s="88" t="str">
        <f>IF(Tarifas!R72="Sí","Sí","")</f>
        <v/>
      </c>
    </row>
    <row r="71" spans="1:17">
      <c r="A71" s="154" t="str">
        <f>IF(Tarifas!A73="","",Tarifas!A73)</f>
        <v/>
      </c>
      <c r="B71" s="154" t="str">
        <f>IF(Tarifas!B73="","",Tarifas!B73)</f>
        <v/>
      </c>
      <c r="C71" s="197" t="e">
        <f t="shared" ca="1" si="1"/>
        <v>#NAME?</v>
      </c>
      <c r="D71" s="198" t="s">
        <v>639</v>
      </c>
      <c r="E71" s="144" t="e">
        <f ca="1">FACTURA(ROW(), COLUMN(),Datos!D$9,Datos!D$10,Tarifas!$C73,Datos!D$11,Tarifas!$D73,Datos!D$12,Tarifas!$E73,Datos!D$13,Tarifas!$F73,Datos!D$14,Tarifas!$G73,Tarifas!$L73,Datos!D$17,Datos!D$18,Datos!D$20,Datos!D$21,Datos!D$23,Datos!D$24,Datos!D$26,Datos!D$29,Datos!D$32,Tarifas!$H73,Tarifas!$I73,Tarifas!$J73,Datos!D$16,Tarifas!$K73,Datos!$B$4,Datos!$B$1,Datos!$B$2,Datos!$B$5,Tarifas!$M73,Tarifas!$N73,Tarifas!$O73,Tarifas!$P73,Tarifas!$Q73,Datos!$B$3,Datos!D$5)</f>
        <v>#NAME?</v>
      </c>
      <c r="F71" s="144" t="e">
        <f ca="1">FACTURA(ROW(), COLUMN(),Datos!E$9,Datos!E$10,Tarifas!$C73,Datos!E$11,Tarifas!$D73,Datos!E$12,Tarifas!$E73,Datos!E$13,Tarifas!$F73,Datos!E$14,Tarifas!$G73,Tarifas!$L73,Datos!E$17,Datos!E$18,Datos!E$20,Datos!E$21,Datos!E$23,Datos!E$24,Datos!E$26,Datos!E$29,Datos!E$32,Tarifas!$H73,Tarifas!$I73,Tarifas!$J73,Datos!E$16,Tarifas!$K73,Datos!$B$4,Datos!$B$1,Datos!$B$2,Datos!$B$5,Tarifas!$M73,Tarifas!$N73,Tarifas!$O73,Tarifas!$P73,Tarifas!$Q73,Datos!$B$3,Datos!E$5)</f>
        <v>#NAME?</v>
      </c>
      <c r="G71" s="144" t="e">
        <f ca="1">FACTURA(ROW(), COLUMN(),Datos!F$9,Datos!F$10,Tarifas!$C73,Datos!F$11,Tarifas!$D73,Datos!F$12,Tarifas!$E73,Datos!F$13,Tarifas!$F73,Datos!F$14,Tarifas!$G73,Tarifas!$L73,Datos!F$17,Datos!F$18,Datos!F$20,Datos!F$21,Datos!F$23,Datos!F$24,Datos!F$26,Datos!F$29,Datos!F$32,Tarifas!$H73,Tarifas!$I73,Tarifas!$J73,Datos!F$16,Tarifas!$K73,Datos!$B$4,Datos!$B$1,Datos!$B$2,Datos!$B$5,Tarifas!$M73,Tarifas!$N73,Tarifas!$O73,Tarifas!$P73,Tarifas!$Q73,Datos!$B$3,Datos!F$5)</f>
        <v>#NAME?</v>
      </c>
      <c r="H71" s="144" t="e">
        <f ca="1">FACTURA(ROW(), COLUMN(),Datos!G$9,Datos!G$10,Tarifas!$C73,Datos!G$11,Tarifas!$D73,Datos!G$12,Tarifas!$E73,Datos!G$13,Tarifas!$F73,Datos!G$14,Tarifas!$G73,Tarifas!$L73,Datos!G$17,Datos!G$18,Datos!G$20,Datos!G$21,Datos!G$23,Datos!G$24,Datos!G$26,Datos!G$29,Datos!G$32,Tarifas!$H73,Tarifas!$I73,Tarifas!$J73,Datos!G$16,Tarifas!$K73,Datos!$B$4,Datos!$B$1,Datos!$B$2,Datos!$B$5,Tarifas!$M73,Tarifas!$N73,Tarifas!$O73,Tarifas!$P73,Tarifas!$Q73,Datos!$B$3,Datos!G$5)</f>
        <v>#NAME?</v>
      </c>
      <c r="I71" s="144" t="e">
        <f ca="1">FACTURA(ROW(), COLUMN(),Datos!H$9,Datos!H$10,Tarifas!$C73,Datos!H$11,Tarifas!$D73,Datos!H$12,Tarifas!$E73,Datos!H$13,Tarifas!$F73,Datos!H$14,Tarifas!$G73,Tarifas!$L73,Datos!H$17,Datos!H$18,Datos!H$20,Datos!H$21,Datos!H$23,Datos!H$24,Datos!H$26,Datos!H$29,Datos!H$32,Tarifas!$H73,Tarifas!$I73,Tarifas!$J73,Datos!H$16,Tarifas!$K73,Datos!$B$4,Datos!$B$1,Datos!$B$2,Datos!$B$5,Tarifas!$M73,Tarifas!$N73,Tarifas!$O73,Tarifas!$P73,Tarifas!$Q73,Datos!$B$3,Datos!H$5)</f>
        <v>#NAME?</v>
      </c>
      <c r="J71" s="144" t="e">
        <f ca="1">FACTURA(ROW(), COLUMN(),Datos!I$9,Datos!I$10,Tarifas!$C73,Datos!I$11,Tarifas!$D73,Datos!I$12,Tarifas!$E73,Datos!I$13,Tarifas!$F73,Datos!I$14,Tarifas!$G73,Tarifas!$L73,Datos!I$17,Datos!I$18,Datos!I$20,Datos!I$21,Datos!I$23,Datos!I$24,Datos!I$26,Datos!I$29,Datos!I$32,Tarifas!$H73,Tarifas!$I73,Tarifas!$J73,Datos!I$16,Tarifas!$K73,Datos!$B$4,Datos!$B$1,Datos!$B$2,Datos!$B$5,Tarifas!$M73,Tarifas!$N73,Tarifas!$O73,Tarifas!$P73,Tarifas!$Q73,Datos!$B$3,Datos!I$5)</f>
        <v>#NAME?</v>
      </c>
      <c r="K71" s="144" t="e">
        <f ca="1">FACTURA(ROW(), COLUMN(),Datos!J$9,Datos!J$10,Tarifas!$C73,Datos!J$11,Tarifas!$D73,Datos!J$12,Tarifas!$E73,Datos!J$13,Tarifas!$F73,Datos!J$14,Tarifas!$G73,Tarifas!$L73,Datos!J$17,Datos!J$18,Datos!J$20,Datos!J$21,Datos!J$23,Datos!J$24,Datos!J$26,Datos!J$29,Datos!J$32,Tarifas!$H73,Tarifas!$I73,Tarifas!$J73,Datos!J$16,Tarifas!$K73,Datos!$B$4,Datos!$B$1,Datos!$B$2,Datos!$B$5,Tarifas!$M73,Tarifas!$N73,Tarifas!$O73,Tarifas!$P73,Tarifas!$Q73,Datos!$B$3,Datos!J$5)</f>
        <v>#NAME?</v>
      </c>
      <c r="L71" s="144" t="e">
        <f ca="1">FACTURA(ROW(), COLUMN(),Datos!K$9,Datos!K$10,Tarifas!$C73,Datos!K$11,Tarifas!$D73,Datos!K$12,Tarifas!$E73,Datos!K$13,Tarifas!$F73,Datos!K$14,Tarifas!$G73,Tarifas!$L73,Datos!K$17,Datos!K$18,Datos!K$20,Datos!K$21,Datos!K$23,Datos!K$24,Datos!K$26,Datos!K$29,Datos!K$32,Tarifas!$H73,Tarifas!$I73,Tarifas!$J73,Datos!K$16,Tarifas!$K73,Datos!$B$4,Datos!$B$1,Datos!$B$2,Datos!$B$5,Tarifas!$M73,Tarifas!$N73,Tarifas!$O73,Tarifas!$P73,Tarifas!$Q73,Datos!$B$3,Datos!K$5)</f>
        <v>#NAME?</v>
      </c>
      <c r="M71" s="144" t="e">
        <f ca="1">FACTURA(ROW(), COLUMN(),Datos!L$9,Datos!L$10,Tarifas!$C73,Datos!L$11,Tarifas!$D73,Datos!L$12,Tarifas!$E73,Datos!L$13,Tarifas!$F73,Datos!L$14,Tarifas!$G73,Tarifas!$L73,Datos!L$17,Datos!L$18,Datos!L$20,Datos!L$21,Datos!L$23,Datos!L$24,Datos!L$26,Datos!L$29,Datos!L$32,Tarifas!$H73,Tarifas!$I73,Tarifas!$J73,Datos!L$16,Tarifas!$K73,Datos!$B$4,Datos!$B$1,Datos!$B$2,Datos!$B$5,Tarifas!$M73,Tarifas!$N73,Tarifas!$O73,Tarifas!$P73,Tarifas!$Q73,Datos!$B$3,Datos!L$5)</f>
        <v>#NAME?</v>
      </c>
      <c r="N71" s="144" t="e">
        <f ca="1">FACTURA(ROW(), COLUMN(),Datos!M$9,Datos!M$10,Tarifas!$C73,Datos!M$11,Tarifas!$D73,Datos!M$12,Tarifas!$E73,Datos!M$13,Tarifas!$F73,Datos!M$14,Tarifas!$G73,Tarifas!$L73,Datos!M$17,Datos!M$18,Datos!M$20,Datos!M$21,Datos!M$23,Datos!M$24,Datos!M$26,Datos!M$29,Datos!M$32,Tarifas!$H73,Tarifas!$I73,Tarifas!$J73,Datos!M$16,Tarifas!$K73,Datos!$B$4,Datos!$B$1,Datos!$B$2,Datos!$B$5,Tarifas!$M73,Tarifas!$N73,Tarifas!$O73,Tarifas!$P73,Tarifas!$Q73,Datos!$B$3,Datos!M$5)</f>
        <v>#NAME?</v>
      </c>
      <c r="O71" s="144" t="e">
        <f ca="1">FACTURA(ROW(), COLUMN(),Datos!N$9,Datos!N$10,Tarifas!$C73,Datos!N$11,Tarifas!$D73,Datos!N$12,Tarifas!$E73,Datos!N$13,Tarifas!$F73,Datos!N$14,Tarifas!$G73,Tarifas!$L73,Datos!N$17,Datos!N$18,Datos!N$20,Datos!N$21,Datos!N$23,Datos!N$24,Datos!N$26,Datos!N$29,Datos!N$32,Tarifas!$H73,Tarifas!$I73,Tarifas!$J73,Datos!N$16,Tarifas!$K73,Datos!$B$4,Datos!$B$1,Datos!$B$2,Datos!$B$5,Tarifas!$M73,Tarifas!$N73,Tarifas!$O73,Tarifas!$P73,Tarifas!$Q73,Datos!$B$3,Datos!N$5)</f>
        <v>#NAME?</v>
      </c>
      <c r="P71" s="144" t="e">
        <f ca="1">FACTURA(ROW(), COLUMN(),Datos!O$9,Datos!O$10,Tarifas!$C73,Datos!O$11,Tarifas!$D73,Datos!O$12,Tarifas!$E73,Datos!O$13,Tarifas!$F73,Datos!O$14,Tarifas!$G73,Tarifas!$L73,Datos!O$17,Datos!O$18,Datos!O$20,Datos!O$21,Datos!O$23,Datos!O$24,Datos!O$26,Datos!O$29,Datos!O$32,Tarifas!$H73,Tarifas!$I73,Tarifas!$J73,Datos!O$16,Tarifas!$K73,Datos!$B$4,Datos!$B$1,Datos!$B$2,Datos!$B$5,Tarifas!$M73,Tarifas!$N73,Tarifas!$O73,Tarifas!$P73,Tarifas!$Q73,Datos!$B$3,Datos!O$5)</f>
        <v>#NAME?</v>
      </c>
      <c r="Q71" s="88" t="str">
        <f>IF(Tarifas!R73="Sí","Sí","")</f>
        <v/>
      </c>
    </row>
    <row r="72" spans="1:17">
      <c r="A72" s="154" t="str">
        <f>IF(Tarifas!A74="","",Tarifas!A74)</f>
        <v>Precios Objetivo Compras</v>
      </c>
      <c r="B72" s="154" t="str">
        <f>IF(Tarifas!B74="","",Tarifas!B74)</f>
        <v>Mejores precios con 3 franjas</v>
      </c>
      <c r="C72" s="197" t="e">
        <f t="shared" ca="1" si="1"/>
        <v>#NAME?</v>
      </c>
      <c r="D72" s="198" t="s">
        <v>639</v>
      </c>
      <c r="E72" s="144" t="e">
        <f ca="1">FACTURA(ROW(), COLUMN(),Datos!D$9,Datos!D$10,Tarifas!$C74,Datos!D$11,Tarifas!$D74,Datos!D$12,Tarifas!$E74,Datos!D$13,Tarifas!$F74,Datos!D$14,Tarifas!$G74,Tarifas!$L74,Datos!D$17,Datos!D$18,Datos!D$20,Datos!D$21,Datos!D$23,Datos!D$24,Datos!D$26,Datos!D$29,Datos!D$32,Tarifas!$H74,Tarifas!$I74,Tarifas!$J74,Datos!D$16,Tarifas!$K74,Datos!$B$4,Datos!$B$1,Datos!$B$2,Datos!$B$5,Tarifas!$M74,Tarifas!$N74,Tarifas!$O74,Tarifas!$P74,Tarifas!$Q74,Datos!$B$3,Datos!D$5)</f>
        <v>#NAME?</v>
      </c>
      <c r="F72" s="144" t="e">
        <f ca="1">FACTURA(ROW(), COLUMN(),Datos!E$9,Datos!E$10,Tarifas!$C74,Datos!E$11,Tarifas!$D74,Datos!E$12,Tarifas!$E74,Datos!E$13,Tarifas!$F74,Datos!E$14,Tarifas!$G74,Tarifas!$L74,Datos!E$17,Datos!E$18,Datos!E$20,Datos!E$21,Datos!E$23,Datos!E$24,Datos!E$26,Datos!E$29,Datos!E$32,Tarifas!$H74,Tarifas!$I74,Tarifas!$J74,Datos!E$16,Tarifas!$K74,Datos!$B$4,Datos!$B$1,Datos!$B$2,Datos!$B$5,Tarifas!$M74,Tarifas!$N74,Tarifas!$O74,Tarifas!$P74,Tarifas!$Q74,Datos!$B$3,Datos!E$5)</f>
        <v>#NAME?</v>
      </c>
      <c r="G72" s="144" t="e">
        <f ca="1">FACTURA(ROW(), COLUMN(),Datos!F$9,Datos!F$10,Tarifas!$C74,Datos!F$11,Tarifas!$D74,Datos!F$12,Tarifas!$E74,Datos!F$13,Tarifas!$F74,Datos!F$14,Tarifas!$G74,Tarifas!$L74,Datos!F$17,Datos!F$18,Datos!F$20,Datos!F$21,Datos!F$23,Datos!F$24,Datos!F$26,Datos!F$29,Datos!F$32,Tarifas!$H74,Tarifas!$I74,Tarifas!$J74,Datos!F$16,Tarifas!$K74,Datos!$B$4,Datos!$B$1,Datos!$B$2,Datos!$B$5,Tarifas!$M74,Tarifas!$N74,Tarifas!$O74,Tarifas!$P74,Tarifas!$Q74,Datos!$B$3,Datos!F$5)</f>
        <v>#NAME?</v>
      </c>
      <c r="H72" s="144" t="e">
        <f ca="1">FACTURA(ROW(), COLUMN(),Datos!G$9,Datos!G$10,Tarifas!$C74,Datos!G$11,Tarifas!$D74,Datos!G$12,Tarifas!$E74,Datos!G$13,Tarifas!$F74,Datos!G$14,Tarifas!$G74,Tarifas!$L74,Datos!G$17,Datos!G$18,Datos!G$20,Datos!G$21,Datos!G$23,Datos!G$24,Datos!G$26,Datos!G$29,Datos!G$32,Tarifas!$H74,Tarifas!$I74,Tarifas!$J74,Datos!G$16,Tarifas!$K74,Datos!$B$4,Datos!$B$1,Datos!$B$2,Datos!$B$5,Tarifas!$M74,Tarifas!$N74,Tarifas!$O74,Tarifas!$P74,Tarifas!$Q74,Datos!$B$3,Datos!G$5)</f>
        <v>#NAME?</v>
      </c>
      <c r="I72" s="144" t="e">
        <f ca="1">FACTURA(ROW(), COLUMN(),Datos!H$9,Datos!H$10,Tarifas!$C74,Datos!H$11,Tarifas!$D74,Datos!H$12,Tarifas!$E74,Datos!H$13,Tarifas!$F74,Datos!H$14,Tarifas!$G74,Tarifas!$L74,Datos!H$17,Datos!H$18,Datos!H$20,Datos!H$21,Datos!H$23,Datos!H$24,Datos!H$26,Datos!H$29,Datos!H$32,Tarifas!$H74,Tarifas!$I74,Tarifas!$J74,Datos!H$16,Tarifas!$K74,Datos!$B$4,Datos!$B$1,Datos!$B$2,Datos!$B$5,Tarifas!$M74,Tarifas!$N74,Tarifas!$O74,Tarifas!$P74,Tarifas!$Q74,Datos!$B$3,Datos!H$5)</f>
        <v>#NAME?</v>
      </c>
      <c r="J72" s="144" t="e">
        <f ca="1">FACTURA(ROW(), COLUMN(),Datos!I$9,Datos!I$10,Tarifas!$C74,Datos!I$11,Tarifas!$D74,Datos!I$12,Tarifas!$E74,Datos!I$13,Tarifas!$F74,Datos!I$14,Tarifas!$G74,Tarifas!$L74,Datos!I$17,Datos!I$18,Datos!I$20,Datos!I$21,Datos!I$23,Datos!I$24,Datos!I$26,Datos!I$29,Datos!I$32,Tarifas!$H74,Tarifas!$I74,Tarifas!$J74,Datos!I$16,Tarifas!$K74,Datos!$B$4,Datos!$B$1,Datos!$B$2,Datos!$B$5,Tarifas!$M74,Tarifas!$N74,Tarifas!$O74,Tarifas!$P74,Tarifas!$Q74,Datos!$B$3,Datos!I$5)</f>
        <v>#NAME?</v>
      </c>
      <c r="K72" s="144" t="e">
        <f ca="1">FACTURA(ROW(), COLUMN(),Datos!J$9,Datos!J$10,Tarifas!$C74,Datos!J$11,Tarifas!$D74,Datos!J$12,Tarifas!$E74,Datos!J$13,Tarifas!$F74,Datos!J$14,Tarifas!$G74,Tarifas!$L74,Datos!J$17,Datos!J$18,Datos!J$20,Datos!J$21,Datos!J$23,Datos!J$24,Datos!J$26,Datos!J$29,Datos!J$32,Tarifas!$H74,Tarifas!$I74,Tarifas!$J74,Datos!J$16,Tarifas!$K74,Datos!$B$4,Datos!$B$1,Datos!$B$2,Datos!$B$5,Tarifas!$M74,Tarifas!$N74,Tarifas!$O74,Tarifas!$P74,Tarifas!$Q74,Datos!$B$3,Datos!J$5)</f>
        <v>#NAME?</v>
      </c>
      <c r="L72" s="144" t="e">
        <f ca="1">FACTURA(ROW(), COLUMN(),Datos!K$9,Datos!K$10,Tarifas!$C74,Datos!K$11,Tarifas!$D74,Datos!K$12,Tarifas!$E74,Datos!K$13,Tarifas!$F74,Datos!K$14,Tarifas!$G74,Tarifas!$L74,Datos!K$17,Datos!K$18,Datos!K$20,Datos!K$21,Datos!K$23,Datos!K$24,Datos!K$26,Datos!K$29,Datos!K$32,Tarifas!$H74,Tarifas!$I74,Tarifas!$J74,Datos!K$16,Tarifas!$K74,Datos!$B$4,Datos!$B$1,Datos!$B$2,Datos!$B$5,Tarifas!$M74,Tarifas!$N74,Tarifas!$O74,Tarifas!$P74,Tarifas!$Q74,Datos!$B$3,Datos!K$5)</f>
        <v>#NAME?</v>
      </c>
      <c r="M72" s="144" t="e">
        <f ca="1">FACTURA(ROW(), COLUMN(),Datos!L$9,Datos!L$10,Tarifas!$C74,Datos!L$11,Tarifas!$D74,Datos!L$12,Tarifas!$E74,Datos!L$13,Tarifas!$F74,Datos!L$14,Tarifas!$G74,Tarifas!$L74,Datos!L$17,Datos!L$18,Datos!L$20,Datos!L$21,Datos!L$23,Datos!L$24,Datos!L$26,Datos!L$29,Datos!L$32,Tarifas!$H74,Tarifas!$I74,Tarifas!$J74,Datos!L$16,Tarifas!$K74,Datos!$B$4,Datos!$B$1,Datos!$B$2,Datos!$B$5,Tarifas!$M74,Tarifas!$N74,Tarifas!$O74,Tarifas!$P74,Tarifas!$Q74,Datos!$B$3,Datos!L$5)</f>
        <v>#NAME?</v>
      </c>
      <c r="N72" s="144" t="e">
        <f ca="1">FACTURA(ROW(), COLUMN(),Datos!M$9,Datos!M$10,Tarifas!$C74,Datos!M$11,Tarifas!$D74,Datos!M$12,Tarifas!$E74,Datos!M$13,Tarifas!$F74,Datos!M$14,Tarifas!$G74,Tarifas!$L74,Datos!M$17,Datos!M$18,Datos!M$20,Datos!M$21,Datos!M$23,Datos!M$24,Datos!M$26,Datos!M$29,Datos!M$32,Tarifas!$H74,Tarifas!$I74,Tarifas!$J74,Datos!M$16,Tarifas!$K74,Datos!$B$4,Datos!$B$1,Datos!$B$2,Datos!$B$5,Tarifas!$M74,Tarifas!$N74,Tarifas!$O74,Tarifas!$P74,Tarifas!$Q74,Datos!$B$3,Datos!M$5)</f>
        <v>#NAME?</v>
      </c>
      <c r="O72" s="144" t="e">
        <f ca="1">FACTURA(ROW(), COLUMN(),Datos!N$9,Datos!N$10,Tarifas!$C74,Datos!N$11,Tarifas!$D74,Datos!N$12,Tarifas!$E74,Datos!N$13,Tarifas!$F74,Datos!N$14,Tarifas!$G74,Tarifas!$L74,Datos!N$17,Datos!N$18,Datos!N$20,Datos!N$21,Datos!N$23,Datos!N$24,Datos!N$26,Datos!N$29,Datos!N$32,Tarifas!$H74,Tarifas!$I74,Tarifas!$J74,Datos!N$16,Tarifas!$K74,Datos!$B$4,Datos!$B$1,Datos!$B$2,Datos!$B$5,Tarifas!$M74,Tarifas!$N74,Tarifas!$O74,Tarifas!$P74,Tarifas!$Q74,Datos!$B$3,Datos!N$5)</f>
        <v>#NAME?</v>
      </c>
      <c r="P72" s="144" t="e">
        <f ca="1">FACTURA(ROW(), COLUMN(),Datos!O$9,Datos!O$10,Tarifas!$C74,Datos!O$11,Tarifas!$D74,Datos!O$12,Tarifas!$E74,Datos!O$13,Tarifas!$F74,Datos!O$14,Tarifas!$G74,Tarifas!$L74,Datos!O$17,Datos!O$18,Datos!O$20,Datos!O$21,Datos!O$23,Datos!O$24,Datos!O$26,Datos!O$29,Datos!O$32,Tarifas!$H74,Tarifas!$I74,Tarifas!$J74,Datos!O$16,Tarifas!$K74,Datos!$B$4,Datos!$B$1,Datos!$B$2,Datos!$B$5,Tarifas!$M74,Tarifas!$N74,Tarifas!$O74,Tarifas!$P74,Tarifas!$Q74,Datos!$B$3,Datos!O$5)</f>
        <v>#NAME?</v>
      </c>
      <c r="Q72" s="88" t="str">
        <f>IF(Tarifas!R74="Sí","Sí","")</f>
        <v/>
      </c>
    </row>
    <row r="73" spans="1:17">
      <c r="A73" s="154" t="str">
        <f>IF(Tarifas!A75="","",Tarifas!A75)</f>
        <v>Precios Objetivo Compras</v>
      </c>
      <c r="B73" s="154" t="str">
        <f>IF(Tarifas!B75="","",Tarifas!B75)</f>
        <v>Mejor precio fijo 24h (equivalente)</v>
      </c>
      <c r="C73" s="197" t="e">
        <f t="shared" ca="1" si="1"/>
        <v>#NAME?</v>
      </c>
      <c r="D73" s="198" t="s">
        <v>639</v>
      </c>
      <c r="E73" s="144" t="e">
        <f ca="1">FACTURA(ROW(), COLUMN(),Datos!D$9,Datos!D$10,Tarifas!$C75,Datos!D$11,Tarifas!$D75,Datos!D$12,Tarifas!$E75,Datos!D$13,Tarifas!$F75,Datos!D$14,Tarifas!$G75,Tarifas!$L75,Datos!D$17,Datos!D$18,Datos!D$20,Datos!D$21,Datos!D$23,Datos!D$24,Datos!D$26,Datos!D$29,Datos!D$32,Tarifas!$H75,Tarifas!$I75,Tarifas!$J75,Datos!D$16,Tarifas!$K75,Datos!$B$4,Datos!$B$1,Datos!$B$2,Datos!$B$5,Tarifas!$M75,Tarifas!$N75,Tarifas!$O75,Tarifas!$P75,Tarifas!$Q75,Datos!$B$3,Datos!D$5)</f>
        <v>#NAME?</v>
      </c>
      <c r="F73" s="144" t="e">
        <f ca="1">FACTURA(ROW(), COLUMN(),Datos!E$9,Datos!E$10,Tarifas!$C75,Datos!E$11,Tarifas!$D75,Datos!E$12,Tarifas!$E75,Datos!E$13,Tarifas!$F75,Datos!E$14,Tarifas!$G75,Tarifas!$L75,Datos!E$17,Datos!E$18,Datos!E$20,Datos!E$21,Datos!E$23,Datos!E$24,Datos!E$26,Datos!E$29,Datos!E$32,Tarifas!$H75,Tarifas!$I75,Tarifas!$J75,Datos!E$16,Tarifas!$K75,Datos!$B$4,Datos!$B$1,Datos!$B$2,Datos!$B$5,Tarifas!$M75,Tarifas!$N75,Tarifas!$O75,Tarifas!$P75,Tarifas!$Q75,Datos!$B$3,Datos!E$5)</f>
        <v>#NAME?</v>
      </c>
      <c r="G73" s="144" t="e">
        <f ca="1">FACTURA(ROW(), COLUMN(),Datos!F$9,Datos!F$10,Tarifas!$C75,Datos!F$11,Tarifas!$D75,Datos!F$12,Tarifas!$E75,Datos!F$13,Tarifas!$F75,Datos!F$14,Tarifas!$G75,Tarifas!$L75,Datos!F$17,Datos!F$18,Datos!F$20,Datos!F$21,Datos!F$23,Datos!F$24,Datos!F$26,Datos!F$29,Datos!F$32,Tarifas!$H75,Tarifas!$I75,Tarifas!$J75,Datos!F$16,Tarifas!$K75,Datos!$B$4,Datos!$B$1,Datos!$B$2,Datos!$B$5,Tarifas!$M75,Tarifas!$N75,Tarifas!$O75,Tarifas!$P75,Tarifas!$Q75,Datos!$B$3,Datos!F$5)</f>
        <v>#NAME?</v>
      </c>
      <c r="H73" s="144" t="e">
        <f ca="1">FACTURA(ROW(), COLUMN(),Datos!G$9,Datos!G$10,Tarifas!$C75,Datos!G$11,Tarifas!$D75,Datos!G$12,Tarifas!$E75,Datos!G$13,Tarifas!$F75,Datos!G$14,Tarifas!$G75,Tarifas!$L75,Datos!G$17,Datos!G$18,Datos!G$20,Datos!G$21,Datos!G$23,Datos!G$24,Datos!G$26,Datos!G$29,Datos!G$32,Tarifas!$H75,Tarifas!$I75,Tarifas!$J75,Datos!G$16,Tarifas!$K75,Datos!$B$4,Datos!$B$1,Datos!$B$2,Datos!$B$5,Tarifas!$M75,Tarifas!$N75,Tarifas!$O75,Tarifas!$P75,Tarifas!$Q75,Datos!$B$3,Datos!G$5)</f>
        <v>#NAME?</v>
      </c>
      <c r="I73" s="144" t="e">
        <f ca="1">FACTURA(ROW(), COLUMN(),Datos!H$9,Datos!H$10,Tarifas!$C75,Datos!H$11,Tarifas!$D75,Datos!H$12,Tarifas!$E75,Datos!H$13,Tarifas!$F75,Datos!H$14,Tarifas!$G75,Tarifas!$L75,Datos!H$17,Datos!H$18,Datos!H$20,Datos!H$21,Datos!H$23,Datos!H$24,Datos!H$26,Datos!H$29,Datos!H$32,Tarifas!$H75,Tarifas!$I75,Tarifas!$J75,Datos!H$16,Tarifas!$K75,Datos!$B$4,Datos!$B$1,Datos!$B$2,Datos!$B$5,Tarifas!$M75,Tarifas!$N75,Tarifas!$O75,Tarifas!$P75,Tarifas!$Q75,Datos!$B$3,Datos!H$5)</f>
        <v>#NAME?</v>
      </c>
      <c r="J73" s="144" t="e">
        <f ca="1">FACTURA(ROW(), COLUMN(),Datos!I$9,Datos!I$10,Tarifas!$C75,Datos!I$11,Tarifas!$D75,Datos!I$12,Tarifas!$E75,Datos!I$13,Tarifas!$F75,Datos!I$14,Tarifas!$G75,Tarifas!$L75,Datos!I$17,Datos!I$18,Datos!I$20,Datos!I$21,Datos!I$23,Datos!I$24,Datos!I$26,Datos!I$29,Datos!I$32,Tarifas!$H75,Tarifas!$I75,Tarifas!$J75,Datos!I$16,Tarifas!$K75,Datos!$B$4,Datos!$B$1,Datos!$B$2,Datos!$B$5,Tarifas!$M75,Tarifas!$N75,Tarifas!$O75,Tarifas!$P75,Tarifas!$Q75,Datos!$B$3,Datos!I$5)</f>
        <v>#NAME?</v>
      </c>
      <c r="K73" s="144" t="e">
        <f ca="1">FACTURA(ROW(), COLUMN(),Datos!J$9,Datos!J$10,Tarifas!$C75,Datos!J$11,Tarifas!$D75,Datos!J$12,Tarifas!$E75,Datos!J$13,Tarifas!$F75,Datos!J$14,Tarifas!$G75,Tarifas!$L75,Datos!J$17,Datos!J$18,Datos!J$20,Datos!J$21,Datos!J$23,Datos!J$24,Datos!J$26,Datos!J$29,Datos!J$32,Tarifas!$H75,Tarifas!$I75,Tarifas!$J75,Datos!J$16,Tarifas!$K75,Datos!$B$4,Datos!$B$1,Datos!$B$2,Datos!$B$5,Tarifas!$M75,Tarifas!$N75,Tarifas!$O75,Tarifas!$P75,Tarifas!$Q75,Datos!$B$3,Datos!J$5)</f>
        <v>#NAME?</v>
      </c>
      <c r="L73" s="144" t="e">
        <f ca="1">FACTURA(ROW(), COLUMN(),Datos!K$9,Datos!K$10,Tarifas!$C75,Datos!K$11,Tarifas!$D75,Datos!K$12,Tarifas!$E75,Datos!K$13,Tarifas!$F75,Datos!K$14,Tarifas!$G75,Tarifas!$L75,Datos!K$17,Datos!K$18,Datos!K$20,Datos!K$21,Datos!K$23,Datos!K$24,Datos!K$26,Datos!K$29,Datos!K$32,Tarifas!$H75,Tarifas!$I75,Tarifas!$J75,Datos!K$16,Tarifas!$K75,Datos!$B$4,Datos!$B$1,Datos!$B$2,Datos!$B$5,Tarifas!$M75,Tarifas!$N75,Tarifas!$O75,Tarifas!$P75,Tarifas!$Q75,Datos!$B$3,Datos!K$5)</f>
        <v>#NAME?</v>
      </c>
      <c r="M73" s="144" t="e">
        <f ca="1">FACTURA(ROW(), COLUMN(),Datos!L$9,Datos!L$10,Tarifas!$C75,Datos!L$11,Tarifas!$D75,Datos!L$12,Tarifas!$E75,Datos!L$13,Tarifas!$F75,Datos!L$14,Tarifas!$G75,Tarifas!$L75,Datos!L$17,Datos!L$18,Datos!L$20,Datos!L$21,Datos!L$23,Datos!L$24,Datos!L$26,Datos!L$29,Datos!L$32,Tarifas!$H75,Tarifas!$I75,Tarifas!$J75,Datos!L$16,Tarifas!$K75,Datos!$B$4,Datos!$B$1,Datos!$B$2,Datos!$B$5,Tarifas!$M75,Tarifas!$N75,Tarifas!$O75,Tarifas!$P75,Tarifas!$Q75,Datos!$B$3,Datos!L$5)</f>
        <v>#NAME?</v>
      </c>
      <c r="N73" s="144" t="e">
        <f ca="1">FACTURA(ROW(), COLUMN(),Datos!M$9,Datos!M$10,Tarifas!$C75,Datos!M$11,Tarifas!$D75,Datos!M$12,Tarifas!$E75,Datos!M$13,Tarifas!$F75,Datos!M$14,Tarifas!$G75,Tarifas!$L75,Datos!M$17,Datos!M$18,Datos!M$20,Datos!M$21,Datos!M$23,Datos!M$24,Datos!M$26,Datos!M$29,Datos!M$32,Tarifas!$H75,Tarifas!$I75,Tarifas!$J75,Datos!M$16,Tarifas!$K75,Datos!$B$4,Datos!$B$1,Datos!$B$2,Datos!$B$5,Tarifas!$M75,Tarifas!$N75,Tarifas!$O75,Tarifas!$P75,Tarifas!$Q75,Datos!$B$3,Datos!M$5)</f>
        <v>#NAME?</v>
      </c>
      <c r="O73" s="144" t="e">
        <f ca="1">FACTURA(ROW(), COLUMN(),Datos!N$9,Datos!N$10,Tarifas!$C75,Datos!N$11,Tarifas!$D75,Datos!N$12,Tarifas!$E75,Datos!N$13,Tarifas!$F75,Datos!N$14,Tarifas!$G75,Tarifas!$L75,Datos!N$17,Datos!N$18,Datos!N$20,Datos!N$21,Datos!N$23,Datos!N$24,Datos!N$26,Datos!N$29,Datos!N$32,Tarifas!$H75,Tarifas!$I75,Tarifas!$J75,Datos!N$16,Tarifas!$K75,Datos!$B$4,Datos!$B$1,Datos!$B$2,Datos!$B$5,Tarifas!$M75,Tarifas!$N75,Tarifas!$O75,Tarifas!$P75,Tarifas!$Q75,Datos!$B$3,Datos!N$5)</f>
        <v>#NAME?</v>
      </c>
      <c r="P73" s="144" t="e">
        <f ca="1">FACTURA(ROW(), COLUMN(),Datos!O$9,Datos!O$10,Tarifas!$C75,Datos!O$11,Tarifas!$D75,Datos!O$12,Tarifas!$E75,Datos!O$13,Tarifas!$F75,Datos!O$14,Tarifas!$G75,Tarifas!$L75,Datos!O$17,Datos!O$18,Datos!O$20,Datos!O$21,Datos!O$23,Datos!O$24,Datos!O$26,Datos!O$29,Datos!O$32,Tarifas!$H75,Tarifas!$I75,Tarifas!$J75,Datos!O$16,Tarifas!$K75,Datos!$B$4,Datos!$B$1,Datos!$B$2,Datos!$B$5,Tarifas!$M75,Tarifas!$N75,Tarifas!$O75,Tarifas!$P75,Tarifas!$Q75,Datos!$B$3,Datos!O$5)</f>
        <v>#NAME?</v>
      </c>
      <c r="Q73" s="88" t="str">
        <f>IF(Tarifas!R75="Sí","Sí","")</f>
        <v/>
      </c>
    </row>
    <row r="74" spans="1:17">
      <c r="A74" s="154" t="str">
        <f>IF(Tarifas!A76="","",Tarifas!A76)</f>
        <v>Precios Objetivo Compras</v>
      </c>
      <c r="B74" s="154" t="str">
        <f>IF(Tarifas!B76="","",Tarifas!B76)</f>
        <v>Especial Autoconsumo + Bat. Virtual</v>
      </c>
      <c r="C74" s="197" t="e">
        <f t="shared" ca="1" si="1"/>
        <v>#NAME?</v>
      </c>
      <c r="D74" s="198" t="s">
        <v>639</v>
      </c>
      <c r="E74" s="144" t="e">
        <f ca="1">FACTURA(ROW(), COLUMN(),Datos!D$9,Datos!D$10,Tarifas!$C76,Datos!D$11,Tarifas!$D76,Datos!D$12,Tarifas!$E76,Datos!D$13,Tarifas!$F76,Datos!D$14,Tarifas!$G76,Tarifas!$L76,Datos!D$17,Datos!D$18,Datos!D$20,Datos!D$21,Datos!D$23,Datos!D$24,Datos!D$26,Datos!D$29,Datos!D$32,Tarifas!$H76,Tarifas!$I76,Tarifas!$J76,Datos!D$16,Tarifas!$K76,Datos!$B$4,Datos!$B$1,Datos!$B$2,Datos!$B$5,Tarifas!$M76,Tarifas!$N76,Tarifas!$O76,Tarifas!$P76,Tarifas!$Q76,Datos!$B$3,Datos!D$5)</f>
        <v>#NAME?</v>
      </c>
      <c r="F74" s="144" t="e">
        <f ca="1">FACTURA(ROW(), COLUMN(),Datos!E$9,Datos!E$10,Tarifas!$C76,Datos!E$11,Tarifas!$D76,Datos!E$12,Tarifas!$E76,Datos!E$13,Tarifas!$F76,Datos!E$14,Tarifas!$G76,Tarifas!$L76,Datos!E$17,Datos!E$18,Datos!E$20,Datos!E$21,Datos!E$23,Datos!E$24,Datos!E$26,Datos!E$29,Datos!E$32,Tarifas!$H76,Tarifas!$I76,Tarifas!$J76,Datos!E$16,Tarifas!$K76,Datos!$B$4,Datos!$B$1,Datos!$B$2,Datos!$B$5,Tarifas!$M76,Tarifas!$N76,Tarifas!$O76,Tarifas!$P76,Tarifas!$Q76,Datos!$B$3,Datos!E$5)</f>
        <v>#NAME?</v>
      </c>
      <c r="G74" s="144" t="e">
        <f ca="1">FACTURA(ROW(), COLUMN(),Datos!F$9,Datos!F$10,Tarifas!$C76,Datos!F$11,Tarifas!$D76,Datos!F$12,Tarifas!$E76,Datos!F$13,Tarifas!$F76,Datos!F$14,Tarifas!$G76,Tarifas!$L76,Datos!F$17,Datos!F$18,Datos!F$20,Datos!F$21,Datos!F$23,Datos!F$24,Datos!F$26,Datos!F$29,Datos!F$32,Tarifas!$H76,Tarifas!$I76,Tarifas!$J76,Datos!F$16,Tarifas!$K76,Datos!$B$4,Datos!$B$1,Datos!$B$2,Datos!$B$5,Tarifas!$M76,Tarifas!$N76,Tarifas!$O76,Tarifas!$P76,Tarifas!$Q76,Datos!$B$3,Datos!F$5)</f>
        <v>#NAME?</v>
      </c>
      <c r="H74" s="144" t="e">
        <f ca="1">FACTURA(ROW(), COLUMN(),Datos!G$9,Datos!G$10,Tarifas!$C76,Datos!G$11,Tarifas!$D76,Datos!G$12,Tarifas!$E76,Datos!G$13,Tarifas!$F76,Datos!G$14,Tarifas!$G76,Tarifas!$L76,Datos!G$17,Datos!G$18,Datos!G$20,Datos!G$21,Datos!G$23,Datos!G$24,Datos!G$26,Datos!G$29,Datos!G$32,Tarifas!$H76,Tarifas!$I76,Tarifas!$J76,Datos!G$16,Tarifas!$K76,Datos!$B$4,Datos!$B$1,Datos!$B$2,Datos!$B$5,Tarifas!$M76,Tarifas!$N76,Tarifas!$O76,Tarifas!$P76,Tarifas!$Q76,Datos!$B$3,Datos!G$5)</f>
        <v>#NAME?</v>
      </c>
      <c r="I74" s="144" t="e">
        <f ca="1">FACTURA(ROW(), COLUMN(),Datos!H$9,Datos!H$10,Tarifas!$C76,Datos!H$11,Tarifas!$D76,Datos!H$12,Tarifas!$E76,Datos!H$13,Tarifas!$F76,Datos!H$14,Tarifas!$G76,Tarifas!$L76,Datos!H$17,Datos!H$18,Datos!H$20,Datos!H$21,Datos!H$23,Datos!H$24,Datos!H$26,Datos!H$29,Datos!H$32,Tarifas!$H76,Tarifas!$I76,Tarifas!$J76,Datos!H$16,Tarifas!$K76,Datos!$B$4,Datos!$B$1,Datos!$B$2,Datos!$B$5,Tarifas!$M76,Tarifas!$N76,Tarifas!$O76,Tarifas!$P76,Tarifas!$Q76,Datos!$B$3,Datos!H$5)</f>
        <v>#NAME?</v>
      </c>
      <c r="J74" s="144" t="e">
        <f ca="1">FACTURA(ROW(), COLUMN(),Datos!I$9,Datos!I$10,Tarifas!$C76,Datos!I$11,Tarifas!$D76,Datos!I$12,Tarifas!$E76,Datos!I$13,Tarifas!$F76,Datos!I$14,Tarifas!$G76,Tarifas!$L76,Datos!I$17,Datos!I$18,Datos!I$20,Datos!I$21,Datos!I$23,Datos!I$24,Datos!I$26,Datos!I$29,Datos!I$32,Tarifas!$H76,Tarifas!$I76,Tarifas!$J76,Datos!I$16,Tarifas!$K76,Datos!$B$4,Datos!$B$1,Datos!$B$2,Datos!$B$5,Tarifas!$M76,Tarifas!$N76,Tarifas!$O76,Tarifas!$P76,Tarifas!$Q76,Datos!$B$3,Datos!I$5)</f>
        <v>#NAME?</v>
      </c>
      <c r="K74" s="144" t="e">
        <f ca="1">FACTURA(ROW(), COLUMN(),Datos!J$9,Datos!J$10,Tarifas!$C76,Datos!J$11,Tarifas!$D76,Datos!J$12,Tarifas!$E76,Datos!J$13,Tarifas!$F76,Datos!J$14,Tarifas!$G76,Tarifas!$L76,Datos!J$17,Datos!J$18,Datos!J$20,Datos!J$21,Datos!J$23,Datos!J$24,Datos!J$26,Datos!J$29,Datos!J$32,Tarifas!$H76,Tarifas!$I76,Tarifas!$J76,Datos!J$16,Tarifas!$K76,Datos!$B$4,Datos!$B$1,Datos!$B$2,Datos!$B$5,Tarifas!$M76,Tarifas!$N76,Tarifas!$O76,Tarifas!$P76,Tarifas!$Q76,Datos!$B$3,Datos!J$5)</f>
        <v>#NAME?</v>
      </c>
      <c r="L74" s="144" t="e">
        <f ca="1">FACTURA(ROW(), COLUMN(),Datos!K$9,Datos!K$10,Tarifas!$C76,Datos!K$11,Tarifas!$D76,Datos!K$12,Tarifas!$E76,Datos!K$13,Tarifas!$F76,Datos!K$14,Tarifas!$G76,Tarifas!$L76,Datos!K$17,Datos!K$18,Datos!K$20,Datos!K$21,Datos!K$23,Datos!K$24,Datos!K$26,Datos!K$29,Datos!K$32,Tarifas!$H76,Tarifas!$I76,Tarifas!$J76,Datos!K$16,Tarifas!$K76,Datos!$B$4,Datos!$B$1,Datos!$B$2,Datos!$B$5,Tarifas!$M76,Tarifas!$N76,Tarifas!$O76,Tarifas!$P76,Tarifas!$Q76,Datos!$B$3,Datos!K$5)</f>
        <v>#NAME?</v>
      </c>
      <c r="M74" s="144" t="e">
        <f ca="1">FACTURA(ROW(), COLUMN(),Datos!L$9,Datos!L$10,Tarifas!$C76,Datos!L$11,Tarifas!$D76,Datos!L$12,Tarifas!$E76,Datos!L$13,Tarifas!$F76,Datos!L$14,Tarifas!$G76,Tarifas!$L76,Datos!L$17,Datos!L$18,Datos!L$20,Datos!L$21,Datos!L$23,Datos!L$24,Datos!L$26,Datos!L$29,Datos!L$32,Tarifas!$H76,Tarifas!$I76,Tarifas!$J76,Datos!L$16,Tarifas!$K76,Datos!$B$4,Datos!$B$1,Datos!$B$2,Datos!$B$5,Tarifas!$M76,Tarifas!$N76,Tarifas!$O76,Tarifas!$P76,Tarifas!$Q76,Datos!$B$3,Datos!L$5)</f>
        <v>#NAME?</v>
      </c>
      <c r="N74" s="144" t="e">
        <f ca="1">FACTURA(ROW(), COLUMN(),Datos!M$9,Datos!M$10,Tarifas!$C76,Datos!M$11,Tarifas!$D76,Datos!M$12,Tarifas!$E76,Datos!M$13,Tarifas!$F76,Datos!M$14,Tarifas!$G76,Tarifas!$L76,Datos!M$17,Datos!M$18,Datos!M$20,Datos!M$21,Datos!M$23,Datos!M$24,Datos!M$26,Datos!M$29,Datos!M$32,Tarifas!$H76,Tarifas!$I76,Tarifas!$J76,Datos!M$16,Tarifas!$K76,Datos!$B$4,Datos!$B$1,Datos!$B$2,Datos!$B$5,Tarifas!$M76,Tarifas!$N76,Tarifas!$O76,Tarifas!$P76,Tarifas!$Q76,Datos!$B$3,Datos!M$5)</f>
        <v>#NAME?</v>
      </c>
      <c r="O74" s="144" t="e">
        <f ca="1">FACTURA(ROW(), COLUMN(),Datos!N$9,Datos!N$10,Tarifas!$C76,Datos!N$11,Tarifas!$D76,Datos!N$12,Tarifas!$E76,Datos!N$13,Tarifas!$F76,Datos!N$14,Tarifas!$G76,Tarifas!$L76,Datos!N$17,Datos!N$18,Datos!N$20,Datos!N$21,Datos!N$23,Datos!N$24,Datos!N$26,Datos!N$29,Datos!N$32,Tarifas!$H76,Tarifas!$I76,Tarifas!$J76,Datos!N$16,Tarifas!$K76,Datos!$B$4,Datos!$B$1,Datos!$B$2,Datos!$B$5,Tarifas!$M76,Tarifas!$N76,Tarifas!$O76,Tarifas!$P76,Tarifas!$Q76,Datos!$B$3,Datos!N$5)</f>
        <v>#NAME?</v>
      </c>
      <c r="P74" s="144" t="e">
        <f ca="1">FACTURA(ROW(), COLUMN(),Datos!O$9,Datos!O$10,Tarifas!$C76,Datos!O$11,Tarifas!$D76,Datos!O$12,Tarifas!$E76,Datos!O$13,Tarifas!$F76,Datos!O$14,Tarifas!$G76,Tarifas!$L76,Datos!O$17,Datos!O$18,Datos!O$20,Datos!O$21,Datos!O$23,Datos!O$24,Datos!O$26,Datos!O$29,Datos!O$32,Tarifas!$H76,Tarifas!$I76,Tarifas!$J76,Datos!O$16,Tarifas!$K76,Datos!$B$4,Datos!$B$1,Datos!$B$2,Datos!$B$5,Tarifas!$M76,Tarifas!$N76,Tarifas!$O76,Tarifas!$P76,Tarifas!$Q76,Datos!$B$3,Datos!O$5)</f>
        <v>#NAME?</v>
      </c>
      <c r="Q74" s="88" t="str">
        <f>IF(Tarifas!R76="Sí","Sí","")</f>
        <v/>
      </c>
    </row>
    <row r="75" spans="1:17">
      <c r="A75" s="154" t="str">
        <f>IF(Tarifas!A77="","",Tarifas!A77)</f>
        <v/>
      </c>
      <c r="B75" s="154" t="str">
        <f>IF(Tarifas!B77="","",Tarifas!B77)</f>
        <v/>
      </c>
      <c r="C75" s="197" t="e">
        <f t="shared" ca="1" si="1"/>
        <v>#NAME?</v>
      </c>
      <c r="D75" s="198" t="s">
        <v>639</v>
      </c>
      <c r="E75" s="144" t="e">
        <f ca="1">FACTURA(ROW(), COLUMN(),Datos!D$9,Datos!D$10,Tarifas!$C77,Datos!D$11,Tarifas!$D77,Datos!D$12,Tarifas!$E77,Datos!D$13,Tarifas!$F77,Datos!D$14,Tarifas!$G77,Tarifas!$L77,Datos!D$17,Datos!D$18,Datos!D$20,Datos!D$21,Datos!D$23,Datos!D$24,Datos!D$26,Datos!D$29,Datos!D$32,Tarifas!$H77,Tarifas!$I77,Tarifas!$J77,Datos!D$16,Tarifas!$K77,Datos!$B$4,Datos!$B$1,Datos!$B$2,Datos!$B$5,Tarifas!$M77,Tarifas!$N77,Tarifas!$O77,Tarifas!$P77,Tarifas!$Q77,Datos!$B$3,Datos!D$5)</f>
        <v>#NAME?</v>
      </c>
      <c r="F75" s="144" t="e">
        <f ca="1">FACTURA(ROW(), COLUMN(),Datos!E$9,Datos!E$10,Tarifas!$C77,Datos!E$11,Tarifas!$D77,Datos!E$12,Tarifas!$E77,Datos!E$13,Tarifas!$F77,Datos!E$14,Tarifas!$G77,Tarifas!$L77,Datos!E$17,Datos!E$18,Datos!E$20,Datos!E$21,Datos!E$23,Datos!E$24,Datos!E$26,Datos!E$29,Datos!E$32,Tarifas!$H77,Tarifas!$I77,Tarifas!$J77,Datos!E$16,Tarifas!$K77,Datos!$B$4,Datos!$B$1,Datos!$B$2,Datos!$B$5,Tarifas!$M77,Tarifas!$N77,Tarifas!$O77,Tarifas!$P77,Tarifas!$Q77,Datos!$B$3,Datos!E$5)</f>
        <v>#NAME?</v>
      </c>
      <c r="G75" s="144" t="e">
        <f ca="1">FACTURA(ROW(), COLUMN(),Datos!F$9,Datos!F$10,Tarifas!$C77,Datos!F$11,Tarifas!$D77,Datos!F$12,Tarifas!$E77,Datos!F$13,Tarifas!$F77,Datos!F$14,Tarifas!$G77,Tarifas!$L77,Datos!F$17,Datos!F$18,Datos!F$20,Datos!F$21,Datos!F$23,Datos!F$24,Datos!F$26,Datos!F$29,Datos!F$32,Tarifas!$H77,Tarifas!$I77,Tarifas!$J77,Datos!F$16,Tarifas!$K77,Datos!$B$4,Datos!$B$1,Datos!$B$2,Datos!$B$5,Tarifas!$M77,Tarifas!$N77,Tarifas!$O77,Tarifas!$P77,Tarifas!$Q77,Datos!$B$3,Datos!F$5)</f>
        <v>#NAME?</v>
      </c>
      <c r="H75" s="144" t="e">
        <f ca="1">FACTURA(ROW(), COLUMN(),Datos!G$9,Datos!G$10,Tarifas!$C77,Datos!G$11,Tarifas!$D77,Datos!G$12,Tarifas!$E77,Datos!G$13,Tarifas!$F77,Datos!G$14,Tarifas!$G77,Tarifas!$L77,Datos!G$17,Datos!G$18,Datos!G$20,Datos!G$21,Datos!G$23,Datos!G$24,Datos!G$26,Datos!G$29,Datos!G$32,Tarifas!$H77,Tarifas!$I77,Tarifas!$J77,Datos!G$16,Tarifas!$K77,Datos!$B$4,Datos!$B$1,Datos!$B$2,Datos!$B$5,Tarifas!$M77,Tarifas!$N77,Tarifas!$O77,Tarifas!$P77,Tarifas!$Q77,Datos!$B$3,Datos!G$5)</f>
        <v>#NAME?</v>
      </c>
      <c r="I75" s="144" t="e">
        <f ca="1">FACTURA(ROW(), COLUMN(),Datos!H$9,Datos!H$10,Tarifas!$C77,Datos!H$11,Tarifas!$D77,Datos!H$12,Tarifas!$E77,Datos!H$13,Tarifas!$F77,Datos!H$14,Tarifas!$G77,Tarifas!$L77,Datos!H$17,Datos!H$18,Datos!H$20,Datos!H$21,Datos!H$23,Datos!H$24,Datos!H$26,Datos!H$29,Datos!H$32,Tarifas!$H77,Tarifas!$I77,Tarifas!$J77,Datos!H$16,Tarifas!$K77,Datos!$B$4,Datos!$B$1,Datos!$B$2,Datos!$B$5,Tarifas!$M77,Tarifas!$N77,Tarifas!$O77,Tarifas!$P77,Tarifas!$Q77,Datos!$B$3,Datos!H$5)</f>
        <v>#NAME?</v>
      </c>
      <c r="J75" s="144" t="e">
        <f ca="1">FACTURA(ROW(), COLUMN(),Datos!I$9,Datos!I$10,Tarifas!$C77,Datos!I$11,Tarifas!$D77,Datos!I$12,Tarifas!$E77,Datos!I$13,Tarifas!$F77,Datos!I$14,Tarifas!$G77,Tarifas!$L77,Datos!I$17,Datos!I$18,Datos!I$20,Datos!I$21,Datos!I$23,Datos!I$24,Datos!I$26,Datos!I$29,Datos!I$32,Tarifas!$H77,Tarifas!$I77,Tarifas!$J77,Datos!I$16,Tarifas!$K77,Datos!$B$4,Datos!$B$1,Datos!$B$2,Datos!$B$5,Tarifas!$M77,Tarifas!$N77,Tarifas!$O77,Tarifas!$P77,Tarifas!$Q77,Datos!$B$3,Datos!I$5)</f>
        <v>#NAME?</v>
      </c>
      <c r="K75" s="144" t="e">
        <f ca="1">FACTURA(ROW(), COLUMN(),Datos!J$9,Datos!J$10,Tarifas!$C77,Datos!J$11,Tarifas!$D77,Datos!J$12,Tarifas!$E77,Datos!J$13,Tarifas!$F77,Datos!J$14,Tarifas!$G77,Tarifas!$L77,Datos!J$17,Datos!J$18,Datos!J$20,Datos!J$21,Datos!J$23,Datos!J$24,Datos!J$26,Datos!J$29,Datos!J$32,Tarifas!$H77,Tarifas!$I77,Tarifas!$J77,Datos!J$16,Tarifas!$K77,Datos!$B$4,Datos!$B$1,Datos!$B$2,Datos!$B$5,Tarifas!$M77,Tarifas!$N77,Tarifas!$O77,Tarifas!$P77,Tarifas!$Q77,Datos!$B$3,Datos!J$5)</f>
        <v>#NAME?</v>
      </c>
      <c r="L75" s="144" t="e">
        <f ca="1">FACTURA(ROW(), COLUMN(),Datos!K$9,Datos!K$10,Tarifas!$C77,Datos!K$11,Tarifas!$D77,Datos!K$12,Tarifas!$E77,Datos!K$13,Tarifas!$F77,Datos!K$14,Tarifas!$G77,Tarifas!$L77,Datos!K$17,Datos!K$18,Datos!K$20,Datos!K$21,Datos!K$23,Datos!K$24,Datos!K$26,Datos!K$29,Datos!K$32,Tarifas!$H77,Tarifas!$I77,Tarifas!$J77,Datos!K$16,Tarifas!$K77,Datos!$B$4,Datos!$B$1,Datos!$B$2,Datos!$B$5,Tarifas!$M77,Tarifas!$N77,Tarifas!$O77,Tarifas!$P77,Tarifas!$Q77,Datos!$B$3,Datos!K$5)</f>
        <v>#NAME?</v>
      </c>
      <c r="M75" s="144" t="e">
        <f ca="1">FACTURA(ROW(), COLUMN(),Datos!L$9,Datos!L$10,Tarifas!$C77,Datos!L$11,Tarifas!$D77,Datos!L$12,Tarifas!$E77,Datos!L$13,Tarifas!$F77,Datos!L$14,Tarifas!$G77,Tarifas!$L77,Datos!L$17,Datos!L$18,Datos!L$20,Datos!L$21,Datos!L$23,Datos!L$24,Datos!L$26,Datos!L$29,Datos!L$32,Tarifas!$H77,Tarifas!$I77,Tarifas!$J77,Datos!L$16,Tarifas!$K77,Datos!$B$4,Datos!$B$1,Datos!$B$2,Datos!$B$5,Tarifas!$M77,Tarifas!$N77,Tarifas!$O77,Tarifas!$P77,Tarifas!$Q77,Datos!$B$3,Datos!L$5)</f>
        <v>#NAME?</v>
      </c>
      <c r="N75" s="144" t="e">
        <f ca="1">FACTURA(ROW(), COLUMN(),Datos!M$9,Datos!M$10,Tarifas!$C77,Datos!M$11,Tarifas!$D77,Datos!M$12,Tarifas!$E77,Datos!M$13,Tarifas!$F77,Datos!M$14,Tarifas!$G77,Tarifas!$L77,Datos!M$17,Datos!M$18,Datos!M$20,Datos!M$21,Datos!M$23,Datos!M$24,Datos!M$26,Datos!M$29,Datos!M$32,Tarifas!$H77,Tarifas!$I77,Tarifas!$J77,Datos!M$16,Tarifas!$K77,Datos!$B$4,Datos!$B$1,Datos!$B$2,Datos!$B$5,Tarifas!$M77,Tarifas!$N77,Tarifas!$O77,Tarifas!$P77,Tarifas!$Q77,Datos!$B$3,Datos!M$5)</f>
        <v>#NAME?</v>
      </c>
      <c r="O75" s="144" t="e">
        <f ca="1">FACTURA(ROW(), COLUMN(),Datos!N$9,Datos!N$10,Tarifas!$C77,Datos!N$11,Tarifas!$D77,Datos!N$12,Tarifas!$E77,Datos!N$13,Tarifas!$F77,Datos!N$14,Tarifas!$G77,Tarifas!$L77,Datos!N$17,Datos!N$18,Datos!N$20,Datos!N$21,Datos!N$23,Datos!N$24,Datos!N$26,Datos!N$29,Datos!N$32,Tarifas!$H77,Tarifas!$I77,Tarifas!$J77,Datos!N$16,Tarifas!$K77,Datos!$B$4,Datos!$B$1,Datos!$B$2,Datos!$B$5,Tarifas!$M77,Tarifas!$N77,Tarifas!$O77,Tarifas!$P77,Tarifas!$Q77,Datos!$B$3,Datos!N$5)</f>
        <v>#NAME?</v>
      </c>
      <c r="P75" s="144" t="e">
        <f ca="1">FACTURA(ROW(), COLUMN(),Datos!O$9,Datos!O$10,Tarifas!$C77,Datos!O$11,Tarifas!$D77,Datos!O$12,Tarifas!$E77,Datos!O$13,Tarifas!$F77,Datos!O$14,Tarifas!$G77,Tarifas!$L77,Datos!O$17,Datos!O$18,Datos!O$20,Datos!O$21,Datos!O$23,Datos!O$24,Datos!O$26,Datos!O$29,Datos!O$32,Tarifas!$H77,Tarifas!$I77,Tarifas!$J77,Datos!O$16,Tarifas!$K77,Datos!$B$4,Datos!$B$1,Datos!$B$2,Datos!$B$5,Tarifas!$M77,Tarifas!$N77,Tarifas!$O77,Tarifas!$P77,Tarifas!$Q77,Datos!$B$3,Datos!O$5)</f>
        <v>#NAME?</v>
      </c>
      <c r="Q75" s="88" t="str">
        <f>IF(Tarifas!R77="Sí","Sí","")</f>
        <v/>
      </c>
    </row>
    <row r="76" spans="1:17">
      <c r="A76" s="154" t="str">
        <f>IF(Tarifas!A78="","",Tarifas!A78)</f>
        <v/>
      </c>
      <c r="B76" s="154" t="str">
        <f>IF(Tarifas!B78="","",Tarifas!B78)</f>
        <v/>
      </c>
      <c r="C76" s="197" t="e">
        <f t="shared" ca="1" si="1"/>
        <v>#NAME?</v>
      </c>
      <c r="D76" s="198" t="s">
        <v>639</v>
      </c>
      <c r="E76" s="144" t="e">
        <f ca="1">FACTURA(ROW(), COLUMN(),Datos!D$9,Datos!D$10,Tarifas!$C78,Datos!D$11,Tarifas!$D78,Datos!D$12,Tarifas!$E78,Datos!D$13,Tarifas!$F78,Datos!D$14,Tarifas!$G78,Tarifas!$L78,Datos!D$17,Datos!D$18,Datos!D$20,Datos!D$21,Datos!D$23,Datos!D$24,Datos!D$26,Datos!D$29,Datos!D$32,Tarifas!$H78,Tarifas!$I78,Tarifas!$J78,Datos!D$16,Tarifas!$K78,Datos!$B$4,Datos!$B$1,Datos!$B$2,Datos!$B$5,Tarifas!$M78,Tarifas!$N78,Tarifas!$O78,Tarifas!$P78,Tarifas!$Q78,Datos!$B$3,Datos!D$5)</f>
        <v>#NAME?</v>
      </c>
      <c r="F76" s="144" t="e">
        <f ca="1">FACTURA(ROW(), COLUMN(),Datos!E$9,Datos!E$10,Tarifas!$C78,Datos!E$11,Tarifas!$D78,Datos!E$12,Tarifas!$E78,Datos!E$13,Tarifas!$F78,Datos!E$14,Tarifas!$G78,Tarifas!$L78,Datos!E$17,Datos!E$18,Datos!E$20,Datos!E$21,Datos!E$23,Datos!E$24,Datos!E$26,Datos!E$29,Datos!E$32,Tarifas!$H78,Tarifas!$I78,Tarifas!$J78,Datos!E$16,Tarifas!$K78,Datos!$B$4,Datos!$B$1,Datos!$B$2,Datos!$B$5,Tarifas!$M78,Tarifas!$N78,Tarifas!$O78,Tarifas!$P78,Tarifas!$Q78,Datos!$B$3,Datos!E$5)</f>
        <v>#NAME?</v>
      </c>
      <c r="G76" s="144" t="e">
        <f ca="1">FACTURA(ROW(), COLUMN(),Datos!F$9,Datos!F$10,Tarifas!$C78,Datos!F$11,Tarifas!$D78,Datos!F$12,Tarifas!$E78,Datos!F$13,Tarifas!$F78,Datos!F$14,Tarifas!$G78,Tarifas!$L78,Datos!F$17,Datos!F$18,Datos!F$20,Datos!F$21,Datos!F$23,Datos!F$24,Datos!F$26,Datos!F$29,Datos!F$32,Tarifas!$H78,Tarifas!$I78,Tarifas!$J78,Datos!F$16,Tarifas!$K78,Datos!$B$4,Datos!$B$1,Datos!$B$2,Datos!$B$5,Tarifas!$M78,Tarifas!$N78,Tarifas!$O78,Tarifas!$P78,Tarifas!$Q78,Datos!$B$3,Datos!F$5)</f>
        <v>#NAME?</v>
      </c>
      <c r="H76" s="144" t="e">
        <f ca="1">FACTURA(ROW(), COLUMN(),Datos!G$9,Datos!G$10,Tarifas!$C78,Datos!G$11,Tarifas!$D78,Datos!G$12,Tarifas!$E78,Datos!G$13,Tarifas!$F78,Datos!G$14,Tarifas!$G78,Tarifas!$L78,Datos!G$17,Datos!G$18,Datos!G$20,Datos!G$21,Datos!G$23,Datos!G$24,Datos!G$26,Datos!G$29,Datos!G$32,Tarifas!$H78,Tarifas!$I78,Tarifas!$J78,Datos!G$16,Tarifas!$K78,Datos!$B$4,Datos!$B$1,Datos!$B$2,Datos!$B$5,Tarifas!$M78,Tarifas!$N78,Tarifas!$O78,Tarifas!$P78,Tarifas!$Q78,Datos!$B$3,Datos!G$5)</f>
        <v>#NAME?</v>
      </c>
      <c r="I76" s="144" t="e">
        <f ca="1">FACTURA(ROW(), COLUMN(),Datos!H$9,Datos!H$10,Tarifas!$C78,Datos!H$11,Tarifas!$D78,Datos!H$12,Tarifas!$E78,Datos!H$13,Tarifas!$F78,Datos!H$14,Tarifas!$G78,Tarifas!$L78,Datos!H$17,Datos!H$18,Datos!H$20,Datos!H$21,Datos!H$23,Datos!H$24,Datos!H$26,Datos!H$29,Datos!H$32,Tarifas!$H78,Tarifas!$I78,Tarifas!$J78,Datos!H$16,Tarifas!$K78,Datos!$B$4,Datos!$B$1,Datos!$B$2,Datos!$B$5,Tarifas!$M78,Tarifas!$N78,Tarifas!$O78,Tarifas!$P78,Tarifas!$Q78,Datos!$B$3,Datos!H$5)</f>
        <v>#NAME?</v>
      </c>
      <c r="J76" s="144" t="e">
        <f ca="1">FACTURA(ROW(), COLUMN(),Datos!I$9,Datos!I$10,Tarifas!$C78,Datos!I$11,Tarifas!$D78,Datos!I$12,Tarifas!$E78,Datos!I$13,Tarifas!$F78,Datos!I$14,Tarifas!$G78,Tarifas!$L78,Datos!I$17,Datos!I$18,Datos!I$20,Datos!I$21,Datos!I$23,Datos!I$24,Datos!I$26,Datos!I$29,Datos!I$32,Tarifas!$H78,Tarifas!$I78,Tarifas!$J78,Datos!I$16,Tarifas!$K78,Datos!$B$4,Datos!$B$1,Datos!$B$2,Datos!$B$5,Tarifas!$M78,Tarifas!$N78,Tarifas!$O78,Tarifas!$P78,Tarifas!$Q78,Datos!$B$3,Datos!I$5)</f>
        <v>#NAME?</v>
      </c>
      <c r="K76" s="144" t="e">
        <f ca="1">FACTURA(ROW(), COLUMN(),Datos!J$9,Datos!J$10,Tarifas!$C78,Datos!J$11,Tarifas!$D78,Datos!J$12,Tarifas!$E78,Datos!J$13,Tarifas!$F78,Datos!J$14,Tarifas!$G78,Tarifas!$L78,Datos!J$17,Datos!J$18,Datos!J$20,Datos!J$21,Datos!J$23,Datos!J$24,Datos!J$26,Datos!J$29,Datos!J$32,Tarifas!$H78,Tarifas!$I78,Tarifas!$J78,Datos!J$16,Tarifas!$K78,Datos!$B$4,Datos!$B$1,Datos!$B$2,Datos!$B$5,Tarifas!$M78,Tarifas!$N78,Tarifas!$O78,Tarifas!$P78,Tarifas!$Q78,Datos!$B$3,Datos!J$5)</f>
        <v>#NAME?</v>
      </c>
      <c r="L76" s="144" t="e">
        <f ca="1">FACTURA(ROW(), COLUMN(),Datos!K$9,Datos!K$10,Tarifas!$C78,Datos!K$11,Tarifas!$D78,Datos!K$12,Tarifas!$E78,Datos!K$13,Tarifas!$F78,Datos!K$14,Tarifas!$G78,Tarifas!$L78,Datos!K$17,Datos!K$18,Datos!K$20,Datos!K$21,Datos!K$23,Datos!K$24,Datos!K$26,Datos!K$29,Datos!K$32,Tarifas!$H78,Tarifas!$I78,Tarifas!$J78,Datos!K$16,Tarifas!$K78,Datos!$B$4,Datos!$B$1,Datos!$B$2,Datos!$B$5,Tarifas!$M78,Tarifas!$N78,Tarifas!$O78,Tarifas!$P78,Tarifas!$Q78,Datos!$B$3,Datos!K$5)</f>
        <v>#NAME?</v>
      </c>
      <c r="M76" s="144" t="e">
        <f ca="1">FACTURA(ROW(), COLUMN(),Datos!L$9,Datos!L$10,Tarifas!$C78,Datos!L$11,Tarifas!$D78,Datos!L$12,Tarifas!$E78,Datos!L$13,Tarifas!$F78,Datos!L$14,Tarifas!$G78,Tarifas!$L78,Datos!L$17,Datos!L$18,Datos!L$20,Datos!L$21,Datos!L$23,Datos!L$24,Datos!L$26,Datos!L$29,Datos!L$32,Tarifas!$H78,Tarifas!$I78,Tarifas!$J78,Datos!L$16,Tarifas!$K78,Datos!$B$4,Datos!$B$1,Datos!$B$2,Datos!$B$5,Tarifas!$M78,Tarifas!$N78,Tarifas!$O78,Tarifas!$P78,Tarifas!$Q78,Datos!$B$3,Datos!L$5)</f>
        <v>#NAME?</v>
      </c>
      <c r="N76" s="144" t="e">
        <f ca="1">FACTURA(ROW(), COLUMN(),Datos!M$9,Datos!M$10,Tarifas!$C78,Datos!M$11,Tarifas!$D78,Datos!M$12,Tarifas!$E78,Datos!M$13,Tarifas!$F78,Datos!M$14,Tarifas!$G78,Tarifas!$L78,Datos!M$17,Datos!M$18,Datos!M$20,Datos!M$21,Datos!M$23,Datos!M$24,Datos!M$26,Datos!M$29,Datos!M$32,Tarifas!$H78,Tarifas!$I78,Tarifas!$J78,Datos!M$16,Tarifas!$K78,Datos!$B$4,Datos!$B$1,Datos!$B$2,Datos!$B$5,Tarifas!$M78,Tarifas!$N78,Tarifas!$O78,Tarifas!$P78,Tarifas!$Q78,Datos!$B$3,Datos!M$5)</f>
        <v>#NAME?</v>
      </c>
      <c r="O76" s="144" t="e">
        <f ca="1">FACTURA(ROW(), COLUMN(),Datos!N$9,Datos!N$10,Tarifas!$C78,Datos!N$11,Tarifas!$D78,Datos!N$12,Tarifas!$E78,Datos!N$13,Tarifas!$F78,Datos!N$14,Tarifas!$G78,Tarifas!$L78,Datos!N$17,Datos!N$18,Datos!N$20,Datos!N$21,Datos!N$23,Datos!N$24,Datos!N$26,Datos!N$29,Datos!N$32,Tarifas!$H78,Tarifas!$I78,Tarifas!$J78,Datos!N$16,Tarifas!$K78,Datos!$B$4,Datos!$B$1,Datos!$B$2,Datos!$B$5,Tarifas!$M78,Tarifas!$N78,Tarifas!$O78,Tarifas!$P78,Tarifas!$Q78,Datos!$B$3,Datos!N$5)</f>
        <v>#NAME?</v>
      </c>
      <c r="P76" s="144" t="e">
        <f ca="1">FACTURA(ROW(), COLUMN(),Datos!O$9,Datos!O$10,Tarifas!$C78,Datos!O$11,Tarifas!$D78,Datos!O$12,Tarifas!$E78,Datos!O$13,Tarifas!$F78,Datos!O$14,Tarifas!$G78,Tarifas!$L78,Datos!O$17,Datos!O$18,Datos!O$20,Datos!O$21,Datos!O$23,Datos!O$24,Datos!O$26,Datos!O$29,Datos!O$32,Tarifas!$H78,Tarifas!$I78,Tarifas!$J78,Datos!O$16,Tarifas!$K78,Datos!$B$4,Datos!$B$1,Datos!$B$2,Datos!$B$5,Tarifas!$M78,Tarifas!$N78,Tarifas!$O78,Tarifas!$P78,Tarifas!$Q78,Datos!$B$3,Datos!O$5)</f>
        <v>#NAME?</v>
      </c>
      <c r="Q76" s="88" t="str">
        <f>IF(Tarifas!R78="Sí","Sí","")</f>
        <v/>
      </c>
    </row>
    <row r="77" spans="1:17">
      <c r="A77" s="154" t="str">
        <f>IF(Tarifas!A79="","",Tarifas!A79)</f>
        <v/>
      </c>
      <c r="B77" s="154" t="str">
        <f>IF(Tarifas!B79="","",Tarifas!B79)</f>
        <v/>
      </c>
      <c r="C77" s="197" t="e">
        <f t="shared" ca="1" si="1"/>
        <v>#NAME?</v>
      </c>
      <c r="D77" s="198" t="s">
        <v>639</v>
      </c>
      <c r="E77" s="144" t="e">
        <f ca="1">FACTURA(ROW(), COLUMN(),Datos!D$9,Datos!D$10,Tarifas!$C79,Datos!D$11,Tarifas!$D79,Datos!D$12,Tarifas!$E79,Datos!D$13,Tarifas!$F79,Datos!D$14,Tarifas!$G79,Tarifas!$L79,Datos!D$17,Datos!D$18,Datos!D$20,Datos!D$21,Datos!D$23,Datos!D$24,Datos!D$26,Datos!D$29,Datos!D$32,Tarifas!$H79,Tarifas!$I79,Tarifas!$J79,Datos!D$16,Tarifas!$K79,Datos!$B$4,Datos!$B$1,Datos!$B$2,Datos!$B$5,Tarifas!$M79,Tarifas!$N79,Tarifas!$O79,Tarifas!$P79,Tarifas!$Q79,Datos!$B$3,Datos!D$5)</f>
        <v>#NAME?</v>
      </c>
      <c r="F77" s="144" t="e">
        <f ca="1">FACTURA(ROW(), COLUMN(),Datos!E$9,Datos!E$10,Tarifas!$C79,Datos!E$11,Tarifas!$D79,Datos!E$12,Tarifas!$E79,Datos!E$13,Tarifas!$F79,Datos!E$14,Tarifas!$G79,Tarifas!$L79,Datos!E$17,Datos!E$18,Datos!E$20,Datos!E$21,Datos!E$23,Datos!E$24,Datos!E$26,Datos!E$29,Datos!E$32,Tarifas!$H79,Tarifas!$I79,Tarifas!$J79,Datos!E$16,Tarifas!$K79,Datos!$B$4,Datos!$B$1,Datos!$B$2,Datos!$B$5,Tarifas!$M79,Tarifas!$N79,Tarifas!$O79,Tarifas!$P79,Tarifas!$Q79,Datos!$B$3,Datos!E$5)</f>
        <v>#NAME?</v>
      </c>
      <c r="G77" s="144" t="e">
        <f ca="1">FACTURA(ROW(), COLUMN(),Datos!F$9,Datos!F$10,Tarifas!$C79,Datos!F$11,Tarifas!$D79,Datos!F$12,Tarifas!$E79,Datos!F$13,Tarifas!$F79,Datos!F$14,Tarifas!$G79,Tarifas!$L79,Datos!F$17,Datos!F$18,Datos!F$20,Datos!F$21,Datos!F$23,Datos!F$24,Datos!F$26,Datos!F$29,Datos!F$32,Tarifas!$H79,Tarifas!$I79,Tarifas!$J79,Datos!F$16,Tarifas!$K79,Datos!$B$4,Datos!$B$1,Datos!$B$2,Datos!$B$5,Tarifas!$M79,Tarifas!$N79,Tarifas!$O79,Tarifas!$P79,Tarifas!$Q79,Datos!$B$3,Datos!F$5)</f>
        <v>#NAME?</v>
      </c>
      <c r="H77" s="144" t="e">
        <f ca="1">FACTURA(ROW(), COLUMN(),Datos!G$9,Datos!G$10,Tarifas!$C79,Datos!G$11,Tarifas!$D79,Datos!G$12,Tarifas!$E79,Datos!G$13,Tarifas!$F79,Datos!G$14,Tarifas!$G79,Tarifas!$L79,Datos!G$17,Datos!G$18,Datos!G$20,Datos!G$21,Datos!G$23,Datos!G$24,Datos!G$26,Datos!G$29,Datos!G$32,Tarifas!$H79,Tarifas!$I79,Tarifas!$J79,Datos!G$16,Tarifas!$K79,Datos!$B$4,Datos!$B$1,Datos!$B$2,Datos!$B$5,Tarifas!$M79,Tarifas!$N79,Tarifas!$O79,Tarifas!$P79,Tarifas!$Q79,Datos!$B$3,Datos!G$5)</f>
        <v>#NAME?</v>
      </c>
      <c r="I77" s="144" t="e">
        <f ca="1">FACTURA(ROW(), COLUMN(),Datos!H$9,Datos!H$10,Tarifas!$C79,Datos!H$11,Tarifas!$D79,Datos!H$12,Tarifas!$E79,Datos!H$13,Tarifas!$F79,Datos!H$14,Tarifas!$G79,Tarifas!$L79,Datos!H$17,Datos!H$18,Datos!H$20,Datos!H$21,Datos!H$23,Datos!H$24,Datos!H$26,Datos!H$29,Datos!H$32,Tarifas!$H79,Tarifas!$I79,Tarifas!$J79,Datos!H$16,Tarifas!$K79,Datos!$B$4,Datos!$B$1,Datos!$B$2,Datos!$B$5,Tarifas!$M79,Tarifas!$N79,Tarifas!$O79,Tarifas!$P79,Tarifas!$Q79,Datos!$B$3,Datos!H$5)</f>
        <v>#NAME?</v>
      </c>
      <c r="J77" s="144" t="e">
        <f ca="1">FACTURA(ROW(), COLUMN(),Datos!I$9,Datos!I$10,Tarifas!$C79,Datos!I$11,Tarifas!$D79,Datos!I$12,Tarifas!$E79,Datos!I$13,Tarifas!$F79,Datos!I$14,Tarifas!$G79,Tarifas!$L79,Datos!I$17,Datos!I$18,Datos!I$20,Datos!I$21,Datos!I$23,Datos!I$24,Datos!I$26,Datos!I$29,Datos!I$32,Tarifas!$H79,Tarifas!$I79,Tarifas!$J79,Datos!I$16,Tarifas!$K79,Datos!$B$4,Datos!$B$1,Datos!$B$2,Datos!$B$5,Tarifas!$M79,Tarifas!$N79,Tarifas!$O79,Tarifas!$P79,Tarifas!$Q79,Datos!$B$3,Datos!I$5)</f>
        <v>#NAME?</v>
      </c>
      <c r="K77" s="144" t="e">
        <f ca="1">FACTURA(ROW(), COLUMN(),Datos!J$9,Datos!J$10,Tarifas!$C79,Datos!J$11,Tarifas!$D79,Datos!J$12,Tarifas!$E79,Datos!J$13,Tarifas!$F79,Datos!J$14,Tarifas!$G79,Tarifas!$L79,Datos!J$17,Datos!J$18,Datos!J$20,Datos!J$21,Datos!J$23,Datos!J$24,Datos!J$26,Datos!J$29,Datos!J$32,Tarifas!$H79,Tarifas!$I79,Tarifas!$J79,Datos!J$16,Tarifas!$K79,Datos!$B$4,Datos!$B$1,Datos!$B$2,Datos!$B$5,Tarifas!$M79,Tarifas!$N79,Tarifas!$O79,Tarifas!$P79,Tarifas!$Q79,Datos!$B$3,Datos!J$5)</f>
        <v>#NAME?</v>
      </c>
      <c r="L77" s="144" t="e">
        <f ca="1">FACTURA(ROW(), COLUMN(),Datos!K$9,Datos!K$10,Tarifas!$C79,Datos!K$11,Tarifas!$D79,Datos!K$12,Tarifas!$E79,Datos!K$13,Tarifas!$F79,Datos!K$14,Tarifas!$G79,Tarifas!$L79,Datos!K$17,Datos!K$18,Datos!K$20,Datos!K$21,Datos!K$23,Datos!K$24,Datos!K$26,Datos!K$29,Datos!K$32,Tarifas!$H79,Tarifas!$I79,Tarifas!$J79,Datos!K$16,Tarifas!$K79,Datos!$B$4,Datos!$B$1,Datos!$B$2,Datos!$B$5,Tarifas!$M79,Tarifas!$N79,Tarifas!$O79,Tarifas!$P79,Tarifas!$Q79,Datos!$B$3,Datos!K$5)</f>
        <v>#NAME?</v>
      </c>
      <c r="M77" s="144" t="e">
        <f ca="1">FACTURA(ROW(), COLUMN(),Datos!L$9,Datos!L$10,Tarifas!$C79,Datos!L$11,Tarifas!$D79,Datos!L$12,Tarifas!$E79,Datos!L$13,Tarifas!$F79,Datos!L$14,Tarifas!$G79,Tarifas!$L79,Datos!L$17,Datos!L$18,Datos!L$20,Datos!L$21,Datos!L$23,Datos!L$24,Datos!L$26,Datos!L$29,Datos!L$32,Tarifas!$H79,Tarifas!$I79,Tarifas!$J79,Datos!L$16,Tarifas!$K79,Datos!$B$4,Datos!$B$1,Datos!$B$2,Datos!$B$5,Tarifas!$M79,Tarifas!$N79,Tarifas!$O79,Tarifas!$P79,Tarifas!$Q79,Datos!$B$3,Datos!L$5)</f>
        <v>#NAME?</v>
      </c>
      <c r="N77" s="144" t="e">
        <f ca="1">FACTURA(ROW(), COLUMN(),Datos!M$9,Datos!M$10,Tarifas!$C79,Datos!M$11,Tarifas!$D79,Datos!M$12,Tarifas!$E79,Datos!M$13,Tarifas!$F79,Datos!M$14,Tarifas!$G79,Tarifas!$L79,Datos!M$17,Datos!M$18,Datos!M$20,Datos!M$21,Datos!M$23,Datos!M$24,Datos!M$26,Datos!M$29,Datos!M$32,Tarifas!$H79,Tarifas!$I79,Tarifas!$J79,Datos!M$16,Tarifas!$K79,Datos!$B$4,Datos!$B$1,Datos!$B$2,Datos!$B$5,Tarifas!$M79,Tarifas!$N79,Tarifas!$O79,Tarifas!$P79,Tarifas!$Q79,Datos!$B$3,Datos!M$5)</f>
        <v>#NAME?</v>
      </c>
      <c r="O77" s="144" t="e">
        <f ca="1">FACTURA(ROW(), COLUMN(),Datos!N$9,Datos!N$10,Tarifas!$C79,Datos!N$11,Tarifas!$D79,Datos!N$12,Tarifas!$E79,Datos!N$13,Tarifas!$F79,Datos!N$14,Tarifas!$G79,Tarifas!$L79,Datos!N$17,Datos!N$18,Datos!N$20,Datos!N$21,Datos!N$23,Datos!N$24,Datos!N$26,Datos!N$29,Datos!N$32,Tarifas!$H79,Tarifas!$I79,Tarifas!$J79,Datos!N$16,Tarifas!$K79,Datos!$B$4,Datos!$B$1,Datos!$B$2,Datos!$B$5,Tarifas!$M79,Tarifas!$N79,Tarifas!$O79,Tarifas!$P79,Tarifas!$Q79,Datos!$B$3,Datos!N$5)</f>
        <v>#NAME?</v>
      </c>
      <c r="P77" s="144" t="e">
        <f ca="1">FACTURA(ROW(), COLUMN(),Datos!O$9,Datos!O$10,Tarifas!$C79,Datos!O$11,Tarifas!$D79,Datos!O$12,Tarifas!$E79,Datos!O$13,Tarifas!$F79,Datos!O$14,Tarifas!$G79,Tarifas!$L79,Datos!O$17,Datos!O$18,Datos!O$20,Datos!O$21,Datos!O$23,Datos!O$24,Datos!O$26,Datos!O$29,Datos!O$32,Tarifas!$H79,Tarifas!$I79,Tarifas!$J79,Datos!O$16,Tarifas!$K79,Datos!$B$4,Datos!$B$1,Datos!$B$2,Datos!$B$5,Tarifas!$M79,Tarifas!$N79,Tarifas!$O79,Tarifas!$P79,Tarifas!$Q79,Datos!$B$3,Datos!O$5)</f>
        <v>#NAME?</v>
      </c>
      <c r="Q77" s="88" t="str">
        <f>IF(Tarifas!R79="Sí","Sí","")</f>
        <v/>
      </c>
    </row>
    <row r="78" spans="1:17">
      <c r="A78" s="154" t="str">
        <f>IF(Tarifas!A80="","",Tarifas!A80)</f>
        <v>PVPC sin Autoconsumo</v>
      </c>
      <c r="B78" s="154" t="str">
        <f>IF(Tarifas!B80="","",Tarifas!B80)</f>
        <v>Media de 2024</v>
      </c>
      <c r="C78" s="197" t="e">
        <f t="shared" ca="1" si="1"/>
        <v>#NAME?</v>
      </c>
      <c r="D78" s="198" t="s">
        <v>639</v>
      </c>
      <c r="E78" s="144" t="e">
        <f ca="1">FACTURA(ROW(), COLUMN(),Datos!D$9,Datos!D$10,Tarifas!$C80,Datos!D$11,Tarifas!$D80,Datos!D$12,Tarifas!$E80,Datos!D$13,Tarifas!$F80,Datos!D$14,Tarifas!$G80,Tarifas!$L80,Datos!D$17,Datos!D$18,Datos!D$20,Datos!D$21,Datos!D$23,Datos!D$24,Datos!D$26,Datos!D$29,Datos!D$32,Tarifas!$H80,Tarifas!$I80,Tarifas!$J80,Datos!D$16,Tarifas!$K80,Datos!$B$4,Datos!$B$1,Datos!$B$2,Datos!$B$5,Tarifas!$M80,Tarifas!$N80,Tarifas!$O80,Tarifas!$P80,Tarifas!$Q80,Datos!$B$3,Datos!D$5)</f>
        <v>#NAME?</v>
      </c>
      <c r="F78" s="144" t="e">
        <f ca="1">FACTURA(ROW(), COLUMN(),Datos!E$9,Datos!E$10,Tarifas!$C80,Datos!E$11,Tarifas!$D80,Datos!E$12,Tarifas!$E80,Datos!E$13,Tarifas!$F80,Datos!E$14,Tarifas!$G80,Tarifas!$L80,Datos!E$17,Datos!E$18,Datos!E$20,Datos!E$21,Datos!E$23,Datos!E$24,Datos!E$26,Datos!E$29,Datos!E$32,Tarifas!$H80,Tarifas!$I80,Tarifas!$J80,Datos!E$16,Tarifas!$K80,Datos!$B$4,Datos!$B$1,Datos!$B$2,Datos!$B$5,Tarifas!$M80,Tarifas!$N80,Tarifas!$O80,Tarifas!$P80,Tarifas!$Q80,Datos!$B$3,Datos!E$5)</f>
        <v>#NAME?</v>
      </c>
      <c r="G78" s="144" t="e">
        <f ca="1">FACTURA(ROW(), COLUMN(),Datos!F$9,Datos!F$10,Tarifas!$C80,Datos!F$11,Tarifas!$D80,Datos!F$12,Tarifas!$E80,Datos!F$13,Tarifas!$F80,Datos!F$14,Tarifas!$G80,Tarifas!$L80,Datos!F$17,Datos!F$18,Datos!F$20,Datos!F$21,Datos!F$23,Datos!F$24,Datos!F$26,Datos!F$29,Datos!F$32,Tarifas!$H80,Tarifas!$I80,Tarifas!$J80,Datos!F$16,Tarifas!$K80,Datos!$B$4,Datos!$B$1,Datos!$B$2,Datos!$B$5,Tarifas!$M80,Tarifas!$N80,Tarifas!$O80,Tarifas!$P80,Tarifas!$Q80,Datos!$B$3,Datos!F$5)</f>
        <v>#NAME?</v>
      </c>
      <c r="H78" s="144" t="e">
        <f ca="1">FACTURA(ROW(), COLUMN(),Datos!G$9,Datos!G$10,Tarifas!$C80,Datos!G$11,Tarifas!$D80,Datos!G$12,Tarifas!$E80,Datos!G$13,Tarifas!$F80,Datos!G$14,Tarifas!$G80,Tarifas!$L80,Datos!G$17,Datos!G$18,Datos!G$20,Datos!G$21,Datos!G$23,Datos!G$24,Datos!G$26,Datos!G$29,Datos!G$32,Tarifas!$H80,Tarifas!$I80,Tarifas!$J80,Datos!G$16,Tarifas!$K80,Datos!$B$4,Datos!$B$1,Datos!$B$2,Datos!$B$5,Tarifas!$M80,Tarifas!$N80,Tarifas!$O80,Tarifas!$P80,Tarifas!$Q80,Datos!$B$3,Datos!G$5)</f>
        <v>#NAME?</v>
      </c>
      <c r="I78" s="144" t="e">
        <f ca="1">FACTURA(ROW(), COLUMN(),Datos!H$9,Datos!H$10,Tarifas!$C80,Datos!H$11,Tarifas!$D80,Datos!H$12,Tarifas!$E80,Datos!H$13,Tarifas!$F80,Datos!H$14,Tarifas!$G80,Tarifas!$L80,Datos!H$17,Datos!H$18,Datos!H$20,Datos!H$21,Datos!H$23,Datos!H$24,Datos!H$26,Datos!H$29,Datos!H$32,Tarifas!$H80,Tarifas!$I80,Tarifas!$J80,Datos!H$16,Tarifas!$K80,Datos!$B$4,Datos!$B$1,Datos!$B$2,Datos!$B$5,Tarifas!$M80,Tarifas!$N80,Tarifas!$O80,Tarifas!$P80,Tarifas!$Q80,Datos!$B$3,Datos!H$5)</f>
        <v>#NAME?</v>
      </c>
      <c r="J78" s="144" t="e">
        <f ca="1">FACTURA(ROW(), COLUMN(),Datos!I$9,Datos!I$10,Tarifas!$C80,Datos!I$11,Tarifas!$D80,Datos!I$12,Tarifas!$E80,Datos!I$13,Tarifas!$F80,Datos!I$14,Tarifas!$G80,Tarifas!$L80,Datos!I$17,Datos!I$18,Datos!I$20,Datos!I$21,Datos!I$23,Datos!I$24,Datos!I$26,Datos!I$29,Datos!I$32,Tarifas!$H80,Tarifas!$I80,Tarifas!$J80,Datos!I$16,Tarifas!$K80,Datos!$B$4,Datos!$B$1,Datos!$B$2,Datos!$B$5,Tarifas!$M80,Tarifas!$N80,Tarifas!$O80,Tarifas!$P80,Tarifas!$Q80,Datos!$B$3,Datos!I$5)</f>
        <v>#NAME?</v>
      </c>
      <c r="K78" s="144" t="e">
        <f ca="1">FACTURA(ROW(), COLUMN(),Datos!J$9,Datos!J$10,Tarifas!$C80,Datos!J$11,Tarifas!$D80,Datos!J$12,Tarifas!$E80,Datos!J$13,Tarifas!$F80,Datos!J$14,Tarifas!$G80,Tarifas!$L80,Datos!J$17,Datos!J$18,Datos!J$20,Datos!J$21,Datos!J$23,Datos!J$24,Datos!J$26,Datos!J$29,Datos!J$32,Tarifas!$H80,Tarifas!$I80,Tarifas!$J80,Datos!J$16,Tarifas!$K80,Datos!$B$4,Datos!$B$1,Datos!$B$2,Datos!$B$5,Tarifas!$M80,Tarifas!$N80,Tarifas!$O80,Tarifas!$P80,Tarifas!$Q80,Datos!$B$3,Datos!J$5)</f>
        <v>#NAME?</v>
      </c>
      <c r="L78" s="144" t="e">
        <f ca="1">FACTURA(ROW(), COLUMN(),Datos!K$9,Datos!K$10,Tarifas!$C80,Datos!K$11,Tarifas!$D80,Datos!K$12,Tarifas!$E80,Datos!K$13,Tarifas!$F80,Datos!K$14,Tarifas!$G80,Tarifas!$L80,Datos!K$17,Datos!K$18,Datos!K$20,Datos!K$21,Datos!K$23,Datos!K$24,Datos!K$26,Datos!K$29,Datos!K$32,Tarifas!$H80,Tarifas!$I80,Tarifas!$J80,Datos!K$16,Tarifas!$K80,Datos!$B$4,Datos!$B$1,Datos!$B$2,Datos!$B$5,Tarifas!$M80,Tarifas!$N80,Tarifas!$O80,Tarifas!$P80,Tarifas!$Q80,Datos!$B$3,Datos!K$5)</f>
        <v>#NAME?</v>
      </c>
      <c r="M78" s="144" t="e">
        <f ca="1">FACTURA(ROW(), COLUMN(),Datos!L$9,Datos!L$10,Tarifas!$C80,Datos!L$11,Tarifas!$D80,Datos!L$12,Tarifas!$E80,Datos!L$13,Tarifas!$F80,Datos!L$14,Tarifas!$G80,Tarifas!$L80,Datos!L$17,Datos!L$18,Datos!L$20,Datos!L$21,Datos!L$23,Datos!L$24,Datos!L$26,Datos!L$29,Datos!L$32,Tarifas!$H80,Tarifas!$I80,Tarifas!$J80,Datos!L$16,Tarifas!$K80,Datos!$B$4,Datos!$B$1,Datos!$B$2,Datos!$B$5,Tarifas!$M80,Tarifas!$N80,Tarifas!$O80,Tarifas!$P80,Tarifas!$Q80,Datos!$B$3,Datos!L$5)</f>
        <v>#NAME?</v>
      </c>
      <c r="N78" s="144" t="e">
        <f ca="1">FACTURA(ROW(), COLUMN(),Datos!M$9,Datos!M$10,Tarifas!$C80,Datos!M$11,Tarifas!$D80,Datos!M$12,Tarifas!$E80,Datos!M$13,Tarifas!$F80,Datos!M$14,Tarifas!$G80,Tarifas!$L80,Datos!M$17,Datos!M$18,Datos!M$20,Datos!M$21,Datos!M$23,Datos!M$24,Datos!M$26,Datos!M$29,Datos!M$32,Tarifas!$H80,Tarifas!$I80,Tarifas!$J80,Datos!M$16,Tarifas!$K80,Datos!$B$4,Datos!$B$1,Datos!$B$2,Datos!$B$5,Tarifas!$M80,Tarifas!$N80,Tarifas!$O80,Tarifas!$P80,Tarifas!$Q80,Datos!$B$3,Datos!M$5)</f>
        <v>#NAME?</v>
      </c>
      <c r="O78" s="144" t="e">
        <f ca="1">FACTURA(ROW(), COLUMN(),Datos!N$9,Datos!N$10,Tarifas!$C80,Datos!N$11,Tarifas!$D80,Datos!N$12,Tarifas!$E80,Datos!N$13,Tarifas!$F80,Datos!N$14,Tarifas!$G80,Tarifas!$L80,Datos!N$17,Datos!N$18,Datos!N$20,Datos!N$21,Datos!N$23,Datos!N$24,Datos!N$26,Datos!N$29,Datos!N$32,Tarifas!$H80,Tarifas!$I80,Tarifas!$J80,Datos!N$16,Tarifas!$K80,Datos!$B$4,Datos!$B$1,Datos!$B$2,Datos!$B$5,Tarifas!$M80,Tarifas!$N80,Tarifas!$O80,Tarifas!$P80,Tarifas!$Q80,Datos!$B$3,Datos!N$5)</f>
        <v>#NAME?</v>
      </c>
      <c r="P78" s="144" t="e">
        <f ca="1">FACTURA(ROW(), COLUMN(),Datos!O$9,Datos!O$10,Tarifas!$C80,Datos!O$11,Tarifas!$D80,Datos!O$12,Tarifas!$E80,Datos!O$13,Tarifas!$F80,Datos!O$14,Tarifas!$G80,Tarifas!$L80,Datos!O$17,Datos!O$18,Datos!O$20,Datos!O$21,Datos!O$23,Datos!O$24,Datos!O$26,Datos!O$29,Datos!O$32,Tarifas!$H80,Tarifas!$I80,Tarifas!$J80,Datos!O$16,Tarifas!$K80,Datos!$B$4,Datos!$B$1,Datos!$B$2,Datos!$B$5,Tarifas!$M80,Tarifas!$N80,Tarifas!$O80,Tarifas!$P80,Tarifas!$Q80,Datos!$B$3,Datos!O$5)</f>
        <v>#NAME?</v>
      </c>
      <c r="Q78" s="88" t="str">
        <f>IF(Tarifas!R80="Sí","Sí","")</f>
        <v>Sí</v>
      </c>
    </row>
    <row r="79" spans="1:17">
      <c r="A79" s="154" t="str">
        <f>IF(Tarifas!A81="","",Tarifas!A81)</f>
        <v>Bonpreu sin Autoconsumo</v>
      </c>
      <c r="B79" s="154" t="str">
        <f>IF(Tarifas!B81="","",Tarifas!B81)</f>
        <v>Plan Dinámico Media de 2024</v>
      </c>
      <c r="C79" s="197" t="e">
        <f t="shared" ca="1" si="1"/>
        <v>#NAME?</v>
      </c>
      <c r="D79" s="198" t="s">
        <v>639</v>
      </c>
      <c r="E79" s="144" t="e">
        <f ca="1">FACTURA(ROW(), COLUMN(),Datos!D$9,Datos!D$10,Tarifas!$C81,Datos!D$11,Tarifas!$D81,Datos!D$12,Tarifas!$E81,Datos!D$13,Tarifas!$F81,Datos!D$14,Tarifas!$G81,Tarifas!$L81,Datos!D$17,Datos!D$18,Datos!D$20,Datos!D$21,Datos!D$23,Datos!D$24,Datos!D$26,Datos!D$29,Datos!D$32,Tarifas!$H81,Tarifas!$I81,Tarifas!$J81,Datos!D$16,Tarifas!$K81,Datos!$B$4,Datos!$B$1,Datos!$B$2,Datos!$B$5,Tarifas!$M81,Tarifas!$N81,Tarifas!$O81,Tarifas!$P81,Tarifas!$Q81,Datos!$B$3,Datos!D$5)</f>
        <v>#NAME?</v>
      </c>
      <c r="F79" s="144" t="e">
        <f ca="1">FACTURA(ROW(), COLUMN(),Datos!E$9,Datos!E$10,Tarifas!$C81,Datos!E$11,Tarifas!$D81,Datos!E$12,Tarifas!$E81,Datos!E$13,Tarifas!$F81,Datos!E$14,Tarifas!$G81,Tarifas!$L81,Datos!E$17,Datos!E$18,Datos!E$20,Datos!E$21,Datos!E$23,Datos!E$24,Datos!E$26,Datos!E$29,Datos!E$32,Tarifas!$H81,Tarifas!$I81,Tarifas!$J81,Datos!E$16,Tarifas!$K81,Datos!$B$4,Datos!$B$1,Datos!$B$2,Datos!$B$5,Tarifas!$M81,Tarifas!$N81,Tarifas!$O81,Tarifas!$P81,Tarifas!$Q81,Datos!$B$3,Datos!E$5)</f>
        <v>#NAME?</v>
      </c>
      <c r="G79" s="144" t="e">
        <f ca="1">FACTURA(ROW(), COLUMN(),Datos!F$9,Datos!F$10,Tarifas!$C81,Datos!F$11,Tarifas!$D81,Datos!F$12,Tarifas!$E81,Datos!F$13,Tarifas!$F81,Datos!F$14,Tarifas!$G81,Tarifas!$L81,Datos!F$17,Datos!F$18,Datos!F$20,Datos!F$21,Datos!F$23,Datos!F$24,Datos!F$26,Datos!F$29,Datos!F$32,Tarifas!$H81,Tarifas!$I81,Tarifas!$J81,Datos!F$16,Tarifas!$K81,Datos!$B$4,Datos!$B$1,Datos!$B$2,Datos!$B$5,Tarifas!$M81,Tarifas!$N81,Tarifas!$O81,Tarifas!$P81,Tarifas!$Q81,Datos!$B$3,Datos!F$5)</f>
        <v>#NAME?</v>
      </c>
      <c r="H79" s="144" t="e">
        <f ca="1">FACTURA(ROW(), COLUMN(),Datos!G$9,Datos!G$10,Tarifas!$C81,Datos!G$11,Tarifas!$D81,Datos!G$12,Tarifas!$E81,Datos!G$13,Tarifas!$F81,Datos!G$14,Tarifas!$G81,Tarifas!$L81,Datos!G$17,Datos!G$18,Datos!G$20,Datos!G$21,Datos!G$23,Datos!G$24,Datos!G$26,Datos!G$29,Datos!G$32,Tarifas!$H81,Tarifas!$I81,Tarifas!$J81,Datos!G$16,Tarifas!$K81,Datos!$B$4,Datos!$B$1,Datos!$B$2,Datos!$B$5,Tarifas!$M81,Tarifas!$N81,Tarifas!$O81,Tarifas!$P81,Tarifas!$Q81,Datos!$B$3,Datos!G$5)</f>
        <v>#NAME?</v>
      </c>
      <c r="I79" s="144" t="e">
        <f ca="1">FACTURA(ROW(), COLUMN(),Datos!H$9,Datos!H$10,Tarifas!$C81,Datos!H$11,Tarifas!$D81,Datos!H$12,Tarifas!$E81,Datos!H$13,Tarifas!$F81,Datos!H$14,Tarifas!$G81,Tarifas!$L81,Datos!H$17,Datos!H$18,Datos!H$20,Datos!H$21,Datos!H$23,Datos!H$24,Datos!H$26,Datos!H$29,Datos!H$32,Tarifas!$H81,Tarifas!$I81,Tarifas!$J81,Datos!H$16,Tarifas!$K81,Datos!$B$4,Datos!$B$1,Datos!$B$2,Datos!$B$5,Tarifas!$M81,Tarifas!$N81,Tarifas!$O81,Tarifas!$P81,Tarifas!$Q81,Datos!$B$3,Datos!H$5)</f>
        <v>#NAME?</v>
      </c>
      <c r="J79" s="144" t="e">
        <f ca="1">FACTURA(ROW(), COLUMN(),Datos!I$9,Datos!I$10,Tarifas!$C81,Datos!I$11,Tarifas!$D81,Datos!I$12,Tarifas!$E81,Datos!I$13,Tarifas!$F81,Datos!I$14,Tarifas!$G81,Tarifas!$L81,Datos!I$17,Datos!I$18,Datos!I$20,Datos!I$21,Datos!I$23,Datos!I$24,Datos!I$26,Datos!I$29,Datos!I$32,Tarifas!$H81,Tarifas!$I81,Tarifas!$J81,Datos!I$16,Tarifas!$K81,Datos!$B$4,Datos!$B$1,Datos!$B$2,Datos!$B$5,Tarifas!$M81,Tarifas!$N81,Tarifas!$O81,Tarifas!$P81,Tarifas!$Q81,Datos!$B$3,Datos!I$5)</f>
        <v>#NAME?</v>
      </c>
      <c r="K79" s="144" t="e">
        <f ca="1">FACTURA(ROW(), COLUMN(),Datos!J$9,Datos!J$10,Tarifas!$C81,Datos!J$11,Tarifas!$D81,Datos!J$12,Tarifas!$E81,Datos!J$13,Tarifas!$F81,Datos!J$14,Tarifas!$G81,Tarifas!$L81,Datos!J$17,Datos!J$18,Datos!J$20,Datos!J$21,Datos!J$23,Datos!J$24,Datos!J$26,Datos!J$29,Datos!J$32,Tarifas!$H81,Tarifas!$I81,Tarifas!$J81,Datos!J$16,Tarifas!$K81,Datos!$B$4,Datos!$B$1,Datos!$B$2,Datos!$B$5,Tarifas!$M81,Tarifas!$N81,Tarifas!$O81,Tarifas!$P81,Tarifas!$Q81,Datos!$B$3,Datos!J$5)</f>
        <v>#NAME?</v>
      </c>
      <c r="L79" s="144" t="e">
        <f ca="1">FACTURA(ROW(), COLUMN(),Datos!K$9,Datos!K$10,Tarifas!$C81,Datos!K$11,Tarifas!$D81,Datos!K$12,Tarifas!$E81,Datos!K$13,Tarifas!$F81,Datos!K$14,Tarifas!$G81,Tarifas!$L81,Datos!K$17,Datos!K$18,Datos!K$20,Datos!K$21,Datos!K$23,Datos!K$24,Datos!K$26,Datos!K$29,Datos!K$32,Tarifas!$H81,Tarifas!$I81,Tarifas!$J81,Datos!K$16,Tarifas!$K81,Datos!$B$4,Datos!$B$1,Datos!$B$2,Datos!$B$5,Tarifas!$M81,Tarifas!$N81,Tarifas!$O81,Tarifas!$P81,Tarifas!$Q81,Datos!$B$3,Datos!K$5)</f>
        <v>#NAME?</v>
      </c>
      <c r="M79" s="144" t="e">
        <f ca="1">FACTURA(ROW(), COLUMN(),Datos!L$9,Datos!L$10,Tarifas!$C81,Datos!L$11,Tarifas!$D81,Datos!L$12,Tarifas!$E81,Datos!L$13,Tarifas!$F81,Datos!L$14,Tarifas!$G81,Tarifas!$L81,Datos!L$17,Datos!L$18,Datos!L$20,Datos!L$21,Datos!L$23,Datos!L$24,Datos!L$26,Datos!L$29,Datos!L$32,Tarifas!$H81,Tarifas!$I81,Tarifas!$J81,Datos!L$16,Tarifas!$K81,Datos!$B$4,Datos!$B$1,Datos!$B$2,Datos!$B$5,Tarifas!$M81,Tarifas!$N81,Tarifas!$O81,Tarifas!$P81,Tarifas!$Q81,Datos!$B$3,Datos!L$5)</f>
        <v>#NAME?</v>
      </c>
      <c r="N79" s="144" t="e">
        <f ca="1">FACTURA(ROW(), COLUMN(),Datos!M$9,Datos!M$10,Tarifas!$C81,Datos!M$11,Tarifas!$D81,Datos!M$12,Tarifas!$E81,Datos!M$13,Tarifas!$F81,Datos!M$14,Tarifas!$G81,Tarifas!$L81,Datos!M$17,Datos!M$18,Datos!M$20,Datos!M$21,Datos!M$23,Datos!M$24,Datos!M$26,Datos!M$29,Datos!M$32,Tarifas!$H81,Tarifas!$I81,Tarifas!$J81,Datos!M$16,Tarifas!$K81,Datos!$B$4,Datos!$B$1,Datos!$B$2,Datos!$B$5,Tarifas!$M81,Tarifas!$N81,Tarifas!$O81,Tarifas!$P81,Tarifas!$Q81,Datos!$B$3,Datos!M$5)</f>
        <v>#NAME?</v>
      </c>
      <c r="O79" s="144" t="e">
        <f ca="1">FACTURA(ROW(), COLUMN(),Datos!N$9,Datos!N$10,Tarifas!$C81,Datos!N$11,Tarifas!$D81,Datos!N$12,Tarifas!$E81,Datos!N$13,Tarifas!$F81,Datos!N$14,Tarifas!$G81,Tarifas!$L81,Datos!N$17,Datos!N$18,Datos!N$20,Datos!N$21,Datos!N$23,Datos!N$24,Datos!N$26,Datos!N$29,Datos!N$32,Tarifas!$H81,Tarifas!$I81,Tarifas!$J81,Datos!N$16,Tarifas!$K81,Datos!$B$4,Datos!$B$1,Datos!$B$2,Datos!$B$5,Tarifas!$M81,Tarifas!$N81,Tarifas!$O81,Tarifas!$P81,Tarifas!$Q81,Datos!$B$3,Datos!N$5)</f>
        <v>#NAME?</v>
      </c>
      <c r="P79" s="144" t="e">
        <f ca="1">FACTURA(ROW(), COLUMN(),Datos!O$9,Datos!O$10,Tarifas!$C81,Datos!O$11,Tarifas!$D81,Datos!O$12,Tarifas!$E81,Datos!O$13,Tarifas!$F81,Datos!O$14,Tarifas!$G81,Tarifas!$L81,Datos!O$17,Datos!O$18,Datos!O$20,Datos!O$21,Datos!O$23,Datos!O$24,Datos!O$26,Datos!O$29,Datos!O$32,Tarifas!$H81,Tarifas!$I81,Tarifas!$J81,Datos!O$16,Tarifas!$K81,Datos!$B$4,Datos!$B$1,Datos!$B$2,Datos!$B$5,Tarifas!$M81,Tarifas!$N81,Tarifas!$O81,Tarifas!$P81,Tarifas!$Q81,Datos!$B$3,Datos!O$5)</f>
        <v>#NAME?</v>
      </c>
      <c r="Q79" s="88" t="str">
        <f>IF(Tarifas!R81="Sí","Sí","")</f>
        <v>Sí</v>
      </c>
    </row>
    <row r="80" spans="1:17">
      <c r="A80" s="154" t="str">
        <f>IF(Tarifas!A82="","",Tarifas!A82)</f>
        <v>PVPC con Autoconsumo</v>
      </c>
      <c r="B80" s="154" t="str">
        <f>IF(Tarifas!B82="","",Tarifas!B82)</f>
        <v>Media de 2024</v>
      </c>
      <c r="C80" s="197" t="e">
        <f t="shared" ca="1" si="1"/>
        <v>#NAME?</v>
      </c>
      <c r="D80" s="198" t="s">
        <v>639</v>
      </c>
      <c r="E80" s="144" t="e">
        <f ca="1">FACTURA(ROW(), COLUMN(),Datos!D$9,Datos!D$10,Tarifas!$C82,Datos!D$11,Tarifas!$D82,Datos!D$12,Tarifas!$E82,Datos!D$13,Tarifas!$F82,Datos!D$14,Tarifas!$G82,Tarifas!$L82,Datos!D$17,Datos!D$18,Datos!D$20,Datos!D$21,Datos!D$23,Datos!D$24,Datos!D$26,Datos!D$29,Datos!D$32,Tarifas!$H82,Tarifas!$I82,Tarifas!$J82,Datos!D$16,Tarifas!$K82,Datos!$B$4,Datos!$B$1,Datos!$B$2,Datos!$B$5,Tarifas!$M82,Tarifas!$N82,Tarifas!$O82,Tarifas!$P82,Tarifas!$Q82,Datos!$B$3,Datos!D$5)</f>
        <v>#NAME?</v>
      </c>
      <c r="F80" s="144" t="e">
        <f ca="1">FACTURA(ROW(), COLUMN(),Datos!E$9,Datos!E$10,Tarifas!$C82,Datos!E$11,Tarifas!$D82,Datos!E$12,Tarifas!$E82,Datos!E$13,Tarifas!$F82,Datos!E$14,Tarifas!$G82,Tarifas!$L82,Datos!E$17,Datos!E$18,Datos!E$20,Datos!E$21,Datos!E$23,Datos!E$24,Datos!E$26,Datos!E$29,Datos!E$32,Tarifas!$H82,Tarifas!$I82,Tarifas!$J82,Datos!E$16,Tarifas!$K82,Datos!$B$4,Datos!$B$1,Datos!$B$2,Datos!$B$5,Tarifas!$M82,Tarifas!$N82,Tarifas!$O82,Tarifas!$P82,Tarifas!$Q82,Datos!$B$3,Datos!E$5)</f>
        <v>#NAME?</v>
      </c>
      <c r="G80" s="144" t="e">
        <f ca="1">FACTURA(ROW(), COLUMN(),Datos!F$9,Datos!F$10,Tarifas!$C82,Datos!F$11,Tarifas!$D82,Datos!F$12,Tarifas!$E82,Datos!F$13,Tarifas!$F82,Datos!F$14,Tarifas!$G82,Tarifas!$L82,Datos!F$17,Datos!F$18,Datos!F$20,Datos!F$21,Datos!F$23,Datos!F$24,Datos!F$26,Datos!F$29,Datos!F$32,Tarifas!$H82,Tarifas!$I82,Tarifas!$J82,Datos!F$16,Tarifas!$K82,Datos!$B$4,Datos!$B$1,Datos!$B$2,Datos!$B$5,Tarifas!$M82,Tarifas!$N82,Tarifas!$O82,Tarifas!$P82,Tarifas!$Q82,Datos!$B$3,Datos!F$5)</f>
        <v>#NAME?</v>
      </c>
      <c r="H80" s="144" t="e">
        <f ca="1">FACTURA(ROW(), COLUMN(),Datos!G$9,Datos!G$10,Tarifas!$C82,Datos!G$11,Tarifas!$D82,Datos!G$12,Tarifas!$E82,Datos!G$13,Tarifas!$F82,Datos!G$14,Tarifas!$G82,Tarifas!$L82,Datos!G$17,Datos!G$18,Datos!G$20,Datos!G$21,Datos!G$23,Datos!G$24,Datos!G$26,Datos!G$29,Datos!G$32,Tarifas!$H82,Tarifas!$I82,Tarifas!$J82,Datos!G$16,Tarifas!$K82,Datos!$B$4,Datos!$B$1,Datos!$B$2,Datos!$B$5,Tarifas!$M82,Tarifas!$N82,Tarifas!$O82,Tarifas!$P82,Tarifas!$Q82,Datos!$B$3,Datos!G$5)</f>
        <v>#NAME?</v>
      </c>
      <c r="I80" s="144" t="e">
        <f ca="1">FACTURA(ROW(), COLUMN(),Datos!H$9,Datos!H$10,Tarifas!$C82,Datos!H$11,Tarifas!$D82,Datos!H$12,Tarifas!$E82,Datos!H$13,Tarifas!$F82,Datos!H$14,Tarifas!$G82,Tarifas!$L82,Datos!H$17,Datos!H$18,Datos!H$20,Datos!H$21,Datos!H$23,Datos!H$24,Datos!H$26,Datos!H$29,Datos!H$32,Tarifas!$H82,Tarifas!$I82,Tarifas!$J82,Datos!H$16,Tarifas!$K82,Datos!$B$4,Datos!$B$1,Datos!$B$2,Datos!$B$5,Tarifas!$M82,Tarifas!$N82,Tarifas!$O82,Tarifas!$P82,Tarifas!$Q82,Datos!$B$3,Datos!H$5)</f>
        <v>#NAME?</v>
      </c>
      <c r="J80" s="144" t="e">
        <f ca="1">FACTURA(ROW(), COLUMN(),Datos!I$9,Datos!I$10,Tarifas!$C82,Datos!I$11,Tarifas!$D82,Datos!I$12,Tarifas!$E82,Datos!I$13,Tarifas!$F82,Datos!I$14,Tarifas!$G82,Tarifas!$L82,Datos!I$17,Datos!I$18,Datos!I$20,Datos!I$21,Datos!I$23,Datos!I$24,Datos!I$26,Datos!I$29,Datos!I$32,Tarifas!$H82,Tarifas!$I82,Tarifas!$J82,Datos!I$16,Tarifas!$K82,Datos!$B$4,Datos!$B$1,Datos!$B$2,Datos!$B$5,Tarifas!$M82,Tarifas!$N82,Tarifas!$O82,Tarifas!$P82,Tarifas!$Q82,Datos!$B$3,Datos!I$5)</f>
        <v>#NAME?</v>
      </c>
      <c r="K80" s="144" t="e">
        <f ca="1">FACTURA(ROW(), COLUMN(),Datos!J$9,Datos!J$10,Tarifas!$C82,Datos!J$11,Tarifas!$D82,Datos!J$12,Tarifas!$E82,Datos!J$13,Tarifas!$F82,Datos!J$14,Tarifas!$G82,Tarifas!$L82,Datos!J$17,Datos!J$18,Datos!J$20,Datos!J$21,Datos!J$23,Datos!J$24,Datos!J$26,Datos!J$29,Datos!J$32,Tarifas!$H82,Tarifas!$I82,Tarifas!$J82,Datos!J$16,Tarifas!$K82,Datos!$B$4,Datos!$B$1,Datos!$B$2,Datos!$B$5,Tarifas!$M82,Tarifas!$N82,Tarifas!$O82,Tarifas!$P82,Tarifas!$Q82,Datos!$B$3,Datos!J$5)</f>
        <v>#NAME?</v>
      </c>
      <c r="L80" s="144" t="e">
        <f ca="1">FACTURA(ROW(), COLUMN(),Datos!K$9,Datos!K$10,Tarifas!$C82,Datos!K$11,Tarifas!$D82,Datos!K$12,Tarifas!$E82,Datos!K$13,Tarifas!$F82,Datos!K$14,Tarifas!$G82,Tarifas!$L82,Datos!K$17,Datos!K$18,Datos!K$20,Datos!K$21,Datos!K$23,Datos!K$24,Datos!K$26,Datos!K$29,Datos!K$32,Tarifas!$H82,Tarifas!$I82,Tarifas!$J82,Datos!K$16,Tarifas!$K82,Datos!$B$4,Datos!$B$1,Datos!$B$2,Datos!$B$5,Tarifas!$M82,Tarifas!$N82,Tarifas!$O82,Tarifas!$P82,Tarifas!$Q82,Datos!$B$3,Datos!K$5)</f>
        <v>#NAME?</v>
      </c>
      <c r="M80" s="144" t="e">
        <f ca="1">FACTURA(ROW(), COLUMN(),Datos!L$9,Datos!L$10,Tarifas!$C82,Datos!L$11,Tarifas!$D82,Datos!L$12,Tarifas!$E82,Datos!L$13,Tarifas!$F82,Datos!L$14,Tarifas!$G82,Tarifas!$L82,Datos!L$17,Datos!L$18,Datos!L$20,Datos!L$21,Datos!L$23,Datos!L$24,Datos!L$26,Datos!L$29,Datos!L$32,Tarifas!$H82,Tarifas!$I82,Tarifas!$J82,Datos!L$16,Tarifas!$K82,Datos!$B$4,Datos!$B$1,Datos!$B$2,Datos!$B$5,Tarifas!$M82,Tarifas!$N82,Tarifas!$O82,Tarifas!$P82,Tarifas!$Q82,Datos!$B$3,Datos!L$5)</f>
        <v>#NAME?</v>
      </c>
      <c r="N80" s="144" t="e">
        <f ca="1">FACTURA(ROW(), COLUMN(),Datos!M$9,Datos!M$10,Tarifas!$C82,Datos!M$11,Tarifas!$D82,Datos!M$12,Tarifas!$E82,Datos!M$13,Tarifas!$F82,Datos!M$14,Tarifas!$G82,Tarifas!$L82,Datos!M$17,Datos!M$18,Datos!M$20,Datos!M$21,Datos!M$23,Datos!M$24,Datos!M$26,Datos!M$29,Datos!M$32,Tarifas!$H82,Tarifas!$I82,Tarifas!$J82,Datos!M$16,Tarifas!$K82,Datos!$B$4,Datos!$B$1,Datos!$B$2,Datos!$B$5,Tarifas!$M82,Tarifas!$N82,Tarifas!$O82,Tarifas!$P82,Tarifas!$Q82,Datos!$B$3,Datos!M$5)</f>
        <v>#NAME?</v>
      </c>
      <c r="O80" s="144" t="e">
        <f ca="1">FACTURA(ROW(), COLUMN(),Datos!N$9,Datos!N$10,Tarifas!$C82,Datos!N$11,Tarifas!$D82,Datos!N$12,Tarifas!$E82,Datos!N$13,Tarifas!$F82,Datos!N$14,Tarifas!$G82,Tarifas!$L82,Datos!N$17,Datos!N$18,Datos!N$20,Datos!N$21,Datos!N$23,Datos!N$24,Datos!N$26,Datos!N$29,Datos!N$32,Tarifas!$H82,Tarifas!$I82,Tarifas!$J82,Datos!N$16,Tarifas!$K82,Datos!$B$4,Datos!$B$1,Datos!$B$2,Datos!$B$5,Tarifas!$M82,Tarifas!$N82,Tarifas!$O82,Tarifas!$P82,Tarifas!$Q82,Datos!$B$3,Datos!N$5)</f>
        <v>#NAME?</v>
      </c>
      <c r="P80" s="144" t="e">
        <f ca="1">FACTURA(ROW(), COLUMN(),Datos!O$9,Datos!O$10,Tarifas!$C82,Datos!O$11,Tarifas!$D82,Datos!O$12,Tarifas!$E82,Datos!O$13,Tarifas!$F82,Datos!O$14,Tarifas!$G82,Tarifas!$L82,Datos!O$17,Datos!O$18,Datos!O$20,Datos!O$21,Datos!O$23,Datos!O$24,Datos!O$26,Datos!O$29,Datos!O$32,Tarifas!$H82,Tarifas!$I82,Tarifas!$J82,Datos!O$16,Tarifas!$K82,Datos!$B$4,Datos!$B$1,Datos!$B$2,Datos!$B$5,Tarifas!$M82,Tarifas!$N82,Tarifas!$O82,Tarifas!$P82,Tarifas!$Q82,Datos!$B$3,Datos!O$5)</f>
        <v>#NAME?</v>
      </c>
      <c r="Q80" s="88" t="str">
        <f>IF(Tarifas!R82="Sí","Sí","")</f>
        <v>Sí</v>
      </c>
    </row>
    <row r="81" spans="1:17">
      <c r="A81" s="154" t="str">
        <f>IF(Tarifas!A83="","",Tarifas!A83)</f>
        <v>Bassols Energía</v>
      </c>
      <c r="B81" s="154" t="str">
        <f>IF(Tarifas!B83="","",Tarifas!B83)</f>
        <v>Precio coste + BV media 2024</v>
      </c>
      <c r="C81" s="197" t="e">
        <f t="shared" ca="1" si="1"/>
        <v>#NAME?</v>
      </c>
      <c r="D81" s="198" t="s">
        <v>639</v>
      </c>
      <c r="E81" s="144" t="e">
        <f ca="1">FACTURA(ROW(), COLUMN(),Datos!D$9,Datos!D$10,Tarifas!$C83,Datos!D$11,Tarifas!$D83,Datos!D$12,Tarifas!$E83,Datos!D$13,Tarifas!$F83,Datos!D$14,Tarifas!$G83,Tarifas!$L83,Datos!D$17,Datos!D$18,Datos!D$20,Datos!D$21,Datos!D$23,Datos!D$24,Datos!D$26,Datos!D$29,Datos!D$32,Tarifas!$H83,Tarifas!$I83,Tarifas!$J83,Datos!D$16,Tarifas!$K83,Datos!$B$4,Datos!$B$1,Datos!$B$2,Datos!$B$5,Tarifas!$M83,Tarifas!$N83,Tarifas!$O83,Tarifas!$P83,Tarifas!$Q83,Datos!$B$3,Datos!D$5)</f>
        <v>#NAME?</v>
      </c>
      <c r="F81" s="144" t="e">
        <f ca="1">FACTURA(ROW(), COLUMN(),Datos!E$9,Datos!E$10,Tarifas!$C83,Datos!E$11,Tarifas!$D83,Datos!E$12,Tarifas!$E83,Datos!E$13,Tarifas!$F83,Datos!E$14,Tarifas!$G83,Tarifas!$L83,Datos!E$17,Datos!E$18,Datos!E$20,Datos!E$21,Datos!E$23,Datos!E$24,Datos!E$26,Datos!E$29,Datos!E$32,Tarifas!$H83,Tarifas!$I83,Tarifas!$J83,Datos!E$16,Tarifas!$K83,Datos!$B$4,Datos!$B$1,Datos!$B$2,Datos!$B$5,Tarifas!$M83,Tarifas!$N83,Tarifas!$O83,Tarifas!$P83,Tarifas!$Q83,Datos!$B$3,Datos!E$5)</f>
        <v>#NAME?</v>
      </c>
      <c r="G81" s="144" t="e">
        <f ca="1">FACTURA(ROW(), COLUMN(),Datos!F$9,Datos!F$10,Tarifas!$C83,Datos!F$11,Tarifas!$D83,Datos!F$12,Tarifas!$E83,Datos!F$13,Tarifas!$F83,Datos!F$14,Tarifas!$G83,Tarifas!$L83,Datos!F$17,Datos!F$18,Datos!F$20,Datos!F$21,Datos!F$23,Datos!F$24,Datos!F$26,Datos!F$29,Datos!F$32,Tarifas!$H83,Tarifas!$I83,Tarifas!$J83,Datos!F$16,Tarifas!$K83,Datos!$B$4,Datos!$B$1,Datos!$B$2,Datos!$B$5,Tarifas!$M83,Tarifas!$N83,Tarifas!$O83,Tarifas!$P83,Tarifas!$Q83,Datos!$B$3,Datos!F$5)</f>
        <v>#NAME?</v>
      </c>
      <c r="H81" s="144" t="e">
        <f ca="1">FACTURA(ROW(), COLUMN(),Datos!G$9,Datos!G$10,Tarifas!$C83,Datos!G$11,Tarifas!$D83,Datos!G$12,Tarifas!$E83,Datos!G$13,Tarifas!$F83,Datos!G$14,Tarifas!$G83,Tarifas!$L83,Datos!G$17,Datos!G$18,Datos!G$20,Datos!G$21,Datos!G$23,Datos!G$24,Datos!G$26,Datos!G$29,Datos!G$32,Tarifas!$H83,Tarifas!$I83,Tarifas!$J83,Datos!G$16,Tarifas!$K83,Datos!$B$4,Datos!$B$1,Datos!$B$2,Datos!$B$5,Tarifas!$M83,Tarifas!$N83,Tarifas!$O83,Tarifas!$P83,Tarifas!$Q83,Datos!$B$3,Datos!G$5)</f>
        <v>#NAME?</v>
      </c>
      <c r="I81" s="144" t="e">
        <f ca="1">FACTURA(ROW(), COLUMN(),Datos!H$9,Datos!H$10,Tarifas!$C83,Datos!H$11,Tarifas!$D83,Datos!H$12,Tarifas!$E83,Datos!H$13,Tarifas!$F83,Datos!H$14,Tarifas!$G83,Tarifas!$L83,Datos!H$17,Datos!H$18,Datos!H$20,Datos!H$21,Datos!H$23,Datos!H$24,Datos!H$26,Datos!H$29,Datos!H$32,Tarifas!$H83,Tarifas!$I83,Tarifas!$J83,Datos!H$16,Tarifas!$K83,Datos!$B$4,Datos!$B$1,Datos!$B$2,Datos!$B$5,Tarifas!$M83,Tarifas!$N83,Tarifas!$O83,Tarifas!$P83,Tarifas!$Q83,Datos!$B$3,Datos!H$5)</f>
        <v>#NAME?</v>
      </c>
      <c r="J81" s="144" t="e">
        <f ca="1">FACTURA(ROW(), COLUMN(),Datos!I$9,Datos!I$10,Tarifas!$C83,Datos!I$11,Tarifas!$D83,Datos!I$12,Tarifas!$E83,Datos!I$13,Tarifas!$F83,Datos!I$14,Tarifas!$G83,Tarifas!$L83,Datos!I$17,Datos!I$18,Datos!I$20,Datos!I$21,Datos!I$23,Datos!I$24,Datos!I$26,Datos!I$29,Datos!I$32,Tarifas!$H83,Tarifas!$I83,Tarifas!$J83,Datos!I$16,Tarifas!$K83,Datos!$B$4,Datos!$B$1,Datos!$B$2,Datos!$B$5,Tarifas!$M83,Tarifas!$N83,Tarifas!$O83,Tarifas!$P83,Tarifas!$Q83,Datos!$B$3,Datos!I$5)</f>
        <v>#NAME?</v>
      </c>
      <c r="K81" s="144" t="e">
        <f ca="1">FACTURA(ROW(), COLUMN(),Datos!J$9,Datos!J$10,Tarifas!$C83,Datos!J$11,Tarifas!$D83,Datos!J$12,Tarifas!$E83,Datos!J$13,Tarifas!$F83,Datos!J$14,Tarifas!$G83,Tarifas!$L83,Datos!J$17,Datos!J$18,Datos!J$20,Datos!J$21,Datos!J$23,Datos!J$24,Datos!J$26,Datos!J$29,Datos!J$32,Tarifas!$H83,Tarifas!$I83,Tarifas!$J83,Datos!J$16,Tarifas!$K83,Datos!$B$4,Datos!$B$1,Datos!$B$2,Datos!$B$5,Tarifas!$M83,Tarifas!$N83,Tarifas!$O83,Tarifas!$P83,Tarifas!$Q83,Datos!$B$3,Datos!J$5)</f>
        <v>#NAME?</v>
      </c>
      <c r="L81" s="144" t="e">
        <f ca="1">FACTURA(ROW(), COLUMN(),Datos!K$9,Datos!K$10,Tarifas!$C83,Datos!K$11,Tarifas!$D83,Datos!K$12,Tarifas!$E83,Datos!K$13,Tarifas!$F83,Datos!K$14,Tarifas!$G83,Tarifas!$L83,Datos!K$17,Datos!K$18,Datos!K$20,Datos!K$21,Datos!K$23,Datos!K$24,Datos!K$26,Datos!K$29,Datos!K$32,Tarifas!$H83,Tarifas!$I83,Tarifas!$J83,Datos!K$16,Tarifas!$K83,Datos!$B$4,Datos!$B$1,Datos!$B$2,Datos!$B$5,Tarifas!$M83,Tarifas!$N83,Tarifas!$O83,Tarifas!$P83,Tarifas!$Q83,Datos!$B$3,Datos!K$5)</f>
        <v>#NAME?</v>
      </c>
      <c r="M81" s="144" t="e">
        <f ca="1">FACTURA(ROW(), COLUMN(),Datos!L$9,Datos!L$10,Tarifas!$C83,Datos!L$11,Tarifas!$D83,Datos!L$12,Tarifas!$E83,Datos!L$13,Tarifas!$F83,Datos!L$14,Tarifas!$G83,Tarifas!$L83,Datos!L$17,Datos!L$18,Datos!L$20,Datos!L$21,Datos!L$23,Datos!L$24,Datos!L$26,Datos!L$29,Datos!L$32,Tarifas!$H83,Tarifas!$I83,Tarifas!$J83,Datos!L$16,Tarifas!$K83,Datos!$B$4,Datos!$B$1,Datos!$B$2,Datos!$B$5,Tarifas!$M83,Tarifas!$N83,Tarifas!$O83,Tarifas!$P83,Tarifas!$Q83,Datos!$B$3,Datos!L$5)</f>
        <v>#NAME?</v>
      </c>
      <c r="N81" s="144" t="e">
        <f ca="1">FACTURA(ROW(), COLUMN(),Datos!M$9,Datos!M$10,Tarifas!$C83,Datos!M$11,Tarifas!$D83,Datos!M$12,Tarifas!$E83,Datos!M$13,Tarifas!$F83,Datos!M$14,Tarifas!$G83,Tarifas!$L83,Datos!M$17,Datos!M$18,Datos!M$20,Datos!M$21,Datos!M$23,Datos!M$24,Datos!M$26,Datos!M$29,Datos!M$32,Tarifas!$H83,Tarifas!$I83,Tarifas!$J83,Datos!M$16,Tarifas!$K83,Datos!$B$4,Datos!$B$1,Datos!$B$2,Datos!$B$5,Tarifas!$M83,Tarifas!$N83,Tarifas!$O83,Tarifas!$P83,Tarifas!$Q83,Datos!$B$3,Datos!M$5)</f>
        <v>#NAME?</v>
      </c>
      <c r="O81" s="144" t="e">
        <f ca="1">FACTURA(ROW(), COLUMN(),Datos!N$9,Datos!N$10,Tarifas!$C83,Datos!N$11,Tarifas!$D83,Datos!N$12,Tarifas!$E83,Datos!N$13,Tarifas!$F83,Datos!N$14,Tarifas!$G83,Tarifas!$L83,Datos!N$17,Datos!N$18,Datos!N$20,Datos!N$21,Datos!N$23,Datos!N$24,Datos!N$26,Datos!N$29,Datos!N$32,Tarifas!$H83,Tarifas!$I83,Tarifas!$J83,Datos!N$16,Tarifas!$K83,Datos!$B$4,Datos!$B$1,Datos!$B$2,Datos!$B$5,Tarifas!$M83,Tarifas!$N83,Tarifas!$O83,Tarifas!$P83,Tarifas!$Q83,Datos!$B$3,Datos!N$5)</f>
        <v>#NAME?</v>
      </c>
      <c r="P81" s="144" t="e">
        <f ca="1">FACTURA(ROW(), COLUMN(),Datos!O$9,Datos!O$10,Tarifas!$C83,Datos!O$11,Tarifas!$D83,Datos!O$12,Tarifas!$E83,Datos!O$13,Tarifas!$F83,Datos!O$14,Tarifas!$G83,Tarifas!$L83,Datos!O$17,Datos!O$18,Datos!O$20,Datos!O$21,Datos!O$23,Datos!O$24,Datos!O$26,Datos!O$29,Datos!O$32,Tarifas!$H83,Tarifas!$I83,Tarifas!$J83,Datos!O$16,Tarifas!$K83,Datos!$B$4,Datos!$B$1,Datos!$B$2,Datos!$B$5,Tarifas!$M83,Tarifas!$N83,Tarifas!$O83,Tarifas!$P83,Tarifas!$Q83,Datos!$B$3,Datos!O$5)</f>
        <v>#NAME?</v>
      </c>
      <c r="Q81" s="88" t="str">
        <f>IF(Tarifas!R83="Sí","Sí","")</f>
        <v>Sí</v>
      </c>
    </row>
    <row r="82" spans="1:17">
      <c r="A82" s="154" t="str">
        <f>IF(Tarifas!A84="","",Tarifas!A84)</f>
        <v>Bassols Energía</v>
      </c>
      <c r="B82" s="154" t="str">
        <f>IF(Tarifas!B84="","",Tarifas!B84)</f>
        <v>Precio coste + BNA media 2024</v>
      </c>
      <c r="C82" s="197" t="e">
        <f t="shared" ca="1" si="1"/>
        <v>#NAME?</v>
      </c>
      <c r="D82" s="198" t="s">
        <v>639</v>
      </c>
      <c r="E82" s="144" t="e">
        <f ca="1">FACTURA(ROW(), COLUMN(),Datos!D$9,Datos!D$10,Tarifas!$C84,Datos!D$11,Tarifas!$D84,Datos!D$12,Tarifas!$E84,Datos!D$13,Tarifas!$F84,Datos!D$14,Tarifas!$G84,Tarifas!$L84,Datos!D$17,Datos!D$18,Datos!D$20,Datos!D$21,Datos!D$23,Datos!D$24,Datos!D$26,Datos!D$29,Datos!D$32,Tarifas!$H84,Tarifas!$I84,Tarifas!$J84,Datos!D$16,Tarifas!$K84,Datos!$B$4,Datos!$B$1,Datos!$B$2,Datos!$B$5,Tarifas!$M84,Tarifas!$N84,Tarifas!$O84,Tarifas!$P84,Tarifas!$Q84,Datos!$B$3,Datos!D$5)</f>
        <v>#NAME?</v>
      </c>
      <c r="F82" s="144" t="e">
        <f ca="1">FACTURA(ROW(), COLUMN(),Datos!E$9,Datos!E$10,Tarifas!$C84,Datos!E$11,Tarifas!$D84,Datos!E$12,Tarifas!$E84,Datos!E$13,Tarifas!$F84,Datos!E$14,Tarifas!$G84,Tarifas!$L84,Datos!E$17,Datos!E$18,Datos!E$20,Datos!E$21,Datos!E$23,Datos!E$24,Datos!E$26,Datos!E$29,Datos!E$32,Tarifas!$H84,Tarifas!$I84,Tarifas!$J84,Datos!E$16,Tarifas!$K84,Datos!$B$4,Datos!$B$1,Datos!$B$2,Datos!$B$5,Tarifas!$M84,Tarifas!$N84,Tarifas!$O84,Tarifas!$P84,Tarifas!$Q84,Datos!$B$3,Datos!E$5)</f>
        <v>#NAME?</v>
      </c>
      <c r="G82" s="144" t="e">
        <f ca="1">FACTURA(ROW(), COLUMN(),Datos!F$9,Datos!F$10,Tarifas!$C84,Datos!F$11,Tarifas!$D84,Datos!F$12,Tarifas!$E84,Datos!F$13,Tarifas!$F84,Datos!F$14,Tarifas!$G84,Tarifas!$L84,Datos!F$17,Datos!F$18,Datos!F$20,Datos!F$21,Datos!F$23,Datos!F$24,Datos!F$26,Datos!F$29,Datos!F$32,Tarifas!$H84,Tarifas!$I84,Tarifas!$J84,Datos!F$16,Tarifas!$K84,Datos!$B$4,Datos!$B$1,Datos!$B$2,Datos!$B$5,Tarifas!$M84,Tarifas!$N84,Tarifas!$O84,Tarifas!$P84,Tarifas!$Q84,Datos!$B$3,Datos!F$5)</f>
        <v>#NAME?</v>
      </c>
      <c r="H82" s="144" t="e">
        <f ca="1">FACTURA(ROW(), COLUMN(),Datos!G$9,Datos!G$10,Tarifas!$C84,Datos!G$11,Tarifas!$D84,Datos!G$12,Tarifas!$E84,Datos!G$13,Tarifas!$F84,Datos!G$14,Tarifas!$G84,Tarifas!$L84,Datos!G$17,Datos!G$18,Datos!G$20,Datos!G$21,Datos!G$23,Datos!G$24,Datos!G$26,Datos!G$29,Datos!G$32,Tarifas!$H84,Tarifas!$I84,Tarifas!$J84,Datos!G$16,Tarifas!$K84,Datos!$B$4,Datos!$B$1,Datos!$B$2,Datos!$B$5,Tarifas!$M84,Tarifas!$N84,Tarifas!$O84,Tarifas!$P84,Tarifas!$Q84,Datos!$B$3,Datos!G$5)</f>
        <v>#NAME?</v>
      </c>
      <c r="I82" s="144" t="e">
        <f ca="1">FACTURA(ROW(), COLUMN(),Datos!H$9,Datos!H$10,Tarifas!$C84,Datos!H$11,Tarifas!$D84,Datos!H$12,Tarifas!$E84,Datos!H$13,Tarifas!$F84,Datos!H$14,Tarifas!$G84,Tarifas!$L84,Datos!H$17,Datos!H$18,Datos!H$20,Datos!H$21,Datos!H$23,Datos!H$24,Datos!H$26,Datos!H$29,Datos!H$32,Tarifas!$H84,Tarifas!$I84,Tarifas!$J84,Datos!H$16,Tarifas!$K84,Datos!$B$4,Datos!$B$1,Datos!$B$2,Datos!$B$5,Tarifas!$M84,Tarifas!$N84,Tarifas!$O84,Tarifas!$P84,Tarifas!$Q84,Datos!$B$3,Datos!H$5)</f>
        <v>#NAME?</v>
      </c>
      <c r="J82" s="144" t="e">
        <f ca="1">FACTURA(ROW(), COLUMN(),Datos!I$9,Datos!I$10,Tarifas!$C84,Datos!I$11,Tarifas!$D84,Datos!I$12,Tarifas!$E84,Datos!I$13,Tarifas!$F84,Datos!I$14,Tarifas!$G84,Tarifas!$L84,Datos!I$17,Datos!I$18,Datos!I$20,Datos!I$21,Datos!I$23,Datos!I$24,Datos!I$26,Datos!I$29,Datos!I$32,Tarifas!$H84,Tarifas!$I84,Tarifas!$J84,Datos!I$16,Tarifas!$K84,Datos!$B$4,Datos!$B$1,Datos!$B$2,Datos!$B$5,Tarifas!$M84,Tarifas!$N84,Tarifas!$O84,Tarifas!$P84,Tarifas!$Q84,Datos!$B$3,Datos!I$5)</f>
        <v>#NAME?</v>
      </c>
      <c r="K82" s="144" t="e">
        <f ca="1">FACTURA(ROW(), COLUMN(),Datos!J$9,Datos!J$10,Tarifas!$C84,Datos!J$11,Tarifas!$D84,Datos!J$12,Tarifas!$E84,Datos!J$13,Tarifas!$F84,Datos!J$14,Tarifas!$G84,Tarifas!$L84,Datos!J$17,Datos!J$18,Datos!J$20,Datos!J$21,Datos!J$23,Datos!J$24,Datos!J$26,Datos!J$29,Datos!J$32,Tarifas!$H84,Tarifas!$I84,Tarifas!$J84,Datos!J$16,Tarifas!$K84,Datos!$B$4,Datos!$B$1,Datos!$B$2,Datos!$B$5,Tarifas!$M84,Tarifas!$N84,Tarifas!$O84,Tarifas!$P84,Tarifas!$Q84,Datos!$B$3,Datos!J$5)</f>
        <v>#NAME?</v>
      </c>
      <c r="L82" s="144" t="e">
        <f ca="1">FACTURA(ROW(), COLUMN(),Datos!K$9,Datos!K$10,Tarifas!$C84,Datos!K$11,Tarifas!$D84,Datos!K$12,Tarifas!$E84,Datos!K$13,Tarifas!$F84,Datos!K$14,Tarifas!$G84,Tarifas!$L84,Datos!K$17,Datos!K$18,Datos!K$20,Datos!K$21,Datos!K$23,Datos!K$24,Datos!K$26,Datos!K$29,Datos!K$32,Tarifas!$H84,Tarifas!$I84,Tarifas!$J84,Datos!K$16,Tarifas!$K84,Datos!$B$4,Datos!$B$1,Datos!$B$2,Datos!$B$5,Tarifas!$M84,Tarifas!$N84,Tarifas!$O84,Tarifas!$P84,Tarifas!$Q84,Datos!$B$3,Datos!K$5)</f>
        <v>#NAME?</v>
      </c>
      <c r="M82" s="144" t="e">
        <f ca="1">FACTURA(ROW(), COLUMN(),Datos!L$9,Datos!L$10,Tarifas!$C84,Datos!L$11,Tarifas!$D84,Datos!L$12,Tarifas!$E84,Datos!L$13,Tarifas!$F84,Datos!L$14,Tarifas!$G84,Tarifas!$L84,Datos!L$17,Datos!L$18,Datos!L$20,Datos!L$21,Datos!L$23,Datos!L$24,Datos!L$26,Datos!L$29,Datos!L$32,Tarifas!$H84,Tarifas!$I84,Tarifas!$J84,Datos!L$16,Tarifas!$K84,Datos!$B$4,Datos!$B$1,Datos!$B$2,Datos!$B$5,Tarifas!$M84,Tarifas!$N84,Tarifas!$O84,Tarifas!$P84,Tarifas!$Q84,Datos!$B$3,Datos!L$5)</f>
        <v>#NAME?</v>
      </c>
      <c r="N82" s="144" t="e">
        <f ca="1">FACTURA(ROW(), COLUMN(),Datos!M$9,Datos!M$10,Tarifas!$C84,Datos!M$11,Tarifas!$D84,Datos!M$12,Tarifas!$E84,Datos!M$13,Tarifas!$F84,Datos!M$14,Tarifas!$G84,Tarifas!$L84,Datos!M$17,Datos!M$18,Datos!M$20,Datos!M$21,Datos!M$23,Datos!M$24,Datos!M$26,Datos!M$29,Datos!M$32,Tarifas!$H84,Tarifas!$I84,Tarifas!$J84,Datos!M$16,Tarifas!$K84,Datos!$B$4,Datos!$B$1,Datos!$B$2,Datos!$B$5,Tarifas!$M84,Tarifas!$N84,Tarifas!$O84,Tarifas!$P84,Tarifas!$Q84,Datos!$B$3,Datos!M$5)</f>
        <v>#NAME?</v>
      </c>
      <c r="O82" s="144" t="e">
        <f ca="1">FACTURA(ROW(), COLUMN(),Datos!N$9,Datos!N$10,Tarifas!$C84,Datos!N$11,Tarifas!$D84,Datos!N$12,Tarifas!$E84,Datos!N$13,Tarifas!$F84,Datos!N$14,Tarifas!$G84,Tarifas!$L84,Datos!N$17,Datos!N$18,Datos!N$20,Datos!N$21,Datos!N$23,Datos!N$24,Datos!N$26,Datos!N$29,Datos!N$32,Tarifas!$H84,Tarifas!$I84,Tarifas!$J84,Datos!N$16,Tarifas!$K84,Datos!$B$4,Datos!$B$1,Datos!$B$2,Datos!$B$5,Tarifas!$M84,Tarifas!$N84,Tarifas!$O84,Tarifas!$P84,Tarifas!$Q84,Datos!$B$3,Datos!N$5)</f>
        <v>#NAME?</v>
      </c>
      <c r="P82" s="144" t="e">
        <f ca="1">FACTURA(ROW(), COLUMN(),Datos!O$9,Datos!O$10,Tarifas!$C84,Datos!O$11,Tarifas!$D84,Datos!O$12,Tarifas!$E84,Datos!O$13,Tarifas!$F84,Datos!O$14,Tarifas!$G84,Tarifas!$L84,Datos!O$17,Datos!O$18,Datos!O$20,Datos!O$21,Datos!O$23,Datos!O$24,Datos!O$26,Datos!O$29,Datos!O$32,Tarifas!$H84,Tarifas!$I84,Tarifas!$J84,Datos!O$16,Tarifas!$K84,Datos!$B$4,Datos!$B$1,Datos!$B$2,Datos!$B$5,Tarifas!$M84,Tarifas!$N84,Tarifas!$O84,Tarifas!$P84,Tarifas!$Q84,Datos!$B$3,Datos!O$5)</f>
        <v>#NAME?</v>
      </c>
      <c r="Q82" s="88" t="str">
        <f>IF(Tarifas!R84="Sí","Sí","")</f>
        <v>Sí</v>
      </c>
    </row>
    <row r="83" spans="1:17">
      <c r="A83" s="154" t="str">
        <f>IF(Tarifas!A85="","",Tarifas!A85)</f>
        <v>Bonpreu</v>
      </c>
      <c r="B83" s="154" t="str">
        <f>IF(Tarifas!B85="","",Tarifas!B85)</f>
        <v>Plan Dinámico Media de 2024</v>
      </c>
      <c r="C83" s="197" t="e">
        <f t="shared" ca="1" si="1"/>
        <v>#NAME?</v>
      </c>
      <c r="D83" s="198" t="s">
        <v>639</v>
      </c>
      <c r="E83" s="144" t="e">
        <f ca="1">FACTURA(ROW(), COLUMN(),Datos!D$9,Datos!D$10,Tarifas!$C85,Datos!D$11,Tarifas!$D85,Datos!D$12,Tarifas!$E85,Datos!D$13,Tarifas!$F85,Datos!D$14,Tarifas!$G85,Tarifas!$L85,Datos!D$17,Datos!D$18,Datos!D$20,Datos!D$21,Datos!D$23,Datos!D$24,Datos!D$26,Datos!D$29,Datos!D$32,Tarifas!$H85,Tarifas!$I85,Tarifas!$J85,Datos!D$16,Tarifas!$K85,Datos!$B$4,Datos!$B$1,Datos!$B$2,Datos!$B$5,Tarifas!$M85,Tarifas!$N85,Tarifas!$O85,Tarifas!$P85,Tarifas!$Q85,Datos!$B$3,Datos!D$5)</f>
        <v>#NAME?</v>
      </c>
      <c r="F83" s="144" t="e">
        <f ca="1">FACTURA(ROW(), COLUMN(),Datos!E$9,Datos!E$10,Tarifas!$C85,Datos!E$11,Tarifas!$D85,Datos!E$12,Tarifas!$E85,Datos!E$13,Tarifas!$F85,Datos!E$14,Tarifas!$G85,Tarifas!$L85,Datos!E$17,Datos!E$18,Datos!E$20,Datos!E$21,Datos!E$23,Datos!E$24,Datos!E$26,Datos!E$29,Datos!E$32,Tarifas!$H85,Tarifas!$I85,Tarifas!$J85,Datos!E$16,Tarifas!$K85,Datos!$B$4,Datos!$B$1,Datos!$B$2,Datos!$B$5,Tarifas!$M85,Tarifas!$N85,Tarifas!$O85,Tarifas!$P85,Tarifas!$Q85,Datos!$B$3,Datos!E$5)</f>
        <v>#NAME?</v>
      </c>
      <c r="G83" s="144" t="e">
        <f ca="1">FACTURA(ROW(), COLUMN(),Datos!F$9,Datos!F$10,Tarifas!$C85,Datos!F$11,Tarifas!$D85,Datos!F$12,Tarifas!$E85,Datos!F$13,Tarifas!$F85,Datos!F$14,Tarifas!$G85,Tarifas!$L85,Datos!F$17,Datos!F$18,Datos!F$20,Datos!F$21,Datos!F$23,Datos!F$24,Datos!F$26,Datos!F$29,Datos!F$32,Tarifas!$H85,Tarifas!$I85,Tarifas!$J85,Datos!F$16,Tarifas!$K85,Datos!$B$4,Datos!$B$1,Datos!$B$2,Datos!$B$5,Tarifas!$M85,Tarifas!$N85,Tarifas!$O85,Tarifas!$P85,Tarifas!$Q85,Datos!$B$3,Datos!F$5)</f>
        <v>#NAME?</v>
      </c>
      <c r="H83" s="144" t="e">
        <f ca="1">FACTURA(ROW(), COLUMN(),Datos!G$9,Datos!G$10,Tarifas!$C85,Datos!G$11,Tarifas!$D85,Datos!G$12,Tarifas!$E85,Datos!G$13,Tarifas!$F85,Datos!G$14,Tarifas!$G85,Tarifas!$L85,Datos!G$17,Datos!G$18,Datos!G$20,Datos!G$21,Datos!G$23,Datos!G$24,Datos!G$26,Datos!G$29,Datos!G$32,Tarifas!$H85,Tarifas!$I85,Tarifas!$J85,Datos!G$16,Tarifas!$K85,Datos!$B$4,Datos!$B$1,Datos!$B$2,Datos!$B$5,Tarifas!$M85,Tarifas!$N85,Tarifas!$O85,Tarifas!$P85,Tarifas!$Q85,Datos!$B$3,Datos!G$5)</f>
        <v>#NAME?</v>
      </c>
      <c r="I83" s="144" t="e">
        <f ca="1">FACTURA(ROW(), COLUMN(),Datos!H$9,Datos!H$10,Tarifas!$C85,Datos!H$11,Tarifas!$D85,Datos!H$12,Tarifas!$E85,Datos!H$13,Tarifas!$F85,Datos!H$14,Tarifas!$G85,Tarifas!$L85,Datos!H$17,Datos!H$18,Datos!H$20,Datos!H$21,Datos!H$23,Datos!H$24,Datos!H$26,Datos!H$29,Datos!H$32,Tarifas!$H85,Tarifas!$I85,Tarifas!$J85,Datos!H$16,Tarifas!$K85,Datos!$B$4,Datos!$B$1,Datos!$B$2,Datos!$B$5,Tarifas!$M85,Tarifas!$N85,Tarifas!$O85,Tarifas!$P85,Tarifas!$Q85,Datos!$B$3,Datos!H$5)</f>
        <v>#NAME?</v>
      </c>
      <c r="J83" s="144" t="e">
        <f ca="1">FACTURA(ROW(), COLUMN(),Datos!I$9,Datos!I$10,Tarifas!$C85,Datos!I$11,Tarifas!$D85,Datos!I$12,Tarifas!$E85,Datos!I$13,Tarifas!$F85,Datos!I$14,Tarifas!$G85,Tarifas!$L85,Datos!I$17,Datos!I$18,Datos!I$20,Datos!I$21,Datos!I$23,Datos!I$24,Datos!I$26,Datos!I$29,Datos!I$32,Tarifas!$H85,Tarifas!$I85,Tarifas!$J85,Datos!I$16,Tarifas!$K85,Datos!$B$4,Datos!$B$1,Datos!$B$2,Datos!$B$5,Tarifas!$M85,Tarifas!$N85,Tarifas!$O85,Tarifas!$P85,Tarifas!$Q85,Datos!$B$3,Datos!I$5)</f>
        <v>#NAME?</v>
      </c>
      <c r="K83" s="144" t="e">
        <f ca="1">FACTURA(ROW(), COLUMN(),Datos!J$9,Datos!J$10,Tarifas!$C85,Datos!J$11,Tarifas!$D85,Datos!J$12,Tarifas!$E85,Datos!J$13,Tarifas!$F85,Datos!J$14,Tarifas!$G85,Tarifas!$L85,Datos!J$17,Datos!J$18,Datos!J$20,Datos!J$21,Datos!J$23,Datos!J$24,Datos!J$26,Datos!J$29,Datos!J$32,Tarifas!$H85,Tarifas!$I85,Tarifas!$J85,Datos!J$16,Tarifas!$K85,Datos!$B$4,Datos!$B$1,Datos!$B$2,Datos!$B$5,Tarifas!$M85,Tarifas!$N85,Tarifas!$O85,Tarifas!$P85,Tarifas!$Q85,Datos!$B$3,Datos!J$5)</f>
        <v>#NAME?</v>
      </c>
      <c r="L83" s="144" t="e">
        <f ca="1">FACTURA(ROW(), COLUMN(),Datos!K$9,Datos!K$10,Tarifas!$C85,Datos!K$11,Tarifas!$D85,Datos!K$12,Tarifas!$E85,Datos!K$13,Tarifas!$F85,Datos!K$14,Tarifas!$G85,Tarifas!$L85,Datos!K$17,Datos!K$18,Datos!K$20,Datos!K$21,Datos!K$23,Datos!K$24,Datos!K$26,Datos!K$29,Datos!K$32,Tarifas!$H85,Tarifas!$I85,Tarifas!$J85,Datos!K$16,Tarifas!$K85,Datos!$B$4,Datos!$B$1,Datos!$B$2,Datos!$B$5,Tarifas!$M85,Tarifas!$N85,Tarifas!$O85,Tarifas!$P85,Tarifas!$Q85,Datos!$B$3,Datos!K$5)</f>
        <v>#NAME?</v>
      </c>
      <c r="M83" s="144" t="e">
        <f ca="1">FACTURA(ROW(), COLUMN(),Datos!L$9,Datos!L$10,Tarifas!$C85,Datos!L$11,Tarifas!$D85,Datos!L$12,Tarifas!$E85,Datos!L$13,Tarifas!$F85,Datos!L$14,Tarifas!$G85,Tarifas!$L85,Datos!L$17,Datos!L$18,Datos!L$20,Datos!L$21,Datos!L$23,Datos!L$24,Datos!L$26,Datos!L$29,Datos!L$32,Tarifas!$H85,Tarifas!$I85,Tarifas!$J85,Datos!L$16,Tarifas!$K85,Datos!$B$4,Datos!$B$1,Datos!$B$2,Datos!$B$5,Tarifas!$M85,Tarifas!$N85,Tarifas!$O85,Tarifas!$P85,Tarifas!$Q85,Datos!$B$3,Datos!L$5)</f>
        <v>#NAME?</v>
      </c>
      <c r="N83" s="144" t="e">
        <f ca="1">FACTURA(ROW(), COLUMN(),Datos!M$9,Datos!M$10,Tarifas!$C85,Datos!M$11,Tarifas!$D85,Datos!M$12,Tarifas!$E85,Datos!M$13,Tarifas!$F85,Datos!M$14,Tarifas!$G85,Tarifas!$L85,Datos!M$17,Datos!M$18,Datos!M$20,Datos!M$21,Datos!M$23,Datos!M$24,Datos!M$26,Datos!M$29,Datos!M$32,Tarifas!$H85,Tarifas!$I85,Tarifas!$J85,Datos!M$16,Tarifas!$K85,Datos!$B$4,Datos!$B$1,Datos!$B$2,Datos!$B$5,Tarifas!$M85,Tarifas!$N85,Tarifas!$O85,Tarifas!$P85,Tarifas!$Q85,Datos!$B$3,Datos!M$5)</f>
        <v>#NAME?</v>
      </c>
      <c r="O83" s="144" t="e">
        <f ca="1">FACTURA(ROW(), COLUMN(),Datos!N$9,Datos!N$10,Tarifas!$C85,Datos!N$11,Tarifas!$D85,Datos!N$12,Tarifas!$E85,Datos!N$13,Tarifas!$F85,Datos!N$14,Tarifas!$G85,Tarifas!$L85,Datos!N$17,Datos!N$18,Datos!N$20,Datos!N$21,Datos!N$23,Datos!N$24,Datos!N$26,Datos!N$29,Datos!N$32,Tarifas!$H85,Tarifas!$I85,Tarifas!$J85,Datos!N$16,Tarifas!$K85,Datos!$B$4,Datos!$B$1,Datos!$B$2,Datos!$B$5,Tarifas!$M85,Tarifas!$N85,Tarifas!$O85,Tarifas!$P85,Tarifas!$Q85,Datos!$B$3,Datos!N$5)</f>
        <v>#NAME?</v>
      </c>
      <c r="P83" s="144" t="e">
        <f ca="1">FACTURA(ROW(), COLUMN(),Datos!O$9,Datos!O$10,Tarifas!$C85,Datos!O$11,Tarifas!$D85,Datos!O$12,Tarifas!$E85,Datos!O$13,Tarifas!$F85,Datos!O$14,Tarifas!$G85,Tarifas!$L85,Datos!O$17,Datos!O$18,Datos!O$20,Datos!O$21,Datos!O$23,Datos!O$24,Datos!O$26,Datos!O$29,Datos!O$32,Tarifas!$H85,Tarifas!$I85,Tarifas!$J85,Datos!O$16,Tarifas!$K85,Datos!$B$4,Datos!$B$1,Datos!$B$2,Datos!$B$5,Tarifas!$M85,Tarifas!$N85,Tarifas!$O85,Tarifas!$P85,Tarifas!$Q85,Datos!$B$3,Datos!O$5)</f>
        <v>#NAME?</v>
      </c>
      <c r="Q83" s="88" t="str">
        <f>IF(Tarifas!R85="Sí","Sí","")</f>
        <v>Sí</v>
      </c>
    </row>
    <row r="84" spans="1:17">
      <c r="A84" s="154" t="str">
        <f>IF(Tarifas!A86="","",Tarifas!A86)</f>
        <v>clarityEnergy</v>
      </c>
      <c r="B84" s="154" t="str">
        <f>IF(Tarifas!B86="","",Tarifas!B86)</f>
        <v>TARIFA ÓPTIMA Indexada Media 2024</v>
      </c>
      <c r="C84" s="197" t="e">
        <f t="shared" ca="1" si="1"/>
        <v>#NAME?</v>
      </c>
      <c r="D84" s="198" t="s">
        <v>639</v>
      </c>
      <c r="E84" s="144" t="e">
        <f ca="1">FACTURA(ROW(), COLUMN(),Datos!D$9,Datos!D$10,Tarifas!$C86,Datos!D$11,Tarifas!$D86,Datos!D$12,Tarifas!$E86,Datos!D$13,Tarifas!$F86,Datos!D$14,Tarifas!$G86,Tarifas!$L86,Datos!D$17,Datos!D$18,Datos!D$20,Datos!D$21,Datos!D$23,Datos!D$24,Datos!D$26,Datos!D$29,Datos!D$32,Tarifas!$H86,Tarifas!$I86,Tarifas!$J86,Datos!D$16,Tarifas!$K86,Datos!$B$4,Datos!$B$1,Datos!$B$2,Datos!$B$5,Tarifas!$M86,Tarifas!$N86,Tarifas!$O86,Tarifas!$P86,Tarifas!$Q86,Datos!$B$3,Datos!D$5)</f>
        <v>#NAME?</v>
      </c>
      <c r="F84" s="144" t="e">
        <f ca="1">FACTURA(ROW(), COLUMN(),Datos!E$9,Datos!E$10,Tarifas!$C86,Datos!E$11,Tarifas!$D86,Datos!E$12,Tarifas!$E86,Datos!E$13,Tarifas!$F86,Datos!E$14,Tarifas!$G86,Tarifas!$L86,Datos!E$17,Datos!E$18,Datos!E$20,Datos!E$21,Datos!E$23,Datos!E$24,Datos!E$26,Datos!E$29,Datos!E$32,Tarifas!$H86,Tarifas!$I86,Tarifas!$J86,Datos!E$16,Tarifas!$K86,Datos!$B$4,Datos!$B$1,Datos!$B$2,Datos!$B$5,Tarifas!$M86,Tarifas!$N86,Tarifas!$O86,Tarifas!$P86,Tarifas!$Q86,Datos!$B$3,Datos!E$5)</f>
        <v>#NAME?</v>
      </c>
      <c r="G84" s="144" t="e">
        <f ca="1">FACTURA(ROW(), COLUMN(),Datos!F$9,Datos!F$10,Tarifas!$C86,Datos!F$11,Tarifas!$D86,Datos!F$12,Tarifas!$E86,Datos!F$13,Tarifas!$F86,Datos!F$14,Tarifas!$G86,Tarifas!$L86,Datos!F$17,Datos!F$18,Datos!F$20,Datos!F$21,Datos!F$23,Datos!F$24,Datos!F$26,Datos!F$29,Datos!F$32,Tarifas!$H86,Tarifas!$I86,Tarifas!$J86,Datos!F$16,Tarifas!$K86,Datos!$B$4,Datos!$B$1,Datos!$B$2,Datos!$B$5,Tarifas!$M86,Tarifas!$N86,Tarifas!$O86,Tarifas!$P86,Tarifas!$Q86,Datos!$B$3,Datos!F$5)</f>
        <v>#NAME?</v>
      </c>
      <c r="H84" s="144" t="e">
        <f ca="1">FACTURA(ROW(), COLUMN(),Datos!G$9,Datos!G$10,Tarifas!$C86,Datos!G$11,Tarifas!$D86,Datos!G$12,Tarifas!$E86,Datos!G$13,Tarifas!$F86,Datos!G$14,Tarifas!$G86,Tarifas!$L86,Datos!G$17,Datos!G$18,Datos!G$20,Datos!G$21,Datos!G$23,Datos!G$24,Datos!G$26,Datos!G$29,Datos!G$32,Tarifas!$H86,Tarifas!$I86,Tarifas!$J86,Datos!G$16,Tarifas!$K86,Datos!$B$4,Datos!$B$1,Datos!$B$2,Datos!$B$5,Tarifas!$M86,Tarifas!$N86,Tarifas!$O86,Tarifas!$P86,Tarifas!$Q86,Datos!$B$3,Datos!G$5)</f>
        <v>#NAME?</v>
      </c>
      <c r="I84" s="144" t="e">
        <f ca="1">FACTURA(ROW(), COLUMN(),Datos!H$9,Datos!H$10,Tarifas!$C86,Datos!H$11,Tarifas!$D86,Datos!H$12,Tarifas!$E86,Datos!H$13,Tarifas!$F86,Datos!H$14,Tarifas!$G86,Tarifas!$L86,Datos!H$17,Datos!H$18,Datos!H$20,Datos!H$21,Datos!H$23,Datos!H$24,Datos!H$26,Datos!H$29,Datos!H$32,Tarifas!$H86,Tarifas!$I86,Tarifas!$J86,Datos!H$16,Tarifas!$K86,Datos!$B$4,Datos!$B$1,Datos!$B$2,Datos!$B$5,Tarifas!$M86,Tarifas!$N86,Tarifas!$O86,Tarifas!$P86,Tarifas!$Q86,Datos!$B$3,Datos!H$5)</f>
        <v>#NAME?</v>
      </c>
      <c r="J84" s="144" t="e">
        <f ca="1">FACTURA(ROW(), COLUMN(),Datos!I$9,Datos!I$10,Tarifas!$C86,Datos!I$11,Tarifas!$D86,Datos!I$12,Tarifas!$E86,Datos!I$13,Tarifas!$F86,Datos!I$14,Tarifas!$G86,Tarifas!$L86,Datos!I$17,Datos!I$18,Datos!I$20,Datos!I$21,Datos!I$23,Datos!I$24,Datos!I$26,Datos!I$29,Datos!I$32,Tarifas!$H86,Tarifas!$I86,Tarifas!$J86,Datos!I$16,Tarifas!$K86,Datos!$B$4,Datos!$B$1,Datos!$B$2,Datos!$B$5,Tarifas!$M86,Tarifas!$N86,Tarifas!$O86,Tarifas!$P86,Tarifas!$Q86,Datos!$B$3,Datos!I$5)</f>
        <v>#NAME?</v>
      </c>
      <c r="K84" s="144" t="e">
        <f ca="1">FACTURA(ROW(), COLUMN(),Datos!J$9,Datos!J$10,Tarifas!$C86,Datos!J$11,Tarifas!$D86,Datos!J$12,Tarifas!$E86,Datos!J$13,Tarifas!$F86,Datos!J$14,Tarifas!$G86,Tarifas!$L86,Datos!J$17,Datos!J$18,Datos!J$20,Datos!J$21,Datos!J$23,Datos!J$24,Datos!J$26,Datos!J$29,Datos!J$32,Tarifas!$H86,Tarifas!$I86,Tarifas!$J86,Datos!J$16,Tarifas!$K86,Datos!$B$4,Datos!$B$1,Datos!$B$2,Datos!$B$5,Tarifas!$M86,Tarifas!$N86,Tarifas!$O86,Tarifas!$P86,Tarifas!$Q86,Datos!$B$3,Datos!J$5)</f>
        <v>#NAME?</v>
      </c>
      <c r="L84" s="144" t="e">
        <f ca="1">FACTURA(ROW(), COLUMN(),Datos!K$9,Datos!K$10,Tarifas!$C86,Datos!K$11,Tarifas!$D86,Datos!K$12,Tarifas!$E86,Datos!K$13,Tarifas!$F86,Datos!K$14,Tarifas!$G86,Tarifas!$L86,Datos!K$17,Datos!K$18,Datos!K$20,Datos!K$21,Datos!K$23,Datos!K$24,Datos!K$26,Datos!K$29,Datos!K$32,Tarifas!$H86,Tarifas!$I86,Tarifas!$J86,Datos!K$16,Tarifas!$K86,Datos!$B$4,Datos!$B$1,Datos!$B$2,Datos!$B$5,Tarifas!$M86,Tarifas!$N86,Tarifas!$O86,Tarifas!$P86,Tarifas!$Q86,Datos!$B$3,Datos!K$5)</f>
        <v>#NAME?</v>
      </c>
      <c r="M84" s="144" t="e">
        <f ca="1">FACTURA(ROW(), COLUMN(),Datos!L$9,Datos!L$10,Tarifas!$C86,Datos!L$11,Tarifas!$D86,Datos!L$12,Tarifas!$E86,Datos!L$13,Tarifas!$F86,Datos!L$14,Tarifas!$G86,Tarifas!$L86,Datos!L$17,Datos!L$18,Datos!L$20,Datos!L$21,Datos!L$23,Datos!L$24,Datos!L$26,Datos!L$29,Datos!L$32,Tarifas!$H86,Tarifas!$I86,Tarifas!$J86,Datos!L$16,Tarifas!$K86,Datos!$B$4,Datos!$B$1,Datos!$B$2,Datos!$B$5,Tarifas!$M86,Tarifas!$N86,Tarifas!$O86,Tarifas!$P86,Tarifas!$Q86,Datos!$B$3,Datos!L$5)</f>
        <v>#NAME?</v>
      </c>
      <c r="N84" s="144" t="e">
        <f ca="1">FACTURA(ROW(), COLUMN(),Datos!M$9,Datos!M$10,Tarifas!$C86,Datos!M$11,Tarifas!$D86,Datos!M$12,Tarifas!$E86,Datos!M$13,Tarifas!$F86,Datos!M$14,Tarifas!$G86,Tarifas!$L86,Datos!M$17,Datos!M$18,Datos!M$20,Datos!M$21,Datos!M$23,Datos!M$24,Datos!M$26,Datos!M$29,Datos!M$32,Tarifas!$H86,Tarifas!$I86,Tarifas!$J86,Datos!M$16,Tarifas!$K86,Datos!$B$4,Datos!$B$1,Datos!$B$2,Datos!$B$5,Tarifas!$M86,Tarifas!$N86,Tarifas!$O86,Tarifas!$P86,Tarifas!$Q86,Datos!$B$3,Datos!M$5)</f>
        <v>#NAME?</v>
      </c>
      <c r="O84" s="144" t="e">
        <f ca="1">FACTURA(ROW(), COLUMN(),Datos!N$9,Datos!N$10,Tarifas!$C86,Datos!N$11,Tarifas!$D86,Datos!N$12,Tarifas!$E86,Datos!N$13,Tarifas!$F86,Datos!N$14,Tarifas!$G86,Tarifas!$L86,Datos!N$17,Datos!N$18,Datos!N$20,Datos!N$21,Datos!N$23,Datos!N$24,Datos!N$26,Datos!N$29,Datos!N$32,Tarifas!$H86,Tarifas!$I86,Tarifas!$J86,Datos!N$16,Tarifas!$K86,Datos!$B$4,Datos!$B$1,Datos!$B$2,Datos!$B$5,Tarifas!$M86,Tarifas!$N86,Tarifas!$O86,Tarifas!$P86,Tarifas!$Q86,Datos!$B$3,Datos!N$5)</f>
        <v>#NAME?</v>
      </c>
      <c r="P84" s="144" t="e">
        <f ca="1">FACTURA(ROW(), COLUMN(),Datos!O$9,Datos!O$10,Tarifas!$C86,Datos!O$11,Tarifas!$D86,Datos!O$12,Tarifas!$E86,Datos!O$13,Tarifas!$F86,Datos!O$14,Tarifas!$G86,Tarifas!$L86,Datos!O$17,Datos!O$18,Datos!O$20,Datos!O$21,Datos!O$23,Datos!O$24,Datos!O$26,Datos!O$29,Datos!O$32,Tarifas!$H86,Tarifas!$I86,Tarifas!$J86,Datos!O$16,Tarifas!$K86,Datos!$B$4,Datos!$B$1,Datos!$B$2,Datos!$B$5,Tarifas!$M86,Tarifas!$N86,Tarifas!$O86,Tarifas!$P86,Tarifas!$Q86,Datos!$B$3,Datos!O$5)</f>
        <v>#NAME?</v>
      </c>
      <c r="Q84" s="88" t="str">
        <f>IF(Tarifas!R86="Sí","Sí","")</f>
        <v>Sí</v>
      </c>
    </row>
    <row r="85" spans="1:17">
      <c r="A85" s="154" t="str">
        <f>IF(Tarifas!A87="","",Tarifas!A87)</f>
        <v>Esmiluz Energía</v>
      </c>
      <c r="B85" s="154" t="str">
        <f>IF(Tarifas!B87="","",Tarifas!B87)</f>
        <v>SIE (BNA) con media 2024</v>
      </c>
      <c r="C85" s="197" t="e">
        <f t="shared" ca="1" si="1"/>
        <v>#NAME?</v>
      </c>
      <c r="D85" s="198" t="s">
        <v>639</v>
      </c>
      <c r="E85" s="144" t="e">
        <f ca="1">FACTURA(ROW(), COLUMN(),Datos!D$9,Datos!D$10,Tarifas!$C87,Datos!D$11,Tarifas!$D87,Datos!D$12,Tarifas!$E87,Datos!D$13,Tarifas!$F87,Datos!D$14,Tarifas!$G87,Tarifas!$L87,Datos!D$17,Datos!D$18,Datos!D$20,Datos!D$21,Datos!D$23,Datos!D$24,Datos!D$26,Datos!D$29,Datos!D$32,Tarifas!$H87,Tarifas!$I87,Tarifas!$J87,Datos!D$16,Tarifas!$K87,Datos!$B$4,Datos!$B$1,Datos!$B$2,Datos!$B$5,Tarifas!$M87,Tarifas!$N87,Tarifas!$O87,Tarifas!$P87,Tarifas!$Q87,Datos!$B$3,Datos!D$5)</f>
        <v>#NAME?</v>
      </c>
      <c r="F85" s="144" t="e">
        <f ca="1">FACTURA(ROW(), COLUMN(),Datos!E$9,Datos!E$10,Tarifas!$C87,Datos!E$11,Tarifas!$D87,Datos!E$12,Tarifas!$E87,Datos!E$13,Tarifas!$F87,Datos!E$14,Tarifas!$G87,Tarifas!$L87,Datos!E$17,Datos!E$18,Datos!E$20,Datos!E$21,Datos!E$23,Datos!E$24,Datos!E$26,Datos!E$29,Datos!E$32,Tarifas!$H87,Tarifas!$I87,Tarifas!$J87,Datos!E$16,Tarifas!$K87,Datos!$B$4,Datos!$B$1,Datos!$B$2,Datos!$B$5,Tarifas!$M87,Tarifas!$N87,Tarifas!$O87,Tarifas!$P87,Tarifas!$Q87,Datos!$B$3,Datos!E$5)</f>
        <v>#NAME?</v>
      </c>
      <c r="G85" s="144" t="e">
        <f ca="1">FACTURA(ROW(), COLUMN(),Datos!F$9,Datos!F$10,Tarifas!$C87,Datos!F$11,Tarifas!$D87,Datos!F$12,Tarifas!$E87,Datos!F$13,Tarifas!$F87,Datos!F$14,Tarifas!$G87,Tarifas!$L87,Datos!F$17,Datos!F$18,Datos!F$20,Datos!F$21,Datos!F$23,Datos!F$24,Datos!F$26,Datos!F$29,Datos!F$32,Tarifas!$H87,Tarifas!$I87,Tarifas!$J87,Datos!F$16,Tarifas!$K87,Datos!$B$4,Datos!$B$1,Datos!$B$2,Datos!$B$5,Tarifas!$M87,Tarifas!$N87,Tarifas!$O87,Tarifas!$P87,Tarifas!$Q87,Datos!$B$3,Datos!F$5)</f>
        <v>#NAME?</v>
      </c>
      <c r="H85" s="144" t="e">
        <f ca="1">FACTURA(ROW(), COLUMN(),Datos!G$9,Datos!G$10,Tarifas!$C87,Datos!G$11,Tarifas!$D87,Datos!G$12,Tarifas!$E87,Datos!G$13,Tarifas!$F87,Datos!G$14,Tarifas!$G87,Tarifas!$L87,Datos!G$17,Datos!G$18,Datos!G$20,Datos!G$21,Datos!G$23,Datos!G$24,Datos!G$26,Datos!G$29,Datos!G$32,Tarifas!$H87,Tarifas!$I87,Tarifas!$J87,Datos!G$16,Tarifas!$K87,Datos!$B$4,Datos!$B$1,Datos!$B$2,Datos!$B$5,Tarifas!$M87,Tarifas!$N87,Tarifas!$O87,Tarifas!$P87,Tarifas!$Q87,Datos!$B$3,Datos!G$5)</f>
        <v>#NAME?</v>
      </c>
      <c r="I85" s="144" t="e">
        <f ca="1">FACTURA(ROW(), COLUMN(),Datos!H$9,Datos!H$10,Tarifas!$C87,Datos!H$11,Tarifas!$D87,Datos!H$12,Tarifas!$E87,Datos!H$13,Tarifas!$F87,Datos!H$14,Tarifas!$G87,Tarifas!$L87,Datos!H$17,Datos!H$18,Datos!H$20,Datos!H$21,Datos!H$23,Datos!H$24,Datos!H$26,Datos!H$29,Datos!H$32,Tarifas!$H87,Tarifas!$I87,Tarifas!$J87,Datos!H$16,Tarifas!$K87,Datos!$B$4,Datos!$B$1,Datos!$B$2,Datos!$B$5,Tarifas!$M87,Tarifas!$N87,Tarifas!$O87,Tarifas!$P87,Tarifas!$Q87,Datos!$B$3,Datos!H$5)</f>
        <v>#NAME?</v>
      </c>
      <c r="J85" s="144" t="e">
        <f ca="1">FACTURA(ROW(), COLUMN(),Datos!I$9,Datos!I$10,Tarifas!$C87,Datos!I$11,Tarifas!$D87,Datos!I$12,Tarifas!$E87,Datos!I$13,Tarifas!$F87,Datos!I$14,Tarifas!$G87,Tarifas!$L87,Datos!I$17,Datos!I$18,Datos!I$20,Datos!I$21,Datos!I$23,Datos!I$24,Datos!I$26,Datos!I$29,Datos!I$32,Tarifas!$H87,Tarifas!$I87,Tarifas!$J87,Datos!I$16,Tarifas!$K87,Datos!$B$4,Datos!$B$1,Datos!$B$2,Datos!$B$5,Tarifas!$M87,Tarifas!$N87,Tarifas!$O87,Tarifas!$P87,Tarifas!$Q87,Datos!$B$3,Datos!I$5)</f>
        <v>#NAME?</v>
      </c>
      <c r="K85" s="144" t="e">
        <f ca="1">FACTURA(ROW(), COLUMN(),Datos!J$9,Datos!J$10,Tarifas!$C87,Datos!J$11,Tarifas!$D87,Datos!J$12,Tarifas!$E87,Datos!J$13,Tarifas!$F87,Datos!J$14,Tarifas!$G87,Tarifas!$L87,Datos!J$17,Datos!J$18,Datos!J$20,Datos!J$21,Datos!J$23,Datos!J$24,Datos!J$26,Datos!J$29,Datos!J$32,Tarifas!$H87,Tarifas!$I87,Tarifas!$J87,Datos!J$16,Tarifas!$K87,Datos!$B$4,Datos!$B$1,Datos!$B$2,Datos!$B$5,Tarifas!$M87,Tarifas!$N87,Tarifas!$O87,Tarifas!$P87,Tarifas!$Q87,Datos!$B$3,Datos!J$5)</f>
        <v>#NAME?</v>
      </c>
      <c r="L85" s="144" t="e">
        <f ca="1">FACTURA(ROW(), COLUMN(),Datos!K$9,Datos!K$10,Tarifas!$C87,Datos!K$11,Tarifas!$D87,Datos!K$12,Tarifas!$E87,Datos!K$13,Tarifas!$F87,Datos!K$14,Tarifas!$G87,Tarifas!$L87,Datos!K$17,Datos!K$18,Datos!K$20,Datos!K$21,Datos!K$23,Datos!K$24,Datos!K$26,Datos!K$29,Datos!K$32,Tarifas!$H87,Tarifas!$I87,Tarifas!$J87,Datos!K$16,Tarifas!$K87,Datos!$B$4,Datos!$B$1,Datos!$B$2,Datos!$B$5,Tarifas!$M87,Tarifas!$N87,Tarifas!$O87,Tarifas!$P87,Tarifas!$Q87,Datos!$B$3,Datos!K$5)</f>
        <v>#NAME?</v>
      </c>
      <c r="M85" s="144" t="e">
        <f ca="1">FACTURA(ROW(), COLUMN(),Datos!L$9,Datos!L$10,Tarifas!$C87,Datos!L$11,Tarifas!$D87,Datos!L$12,Tarifas!$E87,Datos!L$13,Tarifas!$F87,Datos!L$14,Tarifas!$G87,Tarifas!$L87,Datos!L$17,Datos!L$18,Datos!L$20,Datos!L$21,Datos!L$23,Datos!L$24,Datos!L$26,Datos!L$29,Datos!L$32,Tarifas!$H87,Tarifas!$I87,Tarifas!$J87,Datos!L$16,Tarifas!$K87,Datos!$B$4,Datos!$B$1,Datos!$B$2,Datos!$B$5,Tarifas!$M87,Tarifas!$N87,Tarifas!$O87,Tarifas!$P87,Tarifas!$Q87,Datos!$B$3,Datos!L$5)</f>
        <v>#NAME?</v>
      </c>
      <c r="N85" s="144" t="e">
        <f ca="1">FACTURA(ROW(), COLUMN(),Datos!M$9,Datos!M$10,Tarifas!$C87,Datos!M$11,Tarifas!$D87,Datos!M$12,Tarifas!$E87,Datos!M$13,Tarifas!$F87,Datos!M$14,Tarifas!$G87,Tarifas!$L87,Datos!M$17,Datos!M$18,Datos!M$20,Datos!M$21,Datos!M$23,Datos!M$24,Datos!M$26,Datos!M$29,Datos!M$32,Tarifas!$H87,Tarifas!$I87,Tarifas!$J87,Datos!M$16,Tarifas!$K87,Datos!$B$4,Datos!$B$1,Datos!$B$2,Datos!$B$5,Tarifas!$M87,Tarifas!$N87,Tarifas!$O87,Tarifas!$P87,Tarifas!$Q87,Datos!$B$3,Datos!M$5)</f>
        <v>#NAME?</v>
      </c>
      <c r="O85" s="144" t="e">
        <f ca="1">FACTURA(ROW(), COLUMN(),Datos!N$9,Datos!N$10,Tarifas!$C87,Datos!N$11,Tarifas!$D87,Datos!N$12,Tarifas!$E87,Datos!N$13,Tarifas!$F87,Datos!N$14,Tarifas!$G87,Tarifas!$L87,Datos!N$17,Datos!N$18,Datos!N$20,Datos!N$21,Datos!N$23,Datos!N$24,Datos!N$26,Datos!N$29,Datos!N$32,Tarifas!$H87,Tarifas!$I87,Tarifas!$J87,Datos!N$16,Tarifas!$K87,Datos!$B$4,Datos!$B$1,Datos!$B$2,Datos!$B$5,Tarifas!$M87,Tarifas!$N87,Tarifas!$O87,Tarifas!$P87,Tarifas!$Q87,Datos!$B$3,Datos!N$5)</f>
        <v>#NAME?</v>
      </c>
      <c r="P85" s="144" t="e">
        <f ca="1">FACTURA(ROW(), COLUMN(),Datos!O$9,Datos!O$10,Tarifas!$C87,Datos!O$11,Tarifas!$D87,Datos!O$12,Tarifas!$E87,Datos!O$13,Tarifas!$F87,Datos!O$14,Tarifas!$G87,Tarifas!$L87,Datos!O$17,Datos!O$18,Datos!O$20,Datos!O$21,Datos!O$23,Datos!O$24,Datos!O$26,Datos!O$29,Datos!O$32,Tarifas!$H87,Tarifas!$I87,Tarifas!$J87,Datos!O$16,Tarifas!$K87,Datos!$B$4,Datos!$B$1,Datos!$B$2,Datos!$B$5,Tarifas!$M87,Tarifas!$N87,Tarifas!$O87,Tarifas!$P87,Tarifas!$Q87,Datos!$B$3,Datos!O$5)</f>
        <v>#NAME?</v>
      </c>
      <c r="Q85" s="88" t="str">
        <f>IF(Tarifas!R87="Sí","Sí","")</f>
        <v>Sí</v>
      </c>
    </row>
    <row r="86" spans="1:17">
      <c r="A86" s="154" t="str">
        <f>IF(Tarifas!A88="","",Tarifas!A88)</f>
        <v>Helios Energía</v>
      </c>
      <c r="B86" s="154" t="str">
        <f>IF(Tarifas!B88="","",Tarifas!B88)</f>
        <v>Indexada + Batería Media de 2024</v>
      </c>
      <c r="C86" s="197" t="e">
        <f t="shared" ca="1" si="1"/>
        <v>#NAME?</v>
      </c>
      <c r="D86" s="198" t="s">
        <v>639</v>
      </c>
      <c r="E86" s="144" t="e">
        <f ca="1">FACTURA(ROW(), COLUMN(),Datos!D$9,Datos!D$10,Tarifas!$C88,Datos!D$11,Tarifas!$D88,Datos!D$12,Tarifas!$E88,Datos!D$13,Tarifas!$F88,Datos!D$14,Tarifas!$G88,Tarifas!$L88,Datos!D$17,Datos!D$18,Datos!D$20,Datos!D$21,Datos!D$23,Datos!D$24,Datos!D$26,Datos!D$29,Datos!D$32,Tarifas!$H88,Tarifas!$I88,Tarifas!$J88,Datos!D$16,Tarifas!$K88,Datos!$B$4,Datos!$B$1,Datos!$B$2,Datos!$B$5,Tarifas!$M88,Tarifas!$N88,Tarifas!$O88,Tarifas!$P88,Tarifas!$Q88,Datos!$B$3,Datos!D$5)</f>
        <v>#NAME?</v>
      </c>
      <c r="F86" s="144" t="e">
        <f ca="1">FACTURA(ROW(), COLUMN(),Datos!E$9,Datos!E$10,Tarifas!$C88,Datos!E$11,Tarifas!$D88,Datos!E$12,Tarifas!$E88,Datos!E$13,Tarifas!$F88,Datos!E$14,Tarifas!$G88,Tarifas!$L88,Datos!E$17,Datos!E$18,Datos!E$20,Datos!E$21,Datos!E$23,Datos!E$24,Datos!E$26,Datos!E$29,Datos!E$32,Tarifas!$H88,Tarifas!$I88,Tarifas!$J88,Datos!E$16,Tarifas!$K88,Datos!$B$4,Datos!$B$1,Datos!$B$2,Datos!$B$5,Tarifas!$M88,Tarifas!$N88,Tarifas!$O88,Tarifas!$P88,Tarifas!$Q88,Datos!$B$3,Datos!E$5)</f>
        <v>#NAME?</v>
      </c>
      <c r="G86" s="144" t="e">
        <f ca="1">FACTURA(ROW(), COLUMN(),Datos!F$9,Datos!F$10,Tarifas!$C88,Datos!F$11,Tarifas!$D88,Datos!F$12,Tarifas!$E88,Datos!F$13,Tarifas!$F88,Datos!F$14,Tarifas!$G88,Tarifas!$L88,Datos!F$17,Datos!F$18,Datos!F$20,Datos!F$21,Datos!F$23,Datos!F$24,Datos!F$26,Datos!F$29,Datos!F$32,Tarifas!$H88,Tarifas!$I88,Tarifas!$J88,Datos!F$16,Tarifas!$K88,Datos!$B$4,Datos!$B$1,Datos!$B$2,Datos!$B$5,Tarifas!$M88,Tarifas!$N88,Tarifas!$O88,Tarifas!$P88,Tarifas!$Q88,Datos!$B$3,Datos!F$5)</f>
        <v>#NAME?</v>
      </c>
      <c r="H86" s="144" t="e">
        <f ca="1">FACTURA(ROW(), COLUMN(),Datos!G$9,Datos!G$10,Tarifas!$C88,Datos!G$11,Tarifas!$D88,Datos!G$12,Tarifas!$E88,Datos!G$13,Tarifas!$F88,Datos!G$14,Tarifas!$G88,Tarifas!$L88,Datos!G$17,Datos!G$18,Datos!G$20,Datos!G$21,Datos!G$23,Datos!G$24,Datos!G$26,Datos!G$29,Datos!G$32,Tarifas!$H88,Tarifas!$I88,Tarifas!$J88,Datos!G$16,Tarifas!$K88,Datos!$B$4,Datos!$B$1,Datos!$B$2,Datos!$B$5,Tarifas!$M88,Tarifas!$N88,Tarifas!$O88,Tarifas!$P88,Tarifas!$Q88,Datos!$B$3,Datos!G$5)</f>
        <v>#NAME?</v>
      </c>
      <c r="I86" s="144" t="e">
        <f ca="1">FACTURA(ROW(), COLUMN(),Datos!H$9,Datos!H$10,Tarifas!$C88,Datos!H$11,Tarifas!$D88,Datos!H$12,Tarifas!$E88,Datos!H$13,Tarifas!$F88,Datos!H$14,Tarifas!$G88,Tarifas!$L88,Datos!H$17,Datos!H$18,Datos!H$20,Datos!H$21,Datos!H$23,Datos!H$24,Datos!H$26,Datos!H$29,Datos!H$32,Tarifas!$H88,Tarifas!$I88,Tarifas!$J88,Datos!H$16,Tarifas!$K88,Datos!$B$4,Datos!$B$1,Datos!$B$2,Datos!$B$5,Tarifas!$M88,Tarifas!$N88,Tarifas!$O88,Tarifas!$P88,Tarifas!$Q88,Datos!$B$3,Datos!H$5)</f>
        <v>#NAME?</v>
      </c>
      <c r="J86" s="144" t="e">
        <f ca="1">FACTURA(ROW(), COLUMN(),Datos!I$9,Datos!I$10,Tarifas!$C88,Datos!I$11,Tarifas!$D88,Datos!I$12,Tarifas!$E88,Datos!I$13,Tarifas!$F88,Datos!I$14,Tarifas!$G88,Tarifas!$L88,Datos!I$17,Datos!I$18,Datos!I$20,Datos!I$21,Datos!I$23,Datos!I$24,Datos!I$26,Datos!I$29,Datos!I$32,Tarifas!$H88,Tarifas!$I88,Tarifas!$J88,Datos!I$16,Tarifas!$K88,Datos!$B$4,Datos!$B$1,Datos!$B$2,Datos!$B$5,Tarifas!$M88,Tarifas!$N88,Tarifas!$O88,Tarifas!$P88,Tarifas!$Q88,Datos!$B$3,Datos!I$5)</f>
        <v>#NAME?</v>
      </c>
      <c r="K86" s="144" t="e">
        <f ca="1">FACTURA(ROW(), COLUMN(),Datos!J$9,Datos!J$10,Tarifas!$C88,Datos!J$11,Tarifas!$D88,Datos!J$12,Tarifas!$E88,Datos!J$13,Tarifas!$F88,Datos!J$14,Tarifas!$G88,Tarifas!$L88,Datos!J$17,Datos!J$18,Datos!J$20,Datos!J$21,Datos!J$23,Datos!J$24,Datos!J$26,Datos!J$29,Datos!J$32,Tarifas!$H88,Tarifas!$I88,Tarifas!$J88,Datos!J$16,Tarifas!$K88,Datos!$B$4,Datos!$B$1,Datos!$B$2,Datos!$B$5,Tarifas!$M88,Tarifas!$N88,Tarifas!$O88,Tarifas!$P88,Tarifas!$Q88,Datos!$B$3,Datos!J$5)</f>
        <v>#NAME?</v>
      </c>
      <c r="L86" s="144" t="e">
        <f ca="1">FACTURA(ROW(), COLUMN(),Datos!K$9,Datos!K$10,Tarifas!$C88,Datos!K$11,Tarifas!$D88,Datos!K$12,Tarifas!$E88,Datos!K$13,Tarifas!$F88,Datos!K$14,Tarifas!$G88,Tarifas!$L88,Datos!K$17,Datos!K$18,Datos!K$20,Datos!K$21,Datos!K$23,Datos!K$24,Datos!K$26,Datos!K$29,Datos!K$32,Tarifas!$H88,Tarifas!$I88,Tarifas!$J88,Datos!K$16,Tarifas!$K88,Datos!$B$4,Datos!$B$1,Datos!$B$2,Datos!$B$5,Tarifas!$M88,Tarifas!$N88,Tarifas!$O88,Tarifas!$P88,Tarifas!$Q88,Datos!$B$3,Datos!K$5)</f>
        <v>#NAME?</v>
      </c>
      <c r="M86" s="144" t="e">
        <f ca="1">FACTURA(ROW(), COLUMN(),Datos!L$9,Datos!L$10,Tarifas!$C88,Datos!L$11,Tarifas!$D88,Datos!L$12,Tarifas!$E88,Datos!L$13,Tarifas!$F88,Datos!L$14,Tarifas!$G88,Tarifas!$L88,Datos!L$17,Datos!L$18,Datos!L$20,Datos!L$21,Datos!L$23,Datos!L$24,Datos!L$26,Datos!L$29,Datos!L$32,Tarifas!$H88,Tarifas!$I88,Tarifas!$J88,Datos!L$16,Tarifas!$K88,Datos!$B$4,Datos!$B$1,Datos!$B$2,Datos!$B$5,Tarifas!$M88,Tarifas!$N88,Tarifas!$O88,Tarifas!$P88,Tarifas!$Q88,Datos!$B$3,Datos!L$5)</f>
        <v>#NAME?</v>
      </c>
      <c r="N86" s="144" t="e">
        <f ca="1">FACTURA(ROW(), COLUMN(),Datos!M$9,Datos!M$10,Tarifas!$C88,Datos!M$11,Tarifas!$D88,Datos!M$12,Tarifas!$E88,Datos!M$13,Tarifas!$F88,Datos!M$14,Tarifas!$G88,Tarifas!$L88,Datos!M$17,Datos!M$18,Datos!M$20,Datos!M$21,Datos!M$23,Datos!M$24,Datos!M$26,Datos!M$29,Datos!M$32,Tarifas!$H88,Tarifas!$I88,Tarifas!$J88,Datos!M$16,Tarifas!$K88,Datos!$B$4,Datos!$B$1,Datos!$B$2,Datos!$B$5,Tarifas!$M88,Tarifas!$N88,Tarifas!$O88,Tarifas!$P88,Tarifas!$Q88,Datos!$B$3,Datos!M$5)</f>
        <v>#NAME?</v>
      </c>
      <c r="O86" s="144" t="e">
        <f ca="1">FACTURA(ROW(), COLUMN(),Datos!N$9,Datos!N$10,Tarifas!$C88,Datos!N$11,Tarifas!$D88,Datos!N$12,Tarifas!$E88,Datos!N$13,Tarifas!$F88,Datos!N$14,Tarifas!$G88,Tarifas!$L88,Datos!N$17,Datos!N$18,Datos!N$20,Datos!N$21,Datos!N$23,Datos!N$24,Datos!N$26,Datos!N$29,Datos!N$32,Tarifas!$H88,Tarifas!$I88,Tarifas!$J88,Datos!N$16,Tarifas!$K88,Datos!$B$4,Datos!$B$1,Datos!$B$2,Datos!$B$5,Tarifas!$M88,Tarifas!$N88,Tarifas!$O88,Tarifas!$P88,Tarifas!$Q88,Datos!$B$3,Datos!N$5)</f>
        <v>#NAME?</v>
      </c>
      <c r="P86" s="144" t="e">
        <f ca="1">FACTURA(ROW(), COLUMN(),Datos!O$9,Datos!O$10,Tarifas!$C88,Datos!O$11,Tarifas!$D88,Datos!O$12,Tarifas!$E88,Datos!O$13,Tarifas!$F88,Datos!O$14,Tarifas!$G88,Tarifas!$L88,Datos!O$17,Datos!O$18,Datos!O$20,Datos!O$21,Datos!O$23,Datos!O$24,Datos!O$26,Datos!O$29,Datos!O$32,Tarifas!$H88,Tarifas!$I88,Tarifas!$J88,Datos!O$16,Tarifas!$K88,Datos!$B$4,Datos!$B$1,Datos!$B$2,Datos!$B$5,Tarifas!$M88,Tarifas!$N88,Tarifas!$O88,Tarifas!$P88,Tarifas!$Q88,Datos!$B$3,Datos!O$5)</f>
        <v>#NAME?</v>
      </c>
      <c r="Q86" s="88" t="str">
        <f>IF(Tarifas!R88="Sí","Sí","")</f>
        <v>Sí</v>
      </c>
    </row>
    <row r="87" spans="1:17">
      <c r="A87" s="154" t="str">
        <f>IF(Tarifas!A89="","",Tarifas!A89)</f>
        <v>Iberdrola</v>
      </c>
      <c r="B87" s="154" t="str">
        <f>IF(Tarifas!B89="","",Tarifas!B89)</f>
        <v>Plan VE Media de 2024</v>
      </c>
      <c r="C87" s="197" t="e">
        <f t="shared" ca="1" si="1"/>
        <v>#NAME?</v>
      </c>
      <c r="D87" s="198" t="s">
        <v>639</v>
      </c>
      <c r="E87" s="144" t="e">
        <f ca="1">FACTURA(ROW(), COLUMN(),Datos!D$9,Datos!D$10,Tarifas!$C89,Datos!D$11,Tarifas!$D89,Datos!D$12,Tarifas!$E89,Datos!D$13,Tarifas!$F89,Datos!D$14,Tarifas!$G89,Tarifas!$L89,Datos!D$17,Datos!D$18,Datos!D$20,Datos!D$21,Datos!D$23,Datos!D$24,Datos!D$26,Datos!D$29,Datos!D$32,Tarifas!$H89,Tarifas!$I89,Tarifas!$J89,Datos!D$16,Tarifas!$K89,Datos!$B$4,Datos!$B$1,Datos!$B$2,Datos!$B$5,Tarifas!$M89,Tarifas!$N89,Tarifas!$O89,Tarifas!$P89,Tarifas!$Q89,Datos!$B$3,Datos!D$5)</f>
        <v>#NAME?</v>
      </c>
      <c r="F87" s="144" t="e">
        <f ca="1">FACTURA(ROW(), COLUMN(),Datos!E$9,Datos!E$10,Tarifas!$C89,Datos!E$11,Tarifas!$D89,Datos!E$12,Tarifas!$E89,Datos!E$13,Tarifas!$F89,Datos!E$14,Tarifas!$G89,Tarifas!$L89,Datos!E$17,Datos!E$18,Datos!E$20,Datos!E$21,Datos!E$23,Datos!E$24,Datos!E$26,Datos!E$29,Datos!E$32,Tarifas!$H89,Tarifas!$I89,Tarifas!$J89,Datos!E$16,Tarifas!$K89,Datos!$B$4,Datos!$B$1,Datos!$B$2,Datos!$B$5,Tarifas!$M89,Tarifas!$N89,Tarifas!$O89,Tarifas!$P89,Tarifas!$Q89,Datos!$B$3,Datos!E$5)</f>
        <v>#NAME?</v>
      </c>
      <c r="G87" s="144" t="e">
        <f ca="1">FACTURA(ROW(), COLUMN(),Datos!F$9,Datos!F$10,Tarifas!$C89,Datos!F$11,Tarifas!$D89,Datos!F$12,Tarifas!$E89,Datos!F$13,Tarifas!$F89,Datos!F$14,Tarifas!$G89,Tarifas!$L89,Datos!F$17,Datos!F$18,Datos!F$20,Datos!F$21,Datos!F$23,Datos!F$24,Datos!F$26,Datos!F$29,Datos!F$32,Tarifas!$H89,Tarifas!$I89,Tarifas!$J89,Datos!F$16,Tarifas!$K89,Datos!$B$4,Datos!$B$1,Datos!$B$2,Datos!$B$5,Tarifas!$M89,Tarifas!$N89,Tarifas!$O89,Tarifas!$P89,Tarifas!$Q89,Datos!$B$3,Datos!F$5)</f>
        <v>#NAME?</v>
      </c>
      <c r="H87" s="144" t="e">
        <f ca="1">FACTURA(ROW(), COLUMN(),Datos!G$9,Datos!G$10,Tarifas!$C89,Datos!G$11,Tarifas!$D89,Datos!G$12,Tarifas!$E89,Datos!G$13,Tarifas!$F89,Datos!G$14,Tarifas!$G89,Tarifas!$L89,Datos!G$17,Datos!G$18,Datos!G$20,Datos!G$21,Datos!G$23,Datos!G$24,Datos!G$26,Datos!G$29,Datos!G$32,Tarifas!$H89,Tarifas!$I89,Tarifas!$J89,Datos!G$16,Tarifas!$K89,Datos!$B$4,Datos!$B$1,Datos!$B$2,Datos!$B$5,Tarifas!$M89,Tarifas!$N89,Tarifas!$O89,Tarifas!$P89,Tarifas!$Q89,Datos!$B$3,Datos!G$5)</f>
        <v>#NAME?</v>
      </c>
      <c r="I87" s="144" t="e">
        <f ca="1">FACTURA(ROW(), COLUMN(),Datos!H$9,Datos!H$10,Tarifas!$C89,Datos!H$11,Tarifas!$D89,Datos!H$12,Tarifas!$E89,Datos!H$13,Tarifas!$F89,Datos!H$14,Tarifas!$G89,Tarifas!$L89,Datos!H$17,Datos!H$18,Datos!H$20,Datos!H$21,Datos!H$23,Datos!H$24,Datos!H$26,Datos!H$29,Datos!H$32,Tarifas!$H89,Tarifas!$I89,Tarifas!$J89,Datos!H$16,Tarifas!$K89,Datos!$B$4,Datos!$B$1,Datos!$B$2,Datos!$B$5,Tarifas!$M89,Tarifas!$N89,Tarifas!$O89,Tarifas!$P89,Tarifas!$Q89,Datos!$B$3,Datos!H$5)</f>
        <v>#NAME?</v>
      </c>
      <c r="J87" s="144" t="e">
        <f ca="1">FACTURA(ROW(), COLUMN(),Datos!I$9,Datos!I$10,Tarifas!$C89,Datos!I$11,Tarifas!$D89,Datos!I$12,Tarifas!$E89,Datos!I$13,Tarifas!$F89,Datos!I$14,Tarifas!$G89,Tarifas!$L89,Datos!I$17,Datos!I$18,Datos!I$20,Datos!I$21,Datos!I$23,Datos!I$24,Datos!I$26,Datos!I$29,Datos!I$32,Tarifas!$H89,Tarifas!$I89,Tarifas!$J89,Datos!I$16,Tarifas!$K89,Datos!$B$4,Datos!$B$1,Datos!$B$2,Datos!$B$5,Tarifas!$M89,Tarifas!$N89,Tarifas!$O89,Tarifas!$P89,Tarifas!$Q89,Datos!$B$3,Datos!I$5)</f>
        <v>#NAME?</v>
      </c>
      <c r="K87" s="144" t="e">
        <f ca="1">FACTURA(ROW(), COLUMN(),Datos!J$9,Datos!J$10,Tarifas!$C89,Datos!J$11,Tarifas!$D89,Datos!J$12,Tarifas!$E89,Datos!J$13,Tarifas!$F89,Datos!J$14,Tarifas!$G89,Tarifas!$L89,Datos!J$17,Datos!J$18,Datos!J$20,Datos!J$21,Datos!J$23,Datos!J$24,Datos!J$26,Datos!J$29,Datos!J$32,Tarifas!$H89,Tarifas!$I89,Tarifas!$J89,Datos!J$16,Tarifas!$K89,Datos!$B$4,Datos!$B$1,Datos!$B$2,Datos!$B$5,Tarifas!$M89,Tarifas!$N89,Tarifas!$O89,Tarifas!$P89,Tarifas!$Q89,Datos!$B$3,Datos!J$5)</f>
        <v>#NAME?</v>
      </c>
      <c r="L87" s="144" t="e">
        <f ca="1">FACTURA(ROW(), COLUMN(),Datos!K$9,Datos!K$10,Tarifas!$C89,Datos!K$11,Tarifas!$D89,Datos!K$12,Tarifas!$E89,Datos!K$13,Tarifas!$F89,Datos!K$14,Tarifas!$G89,Tarifas!$L89,Datos!K$17,Datos!K$18,Datos!K$20,Datos!K$21,Datos!K$23,Datos!K$24,Datos!K$26,Datos!K$29,Datos!K$32,Tarifas!$H89,Tarifas!$I89,Tarifas!$J89,Datos!K$16,Tarifas!$K89,Datos!$B$4,Datos!$B$1,Datos!$B$2,Datos!$B$5,Tarifas!$M89,Tarifas!$N89,Tarifas!$O89,Tarifas!$P89,Tarifas!$Q89,Datos!$B$3,Datos!K$5)</f>
        <v>#NAME?</v>
      </c>
      <c r="M87" s="144" t="e">
        <f ca="1">FACTURA(ROW(), COLUMN(),Datos!L$9,Datos!L$10,Tarifas!$C89,Datos!L$11,Tarifas!$D89,Datos!L$12,Tarifas!$E89,Datos!L$13,Tarifas!$F89,Datos!L$14,Tarifas!$G89,Tarifas!$L89,Datos!L$17,Datos!L$18,Datos!L$20,Datos!L$21,Datos!L$23,Datos!L$24,Datos!L$26,Datos!L$29,Datos!L$32,Tarifas!$H89,Tarifas!$I89,Tarifas!$J89,Datos!L$16,Tarifas!$K89,Datos!$B$4,Datos!$B$1,Datos!$B$2,Datos!$B$5,Tarifas!$M89,Tarifas!$N89,Tarifas!$O89,Tarifas!$P89,Tarifas!$Q89,Datos!$B$3,Datos!L$5)</f>
        <v>#NAME?</v>
      </c>
      <c r="N87" s="144" t="e">
        <f ca="1">FACTURA(ROW(), COLUMN(),Datos!M$9,Datos!M$10,Tarifas!$C89,Datos!M$11,Tarifas!$D89,Datos!M$12,Tarifas!$E89,Datos!M$13,Tarifas!$F89,Datos!M$14,Tarifas!$G89,Tarifas!$L89,Datos!M$17,Datos!M$18,Datos!M$20,Datos!M$21,Datos!M$23,Datos!M$24,Datos!M$26,Datos!M$29,Datos!M$32,Tarifas!$H89,Tarifas!$I89,Tarifas!$J89,Datos!M$16,Tarifas!$K89,Datos!$B$4,Datos!$B$1,Datos!$B$2,Datos!$B$5,Tarifas!$M89,Tarifas!$N89,Tarifas!$O89,Tarifas!$P89,Tarifas!$Q89,Datos!$B$3,Datos!M$5)</f>
        <v>#NAME?</v>
      </c>
      <c r="O87" s="144" t="e">
        <f ca="1">FACTURA(ROW(), COLUMN(),Datos!N$9,Datos!N$10,Tarifas!$C89,Datos!N$11,Tarifas!$D89,Datos!N$12,Tarifas!$E89,Datos!N$13,Tarifas!$F89,Datos!N$14,Tarifas!$G89,Tarifas!$L89,Datos!N$17,Datos!N$18,Datos!N$20,Datos!N$21,Datos!N$23,Datos!N$24,Datos!N$26,Datos!N$29,Datos!N$32,Tarifas!$H89,Tarifas!$I89,Tarifas!$J89,Datos!N$16,Tarifas!$K89,Datos!$B$4,Datos!$B$1,Datos!$B$2,Datos!$B$5,Tarifas!$M89,Tarifas!$N89,Tarifas!$O89,Tarifas!$P89,Tarifas!$Q89,Datos!$B$3,Datos!N$5)</f>
        <v>#NAME?</v>
      </c>
      <c r="P87" s="144" t="e">
        <f ca="1">FACTURA(ROW(), COLUMN(),Datos!O$9,Datos!O$10,Tarifas!$C89,Datos!O$11,Tarifas!$D89,Datos!O$12,Tarifas!$E89,Datos!O$13,Tarifas!$F89,Datos!O$14,Tarifas!$G89,Tarifas!$L89,Datos!O$17,Datos!O$18,Datos!O$20,Datos!O$21,Datos!O$23,Datos!O$24,Datos!O$26,Datos!O$29,Datos!O$32,Tarifas!$H89,Tarifas!$I89,Tarifas!$J89,Datos!O$16,Tarifas!$K89,Datos!$B$4,Datos!$B$1,Datos!$B$2,Datos!$B$5,Tarifas!$M89,Tarifas!$N89,Tarifas!$O89,Tarifas!$P89,Tarifas!$Q89,Datos!$B$3,Datos!O$5)</f>
        <v>#NAME?</v>
      </c>
      <c r="Q87" s="88" t="str">
        <f>IF(Tarifas!R89="Sí","Sí","")</f>
        <v>Sí</v>
      </c>
    </row>
    <row r="88" spans="1:17">
      <c r="A88" s="154" t="str">
        <f>IF(Tarifas!A90="","",Tarifas!A90)</f>
        <v xml:space="preserve">Iberdrola </v>
      </c>
      <c r="B88" s="154" t="str">
        <f>IF(Tarifas!B90="","",Tarifas!B90)</f>
        <v>Online 1 precio Media de 2024</v>
      </c>
      <c r="C88" s="197" t="e">
        <f t="shared" ca="1" si="1"/>
        <v>#NAME?</v>
      </c>
      <c r="D88" s="198" t="s">
        <v>639</v>
      </c>
      <c r="E88" s="144" t="e">
        <f ca="1">FACTURA(ROW(), COLUMN(),Datos!D$9,Datos!D$10,Tarifas!$C90,Datos!D$11,Tarifas!$D90,Datos!D$12,Tarifas!$E90,Datos!D$13,Tarifas!$F90,Datos!D$14,Tarifas!$G90,Tarifas!$L90,Datos!D$17,Datos!D$18,Datos!D$20,Datos!D$21,Datos!D$23,Datos!D$24,Datos!D$26,Datos!D$29,Datos!D$32,Tarifas!$H90,Tarifas!$I90,Tarifas!$J90,Datos!D$16,Tarifas!$K90,Datos!$B$4,Datos!$B$1,Datos!$B$2,Datos!$B$5,Tarifas!$M90,Tarifas!$N90,Tarifas!$O90,Tarifas!$P90,Tarifas!$Q90,Datos!$B$3,Datos!D$5)</f>
        <v>#NAME?</v>
      </c>
      <c r="F88" s="144" t="e">
        <f ca="1">FACTURA(ROW(), COLUMN(),Datos!E$9,Datos!E$10,Tarifas!$C90,Datos!E$11,Tarifas!$D90,Datos!E$12,Tarifas!$E90,Datos!E$13,Tarifas!$F90,Datos!E$14,Tarifas!$G90,Tarifas!$L90,Datos!E$17,Datos!E$18,Datos!E$20,Datos!E$21,Datos!E$23,Datos!E$24,Datos!E$26,Datos!E$29,Datos!E$32,Tarifas!$H90,Tarifas!$I90,Tarifas!$J90,Datos!E$16,Tarifas!$K90,Datos!$B$4,Datos!$B$1,Datos!$B$2,Datos!$B$5,Tarifas!$M90,Tarifas!$N90,Tarifas!$O90,Tarifas!$P90,Tarifas!$Q90,Datos!$B$3,Datos!E$5)</f>
        <v>#NAME?</v>
      </c>
      <c r="G88" s="144" t="e">
        <f ca="1">FACTURA(ROW(), COLUMN(),Datos!F$9,Datos!F$10,Tarifas!$C90,Datos!F$11,Tarifas!$D90,Datos!F$12,Tarifas!$E90,Datos!F$13,Tarifas!$F90,Datos!F$14,Tarifas!$G90,Tarifas!$L90,Datos!F$17,Datos!F$18,Datos!F$20,Datos!F$21,Datos!F$23,Datos!F$24,Datos!F$26,Datos!F$29,Datos!F$32,Tarifas!$H90,Tarifas!$I90,Tarifas!$J90,Datos!F$16,Tarifas!$K90,Datos!$B$4,Datos!$B$1,Datos!$B$2,Datos!$B$5,Tarifas!$M90,Tarifas!$N90,Tarifas!$O90,Tarifas!$P90,Tarifas!$Q90,Datos!$B$3,Datos!F$5)</f>
        <v>#NAME?</v>
      </c>
      <c r="H88" s="144" t="e">
        <f ca="1">FACTURA(ROW(), COLUMN(),Datos!G$9,Datos!G$10,Tarifas!$C90,Datos!G$11,Tarifas!$D90,Datos!G$12,Tarifas!$E90,Datos!G$13,Tarifas!$F90,Datos!G$14,Tarifas!$G90,Tarifas!$L90,Datos!G$17,Datos!G$18,Datos!G$20,Datos!G$21,Datos!G$23,Datos!G$24,Datos!G$26,Datos!G$29,Datos!G$32,Tarifas!$H90,Tarifas!$I90,Tarifas!$J90,Datos!G$16,Tarifas!$K90,Datos!$B$4,Datos!$B$1,Datos!$B$2,Datos!$B$5,Tarifas!$M90,Tarifas!$N90,Tarifas!$O90,Tarifas!$P90,Tarifas!$Q90,Datos!$B$3,Datos!G$5)</f>
        <v>#NAME?</v>
      </c>
      <c r="I88" s="144" t="e">
        <f ca="1">FACTURA(ROW(), COLUMN(),Datos!H$9,Datos!H$10,Tarifas!$C90,Datos!H$11,Tarifas!$D90,Datos!H$12,Tarifas!$E90,Datos!H$13,Tarifas!$F90,Datos!H$14,Tarifas!$G90,Tarifas!$L90,Datos!H$17,Datos!H$18,Datos!H$20,Datos!H$21,Datos!H$23,Datos!H$24,Datos!H$26,Datos!H$29,Datos!H$32,Tarifas!$H90,Tarifas!$I90,Tarifas!$J90,Datos!H$16,Tarifas!$K90,Datos!$B$4,Datos!$B$1,Datos!$B$2,Datos!$B$5,Tarifas!$M90,Tarifas!$N90,Tarifas!$O90,Tarifas!$P90,Tarifas!$Q90,Datos!$B$3,Datos!H$5)</f>
        <v>#NAME?</v>
      </c>
      <c r="J88" s="144" t="e">
        <f ca="1">FACTURA(ROW(), COLUMN(),Datos!I$9,Datos!I$10,Tarifas!$C90,Datos!I$11,Tarifas!$D90,Datos!I$12,Tarifas!$E90,Datos!I$13,Tarifas!$F90,Datos!I$14,Tarifas!$G90,Tarifas!$L90,Datos!I$17,Datos!I$18,Datos!I$20,Datos!I$21,Datos!I$23,Datos!I$24,Datos!I$26,Datos!I$29,Datos!I$32,Tarifas!$H90,Tarifas!$I90,Tarifas!$J90,Datos!I$16,Tarifas!$K90,Datos!$B$4,Datos!$B$1,Datos!$B$2,Datos!$B$5,Tarifas!$M90,Tarifas!$N90,Tarifas!$O90,Tarifas!$P90,Tarifas!$Q90,Datos!$B$3,Datos!I$5)</f>
        <v>#NAME?</v>
      </c>
      <c r="K88" s="144" t="e">
        <f ca="1">FACTURA(ROW(), COLUMN(),Datos!J$9,Datos!J$10,Tarifas!$C90,Datos!J$11,Tarifas!$D90,Datos!J$12,Tarifas!$E90,Datos!J$13,Tarifas!$F90,Datos!J$14,Tarifas!$G90,Tarifas!$L90,Datos!J$17,Datos!J$18,Datos!J$20,Datos!J$21,Datos!J$23,Datos!J$24,Datos!J$26,Datos!J$29,Datos!J$32,Tarifas!$H90,Tarifas!$I90,Tarifas!$J90,Datos!J$16,Tarifas!$K90,Datos!$B$4,Datos!$B$1,Datos!$B$2,Datos!$B$5,Tarifas!$M90,Tarifas!$N90,Tarifas!$O90,Tarifas!$P90,Tarifas!$Q90,Datos!$B$3,Datos!J$5)</f>
        <v>#NAME?</v>
      </c>
      <c r="L88" s="144" t="e">
        <f ca="1">FACTURA(ROW(), COLUMN(),Datos!K$9,Datos!K$10,Tarifas!$C90,Datos!K$11,Tarifas!$D90,Datos!K$12,Tarifas!$E90,Datos!K$13,Tarifas!$F90,Datos!K$14,Tarifas!$G90,Tarifas!$L90,Datos!K$17,Datos!K$18,Datos!K$20,Datos!K$21,Datos!K$23,Datos!K$24,Datos!K$26,Datos!K$29,Datos!K$32,Tarifas!$H90,Tarifas!$I90,Tarifas!$J90,Datos!K$16,Tarifas!$K90,Datos!$B$4,Datos!$B$1,Datos!$B$2,Datos!$B$5,Tarifas!$M90,Tarifas!$N90,Tarifas!$O90,Tarifas!$P90,Tarifas!$Q90,Datos!$B$3,Datos!K$5)</f>
        <v>#NAME?</v>
      </c>
      <c r="M88" s="144" t="e">
        <f ca="1">FACTURA(ROW(), COLUMN(),Datos!L$9,Datos!L$10,Tarifas!$C90,Datos!L$11,Tarifas!$D90,Datos!L$12,Tarifas!$E90,Datos!L$13,Tarifas!$F90,Datos!L$14,Tarifas!$G90,Tarifas!$L90,Datos!L$17,Datos!L$18,Datos!L$20,Datos!L$21,Datos!L$23,Datos!L$24,Datos!L$26,Datos!L$29,Datos!L$32,Tarifas!$H90,Tarifas!$I90,Tarifas!$J90,Datos!L$16,Tarifas!$K90,Datos!$B$4,Datos!$B$1,Datos!$B$2,Datos!$B$5,Tarifas!$M90,Tarifas!$N90,Tarifas!$O90,Tarifas!$P90,Tarifas!$Q90,Datos!$B$3,Datos!L$5)</f>
        <v>#NAME?</v>
      </c>
      <c r="N88" s="144" t="e">
        <f ca="1">FACTURA(ROW(), COLUMN(),Datos!M$9,Datos!M$10,Tarifas!$C90,Datos!M$11,Tarifas!$D90,Datos!M$12,Tarifas!$E90,Datos!M$13,Tarifas!$F90,Datos!M$14,Tarifas!$G90,Tarifas!$L90,Datos!M$17,Datos!M$18,Datos!M$20,Datos!M$21,Datos!M$23,Datos!M$24,Datos!M$26,Datos!M$29,Datos!M$32,Tarifas!$H90,Tarifas!$I90,Tarifas!$J90,Datos!M$16,Tarifas!$K90,Datos!$B$4,Datos!$B$1,Datos!$B$2,Datos!$B$5,Tarifas!$M90,Tarifas!$N90,Tarifas!$O90,Tarifas!$P90,Tarifas!$Q90,Datos!$B$3,Datos!M$5)</f>
        <v>#NAME?</v>
      </c>
      <c r="O88" s="144" t="e">
        <f ca="1">FACTURA(ROW(), COLUMN(),Datos!N$9,Datos!N$10,Tarifas!$C90,Datos!N$11,Tarifas!$D90,Datos!N$12,Tarifas!$E90,Datos!N$13,Tarifas!$F90,Datos!N$14,Tarifas!$G90,Tarifas!$L90,Datos!N$17,Datos!N$18,Datos!N$20,Datos!N$21,Datos!N$23,Datos!N$24,Datos!N$26,Datos!N$29,Datos!N$32,Tarifas!$H90,Tarifas!$I90,Tarifas!$J90,Datos!N$16,Tarifas!$K90,Datos!$B$4,Datos!$B$1,Datos!$B$2,Datos!$B$5,Tarifas!$M90,Tarifas!$N90,Tarifas!$O90,Tarifas!$P90,Tarifas!$Q90,Datos!$B$3,Datos!N$5)</f>
        <v>#NAME?</v>
      </c>
      <c r="P88" s="144" t="e">
        <f ca="1">FACTURA(ROW(), COLUMN(),Datos!O$9,Datos!O$10,Tarifas!$C90,Datos!O$11,Tarifas!$D90,Datos!O$12,Tarifas!$E90,Datos!O$13,Tarifas!$F90,Datos!O$14,Tarifas!$G90,Tarifas!$L90,Datos!O$17,Datos!O$18,Datos!O$20,Datos!O$21,Datos!O$23,Datos!O$24,Datos!O$26,Datos!O$29,Datos!O$32,Tarifas!$H90,Tarifas!$I90,Tarifas!$J90,Datos!O$16,Tarifas!$K90,Datos!$B$4,Datos!$B$1,Datos!$B$2,Datos!$B$5,Tarifas!$M90,Tarifas!$N90,Tarifas!$O90,Tarifas!$P90,Tarifas!$Q90,Datos!$B$3,Datos!O$5)</f>
        <v>#NAME?</v>
      </c>
      <c r="Q88" s="88" t="str">
        <f>IF(Tarifas!R90="Sí","Sí","")</f>
        <v>Sí</v>
      </c>
    </row>
    <row r="89" spans="1:17">
      <c r="A89" s="154" t="str">
        <f>IF(Tarifas!A91="","",Tarifas!A91)</f>
        <v xml:space="preserve">Iberdrola </v>
      </c>
      <c r="B89" s="154" t="str">
        <f>IF(Tarifas!B91="","",Tarifas!B91)</f>
        <v>Online 3 franjas Media de 2024</v>
      </c>
      <c r="C89" s="197" t="e">
        <f t="shared" ca="1" si="1"/>
        <v>#NAME?</v>
      </c>
      <c r="D89" s="198" t="s">
        <v>639</v>
      </c>
      <c r="E89" s="144" t="e">
        <f ca="1">FACTURA(ROW(), COLUMN(),Datos!D$9,Datos!D$10,Tarifas!$C91,Datos!D$11,Tarifas!$D91,Datos!D$12,Tarifas!$E91,Datos!D$13,Tarifas!$F91,Datos!D$14,Tarifas!$G91,Tarifas!$L91,Datos!D$17,Datos!D$18,Datos!D$20,Datos!D$21,Datos!D$23,Datos!D$24,Datos!D$26,Datos!D$29,Datos!D$32,Tarifas!$H91,Tarifas!$I91,Tarifas!$J91,Datos!D$16,Tarifas!$K91,Datos!$B$4,Datos!$B$1,Datos!$B$2,Datos!$B$5,Tarifas!$M91,Tarifas!$N91,Tarifas!$O91,Tarifas!$P91,Tarifas!$Q91,Datos!$B$3,Datos!D$5)</f>
        <v>#NAME?</v>
      </c>
      <c r="F89" s="144" t="e">
        <f ca="1">FACTURA(ROW(), COLUMN(),Datos!E$9,Datos!E$10,Tarifas!$C91,Datos!E$11,Tarifas!$D91,Datos!E$12,Tarifas!$E91,Datos!E$13,Tarifas!$F91,Datos!E$14,Tarifas!$G91,Tarifas!$L91,Datos!E$17,Datos!E$18,Datos!E$20,Datos!E$21,Datos!E$23,Datos!E$24,Datos!E$26,Datos!E$29,Datos!E$32,Tarifas!$H91,Tarifas!$I91,Tarifas!$J91,Datos!E$16,Tarifas!$K91,Datos!$B$4,Datos!$B$1,Datos!$B$2,Datos!$B$5,Tarifas!$M91,Tarifas!$N91,Tarifas!$O91,Tarifas!$P91,Tarifas!$Q91,Datos!$B$3,Datos!E$5)</f>
        <v>#NAME?</v>
      </c>
      <c r="G89" s="144" t="e">
        <f ca="1">FACTURA(ROW(), COLUMN(),Datos!F$9,Datos!F$10,Tarifas!$C91,Datos!F$11,Tarifas!$D91,Datos!F$12,Tarifas!$E91,Datos!F$13,Tarifas!$F91,Datos!F$14,Tarifas!$G91,Tarifas!$L91,Datos!F$17,Datos!F$18,Datos!F$20,Datos!F$21,Datos!F$23,Datos!F$24,Datos!F$26,Datos!F$29,Datos!F$32,Tarifas!$H91,Tarifas!$I91,Tarifas!$J91,Datos!F$16,Tarifas!$K91,Datos!$B$4,Datos!$B$1,Datos!$B$2,Datos!$B$5,Tarifas!$M91,Tarifas!$N91,Tarifas!$O91,Tarifas!$P91,Tarifas!$Q91,Datos!$B$3,Datos!F$5)</f>
        <v>#NAME?</v>
      </c>
      <c r="H89" s="144" t="e">
        <f ca="1">FACTURA(ROW(), COLUMN(),Datos!G$9,Datos!G$10,Tarifas!$C91,Datos!G$11,Tarifas!$D91,Datos!G$12,Tarifas!$E91,Datos!G$13,Tarifas!$F91,Datos!G$14,Tarifas!$G91,Tarifas!$L91,Datos!G$17,Datos!G$18,Datos!G$20,Datos!G$21,Datos!G$23,Datos!G$24,Datos!G$26,Datos!G$29,Datos!G$32,Tarifas!$H91,Tarifas!$I91,Tarifas!$J91,Datos!G$16,Tarifas!$K91,Datos!$B$4,Datos!$B$1,Datos!$B$2,Datos!$B$5,Tarifas!$M91,Tarifas!$N91,Tarifas!$O91,Tarifas!$P91,Tarifas!$Q91,Datos!$B$3,Datos!G$5)</f>
        <v>#NAME?</v>
      </c>
      <c r="I89" s="144" t="e">
        <f ca="1">FACTURA(ROW(), COLUMN(),Datos!H$9,Datos!H$10,Tarifas!$C91,Datos!H$11,Tarifas!$D91,Datos!H$12,Tarifas!$E91,Datos!H$13,Tarifas!$F91,Datos!H$14,Tarifas!$G91,Tarifas!$L91,Datos!H$17,Datos!H$18,Datos!H$20,Datos!H$21,Datos!H$23,Datos!H$24,Datos!H$26,Datos!H$29,Datos!H$32,Tarifas!$H91,Tarifas!$I91,Tarifas!$J91,Datos!H$16,Tarifas!$K91,Datos!$B$4,Datos!$B$1,Datos!$B$2,Datos!$B$5,Tarifas!$M91,Tarifas!$N91,Tarifas!$O91,Tarifas!$P91,Tarifas!$Q91,Datos!$B$3,Datos!H$5)</f>
        <v>#NAME?</v>
      </c>
      <c r="J89" s="144" t="e">
        <f ca="1">FACTURA(ROW(), COLUMN(),Datos!I$9,Datos!I$10,Tarifas!$C91,Datos!I$11,Tarifas!$D91,Datos!I$12,Tarifas!$E91,Datos!I$13,Tarifas!$F91,Datos!I$14,Tarifas!$G91,Tarifas!$L91,Datos!I$17,Datos!I$18,Datos!I$20,Datos!I$21,Datos!I$23,Datos!I$24,Datos!I$26,Datos!I$29,Datos!I$32,Tarifas!$H91,Tarifas!$I91,Tarifas!$J91,Datos!I$16,Tarifas!$K91,Datos!$B$4,Datos!$B$1,Datos!$B$2,Datos!$B$5,Tarifas!$M91,Tarifas!$N91,Tarifas!$O91,Tarifas!$P91,Tarifas!$Q91,Datos!$B$3,Datos!I$5)</f>
        <v>#NAME?</v>
      </c>
      <c r="K89" s="144" t="e">
        <f ca="1">FACTURA(ROW(), COLUMN(),Datos!J$9,Datos!J$10,Tarifas!$C91,Datos!J$11,Tarifas!$D91,Datos!J$12,Tarifas!$E91,Datos!J$13,Tarifas!$F91,Datos!J$14,Tarifas!$G91,Tarifas!$L91,Datos!J$17,Datos!J$18,Datos!J$20,Datos!J$21,Datos!J$23,Datos!J$24,Datos!J$26,Datos!J$29,Datos!J$32,Tarifas!$H91,Tarifas!$I91,Tarifas!$J91,Datos!J$16,Tarifas!$K91,Datos!$B$4,Datos!$B$1,Datos!$B$2,Datos!$B$5,Tarifas!$M91,Tarifas!$N91,Tarifas!$O91,Tarifas!$P91,Tarifas!$Q91,Datos!$B$3,Datos!J$5)</f>
        <v>#NAME?</v>
      </c>
      <c r="L89" s="144" t="e">
        <f ca="1">FACTURA(ROW(), COLUMN(),Datos!K$9,Datos!K$10,Tarifas!$C91,Datos!K$11,Tarifas!$D91,Datos!K$12,Tarifas!$E91,Datos!K$13,Tarifas!$F91,Datos!K$14,Tarifas!$G91,Tarifas!$L91,Datos!K$17,Datos!K$18,Datos!K$20,Datos!K$21,Datos!K$23,Datos!K$24,Datos!K$26,Datos!K$29,Datos!K$32,Tarifas!$H91,Tarifas!$I91,Tarifas!$J91,Datos!K$16,Tarifas!$K91,Datos!$B$4,Datos!$B$1,Datos!$B$2,Datos!$B$5,Tarifas!$M91,Tarifas!$N91,Tarifas!$O91,Tarifas!$P91,Tarifas!$Q91,Datos!$B$3,Datos!K$5)</f>
        <v>#NAME?</v>
      </c>
      <c r="M89" s="144" t="e">
        <f ca="1">FACTURA(ROW(), COLUMN(),Datos!L$9,Datos!L$10,Tarifas!$C91,Datos!L$11,Tarifas!$D91,Datos!L$12,Tarifas!$E91,Datos!L$13,Tarifas!$F91,Datos!L$14,Tarifas!$G91,Tarifas!$L91,Datos!L$17,Datos!L$18,Datos!L$20,Datos!L$21,Datos!L$23,Datos!L$24,Datos!L$26,Datos!L$29,Datos!L$32,Tarifas!$H91,Tarifas!$I91,Tarifas!$J91,Datos!L$16,Tarifas!$K91,Datos!$B$4,Datos!$B$1,Datos!$B$2,Datos!$B$5,Tarifas!$M91,Tarifas!$N91,Tarifas!$O91,Tarifas!$P91,Tarifas!$Q91,Datos!$B$3,Datos!L$5)</f>
        <v>#NAME?</v>
      </c>
      <c r="N89" s="144" t="e">
        <f ca="1">FACTURA(ROW(), COLUMN(),Datos!M$9,Datos!M$10,Tarifas!$C91,Datos!M$11,Tarifas!$D91,Datos!M$12,Tarifas!$E91,Datos!M$13,Tarifas!$F91,Datos!M$14,Tarifas!$G91,Tarifas!$L91,Datos!M$17,Datos!M$18,Datos!M$20,Datos!M$21,Datos!M$23,Datos!M$24,Datos!M$26,Datos!M$29,Datos!M$32,Tarifas!$H91,Tarifas!$I91,Tarifas!$J91,Datos!M$16,Tarifas!$K91,Datos!$B$4,Datos!$B$1,Datos!$B$2,Datos!$B$5,Tarifas!$M91,Tarifas!$N91,Tarifas!$O91,Tarifas!$P91,Tarifas!$Q91,Datos!$B$3,Datos!M$5)</f>
        <v>#NAME?</v>
      </c>
      <c r="O89" s="144" t="e">
        <f ca="1">FACTURA(ROW(), COLUMN(),Datos!N$9,Datos!N$10,Tarifas!$C91,Datos!N$11,Tarifas!$D91,Datos!N$12,Tarifas!$E91,Datos!N$13,Tarifas!$F91,Datos!N$14,Tarifas!$G91,Tarifas!$L91,Datos!N$17,Datos!N$18,Datos!N$20,Datos!N$21,Datos!N$23,Datos!N$24,Datos!N$26,Datos!N$29,Datos!N$32,Tarifas!$H91,Tarifas!$I91,Tarifas!$J91,Datos!N$16,Tarifas!$K91,Datos!$B$4,Datos!$B$1,Datos!$B$2,Datos!$B$5,Tarifas!$M91,Tarifas!$N91,Tarifas!$O91,Tarifas!$P91,Tarifas!$Q91,Datos!$B$3,Datos!N$5)</f>
        <v>#NAME?</v>
      </c>
      <c r="P89" s="144" t="e">
        <f ca="1">FACTURA(ROW(), COLUMN(),Datos!O$9,Datos!O$10,Tarifas!$C91,Datos!O$11,Tarifas!$D91,Datos!O$12,Tarifas!$E91,Datos!O$13,Tarifas!$F91,Datos!O$14,Tarifas!$G91,Tarifas!$L91,Datos!O$17,Datos!O$18,Datos!O$20,Datos!O$21,Datos!O$23,Datos!O$24,Datos!O$26,Datos!O$29,Datos!O$32,Tarifas!$H91,Tarifas!$I91,Tarifas!$J91,Datos!O$16,Tarifas!$K91,Datos!$B$4,Datos!$B$1,Datos!$B$2,Datos!$B$5,Tarifas!$M91,Tarifas!$N91,Tarifas!$O91,Tarifas!$P91,Tarifas!$Q91,Datos!$B$3,Datos!O$5)</f>
        <v>#NAME?</v>
      </c>
      <c r="Q89" s="88" t="str">
        <f>IF(Tarifas!R91="Sí","Sí","")</f>
        <v>Sí</v>
      </c>
    </row>
    <row r="90" spans="1:17">
      <c r="A90" s="154" t="str">
        <f>IF(Tarifas!A92="","",Tarifas!A92)</f>
        <v>Iberdrola</v>
      </c>
      <c r="B90" s="154" t="str">
        <f>IF(Tarifas!B92="","",Tarifas!B92)</f>
        <v>Plan Solar Media de 2024</v>
      </c>
      <c r="C90" s="197" t="e">
        <f t="shared" ca="1" si="1"/>
        <v>#NAME?</v>
      </c>
      <c r="D90" s="198" t="s">
        <v>639</v>
      </c>
      <c r="E90" s="144" t="e">
        <f ca="1">FACTURA(ROW(), COLUMN(),Datos!D$9,Datos!D$10,Tarifas!$C92,Datos!D$11,Tarifas!$D92,Datos!D$12,Tarifas!$E92,Datos!D$13,Tarifas!$F92,Datos!D$14,Tarifas!$G92,Tarifas!$L92,Datos!D$17,Datos!D$18,Datos!D$20,Datos!D$21,Datos!D$23,Datos!D$24,Datos!D$26,Datos!D$29,Datos!D$32,Tarifas!$H92,Tarifas!$I92,Tarifas!$J92,Datos!D$16,Tarifas!$K92,Datos!$B$4,Datos!$B$1,Datos!$B$2,Datos!$B$5,Tarifas!$M92,Tarifas!$N92,Tarifas!$O92,Tarifas!$P92,Tarifas!$Q92,Datos!$B$3,Datos!D$5)</f>
        <v>#NAME?</v>
      </c>
      <c r="F90" s="144" t="e">
        <f ca="1">FACTURA(ROW(), COLUMN(),Datos!E$9,Datos!E$10,Tarifas!$C92,Datos!E$11,Tarifas!$D92,Datos!E$12,Tarifas!$E92,Datos!E$13,Tarifas!$F92,Datos!E$14,Tarifas!$G92,Tarifas!$L92,Datos!E$17,Datos!E$18,Datos!E$20,Datos!E$21,Datos!E$23,Datos!E$24,Datos!E$26,Datos!E$29,Datos!E$32,Tarifas!$H92,Tarifas!$I92,Tarifas!$J92,Datos!E$16,Tarifas!$K92,Datos!$B$4,Datos!$B$1,Datos!$B$2,Datos!$B$5,Tarifas!$M92,Tarifas!$N92,Tarifas!$O92,Tarifas!$P92,Tarifas!$Q92,Datos!$B$3,Datos!E$5)</f>
        <v>#NAME?</v>
      </c>
      <c r="G90" s="144" t="e">
        <f ca="1">FACTURA(ROW(), COLUMN(),Datos!F$9,Datos!F$10,Tarifas!$C92,Datos!F$11,Tarifas!$D92,Datos!F$12,Tarifas!$E92,Datos!F$13,Tarifas!$F92,Datos!F$14,Tarifas!$G92,Tarifas!$L92,Datos!F$17,Datos!F$18,Datos!F$20,Datos!F$21,Datos!F$23,Datos!F$24,Datos!F$26,Datos!F$29,Datos!F$32,Tarifas!$H92,Tarifas!$I92,Tarifas!$J92,Datos!F$16,Tarifas!$K92,Datos!$B$4,Datos!$B$1,Datos!$B$2,Datos!$B$5,Tarifas!$M92,Tarifas!$N92,Tarifas!$O92,Tarifas!$P92,Tarifas!$Q92,Datos!$B$3,Datos!F$5)</f>
        <v>#NAME?</v>
      </c>
      <c r="H90" s="144" t="e">
        <f ca="1">FACTURA(ROW(), COLUMN(),Datos!G$9,Datos!G$10,Tarifas!$C92,Datos!G$11,Tarifas!$D92,Datos!G$12,Tarifas!$E92,Datos!G$13,Tarifas!$F92,Datos!G$14,Tarifas!$G92,Tarifas!$L92,Datos!G$17,Datos!G$18,Datos!G$20,Datos!G$21,Datos!G$23,Datos!G$24,Datos!G$26,Datos!G$29,Datos!G$32,Tarifas!$H92,Tarifas!$I92,Tarifas!$J92,Datos!G$16,Tarifas!$K92,Datos!$B$4,Datos!$B$1,Datos!$B$2,Datos!$B$5,Tarifas!$M92,Tarifas!$N92,Tarifas!$O92,Tarifas!$P92,Tarifas!$Q92,Datos!$B$3,Datos!G$5)</f>
        <v>#NAME?</v>
      </c>
      <c r="I90" s="144" t="e">
        <f ca="1">FACTURA(ROW(), COLUMN(),Datos!H$9,Datos!H$10,Tarifas!$C92,Datos!H$11,Tarifas!$D92,Datos!H$12,Tarifas!$E92,Datos!H$13,Tarifas!$F92,Datos!H$14,Tarifas!$G92,Tarifas!$L92,Datos!H$17,Datos!H$18,Datos!H$20,Datos!H$21,Datos!H$23,Datos!H$24,Datos!H$26,Datos!H$29,Datos!H$32,Tarifas!$H92,Tarifas!$I92,Tarifas!$J92,Datos!H$16,Tarifas!$K92,Datos!$B$4,Datos!$B$1,Datos!$B$2,Datos!$B$5,Tarifas!$M92,Tarifas!$N92,Tarifas!$O92,Tarifas!$P92,Tarifas!$Q92,Datos!$B$3,Datos!H$5)</f>
        <v>#NAME?</v>
      </c>
      <c r="J90" s="144" t="e">
        <f ca="1">FACTURA(ROW(), COLUMN(),Datos!I$9,Datos!I$10,Tarifas!$C92,Datos!I$11,Tarifas!$D92,Datos!I$12,Tarifas!$E92,Datos!I$13,Tarifas!$F92,Datos!I$14,Tarifas!$G92,Tarifas!$L92,Datos!I$17,Datos!I$18,Datos!I$20,Datos!I$21,Datos!I$23,Datos!I$24,Datos!I$26,Datos!I$29,Datos!I$32,Tarifas!$H92,Tarifas!$I92,Tarifas!$J92,Datos!I$16,Tarifas!$K92,Datos!$B$4,Datos!$B$1,Datos!$B$2,Datos!$B$5,Tarifas!$M92,Tarifas!$N92,Tarifas!$O92,Tarifas!$P92,Tarifas!$Q92,Datos!$B$3,Datos!I$5)</f>
        <v>#NAME?</v>
      </c>
      <c r="K90" s="144" t="e">
        <f ca="1">FACTURA(ROW(), COLUMN(),Datos!J$9,Datos!J$10,Tarifas!$C92,Datos!J$11,Tarifas!$D92,Datos!J$12,Tarifas!$E92,Datos!J$13,Tarifas!$F92,Datos!J$14,Tarifas!$G92,Tarifas!$L92,Datos!J$17,Datos!J$18,Datos!J$20,Datos!J$21,Datos!J$23,Datos!J$24,Datos!J$26,Datos!J$29,Datos!J$32,Tarifas!$H92,Tarifas!$I92,Tarifas!$J92,Datos!J$16,Tarifas!$K92,Datos!$B$4,Datos!$B$1,Datos!$B$2,Datos!$B$5,Tarifas!$M92,Tarifas!$N92,Tarifas!$O92,Tarifas!$P92,Tarifas!$Q92,Datos!$B$3,Datos!J$5)</f>
        <v>#NAME?</v>
      </c>
      <c r="L90" s="144" t="e">
        <f ca="1">FACTURA(ROW(), COLUMN(),Datos!K$9,Datos!K$10,Tarifas!$C92,Datos!K$11,Tarifas!$D92,Datos!K$12,Tarifas!$E92,Datos!K$13,Tarifas!$F92,Datos!K$14,Tarifas!$G92,Tarifas!$L92,Datos!K$17,Datos!K$18,Datos!K$20,Datos!K$21,Datos!K$23,Datos!K$24,Datos!K$26,Datos!K$29,Datos!K$32,Tarifas!$H92,Tarifas!$I92,Tarifas!$J92,Datos!K$16,Tarifas!$K92,Datos!$B$4,Datos!$B$1,Datos!$B$2,Datos!$B$5,Tarifas!$M92,Tarifas!$N92,Tarifas!$O92,Tarifas!$P92,Tarifas!$Q92,Datos!$B$3,Datos!K$5)</f>
        <v>#NAME?</v>
      </c>
      <c r="M90" s="144" t="e">
        <f ca="1">FACTURA(ROW(), COLUMN(),Datos!L$9,Datos!L$10,Tarifas!$C92,Datos!L$11,Tarifas!$D92,Datos!L$12,Tarifas!$E92,Datos!L$13,Tarifas!$F92,Datos!L$14,Tarifas!$G92,Tarifas!$L92,Datos!L$17,Datos!L$18,Datos!L$20,Datos!L$21,Datos!L$23,Datos!L$24,Datos!L$26,Datos!L$29,Datos!L$32,Tarifas!$H92,Tarifas!$I92,Tarifas!$J92,Datos!L$16,Tarifas!$K92,Datos!$B$4,Datos!$B$1,Datos!$B$2,Datos!$B$5,Tarifas!$M92,Tarifas!$N92,Tarifas!$O92,Tarifas!$P92,Tarifas!$Q92,Datos!$B$3,Datos!L$5)</f>
        <v>#NAME?</v>
      </c>
      <c r="N90" s="144" t="e">
        <f ca="1">FACTURA(ROW(), COLUMN(),Datos!M$9,Datos!M$10,Tarifas!$C92,Datos!M$11,Tarifas!$D92,Datos!M$12,Tarifas!$E92,Datos!M$13,Tarifas!$F92,Datos!M$14,Tarifas!$G92,Tarifas!$L92,Datos!M$17,Datos!M$18,Datos!M$20,Datos!M$21,Datos!M$23,Datos!M$24,Datos!M$26,Datos!M$29,Datos!M$32,Tarifas!$H92,Tarifas!$I92,Tarifas!$J92,Datos!M$16,Tarifas!$K92,Datos!$B$4,Datos!$B$1,Datos!$B$2,Datos!$B$5,Tarifas!$M92,Tarifas!$N92,Tarifas!$O92,Tarifas!$P92,Tarifas!$Q92,Datos!$B$3,Datos!M$5)</f>
        <v>#NAME?</v>
      </c>
      <c r="O90" s="144" t="e">
        <f ca="1">FACTURA(ROW(), COLUMN(),Datos!N$9,Datos!N$10,Tarifas!$C92,Datos!N$11,Tarifas!$D92,Datos!N$12,Tarifas!$E92,Datos!N$13,Tarifas!$F92,Datos!N$14,Tarifas!$G92,Tarifas!$L92,Datos!N$17,Datos!N$18,Datos!N$20,Datos!N$21,Datos!N$23,Datos!N$24,Datos!N$26,Datos!N$29,Datos!N$32,Tarifas!$H92,Tarifas!$I92,Tarifas!$J92,Datos!N$16,Tarifas!$K92,Datos!$B$4,Datos!$B$1,Datos!$B$2,Datos!$B$5,Tarifas!$M92,Tarifas!$N92,Tarifas!$O92,Tarifas!$P92,Tarifas!$Q92,Datos!$B$3,Datos!N$5)</f>
        <v>#NAME?</v>
      </c>
      <c r="P90" s="144" t="e">
        <f ca="1">FACTURA(ROW(), COLUMN(),Datos!O$9,Datos!O$10,Tarifas!$C92,Datos!O$11,Tarifas!$D92,Datos!O$12,Tarifas!$E92,Datos!O$13,Tarifas!$F92,Datos!O$14,Tarifas!$G92,Tarifas!$L92,Datos!O$17,Datos!O$18,Datos!O$20,Datos!O$21,Datos!O$23,Datos!O$24,Datos!O$26,Datos!O$29,Datos!O$32,Tarifas!$H92,Tarifas!$I92,Tarifas!$J92,Datos!O$16,Tarifas!$K92,Datos!$B$4,Datos!$B$1,Datos!$B$2,Datos!$B$5,Tarifas!$M92,Tarifas!$N92,Tarifas!$O92,Tarifas!$P92,Tarifas!$Q92,Datos!$B$3,Datos!O$5)</f>
        <v>#NAME?</v>
      </c>
      <c r="Q90" s="88" t="str">
        <f>IF(Tarifas!R92="Sí","Sí","")</f>
        <v/>
      </c>
    </row>
    <row r="91" spans="1:17">
      <c r="A91" s="154" t="str">
        <f>IF(Tarifas!A93="","",Tarifas!A93)</f>
        <v>Lidera Energía</v>
      </c>
      <c r="B91" s="154" t="str">
        <f>IF(Tarifas!B93="","",Tarifas!B93)</f>
        <v>Indexada + Batería Media de 2024</v>
      </c>
      <c r="C91" s="197" t="e">
        <f t="shared" ca="1" si="1"/>
        <v>#NAME?</v>
      </c>
      <c r="D91" s="198" t="s">
        <v>639</v>
      </c>
      <c r="E91" s="144" t="e">
        <f ca="1">FACTURA(ROW(), COLUMN(),Datos!D$9,Datos!D$10,Tarifas!$C93,Datos!D$11,Tarifas!$D93,Datos!D$12,Tarifas!$E93,Datos!D$13,Tarifas!$F93,Datos!D$14,Tarifas!$G93,Tarifas!$L93,Datos!D$17,Datos!D$18,Datos!D$20,Datos!D$21,Datos!D$23,Datos!D$24,Datos!D$26,Datos!D$29,Datos!D$32,Tarifas!$H93,Tarifas!$I93,Tarifas!$J93,Datos!D$16,Tarifas!$K93,Datos!$B$4,Datos!$B$1,Datos!$B$2,Datos!$B$5,Tarifas!$M93,Tarifas!$N93,Tarifas!$O93,Tarifas!$P93,Tarifas!$Q93,Datos!$B$3,Datos!D$5)</f>
        <v>#NAME?</v>
      </c>
      <c r="F91" s="144" t="e">
        <f ca="1">FACTURA(ROW(), COLUMN(),Datos!E$9,Datos!E$10,Tarifas!$C93,Datos!E$11,Tarifas!$D93,Datos!E$12,Tarifas!$E93,Datos!E$13,Tarifas!$F93,Datos!E$14,Tarifas!$G93,Tarifas!$L93,Datos!E$17,Datos!E$18,Datos!E$20,Datos!E$21,Datos!E$23,Datos!E$24,Datos!E$26,Datos!E$29,Datos!E$32,Tarifas!$H93,Tarifas!$I93,Tarifas!$J93,Datos!E$16,Tarifas!$K93,Datos!$B$4,Datos!$B$1,Datos!$B$2,Datos!$B$5,Tarifas!$M93,Tarifas!$N93,Tarifas!$O93,Tarifas!$P93,Tarifas!$Q93,Datos!$B$3,Datos!E$5)</f>
        <v>#NAME?</v>
      </c>
      <c r="G91" s="144" t="e">
        <f ca="1">FACTURA(ROW(), COLUMN(),Datos!F$9,Datos!F$10,Tarifas!$C93,Datos!F$11,Tarifas!$D93,Datos!F$12,Tarifas!$E93,Datos!F$13,Tarifas!$F93,Datos!F$14,Tarifas!$G93,Tarifas!$L93,Datos!F$17,Datos!F$18,Datos!F$20,Datos!F$21,Datos!F$23,Datos!F$24,Datos!F$26,Datos!F$29,Datos!F$32,Tarifas!$H93,Tarifas!$I93,Tarifas!$J93,Datos!F$16,Tarifas!$K93,Datos!$B$4,Datos!$B$1,Datos!$B$2,Datos!$B$5,Tarifas!$M93,Tarifas!$N93,Tarifas!$O93,Tarifas!$P93,Tarifas!$Q93,Datos!$B$3,Datos!F$5)</f>
        <v>#NAME?</v>
      </c>
      <c r="H91" s="144" t="e">
        <f ca="1">FACTURA(ROW(), COLUMN(),Datos!G$9,Datos!G$10,Tarifas!$C93,Datos!G$11,Tarifas!$D93,Datos!G$12,Tarifas!$E93,Datos!G$13,Tarifas!$F93,Datos!G$14,Tarifas!$G93,Tarifas!$L93,Datos!G$17,Datos!G$18,Datos!G$20,Datos!G$21,Datos!G$23,Datos!G$24,Datos!G$26,Datos!G$29,Datos!G$32,Tarifas!$H93,Tarifas!$I93,Tarifas!$J93,Datos!G$16,Tarifas!$K93,Datos!$B$4,Datos!$B$1,Datos!$B$2,Datos!$B$5,Tarifas!$M93,Tarifas!$N93,Tarifas!$O93,Tarifas!$P93,Tarifas!$Q93,Datos!$B$3,Datos!G$5)</f>
        <v>#NAME?</v>
      </c>
      <c r="I91" s="144" t="e">
        <f ca="1">FACTURA(ROW(), COLUMN(),Datos!H$9,Datos!H$10,Tarifas!$C93,Datos!H$11,Tarifas!$D93,Datos!H$12,Tarifas!$E93,Datos!H$13,Tarifas!$F93,Datos!H$14,Tarifas!$G93,Tarifas!$L93,Datos!H$17,Datos!H$18,Datos!H$20,Datos!H$21,Datos!H$23,Datos!H$24,Datos!H$26,Datos!H$29,Datos!H$32,Tarifas!$H93,Tarifas!$I93,Tarifas!$J93,Datos!H$16,Tarifas!$K93,Datos!$B$4,Datos!$B$1,Datos!$B$2,Datos!$B$5,Tarifas!$M93,Tarifas!$N93,Tarifas!$O93,Tarifas!$P93,Tarifas!$Q93,Datos!$B$3,Datos!H$5)</f>
        <v>#NAME?</v>
      </c>
      <c r="J91" s="144" t="e">
        <f ca="1">FACTURA(ROW(), COLUMN(),Datos!I$9,Datos!I$10,Tarifas!$C93,Datos!I$11,Tarifas!$D93,Datos!I$12,Tarifas!$E93,Datos!I$13,Tarifas!$F93,Datos!I$14,Tarifas!$G93,Tarifas!$L93,Datos!I$17,Datos!I$18,Datos!I$20,Datos!I$21,Datos!I$23,Datos!I$24,Datos!I$26,Datos!I$29,Datos!I$32,Tarifas!$H93,Tarifas!$I93,Tarifas!$J93,Datos!I$16,Tarifas!$K93,Datos!$B$4,Datos!$B$1,Datos!$B$2,Datos!$B$5,Tarifas!$M93,Tarifas!$N93,Tarifas!$O93,Tarifas!$P93,Tarifas!$Q93,Datos!$B$3,Datos!I$5)</f>
        <v>#NAME?</v>
      </c>
      <c r="K91" s="144" t="e">
        <f ca="1">FACTURA(ROW(), COLUMN(),Datos!J$9,Datos!J$10,Tarifas!$C93,Datos!J$11,Tarifas!$D93,Datos!J$12,Tarifas!$E93,Datos!J$13,Tarifas!$F93,Datos!J$14,Tarifas!$G93,Tarifas!$L93,Datos!J$17,Datos!J$18,Datos!J$20,Datos!J$21,Datos!J$23,Datos!J$24,Datos!J$26,Datos!J$29,Datos!J$32,Tarifas!$H93,Tarifas!$I93,Tarifas!$J93,Datos!J$16,Tarifas!$K93,Datos!$B$4,Datos!$B$1,Datos!$B$2,Datos!$B$5,Tarifas!$M93,Tarifas!$N93,Tarifas!$O93,Tarifas!$P93,Tarifas!$Q93,Datos!$B$3,Datos!J$5)</f>
        <v>#NAME?</v>
      </c>
      <c r="L91" s="144" t="e">
        <f ca="1">FACTURA(ROW(), COLUMN(),Datos!K$9,Datos!K$10,Tarifas!$C93,Datos!K$11,Tarifas!$D93,Datos!K$12,Tarifas!$E93,Datos!K$13,Tarifas!$F93,Datos!K$14,Tarifas!$G93,Tarifas!$L93,Datos!K$17,Datos!K$18,Datos!K$20,Datos!K$21,Datos!K$23,Datos!K$24,Datos!K$26,Datos!K$29,Datos!K$32,Tarifas!$H93,Tarifas!$I93,Tarifas!$J93,Datos!K$16,Tarifas!$K93,Datos!$B$4,Datos!$B$1,Datos!$B$2,Datos!$B$5,Tarifas!$M93,Tarifas!$N93,Tarifas!$O93,Tarifas!$P93,Tarifas!$Q93,Datos!$B$3,Datos!K$5)</f>
        <v>#NAME?</v>
      </c>
      <c r="M91" s="144" t="e">
        <f ca="1">FACTURA(ROW(), COLUMN(),Datos!L$9,Datos!L$10,Tarifas!$C93,Datos!L$11,Tarifas!$D93,Datos!L$12,Tarifas!$E93,Datos!L$13,Tarifas!$F93,Datos!L$14,Tarifas!$G93,Tarifas!$L93,Datos!L$17,Datos!L$18,Datos!L$20,Datos!L$21,Datos!L$23,Datos!L$24,Datos!L$26,Datos!L$29,Datos!L$32,Tarifas!$H93,Tarifas!$I93,Tarifas!$J93,Datos!L$16,Tarifas!$K93,Datos!$B$4,Datos!$B$1,Datos!$B$2,Datos!$B$5,Tarifas!$M93,Tarifas!$N93,Tarifas!$O93,Tarifas!$P93,Tarifas!$Q93,Datos!$B$3,Datos!L$5)</f>
        <v>#NAME?</v>
      </c>
      <c r="N91" s="144" t="e">
        <f ca="1">FACTURA(ROW(), COLUMN(),Datos!M$9,Datos!M$10,Tarifas!$C93,Datos!M$11,Tarifas!$D93,Datos!M$12,Tarifas!$E93,Datos!M$13,Tarifas!$F93,Datos!M$14,Tarifas!$G93,Tarifas!$L93,Datos!M$17,Datos!M$18,Datos!M$20,Datos!M$21,Datos!M$23,Datos!M$24,Datos!M$26,Datos!M$29,Datos!M$32,Tarifas!$H93,Tarifas!$I93,Tarifas!$J93,Datos!M$16,Tarifas!$K93,Datos!$B$4,Datos!$B$1,Datos!$B$2,Datos!$B$5,Tarifas!$M93,Tarifas!$N93,Tarifas!$O93,Tarifas!$P93,Tarifas!$Q93,Datos!$B$3,Datos!M$5)</f>
        <v>#NAME?</v>
      </c>
      <c r="O91" s="144" t="e">
        <f ca="1">FACTURA(ROW(), COLUMN(),Datos!N$9,Datos!N$10,Tarifas!$C93,Datos!N$11,Tarifas!$D93,Datos!N$12,Tarifas!$E93,Datos!N$13,Tarifas!$F93,Datos!N$14,Tarifas!$G93,Tarifas!$L93,Datos!N$17,Datos!N$18,Datos!N$20,Datos!N$21,Datos!N$23,Datos!N$24,Datos!N$26,Datos!N$29,Datos!N$32,Tarifas!$H93,Tarifas!$I93,Tarifas!$J93,Datos!N$16,Tarifas!$K93,Datos!$B$4,Datos!$B$1,Datos!$B$2,Datos!$B$5,Tarifas!$M93,Tarifas!$N93,Tarifas!$O93,Tarifas!$P93,Tarifas!$Q93,Datos!$B$3,Datos!N$5)</f>
        <v>#NAME?</v>
      </c>
      <c r="P91" s="144" t="e">
        <f ca="1">FACTURA(ROW(), COLUMN(),Datos!O$9,Datos!O$10,Tarifas!$C93,Datos!O$11,Tarifas!$D93,Datos!O$12,Tarifas!$E93,Datos!O$13,Tarifas!$F93,Datos!O$14,Tarifas!$G93,Tarifas!$L93,Datos!O$17,Datos!O$18,Datos!O$20,Datos!O$21,Datos!O$23,Datos!O$24,Datos!O$26,Datos!O$29,Datos!O$32,Tarifas!$H93,Tarifas!$I93,Tarifas!$J93,Datos!O$16,Tarifas!$K93,Datos!$B$4,Datos!$B$1,Datos!$B$2,Datos!$B$5,Tarifas!$M93,Tarifas!$N93,Tarifas!$O93,Tarifas!$P93,Tarifas!$Q93,Datos!$B$3,Datos!O$5)</f>
        <v>#NAME?</v>
      </c>
      <c r="Q91" s="88" t="str">
        <f>IF(Tarifas!R93="Sí","Sí","")</f>
        <v>Sí</v>
      </c>
    </row>
    <row r="92" spans="1:17">
      <c r="A92" s="154" t="str">
        <f>IF(Tarifas!A94="","",Tarifas!A94)</f>
        <v>Lumio</v>
      </c>
      <c r="B92" s="154" t="str">
        <f>IF(Tarifas!B94="","",Tarifas!B94)</f>
        <v>Batería Virtual Media de 2024</v>
      </c>
      <c r="C92" s="197" t="e">
        <f t="shared" ca="1" si="1"/>
        <v>#NAME?</v>
      </c>
      <c r="D92" s="198" t="s">
        <v>639</v>
      </c>
      <c r="E92" s="144" t="e">
        <f ca="1">FACTURA(ROW(), COLUMN(),Datos!D$9,Datos!D$10,Tarifas!$C94,Datos!D$11,Tarifas!$D94,Datos!D$12,Tarifas!$E94,Datos!D$13,Tarifas!$F94,Datos!D$14,Tarifas!$G94,Tarifas!$L94,Datos!D$17,Datos!D$18,Datos!D$20,Datos!D$21,Datos!D$23,Datos!D$24,Datos!D$26,Datos!D$29,Datos!D$32,Tarifas!$H94,Tarifas!$I94,Tarifas!$J94,Datos!D$16,Tarifas!$K94,Datos!$B$4,Datos!$B$1,Datos!$B$2,Datos!$B$5,Tarifas!$M94,Tarifas!$N94,Tarifas!$O94,Tarifas!$P94,Tarifas!$Q94,Datos!$B$3,Datos!D$5)</f>
        <v>#NAME?</v>
      </c>
      <c r="F92" s="144" t="e">
        <f ca="1">FACTURA(ROW(), COLUMN(),Datos!E$9,Datos!E$10,Tarifas!$C94,Datos!E$11,Tarifas!$D94,Datos!E$12,Tarifas!$E94,Datos!E$13,Tarifas!$F94,Datos!E$14,Tarifas!$G94,Tarifas!$L94,Datos!E$17,Datos!E$18,Datos!E$20,Datos!E$21,Datos!E$23,Datos!E$24,Datos!E$26,Datos!E$29,Datos!E$32,Tarifas!$H94,Tarifas!$I94,Tarifas!$J94,Datos!E$16,Tarifas!$K94,Datos!$B$4,Datos!$B$1,Datos!$B$2,Datos!$B$5,Tarifas!$M94,Tarifas!$N94,Tarifas!$O94,Tarifas!$P94,Tarifas!$Q94,Datos!$B$3,Datos!E$5)</f>
        <v>#NAME?</v>
      </c>
      <c r="G92" s="144" t="e">
        <f ca="1">FACTURA(ROW(), COLUMN(),Datos!F$9,Datos!F$10,Tarifas!$C94,Datos!F$11,Tarifas!$D94,Datos!F$12,Tarifas!$E94,Datos!F$13,Tarifas!$F94,Datos!F$14,Tarifas!$G94,Tarifas!$L94,Datos!F$17,Datos!F$18,Datos!F$20,Datos!F$21,Datos!F$23,Datos!F$24,Datos!F$26,Datos!F$29,Datos!F$32,Tarifas!$H94,Tarifas!$I94,Tarifas!$J94,Datos!F$16,Tarifas!$K94,Datos!$B$4,Datos!$B$1,Datos!$B$2,Datos!$B$5,Tarifas!$M94,Tarifas!$N94,Tarifas!$O94,Tarifas!$P94,Tarifas!$Q94,Datos!$B$3,Datos!F$5)</f>
        <v>#NAME?</v>
      </c>
      <c r="H92" s="144" t="e">
        <f ca="1">FACTURA(ROW(), COLUMN(),Datos!G$9,Datos!G$10,Tarifas!$C94,Datos!G$11,Tarifas!$D94,Datos!G$12,Tarifas!$E94,Datos!G$13,Tarifas!$F94,Datos!G$14,Tarifas!$G94,Tarifas!$L94,Datos!G$17,Datos!G$18,Datos!G$20,Datos!G$21,Datos!G$23,Datos!G$24,Datos!G$26,Datos!G$29,Datos!G$32,Tarifas!$H94,Tarifas!$I94,Tarifas!$J94,Datos!G$16,Tarifas!$K94,Datos!$B$4,Datos!$B$1,Datos!$B$2,Datos!$B$5,Tarifas!$M94,Tarifas!$N94,Tarifas!$O94,Tarifas!$P94,Tarifas!$Q94,Datos!$B$3,Datos!G$5)</f>
        <v>#NAME?</v>
      </c>
      <c r="I92" s="144" t="e">
        <f ca="1">FACTURA(ROW(), COLUMN(),Datos!H$9,Datos!H$10,Tarifas!$C94,Datos!H$11,Tarifas!$D94,Datos!H$12,Tarifas!$E94,Datos!H$13,Tarifas!$F94,Datos!H$14,Tarifas!$G94,Tarifas!$L94,Datos!H$17,Datos!H$18,Datos!H$20,Datos!H$21,Datos!H$23,Datos!H$24,Datos!H$26,Datos!H$29,Datos!H$32,Tarifas!$H94,Tarifas!$I94,Tarifas!$J94,Datos!H$16,Tarifas!$K94,Datos!$B$4,Datos!$B$1,Datos!$B$2,Datos!$B$5,Tarifas!$M94,Tarifas!$N94,Tarifas!$O94,Tarifas!$P94,Tarifas!$Q94,Datos!$B$3,Datos!H$5)</f>
        <v>#NAME?</v>
      </c>
      <c r="J92" s="144" t="e">
        <f ca="1">FACTURA(ROW(), COLUMN(),Datos!I$9,Datos!I$10,Tarifas!$C94,Datos!I$11,Tarifas!$D94,Datos!I$12,Tarifas!$E94,Datos!I$13,Tarifas!$F94,Datos!I$14,Tarifas!$G94,Tarifas!$L94,Datos!I$17,Datos!I$18,Datos!I$20,Datos!I$21,Datos!I$23,Datos!I$24,Datos!I$26,Datos!I$29,Datos!I$32,Tarifas!$H94,Tarifas!$I94,Tarifas!$J94,Datos!I$16,Tarifas!$K94,Datos!$B$4,Datos!$B$1,Datos!$B$2,Datos!$B$5,Tarifas!$M94,Tarifas!$N94,Tarifas!$O94,Tarifas!$P94,Tarifas!$Q94,Datos!$B$3,Datos!I$5)</f>
        <v>#NAME?</v>
      </c>
      <c r="K92" s="144" t="e">
        <f ca="1">FACTURA(ROW(), COLUMN(),Datos!J$9,Datos!J$10,Tarifas!$C94,Datos!J$11,Tarifas!$D94,Datos!J$12,Tarifas!$E94,Datos!J$13,Tarifas!$F94,Datos!J$14,Tarifas!$G94,Tarifas!$L94,Datos!J$17,Datos!J$18,Datos!J$20,Datos!J$21,Datos!J$23,Datos!J$24,Datos!J$26,Datos!J$29,Datos!J$32,Tarifas!$H94,Tarifas!$I94,Tarifas!$J94,Datos!J$16,Tarifas!$K94,Datos!$B$4,Datos!$B$1,Datos!$B$2,Datos!$B$5,Tarifas!$M94,Tarifas!$N94,Tarifas!$O94,Tarifas!$P94,Tarifas!$Q94,Datos!$B$3,Datos!J$5)</f>
        <v>#NAME?</v>
      </c>
      <c r="L92" s="144" t="e">
        <f ca="1">FACTURA(ROW(), COLUMN(),Datos!K$9,Datos!K$10,Tarifas!$C94,Datos!K$11,Tarifas!$D94,Datos!K$12,Tarifas!$E94,Datos!K$13,Tarifas!$F94,Datos!K$14,Tarifas!$G94,Tarifas!$L94,Datos!K$17,Datos!K$18,Datos!K$20,Datos!K$21,Datos!K$23,Datos!K$24,Datos!K$26,Datos!K$29,Datos!K$32,Tarifas!$H94,Tarifas!$I94,Tarifas!$J94,Datos!K$16,Tarifas!$K94,Datos!$B$4,Datos!$B$1,Datos!$B$2,Datos!$B$5,Tarifas!$M94,Tarifas!$N94,Tarifas!$O94,Tarifas!$P94,Tarifas!$Q94,Datos!$B$3,Datos!K$5)</f>
        <v>#NAME?</v>
      </c>
      <c r="M92" s="144" t="e">
        <f ca="1">FACTURA(ROW(), COLUMN(),Datos!L$9,Datos!L$10,Tarifas!$C94,Datos!L$11,Tarifas!$D94,Datos!L$12,Tarifas!$E94,Datos!L$13,Tarifas!$F94,Datos!L$14,Tarifas!$G94,Tarifas!$L94,Datos!L$17,Datos!L$18,Datos!L$20,Datos!L$21,Datos!L$23,Datos!L$24,Datos!L$26,Datos!L$29,Datos!L$32,Tarifas!$H94,Tarifas!$I94,Tarifas!$J94,Datos!L$16,Tarifas!$K94,Datos!$B$4,Datos!$B$1,Datos!$B$2,Datos!$B$5,Tarifas!$M94,Tarifas!$N94,Tarifas!$O94,Tarifas!$P94,Tarifas!$Q94,Datos!$B$3,Datos!L$5)</f>
        <v>#NAME?</v>
      </c>
      <c r="N92" s="144" t="e">
        <f ca="1">FACTURA(ROW(), COLUMN(),Datos!M$9,Datos!M$10,Tarifas!$C94,Datos!M$11,Tarifas!$D94,Datos!M$12,Tarifas!$E94,Datos!M$13,Tarifas!$F94,Datos!M$14,Tarifas!$G94,Tarifas!$L94,Datos!M$17,Datos!M$18,Datos!M$20,Datos!M$21,Datos!M$23,Datos!M$24,Datos!M$26,Datos!M$29,Datos!M$32,Tarifas!$H94,Tarifas!$I94,Tarifas!$J94,Datos!M$16,Tarifas!$K94,Datos!$B$4,Datos!$B$1,Datos!$B$2,Datos!$B$5,Tarifas!$M94,Tarifas!$N94,Tarifas!$O94,Tarifas!$P94,Tarifas!$Q94,Datos!$B$3,Datos!M$5)</f>
        <v>#NAME?</v>
      </c>
      <c r="O92" s="144" t="e">
        <f ca="1">FACTURA(ROW(), COLUMN(),Datos!N$9,Datos!N$10,Tarifas!$C94,Datos!N$11,Tarifas!$D94,Datos!N$12,Tarifas!$E94,Datos!N$13,Tarifas!$F94,Datos!N$14,Tarifas!$G94,Tarifas!$L94,Datos!N$17,Datos!N$18,Datos!N$20,Datos!N$21,Datos!N$23,Datos!N$24,Datos!N$26,Datos!N$29,Datos!N$32,Tarifas!$H94,Tarifas!$I94,Tarifas!$J94,Datos!N$16,Tarifas!$K94,Datos!$B$4,Datos!$B$1,Datos!$B$2,Datos!$B$5,Tarifas!$M94,Tarifas!$N94,Tarifas!$O94,Tarifas!$P94,Tarifas!$Q94,Datos!$B$3,Datos!N$5)</f>
        <v>#NAME?</v>
      </c>
      <c r="P92" s="144" t="e">
        <f ca="1">FACTURA(ROW(), COLUMN(),Datos!O$9,Datos!O$10,Tarifas!$C94,Datos!O$11,Tarifas!$D94,Datos!O$12,Tarifas!$E94,Datos!O$13,Tarifas!$F94,Datos!O$14,Tarifas!$G94,Tarifas!$L94,Datos!O$17,Datos!O$18,Datos!O$20,Datos!O$21,Datos!O$23,Datos!O$24,Datos!O$26,Datos!O$29,Datos!O$32,Tarifas!$H94,Tarifas!$I94,Tarifas!$J94,Datos!O$16,Tarifas!$K94,Datos!$B$4,Datos!$B$1,Datos!$B$2,Datos!$B$5,Tarifas!$M94,Tarifas!$N94,Tarifas!$O94,Tarifas!$P94,Tarifas!$Q94,Datos!$B$3,Datos!O$5)</f>
        <v>#NAME?</v>
      </c>
      <c r="Q92" s="88" t="str">
        <f>IF(Tarifas!R94="Sí","Sí","")</f>
        <v/>
      </c>
    </row>
    <row r="93" spans="1:17">
      <c r="A93" s="154" t="str">
        <f>IF(Tarifas!A95="","",Tarifas!A95)</f>
        <v>Octopus</v>
      </c>
      <c r="B93" s="154" t="str">
        <f>IF(Tarifas!B95="","",Tarifas!B95)</f>
        <v>Flexi Media de 2024</v>
      </c>
      <c r="C93" s="197" t="e">
        <f t="shared" ca="1" si="1"/>
        <v>#NAME?</v>
      </c>
      <c r="D93" s="198" t="s">
        <v>639</v>
      </c>
      <c r="E93" s="144" t="e">
        <f ca="1">FACTURA(ROW(), COLUMN(),Datos!D$9,Datos!D$10,Tarifas!$C95,Datos!D$11,Tarifas!$D95,Datos!D$12,Tarifas!$E95,Datos!D$13,Tarifas!$F95,Datos!D$14,Tarifas!$G95,Tarifas!$L95,Datos!D$17,Datos!D$18,Datos!D$20,Datos!D$21,Datos!D$23,Datos!D$24,Datos!D$26,Datos!D$29,Datos!D$32,Tarifas!$H95,Tarifas!$I95,Tarifas!$J95,Datos!D$16,Tarifas!$K95,Datos!$B$4,Datos!$B$1,Datos!$B$2,Datos!$B$5,Tarifas!$M95,Tarifas!$N95,Tarifas!$O95,Tarifas!$P95,Tarifas!$Q95,Datos!$B$3,Datos!D$5)</f>
        <v>#NAME?</v>
      </c>
      <c r="F93" s="144" t="e">
        <f ca="1">FACTURA(ROW(), COLUMN(),Datos!E$9,Datos!E$10,Tarifas!$C95,Datos!E$11,Tarifas!$D95,Datos!E$12,Tarifas!$E95,Datos!E$13,Tarifas!$F95,Datos!E$14,Tarifas!$G95,Tarifas!$L95,Datos!E$17,Datos!E$18,Datos!E$20,Datos!E$21,Datos!E$23,Datos!E$24,Datos!E$26,Datos!E$29,Datos!E$32,Tarifas!$H95,Tarifas!$I95,Tarifas!$J95,Datos!E$16,Tarifas!$K95,Datos!$B$4,Datos!$B$1,Datos!$B$2,Datos!$B$5,Tarifas!$M95,Tarifas!$N95,Tarifas!$O95,Tarifas!$P95,Tarifas!$Q95,Datos!$B$3,Datos!E$5)</f>
        <v>#NAME?</v>
      </c>
      <c r="G93" s="144" t="e">
        <f ca="1">FACTURA(ROW(), COLUMN(),Datos!F$9,Datos!F$10,Tarifas!$C95,Datos!F$11,Tarifas!$D95,Datos!F$12,Tarifas!$E95,Datos!F$13,Tarifas!$F95,Datos!F$14,Tarifas!$G95,Tarifas!$L95,Datos!F$17,Datos!F$18,Datos!F$20,Datos!F$21,Datos!F$23,Datos!F$24,Datos!F$26,Datos!F$29,Datos!F$32,Tarifas!$H95,Tarifas!$I95,Tarifas!$J95,Datos!F$16,Tarifas!$K95,Datos!$B$4,Datos!$B$1,Datos!$B$2,Datos!$B$5,Tarifas!$M95,Tarifas!$N95,Tarifas!$O95,Tarifas!$P95,Tarifas!$Q95,Datos!$B$3,Datos!F$5)</f>
        <v>#NAME?</v>
      </c>
      <c r="H93" s="144" t="e">
        <f ca="1">FACTURA(ROW(), COLUMN(),Datos!G$9,Datos!G$10,Tarifas!$C95,Datos!G$11,Tarifas!$D95,Datos!G$12,Tarifas!$E95,Datos!G$13,Tarifas!$F95,Datos!G$14,Tarifas!$G95,Tarifas!$L95,Datos!G$17,Datos!G$18,Datos!G$20,Datos!G$21,Datos!G$23,Datos!G$24,Datos!G$26,Datos!G$29,Datos!G$32,Tarifas!$H95,Tarifas!$I95,Tarifas!$J95,Datos!G$16,Tarifas!$K95,Datos!$B$4,Datos!$B$1,Datos!$B$2,Datos!$B$5,Tarifas!$M95,Tarifas!$N95,Tarifas!$O95,Tarifas!$P95,Tarifas!$Q95,Datos!$B$3,Datos!G$5)</f>
        <v>#NAME?</v>
      </c>
      <c r="I93" s="144" t="e">
        <f ca="1">FACTURA(ROW(), COLUMN(),Datos!H$9,Datos!H$10,Tarifas!$C95,Datos!H$11,Tarifas!$D95,Datos!H$12,Tarifas!$E95,Datos!H$13,Tarifas!$F95,Datos!H$14,Tarifas!$G95,Tarifas!$L95,Datos!H$17,Datos!H$18,Datos!H$20,Datos!H$21,Datos!H$23,Datos!H$24,Datos!H$26,Datos!H$29,Datos!H$32,Tarifas!$H95,Tarifas!$I95,Tarifas!$J95,Datos!H$16,Tarifas!$K95,Datos!$B$4,Datos!$B$1,Datos!$B$2,Datos!$B$5,Tarifas!$M95,Tarifas!$N95,Tarifas!$O95,Tarifas!$P95,Tarifas!$Q95,Datos!$B$3,Datos!H$5)</f>
        <v>#NAME?</v>
      </c>
      <c r="J93" s="144" t="e">
        <f ca="1">FACTURA(ROW(), COLUMN(),Datos!I$9,Datos!I$10,Tarifas!$C95,Datos!I$11,Tarifas!$D95,Datos!I$12,Tarifas!$E95,Datos!I$13,Tarifas!$F95,Datos!I$14,Tarifas!$G95,Tarifas!$L95,Datos!I$17,Datos!I$18,Datos!I$20,Datos!I$21,Datos!I$23,Datos!I$24,Datos!I$26,Datos!I$29,Datos!I$32,Tarifas!$H95,Tarifas!$I95,Tarifas!$J95,Datos!I$16,Tarifas!$K95,Datos!$B$4,Datos!$B$1,Datos!$B$2,Datos!$B$5,Tarifas!$M95,Tarifas!$N95,Tarifas!$O95,Tarifas!$P95,Tarifas!$Q95,Datos!$B$3,Datos!I$5)</f>
        <v>#NAME?</v>
      </c>
      <c r="K93" s="144" t="e">
        <f ca="1">FACTURA(ROW(), COLUMN(),Datos!J$9,Datos!J$10,Tarifas!$C95,Datos!J$11,Tarifas!$D95,Datos!J$12,Tarifas!$E95,Datos!J$13,Tarifas!$F95,Datos!J$14,Tarifas!$G95,Tarifas!$L95,Datos!J$17,Datos!J$18,Datos!J$20,Datos!J$21,Datos!J$23,Datos!J$24,Datos!J$26,Datos!J$29,Datos!J$32,Tarifas!$H95,Tarifas!$I95,Tarifas!$J95,Datos!J$16,Tarifas!$K95,Datos!$B$4,Datos!$B$1,Datos!$B$2,Datos!$B$5,Tarifas!$M95,Tarifas!$N95,Tarifas!$O95,Tarifas!$P95,Tarifas!$Q95,Datos!$B$3,Datos!J$5)</f>
        <v>#NAME?</v>
      </c>
      <c r="L93" s="144" t="e">
        <f ca="1">FACTURA(ROW(), COLUMN(),Datos!K$9,Datos!K$10,Tarifas!$C95,Datos!K$11,Tarifas!$D95,Datos!K$12,Tarifas!$E95,Datos!K$13,Tarifas!$F95,Datos!K$14,Tarifas!$G95,Tarifas!$L95,Datos!K$17,Datos!K$18,Datos!K$20,Datos!K$21,Datos!K$23,Datos!K$24,Datos!K$26,Datos!K$29,Datos!K$32,Tarifas!$H95,Tarifas!$I95,Tarifas!$J95,Datos!K$16,Tarifas!$K95,Datos!$B$4,Datos!$B$1,Datos!$B$2,Datos!$B$5,Tarifas!$M95,Tarifas!$N95,Tarifas!$O95,Tarifas!$P95,Tarifas!$Q95,Datos!$B$3,Datos!K$5)</f>
        <v>#NAME?</v>
      </c>
      <c r="M93" s="144" t="e">
        <f ca="1">FACTURA(ROW(), COLUMN(),Datos!L$9,Datos!L$10,Tarifas!$C95,Datos!L$11,Tarifas!$D95,Datos!L$12,Tarifas!$E95,Datos!L$13,Tarifas!$F95,Datos!L$14,Tarifas!$G95,Tarifas!$L95,Datos!L$17,Datos!L$18,Datos!L$20,Datos!L$21,Datos!L$23,Datos!L$24,Datos!L$26,Datos!L$29,Datos!L$32,Tarifas!$H95,Tarifas!$I95,Tarifas!$J95,Datos!L$16,Tarifas!$K95,Datos!$B$4,Datos!$B$1,Datos!$B$2,Datos!$B$5,Tarifas!$M95,Tarifas!$N95,Tarifas!$O95,Tarifas!$P95,Tarifas!$Q95,Datos!$B$3,Datos!L$5)</f>
        <v>#NAME?</v>
      </c>
      <c r="N93" s="144" t="e">
        <f ca="1">FACTURA(ROW(), COLUMN(),Datos!M$9,Datos!M$10,Tarifas!$C95,Datos!M$11,Tarifas!$D95,Datos!M$12,Tarifas!$E95,Datos!M$13,Tarifas!$F95,Datos!M$14,Tarifas!$G95,Tarifas!$L95,Datos!M$17,Datos!M$18,Datos!M$20,Datos!M$21,Datos!M$23,Datos!M$24,Datos!M$26,Datos!M$29,Datos!M$32,Tarifas!$H95,Tarifas!$I95,Tarifas!$J95,Datos!M$16,Tarifas!$K95,Datos!$B$4,Datos!$B$1,Datos!$B$2,Datos!$B$5,Tarifas!$M95,Tarifas!$N95,Tarifas!$O95,Tarifas!$P95,Tarifas!$Q95,Datos!$B$3,Datos!M$5)</f>
        <v>#NAME?</v>
      </c>
      <c r="O93" s="144" t="e">
        <f ca="1">FACTURA(ROW(), COLUMN(),Datos!N$9,Datos!N$10,Tarifas!$C95,Datos!N$11,Tarifas!$D95,Datos!N$12,Tarifas!$E95,Datos!N$13,Tarifas!$F95,Datos!N$14,Tarifas!$G95,Tarifas!$L95,Datos!N$17,Datos!N$18,Datos!N$20,Datos!N$21,Datos!N$23,Datos!N$24,Datos!N$26,Datos!N$29,Datos!N$32,Tarifas!$H95,Tarifas!$I95,Tarifas!$J95,Datos!N$16,Tarifas!$K95,Datos!$B$4,Datos!$B$1,Datos!$B$2,Datos!$B$5,Tarifas!$M95,Tarifas!$N95,Tarifas!$O95,Tarifas!$P95,Tarifas!$Q95,Datos!$B$3,Datos!N$5)</f>
        <v>#NAME?</v>
      </c>
      <c r="P93" s="144" t="e">
        <f ca="1">FACTURA(ROW(), COLUMN(),Datos!O$9,Datos!O$10,Tarifas!$C95,Datos!O$11,Tarifas!$D95,Datos!O$12,Tarifas!$E95,Datos!O$13,Tarifas!$F95,Datos!O$14,Tarifas!$G95,Tarifas!$L95,Datos!O$17,Datos!O$18,Datos!O$20,Datos!O$21,Datos!O$23,Datos!O$24,Datos!O$26,Datos!O$29,Datos!O$32,Tarifas!$H95,Tarifas!$I95,Tarifas!$J95,Datos!O$16,Tarifas!$K95,Datos!$B$4,Datos!$B$1,Datos!$B$2,Datos!$B$5,Tarifas!$M95,Tarifas!$N95,Tarifas!$O95,Tarifas!$P95,Tarifas!$Q95,Datos!$B$3,Datos!O$5)</f>
        <v>#NAME?</v>
      </c>
      <c r="Q93" s="88" t="str">
        <f>IF(Tarifas!R95="Sí","Sí","")</f>
        <v/>
      </c>
    </row>
    <row r="94" spans="1:17">
      <c r="A94" s="154" t="str">
        <f>IF(Tarifas!A96="","",Tarifas!A96)</f>
        <v>Proxima Energia</v>
      </c>
      <c r="B94" s="154" t="str">
        <f>IF(Tarifas!B96="","",Tarifas!B96)</f>
        <v>Indexada Media de 2024</v>
      </c>
      <c r="C94" s="197" t="e">
        <f t="shared" ca="1" si="1"/>
        <v>#NAME?</v>
      </c>
      <c r="D94" s="198" t="s">
        <v>639</v>
      </c>
      <c r="E94" s="144" t="e">
        <f ca="1">FACTURA(ROW(), COLUMN(),Datos!D$9,Datos!D$10,Tarifas!$C96,Datos!D$11,Tarifas!$D96,Datos!D$12,Tarifas!$E96,Datos!D$13,Tarifas!$F96,Datos!D$14,Tarifas!$G96,Tarifas!$L96,Datos!D$17,Datos!D$18,Datos!D$20,Datos!D$21,Datos!D$23,Datos!D$24,Datos!D$26,Datos!D$29,Datos!D$32,Tarifas!$H96,Tarifas!$I96,Tarifas!$J96,Datos!D$16,Tarifas!$K96,Datos!$B$4,Datos!$B$1,Datos!$B$2,Datos!$B$5,Tarifas!$M96,Tarifas!$N96,Tarifas!$O96,Tarifas!$P96,Tarifas!$Q96,Datos!$B$3,Datos!D$5)</f>
        <v>#NAME?</v>
      </c>
      <c r="F94" s="144" t="e">
        <f ca="1">FACTURA(ROW(), COLUMN(),Datos!E$9,Datos!E$10,Tarifas!$C96,Datos!E$11,Tarifas!$D96,Datos!E$12,Tarifas!$E96,Datos!E$13,Tarifas!$F96,Datos!E$14,Tarifas!$G96,Tarifas!$L96,Datos!E$17,Datos!E$18,Datos!E$20,Datos!E$21,Datos!E$23,Datos!E$24,Datos!E$26,Datos!E$29,Datos!E$32,Tarifas!$H96,Tarifas!$I96,Tarifas!$J96,Datos!E$16,Tarifas!$K96,Datos!$B$4,Datos!$B$1,Datos!$B$2,Datos!$B$5,Tarifas!$M96,Tarifas!$N96,Tarifas!$O96,Tarifas!$P96,Tarifas!$Q96,Datos!$B$3,Datos!E$5)</f>
        <v>#NAME?</v>
      </c>
      <c r="G94" s="144" t="e">
        <f ca="1">FACTURA(ROW(), COLUMN(),Datos!F$9,Datos!F$10,Tarifas!$C96,Datos!F$11,Tarifas!$D96,Datos!F$12,Tarifas!$E96,Datos!F$13,Tarifas!$F96,Datos!F$14,Tarifas!$G96,Tarifas!$L96,Datos!F$17,Datos!F$18,Datos!F$20,Datos!F$21,Datos!F$23,Datos!F$24,Datos!F$26,Datos!F$29,Datos!F$32,Tarifas!$H96,Tarifas!$I96,Tarifas!$J96,Datos!F$16,Tarifas!$K96,Datos!$B$4,Datos!$B$1,Datos!$B$2,Datos!$B$5,Tarifas!$M96,Tarifas!$N96,Tarifas!$O96,Tarifas!$P96,Tarifas!$Q96,Datos!$B$3,Datos!F$5)</f>
        <v>#NAME?</v>
      </c>
      <c r="H94" s="144" t="e">
        <f ca="1">FACTURA(ROW(), COLUMN(),Datos!G$9,Datos!G$10,Tarifas!$C96,Datos!G$11,Tarifas!$D96,Datos!G$12,Tarifas!$E96,Datos!G$13,Tarifas!$F96,Datos!G$14,Tarifas!$G96,Tarifas!$L96,Datos!G$17,Datos!G$18,Datos!G$20,Datos!G$21,Datos!G$23,Datos!G$24,Datos!G$26,Datos!G$29,Datos!G$32,Tarifas!$H96,Tarifas!$I96,Tarifas!$J96,Datos!G$16,Tarifas!$K96,Datos!$B$4,Datos!$B$1,Datos!$B$2,Datos!$B$5,Tarifas!$M96,Tarifas!$N96,Tarifas!$O96,Tarifas!$P96,Tarifas!$Q96,Datos!$B$3,Datos!G$5)</f>
        <v>#NAME?</v>
      </c>
      <c r="I94" s="144" t="e">
        <f ca="1">FACTURA(ROW(), COLUMN(),Datos!H$9,Datos!H$10,Tarifas!$C96,Datos!H$11,Tarifas!$D96,Datos!H$12,Tarifas!$E96,Datos!H$13,Tarifas!$F96,Datos!H$14,Tarifas!$G96,Tarifas!$L96,Datos!H$17,Datos!H$18,Datos!H$20,Datos!H$21,Datos!H$23,Datos!H$24,Datos!H$26,Datos!H$29,Datos!H$32,Tarifas!$H96,Tarifas!$I96,Tarifas!$J96,Datos!H$16,Tarifas!$K96,Datos!$B$4,Datos!$B$1,Datos!$B$2,Datos!$B$5,Tarifas!$M96,Tarifas!$N96,Tarifas!$O96,Tarifas!$P96,Tarifas!$Q96,Datos!$B$3,Datos!H$5)</f>
        <v>#NAME?</v>
      </c>
      <c r="J94" s="144" t="e">
        <f ca="1">FACTURA(ROW(), COLUMN(),Datos!I$9,Datos!I$10,Tarifas!$C96,Datos!I$11,Tarifas!$D96,Datos!I$12,Tarifas!$E96,Datos!I$13,Tarifas!$F96,Datos!I$14,Tarifas!$G96,Tarifas!$L96,Datos!I$17,Datos!I$18,Datos!I$20,Datos!I$21,Datos!I$23,Datos!I$24,Datos!I$26,Datos!I$29,Datos!I$32,Tarifas!$H96,Tarifas!$I96,Tarifas!$J96,Datos!I$16,Tarifas!$K96,Datos!$B$4,Datos!$B$1,Datos!$B$2,Datos!$B$5,Tarifas!$M96,Tarifas!$N96,Tarifas!$O96,Tarifas!$P96,Tarifas!$Q96,Datos!$B$3,Datos!I$5)</f>
        <v>#NAME?</v>
      </c>
      <c r="K94" s="144" t="e">
        <f ca="1">FACTURA(ROW(), COLUMN(),Datos!J$9,Datos!J$10,Tarifas!$C96,Datos!J$11,Tarifas!$D96,Datos!J$12,Tarifas!$E96,Datos!J$13,Tarifas!$F96,Datos!J$14,Tarifas!$G96,Tarifas!$L96,Datos!J$17,Datos!J$18,Datos!J$20,Datos!J$21,Datos!J$23,Datos!J$24,Datos!J$26,Datos!J$29,Datos!J$32,Tarifas!$H96,Tarifas!$I96,Tarifas!$J96,Datos!J$16,Tarifas!$K96,Datos!$B$4,Datos!$B$1,Datos!$B$2,Datos!$B$5,Tarifas!$M96,Tarifas!$N96,Tarifas!$O96,Tarifas!$P96,Tarifas!$Q96,Datos!$B$3,Datos!J$5)</f>
        <v>#NAME?</v>
      </c>
      <c r="L94" s="144" t="e">
        <f ca="1">FACTURA(ROW(), COLUMN(),Datos!K$9,Datos!K$10,Tarifas!$C96,Datos!K$11,Tarifas!$D96,Datos!K$12,Tarifas!$E96,Datos!K$13,Tarifas!$F96,Datos!K$14,Tarifas!$G96,Tarifas!$L96,Datos!K$17,Datos!K$18,Datos!K$20,Datos!K$21,Datos!K$23,Datos!K$24,Datos!K$26,Datos!K$29,Datos!K$32,Tarifas!$H96,Tarifas!$I96,Tarifas!$J96,Datos!K$16,Tarifas!$K96,Datos!$B$4,Datos!$B$1,Datos!$B$2,Datos!$B$5,Tarifas!$M96,Tarifas!$N96,Tarifas!$O96,Tarifas!$P96,Tarifas!$Q96,Datos!$B$3,Datos!K$5)</f>
        <v>#NAME?</v>
      </c>
      <c r="M94" s="144" t="e">
        <f ca="1">FACTURA(ROW(), COLUMN(),Datos!L$9,Datos!L$10,Tarifas!$C96,Datos!L$11,Tarifas!$D96,Datos!L$12,Tarifas!$E96,Datos!L$13,Tarifas!$F96,Datos!L$14,Tarifas!$G96,Tarifas!$L96,Datos!L$17,Datos!L$18,Datos!L$20,Datos!L$21,Datos!L$23,Datos!L$24,Datos!L$26,Datos!L$29,Datos!L$32,Tarifas!$H96,Tarifas!$I96,Tarifas!$J96,Datos!L$16,Tarifas!$K96,Datos!$B$4,Datos!$B$1,Datos!$B$2,Datos!$B$5,Tarifas!$M96,Tarifas!$N96,Tarifas!$O96,Tarifas!$P96,Tarifas!$Q96,Datos!$B$3,Datos!L$5)</f>
        <v>#NAME?</v>
      </c>
      <c r="N94" s="144" t="e">
        <f ca="1">FACTURA(ROW(), COLUMN(),Datos!M$9,Datos!M$10,Tarifas!$C96,Datos!M$11,Tarifas!$D96,Datos!M$12,Tarifas!$E96,Datos!M$13,Tarifas!$F96,Datos!M$14,Tarifas!$G96,Tarifas!$L96,Datos!M$17,Datos!M$18,Datos!M$20,Datos!M$21,Datos!M$23,Datos!M$24,Datos!M$26,Datos!M$29,Datos!M$32,Tarifas!$H96,Tarifas!$I96,Tarifas!$J96,Datos!M$16,Tarifas!$K96,Datos!$B$4,Datos!$B$1,Datos!$B$2,Datos!$B$5,Tarifas!$M96,Tarifas!$N96,Tarifas!$O96,Tarifas!$P96,Tarifas!$Q96,Datos!$B$3,Datos!M$5)</f>
        <v>#NAME?</v>
      </c>
      <c r="O94" s="144" t="e">
        <f ca="1">FACTURA(ROW(), COLUMN(),Datos!N$9,Datos!N$10,Tarifas!$C96,Datos!N$11,Tarifas!$D96,Datos!N$12,Tarifas!$E96,Datos!N$13,Tarifas!$F96,Datos!N$14,Tarifas!$G96,Tarifas!$L96,Datos!N$17,Datos!N$18,Datos!N$20,Datos!N$21,Datos!N$23,Datos!N$24,Datos!N$26,Datos!N$29,Datos!N$32,Tarifas!$H96,Tarifas!$I96,Tarifas!$J96,Datos!N$16,Tarifas!$K96,Datos!$B$4,Datos!$B$1,Datos!$B$2,Datos!$B$5,Tarifas!$M96,Tarifas!$N96,Tarifas!$O96,Tarifas!$P96,Tarifas!$Q96,Datos!$B$3,Datos!N$5)</f>
        <v>#NAME?</v>
      </c>
      <c r="P94" s="144" t="e">
        <f ca="1">FACTURA(ROW(), COLUMN(),Datos!O$9,Datos!O$10,Tarifas!$C96,Datos!O$11,Tarifas!$D96,Datos!O$12,Tarifas!$E96,Datos!O$13,Tarifas!$F96,Datos!O$14,Tarifas!$G96,Tarifas!$L96,Datos!O$17,Datos!O$18,Datos!O$20,Datos!O$21,Datos!O$23,Datos!O$24,Datos!O$26,Datos!O$29,Datos!O$32,Tarifas!$H96,Tarifas!$I96,Tarifas!$J96,Datos!O$16,Tarifas!$K96,Datos!$B$4,Datos!$B$1,Datos!$B$2,Datos!$B$5,Tarifas!$M96,Tarifas!$N96,Tarifas!$O96,Tarifas!$P96,Tarifas!$Q96,Datos!$B$3,Datos!O$5)</f>
        <v>#NAME?</v>
      </c>
      <c r="Q94" s="88" t="str">
        <f>IF(Tarifas!R96="Sí","Sí","")</f>
        <v>Sí</v>
      </c>
    </row>
    <row r="95" spans="1:17">
      <c r="A95" s="154" t="str">
        <f>IF(Tarifas!A97="","",Tarifas!A97)</f>
        <v>Proxima Energia</v>
      </c>
      <c r="B95" s="154" t="str">
        <f>IF(Tarifas!B97="","",Tarifas!B97)</f>
        <v>Indexada + Batería Media de 2024</v>
      </c>
      <c r="C95" s="197" t="e">
        <f t="shared" ca="1" si="1"/>
        <v>#NAME?</v>
      </c>
      <c r="D95" s="198" t="s">
        <v>639</v>
      </c>
      <c r="E95" s="144" t="e">
        <f ca="1">FACTURA(ROW(), COLUMN(),Datos!D$9,Datos!D$10,Tarifas!$C97,Datos!D$11,Tarifas!$D97,Datos!D$12,Tarifas!$E97,Datos!D$13,Tarifas!$F97,Datos!D$14,Tarifas!$G97,Tarifas!$L97,Datos!D$17,Datos!D$18,Datos!D$20,Datos!D$21,Datos!D$23,Datos!D$24,Datos!D$26,Datos!D$29,Datos!D$32,Tarifas!$H97,Tarifas!$I97,Tarifas!$J97,Datos!D$16,Tarifas!$K97,Datos!$B$4,Datos!$B$1,Datos!$B$2,Datos!$B$5,Tarifas!$M97,Tarifas!$N97,Tarifas!$O97,Tarifas!$P97,Tarifas!$Q97,Datos!$B$3,Datos!D$5)</f>
        <v>#NAME?</v>
      </c>
      <c r="F95" s="144" t="e">
        <f ca="1">FACTURA(ROW(), COLUMN(),Datos!E$9,Datos!E$10,Tarifas!$C97,Datos!E$11,Tarifas!$D97,Datos!E$12,Tarifas!$E97,Datos!E$13,Tarifas!$F97,Datos!E$14,Tarifas!$G97,Tarifas!$L97,Datos!E$17,Datos!E$18,Datos!E$20,Datos!E$21,Datos!E$23,Datos!E$24,Datos!E$26,Datos!E$29,Datos!E$32,Tarifas!$H97,Tarifas!$I97,Tarifas!$J97,Datos!E$16,Tarifas!$K97,Datos!$B$4,Datos!$B$1,Datos!$B$2,Datos!$B$5,Tarifas!$M97,Tarifas!$N97,Tarifas!$O97,Tarifas!$P97,Tarifas!$Q97,Datos!$B$3,Datos!E$5)</f>
        <v>#NAME?</v>
      </c>
      <c r="G95" s="144" t="e">
        <f ca="1">FACTURA(ROW(), COLUMN(),Datos!F$9,Datos!F$10,Tarifas!$C97,Datos!F$11,Tarifas!$D97,Datos!F$12,Tarifas!$E97,Datos!F$13,Tarifas!$F97,Datos!F$14,Tarifas!$G97,Tarifas!$L97,Datos!F$17,Datos!F$18,Datos!F$20,Datos!F$21,Datos!F$23,Datos!F$24,Datos!F$26,Datos!F$29,Datos!F$32,Tarifas!$H97,Tarifas!$I97,Tarifas!$J97,Datos!F$16,Tarifas!$K97,Datos!$B$4,Datos!$B$1,Datos!$B$2,Datos!$B$5,Tarifas!$M97,Tarifas!$N97,Tarifas!$O97,Tarifas!$P97,Tarifas!$Q97,Datos!$B$3,Datos!F$5)</f>
        <v>#NAME?</v>
      </c>
      <c r="H95" s="144" t="e">
        <f ca="1">FACTURA(ROW(), COLUMN(),Datos!G$9,Datos!G$10,Tarifas!$C97,Datos!G$11,Tarifas!$D97,Datos!G$12,Tarifas!$E97,Datos!G$13,Tarifas!$F97,Datos!G$14,Tarifas!$G97,Tarifas!$L97,Datos!G$17,Datos!G$18,Datos!G$20,Datos!G$21,Datos!G$23,Datos!G$24,Datos!G$26,Datos!G$29,Datos!G$32,Tarifas!$H97,Tarifas!$I97,Tarifas!$J97,Datos!G$16,Tarifas!$K97,Datos!$B$4,Datos!$B$1,Datos!$B$2,Datos!$B$5,Tarifas!$M97,Tarifas!$N97,Tarifas!$O97,Tarifas!$P97,Tarifas!$Q97,Datos!$B$3,Datos!G$5)</f>
        <v>#NAME?</v>
      </c>
      <c r="I95" s="144" t="e">
        <f ca="1">FACTURA(ROW(), COLUMN(),Datos!H$9,Datos!H$10,Tarifas!$C97,Datos!H$11,Tarifas!$D97,Datos!H$12,Tarifas!$E97,Datos!H$13,Tarifas!$F97,Datos!H$14,Tarifas!$G97,Tarifas!$L97,Datos!H$17,Datos!H$18,Datos!H$20,Datos!H$21,Datos!H$23,Datos!H$24,Datos!H$26,Datos!H$29,Datos!H$32,Tarifas!$H97,Tarifas!$I97,Tarifas!$J97,Datos!H$16,Tarifas!$K97,Datos!$B$4,Datos!$B$1,Datos!$B$2,Datos!$B$5,Tarifas!$M97,Tarifas!$N97,Tarifas!$O97,Tarifas!$P97,Tarifas!$Q97,Datos!$B$3,Datos!H$5)</f>
        <v>#NAME?</v>
      </c>
      <c r="J95" s="144" t="e">
        <f ca="1">FACTURA(ROW(), COLUMN(),Datos!I$9,Datos!I$10,Tarifas!$C97,Datos!I$11,Tarifas!$D97,Datos!I$12,Tarifas!$E97,Datos!I$13,Tarifas!$F97,Datos!I$14,Tarifas!$G97,Tarifas!$L97,Datos!I$17,Datos!I$18,Datos!I$20,Datos!I$21,Datos!I$23,Datos!I$24,Datos!I$26,Datos!I$29,Datos!I$32,Tarifas!$H97,Tarifas!$I97,Tarifas!$J97,Datos!I$16,Tarifas!$K97,Datos!$B$4,Datos!$B$1,Datos!$B$2,Datos!$B$5,Tarifas!$M97,Tarifas!$N97,Tarifas!$O97,Tarifas!$P97,Tarifas!$Q97,Datos!$B$3,Datos!I$5)</f>
        <v>#NAME?</v>
      </c>
      <c r="K95" s="144" t="e">
        <f ca="1">FACTURA(ROW(), COLUMN(),Datos!J$9,Datos!J$10,Tarifas!$C97,Datos!J$11,Tarifas!$D97,Datos!J$12,Tarifas!$E97,Datos!J$13,Tarifas!$F97,Datos!J$14,Tarifas!$G97,Tarifas!$L97,Datos!J$17,Datos!J$18,Datos!J$20,Datos!J$21,Datos!J$23,Datos!J$24,Datos!J$26,Datos!J$29,Datos!J$32,Tarifas!$H97,Tarifas!$I97,Tarifas!$J97,Datos!J$16,Tarifas!$K97,Datos!$B$4,Datos!$B$1,Datos!$B$2,Datos!$B$5,Tarifas!$M97,Tarifas!$N97,Tarifas!$O97,Tarifas!$P97,Tarifas!$Q97,Datos!$B$3,Datos!J$5)</f>
        <v>#NAME?</v>
      </c>
      <c r="L95" s="144" t="e">
        <f ca="1">FACTURA(ROW(), COLUMN(),Datos!K$9,Datos!K$10,Tarifas!$C97,Datos!K$11,Tarifas!$D97,Datos!K$12,Tarifas!$E97,Datos!K$13,Tarifas!$F97,Datos!K$14,Tarifas!$G97,Tarifas!$L97,Datos!K$17,Datos!K$18,Datos!K$20,Datos!K$21,Datos!K$23,Datos!K$24,Datos!K$26,Datos!K$29,Datos!K$32,Tarifas!$H97,Tarifas!$I97,Tarifas!$J97,Datos!K$16,Tarifas!$K97,Datos!$B$4,Datos!$B$1,Datos!$B$2,Datos!$B$5,Tarifas!$M97,Tarifas!$N97,Tarifas!$O97,Tarifas!$P97,Tarifas!$Q97,Datos!$B$3,Datos!K$5)</f>
        <v>#NAME?</v>
      </c>
      <c r="M95" s="144" t="e">
        <f ca="1">FACTURA(ROW(), COLUMN(),Datos!L$9,Datos!L$10,Tarifas!$C97,Datos!L$11,Tarifas!$D97,Datos!L$12,Tarifas!$E97,Datos!L$13,Tarifas!$F97,Datos!L$14,Tarifas!$G97,Tarifas!$L97,Datos!L$17,Datos!L$18,Datos!L$20,Datos!L$21,Datos!L$23,Datos!L$24,Datos!L$26,Datos!L$29,Datos!L$32,Tarifas!$H97,Tarifas!$I97,Tarifas!$J97,Datos!L$16,Tarifas!$K97,Datos!$B$4,Datos!$B$1,Datos!$B$2,Datos!$B$5,Tarifas!$M97,Tarifas!$N97,Tarifas!$O97,Tarifas!$P97,Tarifas!$Q97,Datos!$B$3,Datos!L$5)</f>
        <v>#NAME?</v>
      </c>
      <c r="N95" s="144" t="e">
        <f ca="1">FACTURA(ROW(), COLUMN(),Datos!M$9,Datos!M$10,Tarifas!$C97,Datos!M$11,Tarifas!$D97,Datos!M$12,Tarifas!$E97,Datos!M$13,Tarifas!$F97,Datos!M$14,Tarifas!$G97,Tarifas!$L97,Datos!M$17,Datos!M$18,Datos!M$20,Datos!M$21,Datos!M$23,Datos!M$24,Datos!M$26,Datos!M$29,Datos!M$32,Tarifas!$H97,Tarifas!$I97,Tarifas!$J97,Datos!M$16,Tarifas!$K97,Datos!$B$4,Datos!$B$1,Datos!$B$2,Datos!$B$5,Tarifas!$M97,Tarifas!$N97,Tarifas!$O97,Tarifas!$P97,Tarifas!$Q97,Datos!$B$3,Datos!M$5)</f>
        <v>#NAME?</v>
      </c>
      <c r="O95" s="144" t="e">
        <f ca="1">FACTURA(ROW(), COLUMN(),Datos!N$9,Datos!N$10,Tarifas!$C97,Datos!N$11,Tarifas!$D97,Datos!N$12,Tarifas!$E97,Datos!N$13,Tarifas!$F97,Datos!N$14,Tarifas!$G97,Tarifas!$L97,Datos!N$17,Datos!N$18,Datos!N$20,Datos!N$21,Datos!N$23,Datos!N$24,Datos!N$26,Datos!N$29,Datos!N$32,Tarifas!$H97,Tarifas!$I97,Tarifas!$J97,Datos!N$16,Tarifas!$K97,Datos!$B$4,Datos!$B$1,Datos!$B$2,Datos!$B$5,Tarifas!$M97,Tarifas!$N97,Tarifas!$O97,Tarifas!$P97,Tarifas!$Q97,Datos!$B$3,Datos!N$5)</f>
        <v>#NAME?</v>
      </c>
      <c r="P95" s="144" t="e">
        <f ca="1">FACTURA(ROW(), COLUMN(),Datos!O$9,Datos!O$10,Tarifas!$C97,Datos!O$11,Tarifas!$D97,Datos!O$12,Tarifas!$E97,Datos!O$13,Tarifas!$F97,Datos!O$14,Tarifas!$G97,Tarifas!$L97,Datos!O$17,Datos!O$18,Datos!O$20,Datos!O$21,Datos!O$23,Datos!O$24,Datos!O$26,Datos!O$29,Datos!O$32,Tarifas!$H97,Tarifas!$I97,Tarifas!$J97,Datos!O$16,Tarifas!$K97,Datos!$B$4,Datos!$B$1,Datos!$B$2,Datos!$B$5,Tarifas!$M97,Tarifas!$N97,Tarifas!$O97,Tarifas!$P97,Tarifas!$Q97,Datos!$B$3,Datos!O$5)</f>
        <v>#NAME?</v>
      </c>
      <c r="Q95" s="88" t="str">
        <f>IF(Tarifas!R97="Sí","Sí","")</f>
        <v>Sí</v>
      </c>
    </row>
    <row r="96" spans="1:17">
      <c r="A96" s="154" t="str">
        <f>IF(Tarifas!A98="","",Tarifas!A98)</f>
        <v/>
      </c>
      <c r="B96" s="154" t="str">
        <f>IF(Tarifas!B98="","",Tarifas!B98)</f>
        <v/>
      </c>
      <c r="C96" s="197" t="e">
        <f t="shared" ca="1" si="1"/>
        <v>#NAME?</v>
      </c>
      <c r="D96" s="198" t="s">
        <v>639</v>
      </c>
      <c r="E96" s="144" t="e">
        <f ca="1">FACTURA(ROW(), COLUMN(),Datos!D$9,Datos!D$10,Tarifas!$C98,Datos!D$11,Tarifas!$D98,Datos!D$12,Tarifas!$E98,Datos!D$13,Tarifas!$F98,Datos!D$14,Tarifas!$G98,Tarifas!$L98,Datos!D$17,Datos!D$18,Datos!D$20,Datos!D$21,Datos!D$23,Datos!D$24,Datos!D$26,Datos!D$29,Datos!D$32,Tarifas!$H98,Tarifas!$I98,Tarifas!$J98,Datos!D$16,Tarifas!$K98,Datos!$B$4,Datos!$B$1,Datos!$B$2,Datos!$B$5,Tarifas!$M98,Tarifas!$N98,Tarifas!$O98,Tarifas!$P98,Tarifas!$Q98,Datos!$B$3,Datos!D$5)</f>
        <v>#NAME?</v>
      </c>
      <c r="F96" s="144" t="e">
        <f ca="1">FACTURA(ROW(), COLUMN(),Datos!E$9,Datos!E$10,Tarifas!$C98,Datos!E$11,Tarifas!$D98,Datos!E$12,Tarifas!$E98,Datos!E$13,Tarifas!$F98,Datos!E$14,Tarifas!$G98,Tarifas!$L98,Datos!E$17,Datos!E$18,Datos!E$20,Datos!E$21,Datos!E$23,Datos!E$24,Datos!E$26,Datos!E$29,Datos!E$32,Tarifas!$H98,Tarifas!$I98,Tarifas!$J98,Datos!E$16,Tarifas!$K98,Datos!$B$4,Datos!$B$1,Datos!$B$2,Datos!$B$5,Tarifas!$M98,Tarifas!$N98,Tarifas!$O98,Tarifas!$P98,Tarifas!$Q98,Datos!$B$3,Datos!E$5)</f>
        <v>#NAME?</v>
      </c>
      <c r="G96" s="144" t="e">
        <f ca="1">FACTURA(ROW(), COLUMN(),Datos!F$9,Datos!F$10,Tarifas!$C98,Datos!F$11,Tarifas!$D98,Datos!F$12,Tarifas!$E98,Datos!F$13,Tarifas!$F98,Datos!F$14,Tarifas!$G98,Tarifas!$L98,Datos!F$17,Datos!F$18,Datos!F$20,Datos!F$21,Datos!F$23,Datos!F$24,Datos!F$26,Datos!F$29,Datos!F$32,Tarifas!$H98,Tarifas!$I98,Tarifas!$J98,Datos!F$16,Tarifas!$K98,Datos!$B$4,Datos!$B$1,Datos!$B$2,Datos!$B$5,Tarifas!$M98,Tarifas!$N98,Tarifas!$O98,Tarifas!$P98,Tarifas!$Q98,Datos!$B$3,Datos!F$5)</f>
        <v>#NAME?</v>
      </c>
      <c r="H96" s="144" t="e">
        <f ca="1">FACTURA(ROW(), COLUMN(),Datos!G$9,Datos!G$10,Tarifas!$C98,Datos!G$11,Tarifas!$D98,Datos!G$12,Tarifas!$E98,Datos!G$13,Tarifas!$F98,Datos!G$14,Tarifas!$G98,Tarifas!$L98,Datos!G$17,Datos!G$18,Datos!G$20,Datos!G$21,Datos!G$23,Datos!G$24,Datos!G$26,Datos!G$29,Datos!G$32,Tarifas!$H98,Tarifas!$I98,Tarifas!$J98,Datos!G$16,Tarifas!$K98,Datos!$B$4,Datos!$B$1,Datos!$B$2,Datos!$B$5,Tarifas!$M98,Tarifas!$N98,Tarifas!$O98,Tarifas!$P98,Tarifas!$Q98,Datos!$B$3,Datos!G$5)</f>
        <v>#NAME?</v>
      </c>
      <c r="I96" s="144" t="e">
        <f ca="1">FACTURA(ROW(), COLUMN(),Datos!H$9,Datos!H$10,Tarifas!$C98,Datos!H$11,Tarifas!$D98,Datos!H$12,Tarifas!$E98,Datos!H$13,Tarifas!$F98,Datos!H$14,Tarifas!$G98,Tarifas!$L98,Datos!H$17,Datos!H$18,Datos!H$20,Datos!H$21,Datos!H$23,Datos!H$24,Datos!H$26,Datos!H$29,Datos!H$32,Tarifas!$H98,Tarifas!$I98,Tarifas!$J98,Datos!H$16,Tarifas!$K98,Datos!$B$4,Datos!$B$1,Datos!$B$2,Datos!$B$5,Tarifas!$M98,Tarifas!$N98,Tarifas!$O98,Tarifas!$P98,Tarifas!$Q98,Datos!$B$3,Datos!H$5)</f>
        <v>#NAME?</v>
      </c>
      <c r="J96" s="144" t="e">
        <f ca="1">FACTURA(ROW(), COLUMN(),Datos!I$9,Datos!I$10,Tarifas!$C98,Datos!I$11,Tarifas!$D98,Datos!I$12,Tarifas!$E98,Datos!I$13,Tarifas!$F98,Datos!I$14,Tarifas!$G98,Tarifas!$L98,Datos!I$17,Datos!I$18,Datos!I$20,Datos!I$21,Datos!I$23,Datos!I$24,Datos!I$26,Datos!I$29,Datos!I$32,Tarifas!$H98,Tarifas!$I98,Tarifas!$J98,Datos!I$16,Tarifas!$K98,Datos!$B$4,Datos!$B$1,Datos!$B$2,Datos!$B$5,Tarifas!$M98,Tarifas!$N98,Tarifas!$O98,Tarifas!$P98,Tarifas!$Q98,Datos!$B$3,Datos!I$5)</f>
        <v>#NAME?</v>
      </c>
      <c r="K96" s="144" t="e">
        <f ca="1">FACTURA(ROW(), COLUMN(),Datos!J$9,Datos!J$10,Tarifas!$C98,Datos!J$11,Tarifas!$D98,Datos!J$12,Tarifas!$E98,Datos!J$13,Tarifas!$F98,Datos!J$14,Tarifas!$G98,Tarifas!$L98,Datos!J$17,Datos!J$18,Datos!J$20,Datos!J$21,Datos!J$23,Datos!J$24,Datos!J$26,Datos!J$29,Datos!J$32,Tarifas!$H98,Tarifas!$I98,Tarifas!$J98,Datos!J$16,Tarifas!$K98,Datos!$B$4,Datos!$B$1,Datos!$B$2,Datos!$B$5,Tarifas!$M98,Tarifas!$N98,Tarifas!$O98,Tarifas!$P98,Tarifas!$Q98,Datos!$B$3,Datos!J$5)</f>
        <v>#NAME?</v>
      </c>
      <c r="L96" s="144" t="e">
        <f ca="1">FACTURA(ROW(), COLUMN(),Datos!K$9,Datos!K$10,Tarifas!$C98,Datos!K$11,Tarifas!$D98,Datos!K$12,Tarifas!$E98,Datos!K$13,Tarifas!$F98,Datos!K$14,Tarifas!$G98,Tarifas!$L98,Datos!K$17,Datos!K$18,Datos!K$20,Datos!K$21,Datos!K$23,Datos!K$24,Datos!K$26,Datos!K$29,Datos!K$32,Tarifas!$H98,Tarifas!$I98,Tarifas!$J98,Datos!K$16,Tarifas!$K98,Datos!$B$4,Datos!$B$1,Datos!$B$2,Datos!$B$5,Tarifas!$M98,Tarifas!$N98,Tarifas!$O98,Tarifas!$P98,Tarifas!$Q98,Datos!$B$3,Datos!K$5)</f>
        <v>#NAME?</v>
      </c>
      <c r="M96" s="144" t="e">
        <f ca="1">FACTURA(ROW(), COLUMN(),Datos!L$9,Datos!L$10,Tarifas!$C98,Datos!L$11,Tarifas!$D98,Datos!L$12,Tarifas!$E98,Datos!L$13,Tarifas!$F98,Datos!L$14,Tarifas!$G98,Tarifas!$L98,Datos!L$17,Datos!L$18,Datos!L$20,Datos!L$21,Datos!L$23,Datos!L$24,Datos!L$26,Datos!L$29,Datos!L$32,Tarifas!$H98,Tarifas!$I98,Tarifas!$J98,Datos!L$16,Tarifas!$K98,Datos!$B$4,Datos!$B$1,Datos!$B$2,Datos!$B$5,Tarifas!$M98,Tarifas!$N98,Tarifas!$O98,Tarifas!$P98,Tarifas!$Q98,Datos!$B$3,Datos!L$5)</f>
        <v>#NAME?</v>
      </c>
      <c r="N96" s="144" t="e">
        <f ca="1">FACTURA(ROW(), COLUMN(),Datos!M$9,Datos!M$10,Tarifas!$C98,Datos!M$11,Tarifas!$D98,Datos!M$12,Tarifas!$E98,Datos!M$13,Tarifas!$F98,Datos!M$14,Tarifas!$G98,Tarifas!$L98,Datos!M$17,Datos!M$18,Datos!M$20,Datos!M$21,Datos!M$23,Datos!M$24,Datos!M$26,Datos!M$29,Datos!M$32,Tarifas!$H98,Tarifas!$I98,Tarifas!$J98,Datos!M$16,Tarifas!$K98,Datos!$B$4,Datos!$B$1,Datos!$B$2,Datos!$B$5,Tarifas!$M98,Tarifas!$N98,Tarifas!$O98,Tarifas!$P98,Tarifas!$Q98,Datos!$B$3,Datos!M$5)</f>
        <v>#NAME?</v>
      </c>
      <c r="O96" s="144" t="e">
        <f ca="1">FACTURA(ROW(), COLUMN(),Datos!N$9,Datos!N$10,Tarifas!$C98,Datos!N$11,Tarifas!$D98,Datos!N$12,Tarifas!$E98,Datos!N$13,Tarifas!$F98,Datos!N$14,Tarifas!$G98,Tarifas!$L98,Datos!N$17,Datos!N$18,Datos!N$20,Datos!N$21,Datos!N$23,Datos!N$24,Datos!N$26,Datos!N$29,Datos!N$32,Tarifas!$H98,Tarifas!$I98,Tarifas!$J98,Datos!N$16,Tarifas!$K98,Datos!$B$4,Datos!$B$1,Datos!$B$2,Datos!$B$5,Tarifas!$M98,Tarifas!$N98,Tarifas!$O98,Tarifas!$P98,Tarifas!$Q98,Datos!$B$3,Datos!N$5)</f>
        <v>#NAME?</v>
      </c>
      <c r="P96" s="144" t="e">
        <f ca="1">FACTURA(ROW(), COLUMN(),Datos!O$9,Datos!O$10,Tarifas!$C98,Datos!O$11,Tarifas!$D98,Datos!O$12,Tarifas!$E98,Datos!O$13,Tarifas!$F98,Datos!O$14,Tarifas!$G98,Tarifas!$L98,Datos!O$17,Datos!O$18,Datos!O$20,Datos!O$21,Datos!O$23,Datos!O$24,Datos!O$26,Datos!O$29,Datos!O$32,Tarifas!$H98,Tarifas!$I98,Tarifas!$J98,Datos!O$16,Tarifas!$K98,Datos!$B$4,Datos!$B$1,Datos!$B$2,Datos!$B$5,Tarifas!$M98,Tarifas!$N98,Tarifas!$O98,Tarifas!$P98,Tarifas!$Q98,Datos!$B$3,Datos!O$5)</f>
        <v>#NAME?</v>
      </c>
      <c r="Q96" s="88" t="str">
        <f>IF(Tarifas!R98="Sí","Sí","")</f>
        <v/>
      </c>
    </row>
    <row r="97" spans="1:17">
      <c r="A97" s="154" t="str">
        <f>IF(Tarifas!A99="","",Tarifas!A99)</f>
        <v>PVPC sin Autoconsumo</v>
      </c>
      <c r="B97" s="154" t="str">
        <f>IF(Tarifas!B99="","",Tarifas!B99)</f>
        <v>Diciembre de 2023</v>
      </c>
      <c r="C97" s="197" t="e">
        <f t="shared" ca="1" si="1"/>
        <v>#NAME?</v>
      </c>
      <c r="D97" s="198" t="s">
        <v>639</v>
      </c>
      <c r="E97" s="144" t="e">
        <f ca="1">FACTURA(ROW(), COLUMN(),Datos!D$9,Datos!D$10,Tarifas!$C99,Datos!D$11,Tarifas!$D99,Datos!D$12,Tarifas!$E99,Datos!D$13,Tarifas!$F99,Datos!D$14,Tarifas!$G99,Tarifas!$L99,Datos!D$17,Datos!D$18,Datos!D$20,Datos!D$21,Datos!D$23,Datos!D$24,Datos!D$26,Datos!D$29,Datos!D$32,Tarifas!$H99,Tarifas!$I99,Tarifas!$J99,Datos!D$16,Tarifas!$K99,Datos!$B$4,Datos!$B$1,Datos!$B$2,Datos!$B$5,Tarifas!$M99,Tarifas!$N99,Tarifas!$O99,Tarifas!$P99,Tarifas!$Q99,Datos!$B$3,Datos!D$5)</f>
        <v>#NAME?</v>
      </c>
      <c r="F97" s="144" t="e">
        <f ca="1">FACTURA(ROW(), COLUMN(),Datos!E$9,Datos!E$10,Tarifas!$C99,Datos!E$11,Tarifas!$D99,Datos!E$12,Tarifas!$E99,Datos!E$13,Tarifas!$F99,Datos!E$14,Tarifas!$G99,Tarifas!$L99,Datos!E$17,Datos!E$18,Datos!E$20,Datos!E$21,Datos!E$23,Datos!E$24,Datos!E$26,Datos!E$29,Datos!E$32,Tarifas!$H99,Tarifas!$I99,Tarifas!$J99,Datos!E$16,Tarifas!$K99,Datos!$B$4,Datos!$B$1,Datos!$B$2,Datos!$B$5,Tarifas!$M99,Tarifas!$N99,Tarifas!$O99,Tarifas!$P99,Tarifas!$Q99,Datos!$B$3,Datos!E$5)</f>
        <v>#NAME?</v>
      </c>
      <c r="G97" s="144" t="e">
        <f ca="1">FACTURA(ROW(), COLUMN(),Datos!F$9,Datos!F$10,Tarifas!$C99,Datos!F$11,Tarifas!$D99,Datos!F$12,Tarifas!$E99,Datos!F$13,Tarifas!$F99,Datos!F$14,Tarifas!$G99,Tarifas!$L99,Datos!F$17,Datos!F$18,Datos!F$20,Datos!F$21,Datos!F$23,Datos!F$24,Datos!F$26,Datos!F$29,Datos!F$32,Tarifas!$H99,Tarifas!$I99,Tarifas!$J99,Datos!F$16,Tarifas!$K99,Datos!$B$4,Datos!$B$1,Datos!$B$2,Datos!$B$5,Tarifas!$M99,Tarifas!$N99,Tarifas!$O99,Tarifas!$P99,Tarifas!$Q99,Datos!$B$3,Datos!F$5)</f>
        <v>#NAME?</v>
      </c>
      <c r="H97" s="144" t="e">
        <f ca="1">FACTURA(ROW(), COLUMN(),Datos!G$9,Datos!G$10,Tarifas!$C99,Datos!G$11,Tarifas!$D99,Datos!G$12,Tarifas!$E99,Datos!G$13,Tarifas!$F99,Datos!G$14,Tarifas!$G99,Tarifas!$L99,Datos!G$17,Datos!G$18,Datos!G$20,Datos!G$21,Datos!G$23,Datos!G$24,Datos!G$26,Datos!G$29,Datos!G$32,Tarifas!$H99,Tarifas!$I99,Tarifas!$J99,Datos!G$16,Tarifas!$K99,Datos!$B$4,Datos!$B$1,Datos!$B$2,Datos!$B$5,Tarifas!$M99,Tarifas!$N99,Tarifas!$O99,Tarifas!$P99,Tarifas!$Q99,Datos!$B$3,Datos!G$5)</f>
        <v>#NAME?</v>
      </c>
      <c r="I97" s="144" t="e">
        <f ca="1">FACTURA(ROW(), COLUMN(),Datos!H$9,Datos!H$10,Tarifas!$C99,Datos!H$11,Tarifas!$D99,Datos!H$12,Tarifas!$E99,Datos!H$13,Tarifas!$F99,Datos!H$14,Tarifas!$G99,Tarifas!$L99,Datos!H$17,Datos!H$18,Datos!H$20,Datos!H$21,Datos!H$23,Datos!H$24,Datos!H$26,Datos!H$29,Datos!H$32,Tarifas!$H99,Tarifas!$I99,Tarifas!$J99,Datos!H$16,Tarifas!$K99,Datos!$B$4,Datos!$B$1,Datos!$B$2,Datos!$B$5,Tarifas!$M99,Tarifas!$N99,Tarifas!$O99,Tarifas!$P99,Tarifas!$Q99,Datos!$B$3,Datos!H$5)</f>
        <v>#NAME?</v>
      </c>
      <c r="J97" s="144" t="e">
        <f ca="1">FACTURA(ROW(), COLUMN(),Datos!I$9,Datos!I$10,Tarifas!$C99,Datos!I$11,Tarifas!$D99,Datos!I$12,Tarifas!$E99,Datos!I$13,Tarifas!$F99,Datos!I$14,Tarifas!$G99,Tarifas!$L99,Datos!I$17,Datos!I$18,Datos!I$20,Datos!I$21,Datos!I$23,Datos!I$24,Datos!I$26,Datos!I$29,Datos!I$32,Tarifas!$H99,Tarifas!$I99,Tarifas!$J99,Datos!I$16,Tarifas!$K99,Datos!$B$4,Datos!$B$1,Datos!$B$2,Datos!$B$5,Tarifas!$M99,Tarifas!$N99,Tarifas!$O99,Tarifas!$P99,Tarifas!$Q99,Datos!$B$3,Datos!I$5)</f>
        <v>#NAME?</v>
      </c>
      <c r="K97" s="144" t="e">
        <f ca="1">FACTURA(ROW(), COLUMN(),Datos!J$9,Datos!J$10,Tarifas!$C99,Datos!J$11,Tarifas!$D99,Datos!J$12,Tarifas!$E99,Datos!J$13,Tarifas!$F99,Datos!J$14,Tarifas!$G99,Tarifas!$L99,Datos!J$17,Datos!J$18,Datos!J$20,Datos!J$21,Datos!J$23,Datos!J$24,Datos!J$26,Datos!J$29,Datos!J$32,Tarifas!$H99,Tarifas!$I99,Tarifas!$J99,Datos!J$16,Tarifas!$K99,Datos!$B$4,Datos!$B$1,Datos!$B$2,Datos!$B$5,Tarifas!$M99,Tarifas!$N99,Tarifas!$O99,Tarifas!$P99,Tarifas!$Q99,Datos!$B$3,Datos!J$5)</f>
        <v>#NAME?</v>
      </c>
      <c r="L97" s="144" t="e">
        <f ca="1">FACTURA(ROW(), COLUMN(),Datos!K$9,Datos!K$10,Tarifas!$C99,Datos!K$11,Tarifas!$D99,Datos!K$12,Tarifas!$E99,Datos!K$13,Tarifas!$F99,Datos!K$14,Tarifas!$G99,Tarifas!$L99,Datos!K$17,Datos!K$18,Datos!K$20,Datos!K$21,Datos!K$23,Datos!K$24,Datos!K$26,Datos!K$29,Datos!K$32,Tarifas!$H99,Tarifas!$I99,Tarifas!$J99,Datos!K$16,Tarifas!$K99,Datos!$B$4,Datos!$B$1,Datos!$B$2,Datos!$B$5,Tarifas!$M99,Tarifas!$N99,Tarifas!$O99,Tarifas!$P99,Tarifas!$Q99,Datos!$B$3,Datos!K$5)</f>
        <v>#NAME?</v>
      </c>
      <c r="M97" s="144" t="e">
        <f ca="1">FACTURA(ROW(), COLUMN(),Datos!L$9,Datos!L$10,Tarifas!$C99,Datos!L$11,Tarifas!$D99,Datos!L$12,Tarifas!$E99,Datos!L$13,Tarifas!$F99,Datos!L$14,Tarifas!$G99,Tarifas!$L99,Datos!L$17,Datos!L$18,Datos!L$20,Datos!L$21,Datos!L$23,Datos!L$24,Datos!L$26,Datos!L$29,Datos!L$32,Tarifas!$H99,Tarifas!$I99,Tarifas!$J99,Datos!L$16,Tarifas!$K99,Datos!$B$4,Datos!$B$1,Datos!$B$2,Datos!$B$5,Tarifas!$M99,Tarifas!$N99,Tarifas!$O99,Tarifas!$P99,Tarifas!$Q99,Datos!$B$3,Datos!L$5)</f>
        <v>#NAME?</v>
      </c>
      <c r="N97" s="144" t="e">
        <f ca="1">FACTURA(ROW(), COLUMN(),Datos!M$9,Datos!M$10,Tarifas!$C99,Datos!M$11,Tarifas!$D99,Datos!M$12,Tarifas!$E99,Datos!M$13,Tarifas!$F99,Datos!M$14,Tarifas!$G99,Tarifas!$L99,Datos!M$17,Datos!M$18,Datos!M$20,Datos!M$21,Datos!M$23,Datos!M$24,Datos!M$26,Datos!M$29,Datos!M$32,Tarifas!$H99,Tarifas!$I99,Tarifas!$J99,Datos!M$16,Tarifas!$K99,Datos!$B$4,Datos!$B$1,Datos!$B$2,Datos!$B$5,Tarifas!$M99,Tarifas!$N99,Tarifas!$O99,Tarifas!$P99,Tarifas!$Q99,Datos!$B$3,Datos!M$5)</f>
        <v>#NAME?</v>
      </c>
      <c r="O97" s="144" t="e">
        <f ca="1">FACTURA(ROW(), COLUMN(),Datos!N$9,Datos!N$10,Tarifas!$C99,Datos!N$11,Tarifas!$D99,Datos!N$12,Tarifas!$E99,Datos!N$13,Tarifas!$F99,Datos!N$14,Tarifas!$G99,Tarifas!$L99,Datos!N$17,Datos!N$18,Datos!N$20,Datos!N$21,Datos!N$23,Datos!N$24,Datos!N$26,Datos!N$29,Datos!N$32,Tarifas!$H99,Tarifas!$I99,Tarifas!$J99,Datos!N$16,Tarifas!$K99,Datos!$B$4,Datos!$B$1,Datos!$B$2,Datos!$B$5,Tarifas!$M99,Tarifas!$N99,Tarifas!$O99,Tarifas!$P99,Tarifas!$Q99,Datos!$B$3,Datos!N$5)</f>
        <v>#NAME?</v>
      </c>
      <c r="P97" s="144" t="e">
        <f ca="1">FACTURA(ROW(), COLUMN(),Datos!O$9,Datos!O$10,Tarifas!$C99,Datos!O$11,Tarifas!$D99,Datos!O$12,Tarifas!$E99,Datos!O$13,Tarifas!$F99,Datos!O$14,Tarifas!$G99,Tarifas!$L99,Datos!O$17,Datos!O$18,Datos!O$20,Datos!O$21,Datos!O$23,Datos!O$24,Datos!O$26,Datos!O$29,Datos!O$32,Tarifas!$H99,Tarifas!$I99,Tarifas!$J99,Datos!O$16,Tarifas!$K99,Datos!$B$4,Datos!$B$1,Datos!$B$2,Datos!$B$5,Tarifas!$M99,Tarifas!$N99,Tarifas!$O99,Tarifas!$P99,Tarifas!$Q99,Datos!$B$3,Datos!O$5)</f>
        <v>#NAME?</v>
      </c>
      <c r="Q97" s="88" t="str">
        <f>IF(Tarifas!R99="Sí","Sí","")</f>
        <v>Sí</v>
      </c>
    </row>
    <row r="98" spans="1:17">
      <c r="A98" s="154" t="str">
        <f>IF(Tarifas!A100="","",Tarifas!A100)</f>
        <v>Bonpreu sin Autoconsumo</v>
      </c>
      <c r="B98" s="154" t="str">
        <f>IF(Tarifas!B100="","",Tarifas!B100)</f>
        <v>Diciembre de 2023</v>
      </c>
      <c r="C98" s="197" t="e">
        <f t="shared" ca="1" si="1"/>
        <v>#NAME?</v>
      </c>
      <c r="D98" s="198" t="s">
        <v>639</v>
      </c>
      <c r="E98" s="144" t="e">
        <f ca="1">FACTURA(ROW(), COLUMN(),Datos!D$9,Datos!D$10,Tarifas!$C100,Datos!D$11,Tarifas!$D100,Datos!D$12,Tarifas!$E100,Datos!D$13,Tarifas!$F100,Datos!D$14,Tarifas!$G100,Tarifas!$L100,Datos!D$17,Datos!D$18,Datos!D$20,Datos!D$21,Datos!D$23,Datos!D$24,Datos!D$26,Datos!D$29,Datos!D$32,Tarifas!$H100,Tarifas!$I100,Tarifas!$J100,Datos!D$16,Tarifas!$K100,Datos!$B$4,Datos!$B$1,Datos!$B$2,Datos!$B$5,Tarifas!$M100,Tarifas!$N100,Tarifas!$O100,Tarifas!$P100,Tarifas!$Q100,Datos!$B$3,Datos!D$5)</f>
        <v>#NAME?</v>
      </c>
      <c r="F98" s="144" t="e">
        <f ca="1">FACTURA(ROW(), COLUMN(),Datos!E$9,Datos!E$10,Tarifas!$C100,Datos!E$11,Tarifas!$D100,Datos!E$12,Tarifas!$E100,Datos!E$13,Tarifas!$F100,Datos!E$14,Tarifas!$G100,Tarifas!$L100,Datos!E$17,Datos!E$18,Datos!E$20,Datos!E$21,Datos!E$23,Datos!E$24,Datos!E$26,Datos!E$29,Datos!E$32,Tarifas!$H100,Tarifas!$I100,Tarifas!$J100,Datos!E$16,Tarifas!$K100,Datos!$B$4,Datos!$B$1,Datos!$B$2,Datos!$B$5,Tarifas!$M100,Tarifas!$N100,Tarifas!$O100,Tarifas!$P100,Tarifas!$Q100,Datos!$B$3,Datos!E$5)</f>
        <v>#NAME?</v>
      </c>
      <c r="G98" s="144" t="e">
        <f ca="1">FACTURA(ROW(), COLUMN(),Datos!F$9,Datos!F$10,Tarifas!$C100,Datos!F$11,Tarifas!$D100,Datos!F$12,Tarifas!$E100,Datos!F$13,Tarifas!$F100,Datos!F$14,Tarifas!$G100,Tarifas!$L100,Datos!F$17,Datos!F$18,Datos!F$20,Datos!F$21,Datos!F$23,Datos!F$24,Datos!F$26,Datos!F$29,Datos!F$32,Tarifas!$H100,Tarifas!$I100,Tarifas!$J100,Datos!F$16,Tarifas!$K100,Datos!$B$4,Datos!$B$1,Datos!$B$2,Datos!$B$5,Tarifas!$M100,Tarifas!$N100,Tarifas!$O100,Tarifas!$P100,Tarifas!$Q100,Datos!$B$3,Datos!F$5)</f>
        <v>#NAME?</v>
      </c>
      <c r="H98" s="144" t="e">
        <f ca="1">FACTURA(ROW(), COLUMN(),Datos!G$9,Datos!G$10,Tarifas!$C100,Datos!G$11,Tarifas!$D100,Datos!G$12,Tarifas!$E100,Datos!G$13,Tarifas!$F100,Datos!G$14,Tarifas!$G100,Tarifas!$L100,Datos!G$17,Datos!G$18,Datos!G$20,Datos!G$21,Datos!G$23,Datos!G$24,Datos!G$26,Datos!G$29,Datos!G$32,Tarifas!$H100,Tarifas!$I100,Tarifas!$J100,Datos!G$16,Tarifas!$K100,Datos!$B$4,Datos!$B$1,Datos!$B$2,Datos!$B$5,Tarifas!$M100,Tarifas!$N100,Tarifas!$O100,Tarifas!$P100,Tarifas!$Q100,Datos!$B$3,Datos!G$5)</f>
        <v>#NAME?</v>
      </c>
      <c r="I98" s="144" t="e">
        <f ca="1">FACTURA(ROW(), COLUMN(),Datos!H$9,Datos!H$10,Tarifas!$C100,Datos!H$11,Tarifas!$D100,Datos!H$12,Tarifas!$E100,Datos!H$13,Tarifas!$F100,Datos!H$14,Tarifas!$G100,Tarifas!$L100,Datos!H$17,Datos!H$18,Datos!H$20,Datos!H$21,Datos!H$23,Datos!H$24,Datos!H$26,Datos!H$29,Datos!H$32,Tarifas!$H100,Tarifas!$I100,Tarifas!$J100,Datos!H$16,Tarifas!$K100,Datos!$B$4,Datos!$B$1,Datos!$B$2,Datos!$B$5,Tarifas!$M100,Tarifas!$N100,Tarifas!$O100,Tarifas!$P100,Tarifas!$Q100,Datos!$B$3,Datos!H$5)</f>
        <v>#NAME?</v>
      </c>
      <c r="J98" s="144" t="e">
        <f ca="1">FACTURA(ROW(), COLUMN(),Datos!I$9,Datos!I$10,Tarifas!$C100,Datos!I$11,Tarifas!$D100,Datos!I$12,Tarifas!$E100,Datos!I$13,Tarifas!$F100,Datos!I$14,Tarifas!$G100,Tarifas!$L100,Datos!I$17,Datos!I$18,Datos!I$20,Datos!I$21,Datos!I$23,Datos!I$24,Datos!I$26,Datos!I$29,Datos!I$32,Tarifas!$H100,Tarifas!$I100,Tarifas!$J100,Datos!I$16,Tarifas!$K100,Datos!$B$4,Datos!$B$1,Datos!$B$2,Datos!$B$5,Tarifas!$M100,Tarifas!$N100,Tarifas!$O100,Tarifas!$P100,Tarifas!$Q100,Datos!$B$3,Datos!I$5)</f>
        <v>#NAME?</v>
      </c>
      <c r="K98" s="144" t="e">
        <f ca="1">FACTURA(ROW(), COLUMN(),Datos!J$9,Datos!J$10,Tarifas!$C100,Datos!J$11,Tarifas!$D100,Datos!J$12,Tarifas!$E100,Datos!J$13,Tarifas!$F100,Datos!J$14,Tarifas!$G100,Tarifas!$L100,Datos!J$17,Datos!J$18,Datos!J$20,Datos!J$21,Datos!J$23,Datos!J$24,Datos!J$26,Datos!J$29,Datos!J$32,Tarifas!$H100,Tarifas!$I100,Tarifas!$J100,Datos!J$16,Tarifas!$K100,Datos!$B$4,Datos!$B$1,Datos!$B$2,Datos!$B$5,Tarifas!$M100,Tarifas!$N100,Tarifas!$O100,Tarifas!$P100,Tarifas!$Q100,Datos!$B$3,Datos!J$5)</f>
        <v>#NAME?</v>
      </c>
      <c r="L98" s="144" t="e">
        <f ca="1">FACTURA(ROW(), COLUMN(),Datos!K$9,Datos!K$10,Tarifas!$C100,Datos!K$11,Tarifas!$D100,Datos!K$12,Tarifas!$E100,Datos!K$13,Tarifas!$F100,Datos!K$14,Tarifas!$G100,Tarifas!$L100,Datos!K$17,Datos!K$18,Datos!K$20,Datos!K$21,Datos!K$23,Datos!K$24,Datos!K$26,Datos!K$29,Datos!K$32,Tarifas!$H100,Tarifas!$I100,Tarifas!$J100,Datos!K$16,Tarifas!$K100,Datos!$B$4,Datos!$B$1,Datos!$B$2,Datos!$B$5,Tarifas!$M100,Tarifas!$N100,Tarifas!$O100,Tarifas!$P100,Tarifas!$Q100,Datos!$B$3,Datos!K$5)</f>
        <v>#NAME?</v>
      </c>
      <c r="M98" s="144" t="e">
        <f ca="1">FACTURA(ROW(), COLUMN(),Datos!L$9,Datos!L$10,Tarifas!$C100,Datos!L$11,Tarifas!$D100,Datos!L$12,Tarifas!$E100,Datos!L$13,Tarifas!$F100,Datos!L$14,Tarifas!$G100,Tarifas!$L100,Datos!L$17,Datos!L$18,Datos!L$20,Datos!L$21,Datos!L$23,Datos!L$24,Datos!L$26,Datos!L$29,Datos!L$32,Tarifas!$H100,Tarifas!$I100,Tarifas!$J100,Datos!L$16,Tarifas!$K100,Datos!$B$4,Datos!$B$1,Datos!$B$2,Datos!$B$5,Tarifas!$M100,Tarifas!$N100,Tarifas!$O100,Tarifas!$P100,Tarifas!$Q100,Datos!$B$3,Datos!L$5)</f>
        <v>#NAME?</v>
      </c>
      <c r="N98" s="144" t="e">
        <f ca="1">FACTURA(ROW(), COLUMN(),Datos!M$9,Datos!M$10,Tarifas!$C100,Datos!M$11,Tarifas!$D100,Datos!M$12,Tarifas!$E100,Datos!M$13,Tarifas!$F100,Datos!M$14,Tarifas!$G100,Tarifas!$L100,Datos!M$17,Datos!M$18,Datos!M$20,Datos!M$21,Datos!M$23,Datos!M$24,Datos!M$26,Datos!M$29,Datos!M$32,Tarifas!$H100,Tarifas!$I100,Tarifas!$J100,Datos!M$16,Tarifas!$K100,Datos!$B$4,Datos!$B$1,Datos!$B$2,Datos!$B$5,Tarifas!$M100,Tarifas!$N100,Tarifas!$O100,Tarifas!$P100,Tarifas!$Q100,Datos!$B$3,Datos!M$5)</f>
        <v>#NAME?</v>
      </c>
      <c r="O98" s="144" t="e">
        <f ca="1">FACTURA(ROW(), COLUMN(),Datos!N$9,Datos!N$10,Tarifas!$C100,Datos!N$11,Tarifas!$D100,Datos!N$12,Tarifas!$E100,Datos!N$13,Tarifas!$F100,Datos!N$14,Tarifas!$G100,Tarifas!$L100,Datos!N$17,Datos!N$18,Datos!N$20,Datos!N$21,Datos!N$23,Datos!N$24,Datos!N$26,Datos!N$29,Datos!N$32,Tarifas!$H100,Tarifas!$I100,Tarifas!$J100,Datos!N$16,Tarifas!$K100,Datos!$B$4,Datos!$B$1,Datos!$B$2,Datos!$B$5,Tarifas!$M100,Tarifas!$N100,Tarifas!$O100,Tarifas!$P100,Tarifas!$Q100,Datos!$B$3,Datos!N$5)</f>
        <v>#NAME?</v>
      </c>
      <c r="P98" s="144" t="e">
        <f ca="1">FACTURA(ROW(), COLUMN(),Datos!O$9,Datos!O$10,Tarifas!$C100,Datos!O$11,Tarifas!$D100,Datos!O$12,Tarifas!$E100,Datos!O$13,Tarifas!$F100,Datos!O$14,Tarifas!$G100,Tarifas!$L100,Datos!O$17,Datos!O$18,Datos!O$20,Datos!O$21,Datos!O$23,Datos!O$24,Datos!O$26,Datos!O$29,Datos!O$32,Tarifas!$H100,Tarifas!$I100,Tarifas!$J100,Datos!O$16,Tarifas!$K100,Datos!$B$4,Datos!$B$1,Datos!$B$2,Datos!$B$5,Tarifas!$M100,Tarifas!$N100,Tarifas!$O100,Tarifas!$P100,Tarifas!$Q100,Datos!$B$3,Datos!O$5)</f>
        <v>#NAME?</v>
      </c>
      <c r="Q98" s="88" t="str">
        <f>IF(Tarifas!R100="Sí","Sí","")</f>
        <v>Sí</v>
      </c>
    </row>
    <row r="99" spans="1:17">
      <c r="A99" s="154" t="str">
        <f>IF(Tarifas!A101="","",Tarifas!A101)</f>
        <v>PVPC con Autoconsumo</v>
      </c>
      <c r="B99" s="154" t="str">
        <f>IF(Tarifas!B101="","",Tarifas!B101)</f>
        <v>Diciembre de 2023</v>
      </c>
      <c r="C99" s="197" t="e">
        <f t="shared" ca="1" si="1"/>
        <v>#NAME?</v>
      </c>
      <c r="D99" s="198" t="s">
        <v>639</v>
      </c>
      <c r="E99" s="144" t="e">
        <f ca="1">FACTURA(ROW(), COLUMN(),Datos!D$9,Datos!D$10,Tarifas!$C101,Datos!D$11,Tarifas!$D101,Datos!D$12,Tarifas!$E101,Datos!D$13,Tarifas!$F101,Datos!D$14,Tarifas!$G101,Tarifas!$L101,Datos!D$17,Datos!D$18,Datos!D$20,Datos!D$21,Datos!D$23,Datos!D$24,Datos!D$26,Datos!D$29,Datos!D$32,Tarifas!$H101,Tarifas!$I101,Tarifas!$J101,Datos!D$16,Tarifas!$K101,Datos!$B$4,Datos!$B$1,Datos!$B$2,Datos!$B$5,Tarifas!$M101,Tarifas!$N101,Tarifas!$O101,Tarifas!$P101,Tarifas!$Q101,Datos!$B$3,Datos!D$5)</f>
        <v>#NAME?</v>
      </c>
      <c r="F99" s="144" t="e">
        <f ca="1">FACTURA(ROW(), COLUMN(),Datos!E$9,Datos!E$10,Tarifas!$C101,Datos!E$11,Tarifas!$D101,Datos!E$12,Tarifas!$E101,Datos!E$13,Tarifas!$F101,Datos!E$14,Tarifas!$G101,Tarifas!$L101,Datos!E$17,Datos!E$18,Datos!E$20,Datos!E$21,Datos!E$23,Datos!E$24,Datos!E$26,Datos!E$29,Datos!E$32,Tarifas!$H101,Tarifas!$I101,Tarifas!$J101,Datos!E$16,Tarifas!$K101,Datos!$B$4,Datos!$B$1,Datos!$B$2,Datos!$B$5,Tarifas!$M101,Tarifas!$N101,Tarifas!$O101,Tarifas!$P101,Tarifas!$Q101,Datos!$B$3,Datos!E$5)</f>
        <v>#NAME?</v>
      </c>
      <c r="G99" s="144" t="e">
        <f ca="1">FACTURA(ROW(), COLUMN(),Datos!F$9,Datos!F$10,Tarifas!$C101,Datos!F$11,Tarifas!$D101,Datos!F$12,Tarifas!$E101,Datos!F$13,Tarifas!$F101,Datos!F$14,Tarifas!$G101,Tarifas!$L101,Datos!F$17,Datos!F$18,Datos!F$20,Datos!F$21,Datos!F$23,Datos!F$24,Datos!F$26,Datos!F$29,Datos!F$32,Tarifas!$H101,Tarifas!$I101,Tarifas!$J101,Datos!F$16,Tarifas!$K101,Datos!$B$4,Datos!$B$1,Datos!$B$2,Datos!$B$5,Tarifas!$M101,Tarifas!$N101,Tarifas!$O101,Tarifas!$P101,Tarifas!$Q101,Datos!$B$3,Datos!F$5)</f>
        <v>#NAME?</v>
      </c>
      <c r="H99" s="144" t="e">
        <f ca="1">FACTURA(ROW(), COLUMN(),Datos!G$9,Datos!G$10,Tarifas!$C101,Datos!G$11,Tarifas!$D101,Datos!G$12,Tarifas!$E101,Datos!G$13,Tarifas!$F101,Datos!G$14,Tarifas!$G101,Tarifas!$L101,Datos!G$17,Datos!G$18,Datos!G$20,Datos!G$21,Datos!G$23,Datos!G$24,Datos!G$26,Datos!G$29,Datos!G$32,Tarifas!$H101,Tarifas!$I101,Tarifas!$J101,Datos!G$16,Tarifas!$K101,Datos!$B$4,Datos!$B$1,Datos!$B$2,Datos!$B$5,Tarifas!$M101,Tarifas!$N101,Tarifas!$O101,Tarifas!$P101,Tarifas!$Q101,Datos!$B$3,Datos!G$5)</f>
        <v>#NAME?</v>
      </c>
      <c r="I99" s="144" t="e">
        <f ca="1">FACTURA(ROW(), COLUMN(),Datos!H$9,Datos!H$10,Tarifas!$C101,Datos!H$11,Tarifas!$D101,Datos!H$12,Tarifas!$E101,Datos!H$13,Tarifas!$F101,Datos!H$14,Tarifas!$G101,Tarifas!$L101,Datos!H$17,Datos!H$18,Datos!H$20,Datos!H$21,Datos!H$23,Datos!H$24,Datos!H$26,Datos!H$29,Datos!H$32,Tarifas!$H101,Tarifas!$I101,Tarifas!$J101,Datos!H$16,Tarifas!$K101,Datos!$B$4,Datos!$B$1,Datos!$B$2,Datos!$B$5,Tarifas!$M101,Tarifas!$N101,Tarifas!$O101,Tarifas!$P101,Tarifas!$Q101,Datos!$B$3,Datos!H$5)</f>
        <v>#NAME?</v>
      </c>
      <c r="J99" s="144" t="e">
        <f ca="1">FACTURA(ROW(), COLUMN(),Datos!I$9,Datos!I$10,Tarifas!$C101,Datos!I$11,Tarifas!$D101,Datos!I$12,Tarifas!$E101,Datos!I$13,Tarifas!$F101,Datos!I$14,Tarifas!$G101,Tarifas!$L101,Datos!I$17,Datos!I$18,Datos!I$20,Datos!I$21,Datos!I$23,Datos!I$24,Datos!I$26,Datos!I$29,Datos!I$32,Tarifas!$H101,Tarifas!$I101,Tarifas!$J101,Datos!I$16,Tarifas!$K101,Datos!$B$4,Datos!$B$1,Datos!$B$2,Datos!$B$5,Tarifas!$M101,Tarifas!$N101,Tarifas!$O101,Tarifas!$P101,Tarifas!$Q101,Datos!$B$3,Datos!I$5)</f>
        <v>#NAME?</v>
      </c>
      <c r="K99" s="144" t="e">
        <f ca="1">FACTURA(ROW(), COLUMN(),Datos!J$9,Datos!J$10,Tarifas!$C101,Datos!J$11,Tarifas!$D101,Datos!J$12,Tarifas!$E101,Datos!J$13,Tarifas!$F101,Datos!J$14,Tarifas!$G101,Tarifas!$L101,Datos!J$17,Datos!J$18,Datos!J$20,Datos!J$21,Datos!J$23,Datos!J$24,Datos!J$26,Datos!J$29,Datos!J$32,Tarifas!$H101,Tarifas!$I101,Tarifas!$J101,Datos!J$16,Tarifas!$K101,Datos!$B$4,Datos!$B$1,Datos!$B$2,Datos!$B$5,Tarifas!$M101,Tarifas!$N101,Tarifas!$O101,Tarifas!$P101,Tarifas!$Q101,Datos!$B$3,Datos!J$5)</f>
        <v>#NAME?</v>
      </c>
      <c r="L99" s="144" t="e">
        <f ca="1">FACTURA(ROW(), COLUMN(),Datos!K$9,Datos!K$10,Tarifas!$C101,Datos!K$11,Tarifas!$D101,Datos!K$12,Tarifas!$E101,Datos!K$13,Tarifas!$F101,Datos!K$14,Tarifas!$G101,Tarifas!$L101,Datos!K$17,Datos!K$18,Datos!K$20,Datos!K$21,Datos!K$23,Datos!K$24,Datos!K$26,Datos!K$29,Datos!K$32,Tarifas!$H101,Tarifas!$I101,Tarifas!$J101,Datos!K$16,Tarifas!$K101,Datos!$B$4,Datos!$B$1,Datos!$B$2,Datos!$B$5,Tarifas!$M101,Tarifas!$N101,Tarifas!$O101,Tarifas!$P101,Tarifas!$Q101,Datos!$B$3,Datos!K$5)</f>
        <v>#NAME?</v>
      </c>
      <c r="M99" s="144" t="e">
        <f ca="1">FACTURA(ROW(), COLUMN(),Datos!L$9,Datos!L$10,Tarifas!$C101,Datos!L$11,Tarifas!$D101,Datos!L$12,Tarifas!$E101,Datos!L$13,Tarifas!$F101,Datos!L$14,Tarifas!$G101,Tarifas!$L101,Datos!L$17,Datos!L$18,Datos!L$20,Datos!L$21,Datos!L$23,Datos!L$24,Datos!L$26,Datos!L$29,Datos!L$32,Tarifas!$H101,Tarifas!$I101,Tarifas!$J101,Datos!L$16,Tarifas!$K101,Datos!$B$4,Datos!$B$1,Datos!$B$2,Datos!$B$5,Tarifas!$M101,Tarifas!$N101,Tarifas!$O101,Tarifas!$P101,Tarifas!$Q101,Datos!$B$3,Datos!L$5)</f>
        <v>#NAME?</v>
      </c>
      <c r="N99" s="144" t="e">
        <f ca="1">FACTURA(ROW(), COLUMN(),Datos!M$9,Datos!M$10,Tarifas!$C101,Datos!M$11,Tarifas!$D101,Datos!M$12,Tarifas!$E101,Datos!M$13,Tarifas!$F101,Datos!M$14,Tarifas!$G101,Tarifas!$L101,Datos!M$17,Datos!M$18,Datos!M$20,Datos!M$21,Datos!M$23,Datos!M$24,Datos!M$26,Datos!M$29,Datos!M$32,Tarifas!$H101,Tarifas!$I101,Tarifas!$J101,Datos!M$16,Tarifas!$K101,Datos!$B$4,Datos!$B$1,Datos!$B$2,Datos!$B$5,Tarifas!$M101,Tarifas!$N101,Tarifas!$O101,Tarifas!$P101,Tarifas!$Q101,Datos!$B$3,Datos!M$5)</f>
        <v>#NAME?</v>
      </c>
      <c r="O99" s="144" t="e">
        <f ca="1">FACTURA(ROW(), COLUMN(),Datos!N$9,Datos!N$10,Tarifas!$C101,Datos!N$11,Tarifas!$D101,Datos!N$12,Tarifas!$E101,Datos!N$13,Tarifas!$F101,Datos!N$14,Tarifas!$G101,Tarifas!$L101,Datos!N$17,Datos!N$18,Datos!N$20,Datos!N$21,Datos!N$23,Datos!N$24,Datos!N$26,Datos!N$29,Datos!N$32,Tarifas!$H101,Tarifas!$I101,Tarifas!$J101,Datos!N$16,Tarifas!$K101,Datos!$B$4,Datos!$B$1,Datos!$B$2,Datos!$B$5,Tarifas!$M101,Tarifas!$N101,Tarifas!$O101,Tarifas!$P101,Tarifas!$Q101,Datos!$B$3,Datos!N$5)</f>
        <v>#NAME?</v>
      </c>
      <c r="P99" s="144" t="e">
        <f ca="1">FACTURA(ROW(), COLUMN(),Datos!O$9,Datos!O$10,Tarifas!$C101,Datos!O$11,Tarifas!$D101,Datos!O$12,Tarifas!$E101,Datos!O$13,Tarifas!$F101,Datos!O$14,Tarifas!$G101,Tarifas!$L101,Datos!O$17,Datos!O$18,Datos!O$20,Datos!O$21,Datos!O$23,Datos!O$24,Datos!O$26,Datos!O$29,Datos!O$32,Tarifas!$H101,Tarifas!$I101,Tarifas!$J101,Datos!O$16,Tarifas!$K101,Datos!$B$4,Datos!$B$1,Datos!$B$2,Datos!$B$5,Tarifas!$M101,Tarifas!$N101,Tarifas!$O101,Tarifas!$P101,Tarifas!$Q101,Datos!$B$3,Datos!O$5)</f>
        <v>#NAME?</v>
      </c>
      <c r="Q99" s="88" t="str">
        <f>IF(Tarifas!R101="Sí","Sí","")</f>
        <v>Sí</v>
      </c>
    </row>
    <row r="100" spans="1:17">
      <c r="A100" s="154" t="str">
        <f>IF(Tarifas!A102="","",Tarifas!A102)</f>
        <v>Bassols Energía</v>
      </c>
      <c r="B100" s="154" t="str">
        <f>IF(Tarifas!B102="","",Tarifas!B102)</f>
        <v>Precio coste + BV Diciembre 2023</v>
      </c>
      <c r="C100" s="197" t="e">
        <f t="shared" ca="1" si="1"/>
        <v>#NAME?</v>
      </c>
      <c r="D100" s="198" t="s">
        <v>639</v>
      </c>
      <c r="E100" s="144" t="e">
        <f ca="1">FACTURA(ROW(), COLUMN(),Datos!D$9,Datos!D$10,Tarifas!$C102,Datos!D$11,Tarifas!$D102,Datos!D$12,Tarifas!$E102,Datos!D$13,Tarifas!$F102,Datos!D$14,Tarifas!$G102,Tarifas!$L102,Datos!D$17,Datos!D$18,Datos!D$20,Datos!D$21,Datos!D$23,Datos!D$24,Datos!D$26,Datos!D$29,Datos!D$32,Tarifas!$H102,Tarifas!$I102,Tarifas!$J102,Datos!D$16,Tarifas!$K102,Datos!$B$4,Datos!$B$1,Datos!$B$2,Datos!$B$5,Tarifas!$M102,Tarifas!$N102,Tarifas!$O102,Tarifas!$P102,Tarifas!$Q102,Datos!$B$3,Datos!D$5)</f>
        <v>#NAME?</v>
      </c>
      <c r="F100" s="144" t="e">
        <f ca="1">FACTURA(ROW(), COLUMN(),Datos!E$9,Datos!E$10,Tarifas!$C102,Datos!E$11,Tarifas!$D102,Datos!E$12,Tarifas!$E102,Datos!E$13,Tarifas!$F102,Datos!E$14,Tarifas!$G102,Tarifas!$L102,Datos!E$17,Datos!E$18,Datos!E$20,Datos!E$21,Datos!E$23,Datos!E$24,Datos!E$26,Datos!E$29,Datos!E$32,Tarifas!$H102,Tarifas!$I102,Tarifas!$J102,Datos!E$16,Tarifas!$K102,Datos!$B$4,Datos!$B$1,Datos!$B$2,Datos!$B$5,Tarifas!$M102,Tarifas!$N102,Tarifas!$O102,Tarifas!$P102,Tarifas!$Q102,Datos!$B$3,Datos!E$5)</f>
        <v>#NAME?</v>
      </c>
      <c r="G100" s="144" t="e">
        <f ca="1">FACTURA(ROW(), COLUMN(),Datos!F$9,Datos!F$10,Tarifas!$C102,Datos!F$11,Tarifas!$D102,Datos!F$12,Tarifas!$E102,Datos!F$13,Tarifas!$F102,Datos!F$14,Tarifas!$G102,Tarifas!$L102,Datos!F$17,Datos!F$18,Datos!F$20,Datos!F$21,Datos!F$23,Datos!F$24,Datos!F$26,Datos!F$29,Datos!F$32,Tarifas!$H102,Tarifas!$I102,Tarifas!$J102,Datos!F$16,Tarifas!$K102,Datos!$B$4,Datos!$B$1,Datos!$B$2,Datos!$B$5,Tarifas!$M102,Tarifas!$N102,Tarifas!$O102,Tarifas!$P102,Tarifas!$Q102,Datos!$B$3,Datos!F$5)</f>
        <v>#NAME?</v>
      </c>
      <c r="H100" s="144" t="e">
        <f ca="1">FACTURA(ROW(), COLUMN(),Datos!G$9,Datos!G$10,Tarifas!$C102,Datos!G$11,Tarifas!$D102,Datos!G$12,Tarifas!$E102,Datos!G$13,Tarifas!$F102,Datos!G$14,Tarifas!$G102,Tarifas!$L102,Datos!G$17,Datos!G$18,Datos!G$20,Datos!G$21,Datos!G$23,Datos!G$24,Datos!G$26,Datos!G$29,Datos!G$32,Tarifas!$H102,Tarifas!$I102,Tarifas!$J102,Datos!G$16,Tarifas!$K102,Datos!$B$4,Datos!$B$1,Datos!$B$2,Datos!$B$5,Tarifas!$M102,Tarifas!$N102,Tarifas!$O102,Tarifas!$P102,Tarifas!$Q102,Datos!$B$3,Datos!G$5)</f>
        <v>#NAME?</v>
      </c>
      <c r="I100" s="144" t="e">
        <f ca="1">FACTURA(ROW(), COLUMN(),Datos!H$9,Datos!H$10,Tarifas!$C102,Datos!H$11,Tarifas!$D102,Datos!H$12,Tarifas!$E102,Datos!H$13,Tarifas!$F102,Datos!H$14,Tarifas!$G102,Tarifas!$L102,Datos!H$17,Datos!H$18,Datos!H$20,Datos!H$21,Datos!H$23,Datos!H$24,Datos!H$26,Datos!H$29,Datos!H$32,Tarifas!$H102,Tarifas!$I102,Tarifas!$J102,Datos!H$16,Tarifas!$K102,Datos!$B$4,Datos!$B$1,Datos!$B$2,Datos!$B$5,Tarifas!$M102,Tarifas!$N102,Tarifas!$O102,Tarifas!$P102,Tarifas!$Q102,Datos!$B$3,Datos!H$5)</f>
        <v>#NAME?</v>
      </c>
      <c r="J100" s="144" t="e">
        <f ca="1">FACTURA(ROW(), COLUMN(),Datos!I$9,Datos!I$10,Tarifas!$C102,Datos!I$11,Tarifas!$D102,Datos!I$12,Tarifas!$E102,Datos!I$13,Tarifas!$F102,Datos!I$14,Tarifas!$G102,Tarifas!$L102,Datos!I$17,Datos!I$18,Datos!I$20,Datos!I$21,Datos!I$23,Datos!I$24,Datos!I$26,Datos!I$29,Datos!I$32,Tarifas!$H102,Tarifas!$I102,Tarifas!$J102,Datos!I$16,Tarifas!$K102,Datos!$B$4,Datos!$B$1,Datos!$B$2,Datos!$B$5,Tarifas!$M102,Tarifas!$N102,Tarifas!$O102,Tarifas!$P102,Tarifas!$Q102,Datos!$B$3,Datos!I$5)</f>
        <v>#NAME?</v>
      </c>
      <c r="K100" s="144" t="e">
        <f ca="1">FACTURA(ROW(), COLUMN(),Datos!J$9,Datos!J$10,Tarifas!$C102,Datos!J$11,Tarifas!$D102,Datos!J$12,Tarifas!$E102,Datos!J$13,Tarifas!$F102,Datos!J$14,Tarifas!$G102,Tarifas!$L102,Datos!J$17,Datos!J$18,Datos!J$20,Datos!J$21,Datos!J$23,Datos!J$24,Datos!J$26,Datos!J$29,Datos!J$32,Tarifas!$H102,Tarifas!$I102,Tarifas!$J102,Datos!J$16,Tarifas!$K102,Datos!$B$4,Datos!$B$1,Datos!$B$2,Datos!$B$5,Tarifas!$M102,Tarifas!$N102,Tarifas!$O102,Tarifas!$P102,Tarifas!$Q102,Datos!$B$3,Datos!J$5)</f>
        <v>#NAME?</v>
      </c>
      <c r="L100" s="144" t="e">
        <f ca="1">FACTURA(ROW(), COLUMN(),Datos!K$9,Datos!K$10,Tarifas!$C102,Datos!K$11,Tarifas!$D102,Datos!K$12,Tarifas!$E102,Datos!K$13,Tarifas!$F102,Datos!K$14,Tarifas!$G102,Tarifas!$L102,Datos!K$17,Datos!K$18,Datos!K$20,Datos!K$21,Datos!K$23,Datos!K$24,Datos!K$26,Datos!K$29,Datos!K$32,Tarifas!$H102,Tarifas!$I102,Tarifas!$J102,Datos!K$16,Tarifas!$K102,Datos!$B$4,Datos!$B$1,Datos!$B$2,Datos!$B$5,Tarifas!$M102,Tarifas!$N102,Tarifas!$O102,Tarifas!$P102,Tarifas!$Q102,Datos!$B$3,Datos!K$5)</f>
        <v>#NAME?</v>
      </c>
      <c r="M100" s="144" t="e">
        <f ca="1">FACTURA(ROW(), COLUMN(),Datos!L$9,Datos!L$10,Tarifas!$C102,Datos!L$11,Tarifas!$D102,Datos!L$12,Tarifas!$E102,Datos!L$13,Tarifas!$F102,Datos!L$14,Tarifas!$G102,Tarifas!$L102,Datos!L$17,Datos!L$18,Datos!L$20,Datos!L$21,Datos!L$23,Datos!L$24,Datos!L$26,Datos!L$29,Datos!L$32,Tarifas!$H102,Tarifas!$I102,Tarifas!$J102,Datos!L$16,Tarifas!$K102,Datos!$B$4,Datos!$B$1,Datos!$B$2,Datos!$B$5,Tarifas!$M102,Tarifas!$N102,Tarifas!$O102,Tarifas!$P102,Tarifas!$Q102,Datos!$B$3,Datos!L$5)</f>
        <v>#NAME?</v>
      </c>
      <c r="N100" s="144" t="e">
        <f ca="1">FACTURA(ROW(), COLUMN(),Datos!M$9,Datos!M$10,Tarifas!$C102,Datos!M$11,Tarifas!$D102,Datos!M$12,Tarifas!$E102,Datos!M$13,Tarifas!$F102,Datos!M$14,Tarifas!$G102,Tarifas!$L102,Datos!M$17,Datos!M$18,Datos!M$20,Datos!M$21,Datos!M$23,Datos!M$24,Datos!M$26,Datos!M$29,Datos!M$32,Tarifas!$H102,Tarifas!$I102,Tarifas!$J102,Datos!M$16,Tarifas!$K102,Datos!$B$4,Datos!$B$1,Datos!$B$2,Datos!$B$5,Tarifas!$M102,Tarifas!$N102,Tarifas!$O102,Tarifas!$P102,Tarifas!$Q102,Datos!$B$3,Datos!M$5)</f>
        <v>#NAME?</v>
      </c>
      <c r="O100" s="144" t="e">
        <f ca="1">FACTURA(ROW(), COLUMN(),Datos!N$9,Datos!N$10,Tarifas!$C102,Datos!N$11,Tarifas!$D102,Datos!N$12,Tarifas!$E102,Datos!N$13,Tarifas!$F102,Datos!N$14,Tarifas!$G102,Tarifas!$L102,Datos!N$17,Datos!N$18,Datos!N$20,Datos!N$21,Datos!N$23,Datos!N$24,Datos!N$26,Datos!N$29,Datos!N$32,Tarifas!$H102,Tarifas!$I102,Tarifas!$J102,Datos!N$16,Tarifas!$K102,Datos!$B$4,Datos!$B$1,Datos!$B$2,Datos!$B$5,Tarifas!$M102,Tarifas!$N102,Tarifas!$O102,Tarifas!$P102,Tarifas!$Q102,Datos!$B$3,Datos!N$5)</f>
        <v>#NAME?</v>
      </c>
      <c r="P100" s="144" t="e">
        <f ca="1">FACTURA(ROW(), COLUMN(),Datos!O$9,Datos!O$10,Tarifas!$C102,Datos!O$11,Tarifas!$D102,Datos!O$12,Tarifas!$E102,Datos!O$13,Tarifas!$F102,Datos!O$14,Tarifas!$G102,Tarifas!$L102,Datos!O$17,Datos!O$18,Datos!O$20,Datos!O$21,Datos!O$23,Datos!O$24,Datos!O$26,Datos!O$29,Datos!O$32,Tarifas!$H102,Tarifas!$I102,Tarifas!$J102,Datos!O$16,Tarifas!$K102,Datos!$B$4,Datos!$B$1,Datos!$B$2,Datos!$B$5,Tarifas!$M102,Tarifas!$N102,Tarifas!$O102,Tarifas!$P102,Tarifas!$Q102,Datos!$B$3,Datos!O$5)</f>
        <v>#NAME?</v>
      </c>
      <c r="Q100" s="88" t="str">
        <f>IF(Tarifas!R102="Sí","Sí","")</f>
        <v>Sí</v>
      </c>
    </row>
    <row r="101" spans="1:17">
      <c r="A101" s="154" t="str">
        <f>IF(Tarifas!A103="","",Tarifas!A103)</f>
        <v>Bassols Energía</v>
      </c>
      <c r="B101" s="154" t="str">
        <f>IF(Tarifas!B103="","",Tarifas!B103)</f>
        <v>Precio coste + BNA Diciembre 2023</v>
      </c>
      <c r="C101" s="197" t="e">
        <f t="shared" ca="1" si="1"/>
        <v>#NAME?</v>
      </c>
      <c r="D101" s="198" t="s">
        <v>639</v>
      </c>
      <c r="E101" s="144" t="e">
        <f ca="1">FACTURA(ROW(), COLUMN(),Datos!D$9,Datos!D$10,Tarifas!$C103,Datos!D$11,Tarifas!$D103,Datos!D$12,Tarifas!$E103,Datos!D$13,Tarifas!$F103,Datos!D$14,Tarifas!$G103,Tarifas!$L103,Datos!D$17,Datos!D$18,Datos!D$20,Datos!D$21,Datos!D$23,Datos!D$24,Datos!D$26,Datos!D$29,Datos!D$32,Tarifas!$H103,Tarifas!$I103,Tarifas!$J103,Datos!D$16,Tarifas!$K103,Datos!$B$4,Datos!$B$1,Datos!$B$2,Datos!$B$5,Tarifas!$M103,Tarifas!$N103,Tarifas!$O103,Tarifas!$P103,Tarifas!$Q103,Datos!$B$3,Datos!D$5)</f>
        <v>#NAME?</v>
      </c>
      <c r="F101" s="144" t="e">
        <f ca="1">FACTURA(ROW(), COLUMN(),Datos!E$9,Datos!E$10,Tarifas!$C103,Datos!E$11,Tarifas!$D103,Datos!E$12,Tarifas!$E103,Datos!E$13,Tarifas!$F103,Datos!E$14,Tarifas!$G103,Tarifas!$L103,Datos!E$17,Datos!E$18,Datos!E$20,Datos!E$21,Datos!E$23,Datos!E$24,Datos!E$26,Datos!E$29,Datos!E$32,Tarifas!$H103,Tarifas!$I103,Tarifas!$J103,Datos!E$16,Tarifas!$K103,Datos!$B$4,Datos!$B$1,Datos!$B$2,Datos!$B$5,Tarifas!$M103,Tarifas!$N103,Tarifas!$O103,Tarifas!$P103,Tarifas!$Q103,Datos!$B$3,Datos!E$5)</f>
        <v>#NAME?</v>
      </c>
      <c r="G101" s="144" t="e">
        <f ca="1">FACTURA(ROW(), COLUMN(),Datos!F$9,Datos!F$10,Tarifas!$C103,Datos!F$11,Tarifas!$D103,Datos!F$12,Tarifas!$E103,Datos!F$13,Tarifas!$F103,Datos!F$14,Tarifas!$G103,Tarifas!$L103,Datos!F$17,Datos!F$18,Datos!F$20,Datos!F$21,Datos!F$23,Datos!F$24,Datos!F$26,Datos!F$29,Datos!F$32,Tarifas!$H103,Tarifas!$I103,Tarifas!$J103,Datos!F$16,Tarifas!$K103,Datos!$B$4,Datos!$B$1,Datos!$B$2,Datos!$B$5,Tarifas!$M103,Tarifas!$N103,Tarifas!$O103,Tarifas!$P103,Tarifas!$Q103,Datos!$B$3,Datos!F$5)</f>
        <v>#NAME?</v>
      </c>
      <c r="H101" s="144" t="e">
        <f ca="1">FACTURA(ROW(), COLUMN(),Datos!G$9,Datos!G$10,Tarifas!$C103,Datos!G$11,Tarifas!$D103,Datos!G$12,Tarifas!$E103,Datos!G$13,Tarifas!$F103,Datos!G$14,Tarifas!$G103,Tarifas!$L103,Datos!G$17,Datos!G$18,Datos!G$20,Datos!G$21,Datos!G$23,Datos!G$24,Datos!G$26,Datos!G$29,Datos!G$32,Tarifas!$H103,Tarifas!$I103,Tarifas!$J103,Datos!G$16,Tarifas!$K103,Datos!$B$4,Datos!$B$1,Datos!$B$2,Datos!$B$5,Tarifas!$M103,Tarifas!$N103,Tarifas!$O103,Tarifas!$P103,Tarifas!$Q103,Datos!$B$3,Datos!G$5)</f>
        <v>#NAME?</v>
      </c>
      <c r="I101" s="144" t="e">
        <f ca="1">FACTURA(ROW(), COLUMN(),Datos!H$9,Datos!H$10,Tarifas!$C103,Datos!H$11,Tarifas!$D103,Datos!H$12,Tarifas!$E103,Datos!H$13,Tarifas!$F103,Datos!H$14,Tarifas!$G103,Tarifas!$L103,Datos!H$17,Datos!H$18,Datos!H$20,Datos!H$21,Datos!H$23,Datos!H$24,Datos!H$26,Datos!H$29,Datos!H$32,Tarifas!$H103,Tarifas!$I103,Tarifas!$J103,Datos!H$16,Tarifas!$K103,Datos!$B$4,Datos!$B$1,Datos!$B$2,Datos!$B$5,Tarifas!$M103,Tarifas!$N103,Tarifas!$O103,Tarifas!$P103,Tarifas!$Q103,Datos!$B$3,Datos!H$5)</f>
        <v>#NAME?</v>
      </c>
      <c r="J101" s="144" t="e">
        <f ca="1">FACTURA(ROW(), COLUMN(),Datos!I$9,Datos!I$10,Tarifas!$C103,Datos!I$11,Tarifas!$D103,Datos!I$12,Tarifas!$E103,Datos!I$13,Tarifas!$F103,Datos!I$14,Tarifas!$G103,Tarifas!$L103,Datos!I$17,Datos!I$18,Datos!I$20,Datos!I$21,Datos!I$23,Datos!I$24,Datos!I$26,Datos!I$29,Datos!I$32,Tarifas!$H103,Tarifas!$I103,Tarifas!$J103,Datos!I$16,Tarifas!$K103,Datos!$B$4,Datos!$B$1,Datos!$B$2,Datos!$B$5,Tarifas!$M103,Tarifas!$N103,Tarifas!$O103,Tarifas!$P103,Tarifas!$Q103,Datos!$B$3,Datos!I$5)</f>
        <v>#NAME?</v>
      </c>
      <c r="K101" s="144" t="e">
        <f ca="1">FACTURA(ROW(), COLUMN(),Datos!J$9,Datos!J$10,Tarifas!$C103,Datos!J$11,Tarifas!$D103,Datos!J$12,Tarifas!$E103,Datos!J$13,Tarifas!$F103,Datos!J$14,Tarifas!$G103,Tarifas!$L103,Datos!J$17,Datos!J$18,Datos!J$20,Datos!J$21,Datos!J$23,Datos!J$24,Datos!J$26,Datos!J$29,Datos!J$32,Tarifas!$H103,Tarifas!$I103,Tarifas!$J103,Datos!J$16,Tarifas!$K103,Datos!$B$4,Datos!$B$1,Datos!$B$2,Datos!$B$5,Tarifas!$M103,Tarifas!$N103,Tarifas!$O103,Tarifas!$P103,Tarifas!$Q103,Datos!$B$3,Datos!J$5)</f>
        <v>#NAME?</v>
      </c>
      <c r="L101" s="144" t="e">
        <f ca="1">FACTURA(ROW(), COLUMN(),Datos!K$9,Datos!K$10,Tarifas!$C103,Datos!K$11,Tarifas!$D103,Datos!K$12,Tarifas!$E103,Datos!K$13,Tarifas!$F103,Datos!K$14,Tarifas!$G103,Tarifas!$L103,Datos!K$17,Datos!K$18,Datos!K$20,Datos!K$21,Datos!K$23,Datos!K$24,Datos!K$26,Datos!K$29,Datos!K$32,Tarifas!$H103,Tarifas!$I103,Tarifas!$J103,Datos!K$16,Tarifas!$K103,Datos!$B$4,Datos!$B$1,Datos!$B$2,Datos!$B$5,Tarifas!$M103,Tarifas!$N103,Tarifas!$O103,Tarifas!$P103,Tarifas!$Q103,Datos!$B$3,Datos!K$5)</f>
        <v>#NAME?</v>
      </c>
      <c r="M101" s="144" t="e">
        <f ca="1">FACTURA(ROW(), COLUMN(),Datos!L$9,Datos!L$10,Tarifas!$C103,Datos!L$11,Tarifas!$D103,Datos!L$12,Tarifas!$E103,Datos!L$13,Tarifas!$F103,Datos!L$14,Tarifas!$G103,Tarifas!$L103,Datos!L$17,Datos!L$18,Datos!L$20,Datos!L$21,Datos!L$23,Datos!L$24,Datos!L$26,Datos!L$29,Datos!L$32,Tarifas!$H103,Tarifas!$I103,Tarifas!$J103,Datos!L$16,Tarifas!$K103,Datos!$B$4,Datos!$B$1,Datos!$B$2,Datos!$B$5,Tarifas!$M103,Tarifas!$N103,Tarifas!$O103,Tarifas!$P103,Tarifas!$Q103,Datos!$B$3,Datos!L$5)</f>
        <v>#NAME?</v>
      </c>
      <c r="N101" s="144" t="e">
        <f ca="1">FACTURA(ROW(), COLUMN(),Datos!M$9,Datos!M$10,Tarifas!$C103,Datos!M$11,Tarifas!$D103,Datos!M$12,Tarifas!$E103,Datos!M$13,Tarifas!$F103,Datos!M$14,Tarifas!$G103,Tarifas!$L103,Datos!M$17,Datos!M$18,Datos!M$20,Datos!M$21,Datos!M$23,Datos!M$24,Datos!M$26,Datos!M$29,Datos!M$32,Tarifas!$H103,Tarifas!$I103,Tarifas!$J103,Datos!M$16,Tarifas!$K103,Datos!$B$4,Datos!$B$1,Datos!$B$2,Datos!$B$5,Tarifas!$M103,Tarifas!$N103,Tarifas!$O103,Tarifas!$P103,Tarifas!$Q103,Datos!$B$3,Datos!M$5)</f>
        <v>#NAME?</v>
      </c>
      <c r="O101" s="144" t="e">
        <f ca="1">FACTURA(ROW(), COLUMN(),Datos!N$9,Datos!N$10,Tarifas!$C103,Datos!N$11,Tarifas!$D103,Datos!N$12,Tarifas!$E103,Datos!N$13,Tarifas!$F103,Datos!N$14,Tarifas!$G103,Tarifas!$L103,Datos!N$17,Datos!N$18,Datos!N$20,Datos!N$21,Datos!N$23,Datos!N$24,Datos!N$26,Datos!N$29,Datos!N$32,Tarifas!$H103,Tarifas!$I103,Tarifas!$J103,Datos!N$16,Tarifas!$K103,Datos!$B$4,Datos!$B$1,Datos!$B$2,Datos!$B$5,Tarifas!$M103,Tarifas!$N103,Tarifas!$O103,Tarifas!$P103,Tarifas!$Q103,Datos!$B$3,Datos!N$5)</f>
        <v>#NAME?</v>
      </c>
      <c r="P101" s="144" t="e">
        <f ca="1">FACTURA(ROW(), COLUMN(),Datos!O$9,Datos!O$10,Tarifas!$C103,Datos!O$11,Tarifas!$D103,Datos!O$12,Tarifas!$E103,Datos!O$13,Tarifas!$F103,Datos!O$14,Tarifas!$G103,Tarifas!$L103,Datos!O$17,Datos!O$18,Datos!O$20,Datos!O$21,Datos!O$23,Datos!O$24,Datos!O$26,Datos!O$29,Datos!O$32,Tarifas!$H103,Tarifas!$I103,Tarifas!$J103,Datos!O$16,Tarifas!$K103,Datos!$B$4,Datos!$B$1,Datos!$B$2,Datos!$B$5,Tarifas!$M103,Tarifas!$N103,Tarifas!$O103,Tarifas!$P103,Tarifas!$Q103,Datos!$B$3,Datos!O$5)</f>
        <v>#NAME?</v>
      </c>
      <c r="Q101" s="88" t="str">
        <f>IF(Tarifas!R103="Sí","Sí","")</f>
        <v>Sí</v>
      </c>
    </row>
    <row r="102" spans="1:17">
      <c r="A102" s="154" t="str">
        <f>IF(Tarifas!A104="","",Tarifas!A104)</f>
        <v>Bonpreu</v>
      </c>
      <c r="B102" s="154" t="str">
        <f>IF(Tarifas!B104="","",Tarifas!B104)</f>
        <v>Plan Dinámico Diciembre de 2023</v>
      </c>
      <c r="C102" s="197" t="e">
        <f t="shared" ca="1" si="1"/>
        <v>#NAME?</v>
      </c>
      <c r="D102" s="198" t="s">
        <v>639</v>
      </c>
      <c r="E102" s="144" t="e">
        <f ca="1">FACTURA(ROW(), COLUMN(),Datos!D$9,Datos!D$10,Tarifas!$C104,Datos!D$11,Tarifas!$D104,Datos!D$12,Tarifas!$E104,Datos!D$13,Tarifas!$F104,Datos!D$14,Tarifas!$G104,Tarifas!$L104,Datos!D$17,Datos!D$18,Datos!D$20,Datos!D$21,Datos!D$23,Datos!D$24,Datos!D$26,Datos!D$29,Datos!D$32,Tarifas!$H104,Tarifas!$I104,Tarifas!$J104,Datos!D$16,Tarifas!$K104,Datos!$B$4,Datos!$B$1,Datos!$B$2,Datos!$B$5,Tarifas!$M104,Tarifas!$N104,Tarifas!$O104,Tarifas!$P104,Tarifas!$Q104,Datos!$B$3,Datos!D$5)</f>
        <v>#NAME?</v>
      </c>
      <c r="F102" s="144" t="e">
        <f ca="1">FACTURA(ROW(), COLUMN(),Datos!E$9,Datos!E$10,Tarifas!$C104,Datos!E$11,Tarifas!$D104,Datos!E$12,Tarifas!$E104,Datos!E$13,Tarifas!$F104,Datos!E$14,Tarifas!$G104,Tarifas!$L104,Datos!E$17,Datos!E$18,Datos!E$20,Datos!E$21,Datos!E$23,Datos!E$24,Datos!E$26,Datos!E$29,Datos!E$32,Tarifas!$H104,Tarifas!$I104,Tarifas!$J104,Datos!E$16,Tarifas!$K104,Datos!$B$4,Datos!$B$1,Datos!$B$2,Datos!$B$5,Tarifas!$M104,Tarifas!$N104,Tarifas!$O104,Tarifas!$P104,Tarifas!$Q104,Datos!$B$3,Datos!E$5)</f>
        <v>#NAME?</v>
      </c>
      <c r="G102" s="144" t="e">
        <f ca="1">FACTURA(ROW(), COLUMN(),Datos!F$9,Datos!F$10,Tarifas!$C104,Datos!F$11,Tarifas!$D104,Datos!F$12,Tarifas!$E104,Datos!F$13,Tarifas!$F104,Datos!F$14,Tarifas!$G104,Tarifas!$L104,Datos!F$17,Datos!F$18,Datos!F$20,Datos!F$21,Datos!F$23,Datos!F$24,Datos!F$26,Datos!F$29,Datos!F$32,Tarifas!$H104,Tarifas!$I104,Tarifas!$J104,Datos!F$16,Tarifas!$K104,Datos!$B$4,Datos!$B$1,Datos!$B$2,Datos!$B$5,Tarifas!$M104,Tarifas!$N104,Tarifas!$O104,Tarifas!$P104,Tarifas!$Q104,Datos!$B$3,Datos!F$5)</f>
        <v>#NAME?</v>
      </c>
      <c r="H102" s="144" t="e">
        <f ca="1">FACTURA(ROW(), COLUMN(),Datos!G$9,Datos!G$10,Tarifas!$C104,Datos!G$11,Tarifas!$D104,Datos!G$12,Tarifas!$E104,Datos!G$13,Tarifas!$F104,Datos!G$14,Tarifas!$G104,Tarifas!$L104,Datos!G$17,Datos!G$18,Datos!G$20,Datos!G$21,Datos!G$23,Datos!G$24,Datos!G$26,Datos!G$29,Datos!G$32,Tarifas!$H104,Tarifas!$I104,Tarifas!$J104,Datos!G$16,Tarifas!$K104,Datos!$B$4,Datos!$B$1,Datos!$B$2,Datos!$B$5,Tarifas!$M104,Tarifas!$N104,Tarifas!$O104,Tarifas!$P104,Tarifas!$Q104,Datos!$B$3,Datos!G$5)</f>
        <v>#NAME?</v>
      </c>
      <c r="I102" s="144" t="e">
        <f ca="1">FACTURA(ROW(), COLUMN(),Datos!H$9,Datos!H$10,Tarifas!$C104,Datos!H$11,Tarifas!$D104,Datos!H$12,Tarifas!$E104,Datos!H$13,Tarifas!$F104,Datos!H$14,Tarifas!$G104,Tarifas!$L104,Datos!H$17,Datos!H$18,Datos!H$20,Datos!H$21,Datos!H$23,Datos!H$24,Datos!H$26,Datos!H$29,Datos!H$32,Tarifas!$H104,Tarifas!$I104,Tarifas!$J104,Datos!H$16,Tarifas!$K104,Datos!$B$4,Datos!$B$1,Datos!$B$2,Datos!$B$5,Tarifas!$M104,Tarifas!$N104,Tarifas!$O104,Tarifas!$P104,Tarifas!$Q104,Datos!$B$3,Datos!H$5)</f>
        <v>#NAME?</v>
      </c>
      <c r="J102" s="144" t="e">
        <f ca="1">FACTURA(ROW(), COLUMN(),Datos!I$9,Datos!I$10,Tarifas!$C104,Datos!I$11,Tarifas!$D104,Datos!I$12,Tarifas!$E104,Datos!I$13,Tarifas!$F104,Datos!I$14,Tarifas!$G104,Tarifas!$L104,Datos!I$17,Datos!I$18,Datos!I$20,Datos!I$21,Datos!I$23,Datos!I$24,Datos!I$26,Datos!I$29,Datos!I$32,Tarifas!$H104,Tarifas!$I104,Tarifas!$J104,Datos!I$16,Tarifas!$K104,Datos!$B$4,Datos!$B$1,Datos!$B$2,Datos!$B$5,Tarifas!$M104,Tarifas!$N104,Tarifas!$O104,Tarifas!$P104,Tarifas!$Q104,Datos!$B$3,Datos!I$5)</f>
        <v>#NAME?</v>
      </c>
      <c r="K102" s="144" t="e">
        <f ca="1">FACTURA(ROW(), COLUMN(),Datos!J$9,Datos!J$10,Tarifas!$C104,Datos!J$11,Tarifas!$D104,Datos!J$12,Tarifas!$E104,Datos!J$13,Tarifas!$F104,Datos!J$14,Tarifas!$G104,Tarifas!$L104,Datos!J$17,Datos!J$18,Datos!J$20,Datos!J$21,Datos!J$23,Datos!J$24,Datos!J$26,Datos!J$29,Datos!J$32,Tarifas!$H104,Tarifas!$I104,Tarifas!$J104,Datos!J$16,Tarifas!$K104,Datos!$B$4,Datos!$B$1,Datos!$B$2,Datos!$B$5,Tarifas!$M104,Tarifas!$N104,Tarifas!$O104,Tarifas!$P104,Tarifas!$Q104,Datos!$B$3,Datos!J$5)</f>
        <v>#NAME?</v>
      </c>
      <c r="L102" s="144" t="e">
        <f ca="1">FACTURA(ROW(), COLUMN(),Datos!K$9,Datos!K$10,Tarifas!$C104,Datos!K$11,Tarifas!$D104,Datos!K$12,Tarifas!$E104,Datos!K$13,Tarifas!$F104,Datos!K$14,Tarifas!$G104,Tarifas!$L104,Datos!K$17,Datos!K$18,Datos!K$20,Datos!K$21,Datos!K$23,Datos!K$24,Datos!K$26,Datos!K$29,Datos!K$32,Tarifas!$H104,Tarifas!$I104,Tarifas!$J104,Datos!K$16,Tarifas!$K104,Datos!$B$4,Datos!$B$1,Datos!$B$2,Datos!$B$5,Tarifas!$M104,Tarifas!$N104,Tarifas!$O104,Tarifas!$P104,Tarifas!$Q104,Datos!$B$3,Datos!K$5)</f>
        <v>#NAME?</v>
      </c>
      <c r="M102" s="144" t="e">
        <f ca="1">FACTURA(ROW(), COLUMN(),Datos!L$9,Datos!L$10,Tarifas!$C104,Datos!L$11,Tarifas!$D104,Datos!L$12,Tarifas!$E104,Datos!L$13,Tarifas!$F104,Datos!L$14,Tarifas!$G104,Tarifas!$L104,Datos!L$17,Datos!L$18,Datos!L$20,Datos!L$21,Datos!L$23,Datos!L$24,Datos!L$26,Datos!L$29,Datos!L$32,Tarifas!$H104,Tarifas!$I104,Tarifas!$J104,Datos!L$16,Tarifas!$K104,Datos!$B$4,Datos!$B$1,Datos!$B$2,Datos!$B$5,Tarifas!$M104,Tarifas!$N104,Tarifas!$O104,Tarifas!$P104,Tarifas!$Q104,Datos!$B$3,Datos!L$5)</f>
        <v>#NAME?</v>
      </c>
      <c r="N102" s="144" t="e">
        <f ca="1">FACTURA(ROW(), COLUMN(),Datos!M$9,Datos!M$10,Tarifas!$C104,Datos!M$11,Tarifas!$D104,Datos!M$12,Tarifas!$E104,Datos!M$13,Tarifas!$F104,Datos!M$14,Tarifas!$G104,Tarifas!$L104,Datos!M$17,Datos!M$18,Datos!M$20,Datos!M$21,Datos!M$23,Datos!M$24,Datos!M$26,Datos!M$29,Datos!M$32,Tarifas!$H104,Tarifas!$I104,Tarifas!$J104,Datos!M$16,Tarifas!$K104,Datos!$B$4,Datos!$B$1,Datos!$B$2,Datos!$B$5,Tarifas!$M104,Tarifas!$N104,Tarifas!$O104,Tarifas!$P104,Tarifas!$Q104,Datos!$B$3,Datos!M$5)</f>
        <v>#NAME?</v>
      </c>
      <c r="O102" s="144" t="e">
        <f ca="1">FACTURA(ROW(), COLUMN(),Datos!N$9,Datos!N$10,Tarifas!$C104,Datos!N$11,Tarifas!$D104,Datos!N$12,Tarifas!$E104,Datos!N$13,Tarifas!$F104,Datos!N$14,Tarifas!$G104,Tarifas!$L104,Datos!N$17,Datos!N$18,Datos!N$20,Datos!N$21,Datos!N$23,Datos!N$24,Datos!N$26,Datos!N$29,Datos!N$32,Tarifas!$H104,Tarifas!$I104,Tarifas!$J104,Datos!N$16,Tarifas!$K104,Datos!$B$4,Datos!$B$1,Datos!$B$2,Datos!$B$5,Tarifas!$M104,Tarifas!$N104,Tarifas!$O104,Tarifas!$P104,Tarifas!$Q104,Datos!$B$3,Datos!N$5)</f>
        <v>#NAME?</v>
      </c>
      <c r="P102" s="144" t="e">
        <f ca="1">FACTURA(ROW(), COLUMN(),Datos!O$9,Datos!O$10,Tarifas!$C104,Datos!O$11,Tarifas!$D104,Datos!O$12,Tarifas!$E104,Datos!O$13,Tarifas!$F104,Datos!O$14,Tarifas!$G104,Tarifas!$L104,Datos!O$17,Datos!O$18,Datos!O$20,Datos!O$21,Datos!O$23,Datos!O$24,Datos!O$26,Datos!O$29,Datos!O$32,Tarifas!$H104,Tarifas!$I104,Tarifas!$J104,Datos!O$16,Tarifas!$K104,Datos!$B$4,Datos!$B$1,Datos!$B$2,Datos!$B$5,Tarifas!$M104,Tarifas!$N104,Tarifas!$O104,Tarifas!$P104,Tarifas!$Q104,Datos!$B$3,Datos!O$5)</f>
        <v>#NAME?</v>
      </c>
      <c r="Q102" s="88" t="str">
        <f>IF(Tarifas!R104="Sí","Sí","")</f>
        <v>Sí</v>
      </c>
    </row>
    <row r="103" spans="1:17">
      <c r="A103" s="154" t="str">
        <f>IF(Tarifas!A105="","",Tarifas!A105)</f>
        <v>clarityEnergy</v>
      </c>
      <c r="B103" s="154" t="str">
        <f>IF(Tarifas!B105="","",Tarifas!B105)</f>
        <v>TARIFA ÓPTIMA Indexada Dic. 2023</v>
      </c>
      <c r="C103" s="197" t="e">
        <f t="shared" ca="1" si="1"/>
        <v>#NAME?</v>
      </c>
      <c r="D103" s="198" t="s">
        <v>639</v>
      </c>
      <c r="E103" s="144" t="e">
        <f ca="1">FACTURA(ROW(), COLUMN(),Datos!D$9,Datos!D$10,Tarifas!$C105,Datos!D$11,Tarifas!$D105,Datos!D$12,Tarifas!$E105,Datos!D$13,Tarifas!$F105,Datos!D$14,Tarifas!$G105,Tarifas!$L105,Datos!D$17,Datos!D$18,Datos!D$20,Datos!D$21,Datos!D$23,Datos!D$24,Datos!D$26,Datos!D$29,Datos!D$32,Tarifas!$H105,Tarifas!$I105,Tarifas!$J105,Datos!D$16,Tarifas!$K105,Datos!$B$4,Datos!$B$1,Datos!$B$2,Datos!$B$5,Tarifas!$M105,Tarifas!$N105,Tarifas!$O105,Tarifas!$P105,Tarifas!$Q105,Datos!$B$3,Datos!D$5)</f>
        <v>#NAME?</v>
      </c>
      <c r="F103" s="144" t="e">
        <f ca="1">FACTURA(ROW(), COLUMN(),Datos!E$9,Datos!E$10,Tarifas!$C105,Datos!E$11,Tarifas!$D105,Datos!E$12,Tarifas!$E105,Datos!E$13,Tarifas!$F105,Datos!E$14,Tarifas!$G105,Tarifas!$L105,Datos!E$17,Datos!E$18,Datos!E$20,Datos!E$21,Datos!E$23,Datos!E$24,Datos!E$26,Datos!E$29,Datos!E$32,Tarifas!$H105,Tarifas!$I105,Tarifas!$J105,Datos!E$16,Tarifas!$K105,Datos!$B$4,Datos!$B$1,Datos!$B$2,Datos!$B$5,Tarifas!$M105,Tarifas!$N105,Tarifas!$O105,Tarifas!$P105,Tarifas!$Q105,Datos!$B$3,Datos!E$5)</f>
        <v>#NAME?</v>
      </c>
      <c r="G103" s="144" t="e">
        <f ca="1">FACTURA(ROW(), COLUMN(),Datos!F$9,Datos!F$10,Tarifas!$C105,Datos!F$11,Tarifas!$D105,Datos!F$12,Tarifas!$E105,Datos!F$13,Tarifas!$F105,Datos!F$14,Tarifas!$G105,Tarifas!$L105,Datos!F$17,Datos!F$18,Datos!F$20,Datos!F$21,Datos!F$23,Datos!F$24,Datos!F$26,Datos!F$29,Datos!F$32,Tarifas!$H105,Tarifas!$I105,Tarifas!$J105,Datos!F$16,Tarifas!$K105,Datos!$B$4,Datos!$B$1,Datos!$B$2,Datos!$B$5,Tarifas!$M105,Tarifas!$N105,Tarifas!$O105,Tarifas!$P105,Tarifas!$Q105,Datos!$B$3,Datos!F$5)</f>
        <v>#NAME?</v>
      </c>
      <c r="H103" s="144" t="e">
        <f ca="1">FACTURA(ROW(), COLUMN(),Datos!G$9,Datos!G$10,Tarifas!$C105,Datos!G$11,Tarifas!$D105,Datos!G$12,Tarifas!$E105,Datos!G$13,Tarifas!$F105,Datos!G$14,Tarifas!$G105,Tarifas!$L105,Datos!G$17,Datos!G$18,Datos!G$20,Datos!G$21,Datos!G$23,Datos!G$24,Datos!G$26,Datos!G$29,Datos!G$32,Tarifas!$H105,Tarifas!$I105,Tarifas!$J105,Datos!G$16,Tarifas!$K105,Datos!$B$4,Datos!$B$1,Datos!$B$2,Datos!$B$5,Tarifas!$M105,Tarifas!$N105,Tarifas!$O105,Tarifas!$P105,Tarifas!$Q105,Datos!$B$3,Datos!G$5)</f>
        <v>#NAME?</v>
      </c>
      <c r="I103" s="144" t="e">
        <f ca="1">FACTURA(ROW(), COLUMN(),Datos!H$9,Datos!H$10,Tarifas!$C105,Datos!H$11,Tarifas!$D105,Datos!H$12,Tarifas!$E105,Datos!H$13,Tarifas!$F105,Datos!H$14,Tarifas!$G105,Tarifas!$L105,Datos!H$17,Datos!H$18,Datos!H$20,Datos!H$21,Datos!H$23,Datos!H$24,Datos!H$26,Datos!H$29,Datos!H$32,Tarifas!$H105,Tarifas!$I105,Tarifas!$J105,Datos!H$16,Tarifas!$K105,Datos!$B$4,Datos!$B$1,Datos!$B$2,Datos!$B$5,Tarifas!$M105,Tarifas!$N105,Tarifas!$O105,Tarifas!$P105,Tarifas!$Q105,Datos!$B$3,Datos!H$5)</f>
        <v>#NAME?</v>
      </c>
      <c r="J103" s="144" t="e">
        <f ca="1">FACTURA(ROW(), COLUMN(),Datos!I$9,Datos!I$10,Tarifas!$C105,Datos!I$11,Tarifas!$D105,Datos!I$12,Tarifas!$E105,Datos!I$13,Tarifas!$F105,Datos!I$14,Tarifas!$G105,Tarifas!$L105,Datos!I$17,Datos!I$18,Datos!I$20,Datos!I$21,Datos!I$23,Datos!I$24,Datos!I$26,Datos!I$29,Datos!I$32,Tarifas!$H105,Tarifas!$I105,Tarifas!$J105,Datos!I$16,Tarifas!$K105,Datos!$B$4,Datos!$B$1,Datos!$B$2,Datos!$B$5,Tarifas!$M105,Tarifas!$N105,Tarifas!$O105,Tarifas!$P105,Tarifas!$Q105,Datos!$B$3,Datos!I$5)</f>
        <v>#NAME?</v>
      </c>
      <c r="K103" s="144" t="e">
        <f ca="1">FACTURA(ROW(), COLUMN(),Datos!J$9,Datos!J$10,Tarifas!$C105,Datos!J$11,Tarifas!$D105,Datos!J$12,Tarifas!$E105,Datos!J$13,Tarifas!$F105,Datos!J$14,Tarifas!$G105,Tarifas!$L105,Datos!J$17,Datos!J$18,Datos!J$20,Datos!J$21,Datos!J$23,Datos!J$24,Datos!J$26,Datos!J$29,Datos!J$32,Tarifas!$H105,Tarifas!$I105,Tarifas!$J105,Datos!J$16,Tarifas!$K105,Datos!$B$4,Datos!$B$1,Datos!$B$2,Datos!$B$5,Tarifas!$M105,Tarifas!$N105,Tarifas!$O105,Tarifas!$P105,Tarifas!$Q105,Datos!$B$3,Datos!J$5)</f>
        <v>#NAME?</v>
      </c>
      <c r="L103" s="144" t="e">
        <f ca="1">FACTURA(ROW(), COLUMN(),Datos!K$9,Datos!K$10,Tarifas!$C105,Datos!K$11,Tarifas!$D105,Datos!K$12,Tarifas!$E105,Datos!K$13,Tarifas!$F105,Datos!K$14,Tarifas!$G105,Tarifas!$L105,Datos!K$17,Datos!K$18,Datos!K$20,Datos!K$21,Datos!K$23,Datos!K$24,Datos!K$26,Datos!K$29,Datos!K$32,Tarifas!$H105,Tarifas!$I105,Tarifas!$J105,Datos!K$16,Tarifas!$K105,Datos!$B$4,Datos!$B$1,Datos!$B$2,Datos!$B$5,Tarifas!$M105,Tarifas!$N105,Tarifas!$O105,Tarifas!$P105,Tarifas!$Q105,Datos!$B$3,Datos!K$5)</f>
        <v>#NAME?</v>
      </c>
      <c r="M103" s="144" t="e">
        <f ca="1">FACTURA(ROW(), COLUMN(),Datos!L$9,Datos!L$10,Tarifas!$C105,Datos!L$11,Tarifas!$D105,Datos!L$12,Tarifas!$E105,Datos!L$13,Tarifas!$F105,Datos!L$14,Tarifas!$G105,Tarifas!$L105,Datos!L$17,Datos!L$18,Datos!L$20,Datos!L$21,Datos!L$23,Datos!L$24,Datos!L$26,Datos!L$29,Datos!L$32,Tarifas!$H105,Tarifas!$I105,Tarifas!$J105,Datos!L$16,Tarifas!$K105,Datos!$B$4,Datos!$B$1,Datos!$B$2,Datos!$B$5,Tarifas!$M105,Tarifas!$N105,Tarifas!$O105,Tarifas!$P105,Tarifas!$Q105,Datos!$B$3,Datos!L$5)</f>
        <v>#NAME?</v>
      </c>
      <c r="N103" s="144" t="e">
        <f ca="1">FACTURA(ROW(), COLUMN(),Datos!M$9,Datos!M$10,Tarifas!$C105,Datos!M$11,Tarifas!$D105,Datos!M$12,Tarifas!$E105,Datos!M$13,Tarifas!$F105,Datos!M$14,Tarifas!$G105,Tarifas!$L105,Datos!M$17,Datos!M$18,Datos!M$20,Datos!M$21,Datos!M$23,Datos!M$24,Datos!M$26,Datos!M$29,Datos!M$32,Tarifas!$H105,Tarifas!$I105,Tarifas!$J105,Datos!M$16,Tarifas!$K105,Datos!$B$4,Datos!$B$1,Datos!$B$2,Datos!$B$5,Tarifas!$M105,Tarifas!$N105,Tarifas!$O105,Tarifas!$P105,Tarifas!$Q105,Datos!$B$3,Datos!M$5)</f>
        <v>#NAME?</v>
      </c>
      <c r="O103" s="144" t="e">
        <f ca="1">FACTURA(ROW(), COLUMN(),Datos!N$9,Datos!N$10,Tarifas!$C105,Datos!N$11,Tarifas!$D105,Datos!N$12,Tarifas!$E105,Datos!N$13,Tarifas!$F105,Datos!N$14,Tarifas!$G105,Tarifas!$L105,Datos!N$17,Datos!N$18,Datos!N$20,Datos!N$21,Datos!N$23,Datos!N$24,Datos!N$26,Datos!N$29,Datos!N$32,Tarifas!$H105,Tarifas!$I105,Tarifas!$J105,Datos!N$16,Tarifas!$K105,Datos!$B$4,Datos!$B$1,Datos!$B$2,Datos!$B$5,Tarifas!$M105,Tarifas!$N105,Tarifas!$O105,Tarifas!$P105,Tarifas!$Q105,Datos!$B$3,Datos!N$5)</f>
        <v>#NAME?</v>
      </c>
      <c r="P103" s="144" t="e">
        <f ca="1">FACTURA(ROW(), COLUMN(),Datos!O$9,Datos!O$10,Tarifas!$C105,Datos!O$11,Tarifas!$D105,Datos!O$12,Tarifas!$E105,Datos!O$13,Tarifas!$F105,Datos!O$14,Tarifas!$G105,Tarifas!$L105,Datos!O$17,Datos!O$18,Datos!O$20,Datos!O$21,Datos!O$23,Datos!O$24,Datos!O$26,Datos!O$29,Datos!O$32,Tarifas!$H105,Tarifas!$I105,Tarifas!$J105,Datos!O$16,Tarifas!$K105,Datos!$B$4,Datos!$B$1,Datos!$B$2,Datos!$B$5,Tarifas!$M105,Tarifas!$N105,Tarifas!$O105,Tarifas!$P105,Tarifas!$Q105,Datos!$B$3,Datos!O$5)</f>
        <v>#NAME?</v>
      </c>
      <c r="Q103" s="88" t="str">
        <f>IF(Tarifas!R105="Sí","Sí","")</f>
        <v>Sí</v>
      </c>
    </row>
    <row r="104" spans="1:17">
      <c r="A104" s="154" t="str">
        <f>IF(Tarifas!A106="","",Tarifas!A106)</f>
        <v>Esmiluz Energía</v>
      </c>
      <c r="B104" s="154" t="str">
        <f>IF(Tarifas!B106="","",Tarifas!B106)</f>
        <v>SIE (BNA) con Diciembre 2023</v>
      </c>
      <c r="C104" s="197" t="e">
        <f t="shared" ca="1" si="1"/>
        <v>#NAME?</v>
      </c>
      <c r="D104" s="198" t="s">
        <v>639</v>
      </c>
      <c r="E104" s="144" t="e">
        <f ca="1">FACTURA(ROW(), COLUMN(),Datos!D$9,Datos!D$10,Tarifas!$C106,Datos!D$11,Tarifas!$D106,Datos!D$12,Tarifas!$E106,Datos!D$13,Tarifas!$F106,Datos!D$14,Tarifas!$G106,Tarifas!$L106,Datos!D$17,Datos!D$18,Datos!D$20,Datos!D$21,Datos!D$23,Datos!D$24,Datos!D$26,Datos!D$29,Datos!D$32,Tarifas!$H106,Tarifas!$I106,Tarifas!$J106,Datos!D$16,Tarifas!$K106,Datos!$B$4,Datos!$B$1,Datos!$B$2,Datos!$B$5,Tarifas!$M106,Tarifas!$N106,Tarifas!$O106,Tarifas!$P106,Tarifas!$Q106,Datos!$B$3,Datos!D$5)</f>
        <v>#NAME?</v>
      </c>
      <c r="F104" s="144" t="e">
        <f ca="1">FACTURA(ROW(), COLUMN(),Datos!E$9,Datos!E$10,Tarifas!$C106,Datos!E$11,Tarifas!$D106,Datos!E$12,Tarifas!$E106,Datos!E$13,Tarifas!$F106,Datos!E$14,Tarifas!$G106,Tarifas!$L106,Datos!E$17,Datos!E$18,Datos!E$20,Datos!E$21,Datos!E$23,Datos!E$24,Datos!E$26,Datos!E$29,Datos!E$32,Tarifas!$H106,Tarifas!$I106,Tarifas!$J106,Datos!E$16,Tarifas!$K106,Datos!$B$4,Datos!$B$1,Datos!$B$2,Datos!$B$5,Tarifas!$M106,Tarifas!$N106,Tarifas!$O106,Tarifas!$P106,Tarifas!$Q106,Datos!$B$3,Datos!E$5)</f>
        <v>#NAME?</v>
      </c>
      <c r="G104" s="144" t="e">
        <f ca="1">FACTURA(ROW(), COLUMN(),Datos!F$9,Datos!F$10,Tarifas!$C106,Datos!F$11,Tarifas!$D106,Datos!F$12,Tarifas!$E106,Datos!F$13,Tarifas!$F106,Datos!F$14,Tarifas!$G106,Tarifas!$L106,Datos!F$17,Datos!F$18,Datos!F$20,Datos!F$21,Datos!F$23,Datos!F$24,Datos!F$26,Datos!F$29,Datos!F$32,Tarifas!$H106,Tarifas!$I106,Tarifas!$J106,Datos!F$16,Tarifas!$K106,Datos!$B$4,Datos!$B$1,Datos!$B$2,Datos!$B$5,Tarifas!$M106,Tarifas!$N106,Tarifas!$O106,Tarifas!$P106,Tarifas!$Q106,Datos!$B$3,Datos!F$5)</f>
        <v>#NAME?</v>
      </c>
      <c r="H104" s="144" t="e">
        <f ca="1">FACTURA(ROW(), COLUMN(),Datos!G$9,Datos!G$10,Tarifas!$C106,Datos!G$11,Tarifas!$D106,Datos!G$12,Tarifas!$E106,Datos!G$13,Tarifas!$F106,Datos!G$14,Tarifas!$G106,Tarifas!$L106,Datos!G$17,Datos!G$18,Datos!G$20,Datos!G$21,Datos!G$23,Datos!G$24,Datos!G$26,Datos!G$29,Datos!G$32,Tarifas!$H106,Tarifas!$I106,Tarifas!$J106,Datos!G$16,Tarifas!$K106,Datos!$B$4,Datos!$B$1,Datos!$B$2,Datos!$B$5,Tarifas!$M106,Tarifas!$N106,Tarifas!$O106,Tarifas!$P106,Tarifas!$Q106,Datos!$B$3,Datos!G$5)</f>
        <v>#NAME?</v>
      </c>
      <c r="I104" s="144" t="e">
        <f ca="1">FACTURA(ROW(), COLUMN(),Datos!H$9,Datos!H$10,Tarifas!$C106,Datos!H$11,Tarifas!$D106,Datos!H$12,Tarifas!$E106,Datos!H$13,Tarifas!$F106,Datos!H$14,Tarifas!$G106,Tarifas!$L106,Datos!H$17,Datos!H$18,Datos!H$20,Datos!H$21,Datos!H$23,Datos!H$24,Datos!H$26,Datos!H$29,Datos!H$32,Tarifas!$H106,Tarifas!$I106,Tarifas!$J106,Datos!H$16,Tarifas!$K106,Datos!$B$4,Datos!$B$1,Datos!$B$2,Datos!$B$5,Tarifas!$M106,Tarifas!$N106,Tarifas!$O106,Tarifas!$P106,Tarifas!$Q106,Datos!$B$3,Datos!H$5)</f>
        <v>#NAME?</v>
      </c>
      <c r="J104" s="144" t="e">
        <f ca="1">FACTURA(ROW(), COLUMN(),Datos!I$9,Datos!I$10,Tarifas!$C106,Datos!I$11,Tarifas!$D106,Datos!I$12,Tarifas!$E106,Datos!I$13,Tarifas!$F106,Datos!I$14,Tarifas!$G106,Tarifas!$L106,Datos!I$17,Datos!I$18,Datos!I$20,Datos!I$21,Datos!I$23,Datos!I$24,Datos!I$26,Datos!I$29,Datos!I$32,Tarifas!$H106,Tarifas!$I106,Tarifas!$J106,Datos!I$16,Tarifas!$K106,Datos!$B$4,Datos!$B$1,Datos!$B$2,Datos!$B$5,Tarifas!$M106,Tarifas!$N106,Tarifas!$O106,Tarifas!$P106,Tarifas!$Q106,Datos!$B$3,Datos!I$5)</f>
        <v>#NAME?</v>
      </c>
      <c r="K104" s="144" t="e">
        <f ca="1">FACTURA(ROW(), COLUMN(),Datos!J$9,Datos!J$10,Tarifas!$C106,Datos!J$11,Tarifas!$D106,Datos!J$12,Tarifas!$E106,Datos!J$13,Tarifas!$F106,Datos!J$14,Tarifas!$G106,Tarifas!$L106,Datos!J$17,Datos!J$18,Datos!J$20,Datos!J$21,Datos!J$23,Datos!J$24,Datos!J$26,Datos!J$29,Datos!J$32,Tarifas!$H106,Tarifas!$I106,Tarifas!$J106,Datos!J$16,Tarifas!$K106,Datos!$B$4,Datos!$B$1,Datos!$B$2,Datos!$B$5,Tarifas!$M106,Tarifas!$N106,Tarifas!$O106,Tarifas!$P106,Tarifas!$Q106,Datos!$B$3,Datos!J$5)</f>
        <v>#NAME?</v>
      </c>
      <c r="L104" s="144" t="e">
        <f ca="1">FACTURA(ROW(), COLUMN(),Datos!K$9,Datos!K$10,Tarifas!$C106,Datos!K$11,Tarifas!$D106,Datos!K$12,Tarifas!$E106,Datos!K$13,Tarifas!$F106,Datos!K$14,Tarifas!$G106,Tarifas!$L106,Datos!K$17,Datos!K$18,Datos!K$20,Datos!K$21,Datos!K$23,Datos!K$24,Datos!K$26,Datos!K$29,Datos!K$32,Tarifas!$H106,Tarifas!$I106,Tarifas!$J106,Datos!K$16,Tarifas!$K106,Datos!$B$4,Datos!$B$1,Datos!$B$2,Datos!$B$5,Tarifas!$M106,Tarifas!$N106,Tarifas!$O106,Tarifas!$P106,Tarifas!$Q106,Datos!$B$3,Datos!K$5)</f>
        <v>#NAME?</v>
      </c>
      <c r="M104" s="144" t="e">
        <f ca="1">FACTURA(ROW(), COLUMN(),Datos!L$9,Datos!L$10,Tarifas!$C106,Datos!L$11,Tarifas!$D106,Datos!L$12,Tarifas!$E106,Datos!L$13,Tarifas!$F106,Datos!L$14,Tarifas!$G106,Tarifas!$L106,Datos!L$17,Datos!L$18,Datos!L$20,Datos!L$21,Datos!L$23,Datos!L$24,Datos!L$26,Datos!L$29,Datos!L$32,Tarifas!$H106,Tarifas!$I106,Tarifas!$J106,Datos!L$16,Tarifas!$K106,Datos!$B$4,Datos!$B$1,Datos!$B$2,Datos!$B$5,Tarifas!$M106,Tarifas!$N106,Tarifas!$O106,Tarifas!$P106,Tarifas!$Q106,Datos!$B$3,Datos!L$5)</f>
        <v>#NAME?</v>
      </c>
      <c r="N104" s="144" t="e">
        <f ca="1">FACTURA(ROW(), COLUMN(),Datos!M$9,Datos!M$10,Tarifas!$C106,Datos!M$11,Tarifas!$D106,Datos!M$12,Tarifas!$E106,Datos!M$13,Tarifas!$F106,Datos!M$14,Tarifas!$G106,Tarifas!$L106,Datos!M$17,Datos!M$18,Datos!M$20,Datos!M$21,Datos!M$23,Datos!M$24,Datos!M$26,Datos!M$29,Datos!M$32,Tarifas!$H106,Tarifas!$I106,Tarifas!$J106,Datos!M$16,Tarifas!$K106,Datos!$B$4,Datos!$B$1,Datos!$B$2,Datos!$B$5,Tarifas!$M106,Tarifas!$N106,Tarifas!$O106,Tarifas!$P106,Tarifas!$Q106,Datos!$B$3,Datos!M$5)</f>
        <v>#NAME?</v>
      </c>
      <c r="O104" s="144" t="e">
        <f ca="1">FACTURA(ROW(), COLUMN(),Datos!N$9,Datos!N$10,Tarifas!$C106,Datos!N$11,Tarifas!$D106,Datos!N$12,Tarifas!$E106,Datos!N$13,Tarifas!$F106,Datos!N$14,Tarifas!$G106,Tarifas!$L106,Datos!N$17,Datos!N$18,Datos!N$20,Datos!N$21,Datos!N$23,Datos!N$24,Datos!N$26,Datos!N$29,Datos!N$32,Tarifas!$H106,Tarifas!$I106,Tarifas!$J106,Datos!N$16,Tarifas!$K106,Datos!$B$4,Datos!$B$1,Datos!$B$2,Datos!$B$5,Tarifas!$M106,Tarifas!$N106,Tarifas!$O106,Tarifas!$P106,Tarifas!$Q106,Datos!$B$3,Datos!N$5)</f>
        <v>#NAME?</v>
      </c>
      <c r="P104" s="144" t="e">
        <f ca="1">FACTURA(ROW(), COLUMN(),Datos!O$9,Datos!O$10,Tarifas!$C106,Datos!O$11,Tarifas!$D106,Datos!O$12,Tarifas!$E106,Datos!O$13,Tarifas!$F106,Datos!O$14,Tarifas!$G106,Tarifas!$L106,Datos!O$17,Datos!O$18,Datos!O$20,Datos!O$21,Datos!O$23,Datos!O$24,Datos!O$26,Datos!O$29,Datos!O$32,Tarifas!$H106,Tarifas!$I106,Tarifas!$J106,Datos!O$16,Tarifas!$K106,Datos!$B$4,Datos!$B$1,Datos!$B$2,Datos!$B$5,Tarifas!$M106,Tarifas!$N106,Tarifas!$O106,Tarifas!$P106,Tarifas!$Q106,Datos!$B$3,Datos!O$5)</f>
        <v>#NAME?</v>
      </c>
      <c r="Q104" s="88" t="str">
        <f>IF(Tarifas!R106="Sí","Sí","")</f>
        <v>Sí</v>
      </c>
    </row>
    <row r="105" spans="1:17">
      <c r="A105" s="154" t="str">
        <f>IF(Tarifas!A107="","",Tarifas!A107)</f>
        <v>Helios Energía</v>
      </c>
      <c r="B105" s="154" t="str">
        <f>IF(Tarifas!B107="","",Tarifas!B107)</f>
        <v>Indexada + Batería Diciembre de 2023</v>
      </c>
      <c r="C105" s="197" t="e">
        <f t="shared" ca="1" si="1"/>
        <v>#NAME?</v>
      </c>
      <c r="D105" s="198" t="s">
        <v>639</v>
      </c>
      <c r="E105" s="144" t="e">
        <f ca="1">FACTURA(ROW(), COLUMN(),Datos!D$9,Datos!D$10,Tarifas!$C107,Datos!D$11,Tarifas!$D107,Datos!D$12,Tarifas!$E107,Datos!D$13,Tarifas!$F107,Datos!D$14,Tarifas!$G107,Tarifas!$L107,Datos!D$17,Datos!D$18,Datos!D$20,Datos!D$21,Datos!D$23,Datos!D$24,Datos!D$26,Datos!D$29,Datos!D$32,Tarifas!$H107,Tarifas!$I107,Tarifas!$J107,Datos!D$16,Tarifas!$K107,Datos!$B$4,Datos!$B$1,Datos!$B$2,Datos!$B$5,Tarifas!$M107,Tarifas!$N107,Tarifas!$O107,Tarifas!$P107,Tarifas!$Q107,Datos!$B$3,Datos!D$5)</f>
        <v>#NAME?</v>
      </c>
      <c r="F105" s="144" t="e">
        <f ca="1">FACTURA(ROW(), COLUMN(),Datos!E$9,Datos!E$10,Tarifas!$C107,Datos!E$11,Tarifas!$D107,Datos!E$12,Tarifas!$E107,Datos!E$13,Tarifas!$F107,Datos!E$14,Tarifas!$G107,Tarifas!$L107,Datos!E$17,Datos!E$18,Datos!E$20,Datos!E$21,Datos!E$23,Datos!E$24,Datos!E$26,Datos!E$29,Datos!E$32,Tarifas!$H107,Tarifas!$I107,Tarifas!$J107,Datos!E$16,Tarifas!$K107,Datos!$B$4,Datos!$B$1,Datos!$B$2,Datos!$B$5,Tarifas!$M107,Tarifas!$N107,Tarifas!$O107,Tarifas!$P107,Tarifas!$Q107,Datos!$B$3,Datos!E$5)</f>
        <v>#NAME?</v>
      </c>
      <c r="G105" s="144" t="e">
        <f ca="1">FACTURA(ROW(), COLUMN(),Datos!F$9,Datos!F$10,Tarifas!$C107,Datos!F$11,Tarifas!$D107,Datos!F$12,Tarifas!$E107,Datos!F$13,Tarifas!$F107,Datos!F$14,Tarifas!$G107,Tarifas!$L107,Datos!F$17,Datos!F$18,Datos!F$20,Datos!F$21,Datos!F$23,Datos!F$24,Datos!F$26,Datos!F$29,Datos!F$32,Tarifas!$H107,Tarifas!$I107,Tarifas!$J107,Datos!F$16,Tarifas!$K107,Datos!$B$4,Datos!$B$1,Datos!$B$2,Datos!$B$5,Tarifas!$M107,Tarifas!$N107,Tarifas!$O107,Tarifas!$P107,Tarifas!$Q107,Datos!$B$3,Datos!F$5)</f>
        <v>#NAME?</v>
      </c>
      <c r="H105" s="144" t="e">
        <f ca="1">FACTURA(ROW(), COLUMN(),Datos!G$9,Datos!G$10,Tarifas!$C107,Datos!G$11,Tarifas!$D107,Datos!G$12,Tarifas!$E107,Datos!G$13,Tarifas!$F107,Datos!G$14,Tarifas!$G107,Tarifas!$L107,Datos!G$17,Datos!G$18,Datos!G$20,Datos!G$21,Datos!G$23,Datos!G$24,Datos!G$26,Datos!G$29,Datos!G$32,Tarifas!$H107,Tarifas!$I107,Tarifas!$J107,Datos!G$16,Tarifas!$K107,Datos!$B$4,Datos!$B$1,Datos!$B$2,Datos!$B$5,Tarifas!$M107,Tarifas!$N107,Tarifas!$O107,Tarifas!$P107,Tarifas!$Q107,Datos!$B$3,Datos!G$5)</f>
        <v>#NAME?</v>
      </c>
      <c r="I105" s="144" t="e">
        <f ca="1">FACTURA(ROW(), COLUMN(),Datos!H$9,Datos!H$10,Tarifas!$C107,Datos!H$11,Tarifas!$D107,Datos!H$12,Tarifas!$E107,Datos!H$13,Tarifas!$F107,Datos!H$14,Tarifas!$G107,Tarifas!$L107,Datos!H$17,Datos!H$18,Datos!H$20,Datos!H$21,Datos!H$23,Datos!H$24,Datos!H$26,Datos!H$29,Datos!H$32,Tarifas!$H107,Tarifas!$I107,Tarifas!$J107,Datos!H$16,Tarifas!$K107,Datos!$B$4,Datos!$B$1,Datos!$B$2,Datos!$B$5,Tarifas!$M107,Tarifas!$N107,Tarifas!$O107,Tarifas!$P107,Tarifas!$Q107,Datos!$B$3,Datos!H$5)</f>
        <v>#NAME?</v>
      </c>
      <c r="J105" s="144" t="e">
        <f ca="1">FACTURA(ROW(), COLUMN(),Datos!I$9,Datos!I$10,Tarifas!$C107,Datos!I$11,Tarifas!$D107,Datos!I$12,Tarifas!$E107,Datos!I$13,Tarifas!$F107,Datos!I$14,Tarifas!$G107,Tarifas!$L107,Datos!I$17,Datos!I$18,Datos!I$20,Datos!I$21,Datos!I$23,Datos!I$24,Datos!I$26,Datos!I$29,Datos!I$32,Tarifas!$H107,Tarifas!$I107,Tarifas!$J107,Datos!I$16,Tarifas!$K107,Datos!$B$4,Datos!$B$1,Datos!$B$2,Datos!$B$5,Tarifas!$M107,Tarifas!$N107,Tarifas!$O107,Tarifas!$P107,Tarifas!$Q107,Datos!$B$3,Datos!I$5)</f>
        <v>#NAME?</v>
      </c>
      <c r="K105" s="144" t="e">
        <f ca="1">FACTURA(ROW(), COLUMN(),Datos!J$9,Datos!J$10,Tarifas!$C107,Datos!J$11,Tarifas!$D107,Datos!J$12,Tarifas!$E107,Datos!J$13,Tarifas!$F107,Datos!J$14,Tarifas!$G107,Tarifas!$L107,Datos!J$17,Datos!J$18,Datos!J$20,Datos!J$21,Datos!J$23,Datos!J$24,Datos!J$26,Datos!J$29,Datos!J$32,Tarifas!$H107,Tarifas!$I107,Tarifas!$J107,Datos!J$16,Tarifas!$K107,Datos!$B$4,Datos!$B$1,Datos!$B$2,Datos!$B$5,Tarifas!$M107,Tarifas!$N107,Tarifas!$O107,Tarifas!$P107,Tarifas!$Q107,Datos!$B$3,Datos!J$5)</f>
        <v>#NAME?</v>
      </c>
      <c r="L105" s="144" t="e">
        <f ca="1">FACTURA(ROW(), COLUMN(),Datos!K$9,Datos!K$10,Tarifas!$C107,Datos!K$11,Tarifas!$D107,Datos!K$12,Tarifas!$E107,Datos!K$13,Tarifas!$F107,Datos!K$14,Tarifas!$G107,Tarifas!$L107,Datos!K$17,Datos!K$18,Datos!K$20,Datos!K$21,Datos!K$23,Datos!K$24,Datos!K$26,Datos!K$29,Datos!K$32,Tarifas!$H107,Tarifas!$I107,Tarifas!$J107,Datos!K$16,Tarifas!$K107,Datos!$B$4,Datos!$B$1,Datos!$B$2,Datos!$B$5,Tarifas!$M107,Tarifas!$N107,Tarifas!$O107,Tarifas!$P107,Tarifas!$Q107,Datos!$B$3,Datos!K$5)</f>
        <v>#NAME?</v>
      </c>
      <c r="M105" s="144" t="e">
        <f ca="1">FACTURA(ROW(), COLUMN(),Datos!L$9,Datos!L$10,Tarifas!$C107,Datos!L$11,Tarifas!$D107,Datos!L$12,Tarifas!$E107,Datos!L$13,Tarifas!$F107,Datos!L$14,Tarifas!$G107,Tarifas!$L107,Datos!L$17,Datos!L$18,Datos!L$20,Datos!L$21,Datos!L$23,Datos!L$24,Datos!L$26,Datos!L$29,Datos!L$32,Tarifas!$H107,Tarifas!$I107,Tarifas!$J107,Datos!L$16,Tarifas!$K107,Datos!$B$4,Datos!$B$1,Datos!$B$2,Datos!$B$5,Tarifas!$M107,Tarifas!$N107,Tarifas!$O107,Tarifas!$P107,Tarifas!$Q107,Datos!$B$3,Datos!L$5)</f>
        <v>#NAME?</v>
      </c>
      <c r="N105" s="144" t="e">
        <f ca="1">FACTURA(ROW(), COLUMN(),Datos!M$9,Datos!M$10,Tarifas!$C107,Datos!M$11,Tarifas!$D107,Datos!M$12,Tarifas!$E107,Datos!M$13,Tarifas!$F107,Datos!M$14,Tarifas!$G107,Tarifas!$L107,Datos!M$17,Datos!M$18,Datos!M$20,Datos!M$21,Datos!M$23,Datos!M$24,Datos!M$26,Datos!M$29,Datos!M$32,Tarifas!$H107,Tarifas!$I107,Tarifas!$J107,Datos!M$16,Tarifas!$K107,Datos!$B$4,Datos!$B$1,Datos!$B$2,Datos!$B$5,Tarifas!$M107,Tarifas!$N107,Tarifas!$O107,Tarifas!$P107,Tarifas!$Q107,Datos!$B$3,Datos!M$5)</f>
        <v>#NAME?</v>
      </c>
      <c r="O105" s="144" t="e">
        <f ca="1">FACTURA(ROW(), COLUMN(),Datos!N$9,Datos!N$10,Tarifas!$C107,Datos!N$11,Tarifas!$D107,Datos!N$12,Tarifas!$E107,Datos!N$13,Tarifas!$F107,Datos!N$14,Tarifas!$G107,Tarifas!$L107,Datos!N$17,Datos!N$18,Datos!N$20,Datos!N$21,Datos!N$23,Datos!N$24,Datos!N$26,Datos!N$29,Datos!N$32,Tarifas!$H107,Tarifas!$I107,Tarifas!$J107,Datos!N$16,Tarifas!$K107,Datos!$B$4,Datos!$B$1,Datos!$B$2,Datos!$B$5,Tarifas!$M107,Tarifas!$N107,Tarifas!$O107,Tarifas!$P107,Tarifas!$Q107,Datos!$B$3,Datos!N$5)</f>
        <v>#NAME?</v>
      </c>
      <c r="P105" s="144" t="e">
        <f ca="1">FACTURA(ROW(), COLUMN(),Datos!O$9,Datos!O$10,Tarifas!$C107,Datos!O$11,Tarifas!$D107,Datos!O$12,Tarifas!$E107,Datos!O$13,Tarifas!$F107,Datos!O$14,Tarifas!$G107,Tarifas!$L107,Datos!O$17,Datos!O$18,Datos!O$20,Datos!O$21,Datos!O$23,Datos!O$24,Datos!O$26,Datos!O$29,Datos!O$32,Tarifas!$H107,Tarifas!$I107,Tarifas!$J107,Datos!O$16,Tarifas!$K107,Datos!$B$4,Datos!$B$1,Datos!$B$2,Datos!$B$5,Tarifas!$M107,Tarifas!$N107,Tarifas!$O107,Tarifas!$P107,Tarifas!$Q107,Datos!$B$3,Datos!O$5)</f>
        <v>#NAME?</v>
      </c>
      <c r="Q105" s="88" t="str">
        <f>IF(Tarifas!R107="Sí","Sí","")</f>
        <v>Sí</v>
      </c>
    </row>
    <row r="106" spans="1:17">
      <c r="A106" s="154" t="str">
        <f>IF(Tarifas!A108="","",Tarifas!A108)</f>
        <v>Iberdrola</v>
      </c>
      <c r="B106" s="154" t="str">
        <f>IF(Tarifas!B108="","",Tarifas!B108)</f>
        <v>Plan VE Diciembre de 2023</v>
      </c>
      <c r="C106" s="197" t="e">
        <f t="shared" ca="1" si="1"/>
        <v>#NAME?</v>
      </c>
      <c r="D106" s="198" t="s">
        <v>639</v>
      </c>
      <c r="E106" s="144" t="e">
        <f ca="1">FACTURA(ROW(), COLUMN(),Datos!D$9,Datos!D$10,Tarifas!$C108,Datos!D$11,Tarifas!$D108,Datos!D$12,Tarifas!$E108,Datos!D$13,Tarifas!$F108,Datos!D$14,Tarifas!$G108,Tarifas!$L108,Datos!D$17,Datos!D$18,Datos!D$20,Datos!D$21,Datos!D$23,Datos!D$24,Datos!D$26,Datos!D$29,Datos!D$32,Tarifas!$H108,Tarifas!$I108,Tarifas!$J108,Datos!D$16,Tarifas!$K108,Datos!$B$4,Datos!$B$1,Datos!$B$2,Datos!$B$5,Tarifas!$M108,Tarifas!$N108,Tarifas!$O108,Tarifas!$P108,Tarifas!$Q108,Datos!$B$3,Datos!D$5)</f>
        <v>#NAME?</v>
      </c>
      <c r="F106" s="144" t="e">
        <f ca="1">FACTURA(ROW(), COLUMN(),Datos!E$9,Datos!E$10,Tarifas!$C108,Datos!E$11,Tarifas!$D108,Datos!E$12,Tarifas!$E108,Datos!E$13,Tarifas!$F108,Datos!E$14,Tarifas!$G108,Tarifas!$L108,Datos!E$17,Datos!E$18,Datos!E$20,Datos!E$21,Datos!E$23,Datos!E$24,Datos!E$26,Datos!E$29,Datos!E$32,Tarifas!$H108,Tarifas!$I108,Tarifas!$J108,Datos!E$16,Tarifas!$K108,Datos!$B$4,Datos!$B$1,Datos!$B$2,Datos!$B$5,Tarifas!$M108,Tarifas!$N108,Tarifas!$O108,Tarifas!$P108,Tarifas!$Q108,Datos!$B$3,Datos!E$5)</f>
        <v>#NAME?</v>
      </c>
      <c r="G106" s="144" t="e">
        <f ca="1">FACTURA(ROW(), COLUMN(),Datos!F$9,Datos!F$10,Tarifas!$C108,Datos!F$11,Tarifas!$D108,Datos!F$12,Tarifas!$E108,Datos!F$13,Tarifas!$F108,Datos!F$14,Tarifas!$G108,Tarifas!$L108,Datos!F$17,Datos!F$18,Datos!F$20,Datos!F$21,Datos!F$23,Datos!F$24,Datos!F$26,Datos!F$29,Datos!F$32,Tarifas!$H108,Tarifas!$I108,Tarifas!$J108,Datos!F$16,Tarifas!$K108,Datos!$B$4,Datos!$B$1,Datos!$B$2,Datos!$B$5,Tarifas!$M108,Tarifas!$N108,Tarifas!$O108,Tarifas!$P108,Tarifas!$Q108,Datos!$B$3,Datos!F$5)</f>
        <v>#NAME?</v>
      </c>
      <c r="H106" s="144" t="e">
        <f ca="1">FACTURA(ROW(), COLUMN(),Datos!G$9,Datos!G$10,Tarifas!$C108,Datos!G$11,Tarifas!$D108,Datos!G$12,Tarifas!$E108,Datos!G$13,Tarifas!$F108,Datos!G$14,Tarifas!$G108,Tarifas!$L108,Datos!G$17,Datos!G$18,Datos!G$20,Datos!G$21,Datos!G$23,Datos!G$24,Datos!G$26,Datos!G$29,Datos!G$32,Tarifas!$H108,Tarifas!$I108,Tarifas!$J108,Datos!G$16,Tarifas!$K108,Datos!$B$4,Datos!$B$1,Datos!$B$2,Datos!$B$5,Tarifas!$M108,Tarifas!$N108,Tarifas!$O108,Tarifas!$P108,Tarifas!$Q108,Datos!$B$3,Datos!G$5)</f>
        <v>#NAME?</v>
      </c>
      <c r="I106" s="144" t="e">
        <f ca="1">FACTURA(ROW(), COLUMN(),Datos!H$9,Datos!H$10,Tarifas!$C108,Datos!H$11,Tarifas!$D108,Datos!H$12,Tarifas!$E108,Datos!H$13,Tarifas!$F108,Datos!H$14,Tarifas!$G108,Tarifas!$L108,Datos!H$17,Datos!H$18,Datos!H$20,Datos!H$21,Datos!H$23,Datos!H$24,Datos!H$26,Datos!H$29,Datos!H$32,Tarifas!$H108,Tarifas!$I108,Tarifas!$J108,Datos!H$16,Tarifas!$K108,Datos!$B$4,Datos!$B$1,Datos!$B$2,Datos!$B$5,Tarifas!$M108,Tarifas!$N108,Tarifas!$O108,Tarifas!$P108,Tarifas!$Q108,Datos!$B$3,Datos!H$5)</f>
        <v>#NAME?</v>
      </c>
      <c r="J106" s="144" t="e">
        <f ca="1">FACTURA(ROW(), COLUMN(),Datos!I$9,Datos!I$10,Tarifas!$C108,Datos!I$11,Tarifas!$D108,Datos!I$12,Tarifas!$E108,Datos!I$13,Tarifas!$F108,Datos!I$14,Tarifas!$G108,Tarifas!$L108,Datos!I$17,Datos!I$18,Datos!I$20,Datos!I$21,Datos!I$23,Datos!I$24,Datos!I$26,Datos!I$29,Datos!I$32,Tarifas!$H108,Tarifas!$I108,Tarifas!$J108,Datos!I$16,Tarifas!$K108,Datos!$B$4,Datos!$B$1,Datos!$B$2,Datos!$B$5,Tarifas!$M108,Tarifas!$N108,Tarifas!$O108,Tarifas!$P108,Tarifas!$Q108,Datos!$B$3,Datos!I$5)</f>
        <v>#NAME?</v>
      </c>
      <c r="K106" s="144" t="e">
        <f ca="1">FACTURA(ROW(), COLUMN(),Datos!J$9,Datos!J$10,Tarifas!$C108,Datos!J$11,Tarifas!$D108,Datos!J$12,Tarifas!$E108,Datos!J$13,Tarifas!$F108,Datos!J$14,Tarifas!$G108,Tarifas!$L108,Datos!J$17,Datos!J$18,Datos!J$20,Datos!J$21,Datos!J$23,Datos!J$24,Datos!J$26,Datos!J$29,Datos!J$32,Tarifas!$H108,Tarifas!$I108,Tarifas!$J108,Datos!J$16,Tarifas!$K108,Datos!$B$4,Datos!$B$1,Datos!$B$2,Datos!$B$5,Tarifas!$M108,Tarifas!$N108,Tarifas!$O108,Tarifas!$P108,Tarifas!$Q108,Datos!$B$3,Datos!J$5)</f>
        <v>#NAME?</v>
      </c>
      <c r="L106" s="144" t="e">
        <f ca="1">FACTURA(ROW(), COLUMN(),Datos!K$9,Datos!K$10,Tarifas!$C108,Datos!K$11,Tarifas!$D108,Datos!K$12,Tarifas!$E108,Datos!K$13,Tarifas!$F108,Datos!K$14,Tarifas!$G108,Tarifas!$L108,Datos!K$17,Datos!K$18,Datos!K$20,Datos!K$21,Datos!K$23,Datos!K$24,Datos!K$26,Datos!K$29,Datos!K$32,Tarifas!$H108,Tarifas!$I108,Tarifas!$J108,Datos!K$16,Tarifas!$K108,Datos!$B$4,Datos!$B$1,Datos!$B$2,Datos!$B$5,Tarifas!$M108,Tarifas!$N108,Tarifas!$O108,Tarifas!$P108,Tarifas!$Q108,Datos!$B$3,Datos!K$5)</f>
        <v>#NAME?</v>
      </c>
      <c r="M106" s="144" t="e">
        <f ca="1">FACTURA(ROW(), COLUMN(),Datos!L$9,Datos!L$10,Tarifas!$C108,Datos!L$11,Tarifas!$D108,Datos!L$12,Tarifas!$E108,Datos!L$13,Tarifas!$F108,Datos!L$14,Tarifas!$G108,Tarifas!$L108,Datos!L$17,Datos!L$18,Datos!L$20,Datos!L$21,Datos!L$23,Datos!L$24,Datos!L$26,Datos!L$29,Datos!L$32,Tarifas!$H108,Tarifas!$I108,Tarifas!$J108,Datos!L$16,Tarifas!$K108,Datos!$B$4,Datos!$B$1,Datos!$B$2,Datos!$B$5,Tarifas!$M108,Tarifas!$N108,Tarifas!$O108,Tarifas!$P108,Tarifas!$Q108,Datos!$B$3,Datos!L$5)</f>
        <v>#NAME?</v>
      </c>
      <c r="N106" s="144" t="e">
        <f ca="1">FACTURA(ROW(), COLUMN(),Datos!M$9,Datos!M$10,Tarifas!$C108,Datos!M$11,Tarifas!$D108,Datos!M$12,Tarifas!$E108,Datos!M$13,Tarifas!$F108,Datos!M$14,Tarifas!$G108,Tarifas!$L108,Datos!M$17,Datos!M$18,Datos!M$20,Datos!M$21,Datos!M$23,Datos!M$24,Datos!M$26,Datos!M$29,Datos!M$32,Tarifas!$H108,Tarifas!$I108,Tarifas!$J108,Datos!M$16,Tarifas!$K108,Datos!$B$4,Datos!$B$1,Datos!$B$2,Datos!$B$5,Tarifas!$M108,Tarifas!$N108,Tarifas!$O108,Tarifas!$P108,Tarifas!$Q108,Datos!$B$3,Datos!M$5)</f>
        <v>#NAME?</v>
      </c>
      <c r="O106" s="144" t="e">
        <f ca="1">FACTURA(ROW(), COLUMN(),Datos!N$9,Datos!N$10,Tarifas!$C108,Datos!N$11,Tarifas!$D108,Datos!N$12,Tarifas!$E108,Datos!N$13,Tarifas!$F108,Datos!N$14,Tarifas!$G108,Tarifas!$L108,Datos!N$17,Datos!N$18,Datos!N$20,Datos!N$21,Datos!N$23,Datos!N$24,Datos!N$26,Datos!N$29,Datos!N$32,Tarifas!$H108,Tarifas!$I108,Tarifas!$J108,Datos!N$16,Tarifas!$K108,Datos!$B$4,Datos!$B$1,Datos!$B$2,Datos!$B$5,Tarifas!$M108,Tarifas!$N108,Tarifas!$O108,Tarifas!$P108,Tarifas!$Q108,Datos!$B$3,Datos!N$5)</f>
        <v>#NAME?</v>
      </c>
      <c r="P106" s="144" t="e">
        <f ca="1">FACTURA(ROW(), COLUMN(),Datos!O$9,Datos!O$10,Tarifas!$C108,Datos!O$11,Tarifas!$D108,Datos!O$12,Tarifas!$E108,Datos!O$13,Tarifas!$F108,Datos!O$14,Tarifas!$G108,Tarifas!$L108,Datos!O$17,Datos!O$18,Datos!O$20,Datos!O$21,Datos!O$23,Datos!O$24,Datos!O$26,Datos!O$29,Datos!O$32,Tarifas!$H108,Tarifas!$I108,Tarifas!$J108,Datos!O$16,Tarifas!$K108,Datos!$B$4,Datos!$B$1,Datos!$B$2,Datos!$B$5,Tarifas!$M108,Tarifas!$N108,Tarifas!$O108,Tarifas!$P108,Tarifas!$Q108,Datos!$B$3,Datos!O$5)</f>
        <v>#NAME?</v>
      </c>
      <c r="Q106" s="88" t="str">
        <f>IF(Tarifas!R108="Sí","Sí","")</f>
        <v>Sí</v>
      </c>
    </row>
    <row r="107" spans="1:17">
      <c r="A107" s="154" t="str">
        <f>IF(Tarifas!A109="","",Tarifas!A109)</f>
        <v xml:space="preserve">Iberdrola </v>
      </c>
      <c r="B107" s="154" t="str">
        <f>IF(Tarifas!B109="","",Tarifas!B109)</f>
        <v>Online 1 precio Diciembre de 2023</v>
      </c>
      <c r="C107" s="197" t="e">
        <f t="shared" ca="1" si="1"/>
        <v>#NAME?</v>
      </c>
      <c r="D107" s="198" t="s">
        <v>639</v>
      </c>
      <c r="E107" s="144" t="e">
        <f ca="1">FACTURA(ROW(), COLUMN(),Datos!D$9,Datos!D$10,Tarifas!$C109,Datos!D$11,Tarifas!$D109,Datos!D$12,Tarifas!$E109,Datos!D$13,Tarifas!$F109,Datos!D$14,Tarifas!$G109,Tarifas!$L109,Datos!D$17,Datos!D$18,Datos!D$20,Datos!D$21,Datos!D$23,Datos!D$24,Datos!D$26,Datos!D$29,Datos!D$32,Tarifas!$H109,Tarifas!$I109,Tarifas!$J109,Datos!D$16,Tarifas!$K109,Datos!$B$4,Datos!$B$1,Datos!$B$2,Datos!$B$5,Tarifas!$M109,Tarifas!$N109,Tarifas!$O109,Tarifas!$P109,Tarifas!$Q109,Datos!$B$3,Datos!D$5)</f>
        <v>#NAME?</v>
      </c>
      <c r="F107" s="144" t="e">
        <f ca="1">FACTURA(ROW(), COLUMN(),Datos!E$9,Datos!E$10,Tarifas!$C109,Datos!E$11,Tarifas!$D109,Datos!E$12,Tarifas!$E109,Datos!E$13,Tarifas!$F109,Datos!E$14,Tarifas!$G109,Tarifas!$L109,Datos!E$17,Datos!E$18,Datos!E$20,Datos!E$21,Datos!E$23,Datos!E$24,Datos!E$26,Datos!E$29,Datos!E$32,Tarifas!$H109,Tarifas!$I109,Tarifas!$J109,Datos!E$16,Tarifas!$K109,Datos!$B$4,Datos!$B$1,Datos!$B$2,Datos!$B$5,Tarifas!$M109,Tarifas!$N109,Tarifas!$O109,Tarifas!$P109,Tarifas!$Q109,Datos!$B$3,Datos!E$5)</f>
        <v>#NAME?</v>
      </c>
      <c r="G107" s="144" t="e">
        <f ca="1">FACTURA(ROW(), COLUMN(),Datos!F$9,Datos!F$10,Tarifas!$C109,Datos!F$11,Tarifas!$D109,Datos!F$12,Tarifas!$E109,Datos!F$13,Tarifas!$F109,Datos!F$14,Tarifas!$G109,Tarifas!$L109,Datos!F$17,Datos!F$18,Datos!F$20,Datos!F$21,Datos!F$23,Datos!F$24,Datos!F$26,Datos!F$29,Datos!F$32,Tarifas!$H109,Tarifas!$I109,Tarifas!$J109,Datos!F$16,Tarifas!$K109,Datos!$B$4,Datos!$B$1,Datos!$B$2,Datos!$B$5,Tarifas!$M109,Tarifas!$N109,Tarifas!$O109,Tarifas!$P109,Tarifas!$Q109,Datos!$B$3,Datos!F$5)</f>
        <v>#NAME?</v>
      </c>
      <c r="H107" s="144" t="e">
        <f ca="1">FACTURA(ROW(), COLUMN(),Datos!G$9,Datos!G$10,Tarifas!$C109,Datos!G$11,Tarifas!$D109,Datos!G$12,Tarifas!$E109,Datos!G$13,Tarifas!$F109,Datos!G$14,Tarifas!$G109,Tarifas!$L109,Datos!G$17,Datos!G$18,Datos!G$20,Datos!G$21,Datos!G$23,Datos!G$24,Datos!G$26,Datos!G$29,Datos!G$32,Tarifas!$H109,Tarifas!$I109,Tarifas!$J109,Datos!G$16,Tarifas!$K109,Datos!$B$4,Datos!$B$1,Datos!$B$2,Datos!$B$5,Tarifas!$M109,Tarifas!$N109,Tarifas!$O109,Tarifas!$P109,Tarifas!$Q109,Datos!$B$3,Datos!G$5)</f>
        <v>#NAME?</v>
      </c>
      <c r="I107" s="144" t="e">
        <f ca="1">FACTURA(ROW(), COLUMN(),Datos!H$9,Datos!H$10,Tarifas!$C109,Datos!H$11,Tarifas!$D109,Datos!H$12,Tarifas!$E109,Datos!H$13,Tarifas!$F109,Datos!H$14,Tarifas!$G109,Tarifas!$L109,Datos!H$17,Datos!H$18,Datos!H$20,Datos!H$21,Datos!H$23,Datos!H$24,Datos!H$26,Datos!H$29,Datos!H$32,Tarifas!$H109,Tarifas!$I109,Tarifas!$J109,Datos!H$16,Tarifas!$K109,Datos!$B$4,Datos!$B$1,Datos!$B$2,Datos!$B$5,Tarifas!$M109,Tarifas!$N109,Tarifas!$O109,Tarifas!$P109,Tarifas!$Q109,Datos!$B$3,Datos!H$5)</f>
        <v>#NAME?</v>
      </c>
      <c r="J107" s="144" t="e">
        <f ca="1">FACTURA(ROW(), COLUMN(),Datos!I$9,Datos!I$10,Tarifas!$C109,Datos!I$11,Tarifas!$D109,Datos!I$12,Tarifas!$E109,Datos!I$13,Tarifas!$F109,Datos!I$14,Tarifas!$G109,Tarifas!$L109,Datos!I$17,Datos!I$18,Datos!I$20,Datos!I$21,Datos!I$23,Datos!I$24,Datos!I$26,Datos!I$29,Datos!I$32,Tarifas!$H109,Tarifas!$I109,Tarifas!$J109,Datos!I$16,Tarifas!$K109,Datos!$B$4,Datos!$B$1,Datos!$B$2,Datos!$B$5,Tarifas!$M109,Tarifas!$N109,Tarifas!$O109,Tarifas!$P109,Tarifas!$Q109,Datos!$B$3,Datos!I$5)</f>
        <v>#NAME?</v>
      </c>
      <c r="K107" s="144" t="e">
        <f ca="1">FACTURA(ROW(), COLUMN(),Datos!J$9,Datos!J$10,Tarifas!$C109,Datos!J$11,Tarifas!$D109,Datos!J$12,Tarifas!$E109,Datos!J$13,Tarifas!$F109,Datos!J$14,Tarifas!$G109,Tarifas!$L109,Datos!J$17,Datos!J$18,Datos!J$20,Datos!J$21,Datos!J$23,Datos!J$24,Datos!J$26,Datos!J$29,Datos!J$32,Tarifas!$H109,Tarifas!$I109,Tarifas!$J109,Datos!J$16,Tarifas!$K109,Datos!$B$4,Datos!$B$1,Datos!$B$2,Datos!$B$5,Tarifas!$M109,Tarifas!$N109,Tarifas!$O109,Tarifas!$P109,Tarifas!$Q109,Datos!$B$3,Datos!J$5)</f>
        <v>#NAME?</v>
      </c>
      <c r="L107" s="144" t="e">
        <f ca="1">FACTURA(ROW(), COLUMN(),Datos!K$9,Datos!K$10,Tarifas!$C109,Datos!K$11,Tarifas!$D109,Datos!K$12,Tarifas!$E109,Datos!K$13,Tarifas!$F109,Datos!K$14,Tarifas!$G109,Tarifas!$L109,Datos!K$17,Datos!K$18,Datos!K$20,Datos!K$21,Datos!K$23,Datos!K$24,Datos!K$26,Datos!K$29,Datos!K$32,Tarifas!$H109,Tarifas!$I109,Tarifas!$J109,Datos!K$16,Tarifas!$K109,Datos!$B$4,Datos!$B$1,Datos!$B$2,Datos!$B$5,Tarifas!$M109,Tarifas!$N109,Tarifas!$O109,Tarifas!$P109,Tarifas!$Q109,Datos!$B$3,Datos!K$5)</f>
        <v>#NAME?</v>
      </c>
      <c r="M107" s="144" t="e">
        <f ca="1">FACTURA(ROW(), COLUMN(),Datos!L$9,Datos!L$10,Tarifas!$C109,Datos!L$11,Tarifas!$D109,Datos!L$12,Tarifas!$E109,Datos!L$13,Tarifas!$F109,Datos!L$14,Tarifas!$G109,Tarifas!$L109,Datos!L$17,Datos!L$18,Datos!L$20,Datos!L$21,Datos!L$23,Datos!L$24,Datos!L$26,Datos!L$29,Datos!L$32,Tarifas!$H109,Tarifas!$I109,Tarifas!$J109,Datos!L$16,Tarifas!$K109,Datos!$B$4,Datos!$B$1,Datos!$B$2,Datos!$B$5,Tarifas!$M109,Tarifas!$N109,Tarifas!$O109,Tarifas!$P109,Tarifas!$Q109,Datos!$B$3,Datos!L$5)</f>
        <v>#NAME?</v>
      </c>
      <c r="N107" s="144" t="e">
        <f ca="1">FACTURA(ROW(), COLUMN(),Datos!M$9,Datos!M$10,Tarifas!$C109,Datos!M$11,Tarifas!$D109,Datos!M$12,Tarifas!$E109,Datos!M$13,Tarifas!$F109,Datos!M$14,Tarifas!$G109,Tarifas!$L109,Datos!M$17,Datos!M$18,Datos!M$20,Datos!M$21,Datos!M$23,Datos!M$24,Datos!M$26,Datos!M$29,Datos!M$32,Tarifas!$H109,Tarifas!$I109,Tarifas!$J109,Datos!M$16,Tarifas!$K109,Datos!$B$4,Datos!$B$1,Datos!$B$2,Datos!$B$5,Tarifas!$M109,Tarifas!$N109,Tarifas!$O109,Tarifas!$P109,Tarifas!$Q109,Datos!$B$3,Datos!M$5)</f>
        <v>#NAME?</v>
      </c>
      <c r="O107" s="144" t="e">
        <f ca="1">FACTURA(ROW(), COLUMN(),Datos!N$9,Datos!N$10,Tarifas!$C109,Datos!N$11,Tarifas!$D109,Datos!N$12,Tarifas!$E109,Datos!N$13,Tarifas!$F109,Datos!N$14,Tarifas!$G109,Tarifas!$L109,Datos!N$17,Datos!N$18,Datos!N$20,Datos!N$21,Datos!N$23,Datos!N$24,Datos!N$26,Datos!N$29,Datos!N$32,Tarifas!$H109,Tarifas!$I109,Tarifas!$J109,Datos!N$16,Tarifas!$K109,Datos!$B$4,Datos!$B$1,Datos!$B$2,Datos!$B$5,Tarifas!$M109,Tarifas!$N109,Tarifas!$O109,Tarifas!$P109,Tarifas!$Q109,Datos!$B$3,Datos!N$5)</f>
        <v>#NAME?</v>
      </c>
      <c r="P107" s="144" t="e">
        <f ca="1">FACTURA(ROW(), COLUMN(),Datos!O$9,Datos!O$10,Tarifas!$C109,Datos!O$11,Tarifas!$D109,Datos!O$12,Tarifas!$E109,Datos!O$13,Tarifas!$F109,Datos!O$14,Tarifas!$G109,Tarifas!$L109,Datos!O$17,Datos!O$18,Datos!O$20,Datos!O$21,Datos!O$23,Datos!O$24,Datos!O$26,Datos!O$29,Datos!O$32,Tarifas!$H109,Tarifas!$I109,Tarifas!$J109,Datos!O$16,Tarifas!$K109,Datos!$B$4,Datos!$B$1,Datos!$B$2,Datos!$B$5,Tarifas!$M109,Tarifas!$N109,Tarifas!$O109,Tarifas!$P109,Tarifas!$Q109,Datos!$B$3,Datos!O$5)</f>
        <v>#NAME?</v>
      </c>
      <c r="Q107" s="88" t="str">
        <f>IF(Tarifas!R109="Sí","Sí","")</f>
        <v>Sí</v>
      </c>
    </row>
    <row r="108" spans="1:17">
      <c r="A108" s="154" t="str">
        <f>IF(Tarifas!A110="","",Tarifas!A110)</f>
        <v xml:space="preserve">Iberdrola </v>
      </c>
      <c r="B108" s="154" t="str">
        <f>IF(Tarifas!B110="","",Tarifas!B110)</f>
        <v>Online 3 franjas Diciembre de 2023</v>
      </c>
      <c r="C108" s="197" t="e">
        <f t="shared" ca="1" si="1"/>
        <v>#NAME?</v>
      </c>
      <c r="D108" s="198" t="s">
        <v>639</v>
      </c>
      <c r="E108" s="144" t="e">
        <f ca="1">FACTURA(ROW(), COLUMN(),Datos!D$9,Datos!D$10,Tarifas!$C110,Datos!D$11,Tarifas!$D110,Datos!D$12,Tarifas!$E110,Datos!D$13,Tarifas!$F110,Datos!D$14,Tarifas!$G110,Tarifas!$L110,Datos!D$17,Datos!D$18,Datos!D$20,Datos!D$21,Datos!D$23,Datos!D$24,Datos!D$26,Datos!D$29,Datos!D$32,Tarifas!$H110,Tarifas!$I110,Tarifas!$J110,Datos!D$16,Tarifas!$K110,Datos!$B$4,Datos!$B$1,Datos!$B$2,Datos!$B$5,Tarifas!$M110,Tarifas!$N110,Tarifas!$O110,Tarifas!$P110,Tarifas!$Q110,Datos!$B$3,Datos!D$5)</f>
        <v>#NAME?</v>
      </c>
      <c r="F108" s="144" t="e">
        <f ca="1">FACTURA(ROW(), COLUMN(),Datos!E$9,Datos!E$10,Tarifas!$C110,Datos!E$11,Tarifas!$D110,Datos!E$12,Tarifas!$E110,Datos!E$13,Tarifas!$F110,Datos!E$14,Tarifas!$G110,Tarifas!$L110,Datos!E$17,Datos!E$18,Datos!E$20,Datos!E$21,Datos!E$23,Datos!E$24,Datos!E$26,Datos!E$29,Datos!E$32,Tarifas!$H110,Tarifas!$I110,Tarifas!$J110,Datos!E$16,Tarifas!$K110,Datos!$B$4,Datos!$B$1,Datos!$B$2,Datos!$B$5,Tarifas!$M110,Tarifas!$N110,Tarifas!$O110,Tarifas!$P110,Tarifas!$Q110,Datos!$B$3,Datos!E$5)</f>
        <v>#NAME?</v>
      </c>
      <c r="G108" s="144" t="e">
        <f ca="1">FACTURA(ROW(), COLUMN(),Datos!F$9,Datos!F$10,Tarifas!$C110,Datos!F$11,Tarifas!$D110,Datos!F$12,Tarifas!$E110,Datos!F$13,Tarifas!$F110,Datos!F$14,Tarifas!$G110,Tarifas!$L110,Datos!F$17,Datos!F$18,Datos!F$20,Datos!F$21,Datos!F$23,Datos!F$24,Datos!F$26,Datos!F$29,Datos!F$32,Tarifas!$H110,Tarifas!$I110,Tarifas!$J110,Datos!F$16,Tarifas!$K110,Datos!$B$4,Datos!$B$1,Datos!$B$2,Datos!$B$5,Tarifas!$M110,Tarifas!$N110,Tarifas!$O110,Tarifas!$P110,Tarifas!$Q110,Datos!$B$3,Datos!F$5)</f>
        <v>#NAME?</v>
      </c>
      <c r="H108" s="144" t="e">
        <f ca="1">FACTURA(ROW(), COLUMN(),Datos!G$9,Datos!G$10,Tarifas!$C110,Datos!G$11,Tarifas!$D110,Datos!G$12,Tarifas!$E110,Datos!G$13,Tarifas!$F110,Datos!G$14,Tarifas!$G110,Tarifas!$L110,Datos!G$17,Datos!G$18,Datos!G$20,Datos!G$21,Datos!G$23,Datos!G$24,Datos!G$26,Datos!G$29,Datos!G$32,Tarifas!$H110,Tarifas!$I110,Tarifas!$J110,Datos!G$16,Tarifas!$K110,Datos!$B$4,Datos!$B$1,Datos!$B$2,Datos!$B$5,Tarifas!$M110,Tarifas!$N110,Tarifas!$O110,Tarifas!$P110,Tarifas!$Q110,Datos!$B$3,Datos!G$5)</f>
        <v>#NAME?</v>
      </c>
      <c r="I108" s="144" t="e">
        <f ca="1">FACTURA(ROW(), COLUMN(),Datos!H$9,Datos!H$10,Tarifas!$C110,Datos!H$11,Tarifas!$D110,Datos!H$12,Tarifas!$E110,Datos!H$13,Tarifas!$F110,Datos!H$14,Tarifas!$G110,Tarifas!$L110,Datos!H$17,Datos!H$18,Datos!H$20,Datos!H$21,Datos!H$23,Datos!H$24,Datos!H$26,Datos!H$29,Datos!H$32,Tarifas!$H110,Tarifas!$I110,Tarifas!$J110,Datos!H$16,Tarifas!$K110,Datos!$B$4,Datos!$B$1,Datos!$B$2,Datos!$B$5,Tarifas!$M110,Tarifas!$N110,Tarifas!$O110,Tarifas!$P110,Tarifas!$Q110,Datos!$B$3,Datos!H$5)</f>
        <v>#NAME?</v>
      </c>
      <c r="J108" s="144" t="e">
        <f ca="1">FACTURA(ROW(), COLUMN(),Datos!I$9,Datos!I$10,Tarifas!$C110,Datos!I$11,Tarifas!$D110,Datos!I$12,Tarifas!$E110,Datos!I$13,Tarifas!$F110,Datos!I$14,Tarifas!$G110,Tarifas!$L110,Datos!I$17,Datos!I$18,Datos!I$20,Datos!I$21,Datos!I$23,Datos!I$24,Datos!I$26,Datos!I$29,Datos!I$32,Tarifas!$H110,Tarifas!$I110,Tarifas!$J110,Datos!I$16,Tarifas!$K110,Datos!$B$4,Datos!$B$1,Datos!$B$2,Datos!$B$5,Tarifas!$M110,Tarifas!$N110,Tarifas!$O110,Tarifas!$P110,Tarifas!$Q110,Datos!$B$3,Datos!I$5)</f>
        <v>#NAME?</v>
      </c>
      <c r="K108" s="144" t="e">
        <f ca="1">FACTURA(ROW(), COLUMN(),Datos!J$9,Datos!J$10,Tarifas!$C110,Datos!J$11,Tarifas!$D110,Datos!J$12,Tarifas!$E110,Datos!J$13,Tarifas!$F110,Datos!J$14,Tarifas!$G110,Tarifas!$L110,Datos!J$17,Datos!J$18,Datos!J$20,Datos!J$21,Datos!J$23,Datos!J$24,Datos!J$26,Datos!J$29,Datos!J$32,Tarifas!$H110,Tarifas!$I110,Tarifas!$J110,Datos!J$16,Tarifas!$K110,Datos!$B$4,Datos!$B$1,Datos!$B$2,Datos!$B$5,Tarifas!$M110,Tarifas!$N110,Tarifas!$O110,Tarifas!$P110,Tarifas!$Q110,Datos!$B$3,Datos!J$5)</f>
        <v>#NAME?</v>
      </c>
      <c r="L108" s="144" t="e">
        <f ca="1">FACTURA(ROW(), COLUMN(),Datos!K$9,Datos!K$10,Tarifas!$C110,Datos!K$11,Tarifas!$D110,Datos!K$12,Tarifas!$E110,Datos!K$13,Tarifas!$F110,Datos!K$14,Tarifas!$G110,Tarifas!$L110,Datos!K$17,Datos!K$18,Datos!K$20,Datos!K$21,Datos!K$23,Datos!K$24,Datos!K$26,Datos!K$29,Datos!K$32,Tarifas!$H110,Tarifas!$I110,Tarifas!$J110,Datos!K$16,Tarifas!$K110,Datos!$B$4,Datos!$B$1,Datos!$B$2,Datos!$B$5,Tarifas!$M110,Tarifas!$N110,Tarifas!$O110,Tarifas!$P110,Tarifas!$Q110,Datos!$B$3,Datos!K$5)</f>
        <v>#NAME?</v>
      </c>
      <c r="M108" s="144" t="e">
        <f ca="1">FACTURA(ROW(), COLUMN(),Datos!L$9,Datos!L$10,Tarifas!$C110,Datos!L$11,Tarifas!$D110,Datos!L$12,Tarifas!$E110,Datos!L$13,Tarifas!$F110,Datos!L$14,Tarifas!$G110,Tarifas!$L110,Datos!L$17,Datos!L$18,Datos!L$20,Datos!L$21,Datos!L$23,Datos!L$24,Datos!L$26,Datos!L$29,Datos!L$32,Tarifas!$H110,Tarifas!$I110,Tarifas!$J110,Datos!L$16,Tarifas!$K110,Datos!$B$4,Datos!$B$1,Datos!$B$2,Datos!$B$5,Tarifas!$M110,Tarifas!$N110,Tarifas!$O110,Tarifas!$P110,Tarifas!$Q110,Datos!$B$3,Datos!L$5)</f>
        <v>#NAME?</v>
      </c>
      <c r="N108" s="144" t="e">
        <f ca="1">FACTURA(ROW(), COLUMN(),Datos!M$9,Datos!M$10,Tarifas!$C110,Datos!M$11,Tarifas!$D110,Datos!M$12,Tarifas!$E110,Datos!M$13,Tarifas!$F110,Datos!M$14,Tarifas!$G110,Tarifas!$L110,Datos!M$17,Datos!M$18,Datos!M$20,Datos!M$21,Datos!M$23,Datos!M$24,Datos!M$26,Datos!M$29,Datos!M$32,Tarifas!$H110,Tarifas!$I110,Tarifas!$J110,Datos!M$16,Tarifas!$K110,Datos!$B$4,Datos!$B$1,Datos!$B$2,Datos!$B$5,Tarifas!$M110,Tarifas!$N110,Tarifas!$O110,Tarifas!$P110,Tarifas!$Q110,Datos!$B$3,Datos!M$5)</f>
        <v>#NAME?</v>
      </c>
      <c r="O108" s="144" t="e">
        <f ca="1">FACTURA(ROW(), COLUMN(),Datos!N$9,Datos!N$10,Tarifas!$C110,Datos!N$11,Tarifas!$D110,Datos!N$12,Tarifas!$E110,Datos!N$13,Tarifas!$F110,Datos!N$14,Tarifas!$G110,Tarifas!$L110,Datos!N$17,Datos!N$18,Datos!N$20,Datos!N$21,Datos!N$23,Datos!N$24,Datos!N$26,Datos!N$29,Datos!N$32,Tarifas!$H110,Tarifas!$I110,Tarifas!$J110,Datos!N$16,Tarifas!$K110,Datos!$B$4,Datos!$B$1,Datos!$B$2,Datos!$B$5,Tarifas!$M110,Tarifas!$N110,Tarifas!$O110,Tarifas!$P110,Tarifas!$Q110,Datos!$B$3,Datos!N$5)</f>
        <v>#NAME?</v>
      </c>
      <c r="P108" s="144" t="e">
        <f ca="1">FACTURA(ROW(), COLUMN(),Datos!O$9,Datos!O$10,Tarifas!$C110,Datos!O$11,Tarifas!$D110,Datos!O$12,Tarifas!$E110,Datos!O$13,Tarifas!$F110,Datos!O$14,Tarifas!$G110,Tarifas!$L110,Datos!O$17,Datos!O$18,Datos!O$20,Datos!O$21,Datos!O$23,Datos!O$24,Datos!O$26,Datos!O$29,Datos!O$32,Tarifas!$H110,Tarifas!$I110,Tarifas!$J110,Datos!O$16,Tarifas!$K110,Datos!$B$4,Datos!$B$1,Datos!$B$2,Datos!$B$5,Tarifas!$M110,Tarifas!$N110,Tarifas!$O110,Tarifas!$P110,Tarifas!$Q110,Datos!$B$3,Datos!O$5)</f>
        <v>#NAME?</v>
      </c>
      <c r="Q108" s="88" t="str">
        <f>IF(Tarifas!R110="Sí","Sí","")</f>
        <v>Sí</v>
      </c>
    </row>
    <row r="109" spans="1:17">
      <c r="A109" s="154" t="str">
        <f>IF(Tarifas!A111="","",Tarifas!A111)</f>
        <v>Iberdrola</v>
      </c>
      <c r="B109" s="154" t="str">
        <f>IF(Tarifas!B111="","",Tarifas!B111)</f>
        <v>Plan Solar Diciembre de 2023</v>
      </c>
      <c r="C109" s="197" t="e">
        <f t="shared" ca="1" si="1"/>
        <v>#NAME?</v>
      </c>
      <c r="D109" s="198" t="s">
        <v>639</v>
      </c>
      <c r="E109" s="144" t="e">
        <f ca="1">FACTURA(ROW(), COLUMN(),Datos!D$9,Datos!D$10,Tarifas!$C111,Datos!D$11,Tarifas!$D111,Datos!D$12,Tarifas!$E111,Datos!D$13,Tarifas!$F111,Datos!D$14,Tarifas!$G111,Tarifas!$L111,Datos!D$17,Datos!D$18,Datos!D$20,Datos!D$21,Datos!D$23,Datos!D$24,Datos!D$26,Datos!D$29,Datos!D$32,Tarifas!$H111,Tarifas!$I111,Tarifas!$J111,Datos!D$16,Tarifas!$K111,Datos!$B$4,Datos!$B$1,Datos!$B$2,Datos!$B$5,Tarifas!$M111,Tarifas!$N111,Tarifas!$O111,Tarifas!$P111,Tarifas!$Q111,Datos!$B$3,Datos!D$5)</f>
        <v>#NAME?</v>
      </c>
      <c r="F109" s="144" t="e">
        <f ca="1">FACTURA(ROW(), COLUMN(),Datos!E$9,Datos!E$10,Tarifas!$C111,Datos!E$11,Tarifas!$D111,Datos!E$12,Tarifas!$E111,Datos!E$13,Tarifas!$F111,Datos!E$14,Tarifas!$G111,Tarifas!$L111,Datos!E$17,Datos!E$18,Datos!E$20,Datos!E$21,Datos!E$23,Datos!E$24,Datos!E$26,Datos!E$29,Datos!E$32,Tarifas!$H111,Tarifas!$I111,Tarifas!$J111,Datos!E$16,Tarifas!$K111,Datos!$B$4,Datos!$B$1,Datos!$B$2,Datos!$B$5,Tarifas!$M111,Tarifas!$N111,Tarifas!$O111,Tarifas!$P111,Tarifas!$Q111,Datos!$B$3,Datos!E$5)</f>
        <v>#NAME?</v>
      </c>
      <c r="G109" s="144" t="e">
        <f ca="1">FACTURA(ROW(), COLUMN(),Datos!F$9,Datos!F$10,Tarifas!$C111,Datos!F$11,Tarifas!$D111,Datos!F$12,Tarifas!$E111,Datos!F$13,Tarifas!$F111,Datos!F$14,Tarifas!$G111,Tarifas!$L111,Datos!F$17,Datos!F$18,Datos!F$20,Datos!F$21,Datos!F$23,Datos!F$24,Datos!F$26,Datos!F$29,Datos!F$32,Tarifas!$H111,Tarifas!$I111,Tarifas!$J111,Datos!F$16,Tarifas!$K111,Datos!$B$4,Datos!$B$1,Datos!$B$2,Datos!$B$5,Tarifas!$M111,Tarifas!$N111,Tarifas!$O111,Tarifas!$P111,Tarifas!$Q111,Datos!$B$3,Datos!F$5)</f>
        <v>#NAME?</v>
      </c>
      <c r="H109" s="144" t="e">
        <f ca="1">FACTURA(ROW(), COLUMN(),Datos!G$9,Datos!G$10,Tarifas!$C111,Datos!G$11,Tarifas!$D111,Datos!G$12,Tarifas!$E111,Datos!G$13,Tarifas!$F111,Datos!G$14,Tarifas!$G111,Tarifas!$L111,Datos!G$17,Datos!G$18,Datos!G$20,Datos!G$21,Datos!G$23,Datos!G$24,Datos!G$26,Datos!G$29,Datos!G$32,Tarifas!$H111,Tarifas!$I111,Tarifas!$J111,Datos!G$16,Tarifas!$K111,Datos!$B$4,Datos!$B$1,Datos!$B$2,Datos!$B$5,Tarifas!$M111,Tarifas!$N111,Tarifas!$O111,Tarifas!$P111,Tarifas!$Q111,Datos!$B$3,Datos!G$5)</f>
        <v>#NAME?</v>
      </c>
      <c r="I109" s="144" t="e">
        <f ca="1">FACTURA(ROW(), COLUMN(),Datos!H$9,Datos!H$10,Tarifas!$C111,Datos!H$11,Tarifas!$D111,Datos!H$12,Tarifas!$E111,Datos!H$13,Tarifas!$F111,Datos!H$14,Tarifas!$G111,Tarifas!$L111,Datos!H$17,Datos!H$18,Datos!H$20,Datos!H$21,Datos!H$23,Datos!H$24,Datos!H$26,Datos!H$29,Datos!H$32,Tarifas!$H111,Tarifas!$I111,Tarifas!$J111,Datos!H$16,Tarifas!$K111,Datos!$B$4,Datos!$B$1,Datos!$B$2,Datos!$B$5,Tarifas!$M111,Tarifas!$N111,Tarifas!$O111,Tarifas!$P111,Tarifas!$Q111,Datos!$B$3,Datos!H$5)</f>
        <v>#NAME?</v>
      </c>
      <c r="J109" s="144" t="e">
        <f ca="1">FACTURA(ROW(), COLUMN(),Datos!I$9,Datos!I$10,Tarifas!$C111,Datos!I$11,Tarifas!$D111,Datos!I$12,Tarifas!$E111,Datos!I$13,Tarifas!$F111,Datos!I$14,Tarifas!$G111,Tarifas!$L111,Datos!I$17,Datos!I$18,Datos!I$20,Datos!I$21,Datos!I$23,Datos!I$24,Datos!I$26,Datos!I$29,Datos!I$32,Tarifas!$H111,Tarifas!$I111,Tarifas!$J111,Datos!I$16,Tarifas!$K111,Datos!$B$4,Datos!$B$1,Datos!$B$2,Datos!$B$5,Tarifas!$M111,Tarifas!$N111,Tarifas!$O111,Tarifas!$P111,Tarifas!$Q111,Datos!$B$3,Datos!I$5)</f>
        <v>#NAME?</v>
      </c>
      <c r="K109" s="144" t="e">
        <f ca="1">FACTURA(ROW(), COLUMN(),Datos!J$9,Datos!J$10,Tarifas!$C111,Datos!J$11,Tarifas!$D111,Datos!J$12,Tarifas!$E111,Datos!J$13,Tarifas!$F111,Datos!J$14,Tarifas!$G111,Tarifas!$L111,Datos!J$17,Datos!J$18,Datos!J$20,Datos!J$21,Datos!J$23,Datos!J$24,Datos!J$26,Datos!J$29,Datos!J$32,Tarifas!$H111,Tarifas!$I111,Tarifas!$J111,Datos!J$16,Tarifas!$K111,Datos!$B$4,Datos!$B$1,Datos!$B$2,Datos!$B$5,Tarifas!$M111,Tarifas!$N111,Tarifas!$O111,Tarifas!$P111,Tarifas!$Q111,Datos!$B$3,Datos!J$5)</f>
        <v>#NAME?</v>
      </c>
      <c r="L109" s="144" t="e">
        <f ca="1">FACTURA(ROW(), COLUMN(),Datos!K$9,Datos!K$10,Tarifas!$C111,Datos!K$11,Tarifas!$D111,Datos!K$12,Tarifas!$E111,Datos!K$13,Tarifas!$F111,Datos!K$14,Tarifas!$G111,Tarifas!$L111,Datos!K$17,Datos!K$18,Datos!K$20,Datos!K$21,Datos!K$23,Datos!K$24,Datos!K$26,Datos!K$29,Datos!K$32,Tarifas!$H111,Tarifas!$I111,Tarifas!$J111,Datos!K$16,Tarifas!$K111,Datos!$B$4,Datos!$B$1,Datos!$B$2,Datos!$B$5,Tarifas!$M111,Tarifas!$N111,Tarifas!$O111,Tarifas!$P111,Tarifas!$Q111,Datos!$B$3,Datos!K$5)</f>
        <v>#NAME?</v>
      </c>
      <c r="M109" s="144" t="e">
        <f ca="1">FACTURA(ROW(), COLUMN(),Datos!L$9,Datos!L$10,Tarifas!$C111,Datos!L$11,Tarifas!$D111,Datos!L$12,Tarifas!$E111,Datos!L$13,Tarifas!$F111,Datos!L$14,Tarifas!$G111,Tarifas!$L111,Datos!L$17,Datos!L$18,Datos!L$20,Datos!L$21,Datos!L$23,Datos!L$24,Datos!L$26,Datos!L$29,Datos!L$32,Tarifas!$H111,Tarifas!$I111,Tarifas!$J111,Datos!L$16,Tarifas!$K111,Datos!$B$4,Datos!$B$1,Datos!$B$2,Datos!$B$5,Tarifas!$M111,Tarifas!$N111,Tarifas!$O111,Tarifas!$P111,Tarifas!$Q111,Datos!$B$3,Datos!L$5)</f>
        <v>#NAME?</v>
      </c>
      <c r="N109" s="144" t="e">
        <f ca="1">FACTURA(ROW(), COLUMN(),Datos!M$9,Datos!M$10,Tarifas!$C111,Datos!M$11,Tarifas!$D111,Datos!M$12,Tarifas!$E111,Datos!M$13,Tarifas!$F111,Datos!M$14,Tarifas!$G111,Tarifas!$L111,Datos!M$17,Datos!M$18,Datos!M$20,Datos!M$21,Datos!M$23,Datos!M$24,Datos!M$26,Datos!M$29,Datos!M$32,Tarifas!$H111,Tarifas!$I111,Tarifas!$J111,Datos!M$16,Tarifas!$K111,Datos!$B$4,Datos!$B$1,Datos!$B$2,Datos!$B$5,Tarifas!$M111,Tarifas!$N111,Tarifas!$O111,Tarifas!$P111,Tarifas!$Q111,Datos!$B$3,Datos!M$5)</f>
        <v>#NAME?</v>
      </c>
      <c r="O109" s="144" t="e">
        <f ca="1">FACTURA(ROW(), COLUMN(),Datos!N$9,Datos!N$10,Tarifas!$C111,Datos!N$11,Tarifas!$D111,Datos!N$12,Tarifas!$E111,Datos!N$13,Tarifas!$F111,Datos!N$14,Tarifas!$G111,Tarifas!$L111,Datos!N$17,Datos!N$18,Datos!N$20,Datos!N$21,Datos!N$23,Datos!N$24,Datos!N$26,Datos!N$29,Datos!N$32,Tarifas!$H111,Tarifas!$I111,Tarifas!$J111,Datos!N$16,Tarifas!$K111,Datos!$B$4,Datos!$B$1,Datos!$B$2,Datos!$B$5,Tarifas!$M111,Tarifas!$N111,Tarifas!$O111,Tarifas!$P111,Tarifas!$Q111,Datos!$B$3,Datos!N$5)</f>
        <v>#NAME?</v>
      </c>
      <c r="P109" s="144" t="e">
        <f ca="1">FACTURA(ROW(), COLUMN(),Datos!O$9,Datos!O$10,Tarifas!$C111,Datos!O$11,Tarifas!$D111,Datos!O$12,Tarifas!$E111,Datos!O$13,Tarifas!$F111,Datos!O$14,Tarifas!$G111,Tarifas!$L111,Datos!O$17,Datos!O$18,Datos!O$20,Datos!O$21,Datos!O$23,Datos!O$24,Datos!O$26,Datos!O$29,Datos!O$32,Tarifas!$H111,Tarifas!$I111,Tarifas!$J111,Datos!O$16,Tarifas!$K111,Datos!$B$4,Datos!$B$1,Datos!$B$2,Datos!$B$5,Tarifas!$M111,Tarifas!$N111,Tarifas!$O111,Tarifas!$P111,Tarifas!$Q111,Datos!$B$3,Datos!O$5)</f>
        <v>#NAME?</v>
      </c>
      <c r="Q109" s="88" t="str">
        <f>IF(Tarifas!R111="Sí","Sí","")</f>
        <v/>
      </c>
    </row>
    <row r="110" spans="1:17">
      <c r="A110" s="154" t="str">
        <f>IF(Tarifas!A112="","",Tarifas!A112)</f>
        <v>Lidera Energía</v>
      </c>
      <c r="B110" s="154" t="str">
        <f>IF(Tarifas!B112="","",Tarifas!B112)</f>
        <v>Indexada + Batería Diciembre de 2023</v>
      </c>
      <c r="C110" s="197" t="e">
        <f t="shared" ca="1" si="1"/>
        <v>#NAME?</v>
      </c>
      <c r="D110" s="198" t="s">
        <v>639</v>
      </c>
      <c r="E110" s="144" t="e">
        <f ca="1">FACTURA(ROW(), COLUMN(),Datos!D$9,Datos!D$10,Tarifas!$C112,Datos!D$11,Tarifas!$D112,Datos!D$12,Tarifas!$E112,Datos!D$13,Tarifas!$F112,Datos!D$14,Tarifas!$G112,Tarifas!$L112,Datos!D$17,Datos!D$18,Datos!D$20,Datos!D$21,Datos!D$23,Datos!D$24,Datos!D$26,Datos!D$29,Datos!D$32,Tarifas!$H112,Tarifas!$I112,Tarifas!$J112,Datos!D$16,Tarifas!$K112,Datos!$B$4,Datos!$B$1,Datos!$B$2,Datos!$B$5,Tarifas!$M112,Tarifas!$N112,Tarifas!$O112,Tarifas!$P112,Tarifas!$Q112,Datos!$B$3,Datos!D$5)</f>
        <v>#NAME?</v>
      </c>
      <c r="F110" s="144" t="e">
        <f ca="1">FACTURA(ROW(), COLUMN(),Datos!E$9,Datos!E$10,Tarifas!$C112,Datos!E$11,Tarifas!$D112,Datos!E$12,Tarifas!$E112,Datos!E$13,Tarifas!$F112,Datos!E$14,Tarifas!$G112,Tarifas!$L112,Datos!E$17,Datos!E$18,Datos!E$20,Datos!E$21,Datos!E$23,Datos!E$24,Datos!E$26,Datos!E$29,Datos!E$32,Tarifas!$H112,Tarifas!$I112,Tarifas!$J112,Datos!E$16,Tarifas!$K112,Datos!$B$4,Datos!$B$1,Datos!$B$2,Datos!$B$5,Tarifas!$M112,Tarifas!$N112,Tarifas!$O112,Tarifas!$P112,Tarifas!$Q112,Datos!$B$3,Datos!E$5)</f>
        <v>#NAME?</v>
      </c>
      <c r="G110" s="144" t="e">
        <f ca="1">FACTURA(ROW(), COLUMN(),Datos!F$9,Datos!F$10,Tarifas!$C112,Datos!F$11,Tarifas!$D112,Datos!F$12,Tarifas!$E112,Datos!F$13,Tarifas!$F112,Datos!F$14,Tarifas!$G112,Tarifas!$L112,Datos!F$17,Datos!F$18,Datos!F$20,Datos!F$21,Datos!F$23,Datos!F$24,Datos!F$26,Datos!F$29,Datos!F$32,Tarifas!$H112,Tarifas!$I112,Tarifas!$J112,Datos!F$16,Tarifas!$K112,Datos!$B$4,Datos!$B$1,Datos!$B$2,Datos!$B$5,Tarifas!$M112,Tarifas!$N112,Tarifas!$O112,Tarifas!$P112,Tarifas!$Q112,Datos!$B$3,Datos!F$5)</f>
        <v>#NAME?</v>
      </c>
      <c r="H110" s="144" t="e">
        <f ca="1">FACTURA(ROW(), COLUMN(),Datos!G$9,Datos!G$10,Tarifas!$C112,Datos!G$11,Tarifas!$D112,Datos!G$12,Tarifas!$E112,Datos!G$13,Tarifas!$F112,Datos!G$14,Tarifas!$G112,Tarifas!$L112,Datos!G$17,Datos!G$18,Datos!G$20,Datos!G$21,Datos!G$23,Datos!G$24,Datos!G$26,Datos!G$29,Datos!G$32,Tarifas!$H112,Tarifas!$I112,Tarifas!$J112,Datos!G$16,Tarifas!$K112,Datos!$B$4,Datos!$B$1,Datos!$B$2,Datos!$B$5,Tarifas!$M112,Tarifas!$N112,Tarifas!$O112,Tarifas!$P112,Tarifas!$Q112,Datos!$B$3,Datos!G$5)</f>
        <v>#NAME?</v>
      </c>
      <c r="I110" s="144" t="e">
        <f ca="1">FACTURA(ROW(), COLUMN(),Datos!H$9,Datos!H$10,Tarifas!$C112,Datos!H$11,Tarifas!$D112,Datos!H$12,Tarifas!$E112,Datos!H$13,Tarifas!$F112,Datos!H$14,Tarifas!$G112,Tarifas!$L112,Datos!H$17,Datos!H$18,Datos!H$20,Datos!H$21,Datos!H$23,Datos!H$24,Datos!H$26,Datos!H$29,Datos!H$32,Tarifas!$H112,Tarifas!$I112,Tarifas!$J112,Datos!H$16,Tarifas!$K112,Datos!$B$4,Datos!$B$1,Datos!$B$2,Datos!$B$5,Tarifas!$M112,Tarifas!$N112,Tarifas!$O112,Tarifas!$P112,Tarifas!$Q112,Datos!$B$3,Datos!H$5)</f>
        <v>#NAME?</v>
      </c>
      <c r="J110" s="144" t="e">
        <f ca="1">FACTURA(ROW(), COLUMN(),Datos!I$9,Datos!I$10,Tarifas!$C112,Datos!I$11,Tarifas!$D112,Datos!I$12,Tarifas!$E112,Datos!I$13,Tarifas!$F112,Datos!I$14,Tarifas!$G112,Tarifas!$L112,Datos!I$17,Datos!I$18,Datos!I$20,Datos!I$21,Datos!I$23,Datos!I$24,Datos!I$26,Datos!I$29,Datos!I$32,Tarifas!$H112,Tarifas!$I112,Tarifas!$J112,Datos!I$16,Tarifas!$K112,Datos!$B$4,Datos!$B$1,Datos!$B$2,Datos!$B$5,Tarifas!$M112,Tarifas!$N112,Tarifas!$O112,Tarifas!$P112,Tarifas!$Q112,Datos!$B$3,Datos!I$5)</f>
        <v>#NAME?</v>
      </c>
      <c r="K110" s="144" t="e">
        <f ca="1">FACTURA(ROW(), COLUMN(),Datos!J$9,Datos!J$10,Tarifas!$C112,Datos!J$11,Tarifas!$D112,Datos!J$12,Tarifas!$E112,Datos!J$13,Tarifas!$F112,Datos!J$14,Tarifas!$G112,Tarifas!$L112,Datos!J$17,Datos!J$18,Datos!J$20,Datos!J$21,Datos!J$23,Datos!J$24,Datos!J$26,Datos!J$29,Datos!J$32,Tarifas!$H112,Tarifas!$I112,Tarifas!$J112,Datos!J$16,Tarifas!$K112,Datos!$B$4,Datos!$B$1,Datos!$B$2,Datos!$B$5,Tarifas!$M112,Tarifas!$N112,Tarifas!$O112,Tarifas!$P112,Tarifas!$Q112,Datos!$B$3,Datos!J$5)</f>
        <v>#NAME?</v>
      </c>
      <c r="L110" s="144" t="e">
        <f ca="1">FACTURA(ROW(), COLUMN(),Datos!K$9,Datos!K$10,Tarifas!$C112,Datos!K$11,Tarifas!$D112,Datos!K$12,Tarifas!$E112,Datos!K$13,Tarifas!$F112,Datos!K$14,Tarifas!$G112,Tarifas!$L112,Datos!K$17,Datos!K$18,Datos!K$20,Datos!K$21,Datos!K$23,Datos!K$24,Datos!K$26,Datos!K$29,Datos!K$32,Tarifas!$H112,Tarifas!$I112,Tarifas!$J112,Datos!K$16,Tarifas!$K112,Datos!$B$4,Datos!$B$1,Datos!$B$2,Datos!$B$5,Tarifas!$M112,Tarifas!$N112,Tarifas!$O112,Tarifas!$P112,Tarifas!$Q112,Datos!$B$3,Datos!K$5)</f>
        <v>#NAME?</v>
      </c>
      <c r="M110" s="144" t="e">
        <f ca="1">FACTURA(ROW(), COLUMN(),Datos!L$9,Datos!L$10,Tarifas!$C112,Datos!L$11,Tarifas!$D112,Datos!L$12,Tarifas!$E112,Datos!L$13,Tarifas!$F112,Datos!L$14,Tarifas!$G112,Tarifas!$L112,Datos!L$17,Datos!L$18,Datos!L$20,Datos!L$21,Datos!L$23,Datos!L$24,Datos!L$26,Datos!L$29,Datos!L$32,Tarifas!$H112,Tarifas!$I112,Tarifas!$J112,Datos!L$16,Tarifas!$K112,Datos!$B$4,Datos!$B$1,Datos!$B$2,Datos!$B$5,Tarifas!$M112,Tarifas!$N112,Tarifas!$O112,Tarifas!$P112,Tarifas!$Q112,Datos!$B$3,Datos!L$5)</f>
        <v>#NAME?</v>
      </c>
      <c r="N110" s="144" t="e">
        <f ca="1">FACTURA(ROW(), COLUMN(),Datos!M$9,Datos!M$10,Tarifas!$C112,Datos!M$11,Tarifas!$D112,Datos!M$12,Tarifas!$E112,Datos!M$13,Tarifas!$F112,Datos!M$14,Tarifas!$G112,Tarifas!$L112,Datos!M$17,Datos!M$18,Datos!M$20,Datos!M$21,Datos!M$23,Datos!M$24,Datos!M$26,Datos!M$29,Datos!M$32,Tarifas!$H112,Tarifas!$I112,Tarifas!$J112,Datos!M$16,Tarifas!$K112,Datos!$B$4,Datos!$B$1,Datos!$B$2,Datos!$B$5,Tarifas!$M112,Tarifas!$N112,Tarifas!$O112,Tarifas!$P112,Tarifas!$Q112,Datos!$B$3,Datos!M$5)</f>
        <v>#NAME?</v>
      </c>
      <c r="O110" s="144" t="e">
        <f ca="1">FACTURA(ROW(), COLUMN(),Datos!N$9,Datos!N$10,Tarifas!$C112,Datos!N$11,Tarifas!$D112,Datos!N$12,Tarifas!$E112,Datos!N$13,Tarifas!$F112,Datos!N$14,Tarifas!$G112,Tarifas!$L112,Datos!N$17,Datos!N$18,Datos!N$20,Datos!N$21,Datos!N$23,Datos!N$24,Datos!N$26,Datos!N$29,Datos!N$32,Tarifas!$H112,Tarifas!$I112,Tarifas!$J112,Datos!N$16,Tarifas!$K112,Datos!$B$4,Datos!$B$1,Datos!$B$2,Datos!$B$5,Tarifas!$M112,Tarifas!$N112,Tarifas!$O112,Tarifas!$P112,Tarifas!$Q112,Datos!$B$3,Datos!N$5)</f>
        <v>#NAME?</v>
      </c>
      <c r="P110" s="144" t="e">
        <f ca="1">FACTURA(ROW(), COLUMN(),Datos!O$9,Datos!O$10,Tarifas!$C112,Datos!O$11,Tarifas!$D112,Datos!O$12,Tarifas!$E112,Datos!O$13,Tarifas!$F112,Datos!O$14,Tarifas!$G112,Tarifas!$L112,Datos!O$17,Datos!O$18,Datos!O$20,Datos!O$21,Datos!O$23,Datos!O$24,Datos!O$26,Datos!O$29,Datos!O$32,Tarifas!$H112,Tarifas!$I112,Tarifas!$J112,Datos!O$16,Tarifas!$K112,Datos!$B$4,Datos!$B$1,Datos!$B$2,Datos!$B$5,Tarifas!$M112,Tarifas!$N112,Tarifas!$O112,Tarifas!$P112,Tarifas!$Q112,Datos!$B$3,Datos!O$5)</f>
        <v>#NAME?</v>
      </c>
      <c r="Q110" s="88" t="str">
        <f>IF(Tarifas!R112="Sí","Sí","")</f>
        <v>Sí</v>
      </c>
    </row>
    <row r="111" spans="1:17">
      <c r="A111" s="154" t="str">
        <f>IF(Tarifas!A113="","",Tarifas!A113)</f>
        <v>Lumio</v>
      </c>
      <c r="B111" s="154" t="str">
        <f>IF(Tarifas!B113="","",Tarifas!B113)</f>
        <v>Batería Virtual Diciembre de 2023</v>
      </c>
      <c r="C111" s="197" t="e">
        <f t="shared" ca="1" si="1"/>
        <v>#NAME?</v>
      </c>
      <c r="D111" s="198" t="s">
        <v>639</v>
      </c>
      <c r="E111" s="144" t="e">
        <f ca="1">FACTURA(ROW(), COLUMN(),Datos!D$9,Datos!D$10,Tarifas!$C113,Datos!D$11,Tarifas!$D113,Datos!D$12,Tarifas!$E113,Datos!D$13,Tarifas!$F113,Datos!D$14,Tarifas!$G113,Tarifas!$L113,Datos!D$17,Datos!D$18,Datos!D$20,Datos!D$21,Datos!D$23,Datos!D$24,Datos!D$26,Datos!D$29,Datos!D$32,Tarifas!$H113,Tarifas!$I113,Tarifas!$J113,Datos!D$16,Tarifas!$K113,Datos!$B$4,Datos!$B$1,Datos!$B$2,Datos!$B$5,Tarifas!$M113,Tarifas!$N113,Tarifas!$O113,Tarifas!$P113,Tarifas!$Q113,Datos!$B$3,Datos!D$5)</f>
        <v>#NAME?</v>
      </c>
      <c r="F111" s="144" t="e">
        <f ca="1">FACTURA(ROW(), COLUMN(),Datos!E$9,Datos!E$10,Tarifas!$C113,Datos!E$11,Tarifas!$D113,Datos!E$12,Tarifas!$E113,Datos!E$13,Tarifas!$F113,Datos!E$14,Tarifas!$G113,Tarifas!$L113,Datos!E$17,Datos!E$18,Datos!E$20,Datos!E$21,Datos!E$23,Datos!E$24,Datos!E$26,Datos!E$29,Datos!E$32,Tarifas!$H113,Tarifas!$I113,Tarifas!$J113,Datos!E$16,Tarifas!$K113,Datos!$B$4,Datos!$B$1,Datos!$B$2,Datos!$B$5,Tarifas!$M113,Tarifas!$N113,Tarifas!$O113,Tarifas!$P113,Tarifas!$Q113,Datos!$B$3,Datos!E$5)</f>
        <v>#NAME?</v>
      </c>
      <c r="G111" s="144" t="e">
        <f ca="1">FACTURA(ROW(), COLUMN(),Datos!F$9,Datos!F$10,Tarifas!$C113,Datos!F$11,Tarifas!$D113,Datos!F$12,Tarifas!$E113,Datos!F$13,Tarifas!$F113,Datos!F$14,Tarifas!$G113,Tarifas!$L113,Datos!F$17,Datos!F$18,Datos!F$20,Datos!F$21,Datos!F$23,Datos!F$24,Datos!F$26,Datos!F$29,Datos!F$32,Tarifas!$H113,Tarifas!$I113,Tarifas!$J113,Datos!F$16,Tarifas!$K113,Datos!$B$4,Datos!$B$1,Datos!$B$2,Datos!$B$5,Tarifas!$M113,Tarifas!$N113,Tarifas!$O113,Tarifas!$P113,Tarifas!$Q113,Datos!$B$3,Datos!F$5)</f>
        <v>#NAME?</v>
      </c>
      <c r="H111" s="144" t="e">
        <f ca="1">FACTURA(ROW(), COLUMN(),Datos!G$9,Datos!G$10,Tarifas!$C113,Datos!G$11,Tarifas!$D113,Datos!G$12,Tarifas!$E113,Datos!G$13,Tarifas!$F113,Datos!G$14,Tarifas!$G113,Tarifas!$L113,Datos!G$17,Datos!G$18,Datos!G$20,Datos!G$21,Datos!G$23,Datos!G$24,Datos!G$26,Datos!G$29,Datos!G$32,Tarifas!$H113,Tarifas!$I113,Tarifas!$J113,Datos!G$16,Tarifas!$K113,Datos!$B$4,Datos!$B$1,Datos!$B$2,Datos!$B$5,Tarifas!$M113,Tarifas!$N113,Tarifas!$O113,Tarifas!$P113,Tarifas!$Q113,Datos!$B$3,Datos!G$5)</f>
        <v>#NAME?</v>
      </c>
      <c r="I111" s="144" t="e">
        <f ca="1">FACTURA(ROW(), COLUMN(),Datos!H$9,Datos!H$10,Tarifas!$C113,Datos!H$11,Tarifas!$D113,Datos!H$12,Tarifas!$E113,Datos!H$13,Tarifas!$F113,Datos!H$14,Tarifas!$G113,Tarifas!$L113,Datos!H$17,Datos!H$18,Datos!H$20,Datos!H$21,Datos!H$23,Datos!H$24,Datos!H$26,Datos!H$29,Datos!H$32,Tarifas!$H113,Tarifas!$I113,Tarifas!$J113,Datos!H$16,Tarifas!$K113,Datos!$B$4,Datos!$B$1,Datos!$B$2,Datos!$B$5,Tarifas!$M113,Tarifas!$N113,Tarifas!$O113,Tarifas!$P113,Tarifas!$Q113,Datos!$B$3,Datos!H$5)</f>
        <v>#NAME?</v>
      </c>
      <c r="J111" s="144" t="e">
        <f ca="1">FACTURA(ROW(), COLUMN(),Datos!I$9,Datos!I$10,Tarifas!$C113,Datos!I$11,Tarifas!$D113,Datos!I$12,Tarifas!$E113,Datos!I$13,Tarifas!$F113,Datos!I$14,Tarifas!$G113,Tarifas!$L113,Datos!I$17,Datos!I$18,Datos!I$20,Datos!I$21,Datos!I$23,Datos!I$24,Datos!I$26,Datos!I$29,Datos!I$32,Tarifas!$H113,Tarifas!$I113,Tarifas!$J113,Datos!I$16,Tarifas!$K113,Datos!$B$4,Datos!$B$1,Datos!$B$2,Datos!$B$5,Tarifas!$M113,Tarifas!$N113,Tarifas!$O113,Tarifas!$P113,Tarifas!$Q113,Datos!$B$3,Datos!I$5)</f>
        <v>#NAME?</v>
      </c>
      <c r="K111" s="144" t="e">
        <f ca="1">FACTURA(ROW(), COLUMN(),Datos!J$9,Datos!J$10,Tarifas!$C113,Datos!J$11,Tarifas!$D113,Datos!J$12,Tarifas!$E113,Datos!J$13,Tarifas!$F113,Datos!J$14,Tarifas!$G113,Tarifas!$L113,Datos!J$17,Datos!J$18,Datos!J$20,Datos!J$21,Datos!J$23,Datos!J$24,Datos!J$26,Datos!J$29,Datos!J$32,Tarifas!$H113,Tarifas!$I113,Tarifas!$J113,Datos!J$16,Tarifas!$K113,Datos!$B$4,Datos!$B$1,Datos!$B$2,Datos!$B$5,Tarifas!$M113,Tarifas!$N113,Tarifas!$O113,Tarifas!$P113,Tarifas!$Q113,Datos!$B$3,Datos!J$5)</f>
        <v>#NAME?</v>
      </c>
      <c r="L111" s="144" t="e">
        <f ca="1">FACTURA(ROW(), COLUMN(),Datos!K$9,Datos!K$10,Tarifas!$C113,Datos!K$11,Tarifas!$D113,Datos!K$12,Tarifas!$E113,Datos!K$13,Tarifas!$F113,Datos!K$14,Tarifas!$G113,Tarifas!$L113,Datos!K$17,Datos!K$18,Datos!K$20,Datos!K$21,Datos!K$23,Datos!K$24,Datos!K$26,Datos!K$29,Datos!K$32,Tarifas!$H113,Tarifas!$I113,Tarifas!$J113,Datos!K$16,Tarifas!$K113,Datos!$B$4,Datos!$B$1,Datos!$B$2,Datos!$B$5,Tarifas!$M113,Tarifas!$N113,Tarifas!$O113,Tarifas!$P113,Tarifas!$Q113,Datos!$B$3,Datos!K$5)</f>
        <v>#NAME?</v>
      </c>
      <c r="M111" s="144" t="e">
        <f ca="1">FACTURA(ROW(), COLUMN(),Datos!L$9,Datos!L$10,Tarifas!$C113,Datos!L$11,Tarifas!$D113,Datos!L$12,Tarifas!$E113,Datos!L$13,Tarifas!$F113,Datos!L$14,Tarifas!$G113,Tarifas!$L113,Datos!L$17,Datos!L$18,Datos!L$20,Datos!L$21,Datos!L$23,Datos!L$24,Datos!L$26,Datos!L$29,Datos!L$32,Tarifas!$H113,Tarifas!$I113,Tarifas!$J113,Datos!L$16,Tarifas!$K113,Datos!$B$4,Datos!$B$1,Datos!$B$2,Datos!$B$5,Tarifas!$M113,Tarifas!$N113,Tarifas!$O113,Tarifas!$P113,Tarifas!$Q113,Datos!$B$3,Datos!L$5)</f>
        <v>#NAME?</v>
      </c>
      <c r="N111" s="144" t="e">
        <f ca="1">FACTURA(ROW(), COLUMN(),Datos!M$9,Datos!M$10,Tarifas!$C113,Datos!M$11,Tarifas!$D113,Datos!M$12,Tarifas!$E113,Datos!M$13,Tarifas!$F113,Datos!M$14,Tarifas!$G113,Tarifas!$L113,Datos!M$17,Datos!M$18,Datos!M$20,Datos!M$21,Datos!M$23,Datos!M$24,Datos!M$26,Datos!M$29,Datos!M$32,Tarifas!$H113,Tarifas!$I113,Tarifas!$J113,Datos!M$16,Tarifas!$K113,Datos!$B$4,Datos!$B$1,Datos!$B$2,Datos!$B$5,Tarifas!$M113,Tarifas!$N113,Tarifas!$O113,Tarifas!$P113,Tarifas!$Q113,Datos!$B$3,Datos!M$5)</f>
        <v>#NAME?</v>
      </c>
      <c r="O111" s="144" t="e">
        <f ca="1">FACTURA(ROW(), COLUMN(),Datos!N$9,Datos!N$10,Tarifas!$C113,Datos!N$11,Tarifas!$D113,Datos!N$12,Tarifas!$E113,Datos!N$13,Tarifas!$F113,Datos!N$14,Tarifas!$G113,Tarifas!$L113,Datos!N$17,Datos!N$18,Datos!N$20,Datos!N$21,Datos!N$23,Datos!N$24,Datos!N$26,Datos!N$29,Datos!N$32,Tarifas!$H113,Tarifas!$I113,Tarifas!$J113,Datos!N$16,Tarifas!$K113,Datos!$B$4,Datos!$B$1,Datos!$B$2,Datos!$B$5,Tarifas!$M113,Tarifas!$N113,Tarifas!$O113,Tarifas!$P113,Tarifas!$Q113,Datos!$B$3,Datos!N$5)</f>
        <v>#NAME?</v>
      </c>
      <c r="P111" s="144" t="e">
        <f ca="1">FACTURA(ROW(), COLUMN(),Datos!O$9,Datos!O$10,Tarifas!$C113,Datos!O$11,Tarifas!$D113,Datos!O$12,Tarifas!$E113,Datos!O$13,Tarifas!$F113,Datos!O$14,Tarifas!$G113,Tarifas!$L113,Datos!O$17,Datos!O$18,Datos!O$20,Datos!O$21,Datos!O$23,Datos!O$24,Datos!O$26,Datos!O$29,Datos!O$32,Tarifas!$H113,Tarifas!$I113,Tarifas!$J113,Datos!O$16,Tarifas!$K113,Datos!$B$4,Datos!$B$1,Datos!$B$2,Datos!$B$5,Tarifas!$M113,Tarifas!$N113,Tarifas!$O113,Tarifas!$P113,Tarifas!$Q113,Datos!$B$3,Datos!O$5)</f>
        <v>#NAME?</v>
      </c>
      <c r="Q111" s="88" t="str">
        <f>IF(Tarifas!R113="Sí","Sí","")</f>
        <v/>
      </c>
    </row>
    <row r="112" spans="1:17">
      <c r="A112" s="154" t="str">
        <f>IF(Tarifas!A114="","",Tarifas!A114)</f>
        <v>Octopus</v>
      </c>
      <c r="B112" s="154" t="str">
        <f>IF(Tarifas!B114="","",Tarifas!B114)</f>
        <v>Flexi Diciembre de 2023</v>
      </c>
      <c r="C112" s="197" t="e">
        <f t="shared" ca="1" si="1"/>
        <v>#NAME?</v>
      </c>
      <c r="D112" s="198" t="s">
        <v>639</v>
      </c>
      <c r="E112" s="144" t="e">
        <f ca="1">FACTURA(ROW(), COLUMN(),Datos!D$9,Datos!D$10,Tarifas!$C114,Datos!D$11,Tarifas!$D114,Datos!D$12,Tarifas!$E114,Datos!D$13,Tarifas!$F114,Datos!D$14,Tarifas!$G114,Tarifas!$L114,Datos!D$17,Datos!D$18,Datos!D$20,Datos!D$21,Datos!D$23,Datos!D$24,Datos!D$26,Datos!D$29,Datos!D$32,Tarifas!$H114,Tarifas!$I114,Tarifas!$J114,Datos!D$16,Tarifas!$K114,Datos!$B$4,Datos!$B$1,Datos!$B$2,Datos!$B$5,Tarifas!$M114,Tarifas!$N114,Tarifas!$O114,Tarifas!$P114,Tarifas!$Q114,Datos!$B$3,Datos!D$5)</f>
        <v>#NAME?</v>
      </c>
      <c r="F112" s="144" t="e">
        <f ca="1">FACTURA(ROW(), COLUMN(),Datos!E$9,Datos!E$10,Tarifas!$C114,Datos!E$11,Tarifas!$D114,Datos!E$12,Tarifas!$E114,Datos!E$13,Tarifas!$F114,Datos!E$14,Tarifas!$G114,Tarifas!$L114,Datos!E$17,Datos!E$18,Datos!E$20,Datos!E$21,Datos!E$23,Datos!E$24,Datos!E$26,Datos!E$29,Datos!E$32,Tarifas!$H114,Tarifas!$I114,Tarifas!$J114,Datos!E$16,Tarifas!$K114,Datos!$B$4,Datos!$B$1,Datos!$B$2,Datos!$B$5,Tarifas!$M114,Tarifas!$N114,Tarifas!$O114,Tarifas!$P114,Tarifas!$Q114,Datos!$B$3,Datos!E$5)</f>
        <v>#NAME?</v>
      </c>
      <c r="G112" s="144" t="e">
        <f ca="1">FACTURA(ROW(), COLUMN(),Datos!F$9,Datos!F$10,Tarifas!$C114,Datos!F$11,Tarifas!$D114,Datos!F$12,Tarifas!$E114,Datos!F$13,Tarifas!$F114,Datos!F$14,Tarifas!$G114,Tarifas!$L114,Datos!F$17,Datos!F$18,Datos!F$20,Datos!F$21,Datos!F$23,Datos!F$24,Datos!F$26,Datos!F$29,Datos!F$32,Tarifas!$H114,Tarifas!$I114,Tarifas!$J114,Datos!F$16,Tarifas!$K114,Datos!$B$4,Datos!$B$1,Datos!$B$2,Datos!$B$5,Tarifas!$M114,Tarifas!$N114,Tarifas!$O114,Tarifas!$P114,Tarifas!$Q114,Datos!$B$3,Datos!F$5)</f>
        <v>#NAME?</v>
      </c>
      <c r="H112" s="144" t="e">
        <f ca="1">FACTURA(ROW(), COLUMN(),Datos!G$9,Datos!G$10,Tarifas!$C114,Datos!G$11,Tarifas!$D114,Datos!G$12,Tarifas!$E114,Datos!G$13,Tarifas!$F114,Datos!G$14,Tarifas!$G114,Tarifas!$L114,Datos!G$17,Datos!G$18,Datos!G$20,Datos!G$21,Datos!G$23,Datos!G$24,Datos!G$26,Datos!G$29,Datos!G$32,Tarifas!$H114,Tarifas!$I114,Tarifas!$J114,Datos!G$16,Tarifas!$K114,Datos!$B$4,Datos!$B$1,Datos!$B$2,Datos!$B$5,Tarifas!$M114,Tarifas!$N114,Tarifas!$O114,Tarifas!$P114,Tarifas!$Q114,Datos!$B$3,Datos!G$5)</f>
        <v>#NAME?</v>
      </c>
      <c r="I112" s="144" t="e">
        <f ca="1">FACTURA(ROW(), COLUMN(),Datos!H$9,Datos!H$10,Tarifas!$C114,Datos!H$11,Tarifas!$D114,Datos!H$12,Tarifas!$E114,Datos!H$13,Tarifas!$F114,Datos!H$14,Tarifas!$G114,Tarifas!$L114,Datos!H$17,Datos!H$18,Datos!H$20,Datos!H$21,Datos!H$23,Datos!H$24,Datos!H$26,Datos!H$29,Datos!H$32,Tarifas!$H114,Tarifas!$I114,Tarifas!$J114,Datos!H$16,Tarifas!$K114,Datos!$B$4,Datos!$B$1,Datos!$B$2,Datos!$B$5,Tarifas!$M114,Tarifas!$N114,Tarifas!$O114,Tarifas!$P114,Tarifas!$Q114,Datos!$B$3,Datos!H$5)</f>
        <v>#NAME?</v>
      </c>
      <c r="J112" s="144" t="e">
        <f ca="1">FACTURA(ROW(), COLUMN(),Datos!I$9,Datos!I$10,Tarifas!$C114,Datos!I$11,Tarifas!$D114,Datos!I$12,Tarifas!$E114,Datos!I$13,Tarifas!$F114,Datos!I$14,Tarifas!$G114,Tarifas!$L114,Datos!I$17,Datos!I$18,Datos!I$20,Datos!I$21,Datos!I$23,Datos!I$24,Datos!I$26,Datos!I$29,Datos!I$32,Tarifas!$H114,Tarifas!$I114,Tarifas!$J114,Datos!I$16,Tarifas!$K114,Datos!$B$4,Datos!$B$1,Datos!$B$2,Datos!$B$5,Tarifas!$M114,Tarifas!$N114,Tarifas!$O114,Tarifas!$P114,Tarifas!$Q114,Datos!$B$3,Datos!I$5)</f>
        <v>#NAME?</v>
      </c>
      <c r="K112" s="144" t="e">
        <f ca="1">FACTURA(ROW(), COLUMN(),Datos!J$9,Datos!J$10,Tarifas!$C114,Datos!J$11,Tarifas!$D114,Datos!J$12,Tarifas!$E114,Datos!J$13,Tarifas!$F114,Datos!J$14,Tarifas!$G114,Tarifas!$L114,Datos!J$17,Datos!J$18,Datos!J$20,Datos!J$21,Datos!J$23,Datos!J$24,Datos!J$26,Datos!J$29,Datos!J$32,Tarifas!$H114,Tarifas!$I114,Tarifas!$J114,Datos!J$16,Tarifas!$K114,Datos!$B$4,Datos!$B$1,Datos!$B$2,Datos!$B$5,Tarifas!$M114,Tarifas!$N114,Tarifas!$O114,Tarifas!$P114,Tarifas!$Q114,Datos!$B$3,Datos!J$5)</f>
        <v>#NAME?</v>
      </c>
      <c r="L112" s="144" t="e">
        <f ca="1">FACTURA(ROW(), COLUMN(),Datos!K$9,Datos!K$10,Tarifas!$C114,Datos!K$11,Tarifas!$D114,Datos!K$12,Tarifas!$E114,Datos!K$13,Tarifas!$F114,Datos!K$14,Tarifas!$G114,Tarifas!$L114,Datos!K$17,Datos!K$18,Datos!K$20,Datos!K$21,Datos!K$23,Datos!K$24,Datos!K$26,Datos!K$29,Datos!K$32,Tarifas!$H114,Tarifas!$I114,Tarifas!$J114,Datos!K$16,Tarifas!$K114,Datos!$B$4,Datos!$B$1,Datos!$B$2,Datos!$B$5,Tarifas!$M114,Tarifas!$N114,Tarifas!$O114,Tarifas!$P114,Tarifas!$Q114,Datos!$B$3,Datos!K$5)</f>
        <v>#NAME?</v>
      </c>
      <c r="M112" s="144" t="e">
        <f ca="1">FACTURA(ROW(), COLUMN(),Datos!L$9,Datos!L$10,Tarifas!$C114,Datos!L$11,Tarifas!$D114,Datos!L$12,Tarifas!$E114,Datos!L$13,Tarifas!$F114,Datos!L$14,Tarifas!$G114,Tarifas!$L114,Datos!L$17,Datos!L$18,Datos!L$20,Datos!L$21,Datos!L$23,Datos!L$24,Datos!L$26,Datos!L$29,Datos!L$32,Tarifas!$H114,Tarifas!$I114,Tarifas!$J114,Datos!L$16,Tarifas!$K114,Datos!$B$4,Datos!$B$1,Datos!$B$2,Datos!$B$5,Tarifas!$M114,Tarifas!$N114,Tarifas!$O114,Tarifas!$P114,Tarifas!$Q114,Datos!$B$3,Datos!L$5)</f>
        <v>#NAME?</v>
      </c>
      <c r="N112" s="144" t="e">
        <f ca="1">FACTURA(ROW(), COLUMN(),Datos!M$9,Datos!M$10,Tarifas!$C114,Datos!M$11,Tarifas!$D114,Datos!M$12,Tarifas!$E114,Datos!M$13,Tarifas!$F114,Datos!M$14,Tarifas!$G114,Tarifas!$L114,Datos!M$17,Datos!M$18,Datos!M$20,Datos!M$21,Datos!M$23,Datos!M$24,Datos!M$26,Datos!M$29,Datos!M$32,Tarifas!$H114,Tarifas!$I114,Tarifas!$J114,Datos!M$16,Tarifas!$K114,Datos!$B$4,Datos!$B$1,Datos!$B$2,Datos!$B$5,Tarifas!$M114,Tarifas!$N114,Tarifas!$O114,Tarifas!$P114,Tarifas!$Q114,Datos!$B$3,Datos!M$5)</f>
        <v>#NAME?</v>
      </c>
      <c r="O112" s="144" t="e">
        <f ca="1">FACTURA(ROW(), COLUMN(),Datos!N$9,Datos!N$10,Tarifas!$C114,Datos!N$11,Tarifas!$D114,Datos!N$12,Tarifas!$E114,Datos!N$13,Tarifas!$F114,Datos!N$14,Tarifas!$G114,Tarifas!$L114,Datos!N$17,Datos!N$18,Datos!N$20,Datos!N$21,Datos!N$23,Datos!N$24,Datos!N$26,Datos!N$29,Datos!N$32,Tarifas!$H114,Tarifas!$I114,Tarifas!$J114,Datos!N$16,Tarifas!$K114,Datos!$B$4,Datos!$B$1,Datos!$B$2,Datos!$B$5,Tarifas!$M114,Tarifas!$N114,Tarifas!$O114,Tarifas!$P114,Tarifas!$Q114,Datos!$B$3,Datos!N$5)</f>
        <v>#NAME?</v>
      </c>
      <c r="P112" s="144" t="e">
        <f ca="1">FACTURA(ROW(), COLUMN(),Datos!O$9,Datos!O$10,Tarifas!$C114,Datos!O$11,Tarifas!$D114,Datos!O$12,Tarifas!$E114,Datos!O$13,Tarifas!$F114,Datos!O$14,Tarifas!$G114,Tarifas!$L114,Datos!O$17,Datos!O$18,Datos!O$20,Datos!O$21,Datos!O$23,Datos!O$24,Datos!O$26,Datos!O$29,Datos!O$32,Tarifas!$H114,Tarifas!$I114,Tarifas!$J114,Datos!O$16,Tarifas!$K114,Datos!$B$4,Datos!$B$1,Datos!$B$2,Datos!$B$5,Tarifas!$M114,Tarifas!$N114,Tarifas!$O114,Tarifas!$P114,Tarifas!$Q114,Datos!$B$3,Datos!O$5)</f>
        <v>#NAME?</v>
      </c>
      <c r="Q112" s="88" t="str">
        <f>IF(Tarifas!R114="Sí","Sí","")</f>
        <v/>
      </c>
    </row>
    <row r="113" spans="1:17">
      <c r="A113" s="154" t="str">
        <f>IF(Tarifas!A115="","",Tarifas!A115)</f>
        <v>Proxima Energia</v>
      </c>
      <c r="B113" s="154" t="str">
        <f>IF(Tarifas!B115="","",Tarifas!B115)</f>
        <v>Indexada Diciembre de 2023</v>
      </c>
      <c r="C113" s="197" t="e">
        <f t="shared" ca="1" si="1"/>
        <v>#NAME?</v>
      </c>
      <c r="D113" s="198" t="s">
        <v>639</v>
      </c>
      <c r="E113" s="144" t="e">
        <f ca="1">FACTURA(ROW(), COLUMN(),Datos!D$9,Datos!D$10,Tarifas!$C115,Datos!D$11,Tarifas!$D115,Datos!D$12,Tarifas!$E115,Datos!D$13,Tarifas!$F115,Datos!D$14,Tarifas!$G115,Tarifas!$L115,Datos!D$17,Datos!D$18,Datos!D$20,Datos!D$21,Datos!D$23,Datos!D$24,Datos!D$26,Datos!D$29,Datos!D$32,Tarifas!$H115,Tarifas!$I115,Tarifas!$J115,Datos!D$16,Tarifas!$K115,Datos!$B$4,Datos!$B$1,Datos!$B$2,Datos!$B$5,Tarifas!$M115,Tarifas!$N115,Tarifas!$O115,Tarifas!$P115,Tarifas!$Q115,Datos!$B$3,Datos!D$5)</f>
        <v>#NAME?</v>
      </c>
      <c r="F113" s="144" t="e">
        <f ca="1">FACTURA(ROW(), COLUMN(),Datos!E$9,Datos!E$10,Tarifas!$C115,Datos!E$11,Tarifas!$D115,Datos!E$12,Tarifas!$E115,Datos!E$13,Tarifas!$F115,Datos!E$14,Tarifas!$G115,Tarifas!$L115,Datos!E$17,Datos!E$18,Datos!E$20,Datos!E$21,Datos!E$23,Datos!E$24,Datos!E$26,Datos!E$29,Datos!E$32,Tarifas!$H115,Tarifas!$I115,Tarifas!$J115,Datos!E$16,Tarifas!$K115,Datos!$B$4,Datos!$B$1,Datos!$B$2,Datos!$B$5,Tarifas!$M115,Tarifas!$N115,Tarifas!$O115,Tarifas!$P115,Tarifas!$Q115,Datos!$B$3,Datos!E$5)</f>
        <v>#NAME?</v>
      </c>
      <c r="G113" s="144" t="e">
        <f ca="1">FACTURA(ROW(), COLUMN(),Datos!F$9,Datos!F$10,Tarifas!$C115,Datos!F$11,Tarifas!$D115,Datos!F$12,Tarifas!$E115,Datos!F$13,Tarifas!$F115,Datos!F$14,Tarifas!$G115,Tarifas!$L115,Datos!F$17,Datos!F$18,Datos!F$20,Datos!F$21,Datos!F$23,Datos!F$24,Datos!F$26,Datos!F$29,Datos!F$32,Tarifas!$H115,Tarifas!$I115,Tarifas!$J115,Datos!F$16,Tarifas!$K115,Datos!$B$4,Datos!$B$1,Datos!$B$2,Datos!$B$5,Tarifas!$M115,Tarifas!$N115,Tarifas!$O115,Tarifas!$P115,Tarifas!$Q115,Datos!$B$3,Datos!F$5)</f>
        <v>#NAME?</v>
      </c>
      <c r="H113" s="144" t="e">
        <f ca="1">FACTURA(ROW(), COLUMN(),Datos!G$9,Datos!G$10,Tarifas!$C115,Datos!G$11,Tarifas!$D115,Datos!G$12,Tarifas!$E115,Datos!G$13,Tarifas!$F115,Datos!G$14,Tarifas!$G115,Tarifas!$L115,Datos!G$17,Datos!G$18,Datos!G$20,Datos!G$21,Datos!G$23,Datos!G$24,Datos!G$26,Datos!G$29,Datos!G$32,Tarifas!$H115,Tarifas!$I115,Tarifas!$J115,Datos!G$16,Tarifas!$K115,Datos!$B$4,Datos!$B$1,Datos!$B$2,Datos!$B$5,Tarifas!$M115,Tarifas!$N115,Tarifas!$O115,Tarifas!$P115,Tarifas!$Q115,Datos!$B$3,Datos!G$5)</f>
        <v>#NAME?</v>
      </c>
      <c r="I113" s="144" t="e">
        <f ca="1">FACTURA(ROW(), COLUMN(),Datos!H$9,Datos!H$10,Tarifas!$C115,Datos!H$11,Tarifas!$D115,Datos!H$12,Tarifas!$E115,Datos!H$13,Tarifas!$F115,Datos!H$14,Tarifas!$G115,Tarifas!$L115,Datos!H$17,Datos!H$18,Datos!H$20,Datos!H$21,Datos!H$23,Datos!H$24,Datos!H$26,Datos!H$29,Datos!H$32,Tarifas!$H115,Tarifas!$I115,Tarifas!$J115,Datos!H$16,Tarifas!$K115,Datos!$B$4,Datos!$B$1,Datos!$B$2,Datos!$B$5,Tarifas!$M115,Tarifas!$N115,Tarifas!$O115,Tarifas!$P115,Tarifas!$Q115,Datos!$B$3,Datos!H$5)</f>
        <v>#NAME?</v>
      </c>
      <c r="J113" s="144" t="e">
        <f ca="1">FACTURA(ROW(), COLUMN(),Datos!I$9,Datos!I$10,Tarifas!$C115,Datos!I$11,Tarifas!$D115,Datos!I$12,Tarifas!$E115,Datos!I$13,Tarifas!$F115,Datos!I$14,Tarifas!$G115,Tarifas!$L115,Datos!I$17,Datos!I$18,Datos!I$20,Datos!I$21,Datos!I$23,Datos!I$24,Datos!I$26,Datos!I$29,Datos!I$32,Tarifas!$H115,Tarifas!$I115,Tarifas!$J115,Datos!I$16,Tarifas!$K115,Datos!$B$4,Datos!$B$1,Datos!$B$2,Datos!$B$5,Tarifas!$M115,Tarifas!$N115,Tarifas!$O115,Tarifas!$P115,Tarifas!$Q115,Datos!$B$3,Datos!I$5)</f>
        <v>#NAME?</v>
      </c>
      <c r="K113" s="144" t="e">
        <f ca="1">FACTURA(ROW(), COLUMN(),Datos!J$9,Datos!J$10,Tarifas!$C115,Datos!J$11,Tarifas!$D115,Datos!J$12,Tarifas!$E115,Datos!J$13,Tarifas!$F115,Datos!J$14,Tarifas!$G115,Tarifas!$L115,Datos!J$17,Datos!J$18,Datos!J$20,Datos!J$21,Datos!J$23,Datos!J$24,Datos!J$26,Datos!J$29,Datos!J$32,Tarifas!$H115,Tarifas!$I115,Tarifas!$J115,Datos!J$16,Tarifas!$K115,Datos!$B$4,Datos!$B$1,Datos!$B$2,Datos!$B$5,Tarifas!$M115,Tarifas!$N115,Tarifas!$O115,Tarifas!$P115,Tarifas!$Q115,Datos!$B$3,Datos!J$5)</f>
        <v>#NAME?</v>
      </c>
      <c r="L113" s="144" t="e">
        <f ca="1">FACTURA(ROW(), COLUMN(),Datos!K$9,Datos!K$10,Tarifas!$C115,Datos!K$11,Tarifas!$D115,Datos!K$12,Tarifas!$E115,Datos!K$13,Tarifas!$F115,Datos!K$14,Tarifas!$G115,Tarifas!$L115,Datos!K$17,Datos!K$18,Datos!K$20,Datos!K$21,Datos!K$23,Datos!K$24,Datos!K$26,Datos!K$29,Datos!K$32,Tarifas!$H115,Tarifas!$I115,Tarifas!$J115,Datos!K$16,Tarifas!$K115,Datos!$B$4,Datos!$B$1,Datos!$B$2,Datos!$B$5,Tarifas!$M115,Tarifas!$N115,Tarifas!$O115,Tarifas!$P115,Tarifas!$Q115,Datos!$B$3,Datos!K$5)</f>
        <v>#NAME?</v>
      </c>
      <c r="M113" s="144" t="e">
        <f ca="1">FACTURA(ROW(), COLUMN(),Datos!L$9,Datos!L$10,Tarifas!$C115,Datos!L$11,Tarifas!$D115,Datos!L$12,Tarifas!$E115,Datos!L$13,Tarifas!$F115,Datos!L$14,Tarifas!$G115,Tarifas!$L115,Datos!L$17,Datos!L$18,Datos!L$20,Datos!L$21,Datos!L$23,Datos!L$24,Datos!L$26,Datos!L$29,Datos!L$32,Tarifas!$H115,Tarifas!$I115,Tarifas!$J115,Datos!L$16,Tarifas!$K115,Datos!$B$4,Datos!$B$1,Datos!$B$2,Datos!$B$5,Tarifas!$M115,Tarifas!$N115,Tarifas!$O115,Tarifas!$P115,Tarifas!$Q115,Datos!$B$3,Datos!L$5)</f>
        <v>#NAME?</v>
      </c>
      <c r="N113" s="144" t="e">
        <f ca="1">FACTURA(ROW(), COLUMN(),Datos!M$9,Datos!M$10,Tarifas!$C115,Datos!M$11,Tarifas!$D115,Datos!M$12,Tarifas!$E115,Datos!M$13,Tarifas!$F115,Datos!M$14,Tarifas!$G115,Tarifas!$L115,Datos!M$17,Datos!M$18,Datos!M$20,Datos!M$21,Datos!M$23,Datos!M$24,Datos!M$26,Datos!M$29,Datos!M$32,Tarifas!$H115,Tarifas!$I115,Tarifas!$J115,Datos!M$16,Tarifas!$K115,Datos!$B$4,Datos!$B$1,Datos!$B$2,Datos!$B$5,Tarifas!$M115,Tarifas!$N115,Tarifas!$O115,Tarifas!$P115,Tarifas!$Q115,Datos!$B$3,Datos!M$5)</f>
        <v>#NAME?</v>
      </c>
      <c r="O113" s="144" t="e">
        <f ca="1">FACTURA(ROW(), COLUMN(),Datos!N$9,Datos!N$10,Tarifas!$C115,Datos!N$11,Tarifas!$D115,Datos!N$12,Tarifas!$E115,Datos!N$13,Tarifas!$F115,Datos!N$14,Tarifas!$G115,Tarifas!$L115,Datos!N$17,Datos!N$18,Datos!N$20,Datos!N$21,Datos!N$23,Datos!N$24,Datos!N$26,Datos!N$29,Datos!N$32,Tarifas!$H115,Tarifas!$I115,Tarifas!$J115,Datos!N$16,Tarifas!$K115,Datos!$B$4,Datos!$B$1,Datos!$B$2,Datos!$B$5,Tarifas!$M115,Tarifas!$N115,Tarifas!$O115,Tarifas!$P115,Tarifas!$Q115,Datos!$B$3,Datos!N$5)</f>
        <v>#NAME?</v>
      </c>
      <c r="P113" s="144" t="e">
        <f ca="1">FACTURA(ROW(), COLUMN(),Datos!O$9,Datos!O$10,Tarifas!$C115,Datos!O$11,Tarifas!$D115,Datos!O$12,Tarifas!$E115,Datos!O$13,Tarifas!$F115,Datos!O$14,Tarifas!$G115,Tarifas!$L115,Datos!O$17,Datos!O$18,Datos!O$20,Datos!O$21,Datos!O$23,Datos!O$24,Datos!O$26,Datos!O$29,Datos!O$32,Tarifas!$H115,Tarifas!$I115,Tarifas!$J115,Datos!O$16,Tarifas!$K115,Datos!$B$4,Datos!$B$1,Datos!$B$2,Datos!$B$5,Tarifas!$M115,Tarifas!$N115,Tarifas!$O115,Tarifas!$P115,Tarifas!$Q115,Datos!$B$3,Datos!O$5)</f>
        <v>#NAME?</v>
      </c>
      <c r="Q113" s="88" t="str">
        <f>IF(Tarifas!R115="Sí","Sí","")</f>
        <v>Sí</v>
      </c>
    </row>
    <row r="114" spans="1:17">
      <c r="A114" s="154" t="str">
        <f>IF(Tarifas!A116="","",Tarifas!A116)</f>
        <v>Proxima Energia</v>
      </c>
      <c r="B114" s="154" t="str">
        <f>IF(Tarifas!B116="","",Tarifas!B116)</f>
        <v>Indexada + Batería Diciembre de 2023</v>
      </c>
      <c r="C114" s="197" t="e">
        <f t="shared" ca="1" si="1"/>
        <v>#NAME?</v>
      </c>
      <c r="D114" s="198" t="s">
        <v>639</v>
      </c>
      <c r="E114" s="144" t="e">
        <f ca="1">FACTURA(ROW(), COLUMN(),Datos!D$9,Datos!D$10,Tarifas!$C116,Datos!D$11,Tarifas!$D116,Datos!D$12,Tarifas!$E116,Datos!D$13,Tarifas!$F116,Datos!D$14,Tarifas!$G116,Tarifas!$L116,Datos!D$17,Datos!D$18,Datos!D$20,Datos!D$21,Datos!D$23,Datos!D$24,Datos!D$26,Datos!D$29,Datos!D$32,Tarifas!$H116,Tarifas!$I116,Tarifas!$J116,Datos!D$16,Tarifas!$K116,Datos!$B$4,Datos!$B$1,Datos!$B$2,Datos!$B$5,Tarifas!$M116,Tarifas!$N116,Tarifas!$O116,Tarifas!$P116,Tarifas!$Q116,Datos!$B$3,Datos!D$5)</f>
        <v>#NAME?</v>
      </c>
      <c r="F114" s="144" t="e">
        <f ca="1">FACTURA(ROW(), COLUMN(),Datos!E$9,Datos!E$10,Tarifas!$C116,Datos!E$11,Tarifas!$D116,Datos!E$12,Tarifas!$E116,Datos!E$13,Tarifas!$F116,Datos!E$14,Tarifas!$G116,Tarifas!$L116,Datos!E$17,Datos!E$18,Datos!E$20,Datos!E$21,Datos!E$23,Datos!E$24,Datos!E$26,Datos!E$29,Datos!E$32,Tarifas!$H116,Tarifas!$I116,Tarifas!$J116,Datos!E$16,Tarifas!$K116,Datos!$B$4,Datos!$B$1,Datos!$B$2,Datos!$B$5,Tarifas!$M116,Tarifas!$N116,Tarifas!$O116,Tarifas!$P116,Tarifas!$Q116,Datos!$B$3,Datos!E$5)</f>
        <v>#NAME?</v>
      </c>
      <c r="G114" s="144" t="e">
        <f ca="1">FACTURA(ROW(), COLUMN(),Datos!F$9,Datos!F$10,Tarifas!$C116,Datos!F$11,Tarifas!$D116,Datos!F$12,Tarifas!$E116,Datos!F$13,Tarifas!$F116,Datos!F$14,Tarifas!$G116,Tarifas!$L116,Datos!F$17,Datos!F$18,Datos!F$20,Datos!F$21,Datos!F$23,Datos!F$24,Datos!F$26,Datos!F$29,Datos!F$32,Tarifas!$H116,Tarifas!$I116,Tarifas!$J116,Datos!F$16,Tarifas!$K116,Datos!$B$4,Datos!$B$1,Datos!$B$2,Datos!$B$5,Tarifas!$M116,Tarifas!$N116,Tarifas!$O116,Tarifas!$P116,Tarifas!$Q116,Datos!$B$3,Datos!F$5)</f>
        <v>#NAME?</v>
      </c>
      <c r="H114" s="144" t="e">
        <f ca="1">FACTURA(ROW(), COLUMN(),Datos!G$9,Datos!G$10,Tarifas!$C116,Datos!G$11,Tarifas!$D116,Datos!G$12,Tarifas!$E116,Datos!G$13,Tarifas!$F116,Datos!G$14,Tarifas!$G116,Tarifas!$L116,Datos!G$17,Datos!G$18,Datos!G$20,Datos!G$21,Datos!G$23,Datos!G$24,Datos!G$26,Datos!G$29,Datos!G$32,Tarifas!$H116,Tarifas!$I116,Tarifas!$J116,Datos!G$16,Tarifas!$K116,Datos!$B$4,Datos!$B$1,Datos!$B$2,Datos!$B$5,Tarifas!$M116,Tarifas!$N116,Tarifas!$O116,Tarifas!$P116,Tarifas!$Q116,Datos!$B$3,Datos!G$5)</f>
        <v>#NAME?</v>
      </c>
      <c r="I114" s="144" t="e">
        <f ca="1">FACTURA(ROW(), COLUMN(),Datos!H$9,Datos!H$10,Tarifas!$C116,Datos!H$11,Tarifas!$D116,Datos!H$12,Tarifas!$E116,Datos!H$13,Tarifas!$F116,Datos!H$14,Tarifas!$G116,Tarifas!$L116,Datos!H$17,Datos!H$18,Datos!H$20,Datos!H$21,Datos!H$23,Datos!H$24,Datos!H$26,Datos!H$29,Datos!H$32,Tarifas!$H116,Tarifas!$I116,Tarifas!$J116,Datos!H$16,Tarifas!$K116,Datos!$B$4,Datos!$B$1,Datos!$B$2,Datos!$B$5,Tarifas!$M116,Tarifas!$N116,Tarifas!$O116,Tarifas!$P116,Tarifas!$Q116,Datos!$B$3,Datos!H$5)</f>
        <v>#NAME?</v>
      </c>
      <c r="J114" s="144" t="e">
        <f ca="1">FACTURA(ROW(), COLUMN(),Datos!I$9,Datos!I$10,Tarifas!$C116,Datos!I$11,Tarifas!$D116,Datos!I$12,Tarifas!$E116,Datos!I$13,Tarifas!$F116,Datos!I$14,Tarifas!$G116,Tarifas!$L116,Datos!I$17,Datos!I$18,Datos!I$20,Datos!I$21,Datos!I$23,Datos!I$24,Datos!I$26,Datos!I$29,Datos!I$32,Tarifas!$H116,Tarifas!$I116,Tarifas!$J116,Datos!I$16,Tarifas!$K116,Datos!$B$4,Datos!$B$1,Datos!$B$2,Datos!$B$5,Tarifas!$M116,Tarifas!$N116,Tarifas!$O116,Tarifas!$P116,Tarifas!$Q116,Datos!$B$3,Datos!I$5)</f>
        <v>#NAME?</v>
      </c>
      <c r="K114" s="144" t="e">
        <f ca="1">FACTURA(ROW(), COLUMN(),Datos!J$9,Datos!J$10,Tarifas!$C116,Datos!J$11,Tarifas!$D116,Datos!J$12,Tarifas!$E116,Datos!J$13,Tarifas!$F116,Datos!J$14,Tarifas!$G116,Tarifas!$L116,Datos!J$17,Datos!J$18,Datos!J$20,Datos!J$21,Datos!J$23,Datos!J$24,Datos!J$26,Datos!J$29,Datos!J$32,Tarifas!$H116,Tarifas!$I116,Tarifas!$J116,Datos!J$16,Tarifas!$K116,Datos!$B$4,Datos!$B$1,Datos!$B$2,Datos!$B$5,Tarifas!$M116,Tarifas!$N116,Tarifas!$O116,Tarifas!$P116,Tarifas!$Q116,Datos!$B$3,Datos!J$5)</f>
        <v>#NAME?</v>
      </c>
      <c r="L114" s="144" t="e">
        <f ca="1">FACTURA(ROW(), COLUMN(),Datos!K$9,Datos!K$10,Tarifas!$C116,Datos!K$11,Tarifas!$D116,Datos!K$12,Tarifas!$E116,Datos!K$13,Tarifas!$F116,Datos!K$14,Tarifas!$G116,Tarifas!$L116,Datos!K$17,Datos!K$18,Datos!K$20,Datos!K$21,Datos!K$23,Datos!K$24,Datos!K$26,Datos!K$29,Datos!K$32,Tarifas!$H116,Tarifas!$I116,Tarifas!$J116,Datos!K$16,Tarifas!$K116,Datos!$B$4,Datos!$B$1,Datos!$B$2,Datos!$B$5,Tarifas!$M116,Tarifas!$N116,Tarifas!$O116,Tarifas!$P116,Tarifas!$Q116,Datos!$B$3,Datos!K$5)</f>
        <v>#NAME?</v>
      </c>
      <c r="M114" s="144" t="e">
        <f ca="1">FACTURA(ROW(), COLUMN(),Datos!L$9,Datos!L$10,Tarifas!$C116,Datos!L$11,Tarifas!$D116,Datos!L$12,Tarifas!$E116,Datos!L$13,Tarifas!$F116,Datos!L$14,Tarifas!$G116,Tarifas!$L116,Datos!L$17,Datos!L$18,Datos!L$20,Datos!L$21,Datos!L$23,Datos!L$24,Datos!L$26,Datos!L$29,Datos!L$32,Tarifas!$H116,Tarifas!$I116,Tarifas!$J116,Datos!L$16,Tarifas!$K116,Datos!$B$4,Datos!$B$1,Datos!$B$2,Datos!$B$5,Tarifas!$M116,Tarifas!$N116,Tarifas!$O116,Tarifas!$P116,Tarifas!$Q116,Datos!$B$3,Datos!L$5)</f>
        <v>#NAME?</v>
      </c>
      <c r="N114" s="144" t="e">
        <f ca="1">FACTURA(ROW(), COLUMN(),Datos!M$9,Datos!M$10,Tarifas!$C116,Datos!M$11,Tarifas!$D116,Datos!M$12,Tarifas!$E116,Datos!M$13,Tarifas!$F116,Datos!M$14,Tarifas!$G116,Tarifas!$L116,Datos!M$17,Datos!M$18,Datos!M$20,Datos!M$21,Datos!M$23,Datos!M$24,Datos!M$26,Datos!M$29,Datos!M$32,Tarifas!$H116,Tarifas!$I116,Tarifas!$J116,Datos!M$16,Tarifas!$K116,Datos!$B$4,Datos!$B$1,Datos!$B$2,Datos!$B$5,Tarifas!$M116,Tarifas!$N116,Tarifas!$O116,Tarifas!$P116,Tarifas!$Q116,Datos!$B$3,Datos!M$5)</f>
        <v>#NAME?</v>
      </c>
      <c r="O114" s="144" t="e">
        <f ca="1">FACTURA(ROW(), COLUMN(),Datos!N$9,Datos!N$10,Tarifas!$C116,Datos!N$11,Tarifas!$D116,Datos!N$12,Tarifas!$E116,Datos!N$13,Tarifas!$F116,Datos!N$14,Tarifas!$G116,Tarifas!$L116,Datos!N$17,Datos!N$18,Datos!N$20,Datos!N$21,Datos!N$23,Datos!N$24,Datos!N$26,Datos!N$29,Datos!N$32,Tarifas!$H116,Tarifas!$I116,Tarifas!$J116,Datos!N$16,Tarifas!$K116,Datos!$B$4,Datos!$B$1,Datos!$B$2,Datos!$B$5,Tarifas!$M116,Tarifas!$N116,Tarifas!$O116,Tarifas!$P116,Tarifas!$Q116,Datos!$B$3,Datos!N$5)</f>
        <v>#NAME?</v>
      </c>
      <c r="P114" s="144" t="e">
        <f ca="1">FACTURA(ROW(), COLUMN(),Datos!O$9,Datos!O$10,Tarifas!$C116,Datos!O$11,Tarifas!$D116,Datos!O$12,Tarifas!$E116,Datos!O$13,Tarifas!$F116,Datos!O$14,Tarifas!$G116,Tarifas!$L116,Datos!O$17,Datos!O$18,Datos!O$20,Datos!O$21,Datos!O$23,Datos!O$24,Datos!O$26,Datos!O$29,Datos!O$32,Tarifas!$H116,Tarifas!$I116,Tarifas!$J116,Datos!O$16,Tarifas!$K116,Datos!$B$4,Datos!$B$1,Datos!$B$2,Datos!$B$5,Tarifas!$M116,Tarifas!$N116,Tarifas!$O116,Tarifas!$P116,Tarifas!$Q116,Datos!$B$3,Datos!O$5)</f>
        <v>#NAME?</v>
      </c>
      <c r="Q114" s="88" t="str">
        <f>IF(Tarifas!R116="Sí","Sí","")</f>
        <v>Sí</v>
      </c>
    </row>
    <row r="115" spans="1:17">
      <c r="A115" s="154" t="str">
        <f>IF(Tarifas!A117="","",Tarifas!A117)</f>
        <v/>
      </c>
      <c r="B115" s="154" t="str">
        <f>IF(Tarifas!B117="","",Tarifas!B117)</f>
        <v/>
      </c>
      <c r="C115" s="197" t="e">
        <f t="shared" ca="1" si="1"/>
        <v>#NAME?</v>
      </c>
      <c r="D115" s="198" t="s">
        <v>639</v>
      </c>
      <c r="E115" s="144" t="e">
        <f ca="1">FACTURA(ROW(), COLUMN(),Datos!D$9,Datos!D$10,Tarifas!$C117,Datos!D$11,Tarifas!$D117,Datos!D$12,Tarifas!$E117,Datos!D$13,Tarifas!$F117,Datos!D$14,Tarifas!$G117,Tarifas!$L117,Datos!D$17,Datos!D$18,Datos!D$20,Datos!D$21,Datos!D$23,Datos!D$24,Datos!D$26,Datos!D$29,Datos!D$32,Tarifas!$H117,Tarifas!$I117,Tarifas!$J117,Datos!D$16,Tarifas!$K117,Datos!$B$4,Datos!$B$1,Datos!$B$2,Datos!$B$5,Tarifas!$M117,Tarifas!$N117,Tarifas!$O117,Tarifas!$P117,Tarifas!$Q117,Datos!$B$3,Datos!D$5)</f>
        <v>#NAME?</v>
      </c>
      <c r="F115" s="144" t="e">
        <f ca="1">FACTURA(ROW(), COLUMN(),Datos!E$9,Datos!E$10,Tarifas!$C117,Datos!E$11,Tarifas!$D117,Datos!E$12,Tarifas!$E117,Datos!E$13,Tarifas!$F117,Datos!E$14,Tarifas!$G117,Tarifas!$L117,Datos!E$17,Datos!E$18,Datos!E$20,Datos!E$21,Datos!E$23,Datos!E$24,Datos!E$26,Datos!E$29,Datos!E$32,Tarifas!$H117,Tarifas!$I117,Tarifas!$J117,Datos!E$16,Tarifas!$K117,Datos!$B$4,Datos!$B$1,Datos!$B$2,Datos!$B$5,Tarifas!$M117,Tarifas!$N117,Tarifas!$O117,Tarifas!$P117,Tarifas!$Q117,Datos!$B$3,Datos!E$5)</f>
        <v>#NAME?</v>
      </c>
      <c r="G115" s="144" t="e">
        <f ca="1">FACTURA(ROW(), COLUMN(),Datos!F$9,Datos!F$10,Tarifas!$C117,Datos!F$11,Tarifas!$D117,Datos!F$12,Tarifas!$E117,Datos!F$13,Tarifas!$F117,Datos!F$14,Tarifas!$G117,Tarifas!$L117,Datos!F$17,Datos!F$18,Datos!F$20,Datos!F$21,Datos!F$23,Datos!F$24,Datos!F$26,Datos!F$29,Datos!F$32,Tarifas!$H117,Tarifas!$I117,Tarifas!$J117,Datos!F$16,Tarifas!$K117,Datos!$B$4,Datos!$B$1,Datos!$B$2,Datos!$B$5,Tarifas!$M117,Tarifas!$N117,Tarifas!$O117,Tarifas!$P117,Tarifas!$Q117,Datos!$B$3,Datos!F$5)</f>
        <v>#NAME?</v>
      </c>
      <c r="H115" s="144" t="e">
        <f ca="1">FACTURA(ROW(), COLUMN(),Datos!G$9,Datos!G$10,Tarifas!$C117,Datos!G$11,Tarifas!$D117,Datos!G$12,Tarifas!$E117,Datos!G$13,Tarifas!$F117,Datos!G$14,Tarifas!$G117,Tarifas!$L117,Datos!G$17,Datos!G$18,Datos!G$20,Datos!G$21,Datos!G$23,Datos!G$24,Datos!G$26,Datos!G$29,Datos!G$32,Tarifas!$H117,Tarifas!$I117,Tarifas!$J117,Datos!G$16,Tarifas!$K117,Datos!$B$4,Datos!$B$1,Datos!$B$2,Datos!$B$5,Tarifas!$M117,Tarifas!$N117,Tarifas!$O117,Tarifas!$P117,Tarifas!$Q117,Datos!$B$3,Datos!G$5)</f>
        <v>#NAME?</v>
      </c>
      <c r="I115" s="144" t="e">
        <f ca="1">FACTURA(ROW(), COLUMN(),Datos!H$9,Datos!H$10,Tarifas!$C117,Datos!H$11,Tarifas!$D117,Datos!H$12,Tarifas!$E117,Datos!H$13,Tarifas!$F117,Datos!H$14,Tarifas!$G117,Tarifas!$L117,Datos!H$17,Datos!H$18,Datos!H$20,Datos!H$21,Datos!H$23,Datos!H$24,Datos!H$26,Datos!H$29,Datos!H$32,Tarifas!$H117,Tarifas!$I117,Tarifas!$J117,Datos!H$16,Tarifas!$K117,Datos!$B$4,Datos!$B$1,Datos!$B$2,Datos!$B$5,Tarifas!$M117,Tarifas!$N117,Tarifas!$O117,Tarifas!$P117,Tarifas!$Q117,Datos!$B$3,Datos!H$5)</f>
        <v>#NAME?</v>
      </c>
      <c r="J115" s="144" t="e">
        <f ca="1">FACTURA(ROW(), COLUMN(),Datos!I$9,Datos!I$10,Tarifas!$C117,Datos!I$11,Tarifas!$D117,Datos!I$12,Tarifas!$E117,Datos!I$13,Tarifas!$F117,Datos!I$14,Tarifas!$G117,Tarifas!$L117,Datos!I$17,Datos!I$18,Datos!I$20,Datos!I$21,Datos!I$23,Datos!I$24,Datos!I$26,Datos!I$29,Datos!I$32,Tarifas!$H117,Tarifas!$I117,Tarifas!$J117,Datos!I$16,Tarifas!$K117,Datos!$B$4,Datos!$B$1,Datos!$B$2,Datos!$B$5,Tarifas!$M117,Tarifas!$N117,Tarifas!$O117,Tarifas!$P117,Tarifas!$Q117,Datos!$B$3,Datos!I$5)</f>
        <v>#NAME?</v>
      </c>
      <c r="K115" s="144" t="e">
        <f ca="1">FACTURA(ROW(), COLUMN(),Datos!J$9,Datos!J$10,Tarifas!$C117,Datos!J$11,Tarifas!$D117,Datos!J$12,Tarifas!$E117,Datos!J$13,Tarifas!$F117,Datos!J$14,Tarifas!$G117,Tarifas!$L117,Datos!J$17,Datos!J$18,Datos!J$20,Datos!J$21,Datos!J$23,Datos!J$24,Datos!J$26,Datos!J$29,Datos!J$32,Tarifas!$H117,Tarifas!$I117,Tarifas!$J117,Datos!J$16,Tarifas!$K117,Datos!$B$4,Datos!$B$1,Datos!$B$2,Datos!$B$5,Tarifas!$M117,Tarifas!$N117,Tarifas!$O117,Tarifas!$P117,Tarifas!$Q117,Datos!$B$3,Datos!J$5)</f>
        <v>#NAME?</v>
      </c>
      <c r="L115" s="144" t="e">
        <f ca="1">FACTURA(ROW(), COLUMN(),Datos!K$9,Datos!K$10,Tarifas!$C117,Datos!K$11,Tarifas!$D117,Datos!K$12,Tarifas!$E117,Datos!K$13,Tarifas!$F117,Datos!K$14,Tarifas!$G117,Tarifas!$L117,Datos!K$17,Datos!K$18,Datos!K$20,Datos!K$21,Datos!K$23,Datos!K$24,Datos!K$26,Datos!K$29,Datos!K$32,Tarifas!$H117,Tarifas!$I117,Tarifas!$J117,Datos!K$16,Tarifas!$K117,Datos!$B$4,Datos!$B$1,Datos!$B$2,Datos!$B$5,Tarifas!$M117,Tarifas!$N117,Tarifas!$O117,Tarifas!$P117,Tarifas!$Q117,Datos!$B$3,Datos!K$5)</f>
        <v>#NAME?</v>
      </c>
      <c r="M115" s="144" t="e">
        <f ca="1">FACTURA(ROW(), COLUMN(),Datos!L$9,Datos!L$10,Tarifas!$C117,Datos!L$11,Tarifas!$D117,Datos!L$12,Tarifas!$E117,Datos!L$13,Tarifas!$F117,Datos!L$14,Tarifas!$G117,Tarifas!$L117,Datos!L$17,Datos!L$18,Datos!L$20,Datos!L$21,Datos!L$23,Datos!L$24,Datos!L$26,Datos!L$29,Datos!L$32,Tarifas!$H117,Tarifas!$I117,Tarifas!$J117,Datos!L$16,Tarifas!$K117,Datos!$B$4,Datos!$B$1,Datos!$B$2,Datos!$B$5,Tarifas!$M117,Tarifas!$N117,Tarifas!$O117,Tarifas!$P117,Tarifas!$Q117,Datos!$B$3,Datos!L$5)</f>
        <v>#NAME?</v>
      </c>
      <c r="N115" s="144" t="e">
        <f ca="1">FACTURA(ROW(), COLUMN(),Datos!M$9,Datos!M$10,Tarifas!$C117,Datos!M$11,Tarifas!$D117,Datos!M$12,Tarifas!$E117,Datos!M$13,Tarifas!$F117,Datos!M$14,Tarifas!$G117,Tarifas!$L117,Datos!M$17,Datos!M$18,Datos!M$20,Datos!M$21,Datos!M$23,Datos!M$24,Datos!M$26,Datos!M$29,Datos!M$32,Tarifas!$H117,Tarifas!$I117,Tarifas!$J117,Datos!M$16,Tarifas!$K117,Datos!$B$4,Datos!$B$1,Datos!$B$2,Datos!$B$5,Tarifas!$M117,Tarifas!$N117,Tarifas!$O117,Tarifas!$P117,Tarifas!$Q117,Datos!$B$3,Datos!M$5)</f>
        <v>#NAME?</v>
      </c>
      <c r="O115" s="144" t="e">
        <f ca="1">FACTURA(ROW(), COLUMN(),Datos!N$9,Datos!N$10,Tarifas!$C117,Datos!N$11,Tarifas!$D117,Datos!N$12,Tarifas!$E117,Datos!N$13,Tarifas!$F117,Datos!N$14,Tarifas!$G117,Tarifas!$L117,Datos!N$17,Datos!N$18,Datos!N$20,Datos!N$21,Datos!N$23,Datos!N$24,Datos!N$26,Datos!N$29,Datos!N$32,Tarifas!$H117,Tarifas!$I117,Tarifas!$J117,Datos!N$16,Tarifas!$K117,Datos!$B$4,Datos!$B$1,Datos!$B$2,Datos!$B$5,Tarifas!$M117,Tarifas!$N117,Tarifas!$O117,Tarifas!$P117,Tarifas!$Q117,Datos!$B$3,Datos!N$5)</f>
        <v>#NAME?</v>
      </c>
      <c r="P115" s="144" t="e">
        <f ca="1">FACTURA(ROW(), COLUMN(),Datos!O$9,Datos!O$10,Tarifas!$C117,Datos!O$11,Tarifas!$D117,Datos!O$12,Tarifas!$E117,Datos!O$13,Tarifas!$F117,Datos!O$14,Tarifas!$G117,Tarifas!$L117,Datos!O$17,Datos!O$18,Datos!O$20,Datos!O$21,Datos!O$23,Datos!O$24,Datos!O$26,Datos!O$29,Datos!O$32,Tarifas!$H117,Tarifas!$I117,Tarifas!$J117,Datos!O$16,Tarifas!$K117,Datos!$B$4,Datos!$B$1,Datos!$B$2,Datos!$B$5,Tarifas!$M117,Tarifas!$N117,Tarifas!$O117,Tarifas!$P117,Tarifas!$Q117,Datos!$B$3,Datos!O$5)</f>
        <v>#NAME?</v>
      </c>
      <c r="Q115" s="88" t="str">
        <f>IF(Tarifas!R117="Sí","Sí","")</f>
        <v/>
      </c>
    </row>
    <row r="116" spans="1:17">
      <c r="A116" s="154" t="str">
        <f>IF(Tarifas!A118="","",Tarifas!A118)</f>
        <v>PVPC sin Autoconsumo</v>
      </c>
      <c r="B116" s="154" t="str">
        <f>IF(Tarifas!B118="","",Tarifas!B118)</f>
        <v>Noviembre 2023</v>
      </c>
      <c r="C116" s="197" t="e">
        <f t="shared" ca="1" si="1"/>
        <v>#NAME?</v>
      </c>
      <c r="D116" s="198" t="s">
        <v>639</v>
      </c>
      <c r="E116" s="144" t="e">
        <f ca="1">FACTURA(ROW(), COLUMN(),Datos!D$9,Datos!D$10,Tarifas!$C118,Datos!D$11,Tarifas!$D118,Datos!D$12,Tarifas!$E118,Datos!D$13,Tarifas!$F118,Datos!D$14,Tarifas!$G118,Tarifas!$L118,Datos!D$17,Datos!D$18,Datos!D$20,Datos!D$21,Datos!D$23,Datos!D$24,Datos!D$26,Datos!D$29,Datos!D$32,Tarifas!$H118,Tarifas!$I118,Tarifas!$J118,Datos!D$16,Tarifas!$K118,Datos!$B$4,Datos!$B$1,Datos!$B$2,Datos!$B$5,Tarifas!$M118,Tarifas!$N118,Tarifas!$O118,Tarifas!$P118,Tarifas!$Q118,Datos!$B$3,Datos!D$5)</f>
        <v>#NAME?</v>
      </c>
      <c r="F116" s="144" t="e">
        <f ca="1">FACTURA(ROW(), COLUMN(),Datos!E$9,Datos!E$10,Tarifas!$C118,Datos!E$11,Tarifas!$D118,Datos!E$12,Tarifas!$E118,Datos!E$13,Tarifas!$F118,Datos!E$14,Tarifas!$G118,Tarifas!$L118,Datos!E$17,Datos!E$18,Datos!E$20,Datos!E$21,Datos!E$23,Datos!E$24,Datos!E$26,Datos!E$29,Datos!E$32,Tarifas!$H118,Tarifas!$I118,Tarifas!$J118,Datos!E$16,Tarifas!$K118,Datos!$B$4,Datos!$B$1,Datos!$B$2,Datos!$B$5,Tarifas!$M118,Tarifas!$N118,Tarifas!$O118,Tarifas!$P118,Tarifas!$Q118,Datos!$B$3,Datos!E$5)</f>
        <v>#NAME?</v>
      </c>
      <c r="G116" s="144" t="e">
        <f ca="1">FACTURA(ROW(), COLUMN(),Datos!F$9,Datos!F$10,Tarifas!$C118,Datos!F$11,Tarifas!$D118,Datos!F$12,Tarifas!$E118,Datos!F$13,Tarifas!$F118,Datos!F$14,Tarifas!$G118,Tarifas!$L118,Datos!F$17,Datos!F$18,Datos!F$20,Datos!F$21,Datos!F$23,Datos!F$24,Datos!F$26,Datos!F$29,Datos!F$32,Tarifas!$H118,Tarifas!$I118,Tarifas!$J118,Datos!F$16,Tarifas!$K118,Datos!$B$4,Datos!$B$1,Datos!$B$2,Datos!$B$5,Tarifas!$M118,Tarifas!$N118,Tarifas!$O118,Tarifas!$P118,Tarifas!$Q118,Datos!$B$3,Datos!F$5)</f>
        <v>#NAME?</v>
      </c>
      <c r="H116" s="144" t="e">
        <f ca="1">FACTURA(ROW(), COLUMN(),Datos!G$9,Datos!G$10,Tarifas!$C118,Datos!G$11,Tarifas!$D118,Datos!G$12,Tarifas!$E118,Datos!G$13,Tarifas!$F118,Datos!G$14,Tarifas!$G118,Tarifas!$L118,Datos!G$17,Datos!G$18,Datos!G$20,Datos!G$21,Datos!G$23,Datos!G$24,Datos!G$26,Datos!G$29,Datos!G$32,Tarifas!$H118,Tarifas!$I118,Tarifas!$J118,Datos!G$16,Tarifas!$K118,Datos!$B$4,Datos!$B$1,Datos!$B$2,Datos!$B$5,Tarifas!$M118,Tarifas!$N118,Tarifas!$O118,Tarifas!$P118,Tarifas!$Q118,Datos!$B$3,Datos!G$5)</f>
        <v>#NAME?</v>
      </c>
      <c r="I116" s="144" t="e">
        <f ca="1">FACTURA(ROW(), COLUMN(),Datos!H$9,Datos!H$10,Tarifas!$C118,Datos!H$11,Tarifas!$D118,Datos!H$12,Tarifas!$E118,Datos!H$13,Tarifas!$F118,Datos!H$14,Tarifas!$G118,Tarifas!$L118,Datos!H$17,Datos!H$18,Datos!H$20,Datos!H$21,Datos!H$23,Datos!H$24,Datos!H$26,Datos!H$29,Datos!H$32,Tarifas!$H118,Tarifas!$I118,Tarifas!$J118,Datos!H$16,Tarifas!$K118,Datos!$B$4,Datos!$B$1,Datos!$B$2,Datos!$B$5,Tarifas!$M118,Tarifas!$N118,Tarifas!$O118,Tarifas!$P118,Tarifas!$Q118,Datos!$B$3,Datos!H$5)</f>
        <v>#NAME?</v>
      </c>
      <c r="J116" s="144" t="e">
        <f ca="1">FACTURA(ROW(), COLUMN(),Datos!I$9,Datos!I$10,Tarifas!$C118,Datos!I$11,Tarifas!$D118,Datos!I$12,Tarifas!$E118,Datos!I$13,Tarifas!$F118,Datos!I$14,Tarifas!$G118,Tarifas!$L118,Datos!I$17,Datos!I$18,Datos!I$20,Datos!I$21,Datos!I$23,Datos!I$24,Datos!I$26,Datos!I$29,Datos!I$32,Tarifas!$H118,Tarifas!$I118,Tarifas!$J118,Datos!I$16,Tarifas!$K118,Datos!$B$4,Datos!$B$1,Datos!$B$2,Datos!$B$5,Tarifas!$M118,Tarifas!$N118,Tarifas!$O118,Tarifas!$P118,Tarifas!$Q118,Datos!$B$3,Datos!I$5)</f>
        <v>#NAME?</v>
      </c>
      <c r="K116" s="144" t="e">
        <f ca="1">FACTURA(ROW(), COLUMN(),Datos!J$9,Datos!J$10,Tarifas!$C118,Datos!J$11,Tarifas!$D118,Datos!J$12,Tarifas!$E118,Datos!J$13,Tarifas!$F118,Datos!J$14,Tarifas!$G118,Tarifas!$L118,Datos!J$17,Datos!J$18,Datos!J$20,Datos!J$21,Datos!J$23,Datos!J$24,Datos!J$26,Datos!J$29,Datos!J$32,Tarifas!$H118,Tarifas!$I118,Tarifas!$J118,Datos!J$16,Tarifas!$K118,Datos!$B$4,Datos!$B$1,Datos!$B$2,Datos!$B$5,Tarifas!$M118,Tarifas!$N118,Tarifas!$O118,Tarifas!$P118,Tarifas!$Q118,Datos!$B$3,Datos!J$5)</f>
        <v>#NAME?</v>
      </c>
      <c r="L116" s="144" t="e">
        <f ca="1">FACTURA(ROW(), COLUMN(),Datos!K$9,Datos!K$10,Tarifas!$C118,Datos!K$11,Tarifas!$D118,Datos!K$12,Tarifas!$E118,Datos!K$13,Tarifas!$F118,Datos!K$14,Tarifas!$G118,Tarifas!$L118,Datos!K$17,Datos!K$18,Datos!K$20,Datos!K$21,Datos!K$23,Datos!K$24,Datos!K$26,Datos!K$29,Datos!K$32,Tarifas!$H118,Tarifas!$I118,Tarifas!$J118,Datos!K$16,Tarifas!$K118,Datos!$B$4,Datos!$B$1,Datos!$B$2,Datos!$B$5,Tarifas!$M118,Tarifas!$N118,Tarifas!$O118,Tarifas!$P118,Tarifas!$Q118,Datos!$B$3,Datos!K$5)</f>
        <v>#NAME?</v>
      </c>
      <c r="M116" s="144" t="e">
        <f ca="1">FACTURA(ROW(), COLUMN(),Datos!L$9,Datos!L$10,Tarifas!$C118,Datos!L$11,Tarifas!$D118,Datos!L$12,Tarifas!$E118,Datos!L$13,Tarifas!$F118,Datos!L$14,Tarifas!$G118,Tarifas!$L118,Datos!L$17,Datos!L$18,Datos!L$20,Datos!L$21,Datos!L$23,Datos!L$24,Datos!L$26,Datos!L$29,Datos!L$32,Tarifas!$H118,Tarifas!$I118,Tarifas!$J118,Datos!L$16,Tarifas!$K118,Datos!$B$4,Datos!$B$1,Datos!$B$2,Datos!$B$5,Tarifas!$M118,Tarifas!$N118,Tarifas!$O118,Tarifas!$P118,Tarifas!$Q118,Datos!$B$3,Datos!L$5)</f>
        <v>#NAME?</v>
      </c>
      <c r="N116" s="144" t="e">
        <f ca="1">FACTURA(ROW(), COLUMN(),Datos!M$9,Datos!M$10,Tarifas!$C118,Datos!M$11,Tarifas!$D118,Datos!M$12,Tarifas!$E118,Datos!M$13,Tarifas!$F118,Datos!M$14,Tarifas!$G118,Tarifas!$L118,Datos!M$17,Datos!M$18,Datos!M$20,Datos!M$21,Datos!M$23,Datos!M$24,Datos!M$26,Datos!M$29,Datos!M$32,Tarifas!$H118,Tarifas!$I118,Tarifas!$J118,Datos!M$16,Tarifas!$K118,Datos!$B$4,Datos!$B$1,Datos!$B$2,Datos!$B$5,Tarifas!$M118,Tarifas!$N118,Tarifas!$O118,Tarifas!$P118,Tarifas!$Q118,Datos!$B$3,Datos!M$5)</f>
        <v>#NAME?</v>
      </c>
      <c r="O116" s="144" t="e">
        <f ca="1">FACTURA(ROW(), COLUMN(),Datos!N$9,Datos!N$10,Tarifas!$C118,Datos!N$11,Tarifas!$D118,Datos!N$12,Tarifas!$E118,Datos!N$13,Tarifas!$F118,Datos!N$14,Tarifas!$G118,Tarifas!$L118,Datos!N$17,Datos!N$18,Datos!N$20,Datos!N$21,Datos!N$23,Datos!N$24,Datos!N$26,Datos!N$29,Datos!N$32,Tarifas!$H118,Tarifas!$I118,Tarifas!$J118,Datos!N$16,Tarifas!$K118,Datos!$B$4,Datos!$B$1,Datos!$B$2,Datos!$B$5,Tarifas!$M118,Tarifas!$N118,Tarifas!$O118,Tarifas!$P118,Tarifas!$Q118,Datos!$B$3,Datos!N$5)</f>
        <v>#NAME?</v>
      </c>
      <c r="P116" s="144" t="e">
        <f ca="1">FACTURA(ROW(), COLUMN(),Datos!O$9,Datos!O$10,Tarifas!$C118,Datos!O$11,Tarifas!$D118,Datos!O$12,Tarifas!$E118,Datos!O$13,Tarifas!$F118,Datos!O$14,Tarifas!$G118,Tarifas!$L118,Datos!O$17,Datos!O$18,Datos!O$20,Datos!O$21,Datos!O$23,Datos!O$24,Datos!O$26,Datos!O$29,Datos!O$32,Tarifas!$H118,Tarifas!$I118,Tarifas!$J118,Datos!O$16,Tarifas!$K118,Datos!$B$4,Datos!$B$1,Datos!$B$2,Datos!$B$5,Tarifas!$M118,Tarifas!$N118,Tarifas!$O118,Tarifas!$P118,Tarifas!$Q118,Datos!$B$3,Datos!O$5)</f>
        <v>#NAME?</v>
      </c>
      <c r="Q116" s="88" t="str">
        <f>IF(Tarifas!R118="Sí","Sí","")</f>
        <v>Sí</v>
      </c>
    </row>
    <row r="117" spans="1:17">
      <c r="A117" s="154" t="str">
        <f>IF(Tarifas!A119="","",Tarifas!A119)</f>
        <v>Bonpreu sin Autoconsumo</v>
      </c>
      <c r="B117" s="154" t="str">
        <f>IF(Tarifas!B119="","",Tarifas!B119)</f>
        <v>Noviembre 2023</v>
      </c>
      <c r="C117" s="197" t="e">
        <f t="shared" ca="1" si="1"/>
        <v>#NAME?</v>
      </c>
      <c r="D117" s="198" t="s">
        <v>639</v>
      </c>
      <c r="E117" s="144" t="e">
        <f ca="1">FACTURA(ROW(), COLUMN(),Datos!D$9,Datos!D$10,Tarifas!$C119,Datos!D$11,Tarifas!$D119,Datos!D$12,Tarifas!$E119,Datos!D$13,Tarifas!$F119,Datos!D$14,Tarifas!$G119,Tarifas!$L119,Datos!D$17,Datos!D$18,Datos!D$20,Datos!D$21,Datos!D$23,Datos!D$24,Datos!D$26,Datos!D$29,Datos!D$32,Tarifas!$H119,Tarifas!$I119,Tarifas!$J119,Datos!D$16,Tarifas!$K119,Datos!$B$4,Datos!$B$1,Datos!$B$2,Datos!$B$5,Tarifas!$M119,Tarifas!$N119,Tarifas!$O119,Tarifas!$P119,Tarifas!$Q119,Datos!$B$3,Datos!D$5)</f>
        <v>#NAME?</v>
      </c>
      <c r="F117" s="144" t="e">
        <f ca="1">FACTURA(ROW(), COLUMN(),Datos!E$9,Datos!E$10,Tarifas!$C119,Datos!E$11,Tarifas!$D119,Datos!E$12,Tarifas!$E119,Datos!E$13,Tarifas!$F119,Datos!E$14,Tarifas!$G119,Tarifas!$L119,Datos!E$17,Datos!E$18,Datos!E$20,Datos!E$21,Datos!E$23,Datos!E$24,Datos!E$26,Datos!E$29,Datos!E$32,Tarifas!$H119,Tarifas!$I119,Tarifas!$J119,Datos!E$16,Tarifas!$K119,Datos!$B$4,Datos!$B$1,Datos!$B$2,Datos!$B$5,Tarifas!$M119,Tarifas!$N119,Tarifas!$O119,Tarifas!$P119,Tarifas!$Q119,Datos!$B$3,Datos!E$5)</f>
        <v>#NAME?</v>
      </c>
      <c r="G117" s="144" t="e">
        <f ca="1">FACTURA(ROW(), COLUMN(),Datos!F$9,Datos!F$10,Tarifas!$C119,Datos!F$11,Tarifas!$D119,Datos!F$12,Tarifas!$E119,Datos!F$13,Tarifas!$F119,Datos!F$14,Tarifas!$G119,Tarifas!$L119,Datos!F$17,Datos!F$18,Datos!F$20,Datos!F$21,Datos!F$23,Datos!F$24,Datos!F$26,Datos!F$29,Datos!F$32,Tarifas!$H119,Tarifas!$I119,Tarifas!$J119,Datos!F$16,Tarifas!$K119,Datos!$B$4,Datos!$B$1,Datos!$B$2,Datos!$B$5,Tarifas!$M119,Tarifas!$N119,Tarifas!$O119,Tarifas!$P119,Tarifas!$Q119,Datos!$B$3,Datos!F$5)</f>
        <v>#NAME?</v>
      </c>
      <c r="H117" s="144" t="e">
        <f ca="1">FACTURA(ROW(), COLUMN(),Datos!G$9,Datos!G$10,Tarifas!$C119,Datos!G$11,Tarifas!$D119,Datos!G$12,Tarifas!$E119,Datos!G$13,Tarifas!$F119,Datos!G$14,Tarifas!$G119,Tarifas!$L119,Datos!G$17,Datos!G$18,Datos!G$20,Datos!G$21,Datos!G$23,Datos!G$24,Datos!G$26,Datos!G$29,Datos!G$32,Tarifas!$H119,Tarifas!$I119,Tarifas!$J119,Datos!G$16,Tarifas!$K119,Datos!$B$4,Datos!$B$1,Datos!$B$2,Datos!$B$5,Tarifas!$M119,Tarifas!$N119,Tarifas!$O119,Tarifas!$P119,Tarifas!$Q119,Datos!$B$3,Datos!G$5)</f>
        <v>#NAME?</v>
      </c>
      <c r="I117" s="144" t="e">
        <f ca="1">FACTURA(ROW(), COLUMN(),Datos!H$9,Datos!H$10,Tarifas!$C119,Datos!H$11,Tarifas!$D119,Datos!H$12,Tarifas!$E119,Datos!H$13,Tarifas!$F119,Datos!H$14,Tarifas!$G119,Tarifas!$L119,Datos!H$17,Datos!H$18,Datos!H$20,Datos!H$21,Datos!H$23,Datos!H$24,Datos!H$26,Datos!H$29,Datos!H$32,Tarifas!$H119,Tarifas!$I119,Tarifas!$J119,Datos!H$16,Tarifas!$K119,Datos!$B$4,Datos!$B$1,Datos!$B$2,Datos!$B$5,Tarifas!$M119,Tarifas!$N119,Tarifas!$O119,Tarifas!$P119,Tarifas!$Q119,Datos!$B$3,Datos!H$5)</f>
        <v>#NAME?</v>
      </c>
      <c r="J117" s="144" t="e">
        <f ca="1">FACTURA(ROW(), COLUMN(),Datos!I$9,Datos!I$10,Tarifas!$C119,Datos!I$11,Tarifas!$D119,Datos!I$12,Tarifas!$E119,Datos!I$13,Tarifas!$F119,Datos!I$14,Tarifas!$G119,Tarifas!$L119,Datos!I$17,Datos!I$18,Datos!I$20,Datos!I$21,Datos!I$23,Datos!I$24,Datos!I$26,Datos!I$29,Datos!I$32,Tarifas!$H119,Tarifas!$I119,Tarifas!$J119,Datos!I$16,Tarifas!$K119,Datos!$B$4,Datos!$B$1,Datos!$B$2,Datos!$B$5,Tarifas!$M119,Tarifas!$N119,Tarifas!$O119,Tarifas!$P119,Tarifas!$Q119,Datos!$B$3,Datos!I$5)</f>
        <v>#NAME?</v>
      </c>
      <c r="K117" s="144" t="e">
        <f ca="1">FACTURA(ROW(), COLUMN(),Datos!J$9,Datos!J$10,Tarifas!$C119,Datos!J$11,Tarifas!$D119,Datos!J$12,Tarifas!$E119,Datos!J$13,Tarifas!$F119,Datos!J$14,Tarifas!$G119,Tarifas!$L119,Datos!J$17,Datos!J$18,Datos!J$20,Datos!J$21,Datos!J$23,Datos!J$24,Datos!J$26,Datos!J$29,Datos!J$32,Tarifas!$H119,Tarifas!$I119,Tarifas!$J119,Datos!J$16,Tarifas!$K119,Datos!$B$4,Datos!$B$1,Datos!$B$2,Datos!$B$5,Tarifas!$M119,Tarifas!$N119,Tarifas!$O119,Tarifas!$P119,Tarifas!$Q119,Datos!$B$3,Datos!J$5)</f>
        <v>#NAME?</v>
      </c>
      <c r="L117" s="144" t="e">
        <f ca="1">FACTURA(ROW(), COLUMN(),Datos!K$9,Datos!K$10,Tarifas!$C119,Datos!K$11,Tarifas!$D119,Datos!K$12,Tarifas!$E119,Datos!K$13,Tarifas!$F119,Datos!K$14,Tarifas!$G119,Tarifas!$L119,Datos!K$17,Datos!K$18,Datos!K$20,Datos!K$21,Datos!K$23,Datos!K$24,Datos!K$26,Datos!K$29,Datos!K$32,Tarifas!$H119,Tarifas!$I119,Tarifas!$J119,Datos!K$16,Tarifas!$K119,Datos!$B$4,Datos!$B$1,Datos!$B$2,Datos!$B$5,Tarifas!$M119,Tarifas!$N119,Tarifas!$O119,Tarifas!$P119,Tarifas!$Q119,Datos!$B$3,Datos!K$5)</f>
        <v>#NAME?</v>
      </c>
      <c r="M117" s="144" t="e">
        <f ca="1">FACTURA(ROW(), COLUMN(),Datos!L$9,Datos!L$10,Tarifas!$C119,Datos!L$11,Tarifas!$D119,Datos!L$12,Tarifas!$E119,Datos!L$13,Tarifas!$F119,Datos!L$14,Tarifas!$G119,Tarifas!$L119,Datos!L$17,Datos!L$18,Datos!L$20,Datos!L$21,Datos!L$23,Datos!L$24,Datos!L$26,Datos!L$29,Datos!L$32,Tarifas!$H119,Tarifas!$I119,Tarifas!$J119,Datos!L$16,Tarifas!$K119,Datos!$B$4,Datos!$B$1,Datos!$B$2,Datos!$B$5,Tarifas!$M119,Tarifas!$N119,Tarifas!$O119,Tarifas!$P119,Tarifas!$Q119,Datos!$B$3,Datos!L$5)</f>
        <v>#NAME?</v>
      </c>
      <c r="N117" s="144" t="e">
        <f ca="1">FACTURA(ROW(), COLUMN(),Datos!M$9,Datos!M$10,Tarifas!$C119,Datos!M$11,Tarifas!$D119,Datos!M$12,Tarifas!$E119,Datos!M$13,Tarifas!$F119,Datos!M$14,Tarifas!$G119,Tarifas!$L119,Datos!M$17,Datos!M$18,Datos!M$20,Datos!M$21,Datos!M$23,Datos!M$24,Datos!M$26,Datos!M$29,Datos!M$32,Tarifas!$H119,Tarifas!$I119,Tarifas!$J119,Datos!M$16,Tarifas!$K119,Datos!$B$4,Datos!$B$1,Datos!$B$2,Datos!$B$5,Tarifas!$M119,Tarifas!$N119,Tarifas!$O119,Tarifas!$P119,Tarifas!$Q119,Datos!$B$3,Datos!M$5)</f>
        <v>#NAME?</v>
      </c>
      <c r="O117" s="144" t="e">
        <f ca="1">FACTURA(ROW(), COLUMN(),Datos!N$9,Datos!N$10,Tarifas!$C119,Datos!N$11,Tarifas!$D119,Datos!N$12,Tarifas!$E119,Datos!N$13,Tarifas!$F119,Datos!N$14,Tarifas!$G119,Tarifas!$L119,Datos!N$17,Datos!N$18,Datos!N$20,Datos!N$21,Datos!N$23,Datos!N$24,Datos!N$26,Datos!N$29,Datos!N$32,Tarifas!$H119,Tarifas!$I119,Tarifas!$J119,Datos!N$16,Tarifas!$K119,Datos!$B$4,Datos!$B$1,Datos!$B$2,Datos!$B$5,Tarifas!$M119,Tarifas!$N119,Tarifas!$O119,Tarifas!$P119,Tarifas!$Q119,Datos!$B$3,Datos!N$5)</f>
        <v>#NAME?</v>
      </c>
      <c r="P117" s="144" t="e">
        <f ca="1">FACTURA(ROW(), COLUMN(),Datos!O$9,Datos!O$10,Tarifas!$C119,Datos!O$11,Tarifas!$D119,Datos!O$12,Tarifas!$E119,Datos!O$13,Tarifas!$F119,Datos!O$14,Tarifas!$G119,Tarifas!$L119,Datos!O$17,Datos!O$18,Datos!O$20,Datos!O$21,Datos!O$23,Datos!O$24,Datos!O$26,Datos!O$29,Datos!O$32,Tarifas!$H119,Tarifas!$I119,Tarifas!$J119,Datos!O$16,Tarifas!$K119,Datos!$B$4,Datos!$B$1,Datos!$B$2,Datos!$B$5,Tarifas!$M119,Tarifas!$N119,Tarifas!$O119,Tarifas!$P119,Tarifas!$Q119,Datos!$B$3,Datos!O$5)</f>
        <v>#NAME?</v>
      </c>
      <c r="Q117" s="88" t="str">
        <f>IF(Tarifas!R119="Sí","Sí","")</f>
        <v>Sí</v>
      </c>
    </row>
    <row r="118" spans="1:17">
      <c r="A118" s="154" t="str">
        <f>IF(Tarifas!A120="","",Tarifas!A120)</f>
        <v>PVPC con Autoconsumo</v>
      </c>
      <c r="B118" s="154" t="str">
        <f>IF(Tarifas!B120="","",Tarifas!B120)</f>
        <v>Noviembre 2023</v>
      </c>
      <c r="C118" s="197" t="e">
        <f t="shared" ca="1" si="1"/>
        <v>#NAME?</v>
      </c>
      <c r="D118" s="198" t="s">
        <v>639</v>
      </c>
      <c r="E118" s="144" t="e">
        <f ca="1">FACTURA(ROW(), COLUMN(),Datos!D$9,Datos!D$10,Tarifas!$C120,Datos!D$11,Tarifas!$D120,Datos!D$12,Tarifas!$E120,Datos!D$13,Tarifas!$F120,Datos!D$14,Tarifas!$G120,Tarifas!$L120,Datos!D$17,Datos!D$18,Datos!D$20,Datos!D$21,Datos!D$23,Datos!D$24,Datos!D$26,Datos!D$29,Datos!D$32,Tarifas!$H120,Tarifas!$I120,Tarifas!$J120,Datos!D$16,Tarifas!$K120,Datos!$B$4,Datos!$B$1,Datos!$B$2,Datos!$B$5,Tarifas!$M120,Tarifas!$N120,Tarifas!$O120,Tarifas!$P120,Tarifas!$Q120,Datos!$B$3,Datos!D$5)</f>
        <v>#NAME?</v>
      </c>
      <c r="F118" s="144" t="e">
        <f ca="1">FACTURA(ROW(), COLUMN(),Datos!E$9,Datos!E$10,Tarifas!$C120,Datos!E$11,Tarifas!$D120,Datos!E$12,Tarifas!$E120,Datos!E$13,Tarifas!$F120,Datos!E$14,Tarifas!$G120,Tarifas!$L120,Datos!E$17,Datos!E$18,Datos!E$20,Datos!E$21,Datos!E$23,Datos!E$24,Datos!E$26,Datos!E$29,Datos!E$32,Tarifas!$H120,Tarifas!$I120,Tarifas!$J120,Datos!E$16,Tarifas!$K120,Datos!$B$4,Datos!$B$1,Datos!$B$2,Datos!$B$5,Tarifas!$M120,Tarifas!$N120,Tarifas!$O120,Tarifas!$P120,Tarifas!$Q120,Datos!$B$3,Datos!E$5)</f>
        <v>#NAME?</v>
      </c>
      <c r="G118" s="144" t="e">
        <f ca="1">FACTURA(ROW(), COLUMN(),Datos!F$9,Datos!F$10,Tarifas!$C120,Datos!F$11,Tarifas!$D120,Datos!F$12,Tarifas!$E120,Datos!F$13,Tarifas!$F120,Datos!F$14,Tarifas!$G120,Tarifas!$L120,Datos!F$17,Datos!F$18,Datos!F$20,Datos!F$21,Datos!F$23,Datos!F$24,Datos!F$26,Datos!F$29,Datos!F$32,Tarifas!$H120,Tarifas!$I120,Tarifas!$J120,Datos!F$16,Tarifas!$K120,Datos!$B$4,Datos!$B$1,Datos!$B$2,Datos!$B$5,Tarifas!$M120,Tarifas!$N120,Tarifas!$O120,Tarifas!$P120,Tarifas!$Q120,Datos!$B$3,Datos!F$5)</f>
        <v>#NAME?</v>
      </c>
      <c r="H118" s="144" t="e">
        <f ca="1">FACTURA(ROW(), COLUMN(),Datos!G$9,Datos!G$10,Tarifas!$C120,Datos!G$11,Tarifas!$D120,Datos!G$12,Tarifas!$E120,Datos!G$13,Tarifas!$F120,Datos!G$14,Tarifas!$G120,Tarifas!$L120,Datos!G$17,Datos!G$18,Datos!G$20,Datos!G$21,Datos!G$23,Datos!G$24,Datos!G$26,Datos!G$29,Datos!G$32,Tarifas!$H120,Tarifas!$I120,Tarifas!$J120,Datos!G$16,Tarifas!$K120,Datos!$B$4,Datos!$B$1,Datos!$B$2,Datos!$B$5,Tarifas!$M120,Tarifas!$N120,Tarifas!$O120,Tarifas!$P120,Tarifas!$Q120,Datos!$B$3,Datos!G$5)</f>
        <v>#NAME?</v>
      </c>
      <c r="I118" s="144" t="e">
        <f ca="1">FACTURA(ROW(), COLUMN(),Datos!H$9,Datos!H$10,Tarifas!$C120,Datos!H$11,Tarifas!$D120,Datos!H$12,Tarifas!$E120,Datos!H$13,Tarifas!$F120,Datos!H$14,Tarifas!$G120,Tarifas!$L120,Datos!H$17,Datos!H$18,Datos!H$20,Datos!H$21,Datos!H$23,Datos!H$24,Datos!H$26,Datos!H$29,Datos!H$32,Tarifas!$H120,Tarifas!$I120,Tarifas!$J120,Datos!H$16,Tarifas!$K120,Datos!$B$4,Datos!$B$1,Datos!$B$2,Datos!$B$5,Tarifas!$M120,Tarifas!$N120,Tarifas!$O120,Tarifas!$P120,Tarifas!$Q120,Datos!$B$3,Datos!H$5)</f>
        <v>#NAME?</v>
      </c>
      <c r="J118" s="144" t="e">
        <f ca="1">FACTURA(ROW(), COLUMN(),Datos!I$9,Datos!I$10,Tarifas!$C120,Datos!I$11,Tarifas!$D120,Datos!I$12,Tarifas!$E120,Datos!I$13,Tarifas!$F120,Datos!I$14,Tarifas!$G120,Tarifas!$L120,Datos!I$17,Datos!I$18,Datos!I$20,Datos!I$21,Datos!I$23,Datos!I$24,Datos!I$26,Datos!I$29,Datos!I$32,Tarifas!$H120,Tarifas!$I120,Tarifas!$J120,Datos!I$16,Tarifas!$K120,Datos!$B$4,Datos!$B$1,Datos!$B$2,Datos!$B$5,Tarifas!$M120,Tarifas!$N120,Tarifas!$O120,Tarifas!$P120,Tarifas!$Q120,Datos!$B$3,Datos!I$5)</f>
        <v>#NAME?</v>
      </c>
      <c r="K118" s="144" t="e">
        <f ca="1">FACTURA(ROW(), COLUMN(),Datos!J$9,Datos!J$10,Tarifas!$C120,Datos!J$11,Tarifas!$D120,Datos!J$12,Tarifas!$E120,Datos!J$13,Tarifas!$F120,Datos!J$14,Tarifas!$G120,Tarifas!$L120,Datos!J$17,Datos!J$18,Datos!J$20,Datos!J$21,Datos!J$23,Datos!J$24,Datos!J$26,Datos!J$29,Datos!J$32,Tarifas!$H120,Tarifas!$I120,Tarifas!$J120,Datos!J$16,Tarifas!$K120,Datos!$B$4,Datos!$B$1,Datos!$B$2,Datos!$B$5,Tarifas!$M120,Tarifas!$N120,Tarifas!$O120,Tarifas!$P120,Tarifas!$Q120,Datos!$B$3,Datos!J$5)</f>
        <v>#NAME?</v>
      </c>
      <c r="L118" s="144" t="e">
        <f ca="1">FACTURA(ROW(), COLUMN(),Datos!K$9,Datos!K$10,Tarifas!$C120,Datos!K$11,Tarifas!$D120,Datos!K$12,Tarifas!$E120,Datos!K$13,Tarifas!$F120,Datos!K$14,Tarifas!$G120,Tarifas!$L120,Datos!K$17,Datos!K$18,Datos!K$20,Datos!K$21,Datos!K$23,Datos!K$24,Datos!K$26,Datos!K$29,Datos!K$32,Tarifas!$H120,Tarifas!$I120,Tarifas!$J120,Datos!K$16,Tarifas!$K120,Datos!$B$4,Datos!$B$1,Datos!$B$2,Datos!$B$5,Tarifas!$M120,Tarifas!$N120,Tarifas!$O120,Tarifas!$P120,Tarifas!$Q120,Datos!$B$3,Datos!K$5)</f>
        <v>#NAME?</v>
      </c>
      <c r="M118" s="144" t="e">
        <f ca="1">FACTURA(ROW(), COLUMN(),Datos!L$9,Datos!L$10,Tarifas!$C120,Datos!L$11,Tarifas!$D120,Datos!L$12,Tarifas!$E120,Datos!L$13,Tarifas!$F120,Datos!L$14,Tarifas!$G120,Tarifas!$L120,Datos!L$17,Datos!L$18,Datos!L$20,Datos!L$21,Datos!L$23,Datos!L$24,Datos!L$26,Datos!L$29,Datos!L$32,Tarifas!$H120,Tarifas!$I120,Tarifas!$J120,Datos!L$16,Tarifas!$K120,Datos!$B$4,Datos!$B$1,Datos!$B$2,Datos!$B$5,Tarifas!$M120,Tarifas!$N120,Tarifas!$O120,Tarifas!$P120,Tarifas!$Q120,Datos!$B$3,Datos!L$5)</f>
        <v>#NAME?</v>
      </c>
      <c r="N118" s="144" t="e">
        <f ca="1">FACTURA(ROW(), COLUMN(),Datos!M$9,Datos!M$10,Tarifas!$C120,Datos!M$11,Tarifas!$D120,Datos!M$12,Tarifas!$E120,Datos!M$13,Tarifas!$F120,Datos!M$14,Tarifas!$G120,Tarifas!$L120,Datos!M$17,Datos!M$18,Datos!M$20,Datos!M$21,Datos!M$23,Datos!M$24,Datos!M$26,Datos!M$29,Datos!M$32,Tarifas!$H120,Tarifas!$I120,Tarifas!$J120,Datos!M$16,Tarifas!$K120,Datos!$B$4,Datos!$B$1,Datos!$B$2,Datos!$B$5,Tarifas!$M120,Tarifas!$N120,Tarifas!$O120,Tarifas!$P120,Tarifas!$Q120,Datos!$B$3,Datos!M$5)</f>
        <v>#NAME?</v>
      </c>
      <c r="O118" s="144" t="e">
        <f ca="1">FACTURA(ROW(), COLUMN(),Datos!N$9,Datos!N$10,Tarifas!$C120,Datos!N$11,Tarifas!$D120,Datos!N$12,Tarifas!$E120,Datos!N$13,Tarifas!$F120,Datos!N$14,Tarifas!$G120,Tarifas!$L120,Datos!N$17,Datos!N$18,Datos!N$20,Datos!N$21,Datos!N$23,Datos!N$24,Datos!N$26,Datos!N$29,Datos!N$32,Tarifas!$H120,Tarifas!$I120,Tarifas!$J120,Datos!N$16,Tarifas!$K120,Datos!$B$4,Datos!$B$1,Datos!$B$2,Datos!$B$5,Tarifas!$M120,Tarifas!$N120,Tarifas!$O120,Tarifas!$P120,Tarifas!$Q120,Datos!$B$3,Datos!N$5)</f>
        <v>#NAME?</v>
      </c>
      <c r="P118" s="144" t="e">
        <f ca="1">FACTURA(ROW(), COLUMN(),Datos!O$9,Datos!O$10,Tarifas!$C120,Datos!O$11,Tarifas!$D120,Datos!O$12,Tarifas!$E120,Datos!O$13,Tarifas!$F120,Datos!O$14,Tarifas!$G120,Tarifas!$L120,Datos!O$17,Datos!O$18,Datos!O$20,Datos!O$21,Datos!O$23,Datos!O$24,Datos!O$26,Datos!O$29,Datos!O$32,Tarifas!$H120,Tarifas!$I120,Tarifas!$J120,Datos!O$16,Tarifas!$K120,Datos!$B$4,Datos!$B$1,Datos!$B$2,Datos!$B$5,Tarifas!$M120,Tarifas!$N120,Tarifas!$O120,Tarifas!$P120,Tarifas!$Q120,Datos!$B$3,Datos!O$5)</f>
        <v>#NAME?</v>
      </c>
      <c r="Q118" s="88" t="str">
        <f>IF(Tarifas!R120="Sí","Sí","")</f>
        <v>Sí</v>
      </c>
    </row>
    <row r="119" spans="1:17">
      <c r="A119" s="154" t="str">
        <f>IF(Tarifas!A121="","",Tarifas!A121)</f>
        <v>Bassols Energía</v>
      </c>
      <c r="B119" s="154" t="str">
        <f>IF(Tarifas!B121="","",Tarifas!B121)</f>
        <v>Precio coste + BV Noviembre 2023</v>
      </c>
      <c r="C119" s="197" t="e">
        <f t="shared" ca="1" si="1"/>
        <v>#NAME?</v>
      </c>
      <c r="D119" s="198" t="s">
        <v>639</v>
      </c>
      <c r="E119" s="144" t="e">
        <f ca="1">FACTURA(ROW(), COLUMN(),Datos!D$9,Datos!D$10,Tarifas!$C121,Datos!D$11,Tarifas!$D121,Datos!D$12,Tarifas!$E121,Datos!D$13,Tarifas!$F121,Datos!D$14,Tarifas!$G121,Tarifas!$L121,Datos!D$17,Datos!D$18,Datos!D$20,Datos!D$21,Datos!D$23,Datos!D$24,Datos!D$26,Datos!D$29,Datos!D$32,Tarifas!$H121,Tarifas!$I121,Tarifas!$J121,Datos!D$16,Tarifas!$K121,Datos!$B$4,Datos!$B$1,Datos!$B$2,Datos!$B$5,Tarifas!$M121,Tarifas!$N121,Tarifas!$O121,Tarifas!$P121,Tarifas!$Q121,Datos!$B$3,Datos!D$5)</f>
        <v>#NAME?</v>
      </c>
      <c r="F119" s="144" t="e">
        <f ca="1">FACTURA(ROW(), COLUMN(),Datos!E$9,Datos!E$10,Tarifas!$C121,Datos!E$11,Tarifas!$D121,Datos!E$12,Tarifas!$E121,Datos!E$13,Tarifas!$F121,Datos!E$14,Tarifas!$G121,Tarifas!$L121,Datos!E$17,Datos!E$18,Datos!E$20,Datos!E$21,Datos!E$23,Datos!E$24,Datos!E$26,Datos!E$29,Datos!E$32,Tarifas!$H121,Tarifas!$I121,Tarifas!$J121,Datos!E$16,Tarifas!$K121,Datos!$B$4,Datos!$B$1,Datos!$B$2,Datos!$B$5,Tarifas!$M121,Tarifas!$N121,Tarifas!$O121,Tarifas!$P121,Tarifas!$Q121,Datos!$B$3,Datos!E$5)</f>
        <v>#NAME?</v>
      </c>
      <c r="G119" s="144" t="e">
        <f ca="1">FACTURA(ROW(), COLUMN(),Datos!F$9,Datos!F$10,Tarifas!$C121,Datos!F$11,Tarifas!$D121,Datos!F$12,Tarifas!$E121,Datos!F$13,Tarifas!$F121,Datos!F$14,Tarifas!$G121,Tarifas!$L121,Datos!F$17,Datos!F$18,Datos!F$20,Datos!F$21,Datos!F$23,Datos!F$24,Datos!F$26,Datos!F$29,Datos!F$32,Tarifas!$H121,Tarifas!$I121,Tarifas!$J121,Datos!F$16,Tarifas!$K121,Datos!$B$4,Datos!$B$1,Datos!$B$2,Datos!$B$5,Tarifas!$M121,Tarifas!$N121,Tarifas!$O121,Tarifas!$P121,Tarifas!$Q121,Datos!$B$3,Datos!F$5)</f>
        <v>#NAME?</v>
      </c>
      <c r="H119" s="144" t="e">
        <f ca="1">FACTURA(ROW(), COLUMN(),Datos!G$9,Datos!G$10,Tarifas!$C121,Datos!G$11,Tarifas!$D121,Datos!G$12,Tarifas!$E121,Datos!G$13,Tarifas!$F121,Datos!G$14,Tarifas!$G121,Tarifas!$L121,Datos!G$17,Datos!G$18,Datos!G$20,Datos!G$21,Datos!G$23,Datos!G$24,Datos!G$26,Datos!G$29,Datos!G$32,Tarifas!$H121,Tarifas!$I121,Tarifas!$J121,Datos!G$16,Tarifas!$K121,Datos!$B$4,Datos!$B$1,Datos!$B$2,Datos!$B$5,Tarifas!$M121,Tarifas!$N121,Tarifas!$O121,Tarifas!$P121,Tarifas!$Q121,Datos!$B$3,Datos!G$5)</f>
        <v>#NAME?</v>
      </c>
      <c r="I119" s="144" t="e">
        <f ca="1">FACTURA(ROW(), COLUMN(),Datos!H$9,Datos!H$10,Tarifas!$C121,Datos!H$11,Tarifas!$D121,Datos!H$12,Tarifas!$E121,Datos!H$13,Tarifas!$F121,Datos!H$14,Tarifas!$G121,Tarifas!$L121,Datos!H$17,Datos!H$18,Datos!H$20,Datos!H$21,Datos!H$23,Datos!H$24,Datos!H$26,Datos!H$29,Datos!H$32,Tarifas!$H121,Tarifas!$I121,Tarifas!$J121,Datos!H$16,Tarifas!$K121,Datos!$B$4,Datos!$B$1,Datos!$B$2,Datos!$B$5,Tarifas!$M121,Tarifas!$N121,Tarifas!$O121,Tarifas!$P121,Tarifas!$Q121,Datos!$B$3,Datos!H$5)</f>
        <v>#NAME?</v>
      </c>
      <c r="J119" s="144" t="e">
        <f ca="1">FACTURA(ROW(), COLUMN(),Datos!I$9,Datos!I$10,Tarifas!$C121,Datos!I$11,Tarifas!$D121,Datos!I$12,Tarifas!$E121,Datos!I$13,Tarifas!$F121,Datos!I$14,Tarifas!$G121,Tarifas!$L121,Datos!I$17,Datos!I$18,Datos!I$20,Datos!I$21,Datos!I$23,Datos!I$24,Datos!I$26,Datos!I$29,Datos!I$32,Tarifas!$H121,Tarifas!$I121,Tarifas!$J121,Datos!I$16,Tarifas!$K121,Datos!$B$4,Datos!$B$1,Datos!$B$2,Datos!$B$5,Tarifas!$M121,Tarifas!$N121,Tarifas!$O121,Tarifas!$P121,Tarifas!$Q121,Datos!$B$3,Datos!I$5)</f>
        <v>#NAME?</v>
      </c>
      <c r="K119" s="144" t="e">
        <f ca="1">FACTURA(ROW(), COLUMN(),Datos!J$9,Datos!J$10,Tarifas!$C121,Datos!J$11,Tarifas!$D121,Datos!J$12,Tarifas!$E121,Datos!J$13,Tarifas!$F121,Datos!J$14,Tarifas!$G121,Tarifas!$L121,Datos!J$17,Datos!J$18,Datos!J$20,Datos!J$21,Datos!J$23,Datos!J$24,Datos!J$26,Datos!J$29,Datos!J$32,Tarifas!$H121,Tarifas!$I121,Tarifas!$J121,Datos!J$16,Tarifas!$K121,Datos!$B$4,Datos!$B$1,Datos!$B$2,Datos!$B$5,Tarifas!$M121,Tarifas!$N121,Tarifas!$O121,Tarifas!$P121,Tarifas!$Q121,Datos!$B$3,Datos!J$5)</f>
        <v>#NAME?</v>
      </c>
      <c r="L119" s="144" t="e">
        <f ca="1">FACTURA(ROW(), COLUMN(),Datos!K$9,Datos!K$10,Tarifas!$C121,Datos!K$11,Tarifas!$D121,Datos!K$12,Tarifas!$E121,Datos!K$13,Tarifas!$F121,Datos!K$14,Tarifas!$G121,Tarifas!$L121,Datos!K$17,Datos!K$18,Datos!K$20,Datos!K$21,Datos!K$23,Datos!K$24,Datos!K$26,Datos!K$29,Datos!K$32,Tarifas!$H121,Tarifas!$I121,Tarifas!$J121,Datos!K$16,Tarifas!$K121,Datos!$B$4,Datos!$B$1,Datos!$B$2,Datos!$B$5,Tarifas!$M121,Tarifas!$N121,Tarifas!$O121,Tarifas!$P121,Tarifas!$Q121,Datos!$B$3,Datos!K$5)</f>
        <v>#NAME?</v>
      </c>
      <c r="M119" s="144" t="e">
        <f ca="1">FACTURA(ROW(), COLUMN(),Datos!L$9,Datos!L$10,Tarifas!$C121,Datos!L$11,Tarifas!$D121,Datos!L$12,Tarifas!$E121,Datos!L$13,Tarifas!$F121,Datos!L$14,Tarifas!$G121,Tarifas!$L121,Datos!L$17,Datos!L$18,Datos!L$20,Datos!L$21,Datos!L$23,Datos!L$24,Datos!L$26,Datos!L$29,Datos!L$32,Tarifas!$H121,Tarifas!$I121,Tarifas!$J121,Datos!L$16,Tarifas!$K121,Datos!$B$4,Datos!$B$1,Datos!$B$2,Datos!$B$5,Tarifas!$M121,Tarifas!$N121,Tarifas!$O121,Tarifas!$P121,Tarifas!$Q121,Datos!$B$3,Datos!L$5)</f>
        <v>#NAME?</v>
      </c>
      <c r="N119" s="144" t="e">
        <f ca="1">FACTURA(ROW(), COLUMN(),Datos!M$9,Datos!M$10,Tarifas!$C121,Datos!M$11,Tarifas!$D121,Datos!M$12,Tarifas!$E121,Datos!M$13,Tarifas!$F121,Datos!M$14,Tarifas!$G121,Tarifas!$L121,Datos!M$17,Datos!M$18,Datos!M$20,Datos!M$21,Datos!M$23,Datos!M$24,Datos!M$26,Datos!M$29,Datos!M$32,Tarifas!$H121,Tarifas!$I121,Tarifas!$J121,Datos!M$16,Tarifas!$K121,Datos!$B$4,Datos!$B$1,Datos!$B$2,Datos!$B$5,Tarifas!$M121,Tarifas!$N121,Tarifas!$O121,Tarifas!$P121,Tarifas!$Q121,Datos!$B$3,Datos!M$5)</f>
        <v>#NAME?</v>
      </c>
      <c r="O119" s="144" t="e">
        <f ca="1">FACTURA(ROW(), COLUMN(),Datos!N$9,Datos!N$10,Tarifas!$C121,Datos!N$11,Tarifas!$D121,Datos!N$12,Tarifas!$E121,Datos!N$13,Tarifas!$F121,Datos!N$14,Tarifas!$G121,Tarifas!$L121,Datos!N$17,Datos!N$18,Datos!N$20,Datos!N$21,Datos!N$23,Datos!N$24,Datos!N$26,Datos!N$29,Datos!N$32,Tarifas!$H121,Tarifas!$I121,Tarifas!$J121,Datos!N$16,Tarifas!$K121,Datos!$B$4,Datos!$B$1,Datos!$B$2,Datos!$B$5,Tarifas!$M121,Tarifas!$N121,Tarifas!$O121,Tarifas!$P121,Tarifas!$Q121,Datos!$B$3,Datos!N$5)</f>
        <v>#NAME?</v>
      </c>
      <c r="P119" s="144" t="e">
        <f ca="1">FACTURA(ROW(), COLUMN(),Datos!O$9,Datos!O$10,Tarifas!$C121,Datos!O$11,Tarifas!$D121,Datos!O$12,Tarifas!$E121,Datos!O$13,Tarifas!$F121,Datos!O$14,Tarifas!$G121,Tarifas!$L121,Datos!O$17,Datos!O$18,Datos!O$20,Datos!O$21,Datos!O$23,Datos!O$24,Datos!O$26,Datos!O$29,Datos!O$32,Tarifas!$H121,Tarifas!$I121,Tarifas!$J121,Datos!O$16,Tarifas!$K121,Datos!$B$4,Datos!$B$1,Datos!$B$2,Datos!$B$5,Tarifas!$M121,Tarifas!$N121,Tarifas!$O121,Tarifas!$P121,Tarifas!$Q121,Datos!$B$3,Datos!O$5)</f>
        <v>#NAME?</v>
      </c>
      <c r="Q119" s="88" t="str">
        <f>IF(Tarifas!R121="Sí","Sí","")</f>
        <v>Sí</v>
      </c>
    </row>
    <row r="120" spans="1:17">
      <c r="A120" s="154" t="str">
        <f>IF(Tarifas!A122="","",Tarifas!A122)</f>
        <v>Bassols Energía</v>
      </c>
      <c r="B120" s="154" t="str">
        <f>IF(Tarifas!B122="","",Tarifas!B122)</f>
        <v>Precio coste + BNA Noviembre 2023</v>
      </c>
      <c r="C120" s="197" t="e">
        <f t="shared" ca="1" si="1"/>
        <v>#NAME?</v>
      </c>
      <c r="D120" s="198" t="s">
        <v>639</v>
      </c>
      <c r="E120" s="144" t="e">
        <f ca="1">FACTURA(ROW(), COLUMN(),Datos!D$9,Datos!D$10,Tarifas!$C122,Datos!D$11,Tarifas!$D122,Datos!D$12,Tarifas!$E122,Datos!D$13,Tarifas!$F122,Datos!D$14,Tarifas!$G122,Tarifas!$L122,Datos!D$17,Datos!D$18,Datos!D$20,Datos!D$21,Datos!D$23,Datos!D$24,Datos!D$26,Datos!D$29,Datos!D$32,Tarifas!$H122,Tarifas!$I122,Tarifas!$J122,Datos!D$16,Tarifas!$K122,Datos!$B$4,Datos!$B$1,Datos!$B$2,Datos!$B$5,Tarifas!$M122,Tarifas!$N122,Tarifas!$O122,Tarifas!$P122,Tarifas!$Q122,Datos!$B$3,Datos!D$5)</f>
        <v>#NAME?</v>
      </c>
      <c r="F120" s="144" t="e">
        <f ca="1">FACTURA(ROW(), COLUMN(),Datos!E$9,Datos!E$10,Tarifas!$C122,Datos!E$11,Tarifas!$D122,Datos!E$12,Tarifas!$E122,Datos!E$13,Tarifas!$F122,Datos!E$14,Tarifas!$G122,Tarifas!$L122,Datos!E$17,Datos!E$18,Datos!E$20,Datos!E$21,Datos!E$23,Datos!E$24,Datos!E$26,Datos!E$29,Datos!E$32,Tarifas!$H122,Tarifas!$I122,Tarifas!$J122,Datos!E$16,Tarifas!$K122,Datos!$B$4,Datos!$B$1,Datos!$B$2,Datos!$B$5,Tarifas!$M122,Tarifas!$N122,Tarifas!$O122,Tarifas!$P122,Tarifas!$Q122,Datos!$B$3,Datos!E$5)</f>
        <v>#NAME?</v>
      </c>
      <c r="G120" s="144" t="e">
        <f ca="1">FACTURA(ROW(), COLUMN(),Datos!F$9,Datos!F$10,Tarifas!$C122,Datos!F$11,Tarifas!$D122,Datos!F$12,Tarifas!$E122,Datos!F$13,Tarifas!$F122,Datos!F$14,Tarifas!$G122,Tarifas!$L122,Datos!F$17,Datos!F$18,Datos!F$20,Datos!F$21,Datos!F$23,Datos!F$24,Datos!F$26,Datos!F$29,Datos!F$32,Tarifas!$H122,Tarifas!$I122,Tarifas!$J122,Datos!F$16,Tarifas!$K122,Datos!$B$4,Datos!$B$1,Datos!$B$2,Datos!$B$5,Tarifas!$M122,Tarifas!$N122,Tarifas!$O122,Tarifas!$P122,Tarifas!$Q122,Datos!$B$3,Datos!F$5)</f>
        <v>#NAME?</v>
      </c>
      <c r="H120" s="144" t="e">
        <f ca="1">FACTURA(ROW(), COLUMN(),Datos!G$9,Datos!G$10,Tarifas!$C122,Datos!G$11,Tarifas!$D122,Datos!G$12,Tarifas!$E122,Datos!G$13,Tarifas!$F122,Datos!G$14,Tarifas!$G122,Tarifas!$L122,Datos!G$17,Datos!G$18,Datos!G$20,Datos!G$21,Datos!G$23,Datos!G$24,Datos!G$26,Datos!G$29,Datos!G$32,Tarifas!$H122,Tarifas!$I122,Tarifas!$J122,Datos!G$16,Tarifas!$K122,Datos!$B$4,Datos!$B$1,Datos!$B$2,Datos!$B$5,Tarifas!$M122,Tarifas!$N122,Tarifas!$O122,Tarifas!$P122,Tarifas!$Q122,Datos!$B$3,Datos!G$5)</f>
        <v>#NAME?</v>
      </c>
      <c r="I120" s="144" t="e">
        <f ca="1">FACTURA(ROW(), COLUMN(),Datos!H$9,Datos!H$10,Tarifas!$C122,Datos!H$11,Tarifas!$D122,Datos!H$12,Tarifas!$E122,Datos!H$13,Tarifas!$F122,Datos!H$14,Tarifas!$G122,Tarifas!$L122,Datos!H$17,Datos!H$18,Datos!H$20,Datos!H$21,Datos!H$23,Datos!H$24,Datos!H$26,Datos!H$29,Datos!H$32,Tarifas!$H122,Tarifas!$I122,Tarifas!$J122,Datos!H$16,Tarifas!$K122,Datos!$B$4,Datos!$B$1,Datos!$B$2,Datos!$B$5,Tarifas!$M122,Tarifas!$N122,Tarifas!$O122,Tarifas!$P122,Tarifas!$Q122,Datos!$B$3,Datos!H$5)</f>
        <v>#NAME?</v>
      </c>
      <c r="J120" s="144" t="e">
        <f ca="1">FACTURA(ROW(), COLUMN(),Datos!I$9,Datos!I$10,Tarifas!$C122,Datos!I$11,Tarifas!$D122,Datos!I$12,Tarifas!$E122,Datos!I$13,Tarifas!$F122,Datos!I$14,Tarifas!$G122,Tarifas!$L122,Datos!I$17,Datos!I$18,Datos!I$20,Datos!I$21,Datos!I$23,Datos!I$24,Datos!I$26,Datos!I$29,Datos!I$32,Tarifas!$H122,Tarifas!$I122,Tarifas!$J122,Datos!I$16,Tarifas!$K122,Datos!$B$4,Datos!$B$1,Datos!$B$2,Datos!$B$5,Tarifas!$M122,Tarifas!$N122,Tarifas!$O122,Tarifas!$P122,Tarifas!$Q122,Datos!$B$3,Datos!I$5)</f>
        <v>#NAME?</v>
      </c>
      <c r="K120" s="144" t="e">
        <f ca="1">FACTURA(ROW(), COLUMN(),Datos!J$9,Datos!J$10,Tarifas!$C122,Datos!J$11,Tarifas!$D122,Datos!J$12,Tarifas!$E122,Datos!J$13,Tarifas!$F122,Datos!J$14,Tarifas!$G122,Tarifas!$L122,Datos!J$17,Datos!J$18,Datos!J$20,Datos!J$21,Datos!J$23,Datos!J$24,Datos!J$26,Datos!J$29,Datos!J$32,Tarifas!$H122,Tarifas!$I122,Tarifas!$J122,Datos!J$16,Tarifas!$K122,Datos!$B$4,Datos!$B$1,Datos!$B$2,Datos!$B$5,Tarifas!$M122,Tarifas!$N122,Tarifas!$O122,Tarifas!$P122,Tarifas!$Q122,Datos!$B$3,Datos!J$5)</f>
        <v>#NAME?</v>
      </c>
      <c r="L120" s="144" t="e">
        <f ca="1">FACTURA(ROW(), COLUMN(),Datos!K$9,Datos!K$10,Tarifas!$C122,Datos!K$11,Tarifas!$D122,Datos!K$12,Tarifas!$E122,Datos!K$13,Tarifas!$F122,Datos!K$14,Tarifas!$G122,Tarifas!$L122,Datos!K$17,Datos!K$18,Datos!K$20,Datos!K$21,Datos!K$23,Datos!K$24,Datos!K$26,Datos!K$29,Datos!K$32,Tarifas!$H122,Tarifas!$I122,Tarifas!$J122,Datos!K$16,Tarifas!$K122,Datos!$B$4,Datos!$B$1,Datos!$B$2,Datos!$B$5,Tarifas!$M122,Tarifas!$N122,Tarifas!$O122,Tarifas!$P122,Tarifas!$Q122,Datos!$B$3,Datos!K$5)</f>
        <v>#NAME?</v>
      </c>
      <c r="M120" s="144" t="e">
        <f ca="1">FACTURA(ROW(), COLUMN(),Datos!L$9,Datos!L$10,Tarifas!$C122,Datos!L$11,Tarifas!$D122,Datos!L$12,Tarifas!$E122,Datos!L$13,Tarifas!$F122,Datos!L$14,Tarifas!$G122,Tarifas!$L122,Datos!L$17,Datos!L$18,Datos!L$20,Datos!L$21,Datos!L$23,Datos!L$24,Datos!L$26,Datos!L$29,Datos!L$32,Tarifas!$H122,Tarifas!$I122,Tarifas!$J122,Datos!L$16,Tarifas!$K122,Datos!$B$4,Datos!$B$1,Datos!$B$2,Datos!$B$5,Tarifas!$M122,Tarifas!$N122,Tarifas!$O122,Tarifas!$P122,Tarifas!$Q122,Datos!$B$3,Datos!L$5)</f>
        <v>#NAME?</v>
      </c>
      <c r="N120" s="144" t="e">
        <f ca="1">FACTURA(ROW(), COLUMN(),Datos!M$9,Datos!M$10,Tarifas!$C122,Datos!M$11,Tarifas!$D122,Datos!M$12,Tarifas!$E122,Datos!M$13,Tarifas!$F122,Datos!M$14,Tarifas!$G122,Tarifas!$L122,Datos!M$17,Datos!M$18,Datos!M$20,Datos!M$21,Datos!M$23,Datos!M$24,Datos!M$26,Datos!M$29,Datos!M$32,Tarifas!$H122,Tarifas!$I122,Tarifas!$J122,Datos!M$16,Tarifas!$K122,Datos!$B$4,Datos!$B$1,Datos!$B$2,Datos!$B$5,Tarifas!$M122,Tarifas!$N122,Tarifas!$O122,Tarifas!$P122,Tarifas!$Q122,Datos!$B$3,Datos!M$5)</f>
        <v>#NAME?</v>
      </c>
      <c r="O120" s="144" t="e">
        <f ca="1">FACTURA(ROW(), COLUMN(),Datos!N$9,Datos!N$10,Tarifas!$C122,Datos!N$11,Tarifas!$D122,Datos!N$12,Tarifas!$E122,Datos!N$13,Tarifas!$F122,Datos!N$14,Tarifas!$G122,Tarifas!$L122,Datos!N$17,Datos!N$18,Datos!N$20,Datos!N$21,Datos!N$23,Datos!N$24,Datos!N$26,Datos!N$29,Datos!N$32,Tarifas!$H122,Tarifas!$I122,Tarifas!$J122,Datos!N$16,Tarifas!$K122,Datos!$B$4,Datos!$B$1,Datos!$B$2,Datos!$B$5,Tarifas!$M122,Tarifas!$N122,Tarifas!$O122,Tarifas!$P122,Tarifas!$Q122,Datos!$B$3,Datos!N$5)</f>
        <v>#NAME?</v>
      </c>
      <c r="P120" s="144" t="e">
        <f ca="1">FACTURA(ROW(), COLUMN(),Datos!O$9,Datos!O$10,Tarifas!$C122,Datos!O$11,Tarifas!$D122,Datos!O$12,Tarifas!$E122,Datos!O$13,Tarifas!$F122,Datos!O$14,Tarifas!$G122,Tarifas!$L122,Datos!O$17,Datos!O$18,Datos!O$20,Datos!O$21,Datos!O$23,Datos!O$24,Datos!O$26,Datos!O$29,Datos!O$32,Tarifas!$H122,Tarifas!$I122,Tarifas!$J122,Datos!O$16,Tarifas!$K122,Datos!$B$4,Datos!$B$1,Datos!$B$2,Datos!$B$5,Tarifas!$M122,Tarifas!$N122,Tarifas!$O122,Tarifas!$P122,Tarifas!$Q122,Datos!$B$3,Datos!O$5)</f>
        <v>#NAME?</v>
      </c>
      <c r="Q120" s="88" t="str">
        <f>IF(Tarifas!R122="Sí","Sí","")</f>
        <v>Sí</v>
      </c>
    </row>
    <row r="121" spans="1:17">
      <c r="A121" s="154" t="str">
        <f>IF(Tarifas!A123="","",Tarifas!A123)</f>
        <v>Bonpreu</v>
      </c>
      <c r="B121" s="154" t="str">
        <f>IF(Tarifas!B123="","",Tarifas!B123)</f>
        <v>Plan Dinámico Noviembre 2023</v>
      </c>
      <c r="C121" s="197" t="e">
        <f t="shared" ca="1" si="1"/>
        <v>#NAME?</v>
      </c>
      <c r="D121" s="198" t="s">
        <v>639</v>
      </c>
      <c r="E121" s="144" t="e">
        <f ca="1">FACTURA(ROW(), COLUMN(),Datos!D$9,Datos!D$10,Tarifas!$C123,Datos!D$11,Tarifas!$D123,Datos!D$12,Tarifas!$E123,Datos!D$13,Tarifas!$F123,Datos!D$14,Tarifas!$G123,Tarifas!$L123,Datos!D$17,Datos!D$18,Datos!D$20,Datos!D$21,Datos!D$23,Datos!D$24,Datos!D$26,Datos!D$29,Datos!D$32,Tarifas!$H123,Tarifas!$I123,Tarifas!$J123,Datos!D$16,Tarifas!$K123,Datos!$B$4,Datos!$B$1,Datos!$B$2,Datos!$B$5,Tarifas!$M123,Tarifas!$N123,Tarifas!$O123,Tarifas!$P123,Tarifas!$Q123,Datos!$B$3,Datos!D$5)</f>
        <v>#NAME?</v>
      </c>
      <c r="F121" s="144" t="e">
        <f ca="1">FACTURA(ROW(), COLUMN(),Datos!E$9,Datos!E$10,Tarifas!$C123,Datos!E$11,Tarifas!$D123,Datos!E$12,Tarifas!$E123,Datos!E$13,Tarifas!$F123,Datos!E$14,Tarifas!$G123,Tarifas!$L123,Datos!E$17,Datos!E$18,Datos!E$20,Datos!E$21,Datos!E$23,Datos!E$24,Datos!E$26,Datos!E$29,Datos!E$32,Tarifas!$H123,Tarifas!$I123,Tarifas!$J123,Datos!E$16,Tarifas!$K123,Datos!$B$4,Datos!$B$1,Datos!$B$2,Datos!$B$5,Tarifas!$M123,Tarifas!$N123,Tarifas!$O123,Tarifas!$P123,Tarifas!$Q123,Datos!$B$3,Datos!E$5)</f>
        <v>#NAME?</v>
      </c>
      <c r="G121" s="144" t="e">
        <f ca="1">FACTURA(ROW(), COLUMN(),Datos!F$9,Datos!F$10,Tarifas!$C123,Datos!F$11,Tarifas!$D123,Datos!F$12,Tarifas!$E123,Datos!F$13,Tarifas!$F123,Datos!F$14,Tarifas!$G123,Tarifas!$L123,Datos!F$17,Datos!F$18,Datos!F$20,Datos!F$21,Datos!F$23,Datos!F$24,Datos!F$26,Datos!F$29,Datos!F$32,Tarifas!$H123,Tarifas!$I123,Tarifas!$J123,Datos!F$16,Tarifas!$K123,Datos!$B$4,Datos!$B$1,Datos!$B$2,Datos!$B$5,Tarifas!$M123,Tarifas!$N123,Tarifas!$O123,Tarifas!$P123,Tarifas!$Q123,Datos!$B$3,Datos!F$5)</f>
        <v>#NAME?</v>
      </c>
      <c r="H121" s="144" t="e">
        <f ca="1">FACTURA(ROW(), COLUMN(),Datos!G$9,Datos!G$10,Tarifas!$C123,Datos!G$11,Tarifas!$D123,Datos!G$12,Tarifas!$E123,Datos!G$13,Tarifas!$F123,Datos!G$14,Tarifas!$G123,Tarifas!$L123,Datos!G$17,Datos!G$18,Datos!G$20,Datos!G$21,Datos!G$23,Datos!G$24,Datos!G$26,Datos!G$29,Datos!G$32,Tarifas!$H123,Tarifas!$I123,Tarifas!$J123,Datos!G$16,Tarifas!$K123,Datos!$B$4,Datos!$B$1,Datos!$B$2,Datos!$B$5,Tarifas!$M123,Tarifas!$N123,Tarifas!$O123,Tarifas!$P123,Tarifas!$Q123,Datos!$B$3,Datos!G$5)</f>
        <v>#NAME?</v>
      </c>
      <c r="I121" s="144" t="e">
        <f ca="1">FACTURA(ROW(), COLUMN(),Datos!H$9,Datos!H$10,Tarifas!$C123,Datos!H$11,Tarifas!$D123,Datos!H$12,Tarifas!$E123,Datos!H$13,Tarifas!$F123,Datos!H$14,Tarifas!$G123,Tarifas!$L123,Datos!H$17,Datos!H$18,Datos!H$20,Datos!H$21,Datos!H$23,Datos!H$24,Datos!H$26,Datos!H$29,Datos!H$32,Tarifas!$H123,Tarifas!$I123,Tarifas!$J123,Datos!H$16,Tarifas!$K123,Datos!$B$4,Datos!$B$1,Datos!$B$2,Datos!$B$5,Tarifas!$M123,Tarifas!$N123,Tarifas!$O123,Tarifas!$P123,Tarifas!$Q123,Datos!$B$3,Datos!H$5)</f>
        <v>#NAME?</v>
      </c>
      <c r="J121" s="144" t="e">
        <f ca="1">FACTURA(ROW(), COLUMN(),Datos!I$9,Datos!I$10,Tarifas!$C123,Datos!I$11,Tarifas!$D123,Datos!I$12,Tarifas!$E123,Datos!I$13,Tarifas!$F123,Datos!I$14,Tarifas!$G123,Tarifas!$L123,Datos!I$17,Datos!I$18,Datos!I$20,Datos!I$21,Datos!I$23,Datos!I$24,Datos!I$26,Datos!I$29,Datos!I$32,Tarifas!$H123,Tarifas!$I123,Tarifas!$J123,Datos!I$16,Tarifas!$K123,Datos!$B$4,Datos!$B$1,Datos!$B$2,Datos!$B$5,Tarifas!$M123,Tarifas!$N123,Tarifas!$O123,Tarifas!$P123,Tarifas!$Q123,Datos!$B$3,Datos!I$5)</f>
        <v>#NAME?</v>
      </c>
      <c r="K121" s="144" t="e">
        <f ca="1">FACTURA(ROW(), COLUMN(),Datos!J$9,Datos!J$10,Tarifas!$C123,Datos!J$11,Tarifas!$D123,Datos!J$12,Tarifas!$E123,Datos!J$13,Tarifas!$F123,Datos!J$14,Tarifas!$G123,Tarifas!$L123,Datos!J$17,Datos!J$18,Datos!J$20,Datos!J$21,Datos!J$23,Datos!J$24,Datos!J$26,Datos!J$29,Datos!J$32,Tarifas!$H123,Tarifas!$I123,Tarifas!$J123,Datos!J$16,Tarifas!$K123,Datos!$B$4,Datos!$B$1,Datos!$B$2,Datos!$B$5,Tarifas!$M123,Tarifas!$N123,Tarifas!$O123,Tarifas!$P123,Tarifas!$Q123,Datos!$B$3,Datos!J$5)</f>
        <v>#NAME?</v>
      </c>
      <c r="L121" s="144" t="e">
        <f ca="1">FACTURA(ROW(), COLUMN(),Datos!K$9,Datos!K$10,Tarifas!$C123,Datos!K$11,Tarifas!$D123,Datos!K$12,Tarifas!$E123,Datos!K$13,Tarifas!$F123,Datos!K$14,Tarifas!$G123,Tarifas!$L123,Datos!K$17,Datos!K$18,Datos!K$20,Datos!K$21,Datos!K$23,Datos!K$24,Datos!K$26,Datos!K$29,Datos!K$32,Tarifas!$H123,Tarifas!$I123,Tarifas!$J123,Datos!K$16,Tarifas!$K123,Datos!$B$4,Datos!$B$1,Datos!$B$2,Datos!$B$5,Tarifas!$M123,Tarifas!$N123,Tarifas!$O123,Tarifas!$P123,Tarifas!$Q123,Datos!$B$3,Datos!K$5)</f>
        <v>#NAME?</v>
      </c>
      <c r="M121" s="144" t="e">
        <f ca="1">FACTURA(ROW(), COLUMN(),Datos!L$9,Datos!L$10,Tarifas!$C123,Datos!L$11,Tarifas!$D123,Datos!L$12,Tarifas!$E123,Datos!L$13,Tarifas!$F123,Datos!L$14,Tarifas!$G123,Tarifas!$L123,Datos!L$17,Datos!L$18,Datos!L$20,Datos!L$21,Datos!L$23,Datos!L$24,Datos!L$26,Datos!L$29,Datos!L$32,Tarifas!$H123,Tarifas!$I123,Tarifas!$J123,Datos!L$16,Tarifas!$K123,Datos!$B$4,Datos!$B$1,Datos!$B$2,Datos!$B$5,Tarifas!$M123,Tarifas!$N123,Tarifas!$O123,Tarifas!$P123,Tarifas!$Q123,Datos!$B$3,Datos!L$5)</f>
        <v>#NAME?</v>
      </c>
      <c r="N121" s="144" t="e">
        <f ca="1">FACTURA(ROW(), COLUMN(),Datos!M$9,Datos!M$10,Tarifas!$C123,Datos!M$11,Tarifas!$D123,Datos!M$12,Tarifas!$E123,Datos!M$13,Tarifas!$F123,Datos!M$14,Tarifas!$G123,Tarifas!$L123,Datos!M$17,Datos!M$18,Datos!M$20,Datos!M$21,Datos!M$23,Datos!M$24,Datos!M$26,Datos!M$29,Datos!M$32,Tarifas!$H123,Tarifas!$I123,Tarifas!$J123,Datos!M$16,Tarifas!$K123,Datos!$B$4,Datos!$B$1,Datos!$B$2,Datos!$B$5,Tarifas!$M123,Tarifas!$N123,Tarifas!$O123,Tarifas!$P123,Tarifas!$Q123,Datos!$B$3,Datos!M$5)</f>
        <v>#NAME?</v>
      </c>
      <c r="O121" s="144" t="e">
        <f ca="1">FACTURA(ROW(), COLUMN(),Datos!N$9,Datos!N$10,Tarifas!$C123,Datos!N$11,Tarifas!$D123,Datos!N$12,Tarifas!$E123,Datos!N$13,Tarifas!$F123,Datos!N$14,Tarifas!$G123,Tarifas!$L123,Datos!N$17,Datos!N$18,Datos!N$20,Datos!N$21,Datos!N$23,Datos!N$24,Datos!N$26,Datos!N$29,Datos!N$32,Tarifas!$H123,Tarifas!$I123,Tarifas!$J123,Datos!N$16,Tarifas!$K123,Datos!$B$4,Datos!$B$1,Datos!$B$2,Datos!$B$5,Tarifas!$M123,Tarifas!$N123,Tarifas!$O123,Tarifas!$P123,Tarifas!$Q123,Datos!$B$3,Datos!N$5)</f>
        <v>#NAME?</v>
      </c>
      <c r="P121" s="144" t="e">
        <f ca="1">FACTURA(ROW(), COLUMN(),Datos!O$9,Datos!O$10,Tarifas!$C123,Datos!O$11,Tarifas!$D123,Datos!O$12,Tarifas!$E123,Datos!O$13,Tarifas!$F123,Datos!O$14,Tarifas!$G123,Tarifas!$L123,Datos!O$17,Datos!O$18,Datos!O$20,Datos!O$21,Datos!O$23,Datos!O$24,Datos!O$26,Datos!O$29,Datos!O$32,Tarifas!$H123,Tarifas!$I123,Tarifas!$J123,Datos!O$16,Tarifas!$K123,Datos!$B$4,Datos!$B$1,Datos!$B$2,Datos!$B$5,Tarifas!$M123,Tarifas!$N123,Tarifas!$O123,Tarifas!$P123,Tarifas!$Q123,Datos!$B$3,Datos!O$5)</f>
        <v>#NAME?</v>
      </c>
      <c r="Q121" s="88" t="str">
        <f>IF(Tarifas!R123="Sí","Sí","")</f>
        <v>Sí</v>
      </c>
    </row>
    <row r="122" spans="1:17">
      <c r="A122" s="154" t="str">
        <f>IF(Tarifas!A124="","",Tarifas!A124)</f>
        <v>clarityEnergy</v>
      </c>
      <c r="B122" s="154" t="str">
        <f>IF(Tarifas!B124="","",Tarifas!B124)</f>
        <v>TARIFA ÓPTIMA Indexada Nov. 2023</v>
      </c>
      <c r="C122" s="197" t="e">
        <f t="shared" ca="1" si="1"/>
        <v>#NAME?</v>
      </c>
      <c r="D122" s="198" t="s">
        <v>639</v>
      </c>
      <c r="E122" s="144" t="e">
        <f ca="1">FACTURA(ROW(), COLUMN(),Datos!D$9,Datos!D$10,Tarifas!$C124,Datos!D$11,Tarifas!$D124,Datos!D$12,Tarifas!$E124,Datos!D$13,Tarifas!$F124,Datos!D$14,Tarifas!$G124,Tarifas!$L124,Datos!D$17,Datos!D$18,Datos!D$20,Datos!D$21,Datos!D$23,Datos!D$24,Datos!D$26,Datos!D$29,Datos!D$32,Tarifas!$H124,Tarifas!$I124,Tarifas!$J124,Datos!D$16,Tarifas!$K124,Datos!$B$4,Datos!$B$1,Datos!$B$2,Datos!$B$5,Tarifas!$M124,Tarifas!$N124,Tarifas!$O124,Tarifas!$P124,Tarifas!$Q124,Datos!$B$3,Datos!D$5)</f>
        <v>#NAME?</v>
      </c>
      <c r="F122" s="144" t="e">
        <f ca="1">FACTURA(ROW(), COLUMN(),Datos!E$9,Datos!E$10,Tarifas!$C124,Datos!E$11,Tarifas!$D124,Datos!E$12,Tarifas!$E124,Datos!E$13,Tarifas!$F124,Datos!E$14,Tarifas!$G124,Tarifas!$L124,Datos!E$17,Datos!E$18,Datos!E$20,Datos!E$21,Datos!E$23,Datos!E$24,Datos!E$26,Datos!E$29,Datos!E$32,Tarifas!$H124,Tarifas!$I124,Tarifas!$J124,Datos!E$16,Tarifas!$K124,Datos!$B$4,Datos!$B$1,Datos!$B$2,Datos!$B$5,Tarifas!$M124,Tarifas!$N124,Tarifas!$O124,Tarifas!$P124,Tarifas!$Q124,Datos!$B$3,Datos!E$5)</f>
        <v>#NAME?</v>
      </c>
      <c r="G122" s="144" t="e">
        <f ca="1">FACTURA(ROW(), COLUMN(),Datos!F$9,Datos!F$10,Tarifas!$C124,Datos!F$11,Tarifas!$D124,Datos!F$12,Tarifas!$E124,Datos!F$13,Tarifas!$F124,Datos!F$14,Tarifas!$G124,Tarifas!$L124,Datos!F$17,Datos!F$18,Datos!F$20,Datos!F$21,Datos!F$23,Datos!F$24,Datos!F$26,Datos!F$29,Datos!F$32,Tarifas!$H124,Tarifas!$I124,Tarifas!$J124,Datos!F$16,Tarifas!$K124,Datos!$B$4,Datos!$B$1,Datos!$B$2,Datos!$B$5,Tarifas!$M124,Tarifas!$N124,Tarifas!$O124,Tarifas!$P124,Tarifas!$Q124,Datos!$B$3,Datos!F$5)</f>
        <v>#NAME?</v>
      </c>
      <c r="H122" s="144" t="e">
        <f ca="1">FACTURA(ROW(), COLUMN(),Datos!G$9,Datos!G$10,Tarifas!$C124,Datos!G$11,Tarifas!$D124,Datos!G$12,Tarifas!$E124,Datos!G$13,Tarifas!$F124,Datos!G$14,Tarifas!$G124,Tarifas!$L124,Datos!G$17,Datos!G$18,Datos!G$20,Datos!G$21,Datos!G$23,Datos!G$24,Datos!G$26,Datos!G$29,Datos!G$32,Tarifas!$H124,Tarifas!$I124,Tarifas!$J124,Datos!G$16,Tarifas!$K124,Datos!$B$4,Datos!$B$1,Datos!$B$2,Datos!$B$5,Tarifas!$M124,Tarifas!$N124,Tarifas!$O124,Tarifas!$P124,Tarifas!$Q124,Datos!$B$3,Datos!G$5)</f>
        <v>#NAME?</v>
      </c>
      <c r="I122" s="144" t="e">
        <f ca="1">FACTURA(ROW(), COLUMN(),Datos!H$9,Datos!H$10,Tarifas!$C124,Datos!H$11,Tarifas!$D124,Datos!H$12,Tarifas!$E124,Datos!H$13,Tarifas!$F124,Datos!H$14,Tarifas!$G124,Tarifas!$L124,Datos!H$17,Datos!H$18,Datos!H$20,Datos!H$21,Datos!H$23,Datos!H$24,Datos!H$26,Datos!H$29,Datos!H$32,Tarifas!$H124,Tarifas!$I124,Tarifas!$J124,Datos!H$16,Tarifas!$K124,Datos!$B$4,Datos!$B$1,Datos!$B$2,Datos!$B$5,Tarifas!$M124,Tarifas!$N124,Tarifas!$O124,Tarifas!$P124,Tarifas!$Q124,Datos!$B$3,Datos!H$5)</f>
        <v>#NAME?</v>
      </c>
      <c r="J122" s="144" t="e">
        <f ca="1">FACTURA(ROW(), COLUMN(),Datos!I$9,Datos!I$10,Tarifas!$C124,Datos!I$11,Tarifas!$D124,Datos!I$12,Tarifas!$E124,Datos!I$13,Tarifas!$F124,Datos!I$14,Tarifas!$G124,Tarifas!$L124,Datos!I$17,Datos!I$18,Datos!I$20,Datos!I$21,Datos!I$23,Datos!I$24,Datos!I$26,Datos!I$29,Datos!I$32,Tarifas!$H124,Tarifas!$I124,Tarifas!$J124,Datos!I$16,Tarifas!$K124,Datos!$B$4,Datos!$B$1,Datos!$B$2,Datos!$B$5,Tarifas!$M124,Tarifas!$N124,Tarifas!$O124,Tarifas!$P124,Tarifas!$Q124,Datos!$B$3,Datos!I$5)</f>
        <v>#NAME?</v>
      </c>
      <c r="K122" s="144" t="e">
        <f ca="1">FACTURA(ROW(), COLUMN(),Datos!J$9,Datos!J$10,Tarifas!$C124,Datos!J$11,Tarifas!$D124,Datos!J$12,Tarifas!$E124,Datos!J$13,Tarifas!$F124,Datos!J$14,Tarifas!$G124,Tarifas!$L124,Datos!J$17,Datos!J$18,Datos!J$20,Datos!J$21,Datos!J$23,Datos!J$24,Datos!J$26,Datos!J$29,Datos!J$32,Tarifas!$H124,Tarifas!$I124,Tarifas!$J124,Datos!J$16,Tarifas!$K124,Datos!$B$4,Datos!$B$1,Datos!$B$2,Datos!$B$5,Tarifas!$M124,Tarifas!$N124,Tarifas!$O124,Tarifas!$P124,Tarifas!$Q124,Datos!$B$3,Datos!J$5)</f>
        <v>#NAME?</v>
      </c>
      <c r="L122" s="144" t="e">
        <f ca="1">FACTURA(ROW(), COLUMN(),Datos!K$9,Datos!K$10,Tarifas!$C124,Datos!K$11,Tarifas!$D124,Datos!K$12,Tarifas!$E124,Datos!K$13,Tarifas!$F124,Datos!K$14,Tarifas!$G124,Tarifas!$L124,Datos!K$17,Datos!K$18,Datos!K$20,Datos!K$21,Datos!K$23,Datos!K$24,Datos!K$26,Datos!K$29,Datos!K$32,Tarifas!$H124,Tarifas!$I124,Tarifas!$J124,Datos!K$16,Tarifas!$K124,Datos!$B$4,Datos!$B$1,Datos!$B$2,Datos!$B$5,Tarifas!$M124,Tarifas!$N124,Tarifas!$O124,Tarifas!$P124,Tarifas!$Q124,Datos!$B$3,Datos!K$5)</f>
        <v>#NAME?</v>
      </c>
      <c r="M122" s="144" t="e">
        <f ca="1">FACTURA(ROW(), COLUMN(),Datos!L$9,Datos!L$10,Tarifas!$C124,Datos!L$11,Tarifas!$D124,Datos!L$12,Tarifas!$E124,Datos!L$13,Tarifas!$F124,Datos!L$14,Tarifas!$G124,Tarifas!$L124,Datos!L$17,Datos!L$18,Datos!L$20,Datos!L$21,Datos!L$23,Datos!L$24,Datos!L$26,Datos!L$29,Datos!L$32,Tarifas!$H124,Tarifas!$I124,Tarifas!$J124,Datos!L$16,Tarifas!$K124,Datos!$B$4,Datos!$B$1,Datos!$B$2,Datos!$B$5,Tarifas!$M124,Tarifas!$N124,Tarifas!$O124,Tarifas!$P124,Tarifas!$Q124,Datos!$B$3,Datos!L$5)</f>
        <v>#NAME?</v>
      </c>
      <c r="N122" s="144" t="e">
        <f ca="1">FACTURA(ROW(), COLUMN(),Datos!M$9,Datos!M$10,Tarifas!$C124,Datos!M$11,Tarifas!$D124,Datos!M$12,Tarifas!$E124,Datos!M$13,Tarifas!$F124,Datos!M$14,Tarifas!$G124,Tarifas!$L124,Datos!M$17,Datos!M$18,Datos!M$20,Datos!M$21,Datos!M$23,Datos!M$24,Datos!M$26,Datos!M$29,Datos!M$32,Tarifas!$H124,Tarifas!$I124,Tarifas!$J124,Datos!M$16,Tarifas!$K124,Datos!$B$4,Datos!$B$1,Datos!$B$2,Datos!$B$5,Tarifas!$M124,Tarifas!$N124,Tarifas!$O124,Tarifas!$P124,Tarifas!$Q124,Datos!$B$3,Datos!M$5)</f>
        <v>#NAME?</v>
      </c>
      <c r="O122" s="144" t="e">
        <f ca="1">FACTURA(ROW(), COLUMN(),Datos!N$9,Datos!N$10,Tarifas!$C124,Datos!N$11,Tarifas!$D124,Datos!N$12,Tarifas!$E124,Datos!N$13,Tarifas!$F124,Datos!N$14,Tarifas!$G124,Tarifas!$L124,Datos!N$17,Datos!N$18,Datos!N$20,Datos!N$21,Datos!N$23,Datos!N$24,Datos!N$26,Datos!N$29,Datos!N$32,Tarifas!$H124,Tarifas!$I124,Tarifas!$J124,Datos!N$16,Tarifas!$K124,Datos!$B$4,Datos!$B$1,Datos!$B$2,Datos!$B$5,Tarifas!$M124,Tarifas!$N124,Tarifas!$O124,Tarifas!$P124,Tarifas!$Q124,Datos!$B$3,Datos!N$5)</f>
        <v>#NAME?</v>
      </c>
      <c r="P122" s="144" t="e">
        <f ca="1">FACTURA(ROW(), COLUMN(),Datos!O$9,Datos!O$10,Tarifas!$C124,Datos!O$11,Tarifas!$D124,Datos!O$12,Tarifas!$E124,Datos!O$13,Tarifas!$F124,Datos!O$14,Tarifas!$G124,Tarifas!$L124,Datos!O$17,Datos!O$18,Datos!O$20,Datos!O$21,Datos!O$23,Datos!O$24,Datos!O$26,Datos!O$29,Datos!O$32,Tarifas!$H124,Tarifas!$I124,Tarifas!$J124,Datos!O$16,Tarifas!$K124,Datos!$B$4,Datos!$B$1,Datos!$B$2,Datos!$B$5,Tarifas!$M124,Tarifas!$N124,Tarifas!$O124,Tarifas!$P124,Tarifas!$Q124,Datos!$B$3,Datos!O$5)</f>
        <v>#NAME?</v>
      </c>
      <c r="Q122" s="88" t="str">
        <f>IF(Tarifas!R124="Sí","Sí","")</f>
        <v>Sí</v>
      </c>
    </row>
    <row r="123" spans="1:17">
      <c r="A123" s="154" t="str">
        <f>IF(Tarifas!A125="","",Tarifas!A125)</f>
        <v>Esmiluz Energía</v>
      </c>
      <c r="B123" s="154" t="str">
        <f>IF(Tarifas!B125="","",Tarifas!B125)</f>
        <v>SIE (BNA) Noviembre 2023</v>
      </c>
      <c r="C123" s="197" t="e">
        <f t="shared" ca="1" si="1"/>
        <v>#NAME?</v>
      </c>
      <c r="D123" s="198" t="s">
        <v>639</v>
      </c>
      <c r="E123" s="144" t="e">
        <f ca="1">FACTURA(ROW(), COLUMN(),Datos!D$9,Datos!D$10,Tarifas!$C125,Datos!D$11,Tarifas!$D125,Datos!D$12,Tarifas!$E125,Datos!D$13,Tarifas!$F125,Datos!D$14,Tarifas!$G125,Tarifas!$L125,Datos!D$17,Datos!D$18,Datos!D$20,Datos!D$21,Datos!D$23,Datos!D$24,Datos!D$26,Datos!D$29,Datos!D$32,Tarifas!$H125,Tarifas!$I125,Tarifas!$J125,Datos!D$16,Tarifas!$K125,Datos!$B$4,Datos!$B$1,Datos!$B$2,Datos!$B$5,Tarifas!$M125,Tarifas!$N125,Tarifas!$O125,Tarifas!$P125,Tarifas!$Q125,Datos!$B$3,Datos!D$5)</f>
        <v>#NAME?</v>
      </c>
      <c r="F123" s="144" t="e">
        <f ca="1">FACTURA(ROW(), COLUMN(),Datos!E$9,Datos!E$10,Tarifas!$C125,Datos!E$11,Tarifas!$D125,Datos!E$12,Tarifas!$E125,Datos!E$13,Tarifas!$F125,Datos!E$14,Tarifas!$G125,Tarifas!$L125,Datos!E$17,Datos!E$18,Datos!E$20,Datos!E$21,Datos!E$23,Datos!E$24,Datos!E$26,Datos!E$29,Datos!E$32,Tarifas!$H125,Tarifas!$I125,Tarifas!$J125,Datos!E$16,Tarifas!$K125,Datos!$B$4,Datos!$B$1,Datos!$B$2,Datos!$B$5,Tarifas!$M125,Tarifas!$N125,Tarifas!$O125,Tarifas!$P125,Tarifas!$Q125,Datos!$B$3,Datos!E$5)</f>
        <v>#NAME?</v>
      </c>
      <c r="G123" s="144" t="e">
        <f ca="1">FACTURA(ROW(), COLUMN(),Datos!F$9,Datos!F$10,Tarifas!$C125,Datos!F$11,Tarifas!$D125,Datos!F$12,Tarifas!$E125,Datos!F$13,Tarifas!$F125,Datos!F$14,Tarifas!$G125,Tarifas!$L125,Datos!F$17,Datos!F$18,Datos!F$20,Datos!F$21,Datos!F$23,Datos!F$24,Datos!F$26,Datos!F$29,Datos!F$32,Tarifas!$H125,Tarifas!$I125,Tarifas!$J125,Datos!F$16,Tarifas!$K125,Datos!$B$4,Datos!$B$1,Datos!$B$2,Datos!$B$5,Tarifas!$M125,Tarifas!$N125,Tarifas!$O125,Tarifas!$P125,Tarifas!$Q125,Datos!$B$3,Datos!F$5)</f>
        <v>#NAME?</v>
      </c>
      <c r="H123" s="144" t="e">
        <f ca="1">FACTURA(ROW(), COLUMN(),Datos!G$9,Datos!G$10,Tarifas!$C125,Datos!G$11,Tarifas!$D125,Datos!G$12,Tarifas!$E125,Datos!G$13,Tarifas!$F125,Datos!G$14,Tarifas!$G125,Tarifas!$L125,Datos!G$17,Datos!G$18,Datos!G$20,Datos!G$21,Datos!G$23,Datos!G$24,Datos!G$26,Datos!G$29,Datos!G$32,Tarifas!$H125,Tarifas!$I125,Tarifas!$J125,Datos!G$16,Tarifas!$K125,Datos!$B$4,Datos!$B$1,Datos!$B$2,Datos!$B$5,Tarifas!$M125,Tarifas!$N125,Tarifas!$O125,Tarifas!$P125,Tarifas!$Q125,Datos!$B$3,Datos!G$5)</f>
        <v>#NAME?</v>
      </c>
      <c r="I123" s="144" t="e">
        <f ca="1">FACTURA(ROW(), COLUMN(),Datos!H$9,Datos!H$10,Tarifas!$C125,Datos!H$11,Tarifas!$D125,Datos!H$12,Tarifas!$E125,Datos!H$13,Tarifas!$F125,Datos!H$14,Tarifas!$G125,Tarifas!$L125,Datos!H$17,Datos!H$18,Datos!H$20,Datos!H$21,Datos!H$23,Datos!H$24,Datos!H$26,Datos!H$29,Datos!H$32,Tarifas!$H125,Tarifas!$I125,Tarifas!$J125,Datos!H$16,Tarifas!$K125,Datos!$B$4,Datos!$B$1,Datos!$B$2,Datos!$B$5,Tarifas!$M125,Tarifas!$N125,Tarifas!$O125,Tarifas!$P125,Tarifas!$Q125,Datos!$B$3,Datos!H$5)</f>
        <v>#NAME?</v>
      </c>
      <c r="J123" s="144" t="e">
        <f ca="1">FACTURA(ROW(), COLUMN(),Datos!I$9,Datos!I$10,Tarifas!$C125,Datos!I$11,Tarifas!$D125,Datos!I$12,Tarifas!$E125,Datos!I$13,Tarifas!$F125,Datos!I$14,Tarifas!$G125,Tarifas!$L125,Datos!I$17,Datos!I$18,Datos!I$20,Datos!I$21,Datos!I$23,Datos!I$24,Datos!I$26,Datos!I$29,Datos!I$32,Tarifas!$H125,Tarifas!$I125,Tarifas!$J125,Datos!I$16,Tarifas!$K125,Datos!$B$4,Datos!$B$1,Datos!$B$2,Datos!$B$5,Tarifas!$M125,Tarifas!$N125,Tarifas!$O125,Tarifas!$P125,Tarifas!$Q125,Datos!$B$3,Datos!I$5)</f>
        <v>#NAME?</v>
      </c>
      <c r="K123" s="144" t="e">
        <f ca="1">FACTURA(ROW(), COLUMN(),Datos!J$9,Datos!J$10,Tarifas!$C125,Datos!J$11,Tarifas!$D125,Datos!J$12,Tarifas!$E125,Datos!J$13,Tarifas!$F125,Datos!J$14,Tarifas!$G125,Tarifas!$L125,Datos!J$17,Datos!J$18,Datos!J$20,Datos!J$21,Datos!J$23,Datos!J$24,Datos!J$26,Datos!J$29,Datos!J$32,Tarifas!$H125,Tarifas!$I125,Tarifas!$J125,Datos!J$16,Tarifas!$K125,Datos!$B$4,Datos!$B$1,Datos!$B$2,Datos!$B$5,Tarifas!$M125,Tarifas!$N125,Tarifas!$O125,Tarifas!$P125,Tarifas!$Q125,Datos!$B$3,Datos!J$5)</f>
        <v>#NAME?</v>
      </c>
      <c r="L123" s="144" t="e">
        <f ca="1">FACTURA(ROW(), COLUMN(),Datos!K$9,Datos!K$10,Tarifas!$C125,Datos!K$11,Tarifas!$D125,Datos!K$12,Tarifas!$E125,Datos!K$13,Tarifas!$F125,Datos!K$14,Tarifas!$G125,Tarifas!$L125,Datos!K$17,Datos!K$18,Datos!K$20,Datos!K$21,Datos!K$23,Datos!K$24,Datos!K$26,Datos!K$29,Datos!K$32,Tarifas!$H125,Tarifas!$I125,Tarifas!$J125,Datos!K$16,Tarifas!$K125,Datos!$B$4,Datos!$B$1,Datos!$B$2,Datos!$B$5,Tarifas!$M125,Tarifas!$N125,Tarifas!$O125,Tarifas!$P125,Tarifas!$Q125,Datos!$B$3,Datos!K$5)</f>
        <v>#NAME?</v>
      </c>
      <c r="M123" s="144" t="e">
        <f ca="1">FACTURA(ROW(), COLUMN(),Datos!L$9,Datos!L$10,Tarifas!$C125,Datos!L$11,Tarifas!$D125,Datos!L$12,Tarifas!$E125,Datos!L$13,Tarifas!$F125,Datos!L$14,Tarifas!$G125,Tarifas!$L125,Datos!L$17,Datos!L$18,Datos!L$20,Datos!L$21,Datos!L$23,Datos!L$24,Datos!L$26,Datos!L$29,Datos!L$32,Tarifas!$H125,Tarifas!$I125,Tarifas!$J125,Datos!L$16,Tarifas!$K125,Datos!$B$4,Datos!$B$1,Datos!$B$2,Datos!$B$5,Tarifas!$M125,Tarifas!$N125,Tarifas!$O125,Tarifas!$P125,Tarifas!$Q125,Datos!$B$3,Datos!L$5)</f>
        <v>#NAME?</v>
      </c>
      <c r="N123" s="144" t="e">
        <f ca="1">FACTURA(ROW(), COLUMN(),Datos!M$9,Datos!M$10,Tarifas!$C125,Datos!M$11,Tarifas!$D125,Datos!M$12,Tarifas!$E125,Datos!M$13,Tarifas!$F125,Datos!M$14,Tarifas!$G125,Tarifas!$L125,Datos!M$17,Datos!M$18,Datos!M$20,Datos!M$21,Datos!M$23,Datos!M$24,Datos!M$26,Datos!M$29,Datos!M$32,Tarifas!$H125,Tarifas!$I125,Tarifas!$J125,Datos!M$16,Tarifas!$K125,Datos!$B$4,Datos!$B$1,Datos!$B$2,Datos!$B$5,Tarifas!$M125,Tarifas!$N125,Tarifas!$O125,Tarifas!$P125,Tarifas!$Q125,Datos!$B$3,Datos!M$5)</f>
        <v>#NAME?</v>
      </c>
      <c r="O123" s="144" t="e">
        <f ca="1">FACTURA(ROW(), COLUMN(),Datos!N$9,Datos!N$10,Tarifas!$C125,Datos!N$11,Tarifas!$D125,Datos!N$12,Tarifas!$E125,Datos!N$13,Tarifas!$F125,Datos!N$14,Tarifas!$G125,Tarifas!$L125,Datos!N$17,Datos!N$18,Datos!N$20,Datos!N$21,Datos!N$23,Datos!N$24,Datos!N$26,Datos!N$29,Datos!N$32,Tarifas!$H125,Tarifas!$I125,Tarifas!$J125,Datos!N$16,Tarifas!$K125,Datos!$B$4,Datos!$B$1,Datos!$B$2,Datos!$B$5,Tarifas!$M125,Tarifas!$N125,Tarifas!$O125,Tarifas!$P125,Tarifas!$Q125,Datos!$B$3,Datos!N$5)</f>
        <v>#NAME?</v>
      </c>
      <c r="P123" s="144" t="e">
        <f ca="1">FACTURA(ROW(), COLUMN(),Datos!O$9,Datos!O$10,Tarifas!$C125,Datos!O$11,Tarifas!$D125,Datos!O$12,Tarifas!$E125,Datos!O$13,Tarifas!$F125,Datos!O$14,Tarifas!$G125,Tarifas!$L125,Datos!O$17,Datos!O$18,Datos!O$20,Datos!O$21,Datos!O$23,Datos!O$24,Datos!O$26,Datos!O$29,Datos!O$32,Tarifas!$H125,Tarifas!$I125,Tarifas!$J125,Datos!O$16,Tarifas!$K125,Datos!$B$4,Datos!$B$1,Datos!$B$2,Datos!$B$5,Tarifas!$M125,Tarifas!$N125,Tarifas!$O125,Tarifas!$P125,Tarifas!$Q125,Datos!$B$3,Datos!O$5)</f>
        <v>#NAME?</v>
      </c>
      <c r="Q123" s="88" t="str">
        <f>IF(Tarifas!R125="Sí","Sí","")</f>
        <v>Sí</v>
      </c>
    </row>
    <row r="124" spans="1:17">
      <c r="A124" s="154" t="str">
        <f>IF(Tarifas!A126="","",Tarifas!A126)</f>
        <v>Helios Energía</v>
      </c>
      <c r="B124" s="154" t="str">
        <f>IF(Tarifas!B126="","",Tarifas!B126)</f>
        <v>Indexada + Batería Noviembre 2023</v>
      </c>
      <c r="C124" s="197" t="e">
        <f t="shared" ca="1" si="1"/>
        <v>#NAME?</v>
      </c>
      <c r="D124" s="198" t="s">
        <v>639</v>
      </c>
      <c r="E124" s="144" t="e">
        <f ca="1">FACTURA(ROW(), COLUMN(),Datos!D$9,Datos!D$10,Tarifas!$C126,Datos!D$11,Tarifas!$D126,Datos!D$12,Tarifas!$E126,Datos!D$13,Tarifas!$F126,Datos!D$14,Tarifas!$G126,Tarifas!$L126,Datos!D$17,Datos!D$18,Datos!D$20,Datos!D$21,Datos!D$23,Datos!D$24,Datos!D$26,Datos!D$29,Datos!D$32,Tarifas!$H126,Tarifas!$I126,Tarifas!$J126,Datos!D$16,Tarifas!$K126,Datos!$B$4,Datos!$B$1,Datos!$B$2,Datos!$B$5,Tarifas!$M126,Tarifas!$N126,Tarifas!$O126,Tarifas!$P126,Tarifas!$Q126,Datos!$B$3,Datos!D$5)</f>
        <v>#NAME?</v>
      </c>
      <c r="F124" s="144" t="e">
        <f ca="1">FACTURA(ROW(), COLUMN(),Datos!E$9,Datos!E$10,Tarifas!$C126,Datos!E$11,Tarifas!$D126,Datos!E$12,Tarifas!$E126,Datos!E$13,Tarifas!$F126,Datos!E$14,Tarifas!$G126,Tarifas!$L126,Datos!E$17,Datos!E$18,Datos!E$20,Datos!E$21,Datos!E$23,Datos!E$24,Datos!E$26,Datos!E$29,Datos!E$32,Tarifas!$H126,Tarifas!$I126,Tarifas!$J126,Datos!E$16,Tarifas!$K126,Datos!$B$4,Datos!$B$1,Datos!$B$2,Datos!$B$5,Tarifas!$M126,Tarifas!$N126,Tarifas!$O126,Tarifas!$P126,Tarifas!$Q126,Datos!$B$3,Datos!E$5)</f>
        <v>#NAME?</v>
      </c>
      <c r="G124" s="144" t="e">
        <f ca="1">FACTURA(ROW(), COLUMN(),Datos!F$9,Datos!F$10,Tarifas!$C126,Datos!F$11,Tarifas!$D126,Datos!F$12,Tarifas!$E126,Datos!F$13,Tarifas!$F126,Datos!F$14,Tarifas!$G126,Tarifas!$L126,Datos!F$17,Datos!F$18,Datos!F$20,Datos!F$21,Datos!F$23,Datos!F$24,Datos!F$26,Datos!F$29,Datos!F$32,Tarifas!$H126,Tarifas!$I126,Tarifas!$J126,Datos!F$16,Tarifas!$K126,Datos!$B$4,Datos!$B$1,Datos!$B$2,Datos!$B$5,Tarifas!$M126,Tarifas!$N126,Tarifas!$O126,Tarifas!$P126,Tarifas!$Q126,Datos!$B$3,Datos!F$5)</f>
        <v>#NAME?</v>
      </c>
      <c r="H124" s="144" t="e">
        <f ca="1">FACTURA(ROW(), COLUMN(),Datos!G$9,Datos!G$10,Tarifas!$C126,Datos!G$11,Tarifas!$D126,Datos!G$12,Tarifas!$E126,Datos!G$13,Tarifas!$F126,Datos!G$14,Tarifas!$G126,Tarifas!$L126,Datos!G$17,Datos!G$18,Datos!G$20,Datos!G$21,Datos!G$23,Datos!G$24,Datos!G$26,Datos!G$29,Datos!G$32,Tarifas!$H126,Tarifas!$I126,Tarifas!$J126,Datos!G$16,Tarifas!$K126,Datos!$B$4,Datos!$B$1,Datos!$B$2,Datos!$B$5,Tarifas!$M126,Tarifas!$N126,Tarifas!$O126,Tarifas!$P126,Tarifas!$Q126,Datos!$B$3,Datos!G$5)</f>
        <v>#NAME?</v>
      </c>
      <c r="I124" s="144" t="e">
        <f ca="1">FACTURA(ROW(), COLUMN(),Datos!H$9,Datos!H$10,Tarifas!$C126,Datos!H$11,Tarifas!$D126,Datos!H$12,Tarifas!$E126,Datos!H$13,Tarifas!$F126,Datos!H$14,Tarifas!$G126,Tarifas!$L126,Datos!H$17,Datos!H$18,Datos!H$20,Datos!H$21,Datos!H$23,Datos!H$24,Datos!H$26,Datos!H$29,Datos!H$32,Tarifas!$H126,Tarifas!$I126,Tarifas!$J126,Datos!H$16,Tarifas!$K126,Datos!$B$4,Datos!$B$1,Datos!$B$2,Datos!$B$5,Tarifas!$M126,Tarifas!$N126,Tarifas!$O126,Tarifas!$P126,Tarifas!$Q126,Datos!$B$3,Datos!H$5)</f>
        <v>#NAME?</v>
      </c>
      <c r="J124" s="144" t="e">
        <f ca="1">FACTURA(ROW(), COLUMN(),Datos!I$9,Datos!I$10,Tarifas!$C126,Datos!I$11,Tarifas!$D126,Datos!I$12,Tarifas!$E126,Datos!I$13,Tarifas!$F126,Datos!I$14,Tarifas!$G126,Tarifas!$L126,Datos!I$17,Datos!I$18,Datos!I$20,Datos!I$21,Datos!I$23,Datos!I$24,Datos!I$26,Datos!I$29,Datos!I$32,Tarifas!$H126,Tarifas!$I126,Tarifas!$J126,Datos!I$16,Tarifas!$K126,Datos!$B$4,Datos!$B$1,Datos!$B$2,Datos!$B$5,Tarifas!$M126,Tarifas!$N126,Tarifas!$O126,Tarifas!$P126,Tarifas!$Q126,Datos!$B$3,Datos!I$5)</f>
        <v>#NAME?</v>
      </c>
      <c r="K124" s="144" t="e">
        <f ca="1">FACTURA(ROW(), COLUMN(),Datos!J$9,Datos!J$10,Tarifas!$C126,Datos!J$11,Tarifas!$D126,Datos!J$12,Tarifas!$E126,Datos!J$13,Tarifas!$F126,Datos!J$14,Tarifas!$G126,Tarifas!$L126,Datos!J$17,Datos!J$18,Datos!J$20,Datos!J$21,Datos!J$23,Datos!J$24,Datos!J$26,Datos!J$29,Datos!J$32,Tarifas!$H126,Tarifas!$I126,Tarifas!$J126,Datos!J$16,Tarifas!$K126,Datos!$B$4,Datos!$B$1,Datos!$B$2,Datos!$B$5,Tarifas!$M126,Tarifas!$N126,Tarifas!$O126,Tarifas!$P126,Tarifas!$Q126,Datos!$B$3,Datos!J$5)</f>
        <v>#NAME?</v>
      </c>
      <c r="L124" s="144" t="e">
        <f ca="1">FACTURA(ROW(), COLUMN(),Datos!K$9,Datos!K$10,Tarifas!$C126,Datos!K$11,Tarifas!$D126,Datos!K$12,Tarifas!$E126,Datos!K$13,Tarifas!$F126,Datos!K$14,Tarifas!$G126,Tarifas!$L126,Datos!K$17,Datos!K$18,Datos!K$20,Datos!K$21,Datos!K$23,Datos!K$24,Datos!K$26,Datos!K$29,Datos!K$32,Tarifas!$H126,Tarifas!$I126,Tarifas!$J126,Datos!K$16,Tarifas!$K126,Datos!$B$4,Datos!$B$1,Datos!$B$2,Datos!$B$5,Tarifas!$M126,Tarifas!$N126,Tarifas!$O126,Tarifas!$P126,Tarifas!$Q126,Datos!$B$3,Datos!K$5)</f>
        <v>#NAME?</v>
      </c>
      <c r="M124" s="144" t="e">
        <f ca="1">FACTURA(ROW(), COLUMN(),Datos!L$9,Datos!L$10,Tarifas!$C126,Datos!L$11,Tarifas!$D126,Datos!L$12,Tarifas!$E126,Datos!L$13,Tarifas!$F126,Datos!L$14,Tarifas!$G126,Tarifas!$L126,Datos!L$17,Datos!L$18,Datos!L$20,Datos!L$21,Datos!L$23,Datos!L$24,Datos!L$26,Datos!L$29,Datos!L$32,Tarifas!$H126,Tarifas!$I126,Tarifas!$J126,Datos!L$16,Tarifas!$K126,Datos!$B$4,Datos!$B$1,Datos!$B$2,Datos!$B$5,Tarifas!$M126,Tarifas!$N126,Tarifas!$O126,Tarifas!$P126,Tarifas!$Q126,Datos!$B$3,Datos!L$5)</f>
        <v>#NAME?</v>
      </c>
      <c r="N124" s="144" t="e">
        <f ca="1">FACTURA(ROW(), COLUMN(),Datos!M$9,Datos!M$10,Tarifas!$C126,Datos!M$11,Tarifas!$D126,Datos!M$12,Tarifas!$E126,Datos!M$13,Tarifas!$F126,Datos!M$14,Tarifas!$G126,Tarifas!$L126,Datos!M$17,Datos!M$18,Datos!M$20,Datos!M$21,Datos!M$23,Datos!M$24,Datos!M$26,Datos!M$29,Datos!M$32,Tarifas!$H126,Tarifas!$I126,Tarifas!$J126,Datos!M$16,Tarifas!$K126,Datos!$B$4,Datos!$B$1,Datos!$B$2,Datos!$B$5,Tarifas!$M126,Tarifas!$N126,Tarifas!$O126,Tarifas!$P126,Tarifas!$Q126,Datos!$B$3,Datos!M$5)</f>
        <v>#NAME?</v>
      </c>
      <c r="O124" s="144" t="e">
        <f ca="1">FACTURA(ROW(), COLUMN(),Datos!N$9,Datos!N$10,Tarifas!$C126,Datos!N$11,Tarifas!$D126,Datos!N$12,Tarifas!$E126,Datos!N$13,Tarifas!$F126,Datos!N$14,Tarifas!$G126,Tarifas!$L126,Datos!N$17,Datos!N$18,Datos!N$20,Datos!N$21,Datos!N$23,Datos!N$24,Datos!N$26,Datos!N$29,Datos!N$32,Tarifas!$H126,Tarifas!$I126,Tarifas!$J126,Datos!N$16,Tarifas!$K126,Datos!$B$4,Datos!$B$1,Datos!$B$2,Datos!$B$5,Tarifas!$M126,Tarifas!$N126,Tarifas!$O126,Tarifas!$P126,Tarifas!$Q126,Datos!$B$3,Datos!N$5)</f>
        <v>#NAME?</v>
      </c>
      <c r="P124" s="144" t="e">
        <f ca="1">FACTURA(ROW(), COLUMN(),Datos!O$9,Datos!O$10,Tarifas!$C126,Datos!O$11,Tarifas!$D126,Datos!O$12,Tarifas!$E126,Datos!O$13,Tarifas!$F126,Datos!O$14,Tarifas!$G126,Tarifas!$L126,Datos!O$17,Datos!O$18,Datos!O$20,Datos!O$21,Datos!O$23,Datos!O$24,Datos!O$26,Datos!O$29,Datos!O$32,Tarifas!$H126,Tarifas!$I126,Tarifas!$J126,Datos!O$16,Tarifas!$K126,Datos!$B$4,Datos!$B$1,Datos!$B$2,Datos!$B$5,Tarifas!$M126,Tarifas!$N126,Tarifas!$O126,Tarifas!$P126,Tarifas!$Q126,Datos!$B$3,Datos!O$5)</f>
        <v>#NAME?</v>
      </c>
      <c r="Q124" s="88" t="str">
        <f>IF(Tarifas!R126="Sí","Sí","")</f>
        <v>Sí</v>
      </c>
    </row>
    <row r="125" spans="1:17">
      <c r="A125" s="154" t="str">
        <f>IF(Tarifas!A127="","",Tarifas!A127)</f>
        <v>Iberdrola</v>
      </c>
      <c r="B125" s="154" t="str">
        <f>IF(Tarifas!B127="","",Tarifas!B127)</f>
        <v>Plan VE Noviembre 2023</v>
      </c>
      <c r="C125" s="197" t="e">
        <f t="shared" ca="1" si="1"/>
        <v>#NAME?</v>
      </c>
      <c r="D125" s="198" t="s">
        <v>639</v>
      </c>
      <c r="E125" s="144" t="e">
        <f ca="1">FACTURA(ROW(), COLUMN(),Datos!D$9,Datos!D$10,Tarifas!$C127,Datos!D$11,Tarifas!$D127,Datos!D$12,Tarifas!$E127,Datos!D$13,Tarifas!$F127,Datos!D$14,Tarifas!$G127,Tarifas!$L127,Datos!D$17,Datos!D$18,Datos!D$20,Datos!D$21,Datos!D$23,Datos!D$24,Datos!D$26,Datos!D$29,Datos!D$32,Tarifas!$H127,Tarifas!$I127,Tarifas!$J127,Datos!D$16,Tarifas!$K127,Datos!$B$4,Datos!$B$1,Datos!$B$2,Datos!$B$5,Tarifas!$M127,Tarifas!$N127,Tarifas!$O127,Tarifas!$P127,Tarifas!$Q127,Datos!$B$3,Datos!D$5)</f>
        <v>#NAME?</v>
      </c>
      <c r="F125" s="144" t="e">
        <f ca="1">FACTURA(ROW(), COLUMN(),Datos!E$9,Datos!E$10,Tarifas!$C127,Datos!E$11,Tarifas!$D127,Datos!E$12,Tarifas!$E127,Datos!E$13,Tarifas!$F127,Datos!E$14,Tarifas!$G127,Tarifas!$L127,Datos!E$17,Datos!E$18,Datos!E$20,Datos!E$21,Datos!E$23,Datos!E$24,Datos!E$26,Datos!E$29,Datos!E$32,Tarifas!$H127,Tarifas!$I127,Tarifas!$J127,Datos!E$16,Tarifas!$K127,Datos!$B$4,Datos!$B$1,Datos!$B$2,Datos!$B$5,Tarifas!$M127,Tarifas!$N127,Tarifas!$O127,Tarifas!$P127,Tarifas!$Q127,Datos!$B$3,Datos!E$5)</f>
        <v>#NAME?</v>
      </c>
      <c r="G125" s="144" t="e">
        <f ca="1">FACTURA(ROW(), COLUMN(),Datos!F$9,Datos!F$10,Tarifas!$C127,Datos!F$11,Tarifas!$D127,Datos!F$12,Tarifas!$E127,Datos!F$13,Tarifas!$F127,Datos!F$14,Tarifas!$G127,Tarifas!$L127,Datos!F$17,Datos!F$18,Datos!F$20,Datos!F$21,Datos!F$23,Datos!F$24,Datos!F$26,Datos!F$29,Datos!F$32,Tarifas!$H127,Tarifas!$I127,Tarifas!$J127,Datos!F$16,Tarifas!$K127,Datos!$B$4,Datos!$B$1,Datos!$B$2,Datos!$B$5,Tarifas!$M127,Tarifas!$N127,Tarifas!$O127,Tarifas!$P127,Tarifas!$Q127,Datos!$B$3,Datos!F$5)</f>
        <v>#NAME?</v>
      </c>
      <c r="H125" s="144" t="e">
        <f ca="1">FACTURA(ROW(), COLUMN(),Datos!G$9,Datos!G$10,Tarifas!$C127,Datos!G$11,Tarifas!$D127,Datos!G$12,Tarifas!$E127,Datos!G$13,Tarifas!$F127,Datos!G$14,Tarifas!$G127,Tarifas!$L127,Datos!G$17,Datos!G$18,Datos!G$20,Datos!G$21,Datos!G$23,Datos!G$24,Datos!G$26,Datos!G$29,Datos!G$32,Tarifas!$H127,Tarifas!$I127,Tarifas!$J127,Datos!G$16,Tarifas!$K127,Datos!$B$4,Datos!$B$1,Datos!$B$2,Datos!$B$5,Tarifas!$M127,Tarifas!$N127,Tarifas!$O127,Tarifas!$P127,Tarifas!$Q127,Datos!$B$3,Datos!G$5)</f>
        <v>#NAME?</v>
      </c>
      <c r="I125" s="144" t="e">
        <f ca="1">FACTURA(ROW(), COLUMN(),Datos!H$9,Datos!H$10,Tarifas!$C127,Datos!H$11,Tarifas!$D127,Datos!H$12,Tarifas!$E127,Datos!H$13,Tarifas!$F127,Datos!H$14,Tarifas!$G127,Tarifas!$L127,Datos!H$17,Datos!H$18,Datos!H$20,Datos!H$21,Datos!H$23,Datos!H$24,Datos!H$26,Datos!H$29,Datos!H$32,Tarifas!$H127,Tarifas!$I127,Tarifas!$J127,Datos!H$16,Tarifas!$K127,Datos!$B$4,Datos!$B$1,Datos!$B$2,Datos!$B$5,Tarifas!$M127,Tarifas!$N127,Tarifas!$O127,Tarifas!$P127,Tarifas!$Q127,Datos!$B$3,Datos!H$5)</f>
        <v>#NAME?</v>
      </c>
      <c r="J125" s="144" t="e">
        <f ca="1">FACTURA(ROW(), COLUMN(),Datos!I$9,Datos!I$10,Tarifas!$C127,Datos!I$11,Tarifas!$D127,Datos!I$12,Tarifas!$E127,Datos!I$13,Tarifas!$F127,Datos!I$14,Tarifas!$G127,Tarifas!$L127,Datos!I$17,Datos!I$18,Datos!I$20,Datos!I$21,Datos!I$23,Datos!I$24,Datos!I$26,Datos!I$29,Datos!I$32,Tarifas!$H127,Tarifas!$I127,Tarifas!$J127,Datos!I$16,Tarifas!$K127,Datos!$B$4,Datos!$B$1,Datos!$B$2,Datos!$B$5,Tarifas!$M127,Tarifas!$N127,Tarifas!$O127,Tarifas!$P127,Tarifas!$Q127,Datos!$B$3,Datos!I$5)</f>
        <v>#NAME?</v>
      </c>
      <c r="K125" s="144" t="e">
        <f ca="1">FACTURA(ROW(), COLUMN(),Datos!J$9,Datos!J$10,Tarifas!$C127,Datos!J$11,Tarifas!$D127,Datos!J$12,Tarifas!$E127,Datos!J$13,Tarifas!$F127,Datos!J$14,Tarifas!$G127,Tarifas!$L127,Datos!J$17,Datos!J$18,Datos!J$20,Datos!J$21,Datos!J$23,Datos!J$24,Datos!J$26,Datos!J$29,Datos!J$32,Tarifas!$H127,Tarifas!$I127,Tarifas!$J127,Datos!J$16,Tarifas!$K127,Datos!$B$4,Datos!$B$1,Datos!$B$2,Datos!$B$5,Tarifas!$M127,Tarifas!$N127,Tarifas!$O127,Tarifas!$P127,Tarifas!$Q127,Datos!$B$3,Datos!J$5)</f>
        <v>#NAME?</v>
      </c>
      <c r="L125" s="144" t="e">
        <f ca="1">FACTURA(ROW(), COLUMN(),Datos!K$9,Datos!K$10,Tarifas!$C127,Datos!K$11,Tarifas!$D127,Datos!K$12,Tarifas!$E127,Datos!K$13,Tarifas!$F127,Datos!K$14,Tarifas!$G127,Tarifas!$L127,Datos!K$17,Datos!K$18,Datos!K$20,Datos!K$21,Datos!K$23,Datos!K$24,Datos!K$26,Datos!K$29,Datos!K$32,Tarifas!$H127,Tarifas!$I127,Tarifas!$J127,Datos!K$16,Tarifas!$K127,Datos!$B$4,Datos!$B$1,Datos!$B$2,Datos!$B$5,Tarifas!$M127,Tarifas!$N127,Tarifas!$O127,Tarifas!$P127,Tarifas!$Q127,Datos!$B$3,Datos!K$5)</f>
        <v>#NAME?</v>
      </c>
      <c r="M125" s="144" t="e">
        <f ca="1">FACTURA(ROW(), COLUMN(),Datos!L$9,Datos!L$10,Tarifas!$C127,Datos!L$11,Tarifas!$D127,Datos!L$12,Tarifas!$E127,Datos!L$13,Tarifas!$F127,Datos!L$14,Tarifas!$G127,Tarifas!$L127,Datos!L$17,Datos!L$18,Datos!L$20,Datos!L$21,Datos!L$23,Datos!L$24,Datos!L$26,Datos!L$29,Datos!L$32,Tarifas!$H127,Tarifas!$I127,Tarifas!$J127,Datos!L$16,Tarifas!$K127,Datos!$B$4,Datos!$B$1,Datos!$B$2,Datos!$B$5,Tarifas!$M127,Tarifas!$N127,Tarifas!$O127,Tarifas!$P127,Tarifas!$Q127,Datos!$B$3,Datos!L$5)</f>
        <v>#NAME?</v>
      </c>
      <c r="N125" s="144" t="e">
        <f ca="1">FACTURA(ROW(), COLUMN(),Datos!M$9,Datos!M$10,Tarifas!$C127,Datos!M$11,Tarifas!$D127,Datos!M$12,Tarifas!$E127,Datos!M$13,Tarifas!$F127,Datos!M$14,Tarifas!$G127,Tarifas!$L127,Datos!M$17,Datos!M$18,Datos!M$20,Datos!M$21,Datos!M$23,Datos!M$24,Datos!M$26,Datos!M$29,Datos!M$32,Tarifas!$H127,Tarifas!$I127,Tarifas!$J127,Datos!M$16,Tarifas!$K127,Datos!$B$4,Datos!$B$1,Datos!$B$2,Datos!$B$5,Tarifas!$M127,Tarifas!$N127,Tarifas!$O127,Tarifas!$P127,Tarifas!$Q127,Datos!$B$3,Datos!M$5)</f>
        <v>#NAME?</v>
      </c>
      <c r="O125" s="144" t="e">
        <f ca="1">FACTURA(ROW(), COLUMN(),Datos!N$9,Datos!N$10,Tarifas!$C127,Datos!N$11,Tarifas!$D127,Datos!N$12,Tarifas!$E127,Datos!N$13,Tarifas!$F127,Datos!N$14,Tarifas!$G127,Tarifas!$L127,Datos!N$17,Datos!N$18,Datos!N$20,Datos!N$21,Datos!N$23,Datos!N$24,Datos!N$26,Datos!N$29,Datos!N$32,Tarifas!$H127,Tarifas!$I127,Tarifas!$J127,Datos!N$16,Tarifas!$K127,Datos!$B$4,Datos!$B$1,Datos!$B$2,Datos!$B$5,Tarifas!$M127,Tarifas!$N127,Tarifas!$O127,Tarifas!$P127,Tarifas!$Q127,Datos!$B$3,Datos!N$5)</f>
        <v>#NAME?</v>
      </c>
      <c r="P125" s="144" t="e">
        <f ca="1">FACTURA(ROW(), COLUMN(),Datos!O$9,Datos!O$10,Tarifas!$C127,Datos!O$11,Tarifas!$D127,Datos!O$12,Tarifas!$E127,Datos!O$13,Tarifas!$F127,Datos!O$14,Tarifas!$G127,Tarifas!$L127,Datos!O$17,Datos!O$18,Datos!O$20,Datos!O$21,Datos!O$23,Datos!O$24,Datos!O$26,Datos!O$29,Datos!O$32,Tarifas!$H127,Tarifas!$I127,Tarifas!$J127,Datos!O$16,Tarifas!$K127,Datos!$B$4,Datos!$B$1,Datos!$B$2,Datos!$B$5,Tarifas!$M127,Tarifas!$N127,Tarifas!$O127,Tarifas!$P127,Tarifas!$Q127,Datos!$B$3,Datos!O$5)</f>
        <v>#NAME?</v>
      </c>
      <c r="Q125" s="88" t="str">
        <f>IF(Tarifas!R127="Sí","Sí","")</f>
        <v>Sí</v>
      </c>
    </row>
    <row r="126" spans="1:17">
      <c r="A126" s="154" t="str">
        <f>IF(Tarifas!A128="","",Tarifas!A128)</f>
        <v xml:space="preserve">Iberdrola </v>
      </c>
      <c r="B126" s="154" t="str">
        <f>IF(Tarifas!B128="","",Tarifas!B128)</f>
        <v>Online 1 precio Noviembre 2023</v>
      </c>
      <c r="C126" s="197" t="e">
        <f t="shared" ca="1" si="1"/>
        <v>#NAME?</v>
      </c>
      <c r="D126" s="198" t="s">
        <v>639</v>
      </c>
      <c r="E126" s="144" t="e">
        <f ca="1">FACTURA(ROW(), COLUMN(),Datos!D$9,Datos!D$10,Tarifas!$C128,Datos!D$11,Tarifas!$D128,Datos!D$12,Tarifas!$E128,Datos!D$13,Tarifas!$F128,Datos!D$14,Tarifas!$G128,Tarifas!$L128,Datos!D$17,Datos!D$18,Datos!D$20,Datos!D$21,Datos!D$23,Datos!D$24,Datos!D$26,Datos!D$29,Datos!D$32,Tarifas!$H128,Tarifas!$I128,Tarifas!$J128,Datos!D$16,Tarifas!$K128,Datos!$B$4,Datos!$B$1,Datos!$B$2,Datos!$B$5,Tarifas!$M128,Tarifas!$N128,Tarifas!$O128,Tarifas!$P128,Tarifas!$Q128,Datos!$B$3,Datos!D$5)</f>
        <v>#NAME?</v>
      </c>
      <c r="F126" s="144" t="e">
        <f ca="1">FACTURA(ROW(), COLUMN(),Datos!E$9,Datos!E$10,Tarifas!$C128,Datos!E$11,Tarifas!$D128,Datos!E$12,Tarifas!$E128,Datos!E$13,Tarifas!$F128,Datos!E$14,Tarifas!$G128,Tarifas!$L128,Datos!E$17,Datos!E$18,Datos!E$20,Datos!E$21,Datos!E$23,Datos!E$24,Datos!E$26,Datos!E$29,Datos!E$32,Tarifas!$H128,Tarifas!$I128,Tarifas!$J128,Datos!E$16,Tarifas!$K128,Datos!$B$4,Datos!$B$1,Datos!$B$2,Datos!$B$5,Tarifas!$M128,Tarifas!$N128,Tarifas!$O128,Tarifas!$P128,Tarifas!$Q128,Datos!$B$3,Datos!E$5)</f>
        <v>#NAME?</v>
      </c>
      <c r="G126" s="144" t="e">
        <f ca="1">FACTURA(ROW(), COLUMN(),Datos!F$9,Datos!F$10,Tarifas!$C128,Datos!F$11,Tarifas!$D128,Datos!F$12,Tarifas!$E128,Datos!F$13,Tarifas!$F128,Datos!F$14,Tarifas!$G128,Tarifas!$L128,Datos!F$17,Datos!F$18,Datos!F$20,Datos!F$21,Datos!F$23,Datos!F$24,Datos!F$26,Datos!F$29,Datos!F$32,Tarifas!$H128,Tarifas!$I128,Tarifas!$J128,Datos!F$16,Tarifas!$K128,Datos!$B$4,Datos!$B$1,Datos!$B$2,Datos!$B$5,Tarifas!$M128,Tarifas!$N128,Tarifas!$O128,Tarifas!$P128,Tarifas!$Q128,Datos!$B$3,Datos!F$5)</f>
        <v>#NAME?</v>
      </c>
      <c r="H126" s="144" t="e">
        <f ca="1">FACTURA(ROW(), COLUMN(),Datos!G$9,Datos!G$10,Tarifas!$C128,Datos!G$11,Tarifas!$D128,Datos!G$12,Tarifas!$E128,Datos!G$13,Tarifas!$F128,Datos!G$14,Tarifas!$G128,Tarifas!$L128,Datos!G$17,Datos!G$18,Datos!G$20,Datos!G$21,Datos!G$23,Datos!G$24,Datos!G$26,Datos!G$29,Datos!G$32,Tarifas!$H128,Tarifas!$I128,Tarifas!$J128,Datos!G$16,Tarifas!$K128,Datos!$B$4,Datos!$B$1,Datos!$B$2,Datos!$B$5,Tarifas!$M128,Tarifas!$N128,Tarifas!$O128,Tarifas!$P128,Tarifas!$Q128,Datos!$B$3,Datos!G$5)</f>
        <v>#NAME?</v>
      </c>
      <c r="I126" s="144" t="e">
        <f ca="1">FACTURA(ROW(), COLUMN(),Datos!H$9,Datos!H$10,Tarifas!$C128,Datos!H$11,Tarifas!$D128,Datos!H$12,Tarifas!$E128,Datos!H$13,Tarifas!$F128,Datos!H$14,Tarifas!$G128,Tarifas!$L128,Datos!H$17,Datos!H$18,Datos!H$20,Datos!H$21,Datos!H$23,Datos!H$24,Datos!H$26,Datos!H$29,Datos!H$32,Tarifas!$H128,Tarifas!$I128,Tarifas!$J128,Datos!H$16,Tarifas!$K128,Datos!$B$4,Datos!$B$1,Datos!$B$2,Datos!$B$5,Tarifas!$M128,Tarifas!$N128,Tarifas!$O128,Tarifas!$P128,Tarifas!$Q128,Datos!$B$3,Datos!H$5)</f>
        <v>#NAME?</v>
      </c>
      <c r="J126" s="144" t="e">
        <f ca="1">FACTURA(ROW(), COLUMN(),Datos!I$9,Datos!I$10,Tarifas!$C128,Datos!I$11,Tarifas!$D128,Datos!I$12,Tarifas!$E128,Datos!I$13,Tarifas!$F128,Datos!I$14,Tarifas!$G128,Tarifas!$L128,Datos!I$17,Datos!I$18,Datos!I$20,Datos!I$21,Datos!I$23,Datos!I$24,Datos!I$26,Datos!I$29,Datos!I$32,Tarifas!$H128,Tarifas!$I128,Tarifas!$J128,Datos!I$16,Tarifas!$K128,Datos!$B$4,Datos!$B$1,Datos!$B$2,Datos!$B$5,Tarifas!$M128,Tarifas!$N128,Tarifas!$O128,Tarifas!$P128,Tarifas!$Q128,Datos!$B$3,Datos!I$5)</f>
        <v>#NAME?</v>
      </c>
      <c r="K126" s="144" t="e">
        <f ca="1">FACTURA(ROW(), COLUMN(),Datos!J$9,Datos!J$10,Tarifas!$C128,Datos!J$11,Tarifas!$D128,Datos!J$12,Tarifas!$E128,Datos!J$13,Tarifas!$F128,Datos!J$14,Tarifas!$G128,Tarifas!$L128,Datos!J$17,Datos!J$18,Datos!J$20,Datos!J$21,Datos!J$23,Datos!J$24,Datos!J$26,Datos!J$29,Datos!J$32,Tarifas!$H128,Tarifas!$I128,Tarifas!$J128,Datos!J$16,Tarifas!$K128,Datos!$B$4,Datos!$B$1,Datos!$B$2,Datos!$B$5,Tarifas!$M128,Tarifas!$N128,Tarifas!$O128,Tarifas!$P128,Tarifas!$Q128,Datos!$B$3,Datos!J$5)</f>
        <v>#NAME?</v>
      </c>
      <c r="L126" s="144" t="e">
        <f ca="1">FACTURA(ROW(), COLUMN(),Datos!K$9,Datos!K$10,Tarifas!$C128,Datos!K$11,Tarifas!$D128,Datos!K$12,Tarifas!$E128,Datos!K$13,Tarifas!$F128,Datos!K$14,Tarifas!$G128,Tarifas!$L128,Datos!K$17,Datos!K$18,Datos!K$20,Datos!K$21,Datos!K$23,Datos!K$24,Datos!K$26,Datos!K$29,Datos!K$32,Tarifas!$H128,Tarifas!$I128,Tarifas!$J128,Datos!K$16,Tarifas!$K128,Datos!$B$4,Datos!$B$1,Datos!$B$2,Datos!$B$5,Tarifas!$M128,Tarifas!$N128,Tarifas!$O128,Tarifas!$P128,Tarifas!$Q128,Datos!$B$3,Datos!K$5)</f>
        <v>#NAME?</v>
      </c>
      <c r="M126" s="144" t="e">
        <f ca="1">FACTURA(ROW(), COLUMN(),Datos!L$9,Datos!L$10,Tarifas!$C128,Datos!L$11,Tarifas!$D128,Datos!L$12,Tarifas!$E128,Datos!L$13,Tarifas!$F128,Datos!L$14,Tarifas!$G128,Tarifas!$L128,Datos!L$17,Datos!L$18,Datos!L$20,Datos!L$21,Datos!L$23,Datos!L$24,Datos!L$26,Datos!L$29,Datos!L$32,Tarifas!$H128,Tarifas!$I128,Tarifas!$J128,Datos!L$16,Tarifas!$K128,Datos!$B$4,Datos!$B$1,Datos!$B$2,Datos!$B$5,Tarifas!$M128,Tarifas!$N128,Tarifas!$O128,Tarifas!$P128,Tarifas!$Q128,Datos!$B$3,Datos!L$5)</f>
        <v>#NAME?</v>
      </c>
      <c r="N126" s="144" t="e">
        <f ca="1">FACTURA(ROW(), COLUMN(),Datos!M$9,Datos!M$10,Tarifas!$C128,Datos!M$11,Tarifas!$D128,Datos!M$12,Tarifas!$E128,Datos!M$13,Tarifas!$F128,Datos!M$14,Tarifas!$G128,Tarifas!$L128,Datos!M$17,Datos!M$18,Datos!M$20,Datos!M$21,Datos!M$23,Datos!M$24,Datos!M$26,Datos!M$29,Datos!M$32,Tarifas!$H128,Tarifas!$I128,Tarifas!$J128,Datos!M$16,Tarifas!$K128,Datos!$B$4,Datos!$B$1,Datos!$B$2,Datos!$B$5,Tarifas!$M128,Tarifas!$N128,Tarifas!$O128,Tarifas!$P128,Tarifas!$Q128,Datos!$B$3,Datos!M$5)</f>
        <v>#NAME?</v>
      </c>
      <c r="O126" s="144" t="e">
        <f ca="1">FACTURA(ROW(), COLUMN(),Datos!N$9,Datos!N$10,Tarifas!$C128,Datos!N$11,Tarifas!$D128,Datos!N$12,Tarifas!$E128,Datos!N$13,Tarifas!$F128,Datos!N$14,Tarifas!$G128,Tarifas!$L128,Datos!N$17,Datos!N$18,Datos!N$20,Datos!N$21,Datos!N$23,Datos!N$24,Datos!N$26,Datos!N$29,Datos!N$32,Tarifas!$H128,Tarifas!$I128,Tarifas!$J128,Datos!N$16,Tarifas!$K128,Datos!$B$4,Datos!$B$1,Datos!$B$2,Datos!$B$5,Tarifas!$M128,Tarifas!$N128,Tarifas!$O128,Tarifas!$P128,Tarifas!$Q128,Datos!$B$3,Datos!N$5)</f>
        <v>#NAME?</v>
      </c>
      <c r="P126" s="144" t="e">
        <f ca="1">FACTURA(ROW(), COLUMN(),Datos!O$9,Datos!O$10,Tarifas!$C128,Datos!O$11,Tarifas!$D128,Datos!O$12,Tarifas!$E128,Datos!O$13,Tarifas!$F128,Datos!O$14,Tarifas!$G128,Tarifas!$L128,Datos!O$17,Datos!O$18,Datos!O$20,Datos!O$21,Datos!O$23,Datos!O$24,Datos!O$26,Datos!O$29,Datos!O$32,Tarifas!$H128,Tarifas!$I128,Tarifas!$J128,Datos!O$16,Tarifas!$K128,Datos!$B$4,Datos!$B$1,Datos!$B$2,Datos!$B$5,Tarifas!$M128,Tarifas!$N128,Tarifas!$O128,Tarifas!$P128,Tarifas!$Q128,Datos!$B$3,Datos!O$5)</f>
        <v>#NAME?</v>
      </c>
      <c r="Q126" s="88" t="str">
        <f>IF(Tarifas!R128="Sí","Sí","")</f>
        <v>Sí</v>
      </c>
    </row>
    <row r="127" spans="1:17">
      <c r="A127" s="154" t="str">
        <f>IF(Tarifas!A129="","",Tarifas!A129)</f>
        <v xml:space="preserve">Iberdrola </v>
      </c>
      <c r="B127" s="154" t="str">
        <f>IF(Tarifas!B129="","",Tarifas!B129)</f>
        <v>Online 3 franjas Noviembre 2023</v>
      </c>
      <c r="C127" s="197" t="e">
        <f t="shared" ca="1" si="1"/>
        <v>#NAME?</v>
      </c>
      <c r="D127" s="198" t="s">
        <v>639</v>
      </c>
      <c r="E127" s="144" t="e">
        <f ca="1">FACTURA(ROW(), COLUMN(),Datos!D$9,Datos!D$10,Tarifas!$C129,Datos!D$11,Tarifas!$D129,Datos!D$12,Tarifas!$E129,Datos!D$13,Tarifas!$F129,Datos!D$14,Tarifas!$G129,Tarifas!$L129,Datos!D$17,Datos!D$18,Datos!D$20,Datos!D$21,Datos!D$23,Datos!D$24,Datos!D$26,Datos!D$29,Datos!D$32,Tarifas!$H129,Tarifas!$I129,Tarifas!$J129,Datos!D$16,Tarifas!$K129,Datos!$B$4,Datos!$B$1,Datos!$B$2,Datos!$B$5,Tarifas!$M129,Tarifas!$N129,Tarifas!$O129,Tarifas!$P129,Tarifas!$Q129,Datos!$B$3,Datos!D$5)</f>
        <v>#NAME?</v>
      </c>
      <c r="F127" s="144" t="e">
        <f ca="1">FACTURA(ROW(), COLUMN(),Datos!E$9,Datos!E$10,Tarifas!$C129,Datos!E$11,Tarifas!$D129,Datos!E$12,Tarifas!$E129,Datos!E$13,Tarifas!$F129,Datos!E$14,Tarifas!$G129,Tarifas!$L129,Datos!E$17,Datos!E$18,Datos!E$20,Datos!E$21,Datos!E$23,Datos!E$24,Datos!E$26,Datos!E$29,Datos!E$32,Tarifas!$H129,Tarifas!$I129,Tarifas!$J129,Datos!E$16,Tarifas!$K129,Datos!$B$4,Datos!$B$1,Datos!$B$2,Datos!$B$5,Tarifas!$M129,Tarifas!$N129,Tarifas!$O129,Tarifas!$P129,Tarifas!$Q129,Datos!$B$3,Datos!E$5)</f>
        <v>#NAME?</v>
      </c>
      <c r="G127" s="144" t="e">
        <f ca="1">FACTURA(ROW(), COLUMN(),Datos!F$9,Datos!F$10,Tarifas!$C129,Datos!F$11,Tarifas!$D129,Datos!F$12,Tarifas!$E129,Datos!F$13,Tarifas!$F129,Datos!F$14,Tarifas!$G129,Tarifas!$L129,Datos!F$17,Datos!F$18,Datos!F$20,Datos!F$21,Datos!F$23,Datos!F$24,Datos!F$26,Datos!F$29,Datos!F$32,Tarifas!$H129,Tarifas!$I129,Tarifas!$J129,Datos!F$16,Tarifas!$K129,Datos!$B$4,Datos!$B$1,Datos!$B$2,Datos!$B$5,Tarifas!$M129,Tarifas!$N129,Tarifas!$O129,Tarifas!$P129,Tarifas!$Q129,Datos!$B$3,Datos!F$5)</f>
        <v>#NAME?</v>
      </c>
      <c r="H127" s="144" t="e">
        <f ca="1">FACTURA(ROW(), COLUMN(),Datos!G$9,Datos!G$10,Tarifas!$C129,Datos!G$11,Tarifas!$D129,Datos!G$12,Tarifas!$E129,Datos!G$13,Tarifas!$F129,Datos!G$14,Tarifas!$G129,Tarifas!$L129,Datos!G$17,Datos!G$18,Datos!G$20,Datos!G$21,Datos!G$23,Datos!G$24,Datos!G$26,Datos!G$29,Datos!G$32,Tarifas!$H129,Tarifas!$I129,Tarifas!$J129,Datos!G$16,Tarifas!$K129,Datos!$B$4,Datos!$B$1,Datos!$B$2,Datos!$B$5,Tarifas!$M129,Tarifas!$N129,Tarifas!$O129,Tarifas!$P129,Tarifas!$Q129,Datos!$B$3,Datos!G$5)</f>
        <v>#NAME?</v>
      </c>
      <c r="I127" s="144" t="e">
        <f ca="1">FACTURA(ROW(), COLUMN(),Datos!H$9,Datos!H$10,Tarifas!$C129,Datos!H$11,Tarifas!$D129,Datos!H$12,Tarifas!$E129,Datos!H$13,Tarifas!$F129,Datos!H$14,Tarifas!$G129,Tarifas!$L129,Datos!H$17,Datos!H$18,Datos!H$20,Datos!H$21,Datos!H$23,Datos!H$24,Datos!H$26,Datos!H$29,Datos!H$32,Tarifas!$H129,Tarifas!$I129,Tarifas!$J129,Datos!H$16,Tarifas!$K129,Datos!$B$4,Datos!$B$1,Datos!$B$2,Datos!$B$5,Tarifas!$M129,Tarifas!$N129,Tarifas!$O129,Tarifas!$P129,Tarifas!$Q129,Datos!$B$3,Datos!H$5)</f>
        <v>#NAME?</v>
      </c>
      <c r="J127" s="144" t="e">
        <f ca="1">FACTURA(ROW(), COLUMN(),Datos!I$9,Datos!I$10,Tarifas!$C129,Datos!I$11,Tarifas!$D129,Datos!I$12,Tarifas!$E129,Datos!I$13,Tarifas!$F129,Datos!I$14,Tarifas!$G129,Tarifas!$L129,Datos!I$17,Datos!I$18,Datos!I$20,Datos!I$21,Datos!I$23,Datos!I$24,Datos!I$26,Datos!I$29,Datos!I$32,Tarifas!$H129,Tarifas!$I129,Tarifas!$J129,Datos!I$16,Tarifas!$K129,Datos!$B$4,Datos!$B$1,Datos!$B$2,Datos!$B$5,Tarifas!$M129,Tarifas!$N129,Tarifas!$O129,Tarifas!$P129,Tarifas!$Q129,Datos!$B$3,Datos!I$5)</f>
        <v>#NAME?</v>
      </c>
      <c r="K127" s="144" t="e">
        <f ca="1">FACTURA(ROW(), COLUMN(),Datos!J$9,Datos!J$10,Tarifas!$C129,Datos!J$11,Tarifas!$D129,Datos!J$12,Tarifas!$E129,Datos!J$13,Tarifas!$F129,Datos!J$14,Tarifas!$G129,Tarifas!$L129,Datos!J$17,Datos!J$18,Datos!J$20,Datos!J$21,Datos!J$23,Datos!J$24,Datos!J$26,Datos!J$29,Datos!J$32,Tarifas!$H129,Tarifas!$I129,Tarifas!$J129,Datos!J$16,Tarifas!$K129,Datos!$B$4,Datos!$B$1,Datos!$B$2,Datos!$B$5,Tarifas!$M129,Tarifas!$N129,Tarifas!$O129,Tarifas!$P129,Tarifas!$Q129,Datos!$B$3,Datos!J$5)</f>
        <v>#NAME?</v>
      </c>
      <c r="L127" s="144" t="e">
        <f ca="1">FACTURA(ROW(), COLUMN(),Datos!K$9,Datos!K$10,Tarifas!$C129,Datos!K$11,Tarifas!$D129,Datos!K$12,Tarifas!$E129,Datos!K$13,Tarifas!$F129,Datos!K$14,Tarifas!$G129,Tarifas!$L129,Datos!K$17,Datos!K$18,Datos!K$20,Datos!K$21,Datos!K$23,Datos!K$24,Datos!K$26,Datos!K$29,Datos!K$32,Tarifas!$H129,Tarifas!$I129,Tarifas!$J129,Datos!K$16,Tarifas!$K129,Datos!$B$4,Datos!$B$1,Datos!$B$2,Datos!$B$5,Tarifas!$M129,Tarifas!$N129,Tarifas!$O129,Tarifas!$P129,Tarifas!$Q129,Datos!$B$3,Datos!K$5)</f>
        <v>#NAME?</v>
      </c>
      <c r="M127" s="144" t="e">
        <f ca="1">FACTURA(ROW(), COLUMN(),Datos!L$9,Datos!L$10,Tarifas!$C129,Datos!L$11,Tarifas!$D129,Datos!L$12,Tarifas!$E129,Datos!L$13,Tarifas!$F129,Datos!L$14,Tarifas!$G129,Tarifas!$L129,Datos!L$17,Datos!L$18,Datos!L$20,Datos!L$21,Datos!L$23,Datos!L$24,Datos!L$26,Datos!L$29,Datos!L$32,Tarifas!$H129,Tarifas!$I129,Tarifas!$J129,Datos!L$16,Tarifas!$K129,Datos!$B$4,Datos!$B$1,Datos!$B$2,Datos!$B$5,Tarifas!$M129,Tarifas!$N129,Tarifas!$O129,Tarifas!$P129,Tarifas!$Q129,Datos!$B$3,Datos!L$5)</f>
        <v>#NAME?</v>
      </c>
      <c r="N127" s="144" t="e">
        <f ca="1">FACTURA(ROW(), COLUMN(),Datos!M$9,Datos!M$10,Tarifas!$C129,Datos!M$11,Tarifas!$D129,Datos!M$12,Tarifas!$E129,Datos!M$13,Tarifas!$F129,Datos!M$14,Tarifas!$G129,Tarifas!$L129,Datos!M$17,Datos!M$18,Datos!M$20,Datos!M$21,Datos!M$23,Datos!M$24,Datos!M$26,Datos!M$29,Datos!M$32,Tarifas!$H129,Tarifas!$I129,Tarifas!$J129,Datos!M$16,Tarifas!$K129,Datos!$B$4,Datos!$B$1,Datos!$B$2,Datos!$B$5,Tarifas!$M129,Tarifas!$N129,Tarifas!$O129,Tarifas!$P129,Tarifas!$Q129,Datos!$B$3,Datos!M$5)</f>
        <v>#NAME?</v>
      </c>
      <c r="O127" s="144" t="e">
        <f ca="1">FACTURA(ROW(), COLUMN(),Datos!N$9,Datos!N$10,Tarifas!$C129,Datos!N$11,Tarifas!$D129,Datos!N$12,Tarifas!$E129,Datos!N$13,Tarifas!$F129,Datos!N$14,Tarifas!$G129,Tarifas!$L129,Datos!N$17,Datos!N$18,Datos!N$20,Datos!N$21,Datos!N$23,Datos!N$24,Datos!N$26,Datos!N$29,Datos!N$32,Tarifas!$H129,Tarifas!$I129,Tarifas!$J129,Datos!N$16,Tarifas!$K129,Datos!$B$4,Datos!$B$1,Datos!$B$2,Datos!$B$5,Tarifas!$M129,Tarifas!$N129,Tarifas!$O129,Tarifas!$P129,Tarifas!$Q129,Datos!$B$3,Datos!N$5)</f>
        <v>#NAME?</v>
      </c>
      <c r="P127" s="144" t="e">
        <f ca="1">FACTURA(ROW(), COLUMN(),Datos!O$9,Datos!O$10,Tarifas!$C129,Datos!O$11,Tarifas!$D129,Datos!O$12,Tarifas!$E129,Datos!O$13,Tarifas!$F129,Datos!O$14,Tarifas!$G129,Tarifas!$L129,Datos!O$17,Datos!O$18,Datos!O$20,Datos!O$21,Datos!O$23,Datos!O$24,Datos!O$26,Datos!O$29,Datos!O$32,Tarifas!$H129,Tarifas!$I129,Tarifas!$J129,Datos!O$16,Tarifas!$K129,Datos!$B$4,Datos!$B$1,Datos!$B$2,Datos!$B$5,Tarifas!$M129,Tarifas!$N129,Tarifas!$O129,Tarifas!$P129,Tarifas!$Q129,Datos!$B$3,Datos!O$5)</f>
        <v>#NAME?</v>
      </c>
      <c r="Q127" s="88" t="str">
        <f>IF(Tarifas!R129="Sí","Sí","")</f>
        <v>Sí</v>
      </c>
    </row>
    <row r="128" spans="1:17">
      <c r="A128" s="154" t="str">
        <f>IF(Tarifas!A130="","",Tarifas!A130)</f>
        <v>Iberdrola</v>
      </c>
      <c r="B128" s="154" t="str">
        <f>IF(Tarifas!B130="","",Tarifas!B130)</f>
        <v>Plan Solar Noviembre 2023</v>
      </c>
      <c r="C128" s="197" t="e">
        <f t="shared" ca="1" si="1"/>
        <v>#NAME?</v>
      </c>
      <c r="D128" s="198" t="s">
        <v>639</v>
      </c>
      <c r="E128" s="144" t="e">
        <f ca="1">FACTURA(ROW(), COLUMN(),Datos!D$9,Datos!D$10,Tarifas!$C130,Datos!D$11,Tarifas!$D130,Datos!D$12,Tarifas!$E130,Datos!D$13,Tarifas!$F130,Datos!D$14,Tarifas!$G130,Tarifas!$L130,Datos!D$17,Datos!D$18,Datos!D$20,Datos!D$21,Datos!D$23,Datos!D$24,Datos!D$26,Datos!D$29,Datos!D$32,Tarifas!$H130,Tarifas!$I130,Tarifas!$J130,Datos!D$16,Tarifas!$K130,Datos!$B$4,Datos!$B$1,Datos!$B$2,Datos!$B$5,Tarifas!$M130,Tarifas!$N130,Tarifas!$O130,Tarifas!$P130,Tarifas!$Q130,Datos!$B$3,Datos!D$5)</f>
        <v>#NAME?</v>
      </c>
      <c r="F128" s="144" t="e">
        <f ca="1">FACTURA(ROW(), COLUMN(),Datos!E$9,Datos!E$10,Tarifas!$C130,Datos!E$11,Tarifas!$D130,Datos!E$12,Tarifas!$E130,Datos!E$13,Tarifas!$F130,Datos!E$14,Tarifas!$G130,Tarifas!$L130,Datos!E$17,Datos!E$18,Datos!E$20,Datos!E$21,Datos!E$23,Datos!E$24,Datos!E$26,Datos!E$29,Datos!E$32,Tarifas!$H130,Tarifas!$I130,Tarifas!$J130,Datos!E$16,Tarifas!$K130,Datos!$B$4,Datos!$B$1,Datos!$B$2,Datos!$B$5,Tarifas!$M130,Tarifas!$N130,Tarifas!$O130,Tarifas!$P130,Tarifas!$Q130,Datos!$B$3,Datos!E$5)</f>
        <v>#NAME?</v>
      </c>
      <c r="G128" s="144" t="e">
        <f ca="1">FACTURA(ROW(), COLUMN(),Datos!F$9,Datos!F$10,Tarifas!$C130,Datos!F$11,Tarifas!$D130,Datos!F$12,Tarifas!$E130,Datos!F$13,Tarifas!$F130,Datos!F$14,Tarifas!$G130,Tarifas!$L130,Datos!F$17,Datos!F$18,Datos!F$20,Datos!F$21,Datos!F$23,Datos!F$24,Datos!F$26,Datos!F$29,Datos!F$32,Tarifas!$H130,Tarifas!$I130,Tarifas!$J130,Datos!F$16,Tarifas!$K130,Datos!$B$4,Datos!$B$1,Datos!$B$2,Datos!$B$5,Tarifas!$M130,Tarifas!$N130,Tarifas!$O130,Tarifas!$P130,Tarifas!$Q130,Datos!$B$3,Datos!F$5)</f>
        <v>#NAME?</v>
      </c>
      <c r="H128" s="144" t="e">
        <f ca="1">FACTURA(ROW(), COLUMN(),Datos!G$9,Datos!G$10,Tarifas!$C130,Datos!G$11,Tarifas!$D130,Datos!G$12,Tarifas!$E130,Datos!G$13,Tarifas!$F130,Datos!G$14,Tarifas!$G130,Tarifas!$L130,Datos!G$17,Datos!G$18,Datos!G$20,Datos!G$21,Datos!G$23,Datos!G$24,Datos!G$26,Datos!G$29,Datos!G$32,Tarifas!$H130,Tarifas!$I130,Tarifas!$J130,Datos!G$16,Tarifas!$K130,Datos!$B$4,Datos!$B$1,Datos!$B$2,Datos!$B$5,Tarifas!$M130,Tarifas!$N130,Tarifas!$O130,Tarifas!$P130,Tarifas!$Q130,Datos!$B$3,Datos!G$5)</f>
        <v>#NAME?</v>
      </c>
      <c r="I128" s="144" t="e">
        <f ca="1">FACTURA(ROW(), COLUMN(),Datos!H$9,Datos!H$10,Tarifas!$C130,Datos!H$11,Tarifas!$D130,Datos!H$12,Tarifas!$E130,Datos!H$13,Tarifas!$F130,Datos!H$14,Tarifas!$G130,Tarifas!$L130,Datos!H$17,Datos!H$18,Datos!H$20,Datos!H$21,Datos!H$23,Datos!H$24,Datos!H$26,Datos!H$29,Datos!H$32,Tarifas!$H130,Tarifas!$I130,Tarifas!$J130,Datos!H$16,Tarifas!$K130,Datos!$B$4,Datos!$B$1,Datos!$B$2,Datos!$B$5,Tarifas!$M130,Tarifas!$N130,Tarifas!$O130,Tarifas!$P130,Tarifas!$Q130,Datos!$B$3,Datos!H$5)</f>
        <v>#NAME?</v>
      </c>
      <c r="J128" s="144" t="e">
        <f ca="1">FACTURA(ROW(), COLUMN(),Datos!I$9,Datos!I$10,Tarifas!$C130,Datos!I$11,Tarifas!$D130,Datos!I$12,Tarifas!$E130,Datos!I$13,Tarifas!$F130,Datos!I$14,Tarifas!$G130,Tarifas!$L130,Datos!I$17,Datos!I$18,Datos!I$20,Datos!I$21,Datos!I$23,Datos!I$24,Datos!I$26,Datos!I$29,Datos!I$32,Tarifas!$H130,Tarifas!$I130,Tarifas!$J130,Datos!I$16,Tarifas!$K130,Datos!$B$4,Datos!$B$1,Datos!$B$2,Datos!$B$5,Tarifas!$M130,Tarifas!$N130,Tarifas!$O130,Tarifas!$P130,Tarifas!$Q130,Datos!$B$3,Datos!I$5)</f>
        <v>#NAME?</v>
      </c>
      <c r="K128" s="144" t="e">
        <f ca="1">FACTURA(ROW(), COLUMN(),Datos!J$9,Datos!J$10,Tarifas!$C130,Datos!J$11,Tarifas!$D130,Datos!J$12,Tarifas!$E130,Datos!J$13,Tarifas!$F130,Datos!J$14,Tarifas!$G130,Tarifas!$L130,Datos!J$17,Datos!J$18,Datos!J$20,Datos!J$21,Datos!J$23,Datos!J$24,Datos!J$26,Datos!J$29,Datos!J$32,Tarifas!$H130,Tarifas!$I130,Tarifas!$J130,Datos!J$16,Tarifas!$K130,Datos!$B$4,Datos!$B$1,Datos!$B$2,Datos!$B$5,Tarifas!$M130,Tarifas!$N130,Tarifas!$O130,Tarifas!$P130,Tarifas!$Q130,Datos!$B$3,Datos!J$5)</f>
        <v>#NAME?</v>
      </c>
      <c r="L128" s="144" t="e">
        <f ca="1">FACTURA(ROW(), COLUMN(),Datos!K$9,Datos!K$10,Tarifas!$C130,Datos!K$11,Tarifas!$D130,Datos!K$12,Tarifas!$E130,Datos!K$13,Tarifas!$F130,Datos!K$14,Tarifas!$G130,Tarifas!$L130,Datos!K$17,Datos!K$18,Datos!K$20,Datos!K$21,Datos!K$23,Datos!K$24,Datos!K$26,Datos!K$29,Datos!K$32,Tarifas!$H130,Tarifas!$I130,Tarifas!$J130,Datos!K$16,Tarifas!$K130,Datos!$B$4,Datos!$B$1,Datos!$B$2,Datos!$B$5,Tarifas!$M130,Tarifas!$N130,Tarifas!$O130,Tarifas!$P130,Tarifas!$Q130,Datos!$B$3,Datos!K$5)</f>
        <v>#NAME?</v>
      </c>
      <c r="M128" s="144" t="e">
        <f ca="1">FACTURA(ROW(), COLUMN(),Datos!L$9,Datos!L$10,Tarifas!$C130,Datos!L$11,Tarifas!$D130,Datos!L$12,Tarifas!$E130,Datos!L$13,Tarifas!$F130,Datos!L$14,Tarifas!$G130,Tarifas!$L130,Datos!L$17,Datos!L$18,Datos!L$20,Datos!L$21,Datos!L$23,Datos!L$24,Datos!L$26,Datos!L$29,Datos!L$32,Tarifas!$H130,Tarifas!$I130,Tarifas!$J130,Datos!L$16,Tarifas!$K130,Datos!$B$4,Datos!$B$1,Datos!$B$2,Datos!$B$5,Tarifas!$M130,Tarifas!$N130,Tarifas!$O130,Tarifas!$P130,Tarifas!$Q130,Datos!$B$3,Datos!L$5)</f>
        <v>#NAME?</v>
      </c>
      <c r="N128" s="144" t="e">
        <f ca="1">FACTURA(ROW(), COLUMN(),Datos!M$9,Datos!M$10,Tarifas!$C130,Datos!M$11,Tarifas!$D130,Datos!M$12,Tarifas!$E130,Datos!M$13,Tarifas!$F130,Datos!M$14,Tarifas!$G130,Tarifas!$L130,Datos!M$17,Datos!M$18,Datos!M$20,Datos!M$21,Datos!M$23,Datos!M$24,Datos!M$26,Datos!M$29,Datos!M$32,Tarifas!$H130,Tarifas!$I130,Tarifas!$J130,Datos!M$16,Tarifas!$K130,Datos!$B$4,Datos!$B$1,Datos!$B$2,Datos!$B$5,Tarifas!$M130,Tarifas!$N130,Tarifas!$O130,Tarifas!$P130,Tarifas!$Q130,Datos!$B$3,Datos!M$5)</f>
        <v>#NAME?</v>
      </c>
      <c r="O128" s="144" t="e">
        <f ca="1">FACTURA(ROW(), COLUMN(),Datos!N$9,Datos!N$10,Tarifas!$C130,Datos!N$11,Tarifas!$D130,Datos!N$12,Tarifas!$E130,Datos!N$13,Tarifas!$F130,Datos!N$14,Tarifas!$G130,Tarifas!$L130,Datos!N$17,Datos!N$18,Datos!N$20,Datos!N$21,Datos!N$23,Datos!N$24,Datos!N$26,Datos!N$29,Datos!N$32,Tarifas!$H130,Tarifas!$I130,Tarifas!$J130,Datos!N$16,Tarifas!$K130,Datos!$B$4,Datos!$B$1,Datos!$B$2,Datos!$B$5,Tarifas!$M130,Tarifas!$N130,Tarifas!$O130,Tarifas!$P130,Tarifas!$Q130,Datos!$B$3,Datos!N$5)</f>
        <v>#NAME?</v>
      </c>
      <c r="P128" s="144" t="e">
        <f ca="1">FACTURA(ROW(), COLUMN(),Datos!O$9,Datos!O$10,Tarifas!$C130,Datos!O$11,Tarifas!$D130,Datos!O$12,Tarifas!$E130,Datos!O$13,Tarifas!$F130,Datos!O$14,Tarifas!$G130,Tarifas!$L130,Datos!O$17,Datos!O$18,Datos!O$20,Datos!O$21,Datos!O$23,Datos!O$24,Datos!O$26,Datos!O$29,Datos!O$32,Tarifas!$H130,Tarifas!$I130,Tarifas!$J130,Datos!O$16,Tarifas!$K130,Datos!$B$4,Datos!$B$1,Datos!$B$2,Datos!$B$5,Tarifas!$M130,Tarifas!$N130,Tarifas!$O130,Tarifas!$P130,Tarifas!$Q130,Datos!$B$3,Datos!O$5)</f>
        <v>#NAME?</v>
      </c>
      <c r="Q128" s="88" t="str">
        <f>IF(Tarifas!R130="Sí","Sí","")</f>
        <v/>
      </c>
    </row>
    <row r="129" spans="1:17">
      <c r="A129" s="154" t="str">
        <f>IF(Tarifas!A131="","",Tarifas!A131)</f>
        <v>Lidera Energía</v>
      </c>
      <c r="B129" s="154" t="str">
        <f>IF(Tarifas!B131="","",Tarifas!B131)</f>
        <v>Indexada + Batería Noviembre 2023</v>
      </c>
      <c r="C129" s="197" t="e">
        <f t="shared" ca="1" si="1"/>
        <v>#NAME?</v>
      </c>
      <c r="D129" s="198" t="s">
        <v>639</v>
      </c>
      <c r="E129" s="144" t="e">
        <f ca="1">FACTURA(ROW(), COLUMN(),Datos!D$9,Datos!D$10,Tarifas!$C131,Datos!D$11,Tarifas!$D131,Datos!D$12,Tarifas!$E131,Datos!D$13,Tarifas!$F131,Datos!D$14,Tarifas!$G131,Tarifas!$L131,Datos!D$17,Datos!D$18,Datos!D$20,Datos!D$21,Datos!D$23,Datos!D$24,Datos!D$26,Datos!D$29,Datos!D$32,Tarifas!$H131,Tarifas!$I131,Tarifas!$J131,Datos!D$16,Tarifas!$K131,Datos!$B$4,Datos!$B$1,Datos!$B$2,Datos!$B$5,Tarifas!$M131,Tarifas!$N131,Tarifas!$O131,Tarifas!$P131,Tarifas!$Q131,Datos!$B$3,Datos!D$5)</f>
        <v>#NAME?</v>
      </c>
      <c r="F129" s="144" t="e">
        <f ca="1">FACTURA(ROW(), COLUMN(),Datos!E$9,Datos!E$10,Tarifas!$C131,Datos!E$11,Tarifas!$D131,Datos!E$12,Tarifas!$E131,Datos!E$13,Tarifas!$F131,Datos!E$14,Tarifas!$G131,Tarifas!$L131,Datos!E$17,Datos!E$18,Datos!E$20,Datos!E$21,Datos!E$23,Datos!E$24,Datos!E$26,Datos!E$29,Datos!E$32,Tarifas!$H131,Tarifas!$I131,Tarifas!$J131,Datos!E$16,Tarifas!$K131,Datos!$B$4,Datos!$B$1,Datos!$B$2,Datos!$B$5,Tarifas!$M131,Tarifas!$N131,Tarifas!$O131,Tarifas!$P131,Tarifas!$Q131,Datos!$B$3,Datos!E$5)</f>
        <v>#NAME?</v>
      </c>
      <c r="G129" s="144" t="e">
        <f ca="1">FACTURA(ROW(), COLUMN(),Datos!F$9,Datos!F$10,Tarifas!$C131,Datos!F$11,Tarifas!$D131,Datos!F$12,Tarifas!$E131,Datos!F$13,Tarifas!$F131,Datos!F$14,Tarifas!$G131,Tarifas!$L131,Datos!F$17,Datos!F$18,Datos!F$20,Datos!F$21,Datos!F$23,Datos!F$24,Datos!F$26,Datos!F$29,Datos!F$32,Tarifas!$H131,Tarifas!$I131,Tarifas!$J131,Datos!F$16,Tarifas!$K131,Datos!$B$4,Datos!$B$1,Datos!$B$2,Datos!$B$5,Tarifas!$M131,Tarifas!$N131,Tarifas!$O131,Tarifas!$P131,Tarifas!$Q131,Datos!$B$3,Datos!F$5)</f>
        <v>#NAME?</v>
      </c>
      <c r="H129" s="144" t="e">
        <f ca="1">FACTURA(ROW(), COLUMN(),Datos!G$9,Datos!G$10,Tarifas!$C131,Datos!G$11,Tarifas!$D131,Datos!G$12,Tarifas!$E131,Datos!G$13,Tarifas!$F131,Datos!G$14,Tarifas!$G131,Tarifas!$L131,Datos!G$17,Datos!G$18,Datos!G$20,Datos!G$21,Datos!G$23,Datos!G$24,Datos!G$26,Datos!G$29,Datos!G$32,Tarifas!$H131,Tarifas!$I131,Tarifas!$J131,Datos!G$16,Tarifas!$K131,Datos!$B$4,Datos!$B$1,Datos!$B$2,Datos!$B$5,Tarifas!$M131,Tarifas!$N131,Tarifas!$O131,Tarifas!$P131,Tarifas!$Q131,Datos!$B$3,Datos!G$5)</f>
        <v>#NAME?</v>
      </c>
      <c r="I129" s="144" t="e">
        <f ca="1">FACTURA(ROW(), COLUMN(),Datos!H$9,Datos!H$10,Tarifas!$C131,Datos!H$11,Tarifas!$D131,Datos!H$12,Tarifas!$E131,Datos!H$13,Tarifas!$F131,Datos!H$14,Tarifas!$G131,Tarifas!$L131,Datos!H$17,Datos!H$18,Datos!H$20,Datos!H$21,Datos!H$23,Datos!H$24,Datos!H$26,Datos!H$29,Datos!H$32,Tarifas!$H131,Tarifas!$I131,Tarifas!$J131,Datos!H$16,Tarifas!$K131,Datos!$B$4,Datos!$B$1,Datos!$B$2,Datos!$B$5,Tarifas!$M131,Tarifas!$N131,Tarifas!$O131,Tarifas!$P131,Tarifas!$Q131,Datos!$B$3,Datos!H$5)</f>
        <v>#NAME?</v>
      </c>
      <c r="J129" s="144" t="e">
        <f ca="1">FACTURA(ROW(), COLUMN(),Datos!I$9,Datos!I$10,Tarifas!$C131,Datos!I$11,Tarifas!$D131,Datos!I$12,Tarifas!$E131,Datos!I$13,Tarifas!$F131,Datos!I$14,Tarifas!$G131,Tarifas!$L131,Datos!I$17,Datos!I$18,Datos!I$20,Datos!I$21,Datos!I$23,Datos!I$24,Datos!I$26,Datos!I$29,Datos!I$32,Tarifas!$H131,Tarifas!$I131,Tarifas!$J131,Datos!I$16,Tarifas!$K131,Datos!$B$4,Datos!$B$1,Datos!$B$2,Datos!$B$5,Tarifas!$M131,Tarifas!$N131,Tarifas!$O131,Tarifas!$P131,Tarifas!$Q131,Datos!$B$3,Datos!I$5)</f>
        <v>#NAME?</v>
      </c>
      <c r="K129" s="144" t="e">
        <f ca="1">FACTURA(ROW(), COLUMN(),Datos!J$9,Datos!J$10,Tarifas!$C131,Datos!J$11,Tarifas!$D131,Datos!J$12,Tarifas!$E131,Datos!J$13,Tarifas!$F131,Datos!J$14,Tarifas!$G131,Tarifas!$L131,Datos!J$17,Datos!J$18,Datos!J$20,Datos!J$21,Datos!J$23,Datos!J$24,Datos!J$26,Datos!J$29,Datos!J$32,Tarifas!$H131,Tarifas!$I131,Tarifas!$J131,Datos!J$16,Tarifas!$K131,Datos!$B$4,Datos!$B$1,Datos!$B$2,Datos!$B$5,Tarifas!$M131,Tarifas!$N131,Tarifas!$O131,Tarifas!$P131,Tarifas!$Q131,Datos!$B$3,Datos!J$5)</f>
        <v>#NAME?</v>
      </c>
      <c r="L129" s="144" t="e">
        <f ca="1">FACTURA(ROW(), COLUMN(),Datos!K$9,Datos!K$10,Tarifas!$C131,Datos!K$11,Tarifas!$D131,Datos!K$12,Tarifas!$E131,Datos!K$13,Tarifas!$F131,Datos!K$14,Tarifas!$G131,Tarifas!$L131,Datos!K$17,Datos!K$18,Datos!K$20,Datos!K$21,Datos!K$23,Datos!K$24,Datos!K$26,Datos!K$29,Datos!K$32,Tarifas!$H131,Tarifas!$I131,Tarifas!$J131,Datos!K$16,Tarifas!$K131,Datos!$B$4,Datos!$B$1,Datos!$B$2,Datos!$B$5,Tarifas!$M131,Tarifas!$N131,Tarifas!$O131,Tarifas!$P131,Tarifas!$Q131,Datos!$B$3,Datos!K$5)</f>
        <v>#NAME?</v>
      </c>
      <c r="M129" s="144" t="e">
        <f ca="1">FACTURA(ROW(), COLUMN(),Datos!L$9,Datos!L$10,Tarifas!$C131,Datos!L$11,Tarifas!$D131,Datos!L$12,Tarifas!$E131,Datos!L$13,Tarifas!$F131,Datos!L$14,Tarifas!$G131,Tarifas!$L131,Datos!L$17,Datos!L$18,Datos!L$20,Datos!L$21,Datos!L$23,Datos!L$24,Datos!L$26,Datos!L$29,Datos!L$32,Tarifas!$H131,Tarifas!$I131,Tarifas!$J131,Datos!L$16,Tarifas!$K131,Datos!$B$4,Datos!$B$1,Datos!$B$2,Datos!$B$5,Tarifas!$M131,Tarifas!$N131,Tarifas!$O131,Tarifas!$P131,Tarifas!$Q131,Datos!$B$3,Datos!L$5)</f>
        <v>#NAME?</v>
      </c>
      <c r="N129" s="144" t="e">
        <f ca="1">FACTURA(ROW(), COLUMN(),Datos!M$9,Datos!M$10,Tarifas!$C131,Datos!M$11,Tarifas!$D131,Datos!M$12,Tarifas!$E131,Datos!M$13,Tarifas!$F131,Datos!M$14,Tarifas!$G131,Tarifas!$L131,Datos!M$17,Datos!M$18,Datos!M$20,Datos!M$21,Datos!M$23,Datos!M$24,Datos!M$26,Datos!M$29,Datos!M$32,Tarifas!$H131,Tarifas!$I131,Tarifas!$J131,Datos!M$16,Tarifas!$K131,Datos!$B$4,Datos!$B$1,Datos!$B$2,Datos!$B$5,Tarifas!$M131,Tarifas!$N131,Tarifas!$O131,Tarifas!$P131,Tarifas!$Q131,Datos!$B$3,Datos!M$5)</f>
        <v>#NAME?</v>
      </c>
      <c r="O129" s="144" t="e">
        <f ca="1">FACTURA(ROW(), COLUMN(),Datos!N$9,Datos!N$10,Tarifas!$C131,Datos!N$11,Tarifas!$D131,Datos!N$12,Tarifas!$E131,Datos!N$13,Tarifas!$F131,Datos!N$14,Tarifas!$G131,Tarifas!$L131,Datos!N$17,Datos!N$18,Datos!N$20,Datos!N$21,Datos!N$23,Datos!N$24,Datos!N$26,Datos!N$29,Datos!N$32,Tarifas!$H131,Tarifas!$I131,Tarifas!$J131,Datos!N$16,Tarifas!$K131,Datos!$B$4,Datos!$B$1,Datos!$B$2,Datos!$B$5,Tarifas!$M131,Tarifas!$N131,Tarifas!$O131,Tarifas!$P131,Tarifas!$Q131,Datos!$B$3,Datos!N$5)</f>
        <v>#NAME?</v>
      </c>
      <c r="P129" s="144" t="e">
        <f ca="1">FACTURA(ROW(), COLUMN(),Datos!O$9,Datos!O$10,Tarifas!$C131,Datos!O$11,Tarifas!$D131,Datos!O$12,Tarifas!$E131,Datos!O$13,Tarifas!$F131,Datos!O$14,Tarifas!$G131,Tarifas!$L131,Datos!O$17,Datos!O$18,Datos!O$20,Datos!O$21,Datos!O$23,Datos!O$24,Datos!O$26,Datos!O$29,Datos!O$32,Tarifas!$H131,Tarifas!$I131,Tarifas!$J131,Datos!O$16,Tarifas!$K131,Datos!$B$4,Datos!$B$1,Datos!$B$2,Datos!$B$5,Tarifas!$M131,Tarifas!$N131,Tarifas!$O131,Tarifas!$P131,Tarifas!$Q131,Datos!$B$3,Datos!O$5)</f>
        <v>#NAME?</v>
      </c>
      <c r="Q129" s="88" t="str">
        <f>IF(Tarifas!R131="Sí","Sí","")</f>
        <v>Sí</v>
      </c>
    </row>
    <row r="130" spans="1:17">
      <c r="A130" s="154" t="str">
        <f>IF(Tarifas!A132="","",Tarifas!A132)</f>
        <v>Lumio</v>
      </c>
      <c r="B130" s="154" t="str">
        <f>IF(Tarifas!B132="","",Tarifas!B132)</f>
        <v>Batería Virtual Noviembre 2023</v>
      </c>
      <c r="C130" s="197" t="e">
        <f t="shared" ca="1" si="1"/>
        <v>#NAME?</v>
      </c>
      <c r="D130" s="198" t="s">
        <v>639</v>
      </c>
      <c r="E130" s="144" t="e">
        <f ca="1">FACTURA(ROW(), COLUMN(),Datos!D$9,Datos!D$10,Tarifas!$C132,Datos!D$11,Tarifas!$D132,Datos!D$12,Tarifas!$E132,Datos!D$13,Tarifas!$F132,Datos!D$14,Tarifas!$G132,Tarifas!$L132,Datos!D$17,Datos!D$18,Datos!D$20,Datos!D$21,Datos!D$23,Datos!D$24,Datos!D$26,Datos!D$29,Datos!D$32,Tarifas!$H132,Tarifas!$I132,Tarifas!$J132,Datos!D$16,Tarifas!$K132,Datos!$B$4,Datos!$B$1,Datos!$B$2,Datos!$B$5,Tarifas!$M132,Tarifas!$N132,Tarifas!$O132,Tarifas!$P132,Tarifas!$Q132,Datos!$B$3,Datos!D$5)</f>
        <v>#NAME?</v>
      </c>
      <c r="F130" s="144" t="e">
        <f ca="1">FACTURA(ROW(), COLUMN(),Datos!E$9,Datos!E$10,Tarifas!$C132,Datos!E$11,Tarifas!$D132,Datos!E$12,Tarifas!$E132,Datos!E$13,Tarifas!$F132,Datos!E$14,Tarifas!$G132,Tarifas!$L132,Datos!E$17,Datos!E$18,Datos!E$20,Datos!E$21,Datos!E$23,Datos!E$24,Datos!E$26,Datos!E$29,Datos!E$32,Tarifas!$H132,Tarifas!$I132,Tarifas!$J132,Datos!E$16,Tarifas!$K132,Datos!$B$4,Datos!$B$1,Datos!$B$2,Datos!$B$5,Tarifas!$M132,Tarifas!$N132,Tarifas!$O132,Tarifas!$P132,Tarifas!$Q132,Datos!$B$3,Datos!E$5)</f>
        <v>#NAME?</v>
      </c>
      <c r="G130" s="144" t="e">
        <f ca="1">FACTURA(ROW(), COLUMN(),Datos!F$9,Datos!F$10,Tarifas!$C132,Datos!F$11,Tarifas!$D132,Datos!F$12,Tarifas!$E132,Datos!F$13,Tarifas!$F132,Datos!F$14,Tarifas!$G132,Tarifas!$L132,Datos!F$17,Datos!F$18,Datos!F$20,Datos!F$21,Datos!F$23,Datos!F$24,Datos!F$26,Datos!F$29,Datos!F$32,Tarifas!$H132,Tarifas!$I132,Tarifas!$J132,Datos!F$16,Tarifas!$K132,Datos!$B$4,Datos!$B$1,Datos!$B$2,Datos!$B$5,Tarifas!$M132,Tarifas!$N132,Tarifas!$O132,Tarifas!$P132,Tarifas!$Q132,Datos!$B$3,Datos!F$5)</f>
        <v>#NAME?</v>
      </c>
      <c r="H130" s="144" t="e">
        <f ca="1">FACTURA(ROW(), COLUMN(),Datos!G$9,Datos!G$10,Tarifas!$C132,Datos!G$11,Tarifas!$D132,Datos!G$12,Tarifas!$E132,Datos!G$13,Tarifas!$F132,Datos!G$14,Tarifas!$G132,Tarifas!$L132,Datos!G$17,Datos!G$18,Datos!G$20,Datos!G$21,Datos!G$23,Datos!G$24,Datos!G$26,Datos!G$29,Datos!G$32,Tarifas!$H132,Tarifas!$I132,Tarifas!$J132,Datos!G$16,Tarifas!$K132,Datos!$B$4,Datos!$B$1,Datos!$B$2,Datos!$B$5,Tarifas!$M132,Tarifas!$N132,Tarifas!$O132,Tarifas!$P132,Tarifas!$Q132,Datos!$B$3,Datos!G$5)</f>
        <v>#NAME?</v>
      </c>
      <c r="I130" s="144" t="e">
        <f ca="1">FACTURA(ROW(), COLUMN(),Datos!H$9,Datos!H$10,Tarifas!$C132,Datos!H$11,Tarifas!$D132,Datos!H$12,Tarifas!$E132,Datos!H$13,Tarifas!$F132,Datos!H$14,Tarifas!$G132,Tarifas!$L132,Datos!H$17,Datos!H$18,Datos!H$20,Datos!H$21,Datos!H$23,Datos!H$24,Datos!H$26,Datos!H$29,Datos!H$32,Tarifas!$H132,Tarifas!$I132,Tarifas!$J132,Datos!H$16,Tarifas!$K132,Datos!$B$4,Datos!$B$1,Datos!$B$2,Datos!$B$5,Tarifas!$M132,Tarifas!$N132,Tarifas!$O132,Tarifas!$P132,Tarifas!$Q132,Datos!$B$3,Datos!H$5)</f>
        <v>#NAME?</v>
      </c>
      <c r="J130" s="144" t="e">
        <f ca="1">FACTURA(ROW(), COLUMN(),Datos!I$9,Datos!I$10,Tarifas!$C132,Datos!I$11,Tarifas!$D132,Datos!I$12,Tarifas!$E132,Datos!I$13,Tarifas!$F132,Datos!I$14,Tarifas!$G132,Tarifas!$L132,Datos!I$17,Datos!I$18,Datos!I$20,Datos!I$21,Datos!I$23,Datos!I$24,Datos!I$26,Datos!I$29,Datos!I$32,Tarifas!$H132,Tarifas!$I132,Tarifas!$J132,Datos!I$16,Tarifas!$K132,Datos!$B$4,Datos!$B$1,Datos!$B$2,Datos!$B$5,Tarifas!$M132,Tarifas!$N132,Tarifas!$O132,Tarifas!$P132,Tarifas!$Q132,Datos!$B$3,Datos!I$5)</f>
        <v>#NAME?</v>
      </c>
      <c r="K130" s="144" t="e">
        <f ca="1">FACTURA(ROW(), COLUMN(),Datos!J$9,Datos!J$10,Tarifas!$C132,Datos!J$11,Tarifas!$D132,Datos!J$12,Tarifas!$E132,Datos!J$13,Tarifas!$F132,Datos!J$14,Tarifas!$G132,Tarifas!$L132,Datos!J$17,Datos!J$18,Datos!J$20,Datos!J$21,Datos!J$23,Datos!J$24,Datos!J$26,Datos!J$29,Datos!J$32,Tarifas!$H132,Tarifas!$I132,Tarifas!$J132,Datos!J$16,Tarifas!$K132,Datos!$B$4,Datos!$B$1,Datos!$B$2,Datos!$B$5,Tarifas!$M132,Tarifas!$N132,Tarifas!$O132,Tarifas!$P132,Tarifas!$Q132,Datos!$B$3,Datos!J$5)</f>
        <v>#NAME?</v>
      </c>
      <c r="L130" s="144" t="e">
        <f ca="1">FACTURA(ROW(), COLUMN(),Datos!K$9,Datos!K$10,Tarifas!$C132,Datos!K$11,Tarifas!$D132,Datos!K$12,Tarifas!$E132,Datos!K$13,Tarifas!$F132,Datos!K$14,Tarifas!$G132,Tarifas!$L132,Datos!K$17,Datos!K$18,Datos!K$20,Datos!K$21,Datos!K$23,Datos!K$24,Datos!K$26,Datos!K$29,Datos!K$32,Tarifas!$H132,Tarifas!$I132,Tarifas!$J132,Datos!K$16,Tarifas!$K132,Datos!$B$4,Datos!$B$1,Datos!$B$2,Datos!$B$5,Tarifas!$M132,Tarifas!$N132,Tarifas!$O132,Tarifas!$P132,Tarifas!$Q132,Datos!$B$3,Datos!K$5)</f>
        <v>#NAME?</v>
      </c>
      <c r="M130" s="144" t="e">
        <f ca="1">FACTURA(ROW(), COLUMN(),Datos!L$9,Datos!L$10,Tarifas!$C132,Datos!L$11,Tarifas!$D132,Datos!L$12,Tarifas!$E132,Datos!L$13,Tarifas!$F132,Datos!L$14,Tarifas!$G132,Tarifas!$L132,Datos!L$17,Datos!L$18,Datos!L$20,Datos!L$21,Datos!L$23,Datos!L$24,Datos!L$26,Datos!L$29,Datos!L$32,Tarifas!$H132,Tarifas!$I132,Tarifas!$J132,Datos!L$16,Tarifas!$K132,Datos!$B$4,Datos!$B$1,Datos!$B$2,Datos!$B$5,Tarifas!$M132,Tarifas!$N132,Tarifas!$O132,Tarifas!$P132,Tarifas!$Q132,Datos!$B$3,Datos!L$5)</f>
        <v>#NAME?</v>
      </c>
      <c r="N130" s="144" t="e">
        <f ca="1">FACTURA(ROW(), COLUMN(),Datos!M$9,Datos!M$10,Tarifas!$C132,Datos!M$11,Tarifas!$D132,Datos!M$12,Tarifas!$E132,Datos!M$13,Tarifas!$F132,Datos!M$14,Tarifas!$G132,Tarifas!$L132,Datos!M$17,Datos!M$18,Datos!M$20,Datos!M$21,Datos!M$23,Datos!M$24,Datos!M$26,Datos!M$29,Datos!M$32,Tarifas!$H132,Tarifas!$I132,Tarifas!$J132,Datos!M$16,Tarifas!$K132,Datos!$B$4,Datos!$B$1,Datos!$B$2,Datos!$B$5,Tarifas!$M132,Tarifas!$N132,Tarifas!$O132,Tarifas!$P132,Tarifas!$Q132,Datos!$B$3,Datos!M$5)</f>
        <v>#NAME?</v>
      </c>
      <c r="O130" s="144" t="e">
        <f ca="1">FACTURA(ROW(), COLUMN(),Datos!N$9,Datos!N$10,Tarifas!$C132,Datos!N$11,Tarifas!$D132,Datos!N$12,Tarifas!$E132,Datos!N$13,Tarifas!$F132,Datos!N$14,Tarifas!$G132,Tarifas!$L132,Datos!N$17,Datos!N$18,Datos!N$20,Datos!N$21,Datos!N$23,Datos!N$24,Datos!N$26,Datos!N$29,Datos!N$32,Tarifas!$H132,Tarifas!$I132,Tarifas!$J132,Datos!N$16,Tarifas!$K132,Datos!$B$4,Datos!$B$1,Datos!$B$2,Datos!$B$5,Tarifas!$M132,Tarifas!$N132,Tarifas!$O132,Tarifas!$P132,Tarifas!$Q132,Datos!$B$3,Datos!N$5)</f>
        <v>#NAME?</v>
      </c>
      <c r="P130" s="144" t="e">
        <f ca="1">FACTURA(ROW(), COLUMN(),Datos!O$9,Datos!O$10,Tarifas!$C132,Datos!O$11,Tarifas!$D132,Datos!O$12,Tarifas!$E132,Datos!O$13,Tarifas!$F132,Datos!O$14,Tarifas!$G132,Tarifas!$L132,Datos!O$17,Datos!O$18,Datos!O$20,Datos!O$21,Datos!O$23,Datos!O$24,Datos!O$26,Datos!O$29,Datos!O$32,Tarifas!$H132,Tarifas!$I132,Tarifas!$J132,Datos!O$16,Tarifas!$K132,Datos!$B$4,Datos!$B$1,Datos!$B$2,Datos!$B$5,Tarifas!$M132,Tarifas!$N132,Tarifas!$O132,Tarifas!$P132,Tarifas!$Q132,Datos!$B$3,Datos!O$5)</f>
        <v>#NAME?</v>
      </c>
      <c r="Q130" s="88" t="str">
        <f>IF(Tarifas!R132="Sí","Sí","")</f>
        <v/>
      </c>
    </row>
    <row r="131" spans="1:17">
      <c r="A131" s="154" t="str">
        <f>IF(Tarifas!A133="","",Tarifas!A133)</f>
        <v>Octopus</v>
      </c>
      <c r="B131" s="154" t="str">
        <f>IF(Tarifas!B133="","",Tarifas!B133)</f>
        <v>Flexi Noviembre 2023</v>
      </c>
      <c r="C131" s="197" t="e">
        <f t="shared" ca="1" si="1"/>
        <v>#NAME?</v>
      </c>
      <c r="D131" s="198" t="s">
        <v>639</v>
      </c>
      <c r="E131" s="144" t="e">
        <f ca="1">FACTURA(ROW(), COLUMN(),Datos!D$9,Datos!D$10,Tarifas!$C133,Datos!D$11,Tarifas!$D133,Datos!D$12,Tarifas!$E133,Datos!D$13,Tarifas!$F133,Datos!D$14,Tarifas!$G133,Tarifas!$L133,Datos!D$17,Datos!D$18,Datos!D$20,Datos!D$21,Datos!D$23,Datos!D$24,Datos!D$26,Datos!D$29,Datos!D$32,Tarifas!$H133,Tarifas!$I133,Tarifas!$J133,Datos!D$16,Tarifas!$K133,Datos!$B$4,Datos!$B$1,Datos!$B$2,Datos!$B$5,Tarifas!$M133,Tarifas!$N133,Tarifas!$O133,Tarifas!$P133,Tarifas!$Q133,Datos!$B$3,Datos!D$5)</f>
        <v>#NAME?</v>
      </c>
      <c r="F131" s="144" t="e">
        <f ca="1">FACTURA(ROW(), COLUMN(),Datos!E$9,Datos!E$10,Tarifas!$C133,Datos!E$11,Tarifas!$D133,Datos!E$12,Tarifas!$E133,Datos!E$13,Tarifas!$F133,Datos!E$14,Tarifas!$G133,Tarifas!$L133,Datos!E$17,Datos!E$18,Datos!E$20,Datos!E$21,Datos!E$23,Datos!E$24,Datos!E$26,Datos!E$29,Datos!E$32,Tarifas!$H133,Tarifas!$I133,Tarifas!$J133,Datos!E$16,Tarifas!$K133,Datos!$B$4,Datos!$B$1,Datos!$B$2,Datos!$B$5,Tarifas!$M133,Tarifas!$N133,Tarifas!$O133,Tarifas!$P133,Tarifas!$Q133,Datos!$B$3,Datos!E$5)</f>
        <v>#NAME?</v>
      </c>
      <c r="G131" s="144" t="e">
        <f ca="1">FACTURA(ROW(), COLUMN(),Datos!F$9,Datos!F$10,Tarifas!$C133,Datos!F$11,Tarifas!$D133,Datos!F$12,Tarifas!$E133,Datos!F$13,Tarifas!$F133,Datos!F$14,Tarifas!$G133,Tarifas!$L133,Datos!F$17,Datos!F$18,Datos!F$20,Datos!F$21,Datos!F$23,Datos!F$24,Datos!F$26,Datos!F$29,Datos!F$32,Tarifas!$H133,Tarifas!$I133,Tarifas!$J133,Datos!F$16,Tarifas!$K133,Datos!$B$4,Datos!$B$1,Datos!$B$2,Datos!$B$5,Tarifas!$M133,Tarifas!$N133,Tarifas!$O133,Tarifas!$P133,Tarifas!$Q133,Datos!$B$3,Datos!F$5)</f>
        <v>#NAME?</v>
      </c>
      <c r="H131" s="144" t="e">
        <f ca="1">FACTURA(ROW(), COLUMN(),Datos!G$9,Datos!G$10,Tarifas!$C133,Datos!G$11,Tarifas!$D133,Datos!G$12,Tarifas!$E133,Datos!G$13,Tarifas!$F133,Datos!G$14,Tarifas!$G133,Tarifas!$L133,Datos!G$17,Datos!G$18,Datos!G$20,Datos!G$21,Datos!G$23,Datos!G$24,Datos!G$26,Datos!G$29,Datos!G$32,Tarifas!$H133,Tarifas!$I133,Tarifas!$J133,Datos!G$16,Tarifas!$K133,Datos!$B$4,Datos!$B$1,Datos!$B$2,Datos!$B$5,Tarifas!$M133,Tarifas!$N133,Tarifas!$O133,Tarifas!$P133,Tarifas!$Q133,Datos!$B$3,Datos!G$5)</f>
        <v>#NAME?</v>
      </c>
      <c r="I131" s="144" t="e">
        <f ca="1">FACTURA(ROW(), COLUMN(),Datos!H$9,Datos!H$10,Tarifas!$C133,Datos!H$11,Tarifas!$D133,Datos!H$12,Tarifas!$E133,Datos!H$13,Tarifas!$F133,Datos!H$14,Tarifas!$G133,Tarifas!$L133,Datos!H$17,Datos!H$18,Datos!H$20,Datos!H$21,Datos!H$23,Datos!H$24,Datos!H$26,Datos!H$29,Datos!H$32,Tarifas!$H133,Tarifas!$I133,Tarifas!$J133,Datos!H$16,Tarifas!$K133,Datos!$B$4,Datos!$B$1,Datos!$B$2,Datos!$B$5,Tarifas!$M133,Tarifas!$N133,Tarifas!$O133,Tarifas!$P133,Tarifas!$Q133,Datos!$B$3,Datos!H$5)</f>
        <v>#NAME?</v>
      </c>
      <c r="J131" s="144" t="e">
        <f ca="1">FACTURA(ROW(), COLUMN(),Datos!I$9,Datos!I$10,Tarifas!$C133,Datos!I$11,Tarifas!$D133,Datos!I$12,Tarifas!$E133,Datos!I$13,Tarifas!$F133,Datos!I$14,Tarifas!$G133,Tarifas!$L133,Datos!I$17,Datos!I$18,Datos!I$20,Datos!I$21,Datos!I$23,Datos!I$24,Datos!I$26,Datos!I$29,Datos!I$32,Tarifas!$H133,Tarifas!$I133,Tarifas!$J133,Datos!I$16,Tarifas!$K133,Datos!$B$4,Datos!$B$1,Datos!$B$2,Datos!$B$5,Tarifas!$M133,Tarifas!$N133,Tarifas!$O133,Tarifas!$P133,Tarifas!$Q133,Datos!$B$3,Datos!I$5)</f>
        <v>#NAME?</v>
      </c>
      <c r="K131" s="144" t="e">
        <f ca="1">FACTURA(ROW(), COLUMN(),Datos!J$9,Datos!J$10,Tarifas!$C133,Datos!J$11,Tarifas!$D133,Datos!J$12,Tarifas!$E133,Datos!J$13,Tarifas!$F133,Datos!J$14,Tarifas!$G133,Tarifas!$L133,Datos!J$17,Datos!J$18,Datos!J$20,Datos!J$21,Datos!J$23,Datos!J$24,Datos!J$26,Datos!J$29,Datos!J$32,Tarifas!$H133,Tarifas!$I133,Tarifas!$J133,Datos!J$16,Tarifas!$K133,Datos!$B$4,Datos!$B$1,Datos!$B$2,Datos!$B$5,Tarifas!$M133,Tarifas!$N133,Tarifas!$O133,Tarifas!$P133,Tarifas!$Q133,Datos!$B$3,Datos!J$5)</f>
        <v>#NAME?</v>
      </c>
      <c r="L131" s="144" t="e">
        <f ca="1">FACTURA(ROW(), COLUMN(),Datos!K$9,Datos!K$10,Tarifas!$C133,Datos!K$11,Tarifas!$D133,Datos!K$12,Tarifas!$E133,Datos!K$13,Tarifas!$F133,Datos!K$14,Tarifas!$G133,Tarifas!$L133,Datos!K$17,Datos!K$18,Datos!K$20,Datos!K$21,Datos!K$23,Datos!K$24,Datos!K$26,Datos!K$29,Datos!K$32,Tarifas!$H133,Tarifas!$I133,Tarifas!$J133,Datos!K$16,Tarifas!$K133,Datos!$B$4,Datos!$B$1,Datos!$B$2,Datos!$B$5,Tarifas!$M133,Tarifas!$N133,Tarifas!$O133,Tarifas!$P133,Tarifas!$Q133,Datos!$B$3,Datos!K$5)</f>
        <v>#NAME?</v>
      </c>
      <c r="M131" s="144" t="e">
        <f ca="1">FACTURA(ROW(), COLUMN(),Datos!L$9,Datos!L$10,Tarifas!$C133,Datos!L$11,Tarifas!$D133,Datos!L$12,Tarifas!$E133,Datos!L$13,Tarifas!$F133,Datos!L$14,Tarifas!$G133,Tarifas!$L133,Datos!L$17,Datos!L$18,Datos!L$20,Datos!L$21,Datos!L$23,Datos!L$24,Datos!L$26,Datos!L$29,Datos!L$32,Tarifas!$H133,Tarifas!$I133,Tarifas!$J133,Datos!L$16,Tarifas!$K133,Datos!$B$4,Datos!$B$1,Datos!$B$2,Datos!$B$5,Tarifas!$M133,Tarifas!$N133,Tarifas!$O133,Tarifas!$P133,Tarifas!$Q133,Datos!$B$3,Datos!L$5)</f>
        <v>#NAME?</v>
      </c>
      <c r="N131" s="144" t="e">
        <f ca="1">FACTURA(ROW(), COLUMN(),Datos!M$9,Datos!M$10,Tarifas!$C133,Datos!M$11,Tarifas!$D133,Datos!M$12,Tarifas!$E133,Datos!M$13,Tarifas!$F133,Datos!M$14,Tarifas!$G133,Tarifas!$L133,Datos!M$17,Datos!M$18,Datos!M$20,Datos!M$21,Datos!M$23,Datos!M$24,Datos!M$26,Datos!M$29,Datos!M$32,Tarifas!$H133,Tarifas!$I133,Tarifas!$J133,Datos!M$16,Tarifas!$K133,Datos!$B$4,Datos!$B$1,Datos!$B$2,Datos!$B$5,Tarifas!$M133,Tarifas!$N133,Tarifas!$O133,Tarifas!$P133,Tarifas!$Q133,Datos!$B$3,Datos!M$5)</f>
        <v>#NAME?</v>
      </c>
      <c r="O131" s="144" t="e">
        <f ca="1">FACTURA(ROW(), COLUMN(),Datos!N$9,Datos!N$10,Tarifas!$C133,Datos!N$11,Tarifas!$D133,Datos!N$12,Tarifas!$E133,Datos!N$13,Tarifas!$F133,Datos!N$14,Tarifas!$G133,Tarifas!$L133,Datos!N$17,Datos!N$18,Datos!N$20,Datos!N$21,Datos!N$23,Datos!N$24,Datos!N$26,Datos!N$29,Datos!N$32,Tarifas!$H133,Tarifas!$I133,Tarifas!$J133,Datos!N$16,Tarifas!$K133,Datos!$B$4,Datos!$B$1,Datos!$B$2,Datos!$B$5,Tarifas!$M133,Tarifas!$N133,Tarifas!$O133,Tarifas!$P133,Tarifas!$Q133,Datos!$B$3,Datos!N$5)</f>
        <v>#NAME?</v>
      </c>
      <c r="P131" s="144" t="e">
        <f ca="1">FACTURA(ROW(), COLUMN(),Datos!O$9,Datos!O$10,Tarifas!$C133,Datos!O$11,Tarifas!$D133,Datos!O$12,Tarifas!$E133,Datos!O$13,Tarifas!$F133,Datos!O$14,Tarifas!$G133,Tarifas!$L133,Datos!O$17,Datos!O$18,Datos!O$20,Datos!O$21,Datos!O$23,Datos!O$24,Datos!O$26,Datos!O$29,Datos!O$32,Tarifas!$H133,Tarifas!$I133,Tarifas!$J133,Datos!O$16,Tarifas!$K133,Datos!$B$4,Datos!$B$1,Datos!$B$2,Datos!$B$5,Tarifas!$M133,Tarifas!$N133,Tarifas!$O133,Tarifas!$P133,Tarifas!$Q133,Datos!$B$3,Datos!O$5)</f>
        <v>#NAME?</v>
      </c>
      <c r="Q131" s="88" t="str">
        <f>IF(Tarifas!R133="Sí","Sí","")</f>
        <v/>
      </c>
    </row>
    <row r="132" spans="1:17">
      <c r="A132" s="154" t="str">
        <f>IF(Tarifas!A134="","",Tarifas!A134)</f>
        <v>Proxima Energia</v>
      </c>
      <c r="B132" s="154" t="str">
        <f>IF(Tarifas!B134="","",Tarifas!B134)</f>
        <v>Indexada Noviembre 2023</v>
      </c>
      <c r="C132" s="197" t="e">
        <f t="shared" ref="C132:C195" ca="1" si="2">IF(E132&amp;F132&amp;G132&amp;H132&amp;I132&amp;J132&amp;K132&amp;L132&amp;M132&amp;N132&amp;O132&amp;P132="","",SUM(E132:P132))</f>
        <v>#NAME?</v>
      </c>
      <c r="D132" s="198" t="s">
        <v>639</v>
      </c>
      <c r="E132" s="144" t="e">
        <f ca="1">FACTURA(ROW(), COLUMN(),Datos!D$9,Datos!D$10,Tarifas!$C134,Datos!D$11,Tarifas!$D134,Datos!D$12,Tarifas!$E134,Datos!D$13,Tarifas!$F134,Datos!D$14,Tarifas!$G134,Tarifas!$L134,Datos!D$17,Datos!D$18,Datos!D$20,Datos!D$21,Datos!D$23,Datos!D$24,Datos!D$26,Datos!D$29,Datos!D$32,Tarifas!$H134,Tarifas!$I134,Tarifas!$J134,Datos!D$16,Tarifas!$K134,Datos!$B$4,Datos!$B$1,Datos!$B$2,Datos!$B$5,Tarifas!$M134,Tarifas!$N134,Tarifas!$O134,Tarifas!$P134,Tarifas!$Q134,Datos!$B$3,Datos!D$5)</f>
        <v>#NAME?</v>
      </c>
      <c r="F132" s="144" t="e">
        <f ca="1">FACTURA(ROW(), COLUMN(),Datos!E$9,Datos!E$10,Tarifas!$C134,Datos!E$11,Tarifas!$D134,Datos!E$12,Tarifas!$E134,Datos!E$13,Tarifas!$F134,Datos!E$14,Tarifas!$G134,Tarifas!$L134,Datos!E$17,Datos!E$18,Datos!E$20,Datos!E$21,Datos!E$23,Datos!E$24,Datos!E$26,Datos!E$29,Datos!E$32,Tarifas!$H134,Tarifas!$I134,Tarifas!$J134,Datos!E$16,Tarifas!$K134,Datos!$B$4,Datos!$B$1,Datos!$B$2,Datos!$B$5,Tarifas!$M134,Tarifas!$N134,Tarifas!$O134,Tarifas!$P134,Tarifas!$Q134,Datos!$B$3,Datos!E$5)</f>
        <v>#NAME?</v>
      </c>
      <c r="G132" s="144" t="e">
        <f ca="1">FACTURA(ROW(), COLUMN(),Datos!F$9,Datos!F$10,Tarifas!$C134,Datos!F$11,Tarifas!$D134,Datos!F$12,Tarifas!$E134,Datos!F$13,Tarifas!$F134,Datos!F$14,Tarifas!$G134,Tarifas!$L134,Datos!F$17,Datos!F$18,Datos!F$20,Datos!F$21,Datos!F$23,Datos!F$24,Datos!F$26,Datos!F$29,Datos!F$32,Tarifas!$H134,Tarifas!$I134,Tarifas!$J134,Datos!F$16,Tarifas!$K134,Datos!$B$4,Datos!$B$1,Datos!$B$2,Datos!$B$5,Tarifas!$M134,Tarifas!$N134,Tarifas!$O134,Tarifas!$P134,Tarifas!$Q134,Datos!$B$3,Datos!F$5)</f>
        <v>#NAME?</v>
      </c>
      <c r="H132" s="144" t="e">
        <f ca="1">FACTURA(ROW(), COLUMN(),Datos!G$9,Datos!G$10,Tarifas!$C134,Datos!G$11,Tarifas!$D134,Datos!G$12,Tarifas!$E134,Datos!G$13,Tarifas!$F134,Datos!G$14,Tarifas!$G134,Tarifas!$L134,Datos!G$17,Datos!G$18,Datos!G$20,Datos!G$21,Datos!G$23,Datos!G$24,Datos!G$26,Datos!G$29,Datos!G$32,Tarifas!$H134,Tarifas!$I134,Tarifas!$J134,Datos!G$16,Tarifas!$K134,Datos!$B$4,Datos!$B$1,Datos!$B$2,Datos!$B$5,Tarifas!$M134,Tarifas!$N134,Tarifas!$O134,Tarifas!$P134,Tarifas!$Q134,Datos!$B$3,Datos!G$5)</f>
        <v>#NAME?</v>
      </c>
      <c r="I132" s="144" t="e">
        <f ca="1">FACTURA(ROW(), COLUMN(),Datos!H$9,Datos!H$10,Tarifas!$C134,Datos!H$11,Tarifas!$D134,Datos!H$12,Tarifas!$E134,Datos!H$13,Tarifas!$F134,Datos!H$14,Tarifas!$G134,Tarifas!$L134,Datos!H$17,Datos!H$18,Datos!H$20,Datos!H$21,Datos!H$23,Datos!H$24,Datos!H$26,Datos!H$29,Datos!H$32,Tarifas!$H134,Tarifas!$I134,Tarifas!$J134,Datos!H$16,Tarifas!$K134,Datos!$B$4,Datos!$B$1,Datos!$B$2,Datos!$B$5,Tarifas!$M134,Tarifas!$N134,Tarifas!$O134,Tarifas!$P134,Tarifas!$Q134,Datos!$B$3,Datos!H$5)</f>
        <v>#NAME?</v>
      </c>
      <c r="J132" s="144" t="e">
        <f ca="1">FACTURA(ROW(), COLUMN(),Datos!I$9,Datos!I$10,Tarifas!$C134,Datos!I$11,Tarifas!$D134,Datos!I$12,Tarifas!$E134,Datos!I$13,Tarifas!$F134,Datos!I$14,Tarifas!$G134,Tarifas!$L134,Datos!I$17,Datos!I$18,Datos!I$20,Datos!I$21,Datos!I$23,Datos!I$24,Datos!I$26,Datos!I$29,Datos!I$32,Tarifas!$H134,Tarifas!$I134,Tarifas!$J134,Datos!I$16,Tarifas!$K134,Datos!$B$4,Datos!$B$1,Datos!$B$2,Datos!$B$5,Tarifas!$M134,Tarifas!$N134,Tarifas!$O134,Tarifas!$P134,Tarifas!$Q134,Datos!$B$3,Datos!I$5)</f>
        <v>#NAME?</v>
      </c>
      <c r="K132" s="144" t="e">
        <f ca="1">FACTURA(ROW(), COLUMN(),Datos!J$9,Datos!J$10,Tarifas!$C134,Datos!J$11,Tarifas!$D134,Datos!J$12,Tarifas!$E134,Datos!J$13,Tarifas!$F134,Datos!J$14,Tarifas!$G134,Tarifas!$L134,Datos!J$17,Datos!J$18,Datos!J$20,Datos!J$21,Datos!J$23,Datos!J$24,Datos!J$26,Datos!J$29,Datos!J$32,Tarifas!$H134,Tarifas!$I134,Tarifas!$J134,Datos!J$16,Tarifas!$K134,Datos!$B$4,Datos!$B$1,Datos!$B$2,Datos!$B$5,Tarifas!$M134,Tarifas!$N134,Tarifas!$O134,Tarifas!$P134,Tarifas!$Q134,Datos!$B$3,Datos!J$5)</f>
        <v>#NAME?</v>
      </c>
      <c r="L132" s="144" t="e">
        <f ca="1">FACTURA(ROW(), COLUMN(),Datos!K$9,Datos!K$10,Tarifas!$C134,Datos!K$11,Tarifas!$D134,Datos!K$12,Tarifas!$E134,Datos!K$13,Tarifas!$F134,Datos!K$14,Tarifas!$G134,Tarifas!$L134,Datos!K$17,Datos!K$18,Datos!K$20,Datos!K$21,Datos!K$23,Datos!K$24,Datos!K$26,Datos!K$29,Datos!K$32,Tarifas!$H134,Tarifas!$I134,Tarifas!$J134,Datos!K$16,Tarifas!$K134,Datos!$B$4,Datos!$B$1,Datos!$B$2,Datos!$B$5,Tarifas!$M134,Tarifas!$N134,Tarifas!$O134,Tarifas!$P134,Tarifas!$Q134,Datos!$B$3,Datos!K$5)</f>
        <v>#NAME?</v>
      </c>
      <c r="M132" s="144" t="e">
        <f ca="1">FACTURA(ROW(), COLUMN(),Datos!L$9,Datos!L$10,Tarifas!$C134,Datos!L$11,Tarifas!$D134,Datos!L$12,Tarifas!$E134,Datos!L$13,Tarifas!$F134,Datos!L$14,Tarifas!$G134,Tarifas!$L134,Datos!L$17,Datos!L$18,Datos!L$20,Datos!L$21,Datos!L$23,Datos!L$24,Datos!L$26,Datos!L$29,Datos!L$32,Tarifas!$H134,Tarifas!$I134,Tarifas!$J134,Datos!L$16,Tarifas!$K134,Datos!$B$4,Datos!$B$1,Datos!$B$2,Datos!$B$5,Tarifas!$M134,Tarifas!$N134,Tarifas!$O134,Tarifas!$P134,Tarifas!$Q134,Datos!$B$3,Datos!L$5)</f>
        <v>#NAME?</v>
      </c>
      <c r="N132" s="144" t="e">
        <f ca="1">FACTURA(ROW(), COLUMN(),Datos!M$9,Datos!M$10,Tarifas!$C134,Datos!M$11,Tarifas!$D134,Datos!M$12,Tarifas!$E134,Datos!M$13,Tarifas!$F134,Datos!M$14,Tarifas!$G134,Tarifas!$L134,Datos!M$17,Datos!M$18,Datos!M$20,Datos!M$21,Datos!M$23,Datos!M$24,Datos!M$26,Datos!M$29,Datos!M$32,Tarifas!$H134,Tarifas!$I134,Tarifas!$J134,Datos!M$16,Tarifas!$K134,Datos!$B$4,Datos!$B$1,Datos!$B$2,Datos!$B$5,Tarifas!$M134,Tarifas!$N134,Tarifas!$O134,Tarifas!$P134,Tarifas!$Q134,Datos!$B$3,Datos!M$5)</f>
        <v>#NAME?</v>
      </c>
      <c r="O132" s="144" t="e">
        <f ca="1">FACTURA(ROW(), COLUMN(),Datos!N$9,Datos!N$10,Tarifas!$C134,Datos!N$11,Tarifas!$D134,Datos!N$12,Tarifas!$E134,Datos!N$13,Tarifas!$F134,Datos!N$14,Tarifas!$G134,Tarifas!$L134,Datos!N$17,Datos!N$18,Datos!N$20,Datos!N$21,Datos!N$23,Datos!N$24,Datos!N$26,Datos!N$29,Datos!N$32,Tarifas!$H134,Tarifas!$I134,Tarifas!$J134,Datos!N$16,Tarifas!$K134,Datos!$B$4,Datos!$B$1,Datos!$B$2,Datos!$B$5,Tarifas!$M134,Tarifas!$N134,Tarifas!$O134,Tarifas!$P134,Tarifas!$Q134,Datos!$B$3,Datos!N$5)</f>
        <v>#NAME?</v>
      </c>
      <c r="P132" s="144" t="e">
        <f ca="1">FACTURA(ROW(), COLUMN(),Datos!O$9,Datos!O$10,Tarifas!$C134,Datos!O$11,Tarifas!$D134,Datos!O$12,Tarifas!$E134,Datos!O$13,Tarifas!$F134,Datos!O$14,Tarifas!$G134,Tarifas!$L134,Datos!O$17,Datos!O$18,Datos!O$20,Datos!O$21,Datos!O$23,Datos!O$24,Datos!O$26,Datos!O$29,Datos!O$32,Tarifas!$H134,Tarifas!$I134,Tarifas!$J134,Datos!O$16,Tarifas!$K134,Datos!$B$4,Datos!$B$1,Datos!$B$2,Datos!$B$5,Tarifas!$M134,Tarifas!$N134,Tarifas!$O134,Tarifas!$P134,Tarifas!$Q134,Datos!$B$3,Datos!O$5)</f>
        <v>#NAME?</v>
      </c>
      <c r="Q132" s="88" t="str">
        <f>IF(Tarifas!R134="Sí","Sí","")</f>
        <v>Sí</v>
      </c>
    </row>
    <row r="133" spans="1:17">
      <c r="A133" s="154" t="str">
        <f>IF(Tarifas!A135="","",Tarifas!A135)</f>
        <v>Proxima Energia</v>
      </c>
      <c r="B133" s="154" t="str">
        <f>IF(Tarifas!B135="","",Tarifas!B135)</f>
        <v>Indexada + Batería Noviembre 2023</v>
      </c>
      <c r="C133" s="197" t="e">
        <f t="shared" ca="1" si="2"/>
        <v>#NAME?</v>
      </c>
      <c r="D133" s="198" t="s">
        <v>639</v>
      </c>
      <c r="E133" s="144" t="e">
        <f ca="1">FACTURA(ROW(), COLUMN(),Datos!D$9,Datos!D$10,Tarifas!$C135,Datos!D$11,Tarifas!$D135,Datos!D$12,Tarifas!$E135,Datos!D$13,Tarifas!$F135,Datos!D$14,Tarifas!$G135,Tarifas!$L135,Datos!D$17,Datos!D$18,Datos!D$20,Datos!D$21,Datos!D$23,Datos!D$24,Datos!D$26,Datos!D$29,Datos!D$32,Tarifas!$H135,Tarifas!$I135,Tarifas!$J135,Datos!D$16,Tarifas!$K135,Datos!$B$4,Datos!$B$1,Datos!$B$2,Datos!$B$5,Tarifas!$M135,Tarifas!$N135,Tarifas!$O135,Tarifas!$P135,Tarifas!$Q135,Datos!$B$3,Datos!D$5)</f>
        <v>#NAME?</v>
      </c>
      <c r="F133" s="144" t="e">
        <f ca="1">FACTURA(ROW(), COLUMN(),Datos!E$9,Datos!E$10,Tarifas!$C135,Datos!E$11,Tarifas!$D135,Datos!E$12,Tarifas!$E135,Datos!E$13,Tarifas!$F135,Datos!E$14,Tarifas!$G135,Tarifas!$L135,Datos!E$17,Datos!E$18,Datos!E$20,Datos!E$21,Datos!E$23,Datos!E$24,Datos!E$26,Datos!E$29,Datos!E$32,Tarifas!$H135,Tarifas!$I135,Tarifas!$J135,Datos!E$16,Tarifas!$K135,Datos!$B$4,Datos!$B$1,Datos!$B$2,Datos!$B$5,Tarifas!$M135,Tarifas!$N135,Tarifas!$O135,Tarifas!$P135,Tarifas!$Q135,Datos!$B$3,Datos!E$5)</f>
        <v>#NAME?</v>
      </c>
      <c r="G133" s="144" t="e">
        <f ca="1">FACTURA(ROW(), COLUMN(),Datos!F$9,Datos!F$10,Tarifas!$C135,Datos!F$11,Tarifas!$D135,Datos!F$12,Tarifas!$E135,Datos!F$13,Tarifas!$F135,Datos!F$14,Tarifas!$G135,Tarifas!$L135,Datos!F$17,Datos!F$18,Datos!F$20,Datos!F$21,Datos!F$23,Datos!F$24,Datos!F$26,Datos!F$29,Datos!F$32,Tarifas!$H135,Tarifas!$I135,Tarifas!$J135,Datos!F$16,Tarifas!$K135,Datos!$B$4,Datos!$B$1,Datos!$B$2,Datos!$B$5,Tarifas!$M135,Tarifas!$N135,Tarifas!$O135,Tarifas!$P135,Tarifas!$Q135,Datos!$B$3,Datos!F$5)</f>
        <v>#NAME?</v>
      </c>
      <c r="H133" s="144" t="e">
        <f ca="1">FACTURA(ROW(), COLUMN(),Datos!G$9,Datos!G$10,Tarifas!$C135,Datos!G$11,Tarifas!$D135,Datos!G$12,Tarifas!$E135,Datos!G$13,Tarifas!$F135,Datos!G$14,Tarifas!$G135,Tarifas!$L135,Datos!G$17,Datos!G$18,Datos!G$20,Datos!G$21,Datos!G$23,Datos!G$24,Datos!G$26,Datos!G$29,Datos!G$32,Tarifas!$H135,Tarifas!$I135,Tarifas!$J135,Datos!G$16,Tarifas!$K135,Datos!$B$4,Datos!$B$1,Datos!$B$2,Datos!$B$5,Tarifas!$M135,Tarifas!$N135,Tarifas!$O135,Tarifas!$P135,Tarifas!$Q135,Datos!$B$3,Datos!G$5)</f>
        <v>#NAME?</v>
      </c>
      <c r="I133" s="144" t="e">
        <f ca="1">FACTURA(ROW(), COLUMN(),Datos!H$9,Datos!H$10,Tarifas!$C135,Datos!H$11,Tarifas!$D135,Datos!H$12,Tarifas!$E135,Datos!H$13,Tarifas!$F135,Datos!H$14,Tarifas!$G135,Tarifas!$L135,Datos!H$17,Datos!H$18,Datos!H$20,Datos!H$21,Datos!H$23,Datos!H$24,Datos!H$26,Datos!H$29,Datos!H$32,Tarifas!$H135,Tarifas!$I135,Tarifas!$J135,Datos!H$16,Tarifas!$K135,Datos!$B$4,Datos!$B$1,Datos!$B$2,Datos!$B$5,Tarifas!$M135,Tarifas!$N135,Tarifas!$O135,Tarifas!$P135,Tarifas!$Q135,Datos!$B$3,Datos!H$5)</f>
        <v>#NAME?</v>
      </c>
      <c r="J133" s="144" t="e">
        <f ca="1">FACTURA(ROW(), COLUMN(),Datos!I$9,Datos!I$10,Tarifas!$C135,Datos!I$11,Tarifas!$D135,Datos!I$12,Tarifas!$E135,Datos!I$13,Tarifas!$F135,Datos!I$14,Tarifas!$G135,Tarifas!$L135,Datos!I$17,Datos!I$18,Datos!I$20,Datos!I$21,Datos!I$23,Datos!I$24,Datos!I$26,Datos!I$29,Datos!I$32,Tarifas!$H135,Tarifas!$I135,Tarifas!$J135,Datos!I$16,Tarifas!$K135,Datos!$B$4,Datos!$B$1,Datos!$B$2,Datos!$B$5,Tarifas!$M135,Tarifas!$N135,Tarifas!$O135,Tarifas!$P135,Tarifas!$Q135,Datos!$B$3,Datos!I$5)</f>
        <v>#NAME?</v>
      </c>
      <c r="K133" s="144" t="e">
        <f ca="1">FACTURA(ROW(), COLUMN(),Datos!J$9,Datos!J$10,Tarifas!$C135,Datos!J$11,Tarifas!$D135,Datos!J$12,Tarifas!$E135,Datos!J$13,Tarifas!$F135,Datos!J$14,Tarifas!$G135,Tarifas!$L135,Datos!J$17,Datos!J$18,Datos!J$20,Datos!J$21,Datos!J$23,Datos!J$24,Datos!J$26,Datos!J$29,Datos!J$32,Tarifas!$H135,Tarifas!$I135,Tarifas!$J135,Datos!J$16,Tarifas!$K135,Datos!$B$4,Datos!$B$1,Datos!$B$2,Datos!$B$5,Tarifas!$M135,Tarifas!$N135,Tarifas!$O135,Tarifas!$P135,Tarifas!$Q135,Datos!$B$3,Datos!J$5)</f>
        <v>#NAME?</v>
      </c>
      <c r="L133" s="144" t="e">
        <f ca="1">FACTURA(ROW(), COLUMN(),Datos!K$9,Datos!K$10,Tarifas!$C135,Datos!K$11,Tarifas!$D135,Datos!K$12,Tarifas!$E135,Datos!K$13,Tarifas!$F135,Datos!K$14,Tarifas!$G135,Tarifas!$L135,Datos!K$17,Datos!K$18,Datos!K$20,Datos!K$21,Datos!K$23,Datos!K$24,Datos!K$26,Datos!K$29,Datos!K$32,Tarifas!$H135,Tarifas!$I135,Tarifas!$J135,Datos!K$16,Tarifas!$K135,Datos!$B$4,Datos!$B$1,Datos!$B$2,Datos!$B$5,Tarifas!$M135,Tarifas!$N135,Tarifas!$O135,Tarifas!$P135,Tarifas!$Q135,Datos!$B$3,Datos!K$5)</f>
        <v>#NAME?</v>
      </c>
      <c r="M133" s="144" t="e">
        <f ca="1">FACTURA(ROW(), COLUMN(),Datos!L$9,Datos!L$10,Tarifas!$C135,Datos!L$11,Tarifas!$D135,Datos!L$12,Tarifas!$E135,Datos!L$13,Tarifas!$F135,Datos!L$14,Tarifas!$G135,Tarifas!$L135,Datos!L$17,Datos!L$18,Datos!L$20,Datos!L$21,Datos!L$23,Datos!L$24,Datos!L$26,Datos!L$29,Datos!L$32,Tarifas!$H135,Tarifas!$I135,Tarifas!$J135,Datos!L$16,Tarifas!$K135,Datos!$B$4,Datos!$B$1,Datos!$B$2,Datos!$B$5,Tarifas!$M135,Tarifas!$N135,Tarifas!$O135,Tarifas!$P135,Tarifas!$Q135,Datos!$B$3,Datos!L$5)</f>
        <v>#NAME?</v>
      </c>
      <c r="N133" s="144" t="e">
        <f ca="1">FACTURA(ROW(), COLUMN(),Datos!M$9,Datos!M$10,Tarifas!$C135,Datos!M$11,Tarifas!$D135,Datos!M$12,Tarifas!$E135,Datos!M$13,Tarifas!$F135,Datos!M$14,Tarifas!$G135,Tarifas!$L135,Datos!M$17,Datos!M$18,Datos!M$20,Datos!M$21,Datos!M$23,Datos!M$24,Datos!M$26,Datos!M$29,Datos!M$32,Tarifas!$H135,Tarifas!$I135,Tarifas!$J135,Datos!M$16,Tarifas!$K135,Datos!$B$4,Datos!$B$1,Datos!$B$2,Datos!$B$5,Tarifas!$M135,Tarifas!$N135,Tarifas!$O135,Tarifas!$P135,Tarifas!$Q135,Datos!$B$3,Datos!M$5)</f>
        <v>#NAME?</v>
      </c>
      <c r="O133" s="144" t="e">
        <f ca="1">FACTURA(ROW(), COLUMN(),Datos!N$9,Datos!N$10,Tarifas!$C135,Datos!N$11,Tarifas!$D135,Datos!N$12,Tarifas!$E135,Datos!N$13,Tarifas!$F135,Datos!N$14,Tarifas!$G135,Tarifas!$L135,Datos!N$17,Datos!N$18,Datos!N$20,Datos!N$21,Datos!N$23,Datos!N$24,Datos!N$26,Datos!N$29,Datos!N$32,Tarifas!$H135,Tarifas!$I135,Tarifas!$J135,Datos!N$16,Tarifas!$K135,Datos!$B$4,Datos!$B$1,Datos!$B$2,Datos!$B$5,Tarifas!$M135,Tarifas!$N135,Tarifas!$O135,Tarifas!$P135,Tarifas!$Q135,Datos!$B$3,Datos!N$5)</f>
        <v>#NAME?</v>
      </c>
      <c r="P133" s="144" t="e">
        <f ca="1">FACTURA(ROW(), COLUMN(),Datos!O$9,Datos!O$10,Tarifas!$C135,Datos!O$11,Tarifas!$D135,Datos!O$12,Tarifas!$E135,Datos!O$13,Tarifas!$F135,Datos!O$14,Tarifas!$G135,Tarifas!$L135,Datos!O$17,Datos!O$18,Datos!O$20,Datos!O$21,Datos!O$23,Datos!O$24,Datos!O$26,Datos!O$29,Datos!O$32,Tarifas!$H135,Tarifas!$I135,Tarifas!$J135,Datos!O$16,Tarifas!$K135,Datos!$B$4,Datos!$B$1,Datos!$B$2,Datos!$B$5,Tarifas!$M135,Tarifas!$N135,Tarifas!$O135,Tarifas!$P135,Tarifas!$Q135,Datos!$B$3,Datos!O$5)</f>
        <v>#NAME?</v>
      </c>
      <c r="Q133" s="88" t="str">
        <f>IF(Tarifas!R135="Sí","Sí","")</f>
        <v>Sí</v>
      </c>
    </row>
    <row r="134" spans="1:17">
      <c r="A134" s="154" t="str">
        <f>IF(Tarifas!A136="","",Tarifas!A136)</f>
        <v/>
      </c>
      <c r="B134" s="154" t="str">
        <f>IF(Tarifas!B136="","",Tarifas!B136)</f>
        <v/>
      </c>
      <c r="C134" s="197" t="e">
        <f t="shared" ca="1" si="2"/>
        <v>#NAME?</v>
      </c>
      <c r="D134" s="198" t="s">
        <v>639</v>
      </c>
      <c r="E134" s="144" t="e">
        <f ca="1">FACTURA(ROW(), COLUMN(),Datos!D$9,Datos!D$10,Tarifas!$C136,Datos!D$11,Tarifas!$D136,Datos!D$12,Tarifas!$E136,Datos!D$13,Tarifas!$F136,Datos!D$14,Tarifas!$G136,Tarifas!$L136,Datos!D$17,Datos!D$18,Datos!D$20,Datos!D$21,Datos!D$23,Datos!D$24,Datos!D$26,Datos!D$29,Datos!D$32,Tarifas!$H136,Tarifas!$I136,Tarifas!$J136,Datos!D$16,Tarifas!$K136,Datos!$B$4,Datos!$B$1,Datos!$B$2,Datos!$B$5,Tarifas!$M136,Tarifas!$N136,Tarifas!$O136,Tarifas!$P136,Tarifas!$Q136,Datos!$B$3,Datos!D$5)</f>
        <v>#NAME?</v>
      </c>
      <c r="F134" s="144" t="e">
        <f ca="1">FACTURA(ROW(), COLUMN(),Datos!E$9,Datos!E$10,Tarifas!$C136,Datos!E$11,Tarifas!$D136,Datos!E$12,Tarifas!$E136,Datos!E$13,Tarifas!$F136,Datos!E$14,Tarifas!$G136,Tarifas!$L136,Datos!E$17,Datos!E$18,Datos!E$20,Datos!E$21,Datos!E$23,Datos!E$24,Datos!E$26,Datos!E$29,Datos!E$32,Tarifas!$H136,Tarifas!$I136,Tarifas!$J136,Datos!E$16,Tarifas!$K136,Datos!$B$4,Datos!$B$1,Datos!$B$2,Datos!$B$5,Tarifas!$M136,Tarifas!$N136,Tarifas!$O136,Tarifas!$P136,Tarifas!$Q136,Datos!$B$3,Datos!E$5)</f>
        <v>#NAME?</v>
      </c>
      <c r="G134" s="144" t="e">
        <f ca="1">FACTURA(ROW(), COLUMN(),Datos!F$9,Datos!F$10,Tarifas!$C136,Datos!F$11,Tarifas!$D136,Datos!F$12,Tarifas!$E136,Datos!F$13,Tarifas!$F136,Datos!F$14,Tarifas!$G136,Tarifas!$L136,Datos!F$17,Datos!F$18,Datos!F$20,Datos!F$21,Datos!F$23,Datos!F$24,Datos!F$26,Datos!F$29,Datos!F$32,Tarifas!$H136,Tarifas!$I136,Tarifas!$J136,Datos!F$16,Tarifas!$K136,Datos!$B$4,Datos!$B$1,Datos!$B$2,Datos!$B$5,Tarifas!$M136,Tarifas!$N136,Tarifas!$O136,Tarifas!$P136,Tarifas!$Q136,Datos!$B$3,Datos!F$5)</f>
        <v>#NAME?</v>
      </c>
      <c r="H134" s="144" t="e">
        <f ca="1">FACTURA(ROW(), COLUMN(),Datos!G$9,Datos!G$10,Tarifas!$C136,Datos!G$11,Tarifas!$D136,Datos!G$12,Tarifas!$E136,Datos!G$13,Tarifas!$F136,Datos!G$14,Tarifas!$G136,Tarifas!$L136,Datos!G$17,Datos!G$18,Datos!G$20,Datos!G$21,Datos!G$23,Datos!G$24,Datos!G$26,Datos!G$29,Datos!G$32,Tarifas!$H136,Tarifas!$I136,Tarifas!$J136,Datos!G$16,Tarifas!$K136,Datos!$B$4,Datos!$B$1,Datos!$B$2,Datos!$B$5,Tarifas!$M136,Tarifas!$N136,Tarifas!$O136,Tarifas!$P136,Tarifas!$Q136,Datos!$B$3,Datos!G$5)</f>
        <v>#NAME?</v>
      </c>
      <c r="I134" s="144" t="e">
        <f ca="1">FACTURA(ROW(), COLUMN(),Datos!H$9,Datos!H$10,Tarifas!$C136,Datos!H$11,Tarifas!$D136,Datos!H$12,Tarifas!$E136,Datos!H$13,Tarifas!$F136,Datos!H$14,Tarifas!$G136,Tarifas!$L136,Datos!H$17,Datos!H$18,Datos!H$20,Datos!H$21,Datos!H$23,Datos!H$24,Datos!H$26,Datos!H$29,Datos!H$32,Tarifas!$H136,Tarifas!$I136,Tarifas!$J136,Datos!H$16,Tarifas!$K136,Datos!$B$4,Datos!$B$1,Datos!$B$2,Datos!$B$5,Tarifas!$M136,Tarifas!$N136,Tarifas!$O136,Tarifas!$P136,Tarifas!$Q136,Datos!$B$3,Datos!H$5)</f>
        <v>#NAME?</v>
      </c>
      <c r="J134" s="144" t="e">
        <f ca="1">FACTURA(ROW(), COLUMN(),Datos!I$9,Datos!I$10,Tarifas!$C136,Datos!I$11,Tarifas!$D136,Datos!I$12,Tarifas!$E136,Datos!I$13,Tarifas!$F136,Datos!I$14,Tarifas!$G136,Tarifas!$L136,Datos!I$17,Datos!I$18,Datos!I$20,Datos!I$21,Datos!I$23,Datos!I$24,Datos!I$26,Datos!I$29,Datos!I$32,Tarifas!$H136,Tarifas!$I136,Tarifas!$J136,Datos!I$16,Tarifas!$K136,Datos!$B$4,Datos!$B$1,Datos!$B$2,Datos!$B$5,Tarifas!$M136,Tarifas!$N136,Tarifas!$O136,Tarifas!$P136,Tarifas!$Q136,Datos!$B$3,Datos!I$5)</f>
        <v>#NAME?</v>
      </c>
      <c r="K134" s="144" t="e">
        <f ca="1">FACTURA(ROW(), COLUMN(),Datos!J$9,Datos!J$10,Tarifas!$C136,Datos!J$11,Tarifas!$D136,Datos!J$12,Tarifas!$E136,Datos!J$13,Tarifas!$F136,Datos!J$14,Tarifas!$G136,Tarifas!$L136,Datos!J$17,Datos!J$18,Datos!J$20,Datos!J$21,Datos!J$23,Datos!J$24,Datos!J$26,Datos!J$29,Datos!J$32,Tarifas!$H136,Tarifas!$I136,Tarifas!$J136,Datos!J$16,Tarifas!$K136,Datos!$B$4,Datos!$B$1,Datos!$B$2,Datos!$B$5,Tarifas!$M136,Tarifas!$N136,Tarifas!$O136,Tarifas!$P136,Tarifas!$Q136,Datos!$B$3,Datos!J$5)</f>
        <v>#NAME?</v>
      </c>
      <c r="L134" s="144" t="e">
        <f ca="1">FACTURA(ROW(), COLUMN(),Datos!K$9,Datos!K$10,Tarifas!$C136,Datos!K$11,Tarifas!$D136,Datos!K$12,Tarifas!$E136,Datos!K$13,Tarifas!$F136,Datos!K$14,Tarifas!$G136,Tarifas!$L136,Datos!K$17,Datos!K$18,Datos!K$20,Datos!K$21,Datos!K$23,Datos!K$24,Datos!K$26,Datos!K$29,Datos!K$32,Tarifas!$H136,Tarifas!$I136,Tarifas!$J136,Datos!K$16,Tarifas!$K136,Datos!$B$4,Datos!$B$1,Datos!$B$2,Datos!$B$5,Tarifas!$M136,Tarifas!$N136,Tarifas!$O136,Tarifas!$P136,Tarifas!$Q136,Datos!$B$3,Datos!K$5)</f>
        <v>#NAME?</v>
      </c>
      <c r="M134" s="144" t="e">
        <f ca="1">FACTURA(ROW(), COLUMN(),Datos!L$9,Datos!L$10,Tarifas!$C136,Datos!L$11,Tarifas!$D136,Datos!L$12,Tarifas!$E136,Datos!L$13,Tarifas!$F136,Datos!L$14,Tarifas!$G136,Tarifas!$L136,Datos!L$17,Datos!L$18,Datos!L$20,Datos!L$21,Datos!L$23,Datos!L$24,Datos!L$26,Datos!L$29,Datos!L$32,Tarifas!$H136,Tarifas!$I136,Tarifas!$J136,Datos!L$16,Tarifas!$K136,Datos!$B$4,Datos!$B$1,Datos!$B$2,Datos!$B$5,Tarifas!$M136,Tarifas!$N136,Tarifas!$O136,Tarifas!$P136,Tarifas!$Q136,Datos!$B$3,Datos!L$5)</f>
        <v>#NAME?</v>
      </c>
      <c r="N134" s="144" t="e">
        <f ca="1">FACTURA(ROW(), COLUMN(),Datos!M$9,Datos!M$10,Tarifas!$C136,Datos!M$11,Tarifas!$D136,Datos!M$12,Tarifas!$E136,Datos!M$13,Tarifas!$F136,Datos!M$14,Tarifas!$G136,Tarifas!$L136,Datos!M$17,Datos!M$18,Datos!M$20,Datos!M$21,Datos!M$23,Datos!M$24,Datos!M$26,Datos!M$29,Datos!M$32,Tarifas!$H136,Tarifas!$I136,Tarifas!$J136,Datos!M$16,Tarifas!$K136,Datos!$B$4,Datos!$B$1,Datos!$B$2,Datos!$B$5,Tarifas!$M136,Tarifas!$N136,Tarifas!$O136,Tarifas!$P136,Tarifas!$Q136,Datos!$B$3,Datos!M$5)</f>
        <v>#NAME?</v>
      </c>
      <c r="O134" s="144" t="e">
        <f ca="1">FACTURA(ROW(), COLUMN(),Datos!N$9,Datos!N$10,Tarifas!$C136,Datos!N$11,Tarifas!$D136,Datos!N$12,Tarifas!$E136,Datos!N$13,Tarifas!$F136,Datos!N$14,Tarifas!$G136,Tarifas!$L136,Datos!N$17,Datos!N$18,Datos!N$20,Datos!N$21,Datos!N$23,Datos!N$24,Datos!N$26,Datos!N$29,Datos!N$32,Tarifas!$H136,Tarifas!$I136,Tarifas!$J136,Datos!N$16,Tarifas!$K136,Datos!$B$4,Datos!$B$1,Datos!$B$2,Datos!$B$5,Tarifas!$M136,Tarifas!$N136,Tarifas!$O136,Tarifas!$P136,Tarifas!$Q136,Datos!$B$3,Datos!N$5)</f>
        <v>#NAME?</v>
      </c>
      <c r="P134" s="144" t="e">
        <f ca="1">FACTURA(ROW(), COLUMN(),Datos!O$9,Datos!O$10,Tarifas!$C136,Datos!O$11,Tarifas!$D136,Datos!O$12,Tarifas!$E136,Datos!O$13,Tarifas!$F136,Datos!O$14,Tarifas!$G136,Tarifas!$L136,Datos!O$17,Datos!O$18,Datos!O$20,Datos!O$21,Datos!O$23,Datos!O$24,Datos!O$26,Datos!O$29,Datos!O$32,Tarifas!$H136,Tarifas!$I136,Tarifas!$J136,Datos!O$16,Tarifas!$K136,Datos!$B$4,Datos!$B$1,Datos!$B$2,Datos!$B$5,Tarifas!$M136,Tarifas!$N136,Tarifas!$O136,Tarifas!$P136,Tarifas!$Q136,Datos!$B$3,Datos!O$5)</f>
        <v>#NAME?</v>
      </c>
      <c r="Q134" s="88" t="str">
        <f>IF(Tarifas!R136="Sí","Sí","")</f>
        <v/>
      </c>
    </row>
    <row r="135" spans="1:17">
      <c r="A135" s="154" t="str">
        <f>IF(Tarifas!A137="","",Tarifas!A137)</f>
        <v>PVPC sin Autoconsumo</v>
      </c>
      <c r="B135" s="154" t="str">
        <f>IF(Tarifas!B137="","",Tarifas!B137)</f>
        <v>Media de 2023</v>
      </c>
      <c r="C135" s="197" t="e">
        <f t="shared" ca="1" si="2"/>
        <v>#NAME?</v>
      </c>
      <c r="D135" s="198" t="s">
        <v>639</v>
      </c>
      <c r="E135" s="144" t="e">
        <f ca="1">FACTURA(ROW(), COLUMN(),Datos!D$9,Datos!D$10,Tarifas!$C137,Datos!D$11,Tarifas!$D137,Datos!D$12,Tarifas!$E137,Datos!D$13,Tarifas!$F137,Datos!D$14,Tarifas!$G137,Tarifas!$L137,Datos!D$17,Datos!D$18,Datos!D$20,Datos!D$21,Datos!D$23,Datos!D$24,Datos!D$26,Datos!D$29,Datos!D$32,Tarifas!$H137,Tarifas!$I137,Tarifas!$J137,Datos!D$16,Tarifas!$K137,Datos!$B$4,Datos!$B$1,Datos!$B$2,Datos!$B$5,Tarifas!$M137,Tarifas!$N137,Tarifas!$O137,Tarifas!$P137,Tarifas!$Q137,Datos!$B$3,Datos!D$5)</f>
        <v>#NAME?</v>
      </c>
      <c r="F135" s="144" t="e">
        <f ca="1">FACTURA(ROW(), COLUMN(),Datos!E$9,Datos!E$10,Tarifas!$C137,Datos!E$11,Tarifas!$D137,Datos!E$12,Tarifas!$E137,Datos!E$13,Tarifas!$F137,Datos!E$14,Tarifas!$G137,Tarifas!$L137,Datos!E$17,Datos!E$18,Datos!E$20,Datos!E$21,Datos!E$23,Datos!E$24,Datos!E$26,Datos!E$29,Datos!E$32,Tarifas!$H137,Tarifas!$I137,Tarifas!$J137,Datos!E$16,Tarifas!$K137,Datos!$B$4,Datos!$B$1,Datos!$B$2,Datos!$B$5,Tarifas!$M137,Tarifas!$N137,Tarifas!$O137,Tarifas!$P137,Tarifas!$Q137,Datos!$B$3,Datos!E$5)</f>
        <v>#NAME?</v>
      </c>
      <c r="G135" s="144" t="e">
        <f ca="1">FACTURA(ROW(), COLUMN(),Datos!F$9,Datos!F$10,Tarifas!$C137,Datos!F$11,Tarifas!$D137,Datos!F$12,Tarifas!$E137,Datos!F$13,Tarifas!$F137,Datos!F$14,Tarifas!$G137,Tarifas!$L137,Datos!F$17,Datos!F$18,Datos!F$20,Datos!F$21,Datos!F$23,Datos!F$24,Datos!F$26,Datos!F$29,Datos!F$32,Tarifas!$H137,Tarifas!$I137,Tarifas!$J137,Datos!F$16,Tarifas!$K137,Datos!$B$4,Datos!$B$1,Datos!$B$2,Datos!$B$5,Tarifas!$M137,Tarifas!$N137,Tarifas!$O137,Tarifas!$P137,Tarifas!$Q137,Datos!$B$3,Datos!F$5)</f>
        <v>#NAME?</v>
      </c>
      <c r="H135" s="144" t="e">
        <f ca="1">FACTURA(ROW(), COLUMN(),Datos!G$9,Datos!G$10,Tarifas!$C137,Datos!G$11,Tarifas!$D137,Datos!G$12,Tarifas!$E137,Datos!G$13,Tarifas!$F137,Datos!G$14,Tarifas!$G137,Tarifas!$L137,Datos!G$17,Datos!G$18,Datos!G$20,Datos!G$21,Datos!G$23,Datos!G$24,Datos!G$26,Datos!G$29,Datos!G$32,Tarifas!$H137,Tarifas!$I137,Tarifas!$J137,Datos!G$16,Tarifas!$K137,Datos!$B$4,Datos!$B$1,Datos!$B$2,Datos!$B$5,Tarifas!$M137,Tarifas!$N137,Tarifas!$O137,Tarifas!$P137,Tarifas!$Q137,Datos!$B$3,Datos!G$5)</f>
        <v>#NAME?</v>
      </c>
      <c r="I135" s="144" t="e">
        <f ca="1">FACTURA(ROW(), COLUMN(),Datos!H$9,Datos!H$10,Tarifas!$C137,Datos!H$11,Tarifas!$D137,Datos!H$12,Tarifas!$E137,Datos!H$13,Tarifas!$F137,Datos!H$14,Tarifas!$G137,Tarifas!$L137,Datos!H$17,Datos!H$18,Datos!H$20,Datos!H$21,Datos!H$23,Datos!H$24,Datos!H$26,Datos!H$29,Datos!H$32,Tarifas!$H137,Tarifas!$I137,Tarifas!$J137,Datos!H$16,Tarifas!$K137,Datos!$B$4,Datos!$B$1,Datos!$B$2,Datos!$B$5,Tarifas!$M137,Tarifas!$N137,Tarifas!$O137,Tarifas!$P137,Tarifas!$Q137,Datos!$B$3,Datos!H$5)</f>
        <v>#NAME?</v>
      </c>
      <c r="J135" s="144" t="e">
        <f ca="1">FACTURA(ROW(), COLUMN(),Datos!I$9,Datos!I$10,Tarifas!$C137,Datos!I$11,Tarifas!$D137,Datos!I$12,Tarifas!$E137,Datos!I$13,Tarifas!$F137,Datos!I$14,Tarifas!$G137,Tarifas!$L137,Datos!I$17,Datos!I$18,Datos!I$20,Datos!I$21,Datos!I$23,Datos!I$24,Datos!I$26,Datos!I$29,Datos!I$32,Tarifas!$H137,Tarifas!$I137,Tarifas!$J137,Datos!I$16,Tarifas!$K137,Datos!$B$4,Datos!$B$1,Datos!$B$2,Datos!$B$5,Tarifas!$M137,Tarifas!$N137,Tarifas!$O137,Tarifas!$P137,Tarifas!$Q137,Datos!$B$3,Datos!I$5)</f>
        <v>#NAME?</v>
      </c>
      <c r="K135" s="144" t="e">
        <f ca="1">FACTURA(ROW(), COLUMN(),Datos!J$9,Datos!J$10,Tarifas!$C137,Datos!J$11,Tarifas!$D137,Datos!J$12,Tarifas!$E137,Datos!J$13,Tarifas!$F137,Datos!J$14,Tarifas!$G137,Tarifas!$L137,Datos!J$17,Datos!J$18,Datos!J$20,Datos!J$21,Datos!J$23,Datos!J$24,Datos!J$26,Datos!J$29,Datos!J$32,Tarifas!$H137,Tarifas!$I137,Tarifas!$J137,Datos!J$16,Tarifas!$K137,Datos!$B$4,Datos!$B$1,Datos!$B$2,Datos!$B$5,Tarifas!$M137,Tarifas!$N137,Tarifas!$O137,Tarifas!$P137,Tarifas!$Q137,Datos!$B$3,Datos!J$5)</f>
        <v>#NAME?</v>
      </c>
      <c r="L135" s="144" t="e">
        <f ca="1">FACTURA(ROW(), COLUMN(),Datos!K$9,Datos!K$10,Tarifas!$C137,Datos!K$11,Tarifas!$D137,Datos!K$12,Tarifas!$E137,Datos!K$13,Tarifas!$F137,Datos!K$14,Tarifas!$G137,Tarifas!$L137,Datos!K$17,Datos!K$18,Datos!K$20,Datos!K$21,Datos!K$23,Datos!K$24,Datos!K$26,Datos!K$29,Datos!K$32,Tarifas!$H137,Tarifas!$I137,Tarifas!$J137,Datos!K$16,Tarifas!$K137,Datos!$B$4,Datos!$B$1,Datos!$B$2,Datos!$B$5,Tarifas!$M137,Tarifas!$N137,Tarifas!$O137,Tarifas!$P137,Tarifas!$Q137,Datos!$B$3,Datos!K$5)</f>
        <v>#NAME?</v>
      </c>
      <c r="M135" s="144" t="e">
        <f ca="1">FACTURA(ROW(), COLUMN(),Datos!L$9,Datos!L$10,Tarifas!$C137,Datos!L$11,Tarifas!$D137,Datos!L$12,Tarifas!$E137,Datos!L$13,Tarifas!$F137,Datos!L$14,Tarifas!$G137,Tarifas!$L137,Datos!L$17,Datos!L$18,Datos!L$20,Datos!L$21,Datos!L$23,Datos!L$24,Datos!L$26,Datos!L$29,Datos!L$32,Tarifas!$H137,Tarifas!$I137,Tarifas!$J137,Datos!L$16,Tarifas!$K137,Datos!$B$4,Datos!$B$1,Datos!$B$2,Datos!$B$5,Tarifas!$M137,Tarifas!$N137,Tarifas!$O137,Tarifas!$P137,Tarifas!$Q137,Datos!$B$3,Datos!L$5)</f>
        <v>#NAME?</v>
      </c>
      <c r="N135" s="144" t="e">
        <f ca="1">FACTURA(ROW(), COLUMN(),Datos!M$9,Datos!M$10,Tarifas!$C137,Datos!M$11,Tarifas!$D137,Datos!M$12,Tarifas!$E137,Datos!M$13,Tarifas!$F137,Datos!M$14,Tarifas!$G137,Tarifas!$L137,Datos!M$17,Datos!M$18,Datos!M$20,Datos!M$21,Datos!M$23,Datos!M$24,Datos!M$26,Datos!M$29,Datos!M$32,Tarifas!$H137,Tarifas!$I137,Tarifas!$J137,Datos!M$16,Tarifas!$K137,Datos!$B$4,Datos!$B$1,Datos!$B$2,Datos!$B$5,Tarifas!$M137,Tarifas!$N137,Tarifas!$O137,Tarifas!$P137,Tarifas!$Q137,Datos!$B$3,Datos!M$5)</f>
        <v>#NAME?</v>
      </c>
      <c r="O135" s="144" t="e">
        <f ca="1">FACTURA(ROW(), COLUMN(),Datos!N$9,Datos!N$10,Tarifas!$C137,Datos!N$11,Tarifas!$D137,Datos!N$12,Tarifas!$E137,Datos!N$13,Tarifas!$F137,Datos!N$14,Tarifas!$G137,Tarifas!$L137,Datos!N$17,Datos!N$18,Datos!N$20,Datos!N$21,Datos!N$23,Datos!N$24,Datos!N$26,Datos!N$29,Datos!N$32,Tarifas!$H137,Tarifas!$I137,Tarifas!$J137,Datos!N$16,Tarifas!$K137,Datos!$B$4,Datos!$B$1,Datos!$B$2,Datos!$B$5,Tarifas!$M137,Tarifas!$N137,Tarifas!$O137,Tarifas!$P137,Tarifas!$Q137,Datos!$B$3,Datos!N$5)</f>
        <v>#NAME?</v>
      </c>
      <c r="P135" s="144" t="e">
        <f ca="1">FACTURA(ROW(), COLUMN(),Datos!O$9,Datos!O$10,Tarifas!$C137,Datos!O$11,Tarifas!$D137,Datos!O$12,Tarifas!$E137,Datos!O$13,Tarifas!$F137,Datos!O$14,Tarifas!$G137,Tarifas!$L137,Datos!O$17,Datos!O$18,Datos!O$20,Datos!O$21,Datos!O$23,Datos!O$24,Datos!O$26,Datos!O$29,Datos!O$32,Tarifas!$H137,Tarifas!$I137,Tarifas!$J137,Datos!O$16,Tarifas!$K137,Datos!$B$4,Datos!$B$1,Datos!$B$2,Datos!$B$5,Tarifas!$M137,Tarifas!$N137,Tarifas!$O137,Tarifas!$P137,Tarifas!$Q137,Datos!$B$3,Datos!O$5)</f>
        <v>#NAME?</v>
      </c>
      <c r="Q135" s="88" t="str">
        <f>IF(Tarifas!R137="Sí","Sí","")</f>
        <v>Sí</v>
      </c>
    </row>
    <row r="136" spans="1:17">
      <c r="A136" s="154" t="str">
        <f>IF(Tarifas!A138="","",Tarifas!A138)</f>
        <v>Bonpreu sin Autoconsumo</v>
      </c>
      <c r="B136" s="154" t="str">
        <f>IF(Tarifas!B138="","",Tarifas!B138)</f>
        <v>Media de 2023</v>
      </c>
      <c r="C136" s="197" t="e">
        <f t="shared" ca="1" si="2"/>
        <v>#NAME?</v>
      </c>
      <c r="D136" s="198" t="s">
        <v>639</v>
      </c>
      <c r="E136" s="144" t="e">
        <f ca="1">FACTURA(ROW(), COLUMN(),Datos!D$9,Datos!D$10,Tarifas!$C138,Datos!D$11,Tarifas!$D138,Datos!D$12,Tarifas!$E138,Datos!D$13,Tarifas!$F138,Datos!D$14,Tarifas!$G138,Tarifas!$L138,Datos!D$17,Datos!D$18,Datos!D$20,Datos!D$21,Datos!D$23,Datos!D$24,Datos!D$26,Datos!D$29,Datos!D$32,Tarifas!$H138,Tarifas!$I138,Tarifas!$J138,Datos!D$16,Tarifas!$K138,Datos!$B$4,Datos!$B$1,Datos!$B$2,Datos!$B$5,Tarifas!$M138,Tarifas!$N138,Tarifas!$O138,Tarifas!$P138,Tarifas!$Q138,Datos!$B$3,Datos!D$5)</f>
        <v>#NAME?</v>
      </c>
      <c r="F136" s="144" t="e">
        <f ca="1">FACTURA(ROW(), COLUMN(),Datos!E$9,Datos!E$10,Tarifas!$C138,Datos!E$11,Tarifas!$D138,Datos!E$12,Tarifas!$E138,Datos!E$13,Tarifas!$F138,Datos!E$14,Tarifas!$G138,Tarifas!$L138,Datos!E$17,Datos!E$18,Datos!E$20,Datos!E$21,Datos!E$23,Datos!E$24,Datos!E$26,Datos!E$29,Datos!E$32,Tarifas!$H138,Tarifas!$I138,Tarifas!$J138,Datos!E$16,Tarifas!$K138,Datos!$B$4,Datos!$B$1,Datos!$B$2,Datos!$B$5,Tarifas!$M138,Tarifas!$N138,Tarifas!$O138,Tarifas!$P138,Tarifas!$Q138,Datos!$B$3,Datos!E$5)</f>
        <v>#NAME?</v>
      </c>
      <c r="G136" s="144" t="e">
        <f ca="1">FACTURA(ROW(), COLUMN(),Datos!F$9,Datos!F$10,Tarifas!$C138,Datos!F$11,Tarifas!$D138,Datos!F$12,Tarifas!$E138,Datos!F$13,Tarifas!$F138,Datos!F$14,Tarifas!$G138,Tarifas!$L138,Datos!F$17,Datos!F$18,Datos!F$20,Datos!F$21,Datos!F$23,Datos!F$24,Datos!F$26,Datos!F$29,Datos!F$32,Tarifas!$H138,Tarifas!$I138,Tarifas!$J138,Datos!F$16,Tarifas!$K138,Datos!$B$4,Datos!$B$1,Datos!$B$2,Datos!$B$5,Tarifas!$M138,Tarifas!$N138,Tarifas!$O138,Tarifas!$P138,Tarifas!$Q138,Datos!$B$3,Datos!F$5)</f>
        <v>#NAME?</v>
      </c>
      <c r="H136" s="144" t="e">
        <f ca="1">FACTURA(ROW(), COLUMN(),Datos!G$9,Datos!G$10,Tarifas!$C138,Datos!G$11,Tarifas!$D138,Datos!G$12,Tarifas!$E138,Datos!G$13,Tarifas!$F138,Datos!G$14,Tarifas!$G138,Tarifas!$L138,Datos!G$17,Datos!G$18,Datos!G$20,Datos!G$21,Datos!G$23,Datos!G$24,Datos!G$26,Datos!G$29,Datos!G$32,Tarifas!$H138,Tarifas!$I138,Tarifas!$J138,Datos!G$16,Tarifas!$K138,Datos!$B$4,Datos!$B$1,Datos!$B$2,Datos!$B$5,Tarifas!$M138,Tarifas!$N138,Tarifas!$O138,Tarifas!$P138,Tarifas!$Q138,Datos!$B$3,Datos!G$5)</f>
        <v>#NAME?</v>
      </c>
      <c r="I136" s="144" t="e">
        <f ca="1">FACTURA(ROW(), COLUMN(),Datos!H$9,Datos!H$10,Tarifas!$C138,Datos!H$11,Tarifas!$D138,Datos!H$12,Tarifas!$E138,Datos!H$13,Tarifas!$F138,Datos!H$14,Tarifas!$G138,Tarifas!$L138,Datos!H$17,Datos!H$18,Datos!H$20,Datos!H$21,Datos!H$23,Datos!H$24,Datos!H$26,Datos!H$29,Datos!H$32,Tarifas!$H138,Tarifas!$I138,Tarifas!$J138,Datos!H$16,Tarifas!$K138,Datos!$B$4,Datos!$B$1,Datos!$B$2,Datos!$B$5,Tarifas!$M138,Tarifas!$N138,Tarifas!$O138,Tarifas!$P138,Tarifas!$Q138,Datos!$B$3,Datos!H$5)</f>
        <v>#NAME?</v>
      </c>
      <c r="J136" s="144" t="e">
        <f ca="1">FACTURA(ROW(), COLUMN(),Datos!I$9,Datos!I$10,Tarifas!$C138,Datos!I$11,Tarifas!$D138,Datos!I$12,Tarifas!$E138,Datos!I$13,Tarifas!$F138,Datos!I$14,Tarifas!$G138,Tarifas!$L138,Datos!I$17,Datos!I$18,Datos!I$20,Datos!I$21,Datos!I$23,Datos!I$24,Datos!I$26,Datos!I$29,Datos!I$32,Tarifas!$H138,Tarifas!$I138,Tarifas!$J138,Datos!I$16,Tarifas!$K138,Datos!$B$4,Datos!$B$1,Datos!$B$2,Datos!$B$5,Tarifas!$M138,Tarifas!$N138,Tarifas!$O138,Tarifas!$P138,Tarifas!$Q138,Datos!$B$3,Datos!I$5)</f>
        <v>#NAME?</v>
      </c>
      <c r="K136" s="144" t="e">
        <f ca="1">FACTURA(ROW(), COLUMN(),Datos!J$9,Datos!J$10,Tarifas!$C138,Datos!J$11,Tarifas!$D138,Datos!J$12,Tarifas!$E138,Datos!J$13,Tarifas!$F138,Datos!J$14,Tarifas!$G138,Tarifas!$L138,Datos!J$17,Datos!J$18,Datos!J$20,Datos!J$21,Datos!J$23,Datos!J$24,Datos!J$26,Datos!J$29,Datos!J$32,Tarifas!$H138,Tarifas!$I138,Tarifas!$J138,Datos!J$16,Tarifas!$K138,Datos!$B$4,Datos!$B$1,Datos!$B$2,Datos!$B$5,Tarifas!$M138,Tarifas!$N138,Tarifas!$O138,Tarifas!$P138,Tarifas!$Q138,Datos!$B$3,Datos!J$5)</f>
        <v>#NAME?</v>
      </c>
      <c r="L136" s="144" t="e">
        <f ca="1">FACTURA(ROW(), COLUMN(),Datos!K$9,Datos!K$10,Tarifas!$C138,Datos!K$11,Tarifas!$D138,Datos!K$12,Tarifas!$E138,Datos!K$13,Tarifas!$F138,Datos!K$14,Tarifas!$G138,Tarifas!$L138,Datos!K$17,Datos!K$18,Datos!K$20,Datos!K$21,Datos!K$23,Datos!K$24,Datos!K$26,Datos!K$29,Datos!K$32,Tarifas!$H138,Tarifas!$I138,Tarifas!$J138,Datos!K$16,Tarifas!$K138,Datos!$B$4,Datos!$B$1,Datos!$B$2,Datos!$B$5,Tarifas!$M138,Tarifas!$N138,Tarifas!$O138,Tarifas!$P138,Tarifas!$Q138,Datos!$B$3,Datos!K$5)</f>
        <v>#NAME?</v>
      </c>
      <c r="M136" s="144" t="e">
        <f ca="1">FACTURA(ROW(), COLUMN(),Datos!L$9,Datos!L$10,Tarifas!$C138,Datos!L$11,Tarifas!$D138,Datos!L$12,Tarifas!$E138,Datos!L$13,Tarifas!$F138,Datos!L$14,Tarifas!$G138,Tarifas!$L138,Datos!L$17,Datos!L$18,Datos!L$20,Datos!L$21,Datos!L$23,Datos!L$24,Datos!L$26,Datos!L$29,Datos!L$32,Tarifas!$H138,Tarifas!$I138,Tarifas!$J138,Datos!L$16,Tarifas!$K138,Datos!$B$4,Datos!$B$1,Datos!$B$2,Datos!$B$5,Tarifas!$M138,Tarifas!$N138,Tarifas!$O138,Tarifas!$P138,Tarifas!$Q138,Datos!$B$3,Datos!L$5)</f>
        <v>#NAME?</v>
      </c>
      <c r="N136" s="144" t="e">
        <f ca="1">FACTURA(ROW(), COLUMN(),Datos!M$9,Datos!M$10,Tarifas!$C138,Datos!M$11,Tarifas!$D138,Datos!M$12,Tarifas!$E138,Datos!M$13,Tarifas!$F138,Datos!M$14,Tarifas!$G138,Tarifas!$L138,Datos!M$17,Datos!M$18,Datos!M$20,Datos!M$21,Datos!M$23,Datos!M$24,Datos!M$26,Datos!M$29,Datos!M$32,Tarifas!$H138,Tarifas!$I138,Tarifas!$J138,Datos!M$16,Tarifas!$K138,Datos!$B$4,Datos!$B$1,Datos!$B$2,Datos!$B$5,Tarifas!$M138,Tarifas!$N138,Tarifas!$O138,Tarifas!$P138,Tarifas!$Q138,Datos!$B$3,Datos!M$5)</f>
        <v>#NAME?</v>
      </c>
      <c r="O136" s="144" t="e">
        <f ca="1">FACTURA(ROW(), COLUMN(),Datos!N$9,Datos!N$10,Tarifas!$C138,Datos!N$11,Tarifas!$D138,Datos!N$12,Tarifas!$E138,Datos!N$13,Tarifas!$F138,Datos!N$14,Tarifas!$G138,Tarifas!$L138,Datos!N$17,Datos!N$18,Datos!N$20,Datos!N$21,Datos!N$23,Datos!N$24,Datos!N$26,Datos!N$29,Datos!N$32,Tarifas!$H138,Tarifas!$I138,Tarifas!$J138,Datos!N$16,Tarifas!$K138,Datos!$B$4,Datos!$B$1,Datos!$B$2,Datos!$B$5,Tarifas!$M138,Tarifas!$N138,Tarifas!$O138,Tarifas!$P138,Tarifas!$Q138,Datos!$B$3,Datos!N$5)</f>
        <v>#NAME?</v>
      </c>
      <c r="P136" s="144" t="e">
        <f ca="1">FACTURA(ROW(), COLUMN(),Datos!O$9,Datos!O$10,Tarifas!$C138,Datos!O$11,Tarifas!$D138,Datos!O$12,Tarifas!$E138,Datos!O$13,Tarifas!$F138,Datos!O$14,Tarifas!$G138,Tarifas!$L138,Datos!O$17,Datos!O$18,Datos!O$20,Datos!O$21,Datos!O$23,Datos!O$24,Datos!O$26,Datos!O$29,Datos!O$32,Tarifas!$H138,Tarifas!$I138,Tarifas!$J138,Datos!O$16,Tarifas!$K138,Datos!$B$4,Datos!$B$1,Datos!$B$2,Datos!$B$5,Tarifas!$M138,Tarifas!$N138,Tarifas!$O138,Tarifas!$P138,Tarifas!$Q138,Datos!$B$3,Datos!O$5)</f>
        <v>#NAME?</v>
      </c>
      <c r="Q136" s="88" t="str">
        <f>IF(Tarifas!R138="Sí","Sí","")</f>
        <v>Sí</v>
      </c>
    </row>
    <row r="137" spans="1:17">
      <c r="A137" s="154" t="str">
        <f>IF(Tarifas!A139="","",Tarifas!A139)</f>
        <v>PVPC con Autoconsumo</v>
      </c>
      <c r="B137" s="154" t="str">
        <f>IF(Tarifas!B139="","",Tarifas!B139)</f>
        <v>Media de 2023</v>
      </c>
      <c r="C137" s="197" t="e">
        <f t="shared" ca="1" si="2"/>
        <v>#NAME?</v>
      </c>
      <c r="D137" s="198" t="s">
        <v>639</v>
      </c>
      <c r="E137" s="144" t="e">
        <f ca="1">FACTURA(ROW(), COLUMN(),Datos!D$9,Datos!D$10,Tarifas!$C139,Datos!D$11,Tarifas!$D139,Datos!D$12,Tarifas!$E139,Datos!D$13,Tarifas!$F139,Datos!D$14,Tarifas!$G139,Tarifas!$L139,Datos!D$17,Datos!D$18,Datos!D$20,Datos!D$21,Datos!D$23,Datos!D$24,Datos!D$26,Datos!D$29,Datos!D$32,Tarifas!$H139,Tarifas!$I139,Tarifas!$J139,Datos!D$16,Tarifas!$K139,Datos!$B$4,Datos!$B$1,Datos!$B$2,Datos!$B$5,Tarifas!$M139,Tarifas!$N139,Tarifas!$O139,Tarifas!$P139,Tarifas!$Q139,Datos!$B$3,Datos!D$5)</f>
        <v>#NAME?</v>
      </c>
      <c r="F137" s="144" t="e">
        <f ca="1">FACTURA(ROW(), COLUMN(),Datos!E$9,Datos!E$10,Tarifas!$C139,Datos!E$11,Tarifas!$D139,Datos!E$12,Tarifas!$E139,Datos!E$13,Tarifas!$F139,Datos!E$14,Tarifas!$G139,Tarifas!$L139,Datos!E$17,Datos!E$18,Datos!E$20,Datos!E$21,Datos!E$23,Datos!E$24,Datos!E$26,Datos!E$29,Datos!E$32,Tarifas!$H139,Tarifas!$I139,Tarifas!$J139,Datos!E$16,Tarifas!$K139,Datos!$B$4,Datos!$B$1,Datos!$B$2,Datos!$B$5,Tarifas!$M139,Tarifas!$N139,Tarifas!$O139,Tarifas!$P139,Tarifas!$Q139,Datos!$B$3,Datos!E$5)</f>
        <v>#NAME?</v>
      </c>
      <c r="G137" s="144" t="e">
        <f ca="1">FACTURA(ROW(), COLUMN(),Datos!F$9,Datos!F$10,Tarifas!$C139,Datos!F$11,Tarifas!$D139,Datos!F$12,Tarifas!$E139,Datos!F$13,Tarifas!$F139,Datos!F$14,Tarifas!$G139,Tarifas!$L139,Datos!F$17,Datos!F$18,Datos!F$20,Datos!F$21,Datos!F$23,Datos!F$24,Datos!F$26,Datos!F$29,Datos!F$32,Tarifas!$H139,Tarifas!$I139,Tarifas!$J139,Datos!F$16,Tarifas!$K139,Datos!$B$4,Datos!$B$1,Datos!$B$2,Datos!$B$5,Tarifas!$M139,Tarifas!$N139,Tarifas!$O139,Tarifas!$P139,Tarifas!$Q139,Datos!$B$3,Datos!F$5)</f>
        <v>#NAME?</v>
      </c>
      <c r="H137" s="144" t="e">
        <f ca="1">FACTURA(ROW(), COLUMN(),Datos!G$9,Datos!G$10,Tarifas!$C139,Datos!G$11,Tarifas!$D139,Datos!G$12,Tarifas!$E139,Datos!G$13,Tarifas!$F139,Datos!G$14,Tarifas!$G139,Tarifas!$L139,Datos!G$17,Datos!G$18,Datos!G$20,Datos!G$21,Datos!G$23,Datos!G$24,Datos!G$26,Datos!G$29,Datos!G$32,Tarifas!$H139,Tarifas!$I139,Tarifas!$J139,Datos!G$16,Tarifas!$K139,Datos!$B$4,Datos!$B$1,Datos!$B$2,Datos!$B$5,Tarifas!$M139,Tarifas!$N139,Tarifas!$O139,Tarifas!$P139,Tarifas!$Q139,Datos!$B$3,Datos!G$5)</f>
        <v>#NAME?</v>
      </c>
      <c r="I137" s="144" t="e">
        <f ca="1">FACTURA(ROW(), COLUMN(),Datos!H$9,Datos!H$10,Tarifas!$C139,Datos!H$11,Tarifas!$D139,Datos!H$12,Tarifas!$E139,Datos!H$13,Tarifas!$F139,Datos!H$14,Tarifas!$G139,Tarifas!$L139,Datos!H$17,Datos!H$18,Datos!H$20,Datos!H$21,Datos!H$23,Datos!H$24,Datos!H$26,Datos!H$29,Datos!H$32,Tarifas!$H139,Tarifas!$I139,Tarifas!$J139,Datos!H$16,Tarifas!$K139,Datos!$B$4,Datos!$B$1,Datos!$B$2,Datos!$B$5,Tarifas!$M139,Tarifas!$N139,Tarifas!$O139,Tarifas!$P139,Tarifas!$Q139,Datos!$B$3,Datos!H$5)</f>
        <v>#NAME?</v>
      </c>
      <c r="J137" s="144" t="e">
        <f ca="1">FACTURA(ROW(), COLUMN(),Datos!I$9,Datos!I$10,Tarifas!$C139,Datos!I$11,Tarifas!$D139,Datos!I$12,Tarifas!$E139,Datos!I$13,Tarifas!$F139,Datos!I$14,Tarifas!$G139,Tarifas!$L139,Datos!I$17,Datos!I$18,Datos!I$20,Datos!I$21,Datos!I$23,Datos!I$24,Datos!I$26,Datos!I$29,Datos!I$32,Tarifas!$H139,Tarifas!$I139,Tarifas!$J139,Datos!I$16,Tarifas!$K139,Datos!$B$4,Datos!$B$1,Datos!$B$2,Datos!$B$5,Tarifas!$M139,Tarifas!$N139,Tarifas!$O139,Tarifas!$P139,Tarifas!$Q139,Datos!$B$3,Datos!I$5)</f>
        <v>#NAME?</v>
      </c>
      <c r="K137" s="144" t="e">
        <f ca="1">FACTURA(ROW(), COLUMN(),Datos!J$9,Datos!J$10,Tarifas!$C139,Datos!J$11,Tarifas!$D139,Datos!J$12,Tarifas!$E139,Datos!J$13,Tarifas!$F139,Datos!J$14,Tarifas!$G139,Tarifas!$L139,Datos!J$17,Datos!J$18,Datos!J$20,Datos!J$21,Datos!J$23,Datos!J$24,Datos!J$26,Datos!J$29,Datos!J$32,Tarifas!$H139,Tarifas!$I139,Tarifas!$J139,Datos!J$16,Tarifas!$K139,Datos!$B$4,Datos!$B$1,Datos!$B$2,Datos!$B$5,Tarifas!$M139,Tarifas!$N139,Tarifas!$O139,Tarifas!$P139,Tarifas!$Q139,Datos!$B$3,Datos!J$5)</f>
        <v>#NAME?</v>
      </c>
      <c r="L137" s="144" t="e">
        <f ca="1">FACTURA(ROW(), COLUMN(),Datos!K$9,Datos!K$10,Tarifas!$C139,Datos!K$11,Tarifas!$D139,Datos!K$12,Tarifas!$E139,Datos!K$13,Tarifas!$F139,Datos!K$14,Tarifas!$G139,Tarifas!$L139,Datos!K$17,Datos!K$18,Datos!K$20,Datos!K$21,Datos!K$23,Datos!K$24,Datos!K$26,Datos!K$29,Datos!K$32,Tarifas!$H139,Tarifas!$I139,Tarifas!$J139,Datos!K$16,Tarifas!$K139,Datos!$B$4,Datos!$B$1,Datos!$B$2,Datos!$B$5,Tarifas!$M139,Tarifas!$N139,Tarifas!$O139,Tarifas!$P139,Tarifas!$Q139,Datos!$B$3,Datos!K$5)</f>
        <v>#NAME?</v>
      </c>
      <c r="M137" s="144" t="e">
        <f ca="1">FACTURA(ROW(), COLUMN(),Datos!L$9,Datos!L$10,Tarifas!$C139,Datos!L$11,Tarifas!$D139,Datos!L$12,Tarifas!$E139,Datos!L$13,Tarifas!$F139,Datos!L$14,Tarifas!$G139,Tarifas!$L139,Datos!L$17,Datos!L$18,Datos!L$20,Datos!L$21,Datos!L$23,Datos!L$24,Datos!L$26,Datos!L$29,Datos!L$32,Tarifas!$H139,Tarifas!$I139,Tarifas!$J139,Datos!L$16,Tarifas!$K139,Datos!$B$4,Datos!$B$1,Datos!$B$2,Datos!$B$5,Tarifas!$M139,Tarifas!$N139,Tarifas!$O139,Tarifas!$P139,Tarifas!$Q139,Datos!$B$3,Datos!L$5)</f>
        <v>#NAME?</v>
      </c>
      <c r="N137" s="144" t="e">
        <f ca="1">FACTURA(ROW(), COLUMN(),Datos!M$9,Datos!M$10,Tarifas!$C139,Datos!M$11,Tarifas!$D139,Datos!M$12,Tarifas!$E139,Datos!M$13,Tarifas!$F139,Datos!M$14,Tarifas!$G139,Tarifas!$L139,Datos!M$17,Datos!M$18,Datos!M$20,Datos!M$21,Datos!M$23,Datos!M$24,Datos!M$26,Datos!M$29,Datos!M$32,Tarifas!$H139,Tarifas!$I139,Tarifas!$J139,Datos!M$16,Tarifas!$K139,Datos!$B$4,Datos!$B$1,Datos!$B$2,Datos!$B$5,Tarifas!$M139,Tarifas!$N139,Tarifas!$O139,Tarifas!$P139,Tarifas!$Q139,Datos!$B$3,Datos!M$5)</f>
        <v>#NAME?</v>
      </c>
      <c r="O137" s="144" t="e">
        <f ca="1">FACTURA(ROW(), COLUMN(),Datos!N$9,Datos!N$10,Tarifas!$C139,Datos!N$11,Tarifas!$D139,Datos!N$12,Tarifas!$E139,Datos!N$13,Tarifas!$F139,Datos!N$14,Tarifas!$G139,Tarifas!$L139,Datos!N$17,Datos!N$18,Datos!N$20,Datos!N$21,Datos!N$23,Datos!N$24,Datos!N$26,Datos!N$29,Datos!N$32,Tarifas!$H139,Tarifas!$I139,Tarifas!$J139,Datos!N$16,Tarifas!$K139,Datos!$B$4,Datos!$B$1,Datos!$B$2,Datos!$B$5,Tarifas!$M139,Tarifas!$N139,Tarifas!$O139,Tarifas!$P139,Tarifas!$Q139,Datos!$B$3,Datos!N$5)</f>
        <v>#NAME?</v>
      </c>
      <c r="P137" s="144" t="e">
        <f ca="1">FACTURA(ROW(), COLUMN(),Datos!O$9,Datos!O$10,Tarifas!$C139,Datos!O$11,Tarifas!$D139,Datos!O$12,Tarifas!$E139,Datos!O$13,Tarifas!$F139,Datos!O$14,Tarifas!$G139,Tarifas!$L139,Datos!O$17,Datos!O$18,Datos!O$20,Datos!O$21,Datos!O$23,Datos!O$24,Datos!O$26,Datos!O$29,Datos!O$32,Tarifas!$H139,Tarifas!$I139,Tarifas!$J139,Datos!O$16,Tarifas!$K139,Datos!$B$4,Datos!$B$1,Datos!$B$2,Datos!$B$5,Tarifas!$M139,Tarifas!$N139,Tarifas!$O139,Tarifas!$P139,Tarifas!$Q139,Datos!$B$3,Datos!O$5)</f>
        <v>#NAME?</v>
      </c>
      <c r="Q137" s="88" t="str">
        <f>IF(Tarifas!R139="Sí","Sí","")</f>
        <v>Sí</v>
      </c>
    </row>
    <row r="138" spans="1:17">
      <c r="A138" s="154" t="str">
        <f>IF(Tarifas!A140="","",Tarifas!A140)</f>
        <v>Bassols Energía</v>
      </c>
      <c r="B138" s="154" t="str">
        <f>IF(Tarifas!B140="","",Tarifas!B140)</f>
        <v>Precio coste + BV media 2023</v>
      </c>
      <c r="C138" s="197" t="e">
        <f t="shared" ca="1" si="2"/>
        <v>#NAME?</v>
      </c>
      <c r="D138" s="198" t="s">
        <v>639</v>
      </c>
      <c r="E138" s="144" t="e">
        <f ca="1">FACTURA(ROW(), COLUMN(),Datos!D$9,Datos!D$10,Tarifas!$C140,Datos!D$11,Tarifas!$D140,Datos!D$12,Tarifas!$E140,Datos!D$13,Tarifas!$F140,Datos!D$14,Tarifas!$G140,Tarifas!$L140,Datos!D$17,Datos!D$18,Datos!D$20,Datos!D$21,Datos!D$23,Datos!D$24,Datos!D$26,Datos!D$29,Datos!D$32,Tarifas!$H140,Tarifas!$I140,Tarifas!$J140,Datos!D$16,Tarifas!$K140,Datos!$B$4,Datos!$B$1,Datos!$B$2,Datos!$B$5,Tarifas!$M140,Tarifas!$N140,Tarifas!$O140,Tarifas!$P140,Tarifas!$Q140,Datos!$B$3,Datos!D$5)</f>
        <v>#NAME?</v>
      </c>
      <c r="F138" s="144" t="e">
        <f ca="1">FACTURA(ROW(), COLUMN(),Datos!E$9,Datos!E$10,Tarifas!$C140,Datos!E$11,Tarifas!$D140,Datos!E$12,Tarifas!$E140,Datos!E$13,Tarifas!$F140,Datos!E$14,Tarifas!$G140,Tarifas!$L140,Datos!E$17,Datos!E$18,Datos!E$20,Datos!E$21,Datos!E$23,Datos!E$24,Datos!E$26,Datos!E$29,Datos!E$32,Tarifas!$H140,Tarifas!$I140,Tarifas!$J140,Datos!E$16,Tarifas!$K140,Datos!$B$4,Datos!$B$1,Datos!$B$2,Datos!$B$5,Tarifas!$M140,Tarifas!$N140,Tarifas!$O140,Tarifas!$P140,Tarifas!$Q140,Datos!$B$3,Datos!E$5)</f>
        <v>#NAME?</v>
      </c>
      <c r="G138" s="144" t="e">
        <f ca="1">FACTURA(ROW(), COLUMN(),Datos!F$9,Datos!F$10,Tarifas!$C140,Datos!F$11,Tarifas!$D140,Datos!F$12,Tarifas!$E140,Datos!F$13,Tarifas!$F140,Datos!F$14,Tarifas!$G140,Tarifas!$L140,Datos!F$17,Datos!F$18,Datos!F$20,Datos!F$21,Datos!F$23,Datos!F$24,Datos!F$26,Datos!F$29,Datos!F$32,Tarifas!$H140,Tarifas!$I140,Tarifas!$J140,Datos!F$16,Tarifas!$K140,Datos!$B$4,Datos!$B$1,Datos!$B$2,Datos!$B$5,Tarifas!$M140,Tarifas!$N140,Tarifas!$O140,Tarifas!$P140,Tarifas!$Q140,Datos!$B$3,Datos!F$5)</f>
        <v>#NAME?</v>
      </c>
      <c r="H138" s="144" t="e">
        <f ca="1">FACTURA(ROW(), COLUMN(),Datos!G$9,Datos!G$10,Tarifas!$C140,Datos!G$11,Tarifas!$D140,Datos!G$12,Tarifas!$E140,Datos!G$13,Tarifas!$F140,Datos!G$14,Tarifas!$G140,Tarifas!$L140,Datos!G$17,Datos!G$18,Datos!G$20,Datos!G$21,Datos!G$23,Datos!G$24,Datos!G$26,Datos!G$29,Datos!G$32,Tarifas!$H140,Tarifas!$I140,Tarifas!$J140,Datos!G$16,Tarifas!$K140,Datos!$B$4,Datos!$B$1,Datos!$B$2,Datos!$B$5,Tarifas!$M140,Tarifas!$N140,Tarifas!$O140,Tarifas!$P140,Tarifas!$Q140,Datos!$B$3,Datos!G$5)</f>
        <v>#NAME?</v>
      </c>
      <c r="I138" s="144" t="e">
        <f ca="1">FACTURA(ROW(), COLUMN(),Datos!H$9,Datos!H$10,Tarifas!$C140,Datos!H$11,Tarifas!$D140,Datos!H$12,Tarifas!$E140,Datos!H$13,Tarifas!$F140,Datos!H$14,Tarifas!$G140,Tarifas!$L140,Datos!H$17,Datos!H$18,Datos!H$20,Datos!H$21,Datos!H$23,Datos!H$24,Datos!H$26,Datos!H$29,Datos!H$32,Tarifas!$H140,Tarifas!$I140,Tarifas!$J140,Datos!H$16,Tarifas!$K140,Datos!$B$4,Datos!$B$1,Datos!$B$2,Datos!$B$5,Tarifas!$M140,Tarifas!$N140,Tarifas!$O140,Tarifas!$P140,Tarifas!$Q140,Datos!$B$3,Datos!H$5)</f>
        <v>#NAME?</v>
      </c>
      <c r="J138" s="144" t="e">
        <f ca="1">FACTURA(ROW(), COLUMN(),Datos!I$9,Datos!I$10,Tarifas!$C140,Datos!I$11,Tarifas!$D140,Datos!I$12,Tarifas!$E140,Datos!I$13,Tarifas!$F140,Datos!I$14,Tarifas!$G140,Tarifas!$L140,Datos!I$17,Datos!I$18,Datos!I$20,Datos!I$21,Datos!I$23,Datos!I$24,Datos!I$26,Datos!I$29,Datos!I$32,Tarifas!$H140,Tarifas!$I140,Tarifas!$J140,Datos!I$16,Tarifas!$K140,Datos!$B$4,Datos!$B$1,Datos!$B$2,Datos!$B$5,Tarifas!$M140,Tarifas!$N140,Tarifas!$O140,Tarifas!$P140,Tarifas!$Q140,Datos!$B$3,Datos!I$5)</f>
        <v>#NAME?</v>
      </c>
      <c r="K138" s="144" t="e">
        <f ca="1">FACTURA(ROW(), COLUMN(),Datos!J$9,Datos!J$10,Tarifas!$C140,Datos!J$11,Tarifas!$D140,Datos!J$12,Tarifas!$E140,Datos!J$13,Tarifas!$F140,Datos!J$14,Tarifas!$G140,Tarifas!$L140,Datos!J$17,Datos!J$18,Datos!J$20,Datos!J$21,Datos!J$23,Datos!J$24,Datos!J$26,Datos!J$29,Datos!J$32,Tarifas!$H140,Tarifas!$I140,Tarifas!$J140,Datos!J$16,Tarifas!$K140,Datos!$B$4,Datos!$B$1,Datos!$B$2,Datos!$B$5,Tarifas!$M140,Tarifas!$N140,Tarifas!$O140,Tarifas!$P140,Tarifas!$Q140,Datos!$B$3,Datos!J$5)</f>
        <v>#NAME?</v>
      </c>
      <c r="L138" s="144" t="e">
        <f ca="1">FACTURA(ROW(), COLUMN(),Datos!K$9,Datos!K$10,Tarifas!$C140,Datos!K$11,Tarifas!$D140,Datos!K$12,Tarifas!$E140,Datos!K$13,Tarifas!$F140,Datos!K$14,Tarifas!$G140,Tarifas!$L140,Datos!K$17,Datos!K$18,Datos!K$20,Datos!K$21,Datos!K$23,Datos!K$24,Datos!K$26,Datos!K$29,Datos!K$32,Tarifas!$H140,Tarifas!$I140,Tarifas!$J140,Datos!K$16,Tarifas!$K140,Datos!$B$4,Datos!$B$1,Datos!$B$2,Datos!$B$5,Tarifas!$M140,Tarifas!$N140,Tarifas!$O140,Tarifas!$P140,Tarifas!$Q140,Datos!$B$3,Datos!K$5)</f>
        <v>#NAME?</v>
      </c>
      <c r="M138" s="144" t="e">
        <f ca="1">FACTURA(ROW(), COLUMN(),Datos!L$9,Datos!L$10,Tarifas!$C140,Datos!L$11,Tarifas!$D140,Datos!L$12,Tarifas!$E140,Datos!L$13,Tarifas!$F140,Datos!L$14,Tarifas!$G140,Tarifas!$L140,Datos!L$17,Datos!L$18,Datos!L$20,Datos!L$21,Datos!L$23,Datos!L$24,Datos!L$26,Datos!L$29,Datos!L$32,Tarifas!$H140,Tarifas!$I140,Tarifas!$J140,Datos!L$16,Tarifas!$K140,Datos!$B$4,Datos!$B$1,Datos!$B$2,Datos!$B$5,Tarifas!$M140,Tarifas!$N140,Tarifas!$O140,Tarifas!$P140,Tarifas!$Q140,Datos!$B$3,Datos!L$5)</f>
        <v>#NAME?</v>
      </c>
      <c r="N138" s="144" t="e">
        <f ca="1">FACTURA(ROW(), COLUMN(),Datos!M$9,Datos!M$10,Tarifas!$C140,Datos!M$11,Tarifas!$D140,Datos!M$12,Tarifas!$E140,Datos!M$13,Tarifas!$F140,Datos!M$14,Tarifas!$G140,Tarifas!$L140,Datos!M$17,Datos!M$18,Datos!M$20,Datos!M$21,Datos!M$23,Datos!M$24,Datos!M$26,Datos!M$29,Datos!M$32,Tarifas!$H140,Tarifas!$I140,Tarifas!$J140,Datos!M$16,Tarifas!$K140,Datos!$B$4,Datos!$B$1,Datos!$B$2,Datos!$B$5,Tarifas!$M140,Tarifas!$N140,Tarifas!$O140,Tarifas!$P140,Tarifas!$Q140,Datos!$B$3,Datos!M$5)</f>
        <v>#NAME?</v>
      </c>
      <c r="O138" s="144" t="e">
        <f ca="1">FACTURA(ROW(), COLUMN(),Datos!N$9,Datos!N$10,Tarifas!$C140,Datos!N$11,Tarifas!$D140,Datos!N$12,Tarifas!$E140,Datos!N$13,Tarifas!$F140,Datos!N$14,Tarifas!$G140,Tarifas!$L140,Datos!N$17,Datos!N$18,Datos!N$20,Datos!N$21,Datos!N$23,Datos!N$24,Datos!N$26,Datos!N$29,Datos!N$32,Tarifas!$H140,Tarifas!$I140,Tarifas!$J140,Datos!N$16,Tarifas!$K140,Datos!$B$4,Datos!$B$1,Datos!$B$2,Datos!$B$5,Tarifas!$M140,Tarifas!$N140,Tarifas!$O140,Tarifas!$P140,Tarifas!$Q140,Datos!$B$3,Datos!N$5)</f>
        <v>#NAME?</v>
      </c>
      <c r="P138" s="144" t="e">
        <f ca="1">FACTURA(ROW(), COLUMN(),Datos!O$9,Datos!O$10,Tarifas!$C140,Datos!O$11,Tarifas!$D140,Datos!O$12,Tarifas!$E140,Datos!O$13,Tarifas!$F140,Datos!O$14,Tarifas!$G140,Tarifas!$L140,Datos!O$17,Datos!O$18,Datos!O$20,Datos!O$21,Datos!O$23,Datos!O$24,Datos!O$26,Datos!O$29,Datos!O$32,Tarifas!$H140,Tarifas!$I140,Tarifas!$J140,Datos!O$16,Tarifas!$K140,Datos!$B$4,Datos!$B$1,Datos!$B$2,Datos!$B$5,Tarifas!$M140,Tarifas!$N140,Tarifas!$O140,Tarifas!$P140,Tarifas!$Q140,Datos!$B$3,Datos!O$5)</f>
        <v>#NAME?</v>
      </c>
      <c r="Q138" s="88" t="str">
        <f>IF(Tarifas!R140="Sí","Sí","")</f>
        <v>Sí</v>
      </c>
    </row>
    <row r="139" spans="1:17">
      <c r="A139" s="154" t="str">
        <f>IF(Tarifas!A141="","",Tarifas!A141)</f>
        <v>Bassols Energía</v>
      </c>
      <c r="B139" s="154" t="str">
        <f>IF(Tarifas!B141="","",Tarifas!B141)</f>
        <v>Precio coste + BNA media 2023</v>
      </c>
      <c r="C139" s="197" t="e">
        <f t="shared" ca="1" si="2"/>
        <v>#NAME?</v>
      </c>
      <c r="D139" s="198" t="s">
        <v>639</v>
      </c>
      <c r="E139" s="144" t="e">
        <f ca="1">FACTURA(ROW(), COLUMN(),Datos!D$9,Datos!D$10,Tarifas!$C141,Datos!D$11,Tarifas!$D141,Datos!D$12,Tarifas!$E141,Datos!D$13,Tarifas!$F141,Datos!D$14,Tarifas!$G141,Tarifas!$L141,Datos!D$17,Datos!D$18,Datos!D$20,Datos!D$21,Datos!D$23,Datos!D$24,Datos!D$26,Datos!D$29,Datos!D$32,Tarifas!$H141,Tarifas!$I141,Tarifas!$J141,Datos!D$16,Tarifas!$K141,Datos!$B$4,Datos!$B$1,Datos!$B$2,Datos!$B$5,Tarifas!$M141,Tarifas!$N141,Tarifas!$O141,Tarifas!$P141,Tarifas!$Q141,Datos!$B$3,Datos!D$5)</f>
        <v>#NAME?</v>
      </c>
      <c r="F139" s="144" t="e">
        <f ca="1">FACTURA(ROW(), COLUMN(),Datos!E$9,Datos!E$10,Tarifas!$C141,Datos!E$11,Tarifas!$D141,Datos!E$12,Tarifas!$E141,Datos!E$13,Tarifas!$F141,Datos!E$14,Tarifas!$G141,Tarifas!$L141,Datos!E$17,Datos!E$18,Datos!E$20,Datos!E$21,Datos!E$23,Datos!E$24,Datos!E$26,Datos!E$29,Datos!E$32,Tarifas!$H141,Tarifas!$I141,Tarifas!$J141,Datos!E$16,Tarifas!$K141,Datos!$B$4,Datos!$B$1,Datos!$B$2,Datos!$B$5,Tarifas!$M141,Tarifas!$N141,Tarifas!$O141,Tarifas!$P141,Tarifas!$Q141,Datos!$B$3,Datos!E$5)</f>
        <v>#NAME?</v>
      </c>
      <c r="G139" s="144" t="e">
        <f ca="1">FACTURA(ROW(), COLUMN(),Datos!F$9,Datos!F$10,Tarifas!$C141,Datos!F$11,Tarifas!$D141,Datos!F$12,Tarifas!$E141,Datos!F$13,Tarifas!$F141,Datos!F$14,Tarifas!$G141,Tarifas!$L141,Datos!F$17,Datos!F$18,Datos!F$20,Datos!F$21,Datos!F$23,Datos!F$24,Datos!F$26,Datos!F$29,Datos!F$32,Tarifas!$H141,Tarifas!$I141,Tarifas!$J141,Datos!F$16,Tarifas!$K141,Datos!$B$4,Datos!$B$1,Datos!$B$2,Datos!$B$5,Tarifas!$M141,Tarifas!$N141,Tarifas!$O141,Tarifas!$P141,Tarifas!$Q141,Datos!$B$3,Datos!F$5)</f>
        <v>#NAME?</v>
      </c>
      <c r="H139" s="144" t="e">
        <f ca="1">FACTURA(ROW(), COLUMN(),Datos!G$9,Datos!G$10,Tarifas!$C141,Datos!G$11,Tarifas!$D141,Datos!G$12,Tarifas!$E141,Datos!G$13,Tarifas!$F141,Datos!G$14,Tarifas!$G141,Tarifas!$L141,Datos!G$17,Datos!G$18,Datos!G$20,Datos!G$21,Datos!G$23,Datos!G$24,Datos!G$26,Datos!G$29,Datos!G$32,Tarifas!$H141,Tarifas!$I141,Tarifas!$J141,Datos!G$16,Tarifas!$K141,Datos!$B$4,Datos!$B$1,Datos!$B$2,Datos!$B$5,Tarifas!$M141,Tarifas!$N141,Tarifas!$O141,Tarifas!$P141,Tarifas!$Q141,Datos!$B$3,Datos!G$5)</f>
        <v>#NAME?</v>
      </c>
      <c r="I139" s="144" t="e">
        <f ca="1">FACTURA(ROW(), COLUMN(),Datos!H$9,Datos!H$10,Tarifas!$C141,Datos!H$11,Tarifas!$D141,Datos!H$12,Tarifas!$E141,Datos!H$13,Tarifas!$F141,Datos!H$14,Tarifas!$G141,Tarifas!$L141,Datos!H$17,Datos!H$18,Datos!H$20,Datos!H$21,Datos!H$23,Datos!H$24,Datos!H$26,Datos!H$29,Datos!H$32,Tarifas!$H141,Tarifas!$I141,Tarifas!$J141,Datos!H$16,Tarifas!$K141,Datos!$B$4,Datos!$B$1,Datos!$B$2,Datos!$B$5,Tarifas!$M141,Tarifas!$N141,Tarifas!$O141,Tarifas!$P141,Tarifas!$Q141,Datos!$B$3,Datos!H$5)</f>
        <v>#NAME?</v>
      </c>
      <c r="J139" s="144" t="e">
        <f ca="1">FACTURA(ROW(), COLUMN(),Datos!I$9,Datos!I$10,Tarifas!$C141,Datos!I$11,Tarifas!$D141,Datos!I$12,Tarifas!$E141,Datos!I$13,Tarifas!$F141,Datos!I$14,Tarifas!$G141,Tarifas!$L141,Datos!I$17,Datos!I$18,Datos!I$20,Datos!I$21,Datos!I$23,Datos!I$24,Datos!I$26,Datos!I$29,Datos!I$32,Tarifas!$H141,Tarifas!$I141,Tarifas!$J141,Datos!I$16,Tarifas!$K141,Datos!$B$4,Datos!$B$1,Datos!$B$2,Datos!$B$5,Tarifas!$M141,Tarifas!$N141,Tarifas!$O141,Tarifas!$P141,Tarifas!$Q141,Datos!$B$3,Datos!I$5)</f>
        <v>#NAME?</v>
      </c>
      <c r="K139" s="144" t="e">
        <f ca="1">FACTURA(ROW(), COLUMN(),Datos!J$9,Datos!J$10,Tarifas!$C141,Datos!J$11,Tarifas!$D141,Datos!J$12,Tarifas!$E141,Datos!J$13,Tarifas!$F141,Datos!J$14,Tarifas!$G141,Tarifas!$L141,Datos!J$17,Datos!J$18,Datos!J$20,Datos!J$21,Datos!J$23,Datos!J$24,Datos!J$26,Datos!J$29,Datos!J$32,Tarifas!$H141,Tarifas!$I141,Tarifas!$J141,Datos!J$16,Tarifas!$K141,Datos!$B$4,Datos!$B$1,Datos!$B$2,Datos!$B$5,Tarifas!$M141,Tarifas!$N141,Tarifas!$O141,Tarifas!$P141,Tarifas!$Q141,Datos!$B$3,Datos!J$5)</f>
        <v>#NAME?</v>
      </c>
      <c r="L139" s="144" t="e">
        <f ca="1">FACTURA(ROW(), COLUMN(),Datos!K$9,Datos!K$10,Tarifas!$C141,Datos!K$11,Tarifas!$D141,Datos!K$12,Tarifas!$E141,Datos!K$13,Tarifas!$F141,Datos!K$14,Tarifas!$G141,Tarifas!$L141,Datos!K$17,Datos!K$18,Datos!K$20,Datos!K$21,Datos!K$23,Datos!K$24,Datos!K$26,Datos!K$29,Datos!K$32,Tarifas!$H141,Tarifas!$I141,Tarifas!$J141,Datos!K$16,Tarifas!$K141,Datos!$B$4,Datos!$B$1,Datos!$B$2,Datos!$B$5,Tarifas!$M141,Tarifas!$N141,Tarifas!$O141,Tarifas!$P141,Tarifas!$Q141,Datos!$B$3,Datos!K$5)</f>
        <v>#NAME?</v>
      </c>
      <c r="M139" s="144" t="e">
        <f ca="1">FACTURA(ROW(), COLUMN(),Datos!L$9,Datos!L$10,Tarifas!$C141,Datos!L$11,Tarifas!$D141,Datos!L$12,Tarifas!$E141,Datos!L$13,Tarifas!$F141,Datos!L$14,Tarifas!$G141,Tarifas!$L141,Datos!L$17,Datos!L$18,Datos!L$20,Datos!L$21,Datos!L$23,Datos!L$24,Datos!L$26,Datos!L$29,Datos!L$32,Tarifas!$H141,Tarifas!$I141,Tarifas!$J141,Datos!L$16,Tarifas!$K141,Datos!$B$4,Datos!$B$1,Datos!$B$2,Datos!$B$5,Tarifas!$M141,Tarifas!$N141,Tarifas!$O141,Tarifas!$P141,Tarifas!$Q141,Datos!$B$3,Datos!L$5)</f>
        <v>#NAME?</v>
      </c>
      <c r="N139" s="144" t="e">
        <f ca="1">FACTURA(ROW(), COLUMN(),Datos!M$9,Datos!M$10,Tarifas!$C141,Datos!M$11,Tarifas!$D141,Datos!M$12,Tarifas!$E141,Datos!M$13,Tarifas!$F141,Datos!M$14,Tarifas!$G141,Tarifas!$L141,Datos!M$17,Datos!M$18,Datos!M$20,Datos!M$21,Datos!M$23,Datos!M$24,Datos!M$26,Datos!M$29,Datos!M$32,Tarifas!$H141,Tarifas!$I141,Tarifas!$J141,Datos!M$16,Tarifas!$K141,Datos!$B$4,Datos!$B$1,Datos!$B$2,Datos!$B$5,Tarifas!$M141,Tarifas!$N141,Tarifas!$O141,Tarifas!$P141,Tarifas!$Q141,Datos!$B$3,Datos!M$5)</f>
        <v>#NAME?</v>
      </c>
      <c r="O139" s="144" t="e">
        <f ca="1">FACTURA(ROW(), COLUMN(),Datos!N$9,Datos!N$10,Tarifas!$C141,Datos!N$11,Tarifas!$D141,Datos!N$12,Tarifas!$E141,Datos!N$13,Tarifas!$F141,Datos!N$14,Tarifas!$G141,Tarifas!$L141,Datos!N$17,Datos!N$18,Datos!N$20,Datos!N$21,Datos!N$23,Datos!N$24,Datos!N$26,Datos!N$29,Datos!N$32,Tarifas!$H141,Tarifas!$I141,Tarifas!$J141,Datos!N$16,Tarifas!$K141,Datos!$B$4,Datos!$B$1,Datos!$B$2,Datos!$B$5,Tarifas!$M141,Tarifas!$N141,Tarifas!$O141,Tarifas!$P141,Tarifas!$Q141,Datos!$B$3,Datos!N$5)</f>
        <v>#NAME?</v>
      </c>
      <c r="P139" s="144" t="e">
        <f ca="1">FACTURA(ROW(), COLUMN(),Datos!O$9,Datos!O$10,Tarifas!$C141,Datos!O$11,Tarifas!$D141,Datos!O$12,Tarifas!$E141,Datos!O$13,Tarifas!$F141,Datos!O$14,Tarifas!$G141,Tarifas!$L141,Datos!O$17,Datos!O$18,Datos!O$20,Datos!O$21,Datos!O$23,Datos!O$24,Datos!O$26,Datos!O$29,Datos!O$32,Tarifas!$H141,Tarifas!$I141,Tarifas!$J141,Datos!O$16,Tarifas!$K141,Datos!$B$4,Datos!$B$1,Datos!$B$2,Datos!$B$5,Tarifas!$M141,Tarifas!$N141,Tarifas!$O141,Tarifas!$P141,Tarifas!$Q141,Datos!$B$3,Datos!O$5)</f>
        <v>#NAME?</v>
      </c>
      <c r="Q139" s="88" t="str">
        <f>IF(Tarifas!R141="Sí","Sí","")</f>
        <v>Sí</v>
      </c>
    </row>
    <row r="140" spans="1:17">
      <c r="A140" s="154" t="str">
        <f>IF(Tarifas!A142="","",Tarifas!A142)</f>
        <v>Bonpreu</v>
      </c>
      <c r="B140" s="154" t="str">
        <f>IF(Tarifas!B142="","",Tarifas!B142)</f>
        <v>Plan Dinámico Media de 2023</v>
      </c>
      <c r="C140" s="197" t="e">
        <f t="shared" ca="1" si="2"/>
        <v>#NAME?</v>
      </c>
      <c r="D140" s="198" t="s">
        <v>639</v>
      </c>
      <c r="E140" s="144" t="e">
        <f ca="1">FACTURA(ROW(), COLUMN(),Datos!D$9,Datos!D$10,Tarifas!$C142,Datos!D$11,Tarifas!$D142,Datos!D$12,Tarifas!$E142,Datos!D$13,Tarifas!$F142,Datos!D$14,Tarifas!$G142,Tarifas!$L142,Datos!D$17,Datos!D$18,Datos!D$20,Datos!D$21,Datos!D$23,Datos!D$24,Datos!D$26,Datos!D$29,Datos!D$32,Tarifas!$H142,Tarifas!$I142,Tarifas!$J142,Datos!D$16,Tarifas!$K142,Datos!$B$4,Datos!$B$1,Datos!$B$2,Datos!$B$5,Tarifas!$M142,Tarifas!$N142,Tarifas!$O142,Tarifas!$P142,Tarifas!$Q142,Datos!$B$3,Datos!D$5)</f>
        <v>#NAME?</v>
      </c>
      <c r="F140" s="144" t="e">
        <f ca="1">FACTURA(ROW(), COLUMN(),Datos!E$9,Datos!E$10,Tarifas!$C142,Datos!E$11,Tarifas!$D142,Datos!E$12,Tarifas!$E142,Datos!E$13,Tarifas!$F142,Datos!E$14,Tarifas!$G142,Tarifas!$L142,Datos!E$17,Datos!E$18,Datos!E$20,Datos!E$21,Datos!E$23,Datos!E$24,Datos!E$26,Datos!E$29,Datos!E$32,Tarifas!$H142,Tarifas!$I142,Tarifas!$J142,Datos!E$16,Tarifas!$K142,Datos!$B$4,Datos!$B$1,Datos!$B$2,Datos!$B$5,Tarifas!$M142,Tarifas!$N142,Tarifas!$O142,Tarifas!$P142,Tarifas!$Q142,Datos!$B$3,Datos!E$5)</f>
        <v>#NAME?</v>
      </c>
      <c r="G140" s="144" t="e">
        <f ca="1">FACTURA(ROW(), COLUMN(),Datos!F$9,Datos!F$10,Tarifas!$C142,Datos!F$11,Tarifas!$D142,Datos!F$12,Tarifas!$E142,Datos!F$13,Tarifas!$F142,Datos!F$14,Tarifas!$G142,Tarifas!$L142,Datos!F$17,Datos!F$18,Datos!F$20,Datos!F$21,Datos!F$23,Datos!F$24,Datos!F$26,Datos!F$29,Datos!F$32,Tarifas!$H142,Tarifas!$I142,Tarifas!$J142,Datos!F$16,Tarifas!$K142,Datos!$B$4,Datos!$B$1,Datos!$B$2,Datos!$B$5,Tarifas!$M142,Tarifas!$N142,Tarifas!$O142,Tarifas!$P142,Tarifas!$Q142,Datos!$B$3,Datos!F$5)</f>
        <v>#NAME?</v>
      </c>
      <c r="H140" s="144" t="e">
        <f ca="1">FACTURA(ROW(), COLUMN(),Datos!G$9,Datos!G$10,Tarifas!$C142,Datos!G$11,Tarifas!$D142,Datos!G$12,Tarifas!$E142,Datos!G$13,Tarifas!$F142,Datos!G$14,Tarifas!$G142,Tarifas!$L142,Datos!G$17,Datos!G$18,Datos!G$20,Datos!G$21,Datos!G$23,Datos!G$24,Datos!G$26,Datos!G$29,Datos!G$32,Tarifas!$H142,Tarifas!$I142,Tarifas!$J142,Datos!G$16,Tarifas!$K142,Datos!$B$4,Datos!$B$1,Datos!$B$2,Datos!$B$5,Tarifas!$M142,Tarifas!$N142,Tarifas!$O142,Tarifas!$P142,Tarifas!$Q142,Datos!$B$3,Datos!G$5)</f>
        <v>#NAME?</v>
      </c>
      <c r="I140" s="144" t="e">
        <f ca="1">FACTURA(ROW(), COLUMN(),Datos!H$9,Datos!H$10,Tarifas!$C142,Datos!H$11,Tarifas!$D142,Datos!H$12,Tarifas!$E142,Datos!H$13,Tarifas!$F142,Datos!H$14,Tarifas!$G142,Tarifas!$L142,Datos!H$17,Datos!H$18,Datos!H$20,Datos!H$21,Datos!H$23,Datos!H$24,Datos!H$26,Datos!H$29,Datos!H$32,Tarifas!$H142,Tarifas!$I142,Tarifas!$J142,Datos!H$16,Tarifas!$K142,Datos!$B$4,Datos!$B$1,Datos!$B$2,Datos!$B$5,Tarifas!$M142,Tarifas!$N142,Tarifas!$O142,Tarifas!$P142,Tarifas!$Q142,Datos!$B$3,Datos!H$5)</f>
        <v>#NAME?</v>
      </c>
      <c r="J140" s="144" t="e">
        <f ca="1">FACTURA(ROW(), COLUMN(),Datos!I$9,Datos!I$10,Tarifas!$C142,Datos!I$11,Tarifas!$D142,Datos!I$12,Tarifas!$E142,Datos!I$13,Tarifas!$F142,Datos!I$14,Tarifas!$G142,Tarifas!$L142,Datos!I$17,Datos!I$18,Datos!I$20,Datos!I$21,Datos!I$23,Datos!I$24,Datos!I$26,Datos!I$29,Datos!I$32,Tarifas!$H142,Tarifas!$I142,Tarifas!$J142,Datos!I$16,Tarifas!$K142,Datos!$B$4,Datos!$B$1,Datos!$B$2,Datos!$B$5,Tarifas!$M142,Tarifas!$N142,Tarifas!$O142,Tarifas!$P142,Tarifas!$Q142,Datos!$B$3,Datos!I$5)</f>
        <v>#NAME?</v>
      </c>
      <c r="K140" s="144" t="e">
        <f ca="1">FACTURA(ROW(), COLUMN(),Datos!J$9,Datos!J$10,Tarifas!$C142,Datos!J$11,Tarifas!$D142,Datos!J$12,Tarifas!$E142,Datos!J$13,Tarifas!$F142,Datos!J$14,Tarifas!$G142,Tarifas!$L142,Datos!J$17,Datos!J$18,Datos!J$20,Datos!J$21,Datos!J$23,Datos!J$24,Datos!J$26,Datos!J$29,Datos!J$32,Tarifas!$H142,Tarifas!$I142,Tarifas!$J142,Datos!J$16,Tarifas!$K142,Datos!$B$4,Datos!$B$1,Datos!$B$2,Datos!$B$5,Tarifas!$M142,Tarifas!$N142,Tarifas!$O142,Tarifas!$P142,Tarifas!$Q142,Datos!$B$3,Datos!J$5)</f>
        <v>#NAME?</v>
      </c>
      <c r="L140" s="144" t="e">
        <f ca="1">FACTURA(ROW(), COLUMN(),Datos!K$9,Datos!K$10,Tarifas!$C142,Datos!K$11,Tarifas!$D142,Datos!K$12,Tarifas!$E142,Datos!K$13,Tarifas!$F142,Datos!K$14,Tarifas!$G142,Tarifas!$L142,Datos!K$17,Datos!K$18,Datos!K$20,Datos!K$21,Datos!K$23,Datos!K$24,Datos!K$26,Datos!K$29,Datos!K$32,Tarifas!$H142,Tarifas!$I142,Tarifas!$J142,Datos!K$16,Tarifas!$K142,Datos!$B$4,Datos!$B$1,Datos!$B$2,Datos!$B$5,Tarifas!$M142,Tarifas!$N142,Tarifas!$O142,Tarifas!$P142,Tarifas!$Q142,Datos!$B$3,Datos!K$5)</f>
        <v>#NAME?</v>
      </c>
      <c r="M140" s="144" t="e">
        <f ca="1">FACTURA(ROW(), COLUMN(),Datos!L$9,Datos!L$10,Tarifas!$C142,Datos!L$11,Tarifas!$D142,Datos!L$12,Tarifas!$E142,Datos!L$13,Tarifas!$F142,Datos!L$14,Tarifas!$G142,Tarifas!$L142,Datos!L$17,Datos!L$18,Datos!L$20,Datos!L$21,Datos!L$23,Datos!L$24,Datos!L$26,Datos!L$29,Datos!L$32,Tarifas!$H142,Tarifas!$I142,Tarifas!$J142,Datos!L$16,Tarifas!$K142,Datos!$B$4,Datos!$B$1,Datos!$B$2,Datos!$B$5,Tarifas!$M142,Tarifas!$N142,Tarifas!$O142,Tarifas!$P142,Tarifas!$Q142,Datos!$B$3,Datos!L$5)</f>
        <v>#NAME?</v>
      </c>
      <c r="N140" s="144" t="e">
        <f ca="1">FACTURA(ROW(), COLUMN(),Datos!M$9,Datos!M$10,Tarifas!$C142,Datos!M$11,Tarifas!$D142,Datos!M$12,Tarifas!$E142,Datos!M$13,Tarifas!$F142,Datos!M$14,Tarifas!$G142,Tarifas!$L142,Datos!M$17,Datos!M$18,Datos!M$20,Datos!M$21,Datos!M$23,Datos!M$24,Datos!M$26,Datos!M$29,Datos!M$32,Tarifas!$H142,Tarifas!$I142,Tarifas!$J142,Datos!M$16,Tarifas!$K142,Datos!$B$4,Datos!$B$1,Datos!$B$2,Datos!$B$5,Tarifas!$M142,Tarifas!$N142,Tarifas!$O142,Tarifas!$P142,Tarifas!$Q142,Datos!$B$3,Datos!M$5)</f>
        <v>#NAME?</v>
      </c>
      <c r="O140" s="144" t="e">
        <f ca="1">FACTURA(ROW(), COLUMN(),Datos!N$9,Datos!N$10,Tarifas!$C142,Datos!N$11,Tarifas!$D142,Datos!N$12,Tarifas!$E142,Datos!N$13,Tarifas!$F142,Datos!N$14,Tarifas!$G142,Tarifas!$L142,Datos!N$17,Datos!N$18,Datos!N$20,Datos!N$21,Datos!N$23,Datos!N$24,Datos!N$26,Datos!N$29,Datos!N$32,Tarifas!$H142,Tarifas!$I142,Tarifas!$J142,Datos!N$16,Tarifas!$K142,Datos!$B$4,Datos!$B$1,Datos!$B$2,Datos!$B$5,Tarifas!$M142,Tarifas!$N142,Tarifas!$O142,Tarifas!$P142,Tarifas!$Q142,Datos!$B$3,Datos!N$5)</f>
        <v>#NAME?</v>
      </c>
      <c r="P140" s="144" t="e">
        <f ca="1">FACTURA(ROW(), COLUMN(),Datos!O$9,Datos!O$10,Tarifas!$C142,Datos!O$11,Tarifas!$D142,Datos!O$12,Tarifas!$E142,Datos!O$13,Tarifas!$F142,Datos!O$14,Tarifas!$G142,Tarifas!$L142,Datos!O$17,Datos!O$18,Datos!O$20,Datos!O$21,Datos!O$23,Datos!O$24,Datos!O$26,Datos!O$29,Datos!O$32,Tarifas!$H142,Tarifas!$I142,Tarifas!$J142,Datos!O$16,Tarifas!$K142,Datos!$B$4,Datos!$B$1,Datos!$B$2,Datos!$B$5,Tarifas!$M142,Tarifas!$N142,Tarifas!$O142,Tarifas!$P142,Tarifas!$Q142,Datos!$B$3,Datos!O$5)</f>
        <v>#NAME?</v>
      </c>
      <c r="Q140" s="88" t="str">
        <f>IF(Tarifas!R142="Sí","Sí","")</f>
        <v>Sí</v>
      </c>
    </row>
    <row r="141" spans="1:17">
      <c r="A141" s="154" t="str">
        <f>IF(Tarifas!A143="","",Tarifas!A143)</f>
        <v>clarityEnergy</v>
      </c>
      <c r="B141" s="154" t="str">
        <f>IF(Tarifas!B143="","",Tarifas!B143)</f>
        <v>TARIFA ÓPTIMA Indexada Media 2023</v>
      </c>
      <c r="C141" s="197" t="e">
        <f t="shared" ca="1" si="2"/>
        <v>#NAME?</v>
      </c>
      <c r="D141" s="198" t="s">
        <v>639</v>
      </c>
      <c r="E141" s="144" t="e">
        <f ca="1">FACTURA(ROW(), COLUMN(),Datos!D$9,Datos!D$10,Tarifas!$C143,Datos!D$11,Tarifas!$D143,Datos!D$12,Tarifas!$E143,Datos!D$13,Tarifas!$F143,Datos!D$14,Tarifas!$G143,Tarifas!$L143,Datos!D$17,Datos!D$18,Datos!D$20,Datos!D$21,Datos!D$23,Datos!D$24,Datos!D$26,Datos!D$29,Datos!D$32,Tarifas!$H143,Tarifas!$I143,Tarifas!$J143,Datos!D$16,Tarifas!$K143,Datos!$B$4,Datos!$B$1,Datos!$B$2,Datos!$B$5,Tarifas!$M143,Tarifas!$N143,Tarifas!$O143,Tarifas!$P143,Tarifas!$Q143,Datos!$B$3,Datos!D$5)</f>
        <v>#NAME?</v>
      </c>
      <c r="F141" s="144" t="e">
        <f ca="1">FACTURA(ROW(), COLUMN(),Datos!E$9,Datos!E$10,Tarifas!$C143,Datos!E$11,Tarifas!$D143,Datos!E$12,Tarifas!$E143,Datos!E$13,Tarifas!$F143,Datos!E$14,Tarifas!$G143,Tarifas!$L143,Datos!E$17,Datos!E$18,Datos!E$20,Datos!E$21,Datos!E$23,Datos!E$24,Datos!E$26,Datos!E$29,Datos!E$32,Tarifas!$H143,Tarifas!$I143,Tarifas!$J143,Datos!E$16,Tarifas!$K143,Datos!$B$4,Datos!$B$1,Datos!$B$2,Datos!$B$5,Tarifas!$M143,Tarifas!$N143,Tarifas!$O143,Tarifas!$P143,Tarifas!$Q143,Datos!$B$3,Datos!E$5)</f>
        <v>#NAME?</v>
      </c>
      <c r="G141" s="144" t="e">
        <f ca="1">FACTURA(ROW(), COLUMN(),Datos!F$9,Datos!F$10,Tarifas!$C143,Datos!F$11,Tarifas!$D143,Datos!F$12,Tarifas!$E143,Datos!F$13,Tarifas!$F143,Datos!F$14,Tarifas!$G143,Tarifas!$L143,Datos!F$17,Datos!F$18,Datos!F$20,Datos!F$21,Datos!F$23,Datos!F$24,Datos!F$26,Datos!F$29,Datos!F$32,Tarifas!$H143,Tarifas!$I143,Tarifas!$J143,Datos!F$16,Tarifas!$K143,Datos!$B$4,Datos!$B$1,Datos!$B$2,Datos!$B$5,Tarifas!$M143,Tarifas!$N143,Tarifas!$O143,Tarifas!$P143,Tarifas!$Q143,Datos!$B$3,Datos!F$5)</f>
        <v>#NAME?</v>
      </c>
      <c r="H141" s="144" t="e">
        <f ca="1">FACTURA(ROW(), COLUMN(),Datos!G$9,Datos!G$10,Tarifas!$C143,Datos!G$11,Tarifas!$D143,Datos!G$12,Tarifas!$E143,Datos!G$13,Tarifas!$F143,Datos!G$14,Tarifas!$G143,Tarifas!$L143,Datos!G$17,Datos!G$18,Datos!G$20,Datos!G$21,Datos!G$23,Datos!G$24,Datos!G$26,Datos!G$29,Datos!G$32,Tarifas!$H143,Tarifas!$I143,Tarifas!$J143,Datos!G$16,Tarifas!$K143,Datos!$B$4,Datos!$B$1,Datos!$B$2,Datos!$B$5,Tarifas!$M143,Tarifas!$N143,Tarifas!$O143,Tarifas!$P143,Tarifas!$Q143,Datos!$B$3,Datos!G$5)</f>
        <v>#NAME?</v>
      </c>
      <c r="I141" s="144" t="e">
        <f ca="1">FACTURA(ROW(), COLUMN(),Datos!H$9,Datos!H$10,Tarifas!$C143,Datos!H$11,Tarifas!$D143,Datos!H$12,Tarifas!$E143,Datos!H$13,Tarifas!$F143,Datos!H$14,Tarifas!$G143,Tarifas!$L143,Datos!H$17,Datos!H$18,Datos!H$20,Datos!H$21,Datos!H$23,Datos!H$24,Datos!H$26,Datos!H$29,Datos!H$32,Tarifas!$H143,Tarifas!$I143,Tarifas!$J143,Datos!H$16,Tarifas!$K143,Datos!$B$4,Datos!$B$1,Datos!$B$2,Datos!$B$5,Tarifas!$M143,Tarifas!$N143,Tarifas!$O143,Tarifas!$P143,Tarifas!$Q143,Datos!$B$3,Datos!H$5)</f>
        <v>#NAME?</v>
      </c>
      <c r="J141" s="144" t="e">
        <f ca="1">FACTURA(ROW(), COLUMN(),Datos!I$9,Datos!I$10,Tarifas!$C143,Datos!I$11,Tarifas!$D143,Datos!I$12,Tarifas!$E143,Datos!I$13,Tarifas!$F143,Datos!I$14,Tarifas!$G143,Tarifas!$L143,Datos!I$17,Datos!I$18,Datos!I$20,Datos!I$21,Datos!I$23,Datos!I$24,Datos!I$26,Datos!I$29,Datos!I$32,Tarifas!$H143,Tarifas!$I143,Tarifas!$J143,Datos!I$16,Tarifas!$K143,Datos!$B$4,Datos!$B$1,Datos!$B$2,Datos!$B$5,Tarifas!$M143,Tarifas!$N143,Tarifas!$O143,Tarifas!$P143,Tarifas!$Q143,Datos!$B$3,Datos!I$5)</f>
        <v>#NAME?</v>
      </c>
      <c r="K141" s="144" t="e">
        <f ca="1">FACTURA(ROW(), COLUMN(),Datos!J$9,Datos!J$10,Tarifas!$C143,Datos!J$11,Tarifas!$D143,Datos!J$12,Tarifas!$E143,Datos!J$13,Tarifas!$F143,Datos!J$14,Tarifas!$G143,Tarifas!$L143,Datos!J$17,Datos!J$18,Datos!J$20,Datos!J$21,Datos!J$23,Datos!J$24,Datos!J$26,Datos!J$29,Datos!J$32,Tarifas!$H143,Tarifas!$I143,Tarifas!$J143,Datos!J$16,Tarifas!$K143,Datos!$B$4,Datos!$B$1,Datos!$B$2,Datos!$B$5,Tarifas!$M143,Tarifas!$N143,Tarifas!$O143,Tarifas!$P143,Tarifas!$Q143,Datos!$B$3,Datos!J$5)</f>
        <v>#NAME?</v>
      </c>
      <c r="L141" s="144" t="e">
        <f ca="1">FACTURA(ROW(), COLUMN(),Datos!K$9,Datos!K$10,Tarifas!$C143,Datos!K$11,Tarifas!$D143,Datos!K$12,Tarifas!$E143,Datos!K$13,Tarifas!$F143,Datos!K$14,Tarifas!$G143,Tarifas!$L143,Datos!K$17,Datos!K$18,Datos!K$20,Datos!K$21,Datos!K$23,Datos!K$24,Datos!K$26,Datos!K$29,Datos!K$32,Tarifas!$H143,Tarifas!$I143,Tarifas!$J143,Datos!K$16,Tarifas!$K143,Datos!$B$4,Datos!$B$1,Datos!$B$2,Datos!$B$5,Tarifas!$M143,Tarifas!$N143,Tarifas!$O143,Tarifas!$P143,Tarifas!$Q143,Datos!$B$3,Datos!K$5)</f>
        <v>#NAME?</v>
      </c>
      <c r="M141" s="144" t="e">
        <f ca="1">FACTURA(ROW(), COLUMN(),Datos!L$9,Datos!L$10,Tarifas!$C143,Datos!L$11,Tarifas!$D143,Datos!L$12,Tarifas!$E143,Datos!L$13,Tarifas!$F143,Datos!L$14,Tarifas!$G143,Tarifas!$L143,Datos!L$17,Datos!L$18,Datos!L$20,Datos!L$21,Datos!L$23,Datos!L$24,Datos!L$26,Datos!L$29,Datos!L$32,Tarifas!$H143,Tarifas!$I143,Tarifas!$J143,Datos!L$16,Tarifas!$K143,Datos!$B$4,Datos!$B$1,Datos!$B$2,Datos!$B$5,Tarifas!$M143,Tarifas!$N143,Tarifas!$O143,Tarifas!$P143,Tarifas!$Q143,Datos!$B$3,Datos!L$5)</f>
        <v>#NAME?</v>
      </c>
      <c r="N141" s="144" t="e">
        <f ca="1">FACTURA(ROW(), COLUMN(),Datos!M$9,Datos!M$10,Tarifas!$C143,Datos!M$11,Tarifas!$D143,Datos!M$12,Tarifas!$E143,Datos!M$13,Tarifas!$F143,Datos!M$14,Tarifas!$G143,Tarifas!$L143,Datos!M$17,Datos!M$18,Datos!M$20,Datos!M$21,Datos!M$23,Datos!M$24,Datos!M$26,Datos!M$29,Datos!M$32,Tarifas!$H143,Tarifas!$I143,Tarifas!$J143,Datos!M$16,Tarifas!$K143,Datos!$B$4,Datos!$B$1,Datos!$B$2,Datos!$B$5,Tarifas!$M143,Tarifas!$N143,Tarifas!$O143,Tarifas!$P143,Tarifas!$Q143,Datos!$B$3,Datos!M$5)</f>
        <v>#NAME?</v>
      </c>
      <c r="O141" s="144" t="e">
        <f ca="1">FACTURA(ROW(), COLUMN(),Datos!N$9,Datos!N$10,Tarifas!$C143,Datos!N$11,Tarifas!$D143,Datos!N$12,Tarifas!$E143,Datos!N$13,Tarifas!$F143,Datos!N$14,Tarifas!$G143,Tarifas!$L143,Datos!N$17,Datos!N$18,Datos!N$20,Datos!N$21,Datos!N$23,Datos!N$24,Datos!N$26,Datos!N$29,Datos!N$32,Tarifas!$H143,Tarifas!$I143,Tarifas!$J143,Datos!N$16,Tarifas!$K143,Datos!$B$4,Datos!$B$1,Datos!$B$2,Datos!$B$5,Tarifas!$M143,Tarifas!$N143,Tarifas!$O143,Tarifas!$P143,Tarifas!$Q143,Datos!$B$3,Datos!N$5)</f>
        <v>#NAME?</v>
      </c>
      <c r="P141" s="144" t="e">
        <f ca="1">FACTURA(ROW(), COLUMN(),Datos!O$9,Datos!O$10,Tarifas!$C143,Datos!O$11,Tarifas!$D143,Datos!O$12,Tarifas!$E143,Datos!O$13,Tarifas!$F143,Datos!O$14,Tarifas!$G143,Tarifas!$L143,Datos!O$17,Datos!O$18,Datos!O$20,Datos!O$21,Datos!O$23,Datos!O$24,Datos!O$26,Datos!O$29,Datos!O$32,Tarifas!$H143,Tarifas!$I143,Tarifas!$J143,Datos!O$16,Tarifas!$K143,Datos!$B$4,Datos!$B$1,Datos!$B$2,Datos!$B$5,Tarifas!$M143,Tarifas!$N143,Tarifas!$O143,Tarifas!$P143,Tarifas!$Q143,Datos!$B$3,Datos!O$5)</f>
        <v>#NAME?</v>
      </c>
      <c r="Q141" s="88" t="str">
        <f>IF(Tarifas!R143="Sí","Sí","")</f>
        <v>Sí</v>
      </c>
    </row>
    <row r="142" spans="1:17">
      <c r="A142" s="154" t="str">
        <f>IF(Tarifas!A144="","",Tarifas!A144)</f>
        <v>Esmiluz Energía</v>
      </c>
      <c r="B142" s="154" t="str">
        <f>IF(Tarifas!B144="","",Tarifas!B144)</f>
        <v>SIE (BNA) con media 2023</v>
      </c>
      <c r="C142" s="197" t="e">
        <f t="shared" ca="1" si="2"/>
        <v>#NAME?</v>
      </c>
      <c r="D142" s="198" t="s">
        <v>639</v>
      </c>
      <c r="E142" s="144" t="e">
        <f ca="1">FACTURA(ROW(), COLUMN(),Datos!D$9,Datos!D$10,Tarifas!$C144,Datos!D$11,Tarifas!$D144,Datos!D$12,Tarifas!$E144,Datos!D$13,Tarifas!$F144,Datos!D$14,Tarifas!$G144,Tarifas!$L144,Datos!D$17,Datos!D$18,Datos!D$20,Datos!D$21,Datos!D$23,Datos!D$24,Datos!D$26,Datos!D$29,Datos!D$32,Tarifas!$H144,Tarifas!$I144,Tarifas!$J144,Datos!D$16,Tarifas!$K144,Datos!$B$4,Datos!$B$1,Datos!$B$2,Datos!$B$5,Tarifas!$M144,Tarifas!$N144,Tarifas!$O144,Tarifas!$P144,Tarifas!$Q144,Datos!$B$3,Datos!D$5)</f>
        <v>#NAME?</v>
      </c>
      <c r="F142" s="144" t="e">
        <f ca="1">FACTURA(ROW(), COLUMN(),Datos!E$9,Datos!E$10,Tarifas!$C144,Datos!E$11,Tarifas!$D144,Datos!E$12,Tarifas!$E144,Datos!E$13,Tarifas!$F144,Datos!E$14,Tarifas!$G144,Tarifas!$L144,Datos!E$17,Datos!E$18,Datos!E$20,Datos!E$21,Datos!E$23,Datos!E$24,Datos!E$26,Datos!E$29,Datos!E$32,Tarifas!$H144,Tarifas!$I144,Tarifas!$J144,Datos!E$16,Tarifas!$K144,Datos!$B$4,Datos!$B$1,Datos!$B$2,Datos!$B$5,Tarifas!$M144,Tarifas!$N144,Tarifas!$O144,Tarifas!$P144,Tarifas!$Q144,Datos!$B$3,Datos!E$5)</f>
        <v>#NAME?</v>
      </c>
      <c r="G142" s="144" t="e">
        <f ca="1">FACTURA(ROW(), COLUMN(),Datos!F$9,Datos!F$10,Tarifas!$C144,Datos!F$11,Tarifas!$D144,Datos!F$12,Tarifas!$E144,Datos!F$13,Tarifas!$F144,Datos!F$14,Tarifas!$G144,Tarifas!$L144,Datos!F$17,Datos!F$18,Datos!F$20,Datos!F$21,Datos!F$23,Datos!F$24,Datos!F$26,Datos!F$29,Datos!F$32,Tarifas!$H144,Tarifas!$I144,Tarifas!$J144,Datos!F$16,Tarifas!$K144,Datos!$B$4,Datos!$B$1,Datos!$B$2,Datos!$B$5,Tarifas!$M144,Tarifas!$N144,Tarifas!$O144,Tarifas!$P144,Tarifas!$Q144,Datos!$B$3,Datos!F$5)</f>
        <v>#NAME?</v>
      </c>
      <c r="H142" s="144" t="e">
        <f ca="1">FACTURA(ROW(), COLUMN(),Datos!G$9,Datos!G$10,Tarifas!$C144,Datos!G$11,Tarifas!$D144,Datos!G$12,Tarifas!$E144,Datos!G$13,Tarifas!$F144,Datos!G$14,Tarifas!$G144,Tarifas!$L144,Datos!G$17,Datos!G$18,Datos!G$20,Datos!G$21,Datos!G$23,Datos!G$24,Datos!G$26,Datos!G$29,Datos!G$32,Tarifas!$H144,Tarifas!$I144,Tarifas!$J144,Datos!G$16,Tarifas!$K144,Datos!$B$4,Datos!$B$1,Datos!$B$2,Datos!$B$5,Tarifas!$M144,Tarifas!$N144,Tarifas!$O144,Tarifas!$P144,Tarifas!$Q144,Datos!$B$3,Datos!G$5)</f>
        <v>#NAME?</v>
      </c>
      <c r="I142" s="144" t="e">
        <f ca="1">FACTURA(ROW(), COLUMN(),Datos!H$9,Datos!H$10,Tarifas!$C144,Datos!H$11,Tarifas!$D144,Datos!H$12,Tarifas!$E144,Datos!H$13,Tarifas!$F144,Datos!H$14,Tarifas!$G144,Tarifas!$L144,Datos!H$17,Datos!H$18,Datos!H$20,Datos!H$21,Datos!H$23,Datos!H$24,Datos!H$26,Datos!H$29,Datos!H$32,Tarifas!$H144,Tarifas!$I144,Tarifas!$J144,Datos!H$16,Tarifas!$K144,Datos!$B$4,Datos!$B$1,Datos!$B$2,Datos!$B$5,Tarifas!$M144,Tarifas!$N144,Tarifas!$O144,Tarifas!$P144,Tarifas!$Q144,Datos!$B$3,Datos!H$5)</f>
        <v>#NAME?</v>
      </c>
      <c r="J142" s="144" t="e">
        <f ca="1">FACTURA(ROW(), COLUMN(),Datos!I$9,Datos!I$10,Tarifas!$C144,Datos!I$11,Tarifas!$D144,Datos!I$12,Tarifas!$E144,Datos!I$13,Tarifas!$F144,Datos!I$14,Tarifas!$G144,Tarifas!$L144,Datos!I$17,Datos!I$18,Datos!I$20,Datos!I$21,Datos!I$23,Datos!I$24,Datos!I$26,Datos!I$29,Datos!I$32,Tarifas!$H144,Tarifas!$I144,Tarifas!$J144,Datos!I$16,Tarifas!$K144,Datos!$B$4,Datos!$B$1,Datos!$B$2,Datos!$B$5,Tarifas!$M144,Tarifas!$N144,Tarifas!$O144,Tarifas!$P144,Tarifas!$Q144,Datos!$B$3,Datos!I$5)</f>
        <v>#NAME?</v>
      </c>
      <c r="K142" s="144" t="e">
        <f ca="1">FACTURA(ROW(), COLUMN(),Datos!J$9,Datos!J$10,Tarifas!$C144,Datos!J$11,Tarifas!$D144,Datos!J$12,Tarifas!$E144,Datos!J$13,Tarifas!$F144,Datos!J$14,Tarifas!$G144,Tarifas!$L144,Datos!J$17,Datos!J$18,Datos!J$20,Datos!J$21,Datos!J$23,Datos!J$24,Datos!J$26,Datos!J$29,Datos!J$32,Tarifas!$H144,Tarifas!$I144,Tarifas!$J144,Datos!J$16,Tarifas!$K144,Datos!$B$4,Datos!$B$1,Datos!$B$2,Datos!$B$5,Tarifas!$M144,Tarifas!$N144,Tarifas!$O144,Tarifas!$P144,Tarifas!$Q144,Datos!$B$3,Datos!J$5)</f>
        <v>#NAME?</v>
      </c>
      <c r="L142" s="144" t="e">
        <f ca="1">FACTURA(ROW(), COLUMN(),Datos!K$9,Datos!K$10,Tarifas!$C144,Datos!K$11,Tarifas!$D144,Datos!K$12,Tarifas!$E144,Datos!K$13,Tarifas!$F144,Datos!K$14,Tarifas!$G144,Tarifas!$L144,Datos!K$17,Datos!K$18,Datos!K$20,Datos!K$21,Datos!K$23,Datos!K$24,Datos!K$26,Datos!K$29,Datos!K$32,Tarifas!$H144,Tarifas!$I144,Tarifas!$J144,Datos!K$16,Tarifas!$K144,Datos!$B$4,Datos!$B$1,Datos!$B$2,Datos!$B$5,Tarifas!$M144,Tarifas!$N144,Tarifas!$O144,Tarifas!$P144,Tarifas!$Q144,Datos!$B$3,Datos!K$5)</f>
        <v>#NAME?</v>
      </c>
      <c r="M142" s="144" t="e">
        <f ca="1">FACTURA(ROW(), COLUMN(),Datos!L$9,Datos!L$10,Tarifas!$C144,Datos!L$11,Tarifas!$D144,Datos!L$12,Tarifas!$E144,Datos!L$13,Tarifas!$F144,Datos!L$14,Tarifas!$G144,Tarifas!$L144,Datos!L$17,Datos!L$18,Datos!L$20,Datos!L$21,Datos!L$23,Datos!L$24,Datos!L$26,Datos!L$29,Datos!L$32,Tarifas!$H144,Tarifas!$I144,Tarifas!$J144,Datos!L$16,Tarifas!$K144,Datos!$B$4,Datos!$B$1,Datos!$B$2,Datos!$B$5,Tarifas!$M144,Tarifas!$N144,Tarifas!$O144,Tarifas!$P144,Tarifas!$Q144,Datos!$B$3,Datos!L$5)</f>
        <v>#NAME?</v>
      </c>
      <c r="N142" s="144" t="e">
        <f ca="1">FACTURA(ROW(), COLUMN(),Datos!M$9,Datos!M$10,Tarifas!$C144,Datos!M$11,Tarifas!$D144,Datos!M$12,Tarifas!$E144,Datos!M$13,Tarifas!$F144,Datos!M$14,Tarifas!$G144,Tarifas!$L144,Datos!M$17,Datos!M$18,Datos!M$20,Datos!M$21,Datos!M$23,Datos!M$24,Datos!M$26,Datos!M$29,Datos!M$32,Tarifas!$H144,Tarifas!$I144,Tarifas!$J144,Datos!M$16,Tarifas!$K144,Datos!$B$4,Datos!$B$1,Datos!$B$2,Datos!$B$5,Tarifas!$M144,Tarifas!$N144,Tarifas!$O144,Tarifas!$P144,Tarifas!$Q144,Datos!$B$3,Datos!M$5)</f>
        <v>#NAME?</v>
      </c>
      <c r="O142" s="144" t="e">
        <f ca="1">FACTURA(ROW(), COLUMN(),Datos!N$9,Datos!N$10,Tarifas!$C144,Datos!N$11,Tarifas!$D144,Datos!N$12,Tarifas!$E144,Datos!N$13,Tarifas!$F144,Datos!N$14,Tarifas!$G144,Tarifas!$L144,Datos!N$17,Datos!N$18,Datos!N$20,Datos!N$21,Datos!N$23,Datos!N$24,Datos!N$26,Datos!N$29,Datos!N$32,Tarifas!$H144,Tarifas!$I144,Tarifas!$J144,Datos!N$16,Tarifas!$K144,Datos!$B$4,Datos!$B$1,Datos!$B$2,Datos!$B$5,Tarifas!$M144,Tarifas!$N144,Tarifas!$O144,Tarifas!$P144,Tarifas!$Q144,Datos!$B$3,Datos!N$5)</f>
        <v>#NAME?</v>
      </c>
      <c r="P142" s="144" t="e">
        <f ca="1">FACTURA(ROW(), COLUMN(),Datos!O$9,Datos!O$10,Tarifas!$C144,Datos!O$11,Tarifas!$D144,Datos!O$12,Tarifas!$E144,Datos!O$13,Tarifas!$F144,Datos!O$14,Tarifas!$G144,Tarifas!$L144,Datos!O$17,Datos!O$18,Datos!O$20,Datos!O$21,Datos!O$23,Datos!O$24,Datos!O$26,Datos!O$29,Datos!O$32,Tarifas!$H144,Tarifas!$I144,Tarifas!$J144,Datos!O$16,Tarifas!$K144,Datos!$B$4,Datos!$B$1,Datos!$B$2,Datos!$B$5,Tarifas!$M144,Tarifas!$N144,Tarifas!$O144,Tarifas!$P144,Tarifas!$Q144,Datos!$B$3,Datos!O$5)</f>
        <v>#NAME?</v>
      </c>
      <c r="Q142" s="88" t="str">
        <f>IF(Tarifas!R144="Sí","Sí","")</f>
        <v>Sí</v>
      </c>
    </row>
    <row r="143" spans="1:17">
      <c r="A143" s="154" t="str">
        <f>IF(Tarifas!A145="","",Tarifas!A145)</f>
        <v>Helios Energía</v>
      </c>
      <c r="B143" s="154" t="str">
        <f>IF(Tarifas!B145="","",Tarifas!B145)</f>
        <v>Indexada + Batería Media de 2023</v>
      </c>
      <c r="C143" s="197" t="e">
        <f t="shared" ca="1" si="2"/>
        <v>#NAME?</v>
      </c>
      <c r="D143" s="198" t="s">
        <v>639</v>
      </c>
      <c r="E143" s="144" t="e">
        <f ca="1">FACTURA(ROW(), COLUMN(),Datos!D$9,Datos!D$10,Tarifas!$C145,Datos!D$11,Tarifas!$D145,Datos!D$12,Tarifas!$E145,Datos!D$13,Tarifas!$F145,Datos!D$14,Tarifas!$G145,Tarifas!$L145,Datos!D$17,Datos!D$18,Datos!D$20,Datos!D$21,Datos!D$23,Datos!D$24,Datos!D$26,Datos!D$29,Datos!D$32,Tarifas!$H145,Tarifas!$I145,Tarifas!$J145,Datos!D$16,Tarifas!$K145,Datos!$B$4,Datos!$B$1,Datos!$B$2,Datos!$B$5,Tarifas!$M145,Tarifas!$N145,Tarifas!$O145,Tarifas!$P145,Tarifas!$Q145,Datos!$B$3,Datos!D$5)</f>
        <v>#NAME?</v>
      </c>
      <c r="F143" s="144" t="e">
        <f ca="1">FACTURA(ROW(), COLUMN(),Datos!E$9,Datos!E$10,Tarifas!$C145,Datos!E$11,Tarifas!$D145,Datos!E$12,Tarifas!$E145,Datos!E$13,Tarifas!$F145,Datos!E$14,Tarifas!$G145,Tarifas!$L145,Datos!E$17,Datos!E$18,Datos!E$20,Datos!E$21,Datos!E$23,Datos!E$24,Datos!E$26,Datos!E$29,Datos!E$32,Tarifas!$H145,Tarifas!$I145,Tarifas!$J145,Datos!E$16,Tarifas!$K145,Datos!$B$4,Datos!$B$1,Datos!$B$2,Datos!$B$5,Tarifas!$M145,Tarifas!$N145,Tarifas!$O145,Tarifas!$P145,Tarifas!$Q145,Datos!$B$3,Datos!E$5)</f>
        <v>#NAME?</v>
      </c>
      <c r="G143" s="144" t="e">
        <f ca="1">FACTURA(ROW(), COLUMN(),Datos!F$9,Datos!F$10,Tarifas!$C145,Datos!F$11,Tarifas!$D145,Datos!F$12,Tarifas!$E145,Datos!F$13,Tarifas!$F145,Datos!F$14,Tarifas!$G145,Tarifas!$L145,Datos!F$17,Datos!F$18,Datos!F$20,Datos!F$21,Datos!F$23,Datos!F$24,Datos!F$26,Datos!F$29,Datos!F$32,Tarifas!$H145,Tarifas!$I145,Tarifas!$J145,Datos!F$16,Tarifas!$K145,Datos!$B$4,Datos!$B$1,Datos!$B$2,Datos!$B$5,Tarifas!$M145,Tarifas!$N145,Tarifas!$O145,Tarifas!$P145,Tarifas!$Q145,Datos!$B$3,Datos!F$5)</f>
        <v>#NAME?</v>
      </c>
      <c r="H143" s="144" t="e">
        <f ca="1">FACTURA(ROW(), COLUMN(),Datos!G$9,Datos!G$10,Tarifas!$C145,Datos!G$11,Tarifas!$D145,Datos!G$12,Tarifas!$E145,Datos!G$13,Tarifas!$F145,Datos!G$14,Tarifas!$G145,Tarifas!$L145,Datos!G$17,Datos!G$18,Datos!G$20,Datos!G$21,Datos!G$23,Datos!G$24,Datos!G$26,Datos!G$29,Datos!G$32,Tarifas!$H145,Tarifas!$I145,Tarifas!$J145,Datos!G$16,Tarifas!$K145,Datos!$B$4,Datos!$B$1,Datos!$B$2,Datos!$B$5,Tarifas!$M145,Tarifas!$N145,Tarifas!$O145,Tarifas!$P145,Tarifas!$Q145,Datos!$B$3,Datos!G$5)</f>
        <v>#NAME?</v>
      </c>
      <c r="I143" s="144" t="e">
        <f ca="1">FACTURA(ROW(), COLUMN(),Datos!H$9,Datos!H$10,Tarifas!$C145,Datos!H$11,Tarifas!$D145,Datos!H$12,Tarifas!$E145,Datos!H$13,Tarifas!$F145,Datos!H$14,Tarifas!$G145,Tarifas!$L145,Datos!H$17,Datos!H$18,Datos!H$20,Datos!H$21,Datos!H$23,Datos!H$24,Datos!H$26,Datos!H$29,Datos!H$32,Tarifas!$H145,Tarifas!$I145,Tarifas!$J145,Datos!H$16,Tarifas!$K145,Datos!$B$4,Datos!$B$1,Datos!$B$2,Datos!$B$5,Tarifas!$M145,Tarifas!$N145,Tarifas!$O145,Tarifas!$P145,Tarifas!$Q145,Datos!$B$3,Datos!H$5)</f>
        <v>#NAME?</v>
      </c>
      <c r="J143" s="144" t="e">
        <f ca="1">FACTURA(ROW(), COLUMN(),Datos!I$9,Datos!I$10,Tarifas!$C145,Datos!I$11,Tarifas!$D145,Datos!I$12,Tarifas!$E145,Datos!I$13,Tarifas!$F145,Datos!I$14,Tarifas!$G145,Tarifas!$L145,Datos!I$17,Datos!I$18,Datos!I$20,Datos!I$21,Datos!I$23,Datos!I$24,Datos!I$26,Datos!I$29,Datos!I$32,Tarifas!$H145,Tarifas!$I145,Tarifas!$J145,Datos!I$16,Tarifas!$K145,Datos!$B$4,Datos!$B$1,Datos!$B$2,Datos!$B$5,Tarifas!$M145,Tarifas!$N145,Tarifas!$O145,Tarifas!$P145,Tarifas!$Q145,Datos!$B$3,Datos!I$5)</f>
        <v>#NAME?</v>
      </c>
      <c r="K143" s="144" t="e">
        <f ca="1">FACTURA(ROW(), COLUMN(),Datos!J$9,Datos!J$10,Tarifas!$C145,Datos!J$11,Tarifas!$D145,Datos!J$12,Tarifas!$E145,Datos!J$13,Tarifas!$F145,Datos!J$14,Tarifas!$G145,Tarifas!$L145,Datos!J$17,Datos!J$18,Datos!J$20,Datos!J$21,Datos!J$23,Datos!J$24,Datos!J$26,Datos!J$29,Datos!J$32,Tarifas!$H145,Tarifas!$I145,Tarifas!$J145,Datos!J$16,Tarifas!$K145,Datos!$B$4,Datos!$B$1,Datos!$B$2,Datos!$B$5,Tarifas!$M145,Tarifas!$N145,Tarifas!$O145,Tarifas!$P145,Tarifas!$Q145,Datos!$B$3,Datos!J$5)</f>
        <v>#NAME?</v>
      </c>
      <c r="L143" s="144" t="e">
        <f ca="1">FACTURA(ROW(), COLUMN(),Datos!K$9,Datos!K$10,Tarifas!$C145,Datos!K$11,Tarifas!$D145,Datos!K$12,Tarifas!$E145,Datos!K$13,Tarifas!$F145,Datos!K$14,Tarifas!$G145,Tarifas!$L145,Datos!K$17,Datos!K$18,Datos!K$20,Datos!K$21,Datos!K$23,Datos!K$24,Datos!K$26,Datos!K$29,Datos!K$32,Tarifas!$H145,Tarifas!$I145,Tarifas!$J145,Datos!K$16,Tarifas!$K145,Datos!$B$4,Datos!$B$1,Datos!$B$2,Datos!$B$5,Tarifas!$M145,Tarifas!$N145,Tarifas!$O145,Tarifas!$P145,Tarifas!$Q145,Datos!$B$3,Datos!K$5)</f>
        <v>#NAME?</v>
      </c>
      <c r="M143" s="144" t="e">
        <f ca="1">FACTURA(ROW(), COLUMN(),Datos!L$9,Datos!L$10,Tarifas!$C145,Datos!L$11,Tarifas!$D145,Datos!L$12,Tarifas!$E145,Datos!L$13,Tarifas!$F145,Datos!L$14,Tarifas!$G145,Tarifas!$L145,Datos!L$17,Datos!L$18,Datos!L$20,Datos!L$21,Datos!L$23,Datos!L$24,Datos!L$26,Datos!L$29,Datos!L$32,Tarifas!$H145,Tarifas!$I145,Tarifas!$J145,Datos!L$16,Tarifas!$K145,Datos!$B$4,Datos!$B$1,Datos!$B$2,Datos!$B$5,Tarifas!$M145,Tarifas!$N145,Tarifas!$O145,Tarifas!$P145,Tarifas!$Q145,Datos!$B$3,Datos!L$5)</f>
        <v>#NAME?</v>
      </c>
      <c r="N143" s="144" t="e">
        <f ca="1">FACTURA(ROW(), COLUMN(),Datos!M$9,Datos!M$10,Tarifas!$C145,Datos!M$11,Tarifas!$D145,Datos!M$12,Tarifas!$E145,Datos!M$13,Tarifas!$F145,Datos!M$14,Tarifas!$G145,Tarifas!$L145,Datos!M$17,Datos!M$18,Datos!M$20,Datos!M$21,Datos!M$23,Datos!M$24,Datos!M$26,Datos!M$29,Datos!M$32,Tarifas!$H145,Tarifas!$I145,Tarifas!$J145,Datos!M$16,Tarifas!$K145,Datos!$B$4,Datos!$B$1,Datos!$B$2,Datos!$B$5,Tarifas!$M145,Tarifas!$N145,Tarifas!$O145,Tarifas!$P145,Tarifas!$Q145,Datos!$B$3,Datos!M$5)</f>
        <v>#NAME?</v>
      </c>
      <c r="O143" s="144" t="e">
        <f ca="1">FACTURA(ROW(), COLUMN(),Datos!N$9,Datos!N$10,Tarifas!$C145,Datos!N$11,Tarifas!$D145,Datos!N$12,Tarifas!$E145,Datos!N$13,Tarifas!$F145,Datos!N$14,Tarifas!$G145,Tarifas!$L145,Datos!N$17,Datos!N$18,Datos!N$20,Datos!N$21,Datos!N$23,Datos!N$24,Datos!N$26,Datos!N$29,Datos!N$32,Tarifas!$H145,Tarifas!$I145,Tarifas!$J145,Datos!N$16,Tarifas!$K145,Datos!$B$4,Datos!$B$1,Datos!$B$2,Datos!$B$5,Tarifas!$M145,Tarifas!$N145,Tarifas!$O145,Tarifas!$P145,Tarifas!$Q145,Datos!$B$3,Datos!N$5)</f>
        <v>#NAME?</v>
      </c>
      <c r="P143" s="144" t="e">
        <f ca="1">FACTURA(ROW(), COLUMN(),Datos!O$9,Datos!O$10,Tarifas!$C145,Datos!O$11,Tarifas!$D145,Datos!O$12,Tarifas!$E145,Datos!O$13,Tarifas!$F145,Datos!O$14,Tarifas!$G145,Tarifas!$L145,Datos!O$17,Datos!O$18,Datos!O$20,Datos!O$21,Datos!O$23,Datos!O$24,Datos!O$26,Datos!O$29,Datos!O$32,Tarifas!$H145,Tarifas!$I145,Tarifas!$J145,Datos!O$16,Tarifas!$K145,Datos!$B$4,Datos!$B$1,Datos!$B$2,Datos!$B$5,Tarifas!$M145,Tarifas!$N145,Tarifas!$O145,Tarifas!$P145,Tarifas!$Q145,Datos!$B$3,Datos!O$5)</f>
        <v>#NAME?</v>
      </c>
      <c r="Q143" s="88" t="str">
        <f>IF(Tarifas!R145="Sí","Sí","")</f>
        <v>Sí</v>
      </c>
    </row>
    <row r="144" spans="1:17">
      <c r="A144" s="154" t="str">
        <f>IF(Tarifas!A146="","",Tarifas!A146)</f>
        <v>Iberdrola</v>
      </c>
      <c r="B144" s="154" t="str">
        <f>IF(Tarifas!B146="","",Tarifas!B146)</f>
        <v>Plan VE Media de 2023</v>
      </c>
      <c r="C144" s="197" t="e">
        <f t="shared" ca="1" si="2"/>
        <v>#NAME?</v>
      </c>
      <c r="D144" s="198" t="s">
        <v>639</v>
      </c>
      <c r="E144" s="144" t="e">
        <f ca="1">FACTURA(ROW(), COLUMN(),Datos!D$9,Datos!D$10,Tarifas!$C146,Datos!D$11,Tarifas!$D146,Datos!D$12,Tarifas!$E146,Datos!D$13,Tarifas!$F146,Datos!D$14,Tarifas!$G146,Tarifas!$L146,Datos!D$17,Datos!D$18,Datos!D$20,Datos!D$21,Datos!D$23,Datos!D$24,Datos!D$26,Datos!D$29,Datos!D$32,Tarifas!$H146,Tarifas!$I146,Tarifas!$J146,Datos!D$16,Tarifas!$K146,Datos!$B$4,Datos!$B$1,Datos!$B$2,Datos!$B$5,Tarifas!$M146,Tarifas!$N146,Tarifas!$O146,Tarifas!$P146,Tarifas!$Q146,Datos!$B$3,Datos!D$5)</f>
        <v>#NAME?</v>
      </c>
      <c r="F144" s="144" t="e">
        <f ca="1">FACTURA(ROW(), COLUMN(),Datos!E$9,Datos!E$10,Tarifas!$C146,Datos!E$11,Tarifas!$D146,Datos!E$12,Tarifas!$E146,Datos!E$13,Tarifas!$F146,Datos!E$14,Tarifas!$G146,Tarifas!$L146,Datos!E$17,Datos!E$18,Datos!E$20,Datos!E$21,Datos!E$23,Datos!E$24,Datos!E$26,Datos!E$29,Datos!E$32,Tarifas!$H146,Tarifas!$I146,Tarifas!$J146,Datos!E$16,Tarifas!$K146,Datos!$B$4,Datos!$B$1,Datos!$B$2,Datos!$B$5,Tarifas!$M146,Tarifas!$N146,Tarifas!$O146,Tarifas!$P146,Tarifas!$Q146,Datos!$B$3,Datos!E$5)</f>
        <v>#NAME?</v>
      </c>
      <c r="G144" s="144" t="e">
        <f ca="1">FACTURA(ROW(), COLUMN(),Datos!F$9,Datos!F$10,Tarifas!$C146,Datos!F$11,Tarifas!$D146,Datos!F$12,Tarifas!$E146,Datos!F$13,Tarifas!$F146,Datos!F$14,Tarifas!$G146,Tarifas!$L146,Datos!F$17,Datos!F$18,Datos!F$20,Datos!F$21,Datos!F$23,Datos!F$24,Datos!F$26,Datos!F$29,Datos!F$32,Tarifas!$H146,Tarifas!$I146,Tarifas!$J146,Datos!F$16,Tarifas!$K146,Datos!$B$4,Datos!$B$1,Datos!$B$2,Datos!$B$5,Tarifas!$M146,Tarifas!$N146,Tarifas!$O146,Tarifas!$P146,Tarifas!$Q146,Datos!$B$3,Datos!F$5)</f>
        <v>#NAME?</v>
      </c>
      <c r="H144" s="144" t="e">
        <f ca="1">FACTURA(ROW(), COLUMN(),Datos!G$9,Datos!G$10,Tarifas!$C146,Datos!G$11,Tarifas!$D146,Datos!G$12,Tarifas!$E146,Datos!G$13,Tarifas!$F146,Datos!G$14,Tarifas!$G146,Tarifas!$L146,Datos!G$17,Datos!G$18,Datos!G$20,Datos!G$21,Datos!G$23,Datos!G$24,Datos!G$26,Datos!G$29,Datos!G$32,Tarifas!$H146,Tarifas!$I146,Tarifas!$J146,Datos!G$16,Tarifas!$K146,Datos!$B$4,Datos!$B$1,Datos!$B$2,Datos!$B$5,Tarifas!$M146,Tarifas!$N146,Tarifas!$O146,Tarifas!$P146,Tarifas!$Q146,Datos!$B$3,Datos!G$5)</f>
        <v>#NAME?</v>
      </c>
      <c r="I144" s="144" t="e">
        <f ca="1">FACTURA(ROW(), COLUMN(),Datos!H$9,Datos!H$10,Tarifas!$C146,Datos!H$11,Tarifas!$D146,Datos!H$12,Tarifas!$E146,Datos!H$13,Tarifas!$F146,Datos!H$14,Tarifas!$G146,Tarifas!$L146,Datos!H$17,Datos!H$18,Datos!H$20,Datos!H$21,Datos!H$23,Datos!H$24,Datos!H$26,Datos!H$29,Datos!H$32,Tarifas!$H146,Tarifas!$I146,Tarifas!$J146,Datos!H$16,Tarifas!$K146,Datos!$B$4,Datos!$B$1,Datos!$B$2,Datos!$B$5,Tarifas!$M146,Tarifas!$N146,Tarifas!$O146,Tarifas!$P146,Tarifas!$Q146,Datos!$B$3,Datos!H$5)</f>
        <v>#NAME?</v>
      </c>
      <c r="J144" s="144" t="e">
        <f ca="1">FACTURA(ROW(), COLUMN(),Datos!I$9,Datos!I$10,Tarifas!$C146,Datos!I$11,Tarifas!$D146,Datos!I$12,Tarifas!$E146,Datos!I$13,Tarifas!$F146,Datos!I$14,Tarifas!$G146,Tarifas!$L146,Datos!I$17,Datos!I$18,Datos!I$20,Datos!I$21,Datos!I$23,Datos!I$24,Datos!I$26,Datos!I$29,Datos!I$32,Tarifas!$H146,Tarifas!$I146,Tarifas!$J146,Datos!I$16,Tarifas!$K146,Datos!$B$4,Datos!$B$1,Datos!$B$2,Datos!$B$5,Tarifas!$M146,Tarifas!$N146,Tarifas!$O146,Tarifas!$P146,Tarifas!$Q146,Datos!$B$3,Datos!I$5)</f>
        <v>#NAME?</v>
      </c>
      <c r="K144" s="144" t="e">
        <f ca="1">FACTURA(ROW(), COLUMN(),Datos!J$9,Datos!J$10,Tarifas!$C146,Datos!J$11,Tarifas!$D146,Datos!J$12,Tarifas!$E146,Datos!J$13,Tarifas!$F146,Datos!J$14,Tarifas!$G146,Tarifas!$L146,Datos!J$17,Datos!J$18,Datos!J$20,Datos!J$21,Datos!J$23,Datos!J$24,Datos!J$26,Datos!J$29,Datos!J$32,Tarifas!$H146,Tarifas!$I146,Tarifas!$J146,Datos!J$16,Tarifas!$K146,Datos!$B$4,Datos!$B$1,Datos!$B$2,Datos!$B$5,Tarifas!$M146,Tarifas!$N146,Tarifas!$O146,Tarifas!$P146,Tarifas!$Q146,Datos!$B$3,Datos!J$5)</f>
        <v>#NAME?</v>
      </c>
      <c r="L144" s="144" t="e">
        <f ca="1">FACTURA(ROW(), COLUMN(),Datos!K$9,Datos!K$10,Tarifas!$C146,Datos!K$11,Tarifas!$D146,Datos!K$12,Tarifas!$E146,Datos!K$13,Tarifas!$F146,Datos!K$14,Tarifas!$G146,Tarifas!$L146,Datos!K$17,Datos!K$18,Datos!K$20,Datos!K$21,Datos!K$23,Datos!K$24,Datos!K$26,Datos!K$29,Datos!K$32,Tarifas!$H146,Tarifas!$I146,Tarifas!$J146,Datos!K$16,Tarifas!$K146,Datos!$B$4,Datos!$B$1,Datos!$B$2,Datos!$B$5,Tarifas!$M146,Tarifas!$N146,Tarifas!$O146,Tarifas!$P146,Tarifas!$Q146,Datos!$B$3,Datos!K$5)</f>
        <v>#NAME?</v>
      </c>
      <c r="M144" s="144" t="e">
        <f ca="1">FACTURA(ROW(), COLUMN(),Datos!L$9,Datos!L$10,Tarifas!$C146,Datos!L$11,Tarifas!$D146,Datos!L$12,Tarifas!$E146,Datos!L$13,Tarifas!$F146,Datos!L$14,Tarifas!$G146,Tarifas!$L146,Datos!L$17,Datos!L$18,Datos!L$20,Datos!L$21,Datos!L$23,Datos!L$24,Datos!L$26,Datos!L$29,Datos!L$32,Tarifas!$H146,Tarifas!$I146,Tarifas!$J146,Datos!L$16,Tarifas!$K146,Datos!$B$4,Datos!$B$1,Datos!$B$2,Datos!$B$5,Tarifas!$M146,Tarifas!$N146,Tarifas!$O146,Tarifas!$P146,Tarifas!$Q146,Datos!$B$3,Datos!L$5)</f>
        <v>#NAME?</v>
      </c>
      <c r="N144" s="144" t="e">
        <f ca="1">FACTURA(ROW(), COLUMN(),Datos!M$9,Datos!M$10,Tarifas!$C146,Datos!M$11,Tarifas!$D146,Datos!M$12,Tarifas!$E146,Datos!M$13,Tarifas!$F146,Datos!M$14,Tarifas!$G146,Tarifas!$L146,Datos!M$17,Datos!M$18,Datos!M$20,Datos!M$21,Datos!M$23,Datos!M$24,Datos!M$26,Datos!M$29,Datos!M$32,Tarifas!$H146,Tarifas!$I146,Tarifas!$J146,Datos!M$16,Tarifas!$K146,Datos!$B$4,Datos!$B$1,Datos!$B$2,Datos!$B$5,Tarifas!$M146,Tarifas!$N146,Tarifas!$O146,Tarifas!$P146,Tarifas!$Q146,Datos!$B$3,Datos!M$5)</f>
        <v>#NAME?</v>
      </c>
      <c r="O144" s="144" t="e">
        <f ca="1">FACTURA(ROW(), COLUMN(),Datos!N$9,Datos!N$10,Tarifas!$C146,Datos!N$11,Tarifas!$D146,Datos!N$12,Tarifas!$E146,Datos!N$13,Tarifas!$F146,Datos!N$14,Tarifas!$G146,Tarifas!$L146,Datos!N$17,Datos!N$18,Datos!N$20,Datos!N$21,Datos!N$23,Datos!N$24,Datos!N$26,Datos!N$29,Datos!N$32,Tarifas!$H146,Tarifas!$I146,Tarifas!$J146,Datos!N$16,Tarifas!$K146,Datos!$B$4,Datos!$B$1,Datos!$B$2,Datos!$B$5,Tarifas!$M146,Tarifas!$N146,Tarifas!$O146,Tarifas!$P146,Tarifas!$Q146,Datos!$B$3,Datos!N$5)</f>
        <v>#NAME?</v>
      </c>
      <c r="P144" s="144" t="e">
        <f ca="1">FACTURA(ROW(), COLUMN(),Datos!O$9,Datos!O$10,Tarifas!$C146,Datos!O$11,Tarifas!$D146,Datos!O$12,Tarifas!$E146,Datos!O$13,Tarifas!$F146,Datos!O$14,Tarifas!$G146,Tarifas!$L146,Datos!O$17,Datos!O$18,Datos!O$20,Datos!O$21,Datos!O$23,Datos!O$24,Datos!O$26,Datos!O$29,Datos!O$32,Tarifas!$H146,Tarifas!$I146,Tarifas!$J146,Datos!O$16,Tarifas!$K146,Datos!$B$4,Datos!$B$1,Datos!$B$2,Datos!$B$5,Tarifas!$M146,Tarifas!$N146,Tarifas!$O146,Tarifas!$P146,Tarifas!$Q146,Datos!$B$3,Datos!O$5)</f>
        <v>#NAME?</v>
      </c>
      <c r="Q144" s="88" t="str">
        <f>IF(Tarifas!R146="Sí","Sí","")</f>
        <v>Sí</v>
      </c>
    </row>
    <row r="145" spans="1:17">
      <c r="A145" s="154" t="str">
        <f>IF(Tarifas!A147="","",Tarifas!A147)</f>
        <v xml:space="preserve">Iberdrola </v>
      </c>
      <c r="B145" s="154" t="str">
        <f>IF(Tarifas!B147="","",Tarifas!B147)</f>
        <v>Online 1 precio Media de 2023</v>
      </c>
      <c r="C145" s="197" t="e">
        <f t="shared" ca="1" si="2"/>
        <v>#NAME?</v>
      </c>
      <c r="D145" s="198" t="s">
        <v>639</v>
      </c>
      <c r="E145" s="144" t="e">
        <f ca="1">FACTURA(ROW(), COLUMN(),Datos!D$9,Datos!D$10,Tarifas!$C147,Datos!D$11,Tarifas!$D147,Datos!D$12,Tarifas!$E147,Datos!D$13,Tarifas!$F147,Datos!D$14,Tarifas!$G147,Tarifas!$L147,Datos!D$17,Datos!D$18,Datos!D$20,Datos!D$21,Datos!D$23,Datos!D$24,Datos!D$26,Datos!D$29,Datos!D$32,Tarifas!$H147,Tarifas!$I147,Tarifas!$J147,Datos!D$16,Tarifas!$K147,Datos!$B$4,Datos!$B$1,Datos!$B$2,Datos!$B$5,Tarifas!$M147,Tarifas!$N147,Tarifas!$O147,Tarifas!$P147,Tarifas!$Q147,Datos!$B$3,Datos!D$5)</f>
        <v>#NAME?</v>
      </c>
      <c r="F145" s="144" t="e">
        <f ca="1">FACTURA(ROW(), COLUMN(),Datos!E$9,Datos!E$10,Tarifas!$C147,Datos!E$11,Tarifas!$D147,Datos!E$12,Tarifas!$E147,Datos!E$13,Tarifas!$F147,Datos!E$14,Tarifas!$G147,Tarifas!$L147,Datos!E$17,Datos!E$18,Datos!E$20,Datos!E$21,Datos!E$23,Datos!E$24,Datos!E$26,Datos!E$29,Datos!E$32,Tarifas!$H147,Tarifas!$I147,Tarifas!$J147,Datos!E$16,Tarifas!$K147,Datos!$B$4,Datos!$B$1,Datos!$B$2,Datos!$B$5,Tarifas!$M147,Tarifas!$N147,Tarifas!$O147,Tarifas!$P147,Tarifas!$Q147,Datos!$B$3,Datos!E$5)</f>
        <v>#NAME?</v>
      </c>
      <c r="G145" s="144" t="e">
        <f ca="1">FACTURA(ROW(), COLUMN(),Datos!F$9,Datos!F$10,Tarifas!$C147,Datos!F$11,Tarifas!$D147,Datos!F$12,Tarifas!$E147,Datos!F$13,Tarifas!$F147,Datos!F$14,Tarifas!$G147,Tarifas!$L147,Datos!F$17,Datos!F$18,Datos!F$20,Datos!F$21,Datos!F$23,Datos!F$24,Datos!F$26,Datos!F$29,Datos!F$32,Tarifas!$H147,Tarifas!$I147,Tarifas!$J147,Datos!F$16,Tarifas!$K147,Datos!$B$4,Datos!$B$1,Datos!$B$2,Datos!$B$5,Tarifas!$M147,Tarifas!$N147,Tarifas!$O147,Tarifas!$P147,Tarifas!$Q147,Datos!$B$3,Datos!F$5)</f>
        <v>#NAME?</v>
      </c>
      <c r="H145" s="144" t="e">
        <f ca="1">FACTURA(ROW(), COLUMN(),Datos!G$9,Datos!G$10,Tarifas!$C147,Datos!G$11,Tarifas!$D147,Datos!G$12,Tarifas!$E147,Datos!G$13,Tarifas!$F147,Datos!G$14,Tarifas!$G147,Tarifas!$L147,Datos!G$17,Datos!G$18,Datos!G$20,Datos!G$21,Datos!G$23,Datos!G$24,Datos!G$26,Datos!G$29,Datos!G$32,Tarifas!$H147,Tarifas!$I147,Tarifas!$J147,Datos!G$16,Tarifas!$K147,Datos!$B$4,Datos!$B$1,Datos!$B$2,Datos!$B$5,Tarifas!$M147,Tarifas!$N147,Tarifas!$O147,Tarifas!$P147,Tarifas!$Q147,Datos!$B$3,Datos!G$5)</f>
        <v>#NAME?</v>
      </c>
      <c r="I145" s="144" t="e">
        <f ca="1">FACTURA(ROW(), COLUMN(),Datos!H$9,Datos!H$10,Tarifas!$C147,Datos!H$11,Tarifas!$D147,Datos!H$12,Tarifas!$E147,Datos!H$13,Tarifas!$F147,Datos!H$14,Tarifas!$G147,Tarifas!$L147,Datos!H$17,Datos!H$18,Datos!H$20,Datos!H$21,Datos!H$23,Datos!H$24,Datos!H$26,Datos!H$29,Datos!H$32,Tarifas!$H147,Tarifas!$I147,Tarifas!$J147,Datos!H$16,Tarifas!$K147,Datos!$B$4,Datos!$B$1,Datos!$B$2,Datos!$B$5,Tarifas!$M147,Tarifas!$N147,Tarifas!$O147,Tarifas!$P147,Tarifas!$Q147,Datos!$B$3,Datos!H$5)</f>
        <v>#NAME?</v>
      </c>
      <c r="J145" s="144" t="e">
        <f ca="1">FACTURA(ROW(), COLUMN(),Datos!I$9,Datos!I$10,Tarifas!$C147,Datos!I$11,Tarifas!$D147,Datos!I$12,Tarifas!$E147,Datos!I$13,Tarifas!$F147,Datos!I$14,Tarifas!$G147,Tarifas!$L147,Datos!I$17,Datos!I$18,Datos!I$20,Datos!I$21,Datos!I$23,Datos!I$24,Datos!I$26,Datos!I$29,Datos!I$32,Tarifas!$H147,Tarifas!$I147,Tarifas!$J147,Datos!I$16,Tarifas!$K147,Datos!$B$4,Datos!$B$1,Datos!$B$2,Datos!$B$5,Tarifas!$M147,Tarifas!$N147,Tarifas!$O147,Tarifas!$P147,Tarifas!$Q147,Datos!$B$3,Datos!I$5)</f>
        <v>#NAME?</v>
      </c>
      <c r="K145" s="144" t="e">
        <f ca="1">FACTURA(ROW(), COLUMN(),Datos!J$9,Datos!J$10,Tarifas!$C147,Datos!J$11,Tarifas!$D147,Datos!J$12,Tarifas!$E147,Datos!J$13,Tarifas!$F147,Datos!J$14,Tarifas!$G147,Tarifas!$L147,Datos!J$17,Datos!J$18,Datos!J$20,Datos!J$21,Datos!J$23,Datos!J$24,Datos!J$26,Datos!J$29,Datos!J$32,Tarifas!$H147,Tarifas!$I147,Tarifas!$J147,Datos!J$16,Tarifas!$K147,Datos!$B$4,Datos!$B$1,Datos!$B$2,Datos!$B$5,Tarifas!$M147,Tarifas!$N147,Tarifas!$O147,Tarifas!$P147,Tarifas!$Q147,Datos!$B$3,Datos!J$5)</f>
        <v>#NAME?</v>
      </c>
      <c r="L145" s="144" t="e">
        <f ca="1">FACTURA(ROW(), COLUMN(),Datos!K$9,Datos!K$10,Tarifas!$C147,Datos!K$11,Tarifas!$D147,Datos!K$12,Tarifas!$E147,Datos!K$13,Tarifas!$F147,Datos!K$14,Tarifas!$G147,Tarifas!$L147,Datos!K$17,Datos!K$18,Datos!K$20,Datos!K$21,Datos!K$23,Datos!K$24,Datos!K$26,Datos!K$29,Datos!K$32,Tarifas!$H147,Tarifas!$I147,Tarifas!$J147,Datos!K$16,Tarifas!$K147,Datos!$B$4,Datos!$B$1,Datos!$B$2,Datos!$B$5,Tarifas!$M147,Tarifas!$N147,Tarifas!$O147,Tarifas!$P147,Tarifas!$Q147,Datos!$B$3,Datos!K$5)</f>
        <v>#NAME?</v>
      </c>
      <c r="M145" s="144" t="e">
        <f ca="1">FACTURA(ROW(), COLUMN(),Datos!L$9,Datos!L$10,Tarifas!$C147,Datos!L$11,Tarifas!$D147,Datos!L$12,Tarifas!$E147,Datos!L$13,Tarifas!$F147,Datos!L$14,Tarifas!$G147,Tarifas!$L147,Datos!L$17,Datos!L$18,Datos!L$20,Datos!L$21,Datos!L$23,Datos!L$24,Datos!L$26,Datos!L$29,Datos!L$32,Tarifas!$H147,Tarifas!$I147,Tarifas!$J147,Datos!L$16,Tarifas!$K147,Datos!$B$4,Datos!$B$1,Datos!$B$2,Datos!$B$5,Tarifas!$M147,Tarifas!$N147,Tarifas!$O147,Tarifas!$P147,Tarifas!$Q147,Datos!$B$3,Datos!L$5)</f>
        <v>#NAME?</v>
      </c>
      <c r="N145" s="144" t="e">
        <f ca="1">FACTURA(ROW(), COLUMN(),Datos!M$9,Datos!M$10,Tarifas!$C147,Datos!M$11,Tarifas!$D147,Datos!M$12,Tarifas!$E147,Datos!M$13,Tarifas!$F147,Datos!M$14,Tarifas!$G147,Tarifas!$L147,Datos!M$17,Datos!M$18,Datos!M$20,Datos!M$21,Datos!M$23,Datos!M$24,Datos!M$26,Datos!M$29,Datos!M$32,Tarifas!$H147,Tarifas!$I147,Tarifas!$J147,Datos!M$16,Tarifas!$K147,Datos!$B$4,Datos!$B$1,Datos!$B$2,Datos!$B$5,Tarifas!$M147,Tarifas!$N147,Tarifas!$O147,Tarifas!$P147,Tarifas!$Q147,Datos!$B$3,Datos!M$5)</f>
        <v>#NAME?</v>
      </c>
      <c r="O145" s="144" t="e">
        <f ca="1">FACTURA(ROW(), COLUMN(),Datos!N$9,Datos!N$10,Tarifas!$C147,Datos!N$11,Tarifas!$D147,Datos!N$12,Tarifas!$E147,Datos!N$13,Tarifas!$F147,Datos!N$14,Tarifas!$G147,Tarifas!$L147,Datos!N$17,Datos!N$18,Datos!N$20,Datos!N$21,Datos!N$23,Datos!N$24,Datos!N$26,Datos!N$29,Datos!N$32,Tarifas!$H147,Tarifas!$I147,Tarifas!$J147,Datos!N$16,Tarifas!$K147,Datos!$B$4,Datos!$B$1,Datos!$B$2,Datos!$B$5,Tarifas!$M147,Tarifas!$N147,Tarifas!$O147,Tarifas!$P147,Tarifas!$Q147,Datos!$B$3,Datos!N$5)</f>
        <v>#NAME?</v>
      </c>
      <c r="P145" s="144" t="e">
        <f ca="1">FACTURA(ROW(), COLUMN(),Datos!O$9,Datos!O$10,Tarifas!$C147,Datos!O$11,Tarifas!$D147,Datos!O$12,Tarifas!$E147,Datos!O$13,Tarifas!$F147,Datos!O$14,Tarifas!$G147,Tarifas!$L147,Datos!O$17,Datos!O$18,Datos!O$20,Datos!O$21,Datos!O$23,Datos!O$24,Datos!O$26,Datos!O$29,Datos!O$32,Tarifas!$H147,Tarifas!$I147,Tarifas!$J147,Datos!O$16,Tarifas!$K147,Datos!$B$4,Datos!$B$1,Datos!$B$2,Datos!$B$5,Tarifas!$M147,Tarifas!$N147,Tarifas!$O147,Tarifas!$P147,Tarifas!$Q147,Datos!$B$3,Datos!O$5)</f>
        <v>#NAME?</v>
      </c>
      <c r="Q145" s="88" t="str">
        <f>IF(Tarifas!R147="Sí","Sí","")</f>
        <v>Sí</v>
      </c>
    </row>
    <row r="146" spans="1:17">
      <c r="A146" s="154" t="str">
        <f>IF(Tarifas!A148="","",Tarifas!A148)</f>
        <v xml:space="preserve">Iberdrola </v>
      </c>
      <c r="B146" s="154" t="str">
        <f>IF(Tarifas!B148="","",Tarifas!B148)</f>
        <v>Online 3 franjas Media de 2023</v>
      </c>
      <c r="C146" s="197" t="e">
        <f t="shared" ca="1" si="2"/>
        <v>#NAME?</v>
      </c>
      <c r="D146" s="198" t="s">
        <v>639</v>
      </c>
      <c r="E146" s="144" t="e">
        <f ca="1">FACTURA(ROW(), COLUMN(),Datos!D$9,Datos!D$10,Tarifas!$C148,Datos!D$11,Tarifas!$D148,Datos!D$12,Tarifas!$E148,Datos!D$13,Tarifas!$F148,Datos!D$14,Tarifas!$G148,Tarifas!$L148,Datos!D$17,Datos!D$18,Datos!D$20,Datos!D$21,Datos!D$23,Datos!D$24,Datos!D$26,Datos!D$29,Datos!D$32,Tarifas!$H148,Tarifas!$I148,Tarifas!$J148,Datos!D$16,Tarifas!$K148,Datos!$B$4,Datos!$B$1,Datos!$B$2,Datos!$B$5,Tarifas!$M148,Tarifas!$N148,Tarifas!$O148,Tarifas!$P148,Tarifas!$Q148,Datos!$B$3,Datos!D$5)</f>
        <v>#NAME?</v>
      </c>
      <c r="F146" s="144" t="e">
        <f ca="1">FACTURA(ROW(), COLUMN(),Datos!E$9,Datos!E$10,Tarifas!$C148,Datos!E$11,Tarifas!$D148,Datos!E$12,Tarifas!$E148,Datos!E$13,Tarifas!$F148,Datos!E$14,Tarifas!$G148,Tarifas!$L148,Datos!E$17,Datos!E$18,Datos!E$20,Datos!E$21,Datos!E$23,Datos!E$24,Datos!E$26,Datos!E$29,Datos!E$32,Tarifas!$H148,Tarifas!$I148,Tarifas!$J148,Datos!E$16,Tarifas!$K148,Datos!$B$4,Datos!$B$1,Datos!$B$2,Datos!$B$5,Tarifas!$M148,Tarifas!$N148,Tarifas!$O148,Tarifas!$P148,Tarifas!$Q148,Datos!$B$3,Datos!E$5)</f>
        <v>#NAME?</v>
      </c>
      <c r="G146" s="144" t="e">
        <f ca="1">FACTURA(ROW(), COLUMN(),Datos!F$9,Datos!F$10,Tarifas!$C148,Datos!F$11,Tarifas!$D148,Datos!F$12,Tarifas!$E148,Datos!F$13,Tarifas!$F148,Datos!F$14,Tarifas!$G148,Tarifas!$L148,Datos!F$17,Datos!F$18,Datos!F$20,Datos!F$21,Datos!F$23,Datos!F$24,Datos!F$26,Datos!F$29,Datos!F$32,Tarifas!$H148,Tarifas!$I148,Tarifas!$J148,Datos!F$16,Tarifas!$K148,Datos!$B$4,Datos!$B$1,Datos!$B$2,Datos!$B$5,Tarifas!$M148,Tarifas!$N148,Tarifas!$O148,Tarifas!$P148,Tarifas!$Q148,Datos!$B$3,Datos!F$5)</f>
        <v>#NAME?</v>
      </c>
      <c r="H146" s="144" t="e">
        <f ca="1">FACTURA(ROW(), COLUMN(),Datos!G$9,Datos!G$10,Tarifas!$C148,Datos!G$11,Tarifas!$D148,Datos!G$12,Tarifas!$E148,Datos!G$13,Tarifas!$F148,Datos!G$14,Tarifas!$G148,Tarifas!$L148,Datos!G$17,Datos!G$18,Datos!G$20,Datos!G$21,Datos!G$23,Datos!G$24,Datos!G$26,Datos!G$29,Datos!G$32,Tarifas!$H148,Tarifas!$I148,Tarifas!$J148,Datos!G$16,Tarifas!$K148,Datos!$B$4,Datos!$B$1,Datos!$B$2,Datos!$B$5,Tarifas!$M148,Tarifas!$N148,Tarifas!$O148,Tarifas!$P148,Tarifas!$Q148,Datos!$B$3,Datos!G$5)</f>
        <v>#NAME?</v>
      </c>
      <c r="I146" s="144" t="e">
        <f ca="1">FACTURA(ROW(), COLUMN(),Datos!H$9,Datos!H$10,Tarifas!$C148,Datos!H$11,Tarifas!$D148,Datos!H$12,Tarifas!$E148,Datos!H$13,Tarifas!$F148,Datos!H$14,Tarifas!$G148,Tarifas!$L148,Datos!H$17,Datos!H$18,Datos!H$20,Datos!H$21,Datos!H$23,Datos!H$24,Datos!H$26,Datos!H$29,Datos!H$32,Tarifas!$H148,Tarifas!$I148,Tarifas!$J148,Datos!H$16,Tarifas!$K148,Datos!$B$4,Datos!$B$1,Datos!$B$2,Datos!$B$5,Tarifas!$M148,Tarifas!$N148,Tarifas!$O148,Tarifas!$P148,Tarifas!$Q148,Datos!$B$3,Datos!H$5)</f>
        <v>#NAME?</v>
      </c>
      <c r="J146" s="144" t="e">
        <f ca="1">FACTURA(ROW(), COLUMN(),Datos!I$9,Datos!I$10,Tarifas!$C148,Datos!I$11,Tarifas!$D148,Datos!I$12,Tarifas!$E148,Datos!I$13,Tarifas!$F148,Datos!I$14,Tarifas!$G148,Tarifas!$L148,Datos!I$17,Datos!I$18,Datos!I$20,Datos!I$21,Datos!I$23,Datos!I$24,Datos!I$26,Datos!I$29,Datos!I$32,Tarifas!$H148,Tarifas!$I148,Tarifas!$J148,Datos!I$16,Tarifas!$K148,Datos!$B$4,Datos!$B$1,Datos!$B$2,Datos!$B$5,Tarifas!$M148,Tarifas!$N148,Tarifas!$O148,Tarifas!$P148,Tarifas!$Q148,Datos!$B$3,Datos!I$5)</f>
        <v>#NAME?</v>
      </c>
      <c r="K146" s="144" t="e">
        <f ca="1">FACTURA(ROW(), COLUMN(),Datos!J$9,Datos!J$10,Tarifas!$C148,Datos!J$11,Tarifas!$D148,Datos!J$12,Tarifas!$E148,Datos!J$13,Tarifas!$F148,Datos!J$14,Tarifas!$G148,Tarifas!$L148,Datos!J$17,Datos!J$18,Datos!J$20,Datos!J$21,Datos!J$23,Datos!J$24,Datos!J$26,Datos!J$29,Datos!J$32,Tarifas!$H148,Tarifas!$I148,Tarifas!$J148,Datos!J$16,Tarifas!$K148,Datos!$B$4,Datos!$B$1,Datos!$B$2,Datos!$B$5,Tarifas!$M148,Tarifas!$N148,Tarifas!$O148,Tarifas!$P148,Tarifas!$Q148,Datos!$B$3,Datos!J$5)</f>
        <v>#NAME?</v>
      </c>
      <c r="L146" s="144" t="e">
        <f ca="1">FACTURA(ROW(), COLUMN(),Datos!K$9,Datos!K$10,Tarifas!$C148,Datos!K$11,Tarifas!$D148,Datos!K$12,Tarifas!$E148,Datos!K$13,Tarifas!$F148,Datos!K$14,Tarifas!$G148,Tarifas!$L148,Datos!K$17,Datos!K$18,Datos!K$20,Datos!K$21,Datos!K$23,Datos!K$24,Datos!K$26,Datos!K$29,Datos!K$32,Tarifas!$H148,Tarifas!$I148,Tarifas!$J148,Datos!K$16,Tarifas!$K148,Datos!$B$4,Datos!$B$1,Datos!$B$2,Datos!$B$5,Tarifas!$M148,Tarifas!$N148,Tarifas!$O148,Tarifas!$P148,Tarifas!$Q148,Datos!$B$3,Datos!K$5)</f>
        <v>#NAME?</v>
      </c>
      <c r="M146" s="144" t="e">
        <f ca="1">FACTURA(ROW(), COLUMN(),Datos!L$9,Datos!L$10,Tarifas!$C148,Datos!L$11,Tarifas!$D148,Datos!L$12,Tarifas!$E148,Datos!L$13,Tarifas!$F148,Datos!L$14,Tarifas!$G148,Tarifas!$L148,Datos!L$17,Datos!L$18,Datos!L$20,Datos!L$21,Datos!L$23,Datos!L$24,Datos!L$26,Datos!L$29,Datos!L$32,Tarifas!$H148,Tarifas!$I148,Tarifas!$J148,Datos!L$16,Tarifas!$K148,Datos!$B$4,Datos!$B$1,Datos!$B$2,Datos!$B$5,Tarifas!$M148,Tarifas!$N148,Tarifas!$O148,Tarifas!$P148,Tarifas!$Q148,Datos!$B$3,Datos!L$5)</f>
        <v>#NAME?</v>
      </c>
      <c r="N146" s="144" t="e">
        <f ca="1">FACTURA(ROW(), COLUMN(),Datos!M$9,Datos!M$10,Tarifas!$C148,Datos!M$11,Tarifas!$D148,Datos!M$12,Tarifas!$E148,Datos!M$13,Tarifas!$F148,Datos!M$14,Tarifas!$G148,Tarifas!$L148,Datos!M$17,Datos!M$18,Datos!M$20,Datos!M$21,Datos!M$23,Datos!M$24,Datos!M$26,Datos!M$29,Datos!M$32,Tarifas!$H148,Tarifas!$I148,Tarifas!$J148,Datos!M$16,Tarifas!$K148,Datos!$B$4,Datos!$B$1,Datos!$B$2,Datos!$B$5,Tarifas!$M148,Tarifas!$N148,Tarifas!$O148,Tarifas!$P148,Tarifas!$Q148,Datos!$B$3,Datos!M$5)</f>
        <v>#NAME?</v>
      </c>
      <c r="O146" s="144" t="e">
        <f ca="1">FACTURA(ROW(), COLUMN(),Datos!N$9,Datos!N$10,Tarifas!$C148,Datos!N$11,Tarifas!$D148,Datos!N$12,Tarifas!$E148,Datos!N$13,Tarifas!$F148,Datos!N$14,Tarifas!$G148,Tarifas!$L148,Datos!N$17,Datos!N$18,Datos!N$20,Datos!N$21,Datos!N$23,Datos!N$24,Datos!N$26,Datos!N$29,Datos!N$32,Tarifas!$H148,Tarifas!$I148,Tarifas!$J148,Datos!N$16,Tarifas!$K148,Datos!$B$4,Datos!$B$1,Datos!$B$2,Datos!$B$5,Tarifas!$M148,Tarifas!$N148,Tarifas!$O148,Tarifas!$P148,Tarifas!$Q148,Datos!$B$3,Datos!N$5)</f>
        <v>#NAME?</v>
      </c>
      <c r="P146" s="144" t="e">
        <f ca="1">FACTURA(ROW(), COLUMN(),Datos!O$9,Datos!O$10,Tarifas!$C148,Datos!O$11,Tarifas!$D148,Datos!O$12,Tarifas!$E148,Datos!O$13,Tarifas!$F148,Datos!O$14,Tarifas!$G148,Tarifas!$L148,Datos!O$17,Datos!O$18,Datos!O$20,Datos!O$21,Datos!O$23,Datos!O$24,Datos!O$26,Datos!O$29,Datos!O$32,Tarifas!$H148,Tarifas!$I148,Tarifas!$J148,Datos!O$16,Tarifas!$K148,Datos!$B$4,Datos!$B$1,Datos!$B$2,Datos!$B$5,Tarifas!$M148,Tarifas!$N148,Tarifas!$O148,Tarifas!$P148,Tarifas!$Q148,Datos!$B$3,Datos!O$5)</f>
        <v>#NAME?</v>
      </c>
      <c r="Q146" s="88" t="str">
        <f>IF(Tarifas!R148="Sí","Sí","")</f>
        <v>Sí</v>
      </c>
    </row>
    <row r="147" spans="1:17">
      <c r="A147" s="154" t="str">
        <f>IF(Tarifas!A149="","",Tarifas!A149)</f>
        <v>Iberdrola</v>
      </c>
      <c r="B147" s="154" t="str">
        <f>IF(Tarifas!B149="","",Tarifas!B149)</f>
        <v>Plan Solar Media de 2023</v>
      </c>
      <c r="C147" s="197" t="e">
        <f t="shared" ca="1" si="2"/>
        <v>#NAME?</v>
      </c>
      <c r="D147" s="198" t="s">
        <v>639</v>
      </c>
      <c r="E147" s="144" t="e">
        <f ca="1">FACTURA(ROW(), COLUMN(),Datos!D$9,Datos!D$10,Tarifas!$C149,Datos!D$11,Tarifas!$D149,Datos!D$12,Tarifas!$E149,Datos!D$13,Tarifas!$F149,Datos!D$14,Tarifas!$G149,Tarifas!$L149,Datos!D$17,Datos!D$18,Datos!D$20,Datos!D$21,Datos!D$23,Datos!D$24,Datos!D$26,Datos!D$29,Datos!D$32,Tarifas!$H149,Tarifas!$I149,Tarifas!$J149,Datos!D$16,Tarifas!$K149,Datos!$B$4,Datos!$B$1,Datos!$B$2,Datos!$B$5,Tarifas!$M149,Tarifas!$N149,Tarifas!$O149,Tarifas!$P149,Tarifas!$Q149,Datos!$B$3,Datos!D$5)</f>
        <v>#NAME?</v>
      </c>
      <c r="F147" s="144" t="e">
        <f ca="1">FACTURA(ROW(), COLUMN(),Datos!E$9,Datos!E$10,Tarifas!$C149,Datos!E$11,Tarifas!$D149,Datos!E$12,Tarifas!$E149,Datos!E$13,Tarifas!$F149,Datos!E$14,Tarifas!$G149,Tarifas!$L149,Datos!E$17,Datos!E$18,Datos!E$20,Datos!E$21,Datos!E$23,Datos!E$24,Datos!E$26,Datos!E$29,Datos!E$32,Tarifas!$H149,Tarifas!$I149,Tarifas!$J149,Datos!E$16,Tarifas!$K149,Datos!$B$4,Datos!$B$1,Datos!$B$2,Datos!$B$5,Tarifas!$M149,Tarifas!$N149,Tarifas!$O149,Tarifas!$P149,Tarifas!$Q149,Datos!$B$3,Datos!E$5)</f>
        <v>#NAME?</v>
      </c>
      <c r="G147" s="144" t="e">
        <f ca="1">FACTURA(ROW(), COLUMN(),Datos!F$9,Datos!F$10,Tarifas!$C149,Datos!F$11,Tarifas!$D149,Datos!F$12,Tarifas!$E149,Datos!F$13,Tarifas!$F149,Datos!F$14,Tarifas!$G149,Tarifas!$L149,Datos!F$17,Datos!F$18,Datos!F$20,Datos!F$21,Datos!F$23,Datos!F$24,Datos!F$26,Datos!F$29,Datos!F$32,Tarifas!$H149,Tarifas!$I149,Tarifas!$J149,Datos!F$16,Tarifas!$K149,Datos!$B$4,Datos!$B$1,Datos!$B$2,Datos!$B$5,Tarifas!$M149,Tarifas!$N149,Tarifas!$O149,Tarifas!$P149,Tarifas!$Q149,Datos!$B$3,Datos!F$5)</f>
        <v>#NAME?</v>
      </c>
      <c r="H147" s="144" t="e">
        <f ca="1">FACTURA(ROW(), COLUMN(),Datos!G$9,Datos!G$10,Tarifas!$C149,Datos!G$11,Tarifas!$D149,Datos!G$12,Tarifas!$E149,Datos!G$13,Tarifas!$F149,Datos!G$14,Tarifas!$G149,Tarifas!$L149,Datos!G$17,Datos!G$18,Datos!G$20,Datos!G$21,Datos!G$23,Datos!G$24,Datos!G$26,Datos!G$29,Datos!G$32,Tarifas!$H149,Tarifas!$I149,Tarifas!$J149,Datos!G$16,Tarifas!$K149,Datos!$B$4,Datos!$B$1,Datos!$B$2,Datos!$B$5,Tarifas!$M149,Tarifas!$N149,Tarifas!$O149,Tarifas!$P149,Tarifas!$Q149,Datos!$B$3,Datos!G$5)</f>
        <v>#NAME?</v>
      </c>
      <c r="I147" s="144" t="e">
        <f ca="1">FACTURA(ROW(), COLUMN(),Datos!H$9,Datos!H$10,Tarifas!$C149,Datos!H$11,Tarifas!$D149,Datos!H$12,Tarifas!$E149,Datos!H$13,Tarifas!$F149,Datos!H$14,Tarifas!$G149,Tarifas!$L149,Datos!H$17,Datos!H$18,Datos!H$20,Datos!H$21,Datos!H$23,Datos!H$24,Datos!H$26,Datos!H$29,Datos!H$32,Tarifas!$H149,Tarifas!$I149,Tarifas!$J149,Datos!H$16,Tarifas!$K149,Datos!$B$4,Datos!$B$1,Datos!$B$2,Datos!$B$5,Tarifas!$M149,Tarifas!$N149,Tarifas!$O149,Tarifas!$P149,Tarifas!$Q149,Datos!$B$3,Datos!H$5)</f>
        <v>#NAME?</v>
      </c>
      <c r="J147" s="144" t="e">
        <f ca="1">FACTURA(ROW(), COLUMN(),Datos!I$9,Datos!I$10,Tarifas!$C149,Datos!I$11,Tarifas!$D149,Datos!I$12,Tarifas!$E149,Datos!I$13,Tarifas!$F149,Datos!I$14,Tarifas!$G149,Tarifas!$L149,Datos!I$17,Datos!I$18,Datos!I$20,Datos!I$21,Datos!I$23,Datos!I$24,Datos!I$26,Datos!I$29,Datos!I$32,Tarifas!$H149,Tarifas!$I149,Tarifas!$J149,Datos!I$16,Tarifas!$K149,Datos!$B$4,Datos!$B$1,Datos!$B$2,Datos!$B$5,Tarifas!$M149,Tarifas!$N149,Tarifas!$O149,Tarifas!$P149,Tarifas!$Q149,Datos!$B$3,Datos!I$5)</f>
        <v>#NAME?</v>
      </c>
      <c r="K147" s="144" t="e">
        <f ca="1">FACTURA(ROW(), COLUMN(),Datos!J$9,Datos!J$10,Tarifas!$C149,Datos!J$11,Tarifas!$D149,Datos!J$12,Tarifas!$E149,Datos!J$13,Tarifas!$F149,Datos!J$14,Tarifas!$G149,Tarifas!$L149,Datos!J$17,Datos!J$18,Datos!J$20,Datos!J$21,Datos!J$23,Datos!J$24,Datos!J$26,Datos!J$29,Datos!J$32,Tarifas!$H149,Tarifas!$I149,Tarifas!$J149,Datos!J$16,Tarifas!$K149,Datos!$B$4,Datos!$B$1,Datos!$B$2,Datos!$B$5,Tarifas!$M149,Tarifas!$N149,Tarifas!$O149,Tarifas!$P149,Tarifas!$Q149,Datos!$B$3,Datos!J$5)</f>
        <v>#NAME?</v>
      </c>
      <c r="L147" s="144" t="e">
        <f ca="1">FACTURA(ROW(), COLUMN(),Datos!K$9,Datos!K$10,Tarifas!$C149,Datos!K$11,Tarifas!$D149,Datos!K$12,Tarifas!$E149,Datos!K$13,Tarifas!$F149,Datos!K$14,Tarifas!$G149,Tarifas!$L149,Datos!K$17,Datos!K$18,Datos!K$20,Datos!K$21,Datos!K$23,Datos!K$24,Datos!K$26,Datos!K$29,Datos!K$32,Tarifas!$H149,Tarifas!$I149,Tarifas!$J149,Datos!K$16,Tarifas!$K149,Datos!$B$4,Datos!$B$1,Datos!$B$2,Datos!$B$5,Tarifas!$M149,Tarifas!$N149,Tarifas!$O149,Tarifas!$P149,Tarifas!$Q149,Datos!$B$3,Datos!K$5)</f>
        <v>#NAME?</v>
      </c>
      <c r="M147" s="144" t="e">
        <f ca="1">FACTURA(ROW(), COLUMN(),Datos!L$9,Datos!L$10,Tarifas!$C149,Datos!L$11,Tarifas!$D149,Datos!L$12,Tarifas!$E149,Datos!L$13,Tarifas!$F149,Datos!L$14,Tarifas!$G149,Tarifas!$L149,Datos!L$17,Datos!L$18,Datos!L$20,Datos!L$21,Datos!L$23,Datos!L$24,Datos!L$26,Datos!L$29,Datos!L$32,Tarifas!$H149,Tarifas!$I149,Tarifas!$J149,Datos!L$16,Tarifas!$K149,Datos!$B$4,Datos!$B$1,Datos!$B$2,Datos!$B$5,Tarifas!$M149,Tarifas!$N149,Tarifas!$O149,Tarifas!$P149,Tarifas!$Q149,Datos!$B$3,Datos!L$5)</f>
        <v>#NAME?</v>
      </c>
      <c r="N147" s="144" t="e">
        <f ca="1">FACTURA(ROW(), COLUMN(),Datos!M$9,Datos!M$10,Tarifas!$C149,Datos!M$11,Tarifas!$D149,Datos!M$12,Tarifas!$E149,Datos!M$13,Tarifas!$F149,Datos!M$14,Tarifas!$G149,Tarifas!$L149,Datos!M$17,Datos!M$18,Datos!M$20,Datos!M$21,Datos!M$23,Datos!M$24,Datos!M$26,Datos!M$29,Datos!M$32,Tarifas!$H149,Tarifas!$I149,Tarifas!$J149,Datos!M$16,Tarifas!$K149,Datos!$B$4,Datos!$B$1,Datos!$B$2,Datos!$B$5,Tarifas!$M149,Tarifas!$N149,Tarifas!$O149,Tarifas!$P149,Tarifas!$Q149,Datos!$B$3,Datos!M$5)</f>
        <v>#NAME?</v>
      </c>
      <c r="O147" s="144" t="e">
        <f ca="1">FACTURA(ROW(), COLUMN(),Datos!N$9,Datos!N$10,Tarifas!$C149,Datos!N$11,Tarifas!$D149,Datos!N$12,Tarifas!$E149,Datos!N$13,Tarifas!$F149,Datos!N$14,Tarifas!$G149,Tarifas!$L149,Datos!N$17,Datos!N$18,Datos!N$20,Datos!N$21,Datos!N$23,Datos!N$24,Datos!N$26,Datos!N$29,Datos!N$32,Tarifas!$H149,Tarifas!$I149,Tarifas!$J149,Datos!N$16,Tarifas!$K149,Datos!$B$4,Datos!$B$1,Datos!$B$2,Datos!$B$5,Tarifas!$M149,Tarifas!$N149,Tarifas!$O149,Tarifas!$P149,Tarifas!$Q149,Datos!$B$3,Datos!N$5)</f>
        <v>#NAME?</v>
      </c>
      <c r="P147" s="144" t="e">
        <f ca="1">FACTURA(ROW(), COLUMN(),Datos!O$9,Datos!O$10,Tarifas!$C149,Datos!O$11,Tarifas!$D149,Datos!O$12,Tarifas!$E149,Datos!O$13,Tarifas!$F149,Datos!O$14,Tarifas!$G149,Tarifas!$L149,Datos!O$17,Datos!O$18,Datos!O$20,Datos!O$21,Datos!O$23,Datos!O$24,Datos!O$26,Datos!O$29,Datos!O$32,Tarifas!$H149,Tarifas!$I149,Tarifas!$J149,Datos!O$16,Tarifas!$K149,Datos!$B$4,Datos!$B$1,Datos!$B$2,Datos!$B$5,Tarifas!$M149,Tarifas!$N149,Tarifas!$O149,Tarifas!$P149,Tarifas!$Q149,Datos!$B$3,Datos!O$5)</f>
        <v>#NAME?</v>
      </c>
      <c r="Q147" s="88" t="str">
        <f>IF(Tarifas!R149="Sí","Sí","")</f>
        <v/>
      </c>
    </row>
    <row r="148" spans="1:17">
      <c r="A148" s="154" t="str">
        <f>IF(Tarifas!A150="","",Tarifas!A150)</f>
        <v>Lidera Energía</v>
      </c>
      <c r="B148" s="154" t="str">
        <f>IF(Tarifas!B150="","",Tarifas!B150)</f>
        <v>Indexada + Batería Media de 2023</v>
      </c>
      <c r="C148" s="197" t="e">
        <f t="shared" ca="1" si="2"/>
        <v>#NAME?</v>
      </c>
      <c r="D148" s="198" t="s">
        <v>639</v>
      </c>
      <c r="E148" s="144" t="e">
        <f ca="1">FACTURA(ROW(), COLUMN(),Datos!D$9,Datos!D$10,Tarifas!$C150,Datos!D$11,Tarifas!$D150,Datos!D$12,Tarifas!$E150,Datos!D$13,Tarifas!$F150,Datos!D$14,Tarifas!$G150,Tarifas!$L150,Datos!D$17,Datos!D$18,Datos!D$20,Datos!D$21,Datos!D$23,Datos!D$24,Datos!D$26,Datos!D$29,Datos!D$32,Tarifas!$H150,Tarifas!$I150,Tarifas!$J150,Datos!D$16,Tarifas!$K150,Datos!$B$4,Datos!$B$1,Datos!$B$2,Datos!$B$5,Tarifas!$M150,Tarifas!$N150,Tarifas!$O150,Tarifas!$P150,Tarifas!$Q150,Datos!$B$3,Datos!D$5)</f>
        <v>#NAME?</v>
      </c>
      <c r="F148" s="144" t="e">
        <f ca="1">FACTURA(ROW(), COLUMN(),Datos!E$9,Datos!E$10,Tarifas!$C150,Datos!E$11,Tarifas!$D150,Datos!E$12,Tarifas!$E150,Datos!E$13,Tarifas!$F150,Datos!E$14,Tarifas!$G150,Tarifas!$L150,Datos!E$17,Datos!E$18,Datos!E$20,Datos!E$21,Datos!E$23,Datos!E$24,Datos!E$26,Datos!E$29,Datos!E$32,Tarifas!$H150,Tarifas!$I150,Tarifas!$J150,Datos!E$16,Tarifas!$K150,Datos!$B$4,Datos!$B$1,Datos!$B$2,Datos!$B$5,Tarifas!$M150,Tarifas!$N150,Tarifas!$O150,Tarifas!$P150,Tarifas!$Q150,Datos!$B$3,Datos!E$5)</f>
        <v>#NAME?</v>
      </c>
      <c r="G148" s="144" t="e">
        <f ca="1">FACTURA(ROW(), COLUMN(),Datos!F$9,Datos!F$10,Tarifas!$C150,Datos!F$11,Tarifas!$D150,Datos!F$12,Tarifas!$E150,Datos!F$13,Tarifas!$F150,Datos!F$14,Tarifas!$G150,Tarifas!$L150,Datos!F$17,Datos!F$18,Datos!F$20,Datos!F$21,Datos!F$23,Datos!F$24,Datos!F$26,Datos!F$29,Datos!F$32,Tarifas!$H150,Tarifas!$I150,Tarifas!$J150,Datos!F$16,Tarifas!$K150,Datos!$B$4,Datos!$B$1,Datos!$B$2,Datos!$B$5,Tarifas!$M150,Tarifas!$N150,Tarifas!$O150,Tarifas!$P150,Tarifas!$Q150,Datos!$B$3,Datos!F$5)</f>
        <v>#NAME?</v>
      </c>
      <c r="H148" s="144" t="e">
        <f ca="1">FACTURA(ROW(), COLUMN(),Datos!G$9,Datos!G$10,Tarifas!$C150,Datos!G$11,Tarifas!$D150,Datos!G$12,Tarifas!$E150,Datos!G$13,Tarifas!$F150,Datos!G$14,Tarifas!$G150,Tarifas!$L150,Datos!G$17,Datos!G$18,Datos!G$20,Datos!G$21,Datos!G$23,Datos!G$24,Datos!G$26,Datos!G$29,Datos!G$32,Tarifas!$H150,Tarifas!$I150,Tarifas!$J150,Datos!G$16,Tarifas!$K150,Datos!$B$4,Datos!$B$1,Datos!$B$2,Datos!$B$5,Tarifas!$M150,Tarifas!$N150,Tarifas!$O150,Tarifas!$P150,Tarifas!$Q150,Datos!$B$3,Datos!G$5)</f>
        <v>#NAME?</v>
      </c>
      <c r="I148" s="144" t="e">
        <f ca="1">FACTURA(ROW(), COLUMN(),Datos!H$9,Datos!H$10,Tarifas!$C150,Datos!H$11,Tarifas!$D150,Datos!H$12,Tarifas!$E150,Datos!H$13,Tarifas!$F150,Datos!H$14,Tarifas!$G150,Tarifas!$L150,Datos!H$17,Datos!H$18,Datos!H$20,Datos!H$21,Datos!H$23,Datos!H$24,Datos!H$26,Datos!H$29,Datos!H$32,Tarifas!$H150,Tarifas!$I150,Tarifas!$J150,Datos!H$16,Tarifas!$K150,Datos!$B$4,Datos!$B$1,Datos!$B$2,Datos!$B$5,Tarifas!$M150,Tarifas!$N150,Tarifas!$O150,Tarifas!$P150,Tarifas!$Q150,Datos!$B$3,Datos!H$5)</f>
        <v>#NAME?</v>
      </c>
      <c r="J148" s="144" t="e">
        <f ca="1">FACTURA(ROW(), COLUMN(),Datos!I$9,Datos!I$10,Tarifas!$C150,Datos!I$11,Tarifas!$D150,Datos!I$12,Tarifas!$E150,Datos!I$13,Tarifas!$F150,Datos!I$14,Tarifas!$G150,Tarifas!$L150,Datos!I$17,Datos!I$18,Datos!I$20,Datos!I$21,Datos!I$23,Datos!I$24,Datos!I$26,Datos!I$29,Datos!I$32,Tarifas!$H150,Tarifas!$I150,Tarifas!$J150,Datos!I$16,Tarifas!$K150,Datos!$B$4,Datos!$B$1,Datos!$B$2,Datos!$B$5,Tarifas!$M150,Tarifas!$N150,Tarifas!$O150,Tarifas!$P150,Tarifas!$Q150,Datos!$B$3,Datos!I$5)</f>
        <v>#NAME?</v>
      </c>
      <c r="K148" s="144" t="e">
        <f ca="1">FACTURA(ROW(), COLUMN(),Datos!J$9,Datos!J$10,Tarifas!$C150,Datos!J$11,Tarifas!$D150,Datos!J$12,Tarifas!$E150,Datos!J$13,Tarifas!$F150,Datos!J$14,Tarifas!$G150,Tarifas!$L150,Datos!J$17,Datos!J$18,Datos!J$20,Datos!J$21,Datos!J$23,Datos!J$24,Datos!J$26,Datos!J$29,Datos!J$32,Tarifas!$H150,Tarifas!$I150,Tarifas!$J150,Datos!J$16,Tarifas!$K150,Datos!$B$4,Datos!$B$1,Datos!$B$2,Datos!$B$5,Tarifas!$M150,Tarifas!$N150,Tarifas!$O150,Tarifas!$P150,Tarifas!$Q150,Datos!$B$3,Datos!J$5)</f>
        <v>#NAME?</v>
      </c>
      <c r="L148" s="144" t="e">
        <f ca="1">FACTURA(ROW(), COLUMN(),Datos!K$9,Datos!K$10,Tarifas!$C150,Datos!K$11,Tarifas!$D150,Datos!K$12,Tarifas!$E150,Datos!K$13,Tarifas!$F150,Datos!K$14,Tarifas!$G150,Tarifas!$L150,Datos!K$17,Datos!K$18,Datos!K$20,Datos!K$21,Datos!K$23,Datos!K$24,Datos!K$26,Datos!K$29,Datos!K$32,Tarifas!$H150,Tarifas!$I150,Tarifas!$J150,Datos!K$16,Tarifas!$K150,Datos!$B$4,Datos!$B$1,Datos!$B$2,Datos!$B$5,Tarifas!$M150,Tarifas!$N150,Tarifas!$O150,Tarifas!$P150,Tarifas!$Q150,Datos!$B$3,Datos!K$5)</f>
        <v>#NAME?</v>
      </c>
      <c r="M148" s="144" t="e">
        <f ca="1">FACTURA(ROW(), COLUMN(),Datos!L$9,Datos!L$10,Tarifas!$C150,Datos!L$11,Tarifas!$D150,Datos!L$12,Tarifas!$E150,Datos!L$13,Tarifas!$F150,Datos!L$14,Tarifas!$G150,Tarifas!$L150,Datos!L$17,Datos!L$18,Datos!L$20,Datos!L$21,Datos!L$23,Datos!L$24,Datos!L$26,Datos!L$29,Datos!L$32,Tarifas!$H150,Tarifas!$I150,Tarifas!$J150,Datos!L$16,Tarifas!$K150,Datos!$B$4,Datos!$B$1,Datos!$B$2,Datos!$B$5,Tarifas!$M150,Tarifas!$N150,Tarifas!$O150,Tarifas!$P150,Tarifas!$Q150,Datos!$B$3,Datos!L$5)</f>
        <v>#NAME?</v>
      </c>
      <c r="N148" s="144" t="e">
        <f ca="1">FACTURA(ROW(), COLUMN(),Datos!M$9,Datos!M$10,Tarifas!$C150,Datos!M$11,Tarifas!$D150,Datos!M$12,Tarifas!$E150,Datos!M$13,Tarifas!$F150,Datos!M$14,Tarifas!$G150,Tarifas!$L150,Datos!M$17,Datos!M$18,Datos!M$20,Datos!M$21,Datos!M$23,Datos!M$24,Datos!M$26,Datos!M$29,Datos!M$32,Tarifas!$H150,Tarifas!$I150,Tarifas!$J150,Datos!M$16,Tarifas!$K150,Datos!$B$4,Datos!$B$1,Datos!$B$2,Datos!$B$5,Tarifas!$M150,Tarifas!$N150,Tarifas!$O150,Tarifas!$P150,Tarifas!$Q150,Datos!$B$3,Datos!M$5)</f>
        <v>#NAME?</v>
      </c>
      <c r="O148" s="144" t="e">
        <f ca="1">FACTURA(ROW(), COLUMN(),Datos!N$9,Datos!N$10,Tarifas!$C150,Datos!N$11,Tarifas!$D150,Datos!N$12,Tarifas!$E150,Datos!N$13,Tarifas!$F150,Datos!N$14,Tarifas!$G150,Tarifas!$L150,Datos!N$17,Datos!N$18,Datos!N$20,Datos!N$21,Datos!N$23,Datos!N$24,Datos!N$26,Datos!N$29,Datos!N$32,Tarifas!$H150,Tarifas!$I150,Tarifas!$J150,Datos!N$16,Tarifas!$K150,Datos!$B$4,Datos!$B$1,Datos!$B$2,Datos!$B$5,Tarifas!$M150,Tarifas!$N150,Tarifas!$O150,Tarifas!$P150,Tarifas!$Q150,Datos!$B$3,Datos!N$5)</f>
        <v>#NAME?</v>
      </c>
      <c r="P148" s="144" t="e">
        <f ca="1">FACTURA(ROW(), COLUMN(),Datos!O$9,Datos!O$10,Tarifas!$C150,Datos!O$11,Tarifas!$D150,Datos!O$12,Tarifas!$E150,Datos!O$13,Tarifas!$F150,Datos!O$14,Tarifas!$G150,Tarifas!$L150,Datos!O$17,Datos!O$18,Datos!O$20,Datos!O$21,Datos!O$23,Datos!O$24,Datos!O$26,Datos!O$29,Datos!O$32,Tarifas!$H150,Tarifas!$I150,Tarifas!$J150,Datos!O$16,Tarifas!$K150,Datos!$B$4,Datos!$B$1,Datos!$B$2,Datos!$B$5,Tarifas!$M150,Tarifas!$N150,Tarifas!$O150,Tarifas!$P150,Tarifas!$Q150,Datos!$B$3,Datos!O$5)</f>
        <v>#NAME?</v>
      </c>
      <c r="Q148" s="88" t="str">
        <f>IF(Tarifas!R150="Sí","Sí","")</f>
        <v>Sí</v>
      </c>
    </row>
    <row r="149" spans="1:17">
      <c r="A149" s="154" t="str">
        <f>IF(Tarifas!A151="","",Tarifas!A151)</f>
        <v>Lumio</v>
      </c>
      <c r="B149" s="154" t="str">
        <f>IF(Tarifas!B151="","",Tarifas!B151)</f>
        <v>Batería Virtual Media de 2023</v>
      </c>
      <c r="C149" s="197" t="e">
        <f t="shared" ca="1" si="2"/>
        <v>#NAME?</v>
      </c>
      <c r="D149" s="198" t="s">
        <v>639</v>
      </c>
      <c r="E149" s="144" t="e">
        <f ca="1">FACTURA(ROW(), COLUMN(),Datos!D$9,Datos!D$10,Tarifas!$C151,Datos!D$11,Tarifas!$D151,Datos!D$12,Tarifas!$E151,Datos!D$13,Tarifas!$F151,Datos!D$14,Tarifas!$G151,Tarifas!$L151,Datos!D$17,Datos!D$18,Datos!D$20,Datos!D$21,Datos!D$23,Datos!D$24,Datos!D$26,Datos!D$29,Datos!D$32,Tarifas!$H151,Tarifas!$I151,Tarifas!$J151,Datos!D$16,Tarifas!$K151,Datos!$B$4,Datos!$B$1,Datos!$B$2,Datos!$B$5,Tarifas!$M151,Tarifas!$N151,Tarifas!$O151,Tarifas!$P151,Tarifas!$Q151,Datos!$B$3,Datos!D$5)</f>
        <v>#NAME?</v>
      </c>
      <c r="F149" s="144" t="e">
        <f ca="1">FACTURA(ROW(), COLUMN(),Datos!E$9,Datos!E$10,Tarifas!$C151,Datos!E$11,Tarifas!$D151,Datos!E$12,Tarifas!$E151,Datos!E$13,Tarifas!$F151,Datos!E$14,Tarifas!$G151,Tarifas!$L151,Datos!E$17,Datos!E$18,Datos!E$20,Datos!E$21,Datos!E$23,Datos!E$24,Datos!E$26,Datos!E$29,Datos!E$32,Tarifas!$H151,Tarifas!$I151,Tarifas!$J151,Datos!E$16,Tarifas!$K151,Datos!$B$4,Datos!$B$1,Datos!$B$2,Datos!$B$5,Tarifas!$M151,Tarifas!$N151,Tarifas!$O151,Tarifas!$P151,Tarifas!$Q151,Datos!$B$3,Datos!E$5)</f>
        <v>#NAME?</v>
      </c>
      <c r="G149" s="144" t="e">
        <f ca="1">FACTURA(ROW(), COLUMN(),Datos!F$9,Datos!F$10,Tarifas!$C151,Datos!F$11,Tarifas!$D151,Datos!F$12,Tarifas!$E151,Datos!F$13,Tarifas!$F151,Datos!F$14,Tarifas!$G151,Tarifas!$L151,Datos!F$17,Datos!F$18,Datos!F$20,Datos!F$21,Datos!F$23,Datos!F$24,Datos!F$26,Datos!F$29,Datos!F$32,Tarifas!$H151,Tarifas!$I151,Tarifas!$J151,Datos!F$16,Tarifas!$K151,Datos!$B$4,Datos!$B$1,Datos!$B$2,Datos!$B$5,Tarifas!$M151,Tarifas!$N151,Tarifas!$O151,Tarifas!$P151,Tarifas!$Q151,Datos!$B$3,Datos!F$5)</f>
        <v>#NAME?</v>
      </c>
      <c r="H149" s="144" t="e">
        <f ca="1">FACTURA(ROW(), COLUMN(),Datos!G$9,Datos!G$10,Tarifas!$C151,Datos!G$11,Tarifas!$D151,Datos!G$12,Tarifas!$E151,Datos!G$13,Tarifas!$F151,Datos!G$14,Tarifas!$G151,Tarifas!$L151,Datos!G$17,Datos!G$18,Datos!G$20,Datos!G$21,Datos!G$23,Datos!G$24,Datos!G$26,Datos!G$29,Datos!G$32,Tarifas!$H151,Tarifas!$I151,Tarifas!$J151,Datos!G$16,Tarifas!$K151,Datos!$B$4,Datos!$B$1,Datos!$B$2,Datos!$B$5,Tarifas!$M151,Tarifas!$N151,Tarifas!$O151,Tarifas!$P151,Tarifas!$Q151,Datos!$B$3,Datos!G$5)</f>
        <v>#NAME?</v>
      </c>
      <c r="I149" s="144" t="e">
        <f ca="1">FACTURA(ROW(), COLUMN(),Datos!H$9,Datos!H$10,Tarifas!$C151,Datos!H$11,Tarifas!$D151,Datos!H$12,Tarifas!$E151,Datos!H$13,Tarifas!$F151,Datos!H$14,Tarifas!$G151,Tarifas!$L151,Datos!H$17,Datos!H$18,Datos!H$20,Datos!H$21,Datos!H$23,Datos!H$24,Datos!H$26,Datos!H$29,Datos!H$32,Tarifas!$H151,Tarifas!$I151,Tarifas!$J151,Datos!H$16,Tarifas!$K151,Datos!$B$4,Datos!$B$1,Datos!$B$2,Datos!$B$5,Tarifas!$M151,Tarifas!$N151,Tarifas!$O151,Tarifas!$P151,Tarifas!$Q151,Datos!$B$3,Datos!H$5)</f>
        <v>#NAME?</v>
      </c>
      <c r="J149" s="144" t="e">
        <f ca="1">FACTURA(ROW(), COLUMN(),Datos!I$9,Datos!I$10,Tarifas!$C151,Datos!I$11,Tarifas!$D151,Datos!I$12,Tarifas!$E151,Datos!I$13,Tarifas!$F151,Datos!I$14,Tarifas!$G151,Tarifas!$L151,Datos!I$17,Datos!I$18,Datos!I$20,Datos!I$21,Datos!I$23,Datos!I$24,Datos!I$26,Datos!I$29,Datos!I$32,Tarifas!$H151,Tarifas!$I151,Tarifas!$J151,Datos!I$16,Tarifas!$K151,Datos!$B$4,Datos!$B$1,Datos!$B$2,Datos!$B$5,Tarifas!$M151,Tarifas!$N151,Tarifas!$O151,Tarifas!$P151,Tarifas!$Q151,Datos!$B$3,Datos!I$5)</f>
        <v>#NAME?</v>
      </c>
      <c r="K149" s="144" t="e">
        <f ca="1">FACTURA(ROW(), COLUMN(),Datos!J$9,Datos!J$10,Tarifas!$C151,Datos!J$11,Tarifas!$D151,Datos!J$12,Tarifas!$E151,Datos!J$13,Tarifas!$F151,Datos!J$14,Tarifas!$G151,Tarifas!$L151,Datos!J$17,Datos!J$18,Datos!J$20,Datos!J$21,Datos!J$23,Datos!J$24,Datos!J$26,Datos!J$29,Datos!J$32,Tarifas!$H151,Tarifas!$I151,Tarifas!$J151,Datos!J$16,Tarifas!$K151,Datos!$B$4,Datos!$B$1,Datos!$B$2,Datos!$B$5,Tarifas!$M151,Tarifas!$N151,Tarifas!$O151,Tarifas!$P151,Tarifas!$Q151,Datos!$B$3,Datos!J$5)</f>
        <v>#NAME?</v>
      </c>
      <c r="L149" s="144" t="e">
        <f ca="1">FACTURA(ROW(), COLUMN(),Datos!K$9,Datos!K$10,Tarifas!$C151,Datos!K$11,Tarifas!$D151,Datos!K$12,Tarifas!$E151,Datos!K$13,Tarifas!$F151,Datos!K$14,Tarifas!$G151,Tarifas!$L151,Datos!K$17,Datos!K$18,Datos!K$20,Datos!K$21,Datos!K$23,Datos!K$24,Datos!K$26,Datos!K$29,Datos!K$32,Tarifas!$H151,Tarifas!$I151,Tarifas!$J151,Datos!K$16,Tarifas!$K151,Datos!$B$4,Datos!$B$1,Datos!$B$2,Datos!$B$5,Tarifas!$M151,Tarifas!$N151,Tarifas!$O151,Tarifas!$P151,Tarifas!$Q151,Datos!$B$3,Datos!K$5)</f>
        <v>#NAME?</v>
      </c>
      <c r="M149" s="144" t="e">
        <f ca="1">FACTURA(ROW(), COLUMN(),Datos!L$9,Datos!L$10,Tarifas!$C151,Datos!L$11,Tarifas!$D151,Datos!L$12,Tarifas!$E151,Datos!L$13,Tarifas!$F151,Datos!L$14,Tarifas!$G151,Tarifas!$L151,Datos!L$17,Datos!L$18,Datos!L$20,Datos!L$21,Datos!L$23,Datos!L$24,Datos!L$26,Datos!L$29,Datos!L$32,Tarifas!$H151,Tarifas!$I151,Tarifas!$J151,Datos!L$16,Tarifas!$K151,Datos!$B$4,Datos!$B$1,Datos!$B$2,Datos!$B$5,Tarifas!$M151,Tarifas!$N151,Tarifas!$O151,Tarifas!$P151,Tarifas!$Q151,Datos!$B$3,Datos!L$5)</f>
        <v>#NAME?</v>
      </c>
      <c r="N149" s="144" t="e">
        <f ca="1">FACTURA(ROW(), COLUMN(),Datos!M$9,Datos!M$10,Tarifas!$C151,Datos!M$11,Tarifas!$D151,Datos!M$12,Tarifas!$E151,Datos!M$13,Tarifas!$F151,Datos!M$14,Tarifas!$G151,Tarifas!$L151,Datos!M$17,Datos!M$18,Datos!M$20,Datos!M$21,Datos!M$23,Datos!M$24,Datos!M$26,Datos!M$29,Datos!M$32,Tarifas!$H151,Tarifas!$I151,Tarifas!$J151,Datos!M$16,Tarifas!$K151,Datos!$B$4,Datos!$B$1,Datos!$B$2,Datos!$B$5,Tarifas!$M151,Tarifas!$N151,Tarifas!$O151,Tarifas!$P151,Tarifas!$Q151,Datos!$B$3,Datos!M$5)</f>
        <v>#NAME?</v>
      </c>
      <c r="O149" s="144" t="e">
        <f ca="1">FACTURA(ROW(), COLUMN(),Datos!N$9,Datos!N$10,Tarifas!$C151,Datos!N$11,Tarifas!$D151,Datos!N$12,Tarifas!$E151,Datos!N$13,Tarifas!$F151,Datos!N$14,Tarifas!$G151,Tarifas!$L151,Datos!N$17,Datos!N$18,Datos!N$20,Datos!N$21,Datos!N$23,Datos!N$24,Datos!N$26,Datos!N$29,Datos!N$32,Tarifas!$H151,Tarifas!$I151,Tarifas!$J151,Datos!N$16,Tarifas!$K151,Datos!$B$4,Datos!$B$1,Datos!$B$2,Datos!$B$5,Tarifas!$M151,Tarifas!$N151,Tarifas!$O151,Tarifas!$P151,Tarifas!$Q151,Datos!$B$3,Datos!N$5)</f>
        <v>#NAME?</v>
      </c>
      <c r="P149" s="144" t="e">
        <f ca="1">FACTURA(ROW(), COLUMN(),Datos!O$9,Datos!O$10,Tarifas!$C151,Datos!O$11,Tarifas!$D151,Datos!O$12,Tarifas!$E151,Datos!O$13,Tarifas!$F151,Datos!O$14,Tarifas!$G151,Tarifas!$L151,Datos!O$17,Datos!O$18,Datos!O$20,Datos!O$21,Datos!O$23,Datos!O$24,Datos!O$26,Datos!O$29,Datos!O$32,Tarifas!$H151,Tarifas!$I151,Tarifas!$J151,Datos!O$16,Tarifas!$K151,Datos!$B$4,Datos!$B$1,Datos!$B$2,Datos!$B$5,Tarifas!$M151,Tarifas!$N151,Tarifas!$O151,Tarifas!$P151,Tarifas!$Q151,Datos!$B$3,Datos!O$5)</f>
        <v>#NAME?</v>
      </c>
      <c r="Q149" s="88" t="str">
        <f>IF(Tarifas!R151="Sí","Sí","")</f>
        <v/>
      </c>
    </row>
    <row r="150" spans="1:17">
      <c r="A150" s="154" t="str">
        <f>IF(Tarifas!A152="","",Tarifas!A152)</f>
        <v>Octopus</v>
      </c>
      <c r="B150" s="154" t="str">
        <f>IF(Tarifas!B152="","",Tarifas!B152)</f>
        <v>Flexi Media de 2023</v>
      </c>
      <c r="C150" s="197" t="e">
        <f t="shared" ca="1" si="2"/>
        <v>#NAME?</v>
      </c>
      <c r="D150" s="198" t="s">
        <v>639</v>
      </c>
      <c r="E150" s="144" t="e">
        <f ca="1">FACTURA(ROW(), COLUMN(),Datos!D$9,Datos!D$10,Tarifas!$C152,Datos!D$11,Tarifas!$D152,Datos!D$12,Tarifas!$E152,Datos!D$13,Tarifas!$F152,Datos!D$14,Tarifas!$G152,Tarifas!$L152,Datos!D$17,Datos!D$18,Datos!D$20,Datos!D$21,Datos!D$23,Datos!D$24,Datos!D$26,Datos!D$29,Datos!D$32,Tarifas!$H152,Tarifas!$I152,Tarifas!$J152,Datos!D$16,Tarifas!$K152,Datos!$B$4,Datos!$B$1,Datos!$B$2,Datos!$B$5,Tarifas!$M152,Tarifas!$N152,Tarifas!$O152,Tarifas!$P152,Tarifas!$Q152,Datos!$B$3,Datos!D$5)</f>
        <v>#NAME?</v>
      </c>
      <c r="F150" s="144" t="e">
        <f ca="1">FACTURA(ROW(), COLUMN(),Datos!E$9,Datos!E$10,Tarifas!$C152,Datos!E$11,Tarifas!$D152,Datos!E$12,Tarifas!$E152,Datos!E$13,Tarifas!$F152,Datos!E$14,Tarifas!$G152,Tarifas!$L152,Datos!E$17,Datos!E$18,Datos!E$20,Datos!E$21,Datos!E$23,Datos!E$24,Datos!E$26,Datos!E$29,Datos!E$32,Tarifas!$H152,Tarifas!$I152,Tarifas!$J152,Datos!E$16,Tarifas!$K152,Datos!$B$4,Datos!$B$1,Datos!$B$2,Datos!$B$5,Tarifas!$M152,Tarifas!$N152,Tarifas!$O152,Tarifas!$P152,Tarifas!$Q152,Datos!$B$3,Datos!E$5)</f>
        <v>#NAME?</v>
      </c>
      <c r="G150" s="144" t="e">
        <f ca="1">FACTURA(ROW(), COLUMN(),Datos!F$9,Datos!F$10,Tarifas!$C152,Datos!F$11,Tarifas!$D152,Datos!F$12,Tarifas!$E152,Datos!F$13,Tarifas!$F152,Datos!F$14,Tarifas!$G152,Tarifas!$L152,Datos!F$17,Datos!F$18,Datos!F$20,Datos!F$21,Datos!F$23,Datos!F$24,Datos!F$26,Datos!F$29,Datos!F$32,Tarifas!$H152,Tarifas!$I152,Tarifas!$J152,Datos!F$16,Tarifas!$K152,Datos!$B$4,Datos!$B$1,Datos!$B$2,Datos!$B$5,Tarifas!$M152,Tarifas!$N152,Tarifas!$O152,Tarifas!$P152,Tarifas!$Q152,Datos!$B$3,Datos!F$5)</f>
        <v>#NAME?</v>
      </c>
      <c r="H150" s="144" t="e">
        <f ca="1">FACTURA(ROW(), COLUMN(),Datos!G$9,Datos!G$10,Tarifas!$C152,Datos!G$11,Tarifas!$D152,Datos!G$12,Tarifas!$E152,Datos!G$13,Tarifas!$F152,Datos!G$14,Tarifas!$G152,Tarifas!$L152,Datos!G$17,Datos!G$18,Datos!G$20,Datos!G$21,Datos!G$23,Datos!G$24,Datos!G$26,Datos!G$29,Datos!G$32,Tarifas!$H152,Tarifas!$I152,Tarifas!$J152,Datos!G$16,Tarifas!$K152,Datos!$B$4,Datos!$B$1,Datos!$B$2,Datos!$B$5,Tarifas!$M152,Tarifas!$N152,Tarifas!$O152,Tarifas!$P152,Tarifas!$Q152,Datos!$B$3,Datos!G$5)</f>
        <v>#NAME?</v>
      </c>
      <c r="I150" s="144" t="e">
        <f ca="1">FACTURA(ROW(), COLUMN(),Datos!H$9,Datos!H$10,Tarifas!$C152,Datos!H$11,Tarifas!$D152,Datos!H$12,Tarifas!$E152,Datos!H$13,Tarifas!$F152,Datos!H$14,Tarifas!$G152,Tarifas!$L152,Datos!H$17,Datos!H$18,Datos!H$20,Datos!H$21,Datos!H$23,Datos!H$24,Datos!H$26,Datos!H$29,Datos!H$32,Tarifas!$H152,Tarifas!$I152,Tarifas!$J152,Datos!H$16,Tarifas!$K152,Datos!$B$4,Datos!$B$1,Datos!$B$2,Datos!$B$5,Tarifas!$M152,Tarifas!$N152,Tarifas!$O152,Tarifas!$P152,Tarifas!$Q152,Datos!$B$3,Datos!H$5)</f>
        <v>#NAME?</v>
      </c>
      <c r="J150" s="144" t="e">
        <f ca="1">FACTURA(ROW(), COLUMN(),Datos!I$9,Datos!I$10,Tarifas!$C152,Datos!I$11,Tarifas!$D152,Datos!I$12,Tarifas!$E152,Datos!I$13,Tarifas!$F152,Datos!I$14,Tarifas!$G152,Tarifas!$L152,Datos!I$17,Datos!I$18,Datos!I$20,Datos!I$21,Datos!I$23,Datos!I$24,Datos!I$26,Datos!I$29,Datos!I$32,Tarifas!$H152,Tarifas!$I152,Tarifas!$J152,Datos!I$16,Tarifas!$K152,Datos!$B$4,Datos!$B$1,Datos!$B$2,Datos!$B$5,Tarifas!$M152,Tarifas!$N152,Tarifas!$O152,Tarifas!$P152,Tarifas!$Q152,Datos!$B$3,Datos!I$5)</f>
        <v>#NAME?</v>
      </c>
      <c r="K150" s="144" t="e">
        <f ca="1">FACTURA(ROW(), COLUMN(),Datos!J$9,Datos!J$10,Tarifas!$C152,Datos!J$11,Tarifas!$D152,Datos!J$12,Tarifas!$E152,Datos!J$13,Tarifas!$F152,Datos!J$14,Tarifas!$G152,Tarifas!$L152,Datos!J$17,Datos!J$18,Datos!J$20,Datos!J$21,Datos!J$23,Datos!J$24,Datos!J$26,Datos!J$29,Datos!J$32,Tarifas!$H152,Tarifas!$I152,Tarifas!$J152,Datos!J$16,Tarifas!$K152,Datos!$B$4,Datos!$B$1,Datos!$B$2,Datos!$B$5,Tarifas!$M152,Tarifas!$N152,Tarifas!$O152,Tarifas!$P152,Tarifas!$Q152,Datos!$B$3,Datos!J$5)</f>
        <v>#NAME?</v>
      </c>
      <c r="L150" s="144" t="e">
        <f ca="1">FACTURA(ROW(), COLUMN(),Datos!K$9,Datos!K$10,Tarifas!$C152,Datos!K$11,Tarifas!$D152,Datos!K$12,Tarifas!$E152,Datos!K$13,Tarifas!$F152,Datos!K$14,Tarifas!$G152,Tarifas!$L152,Datos!K$17,Datos!K$18,Datos!K$20,Datos!K$21,Datos!K$23,Datos!K$24,Datos!K$26,Datos!K$29,Datos!K$32,Tarifas!$H152,Tarifas!$I152,Tarifas!$J152,Datos!K$16,Tarifas!$K152,Datos!$B$4,Datos!$B$1,Datos!$B$2,Datos!$B$5,Tarifas!$M152,Tarifas!$N152,Tarifas!$O152,Tarifas!$P152,Tarifas!$Q152,Datos!$B$3,Datos!K$5)</f>
        <v>#NAME?</v>
      </c>
      <c r="M150" s="144" t="e">
        <f ca="1">FACTURA(ROW(), COLUMN(),Datos!L$9,Datos!L$10,Tarifas!$C152,Datos!L$11,Tarifas!$D152,Datos!L$12,Tarifas!$E152,Datos!L$13,Tarifas!$F152,Datos!L$14,Tarifas!$G152,Tarifas!$L152,Datos!L$17,Datos!L$18,Datos!L$20,Datos!L$21,Datos!L$23,Datos!L$24,Datos!L$26,Datos!L$29,Datos!L$32,Tarifas!$H152,Tarifas!$I152,Tarifas!$J152,Datos!L$16,Tarifas!$K152,Datos!$B$4,Datos!$B$1,Datos!$B$2,Datos!$B$5,Tarifas!$M152,Tarifas!$N152,Tarifas!$O152,Tarifas!$P152,Tarifas!$Q152,Datos!$B$3,Datos!L$5)</f>
        <v>#NAME?</v>
      </c>
      <c r="N150" s="144" t="e">
        <f ca="1">FACTURA(ROW(), COLUMN(),Datos!M$9,Datos!M$10,Tarifas!$C152,Datos!M$11,Tarifas!$D152,Datos!M$12,Tarifas!$E152,Datos!M$13,Tarifas!$F152,Datos!M$14,Tarifas!$G152,Tarifas!$L152,Datos!M$17,Datos!M$18,Datos!M$20,Datos!M$21,Datos!M$23,Datos!M$24,Datos!M$26,Datos!M$29,Datos!M$32,Tarifas!$H152,Tarifas!$I152,Tarifas!$J152,Datos!M$16,Tarifas!$K152,Datos!$B$4,Datos!$B$1,Datos!$B$2,Datos!$B$5,Tarifas!$M152,Tarifas!$N152,Tarifas!$O152,Tarifas!$P152,Tarifas!$Q152,Datos!$B$3,Datos!M$5)</f>
        <v>#NAME?</v>
      </c>
      <c r="O150" s="144" t="e">
        <f ca="1">FACTURA(ROW(), COLUMN(),Datos!N$9,Datos!N$10,Tarifas!$C152,Datos!N$11,Tarifas!$D152,Datos!N$12,Tarifas!$E152,Datos!N$13,Tarifas!$F152,Datos!N$14,Tarifas!$G152,Tarifas!$L152,Datos!N$17,Datos!N$18,Datos!N$20,Datos!N$21,Datos!N$23,Datos!N$24,Datos!N$26,Datos!N$29,Datos!N$32,Tarifas!$H152,Tarifas!$I152,Tarifas!$J152,Datos!N$16,Tarifas!$K152,Datos!$B$4,Datos!$B$1,Datos!$B$2,Datos!$B$5,Tarifas!$M152,Tarifas!$N152,Tarifas!$O152,Tarifas!$P152,Tarifas!$Q152,Datos!$B$3,Datos!N$5)</f>
        <v>#NAME?</v>
      </c>
      <c r="P150" s="144" t="e">
        <f ca="1">FACTURA(ROW(), COLUMN(),Datos!O$9,Datos!O$10,Tarifas!$C152,Datos!O$11,Tarifas!$D152,Datos!O$12,Tarifas!$E152,Datos!O$13,Tarifas!$F152,Datos!O$14,Tarifas!$G152,Tarifas!$L152,Datos!O$17,Datos!O$18,Datos!O$20,Datos!O$21,Datos!O$23,Datos!O$24,Datos!O$26,Datos!O$29,Datos!O$32,Tarifas!$H152,Tarifas!$I152,Tarifas!$J152,Datos!O$16,Tarifas!$K152,Datos!$B$4,Datos!$B$1,Datos!$B$2,Datos!$B$5,Tarifas!$M152,Tarifas!$N152,Tarifas!$O152,Tarifas!$P152,Tarifas!$Q152,Datos!$B$3,Datos!O$5)</f>
        <v>#NAME?</v>
      </c>
      <c r="Q150" s="88" t="str">
        <f>IF(Tarifas!R152="Sí","Sí","")</f>
        <v/>
      </c>
    </row>
    <row r="151" spans="1:17">
      <c r="A151" s="154" t="str">
        <f>IF(Tarifas!A153="","",Tarifas!A153)</f>
        <v>Proxima Energia</v>
      </c>
      <c r="B151" s="154" t="str">
        <f>IF(Tarifas!B153="","",Tarifas!B153)</f>
        <v>Indexada Media de 2023</v>
      </c>
      <c r="C151" s="197" t="e">
        <f t="shared" ca="1" si="2"/>
        <v>#NAME?</v>
      </c>
      <c r="D151" s="198" t="s">
        <v>639</v>
      </c>
      <c r="E151" s="144" t="e">
        <f ca="1">FACTURA(ROW(), COLUMN(),Datos!D$9,Datos!D$10,Tarifas!$C153,Datos!D$11,Tarifas!$D153,Datos!D$12,Tarifas!$E153,Datos!D$13,Tarifas!$F153,Datos!D$14,Tarifas!$G153,Tarifas!$L153,Datos!D$17,Datos!D$18,Datos!D$20,Datos!D$21,Datos!D$23,Datos!D$24,Datos!D$26,Datos!D$29,Datos!D$32,Tarifas!$H153,Tarifas!$I153,Tarifas!$J153,Datos!D$16,Tarifas!$K153,Datos!$B$4,Datos!$B$1,Datos!$B$2,Datos!$B$5,Tarifas!$M153,Tarifas!$N153,Tarifas!$O153,Tarifas!$P153,Tarifas!$Q153,Datos!$B$3,Datos!D$5)</f>
        <v>#NAME?</v>
      </c>
      <c r="F151" s="144" t="e">
        <f ca="1">FACTURA(ROW(), COLUMN(),Datos!E$9,Datos!E$10,Tarifas!$C153,Datos!E$11,Tarifas!$D153,Datos!E$12,Tarifas!$E153,Datos!E$13,Tarifas!$F153,Datos!E$14,Tarifas!$G153,Tarifas!$L153,Datos!E$17,Datos!E$18,Datos!E$20,Datos!E$21,Datos!E$23,Datos!E$24,Datos!E$26,Datos!E$29,Datos!E$32,Tarifas!$H153,Tarifas!$I153,Tarifas!$J153,Datos!E$16,Tarifas!$K153,Datos!$B$4,Datos!$B$1,Datos!$B$2,Datos!$B$5,Tarifas!$M153,Tarifas!$N153,Tarifas!$O153,Tarifas!$P153,Tarifas!$Q153,Datos!$B$3,Datos!E$5)</f>
        <v>#NAME?</v>
      </c>
      <c r="G151" s="144" t="e">
        <f ca="1">FACTURA(ROW(), COLUMN(),Datos!F$9,Datos!F$10,Tarifas!$C153,Datos!F$11,Tarifas!$D153,Datos!F$12,Tarifas!$E153,Datos!F$13,Tarifas!$F153,Datos!F$14,Tarifas!$G153,Tarifas!$L153,Datos!F$17,Datos!F$18,Datos!F$20,Datos!F$21,Datos!F$23,Datos!F$24,Datos!F$26,Datos!F$29,Datos!F$32,Tarifas!$H153,Tarifas!$I153,Tarifas!$J153,Datos!F$16,Tarifas!$K153,Datos!$B$4,Datos!$B$1,Datos!$B$2,Datos!$B$5,Tarifas!$M153,Tarifas!$N153,Tarifas!$O153,Tarifas!$P153,Tarifas!$Q153,Datos!$B$3,Datos!F$5)</f>
        <v>#NAME?</v>
      </c>
      <c r="H151" s="144" t="e">
        <f ca="1">FACTURA(ROW(), COLUMN(),Datos!G$9,Datos!G$10,Tarifas!$C153,Datos!G$11,Tarifas!$D153,Datos!G$12,Tarifas!$E153,Datos!G$13,Tarifas!$F153,Datos!G$14,Tarifas!$G153,Tarifas!$L153,Datos!G$17,Datos!G$18,Datos!G$20,Datos!G$21,Datos!G$23,Datos!G$24,Datos!G$26,Datos!G$29,Datos!G$32,Tarifas!$H153,Tarifas!$I153,Tarifas!$J153,Datos!G$16,Tarifas!$K153,Datos!$B$4,Datos!$B$1,Datos!$B$2,Datos!$B$5,Tarifas!$M153,Tarifas!$N153,Tarifas!$O153,Tarifas!$P153,Tarifas!$Q153,Datos!$B$3,Datos!G$5)</f>
        <v>#NAME?</v>
      </c>
      <c r="I151" s="144" t="e">
        <f ca="1">FACTURA(ROW(), COLUMN(),Datos!H$9,Datos!H$10,Tarifas!$C153,Datos!H$11,Tarifas!$D153,Datos!H$12,Tarifas!$E153,Datos!H$13,Tarifas!$F153,Datos!H$14,Tarifas!$G153,Tarifas!$L153,Datos!H$17,Datos!H$18,Datos!H$20,Datos!H$21,Datos!H$23,Datos!H$24,Datos!H$26,Datos!H$29,Datos!H$32,Tarifas!$H153,Tarifas!$I153,Tarifas!$J153,Datos!H$16,Tarifas!$K153,Datos!$B$4,Datos!$B$1,Datos!$B$2,Datos!$B$5,Tarifas!$M153,Tarifas!$N153,Tarifas!$O153,Tarifas!$P153,Tarifas!$Q153,Datos!$B$3,Datos!H$5)</f>
        <v>#NAME?</v>
      </c>
      <c r="J151" s="144" t="e">
        <f ca="1">FACTURA(ROW(), COLUMN(),Datos!I$9,Datos!I$10,Tarifas!$C153,Datos!I$11,Tarifas!$D153,Datos!I$12,Tarifas!$E153,Datos!I$13,Tarifas!$F153,Datos!I$14,Tarifas!$G153,Tarifas!$L153,Datos!I$17,Datos!I$18,Datos!I$20,Datos!I$21,Datos!I$23,Datos!I$24,Datos!I$26,Datos!I$29,Datos!I$32,Tarifas!$H153,Tarifas!$I153,Tarifas!$J153,Datos!I$16,Tarifas!$K153,Datos!$B$4,Datos!$B$1,Datos!$B$2,Datos!$B$5,Tarifas!$M153,Tarifas!$N153,Tarifas!$O153,Tarifas!$P153,Tarifas!$Q153,Datos!$B$3,Datos!I$5)</f>
        <v>#NAME?</v>
      </c>
      <c r="K151" s="144" t="e">
        <f ca="1">FACTURA(ROW(), COLUMN(),Datos!J$9,Datos!J$10,Tarifas!$C153,Datos!J$11,Tarifas!$D153,Datos!J$12,Tarifas!$E153,Datos!J$13,Tarifas!$F153,Datos!J$14,Tarifas!$G153,Tarifas!$L153,Datos!J$17,Datos!J$18,Datos!J$20,Datos!J$21,Datos!J$23,Datos!J$24,Datos!J$26,Datos!J$29,Datos!J$32,Tarifas!$H153,Tarifas!$I153,Tarifas!$J153,Datos!J$16,Tarifas!$K153,Datos!$B$4,Datos!$B$1,Datos!$B$2,Datos!$B$5,Tarifas!$M153,Tarifas!$N153,Tarifas!$O153,Tarifas!$P153,Tarifas!$Q153,Datos!$B$3,Datos!J$5)</f>
        <v>#NAME?</v>
      </c>
      <c r="L151" s="144" t="e">
        <f ca="1">FACTURA(ROW(), COLUMN(),Datos!K$9,Datos!K$10,Tarifas!$C153,Datos!K$11,Tarifas!$D153,Datos!K$12,Tarifas!$E153,Datos!K$13,Tarifas!$F153,Datos!K$14,Tarifas!$G153,Tarifas!$L153,Datos!K$17,Datos!K$18,Datos!K$20,Datos!K$21,Datos!K$23,Datos!K$24,Datos!K$26,Datos!K$29,Datos!K$32,Tarifas!$H153,Tarifas!$I153,Tarifas!$J153,Datos!K$16,Tarifas!$K153,Datos!$B$4,Datos!$B$1,Datos!$B$2,Datos!$B$5,Tarifas!$M153,Tarifas!$N153,Tarifas!$O153,Tarifas!$P153,Tarifas!$Q153,Datos!$B$3,Datos!K$5)</f>
        <v>#NAME?</v>
      </c>
      <c r="M151" s="144" t="e">
        <f ca="1">FACTURA(ROW(), COLUMN(),Datos!L$9,Datos!L$10,Tarifas!$C153,Datos!L$11,Tarifas!$D153,Datos!L$12,Tarifas!$E153,Datos!L$13,Tarifas!$F153,Datos!L$14,Tarifas!$G153,Tarifas!$L153,Datos!L$17,Datos!L$18,Datos!L$20,Datos!L$21,Datos!L$23,Datos!L$24,Datos!L$26,Datos!L$29,Datos!L$32,Tarifas!$H153,Tarifas!$I153,Tarifas!$J153,Datos!L$16,Tarifas!$K153,Datos!$B$4,Datos!$B$1,Datos!$B$2,Datos!$B$5,Tarifas!$M153,Tarifas!$N153,Tarifas!$O153,Tarifas!$P153,Tarifas!$Q153,Datos!$B$3,Datos!L$5)</f>
        <v>#NAME?</v>
      </c>
      <c r="N151" s="144" t="e">
        <f ca="1">FACTURA(ROW(), COLUMN(),Datos!M$9,Datos!M$10,Tarifas!$C153,Datos!M$11,Tarifas!$D153,Datos!M$12,Tarifas!$E153,Datos!M$13,Tarifas!$F153,Datos!M$14,Tarifas!$G153,Tarifas!$L153,Datos!M$17,Datos!M$18,Datos!M$20,Datos!M$21,Datos!M$23,Datos!M$24,Datos!M$26,Datos!M$29,Datos!M$32,Tarifas!$H153,Tarifas!$I153,Tarifas!$J153,Datos!M$16,Tarifas!$K153,Datos!$B$4,Datos!$B$1,Datos!$B$2,Datos!$B$5,Tarifas!$M153,Tarifas!$N153,Tarifas!$O153,Tarifas!$P153,Tarifas!$Q153,Datos!$B$3,Datos!M$5)</f>
        <v>#NAME?</v>
      </c>
      <c r="O151" s="144" t="e">
        <f ca="1">FACTURA(ROW(), COLUMN(),Datos!N$9,Datos!N$10,Tarifas!$C153,Datos!N$11,Tarifas!$D153,Datos!N$12,Tarifas!$E153,Datos!N$13,Tarifas!$F153,Datos!N$14,Tarifas!$G153,Tarifas!$L153,Datos!N$17,Datos!N$18,Datos!N$20,Datos!N$21,Datos!N$23,Datos!N$24,Datos!N$26,Datos!N$29,Datos!N$32,Tarifas!$H153,Tarifas!$I153,Tarifas!$J153,Datos!N$16,Tarifas!$K153,Datos!$B$4,Datos!$B$1,Datos!$B$2,Datos!$B$5,Tarifas!$M153,Tarifas!$N153,Tarifas!$O153,Tarifas!$P153,Tarifas!$Q153,Datos!$B$3,Datos!N$5)</f>
        <v>#NAME?</v>
      </c>
      <c r="P151" s="144" t="e">
        <f ca="1">FACTURA(ROW(), COLUMN(),Datos!O$9,Datos!O$10,Tarifas!$C153,Datos!O$11,Tarifas!$D153,Datos!O$12,Tarifas!$E153,Datos!O$13,Tarifas!$F153,Datos!O$14,Tarifas!$G153,Tarifas!$L153,Datos!O$17,Datos!O$18,Datos!O$20,Datos!O$21,Datos!O$23,Datos!O$24,Datos!O$26,Datos!O$29,Datos!O$32,Tarifas!$H153,Tarifas!$I153,Tarifas!$J153,Datos!O$16,Tarifas!$K153,Datos!$B$4,Datos!$B$1,Datos!$B$2,Datos!$B$5,Tarifas!$M153,Tarifas!$N153,Tarifas!$O153,Tarifas!$P153,Tarifas!$Q153,Datos!$B$3,Datos!O$5)</f>
        <v>#NAME?</v>
      </c>
      <c r="Q151" s="88" t="str">
        <f>IF(Tarifas!R153="Sí","Sí","")</f>
        <v>Sí</v>
      </c>
    </row>
    <row r="152" spans="1:17">
      <c r="A152" s="154" t="str">
        <f>IF(Tarifas!A154="","",Tarifas!A154)</f>
        <v>Proxima Energia</v>
      </c>
      <c r="B152" s="154" t="str">
        <f>IF(Tarifas!B154="","",Tarifas!B154)</f>
        <v>Indexada + Batería Media de 2023</v>
      </c>
      <c r="C152" s="197" t="e">
        <f t="shared" ca="1" si="2"/>
        <v>#NAME?</v>
      </c>
      <c r="D152" s="198" t="s">
        <v>639</v>
      </c>
      <c r="E152" s="144" t="e">
        <f ca="1">FACTURA(ROW(), COLUMN(),Datos!D$9,Datos!D$10,Tarifas!$C154,Datos!D$11,Tarifas!$D154,Datos!D$12,Tarifas!$E154,Datos!D$13,Tarifas!$F154,Datos!D$14,Tarifas!$G154,Tarifas!$L154,Datos!D$17,Datos!D$18,Datos!D$20,Datos!D$21,Datos!D$23,Datos!D$24,Datos!D$26,Datos!D$29,Datos!D$32,Tarifas!$H154,Tarifas!$I154,Tarifas!$J154,Datos!D$16,Tarifas!$K154,Datos!$B$4,Datos!$B$1,Datos!$B$2,Datos!$B$5,Tarifas!$M154,Tarifas!$N154,Tarifas!$O154,Tarifas!$P154,Tarifas!$Q154,Datos!$B$3,Datos!D$5)</f>
        <v>#NAME?</v>
      </c>
      <c r="F152" s="144" t="e">
        <f ca="1">FACTURA(ROW(), COLUMN(),Datos!E$9,Datos!E$10,Tarifas!$C154,Datos!E$11,Tarifas!$D154,Datos!E$12,Tarifas!$E154,Datos!E$13,Tarifas!$F154,Datos!E$14,Tarifas!$G154,Tarifas!$L154,Datos!E$17,Datos!E$18,Datos!E$20,Datos!E$21,Datos!E$23,Datos!E$24,Datos!E$26,Datos!E$29,Datos!E$32,Tarifas!$H154,Tarifas!$I154,Tarifas!$J154,Datos!E$16,Tarifas!$K154,Datos!$B$4,Datos!$B$1,Datos!$B$2,Datos!$B$5,Tarifas!$M154,Tarifas!$N154,Tarifas!$O154,Tarifas!$P154,Tarifas!$Q154,Datos!$B$3,Datos!E$5)</f>
        <v>#NAME?</v>
      </c>
      <c r="G152" s="144" t="e">
        <f ca="1">FACTURA(ROW(), COLUMN(),Datos!F$9,Datos!F$10,Tarifas!$C154,Datos!F$11,Tarifas!$D154,Datos!F$12,Tarifas!$E154,Datos!F$13,Tarifas!$F154,Datos!F$14,Tarifas!$G154,Tarifas!$L154,Datos!F$17,Datos!F$18,Datos!F$20,Datos!F$21,Datos!F$23,Datos!F$24,Datos!F$26,Datos!F$29,Datos!F$32,Tarifas!$H154,Tarifas!$I154,Tarifas!$J154,Datos!F$16,Tarifas!$K154,Datos!$B$4,Datos!$B$1,Datos!$B$2,Datos!$B$5,Tarifas!$M154,Tarifas!$N154,Tarifas!$O154,Tarifas!$P154,Tarifas!$Q154,Datos!$B$3,Datos!F$5)</f>
        <v>#NAME?</v>
      </c>
      <c r="H152" s="144" t="e">
        <f ca="1">FACTURA(ROW(), COLUMN(),Datos!G$9,Datos!G$10,Tarifas!$C154,Datos!G$11,Tarifas!$D154,Datos!G$12,Tarifas!$E154,Datos!G$13,Tarifas!$F154,Datos!G$14,Tarifas!$G154,Tarifas!$L154,Datos!G$17,Datos!G$18,Datos!G$20,Datos!G$21,Datos!G$23,Datos!G$24,Datos!G$26,Datos!G$29,Datos!G$32,Tarifas!$H154,Tarifas!$I154,Tarifas!$J154,Datos!G$16,Tarifas!$K154,Datos!$B$4,Datos!$B$1,Datos!$B$2,Datos!$B$5,Tarifas!$M154,Tarifas!$N154,Tarifas!$O154,Tarifas!$P154,Tarifas!$Q154,Datos!$B$3,Datos!G$5)</f>
        <v>#NAME?</v>
      </c>
      <c r="I152" s="144" t="e">
        <f ca="1">FACTURA(ROW(), COLUMN(),Datos!H$9,Datos!H$10,Tarifas!$C154,Datos!H$11,Tarifas!$D154,Datos!H$12,Tarifas!$E154,Datos!H$13,Tarifas!$F154,Datos!H$14,Tarifas!$G154,Tarifas!$L154,Datos!H$17,Datos!H$18,Datos!H$20,Datos!H$21,Datos!H$23,Datos!H$24,Datos!H$26,Datos!H$29,Datos!H$32,Tarifas!$H154,Tarifas!$I154,Tarifas!$J154,Datos!H$16,Tarifas!$K154,Datos!$B$4,Datos!$B$1,Datos!$B$2,Datos!$B$5,Tarifas!$M154,Tarifas!$N154,Tarifas!$O154,Tarifas!$P154,Tarifas!$Q154,Datos!$B$3,Datos!H$5)</f>
        <v>#NAME?</v>
      </c>
      <c r="J152" s="144" t="e">
        <f ca="1">FACTURA(ROW(), COLUMN(),Datos!I$9,Datos!I$10,Tarifas!$C154,Datos!I$11,Tarifas!$D154,Datos!I$12,Tarifas!$E154,Datos!I$13,Tarifas!$F154,Datos!I$14,Tarifas!$G154,Tarifas!$L154,Datos!I$17,Datos!I$18,Datos!I$20,Datos!I$21,Datos!I$23,Datos!I$24,Datos!I$26,Datos!I$29,Datos!I$32,Tarifas!$H154,Tarifas!$I154,Tarifas!$J154,Datos!I$16,Tarifas!$K154,Datos!$B$4,Datos!$B$1,Datos!$B$2,Datos!$B$5,Tarifas!$M154,Tarifas!$N154,Tarifas!$O154,Tarifas!$P154,Tarifas!$Q154,Datos!$B$3,Datos!I$5)</f>
        <v>#NAME?</v>
      </c>
      <c r="K152" s="144" t="e">
        <f ca="1">FACTURA(ROW(), COLUMN(),Datos!J$9,Datos!J$10,Tarifas!$C154,Datos!J$11,Tarifas!$D154,Datos!J$12,Tarifas!$E154,Datos!J$13,Tarifas!$F154,Datos!J$14,Tarifas!$G154,Tarifas!$L154,Datos!J$17,Datos!J$18,Datos!J$20,Datos!J$21,Datos!J$23,Datos!J$24,Datos!J$26,Datos!J$29,Datos!J$32,Tarifas!$H154,Tarifas!$I154,Tarifas!$J154,Datos!J$16,Tarifas!$K154,Datos!$B$4,Datos!$B$1,Datos!$B$2,Datos!$B$5,Tarifas!$M154,Tarifas!$N154,Tarifas!$O154,Tarifas!$P154,Tarifas!$Q154,Datos!$B$3,Datos!J$5)</f>
        <v>#NAME?</v>
      </c>
      <c r="L152" s="144" t="e">
        <f ca="1">FACTURA(ROW(), COLUMN(),Datos!K$9,Datos!K$10,Tarifas!$C154,Datos!K$11,Tarifas!$D154,Datos!K$12,Tarifas!$E154,Datos!K$13,Tarifas!$F154,Datos!K$14,Tarifas!$G154,Tarifas!$L154,Datos!K$17,Datos!K$18,Datos!K$20,Datos!K$21,Datos!K$23,Datos!K$24,Datos!K$26,Datos!K$29,Datos!K$32,Tarifas!$H154,Tarifas!$I154,Tarifas!$J154,Datos!K$16,Tarifas!$K154,Datos!$B$4,Datos!$B$1,Datos!$B$2,Datos!$B$5,Tarifas!$M154,Tarifas!$N154,Tarifas!$O154,Tarifas!$P154,Tarifas!$Q154,Datos!$B$3,Datos!K$5)</f>
        <v>#NAME?</v>
      </c>
      <c r="M152" s="144" t="e">
        <f ca="1">FACTURA(ROW(), COLUMN(),Datos!L$9,Datos!L$10,Tarifas!$C154,Datos!L$11,Tarifas!$D154,Datos!L$12,Tarifas!$E154,Datos!L$13,Tarifas!$F154,Datos!L$14,Tarifas!$G154,Tarifas!$L154,Datos!L$17,Datos!L$18,Datos!L$20,Datos!L$21,Datos!L$23,Datos!L$24,Datos!L$26,Datos!L$29,Datos!L$32,Tarifas!$H154,Tarifas!$I154,Tarifas!$J154,Datos!L$16,Tarifas!$K154,Datos!$B$4,Datos!$B$1,Datos!$B$2,Datos!$B$5,Tarifas!$M154,Tarifas!$N154,Tarifas!$O154,Tarifas!$P154,Tarifas!$Q154,Datos!$B$3,Datos!L$5)</f>
        <v>#NAME?</v>
      </c>
      <c r="N152" s="144" t="e">
        <f ca="1">FACTURA(ROW(), COLUMN(),Datos!M$9,Datos!M$10,Tarifas!$C154,Datos!M$11,Tarifas!$D154,Datos!M$12,Tarifas!$E154,Datos!M$13,Tarifas!$F154,Datos!M$14,Tarifas!$G154,Tarifas!$L154,Datos!M$17,Datos!M$18,Datos!M$20,Datos!M$21,Datos!M$23,Datos!M$24,Datos!M$26,Datos!M$29,Datos!M$32,Tarifas!$H154,Tarifas!$I154,Tarifas!$J154,Datos!M$16,Tarifas!$K154,Datos!$B$4,Datos!$B$1,Datos!$B$2,Datos!$B$5,Tarifas!$M154,Tarifas!$N154,Tarifas!$O154,Tarifas!$P154,Tarifas!$Q154,Datos!$B$3,Datos!M$5)</f>
        <v>#NAME?</v>
      </c>
      <c r="O152" s="144" t="e">
        <f ca="1">FACTURA(ROW(), COLUMN(),Datos!N$9,Datos!N$10,Tarifas!$C154,Datos!N$11,Tarifas!$D154,Datos!N$12,Tarifas!$E154,Datos!N$13,Tarifas!$F154,Datos!N$14,Tarifas!$G154,Tarifas!$L154,Datos!N$17,Datos!N$18,Datos!N$20,Datos!N$21,Datos!N$23,Datos!N$24,Datos!N$26,Datos!N$29,Datos!N$32,Tarifas!$H154,Tarifas!$I154,Tarifas!$J154,Datos!N$16,Tarifas!$K154,Datos!$B$4,Datos!$B$1,Datos!$B$2,Datos!$B$5,Tarifas!$M154,Tarifas!$N154,Tarifas!$O154,Tarifas!$P154,Tarifas!$Q154,Datos!$B$3,Datos!N$5)</f>
        <v>#NAME?</v>
      </c>
      <c r="P152" s="144" t="e">
        <f ca="1">FACTURA(ROW(), COLUMN(),Datos!O$9,Datos!O$10,Tarifas!$C154,Datos!O$11,Tarifas!$D154,Datos!O$12,Tarifas!$E154,Datos!O$13,Tarifas!$F154,Datos!O$14,Tarifas!$G154,Tarifas!$L154,Datos!O$17,Datos!O$18,Datos!O$20,Datos!O$21,Datos!O$23,Datos!O$24,Datos!O$26,Datos!O$29,Datos!O$32,Tarifas!$H154,Tarifas!$I154,Tarifas!$J154,Datos!O$16,Tarifas!$K154,Datos!$B$4,Datos!$B$1,Datos!$B$2,Datos!$B$5,Tarifas!$M154,Tarifas!$N154,Tarifas!$O154,Tarifas!$P154,Tarifas!$Q154,Datos!$B$3,Datos!O$5)</f>
        <v>#NAME?</v>
      </c>
      <c r="Q152" s="88" t="str">
        <f>IF(Tarifas!R154="Sí","Sí","")</f>
        <v>Sí</v>
      </c>
    </row>
    <row r="153" spans="1:17">
      <c r="A153" s="154" t="str">
        <f>IF(Tarifas!A155="","",Tarifas!A155)</f>
        <v/>
      </c>
      <c r="B153" s="154" t="str">
        <f>IF(Tarifas!B155="","",Tarifas!B155)</f>
        <v/>
      </c>
      <c r="C153" s="197" t="e">
        <f t="shared" ca="1" si="2"/>
        <v>#NAME?</v>
      </c>
      <c r="D153" s="198" t="s">
        <v>639</v>
      </c>
      <c r="E153" s="144" t="e">
        <f ca="1">FACTURA(ROW(), COLUMN(),Datos!D$9,Datos!D$10,Tarifas!$C155,Datos!D$11,Tarifas!$D155,Datos!D$12,Tarifas!$E155,Datos!D$13,Tarifas!$F155,Datos!D$14,Tarifas!$G155,Tarifas!$L155,Datos!D$17,Datos!D$18,Datos!D$20,Datos!D$21,Datos!D$23,Datos!D$24,Datos!D$26,Datos!D$29,Datos!D$32,Tarifas!$H155,Tarifas!$I155,Tarifas!$J155,Datos!D$16,Tarifas!$K155,Datos!$B$4,Datos!$B$1,Datos!$B$2,Datos!$B$5,Tarifas!$M155,Tarifas!$N155,Tarifas!$O155,Tarifas!$P155,Tarifas!$Q155,Datos!$B$3,Datos!D$5)</f>
        <v>#NAME?</v>
      </c>
      <c r="F153" s="144" t="e">
        <f ca="1">FACTURA(ROW(), COLUMN(),Datos!E$9,Datos!E$10,Tarifas!$C155,Datos!E$11,Tarifas!$D155,Datos!E$12,Tarifas!$E155,Datos!E$13,Tarifas!$F155,Datos!E$14,Tarifas!$G155,Tarifas!$L155,Datos!E$17,Datos!E$18,Datos!E$20,Datos!E$21,Datos!E$23,Datos!E$24,Datos!E$26,Datos!E$29,Datos!E$32,Tarifas!$H155,Tarifas!$I155,Tarifas!$J155,Datos!E$16,Tarifas!$K155,Datos!$B$4,Datos!$B$1,Datos!$B$2,Datos!$B$5,Tarifas!$M155,Tarifas!$N155,Tarifas!$O155,Tarifas!$P155,Tarifas!$Q155,Datos!$B$3,Datos!E$5)</f>
        <v>#NAME?</v>
      </c>
      <c r="G153" s="144" t="e">
        <f ca="1">FACTURA(ROW(), COLUMN(),Datos!F$9,Datos!F$10,Tarifas!$C155,Datos!F$11,Tarifas!$D155,Datos!F$12,Tarifas!$E155,Datos!F$13,Tarifas!$F155,Datos!F$14,Tarifas!$G155,Tarifas!$L155,Datos!F$17,Datos!F$18,Datos!F$20,Datos!F$21,Datos!F$23,Datos!F$24,Datos!F$26,Datos!F$29,Datos!F$32,Tarifas!$H155,Tarifas!$I155,Tarifas!$J155,Datos!F$16,Tarifas!$K155,Datos!$B$4,Datos!$B$1,Datos!$B$2,Datos!$B$5,Tarifas!$M155,Tarifas!$N155,Tarifas!$O155,Tarifas!$P155,Tarifas!$Q155,Datos!$B$3,Datos!F$5)</f>
        <v>#NAME?</v>
      </c>
      <c r="H153" s="144" t="e">
        <f ca="1">FACTURA(ROW(), COLUMN(),Datos!G$9,Datos!G$10,Tarifas!$C155,Datos!G$11,Tarifas!$D155,Datos!G$12,Tarifas!$E155,Datos!G$13,Tarifas!$F155,Datos!G$14,Tarifas!$G155,Tarifas!$L155,Datos!G$17,Datos!G$18,Datos!G$20,Datos!G$21,Datos!G$23,Datos!G$24,Datos!G$26,Datos!G$29,Datos!G$32,Tarifas!$H155,Tarifas!$I155,Tarifas!$J155,Datos!G$16,Tarifas!$K155,Datos!$B$4,Datos!$B$1,Datos!$B$2,Datos!$B$5,Tarifas!$M155,Tarifas!$N155,Tarifas!$O155,Tarifas!$P155,Tarifas!$Q155,Datos!$B$3,Datos!G$5)</f>
        <v>#NAME?</v>
      </c>
      <c r="I153" s="144" t="e">
        <f ca="1">FACTURA(ROW(), COLUMN(),Datos!H$9,Datos!H$10,Tarifas!$C155,Datos!H$11,Tarifas!$D155,Datos!H$12,Tarifas!$E155,Datos!H$13,Tarifas!$F155,Datos!H$14,Tarifas!$G155,Tarifas!$L155,Datos!H$17,Datos!H$18,Datos!H$20,Datos!H$21,Datos!H$23,Datos!H$24,Datos!H$26,Datos!H$29,Datos!H$32,Tarifas!$H155,Tarifas!$I155,Tarifas!$J155,Datos!H$16,Tarifas!$K155,Datos!$B$4,Datos!$B$1,Datos!$B$2,Datos!$B$5,Tarifas!$M155,Tarifas!$N155,Tarifas!$O155,Tarifas!$P155,Tarifas!$Q155,Datos!$B$3,Datos!H$5)</f>
        <v>#NAME?</v>
      </c>
      <c r="J153" s="144" t="e">
        <f ca="1">FACTURA(ROW(), COLUMN(),Datos!I$9,Datos!I$10,Tarifas!$C155,Datos!I$11,Tarifas!$D155,Datos!I$12,Tarifas!$E155,Datos!I$13,Tarifas!$F155,Datos!I$14,Tarifas!$G155,Tarifas!$L155,Datos!I$17,Datos!I$18,Datos!I$20,Datos!I$21,Datos!I$23,Datos!I$24,Datos!I$26,Datos!I$29,Datos!I$32,Tarifas!$H155,Tarifas!$I155,Tarifas!$J155,Datos!I$16,Tarifas!$K155,Datos!$B$4,Datos!$B$1,Datos!$B$2,Datos!$B$5,Tarifas!$M155,Tarifas!$N155,Tarifas!$O155,Tarifas!$P155,Tarifas!$Q155,Datos!$B$3,Datos!I$5)</f>
        <v>#NAME?</v>
      </c>
      <c r="K153" s="144" t="e">
        <f ca="1">FACTURA(ROW(), COLUMN(),Datos!J$9,Datos!J$10,Tarifas!$C155,Datos!J$11,Tarifas!$D155,Datos!J$12,Tarifas!$E155,Datos!J$13,Tarifas!$F155,Datos!J$14,Tarifas!$G155,Tarifas!$L155,Datos!J$17,Datos!J$18,Datos!J$20,Datos!J$21,Datos!J$23,Datos!J$24,Datos!J$26,Datos!J$29,Datos!J$32,Tarifas!$H155,Tarifas!$I155,Tarifas!$J155,Datos!J$16,Tarifas!$K155,Datos!$B$4,Datos!$B$1,Datos!$B$2,Datos!$B$5,Tarifas!$M155,Tarifas!$N155,Tarifas!$O155,Tarifas!$P155,Tarifas!$Q155,Datos!$B$3,Datos!J$5)</f>
        <v>#NAME?</v>
      </c>
      <c r="L153" s="144" t="e">
        <f ca="1">FACTURA(ROW(), COLUMN(),Datos!K$9,Datos!K$10,Tarifas!$C155,Datos!K$11,Tarifas!$D155,Datos!K$12,Tarifas!$E155,Datos!K$13,Tarifas!$F155,Datos!K$14,Tarifas!$G155,Tarifas!$L155,Datos!K$17,Datos!K$18,Datos!K$20,Datos!K$21,Datos!K$23,Datos!K$24,Datos!K$26,Datos!K$29,Datos!K$32,Tarifas!$H155,Tarifas!$I155,Tarifas!$J155,Datos!K$16,Tarifas!$K155,Datos!$B$4,Datos!$B$1,Datos!$B$2,Datos!$B$5,Tarifas!$M155,Tarifas!$N155,Tarifas!$O155,Tarifas!$P155,Tarifas!$Q155,Datos!$B$3,Datos!K$5)</f>
        <v>#NAME?</v>
      </c>
      <c r="M153" s="144" t="e">
        <f ca="1">FACTURA(ROW(), COLUMN(),Datos!L$9,Datos!L$10,Tarifas!$C155,Datos!L$11,Tarifas!$D155,Datos!L$12,Tarifas!$E155,Datos!L$13,Tarifas!$F155,Datos!L$14,Tarifas!$G155,Tarifas!$L155,Datos!L$17,Datos!L$18,Datos!L$20,Datos!L$21,Datos!L$23,Datos!L$24,Datos!L$26,Datos!L$29,Datos!L$32,Tarifas!$H155,Tarifas!$I155,Tarifas!$J155,Datos!L$16,Tarifas!$K155,Datos!$B$4,Datos!$B$1,Datos!$B$2,Datos!$B$5,Tarifas!$M155,Tarifas!$N155,Tarifas!$O155,Tarifas!$P155,Tarifas!$Q155,Datos!$B$3,Datos!L$5)</f>
        <v>#NAME?</v>
      </c>
      <c r="N153" s="144" t="e">
        <f ca="1">FACTURA(ROW(), COLUMN(),Datos!M$9,Datos!M$10,Tarifas!$C155,Datos!M$11,Tarifas!$D155,Datos!M$12,Tarifas!$E155,Datos!M$13,Tarifas!$F155,Datos!M$14,Tarifas!$G155,Tarifas!$L155,Datos!M$17,Datos!M$18,Datos!M$20,Datos!M$21,Datos!M$23,Datos!M$24,Datos!M$26,Datos!M$29,Datos!M$32,Tarifas!$H155,Tarifas!$I155,Tarifas!$J155,Datos!M$16,Tarifas!$K155,Datos!$B$4,Datos!$B$1,Datos!$B$2,Datos!$B$5,Tarifas!$M155,Tarifas!$N155,Tarifas!$O155,Tarifas!$P155,Tarifas!$Q155,Datos!$B$3,Datos!M$5)</f>
        <v>#NAME?</v>
      </c>
      <c r="O153" s="144" t="e">
        <f ca="1">FACTURA(ROW(), COLUMN(),Datos!N$9,Datos!N$10,Tarifas!$C155,Datos!N$11,Tarifas!$D155,Datos!N$12,Tarifas!$E155,Datos!N$13,Tarifas!$F155,Datos!N$14,Tarifas!$G155,Tarifas!$L155,Datos!N$17,Datos!N$18,Datos!N$20,Datos!N$21,Datos!N$23,Datos!N$24,Datos!N$26,Datos!N$29,Datos!N$32,Tarifas!$H155,Tarifas!$I155,Tarifas!$J155,Datos!N$16,Tarifas!$K155,Datos!$B$4,Datos!$B$1,Datos!$B$2,Datos!$B$5,Tarifas!$M155,Tarifas!$N155,Tarifas!$O155,Tarifas!$P155,Tarifas!$Q155,Datos!$B$3,Datos!N$5)</f>
        <v>#NAME?</v>
      </c>
      <c r="P153" s="144" t="e">
        <f ca="1">FACTURA(ROW(), COLUMN(),Datos!O$9,Datos!O$10,Tarifas!$C155,Datos!O$11,Tarifas!$D155,Datos!O$12,Tarifas!$E155,Datos!O$13,Tarifas!$F155,Datos!O$14,Tarifas!$G155,Tarifas!$L155,Datos!O$17,Datos!O$18,Datos!O$20,Datos!O$21,Datos!O$23,Datos!O$24,Datos!O$26,Datos!O$29,Datos!O$32,Tarifas!$H155,Tarifas!$I155,Tarifas!$J155,Datos!O$16,Tarifas!$K155,Datos!$B$4,Datos!$B$1,Datos!$B$2,Datos!$B$5,Tarifas!$M155,Tarifas!$N155,Tarifas!$O155,Tarifas!$P155,Tarifas!$Q155,Datos!$B$3,Datos!O$5)</f>
        <v>#NAME?</v>
      </c>
      <c r="Q153" s="88" t="str">
        <f>IF(Tarifas!R155="Sí","Sí","")</f>
        <v/>
      </c>
    </row>
    <row r="154" spans="1:17">
      <c r="A154" s="154" t="str">
        <f>IF(Tarifas!A156="","",Tarifas!A156)</f>
        <v>PVPC sin Autoconsumo</v>
      </c>
      <c r="B154" s="154" t="str">
        <f>IF(Tarifas!B156="","",Tarifas!B156)</f>
        <v>Media de 2022</v>
      </c>
      <c r="C154" s="197" t="e">
        <f t="shared" ca="1" si="2"/>
        <v>#NAME?</v>
      </c>
      <c r="D154" s="198" t="s">
        <v>639</v>
      </c>
      <c r="E154" s="144" t="e">
        <f ca="1">FACTURA(ROW(), COLUMN(),Datos!D$9,Datos!D$10,Tarifas!$C156,Datos!D$11,Tarifas!$D156,Datos!D$12,Tarifas!$E156,Datos!D$13,Tarifas!$F156,Datos!D$14,Tarifas!$G156,Tarifas!$L156,Datos!D$17,Datos!D$18,Datos!D$20,Datos!D$21,Datos!D$23,Datos!D$24,Datos!D$26,Datos!D$29,Datos!D$32,Tarifas!$H156,Tarifas!$I156,Tarifas!$J156,Datos!D$16,Tarifas!$K156,Datos!$B$4,Datos!$B$1,Datos!$B$2,Datos!$B$5,Tarifas!$M156,Tarifas!$N156,Tarifas!$O156,Tarifas!$P156,Tarifas!$Q156,Datos!$B$3,Datos!D$5)</f>
        <v>#NAME?</v>
      </c>
      <c r="F154" s="144" t="e">
        <f ca="1">FACTURA(ROW(), COLUMN(),Datos!E$9,Datos!E$10,Tarifas!$C156,Datos!E$11,Tarifas!$D156,Datos!E$12,Tarifas!$E156,Datos!E$13,Tarifas!$F156,Datos!E$14,Tarifas!$G156,Tarifas!$L156,Datos!E$17,Datos!E$18,Datos!E$20,Datos!E$21,Datos!E$23,Datos!E$24,Datos!E$26,Datos!E$29,Datos!E$32,Tarifas!$H156,Tarifas!$I156,Tarifas!$J156,Datos!E$16,Tarifas!$K156,Datos!$B$4,Datos!$B$1,Datos!$B$2,Datos!$B$5,Tarifas!$M156,Tarifas!$N156,Tarifas!$O156,Tarifas!$P156,Tarifas!$Q156,Datos!$B$3,Datos!E$5)</f>
        <v>#NAME?</v>
      </c>
      <c r="G154" s="144" t="e">
        <f ca="1">FACTURA(ROW(), COLUMN(),Datos!F$9,Datos!F$10,Tarifas!$C156,Datos!F$11,Tarifas!$D156,Datos!F$12,Tarifas!$E156,Datos!F$13,Tarifas!$F156,Datos!F$14,Tarifas!$G156,Tarifas!$L156,Datos!F$17,Datos!F$18,Datos!F$20,Datos!F$21,Datos!F$23,Datos!F$24,Datos!F$26,Datos!F$29,Datos!F$32,Tarifas!$H156,Tarifas!$I156,Tarifas!$J156,Datos!F$16,Tarifas!$K156,Datos!$B$4,Datos!$B$1,Datos!$B$2,Datos!$B$5,Tarifas!$M156,Tarifas!$N156,Tarifas!$O156,Tarifas!$P156,Tarifas!$Q156,Datos!$B$3,Datos!F$5)</f>
        <v>#NAME?</v>
      </c>
      <c r="H154" s="144" t="e">
        <f ca="1">FACTURA(ROW(), COLUMN(),Datos!G$9,Datos!G$10,Tarifas!$C156,Datos!G$11,Tarifas!$D156,Datos!G$12,Tarifas!$E156,Datos!G$13,Tarifas!$F156,Datos!G$14,Tarifas!$G156,Tarifas!$L156,Datos!G$17,Datos!G$18,Datos!G$20,Datos!G$21,Datos!G$23,Datos!G$24,Datos!G$26,Datos!G$29,Datos!G$32,Tarifas!$H156,Tarifas!$I156,Tarifas!$J156,Datos!G$16,Tarifas!$K156,Datos!$B$4,Datos!$B$1,Datos!$B$2,Datos!$B$5,Tarifas!$M156,Tarifas!$N156,Tarifas!$O156,Tarifas!$P156,Tarifas!$Q156,Datos!$B$3,Datos!G$5)</f>
        <v>#NAME?</v>
      </c>
      <c r="I154" s="144" t="e">
        <f ca="1">FACTURA(ROW(), COLUMN(),Datos!H$9,Datos!H$10,Tarifas!$C156,Datos!H$11,Tarifas!$D156,Datos!H$12,Tarifas!$E156,Datos!H$13,Tarifas!$F156,Datos!H$14,Tarifas!$G156,Tarifas!$L156,Datos!H$17,Datos!H$18,Datos!H$20,Datos!H$21,Datos!H$23,Datos!H$24,Datos!H$26,Datos!H$29,Datos!H$32,Tarifas!$H156,Tarifas!$I156,Tarifas!$J156,Datos!H$16,Tarifas!$K156,Datos!$B$4,Datos!$B$1,Datos!$B$2,Datos!$B$5,Tarifas!$M156,Tarifas!$N156,Tarifas!$O156,Tarifas!$P156,Tarifas!$Q156,Datos!$B$3,Datos!H$5)</f>
        <v>#NAME?</v>
      </c>
      <c r="J154" s="144" t="e">
        <f ca="1">FACTURA(ROW(), COLUMN(),Datos!I$9,Datos!I$10,Tarifas!$C156,Datos!I$11,Tarifas!$D156,Datos!I$12,Tarifas!$E156,Datos!I$13,Tarifas!$F156,Datos!I$14,Tarifas!$G156,Tarifas!$L156,Datos!I$17,Datos!I$18,Datos!I$20,Datos!I$21,Datos!I$23,Datos!I$24,Datos!I$26,Datos!I$29,Datos!I$32,Tarifas!$H156,Tarifas!$I156,Tarifas!$J156,Datos!I$16,Tarifas!$K156,Datos!$B$4,Datos!$B$1,Datos!$B$2,Datos!$B$5,Tarifas!$M156,Tarifas!$N156,Tarifas!$O156,Tarifas!$P156,Tarifas!$Q156,Datos!$B$3,Datos!I$5)</f>
        <v>#NAME?</v>
      </c>
      <c r="K154" s="144" t="e">
        <f ca="1">FACTURA(ROW(), COLUMN(),Datos!J$9,Datos!J$10,Tarifas!$C156,Datos!J$11,Tarifas!$D156,Datos!J$12,Tarifas!$E156,Datos!J$13,Tarifas!$F156,Datos!J$14,Tarifas!$G156,Tarifas!$L156,Datos!J$17,Datos!J$18,Datos!J$20,Datos!J$21,Datos!J$23,Datos!J$24,Datos!J$26,Datos!J$29,Datos!J$32,Tarifas!$H156,Tarifas!$I156,Tarifas!$J156,Datos!J$16,Tarifas!$K156,Datos!$B$4,Datos!$B$1,Datos!$B$2,Datos!$B$5,Tarifas!$M156,Tarifas!$N156,Tarifas!$O156,Tarifas!$P156,Tarifas!$Q156,Datos!$B$3,Datos!J$5)</f>
        <v>#NAME?</v>
      </c>
      <c r="L154" s="144" t="e">
        <f ca="1">FACTURA(ROW(), COLUMN(),Datos!K$9,Datos!K$10,Tarifas!$C156,Datos!K$11,Tarifas!$D156,Datos!K$12,Tarifas!$E156,Datos!K$13,Tarifas!$F156,Datos!K$14,Tarifas!$G156,Tarifas!$L156,Datos!K$17,Datos!K$18,Datos!K$20,Datos!K$21,Datos!K$23,Datos!K$24,Datos!K$26,Datos!K$29,Datos!K$32,Tarifas!$H156,Tarifas!$I156,Tarifas!$J156,Datos!K$16,Tarifas!$K156,Datos!$B$4,Datos!$B$1,Datos!$B$2,Datos!$B$5,Tarifas!$M156,Tarifas!$N156,Tarifas!$O156,Tarifas!$P156,Tarifas!$Q156,Datos!$B$3,Datos!K$5)</f>
        <v>#NAME?</v>
      </c>
      <c r="M154" s="144" t="e">
        <f ca="1">FACTURA(ROW(), COLUMN(),Datos!L$9,Datos!L$10,Tarifas!$C156,Datos!L$11,Tarifas!$D156,Datos!L$12,Tarifas!$E156,Datos!L$13,Tarifas!$F156,Datos!L$14,Tarifas!$G156,Tarifas!$L156,Datos!L$17,Datos!L$18,Datos!L$20,Datos!L$21,Datos!L$23,Datos!L$24,Datos!L$26,Datos!L$29,Datos!L$32,Tarifas!$H156,Tarifas!$I156,Tarifas!$J156,Datos!L$16,Tarifas!$K156,Datos!$B$4,Datos!$B$1,Datos!$B$2,Datos!$B$5,Tarifas!$M156,Tarifas!$N156,Tarifas!$O156,Tarifas!$P156,Tarifas!$Q156,Datos!$B$3,Datos!L$5)</f>
        <v>#NAME?</v>
      </c>
      <c r="N154" s="144" t="e">
        <f ca="1">FACTURA(ROW(), COLUMN(),Datos!M$9,Datos!M$10,Tarifas!$C156,Datos!M$11,Tarifas!$D156,Datos!M$12,Tarifas!$E156,Datos!M$13,Tarifas!$F156,Datos!M$14,Tarifas!$G156,Tarifas!$L156,Datos!M$17,Datos!M$18,Datos!M$20,Datos!M$21,Datos!M$23,Datos!M$24,Datos!M$26,Datos!M$29,Datos!M$32,Tarifas!$H156,Tarifas!$I156,Tarifas!$J156,Datos!M$16,Tarifas!$K156,Datos!$B$4,Datos!$B$1,Datos!$B$2,Datos!$B$5,Tarifas!$M156,Tarifas!$N156,Tarifas!$O156,Tarifas!$P156,Tarifas!$Q156,Datos!$B$3,Datos!M$5)</f>
        <v>#NAME?</v>
      </c>
      <c r="O154" s="144" t="e">
        <f ca="1">FACTURA(ROW(), COLUMN(),Datos!N$9,Datos!N$10,Tarifas!$C156,Datos!N$11,Tarifas!$D156,Datos!N$12,Tarifas!$E156,Datos!N$13,Tarifas!$F156,Datos!N$14,Tarifas!$G156,Tarifas!$L156,Datos!N$17,Datos!N$18,Datos!N$20,Datos!N$21,Datos!N$23,Datos!N$24,Datos!N$26,Datos!N$29,Datos!N$32,Tarifas!$H156,Tarifas!$I156,Tarifas!$J156,Datos!N$16,Tarifas!$K156,Datos!$B$4,Datos!$B$1,Datos!$B$2,Datos!$B$5,Tarifas!$M156,Tarifas!$N156,Tarifas!$O156,Tarifas!$P156,Tarifas!$Q156,Datos!$B$3,Datos!N$5)</f>
        <v>#NAME?</v>
      </c>
      <c r="P154" s="144" t="e">
        <f ca="1">FACTURA(ROW(), COLUMN(),Datos!O$9,Datos!O$10,Tarifas!$C156,Datos!O$11,Tarifas!$D156,Datos!O$12,Tarifas!$E156,Datos!O$13,Tarifas!$F156,Datos!O$14,Tarifas!$G156,Tarifas!$L156,Datos!O$17,Datos!O$18,Datos!O$20,Datos!O$21,Datos!O$23,Datos!O$24,Datos!O$26,Datos!O$29,Datos!O$32,Tarifas!$H156,Tarifas!$I156,Tarifas!$J156,Datos!O$16,Tarifas!$K156,Datos!$B$4,Datos!$B$1,Datos!$B$2,Datos!$B$5,Tarifas!$M156,Tarifas!$N156,Tarifas!$O156,Tarifas!$P156,Tarifas!$Q156,Datos!$B$3,Datos!O$5)</f>
        <v>#NAME?</v>
      </c>
      <c r="Q154" s="88" t="str">
        <f>IF(Tarifas!R156="Sí","Sí","")</f>
        <v>Sí</v>
      </c>
    </row>
    <row r="155" spans="1:17">
      <c r="A155" s="154" t="str">
        <f>IF(Tarifas!A157="","",Tarifas!A157)</f>
        <v>Bonpreu sin Autoconsumo</v>
      </c>
      <c r="B155" s="154" t="str">
        <f>IF(Tarifas!B157="","",Tarifas!B157)</f>
        <v>Media de 2022</v>
      </c>
      <c r="C155" s="197" t="e">
        <f t="shared" ca="1" si="2"/>
        <v>#NAME?</v>
      </c>
      <c r="D155" s="198" t="s">
        <v>639</v>
      </c>
      <c r="E155" s="144" t="e">
        <f ca="1">FACTURA(ROW(), COLUMN(),Datos!D$9,Datos!D$10,Tarifas!$C157,Datos!D$11,Tarifas!$D157,Datos!D$12,Tarifas!$E157,Datos!D$13,Tarifas!$F157,Datos!D$14,Tarifas!$G157,Tarifas!$L157,Datos!D$17,Datos!D$18,Datos!D$20,Datos!D$21,Datos!D$23,Datos!D$24,Datos!D$26,Datos!D$29,Datos!D$32,Tarifas!$H157,Tarifas!$I157,Tarifas!$J157,Datos!D$16,Tarifas!$K157,Datos!$B$4,Datos!$B$1,Datos!$B$2,Datos!$B$5,Tarifas!$M157,Tarifas!$N157,Tarifas!$O157,Tarifas!$P157,Tarifas!$Q157,Datos!$B$3,Datos!D$5)</f>
        <v>#NAME?</v>
      </c>
      <c r="F155" s="144" t="e">
        <f ca="1">FACTURA(ROW(), COLUMN(),Datos!E$9,Datos!E$10,Tarifas!$C157,Datos!E$11,Tarifas!$D157,Datos!E$12,Tarifas!$E157,Datos!E$13,Tarifas!$F157,Datos!E$14,Tarifas!$G157,Tarifas!$L157,Datos!E$17,Datos!E$18,Datos!E$20,Datos!E$21,Datos!E$23,Datos!E$24,Datos!E$26,Datos!E$29,Datos!E$32,Tarifas!$H157,Tarifas!$I157,Tarifas!$J157,Datos!E$16,Tarifas!$K157,Datos!$B$4,Datos!$B$1,Datos!$B$2,Datos!$B$5,Tarifas!$M157,Tarifas!$N157,Tarifas!$O157,Tarifas!$P157,Tarifas!$Q157,Datos!$B$3,Datos!E$5)</f>
        <v>#NAME?</v>
      </c>
      <c r="G155" s="144" t="e">
        <f ca="1">FACTURA(ROW(), COLUMN(),Datos!F$9,Datos!F$10,Tarifas!$C157,Datos!F$11,Tarifas!$D157,Datos!F$12,Tarifas!$E157,Datos!F$13,Tarifas!$F157,Datos!F$14,Tarifas!$G157,Tarifas!$L157,Datos!F$17,Datos!F$18,Datos!F$20,Datos!F$21,Datos!F$23,Datos!F$24,Datos!F$26,Datos!F$29,Datos!F$32,Tarifas!$H157,Tarifas!$I157,Tarifas!$J157,Datos!F$16,Tarifas!$K157,Datos!$B$4,Datos!$B$1,Datos!$B$2,Datos!$B$5,Tarifas!$M157,Tarifas!$N157,Tarifas!$O157,Tarifas!$P157,Tarifas!$Q157,Datos!$B$3,Datos!F$5)</f>
        <v>#NAME?</v>
      </c>
      <c r="H155" s="144" t="e">
        <f ca="1">FACTURA(ROW(), COLUMN(),Datos!G$9,Datos!G$10,Tarifas!$C157,Datos!G$11,Tarifas!$D157,Datos!G$12,Tarifas!$E157,Datos!G$13,Tarifas!$F157,Datos!G$14,Tarifas!$G157,Tarifas!$L157,Datos!G$17,Datos!G$18,Datos!G$20,Datos!G$21,Datos!G$23,Datos!G$24,Datos!G$26,Datos!G$29,Datos!G$32,Tarifas!$H157,Tarifas!$I157,Tarifas!$J157,Datos!G$16,Tarifas!$K157,Datos!$B$4,Datos!$B$1,Datos!$B$2,Datos!$B$5,Tarifas!$M157,Tarifas!$N157,Tarifas!$O157,Tarifas!$P157,Tarifas!$Q157,Datos!$B$3,Datos!G$5)</f>
        <v>#NAME?</v>
      </c>
      <c r="I155" s="144" t="e">
        <f ca="1">FACTURA(ROW(), COLUMN(),Datos!H$9,Datos!H$10,Tarifas!$C157,Datos!H$11,Tarifas!$D157,Datos!H$12,Tarifas!$E157,Datos!H$13,Tarifas!$F157,Datos!H$14,Tarifas!$G157,Tarifas!$L157,Datos!H$17,Datos!H$18,Datos!H$20,Datos!H$21,Datos!H$23,Datos!H$24,Datos!H$26,Datos!H$29,Datos!H$32,Tarifas!$H157,Tarifas!$I157,Tarifas!$J157,Datos!H$16,Tarifas!$K157,Datos!$B$4,Datos!$B$1,Datos!$B$2,Datos!$B$5,Tarifas!$M157,Tarifas!$N157,Tarifas!$O157,Tarifas!$P157,Tarifas!$Q157,Datos!$B$3,Datos!H$5)</f>
        <v>#NAME?</v>
      </c>
      <c r="J155" s="144" t="e">
        <f ca="1">FACTURA(ROW(), COLUMN(),Datos!I$9,Datos!I$10,Tarifas!$C157,Datos!I$11,Tarifas!$D157,Datos!I$12,Tarifas!$E157,Datos!I$13,Tarifas!$F157,Datos!I$14,Tarifas!$G157,Tarifas!$L157,Datos!I$17,Datos!I$18,Datos!I$20,Datos!I$21,Datos!I$23,Datos!I$24,Datos!I$26,Datos!I$29,Datos!I$32,Tarifas!$H157,Tarifas!$I157,Tarifas!$J157,Datos!I$16,Tarifas!$K157,Datos!$B$4,Datos!$B$1,Datos!$B$2,Datos!$B$5,Tarifas!$M157,Tarifas!$N157,Tarifas!$O157,Tarifas!$P157,Tarifas!$Q157,Datos!$B$3,Datos!I$5)</f>
        <v>#NAME?</v>
      </c>
      <c r="K155" s="144" t="e">
        <f ca="1">FACTURA(ROW(), COLUMN(),Datos!J$9,Datos!J$10,Tarifas!$C157,Datos!J$11,Tarifas!$D157,Datos!J$12,Tarifas!$E157,Datos!J$13,Tarifas!$F157,Datos!J$14,Tarifas!$G157,Tarifas!$L157,Datos!J$17,Datos!J$18,Datos!J$20,Datos!J$21,Datos!J$23,Datos!J$24,Datos!J$26,Datos!J$29,Datos!J$32,Tarifas!$H157,Tarifas!$I157,Tarifas!$J157,Datos!J$16,Tarifas!$K157,Datos!$B$4,Datos!$B$1,Datos!$B$2,Datos!$B$5,Tarifas!$M157,Tarifas!$N157,Tarifas!$O157,Tarifas!$P157,Tarifas!$Q157,Datos!$B$3,Datos!J$5)</f>
        <v>#NAME?</v>
      </c>
      <c r="L155" s="144" t="e">
        <f ca="1">FACTURA(ROW(), COLUMN(),Datos!K$9,Datos!K$10,Tarifas!$C157,Datos!K$11,Tarifas!$D157,Datos!K$12,Tarifas!$E157,Datos!K$13,Tarifas!$F157,Datos!K$14,Tarifas!$G157,Tarifas!$L157,Datos!K$17,Datos!K$18,Datos!K$20,Datos!K$21,Datos!K$23,Datos!K$24,Datos!K$26,Datos!K$29,Datos!K$32,Tarifas!$H157,Tarifas!$I157,Tarifas!$J157,Datos!K$16,Tarifas!$K157,Datos!$B$4,Datos!$B$1,Datos!$B$2,Datos!$B$5,Tarifas!$M157,Tarifas!$N157,Tarifas!$O157,Tarifas!$P157,Tarifas!$Q157,Datos!$B$3,Datos!K$5)</f>
        <v>#NAME?</v>
      </c>
      <c r="M155" s="144" t="e">
        <f ca="1">FACTURA(ROW(), COLUMN(),Datos!L$9,Datos!L$10,Tarifas!$C157,Datos!L$11,Tarifas!$D157,Datos!L$12,Tarifas!$E157,Datos!L$13,Tarifas!$F157,Datos!L$14,Tarifas!$G157,Tarifas!$L157,Datos!L$17,Datos!L$18,Datos!L$20,Datos!L$21,Datos!L$23,Datos!L$24,Datos!L$26,Datos!L$29,Datos!L$32,Tarifas!$H157,Tarifas!$I157,Tarifas!$J157,Datos!L$16,Tarifas!$K157,Datos!$B$4,Datos!$B$1,Datos!$B$2,Datos!$B$5,Tarifas!$M157,Tarifas!$N157,Tarifas!$O157,Tarifas!$P157,Tarifas!$Q157,Datos!$B$3,Datos!L$5)</f>
        <v>#NAME?</v>
      </c>
      <c r="N155" s="144" t="e">
        <f ca="1">FACTURA(ROW(), COLUMN(),Datos!M$9,Datos!M$10,Tarifas!$C157,Datos!M$11,Tarifas!$D157,Datos!M$12,Tarifas!$E157,Datos!M$13,Tarifas!$F157,Datos!M$14,Tarifas!$G157,Tarifas!$L157,Datos!M$17,Datos!M$18,Datos!M$20,Datos!M$21,Datos!M$23,Datos!M$24,Datos!M$26,Datos!M$29,Datos!M$32,Tarifas!$H157,Tarifas!$I157,Tarifas!$J157,Datos!M$16,Tarifas!$K157,Datos!$B$4,Datos!$B$1,Datos!$B$2,Datos!$B$5,Tarifas!$M157,Tarifas!$N157,Tarifas!$O157,Tarifas!$P157,Tarifas!$Q157,Datos!$B$3,Datos!M$5)</f>
        <v>#NAME?</v>
      </c>
      <c r="O155" s="144" t="e">
        <f ca="1">FACTURA(ROW(), COLUMN(),Datos!N$9,Datos!N$10,Tarifas!$C157,Datos!N$11,Tarifas!$D157,Datos!N$12,Tarifas!$E157,Datos!N$13,Tarifas!$F157,Datos!N$14,Tarifas!$G157,Tarifas!$L157,Datos!N$17,Datos!N$18,Datos!N$20,Datos!N$21,Datos!N$23,Datos!N$24,Datos!N$26,Datos!N$29,Datos!N$32,Tarifas!$H157,Tarifas!$I157,Tarifas!$J157,Datos!N$16,Tarifas!$K157,Datos!$B$4,Datos!$B$1,Datos!$B$2,Datos!$B$5,Tarifas!$M157,Tarifas!$N157,Tarifas!$O157,Tarifas!$P157,Tarifas!$Q157,Datos!$B$3,Datos!N$5)</f>
        <v>#NAME?</v>
      </c>
      <c r="P155" s="144" t="e">
        <f ca="1">FACTURA(ROW(), COLUMN(),Datos!O$9,Datos!O$10,Tarifas!$C157,Datos!O$11,Tarifas!$D157,Datos!O$12,Tarifas!$E157,Datos!O$13,Tarifas!$F157,Datos!O$14,Tarifas!$G157,Tarifas!$L157,Datos!O$17,Datos!O$18,Datos!O$20,Datos!O$21,Datos!O$23,Datos!O$24,Datos!O$26,Datos!O$29,Datos!O$32,Tarifas!$H157,Tarifas!$I157,Tarifas!$J157,Datos!O$16,Tarifas!$K157,Datos!$B$4,Datos!$B$1,Datos!$B$2,Datos!$B$5,Tarifas!$M157,Tarifas!$N157,Tarifas!$O157,Tarifas!$P157,Tarifas!$Q157,Datos!$B$3,Datos!O$5)</f>
        <v>#NAME?</v>
      </c>
      <c r="Q155" s="88" t="str">
        <f>IF(Tarifas!R157="Sí","Sí","")</f>
        <v>Sí</v>
      </c>
    </row>
    <row r="156" spans="1:17">
      <c r="A156" s="154" t="str">
        <f>IF(Tarifas!A158="","",Tarifas!A158)</f>
        <v>PVPC con Autoconsumo</v>
      </c>
      <c r="B156" s="154" t="str">
        <f>IF(Tarifas!B158="","",Tarifas!B158)</f>
        <v>Media de 2022</v>
      </c>
      <c r="C156" s="197" t="e">
        <f t="shared" ca="1" si="2"/>
        <v>#NAME?</v>
      </c>
      <c r="D156" s="198" t="s">
        <v>639</v>
      </c>
      <c r="E156" s="144" t="e">
        <f ca="1">FACTURA(ROW(), COLUMN(),Datos!D$9,Datos!D$10,Tarifas!$C158,Datos!D$11,Tarifas!$D158,Datos!D$12,Tarifas!$E158,Datos!D$13,Tarifas!$F158,Datos!D$14,Tarifas!$G158,Tarifas!$L158,Datos!D$17,Datos!D$18,Datos!D$20,Datos!D$21,Datos!D$23,Datos!D$24,Datos!D$26,Datos!D$29,Datos!D$32,Tarifas!$H158,Tarifas!$I158,Tarifas!$J158,Datos!D$16,Tarifas!$K158,Datos!$B$4,Datos!$B$1,Datos!$B$2,Datos!$B$5,Tarifas!$M158,Tarifas!$N158,Tarifas!$O158,Tarifas!$P158,Tarifas!$Q158,Datos!$B$3,Datos!D$5)</f>
        <v>#NAME?</v>
      </c>
      <c r="F156" s="144" t="e">
        <f ca="1">FACTURA(ROW(), COLUMN(),Datos!E$9,Datos!E$10,Tarifas!$C158,Datos!E$11,Tarifas!$D158,Datos!E$12,Tarifas!$E158,Datos!E$13,Tarifas!$F158,Datos!E$14,Tarifas!$G158,Tarifas!$L158,Datos!E$17,Datos!E$18,Datos!E$20,Datos!E$21,Datos!E$23,Datos!E$24,Datos!E$26,Datos!E$29,Datos!E$32,Tarifas!$H158,Tarifas!$I158,Tarifas!$J158,Datos!E$16,Tarifas!$K158,Datos!$B$4,Datos!$B$1,Datos!$B$2,Datos!$B$5,Tarifas!$M158,Tarifas!$N158,Tarifas!$O158,Tarifas!$P158,Tarifas!$Q158,Datos!$B$3,Datos!E$5)</f>
        <v>#NAME?</v>
      </c>
      <c r="G156" s="144" t="e">
        <f ca="1">FACTURA(ROW(), COLUMN(),Datos!F$9,Datos!F$10,Tarifas!$C158,Datos!F$11,Tarifas!$D158,Datos!F$12,Tarifas!$E158,Datos!F$13,Tarifas!$F158,Datos!F$14,Tarifas!$G158,Tarifas!$L158,Datos!F$17,Datos!F$18,Datos!F$20,Datos!F$21,Datos!F$23,Datos!F$24,Datos!F$26,Datos!F$29,Datos!F$32,Tarifas!$H158,Tarifas!$I158,Tarifas!$J158,Datos!F$16,Tarifas!$K158,Datos!$B$4,Datos!$B$1,Datos!$B$2,Datos!$B$5,Tarifas!$M158,Tarifas!$N158,Tarifas!$O158,Tarifas!$P158,Tarifas!$Q158,Datos!$B$3,Datos!F$5)</f>
        <v>#NAME?</v>
      </c>
      <c r="H156" s="144" t="e">
        <f ca="1">FACTURA(ROW(), COLUMN(),Datos!G$9,Datos!G$10,Tarifas!$C158,Datos!G$11,Tarifas!$D158,Datos!G$12,Tarifas!$E158,Datos!G$13,Tarifas!$F158,Datos!G$14,Tarifas!$G158,Tarifas!$L158,Datos!G$17,Datos!G$18,Datos!G$20,Datos!G$21,Datos!G$23,Datos!G$24,Datos!G$26,Datos!G$29,Datos!G$32,Tarifas!$H158,Tarifas!$I158,Tarifas!$J158,Datos!G$16,Tarifas!$K158,Datos!$B$4,Datos!$B$1,Datos!$B$2,Datos!$B$5,Tarifas!$M158,Tarifas!$N158,Tarifas!$O158,Tarifas!$P158,Tarifas!$Q158,Datos!$B$3,Datos!G$5)</f>
        <v>#NAME?</v>
      </c>
      <c r="I156" s="144" t="e">
        <f ca="1">FACTURA(ROW(), COLUMN(),Datos!H$9,Datos!H$10,Tarifas!$C158,Datos!H$11,Tarifas!$D158,Datos!H$12,Tarifas!$E158,Datos!H$13,Tarifas!$F158,Datos!H$14,Tarifas!$G158,Tarifas!$L158,Datos!H$17,Datos!H$18,Datos!H$20,Datos!H$21,Datos!H$23,Datos!H$24,Datos!H$26,Datos!H$29,Datos!H$32,Tarifas!$H158,Tarifas!$I158,Tarifas!$J158,Datos!H$16,Tarifas!$K158,Datos!$B$4,Datos!$B$1,Datos!$B$2,Datos!$B$5,Tarifas!$M158,Tarifas!$N158,Tarifas!$O158,Tarifas!$P158,Tarifas!$Q158,Datos!$B$3,Datos!H$5)</f>
        <v>#NAME?</v>
      </c>
      <c r="J156" s="144" t="e">
        <f ca="1">FACTURA(ROW(), COLUMN(),Datos!I$9,Datos!I$10,Tarifas!$C158,Datos!I$11,Tarifas!$D158,Datos!I$12,Tarifas!$E158,Datos!I$13,Tarifas!$F158,Datos!I$14,Tarifas!$G158,Tarifas!$L158,Datos!I$17,Datos!I$18,Datos!I$20,Datos!I$21,Datos!I$23,Datos!I$24,Datos!I$26,Datos!I$29,Datos!I$32,Tarifas!$H158,Tarifas!$I158,Tarifas!$J158,Datos!I$16,Tarifas!$K158,Datos!$B$4,Datos!$B$1,Datos!$B$2,Datos!$B$5,Tarifas!$M158,Tarifas!$N158,Tarifas!$O158,Tarifas!$P158,Tarifas!$Q158,Datos!$B$3,Datos!I$5)</f>
        <v>#NAME?</v>
      </c>
      <c r="K156" s="144" t="e">
        <f ca="1">FACTURA(ROW(), COLUMN(),Datos!J$9,Datos!J$10,Tarifas!$C158,Datos!J$11,Tarifas!$D158,Datos!J$12,Tarifas!$E158,Datos!J$13,Tarifas!$F158,Datos!J$14,Tarifas!$G158,Tarifas!$L158,Datos!J$17,Datos!J$18,Datos!J$20,Datos!J$21,Datos!J$23,Datos!J$24,Datos!J$26,Datos!J$29,Datos!J$32,Tarifas!$H158,Tarifas!$I158,Tarifas!$J158,Datos!J$16,Tarifas!$K158,Datos!$B$4,Datos!$B$1,Datos!$B$2,Datos!$B$5,Tarifas!$M158,Tarifas!$N158,Tarifas!$O158,Tarifas!$P158,Tarifas!$Q158,Datos!$B$3,Datos!J$5)</f>
        <v>#NAME?</v>
      </c>
      <c r="L156" s="144" t="e">
        <f ca="1">FACTURA(ROW(), COLUMN(),Datos!K$9,Datos!K$10,Tarifas!$C158,Datos!K$11,Tarifas!$D158,Datos!K$12,Tarifas!$E158,Datos!K$13,Tarifas!$F158,Datos!K$14,Tarifas!$G158,Tarifas!$L158,Datos!K$17,Datos!K$18,Datos!K$20,Datos!K$21,Datos!K$23,Datos!K$24,Datos!K$26,Datos!K$29,Datos!K$32,Tarifas!$H158,Tarifas!$I158,Tarifas!$J158,Datos!K$16,Tarifas!$K158,Datos!$B$4,Datos!$B$1,Datos!$B$2,Datos!$B$5,Tarifas!$M158,Tarifas!$N158,Tarifas!$O158,Tarifas!$P158,Tarifas!$Q158,Datos!$B$3,Datos!K$5)</f>
        <v>#NAME?</v>
      </c>
      <c r="M156" s="144" t="e">
        <f ca="1">FACTURA(ROW(), COLUMN(),Datos!L$9,Datos!L$10,Tarifas!$C158,Datos!L$11,Tarifas!$D158,Datos!L$12,Tarifas!$E158,Datos!L$13,Tarifas!$F158,Datos!L$14,Tarifas!$G158,Tarifas!$L158,Datos!L$17,Datos!L$18,Datos!L$20,Datos!L$21,Datos!L$23,Datos!L$24,Datos!L$26,Datos!L$29,Datos!L$32,Tarifas!$H158,Tarifas!$I158,Tarifas!$J158,Datos!L$16,Tarifas!$K158,Datos!$B$4,Datos!$B$1,Datos!$B$2,Datos!$B$5,Tarifas!$M158,Tarifas!$N158,Tarifas!$O158,Tarifas!$P158,Tarifas!$Q158,Datos!$B$3,Datos!L$5)</f>
        <v>#NAME?</v>
      </c>
      <c r="N156" s="144" t="e">
        <f ca="1">FACTURA(ROW(), COLUMN(),Datos!M$9,Datos!M$10,Tarifas!$C158,Datos!M$11,Tarifas!$D158,Datos!M$12,Tarifas!$E158,Datos!M$13,Tarifas!$F158,Datos!M$14,Tarifas!$G158,Tarifas!$L158,Datos!M$17,Datos!M$18,Datos!M$20,Datos!M$21,Datos!M$23,Datos!M$24,Datos!M$26,Datos!M$29,Datos!M$32,Tarifas!$H158,Tarifas!$I158,Tarifas!$J158,Datos!M$16,Tarifas!$K158,Datos!$B$4,Datos!$B$1,Datos!$B$2,Datos!$B$5,Tarifas!$M158,Tarifas!$N158,Tarifas!$O158,Tarifas!$P158,Tarifas!$Q158,Datos!$B$3,Datos!M$5)</f>
        <v>#NAME?</v>
      </c>
      <c r="O156" s="144" t="e">
        <f ca="1">FACTURA(ROW(), COLUMN(),Datos!N$9,Datos!N$10,Tarifas!$C158,Datos!N$11,Tarifas!$D158,Datos!N$12,Tarifas!$E158,Datos!N$13,Tarifas!$F158,Datos!N$14,Tarifas!$G158,Tarifas!$L158,Datos!N$17,Datos!N$18,Datos!N$20,Datos!N$21,Datos!N$23,Datos!N$24,Datos!N$26,Datos!N$29,Datos!N$32,Tarifas!$H158,Tarifas!$I158,Tarifas!$J158,Datos!N$16,Tarifas!$K158,Datos!$B$4,Datos!$B$1,Datos!$B$2,Datos!$B$5,Tarifas!$M158,Tarifas!$N158,Tarifas!$O158,Tarifas!$P158,Tarifas!$Q158,Datos!$B$3,Datos!N$5)</f>
        <v>#NAME?</v>
      </c>
      <c r="P156" s="144" t="e">
        <f ca="1">FACTURA(ROW(), COLUMN(),Datos!O$9,Datos!O$10,Tarifas!$C158,Datos!O$11,Tarifas!$D158,Datos!O$12,Tarifas!$E158,Datos!O$13,Tarifas!$F158,Datos!O$14,Tarifas!$G158,Tarifas!$L158,Datos!O$17,Datos!O$18,Datos!O$20,Datos!O$21,Datos!O$23,Datos!O$24,Datos!O$26,Datos!O$29,Datos!O$32,Tarifas!$H158,Tarifas!$I158,Tarifas!$J158,Datos!O$16,Tarifas!$K158,Datos!$B$4,Datos!$B$1,Datos!$B$2,Datos!$B$5,Tarifas!$M158,Tarifas!$N158,Tarifas!$O158,Tarifas!$P158,Tarifas!$Q158,Datos!$B$3,Datos!O$5)</f>
        <v>#NAME?</v>
      </c>
      <c r="Q156" s="88" t="str">
        <f>IF(Tarifas!R158="Sí","Sí","")</f>
        <v>Sí</v>
      </c>
    </row>
    <row r="157" spans="1:17">
      <c r="A157" s="154" t="str">
        <f>IF(Tarifas!A159="","",Tarifas!A159)</f>
        <v>Bassols Energía</v>
      </c>
      <c r="B157" s="154" t="str">
        <f>IF(Tarifas!B159="","",Tarifas!B159)</f>
        <v>Precio coste + BV media 2022</v>
      </c>
      <c r="C157" s="197" t="e">
        <f t="shared" ca="1" si="2"/>
        <v>#NAME?</v>
      </c>
      <c r="D157" s="198" t="s">
        <v>639</v>
      </c>
      <c r="E157" s="144" t="e">
        <f ca="1">FACTURA(ROW(), COLUMN(),Datos!D$9,Datos!D$10,Tarifas!$C159,Datos!D$11,Tarifas!$D159,Datos!D$12,Tarifas!$E159,Datos!D$13,Tarifas!$F159,Datos!D$14,Tarifas!$G159,Tarifas!$L159,Datos!D$17,Datos!D$18,Datos!D$20,Datos!D$21,Datos!D$23,Datos!D$24,Datos!D$26,Datos!D$29,Datos!D$32,Tarifas!$H159,Tarifas!$I159,Tarifas!$J159,Datos!D$16,Tarifas!$K159,Datos!$B$4,Datos!$B$1,Datos!$B$2,Datos!$B$5,Tarifas!$M159,Tarifas!$N159,Tarifas!$O159,Tarifas!$P159,Tarifas!$Q159,Datos!$B$3,Datos!D$5)</f>
        <v>#NAME?</v>
      </c>
      <c r="F157" s="144" t="e">
        <f ca="1">FACTURA(ROW(), COLUMN(),Datos!E$9,Datos!E$10,Tarifas!$C159,Datos!E$11,Tarifas!$D159,Datos!E$12,Tarifas!$E159,Datos!E$13,Tarifas!$F159,Datos!E$14,Tarifas!$G159,Tarifas!$L159,Datos!E$17,Datos!E$18,Datos!E$20,Datos!E$21,Datos!E$23,Datos!E$24,Datos!E$26,Datos!E$29,Datos!E$32,Tarifas!$H159,Tarifas!$I159,Tarifas!$J159,Datos!E$16,Tarifas!$K159,Datos!$B$4,Datos!$B$1,Datos!$B$2,Datos!$B$5,Tarifas!$M159,Tarifas!$N159,Tarifas!$O159,Tarifas!$P159,Tarifas!$Q159,Datos!$B$3,Datos!E$5)</f>
        <v>#NAME?</v>
      </c>
      <c r="G157" s="144" t="e">
        <f ca="1">FACTURA(ROW(), COLUMN(),Datos!F$9,Datos!F$10,Tarifas!$C159,Datos!F$11,Tarifas!$D159,Datos!F$12,Tarifas!$E159,Datos!F$13,Tarifas!$F159,Datos!F$14,Tarifas!$G159,Tarifas!$L159,Datos!F$17,Datos!F$18,Datos!F$20,Datos!F$21,Datos!F$23,Datos!F$24,Datos!F$26,Datos!F$29,Datos!F$32,Tarifas!$H159,Tarifas!$I159,Tarifas!$J159,Datos!F$16,Tarifas!$K159,Datos!$B$4,Datos!$B$1,Datos!$B$2,Datos!$B$5,Tarifas!$M159,Tarifas!$N159,Tarifas!$O159,Tarifas!$P159,Tarifas!$Q159,Datos!$B$3,Datos!F$5)</f>
        <v>#NAME?</v>
      </c>
      <c r="H157" s="144" t="e">
        <f ca="1">FACTURA(ROW(), COLUMN(),Datos!G$9,Datos!G$10,Tarifas!$C159,Datos!G$11,Tarifas!$D159,Datos!G$12,Tarifas!$E159,Datos!G$13,Tarifas!$F159,Datos!G$14,Tarifas!$G159,Tarifas!$L159,Datos!G$17,Datos!G$18,Datos!G$20,Datos!G$21,Datos!G$23,Datos!G$24,Datos!G$26,Datos!G$29,Datos!G$32,Tarifas!$H159,Tarifas!$I159,Tarifas!$J159,Datos!G$16,Tarifas!$K159,Datos!$B$4,Datos!$B$1,Datos!$B$2,Datos!$B$5,Tarifas!$M159,Tarifas!$N159,Tarifas!$O159,Tarifas!$P159,Tarifas!$Q159,Datos!$B$3,Datos!G$5)</f>
        <v>#NAME?</v>
      </c>
      <c r="I157" s="144" t="e">
        <f ca="1">FACTURA(ROW(), COLUMN(),Datos!H$9,Datos!H$10,Tarifas!$C159,Datos!H$11,Tarifas!$D159,Datos!H$12,Tarifas!$E159,Datos!H$13,Tarifas!$F159,Datos!H$14,Tarifas!$G159,Tarifas!$L159,Datos!H$17,Datos!H$18,Datos!H$20,Datos!H$21,Datos!H$23,Datos!H$24,Datos!H$26,Datos!H$29,Datos!H$32,Tarifas!$H159,Tarifas!$I159,Tarifas!$J159,Datos!H$16,Tarifas!$K159,Datos!$B$4,Datos!$B$1,Datos!$B$2,Datos!$B$5,Tarifas!$M159,Tarifas!$N159,Tarifas!$O159,Tarifas!$P159,Tarifas!$Q159,Datos!$B$3,Datos!H$5)</f>
        <v>#NAME?</v>
      </c>
      <c r="J157" s="144" t="e">
        <f ca="1">FACTURA(ROW(), COLUMN(),Datos!I$9,Datos!I$10,Tarifas!$C159,Datos!I$11,Tarifas!$D159,Datos!I$12,Tarifas!$E159,Datos!I$13,Tarifas!$F159,Datos!I$14,Tarifas!$G159,Tarifas!$L159,Datos!I$17,Datos!I$18,Datos!I$20,Datos!I$21,Datos!I$23,Datos!I$24,Datos!I$26,Datos!I$29,Datos!I$32,Tarifas!$H159,Tarifas!$I159,Tarifas!$J159,Datos!I$16,Tarifas!$K159,Datos!$B$4,Datos!$B$1,Datos!$B$2,Datos!$B$5,Tarifas!$M159,Tarifas!$N159,Tarifas!$O159,Tarifas!$P159,Tarifas!$Q159,Datos!$B$3,Datos!I$5)</f>
        <v>#NAME?</v>
      </c>
      <c r="K157" s="144" t="e">
        <f ca="1">FACTURA(ROW(), COLUMN(),Datos!J$9,Datos!J$10,Tarifas!$C159,Datos!J$11,Tarifas!$D159,Datos!J$12,Tarifas!$E159,Datos!J$13,Tarifas!$F159,Datos!J$14,Tarifas!$G159,Tarifas!$L159,Datos!J$17,Datos!J$18,Datos!J$20,Datos!J$21,Datos!J$23,Datos!J$24,Datos!J$26,Datos!J$29,Datos!J$32,Tarifas!$H159,Tarifas!$I159,Tarifas!$J159,Datos!J$16,Tarifas!$K159,Datos!$B$4,Datos!$B$1,Datos!$B$2,Datos!$B$5,Tarifas!$M159,Tarifas!$N159,Tarifas!$O159,Tarifas!$P159,Tarifas!$Q159,Datos!$B$3,Datos!J$5)</f>
        <v>#NAME?</v>
      </c>
      <c r="L157" s="144" t="e">
        <f ca="1">FACTURA(ROW(), COLUMN(),Datos!K$9,Datos!K$10,Tarifas!$C159,Datos!K$11,Tarifas!$D159,Datos!K$12,Tarifas!$E159,Datos!K$13,Tarifas!$F159,Datos!K$14,Tarifas!$G159,Tarifas!$L159,Datos!K$17,Datos!K$18,Datos!K$20,Datos!K$21,Datos!K$23,Datos!K$24,Datos!K$26,Datos!K$29,Datos!K$32,Tarifas!$H159,Tarifas!$I159,Tarifas!$J159,Datos!K$16,Tarifas!$K159,Datos!$B$4,Datos!$B$1,Datos!$B$2,Datos!$B$5,Tarifas!$M159,Tarifas!$N159,Tarifas!$O159,Tarifas!$P159,Tarifas!$Q159,Datos!$B$3,Datos!K$5)</f>
        <v>#NAME?</v>
      </c>
      <c r="M157" s="144" t="e">
        <f ca="1">FACTURA(ROW(), COLUMN(),Datos!L$9,Datos!L$10,Tarifas!$C159,Datos!L$11,Tarifas!$D159,Datos!L$12,Tarifas!$E159,Datos!L$13,Tarifas!$F159,Datos!L$14,Tarifas!$G159,Tarifas!$L159,Datos!L$17,Datos!L$18,Datos!L$20,Datos!L$21,Datos!L$23,Datos!L$24,Datos!L$26,Datos!L$29,Datos!L$32,Tarifas!$H159,Tarifas!$I159,Tarifas!$J159,Datos!L$16,Tarifas!$K159,Datos!$B$4,Datos!$B$1,Datos!$B$2,Datos!$B$5,Tarifas!$M159,Tarifas!$N159,Tarifas!$O159,Tarifas!$P159,Tarifas!$Q159,Datos!$B$3,Datos!L$5)</f>
        <v>#NAME?</v>
      </c>
      <c r="N157" s="144" t="e">
        <f ca="1">FACTURA(ROW(), COLUMN(),Datos!M$9,Datos!M$10,Tarifas!$C159,Datos!M$11,Tarifas!$D159,Datos!M$12,Tarifas!$E159,Datos!M$13,Tarifas!$F159,Datos!M$14,Tarifas!$G159,Tarifas!$L159,Datos!M$17,Datos!M$18,Datos!M$20,Datos!M$21,Datos!M$23,Datos!M$24,Datos!M$26,Datos!M$29,Datos!M$32,Tarifas!$H159,Tarifas!$I159,Tarifas!$J159,Datos!M$16,Tarifas!$K159,Datos!$B$4,Datos!$B$1,Datos!$B$2,Datos!$B$5,Tarifas!$M159,Tarifas!$N159,Tarifas!$O159,Tarifas!$P159,Tarifas!$Q159,Datos!$B$3,Datos!M$5)</f>
        <v>#NAME?</v>
      </c>
      <c r="O157" s="144" t="e">
        <f ca="1">FACTURA(ROW(), COLUMN(),Datos!N$9,Datos!N$10,Tarifas!$C159,Datos!N$11,Tarifas!$D159,Datos!N$12,Tarifas!$E159,Datos!N$13,Tarifas!$F159,Datos!N$14,Tarifas!$G159,Tarifas!$L159,Datos!N$17,Datos!N$18,Datos!N$20,Datos!N$21,Datos!N$23,Datos!N$24,Datos!N$26,Datos!N$29,Datos!N$32,Tarifas!$H159,Tarifas!$I159,Tarifas!$J159,Datos!N$16,Tarifas!$K159,Datos!$B$4,Datos!$B$1,Datos!$B$2,Datos!$B$5,Tarifas!$M159,Tarifas!$N159,Tarifas!$O159,Tarifas!$P159,Tarifas!$Q159,Datos!$B$3,Datos!N$5)</f>
        <v>#NAME?</v>
      </c>
      <c r="P157" s="144" t="e">
        <f ca="1">FACTURA(ROW(), COLUMN(),Datos!O$9,Datos!O$10,Tarifas!$C159,Datos!O$11,Tarifas!$D159,Datos!O$12,Tarifas!$E159,Datos!O$13,Tarifas!$F159,Datos!O$14,Tarifas!$G159,Tarifas!$L159,Datos!O$17,Datos!O$18,Datos!O$20,Datos!O$21,Datos!O$23,Datos!O$24,Datos!O$26,Datos!O$29,Datos!O$32,Tarifas!$H159,Tarifas!$I159,Tarifas!$J159,Datos!O$16,Tarifas!$K159,Datos!$B$4,Datos!$B$1,Datos!$B$2,Datos!$B$5,Tarifas!$M159,Tarifas!$N159,Tarifas!$O159,Tarifas!$P159,Tarifas!$Q159,Datos!$B$3,Datos!O$5)</f>
        <v>#NAME?</v>
      </c>
      <c r="Q157" s="88" t="str">
        <f>IF(Tarifas!R159="Sí","Sí","")</f>
        <v>Sí</v>
      </c>
    </row>
    <row r="158" spans="1:17">
      <c r="A158" s="154" t="str">
        <f>IF(Tarifas!A160="","",Tarifas!A160)</f>
        <v>Bassols Energía</v>
      </c>
      <c r="B158" s="154" t="str">
        <f>IF(Tarifas!B160="","",Tarifas!B160)</f>
        <v>Precio coste + BNA media 2022</v>
      </c>
      <c r="C158" s="197" t="e">
        <f t="shared" ca="1" si="2"/>
        <v>#NAME?</v>
      </c>
      <c r="D158" s="198" t="s">
        <v>639</v>
      </c>
      <c r="E158" s="144" t="e">
        <f ca="1">FACTURA(ROW(), COLUMN(),Datos!D$9,Datos!D$10,Tarifas!$C160,Datos!D$11,Tarifas!$D160,Datos!D$12,Tarifas!$E160,Datos!D$13,Tarifas!$F160,Datos!D$14,Tarifas!$G160,Tarifas!$L160,Datos!D$17,Datos!D$18,Datos!D$20,Datos!D$21,Datos!D$23,Datos!D$24,Datos!D$26,Datos!D$29,Datos!D$32,Tarifas!$H160,Tarifas!$I160,Tarifas!$J160,Datos!D$16,Tarifas!$K160,Datos!$B$4,Datos!$B$1,Datos!$B$2,Datos!$B$5,Tarifas!$M160,Tarifas!$N160,Tarifas!$O160,Tarifas!$P160,Tarifas!$Q160,Datos!$B$3,Datos!D$5)</f>
        <v>#NAME?</v>
      </c>
      <c r="F158" s="144" t="e">
        <f ca="1">FACTURA(ROW(), COLUMN(),Datos!E$9,Datos!E$10,Tarifas!$C160,Datos!E$11,Tarifas!$D160,Datos!E$12,Tarifas!$E160,Datos!E$13,Tarifas!$F160,Datos!E$14,Tarifas!$G160,Tarifas!$L160,Datos!E$17,Datos!E$18,Datos!E$20,Datos!E$21,Datos!E$23,Datos!E$24,Datos!E$26,Datos!E$29,Datos!E$32,Tarifas!$H160,Tarifas!$I160,Tarifas!$J160,Datos!E$16,Tarifas!$K160,Datos!$B$4,Datos!$B$1,Datos!$B$2,Datos!$B$5,Tarifas!$M160,Tarifas!$N160,Tarifas!$O160,Tarifas!$P160,Tarifas!$Q160,Datos!$B$3,Datos!E$5)</f>
        <v>#NAME?</v>
      </c>
      <c r="G158" s="144" t="e">
        <f ca="1">FACTURA(ROW(), COLUMN(),Datos!F$9,Datos!F$10,Tarifas!$C160,Datos!F$11,Tarifas!$D160,Datos!F$12,Tarifas!$E160,Datos!F$13,Tarifas!$F160,Datos!F$14,Tarifas!$G160,Tarifas!$L160,Datos!F$17,Datos!F$18,Datos!F$20,Datos!F$21,Datos!F$23,Datos!F$24,Datos!F$26,Datos!F$29,Datos!F$32,Tarifas!$H160,Tarifas!$I160,Tarifas!$J160,Datos!F$16,Tarifas!$K160,Datos!$B$4,Datos!$B$1,Datos!$B$2,Datos!$B$5,Tarifas!$M160,Tarifas!$N160,Tarifas!$O160,Tarifas!$P160,Tarifas!$Q160,Datos!$B$3,Datos!F$5)</f>
        <v>#NAME?</v>
      </c>
      <c r="H158" s="144" t="e">
        <f ca="1">FACTURA(ROW(), COLUMN(),Datos!G$9,Datos!G$10,Tarifas!$C160,Datos!G$11,Tarifas!$D160,Datos!G$12,Tarifas!$E160,Datos!G$13,Tarifas!$F160,Datos!G$14,Tarifas!$G160,Tarifas!$L160,Datos!G$17,Datos!G$18,Datos!G$20,Datos!G$21,Datos!G$23,Datos!G$24,Datos!G$26,Datos!G$29,Datos!G$32,Tarifas!$H160,Tarifas!$I160,Tarifas!$J160,Datos!G$16,Tarifas!$K160,Datos!$B$4,Datos!$B$1,Datos!$B$2,Datos!$B$5,Tarifas!$M160,Tarifas!$N160,Tarifas!$O160,Tarifas!$P160,Tarifas!$Q160,Datos!$B$3,Datos!G$5)</f>
        <v>#NAME?</v>
      </c>
      <c r="I158" s="144" t="e">
        <f ca="1">FACTURA(ROW(), COLUMN(),Datos!H$9,Datos!H$10,Tarifas!$C160,Datos!H$11,Tarifas!$D160,Datos!H$12,Tarifas!$E160,Datos!H$13,Tarifas!$F160,Datos!H$14,Tarifas!$G160,Tarifas!$L160,Datos!H$17,Datos!H$18,Datos!H$20,Datos!H$21,Datos!H$23,Datos!H$24,Datos!H$26,Datos!H$29,Datos!H$32,Tarifas!$H160,Tarifas!$I160,Tarifas!$J160,Datos!H$16,Tarifas!$K160,Datos!$B$4,Datos!$B$1,Datos!$B$2,Datos!$B$5,Tarifas!$M160,Tarifas!$N160,Tarifas!$O160,Tarifas!$P160,Tarifas!$Q160,Datos!$B$3,Datos!H$5)</f>
        <v>#NAME?</v>
      </c>
      <c r="J158" s="144" t="e">
        <f ca="1">FACTURA(ROW(), COLUMN(),Datos!I$9,Datos!I$10,Tarifas!$C160,Datos!I$11,Tarifas!$D160,Datos!I$12,Tarifas!$E160,Datos!I$13,Tarifas!$F160,Datos!I$14,Tarifas!$G160,Tarifas!$L160,Datos!I$17,Datos!I$18,Datos!I$20,Datos!I$21,Datos!I$23,Datos!I$24,Datos!I$26,Datos!I$29,Datos!I$32,Tarifas!$H160,Tarifas!$I160,Tarifas!$J160,Datos!I$16,Tarifas!$K160,Datos!$B$4,Datos!$B$1,Datos!$B$2,Datos!$B$5,Tarifas!$M160,Tarifas!$N160,Tarifas!$O160,Tarifas!$P160,Tarifas!$Q160,Datos!$B$3,Datos!I$5)</f>
        <v>#NAME?</v>
      </c>
      <c r="K158" s="144" t="e">
        <f ca="1">FACTURA(ROW(), COLUMN(),Datos!J$9,Datos!J$10,Tarifas!$C160,Datos!J$11,Tarifas!$D160,Datos!J$12,Tarifas!$E160,Datos!J$13,Tarifas!$F160,Datos!J$14,Tarifas!$G160,Tarifas!$L160,Datos!J$17,Datos!J$18,Datos!J$20,Datos!J$21,Datos!J$23,Datos!J$24,Datos!J$26,Datos!J$29,Datos!J$32,Tarifas!$H160,Tarifas!$I160,Tarifas!$J160,Datos!J$16,Tarifas!$K160,Datos!$B$4,Datos!$B$1,Datos!$B$2,Datos!$B$5,Tarifas!$M160,Tarifas!$N160,Tarifas!$O160,Tarifas!$P160,Tarifas!$Q160,Datos!$B$3,Datos!J$5)</f>
        <v>#NAME?</v>
      </c>
      <c r="L158" s="144" t="e">
        <f ca="1">FACTURA(ROW(), COLUMN(),Datos!K$9,Datos!K$10,Tarifas!$C160,Datos!K$11,Tarifas!$D160,Datos!K$12,Tarifas!$E160,Datos!K$13,Tarifas!$F160,Datos!K$14,Tarifas!$G160,Tarifas!$L160,Datos!K$17,Datos!K$18,Datos!K$20,Datos!K$21,Datos!K$23,Datos!K$24,Datos!K$26,Datos!K$29,Datos!K$32,Tarifas!$H160,Tarifas!$I160,Tarifas!$J160,Datos!K$16,Tarifas!$K160,Datos!$B$4,Datos!$B$1,Datos!$B$2,Datos!$B$5,Tarifas!$M160,Tarifas!$N160,Tarifas!$O160,Tarifas!$P160,Tarifas!$Q160,Datos!$B$3,Datos!K$5)</f>
        <v>#NAME?</v>
      </c>
      <c r="M158" s="144" t="e">
        <f ca="1">FACTURA(ROW(), COLUMN(),Datos!L$9,Datos!L$10,Tarifas!$C160,Datos!L$11,Tarifas!$D160,Datos!L$12,Tarifas!$E160,Datos!L$13,Tarifas!$F160,Datos!L$14,Tarifas!$G160,Tarifas!$L160,Datos!L$17,Datos!L$18,Datos!L$20,Datos!L$21,Datos!L$23,Datos!L$24,Datos!L$26,Datos!L$29,Datos!L$32,Tarifas!$H160,Tarifas!$I160,Tarifas!$J160,Datos!L$16,Tarifas!$K160,Datos!$B$4,Datos!$B$1,Datos!$B$2,Datos!$B$5,Tarifas!$M160,Tarifas!$N160,Tarifas!$O160,Tarifas!$P160,Tarifas!$Q160,Datos!$B$3,Datos!L$5)</f>
        <v>#NAME?</v>
      </c>
      <c r="N158" s="144" t="e">
        <f ca="1">FACTURA(ROW(), COLUMN(),Datos!M$9,Datos!M$10,Tarifas!$C160,Datos!M$11,Tarifas!$D160,Datos!M$12,Tarifas!$E160,Datos!M$13,Tarifas!$F160,Datos!M$14,Tarifas!$G160,Tarifas!$L160,Datos!M$17,Datos!M$18,Datos!M$20,Datos!M$21,Datos!M$23,Datos!M$24,Datos!M$26,Datos!M$29,Datos!M$32,Tarifas!$H160,Tarifas!$I160,Tarifas!$J160,Datos!M$16,Tarifas!$K160,Datos!$B$4,Datos!$B$1,Datos!$B$2,Datos!$B$5,Tarifas!$M160,Tarifas!$N160,Tarifas!$O160,Tarifas!$P160,Tarifas!$Q160,Datos!$B$3,Datos!M$5)</f>
        <v>#NAME?</v>
      </c>
      <c r="O158" s="144" t="e">
        <f ca="1">FACTURA(ROW(), COLUMN(),Datos!N$9,Datos!N$10,Tarifas!$C160,Datos!N$11,Tarifas!$D160,Datos!N$12,Tarifas!$E160,Datos!N$13,Tarifas!$F160,Datos!N$14,Tarifas!$G160,Tarifas!$L160,Datos!N$17,Datos!N$18,Datos!N$20,Datos!N$21,Datos!N$23,Datos!N$24,Datos!N$26,Datos!N$29,Datos!N$32,Tarifas!$H160,Tarifas!$I160,Tarifas!$J160,Datos!N$16,Tarifas!$K160,Datos!$B$4,Datos!$B$1,Datos!$B$2,Datos!$B$5,Tarifas!$M160,Tarifas!$N160,Tarifas!$O160,Tarifas!$P160,Tarifas!$Q160,Datos!$B$3,Datos!N$5)</f>
        <v>#NAME?</v>
      </c>
      <c r="P158" s="144" t="e">
        <f ca="1">FACTURA(ROW(), COLUMN(),Datos!O$9,Datos!O$10,Tarifas!$C160,Datos!O$11,Tarifas!$D160,Datos!O$12,Tarifas!$E160,Datos!O$13,Tarifas!$F160,Datos!O$14,Tarifas!$G160,Tarifas!$L160,Datos!O$17,Datos!O$18,Datos!O$20,Datos!O$21,Datos!O$23,Datos!O$24,Datos!O$26,Datos!O$29,Datos!O$32,Tarifas!$H160,Tarifas!$I160,Tarifas!$J160,Datos!O$16,Tarifas!$K160,Datos!$B$4,Datos!$B$1,Datos!$B$2,Datos!$B$5,Tarifas!$M160,Tarifas!$N160,Tarifas!$O160,Tarifas!$P160,Tarifas!$Q160,Datos!$B$3,Datos!O$5)</f>
        <v>#NAME?</v>
      </c>
      <c r="Q158" s="88" t="str">
        <f>IF(Tarifas!R160="Sí","Sí","")</f>
        <v>Sí</v>
      </c>
    </row>
    <row r="159" spans="1:17">
      <c r="A159" s="154" t="str">
        <f>IF(Tarifas!A161="","",Tarifas!A161)</f>
        <v>Bonpreu</v>
      </c>
      <c r="B159" s="154" t="str">
        <f>IF(Tarifas!B161="","",Tarifas!B161)</f>
        <v>Plan Dinámico Media de 2022</v>
      </c>
      <c r="C159" s="197" t="e">
        <f t="shared" ca="1" si="2"/>
        <v>#NAME?</v>
      </c>
      <c r="D159" s="198" t="s">
        <v>639</v>
      </c>
      <c r="E159" s="144" t="e">
        <f ca="1">FACTURA(ROW(), COLUMN(),Datos!D$9,Datos!D$10,Tarifas!$C161,Datos!D$11,Tarifas!$D161,Datos!D$12,Tarifas!$E161,Datos!D$13,Tarifas!$F161,Datos!D$14,Tarifas!$G161,Tarifas!$L161,Datos!D$17,Datos!D$18,Datos!D$20,Datos!D$21,Datos!D$23,Datos!D$24,Datos!D$26,Datos!D$29,Datos!D$32,Tarifas!$H161,Tarifas!$I161,Tarifas!$J161,Datos!D$16,Tarifas!$K161,Datos!$B$4,Datos!$B$1,Datos!$B$2,Datos!$B$5,Tarifas!$M161,Tarifas!$N161,Tarifas!$O161,Tarifas!$P161,Tarifas!$Q161,Datos!$B$3,Datos!D$5)</f>
        <v>#NAME?</v>
      </c>
      <c r="F159" s="144" t="e">
        <f ca="1">FACTURA(ROW(), COLUMN(),Datos!E$9,Datos!E$10,Tarifas!$C161,Datos!E$11,Tarifas!$D161,Datos!E$12,Tarifas!$E161,Datos!E$13,Tarifas!$F161,Datos!E$14,Tarifas!$G161,Tarifas!$L161,Datos!E$17,Datos!E$18,Datos!E$20,Datos!E$21,Datos!E$23,Datos!E$24,Datos!E$26,Datos!E$29,Datos!E$32,Tarifas!$H161,Tarifas!$I161,Tarifas!$J161,Datos!E$16,Tarifas!$K161,Datos!$B$4,Datos!$B$1,Datos!$B$2,Datos!$B$5,Tarifas!$M161,Tarifas!$N161,Tarifas!$O161,Tarifas!$P161,Tarifas!$Q161,Datos!$B$3,Datos!E$5)</f>
        <v>#NAME?</v>
      </c>
      <c r="G159" s="144" t="e">
        <f ca="1">FACTURA(ROW(), COLUMN(),Datos!F$9,Datos!F$10,Tarifas!$C161,Datos!F$11,Tarifas!$D161,Datos!F$12,Tarifas!$E161,Datos!F$13,Tarifas!$F161,Datos!F$14,Tarifas!$G161,Tarifas!$L161,Datos!F$17,Datos!F$18,Datos!F$20,Datos!F$21,Datos!F$23,Datos!F$24,Datos!F$26,Datos!F$29,Datos!F$32,Tarifas!$H161,Tarifas!$I161,Tarifas!$J161,Datos!F$16,Tarifas!$K161,Datos!$B$4,Datos!$B$1,Datos!$B$2,Datos!$B$5,Tarifas!$M161,Tarifas!$N161,Tarifas!$O161,Tarifas!$P161,Tarifas!$Q161,Datos!$B$3,Datos!F$5)</f>
        <v>#NAME?</v>
      </c>
      <c r="H159" s="144" t="e">
        <f ca="1">FACTURA(ROW(), COLUMN(),Datos!G$9,Datos!G$10,Tarifas!$C161,Datos!G$11,Tarifas!$D161,Datos!G$12,Tarifas!$E161,Datos!G$13,Tarifas!$F161,Datos!G$14,Tarifas!$G161,Tarifas!$L161,Datos!G$17,Datos!G$18,Datos!G$20,Datos!G$21,Datos!G$23,Datos!G$24,Datos!G$26,Datos!G$29,Datos!G$32,Tarifas!$H161,Tarifas!$I161,Tarifas!$J161,Datos!G$16,Tarifas!$K161,Datos!$B$4,Datos!$B$1,Datos!$B$2,Datos!$B$5,Tarifas!$M161,Tarifas!$N161,Tarifas!$O161,Tarifas!$P161,Tarifas!$Q161,Datos!$B$3,Datos!G$5)</f>
        <v>#NAME?</v>
      </c>
      <c r="I159" s="144" t="e">
        <f ca="1">FACTURA(ROW(), COLUMN(),Datos!H$9,Datos!H$10,Tarifas!$C161,Datos!H$11,Tarifas!$D161,Datos!H$12,Tarifas!$E161,Datos!H$13,Tarifas!$F161,Datos!H$14,Tarifas!$G161,Tarifas!$L161,Datos!H$17,Datos!H$18,Datos!H$20,Datos!H$21,Datos!H$23,Datos!H$24,Datos!H$26,Datos!H$29,Datos!H$32,Tarifas!$H161,Tarifas!$I161,Tarifas!$J161,Datos!H$16,Tarifas!$K161,Datos!$B$4,Datos!$B$1,Datos!$B$2,Datos!$B$5,Tarifas!$M161,Tarifas!$N161,Tarifas!$O161,Tarifas!$P161,Tarifas!$Q161,Datos!$B$3,Datos!H$5)</f>
        <v>#NAME?</v>
      </c>
      <c r="J159" s="144" t="e">
        <f ca="1">FACTURA(ROW(), COLUMN(),Datos!I$9,Datos!I$10,Tarifas!$C161,Datos!I$11,Tarifas!$D161,Datos!I$12,Tarifas!$E161,Datos!I$13,Tarifas!$F161,Datos!I$14,Tarifas!$G161,Tarifas!$L161,Datos!I$17,Datos!I$18,Datos!I$20,Datos!I$21,Datos!I$23,Datos!I$24,Datos!I$26,Datos!I$29,Datos!I$32,Tarifas!$H161,Tarifas!$I161,Tarifas!$J161,Datos!I$16,Tarifas!$K161,Datos!$B$4,Datos!$B$1,Datos!$B$2,Datos!$B$5,Tarifas!$M161,Tarifas!$N161,Tarifas!$O161,Tarifas!$P161,Tarifas!$Q161,Datos!$B$3,Datos!I$5)</f>
        <v>#NAME?</v>
      </c>
      <c r="K159" s="144" t="e">
        <f ca="1">FACTURA(ROW(), COLUMN(),Datos!J$9,Datos!J$10,Tarifas!$C161,Datos!J$11,Tarifas!$D161,Datos!J$12,Tarifas!$E161,Datos!J$13,Tarifas!$F161,Datos!J$14,Tarifas!$G161,Tarifas!$L161,Datos!J$17,Datos!J$18,Datos!J$20,Datos!J$21,Datos!J$23,Datos!J$24,Datos!J$26,Datos!J$29,Datos!J$32,Tarifas!$H161,Tarifas!$I161,Tarifas!$J161,Datos!J$16,Tarifas!$K161,Datos!$B$4,Datos!$B$1,Datos!$B$2,Datos!$B$5,Tarifas!$M161,Tarifas!$N161,Tarifas!$O161,Tarifas!$P161,Tarifas!$Q161,Datos!$B$3,Datos!J$5)</f>
        <v>#NAME?</v>
      </c>
      <c r="L159" s="144" t="e">
        <f ca="1">FACTURA(ROW(), COLUMN(),Datos!K$9,Datos!K$10,Tarifas!$C161,Datos!K$11,Tarifas!$D161,Datos!K$12,Tarifas!$E161,Datos!K$13,Tarifas!$F161,Datos!K$14,Tarifas!$G161,Tarifas!$L161,Datos!K$17,Datos!K$18,Datos!K$20,Datos!K$21,Datos!K$23,Datos!K$24,Datos!K$26,Datos!K$29,Datos!K$32,Tarifas!$H161,Tarifas!$I161,Tarifas!$J161,Datos!K$16,Tarifas!$K161,Datos!$B$4,Datos!$B$1,Datos!$B$2,Datos!$B$5,Tarifas!$M161,Tarifas!$N161,Tarifas!$O161,Tarifas!$P161,Tarifas!$Q161,Datos!$B$3,Datos!K$5)</f>
        <v>#NAME?</v>
      </c>
      <c r="M159" s="144" t="e">
        <f ca="1">FACTURA(ROW(), COLUMN(),Datos!L$9,Datos!L$10,Tarifas!$C161,Datos!L$11,Tarifas!$D161,Datos!L$12,Tarifas!$E161,Datos!L$13,Tarifas!$F161,Datos!L$14,Tarifas!$G161,Tarifas!$L161,Datos!L$17,Datos!L$18,Datos!L$20,Datos!L$21,Datos!L$23,Datos!L$24,Datos!L$26,Datos!L$29,Datos!L$32,Tarifas!$H161,Tarifas!$I161,Tarifas!$J161,Datos!L$16,Tarifas!$K161,Datos!$B$4,Datos!$B$1,Datos!$B$2,Datos!$B$5,Tarifas!$M161,Tarifas!$N161,Tarifas!$O161,Tarifas!$P161,Tarifas!$Q161,Datos!$B$3,Datos!L$5)</f>
        <v>#NAME?</v>
      </c>
      <c r="N159" s="144" t="e">
        <f ca="1">FACTURA(ROW(), COLUMN(),Datos!M$9,Datos!M$10,Tarifas!$C161,Datos!M$11,Tarifas!$D161,Datos!M$12,Tarifas!$E161,Datos!M$13,Tarifas!$F161,Datos!M$14,Tarifas!$G161,Tarifas!$L161,Datos!M$17,Datos!M$18,Datos!M$20,Datos!M$21,Datos!M$23,Datos!M$24,Datos!M$26,Datos!M$29,Datos!M$32,Tarifas!$H161,Tarifas!$I161,Tarifas!$J161,Datos!M$16,Tarifas!$K161,Datos!$B$4,Datos!$B$1,Datos!$B$2,Datos!$B$5,Tarifas!$M161,Tarifas!$N161,Tarifas!$O161,Tarifas!$P161,Tarifas!$Q161,Datos!$B$3,Datos!M$5)</f>
        <v>#NAME?</v>
      </c>
      <c r="O159" s="144" t="e">
        <f ca="1">FACTURA(ROW(), COLUMN(),Datos!N$9,Datos!N$10,Tarifas!$C161,Datos!N$11,Tarifas!$D161,Datos!N$12,Tarifas!$E161,Datos!N$13,Tarifas!$F161,Datos!N$14,Tarifas!$G161,Tarifas!$L161,Datos!N$17,Datos!N$18,Datos!N$20,Datos!N$21,Datos!N$23,Datos!N$24,Datos!N$26,Datos!N$29,Datos!N$32,Tarifas!$H161,Tarifas!$I161,Tarifas!$J161,Datos!N$16,Tarifas!$K161,Datos!$B$4,Datos!$B$1,Datos!$B$2,Datos!$B$5,Tarifas!$M161,Tarifas!$N161,Tarifas!$O161,Tarifas!$P161,Tarifas!$Q161,Datos!$B$3,Datos!N$5)</f>
        <v>#NAME?</v>
      </c>
      <c r="P159" s="144" t="e">
        <f ca="1">FACTURA(ROW(), COLUMN(),Datos!O$9,Datos!O$10,Tarifas!$C161,Datos!O$11,Tarifas!$D161,Datos!O$12,Tarifas!$E161,Datos!O$13,Tarifas!$F161,Datos!O$14,Tarifas!$G161,Tarifas!$L161,Datos!O$17,Datos!O$18,Datos!O$20,Datos!O$21,Datos!O$23,Datos!O$24,Datos!O$26,Datos!O$29,Datos!O$32,Tarifas!$H161,Tarifas!$I161,Tarifas!$J161,Datos!O$16,Tarifas!$K161,Datos!$B$4,Datos!$B$1,Datos!$B$2,Datos!$B$5,Tarifas!$M161,Tarifas!$N161,Tarifas!$O161,Tarifas!$P161,Tarifas!$Q161,Datos!$B$3,Datos!O$5)</f>
        <v>#NAME?</v>
      </c>
      <c r="Q159" s="88" t="str">
        <f>IF(Tarifas!R161="Sí","Sí","")</f>
        <v>Sí</v>
      </c>
    </row>
    <row r="160" spans="1:17">
      <c r="A160" s="154" t="str">
        <f>IF(Tarifas!A162="","",Tarifas!A162)</f>
        <v>Esmiluz Energía</v>
      </c>
      <c r="B160" s="154" t="str">
        <f>IF(Tarifas!B162="","",Tarifas!B162)</f>
        <v>SIE (BNA) con media 2022</v>
      </c>
      <c r="C160" s="197" t="e">
        <f t="shared" ca="1" si="2"/>
        <v>#NAME?</v>
      </c>
      <c r="D160" s="198" t="s">
        <v>639</v>
      </c>
      <c r="E160" s="144" t="e">
        <f ca="1">FACTURA(ROW(), COLUMN(),Datos!D$9,Datos!D$10,Tarifas!$C162,Datos!D$11,Tarifas!$D162,Datos!D$12,Tarifas!$E162,Datos!D$13,Tarifas!$F162,Datos!D$14,Tarifas!$G162,Tarifas!$L162,Datos!D$17,Datos!D$18,Datos!D$20,Datos!D$21,Datos!D$23,Datos!D$24,Datos!D$26,Datos!D$29,Datos!D$32,Tarifas!$H162,Tarifas!$I162,Tarifas!$J162,Datos!D$16,Tarifas!$K162,Datos!$B$4,Datos!$B$1,Datos!$B$2,Datos!$B$5,Tarifas!$M162,Tarifas!$N162,Tarifas!$O162,Tarifas!$P162,Tarifas!$Q162,Datos!$B$3,Datos!D$5)</f>
        <v>#NAME?</v>
      </c>
      <c r="F160" s="144" t="e">
        <f ca="1">FACTURA(ROW(), COLUMN(),Datos!E$9,Datos!E$10,Tarifas!$C162,Datos!E$11,Tarifas!$D162,Datos!E$12,Tarifas!$E162,Datos!E$13,Tarifas!$F162,Datos!E$14,Tarifas!$G162,Tarifas!$L162,Datos!E$17,Datos!E$18,Datos!E$20,Datos!E$21,Datos!E$23,Datos!E$24,Datos!E$26,Datos!E$29,Datos!E$32,Tarifas!$H162,Tarifas!$I162,Tarifas!$J162,Datos!E$16,Tarifas!$K162,Datos!$B$4,Datos!$B$1,Datos!$B$2,Datos!$B$5,Tarifas!$M162,Tarifas!$N162,Tarifas!$O162,Tarifas!$P162,Tarifas!$Q162,Datos!$B$3,Datos!E$5)</f>
        <v>#NAME?</v>
      </c>
      <c r="G160" s="144" t="e">
        <f ca="1">FACTURA(ROW(), COLUMN(),Datos!F$9,Datos!F$10,Tarifas!$C162,Datos!F$11,Tarifas!$D162,Datos!F$12,Tarifas!$E162,Datos!F$13,Tarifas!$F162,Datos!F$14,Tarifas!$G162,Tarifas!$L162,Datos!F$17,Datos!F$18,Datos!F$20,Datos!F$21,Datos!F$23,Datos!F$24,Datos!F$26,Datos!F$29,Datos!F$32,Tarifas!$H162,Tarifas!$I162,Tarifas!$J162,Datos!F$16,Tarifas!$K162,Datos!$B$4,Datos!$B$1,Datos!$B$2,Datos!$B$5,Tarifas!$M162,Tarifas!$N162,Tarifas!$O162,Tarifas!$P162,Tarifas!$Q162,Datos!$B$3,Datos!F$5)</f>
        <v>#NAME?</v>
      </c>
      <c r="H160" s="144" t="e">
        <f ca="1">FACTURA(ROW(), COLUMN(),Datos!G$9,Datos!G$10,Tarifas!$C162,Datos!G$11,Tarifas!$D162,Datos!G$12,Tarifas!$E162,Datos!G$13,Tarifas!$F162,Datos!G$14,Tarifas!$G162,Tarifas!$L162,Datos!G$17,Datos!G$18,Datos!G$20,Datos!G$21,Datos!G$23,Datos!G$24,Datos!G$26,Datos!G$29,Datos!G$32,Tarifas!$H162,Tarifas!$I162,Tarifas!$J162,Datos!G$16,Tarifas!$K162,Datos!$B$4,Datos!$B$1,Datos!$B$2,Datos!$B$5,Tarifas!$M162,Tarifas!$N162,Tarifas!$O162,Tarifas!$P162,Tarifas!$Q162,Datos!$B$3,Datos!G$5)</f>
        <v>#NAME?</v>
      </c>
      <c r="I160" s="144" t="e">
        <f ca="1">FACTURA(ROW(), COLUMN(),Datos!H$9,Datos!H$10,Tarifas!$C162,Datos!H$11,Tarifas!$D162,Datos!H$12,Tarifas!$E162,Datos!H$13,Tarifas!$F162,Datos!H$14,Tarifas!$G162,Tarifas!$L162,Datos!H$17,Datos!H$18,Datos!H$20,Datos!H$21,Datos!H$23,Datos!H$24,Datos!H$26,Datos!H$29,Datos!H$32,Tarifas!$H162,Tarifas!$I162,Tarifas!$J162,Datos!H$16,Tarifas!$K162,Datos!$B$4,Datos!$B$1,Datos!$B$2,Datos!$B$5,Tarifas!$M162,Tarifas!$N162,Tarifas!$O162,Tarifas!$P162,Tarifas!$Q162,Datos!$B$3,Datos!H$5)</f>
        <v>#NAME?</v>
      </c>
      <c r="J160" s="144" t="e">
        <f ca="1">FACTURA(ROW(), COLUMN(),Datos!I$9,Datos!I$10,Tarifas!$C162,Datos!I$11,Tarifas!$D162,Datos!I$12,Tarifas!$E162,Datos!I$13,Tarifas!$F162,Datos!I$14,Tarifas!$G162,Tarifas!$L162,Datos!I$17,Datos!I$18,Datos!I$20,Datos!I$21,Datos!I$23,Datos!I$24,Datos!I$26,Datos!I$29,Datos!I$32,Tarifas!$H162,Tarifas!$I162,Tarifas!$J162,Datos!I$16,Tarifas!$K162,Datos!$B$4,Datos!$B$1,Datos!$B$2,Datos!$B$5,Tarifas!$M162,Tarifas!$N162,Tarifas!$O162,Tarifas!$P162,Tarifas!$Q162,Datos!$B$3,Datos!I$5)</f>
        <v>#NAME?</v>
      </c>
      <c r="K160" s="144" t="e">
        <f ca="1">FACTURA(ROW(), COLUMN(),Datos!J$9,Datos!J$10,Tarifas!$C162,Datos!J$11,Tarifas!$D162,Datos!J$12,Tarifas!$E162,Datos!J$13,Tarifas!$F162,Datos!J$14,Tarifas!$G162,Tarifas!$L162,Datos!J$17,Datos!J$18,Datos!J$20,Datos!J$21,Datos!J$23,Datos!J$24,Datos!J$26,Datos!J$29,Datos!J$32,Tarifas!$H162,Tarifas!$I162,Tarifas!$J162,Datos!J$16,Tarifas!$K162,Datos!$B$4,Datos!$B$1,Datos!$B$2,Datos!$B$5,Tarifas!$M162,Tarifas!$N162,Tarifas!$O162,Tarifas!$P162,Tarifas!$Q162,Datos!$B$3,Datos!J$5)</f>
        <v>#NAME?</v>
      </c>
      <c r="L160" s="144" t="e">
        <f ca="1">FACTURA(ROW(), COLUMN(),Datos!K$9,Datos!K$10,Tarifas!$C162,Datos!K$11,Tarifas!$D162,Datos!K$12,Tarifas!$E162,Datos!K$13,Tarifas!$F162,Datos!K$14,Tarifas!$G162,Tarifas!$L162,Datos!K$17,Datos!K$18,Datos!K$20,Datos!K$21,Datos!K$23,Datos!K$24,Datos!K$26,Datos!K$29,Datos!K$32,Tarifas!$H162,Tarifas!$I162,Tarifas!$J162,Datos!K$16,Tarifas!$K162,Datos!$B$4,Datos!$B$1,Datos!$B$2,Datos!$B$5,Tarifas!$M162,Tarifas!$N162,Tarifas!$O162,Tarifas!$P162,Tarifas!$Q162,Datos!$B$3,Datos!K$5)</f>
        <v>#NAME?</v>
      </c>
      <c r="M160" s="144" t="e">
        <f ca="1">FACTURA(ROW(), COLUMN(),Datos!L$9,Datos!L$10,Tarifas!$C162,Datos!L$11,Tarifas!$D162,Datos!L$12,Tarifas!$E162,Datos!L$13,Tarifas!$F162,Datos!L$14,Tarifas!$G162,Tarifas!$L162,Datos!L$17,Datos!L$18,Datos!L$20,Datos!L$21,Datos!L$23,Datos!L$24,Datos!L$26,Datos!L$29,Datos!L$32,Tarifas!$H162,Tarifas!$I162,Tarifas!$J162,Datos!L$16,Tarifas!$K162,Datos!$B$4,Datos!$B$1,Datos!$B$2,Datos!$B$5,Tarifas!$M162,Tarifas!$N162,Tarifas!$O162,Tarifas!$P162,Tarifas!$Q162,Datos!$B$3,Datos!L$5)</f>
        <v>#NAME?</v>
      </c>
      <c r="N160" s="144" t="e">
        <f ca="1">FACTURA(ROW(), COLUMN(),Datos!M$9,Datos!M$10,Tarifas!$C162,Datos!M$11,Tarifas!$D162,Datos!M$12,Tarifas!$E162,Datos!M$13,Tarifas!$F162,Datos!M$14,Tarifas!$G162,Tarifas!$L162,Datos!M$17,Datos!M$18,Datos!M$20,Datos!M$21,Datos!M$23,Datos!M$24,Datos!M$26,Datos!M$29,Datos!M$32,Tarifas!$H162,Tarifas!$I162,Tarifas!$J162,Datos!M$16,Tarifas!$K162,Datos!$B$4,Datos!$B$1,Datos!$B$2,Datos!$B$5,Tarifas!$M162,Tarifas!$N162,Tarifas!$O162,Tarifas!$P162,Tarifas!$Q162,Datos!$B$3,Datos!M$5)</f>
        <v>#NAME?</v>
      </c>
      <c r="O160" s="144" t="e">
        <f ca="1">FACTURA(ROW(), COLUMN(),Datos!N$9,Datos!N$10,Tarifas!$C162,Datos!N$11,Tarifas!$D162,Datos!N$12,Tarifas!$E162,Datos!N$13,Tarifas!$F162,Datos!N$14,Tarifas!$G162,Tarifas!$L162,Datos!N$17,Datos!N$18,Datos!N$20,Datos!N$21,Datos!N$23,Datos!N$24,Datos!N$26,Datos!N$29,Datos!N$32,Tarifas!$H162,Tarifas!$I162,Tarifas!$J162,Datos!N$16,Tarifas!$K162,Datos!$B$4,Datos!$B$1,Datos!$B$2,Datos!$B$5,Tarifas!$M162,Tarifas!$N162,Tarifas!$O162,Tarifas!$P162,Tarifas!$Q162,Datos!$B$3,Datos!N$5)</f>
        <v>#NAME?</v>
      </c>
      <c r="P160" s="144" t="e">
        <f ca="1">FACTURA(ROW(), COLUMN(),Datos!O$9,Datos!O$10,Tarifas!$C162,Datos!O$11,Tarifas!$D162,Datos!O$12,Tarifas!$E162,Datos!O$13,Tarifas!$F162,Datos!O$14,Tarifas!$G162,Tarifas!$L162,Datos!O$17,Datos!O$18,Datos!O$20,Datos!O$21,Datos!O$23,Datos!O$24,Datos!O$26,Datos!O$29,Datos!O$32,Tarifas!$H162,Tarifas!$I162,Tarifas!$J162,Datos!O$16,Tarifas!$K162,Datos!$B$4,Datos!$B$1,Datos!$B$2,Datos!$B$5,Tarifas!$M162,Tarifas!$N162,Tarifas!$O162,Tarifas!$P162,Tarifas!$Q162,Datos!$B$3,Datos!O$5)</f>
        <v>#NAME?</v>
      </c>
      <c r="Q160" s="88" t="str">
        <f>IF(Tarifas!R162="Sí","Sí","")</f>
        <v>Sí</v>
      </c>
    </row>
    <row r="161" spans="1:17">
      <c r="A161" s="154" t="str">
        <f>IF(Tarifas!A163="","",Tarifas!A163)</f>
        <v>Factor Energía</v>
      </c>
      <c r="B161" s="154" t="str">
        <f>IF(Tarifas!B163="","",Tarifas!B163)</f>
        <v>Tarifa Fija 0,25€  Media de 2022</v>
      </c>
      <c r="C161" s="197" t="e">
        <f t="shared" ca="1" si="2"/>
        <v>#NAME?</v>
      </c>
      <c r="D161" s="198" t="s">
        <v>639</v>
      </c>
      <c r="E161" s="144" t="e">
        <f ca="1">FACTURA(ROW(), COLUMN(),Datos!D$9,Datos!D$10,Tarifas!$C163,Datos!D$11,Tarifas!$D163,Datos!D$12,Tarifas!$E163,Datos!D$13,Tarifas!$F163,Datos!D$14,Tarifas!$G163,Tarifas!$L163,Datos!D$17,Datos!D$18,Datos!D$20,Datos!D$21,Datos!D$23,Datos!D$24,Datos!D$26,Datos!D$29,Datos!D$32,Tarifas!$H163,Tarifas!$I163,Tarifas!$J163,Datos!D$16,Tarifas!$K163,Datos!$B$4,Datos!$B$1,Datos!$B$2,Datos!$B$5,Tarifas!$M163,Tarifas!$N163,Tarifas!$O163,Tarifas!$P163,Tarifas!$Q163,Datos!$B$3,Datos!D$5)</f>
        <v>#NAME?</v>
      </c>
      <c r="F161" s="144" t="e">
        <f ca="1">FACTURA(ROW(), COLUMN(),Datos!E$9,Datos!E$10,Tarifas!$C163,Datos!E$11,Tarifas!$D163,Datos!E$12,Tarifas!$E163,Datos!E$13,Tarifas!$F163,Datos!E$14,Tarifas!$G163,Tarifas!$L163,Datos!E$17,Datos!E$18,Datos!E$20,Datos!E$21,Datos!E$23,Datos!E$24,Datos!E$26,Datos!E$29,Datos!E$32,Tarifas!$H163,Tarifas!$I163,Tarifas!$J163,Datos!E$16,Tarifas!$K163,Datos!$B$4,Datos!$B$1,Datos!$B$2,Datos!$B$5,Tarifas!$M163,Tarifas!$N163,Tarifas!$O163,Tarifas!$P163,Tarifas!$Q163,Datos!$B$3,Datos!E$5)</f>
        <v>#NAME?</v>
      </c>
      <c r="G161" s="144" t="e">
        <f ca="1">FACTURA(ROW(), COLUMN(),Datos!F$9,Datos!F$10,Tarifas!$C163,Datos!F$11,Tarifas!$D163,Datos!F$12,Tarifas!$E163,Datos!F$13,Tarifas!$F163,Datos!F$14,Tarifas!$G163,Tarifas!$L163,Datos!F$17,Datos!F$18,Datos!F$20,Datos!F$21,Datos!F$23,Datos!F$24,Datos!F$26,Datos!F$29,Datos!F$32,Tarifas!$H163,Tarifas!$I163,Tarifas!$J163,Datos!F$16,Tarifas!$K163,Datos!$B$4,Datos!$B$1,Datos!$B$2,Datos!$B$5,Tarifas!$M163,Tarifas!$N163,Tarifas!$O163,Tarifas!$P163,Tarifas!$Q163,Datos!$B$3,Datos!F$5)</f>
        <v>#NAME?</v>
      </c>
      <c r="H161" s="144" t="e">
        <f ca="1">FACTURA(ROW(), COLUMN(),Datos!G$9,Datos!G$10,Tarifas!$C163,Datos!G$11,Tarifas!$D163,Datos!G$12,Tarifas!$E163,Datos!G$13,Tarifas!$F163,Datos!G$14,Tarifas!$G163,Tarifas!$L163,Datos!G$17,Datos!G$18,Datos!G$20,Datos!G$21,Datos!G$23,Datos!G$24,Datos!G$26,Datos!G$29,Datos!G$32,Tarifas!$H163,Tarifas!$I163,Tarifas!$J163,Datos!G$16,Tarifas!$K163,Datos!$B$4,Datos!$B$1,Datos!$B$2,Datos!$B$5,Tarifas!$M163,Tarifas!$N163,Tarifas!$O163,Tarifas!$P163,Tarifas!$Q163,Datos!$B$3,Datos!G$5)</f>
        <v>#NAME?</v>
      </c>
      <c r="I161" s="144" t="e">
        <f ca="1">FACTURA(ROW(), COLUMN(),Datos!H$9,Datos!H$10,Tarifas!$C163,Datos!H$11,Tarifas!$D163,Datos!H$12,Tarifas!$E163,Datos!H$13,Tarifas!$F163,Datos!H$14,Tarifas!$G163,Tarifas!$L163,Datos!H$17,Datos!H$18,Datos!H$20,Datos!H$21,Datos!H$23,Datos!H$24,Datos!H$26,Datos!H$29,Datos!H$32,Tarifas!$H163,Tarifas!$I163,Tarifas!$J163,Datos!H$16,Tarifas!$K163,Datos!$B$4,Datos!$B$1,Datos!$B$2,Datos!$B$5,Tarifas!$M163,Tarifas!$N163,Tarifas!$O163,Tarifas!$P163,Tarifas!$Q163,Datos!$B$3,Datos!H$5)</f>
        <v>#NAME?</v>
      </c>
      <c r="J161" s="144" t="e">
        <f ca="1">FACTURA(ROW(), COLUMN(),Datos!I$9,Datos!I$10,Tarifas!$C163,Datos!I$11,Tarifas!$D163,Datos!I$12,Tarifas!$E163,Datos!I$13,Tarifas!$F163,Datos!I$14,Tarifas!$G163,Tarifas!$L163,Datos!I$17,Datos!I$18,Datos!I$20,Datos!I$21,Datos!I$23,Datos!I$24,Datos!I$26,Datos!I$29,Datos!I$32,Tarifas!$H163,Tarifas!$I163,Tarifas!$J163,Datos!I$16,Tarifas!$K163,Datos!$B$4,Datos!$B$1,Datos!$B$2,Datos!$B$5,Tarifas!$M163,Tarifas!$N163,Tarifas!$O163,Tarifas!$P163,Tarifas!$Q163,Datos!$B$3,Datos!I$5)</f>
        <v>#NAME?</v>
      </c>
      <c r="K161" s="144" t="e">
        <f ca="1">FACTURA(ROW(), COLUMN(),Datos!J$9,Datos!J$10,Tarifas!$C163,Datos!J$11,Tarifas!$D163,Datos!J$12,Tarifas!$E163,Datos!J$13,Tarifas!$F163,Datos!J$14,Tarifas!$G163,Tarifas!$L163,Datos!J$17,Datos!J$18,Datos!J$20,Datos!J$21,Datos!J$23,Datos!J$24,Datos!J$26,Datos!J$29,Datos!J$32,Tarifas!$H163,Tarifas!$I163,Tarifas!$J163,Datos!J$16,Tarifas!$K163,Datos!$B$4,Datos!$B$1,Datos!$B$2,Datos!$B$5,Tarifas!$M163,Tarifas!$N163,Tarifas!$O163,Tarifas!$P163,Tarifas!$Q163,Datos!$B$3,Datos!J$5)</f>
        <v>#NAME?</v>
      </c>
      <c r="L161" s="144" t="e">
        <f ca="1">FACTURA(ROW(), COLUMN(),Datos!K$9,Datos!K$10,Tarifas!$C163,Datos!K$11,Tarifas!$D163,Datos!K$12,Tarifas!$E163,Datos!K$13,Tarifas!$F163,Datos!K$14,Tarifas!$G163,Tarifas!$L163,Datos!K$17,Datos!K$18,Datos!K$20,Datos!K$21,Datos!K$23,Datos!K$24,Datos!K$26,Datos!K$29,Datos!K$32,Tarifas!$H163,Tarifas!$I163,Tarifas!$J163,Datos!K$16,Tarifas!$K163,Datos!$B$4,Datos!$B$1,Datos!$B$2,Datos!$B$5,Tarifas!$M163,Tarifas!$N163,Tarifas!$O163,Tarifas!$P163,Tarifas!$Q163,Datos!$B$3,Datos!K$5)</f>
        <v>#NAME?</v>
      </c>
      <c r="M161" s="144" t="e">
        <f ca="1">FACTURA(ROW(), COLUMN(),Datos!L$9,Datos!L$10,Tarifas!$C163,Datos!L$11,Tarifas!$D163,Datos!L$12,Tarifas!$E163,Datos!L$13,Tarifas!$F163,Datos!L$14,Tarifas!$G163,Tarifas!$L163,Datos!L$17,Datos!L$18,Datos!L$20,Datos!L$21,Datos!L$23,Datos!L$24,Datos!L$26,Datos!L$29,Datos!L$32,Tarifas!$H163,Tarifas!$I163,Tarifas!$J163,Datos!L$16,Tarifas!$K163,Datos!$B$4,Datos!$B$1,Datos!$B$2,Datos!$B$5,Tarifas!$M163,Tarifas!$N163,Tarifas!$O163,Tarifas!$P163,Tarifas!$Q163,Datos!$B$3,Datos!L$5)</f>
        <v>#NAME?</v>
      </c>
      <c r="N161" s="144" t="e">
        <f ca="1">FACTURA(ROW(), COLUMN(),Datos!M$9,Datos!M$10,Tarifas!$C163,Datos!M$11,Tarifas!$D163,Datos!M$12,Tarifas!$E163,Datos!M$13,Tarifas!$F163,Datos!M$14,Tarifas!$G163,Tarifas!$L163,Datos!M$17,Datos!M$18,Datos!M$20,Datos!M$21,Datos!M$23,Datos!M$24,Datos!M$26,Datos!M$29,Datos!M$32,Tarifas!$H163,Tarifas!$I163,Tarifas!$J163,Datos!M$16,Tarifas!$K163,Datos!$B$4,Datos!$B$1,Datos!$B$2,Datos!$B$5,Tarifas!$M163,Tarifas!$N163,Tarifas!$O163,Tarifas!$P163,Tarifas!$Q163,Datos!$B$3,Datos!M$5)</f>
        <v>#NAME?</v>
      </c>
      <c r="O161" s="144" t="e">
        <f ca="1">FACTURA(ROW(), COLUMN(),Datos!N$9,Datos!N$10,Tarifas!$C163,Datos!N$11,Tarifas!$D163,Datos!N$12,Tarifas!$E163,Datos!N$13,Tarifas!$F163,Datos!N$14,Tarifas!$G163,Tarifas!$L163,Datos!N$17,Datos!N$18,Datos!N$20,Datos!N$21,Datos!N$23,Datos!N$24,Datos!N$26,Datos!N$29,Datos!N$32,Tarifas!$H163,Tarifas!$I163,Tarifas!$J163,Datos!N$16,Tarifas!$K163,Datos!$B$4,Datos!$B$1,Datos!$B$2,Datos!$B$5,Tarifas!$M163,Tarifas!$N163,Tarifas!$O163,Tarifas!$P163,Tarifas!$Q163,Datos!$B$3,Datos!N$5)</f>
        <v>#NAME?</v>
      </c>
      <c r="P161" s="144" t="e">
        <f ca="1">FACTURA(ROW(), COLUMN(),Datos!O$9,Datos!O$10,Tarifas!$C163,Datos!O$11,Tarifas!$D163,Datos!O$12,Tarifas!$E163,Datos!O$13,Tarifas!$F163,Datos!O$14,Tarifas!$G163,Tarifas!$L163,Datos!O$17,Datos!O$18,Datos!O$20,Datos!O$21,Datos!O$23,Datos!O$24,Datos!O$26,Datos!O$29,Datos!O$32,Tarifas!$H163,Tarifas!$I163,Tarifas!$J163,Datos!O$16,Tarifas!$K163,Datos!$B$4,Datos!$B$1,Datos!$B$2,Datos!$B$5,Tarifas!$M163,Tarifas!$N163,Tarifas!$O163,Tarifas!$P163,Tarifas!$Q163,Datos!$B$3,Datos!O$5)</f>
        <v>#NAME?</v>
      </c>
      <c r="Q161" s="88" t="str">
        <f>IF(Tarifas!R163="Sí","Sí","")</f>
        <v/>
      </c>
    </row>
    <row r="162" spans="1:17">
      <c r="A162" s="154" t="str">
        <f>IF(Tarifas!A164="","",Tarifas!A164)</f>
        <v>Helios Energía</v>
      </c>
      <c r="B162" s="154" t="str">
        <f>IF(Tarifas!B164="","",Tarifas!B164)</f>
        <v>Indexada + Batería Media de 2022</v>
      </c>
      <c r="C162" s="197" t="e">
        <f t="shared" ca="1" si="2"/>
        <v>#NAME?</v>
      </c>
      <c r="D162" s="198" t="s">
        <v>639</v>
      </c>
      <c r="E162" s="144" t="e">
        <f ca="1">FACTURA(ROW(), COLUMN(),Datos!D$9,Datos!D$10,Tarifas!$C164,Datos!D$11,Tarifas!$D164,Datos!D$12,Tarifas!$E164,Datos!D$13,Tarifas!$F164,Datos!D$14,Tarifas!$G164,Tarifas!$L164,Datos!D$17,Datos!D$18,Datos!D$20,Datos!D$21,Datos!D$23,Datos!D$24,Datos!D$26,Datos!D$29,Datos!D$32,Tarifas!$H164,Tarifas!$I164,Tarifas!$J164,Datos!D$16,Tarifas!$K164,Datos!$B$4,Datos!$B$1,Datos!$B$2,Datos!$B$5,Tarifas!$M164,Tarifas!$N164,Tarifas!$O164,Tarifas!$P164,Tarifas!$Q164,Datos!$B$3,Datos!D$5)</f>
        <v>#NAME?</v>
      </c>
      <c r="F162" s="144" t="e">
        <f ca="1">FACTURA(ROW(), COLUMN(),Datos!E$9,Datos!E$10,Tarifas!$C164,Datos!E$11,Tarifas!$D164,Datos!E$12,Tarifas!$E164,Datos!E$13,Tarifas!$F164,Datos!E$14,Tarifas!$G164,Tarifas!$L164,Datos!E$17,Datos!E$18,Datos!E$20,Datos!E$21,Datos!E$23,Datos!E$24,Datos!E$26,Datos!E$29,Datos!E$32,Tarifas!$H164,Tarifas!$I164,Tarifas!$J164,Datos!E$16,Tarifas!$K164,Datos!$B$4,Datos!$B$1,Datos!$B$2,Datos!$B$5,Tarifas!$M164,Tarifas!$N164,Tarifas!$O164,Tarifas!$P164,Tarifas!$Q164,Datos!$B$3,Datos!E$5)</f>
        <v>#NAME?</v>
      </c>
      <c r="G162" s="144" t="e">
        <f ca="1">FACTURA(ROW(), COLUMN(),Datos!F$9,Datos!F$10,Tarifas!$C164,Datos!F$11,Tarifas!$D164,Datos!F$12,Tarifas!$E164,Datos!F$13,Tarifas!$F164,Datos!F$14,Tarifas!$G164,Tarifas!$L164,Datos!F$17,Datos!F$18,Datos!F$20,Datos!F$21,Datos!F$23,Datos!F$24,Datos!F$26,Datos!F$29,Datos!F$32,Tarifas!$H164,Tarifas!$I164,Tarifas!$J164,Datos!F$16,Tarifas!$K164,Datos!$B$4,Datos!$B$1,Datos!$B$2,Datos!$B$5,Tarifas!$M164,Tarifas!$N164,Tarifas!$O164,Tarifas!$P164,Tarifas!$Q164,Datos!$B$3,Datos!F$5)</f>
        <v>#NAME?</v>
      </c>
      <c r="H162" s="144" t="e">
        <f ca="1">FACTURA(ROW(), COLUMN(),Datos!G$9,Datos!G$10,Tarifas!$C164,Datos!G$11,Tarifas!$D164,Datos!G$12,Tarifas!$E164,Datos!G$13,Tarifas!$F164,Datos!G$14,Tarifas!$G164,Tarifas!$L164,Datos!G$17,Datos!G$18,Datos!G$20,Datos!G$21,Datos!G$23,Datos!G$24,Datos!G$26,Datos!G$29,Datos!G$32,Tarifas!$H164,Tarifas!$I164,Tarifas!$J164,Datos!G$16,Tarifas!$K164,Datos!$B$4,Datos!$B$1,Datos!$B$2,Datos!$B$5,Tarifas!$M164,Tarifas!$N164,Tarifas!$O164,Tarifas!$P164,Tarifas!$Q164,Datos!$B$3,Datos!G$5)</f>
        <v>#NAME?</v>
      </c>
      <c r="I162" s="144" t="e">
        <f ca="1">FACTURA(ROW(), COLUMN(),Datos!H$9,Datos!H$10,Tarifas!$C164,Datos!H$11,Tarifas!$D164,Datos!H$12,Tarifas!$E164,Datos!H$13,Tarifas!$F164,Datos!H$14,Tarifas!$G164,Tarifas!$L164,Datos!H$17,Datos!H$18,Datos!H$20,Datos!H$21,Datos!H$23,Datos!H$24,Datos!H$26,Datos!H$29,Datos!H$32,Tarifas!$H164,Tarifas!$I164,Tarifas!$J164,Datos!H$16,Tarifas!$K164,Datos!$B$4,Datos!$B$1,Datos!$B$2,Datos!$B$5,Tarifas!$M164,Tarifas!$N164,Tarifas!$O164,Tarifas!$P164,Tarifas!$Q164,Datos!$B$3,Datos!H$5)</f>
        <v>#NAME?</v>
      </c>
      <c r="J162" s="144" t="e">
        <f ca="1">FACTURA(ROW(), COLUMN(),Datos!I$9,Datos!I$10,Tarifas!$C164,Datos!I$11,Tarifas!$D164,Datos!I$12,Tarifas!$E164,Datos!I$13,Tarifas!$F164,Datos!I$14,Tarifas!$G164,Tarifas!$L164,Datos!I$17,Datos!I$18,Datos!I$20,Datos!I$21,Datos!I$23,Datos!I$24,Datos!I$26,Datos!I$29,Datos!I$32,Tarifas!$H164,Tarifas!$I164,Tarifas!$J164,Datos!I$16,Tarifas!$K164,Datos!$B$4,Datos!$B$1,Datos!$B$2,Datos!$B$5,Tarifas!$M164,Tarifas!$N164,Tarifas!$O164,Tarifas!$P164,Tarifas!$Q164,Datos!$B$3,Datos!I$5)</f>
        <v>#NAME?</v>
      </c>
      <c r="K162" s="144" t="e">
        <f ca="1">FACTURA(ROW(), COLUMN(),Datos!J$9,Datos!J$10,Tarifas!$C164,Datos!J$11,Tarifas!$D164,Datos!J$12,Tarifas!$E164,Datos!J$13,Tarifas!$F164,Datos!J$14,Tarifas!$G164,Tarifas!$L164,Datos!J$17,Datos!J$18,Datos!J$20,Datos!J$21,Datos!J$23,Datos!J$24,Datos!J$26,Datos!J$29,Datos!J$32,Tarifas!$H164,Tarifas!$I164,Tarifas!$J164,Datos!J$16,Tarifas!$K164,Datos!$B$4,Datos!$B$1,Datos!$B$2,Datos!$B$5,Tarifas!$M164,Tarifas!$N164,Tarifas!$O164,Tarifas!$P164,Tarifas!$Q164,Datos!$B$3,Datos!J$5)</f>
        <v>#NAME?</v>
      </c>
      <c r="L162" s="144" t="e">
        <f ca="1">FACTURA(ROW(), COLUMN(),Datos!K$9,Datos!K$10,Tarifas!$C164,Datos!K$11,Tarifas!$D164,Datos!K$12,Tarifas!$E164,Datos!K$13,Tarifas!$F164,Datos!K$14,Tarifas!$G164,Tarifas!$L164,Datos!K$17,Datos!K$18,Datos!K$20,Datos!K$21,Datos!K$23,Datos!K$24,Datos!K$26,Datos!K$29,Datos!K$32,Tarifas!$H164,Tarifas!$I164,Tarifas!$J164,Datos!K$16,Tarifas!$K164,Datos!$B$4,Datos!$B$1,Datos!$B$2,Datos!$B$5,Tarifas!$M164,Tarifas!$N164,Tarifas!$O164,Tarifas!$P164,Tarifas!$Q164,Datos!$B$3,Datos!K$5)</f>
        <v>#NAME?</v>
      </c>
      <c r="M162" s="144" t="e">
        <f ca="1">FACTURA(ROW(), COLUMN(),Datos!L$9,Datos!L$10,Tarifas!$C164,Datos!L$11,Tarifas!$D164,Datos!L$12,Tarifas!$E164,Datos!L$13,Tarifas!$F164,Datos!L$14,Tarifas!$G164,Tarifas!$L164,Datos!L$17,Datos!L$18,Datos!L$20,Datos!L$21,Datos!L$23,Datos!L$24,Datos!L$26,Datos!L$29,Datos!L$32,Tarifas!$H164,Tarifas!$I164,Tarifas!$J164,Datos!L$16,Tarifas!$K164,Datos!$B$4,Datos!$B$1,Datos!$B$2,Datos!$B$5,Tarifas!$M164,Tarifas!$N164,Tarifas!$O164,Tarifas!$P164,Tarifas!$Q164,Datos!$B$3,Datos!L$5)</f>
        <v>#NAME?</v>
      </c>
      <c r="N162" s="144" t="e">
        <f ca="1">FACTURA(ROW(), COLUMN(),Datos!M$9,Datos!M$10,Tarifas!$C164,Datos!M$11,Tarifas!$D164,Datos!M$12,Tarifas!$E164,Datos!M$13,Tarifas!$F164,Datos!M$14,Tarifas!$G164,Tarifas!$L164,Datos!M$17,Datos!M$18,Datos!M$20,Datos!M$21,Datos!M$23,Datos!M$24,Datos!M$26,Datos!M$29,Datos!M$32,Tarifas!$H164,Tarifas!$I164,Tarifas!$J164,Datos!M$16,Tarifas!$K164,Datos!$B$4,Datos!$B$1,Datos!$B$2,Datos!$B$5,Tarifas!$M164,Tarifas!$N164,Tarifas!$O164,Tarifas!$P164,Tarifas!$Q164,Datos!$B$3,Datos!M$5)</f>
        <v>#NAME?</v>
      </c>
      <c r="O162" s="144" t="e">
        <f ca="1">FACTURA(ROW(), COLUMN(),Datos!N$9,Datos!N$10,Tarifas!$C164,Datos!N$11,Tarifas!$D164,Datos!N$12,Tarifas!$E164,Datos!N$13,Tarifas!$F164,Datos!N$14,Tarifas!$G164,Tarifas!$L164,Datos!N$17,Datos!N$18,Datos!N$20,Datos!N$21,Datos!N$23,Datos!N$24,Datos!N$26,Datos!N$29,Datos!N$32,Tarifas!$H164,Tarifas!$I164,Tarifas!$J164,Datos!N$16,Tarifas!$K164,Datos!$B$4,Datos!$B$1,Datos!$B$2,Datos!$B$5,Tarifas!$M164,Tarifas!$N164,Tarifas!$O164,Tarifas!$P164,Tarifas!$Q164,Datos!$B$3,Datos!N$5)</f>
        <v>#NAME?</v>
      </c>
      <c r="P162" s="144" t="e">
        <f ca="1">FACTURA(ROW(), COLUMN(),Datos!O$9,Datos!O$10,Tarifas!$C164,Datos!O$11,Tarifas!$D164,Datos!O$12,Tarifas!$E164,Datos!O$13,Tarifas!$F164,Datos!O$14,Tarifas!$G164,Tarifas!$L164,Datos!O$17,Datos!O$18,Datos!O$20,Datos!O$21,Datos!O$23,Datos!O$24,Datos!O$26,Datos!O$29,Datos!O$32,Tarifas!$H164,Tarifas!$I164,Tarifas!$J164,Datos!O$16,Tarifas!$K164,Datos!$B$4,Datos!$B$1,Datos!$B$2,Datos!$B$5,Tarifas!$M164,Tarifas!$N164,Tarifas!$O164,Tarifas!$P164,Tarifas!$Q164,Datos!$B$3,Datos!O$5)</f>
        <v>#NAME?</v>
      </c>
      <c r="Q162" s="88" t="str">
        <f>IF(Tarifas!R164="Sí","Sí","")</f>
        <v>Sí</v>
      </c>
    </row>
    <row r="163" spans="1:17">
      <c r="A163" s="154" t="str">
        <f>IF(Tarifas!A165="","",Tarifas!A165)</f>
        <v>Iberdrola</v>
      </c>
      <c r="B163" s="154" t="str">
        <f>IF(Tarifas!B165="","",Tarifas!B165)</f>
        <v>Plan VE Media de 2022</v>
      </c>
      <c r="C163" s="197" t="e">
        <f t="shared" ca="1" si="2"/>
        <v>#NAME?</v>
      </c>
      <c r="D163" s="198" t="s">
        <v>639</v>
      </c>
      <c r="E163" s="144" t="e">
        <f ca="1">FACTURA(ROW(), COLUMN(),Datos!D$9,Datos!D$10,Tarifas!$C165,Datos!D$11,Tarifas!$D165,Datos!D$12,Tarifas!$E165,Datos!D$13,Tarifas!$F165,Datos!D$14,Tarifas!$G165,Tarifas!$L165,Datos!D$17,Datos!D$18,Datos!D$20,Datos!D$21,Datos!D$23,Datos!D$24,Datos!D$26,Datos!D$29,Datos!D$32,Tarifas!$H165,Tarifas!$I165,Tarifas!$J165,Datos!D$16,Tarifas!$K165,Datos!$B$4,Datos!$B$1,Datos!$B$2,Datos!$B$5,Tarifas!$M165,Tarifas!$N165,Tarifas!$O165,Tarifas!$P165,Tarifas!$Q165,Datos!$B$3,Datos!D$5)</f>
        <v>#NAME?</v>
      </c>
      <c r="F163" s="144" t="e">
        <f ca="1">FACTURA(ROW(), COLUMN(),Datos!E$9,Datos!E$10,Tarifas!$C165,Datos!E$11,Tarifas!$D165,Datos!E$12,Tarifas!$E165,Datos!E$13,Tarifas!$F165,Datos!E$14,Tarifas!$G165,Tarifas!$L165,Datos!E$17,Datos!E$18,Datos!E$20,Datos!E$21,Datos!E$23,Datos!E$24,Datos!E$26,Datos!E$29,Datos!E$32,Tarifas!$H165,Tarifas!$I165,Tarifas!$J165,Datos!E$16,Tarifas!$K165,Datos!$B$4,Datos!$B$1,Datos!$B$2,Datos!$B$5,Tarifas!$M165,Tarifas!$N165,Tarifas!$O165,Tarifas!$P165,Tarifas!$Q165,Datos!$B$3,Datos!E$5)</f>
        <v>#NAME?</v>
      </c>
      <c r="G163" s="144" t="e">
        <f ca="1">FACTURA(ROW(), COLUMN(),Datos!F$9,Datos!F$10,Tarifas!$C165,Datos!F$11,Tarifas!$D165,Datos!F$12,Tarifas!$E165,Datos!F$13,Tarifas!$F165,Datos!F$14,Tarifas!$G165,Tarifas!$L165,Datos!F$17,Datos!F$18,Datos!F$20,Datos!F$21,Datos!F$23,Datos!F$24,Datos!F$26,Datos!F$29,Datos!F$32,Tarifas!$H165,Tarifas!$I165,Tarifas!$J165,Datos!F$16,Tarifas!$K165,Datos!$B$4,Datos!$B$1,Datos!$B$2,Datos!$B$5,Tarifas!$M165,Tarifas!$N165,Tarifas!$O165,Tarifas!$P165,Tarifas!$Q165,Datos!$B$3,Datos!F$5)</f>
        <v>#NAME?</v>
      </c>
      <c r="H163" s="144" t="e">
        <f ca="1">FACTURA(ROW(), COLUMN(),Datos!G$9,Datos!G$10,Tarifas!$C165,Datos!G$11,Tarifas!$D165,Datos!G$12,Tarifas!$E165,Datos!G$13,Tarifas!$F165,Datos!G$14,Tarifas!$G165,Tarifas!$L165,Datos!G$17,Datos!G$18,Datos!G$20,Datos!G$21,Datos!G$23,Datos!G$24,Datos!G$26,Datos!G$29,Datos!G$32,Tarifas!$H165,Tarifas!$I165,Tarifas!$J165,Datos!G$16,Tarifas!$K165,Datos!$B$4,Datos!$B$1,Datos!$B$2,Datos!$B$5,Tarifas!$M165,Tarifas!$N165,Tarifas!$O165,Tarifas!$P165,Tarifas!$Q165,Datos!$B$3,Datos!G$5)</f>
        <v>#NAME?</v>
      </c>
      <c r="I163" s="144" t="e">
        <f ca="1">FACTURA(ROW(), COLUMN(),Datos!H$9,Datos!H$10,Tarifas!$C165,Datos!H$11,Tarifas!$D165,Datos!H$12,Tarifas!$E165,Datos!H$13,Tarifas!$F165,Datos!H$14,Tarifas!$G165,Tarifas!$L165,Datos!H$17,Datos!H$18,Datos!H$20,Datos!H$21,Datos!H$23,Datos!H$24,Datos!H$26,Datos!H$29,Datos!H$32,Tarifas!$H165,Tarifas!$I165,Tarifas!$J165,Datos!H$16,Tarifas!$K165,Datos!$B$4,Datos!$B$1,Datos!$B$2,Datos!$B$5,Tarifas!$M165,Tarifas!$N165,Tarifas!$O165,Tarifas!$P165,Tarifas!$Q165,Datos!$B$3,Datos!H$5)</f>
        <v>#NAME?</v>
      </c>
      <c r="J163" s="144" t="e">
        <f ca="1">FACTURA(ROW(), COLUMN(),Datos!I$9,Datos!I$10,Tarifas!$C165,Datos!I$11,Tarifas!$D165,Datos!I$12,Tarifas!$E165,Datos!I$13,Tarifas!$F165,Datos!I$14,Tarifas!$G165,Tarifas!$L165,Datos!I$17,Datos!I$18,Datos!I$20,Datos!I$21,Datos!I$23,Datos!I$24,Datos!I$26,Datos!I$29,Datos!I$32,Tarifas!$H165,Tarifas!$I165,Tarifas!$J165,Datos!I$16,Tarifas!$K165,Datos!$B$4,Datos!$B$1,Datos!$B$2,Datos!$B$5,Tarifas!$M165,Tarifas!$N165,Tarifas!$O165,Tarifas!$P165,Tarifas!$Q165,Datos!$B$3,Datos!I$5)</f>
        <v>#NAME?</v>
      </c>
      <c r="K163" s="144" t="e">
        <f ca="1">FACTURA(ROW(), COLUMN(),Datos!J$9,Datos!J$10,Tarifas!$C165,Datos!J$11,Tarifas!$D165,Datos!J$12,Tarifas!$E165,Datos!J$13,Tarifas!$F165,Datos!J$14,Tarifas!$G165,Tarifas!$L165,Datos!J$17,Datos!J$18,Datos!J$20,Datos!J$21,Datos!J$23,Datos!J$24,Datos!J$26,Datos!J$29,Datos!J$32,Tarifas!$H165,Tarifas!$I165,Tarifas!$J165,Datos!J$16,Tarifas!$K165,Datos!$B$4,Datos!$B$1,Datos!$B$2,Datos!$B$5,Tarifas!$M165,Tarifas!$N165,Tarifas!$O165,Tarifas!$P165,Tarifas!$Q165,Datos!$B$3,Datos!J$5)</f>
        <v>#NAME?</v>
      </c>
      <c r="L163" s="144" t="e">
        <f ca="1">FACTURA(ROW(), COLUMN(),Datos!K$9,Datos!K$10,Tarifas!$C165,Datos!K$11,Tarifas!$D165,Datos!K$12,Tarifas!$E165,Datos!K$13,Tarifas!$F165,Datos!K$14,Tarifas!$G165,Tarifas!$L165,Datos!K$17,Datos!K$18,Datos!K$20,Datos!K$21,Datos!K$23,Datos!K$24,Datos!K$26,Datos!K$29,Datos!K$32,Tarifas!$H165,Tarifas!$I165,Tarifas!$J165,Datos!K$16,Tarifas!$K165,Datos!$B$4,Datos!$B$1,Datos!$B$2,Datos!$B$5,Tarifas!$M165,Tarifas!$N165,Tarifas!$O165,Tarifas!$P165,Tarifas!$Q165,Datos!$B$3,Datos!K$5)</f>
        <v>#NAME?</v>
      </c>
      <c r="M163" s="144" t="e">
        <f ca="1">FACTURA(ROW(), COLUMN(),Datos!L$9,Datos!L$10,Tarifas!$C165,Datos!L$11,Tarifas!$D165,Datos!L$12,Tarifas!$E165,Datos!L$13,Tarifas!$F165,Datos!L$14,Tarifas!$G165,Tarifas!$L165,Datos!L$17,Datos!L$18,Datos!L$20,Datos!L$21,Datos!L$23,Datos!L$24,Datos!L$26,Datos!L$29,Datos!L$32,Tarifas!$H165,Tarifas!$I165,Tarifas!$J165,Datos!L$16,Tarifas!$K165,Datos!$B$4,Datos!$B$1,Datos!$B$2,Datos!$B$5,Tarifas!$M165,Tarifas!$N165,Tarifas!$O165,Tarifas!$P165,Tarifas!$Q165,Datos!$B$3,Datos!L$5)</f>
        <v>#NAME?</v>
      </c>
      <c r="N163" s="144" t="e">
        <f ca="1">FACTURA(ROW(), COLUMN(),Datos!M$9,Datos!M$10,Tarifas!$C165,Datos!M$11,Tarifas!$D165,Datos!M$12,Tarifas!$E165,Datos!M$13,Tarifas!$F165,Datos!M$14,Tarifas!$G165,Tarifas!$L165,Datos!M$17,Datos!M$18,Datos!M$20,Datos!M$21,Datos!M$23,Datos!M$24,Datos!M$26,Datos!M$29,Datos!M$32,Tarifas!$H165,Tarifas!$I165,Tarifas!$J165,Datos!M$16,Tarifas!$K165,Datos!$B$4,Datos!$B$1,Datos!$B$2,Datos!$B$5,Tarifas!$M165,Tarifas!$N165,Tarifas!$O165,Tarifas!$P165,Tarifas!$Q165,Datos!$B$3,Datos!M$5)</f>
        <v>#NAME?</v>
      </c>
      <c r="O163" s="144" t="e">
        <f ca="1">FACTURA(ROW(), COLUMN(),Datos!N$9,Datos!N$10,Tarifas!$C165,Datos!N$11,Tarifas!$D165,Datos!N$12,Tarifas!$E165,Datos!N$13,Tarifas!$F165,Datos!N$14,Tarifas!$G165,Tarifas!$L165,Datos!N$17,Datos!N$18,Datos!N$20,Datos!N$21,Datos!N$23,Datos!N$24,Datos!N$26,Datos!N$29,Datos!N$32,Tarifas!$H165,Tarifas!$I165,Tarifas!$J165,Datos!N$16,Tarifas!$K165,Datos!$B$4,Datos!$B$1,Datos!$B$2,Datos!$B$5,Tarifas!$M165,Tarifas!$N165,Tarifas!$O165,Tarifas!$P165,Tarifas!$Q165,Datos!$B$3,Datos!N$5)</f>
        <v>#NAME?</v>
      </c>
      <c r="P163" s="144" t="e">
        <f ca="1">FACTURA(ROW(), COLUMN(),Datos!O$9,Datos!O$10,Tarifas!$C165,Datos!O$11,Tarifas!$D165,Datos!O$12,Tarifas!$E165,Datos!O$13,Tarifas!$F165,Datos!O$14,Tarifas!$G165,Tarifas!$L165,Datos!O$17,Datos!O$18,Datos!O$20,Datos!O$21,Datos!O$23,Datos!O$24,Datos!O$26,Datos!O$29,Datos!O$32,Tarifas!$H165,Tarifas!$I165,Tarifas!$J165,Datos!O$16,Tarifas!$K165,Datos!$B$4,Datos!$B$1,Datos!$B$2,Datos!$B$5,Tarifas!$M165,Tarifas!$N165,Tarifas!$O165,Tarifas!$P165,Tarifas!$Q165,Datos!$B$3,Datos!O$5)</f>
        <v>#NAME?</v>
      </c>
      <c r="Q163" s="88" t="str">
        <f>IF(Tarifas!R165="Sí","Sí","")</f>
        <v>Sí</v>
      </c>
    </row>
    <row r="164" spans="1:17">
      <c r="A164" s="154" t="str">
        <f>IF(Tarifas!A166="","",Tarifas!A166)</f>
        <v xml:space="preserve">Iberdrola </v>
      </c>
      <c r="B164" s="154" t="str">
        <f>IF(Tarifas!B166="","",Tarifas!B166)</f>
        <v>Online Media de 2022</v>
      </c>
      <c r="C164" s="197" t="e">
        <f t="shared" ca="1" si="2"/>
        <v>#NAME?</v>
      </c>
      <c r="D164" s="198" t="s">
        <v>639</v>
      </c>
      <c r="E164" s="144" t="e">
        <f ca="1">FACTURA(ROW(), COLUMN(),Datos!D$9,Datos!D$10,Tarifas!$C166,Datos!D$11,Tarifas!$D166,Datos!D$12,Tarifas!$E166,Datos!D$13,Tarifas!$F166,Datos!D$14,Tarifas!$G166,Tarifas!$L166,Datos!D$17,Datos!D$18,Datos!D$20,Datos!D$21,Datos!D$23,Datos!D$24,Datos!D$26,Datos!D$29,Datos!D$32,Tarifas!$H166,Tarifas!$I166,Tarifas!$J166,Datos!D$16,Tarifas!$K166,Datos!$B$4,Datos!$B$1,Datos!$B$2,Datos!$B$5,Tarifas!$M166,Tarifas!$N166,Tarifas!$O166,Tarifas!$P166,Tarifas!$Q166,Datos!$B$3,Datos!D$5)</f>
        <v>#NAME?</v>
      </c>
      <c r="F164" s="144" t="e">
        <f ca="1">FACTURA(ROW(), COLUMN(),Datos!E$9,Datos!E$10,Tarifas!$C166,Datos!E$11,Tarifas!$D166,Datos!E$12,Tarifas!$E166,Datos!E$13,Tarifas!$F166,Datos!E$14,Tarifas!$G166,Tarifas!$L166,Datos!E$17,Datos!E$18,Datos!E$20,Datos!E$21,Datos!E$23,Datos!E$24,Datos!E$26,Datos!E$29,Datos!E$32,Tarifas!$H166,Tarifas!$I166,Tarifas!$J166,Datos!E$16,Tarifas!$K166,Datos!$B$4,Datos!$B$1,Datos!$B$2,Datos!$B$5,Tarifas!$M166,Tarifas!$N166,Tarifas!$O166,Tarifas!$P166,Tarifas!$Q166,Datos!$B$3,Datos!E$5)</f>
        <v>#NAME?</v>
      </c>
      <c r="G164" s="144" t="e">
        <f ca="1">FACTURA(ROW(), COLUMN(),Datos!F$9,Datos!F$10,Tarifas!$C166,Datos!F$11,Tarifas!$D166,Datos!F$12,Tarifas!$E166,Datos!F$13,Tarifas!$F166,Datos!F$14,Tarifas!$G166,Tarifas!$L166,Datos!F$17,Datos!F$18,Datos!F$20,Datos!F$21,Datos!F$23,Datos!F$24,Datos!F$26,Datos!F$29,Datos!F$32,Tarifas!$H166,Tarifas!$I166,Tarifas!$J166,Datos!F$16,Tarifas!$K166,Datos!$B$4,Datos!$B$1,Datos!$B$2,Datos!$B$5,Tarifas!$M166,Tarifas!$N166,Tarifas!$O166,Tarifas!$P166,Tarifas!$Q166,Datos!$B$3,Datos!F$5)</f>
        <v>#NAME?</v>
      </c>
      <c r="H164" s="144" t="e">
        <f ca="1">FACTURA(ROW(), COLUMN(),Datos!G$9,Datos!G$10,Tarifas!$C166,Datos!G$11,Tarifas!$D166,Datos!G$12,Tarifas!$E166,Datos!G$13,Tarifas!$F166,Datos!G$14,Tarifas!$G166,Tarifas!$L166,Datos!G$17,Datos!G$18,Datos!G$20,Datos!G$21,Datos!G$23,Datos!G$24,Datos!G$26,Datos!G$29,Datos!G$32,Tarifas!$H166,Tarifas!$I166,Tarifas!$J166,Datos!G$16,Tarifas!$K166,Datos!$B$4,Datos!$B$1,Datos!$B$2,Datos!$B$5,Tarifas!$M166,Tarifas!$N166,Tarifas!$O166,Tarifas!$P166,Tarifas!$Q166,Datos!$B$3,Datos!G$5)</f>
        <v>#NAME?</v>
      </c>
      <c r="I164" s="144" t="e">
        <f ca="1">FACTURA(ROW(), COLUMN(),Datos!H$9,Datos!H$10,Tarifas!$C166,Datos!H$11,Tarifas!$D166,Datos!H$12,Tarifas!$E166,Datos!H$13,Tarifas!$F166,Datos!H$14,Tarifas!$G166,Tarifas!$L166,Datos!H$17,Datos!H$18,Datos!H$20,Datos!H$21,Datos!H$23,Datos!H$24,Datos!H$26,Datos!H$29,Datos!H$32,Tarifas!$H166,Tarifas!$I166,Tarifas!$J166,Datos!H$16,Tarifas!$K166,Datos!$B$4,Datos!$B$1,Datos!$B$2,Datos!$B$5,Tarifas!$M166,Tarifas!$N166,Tarifas!$O166,Tarifas!$P166,Tarifas!$Q166,Datos!$B$3,Datos!H$5)</f>
        <v>#NAME?</v>
      </c>
      <c r="J164" s="144" t="e">
        <f ca="1">FACTURA(ROW(), COLUMN(),Datos!I$9,Datos!I$10,Tarifas!$C166,Datos!I$11,Tarifas!$D166,Datos!I$12,Tarifas!$E166,Datos!I$13,Tarifas!$F166,Datos!I$14,Tarifas!$G166,Tarifas!$L166,Datos!I$17,Datos!I$18,Datos!I$20,Datos!I$21,Datos!I$23,Datos!I$24,Datos!I$26,Datos!I$29,Datos!I$32,Tarifas!$H166,Tarifas!$I166,Tarifas!$J166,Datos!I$16,Tarifas!$K166,Datos!$B$4,Datos!$B$1,Datos!$B$2,Datos!$B$5,Tarifas!$M166,Tarifas!$N166,Tarifas!$O166,Tarifas!$P166,Tarifas!$Q166,Datos!$B$3,Datos!I$5)</f>
        <v>#NAME?</v>
      </c>
      <c r="K164" s="144" t="e">
        <f ca="1">FACTURA(ROW(), COLUMN(),Datos!J$9,Datos!J$10,Tarifas!$C166,Datos!J$11,Tarifas!$D166,Datos!J$12,Tarifas!$E166,Datos!J$13,Tarifas!$F166,Datos!J$14,Tarifas!$G166,Tarifas!$L166,Datos!J$17,Datos!J$18,Datos!J$20,Datos!J$21,Datos!J$23,Datos!J$24,Datos!J$26,Datos!J$29,Datos!J$32,Tarifas!$H166,Tarifas!$I166,Tarifas!$J166,Datos!J$16,Tarifas!$K166,Datos!$B$4,Datos!$B$1,Datos!$B$2,Datos!$B$5,Tarifas!$M166,Tarifas!$N166,Tarifas!$O166,Tarifas!$P166,Tarifas!$Q166,Datos!$B$3,Datos!J$5)</f>
        <v>#NAME?</v>
      </c>
      <c r="L164" s="144" t="e">
        <f ca="1">FACTURA(ROW(), COLUMN(),Datos!K$9,Datos!K$10,Tarifas!$C166,Datos!K$11,Tarifas!$D166,Datos!K$12,Tarifas!$E166,Datos!K$13,Tarifas!$F166,Datos!K$14,Tarifas!$G166,Tarifas!$L166,Datos!K$17,Datos!K$18,Datos!K$20,Datos!K$21,Datos!K$23,Datos!K$24,Datos!K$26,Datos!K$29,Datos!K$32,Tarifas!$H166,Tarifas!$I166,Tarifas!$J166,Datos!K$16,Tarifas!$K166,Datos!$B$4,Datos!$B$1,Datos!$B$2,Datos!$B$5,Tarifas!$M166,Tarifas!$N166,Tarifas!$O166,Tarifas!$P166,Tarifas!$Q166,Datos!$B$3,Datos!K$5)</f>
        <v>#NAME?</v>
      </c>
      <c r="M164" s="144" t="e">
        <f ca="1">FACTURA(ROW(), COLUMN(),Datos!L$9,Datos!L$10,Tarifas!$C166,Datos!L$11,Tarifas!$D166,Datos!L$12,Tarifas!$E166,Datos!L$13,Tarifas!$F166,Datos!L$14,Tarifas!$G166,Tarifas!$L166,Datos!L$17,Datos!L$18,Datos!L$20,Datos!L$21,Datos!L$23,Datos!L$24,Datos!L$26,Datos!L$29,Datos!L$32,Tarifas!$H166,Tarifas!$I166,Tarifas!$J166,Datos!L$16,Tarifas!$K166,Datos!$B$4,Datos!$B$1,Datos!$B$2,Datos!$B$5,Tarifas!$M166,Tarifas!$N166,Tarifas!$O166,Tarifas!$P166,Tarifas!$Q166,Datos!$B$3,Datos!L$5)</f>
        <v>#NAME?</v>
      </c>
      <c r="N164" s="144" t="e">
        <f ca="1">FACTURA(ROW(), COLUMN(),Datos!M$9,Datos!M$10,Tarifas!$C166,Datos!M$11,Tarifas!$D166,Datos!M$12,Tarifas!$E166,Datos!M$13,Tarifas!$F166,Datos!M$14,Tarifas!$G166,Tarifas!$L166,Datos!M$17,Datos!M$18,Datos!M$20,Datos!M$21,Datos!M$23,Datos!M$24,Datos!M$26,Datos!M$29,Datos!M$32,Tarifas!$H166,Tarifas!$I166,Tarifas!$J166,Datos!M$16,Tarifas!$K166,Datos!$B$4,Datos!$B$1,Datos!$B$2,Datos!$B$5,Tarifas!$M166,Tarifas!$N166,Tarifas!$O166,Tarifas!$P166,Tarifas!$Q166,Datos!$B$3,Datos!M$5)</f>
        <v>#NAME?</v>
      </c>
      <c r="O164" s="144" t="e">
        <f ca="1">FACTURA(ROW(), COLUMN(),Datos!N$9,Datos!N$10,Tarifas!$C166,Datos!N$11,Tarifas!$D166,Datos!N$12,Tarifas!$E166,Datos!N$13,Tarifas!$F166,Datos!N$14,Tarifas!$G166,Tarifas!$L166,Datos!N$17,Datos!N$18,Datos!N$20,Datos!N$21,Datos!N$23,Datos!N$24,Datos!N$26,Datos!N$29,Datos!N$32,Tarifas!$H166,Tarifas!$I166,Tarifas!$J166,Datos!N$16,Tarifas!$K166,Datos!$B$4,Datos!$B$1,Datos!$B$2,Datos!$B$5,Tarifas!$M166,Tarifas!$N166,Tarifas!$O166,Tarifas!$P166,Tarifas!$Q166,Datos!$B$3,Datos!N$5)</f>
        <v>#NAME?</v>
      </c>
      <c r="P164" s="144" t="e">
        <f ca="1">FACTURA(ROW(), COLUMN(),Datos!O$9,Datos!O$10,Tarifas!$C166,Datos!O$11,Tarifas!$D166,Datos!O$12,Tarifas!$E166,Datos!O$13,Tarifas!$F166,Datos!O$14,Tarifas!$G166,Tarifas!$L166,Datos!O$17,Datos!O$18,Datos!O$20,Datos!O$21,Datos!O$23,Datos!O$24,Datos!O$26,Datos!O$29,Datos!O$32,Tarifas!$H166,Tarifas!$I166,Tarifas!$J166,Datos!O$16,Tarifas!$K166,Datos!$B$4,Datos!$B$1,Datos!$B$2,Datos!$B$5,Tarifas!$M166,Tarifas!$N166,Tarifas!$O166,Tarifas!$P166,Tarifas!$Q166,Datos!$B$3,Datos!O$5)</f>
        <v>#NAME?</v>
      </c>
      <c r="Q164" s="88" t="str">
        <f>IF(Tarifas!R166="Sí","Sí","")</f>
        <v>Sí</v>
      </c>
    </row>
    <row r="165" spans="1:17">
      <c r="A165" s="154" t="str">
        <f>IF(Tarifas!A167="","",Tarifas!A167)</f>
        <v>Iberdrola</v>
      </c>
      <c r="B165" s="154" t="str">
        <f>IF(Tarifas!B167="","",Tarifas!B167)</f>
        <v>Plan Solar Media de 2022</v>
      </c>
      <c r="C165" s="197" t="e">
        <f t="shared" ca="1" si="2"/>
        <v>#NAME?</v>
      </c>
      <c r="D165" s="198" t="s">
        <v>639</v>
      </c>
      <c r="E165" s="144" t="e">
        <f ca="1">FACTURA(ROW(), COLUMN(),Datos!D$9,Datos!D$10,Tarifas!$C167,Datos!D$11,Tarifas!$D167,Datos!D$12,Tarifas!$E167,Datos!D$13,Tarifas!$F167,Datos!D$14,Tarifas!$G167,Tarifas!$L167,Datos!D$17,Datos!D$18,Datos!D$20,Datos!D$21,Datos!D$23,Datos!D$24,Datos!D$26,Datos!D$29,Datos!D$32,Tarifas!$H167,Tarifas!$I167,Tarifas!$J167,Datos!D$16,Tarifas!$K167,Datos!$B$4,Datos!$B$1,Datos!$B$2,Datos!$B$5,Tarifas!$M167,Tarifas!$N167,Tarifas!$O167,Tarifas!$P167,Tarifas!$Q167,Datos!$B$3,Datos!D$5)</f>
        <v>#NAME?</v>
      </c>
      <c r="F165" s="144" t="e">
        <f ca="1">FACTURA(ROW(), COLUMN(),Datos!E$9,Datos!E$10,Tarifas!$C167,Datos!E$11,Tarifas!$D167,Datos!E$12,Tarifas!$E167,Datos!E$13,Tarifas!$F167,Datos!E$14,Tarifas!$G167,Tarifas!$L167,Datos!E$17,Datos!E$18,Datos!E$20,Datos!E$21,Datos!E$23,Datos!E$24,Datos!E$26,Datos!E$29,Datos!E$32,Tarifas!$H167,Tarifas!$I167,Tarifas!$J167,Datos!E$16,Tarifas!$K167,Datos!$B$4,Datos!$B$1,Datos!$B$2,Datos!$B$5,Tarifas!$M167,Tarifas!$N167,Tarifas!$O167,Tarifas!$P167,Tarifas!$Q167,Datos!$B$3,Datos!E$5)</f>
        <v>#NAME?</v>
      </c>
      <c r="G165" s="144" t="e">
        <f ca="1">FACTURA(ROW(), COLUMN(),Datos!F$9,Datos!F$10,Tarifas!$C167,Datos!F$11,Tarifas!$D167,Datos!F$12,Tarifas!$E167,Datos!F$13,Tarifas!$F167,Datos!F$14,Tarifas!$G167,Tarifas!$L167,Datos!F$17,Datos!F$18,Datos!F$20,Datos!F$21,Datos!F$23,Datos!F$24,Datos!F$26,Datos!F$29,Datos!F$32,Tarifas!$H167,Tarifas!$I167,Tarifas!$J167,Datos!F$16,Tarifas!$K167,Datos!$B$4,Datos!$B$1,Datos!$B$2,Datos!$B$5,Tarifas!$M167,Tarifas!$N167,Tarifas!$O167,Tarifas!$P167,Tarifas!$Q167,Datos!$B$3,Datos!F$5)</f>
        <v>#NAME?</v>
      </c>
      <c r="H165" s="144" t="e">
        <f ca="1">FACTURA(ROW(), COLUMN(),Datos!G$9,Datos!G$10,Tarifas!$C167,Datos!G$11,Tarifas!$D167,Datos!G$12,Tarifas!$E167,Datos!G$13,Tarifas!$F167,Datos!G$14,Tarifas!$G167,Tarifas!$L167,Datos!G$17,Datos!G$18,Datos!G$20,Datos!G$21,Datos!G$23,Datos!G$24,Datos!G$26,Datos!G$29,Datos!G$32,Tarifas!$H167,Tarifas!$I167,Tarifas!$J167,Datos!G$16,Tarifas!$K167,Datos!$B$4,Datos!$B$1,Datos!$B$2,Datos!$B$5,Tarifas!$M167,Tarifas!$N167,Tarifas!$O167,Tarifas!$P167,Tarifas!$Q167,Datos!$B$3,Datos!G$5)</f>
        <v>#NAME?</v>
      </c>
      <c r="I165" s="144" t="e">
        <f ca="1">FACTURA(ROW(), COLUMN(),Datos!H$9,Datos!H$10,Tarifas!$C167,Datos!H$11,Tarifas!$D167,Datos!H$12,Tarifas!$E167,Datos!H$13,Tarifas!$F167,Datos!H$14,Tarifas!$G167,Tarifas!$L167,Datos!H$17,Datos!H$18,Datos!H$20,Datos!H$21,Datos!H$23,Datos!H$24,Datos!H$26,Datos!H$29,Datos!H$32,Tarifas!$H167,Tarifas!$I167,Tarifas!$J167,Datos!H$16,Tarifas!$K167,Datos!$B$4,Datos!$B$1,Datos!$B$2,Datos!$B$5,Tarifas!$M167,Tarifas!$N167,Tarifas!$O167,Tarifas!$P167,Tarifas!$Q167,Datos!$B$3,Datos!H$5)</f>
        <v>#NAME?</v>
      </c>
      <c r="J165" s="144" t="e">
        <f ca="1">FACTURA(ROW(), COLUMN(),Datos!I$9,Datos!I$10,Tarifas!$C167,Datos!I$11,Tarifas!$D167,Datos!I$12,Tarifas!$E167,Datos!I$13,Tarifas!$F167,Datos!I$14,Tarifas!$G167,Tarifas!$L167,Datos!I$17,Datos!I$18,Datos!I$20,Datos!I$21,Datos!I$23,Datos!I$24,Datos!I$26,Datos!I$29,Datos!I$32,Tarifas!$H167,Tarifas!$I167,Tarifas!$J167,Datos!I$16,Tarifas!$K167,Datos!$B$4,Datos!$B$1,Datos!$B$2,Datos!$B$5,Tarifas!$M167,Tarifas!$N167,Tarifas!$O167,Tarifas!$P167,Tarifas!$Q167,Datos!$B$3,Datos!I$5)</f>
        <v>#NAME?</v>
      </c>
      <c r="K165" s="144" t="e">
        <f ca="1">FACTURA(ROW(), COLUMN(),Datos!J$9,Datos!J$10,Tarifas!$C167,Datos!J$11,Tarifas!$D167,Datos!J$12,Tarifas!$E167,Datos!J$13,Tarifas!$F167,Datos!J$14,Tarifas!$G167,Tarifas!$L167,Datos!J$17,Datos!J$18,Datos!J$20,Datos!J$21,Datos!J$23,Datos!J$24,Datos!J$26,Datos!J$29,Datos!J$32,Tarifas!$H167,Tarifas!$I167,Tarifas!$J167,Datos!J$16,Tarifas!$K167,Datos!$B$4,Datos!$B$1,Datos!$B$2,Datos!$B$5,Tarifas!$M167,Tarifas!$N167,Tarifas!$O167,Tarifas!$P167,Tarifas!$Q167,Datos!$B$3,Datos!J$5)</f>
        <v>#NAME?</v>
      </c>
      <c r="L165" s="144" t="e">
        <f ca="1">FACTURA(ROW(), COLUMN(),Datos!K$9,Datos!K$10,Tarifas!$C167,Datos!K$11,Tarifas!$D167,Datos!K$12,Tarifas!$E167,Datos!K$13,Tarifas!$F167,Datos!K$14,Tarifas!$G167,Tarifas!$L167,Datos!K$17,Datos!K$18,Datos!K$20,Datos!K$21,Datos!K$23,Datos!K$24,Datos!K$26,Datos!K$29,Datos!K$32,Tarifas!$H167,Tarifas!$I167,Tarifas!$J167,Datos!K$16,Tarifas!$K167,Datos!$B$4,Datos!$B$1,Datos!$B$2,Datos!$B$5,Tarifas!$M167,Tarifas!$N167,Tarifas!$O167,Tarifas!$P167,Tarifas!$Q167,Datos!$B$3,Datos!K$5)</f>
        <v>#NAME?</v>
      </c>
      <c r="M165" s="144" t="e">
        <f ca="1">FACTURA(ROW(), COLUMN(),Datos!L$9,Datos!L$10,Tarifas!$C167,Datos!L$11,Tarifas!$D167,Datos!L$12,Tarifas!$E167,Datos!L$13,Tarifas!$F167,Datos!L$14,Tarifas!$G167,Tarifas!$L167,Datos!L$17,Datos!L$18,Datos!L$20,Datos!L$21,Datos!L$23,Datos!L$24,Datos!L$26,Datos!L$29,Datos!L$32,Tarifas!$H167,Tarifas!$I167,Tarifas!$J167,Datos!L$16,Tarifas!$K167,Datos!$B$4,Datos!$B$1,Datos!$B$2,Datos!$B$5,Tarifas!$M167,Tarifas!$N167,Tarifas!$O167,Tarifas!$P167,Tarifas!$Q167,Datos!$B$3,Datos!L$5)</f>
        <v>#NAME?</v>
      </c>
      <c r="N165" s="144" t="e">
        <f ca="1">FACTURA(ROW(), COLUMN(),Datos!M$9,Datos!M$10,Tarifas!$C167,Datos!M$11,Tarifas!$D167,Datos!M$12,Tarifas!$E167,Datos!M$13,Tarifas!$F167,Datos!M$14,Tarifas!$G167,Tarifas!$L167,Datos!M$17,Datos!M$18,Datos!M$20,Datos!M$21,Datos!M$23,Datos!M$24,Datos!M$26,Datos!M$29,Datos!M$32,Tarifas!$H167,Tarifas!$I167,Tarifas!$J167,Datos!M$16,Tarifas!$K167,Datos!$B$4,Datos!$B$1,Datos!$B$2,Datos!$B$5,Tarifas!$M167,Tarifas!$N167,Tarifas!$O167,Tarifas!$P167,Tarifas!$Q167,Datos!$B$3,Datos!M$5)</f>
        <v>#NAME?</v>
      </c>
      <c r="O165" s="144" t="e">
        <f ca="1">FACTURA(ROW(), COLUMN(),Datos!N$9,Datos!N$10,Tarifas!$C167,Datos!N$11,Tarifas!$D167,Datos!N$12,Tarifas!$E167,Datos!N$13,Tarifas!$F167,Datos!N$14,Tarifas!$G167,Tarifas!$L167,Datos!N$17,Datos!N$18,Datos!N$20,Datos!N$21,Datos!N$23,Datos!N$24,Datos!N$26,Datos!N$29,Datos!N$32,Tarifas!$H167,Tarifas!$I167,Tarifas!$J167,Datos!N$16,Tarifas!$K167,Datos!$B$4,Datos!$B$1,Datos!$B$2,Datos!$B$5,Tarifas!$M167,Tarifas!$N167,Tarifas!$O167,Tarifas!$P167,Tarifas!$Q167,Datos!$B$3,Datos!N$5)</f>
        <v>#NAME?</v>
      </c>
      <c r="P165" s="144" t="e">
        <f ca="1">FACTURA(ROW(), COLUMN(),Datos!O$9,Datos!O$10,Tarifas!$C167,Datos!O$11,Tarifas!$D167,Datos!O$12,Tarifas!$E167,Datos!O$13,Tarifas!$F167,Datos!O$14,Tarifas!$G167,Tarifas!$L167,Datos!O$17,Datos!O$18,Datos!O$20,Datos!O$21,Datos!O$23,Datos!O$24,Datos!O$26,Datos!O$29,Datos!O$32,Tarifas!$H167,Tarifas!$I167,Tarifas!$J167,Datos!O$16,Tarifas!$K167,Datos!$B$4,Datos!$B$1,Datos!$B$2,Datos!$B$5,Tarifas!$M167,Tarifas!$N167,Tarifas!$O167,Tarifas!$P167,Tarifas!$Q167,Datos!$B$3,Datos!O$5)</f>
        <v>#NAME?</v>
      </c>
      <c r="Q165" s="88" t="str">
        <f>IF(Tarifas!R167="Sí","Sí","")</f>
        <v/>
      </c>
    </row>
    <row r="166" spans="1:17">
      <c r="A166" s="154" t="str">
        <f>IF(Tarifas!A168="","",Tarifas!A168)</f>
        <v>Lidera Energía</v>
      </c>
      <c r="B166" s="154" t="str">
        <f>IF(Tarifas!B168="","",Tarifas!B168)</f>
        <v>Indexada + Batería Media de 2022</v>
      </c>
      <c r="C166" s="197" t="e">
        <f t="shared" ca="1" si="2"/>
        <v>#NAME?</v>
      </c>
      <c r="D166" s="198" t="s">
        <v>639</v>
      </c>
      <c r="E166" s="144" t="e">
        <f ca="1">FACTURA(ROW(), COLUMN(),Datos!D$9,Datos!D$10,Tarifas!$C168,Datos!D$11,Tarifas!$D168,Datos!D$12,Tarifas!$E168,Datos!D$13,Tarifas!$F168,Datos!D$14,Tarifas!$G168,Tarifas!$L168,Datos!D$17,Datos!D$18,Datos!D$20,Datos!D$21,Datos!D$23,Datos!D$24,Datos!D$26,Datos!D$29,Datos!D$32,Tarifas!$H168,Tarifas!$I168,Tarifas!$J168,Datos!D$16,Tarifas!$K168,Datos!$B$4,Datos!$B$1,Datos!$B$2,Datos!$B$5,Tarifas!$M168,Tarifas!$N168,Tarifas!$O168,Tarifas!$P168,Tarifas!$Q168,Datos!$B$3,Datos!D$5)</f>
        <v>#NAME?</v>
      </c>
      <c r="F166" s="144" t="e">
        <f ca="1">FACTURA(ROW(), COLUMN(),Datos!E$9,Datos!E$10,Tarifas!$C168,Datos!E$11,Tarifas!$D168,Datos!E$12,Tarifas!$E168,Datos!E$13,Tarifas!$F168,Datos!E$14,Tarifas!$G168,Tarifas!$L168,Datos!E$17,Datos!E$18,Datos!E$20,Datos!E$21,Datos!E$23,Datos!E$24,Datos!E$26,Datos!E$29,Datos!E$32,Tarifas!$H168,Tarifas!$I168,Tarifas!$J168,Datos!E$16,Tarifas!$K168,Datos!$B$4,Datos!$B$1,Datos!$B$2,Datos!$B$5,Tarifas!$M168,Tarifas!$N168,Tarifas!$O168,Tarifas!$P168,Tarifas!$Q168,Datos!$B$3,Datos!E$5)</f>
        <v>#NAME?</v>
      </c>
      <c r="G166" s="144" t="e">
        <f ca="1">FACTURA(ROW(), COLUMN(),Datos!F$9,Datos!F$10,Tarifas!$C168,Datos!F$11,Tarifas!$D168,Datos!F$12,Tarifas!$E168,Datos!F$13,Tarifas!$F168,Datos!F$14,Tarifas!$G168,Tarifas!$L168,Datos!F$17,Datos!F$18,Datos!F$20,Datos!F$21,Datos!F$23,Datos!F$24,Datos!F$26,Datos!F$29,Datos!F$32,Tarifas!$H168,Tarifas!$I168,Tarifas!$J168,Datos!F$16,Tarifas!$K168,Datos!$B$4,Datos!$B$1,Datos!$B$2,Datos!$B$5,Tarifas!$M168,Tarifas!$N168,Tarifas!$O168,Tarifas!$P168,Tarifas!$Q168,Datos!$B$3,Datos!F$5)</f>
        <v>#NAME?</v>
      </c>
      <c r="H166" s="144" t="e">
        <f ca="1">FACTURA(ROW(), COLUMN(),Datos!G$9,Datos!G$10,Tarifas!$C168,Datos!G$11,Tarifas!$D168,Datos!G$12,Tarifas!$E168,Datos!G$13,Tarifas!$F168,Datos!G$14,Tarifas!$G168,Tarifas!$L168,Datos!G$17,Datos!G$18,Datos!G$20,Datos!G$21,Datos!G$23,Datos!G$24,Datos!G$26,Datos!G$29,Datos!G$32,Tarifas!$H168,Tarifas!$I168,Tarifas!$J168,Datos!G$16,Tarifas!$K168,Datos!$B$4,Datos!$B$1,Datos!$B$2,Datos!$B$5,Tarifas!$M168,Tarifas!$N168,Tarifas!$O168,Tarifas!$P168,Tarifas!$Q168,Datos!$B$3,Datos!G$5)</f>
        <v>#NAME?</v>
      </c>
      <c r="I166" s="144" t="e">
        <f ca="1">FACTURA(ROW(), COLUMN(),Datos!H$9,Datos!H$10,Tarifas!$C168,Datos!H$11,Tarifas!$D168,Datos!H$12,Tarifas!$E168,Datos!H$13,Tarifas!$F168,Datos!H$14,Tarifas!$G168,Tarifas!$L168,Datos!H$17,Datos!H$18,Datos!H$20,Datos!H$21,Datos!H$23,Datos!H$24,Datos!H$26,Datos!H$29,Datos!H$32,Tarifas!$H168,Tarifas!$I168,Tarifas!$J168,Datos!H$16,Tarifas!$K168,Datos!$B$4,Datos!$B$1,Datos!$B$2,Datos!$B$5,Tarifas!$M168,Tarifas!$N168,Tarifas!$O168,Tarifas!$P168,Tarifas!$Q168,Datos!$B$3,Datos!H$5)</f>
        <v>#NAME?</v>
      </c>
      <c r="J166" s="144" t="e">
        <f ca="1">FACTURA(ROW(), COLUMN(),Datos!I$9,Datos!I$10,Tarifas!$C168,Datos!I$11,Tarifas!$D168,Datos!I$12,Tarifas!$E168,Datos!I$13,Tarifas!$F168,Datos!I$14,Tarifas!$G168,Tarifas!$L168,Datos!I$17,Datos!I$18,Datos!I$20,Datos!I$21,Datos!I$23,Datos!I$24,Datos!I$26,Datos!I$29,Datos!I$32,Tarifas!$H168,Tarifas!$I168,Tarifas!$J168,Datos!I$16,Tarifas!$K168,Datos!$B$4,Datos!$B$1,Datos!$B$2,Datos!$B$5,Tarifas!$M168,Tarifas!$N168,Tarifas!$O168,Tarifas!$P168,Tarifas!$Q168,Datos!$B$3,Datos!I$5)</f>
        <v>#NAME?</v>
      </c>
      <c r="K166" s="144" t="e">
        <f ca="1">FACTURA(ROW(), COLUMN(),Datos!J$9,Datos!J$10,Tarifas!$C168,Datos!J$11,Tarifas!$D168,Datos!J$12,Tarifas!$E168,Datos!J$13,Tarifas!$F168,Datos!J$14,Tarifas!$G168,Tarifas!$L168,Datos!J$17,Datos!J$18,Datos!J$20,Datos!J$21,Datos!J$23,Datos!J$24,Datos!J$26,Datos!J$29,Datos!J$32,Tarifas!$H168,Tarifas!$I168,Tarifas!$J168,Datos!J$16,Tarifas!$K168,Datos!$B$4,Datos!$B$1,Datos!$B$2,Datos!$B$5,Tarifas!$M168,Tarifas!$N168,Tarifas!$O168,Tarifas!$P168,Tarifas!$Q168,Datos!$B$3,Datos!J$5)</f>
        <v>#NAME?</v>
      </c>
      <c r="L166" s="144" t="e">
        <f ca="1">FACTURA(ROW(), COLUMN(),Datos!K$9,Datos!K$10,Tarifas!$C168,Datos!K$11,Tarifas!$D168,Datos!K$12,Tarifas!$E168,Datos!K$13,Tarifas!$F168,Datos!K$14,Tarifas!$G168,Tarifas!$L168,Datos!K$17,Datos!K$18,Datos!K$20,Datos!K$21,Datos!K$23,Datos!K$24,Datos!K$26,Datos!K$29,Datos!K$32,Tarifas!$H168,Tarifas!$I168,Tarifas!$J168,Datos!K$16,Tarifas!$K168,Datos!$B$4,Datos!$B$1,Datos!$B$2,Datos!$B$5,Tarifas!$M168,Tarifas!$N168,Tarifas!$O168,Tarifas!$P168,Tarifas!$Q168,Datos!$B$3,Datos!K$5)</f>
        <v>#NAME?</v>
      </c>
      <c r="M166" s="144" t="e">
        <f ca="1">FACTURA(ROW(), COLUMN(),Datos!L$9,Datos!L$10,Tarifas!$C168,Datos!L$11,Tarifas!$D168,Datos!L$12,Tarifas!$E168,Datos!L$13,Tarifas!$F168,Datos!L$14,Tarifas!$G168,Tarifas!$L168,Datos!L$17,Datos!L$18,Datos!L$20,Datos!L$21,Datos!L$23,Datos!L$24,Datos!L$26,Datos!L$29,Datos!L$32,Tarifas!$H168,Tarifas!$I168,Tarifas!$J168,Datos!L$16,Tarifas!$K168,Datos!$B$4,Datos!$B$1,Datos!$B$2,Datos!$B$5,Tarifas!$M168,Tarifas!$N168,Tarifas!$O168,Tarifas!$P168,Tarifas!$Q168,Datos!$B$3,Datos!L$5)</f>
        <v>#NAME?</v>
      </c>
      <c r="N166" s="144" t="e">
        <f ca="1">FACTURA(ROW(), COLUMN(),Datos!M$9,Datos!M$10,Tarifas!$C168,Datos!M$11,Tarifas!$D168,Datos!M$12,Tarifas!$E168,Datos!M$13,Tarifas!$F168,Datos!M$14,Tarifas!$G168,Tarifas!$L168,Datos!M$17,Datos!M$18,Datos!M$20,Datos!M$21,Datos!M$23,Datos!M$24,Datos!M$26,Datos!M$29,Datos!M$32,Tarifas!$H168,Tarifas!$I168,Tarifas!$J168,Datos!M$16,Tarifas!$K168,Datos!$B$4,Datos!$B$1,Datos!$B$2,Datos!$B$5,Tarifas!$M168,Tarifas!$N168,Tarifas!$O168,Tarifas!$P168,Tarifas!$Q168,Datos!$B$3,Datos!M$5)</f>
        <v>#NAME?</v>
      </c>
      <c r="O166" s="144" t="e">
        <f ca="1">FACTURA(ROW(), COLUMN(),Datos!N$9,Datos!N$10,Tarifas!$C168,Datos!N$11,Tarifas!$D168,Datos!N$12,Tarifas!$E168,Datos!N$13,Tarifas!$F168,Datos!N$14,Tarifas!$G168,Tarifas!$L168,Datos!N$17,Datos!N$18,Datos!N$20,Datos!N$21,Datos!N$23,Datos!N$24,Datos!N$26,Datos!N$29,Datos!N$32,Tarifas!$H168,Tarifas!$I168,Tarifas!$J168,Datos!N$16,Tarifas!$K168,Datos!$B$4,Datos!$B$1,Datos!$B$2,Datos!$B$5,Tarifas!$M168,Tarifas!$N168,Tarifas!$O168,Tarifas!$P168,Tarifas!$Q168,Datos!$B$3,Datos!N$5)</f>
        <v>#NAME?</v>
      </c>
      <c r="P166" s="144" t="e">
        <f ca="1">FACTURA(ROW(), COLUMN(),Datos!O$9,Datos!O$10,Tarifas!$C168,Datos!O$11,Tarifas!$D168,Datos!O$12,Tarifas!$E168,Datos!O$13,Tarifas!$F168,Datos!O$14,Tarifas!$G168,Tarifas!$L168,Datos!O$17,Datos!O$18,Datos!O$20,Datos!O$21,Datos!O$23,Datos!O$24,Datos!O$26,Datos!O$29,Datos!O$32,Tarifas!$H168,Tarifas!$I168,Tarifas!$J168,Datos!O$16,Tarifas!$K168,Datos!$B$4,Datos!$B$1,Datos!$B$2,Datos!$B$5,Tarifas!$M168,Tarifas!$N168,Tarifas!$O168,Tarifas!$P168,Tarifas!$Q168,Datos!$B$3,Datos!O$5)</f>
        <v>#NAME?</v>
      </c>
      <c r="Q166" s="88" t="str">
        <f>IF(Tarifas!R168="Sí","Sí","")</f>
        <v>Sí</v>
      </c>
    </row>
    <row r="167" spans="1:17">
      <c r="A167" s="154" t="str">
        <f>IF(Tarifas!A169="","",Tarifas!A169)</f>
        <v>Lumio</v>
      </c>
      <c r="B167" s="154" t="str">
        <f>IF(Tarifas!B169="","",Tarifas!B169)</f>
        <v>Batería Virtual Media de 2022</v>
      </c>
      <c r="C167" s="197" t="e">
        <f t="shared" ca="1" si="2"/>
        <v>#NAME?</v>
      </c>
      <c r="D167" s="198" t="s">
        <v>639</v>
      </c>
      <c r="E167" s="144" t="e">
        <f ca="1">FACTURA(ROW(), COLUMN(),Datos!D$9,Datos!D$10,Tarifas!$C169,Datos!D$11,Tarifas!$D169,Datos!D$12,Tarifas!$E169,Datos!D$13,Tarifas!$F169,Datos!D$14,Tarifas!$G169,Tarifas!$L169,Datos!D$17,Datos!D$18,Datos!D$20,Datos!D$21,Datos!D$23,Datos!D$24,Datos!D$26,Datos!D$29,Datos!D$32,Tarifas!$H169,Tarifas!$I169,Tarifas!$J169,Datos!D$16,Tarifas!$K169,Datos!$B$4,Datos!$B$1,Datos!$B$2,Datos!$B$5,Tarifas!$M169,Tarifas!$N169,Tarifas!$O169,Tarifas!$P169,Tarifas!$Q169,Datos!$B$3,Datos!D$5)</f>
        <v>#NAME?</v>
      </c>
      <c r="F167" s="144" t="e">
        <f ca="1">FACTURA(ROW(), COLUMN(),Datos!E$9,Datos!E$10,Tarifas!$C169,Datos!E$11,Tarifas!$D169,Datos!E$12,Tarifas!$E169,Datos!E$13,Tarifas!$F169,Datos!E$14,Tarifas!$G169,Tarifas!$L169,Datos!E$17,Datos!E$18,Datos!E$20,Datos!E$21,Datos!E$23,Datos!E$24,Datos!E$26,Datos!E$29,Datos!E$32,Tarifas!$H169,Tarifas!$I169,Tarifas!$J169,Datos!E$16,Tarifas!$K169,Datos!$B$4,Datos!$B$1,Datos!$B$2,Datos!$B$5,Tarifas!$M169,Tarifas!$N169,Tarifas!$O169,Tarifas!$P169,Tarifas!$Q169,Datos!$B$3,Datos!E$5)</f>
        <v>#NAME?</v>
      </c>
      <c r="G167" s="144" t="e">
        <f ca="1">FACTURA(ROW(), COLUMN(),Datos!F$9,Datos!F$10,Tarifas!$C169,Datos!F$11,Tarifas!$D169,Datos!F$12,Tarifas!$E169,Datos!F$13,Tarifas!$F169,Datos!F$14,Tarifas!$G169,Tarifas!$L169,Datos!F$17,Datos!F$18,Datos!F$20,Datos!F$21,Datos!F$23,Datos!F$24,Datos!F$26,Datos!F$29,Datos!F$32,Tarifas!$H169,Tarifas!$I169,Tarifas!$J169,Datos!F$16,Tarifas!$K169,Datos!$B$4,Datos!$B$1,Datos!$B$2,Datos!$B$5,Tarifas!$M169,Tarifas!$N169,Tarifas!$O169,Tarifas!$P169,Tarifas!$Q169,Datos!$B$3,Datos!F$5)</f>
        <v>#NAME?</v>
      </c>
      <c r="H167" s="144" t="e">
        <f ca="1">FACTURA(ROW(), COLUMN(),Datos!G$9,Datos!G$10,Tarifas!$C169,Datos!G$11,Tarifas!$D169,Datos!G$12,Tarifas!$E169,Datos!G$13,Tarifas!$F169,Datos!G$14,Tarifas!$G169,Tarifas!$L169,Datos!G$17,Datos!G$18,Datos!G$20,Datos!G$21,Datos!G$23,Datos!G$24,Datos!G$26,Datos!G$29,Datos!G$32,Tarifas!$H169,Tarifas!$I169,Tarifas!$J169,Datos!G$16,Tarifas!$K169,Datos!$B$4,Datos!$B$1,Datos!$B$2,Datos!$B$5,Tarifas!$M169,Tarifas!$N169,Tarifas!$O169,Tarifas!$P169,Tarifas!$Q169,Datos!$B$3,Datos!G$5)</f>
        <v>#NAME?</v>
      </c>
      <c r="I167" s="144" t="e">
        <f ca="1">FACTURA(ROW(), COLUMN(),Datos!H$9,Datos!H$10,Tarifas!$C169,Datos!H$11,Tarifas!$D169,Datos!H$12,Tarifas!$E169,Datos!H$13,Tarifas!$F169,Datos!H$14,Tarifas!$G169,Tarifas!$L169,Datos!H$17,Datos!H$18,Datos!H$20,Datos!H$21,Datos!H$23,Datos!H$24,Datos!H$26,Datos!H$29,Datos!H$32,Tarifas!$H169,Tarifas!$I169,Tarifas!$J169,Datos!H$16,Tarifas!$K169,Datos!$B$4,Datos!$B$1,Datos!$B$2,Datos!$B$5,Tarifas!$M169,Tarifas!$N169,Tarifas!$O169,Tarifas!$P169,Tarifas!$Q169,Datos!$B$3,Datos!H$5)</f>
        <v>#NAME?</v>
      </c>
      <c r="J167" s="144" t="e">
        <f ca="1">FACTURA(ROW(), COLUMN(),Datos!I$9,Datos!I$10,Tarifas!$C169,Datos!I$11,Tarifas!$D169,Datos!I$12,Tarifas!$E169,Datos!I$13,Tarifas!$F169,Datos!I$14,Tarifas!$G169,Tarifas!$L169,Datos!I$17,Datos!I$18,Datos!I$20,Datos!I$21,Datos!I$23,Datos!I$24,Datos!I$26,Datos!I$29,Datos!I$32,Tarifas!$H169,Tarifas!$I169,Tarifas!$J169,Datos!I$16,Tarifas!$K169,Datos!$B$4,Datos!$B$1,Datos!$B$2,Datos!$B$5,Tarifas!$M169,Tarifas!$N169,Tarifas!$O169,Tarifas!$P169,Tarifas!$Q169,Datos!$B$3,Datos!I$5)</f>
        <v>#NAME?</v>
      </c>
      <c r="K167" s="144" t="e">
        <f ca="1">FACTURA(ROW(), COLUMN(),Datos!J$9,Datos!J$10,Tarifas!$C169,Datos!J$11,Tarifas!$D169,Datos!J$12,Tarifas!$E169,Datos!J$13,Tarifas!$F169,Datos!J$14,Tarifas!$G169,Tarifas!$L169,Datos!J$17,Datos!J$18,Datos!J$20,Datos!J$21,Datos!J$23,Datos!J$24,Datos!J$26,Datos!J$29,Datos!J$32,Tarifas!$H169,Tarifas!$I169,Tarifas!$J169,Datos!J$16,Tarifas!$K169,Datos!$B$4,Datos!$B$1,Datos!$B$2,Datos!$B$5,Tarifas!$M169,Tarifas!$N169,Tarifas!$O169,Tarifas!$P169,Tarifas!$Q169,Datos!$B$3,Datos!J$5)</f>
        <v>#NAME?</v>
      </c>
      <c r="L167" s="144" t="e">
        <f ca="1">FACTURA(ROW(), COLUMN(),Datos!K$9,Datos!K$10,Tarifas!$C169,Datos!K$11,Tarifas!$D169,Datos!K$12,Tarifas!$E169,Datos!K$13,Tarifas!$F169,Datos!K$14,Tarifas!$G169,Tarifas!$L169,Datos!K$17,Datos!K$18,Datos!K$20,Datos!K$21,Datos!K$23,Datos!K$24,Datos!K$26,Datos!K$29,Datos!K$32,Tarifas!$H169,Tarifas!$I169,Tarifas!$J169,Datos!K$16,Tarifas!$K169,Datos!$B$4,Datos!$B$1,Datos!$B$2,Datos!$B$5,Tarifas!$M169,Tarifas!$N169,Tarifas!$O169,Tarifas!$P169,Tarifas!$Q169,Datos!$B$3,Datos!K$5)</f>
        <v>#NAME?</v>
      </c>
      <c r="M167" s="144" t="e">
        <f ca="1">FACTURA(ROW(), COLUMN(),Datos!L$9,Datos!L$10,Tarifas!$C169,Datos!L$11,Tarifas!$D169,Datos!L$12,Tarifas!$E169,Datos!L$13,Tarifas!$F169,Datos!L$14,Tarifas!$G169,Tarifas!$L169,Datos!L$17,Datos!L$18,Datos!L$20,Datos!L$21,Datos!L$23,Datos!L$24,Datos!L$26,Datos!L$29,Datos!L$32,Tarifas!$H169,Tarifas!$I169,Tarifas!$J169,Datos!L$16,Tarifas!$K169,Datos!$B$4,Datos!$B$1,Datos!$B$2,Datos!$B$5,Tarifas!$M169,Tarifas!$N169,Tarifas!$O169,Tarifas!$P169,Tarifas!$Q169,Datos!$B$3,Datos!L$5)</f>
        <v>#NAME?</v>
      </c>
      <c r="N167" s="144" t="e">
        <f ca="1">FACTURA(ROW(), COLUMN(),Datos!M$9,Datos!M$10,Tarifas!$C169,Datos!M$11,Tarifas!$D169,Datos!M$12,Tarifas!$E169,Datos!M$13,Tarifas!$F169,Datos!M$14,Tarifas!$G169,Tarifas!$L169,Datos!M$17,Datos!M$18,Datos!M$20,Datos!M$21,Datos!M$23,Datos!M$24,Datos!M$26,Datos!M$29,Datos!M$32,Tarifas!$H169,Tarifas!$I169,Tarifas!$J169,Datos!M$16,Tarifas!$K169,Datos!$B$4,Datos!$B$1,Datos!$B$2,Datos!$B$5,Tarifas!$M169,Tarifas!$N169,Tarifas!$O169,Tarifas!$P169,Tarifas!$Q169,Datos!$B$3,Datos!M$5)</f>
        <v>#NAME?</v>
      </c>
      <c r="O167" s="144" t="e">
        <f ca="1">FACTURA(ROW(), COLUMN(),Datos!N$9,Datos!N$10,Tarifas!$C169,Datos!N$11,Tarifas!$D169,Datos!N$12,Tarifas!$E169,Datos!N$13,Tarifas!$F169,Datos!N$14,Tarifas!$G169,Tarifas!$L169,Datos!N$17,Datos!N$18,Datos!N$20,Datos!N$21,Datos!N$23,Datos!N$24,Datos!N$26,Datos!N$29,Datos!N$32,Tarifas!$H169,Tarifas!$I169,Tarifas!$J169,Datos!N$16,Tarifas!$K169,Datos!$B$4,Datos!$B$1,Datos!$B$2,Datos!$B$5,Tarifas!$M169,Tarifas!$N169,Tarifas!$O169,Tarifas!$P169,Tarifas!$Q169,Datos!$B$3,Datos!N$5)</f>
        <v>#NAME?</v>
      </c>
      <c r="P167" s="144" t="e">
        <f ca="1">FACTURA(ROW(), COLUMN(),Datos!O$9,Datos!O$10,Tarifas!$C169,Datos!O$11,Tarifas!$D169,Datos!O$12,Tarifas!$E169,Datos!O$13,Tarifas!$F169,Datos!O$14,Tarifas!$G169,Tarifas!$L169,Datos!O$17,Datos!O$18,Datos!O$20,Datos!O$21,Datos!O$23,Datos!O$24,Datos!O$26,Datos!O$29,Datos!O$32,Tarifas!$H169,Tarifas!$I169,Tarifas!$J169,Datos!O$16,Tarifas!$K169,Datos!$B$4,Datos!$B$1,Datos!$B$2,Datos!$B$5,Tarifas!$M169,Tarifas!$N169,Tarifas!$O169,Tarifas!$P169,Tarifas!$Q169,Datos!$B$3,Datos!O$5)</f>
        <v>#NAME?</v>
      </c>
      <c r="Q167" s="88" t="str">
        <f>IF(Tarifas!R169="Sí","Sí","")</f>
        <v/>
      </c>
    </row>
    <row r="168" spans="1:17">
      <c r="A168" s="154" t="str">
        <f>IF(Tarifas!A170="","",Tarifas!A170)</f>
        <v>Octopus</v>
      </c>
      <c r="B168" s="154" t="str">
        <f>IF(Tarifas!B170="","",Tarifas!B170)</f>
        <v>Flexi Media de 2022</v>
      </c>
      <c r="C168" s="197" t="e">
        <f t="shared" ca="1" si="2"/>
        <v>#NAME?</v>
      </c>
      <c r="D168" s="198" t="s">
        <v>639</v>
      </c>
      <c r="E168" s="144" t="e">
        <f ca="1">FACTURA(ROW(), COLUMN(),Datos!D$9,Datos!D$10,Tarifas!$C170,Datos!D$11,Tarifas!$D170,Datos!D$12,Tarifas!$E170,Datos!D$13,Tarifas!$F170,Datos!D$14,Tarifas!$G170,Tarifas!$L170,Datos!D$17,Datos!D$18,Datos!D$20,Datos!D$21,Datos!D$23,Datos!D$24,Datos!D$26,Datos!D$29,Datos!D$32,Tarifas!$H170,Tarifas!$I170,Tarifas!$J170,Datos!D$16,Tarifas!$K170,Datos!$B$4,Datos!$B$1,Datos!$B$2,Datos!$B$5,Tarifas!$M170,Tarifas!$N170,Tarifas!$O170,Tarifas!$P170,Tarifas!$Q170,Datos!$B$3,Datos!D$5)</f>
        <v>#NAME?</v>
      </c>
      <c r="F168" s="144" t="e">
        <f ca="1">FACTURA(ROW(), COLUMN(),Datos!E$9,Datos!E$10,Tarifas!$C170,Datos!E$11,Tarifas!$D170,Datos!E$12,Tarifas!$E170,Datos!E$13,Tarifas!$F170,Datos!E$14,Tarifas!$G170,Tarifas!$L170,Datos!E$17,Datos!E$18,Datos!E$20,Datos!E$21,Datos!E$23,Datos!E$24,Datos!E$26,Datos!E$29,Datos!E$32,Tarifas!$H170,Tarifas!$I170,Tarifas!$J170,Datos!E$16,Tarifas!$K170,Datos!$B$4,Datos!$B$1,Datos!$B$2,Datos!$B$5,Tarifas!$M170,Tarifas!$N170,Tarifas!$O170,Tarifas!$P170,Tarifas!$Q170,Datos!$B$3,Datos!E$5)</f>
        <v>#NAME?</v>
      </c>
      <c r="G168" s="144" t="e">
        <f ca="1">FACTURA(ROW(), COLUMN(),Datos!F$9,Datos!F$10,Tarifas!$C170,Datos!F$11,Tarifas!$D170,Datos!F$12,Tarifas!$E170,Datos!F$13,Tarifas!$F170,Datos!F$14,Tarifas!$G170,Tarifas!$L170,Datos!F$17,Datos!F$18,Datos!F$20,Datos!F$21,Datos!F$23,Datos!F$24,Datos!F$26,Datos!F$29,Datos!F$32,Tarifas!$H170,Tarifas!$I170,Tarifas!$J170,Datos!F$16,Tarifas!$K170,Datos!$B$4,Datos!$B$1,Datos!$B$2,Datos!$B$5,Tarifas!$M170,Tarifas!$N170,Tarifas!$O170,Tarifas!$P170,Tarifas!$Q170,Datos!$B$3,Datos!F$5)</f>
        <v>#NAME?</v>
      </c>
      <c r="H168" s="144" t="e">
        <f ca="1">FACTURA(ROW(), COLUMN(),Datos!G$9,Datos!G$10,Tarifas!$C170,Datos!G$11,Tarifas!$D170,Datos!G$12,Tarifas!$E170,Datos!G$13,Tarifas!$F170,Datos!G$14,Tarifas!$G170,Tarifas!$L170,Datos!G$17,Datos!G$18,Datos!G$20,Datos!G$21,Datos!G$23,Datos!G$24,Datos!G$26,Datos!G$29,Datos!G$32,Tarifas!$H170,Tarifas!$I170,Tarifas!$J170,Datos!G$16,Tarifas!$K170,Datos!$B$4,Datos!$B$1,Datos!$B$2,Datos!$B$5,Tarifas!$M170,Tarifas!$N170,Tarifas!$O170,Tarifas!$P170,Tarifas!$Q170,Datos!$B$3,Datos!G$5)</f>
        <v>#NAME?</v>
      </c>
      <c r="I168" s="144" t="e">
        <f ca="1">FACTURA(ROW(), COLUMN(),Datos!H$9,Datos!H$10,Tarifas!$C170,Datos!H$11,Tarifas!$D170,Datos!H$12,Tarifas!$E170,Datos!H$13,Tarifas!$F170,Datos!H$14,Tarifas!$G170,Tarifas!$L170,Datos!H$17,Datos!H$18,Datos!H$20,Datos!H$21,Datos!H$23,Datos!H$24,Datos!H$26,Datos!H$29,Datos!H$32,Tarifas!$H170,Tarifas!$I170,Tarifas!$J170,Datos!H$16,Tarifas!$K170,Datos!$B$4,Datos!$B$1,Datos!$B$2,Datos!$B$5,Tarifas!$M170,Tarifas!$N170,Tarifas!$O170,Tarifas!$P170,Tarifas!$Q170,Datos!$B$3,Datos!H$5)</f>
        <v>#NAME?</v>
      </c>
      <c r="J168" s="144" t="e">
        <f ca="1">FACTURA(ROW(), COLUMN(),Datos!I$9,Datos!I$10,Tarifas!$C170,Datos!I$11,Tarifas!$D170,Datos!I$12,Tarifas!$E170,Datos!I$13,Tarifas!$F170,Datos!I$14,Tarifas!$G170,Tarifas!$L170,Datos!I$17,Datos!I$18,Datos!I$20,Datos!I$21,Datos!I$23,Datos!I$24,Datos!I$26,Datos!I$29,Datos!I$32,Tarifas!$H170,Tarifas!$I170,Tarifas!$J170,Datos!I$16,Tarifas!$K170,Datos!$B$4,Datos!$B$1,Datos!$B$2,Datos!$B$5,Tarifas!$M170,Tarifas!$N170,Tarifas!$O170,Tarifas!$P170,Tarifas!$Q170,Datos!$B$3,Datos!I$5)</f>
        <v>#NAME?</v>
      </c>
      <c r="K168" s="144" t="e">
        <f ca="1">FACTURA(ROW(), COLUMN(),Datos!J$9,Datos!J$10,Tarifas!$C170,Datos!J$11,Tarifas!$D170,Datos!J$12,Tarifas!$E170,Datos!J$13,Tarifas!$F170,Datos!J$14,Tarifas!$G170,Tarifas!$L170,Datos!J$17,Datos!J$18,Datos!J$20,Datos!J$21,Datos!J$23,Datos!J$24,Datos!J$26,Datos!J$29,Datos!J$32,Tarifas!$H170,Tarifas!$I170,Tarifas!$J170,Datos!J$16,Tarifas!$K170,Datos!$B$4,Datos!$B$1,Datos!$B$2,Datos!$B$5,Tarifas!$M170,Tarifas!$N170,Tarifas!$O170,Tarifas!$P170,Tarifas!$Q170,Datos!$B$3,Datos!J$5)</f>
        <v>#NAME?</v>
      </c>
      <c r="L168" s="144" t="e">
        <f ca="1">FACTURA(ROW(), COLUMN(),Datos!K$9,Datos!K$10,Tarifas!$C170,Datos!K$11,Tarifas!$D170,Datos!K$12,Tarifas!$E170,Datos!K$13,Tarifas!$F170,Datos!K$14,Tarifas!$G170,Tarifas!$L170,Datos!K$17,Datos!K$18,Datos!K$20,Datos!K$21,Datos!K$23,Datos!K$24,Datos!K$26,Datos!K$29,Datos!K$32,Tarifas!$H170,Tarifas!$I170,Tarifas!$J170,Datos!K$16,Tarifas!$K170,Datos!$B$4,Datos!$B$1,Datos!$B$2,Datos!$B$5,Tarifas!$M170,Tarifas!$N170,Tarifas!$O170,Tarifas!$P170,Tarifas!$Q170,Datos!$B$3,Datos!K$5)</f>
        <v>#NAME?</v>
      </c>
      <c r="M168" s="144" t="e">
        <f ca="1">FACTURA(ROW(), COLUMN(),Datos!L$9,Datos!L$10,Tarifas!$C170,Datos!L$11,Tarifas!$D170,Datos!L$12,Tarifas!$E170,Datos!L$13,Tarifas!$F170,Datos!L$14,Tarifas!$G170,Tarifas!$L170,Datos!L$17,Datos!L$18,Datos!L$20,Datos!L$21,Datos!L$23,Datos!L$24,Datos!L$26,Datos!L$29,Datos!L$32,Tarifas!$H170,Tarifas!$I170,Tarifas!$J170,Datos!L$16,Tarifas!$K170,Datos!$B$4,Datos!$B$1,Datos!$B$2,Datos!$B$5,Tarifas!$M170,Tarifas!$N170,Tarifas!$O170,Tarifas!$P170,Tarifas!$Q170,Datos!$B$3,Datos!L$5)</f>
        <v>#NAME?</v>
      </c>
      <c r="N168" s="144" t="e">
        <f ca="1">FACTURA(ROW(), COLUMN(),Datos!M$9,Datos!M$10,Tarifas!$C170,Datos!M$11,Tarifas!$D170,Datos!M$12,Tarifas!$E170,Datos!M$13,Tarifas!$F170,Datos!M$14,Tarifas!$G170,Tarifas!$L170,Datos!M$17,Datos!M$18,Datos!M$20,Datos!M$21,Datos!M$23,Datos!M$24,Datos!M$26,Datos!M$29,Datos!M$32,Tarifas!$H170,Tarifas!$I170,Tarifas!$J170,Datos!M$16,Tarifas!$K170,Datos!$B$4,Datos!$B$1,Datos!$B$2,Datos!$B$5,Tarifas!$M170,Tarifas!$N170,Tarifas!$O170,Tarifas!$P170,Tarifas!$Q170,Datos!$B$3,Datos!M$5)</f>
        <v>#NAME?</v>
      </c>
      <c r="O168" s="144" t="e">
        <f ca="1">FACTURA(ROW(), COLUMN(),Datos!N$9,Datos!N$10,Tarifas!$C170,Datos!N$11,Tarifas!$D170,Datos!N$12,Tarifas!$E170,Datos!N$13,Tarifas!$F170,Datos!N$14,Tarifas!$G170,Tarifas!$L170,Datos!N$17,Datos!N$18,Datos!N$20,Datos!N$21,Datos!N$23,Datos!N$24,Datos!N$26,Datos!N$29,Datos!N$32,Tarifas!$H170,Tarifas!$I170,Tarifas!$J170,Datos!N$16,Tarifas!$K170,Datos!$B$4,Datos!$B$1,Datos!$B$2,Datos!$B$5,Tarifas!$M170,Tarifas!$N170,Tarifas!$O170,Tarifas!$P170,Tarifas!$Q170,Datos!$B$3,Datos!N$5)</f>
        <v>#NAME?</v>
      </c>
      <c r="P168" s="144" t="e">
        <f ca="1">FACTURA(ROW(), COLUMN(),Datos!O$9,Datos!O$10,Tarifas!$C170,Datos!O$11,Tarifas!$D170,Datos!O$12,Tarifas!$E170,Datos!O$13,Tarifas!$F170,Datos!O$14,Tarifas!$G170,Tarifas!$L170,Datos!O$17,Datos!O$18,Datos!O$20,Datos!O$21,Datos!O$23,Datos!O$24,Datos!O$26,Datos!O$29,Datos!O$32,Tarifas!$H170,Tarifas!$I170,Tarifas!$J170,Datos!O$16,Tarifas!$K170,Datos!$B$4,Datos!$B$1,Datos!$B$2,Datos!$B$5,Tarifas!$M170,Tarifas!$N170,Tarifas!$O170,Tarifas!$P170,Tarifas!$Q170,Datos!$B$3,Datos!O$5)</f>
        <v>#NAME?</v>
      </c>
      <c r="Q168" s="88" t="str">
        <f>IF(Tarifas!R170="Sí","Sí","")</f>
        <v/>
      </c>
    </row>
    <row r="169" spans="1:17">
      <c r="A169" s="154" t="str">
        <f>IF(Tarifas!A171="","",Tarifas!A171)</f>
        <v>Proxima Energia</v>
      </c>
      <c r="B169" s="154" t="str">
        <f>IF(Tarifas!B171="","",Tarifas!B171)</f>
        <v>Indexada Media de 2022</v>
      </c>
      <c r="C169" s="197" t="e">
        <f t="shared" ca="1" si="2"/>
        <v>#NAME?</v>
      </c>
      <c r="D169" s="198" t="s">
        <v>639</v>
      </c>
      <c r="E169" s="144" t="e">
        <f ca="1">FACTURA(ROW(), COLUMN(),Datos!D$9,Datos!D$10,Tarifas!$C171,Datos!D$11,Tarifas!$D171,Datos!D$12,Tarifas!$E171,Datos!D$13,Tarifas!$F171,Datos!D$14,Tarifas!$G171,Tarifas!$L171,Datos!D$17,Datos!D$18,Datos!D$20,Datos!D$21,Datos!D$23,Datos!D$24,Datos!D$26,Datos!D$29,Datos!D$32,Tarifas!$H171,Tarifas!$I171,Tarifas!$J171,Datos!D$16,Tarifas!$K171,Datos!$B$4,Datos!$B$1,Datos!$B$2,Datos!$B$5,Tarifas!$M171,Tarifas!$N171,Tarifas!$O171,Tarifas!$P171,Tarifas!$Q171,Datos!$B$3,Datos!D$5)</f>
        <v>#NAME?</v>
      </c>
      <c r="F169" s="144" t="e">
        <f ca="1">FACTURA(ROW(), COLUMN(),Datos!E$9,Datos!E$10,Tarifas!$C171,Datos!E$11,Tarifas!$D171,Datos!E$12,Tarifas!$E171,Datos!E$13,Tarifas!$F171,Datos!E$14,Tarifas!$G171,Tarifas!$L171,Datos!E$17,Datos!E$18,Datos!E$20,Datos!E$21,Datos!E$23,Datos!E$24,Datos!E$26,Datos!E$29,Datos!E$32,Tarifas!$H171,Tarifas!$I171,Tarifas!$J171,Datos!E$16,Tarifas!$K171,Datos!$B$4,Datos!$B$1,Datos!$B$2,Datos!$B$5,Tarifas!$M171,Tarifas!$N171,Tarifas!$O171,Tarifas!$P171,Tarifas!$Q171,Datos!$B$3,Datos!E$5)</f>
        <v>#NAME?</v>
      </c>
      <c r="G169" s="144" t="e">
        <f ca="1">FACTURA(ROW(), COLUMN(),Datos!F$9,Datos!F$10,Tarifas!$C171,Datos!F$11,Tarifas!$D171,Datos!F$12,Tarifas!$E171,Datos!F$13,Tarifas!$F171,Datos!F$14,Tarifas!$G171,Tarifas!$L171,Datos!F$17,Datos!F$18,Datos!F$20,Datos!F$21,Datos!F$23,Datos!F$24,Datos!F$26,Datos!F$29,Datos!F$32,Tarifas!$H171,Tarifas!$I171,Tarifas!$J171,Datos!F$16,Tarifas!$K171,Datos!$B$4,Datos!$B$1,Datos!$B$2,Datos!$B$5,Tarifas!$M171,Tarifas!$N171,Tarifas!$O171,Tarifas!$P171,Tarifas!$Q171,Datos!$B$3,Datos!F$5)</f>
        <v>#NAME?</v>
      </c>
      <c r="H169" s="144" t="e">
        <f ca="1">FACTURA(ROW(), COLUMN(),Datos!G$9,Datos!G$10,Tarifas!$C171,Datos!G$11,Tarifas!$D171,Datos!G$12,Tarifas!$E171,Datos!G$13,Tarifas!$F171,Datos!G$14,Tarifas!$G171,Tarifas!$L171,Datos!G$17,Datos!G$18,Datos!G$20,Datos!G$21,Datos!G$23,Datos!G$24,Datos!G$26,Datos!G$29,Datos!G$32,Tarifas!$H171,Tarifas!$I171,Tarifas!$J171,Datos!G$16,Tarifas!$K171,Datos!$B$4,Datos!$B$1,Datos!$B$2,Datos!$B$5,Tarifas!$M171,Tarifas!$N171,Tarifas!$O171,Tarifas!$P171,Tarifas!$Q171,Datos!$B$3,Datos!G$5)</f>
        <v>#NAME?</v>
      </c>
      <c r="I169" s="144" t="e">
        <f ca="1">FACTURA(ROW(), COLUMN(),Datos!H$9,Datos!H$10,Tarifas!$C171,Datos!H$11,Tarifas!$D171,Datos!H$12,Tarifas!$E171,Datos!H$13,Tarifas!$F171,Datos!H$14,Tarifas!$G171,Tarifas!$L171,Datos!H$17,Datos!H$18,Datos!H$20,Datos!H$21,Datos!H$23,Datos!H$24,Datos!H$26,Datos!H$29,Datos!H$32,Tarifas!$H171,Tarifas!$I171,Tarifas!$J171,Datos!H$16,Tarifas!$K171,Datos!$B$4,Datos!$B$1,Datos!$B$2,Datos!$B$5,Tarifas!$M171,Tarifas!$N171,Tarifas!$O171,Tarifas!$P171,Tarifas!$Q171,Datos!$B$3,Datos!H$5)</f>
        <v>#NAME?</v>
      </c>
      <c r="J169" s="144" t="e">
        <f ca="1">FACTURA(ROW(), COLUMN(),Datos!I$9,Datos!I$10,Tarifas!$C171,Datos!I$11,Tarifas!$D171,Datos!I$12,Tarifas!$E171,Datos!I$13,Tarifas!$F171,Datos!I$14,Tarifas!$G171,Tarifas!$L171,Datos!I$17,Datos!I$18,Datos!I$20,Datos!I$21,Datos!I$23,Datos!I$24,Datos!I$26,Datos!I$29,Datos!I$32,Tarifas!$H171,Tarifas!$I171,Tarifas!$J171,Datos!I$16,Tarifas!$K171,Datos!$B$4,Datos!$B$1,Datos!$B$2,Datos!$B$5,Tarifas!$M171,Tarifas!$N171,Tarifas!$O171,Tarifas!$P171,Tarifas!$Q171,Datos!$B$3,Datos!I$5)</f>
        <v>#NAME?</v>
      </c>
      <c r="K169" s="144" t="e">
        <f ca="1">FACTURA(ROW(), COLUMN(),Datos!J$9,Datos!J$10,Tarifas!$C171,Datos!J$11,Tarifas!$D171,Datos!J$12,Tarifas!$E171,Datos!J$13,Tarifas!$F171,Datos!J$14,Tarifas!$G171,Tarifas!$L171,Datos!J$17,Datos!J$18,Datos!J$20,Datos!J$21,Datos!J$23,Datos!J$24,Datos!J$26,Datos!J$29,Datos!J$32,Tarifas!$H171,Tarifas!$I171,Tarifas!$J171,Datos!J$16,Tarifas!$K171,Datos!$B$4,Datos!$B$1,Datos!$B$2,Datos!$B$5,Tarifas!$M171,Tarifas!$N171,Tarifas!$O171,Tarifas!$P171,Tarifas!$Q171,Datos!$B$3,Datos!J$5)</f>
        <v>#NAME?</v>
      </c>
      <c r="L169" s="144" t="e">
        <f ca="1">FACTURA(ROW(), COLUMN(),Datos!K$9,Datos!K$10,Tarifas!$C171,Datos!K$11,Tarifas!$D171,Datos!K$12,Tarifas!$E171,Datos!K$13,Tarifas!$F171,Datos!K$14,Tarifas!$G171,Tarifas!$L171,Datos!K$17,Datos!K$18,Datos!K$20,Datos!K$21,Datos!K$23,Datos!K$24,Datos!K$26,Datos!K$29,Datos!K$32,Tarifas!$H171,Tarifas!$I171,Tarifas!$J171,Datos!K$16,Tarifas!$K171,Datos!$B$4,Datos!$B$1,Datos!$B$2,Datos!$B$5,Tarifas!$M171,Tarifas!$N171,Tarifas!$O171,Tarifas!$P171,Tarifas!$Q171,Datos!$B$3,Datos!K$5)</f>
        <v>#NAME?</v>
      </c>
      <c r="M169" s="144" t="e">
        <f ca="1">FACTURA(ROW(), COLUMN(),Datos!L$9,Datos!L$10,Tarifas!$C171,Datos!L$11,Tarifas!$D171,Datos!L$12,Tarifas!$E171,Datos!L$13,Tarifas!$F171,Datos!L$14,Tarifas!$G171,Tarifas!$L171,Datos!L$17,Datos!L$18,Datos!L$20,Datos!L$21,Datos!L$23,Datos!L$24,Datos!L$26,Datos!L$29,Datos!L$32,Tarifas!$H171,Tarifas!$I171,Tarifas!$J171,Datos!L$16,Tarifas!$K171,Datos!$B$4,Datos!$B$1,Datos!$B$2,Datos!$B$5,Tarifas!$M171,Tarifas!$N171,Tarifas!$O171,Tarifas!$P171,Tarifas!$Q171,Datos!$B$3,Datos!L$5)</f>
        <v>#NAME?</v>
      </c>
      <c r="N169" s="144" t="e">
        <f ca="1">FACTURA(ROW(), COLUMN(),Datos!M$9,Datos!M$10,Tarifas!$C171,Datos!M$11,Tarifas!$D171,Datos!M$12,Tarifas!$E171,Datos!M$13,Tarifas!$F171,Datos!M$14,Tarifas!$G171,Tarifas!$L171,Datos!M$17,Datos!M$18,Datos!M$20,Datos!M$21,Datos!M$23,Datos!M$24,Datos!M$26,Datos!M$29,Datos!M$32,Tarifas!$H171,Tarifas!$I171,Tarifas!$J171,Datos!M$16,Tarifas!$K171,Datos!$B$4,Datos!$B$1,Datos!$B$2,Datos!$B$5,Tarifas!$M171,Tarifas!$N171,Tarifas!$O171,Tarifas!$P171,Tarifas!$Q171,Datos!$B$3,Datos!M$5)</f>
        <v>#NAME?</v>
      </c>
      <c r="O169" s="144" t="e">
        <f ca="1">FACTURA(ROW(), COLUMN(),Datos!N$9,Datos!N$10,Tarifas!$C171,Datos!N$11,Tarifas!$D171,Datos!N$12,Tarifas!$E171,Datos!N$13,Tarifas!$F171,Datos!N$14,Tarifas!$G171,Tarifas!$L171,Datos!N$17,Datos!N$18,Datos!N$20,Datos!N$21,Datos!N$23,Datos!N$24,Datos!N$26,Datos!N$29,Datos!N$32,Tarifas!$H171,Tarifas!$I171,Tarifas!$J171,Datos!N$16,Tarifas!$K171,Datos!$B$4,Datos!$B$1,Datos!$B$2,Datos!$B$5,Tarifas!$M171,Tarifas!$N171,Tarifas!$O171,Tarifas!$P171,Tarifas!$Q171,Datos!$B$3,Datos!N$5)</f>
        <v>#NAME?</v>
      </c>
      <c r="P169" s="144" t="e">
        <f ca="1">FACTURA(ROW(), COLUMN(),Datos!O$9,Datos!O$10,Tarifas!$C171,Datos!O$11,Tarifas!$D171,Datos!O$12,Tarifas!$E171,Datos!O$13,Tarifas!$F171,Datos!O$14,Tarifas!$G171,Tarifas!$L171,Datos!O$17,Datos!O$18,Datos!O$20,Datos!O$21,Datos!O$23,Datos!O$24,Datos!O$26,Datos!O$29,Datos!O$32,Tarifas!$H171,Tarifas!$I171,Tarifas!$J171,Datos!O$16,Tarifas!$K171,Datos!$B$4,Datos!$B$1,Datos!$B$2,Datos!$B$5,Tarifas!$M171,Tarifas!$N171,Tarifas!$O171,Tarifas!$P171,Tarifas!$Q171,Datos!$B$3,Datos!O$5)</f>
        <v>#NAME?</v>
      </c>
      <c r="Q169" s="88" t="str">
        <f>IF(Tarifas!R171="Sí","Sí","")</f>
        <v>Sí</v>
      </c>
    </row>
    <row r="170" spans="1:17">
      <c r="A170" s="154" t="str">
        <f>IF(Tarifas!A172="","",Tarifas!A172)</f>
        <v>Proxima Energia</v>
      </c>
      <c r="B170" s="154" t="str">
        <f>IF(Tarifas!B172="","",Tarifas!B172)</f>
        <v>Indexada + Batería Media de 2022</v>
      </c>
      <c r="C170" s="197" t="e">
        <f t="shared" ca="1" si="2"/>
        <v>#NAME?</v>
      </c>
      <c r="D170" s="198" t="s">
        <v>639</v>
      </c>
      <c r="E170" s="144" t="e">
        <f ca="1">FACTURA(ROW(), COLUMN(),Datos!D$9,Datos!D$10,Tarifas!$C172,Datos!D$11,Tarifas!$D172,Datos!D$12,Tarifas!$E172,Datos!D$13,Tarifas!$F172,Datos!D$14,Tarifas!$G172,Tarifas!$L172,Datos!D$17,Datos!D$18,Datos!D$20,Datos!D$21,Datos!D$23,Datos!D$24,Datos!D$26,Datos!D$29,Datos!D$32,Tarifas!$H172,Tarifas!$I172,Tarifas!$J172,Datos!D$16,Tarifas!$K172,Datos!$B$4,Datos!$B$1,Datos!$B$2,Datos!$B$5,Tarifas!$M172,Tarifas!$N172,Tarifas!$O172,Tarifas!$P172,Tarifas!$Q172,Datos!$B$3,Datos!D$5)</f>
        <v>#NAME?</v>
      </c>
      <c r="F170" s="144" t="e">
        <f ca="1">FACTURA(ROW(), COLUMN(),Datos!E$9,Datos!E$10,Tarifas!$C172,Datos!E$11,Tarifas!$D172,Datos!E$12,Tarifas!$E172,Datos!E$13,Tarifas!$F172,Datos!E$14,Tarifas!$G172,Tarifas!$L172,Datos!E$17,Datos!E$18,Datos!E$20,Datos!E$21,Datos!E$23,Datos!E$24,Datos!E$26,Datos!E$29,Datos!E$32,Tarifas!$H172,Tarifas!$I172,Tarifas!$J172,Datos!E$16,Tarifas!$K172,Datos!$B$4,Datos!$B$1,Datos!$B$2,Datos!$B$5,Tarifas!$M172,Tarifas!$N172,Tarifas!$O172,Tarifas!$P172,Tarifas!$Q172,Datos!$B$3,Datos!E$5)</f>
        <v>#NAME?</v>
      </c>
      <c r="G170" s="144" t="e">
        <f ca="1">FACTURA(ROW(), COLUMN(),Datos!F$9,Datos!F$10,Tarifas!$C172,Datos!F$11,Tarifas!$D172,Datos!F$12,Tarifas!$E172,Datos!F$13,Tarifas!$F172,Datos!F$14,Tarifas!$G172,Tarifas!$L172,Datos!F$17,Datos!F$18,Datos!F$20,Datos!F$21,Datos!F$23,Datos!F$24,Datos!F$26,Datos!F$29,Datos!F$32,Tarifas!$H172,Tarifas!$I172,Tarifas!$J172,Datos!F$16,Tarifas!$K172,Datos!$B$4,Datos!$B$1,Datos!$B$2,Datos!$B$5,Tarifas!$M172,Tarifas!$N172,Tarifas!$O172,Tarifas!$P172,Tarifas!$Q172,Datos!$B$3,Datos!F$5)</f>
        <v>#NAME?</v>
      </c>
      <c r="H170" s="144" t="e">
        <f ca="1">FACTURA(ROW(), COLUMN(),Datos!G$9,Datos!G$10,Tarifas!$C172,Datos!G$11,Tarifas!$D172,Datos!G$12,Tarifas!$E172,Datos!G$13,Tarifas!$F172,Datos!G$14,Tarifas!$G172,Tarifas!$L172,Datos!G$17,Datos!G$18,Datos!G$20,Datos!G$21,Datos!G$23,Datos!G$24,Datos!G$26,Datos!G$29,Datos!G$32,Tarifas!$H172,Tarifas!$I172,Tarifas!$J172,Datos!G$16,Tarifas!$K172,Datos!$B$4,Datos!$B$1,Datos!$B$2,Datos!$B$5,Tarifas!$M172,Tarifas!$N172,Tarifas!$O172,Tarifas!$P172,Tarifas!$Q172,Datos!$B$3,Datos!G$5)</f>
        <v>#NAME?</v>
      </c>
      <c r="I170" s="144" t="e">
        <f ca="1">FACTURA(ROW(), COLUMN(),Datos!H$9,Datos!H$10,Tarifas!$C172,Datos!H$11,Tarifas!$D172,Datos!H$12,Tarifas!$E172,Datos!H$13,Tarifas!$F172,Datos!H$14,Tarifas!$G172,Tarifas!$L172,Datos!H$17,Datos!H$18,Datos!H$20,Datos!H$21,Datos!H$23,Datos!H$24,Datos!H$26,Datos!H$29,Datos!H$32,Tarifas!$H172,Tarifas!$I172,Tarifas!$J172,Datos!H$16,Tarifas!$K172,Datos!$B$4,Datos!$B$1,Datos!$B$2,Datos!$B$5,Tarifas!$M172,Tarifas!$N172,Tarifas!$O172,Tarifas!$P172,Tarifas!$Q172,Datos!$B$3,Datos!H$5)</f>
        <v>#NAME?</v>
      </c>
      <c r="J170" s="144" t="e">
        <f ca="1">FACTURA(ROW(), COLUMN(),Datos!I$9,Datos!I$10,Tarifas!$C172,Datos!I$11,Tarifas!$D172,Datos!I$12,Tarifas!$E172,Datos!I$13,Tarifas!$F172,Datos!I$14,Tarifas!$G172,Tarifas!$L172,Datos!I$17,Datos!I$18,Datos!I$20,Datos!I$21,Datos!I$23,Datos!I$24,Datos!I$26,Datos!I$29,Datos!I$32,Tarifas!$H172,Tarifas!$I172,Tarifas!$J172,Datos!I$16,Tarifas!$K172,Datos!$B$4,Datos!$B$1,Datos!$B$2,Datos!$B$5,Tarifas!$M172,Tarifas!$N172,Tarifas!$O172,Tarifas!$P172,Tarifas!$Q172,Datos!$B$3,Datos!I$5)</f>
        <v>#NAME?</v>
      </c>
      <c r="K170" s="144" t="e">
        <f ca="1">FACTURA(ROW(), COLUMN(),Datos!J$9,Datos!J$10,Tarifas!$C172,Datos!J$11,Tarifas!$D172,Datos!J$12,Tarifas!$E172,Datos!J$13,Tarifas!$F172,Datos!J$14,Tarifas!$G172,Tarifas!$L172,Datos!J$17,Datos!J$18,Datos!J$20,Datos!J$21,Datos!J$23,Datos!J$24,Datos!J$26,Datos!J$29,Datos!J$32,Tarifas!$H172,Tarifas!$I172,Tarifas!$J172,Datos!J$16,Tarifas!$K172,Datos!$B$4,Datos!$B$1,Datos!$B$2,Datos!$B$5,Tarifas!$M172,Tarifas!$N172,Tarifas!$O172,Tarifas!$P172,Tarifas!$Q172,Datos!$B$3,Datos!J$5)</f>
        <v>#NAME?</v>
      </c>
      <c r="L170" s="144" t="e">
        <f ca="1">FACTURA(ROW(), COLUMN(),Datos!K$9,Datos!K$10,Tarifas!$C172,Datos!K$11,Tarifas!$D172,Datos!K$12,Tarifas!$E172,Datos!K$13,Tarifas!$F172,Datos!K$14,Tarifas!$G172,Tarifas!$L172,Datos!K$17,Datos!K$18,Datos!K$20,Datos!K$21,Datos!K$23,Datos!K$24,Datos!K$26,Datos!K$29,Datos!K$32,Tarifas!$H172,Tarifas!$I172,Tarifas!$J172,Datos!K$16,Tarifas!$K172,Datos!$B$4,Datos!$B$1,Datos!$B$2,Datos!$B$5,Tarifas!$M172,Tarifas!$N172,Tarifas!$O172,Tarifas!$P172,Tarifas!$Q172,Datos!$B$3,Datos!K$5)</f>
        <v>#NAME?</v>
      </c>
      <c r="M170" s="144" t="e">
        <f ca="1">FACTURA(ROW(), COLUMN(),Datos!L$9,Datos!L$10,Tarifas!$C172,Datos!L$11,Tarifas!$D172,Datos!L$12,Tarifas!$E172,Datos!L$13,Tarifas!$F172,Datos!L$14,Tarifas!$G172,Tarifas!$L172,Datos!L$17,Datos!L$18,Datos!L$20,Datos!L$21,Datos!L$23,Datos!L$24,Datos!L$26,Datos!L$29,Datos!L$32,Tarifas!$H172,Tarifas!$I172,Tarifas!$J172,Datos!L$16,Tarifas!$K172,Datos!$B$4,Datos!$B$1,Datos!$B$2,Datos!$B$5,Tarifas!$M172,Tarifas!$N172,Tarifas!$O172,Tarifas!$P172,Tarifas!$Q172,Datos!$B$3,Datos!L$5)</f>
        <v>#NAME?</v>
      </c>
      <c r="N170" s="144" t="e">
        <f ca="1">FACTURA(ROW(), COLUMN(),Datos!M$9,Datos!M$10,Tarifas!$C172,Datos!M$11,Tarifas!$D172,Datos!M$12,Tarifas!$E172,Datos!M$13,Tarifas!$F172,Datos!M$14,Tarifas!$G172,Tarifas!$L172,Datos!M$17,Datos!M$18,Datos!M$20,Datos!M$21,Datos!M$23,Datos!M$24,Datos!M$26,Datos!M$29,Datos!M$32,Tarifas!$H172,Tarifas!$I172,Tarifas!$J172,Datos!M$16,Tarifas!$K172,Datos!$B$4,Datos!$B$1,Datos!$B$2,Datos!$B$5,Tarifas!$M172,Tarifas!$N172,Tarifas!$O172,Tarifas!$P172,Tarifas!$Q172,Datos!$B$3,Datos!M$5)</f>
        <v>#NAME?</v>
      </c>
      <c r="O170" s="144" t="e">
        <f ca="1">FACTURA(ROW(), COLUMN(),Datos!N$9,Datos!N$10,Tarifas!$C172,Datos!N$11,Tarifas!$D172,Datos!N$12,Tarifas!$E172,Datos!N$13,Tarifas!$F172,Datos!N$14,Tarifas!$G172,Tarifas!$L172,Datos!N$17,Datos!N$18,Datos!N$20,Datos!N$21,Datos!N$23,Datos!N$24,Datos!N$26,Datos!N$29,Datos!N$32,Tarifas!$H172,Tarifas!$I172,Tarifas!$J172,Datos!N$16,Tarifas!$K172,Datos!$B$4,Datos!$B$1,Datos!$B$2,Datos!$B$5,Tarifas!$M172,Tarifas!$N172,Tarifas!$O172,Tarifas!$P172,Tarifas!$Q172,Datos!$B$3,Datos!N$5)</f>
        <v>#NAME?</v>
      </c>
      <c r="P170" s="144" t="e">
        <f ca="1">FACTURA(ROW(), COLUMN(),Datos!O$9,Datos!O$10,Tarifas!$C172,Datos!O$11,Tarifas!$D172,Datos!O$12,Tarifas!$E172,Datos!O$13,Tarifas!$F172,Datos!O$14,Tarifas!$G172,Tarifas!$L172,Datos!O$17,Datos!O$18,Datos!O$20,Datos!O$21,Datos!O$23,Datos!O$24,Datos!O$26,Datos!O$29,Datos!O$32,Tarifas!$H172,Tarifas!$I172,Tarifas!$J172,Datos!O$16,Tarifas!$K172,Datos!$B$4,Datos!$B$1,Datos!$B$2,Datos!$B$5,Tarifas!$M172,Tarifas!$N172,Tarifas!$O172,Tarifas!$P172,Tarifas!$Q172,Datos!$B$3,Datos!O$5)</f>
        <v>#NAME?</v>
      </c>
      <c r="Q170" s="88" t="str">
        <f>IF(Tarifas!R172="Sí","Sí","")</f>
        <v>Sí</v>
      </c>
    </row>
    <row r="171" spans="1:17">
      <c r="A171" s="154" t="str">
        <f>IF(Tarifas!A173="","",Tarifas!A173)</f>
        <v/>
      </c>
      <c r="B171" s="154" t="str">
        <f>IF(Tarifas!B173="","",Tarifas!B173)</f>
        <v/>
      </c>
      <c r="C171" s="197" t="e">
        <f t="shared" ca="1" si="2"/>
        <v>#NAME?</v>
      </c>
      <c r="D171" s="198" t="s">
        <v>639</v>
      </c>
      <c r="E171" s="144" t="e">
        <f ca="1">FACTURA(ROW(), COLUMN(),Datos!D$9,Datos!D$10,Tarifas!$C173,Datos!D$11,Tarifas!$D173,Datos!D$12,Tarifas!$E173,Datos!D$13,Tarifas!$F173,Datos!D$14,Tarifas!$G173,Tarifas!$L173,Datos!D$17,Datos!D$18,Datos!D$20,Datos!D$21,Datos!D$23,Datos!D$24,Datos!D$26,Datos!D$29,Datos!D$32,Tarifas!$H173,Tarifas!$I173,Tarifas!$J173,Datos!D$16,Tarifas!$K173,Datos!$B$4,Datos!$B$1,Datos!$B$2,Datos!$B$5,Tarifas!$M173,Tarifas!$N173,Tarifas!$O173,Tarifas!$P173,Tarifas!$Q173,Datos!$B$3,Datos!D$5)</f>
        <v>#NAME?</v>
      </c>
      <c r="F171" s="144" t="e">
        <f ca="1">FACTURA(ROW(), COLUMN(),Datos!E$9,Datos!E$10,Tarifas!$C173,Datos!E$11,Tarifas!$D173,Datos!E$12,Tarifas!$E173,Datos!E$13,Tarifas!$F173,Datos!E$14,Tarifas!$G173,Tarifas!$L173,Datos!E$17,Datos!E$18,Datos!E$20,Datos!E$21,Datos!E$23,Datos!E$24,Datos!E$26,Datos!E$29,Datos!E$32,Tarifas!$H173,Tarifas!$I173,Tarifas!$J173,Datos!E$16,Tarifas!$K173,Datos!$B$4,Datos!$B$1,Datos!$B$2,Datos!$B$5,Tarifas!$M173,Tarifas!$N173,Tarifas!$O173,Tarifas!$P173,Tarifas!$Q173,Datos!$B$3,Datos!E$5)</f>
        <v>#NAME?</v>
      </c>
      <c r="G171" s="144" t="e">
        <f ca="1">FACTURA(ROW(), COLUMN(),Datos!F$9,Datos!F$10,Tarifas!$C173,Datos!F$11,Tarifas!$D173,Datos!F$12,Tarifas!$E173,Datos!F$13,Tarifas!$F173,Datos!F$14,Tarifas!$G173,Tarifas!$L173,Datos!F$17,Datos!F$18,Datos!F$20,Datos!F$21,Datos!F$23,Datos!F$24,Datos!F$26,Datos!F$29,Datos!F$32,Tarifas!$H173,Tarifas!$I173,Tarifas!$J173,Datos!F$16,Tarifas!$K173,Datos!$B$4,Datos!$B$1,Datos!$B$2,Datos!$B$5,Tarifas!$M173,Tarifas!$N173,Tarifas!$O173,Tarifas!$P173,Tarifas!$Q173,Datos!$B$3,Datos!F$5)</f>
        <v>#NAME?</v>
      </c>
      <c r="H171" s="144" t="e">
        <f ca="1">FACTURA(ROW(), COLUMN(),Datos!G$9,Datos!G$10,Tarifas!$C173,Datos!G$11,Tarifas!$D173,Datos!G$12,Tarifas!$E173,Datos!G$13,Tarifas!$F173,Datos!G$14,Tarifas!$G173,Tarifas!$L173,Datos!G$17,Datos!G$18,Datos!G$20,Datos!G$21,Datos!G$23,Datos!G$24,Datos!G$26,Datos!G$29,Datos!G$32,Tarifas!$H173,Tarifas!$I173,Tarifas!$J173,Datos!G$16,Tarifas!$K173,Datos!$B$4,Datos!$B$1,Datos!$B$2,Datos!$B$5,Tarifas!$M173,Tarifas!$N173,Tarifas!$O173,Tarifas!$P173,Tarifas!$Q173,Datos!$B$3,Datos!G$5)</f>
        <v>#NAME?</v>
      </c>
      <c r="I171" s="144" t="e">
        <f ca="1">FACTURA(ROW(), COLUMN(),Datos!H$9,Datos!H$10,Tarifas!$C173,Datos!H$11,Tarifas!$D173,Datos!H$12,Tarifas!$E173,Datos!H$13,Tarifas!$F173,Datos!H$14,Tarifas!$G173,Tarifas!$L173,Datos!H$17,Datos!H$18,Datos!H$20,Datos!H$21,Datos!H$23,Datos!H$24,Datos!H$26,Datos!H$29,Datos!H$32,Tarifas!$H173,Tarifas!$I173,Tarifas!$J173,Datos!H$16,Tarifas!$K173,Datos!$B$4,Datos!$B$1,Datos!$B$2,Datos!$B$5,Tarifas!$M173,Tarifas!$N173,Tarifas!$O173,Tarifas!$P173,Tarifas!$Q173,Datos!$B$3,Datos!H$5)</f>
        <v>#NAME?</v>
      </c>
      <c r="J171" s="144" t="e">
        <f ca="1">FACTURA(ROW(), COLUMN(),Datos!I$9,Datos!I$10,Tarifas!$C173,Datos!I$11,Tarifas!$D173,Datos!I$12,Tarifas!$E173,Datos!I$13,Tarifas!$F173,Datos!I$14,Tarifas!$G173,Tarifas!$L173,Datos!I$17,Datos!I$18,Datos!I$20,Datos!I$21,Datos!I$23,Datos!I$24,Datos!I$26,Datos!I$29,Datos!I$32,Tarifas!$H173,Tarifas!$I173,Tarifas!$J173,Datos!I$16,Tarifas!$K173,Datos!$B$4,Datos!$B$1,Datos!$B$2,Datos!$B$5,Tarifas!$M173,Tarifas!$N173,Tarifas!$O173,Tarifas!$P173,Tarifas!$Q173,Datos!$B$3,Datos!I$5)</f>
        <v>#NAME?</v>
      </c>
      <c r="K171" s="144" t="e">
        <f ca="1">FACTURA(ROW(), COLUMN(),Datos!J$9,Datos!J$10,Tarifas!$C173,Datos!J$11,Tarifas!$D173,Datos!J$12,Tarifas!$E173,Datos!J$13,Tarifas!$F173,Datos!J$14,Tarifas!$G173,Tarifas!$L173,Datos!J$17,Datos!J$18,Datos!J$20,Datos!J$21,Datos!J$23,Datos!J$24,Datos!J$26,Datos!J$29,Datos!J$32,Tarifas!$H173,Tarifas!$I173,Tarifas!$J173,Datos!J$16,Tarifas!$K173,Datos!$B$4,Datos!$B$1,Datos!$B$2,Datos!$B$5,Tarifas!$M173,Tarifas!$N173,Tarifas!$O173,Tarifas!$P173,Tarifas!$Q173,Datos!$B$3,Datos!J$5)</f>
        <v>#NAME?</v>
      </c>
      <c r="L171" s="144" t="e">
        <f ca="1">FACTURA(ROW(), COLUMN(),Datos!K$9,Datos!K$10,Tarifas!$C173,Datos!K$11,Tarifas!$D173,Datos!K$12,Tarifas!$E173,Datos!K$13,Tarifas!$F173,Datos!K$14,Tarifas!$G173,Tarifas!$L173,Datos!K$17,Datos!K$18,Datos!K$20,Datos!K$21,Datos!K$23,Datos!K$24,Datos!K$26,Datos!K$29,Datos!K$32,Tarifas!$H173,Tarifas!$I173,Tarifas!$J173,Datos!K$16,Tarifas!$K173,Datos!$B$4,Datos!$B$1,Datos!$B$2,Datos!$B$5,Tarifas!$M173,Tarifas!$N173,Tarifas!$O173,Tarifas!$P173,Tarifas!$Q173,Datos!$B$3,Datos!K$5)</f>
        <v>#NAME?</v>
      </c>
      <c r="M171" s="144" t="e">
        <f ca="1">FACTURA(ROW(), COLUMN(),Datos!L$9,Datos!L$10,Tarifas!$C173,Datos!L$11,Tarifas!$D173,Datos!L$12,Tarifas!$E173,Datos!L$13,Tarifas!$F173,Datos!L$14,Tarifas!$G173,Tarifas!$L173,Datos!L$17,Datos!L$18,Datos!L$20,Datos!L$21,Datos!L$23,Datos!L$24,Datos!L$26,Datos!L$29,Datos!L$32,Tarifas!$H173,Tarifas!$I173,Tarifas!$J173,Datos!L$16,Tarifas!$K173,Datos!$B$4,Datos!$B$1,Datos!$B$2,Datos!$B$5,Tarifas!$M173,Tarifas!$N173,Tarifas!$O173,Tarifas!$P173,Tarifas!$Q173,Datos!$B$3,Datos!L$5)</f>
        <v>#NAME?</v>
      </c>
      <c r="N171" s="144" t="e">
        <f ca="1">FACTURA(ROW(), COLUMN(),Datos!M$9,Datos!M$10,Tarifas!$C173,Datos!M$11,Tarifas!$D173,Datos!M$12,Tarifas!$E173,Datos!M$13,Tarifas!$F173,Datos!M$14,Tarifas!$G173,Tarifas!$L173,Datos!M$17,Datos!M$18,Datos!M$20,Datos!M$21,Datos!M$23,Datos!M$24,Datos!M$26,Datos!M$29,Datos!M$32,Tarifas!$H173,Tarifas!$I173,Tarifas!$J173,Datos!M$16,Tarifas!$K173,Datos!$B$4,Datos!$B$1,Datos!$B$2,Datos!$B$5,Tarifas!$M173,Tarifas!$N173,Tarifas!$O173,Tarifas!$P173,Tarifas!$Q173,Datos!$B$3,Datos!M$5)</f>
        <v>#NAME?</v>
      </c>
      <c r="O171" s="144" t="e">
        <f ca="1">FACTURA(ROW(), COLUMN(),Datos!N$9,Datos!N$10,Tarifas!$C173,Datos!N$11,Tarifas!$D173,Datos!N$12,Tarifas!$E173,Datos!N$13,Tarifas!$F173,Datos!N$14,Tarifas!$G173,Tarifas!$L173,Datos!N$17,Datos!N$18,Datos!N$20,Datos!N$21,Datos!N$23,Datos!N$24,Datos!N$26,Datos!N$29,Datos!N$32,Tarifas!$H173,Tarifas!$I173,Tarifas!$J173,Datos!N$16,Tarifas!$K173,Datos!$B$4,Datos!$B$1,Datos!$B$2,Datos!$B$5,Tarifas!$M173,Tarifas!$N173,Tarifas!$O173,Tarifas!$P173,Tarifas!$Q173,Datos!$B$3,Datos!N$5)</f>
        <v>#NAME?</v>
      </c>
      <c r="P171" s="144" t="e">
        <f ca="1">FACTURA(ROW(), COLUMN(),Datos!O$9,Datos!O$10,Tarifas!$C173,Datos!O$11,Tarifas!$D173,Datos!O$12,Tarifas!$E173,Datos!O$13,Tarifas!$F173,Datos!O$14,Tarifas!$G173,Tarifas!$L173,Datos!O$17,Datos!O$18,Datos!O$20,Datos!O$21,Datos!O$23,Datos!O$24,Datos!O$26,Datos!O$29,Datos!O$32,Tarifas!$H173,Tarifas!$I173,Tarifas!$J173,Datos!O$16,Tarifas!$K173,Datos!$B$4,Datos!$B$1,Datos!$B$2,Datos!$B$5,Tarifas!$M173,Tarifas!$N173,Tarifas!$O173,Tarifas!$P173,Tarifas!$Q173,Datos!$B$3,Datos!O$5)</f>
        <v>#NAME?</v>
      </c>
      <c r="Q171" s="88" t="str">
        <f>IF(Tarifas!R173="Sí","Sí","")</f>
        <v/>
      </c>
    </row>
    <row r="172" spans="1:17">
      <c r="A172" s="154" t="str">
        <f>IF(Tarifas!A174="","",Tarifas!A174)</f>
        <v/>
      </c>
      <c r="B172" s="154" t="str">
        <f>IF(Tarifas!B174="","",Tarifas!B174)</f>
        <v/>
      </c>
      <c r="C172" s="197" t="e">
        <f t="shared" ca="1" si="2"/>
        <v>#NAME?</v>
      </c>
      <c r="D172" s="198" t="s">
        <v>639</v>
      </c>
      <c r="E172" s="144" t="e">
        <f ca="1">FACTURA(ROW(), COLUMN(),Datos!D$9,Datos!D$10,Tarifas!$C174,Datos!D$11,Tarifas!$D174,Datos!D$12,Tarifas!$E174,Datos!D$13,Tarifas!$F174,Datos!D$14,Tarifas!$G174,Tarifas!$L174,Datos!D$17,Datos!D$18,Datos!D$20,Datos!D$21,Datos!D$23,Datos!D$24,Datos!D$26,Datos!D$29,Datos!D$32,Tarifas!$H174,Tarifas!$I174,Tarifas!$J174,Datos!D$16,Tarifas!$K174,Datos!$B$4,Datos!$B$1,Datos!$B$2,Datos!$B$5,Tarifas!$M174,Tarifas!$N174,Tarifas!$O174,Tarifas!$P174,Tarifas!$Q174,Datos!$B$3,Datos!D$5)</f>
        <v>#NAME?</v>
      </c>
      <c r="F172" s="144" t="e">
        <f ca="1">FACTURA(ROW(), COLUMN(),Datos!E$9,Datos!E$10,Tarifas!$C174,Datos!E$11,Tarifas!$D174,Datos!E$12,Tarifas!$E174,Datos!E$13,Tarifas!$F174,Datos!E$14,Tarifas!$G174,Tarifas!$L174,Datos!E$17,Datos!E$18,Datos!E$20,Datos!E$21,Datos!E$23,Datos!E$24,Datos!E$26,Datos!E$29,Datos!E$32,Tarifas!$H174,Tarifas!$I174,Tarifas!$J174,Datos!E$16,Tarifas!$K174,Datos!$B$4,Datos!$B$1,Datos!$B$2,Datos!$B$5,Tarifas!$M174,Tarifas!$N174,Tarifas!$O174,Tarifas!$P174,Tarifas!$Q174,Datos!$B$3,Datos!E$5)</f>
        <v>#NAME?</v>
      </c>
      <c r="G172" s="144" t="e">
        <f ca="1">FACTURA(ROW(), COLUMN(),Datos!F$9,Datos!F$10,Tarifas!$C174,Datos!F$11,Tarifas!$D174,Datos!F$12,Tarifas!$E174,Datos!F$13,Tarifas!$F174,Datos!F$14,Tarifas!$G174,Tarifas!$L174,Datos!F$17,Datos!F$18,Datos!F$20,Datos!F$21,Datos!F$23,Datos!F$24,Datos!F$26,Datos!F$29,Datos!F$32,Tarifas!$H174,Tarifas!$I174,Tarifas!$J174,Datos!F$16,Tarifas!$K174,Datos!$B$4,Datos!$B$1,Datos!$B$2,Datos!$B$5,Tarifas!$M174,Tarifas!$N174,Tarifas!$O174,Tarifas!$P174,Tarifas!$Q174,Datos!$B$3,Datos!F$5)</f>
        <v>#NAME?</v>
      </c>
      <c r="H172" s="144" t="e">
        <f ca="1">FACTURA(ROW(), COLUMN(),Datos!G$9,Datos!G$10,Tarifas!$C174,Datos!G$11,Tarifas!$D174,Datos!G$12,Tarifas!$E174,Datos!G$13,Tarifas!$F174,Datos!G$14,Tarifas!$G174,Tarifas!$L174,Datos!G$17,Datos!G$18,Datos!G$20,Datos!G$21,Datos!G$23,Datos!G$24,Datos!G$26,Datos!G$29,Datos!G$32,Tarifas!$H174,Tarifas!$I174,Tarifas!$J174,Datos!G$16,Tarifas!$K174,Datos!$B$4,Datos!$B$1,Datos!$B$2,Datos!$B$5,Tarifas!$M174,Tarifas!$N174,Tarifas!$O174,Tarifas!$P174,Tarifas!$Q174,Datos!$B$3,Datos!G$5)</f>
        <v>#NAME?</v>
      </c>
      <c r="I172" s="144" t="e">
        <f ca="1">FACTURA(ROW(), COLUMN(),Datos!H$9,Datos!H$10,Tarifas!$C174,Datos!H$11,Tarifas!$D174,Datos!H$12,Tarifas!$E174,Datos!H$13,Tarifas!$F174,Datos!H$14,Tarifas!$G174,Tarifas!$L174,Datos!H$17,Datos!H$18,Datos!H$20,Datos!H$21,Datos!H$23,Datos!H$24,Datos!H$26,Datos!H$29,Datos!H$32,Tarifas!$H174,Tarifas!$I174,Tarifas!$J174,Datos!H$16,Tarifas!$K174,Datos!$B$4,Datos!$B$1,Datos!$B$2,Datos!$B$5,Tarifas!$M174,Tarifas!$N174,Tarifas!$O174,Tarifas!$P174,Tarifas!$Q174,Datos!$B$3,Datos!H$5)</f>
        <v>#NAME?</v>
      </c>
      <c r="J172" s="144" t="e">
        <f ca="1">FACTURA(ROW(), COLUMN(),Datos!I$9,Datos!I$10,Tarifas!$C174,Datos!I$11,Tarifas!$D174,Datos!I$12,Tarifas!$E174,Datos!I$13,Tarifas!$F174,Datos!I$14,Tarifas!$G174,Tarifas!$L174,Datos!I$17,Datos!I$18,Datos!I$20,Datos!I$21,Datos!I$23,Datos!I$24,Datos!I$26,Datos!I$29,Datos!I$32,Tarifas!$H174,Tarifas!$I174,Tarifas!$J174,Datos!I$16,Tarifas!$K174,Datos!$B$4,Datos!$B$1,Datos!$B$2,Datos!$B$5,Tarifas!$M174,Tarifas!$N174,Tarifas!$O174,Tarifas!$P174,Tarifas!$Q174,Datos!$B$3,Datos!I$5)</f>
        <v>#NAME?</v>
      </c>
      <c r="K172" s="144" t="e">
        <f ca="1">FACTURA(ROW(), COLUMN(),Datos!J$9,Datos!J$10,Tarifas!$C174,Datos!J$11,Tarifas!$D174,Datos!J$12,Tarifas!$E174,Datos!J$13,Tarifas!$F174,Datos!J$14,Tarifas!$G174,Tarifas!$L174,Datos!J$17,Datos!J$18,Datos!J$20,Datos!J$21,Datos!J$23,Datos!J$24,Datos!J$26,Datos!J$29,Datos!J$32,Tarifas!$H174,Tarifas!$I174,Tarifas!$J174,Datos!J$16,Tarifas!$K174,Datos!$B$4,Datos!$B$1,Datos!$B$2,Datos!$B$5,Tarifas!$M174,Tarifas!$N174,Tarifas!$O174,Tarifas!$P174,Tarifas!$Q174,Datos!$B$3,Datos!J$5)</f>
        <v>#NAME?</v>
      </c>
      <c r="L172" s="144" t="e">
        <f ca="1">FACTURA(ROW(), COLUMN(),Datos!K$9,Datos!K$10,Tarifas!$C174,Datos!K$11,Tarifas!$D174,Datos!K$12,Tarifas!$E174,Datos!K$13,Tarifas!$F174,Datos!K$14,Tarifas!$G174,Tarifas!$L174,Datos!K$17,Datos!K$18,Datos!K$20,Datos!K$21,Datos!K$23,Datos!K$24,Datos!K$26,Datos!K$29,Datos!K$32,Tarifas!$H174,Tarifas!$I174,Tarifas!$J174,Datos!K$16,Tarifas!$K174,Datos!$B$4,Datos!$B$1,Datos!$B$2,Datos!$B$5,Tarifas!$M174,Tarifas!$N174,Tarifas!$O174,Tarifas!$P174,Tarifas!$Q174,Datos!$B$3,Datos!K$5)</f>
        <v>#NAME?</v>
      </c>
      <c r="M172" s="144" t="e">
        <f ca="1">FACTURA(ROW(), COLUMN(),Datos!L$9,Datos!L$10,Tarifas!$C174,Datos!L$11,Tarifas!$D174,Datos!L$12,Tarifas!$E174,Datos!L$13,Tarifas!$F174,Datos!L$14,Tarifas!$G174,Tarifas!$L174,Datos!L$17,Datos!L$18,Datos!L$20,Datos!L$21,Datos!L$23,Datos!L$24,Datos!L$26,Datos!L$29,Datos!L$32,Tarifas!$H174,Tarifas!$I174,Tarifas!$J174,Datos!L$16,Tarifas!$K174,Datos!$B$4,Datos!$B$1,Datos!$B$2,Datos!$B$5,Tarifas!$M174,Tarifas!$N174,Tarifas!$O174,Tarifas!$P174,Tarifas!$Q174,Datos!$B$3,Datos!L$5)</f>
        <v>#NAME?</v>
      </c>
      <c r="N172" s="144" t="e">
        <f ca="1">FACTURA(ROW(), COLUMN(),Datos!M$9,Datos!M$10,Tarifas!$C174,Datos!M$11,Tarifas!$D174,Datos!M$12,Tarifas!$E174,Datos!M$13,Tarifas!$F174,Datos!M$14,Tarifas!$G174,Tarifas!$L174,Datos!M$17,Datos!M$18,Datos!M$20,Datos!M$21,Datos!M$23,Datos!M$24,Datos!M$26,Datos!M$29,Datos!M$32,Tarifas!$H174,Tarifas!$I174,Tarifas!$J174,Datos!M$16,Tarifas!$K174,Datos!$B$4,Datos!$B$1,Datos!$B$2,Datos!$B$5,Tarifas!$M174,Tarifas!$N174,Tarifas!$O174,Tarifas!$P174,Tarifas!$Q174,Datos!$B$3,Datos!M$5)</f>
        <v>#NAME?</v>
      </c>
      <c r="O172" s="144" t="e">
        <f ca="1">FACTURA(ROW(), COLUMN(),Datos!N$9,Datos!N$10,Tarifas!$C174,Datos!N$11,Tarifas!$D174,Datos!N$12,Tarifas!$E174,Datos!N$13,Tarifas!$F174,Datos!N$14,Tarifas!$G174,Tarifas!$L174,Datos!N$17,Datos!N$18,Datos!N$20,Datos!N$21,Datos!N$23,Datos!N$24,Datos!N$26,Datos!N$29,Datos!N$32,Tarifas!$H174,Tarifas!$I174,Tarifas!$J174,Datos!N$16,Tarifas!$K174,Datos!$B$4,Datos!$B$1,Datos!$B$2,Datos!$B$5,Tarifas!$M174,Tarifas!$N174,Tarifas!$O174,Tarifas!$P174,Tarifas!$Q174,Datos!$B$3,Datos!N$5)</f>
        <v>#NAME?</v>
      </c>
      <c r="P172" s="144" t="e">
        <f ca="1">FACTURA(ROW(), COLUMN(),Datos!O$9,Datos!O$10,Tarifas!$C174,Datos!O$11,Tarifas!$D174,Datos!O$12,Tarifas!$E174,Datos!O$13,Tarifas!$F174,Datos!O$14,Tarifas!$G174,Tarifas!$L174,Datos!O$17,Datos!O$18,Datos!O$20,Datos!O$21,Datos!O$23,Datos!O$24,Datos!O$26,Datos!O$29,Datos!O$32,Tarifas!$H174,Tarifas!$I174,Tarifas!$J174,Datos!O$16,Tarifas!$K174,Datos!$B$4,Datos!$B$1,Datos!$B$2,Datos!$B$5,Tarifas!$M174,Tarifas!$N174,Tarifas!$O174,Tarifas!$P174,Tarifas!$Q174,Datos!$B$3,Datos!O$5)</f>
        <v>#NAME?</v>
      </c>
      <c r="Q172" s="88" t="str">
        <f>IF(Tarifas!R174="Sí","Sí","")</f>
        <v/>
      </c>
    </row>
    <row r="173" spans="1:17">
      <c r="A173" s="154" t="str">
        <f>IF(Tarifas!A175="","",Tarifas!A175)</f>
        <v/>
      </c>
      <c r="B173" s="154" t="str">
        <f>IF(Tarifas!B175="","",Tarifas!B175)</f>
        <v/>
      </c>
      <c r="C173" s="197" t="e">
        <f t="shared" ca="1" si="2"/>
        <v>#NAME?</v>
      </c>
      <c r="D173" s="198" t="s">
        <v>639</v>
      </c>
      <c r="E173" s="144" t="e">
        <f ca="1">FACTURA(ROW(), COLUMN(),Datos!D$9,Datos!D$10,Tarifas!$C175,Datos!D$11,Tarifas!$D175,Datos!D$12,Tarifas!$E175,Datos!D$13,Tarifas!$F175,Datos!D$14,Tarifas!$G175,Tarifas!$L175,Datos!D$17,Datos!D$18,Datos!D$20,Datos!D$21,Datos!D$23,Datos!D$24,Datos!D$26,Datos!D$29,Datos!D$32,Tarifas!$H175,Tarifas!$I175,Tarifas!$J175,Datos!D$16,Tarifas!$K175,Datos!$B$4,Datos!$B$1,Datos!$B$2,Datos!$B$5,Tarifas!$M175,Tarifas!$N175,Tarifas!$O175,Tarifas!$P175,Tarifas!$Q175,Datos!$B$3,Datos!D$5)</f>
        <v>#NAME?</v>
      </c>
      <c r="F173" s="144" t="e">
        <f ca="1">FACTURA(ROW(), COLUMN(),Datos!E$9,Datos!E$10,Tarifas!$C175,Datos!E$11,Tarifas!$D175,Datos!E$12,Tarifas!$E175,Datos!E$13,Tarifas!$F175,Datos!E$14,Tarifas!$G175,Tarifas!$L175,Datos!E$17,Datos!E$18,Datos!E$20,Datos!E$21,Datos!E$23,Datos!E$24,Datos!E$26,Datos!E$29,Datos!E$32,Tarifas!$H175,Tarifas!$I175,Tarifas!$J175,Datos!E$16,Tarifas!$K175,Datos!$B$4,Datos!$B$1,Datos!$B$2,Datos!$B$5,Tarifas!$M175,Tarifas!$N175,Tarifas!$O175,Tarifas!$P175,Tarifas!$Q175,Datos!$B$3,Datos!E$5)</f>
        <v>#NAME?</v>
      </c>
      <c r="G173" s="144" t="e">
        <f ca="1">FACTURA(ROW(), COLUMN(),Datos!F$9,Datos!F$10,Tarifas!$C175,Datos!F$11,Tarifas!$D175,Datos!F$12,Tarifas!$E175,Datos!F$13,Tarifas!$F175,Datos!F$14,Tarifas!$G175,Tarifas!$L175,Datos!F$17,Datos!F$18,Datos!F$20,Datos!F$21,Datos!F$23,Datos!F$24,Datos!F$26,Datos!F$29,Datos!F$32,Tarifas!$H175,Tarifas!$I175,Tarifas!$J175,Datos!F$16,Tarifas!$K175,Datos!$B$4,Datos!$B$1,Datos!$B$2,Datos!$B$5,Tarifas!$M175,Tarifas!$N175,Tarifas!$O175,Tarifas!$P175,Tarifas!$Q175,Datos!$B$3,Datos!F$5)</f>
        <v>#NAME?</v>
      </c>
      <c r="H173" s="144" t="e">
        <f ca="1">FACTURA(ROW(), COLUMN(),Datos!G$9,Datos!G$10,Tarifas!$C175,Datos!G$11,Tarifas!$D175,Datos!G$12,Tarifas!$E175,Datos!G$13,Tarifas!$F175,Datos!G$14,Tarifas!$G175,Tarifas!$L175,Datos!G$17,Datos!G$18,Datos!G$20,Datos!G$21,Datos!G$23,Datos!G$24,Datos!G$26,Datos!G$29,Datos!G$32,Tarifas!$H175,Tarifas!$I175,Tarifas!$J175,Datos!G$16,Tarifas!$K175,Datos!$B$4,Datos!$B$1,Datos!$B$2,Datos!$B$5,Tarifas!$M175,Tarifas!$N175,Tarifas!$O175,Tarifas!$P175,Tarifas!$Q175,Datos!$B$3,Datos!G$5)</f>
        <v>#NAME?</v>
      </c>
      <c r="I173" s="144" t="e">
        <f ca="1">FACTURA(ROW(), COLUMN(),Datos!H$9,Datos!H$10,Tarifas!$C175,Datos!H$11,Tarifas!$D175,Datos!H$12,Tarifas!$E175,Datos!H$13,Tarifas!$F175,Datos!H$14,Tarifas!$G175,Tarifas!$L175,Datos!H$17,Datos!H$18,Datos!H$20,Datos!H$21,Datos!H$23,Datos!H$24,Datos!H$26,Datos!H$29,Datos!H$32,Tarifas!$H175,Tarifas!$I175,Tarifas!$J175,Datos!H$16,Tarifas!$K175,Datos!$B$4,Datos!$B$1,Datos!$B$2,Datos!$B$5,Tarifas!$M175,Tarifas!$N175,Tarifas!$O175,Tarifas!$P175,Tarifas!$Q175,Datos!$B$3,Datos!H$5)</f>
        <v>#NAME?</v>
      </c>
      <c r="J173" s="144" t="e">
        <f ca="1">FACTURA(ROW(), COLUMN(),Datos!I$9,Datos!I$10,Tarifas!$C175,Datos!I$11,Tarifas!$D175,Datos!I$12,Tarifas!$E175,Datos!I$13,Tarifas!$F175,Datos!I$14,Tarifas!$G175,Tarifas!$L175,Datos!I$17,Datos!I$18,Datos!I$20,Datos!I$21,Datos!I$23,Datos!I$24,Datos!I$26,Datos!I$29,Datos!I$32,Tarifas!$H175,Tarifas!$I175,Tarifas!$J175,Datos!I$16,Tarifas!$K175,Datos!$B$4,Datos!$B$1,Datos!$B$2,Datos!$B$5,Tarifas!$M175,Tarifas!$N175,Tarifas!$O175,Tarifas!$P175,Tarifas!$Q175,Datos!$B$3,Datos!I$5)</f>
        <v>#NAME?</v>
      </c>
      <c r="K173" s="144" t="e">
        <f ca="1">FACTURA(ROW(), COLUMN(),Datos!J$9,Datos!J$10,Tarifas!$C175,Datos!J$11,Tarifas!$D175,Datos!J$12,Tarifas!$E175,Datos!J$13,Tarifas!$F175,Datos!J$14,Tarifas!$G175,Tarifas!$L175,Datos!J$17,Datos!J$18,Datos!J$20,Datos!J$21,Datos!J$23,Datos!J$24,Datos!J$26,Datos!J$29,Datos!J$32,Tarifas!$H175,Tarifas!$I175,Tarifas!$J175,Datos!J$16,Tarifas!$K175,Datos!$B$4,Datos!$B$1,Datos!$B$2,Datos!$B$5,Tarifas!$M175,Tarifas!$N175,Tarifas!$O175,Tarifas!$P175,Tarifas!$Q175,Datos!$B$3,Datos!J$5)</f>
        <v>#NAME?</v>
      </c>
      <c r="L173" s="144" t="e">
        <f ca="1">FACTURA(ROW(), COLUMN(),Datos!K$9,Datos!K$10,Tarifas!$C175,Datos!K$11,Tarifas!$D175,Datos!K$12,Tarifas!$E175,Datos!K$13,Tarifas!$F175,Datos!K$14,Tarifas!$G175,Tarifas!$L175,Datos!K$17,Datos!K$18,Datos!K$20,Datos!K$21,Datos!K$23,Datos!K$24,Datos!K$26,Datos!K$29,Datos!K$32,Tarifas!$H175,Tarifas!$I175,Tarifas!$J175,Datos!K$16,Tarifas!$K175,Datos!$B$4,Datos!$B$1,Datos!$B$2,Datos!$B$5,Tarifas!$M175,Tarifas!$N175,Tarifas!$O175,Tarifas!$P175,Tarifas!$Q175,Datos!$B$3,Datos!K$5)</f>
        <v>#NAME?</v>
      </c>
      <c r="M173" s="144" t="e">
        <f ca="1">FACTURA(ROW(), COLUMN(),Datos!L$9,Datos!L$10,Tarifas!$C175,Datos!L$11,Tarifas!$D175,Datos!L$12,Tarifas!$E175,Datos!L$13,Tarifas!$F175,Datos!L$14,Tarifas!$G175,Tarifas!$L175,Datos!L$17,Datos!L$18,Datos!L$20,Datos!L$21,Datos!L$23,Datos!L$24,Datos!L$26,Datos!L$29,Datos!L$32,Tarifas!$H175,Tarifas!$I175,Tarifas!$J175,Datos!L$16,Tarifas!$K175,Datos!$B$4,Datos!$B$1,Datos!$B$2,Datos!$B$5,Tarifas!$M175,Tarifas!$N175,Tarifas!$O175,Tarifas!$P175,Tarifas!$Q175,Datos!$B$3,Datos!L$5)</f>
        <v>#NAME?</v>
      </c>
      <c r="N173" s="144" t="e">
        <f ca="1">FACTURA(ROW(), COLUMN(),Datos!M$9,Datos!M$10,Tarifas!$C175,Datos!M$11,Tarifas!$D175,Datos!M$12,Tarifas!$E175,Datos!M$13,Tarifas!$F175,Datos!M$14,Tarifas!$G175,Tarifas!$L175,Datos!M$17,Datos!M$18,Datos!M$20,Datos!M$21,Datos!M$23,Datos!M$24,Datos!M$26,Datos!M$29,Datos!M$32,Tarifas!$H175,Tarifas!$I175,Tarifas!$J175,Datos!M$16,Tarifas!$K175,Datos!$B$4,Datos!$B$1,Datos!$B$2,Datos!$B$5,Tarifas!$M175,Tarifas!$N175,Tarifas!$O175,Tarifas!$P175,Tarifas!$Q175,Datos!$B$3,Datos!M$5)</f>
        <v>#NAME?</v>
      </c>
      <c r="O173" s="144" t="e">
        <f ca="1">FACTURA(ROW(), COLUMN(),Datos!N$9,Datos!N$10,Tarifas!$C175,Datos!N$11,Tarifas!$D175,Datos!N$12,Tarifas!$E175,Datos!N$13,Tarifas!$F175,Datos!N$14,Tarifas!$G175,Tarifas!$L175,Datos!N$17,Datos!N$18,Datos!N$20,Datos!N$21,Datos!N$23,Datos!N$24,Datos!N$26,Datos!N$29,Datos!N$32,Tarifas!$H175,Tarifas!$I175,Tarifas!$J175,Datos!N$16,Tarifas!$K175,Datos!$B$4,Datos!$B$1,Datos!$B$2,Datos!$B$5,Tarifas!$M175,Tarifas!$N175,Tarifas!$O175,Tarifas!$P175,Tarifas!$Q175,Datos!$B$3,Datos!N$5)</f>
        <v>#NAME?</v>
      </c>
      <c r="P173" s="144" t="e">
        <f ca="1">FACTURA(ROW(), COLUMN(),Datos!O$9,Datos!O$10,Tarifas!$C175,Datos!O$11,Tarifas!$D175,Datos!O$12,Tarifas!$E175,Datos!O$13,Tarifas!$F175,Datos!O$14,Tarifas!$G175,Tarifas!$L175,Datos!O$17,Datos!O$18,Datos!O$20,Datos!O$21,Datos!O$23,Datos!O$24,Datos!O$26,Datos!O$29,Datos!O$32,Tarifas!$H175,Tarifas!$I175,Tarifas!$J175,Datos!O$16,Tarifas!$K175,Datos!$B$4,Datos!$B$1,Datos!$B$2,Datos!$B$5,Tarifas!$M175,Tarifas!$N175,Tarifas!$O175,Tarifas!$P175,Tarifas!$Q175,Datos!$B$3,Datos!O$5)</f>
        <v>#NAME?</v>
      </c>
      <c r="Q173" s="88" t="str">
        <f>IF(Tarifas!R175="Sí","Sí","")</f>
        <v/>
      </c>
    </row>
    <row r="174" spans="1:17">
      <c r="A174" s="154" t="str">
        <f>IF(Tarifas!A176="","",Tarifas!A176)</f>
        <v/>
      </c>
      <c r="B174" s="154" t="str">
        <f>IF(Tarifas!B176="","",Tarifas!B176)</f>
        <v/>
      </c>
      <c r="C174" s="197" t="e">
        <f t="shared" ca="1" si="2"/>
        <v>#NAME?</v>
      </c>
      <c r="D174" s="198" t="s">
        <v>639</v>
      </c>
      <c r="E174" s="144" t="e">
        <f ca="1">FACTURA(ROW(), COLUMN(),Datos!D$9,Datos!D$10,Tarifas!$C176,Datos!D$11,Tarifas!$D176,Datos!D$12,Tarifas!$E176,Datos!D$13,Tarifas!$F176,Datos!D$14,Tarifas!$G176,Tarifas!$L176,Datos!D$17,Datos!D$18,Datos!D$20,Datos!D$21,Datos!D$23,Datos!D$24,Datos!D$26,Datos!D$29,Datos!D$32,Tarifas!$H176,Tarifas!$I176,Tarifas!$J176,Datos!D$16,Tarifas!$K176,Datos!$B$4,Datos!$B$1,Datos!$B$2,Datos!$B$5,Tarifas!$M176,Tarifas!$N176,Tarifas!$O176,Tarifas!$P176,Tarifas!$Q176,Datos!$B$3,Datos!D$5)</f>
        <v>#NAME?</v>
      </c>
      <c r="F174" s="144" t="e">
        <f ca="1">FACTURA(ROW(), COLUMN(),Datos!E$9,Datos!E$10,Tarifas!$C176,Datos!E$11,Tarifas!$D176,Datos!E$12,Tarifas!$E176,Datos!E$13,Tarifas!$F176,Datos!E$14,Tarifas!$G176,Tarifas!$L176,Datos!E$17,Datos!E$18,Datos!E$20,Datos!E$21,Datos!E$23,Datos!E$24,Datos!E$26,Datos!E$29,Datos!E$32,Tarifas!$H176,Tarifas!$I176,Tarifas!$J176,Datos!E$16,Tarifas!$K176,Datos!$B$4,Datos!$B$1,Datos!$B$2,Datos!$B$5,Tarifas!$M176,Tarifas!$N176,Tarifas!$O176,Tarifas!$P176,Tarifas!$Q176,Datos!$B$3,Datos!E$5)</f>
        <v>#NAME?</v>
      </c>
      <c r="G174" s="144" t="e">
        <f ca="1">FACTURA(ROW(), COLUMN(),Datos!F$9,Datos!F$10,Tarifas!$C176,Datos!F$11,Tarifas!$D176,Datos!F$12,Tarifas!$E176,Datos!F$13,Tarifas!$F176,Datos!F$14,Tarifas!$G176,Tarifas!$L176,Datos!F$17,Datos!F$18,Datos!F$20,Datos!F$21,Datos!F$23,Datos!F$24,Datos!F$26,Datos!F$29,Datos!F$32,Tarifas!$H176,Tarifas!$I176,Tarifas!$J176,Datos!F$16,Tarifas!$K176,Datos!$B$4,Datos!$B$1,Datos!$B$2,Datos!$B$5,Tarifas!$M176,Tarifas!$N176,Tarifas!$O176,Tarifas!$P176,Tarifas!$Q176,Datos!$B$3,Datos!F$5)</f>
        <v>#NAME?</v>
      </c>
      <c r="H174" s="144" t="e">
        <f ca="1">FACTURA(ROW(), COLUMN(),Datos!G$9,Datos!G$10,Tarifas!$C176,Datos!G$11,Tarifas!$D176,Datos!G$12,Tarifas!$E176,Datos!G$13,Tarifas!$F176,Datos!G$14,Tarifas!$G176,Tarifas!$L176,Datos!G$17,Datos!G$18,Datos!G$20,Datos!G$21,Datos!G$23,Datos!G$24,Datos!G$26,Datos!G$29,Datos!G$32,Tarifas!$H176,Tarifas!$I176,Tarifas!$J176,Datos!G$16,Tarifas!$K176,Datos!$B$4,Datos!$B$1,Datos!$B$2,Datos!$B$5,Tarifas!$M176,Tarifas!$N176,Tarifas!$O176,Tarifas!$P176,Tarifas!$Q176,Datos!$B$3,Datos!G$5)</f>
        <v>#NAME?</v>
      </c>
      <c r="I174" s="144" t="e">
        <f ca="1">FACTURA(ROW(), COLUMN(),Datos!H$9,Datos!H$10,Tarifas!$C176,Datos!H$11,Tarifas!$D176,Datos!H$12,Tarifas!$E176,Datos!H$13,Tarifas!$F176,Datos!H$14,Tarifas!$G176,Tarifas!$L176,Datos!H$17,Datos!H$18,Datos!H$20,Datos!H$21,Datos!H$23,Datos!H$24,Datos!H$26,Datos!H$29,Datos!H$32,Tarifas!$H176,Tarifas!$I176,Tarifas!$J176,Datos!H$16,Tarifas!$K176,Datos!$B$4,Datos!$B$1,Datos!$B$2,Datos!$B$5,Tarifas!$M176,Tarifas!$N176,Tarifas!$O176,Tarifas!$P176,Tarifas!$Q176,Datos!$B$3,Datos!H$5)</f>
        <v>#NAME?</v>
      </c>
      <c r="J174" s="144" t="e">
        <f ca="1">FACTURA(ROW(), COLUMN(),Datos!I$9,Datos!I$10,Tarifas!$C176,Datos!I$11,Tarifas!$D176,Datos!I$12,Tarifas!$E176,Datos!I$13,Tarifas!$F176,Datos!I$14,Tarifas!$G176,Tarifas!$L176,Datos!I$17,Datos!I$18,Datos!I$20,Datos!I$21,Datos!I$23,Datos!I$24,Datos!I$26,Datos!I$29,Datos!I$32,Tarifas!$H176,Tarifas!$I176,Tarifas!$J176,Datos!I$16,Tarifas!$K176,Datos!$B$4,Datos!$B$1,Datos!$B$2,Datos!$B$5,Tarifas!$M176,Tarifas!$N176,Tarifas!$O176,Tarifas!$P176,Tarifas!$Q176,Datos!$B$3,Datos!I$5)</f>
        <v>#NAME?</v>
      </c>
      <c r="K174" s="144" t="e">
        <f ca="1">FACTURA(ROW(), COLUMN(),Datos!J$9,Datos!J$10,Tarifas!$C176,Datos!J$11,Tarifas!$D176,Datos!J$12,Tarifas!$E176,Datos!J$13,Tarifas!$F176,Datos!J$14,Tarifas!$G176,Tarifas!$L176,Datos!J$17,Datos!J$18,Datos!J$20,Datos!J$21,Datos!J$23,Datos!J$24,Datos!J$26,Datos!J$29,Datos!J$32,Tarifas!$H176,Tarifas!$I176,Tarifas!$J176,Datos!J$16,Tarifas!$K176,Datos!$B$4,Datos!$B$1,Datos!$B$2,Datos!$B$5,Tarifas!$M176,Tarifas!$N176,Tarifas!$O176,Tarifas!$P176,Tarifas!$Q176,Datos!$B$3,Datos!J$5)</f>
        <v>#NAME?</v>
      </c>
      <c r="L174" s="144" t="e">
        <f ca="1">FACTURA(ROW(), COLUMN(),Datos!K$9,Datos!K$10,Tarifas!$C176,Datos!K$11,Tarifas!$D176,Datos!K$12,Tarifas!$E176,Datos!K$13,Tarifas!$F176,Datos!K$14,Tarifas!$G176,Tarifas!$L176,Datos!K$17,Datos!K$18,Datos!K$20,Datos!K$21,Datos!K$23,Datos!K$24,Datos!K$26,Datos!K$29,Datos!K$32,Tarifas!$H176,Tarifas!$I176,Tarifas!$J176,Datos!K$16,Tarifas!$K176,Datos!$B$4,Datos!$B$1,Datos!$B$2,Datos!$B$5,Tarifas!$M176,Tarifas!$N176,Tarifas!$O176,Tarifas!$P176,Tarifas!$Q176,Datos!$B$3,Datos!K$5)</f>
        <v>#NAME?</v>
      </c>
      <c r="M174" s="144" t="e">
        <f ca="1">FACTURA(ROW(), COLUMN(),Datos!L$9,Datos!L$10,Tarifas!$C176,Datos!L$11,Tarifas!$D176,Datos!L$12,Tarifas!$E176,Datos!L$13,Tarifas!$F176,Datos!L$14,Tarifas!$G176,Tarifas!$L176,Datos!L$17,Datos!L$18,Datos!L$20,Datos!L$21,Datos!L$23,Datos!L$24,Datos!L$26,Datos!L$29,Datos!L$32,Tarifas!$H176,Tarifas!$I176,Tarifas!$J176,Datos!L$16,Tarifas!$K176,Datos!$B$4,Datos!$B$1,Datos!$B$2,Datos!$B$5,Tarifas!$M176,Tarifas!$N176,Tarifas!$O176,Tarifas!$P176,Tarifas!$Q176,Datos!$B$3,Datos!L$5)</f>
        <v>#NAME?</v>
      </c>
      <c r="N174" s="144" t="e">
        <f ca="1">FACTURA(ROW(), COLUMN(),Datos!M$9,Datos!M$10,Tarifas!$C176,Datos!M$11,Tarifas!$D176,Datos!M$12,Tarifas!$E176,Datos!M$13,Tarifas!$F176,Datos!M$14,Tarifas!$G176,Tarifas!$L176,Datos!M$17,Datos!M$18,Datos!M$20,Datos!M$21,Datos!M$23,Datos!M$24,Datos!M$26,Datos!M$29,Datos!M$32,Tarifas!$H176,Tarifas!$I176,Tarifas!$J176,Datos!M$16,Tarifas!$K176,Datos!$B$4,Datos!$B$1,Datos!$B$2,Datos!$B$5,Tarifas!$M176,Tarifas!$N176,Tarifas!$O176,Tarifas!$P176,Tarifas!$Q176,Datos!$B$3,Datos!M$5)</f>
        <v>#NAME?</v>
      </c>
      <c r="O174" s="144" t="e">
        <f ca="1">FACTURA(ROW(), COLUMN(),Datos!N$9,Datos!N$10,Tarifas!$C176,Datos!N$11,Tarifas!$D176,Datos!N$12,Tarifas!$E176,Datos!N$13,Tarifas!$F176,Datos!N$14,Tarifas!$G176,Tarifas!$L176,Datos!N$17,Datos!N$18,Datos!N$20,Datos!N$21,Datos!N$23,Datos!N$24,Datos!N$26,Datos!N$29,Datos!N$32,Tarifas!$H176,Tarifas!$I176,Tarifas!$J176,Datos!N$16,Tarifas!$K176,Datos!$B$4,Datos!$B$1,Datos!$B$2,Datos!$B$5,Tarifas!$M176,Tarifas!$N176,Tarifas!$O176,Tarifas!$P176,Tarifas!$Q176,Datos!$B$3,Datos!N$5)</f>
        <v>#NAME?</v>
      </c>
      <c r="P174" s="144" t="e">
        <f ca="1">FACTURA(ROW(), COLUMN(),Datos!O$9,Datos!O$10,Tarifas!$C176,Datos!O$11,Tarifas!$D176,Datos!O$12,Tarifas!$E176,Datos!O$13,Tarifas!$F176,Datos!O$14,Tarifas!$G176,Tarifas!$L176,Datos!O$17,Datos!O$18,Datos!O$20,Datos!O$21,Datos!O$23,Datos!O$24,Datos!O$26,Datos!O$29,Datos!O$32,Tarifas!$H176,Tarifas!$I176,Tarifas!$J176,Datos!O$16,Tarifas!$K176,Datos!$B$4,Datos!$B$1,Datos!$B$2,Datos!$B$5,Tarifas!$M176,Tarifas!$N176,Tarifas!$O176,Tarifas!$P176,Tarifas!$Q176,Datos!$B$3,Datos!O$5)</f>
        <v>#NAME?</v>
      </c>
      <c r="Q174" s="88" t="str">
        <f>IF(Tarifas!R176="Sí","Sí","")</f>
        <v/>
      </c>
    </row>
    <row r="175" spans="1:17">
      <c r="A175" s="154" t="str">
        <f>IF(Tarifas!A177="","",Tarifas!A177)</f>
        <v/>
      </c>
      <c r="B175" s="154" t="str">
        <f>IF(Tarifas!B177="","",Tarifas!B177)</f>
        <v/>
      </c>
      <c r="C175" s="197" t="e">
        <f t="shared" ca="1" si="2"/>
        <v>#NAME?</v>
      </c>
      <c r="D175" s="198" t="s">
        <v>639</v>
      </c>
      <c r="E175" s="144" t="e">
        <f ca="1">FACTURA(ROW(), COLUMN(),Datos!D$9,Datos!D$10,Tarifas!$C177,Datos!D$11,Tarifas!$D177,Datos!D$12,Tarifas!$E177,Datos!D$13,Tarifas!$F177,Datos!D$14,Tarifas!$G177,Tarifas!$L177,Datos!D$17,Datos!D$18,Datos!D$20,Datos!D$21,Datos!D$23,Datos!D$24,Datos!D$26,Datos!D$29,Datos!D$32,Tarifas!$H177,Tarifas!$I177,Tarifas!$J177,Datos!D$16,Tarifas!$K177,Datos!$B$4,Datos!$B$1,Datos!$B$2,Datos!$B$5,Tarifas!$M177,Tarifas!$N177,Tarifas!$O177,Tarifas!$P177,Tarifas!$Q177,Datos!$B$3,Datos!D$5)</f>
        <v>#NAME?</v>
      </c>
      <c r="F175" s="144" t="e">
        <f ca="1">FACTURA(ROW(), COLUMN(),Datos!E$9,Datos!E$10,Tarifas!$C177,Datos!E$11,Tarifas!$D177,Datos!E$12,Tarifas!$E177,Datos!E$13,Tarifas!$F177,Datos!E$14,Tarifas!$G177,Tarifas!$L177,Datos!E$17,Datos!E$18,Datos!E$20,Datos!E$21,Datos!E$23,Datos!E$24,Datos!E$26,Datos!E$29,Datos!E$32,Tarifas!$H177,Tarifas!$I177,Tarifas!$J177,Datos!E$16,Tarifas!$K177,Datos!$B$4,Datos!$B$1,Datos!$B$2,Datos!$B$5,Tarifas!$M177,Tarifas!$N177,Tarifas!$O177,Tarifas!$P177,Tarifas!$Q177,Datos!$B$3,Datos!E$5)</f>
        <v>#NAME?</v>
      </c>
      <c r="G175" s="144" t="e">
        <f ca="1">FACTURA(ROW(), COLUMN(),Datos!F$9,Datos!F$10,Tarifas!$C177,Datos!F$11,Tarifas!$D177,Datos!F$12,Tarifas!$E177,Datos!F$13,Tarifas!$F177,Datos!F$14,Tarifas!$G177,Tarifas!$L177,Datos!F$17,Datos!F$18,Datos!F$20,Datos!F$21,Datos!F$23,Datos!F$24,Datos!F$26,Datos!F$29,Datos!F$32,Tarifas!$H177,Tarifas!$I177,Tarifas!$J177,Datos!F$16,Tarifas!$K177,Datos!$B$4,Datos!$B$1,Datos!$B$2,Datos!$B$5,Tarifas!$M177,Tarifas!$N177,Tarifas!$O177,Tarifas!$P177,Tarifas!$Q177,Datos!$B$3,Datos!F$5)</f>
        <v>#NAME?</v>
      </c>
      <c r="H175" s="144" t="e">
        <f ca="1">FACTURA(ROW(), COLUMN(),Datos!G$9,Datos!G$10,Tarifas!$C177,Datos!G$11,Tarifas!$D177,Datos!G$12,Tarifas!$E177,Datos!G$13,Tarifas!$F177,Datos!G$14,Tarifas!$G177,Tarifas!$L177,Datos!G$17,Datos!G$18,Datos!G$20,Datos!G$21,Datos!G$23,Datos!G$24,Datos!G$26,Datos!G$29,Datos!G$32,Tarifas!$H177,Tarifas!$I177,Tarifas!$J177,Datos!G$16,Tarifas!$K177,Datos!$B$4,Datos!$B$1,Datos!$B$2,Datos!$B$5,Tarifas!$M177,Tarifas!$N177,Tarifas!$O177,Tarifas!$P177,Tarifas!$Q177,Datos!$B$3,Datos!G$5)</f>
        <v>#NAME?</v>
      </c>
      <c r="I175" s="144" t="e">
        <f ca="1">FACTURA(ROW(), COLUMN(),Datos!H$9,Datos!H$10,Tarifas!$C177,Datos!H$11,Tarifas!$D177,Datos!H$12,Tarifas!$E177,Datos!H$13,Tarifas!$F177,Datos!H$14,Tarifas!$G177,Tarifas!$L177,Datos!H$17,Datos!H$18,Datos!H$20,Datos!H$21,Datos!H$23,Datos!H$24,Datos!H$26,Datos!H$29,Datos!H$32,Tarifas!$H177,Tarifas!$I177,Tarifas!$J177,Datos!H$16,Tarifas!$K177,Datos!$B$4,Datos!$B$1,Datos!$B$2,Datos!$B$5,Tarifas!$M177,Tarifas!$N177,Tarifas!$O177,Tarifas!$P177,Tarifas!$Q177,Datos!$B$3,Datos!H$5)</f>
        <v>#NAME?</v>
      </c>
      <c r="J175" s="144" t="e">
        <f ca="1">FACTURA(ROW(), COLUMN(),Datos!I$9,Datos!I$10,Tarifas!$C177,Datos!I$11,Tarifas!$D177,Datos!I$12,Tarifas!$E177,Datos!I$13,Tarifas!$F177,Datos!I$14,Tarifas!$G177,Tarifas!$L177,Datos!I$17,Datos!I$18,Datos!I$20,Datos!I$21,Datos!I$23,Datos!I$24,Datos!I$26,Datos!I$29,Datos!I$32,Tarifas!$H177,Tarifas!$I177,Tarifas!$J177,Datos!I$16,Tarifas!$K177,Datos!$B$4,Datos!$B$1,Datos!$B$2,Datos!$B$5,Tarifas!$M177,Tarifas!$N177,Tarifas!$O177,Tarifas!$P177,Tarifas!$Q177,Datos!$B$3,Datos!I$5)</f>
        <v>#NAME?</v>
      </c>
      <c r="K175" s="144" t="e">
        <f ca="1">FACTURA(ROW(), COLUMN(),Datos!J$9,Datos!J$10,Tarifas!$C177,Datos!J$11,Tarifas!$D177,Datos!J$12,Tarifas!$E177,Datos!J$13,Tarifas!$F177,Datos!J$14,Tarifas!$G177,Tarifas!$L177,Datos!J$17,Datos!J$18,Datos!J$20,Datos!J$21,Datos!J$23,Datos!J$24,Datos!J$26,Datos!J$29,Datos!J$32,Tarifas!$H177,Tarifas!$I177,Tarifas!$J177,Datos!J$16,Tarifas!$K177,Datos!$B$4,Datos!$B$1,Datos!$B$2,Datos!$B$5,Tarifas!$M177,Tarifas!$N177,Tarifas!$O177,Tarifas!$P177,Tarifas!$Q177,Datos!$B$3,Datos!J$5)</f>
        <v>#NAME?</v>
      </c>
      <c r="L175" s="144" t="e">
        <f ca="1">FACTURA(ROW(), COLUMN(),Datos!K$9,Datos!K$10,Tarifas!$C177,Datos!K$11,Tarifas!$D177,Datos!K$12,Tarifas!$E177,Datos!K$13,Tarifas!$F177,Datos!K$14,Tarifas!$G177,Tarifas!$L177,Datos!K$17,Datos!K$18,Datos!K$20,Datos!K$21,Datos!K$23,Datos!K$24,Datos!K$26,Datos!K$29,Datos!K$32,Tarifas!$H177,Tarifas!$I177,Tarifas!$J177,Datos!K$16,Tarifas!$K177,Datos!$B$4,Datos!$B$1,Datos!$B$2,Datos!$B$5,Tarifas!$M177,Tarifas!$N177,Tarifas!$O177,Tarifas!$P177,Tarifas!$Q177,Datos!$B$3,Datos!K$5)</f>
        <v>#NAME?</v>
      </c>
      <c r="M175" s="144" t="e">
        <f ca="1">FACTURA(ROW(), COLUMN(),Datos!L$9,Datos!L$10,Tarifas!$C177,Datos!L$11,Tarifas!$D177,Datos!L$12,Tarifas!$E177,Datos!L$13,Tarifas!$F177,Datos!L$14,Tarifas!$G177,Tarifas!$L177,Datos!L$17,Datos!L$18,Datos!L$20,Datos!L$21,Datos!L$23,Datos!L$24,Datos!L$26,Datos!L$29,Datos!L$32,Tarifas!$H177,Tarifas!$I177,Tarifas!$J177,Datos!L$16,Tarifas!$K177,Datos!$B$4,Datos!$B$1,Datos!$B$2,Datos!$B$5,Tarifas!$M177,Tarifas!$N177,Tarifas!$O177,Tarifas!$P177,Tarifas!$Q177,Datos!$B$3,Datos!L$5)</f>
        <v>#NAME?</v>
      </c>
      <c r="N175" s="144" t="e">
        <f ca="1">FACTURA(ROW(), COLUMN(),Datos!M$9,Datos!M$10,Tarifas!$C177,Datos!M$11,Tarifas!$D177,Datos!M$12,Tarifas!$E177,Datos!M$13,Tarifas!$F177,Datos!M$14,Tarifas!$G177,Tarifas!$L177,Datos!M$17,Datos!M$18,Datos!M$20,Datos!M$21,Datos!M$23,Datos!M$24,Datos!M$26,Datos!M$29,Datos!M$32,Tarifas!$H177,Tarifas!$I177,Tarifas!$J177,Datos!M$16,Tarifas!$K177,Datos!$B$4,Datos!$B$1,Datos!$B$2,Datos!$B$5,Tarifas!$M177,Tarifas!$N177,Tarifas!$O177,Tarifas!$P177,Tarifas!$Q177,Datos!$B$3,Datos!M$5)</f>
        <v>#NAME?</v>
      </c>
      <c r="O175" s="144" t="e">
        <f ca="1">FACTURA(ROW(), COLUMN(),Datos!N$9,Datos!N$10,Tarifas!$C177,Datos!N$11,Tarifas!$D177,Datos!N$12,Tarifas!$E177,Datos!N$13,Tarifas!$F177,Datos!N$14,Tarifas!$G177,Tarifas!$L177,Datos!N$17,Datos!N$18,Datos!N$20,Datos!N$21,Datos!N$23,Datos!N$24,Datos!N$26,Datos!N$29,Datos!N$32,Tarifas!$H177,Tarifas!$I177,Tarifas!$J177,Datos!N$16,Tarifas!$K177,Datos!$B$4,Datos!$B$1,Datos!$B$2,Datos!$B$5,Tarifas!$M177,Tarifas!$N177,Tarifas!$O177,Tarifas!$P177,Tarifas!$Q177,Datos!$B$3,Datos!N$5)</f>
        <v>#NAME?</v>
      </c>
      <c r="P175" s="144" t="e">
        <f ca="1">FACTURA(ROW(), COLUMN(),Datos!O$9,Datos!O$10,Tarifas!$C177,Datos!O$11,Tarifas!$D177,Datos!O$12,Tarifas!$E177,Datos!O$13,Tarifas!$F177,Datos!O$14,Tarifas!$G177,Tarifas!$L177,Datos!O$17,Datos!O$18,Datos!O$20,Datos!O$21,Datos!O$23,Datos!O$24,Datos!O$26,Datos!O$29,Datos!O$32,Tarifas!$H177,Tarifas!$I177,Tarifas!$J177,Datos!O$16,Tarifas!$K177,Datos!$B$4,Datos!$B$1,Datos!$B$2,Datos!$B$5,Tarifas!$M177,Tarifas!$N177,Tarifas!$O177,Tarifas!$P177,Tarifas!$Q177,Datos!$B$3,Datos!O$5)</f>
        <v>#NAME?</v>
      </c>
      <c r="Q175" s="88" t="str">
        <f>IF(Tarifas!R177="Sí","Sí","")</f>
        <v/>
      </c>
    </row>
    <row r="176" spans="1:17">
      <c r="A176" s="154" t="str">
        <f>IF(Tarifas!A178="","",Tarifas!A178)</f>
        <v/>
      </c>
      <c r="B176" s="154" t="str">
        <f>IF(Tarifas!B178="","",Tarifas!B178)</f>
        <v/>
      </c>
      <c r="C176" s="197" t="e">
        <f t="shared" ca="1" si="2"/>
        <v>#NAME?</v>
      </c>
      <c r="D176" s="198" t="s">
        <v>639</v>
      </c>
      <c r="E176" s="144" t="e">
        <f ca="1">FACTURA(ROW(), COLUMN(),Datos!D$9,Datos!D$10,Tarifas!$C178,Datos!D$11,Tarifas!$D178,Datos!D$12,Tarifas!$E178,Datos!D$13,Tarifas!$F178,Datos!D$14,Tarifas!$G178,Tarifas!$L178,Datos!D$17,Datos!D$18,Datos!D$20,Datos!D$21,Datos!D$23,Datos!D$24,Datos!D$26,Datos!D$29,Datos!D$32,Tarifas!$H178,Tarifas!$I178,Tarifas!$J178,Datos!D$16,Tarifas!$K178,Datos!$B$4,Datos!$B$1,Datos!$B$2,Datos!$B$5,Tarifas!$M178,Tarifas!$N178,Tarifas!$O178,Tarifas!$P178,Tarifas!$Q178,Datos!$B$3,Datos!D$5)</f>
        <v>#NAME?</v>
      </c>
      <c r="F176" s="144" t="e">
        <f ca="1">FACTURA(ROW(), COLUMN(),Datos!E$9,Datos!E$10,Tarifas!$C178,Datos!E$11,Tarifas!$D178,Datos!E$12,Tarifas!$E178,Datos!E$13,Tarifas!$F178,Datos!E$14,Tarifas!$G178,Tarifas!$L178,Datos!E$17,Datos!E$18,Datos!E$20,Datos!E$21,Datos!E$23,Datos!E$24,Datos!E$26,Datos!E$29,Datos!E$32,Tarifas!$H178,Tarifas!$I178,Tarifas!$J178,Datos!E$16,Tarifas!$K178,Datos!$B$4,Datos!$B$1,Datos!$B$2,Datos!$B$5,Tarifas!$M178,Tarifas!$N178,Tarifas!$O178,Tarifas!$P178,Tarifas!$Q178,Datos!$B$3,Datos!E$5)</f>
        <v>#NAME?</v>
      </c>
      <c r="G176" s="144" t="e">
        <f ca="1">FACTURA(ROW(), COLUMN(),Datos!F$9,Datos!F$10,Tarifas!$C178,Datos!F$11,Tarifas!$D178,Datos!F$12,Tarifas!$E178,Datos!F$13,Tarifas!$F178,Datos!F$14,Tarifas!$G178,Tarifas!$L178,Datos!F$17,Datos!F$18,Datos!F$20,Datos!F$21,Datos!F$23,Datos!F$24,Datos!F$26,Datos!F$29,Datos!F$32,Tarifas!$H178,Tarifas!$I178,Tarifas!$J178,Datos!F$16,Tarifas!$K178,Datos!$B$4,Datos!$B$1,Datos!$B$2,Datos!$B$5,Tarifas!$M178,Tarifas!$N178,Tarifas!$O178,Tarifas!$P178,Tarifas!$Q178,Datos!$B$3,Datos!F$5)</f>
        <v>#NAME?</v>
      </c>
      <c r="H176" s="144" t="e">
        <f ca="1">FACTURA(ROW(), COLUMN(),Datos!G$9,Datos!G$10,Tarifas!$C178,Datos!G$11,Tarifas!$D178,Datos!G$12,Tarifas!$E178,Datos!G$13,Tarifas!$F178,Datos!G$14,Tarifas!$G178,Tarifas!$L178,Datos!G$17,Datos!G$18,Datos!G$20,Datos!G$21,Datos!G$23,Datos!G$24,Datos!G$26,Datos!G$29,Datos!G$32,Tarifas!$H178,Tarifas!$I178,Tarifas!$J178,Datos!G$16,Tarifas!$K178,Datos!$B$4,Datos!$B$1,Datos!$B$2,Datos!$B$5,Tarifas!$M178,Tarifas!$N178,Tarifas!$O178,Tarifas!$P178,Tarifas!$Q178,Datos!$B$3,Datos!G$5)</f>
        <v>#NAME?</v>
      </c>
      <c r="I176" s="144" t="e">
        <f ca="1">FACTURA(ROW(), COLUMN(),Datos!H$9,Datos!H$10,Tarifas!$C178,Datos!H$11,Tarifas!$D178,Datos!H$12,Tarifas!$E178,Datos!H$13,Tarifas!$F178,Datos!H$14,Tarifas!$G178,Tarifas!$L178,Datos!H$17,Datos!H$18,Datos!H$20,Datos!H$21,Datos!H$23,Datos!H$24,Datos!H$26,Datos!H$29,Datos!H$32,Tarifas!$H178,Tarifas!$I178,Tarifas!$J178,Datos!H$16,Tarifas!$K178,Datos!$B$4,Datos!$B$1,Datos!$B$2,Datos!$B$5,Tarifas!$M178,Tarifas!$N178,Tarifas!$O178,Tarifas!$P178,Tarifas!$Q178,Datos!$B$3,Datos!H$5)</f>
        <v>#NAME?</v>
      </c>
      <c r="J176" s="144" t="e">
        <f ca="1">FACTURA(ROW(), COLUMN(),Datos!I$9,Datos!I$10,Tarifas!$C178,Datos!I$11,Tarifas!$D178,Datos!I$12,Tarifas!$E178,Datos!I$13,Tarifas!$F178,Datos!I$14,Tarifas!$G178,Tarifas!$L178,Datos!I$17,Datos!I$18,Datos!I$20,Datos!I$21,Datos!I$23,Datos!I$24,Datos!I$26,Datos!I$29,Datos!I$32,Tarifas!$H178,Tarifas!$I178,Tarifas!$J178,Datos!I$16,Tarifas!$K178,Datos!$B$4,Datos!$B$1,Datos!$B$2,Datos!$B$5,Tarifas!$M178,Tarifas!$N178,Tarifas!$O178,Tarifas!$P178,Tarifas!$Q178,Datos!$B$3,Datos!I$5)</f>
        <v>#NAME?</v>
      </c>
      <c r="K176" s="144" t="e">
        <f ca="1">FACTURA(ROW(), COLUMN(),Datos!J$9,Datos!J$10,Tarifas!$C178,Datos!J$11,Tarifas!$D178,Datos!J$12,Tarifas!$E178,Datos!J$13,Tarifas!$F178,Datos!J$14,Tarifas!$G178,Tarifas!$L178,Datos!J$17,Datos!J$18,Datos!J$20,Datos!J$21,Datos!J$23,Datos!J$24,Datos!J$26,Datos!J$29,Datos!J$32,Tarifas!$H178,Tarifas!$I178,Tarifas!$J178,Datos!J$16,Tarifas!$K178,Datos!$B$4,Datos!$B$1,Datos!$B$2,Datos!$B$5,Tarifas!$M178,Tarifas!$N178,Tarifas!$O178,Tarifas!$P178,Tarifas!$Q178,Datos!$B$3,Datos!J$5)</f>
        <v>#NAME?</v>
      </c>
      <c r="L176" s="144" t="e">
        <f ca="1">FACTURA(ROW(), COLUMN(),Datos!K$9,Datos!K$10,Tarifas!$C178,Datos!K$11,Tarifas!$D178,Datos!K$12,Tarifas!$E178,Datos!K$13,Tarifas!$F178,Datos!K$14,Tarifas!$G178,Tarifas!$L178,Datos!K$17,Datos!K$18,Datos!K$20,Datos!K$21,Datos!K$23,Datos!K$24,Datos!K$26,Datos!K$29,Datos!K$32,Tarifas!$H178,Tarifas!$I178,Tarifas!$J178,Datos!K$16,Tarifas!$K178,Datos!$B$4,Datos!$B$1,Datos!$B$2,Datos!$B$5,Tarifas!$M178,Tarifas!$N178,Tarifas!$O178,Tarifas!$P178,Tarifas!$Q178,Datos!$B$3,Datos!K$5)</f>
        <v>#NAME?</v>
      </c>
      <c r="M176" s="144" t="e">
        <f ca="1">FACTURA(ROW(), COLUMN(),Datos!L$9,Datos!L$10,Tarifas!$C178,Datos!L$11,Tarifas!$D178,Datos!L$12,Tarifas!$E178,Datos!L$13,Tarifas!$F178,Datos!L$14,Tarifas!$G178,Tarifas!$L178,Datos!L$17,Datos!L$18,Datos!L$20,Datos!L$21,Datos!L$23,Datos!L$24,Datos!L$26,Datos!L$29,Datos!L$32,Tarifas!$H178,Tarifas!$I178,Tarifas!$J178,Datos!L$16,Tarifas!$K178,Datos!$B$4,Datos!$B$1,Datos!$B$2,Datos!$B$5,Tarifas!$M178,Tarifas!$N178,Tarifas!$O178,Tarifas!$P178,Tarifas!$Q178,Datos!$B$3,Datos!L$5)</f>
        <v>#NAME?</v>
      </c>
      <c r="N176" s="144" t="e">
        <f ca="1">FACTURA(ROW(), COLUMN(),Datos!M$9,Datos!M$10,Tarifas!$C178,Datos!M$11,Tarifas!$D178,Datos!M$12,Tarifas!$E178,Datos!M$13,Tarifas!$F178,Datos!M$14,Tarifas!$G178,Tarifas!$L178,Datos!M$17,Datos!M$18,Datos!M$20,Datos!M$21,Datos!M$23,Datos!M$24,Datos!M$26,Datos!M$29,Datos!M$32,Tarifas!$H178,Tarifas!$I178,Tarifas!$J178,Datos!M$16,Tarifas!$K178,Datos!$B$4,Datos!$B$1,Datos!$B$2,Datos!$B$5,Tarifas!$M178,Tarifas!$N178,Tarifas!$O178,Tarifas!$P178,Tarifas!$Q178,Datos!$B$3,Datos!M$5)</f>
        <v>#NAME?</v>
      </c>
      <c r="O176" s="144" t="e">
        <f ca="1">FACTURA(ROW(), COLUMN(),Datos!N$9,Datos!N$10,Tarifas!$C178,Datos!N$11,Tarifas!$D178,Datos!N$12,Tarifas!$E178,Datos!N$13,Tarifas!$F178,Datos!N$14,Tarifas!$G178,Tarifas!$L178,Datos!N$17,Datos!N$18,Datos!N$20,Datos!N$21,Datos!N$23,Datos!N$24,Datos!N$26,Datos!N$29,Datos!N$32,Tarifas!$H178,Tarifas!$I178,Tarifas!$J178,Datos!N$16,Tarifas!$K178,Datos!$B$4,Datos!$B$1,Datos!$B$2,Datos!$B$5,Tarifas!$M178,Tarifas!$N178,Tarifas!$O178,Tarifas!$P178,Tarifas!$Q178,Datos!$B$3,Datos!N$5)</f>
        <v>#NAME?</v>
      </c>
      <c r="P176" s="144" t="e">
        <f ca="1">FACTURA(ROW(), COLUMN(),Datos!O$9,Datos!O$10,Tarifas!$C178,Datos!O$11,Tarifas!$D178,Datos!O$12,Tarifas!$E178,Datos!O$13,Tarifas!$F178,Datos!O$14,Tarifas!$G178,Tarifas!$L178,Datos!O$17,Datos!O$18,Datos!O$20,Datos!O$21,Datos!O$23,Datos!O$24,Datos!O$26,Datos!O$29,Datos!O$32,Tarifas!$H178,Tarifas!$I178,Tarifas!$J178,Datos!O$16,Tarifas!$K178,Datos!$B$4,Datos!$B$1,Datos!$B$2,Datos!$B$5,Tarifas!$M178,Tarifas!$N178,Tarifas!$O178,Tarifas!$P178,Tarifas!$Q178,Datos!$B$3,Datos!O$5)</f>
        <v>#NAME?</v>
      </c>
      <c r="Q176" s="88" t="str">
        <f>IF(Tarifas!R178="Sí","Sí","")</f>
        <v/>
      </c>
    </row>
    <row r="177" spans="1:17">
      <c r="A177" s="154" t="str">
        <f>IF(Tarifas!A179="","",Tarifas!A179)</f>
        <v/>
      </c>
      <c r="B177" s="154" t="str">
        <f>IF(Tarifas!B179="","",Tarifas!B179)</f>
        <v/>
      </c>
      <c r="C177" s="197" t="e">
        <f t="shared" ca="1" si="2"/>
        <v>#NAME?</v>
      </c>
      <c r="D177" s="198" t="s">
        <v>639</v>
      </c>
      <c r="E177" s="144" t="e">
        <f ca="1">FACTURA(ROW(), COLUMN(),Datos!D$9,Datos!D$10,Tarifas!$C179,Datos!D$11,Tarifas!$D179,Datos!D$12,Tarifas!$E179,Datos!D$13,Tarifas!$F179,Datos!D$14,Tarifas!$G179,Tarifas!$L179,Datos!D$17,Datos!D$18,Datos!D$20,Datos!D$21,Datos!D$23,Datos!D$24,Datos!D$26,Datos!D$29,Datos!D$32,Tarifas!$H179,Tarifas!$I179,Tarifas!$J179,Datos!D$16,Tarifas!$K179,Datos!$B$4,Datos!$B$1,Datos!$B$2,Datos!$B$5,Tarifas!$M179,Tarifas!$N179,Tarifas!$O179,Tarifas!$P179,Tarifas!$Q179,Datos!$B$3,Datos!D$5)</f>
        <v>#NAME?</v>
      </c>
      <c r="F177" s="144" t="e">
        <f ca="1">FACTURA(ROW(), COLUMN(),Datos!E$9,Datos!E$10,Tarifas!$C179,Datos!E$11,Tarifas!$D179,Datos!E$12,Tarifas!$E179,Datos!E$13,Tarifas!$F179,Datos!E$14,Tarifas!$G179,Tarifas!$L179,Datos!E$17,Datos!E$18,Datos!E$20,Datos!E$21,Datos!E$23,Datos!E$24,Datos!E$26,Datos!E$29,Datos!E$32,Tarifas!$H179,Tarifas!$I179,Tarifas!$J179,Datos!E$16,Tarifas!$K179,Datos!$B$4,Datos!$B$1,Datos!$B$2,Datos!$B$5,Tarifas!$M179,Tarifas!$N179,Tarifas!$O179,Tarifas!$P179,Tarifas!$Q179,Datos!$B$3,Datos!E$5)</f>
        <v>#NAME?</v>
      </c>
      <c r="G177" s="144" t="e">
        <f ca="1">FACTURA(ROW(), COLUMN(),Datos!F$9,Datos!F$10,Tarifas!$C179,Datos!F$11,Tarifas!$D179,Datos!F$12,Tarifas!$E179,Datos!F$13,Tarifas!$F179,Datos!F$14,Tarifas!$G179,Tarifas!$L179,Datos!F$17,Datos!F$18,Datos!F$20,Datos!F$21,Datos!F$23,Datos!F$24,Datos!F$26,Datos!F$29,Datos!F$32,Tarifas!$H179,Tarifas!$I179,Tarifas!$J179,Datos!F$16,Tarifas!$K179,Datos!$B$4,Datos!$B$1,Datos!$B$2,Datos!$B$5,Tarifas!$M179,Tarifas!$N179,Tarifas!$O179,Tarifas!$P179,Tarifas!$Q179,Datos!$B$3,Datos!F$5)</f>
        <v>#NAME?</v>
      </c>
      <c r="H177" s="144" t="e">
        <f ca="1">FACTURA(ROW(), COLUMN(),Datos!G$9,Datos!G$10,Tarifas!$C179,Datos!G$11,Tarifas!$D179,Datos!G$12,Tarifas!$E179,Datos!G$13,Tarifas!$F179,Datos!G$14,Tarifas!$G179,Tarifas!$L179,Datos!G$17,Datos!G$18,Datos!G$20,Datos!G$21,Datos!G$23,Datos!G$24,Datos!G$26,Datos!G$29,Datos!G$32,Tarifas!$H179,Tarifas!$I179,Tarifas!$J179,Datos!G$16,Tarifas!$K179,Datos!$B$4,Datos!$B$1,Datos!$B$2,Datos!$B$5,Tarifas!$M179,Tarifas!$N179,Tarifas!$O179,Tarifas!$P179,Tarifas!$Q179,Datos!$B$3,Datos!G$5)</f>
        <v>#NAME?</v>
      </c>
      <c r="I177" s="144" t="e">
        <f ca="1">FACTURA(ROW(), COLUMN(),Datos!H$9,Datos!H$10,Tarifas!$C179,Datos!H$11,Tarifas!$D179,Datos!H$12,Tarifas!$E179,Datos!H$13,Tarifas!$F179,Datos!H$14,Tarifas!$G179,Tarifas!$L179,Datos!H$17,Datos!H$18,Datos!H$20,Datos!H$21,Datos!H$23,Datos!H$24,Datos!H$26,Datos!H$29,Datos!H$32,Tarifas!$H179,Tarifas!$I179,Tarifas!$J179,Datos!H$16,Tarifas!$K179,Datos!$B$4,Datos!$B$1,Datos!$B$2,Datos!$B$5,Tarifas!$M179,Tarifas!$N179,Tarifas!$O179,Tarifas!$P179,Tarifas!$Q179,Datos!$B$3,Datos!H$5)</f>
        <v>#NAME?</v>
      </c>
      <c r="J177" s="144" t="e">
        <f ca="1">FACTURA(ROW(), COLUMN(),Datos!I$9,Datos!I$10,Tarifas!$C179,Datos!I$11,Tarifas!$D179,Datos!I$12,Tarifas!$E179,Datos!I$13,Tarifas!$F179,Datos!I$14,Tarifas!$G179,Tarifas!$L179,Datos!I$17,Datos!I$18,Datos!I$20,Datos!I$21,Datos!I$23,Datos!I$24,Datos!I$26,Datos!I$29,Datos!I$32,Tarifas!$H179,Tarifas!$I179,Tarifas!$J179,Datos!I$16,Tarifas!$K179,Datos!$B$4,Datos!$B$1,Datos!$B$2,Datos!$B$5,Tarifas!$M179,Tarifas!$N179,Tarifas!$O179,Tarifas!$P179,Tarifas!$Q179,Datos!$B$3,Datos!I$5)</f>
        <v>#NAME?</v>
      </c>
      <c r="K177" s="144" t="e">
        <f ca="1">FACTURA(ROW(), COLUMN(),Datos!J$9,Datos!J$10,Tarifas!$C179,Datos!J$11,Tarifas!$D179,Datos!J$12,Tarifas!$E179,Datos!J$13,Tarifas!$F179,Datos!J$14,Tarifas!$G179,Tarifas!$L179,Datos!J$17,Datos!J$18,Datos!J$20,Datos!J$21,Datos!J$23,Datos!J$24,Datos!J$26,Datos!J$29,Datos!J$32,Tarifas!$H179,Tarifas!$I179,Tarifas!$J179,Datos!J$16,Tarifas!$K179,Datos!$B$4,Datos!$B$1,Datos!$B$2,Datos!$B$5,Tarifas!$M179,Tarifas!$N179,Tarifas!$O179,Tarifas!$P179,Tarifas!$Q179,Datos!$B$3,Datos!J$5)</f>
        <v>#NAME?</v>
      </c>
      <c r="L177" s="144" t="e">
        <f ca="1">FACTURA(ROW(), COLUMN(),Datos!K$9,Datos!K$10,Tarifas!$C179,Datos!K$11,Tarifas!$D179,Datos!K$12,Tarifas!$E179,Datos!K$13,Tarifas!$F179,Datos!K$14,Tarifas!$G179,Tarifas!$L179,Datos!K$17,Datos!K$18,Datos!K$20,Datos!K$21,Datos!K$23,Datos!K$24,Datos!K$26,Datos!K$29,Datos!K$32,Tarifas!$H179,Tarifas!$I179,Tarifas!$J179,Datos!K$16,Tarifas!$K179,Datos!$B$4,Datos!$B$1,Datos!$B$2,Datos!$B$5,Tarifas!$M179,Tarifas!$N179,Tarifas!$O179,Tarifas!$P179,Tarifas!$Q179,Datos!$B$3,Datos!K$5)</f>
        <v>#NAME?</v>
      </c>
      <c r="M177" s="144" t="e">
        <f ca="1">FACTURA(ROW(), COLUMN(),Datos!L$9,Datos!L$10,Tarifas!$C179,Datos!L$11,Tarifas!$D179,Datos!L$12,Tarifas!$E179,Datos!L$13,Tarifas!$F179,Datos!L$14,Tarifas!$G179,Tarifas!$L179,Datos!L$17,Datos!L$18,Datos!L$20,Datos!L$21,Datos!L$23,Datos!L$24,Datos!L$26,Datos!L$29,Datos!L$32,Tarifas!$H179,Tarifas!$I179,Tarifas!$J179,Datos!L$16,Tarifas!$K179,Datos!$B$4,Datos!$B$1,Datos!$B$2,Datos!$B$5,Tarifas!$M179,Tarifas!$N179,Tarifas!$O179,Tarifas!$P179,Tarifas!$Q179,Datos!$B$3,Datos!L$5)</f>
        <v>#NAME?</v>
      </c>
      <c r="N177" s="144" t="e">
        <f ca="1">FACTURA(ROW(), COLUMN(),Datos!M$9,Datos!M$10,Tarifas!$C179,Datos!M$11,Tarifas!$D179,Datos!M$12,Tarifas!$E179,Datos!M$13,Tarifas!$F179,Datos!M$14,Tarifas!$G179,Tarifas!$L179,Datos!M$17,Datos!M$18,Datos!M$20,Datos!M$21,Datos!M$23,Datos!M$24,Datos!M$26,Datos!M$29,Datos!M$32,Tarifas!$H179,Tarifas!$I179,Tarifas!$J179,Datos!M$16,Tarifas!$K179,Datos!$B$4,Datos!$B$1,Datos!$B$2,Datos!$B$5,Tarifas!$M179,Tarifas!$N179,Tarifas!$O179,Tarifas!$P179,Tarifas!$Q179,Datos!$B$3,Datos!M$5)</f>
        <v>#NAME?</v>
      </c>
      <c r="O177" s="144" t="e">
        <f ca="1">FACTURA(ROW(), COLUMN(),Datos!N$9,Datos!N$10,Tarifas!$C179,Datos!N$11,Tarifas!$D179,Datos!N$12,Tarifas!$E179,Datos!N$13,Tarifas!$F179,Datos!N$14,Tarifas!$G179,Tarifas!$L179,Datos!N$17,Datos!N$18,Datos!N$20,Datos!N$21,Datos!N$23,Datos!N$24,Datos!N$26,Datos!N$29,Datos!N$32,Tarifas!$H179,Tarifas!$I179,Tarifas!$J179,Datos!N$16,Tarifas!$K179,Datos!$B$4,Datos!$B$1,Datos!$B$2,Datos!$B$5,Tarifas!$M179,Tarifas!$N179,Tarifas!$O179,Tarifas!$P179,Tarifas!$Q179,Datos!$B$3,Datos!N$5)</f>
        <v>#NAME?</v>
      </c>
      <c r="P177" s="144" t="e">
        <f ca="1">FACTURA(ROW(), COLUMN(),Datos!O$9,Datos!O$10,Tarifas!$C179,Datos!O$11,Tarifas!$D179,Datos!O$12,Tarifas!$E179,Datos!O$13,Tarifas!$F179,Datos!O$14,Tarifas!$G179,Tarifas!$L179,Datos!O$17,Datos!O$18,Datos!O$20,Datos!O$21,Datos!O$23,Datos!O$24,Datos!O$26,Datos!O$29,Datos!O$32,Tarifas!$H179,Tarifas!$I179,Tarifas!$J179,Datos!O$16,Tarifas!$K179,Datos!$B$4,Datos!$B$1,Datos!$B$2,Datos!$B$5,Tarifas!$M179,Tarifas!$N179,Tarifas!$O179,Tarifas!$P179,Tarifas!$Q179,Datos!$B$3,Datos!O$5)</f>
        <v>#NAME?</v>
      </c>
      <c r="Q177" s="88" t="str">
        <f>IF(Tarifas!R179="Sí","Sí","")</f>
        <v/>
      </c>
    </row>
    <row r="178" spans="1:17">
      <c r="A178" s="154" t="str">
        <f>IF(Tarifas!A180="","",Tarifas!A180)</f>
        <v/>
      </c>
      <c r="B178" s="154" t="str">
        <f>IF(Tarifas!B180="","",Tarifas!B180)</f>
        <v/>
      </c>
      <c r="C178" s="197" t="e">
        <f t="shared" ca="1" si="2"/>
        <v>#NAME?</v>
      </c>
      <c r="D178" s="198" t="s">
        <v>639</v>
      </c>
      <c r="E178" s="144" t="e">
        <f ca="1">FACTURA(ROW(), COLUMN(),Datos!D$9,Datos!D$10,Tarifas!$C180,Datos!D$11,Tarifas!$D180,Datos!D$12,Tarifas!$E180,Datos!D$13,Tarifas!$F180,Datos!D$14,Tarifas!$G180,Tarifas!$L180,Datos!D$17,Datos!D$18,Datos!D$20,Datos!D$21,Datos!D$23,Datos!D$24,Datos!D$26,Datos!D$29,Datos!D$32,Tarifas!$H180,Tarifas!$I180,Tarifas!$J180,Datos!D$16,Tarifas!$K180,Datos!$B$4,Datos!$B$1,Datos!$B$2,Datos!$B$5,Tarifas!$M180,Tarifas!$N180,Tarifas!$O180,Tarifas!$P180,Tarifas!$Q180,Datos!$B$3,Datos!D$5)</f>
        <v>#NAME?</v>
      </c>
      <c r="F178" s="144" t="e">
        <f ca="1">FACTURA(ROW(), COLUMN(),Datos!E$9,Datos!E$10,Tarifas!$C180,Datos!E$11,Tarifas!$D180,Datos!E$12,Tarifas!$E180,Datos!E$13,Tarifas!$F180,Datos!E$14,Tarifas!$G180,Tarifas!$L180,Datos!E$17,Datos!E$18,Datos!E$20,Datos!E$21,Datos!E$23,Datos!E$24,Datos!E$26,Datos!E$29,Datos!E$32,Tarifas!$H180,Tarifas!$I180,Tarifas!$J180,Datos!E$16,Tarifas!$K180,Datos!$B$4,Datos!$B$1,Datos!$B$2,Datos!$B$5,Tarifas!$M180,Tarifas!$N180,Tarifas!$O180,Tarifas!$P180,Tarifas!$Q180,Datos!$B$3,Datos!E$5)</f>
        <v>#NAME?</v>
      </c>
      <c r="G178" s="144" t="e">
        <f ca="1">FACTURA(ROW(), COLUMN(),Datos!F$9,Datos!F$10,Tarifas!$C180,Datos!F$11,Tarifas!$D180,Datos!F$12,Tarifas!$E180,Datos!F$13,Tarifas!$F180,Datos!F$14,Tarifas!$G180,Tarifas!$L180,Datos!F$17,Datos!F$18,Datos!F$20,Datos!F$21,Datos!F$23,Datos!F$24,Datos!F$26,Datos!F$29,Datos!F$32,Tarifas!$H180,Tarifas!$I180,Tarifas!$J180,Datos!F$16,Tarifas!$K180,Datos!$B$4,Datos!$B$1,Datos!$B$2,Datos!$B$5,Tarifas!$M180,Tarifas!$N180,Tarifas!$O180,Tarifas!$P180,Tarifas!$Q180,Datos!$B$3,Datos!F$5)</f>
        <v>#NAME?</v>
      </c>
      <c r="H178" s="144" t="e">
        <f ca="1">FACTURA(ROW(), COLUMN(),Datos!G$9,Datos!G$10,Tarifas!$C180,Datos!G$11,Tarifas!$D180,Datos!G$12,Tarifas!$E180,Datos!G$13,Tarifas!$F180,Datos!G$14,Tarifas!$G180,Tarifas!$L180,Datos!G$17,Datos!G$18,Datos!G$20,Datos!G$21,Datos!G$23,Datos!G$24,Datos!G$26,Datos!G$29,Datos!G$32,Tarifas!$H180,Tarifas!$I180,Tarifas!$J180,Datos!G$16,Tarifas!$K180,Datos!$B$4,Datos!$B$1,Datos!$B$2,Datos!$B$5,Tarifas!$M180,Tarifas!$N180,Tarifas!$O180,Tarifas!$P180,Tarifas!$Q180,Datos!$B$3,Datos!G$5)</f>
        <v>#NAME?</v>
      </c>
      <c r="I178" s="144" t="e">
        <f ca="1">FACTURA(ROW(), COLUMN(),Datos!H$9,Datos!H$10,Tarifas!$C180,Datos!H$11,Tarifas!$D180,Datos!H$12,Tarifas!$E180,Datos!H$13,Tarifas!$F180,Datos!H$14,Tarifas!$G180,Tarifas!$L180,Datos!H$17,Datos!H$18,Datos!H$20,Datos!H$21,Datos!H$23,Datos!H$24,Datos!H$26,Datos!H$29,Datos!H$32,Tarifas!$H180,Tarifas!$I180,Tarifas!$J180,Datos!H$16,Tarifas!$K180,Datos!$B$4,Datos!$B$1,Datos!$B$2,Datos!$B$5,Tarifas!$M180,Tarifas!$N180,Tarifas!$O180,Tarifas!$P180,Tarifas!$Q180,Datos!$B$3,Datos!H$5)</f>
        <v>#NAME?</v>
      </c>
      <c r="J178" s="144" t="e">
        <f ca="1">FACTURA(ROW(), COLUMN(),Datos!I$9,Datos!I$10,Tarifas!$C180,Datos!I$11,Tarifas!$D180,Datos!I$12,Tarifas!$E180,Datos!I$13,Tarifas!$F180,Datos!I$14,Tarifas!$G180,Tarifas!$L180,Datos!I$17,Datos!I$18,Datos!I$20,Datos!I$21,Datos!I$23,Datos!I$24,Datos!I$26,Datos!I$29,Datos!I$32,Tarifas!$H180,Tarifas!$I180,Tarifas!$J180,Datos!I$16,Tarifas!$K180,Datos!$B$4,Datos!$B$1,Datos!$B$2,Datos!$B$5,Tarifas!$M180,Tarifas!$N180,Tarifas!$O180,Tarifas!$P180,Tarifas!$Q180,Datos!$B$3,Datos!I$5)</f>
        <v>#NAME?</v>
      </c>
      <c r="K178" s="144" t="e">
        <f ca="1">FACTURA(ROW(), COLUMN(),Datos!J$9,Datos!J$10,Tarifas!$C180,Datos!J$11,Tarifas!$D180,Datos!J$12,Tarifas!$E180,Datos!J$13,Tarifas!$F180,Datos!J$14,Tarifas!$G180,Tarifas!$L180,Datos!J$17,Datos!J$18,Datos!J$20,Datos!J$21,Datos!J$23,Datos!J$24,Datos!J$26,Datos!J$29,Datos!J$32,Tarifas!$H180,Tarifas!$I180,Tarifas!$J180,Datos!J$16,Tarifas!$K180,Datos!$B$4,Datos!$B$1,Datos!$B$2,Datos!$B$5,Tarifas!$M180,Tarifas!$N180,Tarifas!$O180,Tarifas!$P180,Tarifas!$Q180,Datos!$B$3,Datos!J$5)</f>
        <v>#NAME?</v>
      </c>
      <c r="L178" s="144" t="e">
        <f ca="1">FACTURA(ROW(), COLUMN(),Datos!K$9,Datos!K$10,Tarifas!$C180,Datos!K$11,Tarifas!$D180,Datos!K$12,Tarifas!$E180,Datos!K$13,Tarifas!$F180,Datos!K$14,Tarifas!$G180,Tarifas!$L180,Datos!K$17,Datos!K$18,Datos!K$20,Datos!K$21,Datos!K$23,Datos!K$24,Datos!K$26,Datos!K$29,Datos!K$32,Tarifas!$H180,Tarifas!$I180,Tarifas!$J180,Datos!K$16,Tarifas!$K180,Datos!$B$4,Datos!$B$1,Datos!$B$2,Datos!$B$5,Tarifas!$M180,Tarifas!$N180,Tarifas!$O180,Tarifas!$P180,Tarifas!$Q180,Datos!$B$3,Datos!K$5)</f>
        <v>#NAME?</v>
      </c>
      <c r="M178" s="144" t="e">
        <f ca="1">FACTURA(ROW(), COLUMN(),Datos!L$9,Datos!L$10,Tarifas!$C180,Datos!L$11,Tarifas!$D180,Datos!L$12,Tarifas!$E180,Datos!L$13,Tarifas!$F180,Datos!L$14,Tarifas!$G180,Tarifas!$L180,Datos!L$17,Datos!L$18,Datos!L$20,Datos!L$21,Datos!L$23,Datos!L$24,Datos!L$26,Datos!L$29,Datos!L$32,Tarifas!$H180,Tarifas!$I180,Tarifas!$J180,Datos!L$16,Tarifas!$K180,Datos!$B$4,Datos!$B$1,Datos!$B$2,Datos!$B$5,Tarifas!$M180,Tarifas!$N180,Tarifas!$O180,Tarifas!$P180,Tarifas!$Q180,Datos!$B$3,Datos!L$5)</f>
        <v>#NAME?</v>
      </c>
      <c r="N178" s="144" t="e">
        <f ca="1">FACTURA(ROW(), COLUMN(),Datos!M$9,Datos!M$10,Tarifas!$C180,Datos!M$11,Tarifas!$D180,Datos!M$12,Tarifas!$E180,Datos!M$13,Tarifas!$F180,Datos!M$14,Tarifas!$G180,Tarifas!$L180,Datos!M$17,Datos!M$18,Datos!M$20,Datos!M$21,Datos!M$23,Datos!M$24,Datos!M$26,Datos!M$29,Datos!M$32,Tarifas!$H180,Tarifas!$I180,Tarifas!$J180,Datos!M$16,Tarifas!$K180,Datos!$B$4,Datos!$B$1,Datos!$B$2,Datos!$B$5,Tarifas!$M180,Tarifas!$N180,Tarifas!$O180,Tarifas!$P180,Tarifas!$Q180,Datos!$B$3,Datos!M$5)</f>
        <v>#NAME?</v>
      </c>
      <c r="O178" s="144" t="e">
        <f ca="1">FACTURA(ROW(), COLUMN(),Datos!N$9,Datos!N$10,Tarifas!$C180,Datos!N$11,Tarifas!$D180,Datos!N$12,Tarifas!$E180,Datos!N$13,Tarifas!$F180,Datos!N$14,Tarifas!$G180,Tarifas!$L180,Datos!N$17,Datos!N$18,Datos!N$20,Datos!N$21,Datos!N$23,Datos!N$24,Datos!N$26,Datos!N$29,Datos!N$32,Tarifas!$H180,Tarifas!$I180,Tarifas!$J180,Datos!N$16,Tarifas!$K180,Datos!$B$4,Datos!$B$1,Datos!$B$2,Datos!$B$5,Tarifas!$M180,Tarifas!$N180,Tarifas!$O180,Tarifas!$P180,Tarifas!$Q180,Datos!$B$3,Datos!N$5)</f>
        <v>#NAME?</v>
      </c>
      <c r="P178" s="144" t="e">
        <f ca="1">FACTURA(ROW(), COLUMN(),Datos!O$9,Datos!O$10,Tarifas!$C180,Datos!O$11,Tarifas!$D180,Datos!O$12,Tarifas!$E180,Datos!O$13,Tarifas!$F180,Datos!O$14,Tarifas!$G180,Tarifas!$L180,Datos!O$17,Datos!O$18,Datos!O$20,Datos!O$21,Datos!O$23,Datos!O$24,Datos!O$26,Datos!O$29,Datos!O$32,Tarifas!$H180,Tarifas!$I180,Tarifas!$J180,Datos!O$16,Tarifas!$K180,Datos!$B$4,Datos!$B$1,Datos!$B$2,Datos!$B$5,Tarifas!$M180,Tarifas!$N180,Tarifas!$O180,Tarifas!$P180,Tarifas!$Q180,Datos!$B$3,Datos!O$5)</f>
        <v>#NAME?</v>
      </c>
      <c r="Q178" s="88" t="str">
        <f>IF(Tarifas!R180="Sí","Sí","")</f>
        <v/>
      </c>
    </row>
    <row r="179" spans="1:17">
      <c r="A179" s="154" t="str">
        <f>IF(Tarifas!A181="","",Tarifas!A181)</f>
        <v/>
      </c>
      <c r="B179" s="154" t="str">
        <f>IF(Tarifas!B181="","",Tarifas!B181)</f>
        <v/>
      </c>
      <c r="C179" s="197" t="e">
        <f t="shared" ca="1" si="2"/>
        <v>#NAME?</v>
      </c>
      <c r="D179" s="198" t="s">
        <v>639</v>
      </c>
      <c r="E179" s="144" t="e">
        <f ca="1">FACTURA(ROW(), COLUMN(),Datos!D$9,Datos!D$10,Tarifas!$C181,Datos!D$11,Tarifas!$D181,Datos!D$12,Tarifas!$E181,Datos!D$13,Tarifas!$F181,Datos!D$14,Tarifas!$G181,Tarifas!$L181,Datos!D$17,Datos!D$18,Datos!D$20,Datos!D$21,Datos!D$23,Datos!D$24,Datos!D$26,Datos!D$29,Datos!D$32,Tarifas!$H181,Tarifas!$I181,Tarifas!$J181,Datos!D$16,Tarifas!$K181,Datos!$B$4,Datos!$B$1,Datos!$B$2,Datos!$B$5,Tarifas!$M181,Tarifas!$N181,Tarifas!$O181,Tarifas!$P181,Tarifas!$Q181,Datos!$B$3,Datos!D$5)</f>
        <v>#NAME?</v>
      </c>
      <c r="F179" s="144" t="e">
        <f ca="1">FACTURA(ROW(), COLUMN(),Datos!E$9,Datos!E$10,Tarifas!$C181,Datos!E$11,Tarifas!$D181,Datos!E$12,Tarifas!$E181,Datos!E$13,Tarifas!$F181,Datos!E$14,Tarifas!$G181,Tarifas!$L181,Datos!E$17,Datos!E$18,Datos!E$20,Datos!E$21,Datos!E$23,Datos!E$24,Datos!E$26,Datos!E$29,Datos!E$32,Tarifas!$H181,Tarifas!$I181,Tarifas!$J181,Datos!E$16,Tarifas!$K181,Datos!$B$4,Datos!$B$1,Datos!$B$2,Datos!$B$5,Tarifas!$M181,Tarifas!$N181,Tarifas!$O181,Tarifas!$P181,Tarifas!$Q181,Datos!$B$3,Datos!E$5)</f>
        <v>#NAME?</v>
      </c>
      <c r="G179" s="144" t="e">
        <f ca="1">FACTURA(ROW(), COLUMN(),Datos!F$9,Datos!F$10,Tarifas!$C181,Datos!F$11,Tarifas!$D181,Datos!F$12,Tarifas!$E181,Datos!F$13,Tarifas!$F181,Datos!F$14,Tarifas!$G181,Tarifas!$L181,Datos!F$17,Datos!F$18,Datos!F$20,Datos!F$21,Datos!F$23,Datos!F$24,Datos!F$26,Datos!F$29,Datos!F$32,Tarifas!$H181,Tarifas!$I181,Tarifas!$J181,Datos!F$16,Tarifas!$K181,Datos!$B$4,Datos!$B$1,Datos!$B$2,Datos!$B$5,Tarifas!$M181,Tarifas!$N181,Tarifas!$O181,Tarifas!$P181,Tarifas!$Q181,Datos!$B$3,Datos!F$5)</f>
        <v>#NAME?</v>
      </c>
      <c r="H179" s="144" t="e">
        <f ca="1">FACTURA(ROW(), COLUMN(),Datos!G$9,Datos!G$10,Tarifas!$C181,Datos!G$11,Tarifas!$D181,Datos!G$12,Tarifas!$E181,Datos!G$13,Tarifas!$F181,Datos!G$14,Tarifas!$G181,Tarifas!$L181,Datos!G$17,Datos!G$18,Datos!G$20,Datos!G$21,Datos!G$23,Datos!G$24,Datos!G$26,Datos!G$29,Datos!G$32,Tarifas!$H181,Tarifas!$I181,Tarifas!$J181,Datos!G$16,Tarifas!$K181,Datos!$B$4,Datos!$B$1,Datos!$B$2,Datos!$B$5,Tarifas!$M181,Tarifas!$N181,Tarifas!$O181,Tarifas!$P181,Tarifas!$Q181,Datos!$B$3,Datos!G$5)</f>
        <v>#NAME?</v>
      </c>
      <c r="I179" s="144" t="e">
        <f ca="1">FACTURA(ROW(), COLUMN(),Datos!H$9,Datos!H$10,Tarifas!$C181,Datos!H$11,Tarifas!$D181,Datos!H$12,Tarifas!$E181,Datos!H$13,Tarifas!$F181,Datos!H$14,Tarifas!$G181,Tarifas!$L181,Datos!H$17,Datos!H$18,Datos!H$20,Datos!H$21,Datos!H$23,Datos!H$24,Datos!H$26,Datos!H$29,Datos!H$32,Tarifas!$H181,Tarifas!$I181,Tarifas!$J181,Datos!H$16,Tarifas!$K181,Datos!$B$4,Datos!$B$1,Datos!$B$2,Datos!$B$5,Tarifas!$M181,Tarifas!$N181,Tarifas!$O181,Tarifas!$P181,Tarifas!$Q181,Datos!$B$3,Datos!H$5)</f>
        <v>#NAME?</v>
      </c>
      <c r="J179" s="144" t="e">
        <f ca="1">FACTURA(ROW(), COLUMN(),Datos!I$9,Datos!I$10,Tarifas!$C181,Datos!I$11,Tarifas!$D181,Datos!I$12,Tarifas!$E181,Datos!I$13,Tarifas!$F181,Datos!I$14,Tarifas!$G181,Tarifas!$L181,Datos!I$17,Datos!I$18,Datos!I$20,Datos!I$21,Datos!I$23,Datos!I$24,Datos!I$26,Datos!I$29,Datos!I$32,Tarifas!$H181,Tarifas!$I181,Tarifas!$J181,Datos!I$16,Tarifas!$K181,Datos!$B$4,Datos!$B$1,Datos!$B$2,Datos!$B$5,Tarifas!$M181,Tarifas!$N181,Tarifas!$O181,Tarifas!$P181,Tarifas!$Q181,Datos!$B$3,Datos!I$5)</f>
        <v>#NAME?</v>
      </c>
      <c r="K179" s="144" t="e">
        <f ca="1">FACTURA(ROW(), COLUMN(),Datos!J$9,Datos!J$10,Tarifas!$C181,Datos!J$11,Tarifas!$D181,Datos!J$12,Tarifas!$E181,Datos!J$13,Tarifas!$F181,Datos!J$14,Tarifas!$G181,Tarifas!$L181,Datos!J$17,Datos!J$18,Datos!J$20,Datos!J$21,Datos!J$23,Datos!J$24,Datos!J$26,Datos!J$29,Datos!J$32,Tarifas!$H181,Tarifas!$I181,Tarifas!$J181,Datos!J$16,Tarifas!$K181,Datos!$B$4,Datos!$B$1,Datos!$B$2,Datos!$B$5,Tarifas!$M181,Tarifas!$N181,Tarifas!$O181,Tarifas!$P181,Tarifas!$Q181,Datos!$B$3,Datos!J$5)</f>
        <v>#NAME?</v>
      </c>
      <c r="L179" s="144" t="e">
        <f ca="1">FACTURA(ROW(), COLUMN(),Datos!K$9,Datos!K$10,Tarifas!$C181,Datos!K$11,Tarifas!$D181,Datos!K$12,Tarifas!$E181,Datos!K$13,Tarifas!$F181,Datos!K$14,Tarifas!$G181,Tarifas!$L181,Datos!K$17,Datos!K$18,Datos!K$20,Datos!K$21,Datos!K$23,Datos!K$24,Datos!K$26,Datos!K$29,Datos!K$32,Tarifas!$H181,Tarifas!$I181,Tarifas!$J181,Datos!K$16,Tarifas!$K181,Datos!$B$4,Datos!$B$1,Datos!$B$2,Datos!$B$5,Tarifas!$M181,Tarifas!$N181,Tarifas!$O181,Tarifas!$P181,Tarifas!$Q181,Datos!$B$3,Datos!K$5)</f>
        <v>#NAME?</v>
      </c>
      <c r="M179" s="144" t="e">
        <f ca="1">FACTURA(ROW(), COLUMN(),Datos!L$9,Datos!L$10,Tarifas!$C181,Datos!L$11,Tarifas!$D181,Datos!L$12,Tarifas!$E181,Datos!L$13,Tarifas!$F181,Datos!L$14,Tarifas!$G181,Tarifas!$L181,Datos!L$17,Datos!L$18,Datos!L$20,Datos!L$21,Datos!L$23,Datos!L$24,Datos!L$26,Datos!L$29,Datos!L$32,Tarifas!$H181,Tarifas!$I181,Tarifas!$J181,Datos!L$16,Tarifas!$K181,Datos!$B$4,Datos!$B$1,Datos!$B$2,Datos!$B$5,Tarifas!$M181,Tarifas!$N181,Tarifas!$O181,Tarifas!$P181,Tarifas!$Q181,Datos!$B$3,Datos!L$5)</f>
        <v>#NAME?</v>
      </c>
      <c r="N179" s="144" t="e">
        <f ca="1">FACTURA(ROW(), COLUMN(),Datos!M$9,Datos!M$10,Tarifas!$C181,Datos!M$11,Tarifas!$D181,Datos!M$12,Tarifas!$E181,Datos!M$13,Tarifas!$F181,Datos!M$14,Tarifas!$G181,Tarifas!$L181,Datos!M$17,Datos!M$18,Datos!M$20,Datos!M$21,Datos!M$23,Datos!M$24,Datos!M$26,Datos!M$29,Datos!M$32,Tarifas!$H181,Tarifas!$I181,Tarifas!$J181,Datos!M$16,Tarifas!$K181,Datos!$B$4,Datos!$B$1,Datos!$B$2,Datos!$B$5,Tarifas!$M181,Tarifas!$N181,Tarifas!$O181,Tarifas!$P181,Tarifas!$Q181,Datos!$B$3,Datos!M$5)</f>
        <v>#NAME?</v>
      </c>
      <c r="O179" s="144" t="e">
        <f ca="1">FACTURA(ROW(), COLUMN(),Datos!N$9,Datos!N$10,Tarifas!$C181,Datos!N$11,Tarifas!$D181,Datos!N$12,Tarifas!$E181,Datos!N$13,Tarifas!$F181,Datos!N$14,Tarifas!$G181,Tarifas!$L181,Datos!N$17,Datos!N$18,Datos!N$20,Datos!N$21,Datos!N$23,Datos!N$24,Datos!N$26,Datos!N$29,Datos!N$32,Tarifas!$H181,Tarifas!$I181,Tarifas!$J181,Datos!N$16,Tarifas!$K181,Datos!$B$4,Datos!$B$1,Datos!$B$2,Datos!$B$5,Tarifas!$M181,Tarifas!$N181,Tarifas!$O181,Tarifas!$P181,Tarifas!$Q181,Datos!$B$3,Datos!N$5)</f>
        <v>#NAME?</v>
      </c>
      <c r="P179" s="144" t="e">
        <f ca="1">FACTURA(ROW(), COLUMN(),Datos!O$9,Datos!O$10,Tarifas!$C181,Datos!O$11,Tarifas!$D181,Datos!O$12,Tarifas!$E181,Datos!O$13,Tarifas!$F181,Datos!O$14,Tarifas!$G181,Tarifas!$L181,Datos!O$17,Datos!O$18,Datos!O$20,Datos!O$21,Datos!O$23,Datos!O$24,Datos!O$26,Datos!O$29,Datos!O$32,Tarifas!$H181,Tarifas!$I181,Tarifas!$J181,Datos!O$16,Tarifas!$K181,Datos!$B$4,Datos!$B$1,Datos!$B$2,Datos!$B$5,Tarifas!$M181,Tarifas!$N181,Tarifas!$O181,Tarifas!$P181,Tarifas!$Q181,Datos!$B$3,Datos!O$5)</f>
        <v>#NAME?</v>
      </c>
      <c r="Q179" s="88" t="str">
        <f>IF(Tarifas!R181="Sí","Sí","")</f>
        <v/>
      </c>
    </row>
    <row r="180" spans="1:17">
      <c r="A180" s="154" t="str">
        <f>IF(Tarifas!A182="","",Tarifas!A182)</f>
        <v/>
      </c>
      <c r="B180" s="154" t="str">
        <f>IF(Tarifas!B182="","",Tarifas!B182)</f>
        <v/>
      </c>
      <c r="C180" s="197" t="e">
        <f t="shared" ca="1" si="2"/>
        <v>#NAME?</v>
      </c>
      <c r="D180" s="198" t="s">
        <v>639</v>
      </c>
      <c r="E180" s="144" t="e">
        <f ca="1">FACTURA(ROW(), COLUMN(),Datos!D$9,Datos!D$10,Tarifas!$C182,Datos!D$11,Tarifas!$D182,Datos!D$12,Tarifas!$E182,Datos!D$13,Tarifas!$F182,Datos!D$14,Tarifas!$G182,Tarifas!$L182,Datos!D$17,Datos!D$18,Datos!D$20,Datos!D$21,Datos!D$23,Datos!D$24,Datos!D$26,Datos!D$29,Datos!D$32,Tarifas!$H182,Tarifas!$I182,Tarifas!$J182,Datos!D$16,Tarifas!$K182,Datos!$B$4,Datos!$B$1,Datos!$B$2,Datos!$B$5,Tarifas!$M182,Tarifas!$N182,Tarifas!$O182,Tarifas!$P182,Tarifas!$Q182,Datos!$B$3,Datos!D$5)</f>
        <v>#NAME?</v>
      </c>
      <c r="F180" s="144" t="e">
        <f ca="1">FACTURA(ROW(), COLUMN(),Datos!E$9,Datos!E$10,Tarifas!$C182,Datos!E$11,Tarifas!$D182,Datos!E$12,Tarifas!$E182,Datos!E$13,Tarifas!$F182,Datos!E$14,Tarifas!$G182,Tarifas!$L182,Datos!E$17,Datos!E$18,Datos!E$20,Datos!E$21,Datos!E$23,Datos!E$24,Datos!E$26,Datos!E$29,Datos!E$32,Tarifas!$H182,Tarifas!$I182,Tarifas!$J182,Datos!E$16,Tarifas!$K182,Datos!$B$4,Datos!$B$1,Datos!$B$2,Datos!$B$5,Tarifas!$M182,Tarifas!$N182,Tarifas!$O182,Tarifas!$P182,Tarifas!$Q182,Datos!$B$3,Datos!E$5)</f>
        <v>#NAME?</v>
      </c>
      <c r="G180" s="144" t="e">
        <f ca="1">FACTURA(ROW(), COLUMN(),Datos!F$9,Datos!F$10,Tarifas!$C182,Datos!F$11,Tarifas!$D182,Datos!F$12,Tarifas!$E182,Datos!F$13,Tarifas!$F182,Datos!F$14,Tarifas!$G182,Tarifas!$L182,Datos!F$17,Datos!F$18,Datos!F$20,Datos!F$21,Datos!F$23,Datos!F$24,Datos!F$26,Datos!F$29,Datos!F$32,Tarifas!$H182,Tarifas!$I182,Tarifas!$J182,Datos!F$16,Tarifas!$K182,Datos!$B$4,Datos!$B$1,Datos!$B$2,Datos!$B$5,Tarifas!$M182,Tarifas!$N182,Tarifas!$O182,Tarifas!$P182,Tarifas!$Q182,Datos!$B$3,Datos!F$5)</f>
        <v>#NAME?</v>
      </c>
      <c r="H180" s="144" t="e">
        <f ca="1">FACTURA(ROW(), COLUMN(),Datos!G$9,Datos!G$10,Tarifas!$C182,Datos!G$11,Tarifas!$D182,Datos!G$12,Tarifas!$E182,Datos!G$13,Tarifas!$F182,Datos!G$14,Tarifas!$G182,Tarifas!$L182,Datos!G$17,Datos!G$18,Datos!G$20,Datos!G$21,Datos!G$23,Datos!G$24,Datos!G$26,Datos!G$29,Datos!G$32,Tarifas!$H182,Tarifas!$I182,Tarifas!$J182,Datos!G$16,Tarifas!$K182,Datos!$B$4,Datos!$B$1,Datos!$B$2,Datos!$B$5,Tarifas!$M182,Tarifas!$N182,Tarifas!$O182,Tarifas!$P182,Tarifas!$Q182,Datos!$B$3,Datos!G$5)</f>
        <v>#NAME?</v>
      </c>
      <c r="I180" s="144" t="e">
        <f ca="1">FACTURA(ROW(), COLUMN(),Datos!H$9,Datos!H$10,Tarifas!$C182,Datos!H$11,Tarifas!$D182,Datos!H$12,Tarifas!$E182,Datos!H$13,Tarifas!$F182,Datos!H$14,Tarifas!$G182,Tarifas!$L182,Datos!H$17,Datos!H$18,Datos!H$20,Datos!H$21,Datos!H$23,Datos!H$24,Datos!H$26,Datos!H$29,Datos!H$32,Tarifas!$H182,Tarifas!$I182,Tarifas!$J182,Datos!H$16,Tarifas!$K182,Datos!$B$4,Datos!$B$1,Datos!$B$2,Datos!$B$5,Tarifas!$M182,Tarifas!$N182,Tarifas!$O182,Tarifas!$P182,Tarifas!$Q182,Datos!$B$3,Datos!H$5)</f>
        <v>#NAME?</v>
      </c>
      <c r="J180" s="144" t="e">
        <f ca="1">FACTURA(ROW(), COLUMN(),Datos!I$9,Datos!I$10,Tarifas!$C182,Datos!I$11,Tarifas!$D182,Datos!I$12,Tarifas!$E182,Datos!I$13,Tarifas!$F182,Datos!I$14,Tarifas!$G182,Tarifas!$L182,Datos!I$17,Datos!I$18,Datos!I$20,Datos!I$21,Datos!I$23,Datos!I$24,Datos!I$26,Datos!I$29,Datos!I$32,Tarifas!$H182,Tarifas!$I182,Tarifas!$J182,Datos!I$16,Tarifas!$K182,Datos!$B$4,Datos!$B$1,Datos!$B$2,Datos!$B$5,Tarifas!$M182,Tarifas!$N182,Tarifas!$O182,Tarifas!$P182,Tarifas!$Q182,Datos!$B$3,Datos!I$5)</f>
        <v>#NAME?</v>
      </c>
      <c r="K180" s="144" t="e">
        <f ca="1">FACTURA(ROW(), COLUMN(),Datos!J$9,Datos!J$10,Tarifas!$C182,Datos!J$11,Tarifas!$D182,Datos!J$12,Tarifas!$E182,Datos!J$13,Tarifas!$F182,Datos!J$14,Tarifas!$G182,Tarifas!$L182,Datos!J$17,Datos!J$18,Datos!J$20,Datos!J$21,Datos!J$23,Datos!J$24,Datos!J$26,Datos!J$29,Datos!J$32,Tarifas!$H182,Tarifas!$I182,Tarifas!$J182,Datos!J$16,Tarifas!$K182,Datos!$B$4,Datos!$B$1,Datos!$B$2,Datos!$B$5,Tarifas!$M182,Tarifas!$N182,Tarifas!$O182,Tarifas!$P182,Tarifas!$Q182,Datos!$B$3,Datos!J$5)</f>
        <v>#NAME?</v>
      </c>
      <c r="L180" s="144" t="e">
        <f ca="1">FACTURA(ROW(), COLUMN(),Datos!K$9,Datos!K$10,Tarifas!$C182,Datos!K$11,Tarifas!$D182,Datos!K$12,Tarifas!$E182,Datos!K$13,Tarifas!$F182,Datos!K$14,Tarifas!$G182,Tarifas!$L182,Datos!K$17,Datos!K$18,Datos!K$20,Datos!K$21,Datos!K$23,Datos!K$24,Datos!K$26,Datos!K$29,Datos!K$32,Tarifas!$H182,Tarifas!$I182,Tarifas!$J182,Datos!K$16,Tarifas!$K182,Datos!$B$4,Datos!$B$1,Datos!$B$2,Datos!$B$5,Tarifas!$M182,Tarifas!$N182,Tarifas!$O182,Tarifas!$P182,Tarifas!$Q182,Datos!$B$3,Datos!K$5)</f>
        <v>#NAME?</v>
      </c>
      <c r="M180" s="144" t="e">
        <f ca="1">FACTURA(ROW(), COLUMN(),Datos!L$9,Datos!L$10,Tarifas!$C182,Datos!L$11,Tarifas!$D182,Datos!L$12,Tarifas!$E182,Datos!L$13,Tarifas!$F182,Datos!L$14,Tarifas!$G182,Tarifas!$L182,Datos!L$17,Datos!L$18,Datos!L$20,Datos!L$21,Datos!L$23,Datos!L$24,Datos!L$26,Datos!L$29,Datos!L$32,Tarifas!$H182,Tarifas!$I182,Tarifas!$J182,Datos!L$16,Tarifas!$K182,Datos!$B$4,Datos!$B$1,Datos!$B$2,Datos!$B$5,Tarifas!$M182,Tarifas!$N182,Tarifas!$O182,Tarifas!$P182,Tarifas!$Q182,Datos!$B$3,Datos!L$5)</f>
        <v>#NAME?</v>
      </c>
      <c r="N180" s="144" t="e">
        <f ca="1">FACTURA(ROW(), COLUMN(),Datos!M$9,Datos!M$10,Tarifas!$C182,Datos!M$11,Tarifas!$D182,Datos!M$12,Tarifas!$E182,Datos!M$13,Tarifas!$F182,Datos!M$14,Tarifas!$G182,Tarifas!$L182,Datos!M$17,Datos!M$18,Datos!M$20,Datos!M$21,Datos!M$23,Datos!M$24,Datos!M$26,Datos!M$29,Datos!M$32,Tarifas!$H182,Tarifas!$I182,Tarifas!$J182,Datos!M$16,Tarifas!$K182,Datos!$B$4,Datos!$B$1,Datos!$B$2,Datos!$B$5,Tarifas!$M182,Tarifas!$N182,Tarifas!$O182,Tarifas!$P182,Tarifas!$Q182,Datos!$B$3,Datos!M$5)</f>
        <v>#NAME?</v>
      </c>
      <c r="O180" s="144" t="e">
        <f ca="1">FACTURA(ROW(), COLUMN(),Datos!N$9,Datos!N$10,Tarifas!$C182,Datos!N$11,Tarifas!$D182,Datos!N$12,Tarifas!$E182,Datos!N$13,Tarifas!$F182,Datos!N$14,Tarifas!$G182,Tarifas!$L182,Datos!N$17,Datos!N$18,Datos!N$20,Datos!N$21,Datos!N$23,Datos!N$24,Datos!N$26,Datos!N$29,Datos!N$32,Tarifas!$H182,Tarifas!$I182,Tarifas!$J182,Datos!N$16,Tarifas!$K182,Datos!$B$4,Datos!$B$1,Datos!$B$2,Datos!$B$5,Tarifas!$M182,Tarifas!$N182,Tarifas!$O182,Tarifas!$P182,Tarifas!$Q182,Datos!$B$3,Datos!N$5)</f>
        <v>#NAME?</v>
      </c>
      <c r="P180" s="144" t="e">
        <f ca="1">FACTURA(ROW(), COLUMN(),Datos!O$9,Datos!O$10,Tarifas!$C182,Datos!O$11,Tarifas!$D182,Datos!O$12,Tarifas!$E182,Datos!O$13,Tarifas!$F182,Datos!O$14,Tarifas!$G182,Tarifas!$L182,Datos!O$17,Datos!O$18,Datos!O$20,Datos!O$21,Datos!O$23,Datos!O$24,Datos!O$26,Datos!O$29,Datos!O$32,Tarifas!$H182,Tarifas!$I182,Tarifas!$J182,Datos!O$16,Tarifas!$K182,Datos!$B$4,Datos!$B$1,Datos!$B$2,Datos!$B$5,Tarifas!$M182,Tarifas!$N182,Tarifas!$O182,Tarifas!$P182,Tarifas!$Q182,Datos!$B$3,Datos!O$5)</f>
        <v>#NAME?</v>
      </c>
      <c r="Q180" s="88" t="str">
        <f>IF(Tarifas!R182="Sí","Sí","")</f>
        <v/>
      </c>
    </row>
    <row r="181" spans="1:17">
      <c r="A181" s="154" t="str">
        <f>IF(Tarifas!A183="","",Tarifas!A183)</f>
        <v/>
      </c>
      <c r="B181" s="154" t="str">
        <f>IF(Tarifas!B183="","",Tarifas!B183)</f>
        <v/>
      </c>
      <c r="C181" s="197" t="e">
        <f t="shared" ca="1" si="2"/>
        <v>#NAME?</v>
      </c>
      <c r="D181" s="198" t="s">
        <v>639</v>
      </c>
      <c r="E181" s="144" t="e">
        <f ca="1">FACTURA(ROW(), COLUMN(),Datos!D$9,Datos!D$10,Tarifas!$C183,Datos!D$11,Tarifas!$D183,Datos!D$12,Tarifas!$E183,Datos!D$13,Tarifas!$F183,Datos!D$14,Tarifas!$G183,Tarifas!$L183,Datos!D$17,Datos!D$18,Datos!D$20,Datos!D$21,Datos!D$23,Datos!D$24,Datos!D$26,Datos!D$29,Datos!D$32,Tarifas!$H183,Tarifas!$I183,Tarifas!$J183,Datos!D$16,Tarifas!$K183,Datos!$B$4,Datos!$B$1,Datos!$B$2,Datos!$B$5,Tarifas!$M183,Tarifas!$N183,Tarifas!$O183,Tarifas!$P183,Tarifas!$Q183,Datos!$B$3,Datos!D$5)</f>
        <v>#NAME?</v>
      </c>
      <c r="F181" s="144" t="e">
        <f ca="1">FACTURA(ROW(), COLUMN(),Datos!E$9,Datos!E$10,Tarifas!$C183,Datos!E$11,Tarifas!$D183,Datos!E$12,Tarifas!$E183,Datos!E$13,Tarifas!$F183,Datos!E$14,Tarifas!$G183,Tarifas!$L183,Datos!E$17,Datos!E$18,Datos!E$20,Datos!E$21,Datos!E$23,Datos!E$24,Datos!E$26,Datos!E$29,Datos!E$32,Tarifas!$H183,Tarifas!$I183,Tarifas!$J183,Datos!E$16,Tarifas!$K183,Datos!$B$4,Datos!$B$1,Datos!$B$2,Datos!$B$5,Tarifas!$M183,Tarifas!$N183,Tarifas!$O183,Tarifas!$P183,Tarifas!$Q183,Datos!$B$3,Datos!E$5)</f>
        <v>#NAME?</v>
      </c>
      <c r="G181" s="144" t="e">
        <f ca="1">FACTURA(ROW(), COLUMN(),Datos!F$9,Datos!F$10,Tarifas!$C183,Datos!F$11,Tarifas!$D183,Datos!F$12,Tarifas!$E183,Datos!F$13,Tarifas!$F183,Datos!F$14,Tarifas!$G183,Tarifas!$L183,Datos!F$17,Datos!F$18,Datos!F$20,Datos!F$21,Datos!F$23,Datos!F$24,Datos!F$26,Datos!F$29,Datos!F$32,Tarifas!$H183,Tarifas!$I183,Tarifas!$J183,Datos!F$16,Tarifas!$K183,Datos!$B$4,Datos!$B$1,Datos!$B$2,Datos!$B$5,Tarifas!$M183,Tarifas!$N183,Tarifas!$O183,Tarifas!$P183,Tarifas!$Q183,Datos!$B$3,Datos!F$5)</f>
        <v>#NAME?</v>
      </c>
      <c r="H181" s="144" t="e">
        <f ca="1">FACTURA(ROW(), COLUMN(),Datos!G$9,Datos!G$10,Tarifas!$C183,Datos!G$11,Tarifas!$D183,Datos!G$12,Tarifas!$E183,Datos!G$13,Tarifas!$F183,Datos!G$14,Tarifas!$G183,Tarifas!$L183,Datos!G$17,Datos!G$18,Datos!G$20,Datos!G$21,Datos!G$23,Datos!G$24,Datos!G$26,Datos!G$29,Datos!G$32,Tarifas!$H183,Tarifas!$I183,Tarifas!$J183,Datos!G$16,Tarifas!$K183,Datos!$B$4,Datos!$B$1,Datos!$B$2,Datos!$B$5,Tarifas!$M183,Tarifas!$N183,Tarifas!$O183,Tarifas!$P183,Tarifas!$Q183,Datos!$B$3,Datos!G$5)</f>
        <v>#NAME?</v>
      </c>
      <c r="I181" s="144" t="e">
        <f ca="1">FACTURA(ROW(), COLUMN(),Datos!H$9,Datos!H$10,Tarifas!$C183,Datos!H$11,Tarifas!$D183,Datos!H$12,Tarifas!$E183,Datos!H$13,Tarifas!$F183,Datos!H$14,Tarifas!$G183,Tarifas!$L183,Datos!H$17,Datos!H$18,Datos!H$20,Datos!H$21,Datos!H$23,Datos!H$24,Datos!H$26,Datos!H$29,Datos!H$32,Tarifas!$H183,Tarifas!$I183,Tarifas!$J183,Datos!H$16,Tarifas!$K183,Datos!$B$4,Datos!$B$1,Datos!$B$2,Datos!$B$5,Tarifas!$M183,Tarifas!$N183,Tarifas!$O183,Tarifas!$P183,Tarifas!$Q183,Datos!$B$3,Datos!H$5)</f>
        <v>#NAME?</v>
      </c>
      <c r="J181" s="144" t="e">
        <f ca="1">FACTURA(ROW(), COLUMN(),Datos!I$9,Datos!I$10,Tarifas!$C183,Datos!I$11,Tarifas!$D183,Datos!I$12,Tarifas!$E183,Datos!I$13,Tarifas!$F183,Datos!I$14,Tarifas!$G183,Tarifas!$L183,Datos!I$17,Datos!I$18,Datos!I$20,Datos!I$21,Datos!I$23,Datos!I$24,Datos!I$26,Datos!I$29,Datos!I$32,Tarifas!$H183,Tarifas!$I183,Tarifas!$J183,Datos!I$16,Tarifas!$K183,Datos!$B$4,Datos!$B$1,Datos!$B$2,Datos!$B$5,Tarifas!$M183,Tarifas!$N183,Tarifas!$O183,Tarifas!$P183,Tarifas!$Q183,Datos!$B$3,Datos!I$5)</f>
        <v>#NAME?</v>
      </c>
      <c r="K181" s="144" t="e">
        <f ca="1">FACTURA(ROW(), COLUMN(),Datos!J$9,Datos!J$10,Tarifas!$C183,Datos!J$11,Tarifas!$D183,Datos!J$12,Tarifas!$E183,Datos!J$13,Tarifas!$F183,Datos!J$14,Tarifas!$G183,Tarifas!$L183,Datos!J$17,Datos!J$18,Datos!J$20,Datos!J$21,Datos!J$23,Datos!J$24,Datos!J$26,Datos!J$29,Datos!J$32,Tarifas!$H183,Tarifas!$I183,Tarifas!$J183,Datos!J$16,Tarifas!$K183,Datos!$B$4,Datos!$B$1,Datos!$B$2,Datos!$B$5,Tarifas!$M183,Tarifas!$N183,Tarifas!$O183,Tarifas!$P183,Tarifas!$Q183,Datos!$B$3,Datos!J$5)</f>
        <v>#NAME?</v>
      </c>
      <c r="L181" s="144" t="e">
        <f ca="1">FACTURA(ROW(), COLUMN(),Datos!K$9,Datos!K$10,Tarifas!$C183,Datos!K$11,Tarifas!$D183,Datos!K$12,Tarifas!$E183,Datos!K$13,Tarifas!$F183,Datos!K$14,Tarifas!$G183,Tarifas!$L183,Datos!K$17,Datos!K$18,Datos!K$20,Datos!K$21,Datos!K$23,Datos!K$24,Datos!K$26,Datos!K$29,Datos!K$32,Tarifas!$H183,Tarifas!$I183,Tarifas!$J183,Datos!K$16,Tarifas!$K183,Datos!$B$4,Datos!$B$1,Datos!$B$2,Datos!$B$5,Tarifas!$M183,Tarifas!$N183,Tarifas!$O183,Tarifas!$P183,Tarifas!$Q183,Datos!$B$3,Datos!K$5)</f>
        <v>#NAME?</v>
      </c>
      <c r="M181" s="144" t="e">
        <f ca="1">FACTURA(ROW(), COLUMN(),Datos!L$9,Datos!L$10,Tarifas!$C183,Datos!L$11,Tarifas!$D183,Datos!L$12,Tarifas!$E183,Datos!L$13,Tarifas!$F183,Datos!L$14,Tarifas!$G183,Tarifas!$L183,Datos!L$17,Datos!L$18,Datos!L$20,Datos!L$21,Datos!L$23,Datos!L$24,Datos!L$26,Datos!L$29,Datos!L$32,Tarifas!$H183,Tarifas!$I183,Tarifas!$J183,Datos!L$16,Tarifas!$K183,Datos!$B$4,Datos!$B$1,Datos!$B$2,Datos!$B$5,Tarifas!$M183,Tarifas!$N183,Tarifas!$O183,Tarifas!$P183,Tarifas!$Q183,Datos!$B$3,Datos!L$5)</f>
        <v>#NAME?</v>
      </c>
      <c r="N181" s="144" t="e">
        <f ca="1">FACTURA(ROW(), COLUMN(),Datos!M$9,Datos!M$10,Tarifas!$C183,Datos!M$11,Tarifas!$D183,Datos!M$12,Tarifas!$E183,Datos!M$13,Tarifas!$F183,Datos!M$14,Tarifas!$G183,Tarifas!$L183,Datos!M$17,Datos!M$18,Datos!M$20,Datos!M$21,Datos!M$23,Datos!M$24,Datos!M$26,Datos!M$29,Datos!M$32,Tarifas!$H183,Tarifas!$I183,Tarifas!$J183,Datos!M$16,Tarifas!$K183,Datos!$B$4,Datos!$B$1,Datos!$B$2,Datos!$B$5,Tarifas!$M183,Tarifas!$N183,Tarifas!$O183,Tarifas!$P183,Tarifas!$Q183,Datos!$B$3,Datos!M$5)</f>
        <v>#NAME?</v>
      </c>
      <c r="O181" s="144" t="e">
        <f ca="1">FACTURA(ROW(), COLUMN(),Datos!N$9,Datos!N$10,Tarifas!$C183,Datos!N$11,Tarifas!$D183,Datos!N$12,Tarifas!$E183,Datos!N$13,Tarifas!$F183,Datos!N$14,Tarifas!$G183,Tarifas!$L183,Datos!N$17,Datos!N$18,Datos!N$20,Datos!N$21,Datos!N$23,Datos!N$24,Datos!N$26,Datos!N$29,Datos!N$32,Tarifas!$H183,Tarifas!$I183,Tarifas!$J183,Datos!N$16,Tarifas!$K183,Datos!$B$4,Datos!$B$1,Datos!$B$2,Datos!$B$5,Tarifas!$M183,Tarifas!$N183,Tarifas!$O183,Tarifas!$P183,Tarifas!$Q183,Datos!$B$3,Datos!N$5)</f>
        <v>#NAME?</v>
      </c>
      <c r="P181" s="144" t="e">
        <f ca="1">FACTURA(ROW(), COLUMN(),Datos!O$9,Datos!O$10,Tarifas!$C183,Datos!O$11,Tarifas!$D183,Datos!O$12,Tarifas!$E183,Datos!O$13,Tarifas!$F183,Datos!O$14,Tarifas!$G183,Tarifas!$L183,Datos!O$17,Datos!O$18,Datos!O$20,Datos!O$21,Datos!O$23,Datos!O$24,Datos!O$26,Datos!O$29,Datos!O$32,Tarifas!$H183,Tarifas!$I183,Tarifas!$J183,Datos!O$16,Tarifas!$K183,Datos!$B$4,Datos!$B$1,Datos!$B$2,Datos!$B$5,Tarifas!$M183,Tarifas!$N183,Tarifas!$O183,Tarifas!$P183,Tarifas!$Q183,Datos!$B$3,Datos!O$5)</f>
        <v>#NAME?</v>
      </c>
      <c r="Q181" s="88" t="str">
        <f>IF(Tarifas!R183="Sí","Sí","")</f>
        <v/>
      </c>
    </row>
    <row r="182" spans="1:17">
      <c r="A182" s="154" t="str">
        <f>IF(Tarifas!A184="","",Tarifas!A184)</f>
        <v/>
      </c>
      <c r="B182" s="154" t="str">
        <f>IF(Tarifas!B184="","",Tarifas!B184)</f>
        <v/>
      </c>
      <c r="C182" s="197" t="e">
        <f t="shared" ca="1" si="2"/>
        <v>#NAME?</v>
      </c>
      <c r="D182" s="198" t="s">
        <v>639</v>
      </c>
      <c r="E182" s="144" t="e">
        <f ca="1">FACTURA(ROW(), COLUMN(),Datos!D$9,Datos!D$10,Tarifas!$C184,Datos!D$11,Tarifas!$D184,Datos!D$12,Tarifas!$E184,Datos!D$13,Tarifas!$F184,Datos!D$14,Tarifas!$G184,Tarifas!$L184,Datos!D$17,Datos!D$18,Datos!D$20,Datos!D$21,Datos!D$23,Datos!D$24,Datos!D$26,Datos!D$29,Datos!D$32,Tarifas!$H184,Tarifas!$I184,Tarifas!$J184,Datos!D$16,Tarifas!$K184,Datos!$B$4,Datos!$B$1,Datos!$B$2,Datos!$B$5,Tarifas!$M184,Tarifas!$N184,Tarifas!$O184,Tarifas!$P184,Tarifas!$Q184,Datos!$B$3,Datos!D$5)</f>
        <v>#NAME?</v>
      </c>
      <c r="F182" s="144" t="e">
        <f ca="1">FACTURA(ROW(), COLUMN(),Datos!E$9,Datos!E$10,Tarifas!$C184,Datos!E$11,Tarifas!$D184,Datos!E$12,Tarifas!$E184,Datos!E$13,Tarifas!$F184,Datos!E$14,Tarifas!$G184,Tarifas!$L184,Datos!E$17,Datos!E$18,Datos!E$20,Datos!E$21,Datos!E$23,Datos!E$24,Datos!E$26,Datos!E$29,Datos!E$32,Tarifas!$H184,Tarifas!$I184,Tarifas!$J184,Datos!E$16,Tarifas!$K184,Datos!$B$4,Datos!$B$1,Datos!$B$2,Datos!$B$5,Tarifas!$M184,Tarifas!$N184,Tarifas!$O184,Tarifas!$P184,Tarifas!$Q184,Datos!$B$3,Datos!E$5)</f>
        <v>#NAME?</v>
      </c>
      <c r="G182" s="144" t="e">
        <f ca="1">FACTURA(ROW(), COLUMN(),Datos!F$9,Datos!F$10,Tarifas!$C184,Datos!F$11,Tarifas!$D184,Datos!F$12,Tarifas!$E184,Datos!F$13,Tarifas!$F184,Datos!F$14,Tarifas!$G184,Tarifas!$L184,Datos!F$17,Datos!F$18,Datos!F$20,Datos!F$21,Datos!F$23,Datos!F$24,Datos!F$26,Datos!F$29,Datos!F$32,Tarifas!$H184,Tarifas!$I184,Tarifas!$J184,Datos!F$16,Tarifas!$K184,Datos!$B$4,Datos!$B$1,Datos!$B$2,Datos!$B$5,Tarifas!$M184,Tarifas!$N184,Tarifas!$O184,Tarifas!$P184,Tarifas!$Q184,Datos!$B$3,Datos!F$5)</f>
        <v>#NAME?</v>
      </c>
      <c r="H182" s="144" t="e">
        <f ca="1">FACTURA(ROW(), COLUMN(),Datos!G$9,Datos!G$10,Tarifas!$C184,Datos!G$11,Tarifas!$D184,Datos!G$12,Tarifas!$E184,Datos!G$13,Tarifas!$F184,Datos!G$14,Tarifas!$G184,Tarifas!$L184,Datos!G$17,Datos!G$18,Datos!G$20,Datos!G$21,Datos!G$23,Datos!G$24,Datos!G$26,Datos!G$29,Datos!G$32,Tarifas!$H184,Tarifas!$I184,Tarifas!$J184,Datos!G$16,Tarifas!$K184,Datos!$B$4,Datos!$B$1,Datos!$B$2,Datos!$B$5,Tarifas!$M184,Tarifas!$N184,Tarifas!$O184,Tarifas!$P184,Tarifas!$Q184,Datos!$B$3,Datos!G$5)</f>
        <v>#NAME?</v>
      </c>
      <c r="I182" s="144" t="e">
        <f ca="1">FACTURA(ROW(), COLUMN(),Datos!H$9,Datos!H$10,Tarifas!$C184,Datos!H$11,Tarifas!$D184,Datos!H$12,Tarifas!$E184,Datos!H$13,Tarifas!$F184,Datos!H$14,Tarifas!$G184,Tarifas!$L184,Datos!H$17,Datos!H$18,Datos!H$20,Datos!H$21,Datos!H$23,Datos!H$24,Datos!H$26,Datos!H$29,Datos!H$32,Tarifas!$H184,Tarifas!$I184,Tarifas!$J184,Datos!H$16,Tarifas!$K184,Datos!$B$4,Datos!$B$1,Datos!$B$2,Datos!$B$5,Tarifas!$M184,Tarifas!$N184,Tarifas!$O184,Tarifas!$P184,Tarifas!$Q184,Datos!$B$3,Datos!H$5)</f>
        <v>#NAME?</v>
      </c>
      <c r="J182" s="144" t="e">
        <f ca="1">FACTURA(ROW(), COLUMN(),Datos!I$9,Datos!I$10,Tarifas!$C184,Datos!I$11,Tarifas!$D184,Datos!I$12,Tarifas!$E184,Datos!I$13,Tarifas!$F184,Datos!I$14,Tarifas!$G184,Tarifas!$L184,Datos!I$17,Datos!I$18,Datos!I$20,Datos!I$21,Datos!I$23,Datos!I$24,Datos!I$26,Datos!I$29,Datos!I$32,Tarifas!$H184,Tarifas!$I184,Tarifas!$J184,Datos!I$16,Tarifas!$K184,Datos!$B$4,Datos!$B$1,Datos!$B$2,Datos!$B$5,Tarifas!$M184,Tarifas!$N184,Tarifas!$O184,Tarifas!$P184,Tarifas!$Q184,Datos!$B$3,Datos!I$5)</f>
        <v>#NAME?</v>
      </c>
      <c r="K182" s="144" t="e">
        <f ca="1">FACTURA(ROW(), COLUMN(),Datos!J$9,Datos!J$10,Tarifas!$C184,Datos!J$11,Tarifas!$D184,Datos!J$12,Tarifas!$E184,Datos!J$13,Tarifas!$F184,Datos!J$14,Tarifas!$G184,Tarifas!$L184,Datos!J$17,Datos!J$18,Datos!J$20,Datos!J$21,Datos!J$23,Datos!J$24,Datos!J$26,Datos!J$29,Datos!J$32,Tarifas!$H184,Tarifas!$I184,Tarifas!$J184,Datos!J$16,Tarifas!$K184,Datos!$B$4,Datos!$B$1,Datos!$B$2,Datos!$B$5,Tarifas!$M184,Tarifas!$N184,Tarifas!$O184,Tarifas!$P184,Tarifas!$Q184,Datos!$B$3,Datos!J$5)</f>
        <v>#NAME?</v>
      </c>
      <c r="L182" s="144" t="e">
        <f ca="1">FACTURA(ROW(), COLUMN(),Datos!K$9,Datos!K$10,Tarifas!$C184,Datos!K$11,Tarifas!$D184,Datos!K$12,Tarifas!$E184,Datos!K$13,Tarifas!$F184,Datos!K$14,Tarifas!$G184,Tarifas!$L184,Datos!K$17,Datos!K$18,Datos!K$20,Datos!K$21,Datos!K$23,Datos!K$24,Datos!K$26,Datos!K$29,Datos!K$32,Tarifas!$H184,Tarifas!$I184,Tarifas!$J184,Datos!K$16,Tarifas!$K184,Datos!$B$4,Datos!$B$1,Datos!$B$2,Datos!$B$5,Tarifas!$M184,Tarifas!$N184,Tarifas!$O184,Tarifas!$P184,Tarifas!$Q184,Datos!$B$3,Datos!K$5)</f>
        <v>#NAME?</v>
      </c>
      <c r="M182" s="144" t="e">
        <f ca="1">FACTURA(ROW(), COLUMN(),Datos!L$9,Datos!L$10,Tarifas!$C184,Datos!L$11,Tarifas!$D184,Datos!L$12,Tarifas!$E184,Datos!L$13,Tarifas!$F184,Datos!L$14,Tarifas!$G184,Tarifas!$L184,Datos!L$17,Datos!L$18,Datos!L$20,Datos!L$21,Datos!L$23,Datos!L$24,Datos!L$26,Datos!L$29,Datos!L$32,Tarifas!$H184,Tarifas!$I184,Tarifas!$J184,Datos!L$16,Tarifas!$K184,Datos!$B$4,Datos!$B$1,Datos!$B$2,Datos!$B$5,Tarifas!$M184,Tarifas!$N184,Tarifas!$O184,Tarifas!$P184,Tarifas!$Q184,Datos!$B$3,Datos!L$5)</f>
        <v>#NAME?</v>
      </c>
      <c r="N182" s="144" t="e">
        <f ca="1">FACTURA(ROW(), COLUMN(),Datos!M$9,Datos!M$10,Tarifas!$C184,Datos!M$11,Tarifas!$D184,Datos!M$12,Tarifas!$E184,Datos!M$13,Tarifas!$F184,Datos!M$14,Tarifas!$G184,Tarifas!$L184,Datos!M$17,Datos!M$18,Datos!M$20,Datos!M$21,Datos!M$23,Datos!M$24,Datos!M$26,Datos!M$29,Datos!M$32,Tarifas!$H184,Tarifas!$I184,Tarifas!$J184,Datos!M$16,Tarifas!$K184,Datos!$B$4,Datos!$B$1,Datos!$B$2,Datos!$B$5,Tarifas!$M184,Tarifas!$N184,Tarifas!$O184,Tarifas!$P184,Tarifas!$Q184,Datos!$B$3,Datos!M$5)</f>
        <v>#NAME?</v>
      </c>
      <c r="O182" s="144" t="e">
        <f ca="1">FACTURA(ROW(), COLUMN(),Datos!N$9,Datos!N$10,Tarifas!$C184,Datos!N$11,Tarifas!$D184,Datos!N$12,Tarifas!$E184,Datos!N$13,Tarifas!$F184,Datos!N$14,Tarifas!$G184,Tarifas!$L184,Datos!N$17,Datos!N$18,Datos!N$20,Datos!N$21,Datos!N$23,Datos!N$24,Datos!N$26,Datos!N$29,Datos!N$32,Tarifas!$H184,Tarifas!$I184,Tarifas!$J184,Datos!N$16,Tarifas!$K184,Datos!$B$4,Datos!$B$1,Datos!$B$2,Datos!$B$5,Tarifas!$M184,Tarifas!$N184,Tarifas!$O184,Tarifas!$P184,Tarifas!$Q184,Datos!$B$3,Datos!N$5)</f>
        <v>#NAME?</v>
      </c>
      <c r="P182" s="144" t="e">
        <f ca="1">FACTURA(ROW(), COLUMN(),Datos!O$9,Datos!O$10,Tarifas!$C184,Datos!O$11,Tarifas!$D184,Datos!O$12,Tarifas!$E184,Datos!O$13,Tarifas!$F184,Datos!O$14,Tarifas!$G184,Tarifas!$L184,Datos!O$17,Datos!O$18,Datos!O$20,Datos!O$21,Datos!O$23,Datos!O$24,Datos!O$26,Datos!O$29,Datos!O$32,Tarifas!$H184,Tarifas!$I184,Tarifas!$J184,Datos!O$16,Tarifas!$K184,Datos!$B$4,Datos!$B$1,Datos!$B$2,Datos!$B$5,Tarifas!$M184,Tarifas!$N184,Tarifas!$O184,Tarifas!$P184,Tarifas!$Q184,Datos!$B$3,Datos!O$5)</f>
        <v>#NAME?</v>
      </c>
      <c r="Q182" s="88" t="str">
        <f>IF(Tarifas!R184="Sí","Sí","")</f>
        <v/>
      </c>
    </row>
    <row r="183" spans="1:17">
      <c r="A183" s="154" t="str">
        <f>IF(Tarifas!A185="","",Tarifas!A185)</f>
        <v/>
      </c>
      <c r="B183" s="154" t="str">
        <f>IF(Tarifas!B185="","",Tarifas!B185)</f>
        <v/>
      </c>
      <c r="C183" s="197" t="e">
        <f t="shared" ca="1" si="2"/>
        <v>#NAME?</v>
      </c>
      <c r="D183" s="198" t="s">
        <v>639</v>
      </c>
      <c r="E183" s="144" t="e">
        <f ca="1">FACTURA(ROW(), COLUMN(),Datos!D$9,Datos!D$10,Tarifas!$C185,Datos!D$11,Tarifas!$D185,Datos!D$12,Tarifas!$E185,Datos!D$13,Tarifas!$F185,Datos!D$14,Tarifas!$G185,Tarifas!$L185,Datos!D$17,Datos!D$18,Datos!D$20,Datos!D$21,Datos!D$23,Datos!D$24,Datos!D$26,Datos!D$29,Datos!D$32,Tarifas!$H185,Tarifas!$I185,Tarifas!$J185,Datos!D$16,Tarifas!$K185,Datos!$B$4,Datos!$B$1,Datos!$B$2,Datos!$B$5,Tarifas!$M185,Tarifas!$N185,Tarifas!$O185,Tarifas!$P185,Tarifas!$Q185,Datos!$B$3,Datos!D$5)</f>
        <v>#NAME?</v>
      </c>
      <c r="F183" s="144" t="e">
        <f ca="1">FACTURA(ROW(), COLUMN(),Datos!E$9,Datos!E$10,Tarifas!$C185,Datos!E$11,Tarifas!$D185,Datos!E$12,Tarifas!$E185,Datos!E$13,Tarifas!$F185,Datos!E$14,Tarifas!$G185,Tarifas!$L185,Datos!E$17,Datos!E$18,Datos!E$20,Datos!E$21,Datos!E$23,Datos!E$24,Datos!E$26,Datos!E$29,Datos!E$32,Tarifas!$H185,Tarifas!$I185,Tarifas!$J185,Datos!E$16,Tarifas!$K185,Datos!$B$4,Datos!$B$1,Datos!$B$2,Datos!$B$5,Tarifas!$M185,Tarifas!$N185,Tarifas!$O185,Tarifas!$P185,Tarifas!$Q185,Datos!$B$3,Datos!E$5)</f>
        <v>#NAME?</v>
      </c>
      <c r="G183" s="144" t="e">
        <f ca="1">FACTURA(ROW(), COLUMN(),Datos!F$9,Datos!F$10,Tarifas!$C185,Datos!F$11,Tarifas!$D185,Datos!F$12,Tarifas!$E185,Datos!F$13,Tarifas!$F185,Datos!F$14,Tarifas!$G185,Tarifas!$L185,Datos!F$17,Datos!F$18,Datos!F$20,Datos!F$21,Datos!F$23,Datos!F$24,Datos!F$26,Datos!F$29,Datos!F$32,Tarifas!$H185,Tarifas!$I185,Tarifas!$J185,Datos!F$16,Tarifas!$K185,Datos!$B$4,Datos!$B$1,Datos!$B$2,Datos!$B$5,Tarifas!$M185,Tarifas!$N185,Tarifas!$O185,Tarifas!$P185,Tarifas!$Q185,Datos!$B$3,Datos!F$5)</f>
        <v>#NAME?</v>
      </c>
      <c r="H183" s="144" t="e">
        <f ca="1">FACTURA(ROW(), COLUMN(),Datos!G$9,Datos!G$10,Tarifas!$C185,Datos!G$11,Tarifas!$D185,Datos!G$12,Tarifas!$E185,Datos!G$13,Tarifas!$F185,Datos!G$14,Tarifas!$G185,Tarifas!$L185,Datos!G$17,Datos!G$18,Datos!G$20,Datos!G$21,Datos!G$23,Datos!G$24,Datos!G$26,Datos!G$29,Datos!G$32,Tarifas!$H185,Tarifas!$I185,Tarifas!$J185,Datos!G$16,Tarifas!$K185,Datos!$B$4,Datos!$B$1,Datos!$B$2,Datos!$B$5,Tarifas!$M185,Tarifas!$N185,Tarifas!$O185,Tarifas!$P185,Tarifas!$Q185,Datos!$B$3,Datos!G$5)</f>
        <v>#NAME?</v>
      </c>
      <c r="I183" s="144" t="e">
        <f ca="1">FACTURA(ROW(), COLUMN(),Datos!H$9,Datos!H$10,Tarifas!$C185,Datos!H$11,Tarifas!$D185,Datos!H$12,Tarifas!$E185,Datos!H$13,Tarifas!$F185,Datos!H$14,Tarifas!$G185,Tarifas!$L185,Datos!H$17,Datos!H$18,Datos!H$20,Datos!H$21,Datos!H$23,Datos!H$24,Datos!H$26,Datos!H$29,Datos!H$32,Tarifas!$H185,Tarifas!$I185,Tarifas!$J185,Datos!H$16,Tarifas!$K185,Datos!$B$4,Datos!$B$1,Datos!$B$2,Datos!$B$5,Tarifas!$M185,Tarifas!$N185,Tarifas!$O185,Tarifas!$P185,Tarifas!$Q185,Datos!$B$3,Datos!H$5)</f>
        <v>#NAME?</v>
      </c>
      <c r="J183" s="144" t="e">
        <f ca="1">FACTURA(ROW(), COLUMN(),Datos!I$9,Datos!I$10,Tarifas!$C185,Datos!I$11,Tarifas!$D185,Datos!I$12,Tarifas!$E185,Datos!I$13,Tarifas!$F185,Datos!I$14,Tarifas!$G185,Tarifas!$L185,Datos!I$17,Datos!I$18,Datos!I$20,Datos!I$21,Datos!I$23,Datos!I$24,Datos!I$26,Datos!I$29,Datos!I$32,Tarifas!$H185,Tarifas!$I185,Tarifas!$J185,Datos!I$16,Tarifas!$K185,Datos!$B$4,Datos!$B$1,Datos!$B$2,Datos!$B$5,Tarifas!$M185,Tarifas!$N185,Tarifas!$O185,Tarifas!$P185,Tarifas!$Q185,Datos!$B$3,Datos!I$5)</f>
        <v>#NAME?</v>
      </c>
      <c r="K183" s="144" t="e">
        <f ca="1">FACTURA(ROW(), COLUMN(),Datos!J$9,Datos!J$10,Tarifas!$C185,Datos!J$11,Tarifas!$D185,Datos!J$12,Tarifas!$E185,Datos!J$13,Tarifas!$F185,Datos!J$14,Tarifas!$G185,Tarifas!$L185,Datos!J$17,Datos!J$18,Datos!J$20,Datos!J$21,Datos!J$23,Datos!J$24,Datos!J$26,Datos!J$29,Datos!J$32,Tarifas!$H185,Tarifas!$I185,Tarifas!$J185,Datos!J$16,Tarifas!$K185,Datos!$B$4,Datos!$B$1,Datos!$B$2,Datos!$B$5,Tarifas!$M185,Tarifas!$N185,Tarifas!$O185,Tarifas!$P185,Tarifas!$Q185,Datos!$B$3,Datos!J$5)</f>
        <v>#NAME?</v>
      </c>
      <c r="L183" s="144" t="e">
        <f ca="1">FACTURA(ROW(), COLUMN(),Datos!K$9,Datos!K$10,Tarifas!$C185,Datos!K$11,Tarifas!$D185,Datos!K$12,Tarifas!$E185,Datos!K$13,Tarifas!$F185,Datos!K$14,Tarifas!$G185,Tarifas!$L185,Datos!K$17,Datos!K$18,Datos!K$20,Datos!K$21,Datos!K$23,Datos!K$24,Datos!K$26,Datos!K$29,Datos!K$32,Tarifas!$H185,Tarifas!$I185,Tarifas!$J185,Datos!K$16,Tarifas!$K185,Datos!$B$4,Datos!$B$1,Datos!$B$2,Datos!$B$5,Tarifas!$M185,Tarifas!$N185,Tarifas!$O185,Tarifas!$P185,Tarifas!$Q185,Datos!$B$3,Datos!K$5)</f>
        <v>#NAME?</v>
      </c>
      <c r="M183" s="144" t="e">
        <f ca="1">FACTURA(ROW(), COLUMN(),Datos!L$9,Datos!L$10,Tarifas!$C185,Datos!L$11,Tarifas!$D185,Datos!L$12,Tarifas!$E185,Datos!L$13,Tarifas!$F185,Datos!L$14,Tarifas!$G185,Tarifas!$L185,Datos!L$17,Datos!L$18,Datos!L$20,Datos!L$21,Datos!L$23,Datos!L$24,Datos!L$26,Datos!L$29,Datos!L$32,Tarifas!$H185,Tarifas!$I185,Tarifas!$J185,Datos!L$16,Tarifas!$K185,Datos!$B$4,Datos!$B$1,Datos!$B$2,Datos!$B$5,Tarifas!$M185,Tarifas!$N185,Tarifas!$O185,Tarifas!$P185,Tarifas!$Q185,Datos!$B$3,Datos!L$5)</f>
        <v>#NAME?</v>
      </c>
      <c r="N183" s="144" t="e">
        <f ca="1">FACTURA(ROW(), COLUMN(),Datos!M$9,Datos!M$10,Tarifas!$C185,Datos!M$11,Tarifas!$D185,Datos!M$12,Tarifas!$E185,Datos!M$13,Tarifas!$F185,Datos!M$14,Tarifas!$G185,Tarifas!$L185,Datos!M$17,Datos!M$18,Datos!M$20,Datos!M$21,Datos!M$23,Datos!M$24,Datos!M$26,Datos!M$29,Datos!M$32,Tarifas!$H185,Tarifas!$I185,Tarifas!$J185,Datos!M$16,Tarifas!$K185,Datos!$B$4,Datos!$B$1,Datos!$B$2,Datos!$B$5,Tarifas!$M185,Tarifas!$N185,Tarifas!$O185,Tarifas!$P185,Tarifas!$Q185,Datos!$B$3,Datos!M$5)</f>
        <v>#NAME?</v>
      </c>
      <c r="O183" s="144" t="e">
        <f ca="1">FACTURA(ROW(), COLUMN(),Datos!N$9,Datos!N$10,Tarifas!$C185,Datos!N$11,Tarifas!$D185,Datos!N$12,Tarifas!$E185,Datos!N$13,Tarifas!$F185,Datos!N$14,Tarifas!$G185,Tarifas!$L185,Datos!N$17,Datos!N$18,Datos!N$20,Datos!N$21,Datos!N$23,Datos!N$24,Datos!N$26,Datos!N$29,Datos!N$32,Tarifas!$H185,Tarifas!$I185,Tarifas!$J185,Datos!N$16,Tarifas!$K185,Datos!$B$4,Datos!$B$1,Datos!$B$2,Datos!$B$5,Tarifas!$M185,Tarifas!$N185,Tarifas!$O185,Tarifas!$P185,Tarifas!$Q185,Datos!$B$3,Datos!N$5)</f>
        <v>#NAME?</v>
      </c>
      <c r="P183" s="144" t="e">
        <f ca="1">FACTURA(ROW(), COLUMN(),Datos!O$9,Datos!O$10,Tarifas!$C185,Datos!O$11,Tarifas!$D185,Datos!O$12,Tarifas!$E185,Datos!O$13,Tarifas!$F185,Datos!O$14,Tarifas!$G185,Tarifas!$L185,Datos!O$17,Datos!O$18,Datos!O$20,Datos!O$21,Datos!O$23,Datos!O$24,Datos!O$26,Datos!O$29,Datos!O$32,Tarifas!$H185,Tarifas!$I185,Tarifas!$J185,Datos!O$16,Tarifas!$K185,Datos!$B$4,Datos!$B$1,Datos!$B$2,Datos!$B$5,Tarifas!$M185,Tarifas!$N185,Tarifas!$O185,Tarifas!$P185,Tarifas!$Q185,Datos!$B$3,Datos!O$5)</f>
        <v>#NAME?</v>
      </c>
      <c r="Q183" s="88" t="str">
        <f>IF(Tarifas!R185="Sí","Sí","")</f>
        <v/>
      </c>
    </row>
    <row r="184" spans="1:17">
      <c r="A184" s="154" t="str">
        <f>IF(Tarifas!A186="","",Tarifas!A186)</f>
        <v/>
      </c>
      <c r="B184" s="154" t="str">
        <f>IF(Tarifas!B186="","",Tarifas!B186)</f>
        <v/>
      </c>
      <c r="C184" s="197" t="e">
        <f t="shared" ca="1" si="2"/>
        <v>#NAME?</v>
      </c>
      <c r="D184" s="198" t="s">
        <v>639</v>
      </c>
      <c r="E184" s="144" t="e">
        <f ca="1">FACTURA(ROW(), COLUMN(),Datos!D$9,Datos!D$10,Tarifas!$C186,Datos!D$11,Tarifas!$D186,Datos!D$12,Tarifas!$E186,Datos!D$13,Tarifas!$F186,Datos!D$14,Tarifas!$G186,Tarifas!$L186,Datos!D$17,Datos!D$18,Datos!D$20,Datos!D$21,Datos!D$23,Datos!D$24,Datos!D$26,Datos!D$29,Datos!D$32,Tarifas!$H186,Tarifas!$I186,Tarifas!$J186,Datos!D$16,Tarifas!$K186,Datos!$B$4,Datos!$B$1,Datos!$B$2,Datos!$B$5,Tarifas!$M186,Tarifas!$N186,Tarifas!$O186,Tarifas!$P186,Tarifas!$Q186,Datos!$B$3,Datos!D$5)</f>
        <v>#NAME?</v>
      </c>
      <c r="F184" s="144" t="e">
        <f ca="1">FACTURA(ROW(), COLUMN(),Datos!E$9,Datos!E$10,Tarifas!$C186,Datos!E$11,Tarifas!$D186,Datos!E$12,Tarifas!$E186,Datos!E$13,Tarifas!$F186,Datos!E$14,Tarifas!$G186,Tarifas!$L186,Datos!E$17,Datos!E$18,Datos!E$20,Datos!E$21,Datos!E$23,Datos!E$24,Datos!E$26,Datos!E$29,Datos!E$32,Tarifas!$H186,Tarifas!$I186,Tarifas!$J186,Datos!E$16,Tarifas!$K186,Datos!$B$4,Datos!$B$1,Datos!$B$2,Datos!$B$5,Tarifas!$M186,Tarifas!$N186,Tarifas!$O186,Tarifas!$P186,Tarifas!$Q186,Datos!$B$3,Datos!E$5)</f>
        <v>#NAME?</v>
      </c>
      <c r="G184" s="144" t="e">
        <f ca="1">FACTURA(ROW(), COLUMN(),Datos!F$9,Datos!F$10,Tarifas!$C186,Datos!F$11,Tarifas!$D186,Datos!F$12,Tarifas!$E186,Datos!F$13,Tarifas!$F186,Datos!F$14,Tarifas!$G186,Tarifas!$L186,Datos!F$17,Datos!F$18,Datos!F$20,Datos!F$21,Datos!F$23,Datos!F$24,Datos!F$26,Datos!F$29,Datos!F$32,Tarifas!$H186,Tarifas!$I186,Tarifas!$J186,Datos!F$16,Tarifas!$K186,Datos!$B$4,Datos!$B$1,Datos!$B$2,Datos!$B$5,Tarifas!$M186,Tarifas!$N186,Tarifas!$O186,Tarifas!$P186,Tarifas!$Q186,Datos!$B$3,Datos!F$5)</f>
        <v>#NAME?</v>
      </c>
      <c r="H184" s="144" t="e">
        <f ca="1">FACTURA(ROW(), COLUMN(),Datos!G$9,Datos!G$10,Tarifas!$C186,Datos!G$11,Tarifas!$D186,Datos!G$12,Tarifas!$E186,Datos!G$13,Tarifas!$F186,Datos!G$14,Tarifas!$G186,Tarifas!$L186,Datos!G$17,Datos!G$18,Datos!G$20,Datos!G$21,Datos!G$23,Datos!G$24,Datos!G$26,Datos!G$29,Datos!G$32,Tarifas!$H186,Tarifas!$I186,Tarifas!$J186,Datos!G$16,Tarifas!$K186,Datos!$B$4,Datos!$B$1,Datos!$B$2,Datos!$B$5,Tarifas!$M186,Tarifas!$N186,Tarifas!$O186,Tarifas!$P186,Tarifas!$Q186,Datos!$B$3,Datos!G$5)</f>
        <v>#NAME?</v>
      </c>
      <c r="I184" s="144" t="e">
        <f ca="1">FACTURA(ROW(), COLUMN(),Datos!H$9,Datos!H$10,Tarifas!$C186,Datos!H$11,Tarifas!$D186,Datos!H$12,Tarifas!$E186,Datos!H$13,Tarifas!$F186,Datos!H$14,Tarifas!$G186,Tarifas!$L186,Datos!H$17,Datos!H$18,Datos!H$20,Datos!H$21,Datos!H$23,Datos!H$24,Datos!H$26,Datos!H$29,Datos!H$32,Tarifas!$H186,Tarifas!$I186,Tarifas!$J186,Datos!H$16,Tarifas!$K186,Datos!$B$4,Datos!$B$1,Datos!$B$2,Datos!$B$5,Tarifas!$M186,Tarifas!$N186,Tarifas!$O186,Tarifas!$P186,Tarifas!$Q186,Datos!$B$3,Datos!H$5)</f>
        <v>#NAME?</v>
      </c>
      <c r="J184" s="144" t="e">
        <f ca="1">FACTURA(ROW(), COLUMN(),Datos!I$9,Datos!I$10,Tarifas!$C186,Datos!I$11,Tarifas!$D186,Datos!I$12,Tarifas!$E186,Datos!I$13,Tarifas!$F186,Datos!I$14,Tarifas!$G186,Tarifas!$L186,Datos!I$17,Datos!I$18,Datos!I$20,Datos!I$21,Datos!I$23,Datos!I$24,Datos!I$26,Datos!I$29,Datos!I$32,Tarifas!$H186,Tarifas!$I186,Tarifas!$J186,Datos!I$16,Tarifas!$K186,Datos!$B$4,Datos!$B$1,Datos!$B$2,Datos!$B$5,Tarifas!$M186,Tarifas!$N186,Tarifas!$O186,Tarifas!$P186,Tarifas!$Q186,Datos!$B$3,Datos!I$5)</f>
        <v>#NAME?</v>
      </c>
      <c r="K184" s="144" t="e">
        <f ca="1">FACTURA(ROW(), COLUMN(),Datos!J$9,Datos!J$10,Tarifas!$C186,Datos!J$11,Tarifas!$D186,Datos!J$12,Tarifas!$E186,Datos!J$13,Tarifas!$F186,Datos!J$14,Tarifas!$G186,Tarifas!$L186,Datos!J$17,Datos!J$18,Datos!J$20,Datos!J$21,Datos!J$23,Datos!J$24,Datos!J$26,Datos!J$29,Datos!J$32,Tarifas!$H186,Tarifas!$I186,Tarifas!$J186,Datos!J$16,Tarifas!$K186,Datos!$B$4,Datos!$B$1,Datos!$B$2,Datos!$B$5,Tarifas!$M186,Tarifas!$N186,Tarifas!$O186,Tarifas!$P186,Tarifas!$Q186,Datos!$B$3,Datos!J$5)</f>
        <v>#NAME?</v>
      </c>
      <c r="L184" s="144" t="e">
        <f ca="1">FACTURA(ROW(), COLUMN(),Datos!K$9,Datos!K$10,Tarifas!$C186,Datos!K$11,Tarifas!$D186,Datos!K$12,Tarifas!$E186,Datos!K$13,Tarifas!$F186,Datos!K$14,Tarifas!$G186,Tarifas!$L186,Datos!K$17,Datos!K$18,Datos!K$20,Datos!K$21,Datos!K$23,Datos!K$24,Datos!K$26,Datos!K$29,Datos!K$32,Tarifas!$H186,Tarifas!$I186,Tarifas!$J186,Datos!K$16,Tarifas!$K186,Datos!$B$4,Datos!$B$1,Datos!$B$2,Datos!$B$5,Tarifas!$M186,Tarifas!$N186,Tarifas!$O186,Tarifas!$P186,Tarifas!$Q186,Datos!$B$3,Datos!K$5)</f>
        <v>#NAME?</v>
      </c>
      <c r="M184" s="144" t="e">
        <f ca="1">FACTURA(ROW(), COLUMN(),Datos!L$9,Datos!L$10,Tarifas!$C186,Datos!L$11,Tarifas!$D186,Datos!L$12,Tarifas!$E186,Datos!L$13,Tarifas!$F186,Datos!L$14,Tarifas!$G186,Tarifas!$L186,Datos!L$17,Datos!L$18,Datos!L$20,Datos!L$21,Datos!L$23,Datos!L$24,Datos!L$26,Datos!L$29,Datos!L$32,Tarifas!$H186,Tarifas!$I186,Tarifas!$J186,Datos!L$16,Tarifas!$K186,Datos!$B$4,Datos!$B$1,Datos!$B$2,Datos!$B$5,Tarifas!$M186,Tarifas!$N186,Tarifas!$O186,Tarifas!$P186,Tarifas!$Q186,Datos!$B$3,Datos!L$5)</f>
        <v>#NAME?</v>
      </c>
      <c r="N184" s="144" t="e">
        <f ca="1">FACTURA(ROW(), COLUMN(),Datos!M$9,Datos!M$10,Tarifas!$C186,Datos!M$11,Tarifas!$D186,Datos!M$12,Tarifas!$E186,Datos!M$13,Tarifas!$F186,Datos!M$14,Tarifas!$G186,Tarifas!$L186,Datos!M$17,Datos!M$18,Datos!M$20,Datos!M$21,Datos!M$23,Datos!M$24,Datos!M$26,Datos!M$29,Datos!M$32,Tarifas!$H186,Tarifas!$I186,Tarifas!$J186,Datos!M$16,Tarifas!$K186,Datos!$B$4,Datos!$B$1,Datos!$B$2,Datos!$B$5,Tarifas!$M186,Tarifas!$N186,Tarifas!$O186,Tarifas!$P186,Tarifas!$Q186,Datos!$B$3,Datos!M$5)</f>
        <v>#NAME?</v>
      </c>
      <c r="O184" s="144" t="e">
        <f ca="1">FACTURA(ROW(), COLUMN(),Datos!N$9,Datos!N$10,Tarifas!$C186,Datos!N$11,Tarifas!$D186,Datos!N$12,Tarifas!$E186,Datos!N$13,Tarifas!$F186,Datos!N$14,Tarifas!$G186,Tarifas!$L186,Datos!N$17,Datos!N$18,Datos!N$20,Datos!N$21,Datos!N$23,Datos!N$24,Datos!N$26,Datos!N$29,Datos!N$32,Tarifas!$H186,Tarifas!$I186,Tarifas!$J186,Datos!N$16,Tarifas!$K186,Datos!$B$4,Datos!$B$1,Datos!$B$2,Datos!$B$5,Tarifas!$M186,Tarifas!$N186,Tarifas!$O186,Tarifas!$P186,Tarifas!$Q186,Datos!$B$3,Datos!N$5)</f>
        <v>#NAME?</v>
      </c>
      <c r="P184" s="144" t="e">
        <f ca="1">FACTURA(ROW(), COLUMN(),Datos!O$9,Datos!O$10,Tarifas!$C186,Datos!O$11,Tarifas!$D186,Datos!O$12,Tarifas!$E186,Datos!O$13,Tarifas!$F186,Datos!O$14,Tarifas!$G186,Tarifas!$L186,Datos!O$17,Datos!O$18,Datos!O$20,Datos!O$21,Datos!O$23,Datos!O$24,Datos!O$26,Datos!O$29,Datos!O$32,Tarifas!$H186,Tarifas!$I186,Tarifas!$J186,Datos!O$16,Tarifas!$K186,Datos!$B$4,Datos!$B$1,Datos!$B$2,Datos!$B$5,Tarifas!$M186,Tarifas!$N186,Tarifas!$O186,Tarifas!$P186,Tarifas!$Q186,Datos!$B$3,Datos!O$5)</f>
        <v>#NAME?</v>
      </c>
      <c r="Q184" s="88" t="str">
        <f>IF(Tarifas!R186="Sí","Sí","")</f>
        <v/>
      </c>
    </row>
    <row r="185" spans="1:17">
      <c r="A185" s="154" t="str">
        <f>IF(Tarifas!A187="","",Tarifas!A187)</f>
        <v/>
      </c>
      <c r="B185" s="154" t="str">
        <f>IF(Tarifas!B187="","",Tarifas!B187)</f>
        <v/>
      </c>
      <c r="C185" s="197" t="e">
        <f t="shared" ca="1" si="2"/>
        <v>#NAME?</v>
      </c>
      <c r="D185" s="198" t="s">
        <v>639</v>
      </c>
      <c r="E185" s="144" t="e">
        <f ca="1">FACTURA(ROW(), COLUMN(),Datos!D$9,Datos!D$10,Tarifas!$C187,Datos!D$11,Tarifas!$D187,Datos!D$12,Tarifas!$E187,Datos!D$13,Tarifas!$F187,Datos!D$14,Tarifas!$G187,Tarifas!$L187,Datos!D$17,Datos!D$18,Datos!D$20,Datos!D$21,Datos!D$23,Datos!D$24,Datos!D$26,Datos!D$29,Datos!D$32,Tarifas!$H187,Tarifas!$I187,Tarifas!$J187,Datos!D$16,Tarifas!$K187,Datos!$B$4,Datos!$B$1,Datos!$B$2,Datos!$B$5,Tarifas!$M187,Tarifas!$N187,Tarifas!$O187,Tarifas!$P187,Tarifas!$Q187,Datos!$B$3,Datos!D$5)</f>
        <v>#NAME?</v>
      </c>
      <c r="F185" s="144" t="e">
        <f ca="1">FACTURA(ROW(), COLUMN(),Datos!E$9,Datos!E$10,Tarifas!$C187,Datos!E$11,Tarifas!$D187,Datos!E$12,Tarifas!$E187,Datos!E$13,Tarifas!$F187,Datos!E$14,Tarifas!$G187,Tarifas!$L187,Datos!E$17,Datos!E$18,Datos!E$20,Datos!E$21,Datos!E$23,Datos!E$24,Datos!E$26,Datos!E$29,Datos!E$32,Tarifas!$H187,Tarifas!$I187,Tarifas!$J187,Datos!E$16,Tarifas!$K187,Datos!$B$4,Datos!$B$1,Datos!$B$2,Datos!$B$5,Tarifas!$M187,Tarifas!$N187,Tarifas!$O187,Tarifas!$P187,Tarifas!$Q187,Datos!$B$3,Datos!E$5)</f>
        <v>#NAME?</v>
      </c>
      <c r="G185" s="144" t="e">
        <f ca="1">FACTURA(ROW(), COLUMN(),Datos!F$9,Datos!F$10,Tarifas!$C187,Datos!F$11,Tarifas!$D187,Datos!F$12,Tarifas!$E187,Datos!F$13,Tarifas!$F187,Datos!F$14,Tarifas!$G187,Tarifas!$L187,Datos!F$17,Datos!F$18,Datos!F$20,Datos!F$21,Datos!F$23,Datos!F$24,Datos!F$26,Datos!F$29,Datos!F$32,Tarifas!$H187,Tarifas!$I187,Tarifas!$J187,Datos!F$16,Tarifas!$K187,Datos!$B$4,Datos!$B$1,Datos!$B$2,Datos!$B$5,Tarifas!$M187,Tarifas!$N187,Tarifas!$O187,Tarifas!$P187,Tarifas!$Q187,Datos!$B$3,Datos!F$5)</f>
        <v>#NAME?</v>
      </c>
      <c r="H185" s="144" t="e">
        <f ca="1">FACTURA(ROW(), COLUMN(),Datos!G$9,Datos!G$10,Tarifas!$C187,Datos!G$11,Tarifas!$D187,Datos!G$12,Tarifas!$E187,Datos!G$13,Tarifas!$F187,Datos!G$14,Tarifas!$G187,Tarifas!$L187,Datos!G$17,Datos!G$18,Datos!G$20,Datos!G$21,Datos!G$23,Datos!G$24,Datos!G$26,Datos!G$29,Datos!G$32,Tarifas!$H187,Tarifas!$I187,Tarifas!$J187,Datos!G$16,Tarifas!$K187,Datos!$B$4,Datos!$B$1,Datos!$B$2,Datos!$B$5,Tarifas!$M187,Tarifas!$N187,Tarifas!$O187,Tarifas!$P187,Tarifas!$Q187,Datos!$B$3,Datos!G$5)</f>
        <v>#NAME?</v>
      </c>
      <c r="I185" s="144" t="e">
        <f ca="1">FACTURA(ROW(), COLUMN(),Datos!H$9,Datos!H$10,Tarifas!$C187,Datos!H$11,Tarifas!$D187,Datos!H$12,Tarifas!$E187,Datos!H$13,Tarifas!$F187,Datos!H$14,Tarifas!$G187,Tarifas!$L187,Datos!H$17,Datos!H$18,Datos!H$20,Datos!H$21,Datos!H$23,Datos!H$24,Datos!H$26,Datos!H$29,Datos!H$32,Tarifas!$H187,Tarifas!$I187,Tarifas!$J187,Datos!H$16,Tarifas!$K187,Datos!$B$4,Datos!$B$1,Datos!$B$2,Datos!$B$5,Tarifas!$M187,Tarifas!$N187,Tarifas!$O187,Tarifas!$P187,Tarifas!$Q187,Datos!$B$3,Datos!H$5)</f>
        <v>#NAME?</v>
      </c>
      <c r="J185" s="144" t="e">
        <f ca="1">FACTURA(ROW(), COLUMN(),Datos!I$9,Datos!I$10,Tarifas!$C187,Datos!I$11,Tarifas!$D187,Datos!I$12,Tarifas!$E187,Datos!I$13,Tarifas!$F187,Datos!I$14,Tarifas!$G187,Tarifas!$L187,Datos!I$17,Datos!I$18,Datos!I$20,Datos!I$21,Datos!I$23,Datos!I$24,Datos!I$26,Datos!I$29,Datos!I$32,Tarifas!$H187,Tarifas!$I187,Tarifas!$J187,Datos!I$16,Tarifas!$K187,Datos!$B$4,Datos!$B$1,Datos!$B$2,Datos!$B$5,Tarifas!$M187,Tarifas!$N187,Tarifas!$O187,Tarifas!$P187,Tarifas!$Q187,Datos!$B$3,Datos!I$5)</f>
        <v>#NAME?</v>
      </c>
      <c r="K185" s="144" t="e">
        <f ca="1">FACTURA(ROW(), COLUMN(),Datos!J$9,Datos!J$10,Tarifas!$C187,Datos!J$11,Tarifas!$D187,Datos!J$12,Tarifas!$E187,Datos!J$13,Tarifas!$F187,Datos!J$14,Tarifas!$G187,Tarifas!$L187,Datos!J$17,Datos!J$18,Datos!J$20,Datos!J$21,Datos!J$23,Datos!J$24,Datos!J$26,Datos!J$29,Datos!J$32,Tarifas!$H187,Tarifas!$I187,Tarifas!$J187,Datos!J$16,Tarifas!$K187,Datos!$B$4,Datos!$B$1,Datos!$B$2,Datos!$B$5,Tarifas!$M187,Tarifas!$N187,Tarifas!$O187,Tarifas!$P187,Tarifas!$Q187,Datos!$B$3,Datos!J$5)</f>
        <v>#NAME?</v>
      </c>
      <c r="L185" s="144" t="e">
        <f ca="1">FACTURA(ROW(), COLUMN(),Datos!K$9,Datos!K$10,Tarifas!$C187,Datos!K$11,Tarifas!$D187,Datos!K$12,Tarifas!$E187,Datos!K$13,Tarifas!$F187,Datos!K$14,Tarifas!$G187,Tarifas!$L187,Datos!K$17,Datos!K$18,Datos!K$20,Datos!K$21,Datos!K$23,Datos!K$24,Datos!K$26,Datos!K$29,Datos!K$32,Tarifas!$H187,Tarifas!$I187,Tarifas!$J187,Datos!K$16,Tarifas!$K187,Datos!$B$4,Datos!$B$1,Datos!$B$2,Datos!$B$5,Tarifas!$M187,Tarifas!$N187,Tarifas!$O187,Tarifas!$P187,Tarifas!$Q187,Datos!$B$3,Datos!K$5)</f>
        <v>#NAME?</v>
      </c>
      <c r="M185" s="144" t="e">
        <f ca="1">FACTURA(ROW(), COLUMN(),Datos!L$9,Datos!L$10,Tarifas!$C187,Datos!L$11,Tarifas!$D187,Datos!L$12,Tarifas!$E187,Datos!L$13,Tarifas!$F187,Datos!L$14,Tarifas!$G187,Tarifas!$L187,Datos!L$17,Datos!L$18,Datos!L$20,Datos!L$21,Datos!L$23,Datos!L$24,Datos!L$26,Datos!L$29,Datos!L$32,Tarifas!$H187,Tarifas!$I187,Tarifas!$J187,Datos!L$16,Tarifas!$K187,Datos!$B$4,Datos!$B$1,Datos!$B$2,Datos!$B$5,Tarifas!$M187,Tarifas!$N187,Tarifas!$O187,Tarifas!$P187,Tarifas!$Q187,Datos!$B$3,Datos!L$5)</f>
        <v>#NAME?</v>
      </c>
      <c r="N185" s="144" t="e">
        <f ca="1">FACTURA(ROW(), COLUMN(),Datos!M$9,Datos!M$10,Tarifas!$C187,Datos!M$11,Tarifas!$D187,Datos!M$12,Tarifas!$E187,Datos!M$13,Tarifas!$F187,Datos!M$14,Tarifas!$G187,Tarifas!$L187,Datos!M$17,Datos!M$18,Datos!M$20,Datos!M$21,Datos!M$23,Datos!M$24,Datos!M$26,Datos!M$29,Datos!M$32,Tarifas!$H187,Tarifas!$I187,Tarifas!$J187,Datos!M$16,Tarifas!$K187,Datos!$B$4,Datos!$B$1,Datos!$B$2,Datos!$B$5,Tarifas!$M187,Tarifas!$N187,Tarifas!$O187,Tarifas!$P187,Tarifas!$Q187,Datos!$B$3,Datos!M$5)</f>
        <v>#NAME?</v>
      </c>
      <c r="O185" s="144" t="e">
        <f ca="1">FACTURA(ROW(), COLUMN(),Datos!N$9,Datos!N$10,Tarifas!$C187,Datos!N$11,Tarifas!$D187,Datos!N$12,Tarifas!$E187,Datos!N$13,Tarifas!$F187,Datos!N$14,Tarifas!$G187,Tarifas!$L187,Datos!N$17,Datos!N$18,Datos!N$20,Datos!N$21,Datos!N$23,Datos!N$24,Datos!N$26,Datos!N$29,Datos!N$32,Tarifas!$H187,Tarifas!$I187,Tarifas!$J187,Datos!N$16,Tarifas!$K187,Datos!$B$4,Datos!$B$1,Datos!$B$2,Datos!$B$5,Tarifas!$M187,Tarifas!$N187,Tarifas!$O187,Tarifas!$P187,Tarifas!$Q187,Datos!$B$3,Datos!N$5)</f>
        <v>#NAME?</v>
      </c>
      <c r="P185" s="144" t="e">
        <f ca="1">FACTURA(ROW(), COLUMN(),Datos!O$9,Datos!O$10,Tarifas!$C187,Datos!O$11,Tarifas!$D187,Datos!O$12,Tarifas!$E187,Datos!O$13,Tarifas!$F187,Datos!O$14,Tarifas!$G187,Tarifas!$L187,Datos!O$17,Datos!O$18,Datos!O$20,Datos!O$21,Datos!O$23,Datos!O$24,Datos!O$26,Datos!O$29,Datos!O$32,Tarifas!$H187,Tarifas!$I187,Tarifas!$J187,Datos!O$16,Tarifas!$K187,Datos!$B$4,Datos!$B$1,Datos!$B$2,Datos!$B$5,Tarifas!$M187,Tarifas!$N187,Tarifas!$O187,Tarifas!$P187,Tarifas!$Q187,Datos!$B$3,Datos!O$5)</f>
        <v>#NAME?</v>
      </c>
      <c r="Q185" s="88" t="str">
        <f>IF(Tarifas!R187="Sí","Sí","")</f>
        <v/>
      </c>
    </row>
    <row r="186" spans="1:17">
      <c r="A186" s="154" t="str">
        <f>IF(Tarifas!A188="","",Tarifas!A188)</f>
        <v/>
      </c>
      <c r="B186" s="154" t="str">
        <f>IF(Tarifas!B188="","",Tarifas!B188)</f>
        <v/>
      </c>
      <c r="C186" s="197" t="e">
        <f t="shared" ca="1" si="2"/>
        <v>#NAME?</v>
      </c>
      <c r="D186" s="198" t="s">
        <v>639</v>
      </c>
      <c r="E186" s="144" t="e">
        <f ca="1">FACTURA(ROW(), COLUMN(),Datos!D$9,Datos!D$10,Tarifas!$C188,Datos!D$11,Tarifas!$D188,Datos!D$12,Tarifas!$E188,Datos!D$13,Tarifas!$F188,Datos!D$14,Tarifas!$G188,Tarifas!$L188,Datos!D$17,Datos!D$18,Datos!D$20,Datos!D$21,Datos!D$23,Datos!D$24,Datos!D$26,Datos!D$29,Datos!D$32,Tarifas!$H188,Tarifas!$I188,Tarifas!$J188,Datos!D$16,Tarifas!$K188,Datos!$B$4,Datos!$B$1,Datos!$B$2,Datos!$B$5,Tarifas!$M188,Tarifas!$N188,Tarifas!$O188,Tarifas!$P188,Tarifas!$Q188,Datos!$B$3,Datos!D$5)</f>
        <v>#NAME?</v>
      </c>
      <c r="F186" s="144" t="e">
        <f ca="1">FACTURA(ROW(), COLUMN(),Datos!E$9,Datos!E$10,Tarifas!$C188,Datos!E$11,Tarifas!$D188,Datos!E$12,Tarifas!$E188,Datos!E$13,Tarifas!$F188,Datos!E$14,Tarifas!$G188,Tarifas!$L188,Datos!E$17,Datos!E$18,Datos!E$20,Datos!E$21,Datos!E$23,Datos!E$24,Datos!E$26,Datos!E$29,Datos!E$32,Tarifas!$H188,Tarifas!$I188,Tarifas!$J188,Datos!E$16,Tarifas!$K188,Datos!$B$4,Datos!$B$1,Datos!$B$2,Datos!$B$5,Tarifas!$M188,Tarifas!$N188,Tarifas!$O188,Tarifas!$P188,Tarifas!$Q188,Datos!$B$3,Datos!E$5)</f>
        <v>#NAME?</v>
      </c>
      <c r="G186" s="144" t="e">
        <f ca="1">FACTURA(ROW(), COLUMN(),Datos!F$9,Datos!F$10,Tarifas!$C188,Datos!F$11,Tarifas!$D188,Datos!F$12,Tarifas!$E188,Datos!F$13,Tarifas!$F188,Datos!F$14,Tarifas!$G188,Tarifas!$L188,Datos!F$17,Datos!F$18,Datos!F$20,Datos!F$21,Datos!F$23,Datos!F$24,Datos!F$26,Datos!F$29,Datos!F$32,Tarifas!$H188,Tarifas!$I188,Tarifas!$J188,Datos!F$16,Tarifas!$K188,Datos!$B$4,Datos!$B$1,Datos!$B$2,Datos!$B$5,Tarifas!$M188,Tarifas!$N188,Tarifas!$O188,Tarifas!$P188,Tarifas!$Q188,Datos!$B$3,Datos!F$5)</f>
        <v>#NAME?</v>
      </c>
      <c r="H186" s="144" t="e">
        <f ca="1">FACTURA(ROW(), COLUMN(),Datos!G$9,Datos!G$10,Tarifas!$C188,Datos!G$11,Tarifas!$D188,Datos!G$12,Tarifas!$E188,Datos!G$13,Tarifas!$F188,Datos!G$14,Tarifas!$G188,Tarifas!$L188,Datos!G$17,Datos!G$18,Datos!G$20,Datos!G$21,Datos!G$23,Datos!G$24,Datos!G$26,Datos!G$29,Datos!G$32,Tarifas!$H188,Tarifas!$I188,Tarifas!$J188,Datos!G$16,Tarifas!$K188,Datos!$B$4,Datos!$B$1,Datos!$B$2,Datos!$B$5,Tarifas!$M188,Tarifas!$N188,Tarifas!$O188,Tarifas!$P188,Tarifas!$Q188,Datos!$B$3,Datos!G$5)</f>
        <v>#NAME?</v>
      </c>
      <c r="I186" s="144" t="e">
        <f ca="1">FACTURA(ROW(), COLUMN(),Datos!H$9,Datos!H$10,Tarifas!$C188,Datos!H$11,Tarifas!$D188,Datos!H$12,Tarifas!$E188,Datos!H$13,Tarifas!$F188,Datos!H$14,Tarifas!$G188,Tarifas!$L188,Datos!H$17,Datos!H$18,Datos!H$20,Datos!H$21,Datos!H$23,Datos!H$24,Datos!H$26,Datos!H$29,Datos!H$32,Tarifas!$H188,Tarifas!$I188,Tarifas!$J188,Datos!H$16,Tarifas!$K188,Datos!$B$4,Datos!$B$1,Datos!$B$2,Datos!$B$5,Tarifas!$M188,Tarifas!$N188,Tarifas!$O188,Tarifas!$P188,Tarifas!$Q188,Datos!$B$3,Datos!H$5)</f>
        <v>#NAME?</v>
      </c>
      <c r="J186" s="144" t="e">
        <f ca="1">FACTURA(ROW(), COLUMN(),Datos!I$9,Datos!I$10,Tarifas!$C188,Datos!I$11,Tarifas!$D188,Datos!I$12,Tarifas!$E188,Datos!I$13,Tarifas!$F188,Datos!I$14,Tarifas!$G188,Tarifas!$L188,Datos!I$17,Datos!I$18,Datos!I$20,Datos!I$21,Datos!I$23,Datos!I$24,Datos!I$26,Datos!I$29,Datos!I$32,Tarifas!$H188,Tarifas!$I188,Tarifas!$J188,Datos!I$16,Tarifas!$K188,Datos!$B$4,Datos!$B$1,Datos!$B$2,Datos!$B$5,Tarifas!$M188,Tarifas!$N188,Tarifas!$O188,Tarifas!$P188,Tarifas!$Q188,Datos!$B$3,Datos!I$5)</f>
        <v>#NAME?</v>
      </c>
      <c r="K186" s="144" t="e">
        <f ca="1">FACTURA(ROW(), COLUMN(),Datos!J$9,Datos!J$10,Tarifas!$C188,Datos!J$11,Tarifas!$D188,Datos!J$12,Tarifas!$E188,Datos!J$13,Tarifas!$F188,Datos!J$14,Tarifas!$G188,Tarifas!$L188,Datos!J$17,Datos!J$18,Datos!J$20,Datos!J$21,Datos!J$23,Datos!J$24,Datos!J$26,Datos!J$29,Datos!J$32,Tarifas!$H188,Tarifas!$I188,Tarifas!$J188,Datos!J$16,Tarifas!$K188,Datos!$B$4,Datos!$B$1,Datos!$B$2,Datos!$B$5,Tarifas!$M188,Tarifas!$N188,Tarifas!$O188,Tarifas!$P188,Tarifas!$Q188,Datos!$B$3,Datos!J$5)</f>
        <v>#NAME?</v>
      </c>
      <c r="L186" s="144" t="e">
        <f ca="1">FACTURA(ROW(), COLUMN(),Datos!K$9,Datos!K$10,Tarifas!$C188,Datos!K$11,Tarifas!$D188,Datos!K$12,Tarifas!$E188,Datos!K$13,Tarifas!$F188,Datos!K$14,Tarifas!$G188,Tarifas!$L188,Datos!K$17,Datos!K$18,Datos!K$20,Datos!K$21,Datos!K$23,Datos!K$24,Datos!K$26,Datos!K$29,Datos!K$32,Tarifas!$H188,Tarifas!$I188,Tarifas!$J188,Datos!K$16,Tarifas!$K188,Datos!$B$4,Datos!$B$1,Datos!$B$2,Datos!$B$5,Tarifas!$M188,Tarifas!$N188,Tarifas!$O188,Tarifas!$P188,Tarifas!$Q188,Datos!$B$3,Datos!K$5)</f>
        <v>#NAME?</v>
      </c>
      <c r="M186" s="144" t="e">
        <f ca="1">FACTURA(ROW(), COLUMN(),Datos!L$9,Datos!L$10,Tarifas!$C188,Datos!L$11,Tarifas!$D188,Datos!L$12,Tarifas!$E188,Datos!L$13,Tarifas!$F188,Datos!L$14,Tarifas!$G188,Tarifas!$L188,Datos!L$17,Datos!L$18,Datos!L$20,Datos!L$21,Datos!L$23,Datos!L$24,Datos!L$26,Datos!L$29,Datos!L$32,Tarifas!$H188,Tarifas!$I188,Tarifas!$J188,Datos!L$16,Tarifas!$K188,Datos!$B$4,Datos!$B$1,Datos!$B$2,Datos!$B$5,Tarifas!$M188,Tarifas!$N188,Tarifas!$O188,Tarifas!$P188,Tarifas!$Q188,Datos!$B$3,Datos!L$5)</f>
        <v>#NAME?</v>
      </c>
      <c r="N186" s="144" t="e">
        <f ca="1">FACTURA(ROW(), COLUMN(),Datos!M$9,Datos!M$10,Tarifas!$C188,Datos!M$11,Tarifas!$D188,Datos!M$12,Tarifas!$E188,Datos!M$13,Tarifas!$F188,Datos!M$14,Tarifas!$G188,Tarifas!$L188,Datos!M$17,Datos!M$18,Datos!M$20,Datos!M$21,Datos!M$23,Datos!M$24,Datos!M$26,Datos!M$29,Datos!M$32,Tarifas!$H188,Tarifas!$I188,Tarifas!$J188,Datos!M$16,Tarifas!$K188,Datos!$B$4,Datos!$B$1,Datos!$B$2,Datos!$B$5,Tarifas!$M188,Tarifas!$N188,Tarifas!$O188,Tarifas!$P188,Tarifas!$Q188,Datos!$B$3,Datos!M$5)</f>
        <v>#NAME?</v>
      </c>
      <c r="O186" s="144" t="e">
        <f ca="1">FACTURA(ROW(), COLUMN(),Datos!N$9,Datos!N$10,Tarifas!$C188,Datos!N$11,Tarifas!$D188,Datos!N$12,Tarifas!$E188,Datos!N$13,Tarifas!$F188,Datos!N$14,Tarifas!$G188,Tarifas!$L188,Datos!N$17,Datos!N$18,Datos!N$20,Datos!N$21,Datos!N$23,Datos!N$24,Datos!N$26,Datos!N$29,Datos!N$32,Tarifas!$H188,Tarifas!$I188,Tarifas!$J188,Datos!N$16,Tarifas!$K188,Datos!$B$4,Datos!$B$1,Datos!$B$2,Datos!$B$5,Tarifas!$M188,Tarifas!$N188,Tarifas!$O188,Tarifas!$P188,Tarifas!$Q188,Datos!$B$3,Datos!N$5)</f>
        <v>#NAME?</v>
      </c>
      <c r="P186" s="144" t="e">
        <f ca="1">FACTURA(ROW(), COLUMN(),Datos!O$9,Datos!O$10,Tarifas!$C188,Datos!O$11,Tarifas!$D188,Datos!O$12,Tarifas!$E188,Datos!O$13,Tarifas!$F188,Datos!O$14,Tarifas!$G188,Tarifas!$L188,Datos!O$17,Datos!O$18,Datos!O$20,Datos!O$21,Datos!O$23,Datos!O$24,Datos!O$26,Datos!O$29,Datos!O$32,Tarifas!$H188,Tarifas!$I188,Tarifas!$J188,Datos!O$16,Tarifas!$K188,Datos!$B$4,Datos!$B$1,Datos!$B$2,Datos!$B$5,Tarifas!$M188,Tarifas!$N188,Tarifas!$O188,Tarifas!$P188,Tarifas!$Q188,Datos!$B$3,Datos!O$5)</f>
        <v>#NAME?</v>
      </c>
      <c r="Q186" s="88" t="str">
        <f>IF(Tarifas!R188="Sí","Sí","")</f>
        <v/>
      </c>
    </row>
    <row r="187" spans="1:17">
      <c r="A187" s="154" t="str">
        <f>IF(Tarifas!A189="","",Tarifas!A189)</f>
        <v/>
      </c>
      <c r="B187" s="154" t="str">
        <f>IF(Tarifas!B189="","",Tarifas!B189)</f>
        <v/>
      </c>
      <c r="C187" s="197" t="e">
        <f t="shared" ca="1" si="2"/>
        <v>#NAME?</v>
      </c>
      <c r="D187" s="198" t="s">
        <v>639</v>
      </c>
      <c r="E187" s="144" t="e">
        <f ca="1">FACTURA(ROW(), COLUMN(),Datos!D$9,Datos!D$10,Tarifas!$C189,Datos!D$11,Tarifas!$D189,Datos!D$12,Tarifas!$E189,Datos!D$13,Tarifas!$F189,Datos!D$14,Tarifas!$G189,Tarifas!$L189,Datos!D$17,Datos!D$18,Datos!D$20,Datos!D$21,Datos!D$23,Datos!D$24,Datos!D$26,Datos!D$29,Datos!D$32,Tarifas!$H189,Tarifas!$I189,Tarifas!$J189,Datos!D$16,Tarifas!$K189,Datos!$B$4,Datos!$B$1,Datos!$B$2,Datos!$B$5,Tarifas!$M189,Tarifas!$N189,Tarifas!$O189,Tarifas!$P189,Tarifas!$Q189,Datos!$B$3,Datos!D$5)</f>
        <v>#NAME?</v>
      </c>
      <c r="F187" s="144" t="e">
        <f ca="1">FACTURA(ROW(), COLUMN(),Datos!E$9,Datos!E$10,Tarifas!$C189,Datos!E$11,Tarifas!$D189,Datos!E$12,Tarifas!$E189,Datos!E$13,Tarifas!$F189,Datos!E$14,Tarifas!$G189,Tarifas!$L189,Datos!E$17,Datos!E$18,Datos!E$20,Datos!E$21,Datos!E$23,Datos!E$24,Datos!E$26,Datos!E$29,Datos!E$32,Tarifas!$H189,Tarifas!$I189,Tarifas!$J189,Datos!E$16,Tarifas!$K189,Datos!$B$4,Datos!$B$1,Datos!$B$2,Datos!$B$5,Tarifas!$M189,Tarifas!$N189,Tarifas!$O189,Tarifas!$P189,Tarifas!$Q189,Datos!$B$3,Datos!E$5)</f>
        <v>#NAME?</v>
      </c>
      <c r="G187" s="144" t="e">
        <f ca="1">FACTURA(ROW(), COLUMN(),Datos!F$9,Datos!F$10,Tarifas!$C189,Datos!F$11,Tarifas!$D189,Datos!F$12,Tarifas!$E189,Datos!F$13,Tarifas!$F189,Datos!F$14,Tarifas!$G189,Tarifas!$L189,Datos!F$17,Datos!F$18,Datos!F$20,Datos!F$21,Datos!F$23,Datos!F$24,Datos!F$26,Datos!F$29,Datos!F$32,Tarifas!$H189,Tarifas!$I189,Tarifas!$J189,Datos!F$16,Tarifas!$K189,Datos!$B$4,Datos!$B$1,Datos!$B$2,Datos!$B$5,Tarifas!$M189,Tarifas!$N189,Tarifas!$O189,Tarifas!$P189,Tarifas!$Q189,Datos!$B$3,Datos!F$5)</f>
        <v>#NAME?</v>
      </c>
      <c r="H187" s="144" t="e">
        <f ca="1">FACTURA(ROW(), COLUMN(),Datos!G$9,Datos!G$10,Tarifas!$C189,Datos!G$11,Tarifas!$D189,Datos!G$12,Tarifas!$E189,Datos!G$13,Tarifas!$F189,Datos!G$14,Tarifas!$G189,Tarifas!$L189,Datos!G$17,Datos!G$18,Datos!G$20,Datos!G$21,Datos!G$23,Datos!G$24,Datos!G$26,Datos!G$29,Datos!G$32,Tarifas!$H189,Tarifas!$I189,Tarifas!$J189,Datos!G$16,Tarifas!$K189,Datos!$B$4,Datos!$B$1,Datos!$B$2,Datos!$B$5,Tarifas!$M189,Tarifas!$N189,Tarifas!$O189,Tarifas!$P189,Tarifas!$Q189,Datos!$B$3,Datos!G$5)</f>
        <v>#NAME?</v>
      </c>
      <c r="I187" s="144" t="e">
        <f ca="1">FACTURA(ROW(), COLUMN(),Datos!H$9,Datos!H$10,Tarifas!$C189,Datos!H$11,Tarifas!$D189,Datos!H$12,Tarifas!$E189,Datos!H$13,Tarifas!$F189,Datos!H$14,Tarifas!$G189,Tarifas!$L189,Datos!H$17,Datos!H$18,Datos!H$20,Datos!H$21,Datos!H$23,Datos!H$24,Datos!H$26,Datos!H$29,Datos!H$32,Tarifas!$H189,Tarifas!$I189,Tarifas!$J189,Datos!H$16,Tarifas!$K189,Datos!$B$4,Datos!$B$1,Datos!$B$2,Datos!$B$5,Tarifas!$M189,Tarifas!$N189,Tarifas!$O189,Tarifas!$P189,Tarifas!$Q189,Datos!$B$3,Datos!H$5)</f>
        <v>#NAME?</v>
      </c>
      <c r="J187" s="144" t="e">
        <f ca="1">FACTURA(ROW(), COLUMN(),Datos!I$9,Datos!I$10,Tarifas!$C189,Datos!I$11,Tarifas!$D189,Datos!I$12,Tarifas!$E189,Datos!I$13,Tarifas!$F189,Datos!I$14,Tarifas!$G189,Tarifas!$L189,Datos!I$17,Datos!I$18,Datos!I$20,Datos!I$21,Datos!I$23,Datos!I$24,Datos!I$26,Datos!I$29,Datos!I$32,Tarifas!$H189,Tarifas!$I189,Tarifas!$J189,Datos!I$16,Tarifas!$K189,Datos!$B$4,Datos!$B$1,Datos!$B$2,Datos!$B$5,Tarifas!$M189,Tarifas!$N189,Tarifas!$O189,Tarifas!$P189,Tarifas!$Q189,Datos!$B$3,Datos!I$5)</f>
        <v>#NAME?</v>
      </c>
      <c r="K187" s="144" t="e">
        <f ca="1">FACTURA(ROW(), COLUMN(),Datos!J$9,Datos!J$10,Tarifas!$C189,Datos!J$11,Tarifas!$D189,Datos!J$12,Tarifas!$E189,Datos!J$13,Tarifas!$F189,Datos!J$14,Tarifas!$G189,Tarifas!$L189,Datos!J$17,Datos!J$18,Datos!J$20,Datos!J$21,Datos!J$23,Datos!J$24,Datos!J$26,Datos!J$29,Datos!J$32,Tarifas!$H189,Tarifas!$I189,Tarifas!$J189,Datos!J$16,Tarifas!$K189,Datos!$B$4,Datos!$B$1,Datos!$B$2,Datos!$B$5,Tarifas!$M189,Tarifas!$N189,Tarifas!$O189,Tarifas!$P189,Tarifas!$Q189,Datos!$B$3,Datos!J$5)</f>
        <v>#NAME?</v>
      </c>
      <c r="L187" s="144" t="e">
        <f ca="1">FACTURA(ROW(), COLUMN(),Datos!K$9,Datos!K$10,Tarifas!$C189,Datos!K$11,Tarifas!$D189,Datos!K$12,Tarifas!$E189,Datos!K$13,Tarifas!$F189,Datos!K$14,Tarifas!$G189,Tarifas!$L189,Datos!K$17,Datos!K$18,Datos!K$20,Datos!K$21,Datos!K$23,Datos!K$24,Datos!K$26,Datos!K$29,Datos!K$32,Tarifas!$H189,Tarifas!$I189,Tarifas!$J189,Datos!K$16,Tarifas!$K189,Datos!$B$4,Datos!$B$1,Datos!$B$2,Datos!$B$5,Tarifas!$M189,Tarifas!$N189,Tarifas!$O189,Tarifas!$P189,Tarifas!$Q189,Datos!$B$3,Datos!K$5)</f>
        <v>#NAME?</v>
      </c>
      <c r="M187" s="144" t="e">
        <f ca="1">FACTURA(ROW(), COLUMN(),Datos!L$9,Datos!L$10,Tarifas!$C189,Datos!L$11,Tarifas!$D189,Datos!L$12,Tarifas!$E189,Datos!L$13,Tarifas!$F189,Datos!L$14,Tarifas!$G189,Tarifas!$L189,Datos!L$17,Datos!L$18,Datos!L$20,Datos!L$21,Datos!L$23,Datos!L$24,Datos!L$26,Datos!L$29,Datos!L$32,Tarifas!$H189,Tarifas!$I189,Tarifas!$J189,Datos!L$16,Tarifas!$K189,Datos!$B$4,Datos!$B$1,Datos!$B$2,Datos!$B$5,Tarifas!$M189,Tarifas!$N189,Tarifas!$O189,Tarifas!$P189,Tarifas!$Q189,Datos!$B$3,Datos!L$5)</f>
        <v>#NAME?</v>
      </c>
      <c r="N187" s="144" t="e">
        <f ca="1">FACTURA(ROW(), COLUMN(),Datos!M$9,Datos!M$10,Tarifas!$C189,Datos!M$11,Tarifas!$D189,Datos!M$12,Tarifas!$E189,Datos!M$13,Tarifas!$F189,Datos!M$14,Tarifas!$G189,Tarifas!$L189,Datos!M$17,Datos!M$18,Datos!M$20,Datos!M$21,Datos!M$23,Datos!M$24,Datos!M$26,Datos!M$29,Datos!M$32,Tarifas!$H189,Tarifas!$I189,Tarifas!$J189,Datos!M$16,Tarifas!$K189,Datos!$B$4,Datos!$B$1,Datos!$B$2,Datos!$B$5,Tarifas!$M189,Tarifas!$N189,Tarifas!$O189,Tarifas!$P189,Tarifas!$Q189,Datos!$B$3,Datos!M$5)</f>
        <v>#NAME?</v>
      </c>
      <c r="O187" s="144" t="e">
        <f ca="1">FACTURA(ROW(), COLUMN(),Datos!N$9,Datos!N$10,Tarifas!$C189,Datos!N$11,Tarifas!$D189,Datos!N$12,Tarifas!$E189,Datos!N$13,Tarifas!$F189,Datos!N$14,Tarifas!$G189,Tarifas!$L189,Datos!N$17,Datos!N$18,Datos!N$20,Datos!N$21,Datos!N$23,Datos!N$24,Datos!N$26,Datos!N$29,Datos!N$32,Tarifas!$H189,Tarifas!$I189,Tarifas!$J189,Datos!N$16,Tarifas!$K189,Datos!$B$4,Datos!$B$1,Datos!$B$2,Datos!$B$5,Tarifas!$M189,Tarifas!$N189,Tarifas!$O189,Tarifas!$P189,Tarifas!$Q189,Datos!$B$3,Datos!N$5)</f>
        <v>#NAME?</v>
      </c>
      <c r="P187" s="144" t="e">
        <f ca="1">FACTURA(ROW(), COLUMN(),Datos!O$9,Datos!O$10,Tarifas!$C189,Datos!O$11,Tarifas!$D189,Datos!O$12,Tarifas!$E189,Datos!O$13,Tarifas!$F189,Datos!O$14,Tarifas!$G189,Tarifas!$L189,Datos!O$17,Datos!O$18,Datos!O$20,Datos!O$21,Datos!O$23,Datos!O$24,Datos!O$26,Datos!O$29,Datos!O$32,Tarifas!$H189,Tarifas!$I189,Tarifas!$J189,Datos!O$16,Tarifas!$K189,Datos!$B$4,Datos!$B$1,Datos!$B$2,Datos!$B$5,Tarifas!$M189,Tarifas!$N189,Tarifas!$O189,Tarifas!$P189,Tarifas!$Q189,Datos!$B$3,Datos!O$5)</f>
        <v>#NAME?</v>
      </c>
      <c r="Q187" s="88" t="str">
        <f>IF(Tarifas!R189="Sí","Sí","")</f>
        <v/>
      </c>
    </row>
    <row r="188" spans="1:17">
      <c r="A188" s="154" t="str">
        <f>IF(Tarifas!A190="","",Tarifas!A190)</f>
        <v/>
      </c>
      <c r="B188" s="154" t="str">
        <f>IF(Tarifas!B190="","",Tarifas!B190)</f>
        <v/>
      </c>
      <c r="C188" s="197" t="e">
        <f t="shared" ca="1" si="2"/>
        <v>#NAME?</v>
      </c>
      <c r="D188" s="198" t="s">
        <v>639</v>
      </c>
      <c r="E188" s="144" t="e">
        <f ca="1">FACTURA(ROW(), COLUMN(),Datos!D$9,Datos!D$10,Tarifas!$C190,Datos!D$11,Tarifas!$D190,Datos!D$12,Tarifas!$E190,Datos!D$13,Tarifas!$F190,Datos!D$14,Tarifas!$G190,Tarifas!$L190,Datos!D$17,Datos!D$18,Datos!D$20,Datos!D$21,Datos!D$23,Datos!D$24,Datos!D$26,Datos!D$29,Datos!D$32,Tarifas!$H190,Tarifas!$I190,Tarifas!$J190,Datos!D$16,Tarifas!$K190,Datos!$B$4,Datos!$B$1,Datos!$B$2,Datos!$B$5,Tarifas!$M190,Tarifas!$N190,Tarifas!$O190,Tarifas!$P190,Tarifas!$Q190,Datos!$B$3,Datos!D$5)</f>
        <v>#NAME?</v>
      </c>
      <c r="F188" s="144" t="e">
        <f ca="1">FACTURA(ROW(), COLUMN(),Datos!E$9,Datos!E$10,Tarifas!$C190,Datos!E$11,Tarifas!$D190,Datos!E$12,Tarifas!$E190,Datos!E$13,Tarifas!$F190,Datos!E$14,Tarifas!$G190,Tarifas!$L190,Datos!E$17,Datos!E$18,Datos!E$20,Datos!E$21,Datos!E$23,Datos!E$24,Datos!E$26,Datos!E$29,Datos!E$32,Tarifas!$H190,Tarifas!$I190,Tarifas!$J190,Datos!E$16,Tarifas!$K190,Datos!$B$4,Datos!$B$1,Datos!$B$2,Datos!$B$5,Tarifas!$M190,Tarifas!$N190,Tarifas!$O190,Tarifas!$P190,Tarifas!$Q190,Datos!$B$3,Datos!E$5)</f>
        <v>#NAME?</v>
      </c>
      <c r="G188" s="144" t="e">
        <f ca="1">FACTURA(ROW(), COLUMN(),Datos!F$9,Datos!F$10,Tarifas!$C190,Datos!F$11,Tarifas!$D190,Datos!F$12,Tarifas!$E190,Datos!F$13,Tarifas!$F190,Datos!F$14,Tarifas!$G190,Tarifas!$L190,Datos!F$17,Datos!F$18,Datos!F$20,Datos!F$21,Datos!F$23,Datos!F$24,Datos!F$26,Datos!F$29,Datos!F$32,Tarifas!$H190,Tarifas!$I190,Tarifas!$J190,Datos!F$16,Tarifas!$K190,Datos!$B$4,Datos!$B$1,Datos!$B$2,Datos!$B$5,Tarifas!$M190,Tarifas!$N190,Tarifas!$O190,Tarifas!$P190,Tarifas!$Q190,Datos!$B$3,Datos!F$5)</f>
        <v>#NAME?</v>
      </c>
      <c r="H188" s="144" t="e">
        <f ca="1">FACTURA(ROW(), COLUMN(),Datos!G$9,Datos!G$10,Tarifas!$C190,Datos!G$11,Tarifas!$D190,Datos!G$12,Tarifas!$E190,Datos!G$13,Tarifas!$F190,Datos!G$14,Tarifas!$G190,Tarifas!$L190,Datos!G$17,Datos!G$18,Datos!G$20,Datos!G$21,Datos!G$23,Datos!G$24,Datos!G$26,Datos!G$29,Datos!G$32,Tarifas!$H190,Tarifas!$I190,Tarifas!$J190,Datos!G$16,Tarifas!$K190,Datos!$B$4,Datos!$B$1,Datos!$B$2,Datos!$B$5,Tarifas!$M190,Tarifas!$N190,Tarifas!$O190,Tarifas!$P190,Tarifas!$Q190,Datos!$B$3,Datos!G$5)</f>
        <v>#NAME?</v>
      </c>
      <c r="I188" s="144" t="e">
        <f ca="1">FACTURA(ROW(), COLUMN(),Datos!H$9,Datos!H$10,Tarifas!$C190,Datos!H$11,Tarifas!$D190,Datos!H$12,Tarifas!$E190,Datos!H$13,Tarifas!$F190,Datos!H$14,Tarifas!$G190,Tarifas!$L190,Datos!H$17,Datos!H$18,Datos!H$20,Datos!H$21,Datos!H$23,Datos!H$24,Datos!H$26,Datos!H$29,Datos!H$32,Tarifas!$H190,Tarifas!$I190,Tarifas!$J190,Datos!H$16,Tarifas!$K190,Datos!$B$4,Datos!$B$1,Datos!$B$2,Datos!$B$5,Tarifas!$M190,Tarifas!$N190,Tarifas!$O190,Tarifas!$P190,Tarifas!$Q190,Datos!$B$3,Datos!H$5)</f>
        <v>#NAME?</v>
      </c>
      <c r="J188" s="144" t="e">
        <f ca="1">FACTURA(ROW(), COLUMN(),Datos!I$9,Datos!I$10,Tarifas!$C190,Datos!I$11,Tarifas!$D190,Datos!I$12,Tarifas!$E190,Datos!I$13,Tarifas!$F190,Datos!I$14,Tarifas!$G190,Tarifas!$L190,Datos!I$17,Datos!I$18,Datos!I$20,Datos!I$21,Datos!I$23,Datos!I$24,Datos!I$26,Datos!I$29,Datos!I$32,Tarifas!$H190,Tarifas!$I190,Tarifas!$J190,Datos!I$16,Tarifas!$K190,Datos!$B$4,Datos!$B$1,Datos!$B$2,Datos!$B$5,Tarifas!$M190,Tarifas!$N190,Tarifas!$O190,Tarifas!$P190,Tarifas!$Q190,Datos!$B$3,Datos!I$5)</f>
        <v>#NAME?</v>
      </c>
      <c r="K188" s="144" t="e">
        <f ca="1">FACTURA(ROW(), COLUMN(),Datos!J$9,Datos!J$10,Tarifas!$C190,Datos!J$11,Tarifas!$D190,Datos!J$12,Tarifas!$E190,Datos!J$13,Tarifas!$F190,Datos!J$14,Tarifas!$G190,Tarifas!$L190,Datos!J$17,Datos!J$18,Datos!J$20,Datos!J$21,Datos!J$23,Datos!J$24,Datos!J$26,Datos!J$29,Datos!J$32,Tarifas!$H190,Tarifas!$I190,Tarifas!$J190,Datos!J$16,Tarifas!$K190,Datos!$B$4,Datos!$B$1,Datos!$B$2,Datos!$B$5,Tarifas!$M190,Tarifas!$N190,Tarifas!$O190,Tarifas!$P190,Tarifas!$Q190,Datos!$B$3,Datos!J$5)</f>
        <v>#NAME?</v>
      </c>
      <c r="L188" s="144" t="e">
        <f ca="1">FACTURA(ROW(), COLUMN(),Datos!K$9,Datos!K$10,Tarifas!$C190,Datos!K$11,Tarifas!$D190,Datos!K$12,Tarifas!$E190,Datos!K$13,Tarifas!$F190,Datos!K$14,Tarifas!$G190,Tarifas!$L190,Datos!K$17,Datos!K$18,Datos!K$20,Datos!K$21,Datos!K$23,Datos!K$24,Datos!K$26,Datos!K$29,Datos!K$32,Tarifas!$H190,Tarifas!$I190,Tarifas!$J190,Datos!K$16,Tarifas!$K190,Datos!$B$4,Datos!$B$1,Datos!$B$2,Datos!$B$5,Tarifas!$M190,Tarifas!$N190,Tarifas!$O190,Tarifas!$P190,Tarifas!$Q190,Datos!$B$3,Datos!K$5)</f>
        <v>#NAME?</v>
      </c>
      <c r="M188" s="144" t="e">
        <f ca="1">FACTURA(ROW(), COLUMN(),Datos!L$9,Datos!L$10,Tarifas!$C190,Datos!L$11,Tarifas!$D190,Datos!L$12,Tarifas!$E190,Datos!L$13,Tarifas!$F190,Datos!L$14,Tarifas!$G190,Tarifas!$L190,Datos!L$17,Datos!L$18,Datos!L$20,Datos!L$21,Datos!L$23,Datos!L$24,Datos!L$26,Datos!L$29,Datos!L$32,Tarifas!$H190,Tarifas!$I190,Tarifas!$J190,Datos!L$16,Tarifas!$K190,Datos!$B$4,Datos!$B$1,Datos!$B$2,Datos!$B$5,Tarifas!$M190,Tarifas!$N190,Tarifas!$O190,Tarifas!$P190,Tarifas!$Q190,Datos!$B$3,Datos!L$5)</f>
        <v>#NAME?</v>
      </c>
      <c r="N188" s="144" t="e">
        <f ca="1">FACTURA(ROW(), COLUMN(),Datos!M$9,Datos!M$10,Tarifas!$C190,Datos!M$11,Tarifas!$D190,Datos!M$12,Tarifas!$E190,Datos!M$13,Tarifas!$F190,Datos!M$14,Tarifas!$G190,Tarifas!$L190,Datos!M$17,Datos!M$18,Datos!M$20,Datos!M$21,Datos!M$23,Datos!M$24,Datos!M$26,Datos!M$29,Datos!M$32,Tarifas!$H190,Tarifas!$I190,Tarifas!$J190,Datos!M$16,Tarifas!$K190,Datos!$B$4,Datos!$B$1,Datos!$B$2,Datos!$B$5,Tarifas!$M190,Tarifas!$N190,Tarifas!$O190,Tarifas!$P190,Tarifas!$Q190,Datos!$B$3,Datos!M$5)</f>
        <v>#NAME?</v>
      </c>
      <c r="O188" s="144" t="e">
        <f ca="1">FACTURA(ROW(), COLUMN(),Datos!N$9,Datos!N$10,Tarifas!$C190,Datos!N$11,Tarifas!$D190,Datos!N$12,Tarifas!$E190,Datos!N$13,Tarifas!$F190,Datos!N$14,Tarifas!$G190,Tarifas!$L190,Datos!N$17,Datos!N$18,Datos!N$20,Datos!N$21,Datos!N$23,Datos!N$24,Datos!N$26,Datos!N$29,Datos!N$32,Tarifas!$H190,Tarifas!$I190,Tarifas!$J190,Datos!N$16,Tarifas!$K190,Datos!$B$4,Datos!$B$1,Datos!$B$2,Datos!$B$5,Tarifas!$M190,Tarifas!$N190,Tarifas!$O190,Tarifas!$P190,Tarifas!$Q190,Datos!$B$3,Datos!N$5)</f>
        <v>#NAME?</v>
      </c>
      <c r="P188" s="144" t="e">
        <f ca="1">FACTURA(ROW(), COLUMN(),Datos!O$9,Datos!O$10,Tarifas!$C190,Datos!O$11,Tarifas!$D190,Datos!O$12,Tarifas!$E190,Datos!O$13,Tarifas!$F190,Datos!O$14,Tarifas!$G190,Tarifas!$L190,Datos!O$17,Datos!O$18,Datos!O$20,Datos!O$21,Datos!O$23,Datos!O$24,Datos!O$26,Datos!O$29,Datos!O$32,Tarifas!$H190,Tarifas!$I190,Tarifas!$J190,Datos!O$16,Tarifas!$K190,Datos!$B$4,Datos!$B$1,Datos!$B$2,Datos!$B$5,Tarifas!$M190,Tarifas!$N190,Tarifas!$O190,Tarifas!$P190,Tarifas!$Q190,Datos!$B$3,Datos!O$5)</f>
        <v>#NAME?</v>
      </c>
      <c r="Q188" s="88" t="str">
        <f>IF(Tarifas!R190="Sí","Sí","")</f>
        <v/>
      </c>
    </row>
    <row r="189" spans="1:17">
      <c r="A189" s="154" t="str">
        <f>IF(Tarifas!A191="","",Tarifas!A191)</f>
        <v/>
      </c>
      <c r="B189" s="154" t="str">
        <f>IF(Tarifas!B191="","",Tarifas!B191)</f>
        <v/>
      </c>
      <c r="C189" s="197" t="e">
        <f t="shared" ca="1" si="2"/>
        <v>#NAME?</v>
      </c>
      <c r="D189" s="198" t="s">
        <v>639</v>
      </c>
      <c r="E189" s="144" t="e">
        <f ca="1">FACTURA(ROW(), COLUMN(),Datos!D$9,Datos!D$10,Tarifas!$C191,Datos!D$11,Tarifas!$D191,Datos!D$12,Tarifas!$E191,Datos!D$13,Tarifas!$F191,Datos!D$14,Tarifas!$G191,Tarifas!$L191,Datos!D$17,Datos!D$18,Datos!D$20,Datos!D$21,Datos!D$23,Datos!D$24,Datos!D$26,Datos!D$29,Datos!D$32,Tarifas!$H191,Tarifas!$I191,Tarifas!$J191,Datos!D$16,Tarifas!$K191,Datos!$B$4,Datos!$B$1,Datos!$B$2,Datos!$B$5,Tarifas!$M191,Tarifas!$N191,Tarifas!$O191,Tarifas!$P191,Tarifas!$Q191,Datos!$B$3,Datos!D$5)</f>
        <v>#NAME?</v>
      </c>
      <c r="F189" s="144" t="e">
        <f ca="1">FACTURA(ROW(), COLUMN(),Datos!E$9,Datos!E$10,Tarifas!$C191,Datos!E$11,Tarifas!$D191,Datos!E$12,Tarifas!$E191,Datos!E$13,Tarifas!$F191,Datos!E$14,Tarifas!$G191,Tarifas!$L191,Datos!E$17,Datos!E$18,Datos!E$20,Datos!E$21,Datos!E$23,Datos!E$24,Datos!E$26,Datos!E$29,Datos!E$32,Tarifas!$H191,Tarifas!$I191,Tarifas!$J191,Datos!E$16,Tarifas!$K191,Datos!$B$4,Datos!$B$1,Datos!$B$2,Datos!$B$5,Tarifas!$M191,Tarifas!$N191,Tarifas!$O191,Tarifas!$P191,Tarifas!$Q191,Datos!$B$3,Datos!E$5)</f>
        <v>#NAME?</v>
      </c>
      <c r="G189" s="144" t="e">
        <f ca="1">FACTURA(ROW(), COLUMN(),Datos!F$9,Datos!F$10,Tarifas!$C191,Datos!F$11,Tarifas!$D191,Datos!F$12,Tarifas!$E191,Datos!F$13,Tarifas!$F191,Datos!F$14,Tarifas!$G191,Tarifas!$L191,Datos!F$17,Datos!F$18,Datos!F$20,Datos!F$21,Datos!F$23,Datos!F$24,Datos!F$26,Datos!F$29,Datos!F$32,Tarifas!$H191,Tarifas!$I191,Tarifas!$J191,Datos!F$16,Tarifas!$K191,Datos!$B$4,Datos!$B$1,Datos!$B$2,Datos!$B$5,Tarifas!$M191,Tarifas!$N191,Tarifas!$O191,Tarifas!$P191,Tarifas!$Q191,Datos!$B$3,Datos!F$5)</f>
        <v>#NAME?</v>
      </c>
      <c r="H189" s="144" t="e">
        <f ca="1">FACTURA(ROW(), COLUMN(),Datos!G$9,Datos!G$10,Tarifas!$C191,Datos!G$11,Tarifas!$D191,Datos!G$12,Tarifas!$E191,Datos!G$13,Tarifas!$F191,Datos!G$14,Tarifas!$G191,Tarifas!$L191,Datos!G$17,Datos!G$18,Datos!G$20,Datos!G$21,Datos!G$23,Datos!G$24,Datos!G$26,Datos!G$29,Datos!G$32,Tarifas!$H191,Tarifas!$I191,Tarifas!$J191,Datos!G$16,Tarifas!$K191,Datos!$B$4,Datos!$B$1,Datos!$B$2,Datos!$B$5,Tarifas!$M191,Tarifas!$N191,Tarifas!$O191,Tarifas!$P191,Tarifas!$Q191,Datos!$B$3,Datos!G$5)</f>
        <v>#NAME?</v>
      </c>
      <c r="I189" s="144" t="e">
        <f ca="1">FACTURA(ROW(), COLUMN(),Datos!H$9,Datos!H$10,Tarifas!$C191,Datos!H$11,Tarifas!$D191,Datos!H$12,Tarifas!$E191,Datos!H$13,Tarifas!$F191,Datos!H$14,Tarifas!$G191,Tarifas!$L191,Datos!H$17,Datos!H$18,Datos!H$20,Datos!H$21,Datos!H$23,Datos!H$24,Datos!H$26,Datos!H$29,Datos!H$32,Tarifas!$H191,Tarifas!$I191,Tarifas!$J191,Datos!H$16,Tarifas!$K191,Datos!$B$4,Datos!$B$1,Datos!$B$2,Datos!$B$5,Tarifas!$M191,Tarifas!$N191,Tarifas!$O191,Tarifas!$P191,Tarifas!$Q191,Datos!$B$3,Datos!H$5)</f>
        <v>#NAME?</v>
      </c>
      <c r="J189" s="144" t="e">
        <f ca="1">FACTURA(ROW(), COLUMN(),Datos!I$9,Datos!I$10,Tarifas!$C191,Datos!I$11,Tarifas!$D191,Datos!I$12,Tarifas!$E191,Datos!I$13,Tarifas!$F191,Datos!I$14,Tarifas!$G191,Tarifas!$L191,Datos!I$17,Datos!I$18,Datos!I$20,Datos!I$21,Datos!I$23,Datos!I$24,Datos!I$26,Datos!I$29,Datos!I$32,Tarifas!$H191,Tarifas!$I191,Tarifas!$J191,Datos!I$16,Tarifas!$K191,Datos!$B$4,Datos!$B$1,Datos!$B$2,Datos!$B$5,Tarifas!$M191,Tarifas!$N191,Tarifas!$O191,Tarifas!$P191,Tarifas!$Q191,Datos!$B$3,Datos!I$5)</f>
        <v>#NAME?</v>
      </c>
      <c r="K189" s="144" t="e">
        <f ca="1">FACTURA(ROW(), COLUMN(),Datos!J$9,Datos!J$10,Tarifas!$C191,Datos!J$11,Tarifas!$D191,Datos!J$12,Tarifas!$E191,Datos!J$13,Tarifas!$F191,Datos!J$14,Tarifas!$G191,Tarifas!$L191,Datos!J$17,Datos!J$18,Datos!J$20,Datos!J$21,Datos!J$23,Datos!J$24,Datos!J$26,Datos!J$29,Datos!J$32,Tarifas!$H191,Tarifas!$I191,Tarifas!$J191,Datos!J$16,Tarifas!$K191,Datos!$B$4,Datos!$B$1,Datos!$B$2,Datos!$B$5,Tarifas!$M191,Tarifas!$N191,Tarifas!$O191,Tarifas!$P191,Tarifas!$Q191,Datos!$B$3,Datos!J$5)</f>
        <v>#NAME?</v>
      </c>
      <c r="L189" s="144" t="e">
        <f ca="1">FACTURA(ROW(), COLUMN(),Datos!K$9,Datos!K$10,Tarifas!$C191,Datos!K$11,Tarifas!$D191,Datos!K$12,Tarifas!$E191,Datos!K$13,Tarifas!$F191,Datos!K$14,Tarifas!$G191,Tarifas!$L191,Datos!K$17,Datos!K$18,Datos!K$20,Datos!K$21,Datos!K$23,Datos!K$24,Datos!K$26,Datos!K$29,Datos!K$32,Tarifas!$H191,Tarifas!$I191,Tarifas!$J191,Datos!K$16,Tarifas!$K191,Datos!$B$4,Datos!$B$1,Datos!$B$2,Datos!$B$5,Tarifas!$M191,Tarifas!$N191,Tarifas!$O191,Tarifas!$P191,Tarifas!$Q191,Datos!$B$3,Datos!K$5)</f>
        <v>#NAME?</v>
      </c>
      <c r="M189" s="144" t="e">
        <f ca="1">FACTURA(ROW(), COLUMN(),Datos!L$9,Datos!L$10,Tarifas!$C191,Datos!L$11,Tarifas!$D191,Datos!L$12,Tarifas!$E191,Datos!L$13,Tarifas!$F191,Datos!L$14,Tarifas!$G191,Tarifas!$L191,Datos!L$17,Datos!L$18,Datos!L$20,Datos!L$21,Datos!L$23,Datos!L$24,Datos!L$26,Datos!L$29,Datos!L$32,Tarifas!$H191,Tarifas!$I191,Tarifas!$J191,Datos!L$16,Tarifas!$K191,Datos!$B$4,Datos!$B$1,Datos!$B$2,Datos!$B$5,Tarifas!$M191,Tarifas!$N191,Tarifas!$O191,Tarifas!$P191,Tarifas!$Q191,Datos!$B$3,Datos!L$5)</f>
        <v>#NAME?</v>
      </c>
      <c r="N189" s="144" t="e">
        <f ca="1">FACTURA(ROW(), COLUMN(),Datos!M$9,Datos!M$10,Tarifas!$C191,Datos!M$11,Tarifas!$D191,Datos!M$12,Tarifas!$E191,Datos!M$13,Tarifas!$F191,Datos!M$14,Tarifas!$G191,Tarifas!$L191,Datos!M$17,Datos!M$18,Datos!M$20,Datos!M$21,Datos!M$23,Datos!M$24,Datos!M$26,Datos!M$29,Datos!M$32,Tarifas!$H191,Tarifas!$I191,Tarifas!$J191,Datos!M$16,Tarifas!$K191,Datos!$B$4,Datos!$B$1,Datos!$B$2,Datos!$B$5,Tarifas!$M191,Tarifas!$N191,Tarifas!$O191,Tarifas!$P191,Tarifas!$Q191,Datos!$B$3,Datos!M$5)</f>
        <v>#NAME?</v>
      </c>
      <c r="O189" s="144" t="e">
        <f ca="1">FACTURA(ROW(), COLUMN(),Datos!N$9,Datos!N$10,Tarifas!$C191,Datos!N$11,Tarifas!$D191,Datos!N$12,Tarifas!$E191,Datos!N$13,Tarifas!$F191,Datos!N$14,Tarifas!$G191,Tarifas!$L191,Datos!N$17,Datos!N$18,Datos!N$20,Datos!N$21,Datos!N$23,Datos!N$24,Datos!N$26,Datos!N$29,Datos!N$32,Tarifas!$H191,Tarifas!$I191,Tarifas!$J191,Datos!N$16,Tarifas!$K191,Datos!$B$4,Datos!$B$1,Datos!$B$2,Datos!$B$5,Tarifas!$M191,Tarifas!$N191,Tarifas!$O191,Tarifas!$P191,Tarifas!$Q191,Datos!$B$3,Datos!N$5)</f>
        <v>#NAME?</v>
      </c>
      <c r="P189" s="144" t="e">
        <f ca="1">FACTURA(ROW(), COLUMN(),Datos!O$9,Datos!O$10,Tarifas!$C191,Datos!O$11,Tarifas!$D191,Datos!O$12,Tarifas!$E191,Datos!O$13,Tarifas!$F191,Datos!O$14,Tarifas!$G191,Tarifas!$L191,Datos!O$17,Datos!O$18,Datos!O$20,Datos!O$21,Datos!O$23,Datos!O$24,Datos!O$26,Datos!O$29,Datos!O$32,Tarifas!$H191,Tarifas!$I191,Tarifas!$J191,Datos!O$16,Tarifas!$K191,Datos!$B$4,Datos!$B$1,Datos!$B$2,Datos!$B$5,Tarifas!$M191,Tarifas!$N191,Tarifas!$O191,Tarifas!$P191,Tarifas!$Q191,Datos!$B$3,Datos!O$5)</f>
        <v>#NAME?</v>
      </c>
      <c r="Q189" s="88" t="str">
        <f>IF(Tarifas!R191="Sí","Sí","")</f>
        <v/>
      </c>
    </row>
    <row r="190" spans="1:17">
      <c r="A190" s="154" t="str">
        <f>IF(Tarifas!A192="","",Tarifas!A192)</f>
        <v/>
      </c>
      <c r="B190" s="154" t="str">
        <f>IF(Tarifas!B192="","",Tarifas!B192)</f>
        <v/>
      </c>
      <c r="C190" s="197" t="e">
        <f t="shared" ca="1" si="2"/>
        <v>#NAME?</v>
      </c>
      <c r="D190" s="198" t="s">
        <v>639</v>
      </c>
      <c r="E190" s="144" t="e">
        <f ca="1">FACTURA(ROW(), COLUMN(),Datos!D$9,Datos!D$10,Tarifas!$C192,Datos!D$11,Tarifas!$D192,Datos!D$12,Tarifas!$E192,Datos!D$13,Tarifas!$F192,Datos!D$14,Tarifas!$G192,Tarifas!$L192,Datos!D$17,Datos!D$18,Datos!D$20,Datos!D$21,Datos!D$23,Datos!D$24,Datos!D$26,Datos!D$29,Datos!D$32,Tarifas!$H192,Tarifas!$I192,Tarifas!$J192,Datos!D$16,Tarifas!$K192,Datos!$B$4,Datos!$B$1,Datos!$B$2,Datos!$B$5,Tarifas!$M192,Tarifas!$N192,Tarifas!$O192,Tarifas!$P192,Tarifas!$Q192,Datos!$B$3,Datos!D$5)</f>
        <v>#NAME?</v>
      </c>
      <c r="F190" s="144" t="e">
        <f ca="1">FACTURA(ROW(), COLUMN(),Datos!E$9,Datos!E$10,Tarifas!$C192,Datos!E$11,Tarifas!$D192,Datos!E$12,Tarifas!$E192,Datos!E$13,Tarifas!$F192,Datos!E$14,Tarifas!$G192,Tarifas!$L192,Datos!E$17,Datos!E$18,Datos!E$20,Datos!E$21,Datos!E$23,Datos!E$24,Datos!E$26,Datos!E$29,Datos!E$32,Tarifas!$H192,Tarifas!$I192,Tarifas!$J192,Datos!E$16,Tarifas!$K192,Datos!$B$4,Datos!$B$1,Datos!$B$2,Datos!$B$5,Tarifas!$M192,Tarifas!$N192,Tarifas!$O192,Tarifas!$P192,Tarifas!$Q192,Datos!$B$3,Datos!E$5)</f>
        <v>#NAME?</v>
      </c>
      <c r="G190" s="144" t="e">
        <f ca="1">FACTURA(ROW(), COLUMN(),Datos!F$9,Datos!F$10,Tarifas!$C192,Datos!F$11,Tarifas!$D192,Datos!F$12,Tarifas!$E192,Datos!F$13,Tarifas!$F192,Datos!F$14,Tarifas!$G192,Tarifas!$L192,Datos!F$17,Datos!F$18,Datos!F$20,Datos!F$21,Datos!F$23,Datos!F$24,Datos!F$26,Datos!F$29,Datos!F$32,Tarifas!$H192,Tarifas!$I192,Tarifas!$J192,Datos!F$16,Tarifas!$K192,Datos!$B$4,Datos!$B$1,Datos!$B$2,Datos!$B$5,Tarifas!$M192,Tarifas!$N192,Tarifas!$O192,Tarifas!$P192,Tarifas!$Q192,Datos!$B$3,Datos!F$5)</f>
        <v>#NAME?</v>
      </c>
      <c r="H190" s="144" t="e">
        <f ca="1">FACTURA(ROW(), COLUMN(),Datos!G$9,Datos!G$10,Tarifas!$C192,Datos!G$11,Tarifas!$D192,Datos!G$12,Tarifas!$E192,Datos!G$13,Tarifas!$F192,Datos!G$14,Tarifas!$G192,Tarifas!$L192,Datos!G$17,Datos!G$18,Datos!G$20,Datos!G$21,Datos!G$23,Datos!G$24,Datos!G$26,Datos!G$29,Datos!G$32,Tarifas!$H192,Tarifas!$I192,Tarifas!$J192,Datos!G$16,Tarifas!$K192,Datos!$B$4,Datos!$B$1,Datos!$B$2,Datos!$B$5,Tarifas!$M192,Tarifas!$N192,Tarifas!$O192,Tarifas!$P192,Tarifas!$Q192,Datos!$B$3,Datos!G$5)</f>
        <v>#NAME?</v>
      </c>
      <c r="I190" s="144" t="e">
        <f ca="1">FACTURA(ROW(), COLUMN(),Datos!H$9,Datos!H$10,Tarifas!$C192,Datos!H$11,Tarifas!$D192,Datos!H$12,Tarifas!$E192,Datos!H$13,Tarifas!$F192,Datos!H$14,Tarifas!$G192,Tarifas!$L192,Datos!H$17,Datos!H$18,Datos!H$20,Datos!H$21,Datos!H$23,Datos!H$24,Datos!H$26,Datos!H$29,Datos!H$32,Tarifas!$H192,Tarifas!$I192,Tarifas!$J192,Datos!H$16,Tarifas!$K192,Datos!$B$4,Datos!$B$1,Datos!$B$2,Datos!$B$5,Tarifas!$M192,Tarifas!$N192,Tarifas!$O192,Tarifas!$P192,Tarifas!$Q192,Datos!$B$3,Datos!H$5)</f>
        <v>#NAME?</v>
      </c>
      <c r="J190" s="144" t="e">
        <f ca="1">FACTURA(ROW(), COLUMN(),Datos!I$9,Datos!I$10,Tarifas!$C192,Datos!I$11,Tarifas!$D192,Datos!I$12,Tarifas!$E192,Datos!I$13,Tarifas!$F192,Datos!I$14,Tarifas!$G192,Tarifas!$L192,Datos!I$17,Datos!I$18,Datos!I$20,Datos!I$21,Datos!I$23,Datos!I$24,Datos!I$26,Datos!I$29,Datos!I$32,Tarifas!$H192,Tarifas!$I192,Tarifas!$J192,Datos!I$16,Tarifas!$K192,Datos!$B$4,Datos!$B$1,Datos!$B$2,Datos!$B$5,Tarifas!$M192,Tarifas!$N192,Tarifas!$O192,Tarifas!$P192,Tarifas!$Q192,Datos!$B$3,Datos!I$5)</f>
        <v>#NAME?</v>
      </c>
      <c r="K190" s="144" t="e">
        <f ca="1">FACTURA(ROW(), COLUMN(),Datos!J$9,Datos!J$10,Tarifas!$C192,Datos!J$11,Tarifas!$D192,Datos!J$12,Tarifas!$E192,Datos!J$13,Tarifas!$F192,Datos!J$14,Tarifas!$G192,Tarifas!$L192,Datos!J$17,Datos!J$18,Datos!J$20,Datos!J$21,Datos!J$23,Datos!J$24,Datos!J$26,Datos!J$29,Datos!J$32,Tarifas!$H192,Tarifas!$I192,Tarifas!$J192,Datos!J$16,Tarifas!$K192,Datos!$B$4,Datos!$B$1,Datos!$B$2,Datos!$B$5,Tarifas!$M192,Tarifas!$N192,Tarifas!$O192,Tarifas!$P192,Tarifas!$Q192,Datos!$B$3,Datos!J$5)</f>
        <v>#NAME?</v>
      </c>
      <c r="L190" s="144" t="e">
        <f ca="1">FACTURA(ROW(), COLUMN(),Datos!K$9,Datos!K$10,Tarifas!$C192,Datos!K$11,Tarifas!$D192,Datos!K$12,Tarifas!$E192,Datos!K$13,Tarifas!$F192,Datos!K$14,Tarifas!$G192,Tarifas!$L192,Datos!K$17,Datos!K$18,Datos!K$20,Datos!K$21,Datos!K$23,Datos!K$24,Datos!K$26,Datos!K$29,Datos!K$32,Tarifas!$H192,Tarifas!$I192,Tarifas!$J192,Datos!K$16,Tarifas!$K192,Datos!$B$4,Datos!$B$1,Datos!$B$2,Datos!$B$5,Tarifas!$M192,Tarifas!$N192,Tarifas!$O192,Tarifas!$P192,Tarifas!$Q192,Datos!$B$3,Datos!K$5)</f>
        <v>#NAME?</v>
      </c>
      <c r="M190" s="144" t="e">
        <f ca="1">FACTURA(ROW(), COLUMN(),Datos!L$9,Datos!L$10,Tarifas!$C192,Datos!L$11,Tarifas!$D192,Datos!L$12,Tarifas!$E192,Datos!L$13,Tarifas!$F192,Datos!L$14,Tarifas!$G192,Tarifas!$L192,Datos!L$17,Datos!L$18,Datos!L$20,Datos!L$21,Datos!L$23,Datos!L$24,Datos!L$26,Datos!L$29,Datos!L$32,Tarifas!$H192,Tarifas!$I192,Tarifas!$J192,Datos!L$16,Tarifas!$K192,Datos!$B$4,Datos!$B$1,Datos!$B$2,Datos!$B$5,Tarifas!$M192,Tarifas!$N192,Tarifas!$O192,Tarifas!$P192,Tarifas!$Q192,Datos!$B$3,Datos!L$5)</f>
        <v>#NAME?</v>
      </c>
      <c r="N190" s="144" t="e">
        <f ca="1">FACTURA(ROW(), COLUMN(),Datos!M$9,Datos!M$10,Tarifas!$C192,Datos!M$11,Tarifas!$D192,Datos!M$12,Tarifas!$E192,Datos!M$13,Tarifas!$F192,Datos!M$14,Tarifas!$G192,Tarifas!$L192,Datos!M$17,Datos!M$18,Datos!M$20,Datos!M$21,Datos!M$23,Datos!M$24,Datos!M$26,Datos!M$29,Datos!M$32,Tarifas!$H192,Tarifas!$I192,Tarifas!$J192,Datos!M$16,Tarifas!$K192,Datos!$B$4,Datos!$B$1,Datos!$B$2,Datos!$B$5,Tarifas!$M192,Tarifas!$N192,Tarifas!$O192,Tarifas!$P192,Tarifas!$Q192,Datos!$B$3,Datos!M$5)</f>
        <v>#NAME?</v>
      </c>
      <c r="O190" s="144" t="e">
        <f ca="1">FACTURA(ROW(), COLUMN(),Datos!N$9,Datos!N$10,Tarifas!$C192,Datos!N$11,Tarifas!$D192,Datos!N$12,Tarifas!$E192,Datos!N$13,Tarifas!$F192,Datos!N$14,Tarifas!$G192,Tarifas!$L192,Datos!N$17,Datos!N$18,Datos!N$20,Datos!N$21,Datos!N$23,Datos!N$24,Datos!N$26,Datos!N$29,Datos!N$32,Tarifas!$H192,Tarifas!$I192,Tarifas!$J192,Datos!N$16,Tarifas!$K192,Datos!$B$4,Datos!$B$1,Datos!$B$2,Datos!$B$5,Tarifas!$M192,Tarifas!$N192,Tarifas!$O192,Tarifas!$P192,Tarifas!$Q192,Datos!$B$3,Datos!N$5)</f>
        <v>#NAME?</v>
      </c>
      <c r="P190" s="144" t="e">
        <f ca="1">FACTURA(ROW(), COLUMN(),Datos!O$9,Datos!O$10,Tarifas!$C192,Datos!O$11,Tarifas!$D192,Datos!O$12,Tarifas!$E192,Datos!O$13,Tarifas!$F192,Datos!O$14,Tarifas!$G192,Tarifas!$L192,Datos!O$17,Datos!O$18,Datos!O$20,Datos!O$21,Datos!O$23,Datos!O$24,Datos!O$26,Datos!O$29,Datos!O$32,Tarifas!$H192,Tarifas!$I192,Tarifas!$J192,Datos!O$16,Tarifas!$K192,Datos!$B$4,Datos!$B$1,Datos!$B$2,Datos!$B$5,Tarifas!$M192,Tarifas!$N192,Tarifas!$O192,Tarifas!$P192,Tarifas!$Q192,Datos!$B$3,Datos!O$5)</f>
        <v>#NAME?</v>
      </c>
      <c r="Q190" s="88" t="str">
        <f>IF(Tarifas!R192="Sí","Sí","")</f>
        <v/>
      </c>
    </row>
    <row r="191" spans="1:17">
      <c r="A191" s="154" t="str">
        <f>IF(Tarifas!A193="","",Tarifas!A193)</f>
        <v/>
      </c>
      <c r="B191" s="154" t="str">
        <f>IF(Tarifas!B193="","",Tarifas!B193)</f>
        <v/>
      </c>
      <c r="C191" s="197" t="e">
        <f t="shared" ca="1" si="2"/>
        <v>#NAME?</v>
      </c>
      <c r="D191" s="198" t="s">
        <v>639</v>
      </c>
      <c r="E191" s="144" t="e">
        <f ca="1">FACTURA(ROW(), COLUMN(),Datos!D$9,Datos!D$10,Tarifas!$C193,Datos!D$11,Tarifas!$D193,Datos!D$12,Tarifas!$E193,Datos!D$13,Tarifas!$F193,Datos!D$14,Tarifas!$G193,Tarifas!$L193,Datos!D$17,Datos!D$18,Datos!D$20,Datos!D$21,Datos!D$23,Datos!D$24,Datos!D$26,Datos!D$29,Datos!D$32,Tarifas!$H193,Tarifas!$I193,Tarifas!$J193,Datos!D$16,Tarifas!$K193,Datos!$B$4,Datos!$B$1,Datos!$B$2,Datos!$B$5,Tarifas!$M193,Tarifas!$N193,Tarifas!$O193,Tarifas!$P193,Tarifas!$Q193,Datos!$B$3,Datos!D$5)</f>
        <v>#NAME?</v>
      </c>
      <c r="F191" s="144" t="e">
        <f ca="1">FACTURA(ROW(), COLUMN(),Datos!E$9,Datos!E$10,Tarifas!$C193,Datos!E$11,Tarifas!$D193,Datos!E$12,Tarifas!$E193,Datos!E$13,Tarifas!$F193,Datos!E$14,Tarifas!$G193,Tarifas!$L193,Datos!E$17,Datos!E$18,Datos!E$20,Datos!E$21,Datos!E$23,Datos!E$24,Datos!E$26,Datos!E$29,Datos!E$32,Tarifas!$H193,Tarifas!$I193,Tarifas!$J193,Datos!E$16,Tarifas!$K193,Datos!$B$4,Datos!$B$1,Datos!$B$2,Datos!$B$5,Tarifas!$M193,Tarifas!$N193,Tarifas!$O193,Tarifas!$P193,Tarifas!$Q193,Datos!$B$3,Datos!E$5)</f>
        <v>#NAME?</v>
      </c>
      <c r="G191" s="144" t="e">
        <f ca="1">FACTURA(ROW(), COLUMN(),Datos!F$9,Datos!F$10,Tarifas!$C193,Datos!F$11,Tarifas!$D193,Datos!F$12,Tarifas!$E193,Datos!F$13,Tarifas!$F193,Datos!F$14,Tarifas!$G193,Tarifas!$L193,Datos!F$17,Datos!F$18,Datos!F$20,Datos!F$21,Datos!F$23,Datos!F$24,Datos!F$26,Datos!F$29,Datos!F$32,Tarifas!$H193,Tarifas!$I193,Tarifas!$J193,Datos!F$16,Tarifas!$K193,Datos!$B$4,Datos!$B$1,Datos!$B$2,Datos!$B$5,Tarifas!$M193,Tarifas!$N193,Tarifas!$O193,Tarifas!$P193,Tarifas!$Q193,Datos!$B$3,Datos!F$5)</f>
        <v>#NAME?</v>
      </c>
      <c r="H191" s="144" t="e">
        <f ca="1">FACTURA(ROW(), COLUMN(),Datos!G$9,Datos!G$10,Tarifas!$C193,Datos!G$11,Tarifas!$D193,Datos!G$12,Tarifas!$E193,Datos!G$13,Tarifas!$F193,Datos!G$14,Tarifas!$G193,Tarifas!$L193,Datos!G$17,Datos!G$18,Datos!G$20,Datos!G$21,Datos!G$23,Datos!G$24,Datos!G$26,Datos!G$29,Datos!G$32,Tarifas!$H193,Tarifas!$I193,Tarifas!$J193,Datos!G$16,Tarifas!$K193,Datos!$B$4,Datos!$B$1,Datos!$B$2,Datos!$B$5,Tarifas!$M193,Tarifas!$N193,Tarifas!$O193,Tarifas!$P193,Tarifas!$Q193,Datos!$B$3,Datos!G$5)</f>
        <v>#NAME?</v>
      </c>
      <c r="I191" s="144" t="e">
        <f ca="1">FACTURA(ROW(), COLUMN(),Datos!H$9,Datos!H$10,Tarifas!$C193,Datos!H$11,Tarifas!$D193,Datos!H$12,Tarifas!$E193,Datos!H$13,Tarifas!$F193,Datos!H$14,Tarifas!$G193,Tarifas!$L193,Datos!H$17,Datos!H$18,Datos!H$20,Datos!H$21,Datos!H$23,Datos!H$24,Datos!H$26,Datos!H$29,Datos!H$32,Tarifas!$H193,Tarifas!$I193,Tarifas!$J193,Datos!H$16,Tarifas!$K193,Datos!$B$4,Datos!$B$1,Datos!$B$2,Datos!$B$5,Tarifas!$M193,Tarifas!$N193,Tarifas!$O193,Tarifas!$P193,Tarifas!$Q193,Datos!$B$3,Datos!H$5)</f>
        <v>#NAME?</v>
      </c>
      <c r="J191" s="144" t="e">
        <f ca="1">FACTURA(ROW(), COLUMN(),Datos!I$9,Datos!I$10,Tarifas!$C193,Datos!I$11,Tarifas!$D193,Datos!I$12,Tarifas!$E193,Datos!I$13,Tarifas!$F193,Datos!I$14,Tarifas!$G193,Tarifas!$L193,Datos!I$17,Datos!I$18,Datos!I$20,Datos!I$21,Datos!I$23,Datos!I$24,Datos!I$26,Datos!I$29,Datos!I$32,Tarifas!$H193,Tarifas!$I193,Tarifas!$J193,Datos!I$16,Tarifas!$K193,Datos!$B$4,Datos!$B$1,Datos!$B$2,Datos!$B$5,Tarifas!$M193,Tarifas!$N193,Tarifas!$O193,Tarifas!$P193,Tarifas!$Q193,Datos!$B$3,Datos!I$5)</f>
        <v>#NAME?</v>
      </c>
      <c r="K191" s="144" t="e">
        <f ca="1">FACTURA(ROW(), COLUMN(),Datos!J$9,Datos!J$10,Tarifas!$C193,Datos!J$11,Tarifas!$D193,Datos!J$12,Tarifas!$E193,Datos!J$13,Tarifas!$F193,Datos!J$14,Tarifas!$G193,Tarifas!$L193,Datos!J$17,Datos!J$18,Datos!J$20,Datos!J$21,Datos!J$23,Datos!J$24,Datos!J$26,Datos!J$29,Datos!J$32,Tarifas!$H193,Tarifas!$I193,Tarifas!$J193,Datos!J$16,Tarifas!$K193,Datos!$B$4,Datos!$B$1,Datos!$B$2,Datos!$B$5,Tarifas!$M193,Tarifas!$N193,Tarifas!$O193,Tarifas!$P193,Tarifas!$Q193,Datos!$B$3,Datos!J$5)</f>
        <v>#NAME?</v>
      </c>
      <c r="L191" s="144" t="e">
        <f ca="1">FACTURA(ROW(), COLUMN(),Datos!K$9,Datos!K$10,Tarifas!$C193,Datos!K$11,Tarifas!$D193,Datos!K$12,Tarifas!$E193,Datos!K$13,Tarifas!$F193,Datos!K$14,Tarifas!$G193,Tarifas!$L193,Datos!K$17,Datos!K$18,Datos!K$20,Datos!K$21,Datos!K$23,Datos!K$24,Datos!K$26,Datos!K$29,Datos!K$32,Tarifas!$H193,Tarifas!$I193,Tarifas!$J193,Datos!K$16,Tarifas!$K193,Datos!$B$4,Datos!$B$1,Datos!$B$2,Datos!$B$5,Tarifas!$M193,Tarifas!$N193,Tarifas!$O193,Tarifas!$P193,Tarifas!$Q193,Datos!$B$3,Datos!K$5)</f>
        <v>#NAME?</v>
      </c>
      <c r="M191" s="144" t="e">
        <f ca="1">FACTURA(ROW(), COLUMN(),Datos!L$9,Datos!L$10,Tarifas!$C193,Datos!L$11,Tarifas!$D193,Datos!L$12,Tarifas!$E193,Datos!L$13,Tarifas!$F193,Datos!L$14,Tarifas!$G193,Tarifas!$L193,Datos!L$17,Datos!L$18,Datos!L$20,Datos!L$21,Datos!L$23,Datos!L$24,Datos!L$26,Datos!L$29,Datos!L$32,Tarifas!$H193,Tarifas!$I193,Tarifas!$J193,Datos!L$16,Tarifas!$K193,Datos!$B$4,Datos!$B$1,Datos!$B$2,Datos!$B$5,Tarifas!$M193,Tarifas!$N193,Tarifas!$O193,Tarifas!$P193,Tarifas!$Q193,Datos!$B$3,Datos!L$5)</f>
        <v>#NAME?</v>
      </c>
      <c r="N191" s="144" t="e">
        <f ca="1">FACTURA(ROW(), COLUMN(),Datos!M$9,Datos!M$10,Tarifas!$C193,Datos!M$11,Tarifas!$D193,Datos!M$12,Tarifas!$E193,Datos!M$13,Tarifas!$F193,Datos!M$14,Tarifas!$G193,Tarifas!$L193,Datos!M$17,Datos!M$18,Datos!M$20,Datos!M$21,Datos!M$23,Datos!M$24,Datos!M$26,Datos!M$29,Datos!M$32,Tarifas!$H193,Tarifas!$I193,Tarifas!$J193,Datos!M$16,Tarifas!$K193,Datos!$B$4,Datos!$B$1,Datos!$B$2,Datos!$B$5,Tarifas!$M193,Tarifas!$N193,Tarifas!$O193,Tarifas!$P193,Tarifas!$Q193,Datos!$B$3,Datos!M$5)</f>
        <v>#NAME?</v>
      </c>
      <c r="O191" s="144" t="e">
        <f ca="1">FACTURA(ROW(), COLUMN(),Datos!N$9,Datos!N$10,Tarifas!$C193,Datos!N$11,Tarifas!$D193,Datos!N$12,Tarifas!$E193,Datos!N$13,Tarifas!$F193,Datos!N$14,Tarifas!$G193,Tarifas!$L193,Datos!N$17,Datos!N$18,Datos!N$20,Datos!N$21,Datos!N$23,Datos!N$24,Datos!N$26,Datos!N$29,Datos!N$32,Tarifas!$H193,Tarifas!$I193,Tarifas!$J193,Datos!N$16,Tarifas!$K193,Datos!$B$4,Datos!$B$1,Datos!$B$2,Datos!$B$5,Tarifas!$M193,Tarifas!$N193,Tarifas!$O193,Tarifas!$P193,Tarifas!$Q193,Datos!$B$3,Datos!N$5)</f>
        <v>#NAME?</v>
      </c>
      <c r="P191" s="144" t="e">
        <f ca="1">FACTURA(ROW(), COLUMN(),Datos!O$9,Datos!O$10,Tarifas!$C193,Datos!O$11,Tarifas!$D193,Datos!O$12,Tarifas!$E193,Datos!O$13,Tarifas!$F193,Datos!O$14,Tarifas!$G193,Tarifas!$L193,Datos!O$17,Datos!O$18,Datos!O$20,Datos!O$21,Datos!O$23,Datos!O$24,Datos!O$26,Datos!O$29,Datos!O$32,Tarifas!$H193,Tarifas!$I193,Tarifas!$J193,Datos!O$16,Tarifas!$K193,Datos!$B$4,Datos!$B$1,Datos!$B$2,Datos!$B$5,Tarifas!$M193,Tarifas!$N193,Tarifas!$O193,Tarifas!$P193,Tarifas!$Q193,Datos!$B$3,Datos!O$5)</f>
        <v>#NAME?</v>
      </c>
      <c r="Q191" s="88" t="str">
        <f>IF(Tarifas!R193="Sí","Sí","")</f>
        <v/>
      </c>
    </row>
    <row r="192" spans="1:17">
      <c r="A192" s="154" t="str">
        <f>IF(Tarifas!A194="","",Tarifas!A194)</f>
        <v/>
      </c>
      <c r="B192" s="154" t="str">
        <f>IF(Tarifas!B194="","",Tarifas!B194)</f>
        <v/>
      </c>
      <c r="C192" s="197" t="e">
        <f t="shared" ca="1" si="2"/>
        <v>#NAME?</v>
      </c>
      <c r="D192" s="198" t="s">
        <v>639</v>
      </c>
      <c r="E192" s="144" t="e">
        <f ca="1">FACTURA(ROW(), COLUMN(),Datos!D$9,Datos!D$10,Tarifas!$C194,Datos!D$11,Tarifas!$D194,Datos!D$12,Tarifas!$E194,Datos!D$13,Tarifas!$F194,Datos!D$14,Tarifas!$G194,Tarifas!$L194,Datos!D$17,Datos!D$18,Datos!D$20,Datos!D$21,Datos!D$23,Datos!D$24,Datos!D$26,Datos!D$29,Datos!D$32,Tarifas!$H194,Tarifas!$I194,Tarifas!$J194,Datos!D$16,Tarifas!$K194,Datos!$B$4,Datos!$B$1,Datos!$B$2,Datos!$B$5,Tarifas!$M194,Tarifas!$N194,Tarifas!$O194,Tarifas!$P194,Tarifas!$Q194,Datos!$B$3,Datos!D$5)</f>
        <v>#NAME?</v>
      </c>
      <c r="F192" s="144" t="e">
        <f ca="1">FACTURA(ROW(), COLUMN(),Datos!E$9,Datos!E$10,Tarifas!$C194,Datos!E$11,Tarifas!$D194,Datos!E$12,Tarifas!$E194,Datos!E$13,Tarifas!$F194,Datos!E$14,Tarifas!$G194,Tarifas!$L194,Datos!E$17,Datos!E$18,Datos!E$20,Datos!E$21,Datos!E$23,Datos!E$24,Datos!E$26,Datos!E$29,Datos!E$32,Tarifas!$H194,Tarifas!$I194,Tarifas!$J194,Datos!E$16,Tarifas!$K194,Datos!$B$4,Datos!$B$1,Datos!$B$2,Datos!$B$5,Tarifas!$M194,Tarifas!$N194,Tarifas!$O194,Tarifas!$P194,Tarifas!$Q194,Datos!$B$3,Datos!E$5)</f>
        <v>#NAME?</v>
      </c>
      <c r="G192" s="144" t="e">
        <f ca="1">FACTURA(ROW(), COLUMN(),Datos!F$9,Datos!F$10,Tarifas!$C194,Datos!F$11,Tarifas!$D194,Datos!F$12,Tarifas!$E194,Datos!F$13,Tarifas!$F194,Datos!F$14,Tarifas!$G194,Tarifas!$L194,Datos!F$17,Datos!F$18,Datos!F$20,Datos!F$21,Datos!F$23,Datos!F$24,Datos!F$26,Datos!F$29,Datos!F$32,Tarifas!$H194,Tarifas!$I194,Tarifas!$J194,Datos!F$16,Tarifas!$K194,Datos!$B$4,Datos!$B$1,Datos!$B$2,Datos!$B$5,Tarifas!$M194,Tarifas!$N194,Tarifas!$O194,Tarifas!$P194,Tarifas!$Q194,Datos!$B$3,Datos!F$5)</f>
        <v>#NAME?</v>
      </c>
      <c r="H192" s="144" t="e">
        <f ca="1">FACTURA(ROW(), COLUMN(),Datos!G$9,Datos!G$10,Tarifas!$C194,Datos!G$11,Tarifas!$D194,Datos!G$12,Tarifas!$E194,Datos!G$13,Tarifas!$F194,Datos!G$14,Tarifas!$G194,Tarifas!$L194,Datos!G$17,Datos!G$18,Datos!G$20,Datos!G$21,Datos!G$23,Datos!G$24,Datos!G$26,Datos!G$29,Datos!G$32,Tarifas!$H194,Tarifas!$I194,Tarifas!$J194,Datos!G$16,Tarifas!$K194,Datos!$B$4,Datos!$B$1,Datos!$B$2,Datos!$B$5,Tarifas!$M194,Tarifas!$N194,Tarifas!$O194,Tarifas!$P194,Tarifas!$Q194,Datos!$B$3,Datos!G$5)</f>
        <v>#NAME?</v>
      </c>
      <c r="I192" s="144" t="e">
        <f ca="1">FACTURA(ROW(), COLUMN(),Datos!H$9,Datos!H$10,Tarifas!$C194,Datos!H$11,Tarifas!$D194,Datos!H$12,Tarifas!$E194,Datos!H$13,Tarifas!$F194,Datos!H$14,Tarifas!$G194,Tarifas!$L194,Datos!H$17,Datos!H$18,Datos!H$20,Datos!H$21,Datos!H$23,Datos!H$24,Datos!H$26,Datos!H$29,Datos!H$32,Tarifas!$H194,Tarifas!$I194,Tarifas!$J194,Datos!H$16,Tarifas!$K194,Datos!$B$4,Datos!$B$1,Datos!$B$2,Datos!$B$5,Tarifas!$M194,Tarifas!$N194,Tarifas!$O194,Tarifas!$P194,Tarifas!$Q194,Datos!$B$3,Datos!H$5)</f>
        <v>#NAME?</v>
      </c>
      <c r="J192" s="144" t="e">
        <f ca="1">FACTURA(ROW(), COLUMN(),Datos!I$9,Datos!I$10,Tarifas!$C194,Datos!I$11,Tarifas!$D194,Datos!I$12,Tarifas!$E194,Datos!I$13,Tarifas!$F194,Datos!I$14,Tarifas!$G194,Tarifas!$L194,Datos!I$17,Datos!I$18,Datos!I$20,Datos!I$21,Datos!I$23,Datos!I$24,Datos!I$26,Datos!I$29,Datos!I$32,Tarifas!$H194,Tarifas!$I194,Tarifas!$J194,Datos!I$16,Tarifas!$K194,Datos!$B$4,Datos!$B$1,Datos!$B$2,Datos!$B$5,Tarifas!$M194,Tarifas!$N194,Tarifas!$O194,Tarifas!$P194,Tarifas!$Q194,Datos!$B$3,Datos!I$5)</f>
        <v>#NAME?</v>
      </c>
      <c r="K192" s="144" t="e">
        <f ca="1">FACTURA(ROW(), COLUMN(),Datos!J$9,Datos!J$10,Tarifas!$C194,Datos!J$11,Tarifas!$D194,Datos!J$12,Tarifas!$E194,Datos!J$13,Tarifas!$F194,Datos!J$14,Tarifas!$G194,Tarifas!$L194,Datos!J$17,Datos!J$18,Datos!J$20,Datos!J$21,Datos!J$23,Datos!J$24,Datos!J$26,Datos!J$29,Datos!J$32,Tarifas!$H194,Tarifas!$I194,Tarifas!$J194,Datos!J$16,Tarifas!$K194,Datos!$B$4,Datos!$B$1,Datos!$B$2,Datos!$B$5,Tarifas!$M194,Tarifas!$N194,Tarifas!$O194,Tarifas!$P194,Tarifas!$Q194,Datos!$B$3,Datos!J$5)</f>
        <v>#NAME?</v>
      </c>
      <c r="L192" s="144" t="e">
        <f ca="1">FACTURA(ROW(), COLUMN(),Datos!K$9,Datos!K$10,Tarifas!$C194,Datos!K$11,Tarifas!$D194,Datos!K$12,Tarifas!$E194,Datos!K$13,Tarifas!$F194,Datos!K$14,Tarifas!$G194,Tarifas!$L194,Datos!K$17,Datos!K$18,Datos!K$20,Datos!K$21,Datos!K$23,Datos!K$24,Datos!K$26,Datos!K$29,Datos!K$32,Tarifas!$H194,Tarifas!$I194,Tarifas!$J194,Datos!K$16,Tarifas!$K194,Datos!$B$4,Datos!$B$1,Datos!$B$2,Datos!$B$5,Tarifas!$M194,Tarifas!$N194,Tarifas!$O194,Tarifas!$P194,Tarifas!$Q194,Datos!$B$3,Datos!K$5)</f>
        <v>#NAME?</v>
      </c>
      <c r="M192" s="144" t="e">
        <f ca="1">FACTURA(ROW(), COLUMN(),Datos!L$9,Datos!L$10,Tarifas!$C194,Datos!L$11,Tarifas!$D194,Datos!L$12,Tarifas!$E194,Datos!L$13,Tarifas!$F194,Datos!L$14,Tarifas!$G194,Tarifas!$L194,Datos!L$17,Datos!L$18,Datos!L$20,Datos!L$21,Datos!L$23,Datos!L$24,Datos!L$26,Datos!L$29,Datos!L$32,Tarifas!$H194,Tarifas!$I194,Tarifas!$J194,Datos!L$16,Tarifas!$K194,Datos!$B$4,Datos!$B$1,Datos!$B$2,Datos!$B$5,Tarifas!$M194,Tarifas!$N194,Tarifas!$O194,Tarifas!$P194,Tarifas!$Q194,Datos!$B$3,Datos!L$5)</f>
        <v>#NAME?</v>
      </c>
      <c r="N192" s="144" t="e">
        <f ca="1">FACTURA(ROW(), COLUMN(),Datos!M$9,Datos!M$10,Tarifas!$C194,Datos!M$11,Tarifas!$D194,Datos!M$12,Tarifas!$E194,Datos!M$13,Tarifas!$F194,Datos!M$14,Tarifas!$G194,Tarifas!$L194,Datos!M$17,Datos!M$18,Datos!M$20,Datos!M$21,Datos!M$23,Datos!M$24,Datos!M$26,Datos!M$29,Datos!M$32,Tarifas!$H194,Tarifas!$I194,Tarifas!$J194,Datos!M$16,Tarifas!$K194,Datos!$B$4,Datos!$B$1,Datos!$B$2,Datos!$B$5,Tarifas!$M194,Tarifas!$N194,Tarifas!$O194,Tarifas!$P194,Tarifas!$Q194,Datos!$B$3,Datos!M$5)</f>
        <v>#NAME?</v>
      </c>
      <c r="O192" s="144" t="e">
        <f ca="1">FACTURA(ROW(), COLUMN(),Datos!N$9,Datos!N$10,Tarifas!$C194,Datos!N$11,Tarifas!$D194,Datos!N$12,Tarifas!$E194,Datos!N$13,Tarifas!$F194,Datos!N$14,Tarifas!$G194,Tarifas!$L194,Datos!N$17,Datos!N$18,Datos!N$20,Datos!N$21,Datos!N$23,Datos!N$24,Datos!N$26,Datos!N$29,Datos!N$32,Tarifas!$H194,Tarifas!$I194,Tarifas!$J194,Datos!N$16,Tarifas!$K194,Datos!$B$4,Datos!$B$1,Datos!$B$2,Datos!$B$5,Tarifas!$M194,Tarifas!$N194,Tarifas!$O194,Tarifas!$P194,Tarifas!$Q194,Datos!$B$3,Datos!N$5)</f>
        <v>#NAME?</v>
      </c>
      <c r="P192" s="144" t="e">
        <f ca="1">FACTURA(ROW(), COLUMN(),Datos!O$9,Datos!O$10,Tarifas!$C194,Datos!O$11,Tarifas!$D194,Datos!O$12,Tarifas!$E194,Datos!O$13,Tarifas!$F194,Datos!O$14,Tarifas!$G194,Tarifas!$L194,Datos!O$17,Datos!O$18,Datos!O$20,Datos!O$21,Datos!O$23,Datos!O$24,Datos!O$26,Datos!O$29,Datos!O$32,Tarifas!$H194,Tarifas!$I194,Tarifas!$J194,Datos!O$16,Tarifas!$K194,Datos!$B$4,Datos!$B$1,Datos!$B$2,Datos!$B$5,Tarifas!$M194,Tarifas!$N194,Tarifas!$O194,Tarifas!$P194,Tarifas!$Q194,Datos!$B$3,Datos!O$5)</f>
        <v>#NAME?</v>
      </c>
      <c r="Q192" s="88" t="str">
        <f>IF(Tarifas!R194="Sí","Sí","")</f>
        <v/>
      </c>
    </row>
    <row r="193" spans="1:17">
      <c r="A193" s="154" t="str">
        <f>IF(Tarifas!A195="","",Tarifas!A195)</f>
        <v/>
      </c>
      <c r="B193" s="154" t="str">
        <f>IF(Tarifas!B195="","",Tarifas!B195)</f>
        <v/>
      </c>
      <c r="C193" s="197" t="e">
        <f t="shared" ca="1" si="2"/>
        <v>#NAME?</v>
      </c>
      <c r="D193" s="198" t="s">
        <v>639</v>
      </c>
      <c r="E193" s="144" t="e">
        <f ca="1">FACTURA(ROW(), COLUMN(),Datos!D$9,Datos!D$10,Tarifas!$C195,Datos!D$11,Tarifas!$D195,Datos!D$12,Tarifas!$E195,Datos!D$13,Tarifas!$F195,Datos!D$14,Tarifas!$G195,Tarifas!$L195,Datos!D$17,Datos!D$18,Datos!D$20,Datos!D$21,Datos!D$23,Datos!D$24,Datos!D$26,Datos!D$29,Datos!D$32,Tarifas!$H195,Tarifas!$I195,Tarifas!$J195,Datos!D$16,Tarifas!$K195,Datos!$B$4,Datos!$B$1,Datos!$B$2,Datos!$B$5,Tarifas!$M195,Tarifas!$N195,Tarifas!$O195,Tarifas!$P195,Tarifas!$Q195,Datos!$B$3,Datos!D$5)</f>
        <v>#NAME?</v>
      </c>
      <c r="F193" s="144" t="e">
        <f ca="1">FACTURA(ROW(), COLUMN(),Datos!E$9,Datos!E$10,Tarifas!$C195,Datos!E$11,Tarifas!$D195,Datos!E$12,Tarifas!$E195,Datos!E$13,Tarifas!$F195,Datos!E$14,Tarifas!$G195,Tarifas!$L195,Datos!E$17,Datos!E$18,Datos!E$20,Datos!E$21,Datos!E$23,Datos!E$24,Datos!E$26,Datos!E$29,Datos!E$32,Tarifas!$H195,Tarifas!$I195,Tarifas!$J195,Datos!E$16,Tarifas!$K195,Datos!$B$4,Datos!$B$1,Datos!$B$2,Datos!$B$5,Tarifas!$M195,Tarifas!$N195,Tarifas!$O195,Tarifas!$P195,Tarifas!$Q195,Datos!$B$3,Datos!E$5)</f>
        <v>#NAME?</v>
      </c>
      <c r="G193" s="144" t="e">
        <f ca="1">FACTURA(ROW(), COLUMN(),Datos!F$9,Datos!F$10,Tarifas!$C195,Datos!F$11,Tarifas!$D195,Datos!F$12,Tarifas!$E195,Datos!F$13,Tarifas!$F195,Datos!F$14,Tarifas!$G195,Tarifas!$L195,Datos!F$17,Datos!F$18,Datos!F$20,Datos!F$21,Datos!F$23,Datos!F$24,Datos!F$26,Datos!F$29,Datos!F$32,Tarifas!$H195,Tarifas!$I195,Tarifas!$J195,Datos!F$16,Tarifas!$K195,Datos!$B$4,Datos!$B$1,Datos!$B$2,Datos!$B$5,Tarifas!$M195,Tarifas!$N195,Tarifas!$O195,Tarifas!$P195,Tarifas!$Q195,Datos!$B$3,Datos!F$5)</f>
        <v>#NAME?</v>
      </c>
      <c r="H193" s="144" t="e">
        <f ca="1">FACTURA(ROW(), COLUMN(),Datos!G$9,Datos!G$10,Tarifas!$C195,Datos!G$11,Tarifas!$D195,Datos!G$12,Tarifas!$E195,Datos!G$13,Tarifas!$F195,Datos!G$14,Tarifas!$G195,Tarifas!$L195,Datos!G$17,Datos!G$18,Datos!G$20,Datos!G$21,Datos!G$23,Datos!G$24,Datos!G$26,Datos!G$29,Datos!G$32,Tarifas!$H195,Tarifas!$I195,Tarifas!$J195,Datos!G$16,Tarifas!$K195,Datos!$B$4,Datos!$B$1,Datos!$B$2,Datos!$B$5,Tarifas!$M195,Tarifas!$N195,Tarifas!$O195,Tarifas!$P195,Tarifas!$Q195,Datos!$B$3,Datos!G$5)</f>
        <v>#NAME?</v>
      </c>
      <c r="I193" s="144" t="e">
        <f ca="1">FACTURA(ROW(), COLUMN(),Datos!H$9,Datos!H$10,Tarifas!$C195,Datos!H$11,Tarifas!$D195,Datos!H$12,Tarifas!$E195,Datos!H$13,Tarifas!$F195,Datos!H$14,Tarifas!$G195,Tarifas!$L195,Datos!H$17,Datos!H$18,Datos!H$20,Datos!H$21,Datos!H$23,Datos!H$24,Datos!H$26,Datos!H$29,Datos!H$32,Tarifas!$H195,Tarifas!$I195,Tarifas!$J195,Datos!H$16,Tarifas!$K195,Datos!$B$4,Datos!$B$1,Datos!$B$2,Datos!$B$5,Tarifas!$M195,Tarifas!$N195,Tarifas!$O195,Tarifas!$P195,Tarifas!$Q195,Datos!$B$3,Datos!H$5)</f>
        <v>#NAME?</v>
      </c>
      <c r="J193" s="144" t="e">
        <f ca="1">FACTURA(ROW(), COLUMN(),Datos!I$9,Datos!I$10,Tarifas!$C195,Datos!I$11,Tarifas!$D195,Datos!I$12,Tarifas!$E195,Datos!I$13,Tarifas!$F195,Datos!I$14,Tarifas!$G195,Tarifas!$L195,Datos!I$17,Datos!I$18,Datos!I$20,Datos!I$21,Datos!I$23,Datos!I$24,Datos!I$26,Datos!I$29,Datos!I$32,Tarifas!$H195,Tarifas!$I195,Tarifas!$J195,Datos!I$16,Tarifas!$K195,Datos!$B$4,Datos!$B$1,Datos!$B$2,Datos!$B$5,Tarifas!$M195,Tarifas!$N195,Tarifas!$O195,Tarifas!$P195,Tarifas!$Q195,Datos!$B$3,Datos!I$5)</f>
        <v>#NAME?</v>
      </c>
      <c r="K193" s="144" t="e">
        <f ca="1">FACTURA(ROW(), COLUMN(),Datos!J$9,Datos!J$10,Tarifas!$C195,Datos!J$11,Tarifas!$D195,Datos!J$12,Tarifas!$E195,Datos!J$13,Tarifas!$F195,Datos!J$14,Tarifas!$G195,Tarifas!$L195,Datos!J$17,Datos!J$18,Datos!J$20,Datos!J$21,Datos!J$23,Datos!J$24,Datos!J$26,Datos!J$29,Datos!J$32,Tarifas!$H195,Tarifas!$I195,Tarifas!$J195,Datos!J$16,Tarifas!$K195,Datos!$B$4,Datos!$B$1,Datos!$B$2,Datos!$B$5,Tarifas!$M195,Tarifas!$N195,Tarifas!$O195,Tarifas!$P195,Tarifas!$Q195,Datos!$B$3,Datos!J$5)</f>
        <v>#NAME?</v>
      </c>
      <c r="L193" s="144" t="e">
        <f ca="1">FACTURA(ROW(), COLUMN(),Datos!K$9,Datos!K$10,Tarifas!$C195,Datos!K$11,Tarifas!$D195,Datos!K$12,Tarifas!$E195,Datos!K$13,Tarifas!$F195,Datos!K$14,Tarifas!$G195,Tarifas!$L195,Datos!K$17,Datos!K$18,Datos!K$20,Datos!K$21,Datos!K$23,Datos!K$24,Datos!K$26,Datos!K$29,Datos!K$32,Tarifas!$H195,Tarifas!$I195,Tarifas!$J195,Datos!K$16,Tarifas!$K195,Datos!$B$4,Datos!$B$1,Datos!$B$2,Datos!$B$5,Tarifas!$M195,Tarifas!$N195,Tarifas!$O195,Tarifas!$P195,Tarifas!$Q195,Datos!$B$3,Datos!K$5)</f>
        <v>#NAME?</v>
      </c>
      <c r="M193" s="144" t="e">
        <f ca="1">FACTURA(ROW(), COLUMN(),Datos!L$9,Datos!L$10,Tarifas!$C195,Datos!L$11,Tarifas!$D195,Datos!L$12,Tarifas!$E195,Datos!L$13,Tarifas!$F195,Datos!L$14,Tarifas!$G195,Tarifas!$L195,Datos!L$17,Datos!L$18,Datos!L$20,Datos!L$21,Datos!L$23,Datos!L$24,Datos!L$26,Datos!L$29,Datos!L$32,Tarifas!$H195,Tarifas!$I195,Tarifas!$J195,Datos!L$16,Tarifas!$K195,Datos!$B$4,Datos!$B$1,Datos!$B$2,Datos!$B$5,Tarifas!$M195,Tarifas!$N195,Tarifas!$O195,Tarifas!$P195,Tarifas!$Q195,Datos!$B$3,Datos!L$5)</f>
        <v>#NAME?</v>
      </c>
      <c r="N193" s="144" t="e">
        <f ca="1">FACTURA(ROW(), COLUMN(),Datos!M$9,Datos!M$10,Tarifas!$C195,Datos!M$11,Tarifas!$D195,Datos!M$12,Tarifas!$E195,Datos!M$13,Tarifas!$F195,Datos!M$14,Tarifas!$G195,Tarifas!$L195,Datos!M$17,Datos!M$18,Datos!M$20,Datos!M$21,Datos!M$23,Datos!M$24,Datos!M$26,Datos!M$29,Datos!M$32,Tarifas!$H195,Tarifas!$I195,Tarifas!$J195,Datos!M$16,Tarifas!$K195,Datos!$B$4,Datos!$B$1,Datos!$B$2,Datos!$B$5,Tarifas!$M195,Tarifas!$N195,Tarifas!$O195,Tarifas!$P195,Tarifas!$Q195,Datos!$B$3,Datos!M$5)</f>
        <v>#NAME?</v>
      </c>
      <c r="O193" s="144" t="e">
        <f ca="1">FACTURA(ROW(), COLUMN(),Datos!N$9,Datos!N$10,Tarifas!$C195,Datos!N$11,Tarifas!$D195,Datos!N$12,Tarifas!$E195,Datos!N$13,Tarifas!$F195,Datos!N$14,Tarifas!$G195,Tarifas!$L195,Datos!N$17,Datos!N$18,Datos!N$20,Datos!N$21,Datos!N$23,Datos!N$24,Datos!N$26,Datos!N$29,Datos!N$32,Tarifas!$H195,Tarifas!$I195,Tarifas!$J195,Datos!N$16,Tarifas!$K195,Datos!$B$4,Datos!$B$1,Datos!$B$2,Datos!$B$5,Tarifas!$M195,Tarifas!$N195,Tarifas!$O195,Tarifas!$P195,Tarifas!$Q195,Datos!$B$3,Datos!N$5)</f>
        <v>#NAME?</v>
      </c>
      <c r="P193" s="144" t="e">
        <f ca="1">FACTURA(ROW(), COLUMN(),Datos!O$9,Datos!O$10,Tarifas!$C195,Datos!O$11,Tarifas!$D195,Datos!O$12,Tarifas!$E195,Datos!O$13,Tarifas!$F195,Datos!O$14,Tarifas!$G195,Tarifas!$L195,Datos!O$17,Datos!O$18,Datos!O$20,Datos!O$21,Datos!O$23,Datos!O$24,Datos!O$26,Datos!O$29,Datos!O$32,Tarifas!$H195,Tarifas!$I195,Tarifas!$J195,Datos!O$16,Tarifas!$K195,Datos!$B$4,Datos!$B$1,Datos!$B$2,Datos!$B$5,Tarifas!$M195,Tarifas!$N195,Tarifas!$O195,Tarifas!$P195,Tarifas!$Q195,Datos!$B$3,Datos!O$5)</f>
        <v>#NAME?</v>
      </c>
      <c r="Q193" s="88" t="str">
        <f>IF(Tarifas!R195="Sí","Sí","")</f>
        <v/>
      </c>
    </row>
    <row r="194" spans="1:17">
      <c r="A194" s="154" t="str">
        <f>IF(Tarifas!A196="","",Tarifas!A196)</f>
        <v/>
      </c>
      <c r="B194" s="154" t="str">
        <f>IF(Tarifas!B196="","",Tarifas!B196)</f>
        <v/>
      </c>
      <c r="C194" s="197" t="e">
        <f t="shared" ca="1" si="2"/>
        <v>#NAME?</v>
      </c>
      <c r="D194" s="198" t="s">
        <v>639</v>
      </c>
      <c r="E194" s="144" t="e">
        <f ca="1">FACTURA(ROW(), COLUMN(),Datos!D$9,Datos!D$10,Tarifas!$C196,Datos!D$11,Tarifas!$D196,Datos!D$12,Tarifas!$E196,Datos!D$13,Tarifas!$F196,Datos!D$14,Tarifas!$G196,Tarifas!$L196,Datos!D$17,Datos!D$18,Datos!D$20,Datos!D$21,Datos!D$23,Datos!D$24,Datos!D$26,Datos!D$29,Datos!D$32,Tarifas!$H196,Tarifas!$I196,Tarifas!$J196,Datos!D$16,Tarifas!$K196,Datos!$B$4,Datos!$B$1,Datos!$B$2,Datos!$B$5,Tarifas!$M196,Tarifas!$N196,Tarifas!$O196,Tarifas!$P196,Tarifas!$Q196,Datos!$B$3,Datos!D$5)</f>
        <v>#NAME?</v>
      </c>
      <c r="F194" s="144" t="e">
        <f ca="1">FACTURA(ROW(), COLUMN(),Datos!E$9,Datos!E$10,Tarifas!$C196,Datos!E$11,Tarifas!$D196,Datos!E$12,Tarifas!$E196,Datos!E$13,Tarifas!$F196,Datos!E$14,Tarifas!$G196,Tarifas!$L196,Datos!E$17,Datos!E$18,Datos!E$20,Datos!E$21,Datos!E$23,Datos!E$24,Datos!E$26,Datos!E$29,Datos!E$32,Tarifas!$H196,Tarifas!$I196,Tarifas!$J196,Datos!E$16,Tarifas!$K196,Datos!$B$4,Datos!$B$1,Datos!$B$2,Datos!$B$5,Tarifas!$M196,Tarifas!$N196,Tarifas!$O196,Tarifas!$P196,Tarifas!$Q196,Datos!$B$3,Datos!E$5)</f>
        <v>#NAME?</v>
      </c>
      <c r="G194" s="144" t="e">
        <f ca="1">FACTURA(ROW(), COLUMN(),Datos!F$9,Datos!F$10,Tarifas!$C196,Datos!F$11,Tarifas!$D196,Datos!F$12,Tarifas!$E196,Datos!F$13,Tarifas!$F196,Datos!F$14,Tarifas!$G196,Tarifas!$L196,Datos!F$17,Datos!F$18,Datos!F$20,Datos!F$21,Datos!F$23,Datos!F$24,Datos!F$26,Datos!F$29,Datos!F$32,Tarifas!$H196,Tarifas!$I196,Tarifas!$J196,Datos!F$16,Tarifas!$K196,Datos!$B$4,Datos!$B$1,Datos!$B$2,Datos!$B$5,Tarifas!$M196,Tarifas!$N196,Tarifas!$O196,Tarifas!$P196,Tarifas!$Q196,Datos!$B$3,Datos!F$5)</f>
        <v>#NAME?</v>
      </c>
      <c r="H194" s="144" t="e">
        <f ca="1">FACTURA(ROW(), COLUMN(),Datos!G$9,Datos!G$10,Tarifas!$C196,Datos!G$11,Tarifas!$D196,Datos!G$12,Tarifas!$E196,Datos!G$13,Tarifas!$F196,Datos!G$14,Tarifas!$G196,Tarifas!$L196,Datos!G$17,Datos!G$18,Datos!G$20,Datos!G$21,Datos!G$23,Datos!G$24,Datos!G$26,Datos!G$29,Datos!G$32,Tarifas!$H196,Tarifas!$I196,Tarifas!$J196,Datos!G$16,Tarifas!$K196,Datos!$B$4,Datos!$B$1,Datos!$B$2,Datos!$B$5,Tarifas!$M196,Tarifas!$N196,Tarifas!$O196,Tarifas!$P196,Tarifas!$Q196,Datos!$B$3,Datos!G$5)</f>
        <v>#NAME?</v>
      </c>
      <c r="I194" s="144" t="e">
        <f ca="1">FACTURA(ROW(), COLUMN(),Datos!H$9,Datos!H$10,Tarifas!$C196,Datos!H$11,Tarifas!$D196,Datos!H$12,Tarifas!$E196,Datos!H$13,Tarifas!$F196,Datos!H$14,Tarifas!$G196,Tarifas!$L196,Datos!H$17,Datos!H$18,Datos!H$20,Datos!H$21,Datos!H$23,Datos!H$24,Datos!H$26,Datos!H$29,Datos!H$32,Tarifas!$H196,Tarifas!$I196,Tarifas!$J196,Datos!H$16,Tarifas!$K196,Datos!$B$4,Datos!$B$1,Datos!$B$2,Datos!$B$5,Tarifas!$M196,Tarifas!$N196,Tarifas!$O196,Tarifas!$P196,Tarifas!$Q196,Datos!$B$3,Datos!H$5)</f>
        <v>#NAME?</v>
      </c>
      <c r="J194" s="144" t="e">
        <f ca="1">FACTURA(ROW(), COLUMN(),Datos!I$9,Datos!I$10,Tarifas!$C196,Datos!I$11,Tarifas!$D196,Datos!I$12,Tarifas!$E196,Datos!I$13,Tarifas!$F196,Datos!I$14,Tarifas!$G196,Tarifas!$L196,Datos!I$17,Datos!I$18,Datos!I$20,Datos!I$21,Datos!I$23,Datos!I$24,Datos!I$26,Datos!I$29,Datos!I$32,Tarifas!$H196,Tarifas!$I196,Tarifas!$J196,Datos!I$16,Tarifas!$K196,Datos!$B$4,Datos!$B$1,Datos!$B$2,Datos!$B$5,Tarifas!$M196,Tarifas!$N196,Tarifas!$O196,Tarifas!$P196,Tarifas!$Q196,Datos!$B$3,Datos!I$5)</f>
        <v>#NAME?</v>
      </c>
      <c r="K194" s="144" t="e">
        <f ca="1">FACTURA(ROW(), COLUMN(),Datos!J$9,Datos!J$10,Tarifas!$C196,Datos!J$11,Tarifas!$D196,Datos!J$12,Tarifas!$E196,Datos!J$13,Tarifas!$F196,Datos!J$14,Tarifas!$G196,Tarifas!$L196,Datos!J$17,Datos!J$18,Datos!J$20,Datos!J$21,Datos!J$23,Datos!J$24,Datos!J$26,Datos!J$29,Datos!J$32,Tarifas!$H196,Tarifas!$I196,Tarifas!$J196,Datos!J$16,Tarifas!$K196,Datos!$B$4,Datos!$B$1,Datos!$B$2,Datos!$B$5,Tarifas!$M196,Tarifas!$N196,Tarifas!$O196,Tarifas!$P196,Tarifas!$Q196,Datos!$B$3,Datos!J$5)</f>
        <v>#NAME?</v>
      </c>
      <c r="L194" s="144" t="e">
        <f ca="1">FACTURA(ROW(), COLUMN(),Datos!K$9,Datos!K$10,Tarifas!$C196,Datos!K$11,Tarifas!$D196,Datos!K$12,Tarifas!$E196,Datos!K$13,Tarifas!$F196,Datos!K$14,Tarifas!$G196,Tarifas!$L196,Datos!K$17,Datos!K$18,Datos!K$20,Datos!K$21,Datos!K$23,Datos!K$24,Datos!K$26,Datos!K$29,Datos!K$32,Tarifas!$H196,Tarifas!$I196,Tarifas!$J196,Datos!K$16,Tarifas!$K196,Datos!$B$4,Datos!$B$1,Datos!$B$2,Datos!$B$5,Tarifas!$M196,Tarifas!$N196,Tarifas!$O196,Tarifas!$P196,Tarifas!$Q196,Datos!$B$3,Datos!K$5)</f>
        <v>#NAME?</v>
      </c>
      <c r="M194" s="144" t="e">
        <f ca="1">FACTURA(ROW(), COLUMN(),Datos!L$9,Datos!L$10,Tarifas!$C196,Datos!L$11,Tarifas!$D196,Datos!L$12,Tarifas!$E196,Datos!L$13,Tarifas!$F196,Datos!L$14,Tarifas!$G196,Tarifas!$L196,Datos!L$17,Datos!L$18,Datos!L$20,Datos!L$21,Datos!L$23,Datos!L$24,Datos!L$26,Datos!L$29,Datos!L$32,Tarifas!$H196,Tarifas!$I196,Tarifas!$J196,Datos!L$16,Tarifas!$K196,Datos!$B$4,Datos!$B$1,Datos!$B$2,Datos!$B$5,Tarifas!$M196,Tarifas!$N196,Tarifas!$O196,Tarifas!$P196,Tarifas!$Q196,Datos!$B$3,Datos!L$5)</f>
        <v>#NAME?</v>
      </c>
      <c r="N194" s="144" t="e">
        <f ca="1">FACTURA(ROW(), COLUMN(),Datos!M$9,Datos!M$10,Tarifas!$C196,Datos!M$11,Tarifas!$D196,Datos!M$12,Tarifas!$E196,Datos!M$13,Tarifas!$F196,Datos!M$14,Tarifas!$G196,Tarifas!$L196,Datos!M$17,Datos!M$18,Datos!M$20,Datos!M$21,Datos!M$23,Datos!M$24,Datos!M$26,Datos!M$29,Datos!M$32,Tarifas!$H196,Tarifas!$I196,Tarifas!$J196,Datos!M$16,Tarifas!$K196,Datos!$B$4,Datos!$B$1,Datos!$B$2,Datos!$B$5,Tarifas!$M196,Tarifas!$N196,Tarifas!$O196,Tarifas!$P196,Tarifas!$Q196,Datos!$B$3,Datos!M$5)</f>
        <v>#NAME?</v>
      </c>
      <c r="O194" s="144" t="e">
        <f ca="1">FACTURA(ROW(), COLUMN(),Datos!N$9,Datos!N$10,Tarifas!$C196,Datos!N$11,Tarifas!$D196,Datos!N$12,Tarifas!$E196,Datos!N$13,Tarifas!$F196,Datos!N$14,Tarifas!$G196,Tarifas!$L196,Datos!N$17,Datos!N$18,Datos!N$20,Datos!N$21,Datos!N$23,Datos!N$24,Datos!N$26,Datos!N$29,Datos!N$32,Tarifas!$H196,Tarifas!$I196,Tarifas!$J196,Datos!N$16,Tarifas!$K196,Datos!$B$4,Datos!$B$1,Datos!$B$2,Datos!$B$5,Tarifas!$M196,Tarifas!$N196,Tarifas!$O196,Tarifas!$P196,Tarifas!$Q196,Datos!$B$3,Datos!N$5)</f>
        <v>#NAME?</v>
      </c>
      <c r="P194" s="144" t="e">
        <f ca="1">FACTURA(ROW(), COLUMN(),Datos!O$9,Datos!O$10,Tarifas!$C196,Datos!O$11,Tarifas!$D196,Datos!O$12,Tarifas!$E196,Datos!O$13,Tarifas!$F196,Datos!O$14,Tarifas!$G196,Tarifas!$L196,Datos!O$17,Datos!O$18,Datos!O$20,Datos!O$21,Datos!O$23,Datos!O$24,Datos!O$26,Datos!O$29,Datos!O$32,Tarifas!$H196,Tarifas!$I196,Tarifas!$J196,Datos!O$16,Tarifas!$K196,Datos!$B$4,Datos!$B$1,Datos!$B$2,Datos!$B$5,Tarifas!$M196,Tarifas!$N196,Tarifas!$O196,Tarifas!$P196,Tarifas!$Q196,Datos!$B$3,Datos!O$5)</f>
        <v>#NAME?</v>
      </c>
      <c r="Q194" s="88" t="str">
        <f>IF(Tarifas!R196="Sí","Sí","")</f>
        <v/>
      </c>
    </row>
    <row r="195" spans="1:17">
      <c r="A195" s="154" t="str">
        <f>IF(Tarifas!A197="","",Tarifas!A197)</f>
        <v/>
      </c>
      <c r="B195" s="154" t="str">
        <f>IF(Tarifas!B197="","",Tarifas!B197)</f>
        <v/>
      </c>
      <c r="C195" s="197" t="e">
        <f t="shared" ca="1" si="2"/>
        <v>#NAME?</v>
      </c>
      <c r="D195" s="198" t="s">
        <v>639</v>
      </c>
      <c r="E195" s="144" t="e">
        <f ca="1">FACTURA(ROW(), COLUMN(),Datos!D$9,Datos!D$10,Tarifas!$C197,Datos!D$11,Tarifas!$D197,Datos!D$12,Tarifas!$E197,Datos!D$13,Tarifas!$F197,Datos!D$14,Tarifas!$G197,Tarifas!$L197,Datos!D$17,Datos!D$18,Datos!D$20,Datos!D$21,Datos!D$23,Datos!D$24,Datos!D$26,Datos!D$29,Datos!D$32,Tarifas!$H197,Tarifas!$I197,Tarifas!$J197,Datos!D$16,Tarifas!$K197,Datos!$B$4,Datos!$B$1,Datos!$B$2,Datos!$B$5,Tarifas!$M197,Tarifas!$N197,Tarifas!$O197,Tarifas!$P197,Tarifas!$Q197,Datos!$B$3,Datos!D$5)</f>
        <v>#NAME?</v>
      </c>
      <c r="F195" s="144" t="e">
        <f ca="1">FACTURA(ROW(), COLUMN(),Datos!E$9,Datos!E$10,Tarifas!$C197,Datos!E$11,Tarifas!$D197,Datos!E$12,Tarifas!$E197,Datos!E$13,Tarifas!$F197,Datos!E$14,Tarifas!$G197,Tarifas!$L197,Datos!E$17,Datos!E$18,Datos!E$20,Datos!E$21,Datos!E$23,Datos!E$24,Datos!E$26,Datos!E$29,Datos!E$32,Tarifas!$H197,Tarifas!$I197,Tarifas!$J197,Datos!E$16,Tarifas!$K197,Datos!$B$4,Datos!$B$1,Datos!$B$2,Datos!$B$5,Tarifas!$M197,Tarifas!$N197,Tarifas!$O197,Tarifas!$P197,Tarifas!$Q197,Datos!$B$3,Datos!E$5)</f>
        <v>#NAME?</v>
      </c>
      <c r="G195" s="144" t="e">
        <f ca="1">FACTURA(ROW(), COLUMN(),Datos!F$9,Datos!F$10,Tarifas!$C197,Datos!F$11,Tarifas!$D197,Datos!F$12,Tarifas!$E197,Datos!F$13,Tarifas!$F197,Datos!F$14,Tarifas!$G197,Tarifas!$L197,Datos!F$17,Datos!F$18,Datos!F$20,Datos!F$21,Datos!F$23,Datos!F$24,Datos!F$26,Datos!F$29,Datos!F$32,Tarifas!$H197,Tarifas!$I197,Tarifas!$J197,Datos!F$16,Tarifas!$K197,Datos!$B$4,Datos!$B$1,Datos!$B$2,Datos!$B$5,Tarifas!$M197,Tarifas!$N197,Tarifas!$O197,Tarifas!$P197,Tarifas!$Q197,Datos!$B$3,Datos!F$5)</f>
        <v>#NAME?</v>
      </c>
      <c r="H195" s="144" t="e">
        <f ca="1">FACTURA(ROW(), COLUMN(),Datos!G$9,Datos!G$10,Tarifas!$C197,Datos!G$11,Tarifas!$D197,Datos!G$12,Tarifas!$E197,Datos!G$13,Tarifas!$F197,Datos!G$14,Tarifas!$G197,Tarifas!$L197,Datos!G$17,Datos!G$18,Datos!G$20,Datos!G$21,Datos!G$23,Datos!G$24,Datos!G$26,Datos!G$29,Datos!G$32,Tarifas!$H197,Tarifas!$I197,Tarifas!$J197,Datos!G$16,Tarifas!$K197,Datos!$B$4,Datos!$B$1,Datos!$B$2,Datos!$B$5,Tarifas!$M197,Tarifas!$N197,Tarifas!$O197,Tarifas!$P197,Tarifas!$Q197,Datos!$B$3,Datos!G$5)</f>
        <v>#NAME?</v>
      </c>
      <c r="I195" s="144" t="e">
        <f ca="1">FACTURA(ROW(), COLUMN(),Datos!H$9,Datos!H$10,Tarifas!$C197,Datos!H$11,Tarifas!$D197,Datos!H$12,Tarifas!$E197,Datos!H$13,Tarifas!$F197,Datos!H$14,Tarifas!$G197,Tarifas!$L197,Datos!H$17,Datos!H$18,Datos!H$20,Datos!H$21,Datos!H$23,Datos!H$24,Datos!H$26,Datos!H$29,Datos!H$32,Tarifas!$H197,Tarifas!$I197,Tarifas!$J197,Datos!H$16,Tarifas!$K197,Datos!$B$4,Datos!$B$1,Datos!$B$2,Datos!$B$5,Tarifas!$M197,Tarifas!$N197,Tarifas!$O197,Tarifas!$P197,Tarifas!$Q197,Datos!$B$3,Datos!H$5)</f>
        <v>#NAME?</v>
      </c>
      <c r="J195" s="144" t="e">
        <f ca="1">FACTURA(ROW(), COLUMN(),Datos!I$9,Datos!I$10,Tarifas!$C197,Datos!I$11,Tarifas!$D197,Datos!I$12,Tarifas!$E197,Datos!I$13,Tarifas!$F197,Datos!I$14,Tarifas!$G197,Tarifas!$L197,Datos!I$17,Datos!I$18,Datos!I$20,Datos!I$21,Datos!I$23,Datos!I$24,Datos!I$26,Datos!I$29,Datos!I$32,Tarifas!$H197,Tarifas!$I197,Tarifas!$J197,Datos!I$16,Tarifas!$K197,Datos!$B$4,Datos!$B$1,Datos!$B$2,Datos!$B$5,Tarifas!$M197,Tarifas!$N197,Tarifas!$O197,Tarifas!$P197,Tarifas!$Q197,Datos!$B$3,Datos!I$5)</f>
        <v>#NAME?</v>
      </c>
      <c r="K195" s="144" t="e">
        <f ca="1">FACTURA(ROW(), COLUMN(),Datos!J$9,Datos!J$10,Tarifas!$C197,Datos!J$11,Tarifas!$D197,Datos!J$12,Tarifas!$E197,Datos!J$13,Tarifas!$F197,Datos!J$14,Tarifas!$G197,Tarifas!$L197,Datos!J$17,Datos!J$18,Datos!J$20,Datos!J$21,Datos!J$23,Datos!J$24,Datos!J$26,Datos!J$29,Datos!J$32,Tarifas!$H197,Tarifas!$I197,Tarifas!$J197,Datos!J$16,Tarifas!$K197,Datos!$B$4,Datos!$B$1,Datos!$B$2,Datos!$B$5,Tarifas!$M197,Tarifas!$N197,Tarifas!$O197,Tarifas!$P197,Tarifas!$Q197,Datos!$B$3,Datos!J$5)</f>
        <v>#NAME?</v>
      </c>
      <c r="L195" s="144" t="e">
        <f ca="1">FACTURA(ROW(), COLUMN(),Datos!K$9,Datos!K$10,Tarifas!$C197,Datos!K$11,Tarifas!$D197,Datos!K$12,Tarifas!$E197,Datos!K$13,Tarifas!$F197,Datos!K$14,Tarifas!$G197,Tarifas!$L197,Datos!K$17,Datos!K$18,Datos!K$20,Datos!K$21,Datos!K$23,Datos!K$24,Datos!K$26,Datos!K$29,Datos!K$32,Tarifas!$H197,Tarifas!$I197,Tarifas!$J197,Datos!K$16,Tarifas!$K197,Datos!$B$4,Datos!$B$1,Datos!$B$2,Datos!$B$5,Tarifas!$M197,Tarifas!$N197,Tarifas!$O197,Tarifas!$P197,Tarifas!$Q197,Datos!$B$3,Datos!K$5)</f>
        <v>#NAME?</v>
      </c>
      <c r="M195" s="144" t="e">
        <f ca="1">FACTURA(ROW(), COLUMN(),Datos!L$9,Datos!L$10,Tarifas!$C197,Datos!L$11,Tarifas!$D197,Datos!L$12,Tarifas!$E197,Datos!L$13,Tarifas!$F197,Datos!L$14,Tarifas!$G197,Tarifas!$L197,Datos!L$17,Datos!L$18,Datos!L$20,Datos!L$21,Datos!L$23,Datos!L$24,Datos!L$26,Datos!L$29,Datos!L$32,Tarifas!$H197,Tarifas!$I197,Tarifas!$J197,Datos!L$16,Tarifas!$K197,Datos!$B$4,Datos!$B$1,Datos!$B$2,Datos!$B$5,Tarifas!$M197,Tarifas!$N197,Tarifas!$O197,Tarifas!$P197,Tarifas!$Q197,Datos!$B$3,Datos!L$5)</f>
        <v>#NAME?</v>
      </c>
      <c r="N195" s="144" t="e">
        <f ca="1">FACTURA(ROW(), COLUMN(),Datos!M$9,Datos!M$10,Tarifas!$C197,Datos!M$11,Tarifas!$D197,Datos!M$12,Tarifas!$E197,Datos!M$13,Tarifas!$F197,Datos!M$14,Tarifas!$G197,Tarifas!$L197,Datos!M$17,Datos!M$18,Datos!M$20,Datos!M$21,Datos!M$23,Datos!M$24,Datos!M$26,Datos!M$29,Datos!M$32,Tarifas!$H197,Tarifas!$I197,Tarifas!$J197,Datos!M$16,Tarifas!$K197,Datos!$B$4,Datos!$B$1,Datos!$B$2,Datos!$B$5,Tarifas!$M197,Tarifas!$N197,Tarifas!$O197,Tarifas!$P197,Tarifas!$Q197,Datos!$B$3,Datos!M$5)</f>
        <v>#NAME?</v>
      </c>
      <c r="O195" s="144" t="e">
        <f ca="1">FACTURA(ROW(), COLUMN(),Datos!N$9,Datos!N$10,Tarifas!$C197,Datos!N$11,Tarifas!$D197,Datos!N$12,Tarifas!$E197,Datos!N$13,Tarifas!$F197,Datos!N$14,Tarifas!$G197,Tarifas!$L197,Datos!N$17,Datos!N$18,Datos!N$20,Datos!N$21,Datos!N$23,Datos!N$24,Datos!N$26,Datos!N$29,Datos!N$32,Tarifas!$H197,Tarifas!$I197,Tarifas!$J197,Datos!N$16,Tarifas!$K197,Datos!$B$4,Datos!$B$1,Datos!$B$2,Datos!$B$5,Tarifas!$M197,Tarifas!$N197,Tarifas!$O197,Tarifas!$P197,Tarifas!$Q197,Datos!$B$3,Datos!N$5)</f>
        <v>#NAME?</v>
      </c>
      <c r="P195" s="144" t="e">
        <f ca="1">FACTURA(ROW(), COLUMN(),Datos!O$9,Datos!O$10,Tarifas!$C197,Datos!O$11,Tarifas!$D197,Datos!O$12,Tarifas!$E197,Datos!O$13,Tarifas!$F197,Datos!O$14,Tarifas!$G197,Tarifas!$L197,Datos!O$17,Datos!O$18,Datos!O$20,Datos!O$21,Datos!O$23,Datos!O$24,Datos!O$26,Datos!O$29,Datos!O$32,Tarifas!$H197,Tarifas!$I197,Tarifas!$J197,Datos!O$16,Tarifas!$K197,Datos!$B$4,Datos!$B$1,Datos!$B$2,Datos!$B$5,Tarifas!$M197,Tarifas!$N197,Tarifas!$O197,Tarifas!$P197,Tarifas!$Q197,Datos!$B$3,Datos!O$5)</f>
        <v>#NAME?</v>
      </c>
      <c r="Q195" s="88" t="str">
        <f>IF(Tarifas!R197="Sí","Sí","")</f>
        <v/>
      </c>
    </row>
    <row r="196" spans="1:17">
      <c r="A196" s="154" t="str">
        <f>IF(Tarifas!A198="","",Tarifas!A198)</f>
        <v/>
      </c>
      <c r="B196" s="154" t="str">
        <f>IF(Tarifas!B198="","",Tarifas!B198)</f>
        <v/>
      </c>
      <c r="C196" s="197" t="e">
        <f t="shared" ref="C196:C200" ca="1" si="3">IF(E196&amp;F196&amp;G196&amp;H196&amp;I196&amp;J196&amp;K196&amp;L196&amp;M196&amp;N196&amp;O196&amp;P196="","",SUM(E196:P196))</f>
        <v>#NAME?</v>
      </c>
      <c r="D196" s="198" t="s">
        <v>639</v>
      </c>
      <c r="E196" s="144" t="e">
        <f ca="1">FACTURA(ROW(), COLUMN(),Datos!D$9,Datos!D$10,Tarifas!$C198,Datos!D$11,Tarifas!$D198,Datos!D$12,Tarifas!$E198,Datos!D$13,Tarifas!$F198,Datos!D$14,Tarifas!$G198,Tarifas!$L198,Datos!D$17,Datos!D$18,Datos!D$20,Datos!D$21,Datos!D$23,Datos!D$24,Datos!D$26,Datos!D$29,Datos!D$32,Tarifas!$H198,Tarifas!$I198,Tarifas!$J198,Datos!D$16,Tarifas!$K198,Datos!$B$4,Datos!$B$1,Datos!$B$2,Datos!$B$5,Tarifas!$M198,Tarifas!$N198,Tarifas!$O198,Tarifas!$P198,Tarifas!$Q198,Datos!$B$3,Datos!D$5)</f>
        <v>#NAME?</v>
      </c>
      <c r="F196" s="144" t="e">
        <f ca="1">FACTURA(ROW(), COLUMN(),Datos!E$9,Datos!E$10,Tarifas!$C198,Datos!E$11,Tarifas!$D198,Datos!E$12,Tarifas!$E198,Datos!E$13,Tarifas!$F198,Datos!E$14,Tarifas!$G198,Tarifas!$L198,Datos!E$17,Datos!E$18,Datos!E$20,Datos!E$21,Datos!E$23,Datos!E$24,Datos!E$26,Datos!E$29,Datos!E$32,Tarifas!$H198,Tarifas!$I198,Tarifas!$J198,Datos!E$16,Tarifas!$K198,Datos!$B$4,Datos!$B$1,Datos!$B$2,Datos!$B$5,Tarifas!$M198,Tarifas!$N198,Tarifas!$O198,Tarifas!$P198,Tarifas!$Q198,Datos!$B$3,Datos!E$5)</f>
        <v>#NAME?</v>
      </c>
      <c r="G196" s="144" t="e">
        <f ca="1">FACTURA(ROW(), COLUMN(),Datos!F$9,Datos!F$10,Tarifas!$C198,Datos!F$11,Tarifas!$D198,Datos!F$12,Tarifas!$E198,Datos!F$13,Tarifas!$F198,Datos!F$14,Tarifas!$G198,Tarifas!$L198,Datos!F$17,Datos!F$18,Datos!F$20,Datos!F$21,Datos!F$23,Datos!F$24,Datos!F$26,Datos!F$29,Datos!F$32,Tarifas!$H198,Tarifas!$I198,Tarifas!$J198,Datos!F$16,Tarifas!$K198,Datos!$B$4,Datos!$B$1,Datos!$B$2,Datos!$B$5,Tarifas!$M198,Tarifas!$N198,Tarifas!$O198,Tarifas!$P198,Tarifas!$Q198,Datos!$B$3,Datos!F$5)</f>
        <v>#NAME?</v>
      </c>
      <c r="H196" s="144" t="e">
        <f ca="1">FACTURA(ROW(), COLUMN(),Datos!G$9,Datos!G$10,Tarifas!$C198,Datos!G$11,Tarifas!$D198,Datos!G$12,Tarifas!$E198,Datos!G$13,Tarifas!$F198,Datos!G$14,Tarifas!$G198,Tarifas!$L198,Datos!G$17,Datos!G$18,Datos!G$20,Datos!G$21,Datos!G$23,Datos!G$24,Datos!G$26,Datos!G$29,Datos!G$32,Tarifas!$H198,Tarifas!$I198,Tarifas!$J198,Datos!G$16,Tarifas!$K198,Datos!$B$4,Datos!$B$1,Datos!$B$2,Datos!$B$5,Tarifas!$M198,Tarifas!$N198,Tarifas!$O198,Tarifas!$P198,Tarifas!$Q198,Datos!$B$3,Datos!G$5)</f>
        <v>#NAME?</v>
      </c>
      <c r="I196" s="144" t="e">
        <f ca="1">FACTURA(ROW(), COLUMN(),Datos!H$9,Datos!H$10,Tarifas!$C198,Datos!H$11,Tarifas!$D198,Datos!H$12,Tarifas!$E198,Datos!H$13,Tarifas!$F198,Datos!H$14,Tarifas!$G198,Tarifas!$L198,Datos!H$17,Datos!H$18,Datos!H$20,Datos!H$21,Datos!H$23,Datos!H$24,Datos!H$26,Datos!H$29,Datos!H$32,Tarifas!$H198,Tarifas!$I198,Tarifas!$J198,Datos!H$16,Tarifas!$K198,Datos!$B$4,Datos!$B$1,Datos!$B$2,Datos!$B$5,Tarifas!$M198,Tarifas!$N198,Tarifas!$O198,Tarifas!$P198,Tarifas!$Q198,Datos!$B$3,Datos!H$5)</f>
        <v>#NAME?</v>
      </c>
      <c r="J196" s="144" t="e">
        <f ca="1">FACTURA(ROW(), COLUMN(),Datos!I$9,Datos!I$10,Tarifas!$C198,Datos!I$11,Tarifas!$D198,Datos!I$12,Tarifas!$E198,Datos!I$13,Tarifas!$F198,Datos!I$14,Tarifas!$G198,Tarifas!$L198,Datos!I$17,Datos!I$18,Datos!I$20,Datos!I$21,Datos!I$23,Datos!I$24,Datos!I$26,Datos!I$29,Datos!I$32,Tarifas!$H198,Tarifas!$I198,Tarifas!$J198,Datos!I$16,Tarifas!$K198,Datos!$B$4,Datos!$B$1,Datos!$B$2,Datos!$B$5,Tarifas!$M198,Tarifas!$N198,Tarifas!$O198,Tarifas!$P198,Tarifas!$Q198,Datos!$B$3,Datos!I$5)</f>
        <v>#NAME?</v>
      </c>
      <c r="K196" s="144" t="e">
        <f ca="1">FACTURA(ROW(), COLUMN(),Datos!J$9,Datos!J$10,Tarifas!$C198,Datos!J$11,Tarifas!$D198,Datos!J$12,Tarifas!$E198,Datos!J$13,Tarifas!$F198,Datos!J$14,Tarifas!$G198,Tarifas!$L198,Datos!J$17,Datos!J$18,Datos!J$20,Datos!J$21,Datos!J$23,Datos!J$24,Datos!J$26,Datos!J$29,Datos!J$32,Tarifas!$H198,Tarifas!$I198,Tarifas!$J198,Datos!J$16,Tarifas!$K198,Datos!$B$4,Datos!$B$1,Datos!$B$2,Datos!$B$5,Tarifas!$M198,Tarifas!$N198,Tarifas!$O198,Tarifas!$P198,Tarifas!$Q198,Datos!$B$3,Datos!J$5)</f>
        <v>#NAME?</v>
      </c>
      <c r="L196" s="144" t="e">
        <f ca="1">FACTURA(ROW(), COLUMN(),Datos!K$9,Datos!K$10,Tarifas!$C198,Datos!K$11,Tarifas!$D198,Datos!K$12,Tarifas!$E198,Datos!K$13,Tarifas!$F198,Datos!K$14,Tarifas!$G198,Tarifas!$L198,Datos!K$17,Datos!K$18,Datos!K$20,Datos!K$21,Datos!K$23,Datos!K$24,Datos!K$26,Datos!K$29,Datos!K$32,Tarifas!$H198,Tarifas!$I198,Tarifas!$J198,Datos!K$16,Tarifas!$K198,Datos!$B$4,Datos!$B$1,Datos!$B$2,Datos!$B$5,Tarifas!$M198,Tarifas!$N198,Tarifas!$O198,Tarifas!$P198,Tarifas!$Q198,Datos!$B$3,Datos!K$5)</f>
        <v>#NAME?</v>
      </c>
      <c r="M196" s="144" t="e">
        <f ca="1">FACTURA(ROW(), COLUMN(),Datos!L$9,Datos!L$10,Tarifas!$C198,Datos!L$11,Tarifas!$D198,Datos!L$12,Tarifas!$E198,Datos!L$13,Tarifas!$F198,Datos!L$14,Tarifas!$G198,Tarifas!$L198,Datos!L$17,Datos!L$18,Datos!L$20,Datos!L$21,Datos!L$23,Datos!L$24,Datos!L$26,Datos!L$29,Datos!L$32,Tarifas!$H198,Tarifas!$I198,Tarifas!$J198,Datos!L$16,Tarifas!$K198,Datos!$B$4,Datos!$B$1,Datos!$B$2,Datos!$B$5,Tarifas!$M198,Tarifas!$N198,Tarifas!$O198,Tarifas!$P198,Tarifas!$Q198,Datos!$B$3,Datos!L$5)</f>
        <v>#NAME?</v>
      </c>
      <c r="N196" s="144" t="e">
        <f ca="1">FACTURA(ROW(), COLUMN(),Datos!M$9,Datos!M$10,Tarifas!$C198,Datos!M$11,Tarifas!$D198,Datos!M$12,Tarifas!$E198,Datos!M$13,Tarifas!$F198,Datos!M$14,Tarifas!$G198,Tarifas!$L198,Datos!M$17,Datos!M$18,Datos!M$20,Datos!M$21,Datos!M$23,Datos!M$24,Datos!M$26,Datos!M$29,Datos!M$32,Tarifas!$H198,Tarifas!$I198,Tarifas!$J198,Datos!M$16,Tarifas!$K198,Datos!$B$4,Datos!$B$1,Datos!$B$2,Datos!$B$5,Tarifas!$M198,Tarifas!$N198,Tarifas!$O198,Tarifas!$P198,Tarifas!$Q198,Datos!$B$3,Datos!M$5)</f>
        <v>#NAME?</v>
      </c>
      <c r="O196" s="144" t="e">
        <f ca="1">FACTURA(ROW(), COLUMN(),Datos!N$9,Datos!N$10,Tarifas!$C198,Datos!N$11,Tarifas!$D198,Datos!N$12,Tarifas!$E198,Datos!N$13,Tarifas!$F198,Datos!N$14,Tarifas!$G198,Tarifas!$L198,Datos!N$17,Datos!N$18,Datos!N$20,Datos!N$21,Datos!N$23,Datos!N$24,Datos!N$26,Datos!N$29,Datos!N$32,Tarifas!$H198,Tarifas!$I198,Tarifas!$J198,Datos!N$16,Tarifas!$K198,Datos!$B$4,Datos!$B$1,Datos!$B$2,Datos!$B$5,Tarifas!$M198,Tarifas!$N198,Tarifas!$O198,Tarifas!$P198,Tarifas!$Q198,Datos!$B$3,Datos!N$5)</f>
        <v>#NAME?</v>
      </c>
      <c r="P196" s="144" t="e">
        <f ca="1">FACTURA(ROW(), COLUMN(),Datos!O$9,Datos!O$10,Tarifas!$C198,Datos!O$11,Tarifas!$D198,Datos!O$12,Tarifas!$E198,Datos!O$13,Tarifas!$F198,Datos!O$14,Tarifas!$G198,Tarifas!$L198,Datos!O$17,Datos!O$18,Datos!O$20,Datos!O$21,Datos!O$23,Datos!O$24,Datos!O$26,Datos!O$29,Datos!O$32,Tarifas!$H198,Tarifas!$I198,Tarifas!$J198,Datos!O$16,Tarifas!$K198,Datos!$B$4,Datos!$B$1,Datos!$B$2,Datos!$B$5,Tarifas!$M198,Tarifas!$N198,Tarifas!$O198,Tarifas!$P198,Tarifas!$Q198,Datos!$B$3,Datos!O$5)</f>
        <v>#NAME?</v>
      </c>
      <c r="Q196" s="88" t="str">
        <f>IF(Tarifas!R198="Sí","Sí","")</f>
        <v/>
      </c>
    </row>
    <row r="197" spans="1:17">
      <c r="A197" s="154" t="str">
        <f>IF(Tarifas!A199="","",Tarifas!A199)</f>
        <v/>
      </c>
      <c r="B197" s="154" t="str">
        <f>IF(Tarifas!B199="","",Tarifas!B199)</f>
        <v/>
      </c>
      <c r="C197" s="197" t="e">
        <f t="shared" ca="1" si="3"/>
        <v>#NAME?</v>
      </c>
      <c r="D197" s="198" t="s">
        <v>639</v>
      </c>
      <c r="E197" s="144" t="e">
        <f ca="1">FACTURA(ROW(), COLUMN(),Datos!D$9,Datos!D$10,Tarifas!$C199,Datos!D$11,Tarifas!$D199,Datos!D$12,Tarifas!$E199,Datos!D$13,Tarifas!$F199,Datos!D$14,Tarifas!$G199,Tarifas!$L199,Datos!D$17,Datos!D$18,Datos!D$20,Datos!D$21,Datos!D$23,Datos!D$24,Datos!D$26,Datos!D$29,Datos!D$32,Tarifas!$H199,Tarifas!$I199,Tarifas!$J199,Datos!D$16,Tarifas!$K199,Datos!$B$4,Datos!$B$1,Datos!$B$2,Datos!$B$5,Tarifas!$M199,Tarifas!$N199,Tarifas!$O199,Tarifas!$P199,Tarifas!$Q199,Datos!$B$3,Datos!D$5)</f>
        <v>#NAME?</v>
      </c>
      <c r="F197" s="144" t="e">
        <f ca="1">FACTURA(ROW(), COLUMN(),Datos!E$9,Datos!E$10,Tarifas!$C199,Datos!E$11,Tarifas!$D199,Datos!E$12,Tarifas!$E199,Datos!E$13,Tarifas!$F199,Datos!E$14,Tarifas!$G199,Tarifas!$L199,Datos!E$17,Datos!E$18,Datos!E$20,Datos!E$21,Datos!E$23,Datos!E$24,Datos!E$26,Datos!E$29,Datos!E$32,Tarifas!$H199,Tarifas!$I199,Tarifas!$J199,Datos!E$16,Tarifas!$K199,Datos!$B$4,Datos!$B$1,Datos!$B$2,Datos!$B$5,Tarifas!$M199,Tarifas!$N199,Tarifas!$O199,Tarifas!$P199,Tarifas!$Q199,Datos!$B$3,Datos!E$5)</f>
        <v>#NAME?</v>
      </c>
      <c r="G197" s="144" t="e">
        <f ca="1">FACTURA(ROW(), COLUMN(),Datos!F$9,Datos!F$10,Tarifas!$C199,Datos!F$11,Tarifas!$D199,Datos!F$12,Tarifas!$E199,Datos!F$13,Tarifas!$F199,Datos!F$14,Tarifas!$G199,Tarifas!$L199,Datos!F$17,Datos!F$18,Datos!F$20,Datos!F$21,Datos!F$23,Datos!F$24,Datos!F$26,Datos!F$29,Datos!F$32,Tarifas!$H199,Tarifas!$I199,Tarifas!$J199,Datos!F$16,Tarifas!$K199,Datos!$B$4,Datos!$B$1,Datos!$B$2,Datos!$B$5,Tarifas!$M199,Tarifas!$N199,Tarifas!$O199,Tarifas!$P199,Tarifas!$Q199,Datos!$B$3,Datos!F$5)</f>
        <v>#NAME?</v>
      </c>
      <c r="H197" s="144" t="e">
        <f ca="1">FACTURA(ROW(), COLUMN(),Datos!G$9,Datos!G$10,Tarifas!$C199,Datos!G$11,Tarifas!$D199,Datos!G$12,Tarifas!$E199,Datos!G$13,Tarifas!$F199,Datos!G$14,Tarifas!$G199,Tarifas!$L199,Datos!G$17,Datos!G$18,Datos!G$20,Datos!G$21,Datos!G$23,Datos!G$24,Datos!G$26,Datos!G$29,Datos!G$32,Tarifas!$H199,Tarifas!$I199,Tarifas!$J199,Datos!G$16,Tarifas!$K199,Datos!$B$4,Datos!$B$1,Datos!$B$2,Datos!$B$5,Tarifas!$M199,Tarifas!$N199,Tarifas!$O199,Tarifas!$P199,Tarifas!$Q199,Datos!$B$3,Datos!G$5)</f>
        <v>#NAME?</v>
      </c>
      <c r="I197" s="144" t="e">
        <f ca="1">FACTURA(ROW(), COLUMN(),Datos!H$9,Datos!H$10,Tarifas!$C199,Datos!H$11,Tarifas!$D199,Datos!H$12,Tarifas!$E199,Datos!H$13,Tarifas!$F199,Datos!H$14,Tarifas!$G199,Tarifas!$L199,Datos!H$17,Datos!H$18,Datos!H$20,Datos!H$21,Datos!H$23,Datos!H$24,Datos!H$26,Datos!H$29,Datos!H$32,Tarifas!$H199,Tarifas!$I199,Tarifas!$J199,Datos!H$16,Tarifas!$K199,Datos!$B$4,Datos!$B$1,Datos!$B$2,Datos!$B$5,Tarifas!$M199,Tarifas!$N199,Tarifas!$O199,Tarifas!$P199,Tarifas!$Q199,Datos!$B$3,Datos!H$5)</f>
        <v>#NAME?</v>
      </c>
      <c r="J197" s="144" t="e">
        <f ca="1">FACTURA(ROW(), COLUMN(),Datos!I$9,Datos!I$10,Tarifas!$C199,Datos!I$11,Tarifas!$D199,Datos!I$12,Tarifas!$E199,Datos!I$13,Tarifas!$F199,Datos!I$14,Tarifas!$G199,Tarifas!$L199,Datos!I$17,Datos!I$18,Datos!I$20,Datos!I$21,Datos!I$23,Datos!I$24,Datos!I$26,Datos!I$29,Datos!I$32,Tarifas!$H199,Tarifas!$I199,Tarifas!$J199,Datos!I$16,Tarifas!$K199,Datos!$B$4,Datos!$B$1,Datos!$B$2,Datos!$B$5,Tarifas!$M199,Tarifas!$N199,Tarifas!$O199,Tarifas!$P199,Tarifas!$Q199,Datos!$B$3,Datos!I$5)</f>
        <v>#NAME?</v>
      </c>
      <c r="K197" s="144" t="e">
        <f ca="1">FACTURA(ROW(), COLUMN(),Datos!J$9,Datos!J$10,Tarifas!$C199,Datos!J$11,Tarifas!$D199,Datos!J$12,Tarifas!$E199,Datos!J$13,Tarifas!$F199,Datos!J$14,Tarifas!$G199,Tarifas!$L199,Datos!J$17,Datos!J$18,Datos!J$20,Datos!J$21,Datos!J$23,Datos!J$24,Datos!J$26,Datos!J$29,Datos!J$32,Tarifas!$H199,Tarifas!$I199,Tarifas!$J199,Datos!J$16,Tarifas!$K199,Datos!$B$4,Datos!$B$1,Datos!$B$2,Datos!$B$5,Tarifas!$M199,Tarifas!$N199,Tarifas!$O199,Tarifas!$P199,Tarifas!$Q199,Datos!$B$3,Datos!J$5)</f>
        <v>#NAME?</v>
      </c>
      <c r="L197" s="144" t="e">
        <f ca="1">FACTURA(ROW(), COLUMN(),Datos!K$9,Datos!K$10,Tarifas!$C199,Datos!K$11,Tarifas!$D199,Datos!K$12,Tarifas!$E199,Datos!K$13,Tarifas!$F199,Datos!K$14,Tarifas!$G199,Tarifas!$L199,Datos!K$17,Datos!K$18,Datos!K$20,Datos!K$21,Datos!K$23,Datos!K$24,Datos!K$26,Datos!K$29,Datos!K$32,Tarifas!$H199,Tarifas!$I199,Tarifas!$J199,Datos!K$16,Tarifas!$K199,Datos!$B$4,Datos!$B$1,Datos!$B$2,Datos!$B$5,Tarifas!$M199,Tarifas!$N199,Tarifas!$O199,Tarifas!$P199,Tarifas!$Q199,Datos!$B$3,Datos!K$5)</f>
        <v>#NAME?</v>
      </c>
      <c r="M197" s="144" t="e">
        <f ca="1">FACTURA(ROW(), COLUMN(),Datos!L$9,Datos!L$10,Tarifas!$C199,Datos!L$11,Tarifas!$D199,Datos!L$12,Tarifas!$E199,Datos!L$13,Tarifas!$F199,Datos!L$14,Tarifas!$G199,Tarifas!$L199,Datos!L$17,Datos!L$18,Datos!L$20,Datos!L$21,Datos!L$23,Datos!L$24,Datos!L$26,Datos!L$29,Datos!L$32,Tarifas!$H199,Tarifas!$I199,Tarifas!$J199,Datos!L$16,Tarifas!$K199,Datos!$B$4,Datos!$B$1,Datos!$B$2,Datos!$B$5,Tarifas!$M199,Tarifas!$N199,Tarifas!$O199,Tarifas!$P199,Tarifas!$Q199,Datos!$B$3,Datos!L$5)</f>
        <v>#NAME?</v>
      </c>
      <c r="N197" s="144" t="e">
        <f ca="1">FACTURA(ROW(), COLUMN(),Datos!M$9,Datos!M$10,Tarifas!$C199,Datos!M$11,Tarifas!$D199,Datos!M$12,Tarifas!$E199,Datos!M$13,Tarifas!$F199,Datos!M$14,Tarifas!$G199,Tarifas!$L199,Datos!M$17,Datos!M$18,Datos!M$20,Datos!M$21,Datos!M$23,Datos!M$24,Datos!M$26,Datos!M$29,Datos!M$32,Tarifas!$H199,Tarifas!$I199,Tarifas!$J199,Datos!M$16,Tarifas!$K199,Datos!$B$4,Datos!$B$1,Datos!$B$2,Datos!$B$5,Tarifas!$M199,Tarifas!$N199,Tarifas!$O199,Tarifas!$P199,Tarifas!$Q199,Datos!$B$3,Datos!M$5)</f>
        <v>#NAME?</v>
      </c>
      <c r="O197" s="144" t="e">
        <f ca="1">FACTURA(ROW(), COLUMN(),Datos!N$9,Datos!N$10,Tarifas!$C199,Datos!N$11,Tarifas!$D199,Datos!N$12,Tarifas!$E199,Datos!N$13,Tarifas!$F199,Datos!N$14,Tarifas!$G199,Tarifas!$L199,Datos!N$17,Datos!N$18,Datos!N$20,Datos!N$21,Datos!N$23,Datos!N$24,Datos!N$26,Datos!N$29,Datos!N$32,Tarifas!$H199,Tarifas!$I199,Tarifas!$J199,Datos!N$16,Tarifas!$K199,Datos!$B$4,Datos!$B$1,Datos!$B$2,Datos!$B$5,Tarifas!$M199,Tarifas!$N199,Tarifas!$O199,Tarifas!$P199,Tarifas!$Q199,Datos!$B$3,Datos!N$5)</f>
        <v>#NAME?</v>
      </c>
      <c r="P197" s="144" t="e">
        <f ca="1">FACTURA(ROW(), COLUMN(),Datos!O$9,Datos!O$10,Tarifas!$C199,Datos!O$11,Tarifas!$D199,Datos!O$12,Tarifas!$E199,Datos!O$13,Tarifas!$F199,Datos!O$14,Tarifas!$G199,Tarifas!$L199,Datos!O$17,Datos!O$18,Datos!O$20,Datos!O$21,Datos!O$23,Datos!O$24,Datos!O$26,Datos!O$29,Datos!O$32,Tarifas!$H199,Tarifas!$I199,Tarifas!$J199,Datos!O$16,Tarifas!$K199,Datos!$B$4,Datos!$B$1,Datos!$B$2,Datos!$B$5,Tarifas!$M199,Tarifas!$N199,Tarifas!$O199,Tarifas!$P199,Tarifas!$Q199,Datos!$B$3,Datos!O$5)</f>
        <v>#NAME?</v>
      </c>
      <c r="Q197" s="88" t="str">
        <f>IF(Tarifas!R199="Sí","Sí","")</f>
        <v/>
      </c>
    </row>
    <row r="198" spans="1:17">
      <c r="A198" s="154" t="str">
        <f>IF(Tarifas!A200="","",Tarifas!A200)</f>
        <v/>
      </c>
      <c r="B198" s="154" t="str">
        <f>IF(Tarifas!B200="","",Tarifas!B200)</f>
        <v/>
      </c>
      <c r="C198" s="197" t="e">
        <f t="shared" ca="1" si="3"/>
        <v>#NAME?</v>
      </c>
      <c r="D198" s="198" t="s">
        <v>639</v>
      </c>
      <c r="E198" s="144" t="e">
        <f ca="1">FACTURA(ROW(), COLUMN(),Datos!D$9,Datos!D$10,Tarifas!$C200,Datos!D$11,Tarifas!$D200,Datos!D$12,Tarifas!$E200,Datos!D$13,Tarifas!$F200,Datos!D$14,Tarifas!$G200,Tarifas!$L200,Datos!D$17,Datos!D$18,Datos!D$20,Datos!D$21,Datos!D$23,Datos!D$24,Datos!D$26,Datos!D$29,Datos!D$32,Tarifas!$H200,Tarifas!$I200,Tarifas!$J200,Datos!D$16,Tarifas!$K200,Datos!$B$4,Datos!$B$1,Datos!$B$2,Datos!$B$5,Tarifas!$M200,Tarifas!$N200,Tarifas!$O200,Tarifas!$P200,Tarifas!$Q200,Datos!$B$3,Datos!D$5)</f>
        <v>#NAME?</v>
      </c>
      <c r="F198" s="144" t="e">
        <f ca="1">FACTURA(ROW(), COLUMN(),Datos!E$9,Datos!E$10,Tarifas!$C200,Datos!E$11,Tarifas!$D200,Datos!E$12,Tarifas!$E200,Datos!E$13,Tarifas!$F200,Datos!E$14,Tarifas!$G200,Tarifas!$L200,Datos!E$17,Datos!E$18,Datos!E$20,Datos!E$21,Datos!E$23,Datos!E$24,Datos!E$26,Datos!E$29,Datos!E$32,Tarifas!$H200,Tarifas!$I200,Tarifas!$J200,Datos!E$16,Tarifas!$K200,Datos!$B$4,Datos!$B$1,Datos!$B$2,Datos!$B$5,Tarifas!$M200,Tarifas!$N200,Tarifas!$O200,Tarifas!$P200,Tarifas!$Q200,Datos!$B$3,Datos!E$5)</f>
        <v>#NAME?</v>
      </c>
      <c r="G198" s="144" t="e">
        <f ca="1">FACTURA(ROW(), COLUMN(),Datos!F$9,Datos!F$10,Tarifas!$C200,Datos!F$11,Tarifas!$D200,Datos!F$12,Tarifas!$E200,Datos!F$13,Tarifas!$F200,Datos!F$14,Tarifas!$G200,Tarifas!$L200,Datos!F$17,Datos!F$18,Datos!F$20,Datos!F$21,Datos!F$23,Datos!F$24,Datos!F$26,Datos!F$29,Datos!F$32,Tarifas!$H200,Tarifas!$I200,Tarifas!$J200,Datos!F$16,Tarifas!$K200,Datos!$B$4,Datos!$B$1,Datos!$B$2,Datos!$B$5,Tarifas!$M200,Tarifas!$N200,Tarifas!$O200,Tarifas!$P200,Tarifas!$Q200,Datos!$B$3,Datos!F$5)</f>
        <v>#NAME?</v>
      </c>
      <c r="H198" s="144" t="e">
        <f ca="1">FACTURA(ROW(), COLUMN(),Datos!G$9,Datos!G$10,Tarifas!$C200,Datos!G$11,Tarifas!$D200,Datos!G$12,Tarifas!$E200,Datos!G$13,Tarifas!$F200,Datos!G$14,Tarifas!$G200,Tarifas!$L200,Datos!G$17,Datos!G$18,Datos!G$20,Datos!G$21,Datos!G$23,Datos!G$24,Datos!G$26,Datos!G$29,Datos!G$32,Tarifas!$H200,Tarifas!$I200,Tarifas!$J200,Datos!G$16,Tarifas!$K200,Datos!$B$4,Datos!$B$1,Datos!$B$2,Datos!$B$5,Tarifas!$M200,Tarifas!$N200,Tarifas!$O200,Tarifas!$P200,Tarifas!$Q200,Datos!$B$3,Datos!G$5)</f>
        <v>#NAME?</v>
      </c>
      <c r="I198" s="144" t="e">
        <f ca="1">FACTURA(ROW(), COLUMN(),Datos!H$9,Datos!H$10,Tarifas!$C200,Datos!H$11,Tarifas!$D200,Datos!H$12,Tarifas!$E200,Datos!H$13,Tarifas!$F200,Datos!H$14,Tarifas!$G200,Tarifas!$L200,Datos!H$17,Datos!H$18,Datos!H$20,Datos!H$21,Datos!H$23,Datos!H$24,Datos!H$26,Datos!H$29,Datos!H$32,Tarifas!$H200,Tarifas!$I200,Tarifas!$J200,Datos!H$16,Tarifas!$K200,Datos!$B$4,Datos!$B$1,Datos!$B$2,Datos!$B$5,Tarifas!$M200,Tarifas!$N200,Tarifas!$O200,Tarifas!$P200,Tarifas!$Q200,Datos!$B$3,Datos!H$5)</f>
        <v>#NAME?</v>
      </c>
      <c r="J198" s="144" t="e">
        <f ca="1">FACTURA(ROW(), COLUMN(),Datos!I$9,Datos!I$10,Tarifas!$C200,Datos!I$11,Tarifas!$D200,Datos!I$12,Tarifas!$E200,Datos!I$13,Tarifas!$F200,Datos!I$14,Tarifas!$G200,Tarifas!$L200,Datos!I$17,Datos!I$18,Datos!I$20,Datos!I$21,Datos!I$23,Datos!I$24,Datos!I$26,Datos!I$29,Datos!I$32,Tarifas!$H200,Tarifas!$I200,Tarifas!$J200,Datos!I$16,Tarifas!$K200,Datos!$B$4,Datos!$B$1,Datos!$B$2,Datos!$B$5,Tarifas!$M200,Tarifas!$N200,Tarifas!$O200,Tarifas!$P200,Tarifas!$Q200,Datos!$B$3,Datos!I$5)</f>
        <v>#NAME?</v>
      </c>
      <c r="K198" s="144" t="e">
        <f ca="1">FACTURA(ROW(), COLUMN(),Datos!J$9,Datos!J$10,Tarifas!$C200,Datos!J$11,Tarifas!$D200,Datos!J$12,Tarifas!$E200,Datos!J$13,Tarifas!$F200,Datos!J$14,Tarifas!$G200,Tarifas!$L200,Datos!J$17,Datos!J$18,Datos!J$20,Datos!J$21,Datos!J$23,Datos!J$24,Datos!J$26,Datos!J$29,Datos!J$32,Tarifas!$H200,Tarifas!$I200,Tarifas!$J200,Datos!J$16,Tarifas!$K200,Datos!$B$4,Datos!$B$1,Datos!$B$2,Datos!$B$5,Tarifas!$M200,Tarifas!$N200,Tarifas!$O200,Tarifas!$P200,Tarifas!$Q200,Datos!$B$3,Datos!J$5)</f>
        <v>#NAME?</v>
      </c>
      <c r="L198" s="144" t="e">
        <f ca="1">FACTURA(ROW(), COLUMN(),Datos!K$9,Datos!K$10,Tarifas!$C200,Datos!K$11,Tarifas!$D200,Datos!K$12,Tarifas!$E200,Datos!K$13,Tarifas!$F200,Datos!K$14,Tarifas!$G200,Tarifas!$L200,Datos!K$17,Datos!K$18,Datos!K$20,Datos!K$21,Datos!K$23,Datos!K$24,Datos!K$26,Datos!K$29,Datos!K$32,Tarifas!$H200,Tarifas!$I200,Tarifas!$J200,Datos!K$16,Tarifas!$K200,Datos!$B$4,Datos!$B$1,Datos!$B$2,Datos!$B$5,Tarifas!$M200,Tarifas!$N200,Tarifas!$O200,Tarifas!$P200,Tarifas!$Q200,Datos!$B$3,Datos!K$5)</f>
        <v>#NAME?</v>
      </c>
      <c r="M198" s="144" t="e">
        <f ca="1">FACTURA(ROW(), COLUMN(),Datos!L$9,Datos!L$10,Tarifas!$C200,Datos!L$11,Tarifas!$D200,Datos!L$12,Tarifas!$E200,Datos!L$13,Tarifas!$F200,Datos!L$14,Tarifas!$G200,Tarifas!$L200,Datos!L$17,Datos!L$18,Datos!L$20,Datos!L$21,Datos!L$23,Datos!L$24,Datos!L$26,Datos!L$29,Datos!L$32,Tarifas!$H200,Tarifas!$I200,Tarifas!$J200,Datos!L$16,Tarifas!$K200,Datos!$B$4,Datos!$B$1,Datos!$B$2,Datos!$B$5,Tarifas!$M200,Tarifas!$N200,Tarifas!$O200,Tarifas!$P200,Tarifas!$Q200,Datos!$B$3,Datos!L$5)</f>
        <v>#NAME?</v>
      </c>
      <c r="N198" s="144" t="e">
        <f ca="1">FACTURA(ROW(), COLUMN(),Datos!M$9,Datos!M$10,Tarifas!$C200,Datos!M$11,Tarifas!$D200,Datos!M$12,Tarifas!$E200,Datos!M$13,Tarifas!$F200,Datos!M$14,Tarifas!$G200,Tarifas!$L200,Datos!M$17,Datos!M$18,Datos!M$20,Datos!M$21,Datos!M$23,Datos!M$24,Datos!M$26,Datos!M$29,Datos!M$32,Tarifas!$H200,Tarifas!$I200,Tarifas!$J200,Datos!M$16,Tarifas!$K200,Datos!$B$4,Datos!$B$1,Datos!$B$2,Datos!$B$5,Tarifas!$M200,Tarifas!$N200,Tarifas!$O200,Tarifas!$P200,Tarifas!$Q200,Datos!$B$3,Datos!M$5)</f>
        <v>#NAME?</v>
      </c>
      <c r="O198" s="144" t="e">
        <f ca="1">FACTURA(ROW(), COLUMN(),Datos!N$9,Datos!N$10,Tarifas!$C200,Datos!N$11,Tarifas!$D200,Datos!N$12,Tarifas!$E200,Datos!N$13,Tarifas!$F200,Datos!N$14,Tarifas!$G200,Tarifas!$L200,Datos!N$17,Datos!N$18,Datos!N$20,Datos!N$21,Datos!N$23,Datos!N$24,Datos!N$26,Datos!N$29,Datos!N$32,Tarifas!$H200,Tarifas!$I200,Tarifas!$J200,Datos!N$16,Tarifas!$K200,Datos!$B$4,Datos!$B$1,Datos!$B$2,Datos!$B$5,Tarifas!$M200,Tarifas!$N200,Tarifas!$O200,Tarifas!$P200,Tarifas!$Q200,Datos!$B$3,Datos!N$5)</f>
        <v>#NAME?</v>
      </c>
      <c r="P198" s="144" t="e">
        <f ca="1">FACTURA(ROW(), COLUMN(),Datos!O$9,Datos!O$10,Tarifas!$C200,Datos!O$11,Tarifas!$D200,Datos!O$12,Tarifas!$E200,Datos!O$13,Tarifas!$F200,Datos!O$14,Tarifas!$G200,Tarifas!$L200,Datos!O$17,Datos!O$18,Datos!O$20,Datos!O$21,Datos!O$23,Datos!O$24,Datos!O$26,Datos!O$29,Datos!O$32,Tarifas!$H200,Tarifas!$I200,Tarifas!$J200,Datos!O$16,Tarifas!$K200,Datos!$B$4,Datos!$B$1,Datos!$B$2,Datos!$B$5,Tarifas!$M200,Tarifas!$N200,Tarifas!$O200,Tarifas!$P200,Tarifas!$Q200,Datos!$B$3,Datos!O$5)</f>
        <v>#NAME?</v>
      </c>
      <c r="Q198" s="88" t="str">
        <f>IF(Tarifas!R200="Sí","Sí","")</f>
        <v/>
      </c>
    </row>
    <row r="199" spans="1:17">
      <c r="A199" s="154" t="str">
        <f>IF(Tarifas!A201="","",Tarifas!A201)</f>
        <v/>
      </c>
      <c r="B199" s="154" t="str">
        <f>IF(Tarifas!B201="","",Tarifas!B201)</f>
        <v/>
      </c>
      <c r="C199" s="197" t="e">
        <f t="shared" ca="1" si="3"/>
        <v>#NAME?</v>
      </c>
      <c r="D199" s="198" t="s">
        <v>639</v>
      </c>
      <c r="E199" s="144" t="e">
        <f ca="1">FACTURA(ROW(), COLUMN(),Datos!D$9,Datos!D$10,Tarifas!$C201,Datos!D$11,Tarifas!$D201,Datos!D$12,Tarifas!$E201,Datos!D$13,Tarifas!$F201,Datos!D$14,Tarifas!$G201,Tarifas!$L201,Datos!D$17,Datos!D$18,Datos!D$20,Datos!D$21,Datos!D$23,Datos!D$24,Datos!D$26,Datos!D$29,Datos!D$32,Tarifas!$H201,Tarifas!$I201,Tarifas!$J201,Datos!D$16,Tarifas!$K201,Datos!$B$4,Datos!$B$1,Datos!$B$2,Datos!$B$5,Tarifas!$M201,Tarifas!$N201,Tarifas!$O201,Tarifas!$P201,Tarifas!$Q201,Datos!$B$3,Datos!D$5)</f>
        <v>#NAME?</v>
      </c>
      <c r="F199" s="144" t="e">
        <f ca="1">FACTURA(ROW(), COLUMN(),Datos!E$9,Datos!E$10,Tarifas!$C201,Datos!E$11,Tarifas!$D201,Datos!E$12,Tarifas!$E201,Datos!E$13,Tarifas!$F201,Datos!E$14,Tarifas!$G201,Tarifas!$L201,Datos!E$17,Datos!E$18,Datos!E$20,Datos!E$21,Datos!E$23,Datos!E$24,Datos!E$26,Datos!E$29,Datos!E$32,Tarifas!$H201,Tarifas!$I201,Tarifas!$J201,Datos!E$16,Tarifas!$K201,Datos!$B$4,Datos!$B$1,Datos!$B$2,Datos!$B$5,Tarifas!$M201,Tarifas!$N201,Tarifas!$O201,Tarifas!$P201,Tarifas!$Q201,Datos!$B$3,Datos!E$5)</f>
        <v>#NAME?</v>
      </c>
      <c r="G199" s="144" t="e">
        <f ca="1">FACTURA(ROW(), COLUMN(),Datos!F$9,Datos!F$10,Tarifas!$C201,Datos!F$11,Tarifas!$D201,Datos!F$12,Tarifas!$E201,Datos!F$13,Tarifas!$F201,Datos!F$14,Tarifas!$G201,Tarifas!$L201,Datos!F$17,Datos!F$18,Datos!F$20,Datos!F$21,Datos!F$23,Datos!F$24,Datos!F$26,Datos!F$29,Datos!F$32,Tarifas!$H201,Tarifas!$I201,Tarifas!$J201,Datos!F$16,Tarifas!$K201,Datos!$B$4,Datos!$B$1,Datos!$B$2,Datos!$B$5,Tarifas!$M201,Tarifas!$N201,Tarifas!$O201,Tarifas!$P201,Tarifas!$Q201,Datos!$B$3,Datos!F$5)</f>
        <v>#NAME?</v>
      </c>
      <c r="H199" s="144" t="e">
        <f ca="1">FACTURA(ROW(), COLUMN(),Datos!G$9,Datos!G$10,Tarifas!$C201,Datos!G$11,Tarifas!$D201,Datos!G$12,Tarifas!$E201,Datos!G$13,Tarifas!$F201,Datos!G$14,Tarifas!$G201,Tarifas!$L201,Datos!G$17,Datos!G$18,Datos!G$20,Datos!G$21,Datos!G$23,Datos!G$24,Datos!G$26,Datos!G$29,Datos!G$32,Tarifas!$H201,Tarifas!$I201,Tarifas!$J201,Datos!G$16,Tarifas!$K201,Datos!$B$4,Datos!$B$1,Datos!$B$2,Datos!$B$5,Tarifas!$M201,Tarifas!$N201,Tarifas!$O201,Tarifas!$P201,Tarifas!$Q201,Datos!$B$3,Datos!G$5)</f>
        <v>#NAME?</v>
      </c>
      <c r="I199" s="144" t="e">
        <f ca="1">FACTURA(ROW(), COLUMN(),Datos!H$9,Datos!H$10,Tarifas!$C201,Datos!H$11,Tarifas!$D201,Datos!H$12,Tarifas!$E201,Datos!H$13,Tarifas!$F201,Datos!H$14,Tarifas!$G201,Tarifas!$L201,Datos!H$17,Datos!H$18,Datos!H$20,Datos!H$21,Datos!H$23,Datos!H$24,Datos!H$26,Datos!H$29,Datos!H$32,Tarifas!$H201,Tarifas!$I201,Tarifas!$J201,Datos!H$16,Tarifas!$K201,Datos!$B$4,Datos!$B$1,Datos!$B$2,Datos!$B$5,Tarifas!$M201,Tarifas!$N201,Tarifas!$O201,Tarifas!$P201,Tarifas!$Q201,Datos!$B$3,Datos!H$5)</f>
        <v>#NAME?</v>
      </c>
      <c r="J199" s="144" t="e">
        <f ca="1">FACTURA(ROW(), COLUMN(),Datos!I$9,Datos!I$10,Tarifas!$C201,Datos!I$11,Tarifas!$D201,Datos!I$12,Tarifas!$E201,Datos!I$13,Tarifas!$F201,Datos!I$14,Tarifas!$G201,Tarifas!$L201,Datos!I$17,Datos!I$18,Datos!I$20,Datos!I$21,Datos!I$23,Datos!I$24,Datos!I$26,Datos!I$29,Datos!I$32,Tarifas!$H201,Tarifas!$I201,Tarifas!$J201,Datos!I$16,Tarifas!$K201,Datos!$B$4,Datos!$B$1,Datos!$B$2,Datos!$B$5,Tarifas!$M201,Tarifas!$N201,Tarifas!$O201,Tarifas!$P201,Tarifas!$Q201,Datos!$B$3,Datos!I$5)</f>
        <v>#NAME?</v>
      </c>
      <c r="K199" s="144" t="e">
        <f ca="1">FACTURA(ROW(), COLUMN(),Datos!J$9,Datos!J$10,Tarifas!$C201,Datos!J$11,Tarifas!$D201,Datos!J$12,Tarifas!$E201,Datos!J$13,Tarifas!$F201,Datos!J$14,Tarifas!$G201,Tarifas!$L201,Datos!J$17,Datos!J$18,Datos!J$20,Datos!J$21,Datos!J$23,Datos!J$24,Datos!J$26,Datos!J$29,Datos!J$32,Tarifas!$H201,Tarifas!$I201,Tarifas!$J201,Datos!J$16,Tarifas!$K201,Datos!$B$4,Datos!$B$1,Datos!$B$2,Datos!$B$5,Tarifas!$M201,Tarifas!$N201,Tarifas!$O201,Tarifas!$P201,Tarifas!$Q201,Datos!$B$3,Datos!J$5)</f>
        <v>#NAME?</v>
      </c>
      <c r="L199" s="144" t="e">
        <f ca="1">FACTURA(ROW(), COLUMN(),Datos!K$9,Datos!K$10,Tarifas!$C201,Datos!K$11,Tarifas!$D201,Datos!K$12,Tarifas!$E201,Datos!K$13,Tarifas!$F201,Datos!K$14,Tarifas!$G201,Tarifas!$L201,Datos!K$17,Datos!K$18,Datos!K$20,Datos!K$21,Datos!K$23,Datos!K$24,Datos!K$26,Datos!K$29,Datos!K$32,Tarifas!$H201,Tarifas!$I201,Tarifas!$J201,Datos!K$16,Tarifas!$K201,Datos!$B$4,Datos!$B$1,Datos!$B$2,Datos!$B$5,Tarifas!$M201,Tarifas!$N201,Tarifas!$O201,Tarifas!$P201,Tarifas!$Q201,Datos!$B$3,Datos!K$5)</f>
        <v>#NAME?</v>
      </c>
      <c r="M199" s="144" t="e">
        <f ca="1">FACTURA(ROW(), COLUMN(),Datos!L$9,Datos!L$10,Tarifas!$C201,Datos!L$11,Tarifas!$D201,Datos!L$12,Tarifas!$E201,Datos!L$13,Tarifas!$F201,Datos!L$14,Tarifas!$G201,Tarifas!$L201,Datos!L$17,Datos!L$18,Datos!L$20,Datos!L$21,Datos!L$23,Datos!L$24,Datos!L$26,Datos!L$29,Datos!L$32,Tarifas!$H201,Tarifas!$I201,Tarifas!$J201,Datos!L$16,Tarifas!$K201,Datos!$B$4,Datos!$B$1,Datos!$B$2,Datos!$B$5,Tarifas!$M201,Tarifas!$N201,Tarifas!$O201,Tarifas!$P201,Tarifas!$Q201,Datos!$B$3,Datos!L$5)</f>
        <v>#NAME?</v>
      </c>
      <c r="N199" s="144" t="e">
        <f ca="1">FACTURA(ROW(), COLUMN(),Datos!M$9,Datos!M$10,Tarifas!$C201,Datos!M$11,Tarifas!$D201,Datos!M$12,Tarifas!$E201,Datos!M$13,Tarifas!$F201,Datos!M$14,Tarifas!$G201,Tarifas!$L201,Datos!M$17,Datos!M$18,Datos!M$20,Datos!M$21,Datos!M$23,Datos!M$24,Datos!M$26,Datos!M$29,Datos!M$32,Tarifas!$H201,Tarifas!$I201,Tarifas!$J201,Datos!M$16,Tarifas!$K201,Datos!$B$4,Datos!$B$1,Datos!$B$2,Datos!$B$5,Tarifas!$M201,Tarifas!$N201,Tarifas!$O201,Tarifas!$P201,Tarifas!$Q201,Datos!$B$3,Datos!M$5)</f>
        <v>#NAME?</v>
      </c>
      <c r="O199" s="144" t="e">
        <f ca="1">FACTURA(ROW(), COLUMN(),Datos!N$9,Datos!N$10,Tarifas!$C201,Datos!N$11,Tarifas!$D201,Datos!N$12,Tarifas!$E201,Datos!N$13,Tarifas!$F201,Datos!N$14,Tarifas!$G201,Tarifas!$L201,Datos!N$17,Datos!N$18,Datos!N$20,Datos!N$21,Datos!N$23,Datos!N$24,Datos!N$26,Datos!N$29,Datos!N$32,Tarifas!$H201,Tarifas!$I201,Tarifas!$J201,Datos!N$16,Tarifas!$K201,Datos!$B$4,Datos!$B$1,Datos!$B$2,Datos!$B$5,Tarifas!$M201,Tarifas!$N201,Tarifas!$O201,Tarifas!$P201,Tarifas!$Q201,Datos!$B$3,Datos!N$5)</f>
        <v>#NAME?</v>
      </c>
      <c r="P199" s="144" t="e">
        <f ca="1">FACTURA(ROW(), COLUMN(),Datos!O$9,Datos!O$10,Tarifas!$C201,Datos!O$11,Tarifas!$D201,Datos!O$12,Tarifas!$E201,Datos!O$13,Tarifas!$F201,Datos!O$14,Tarifas!$G201,Tarifas!$L201,Datos!O$17,Datos!O$18,Datos!O$20,Datos!O$21,Datos!O$23,Datos!O$24,Datos!O$26,Datos!O$29,Datos!O$32,Tarifas!$H201,Tarifas!$I201,Tarifas!$J201,Datos!O$16,Tarifas!$K201,Datos!$B$4,Datos!$B$1,Datos!$B$2,Datos!$B$5,Tarifas!$M201,Tarifas!$N201,Tarifas!$O201,Tarifas!$P201,Tarifas!$Q201,Datos!$B$3,Datos!O$5)</f>
        <v>#NAME?</v>
      </c>
      <c r="Q199" s="88" t="str">
        <f>IF(Tarifas!R201="Sí","Sí","")</f>
        <v/>
      </c>
    </row>
    <row r="200" spans="1:17">
      <c r="A200" s="154" t="str">
        <f>IF(Tarifas!A202="","",Tarifas!A202)</f>
        <v/>
      </c>
      <c r="B200" s="154" t="str">
        <f>IF(Tarifas!B202="","",Tarifas!B202)</f>
        <v/>
      </c>
      <c r="C200" s="197" t="e">
        <f t="shared" ca="1" si="3"/>
        <v>#NAME?</v>
      </c>
      <c r="D200" s="198" t="s">
        <v>639</v>
      </c>
      <c r="E200" s="144" t="e">
        <f ca="1">FACTURA(ROW(), COLUMN(),Datos!D$9,Datos!D$10,Tarifas!$C202,Datos!D$11,Tarifas!$D202,Datos!D$12,Tarifas!$E202,Datos!D$13,Tarifas!$F202,Datos!D$14,Tarifas!$G202,Tarifas!$L202,Datos!D$17,Datos!D$18,Datos!D$20,Datos!D$21,Datos!D$23,Datos!D$24,Datos!D$26,Datos!D$29,Datos!D$32,Tarifas!$H202,Tarifas!$I202,Tarifas!$J202,Datos!D$16,Tarifas!$K202,Datos!$B$4,Datos!$B$1,Datos!$B$2,Datos!$B$5,Tarifas!$M202,Tarifas!$N202,Tarifas!$O202,Tarifas!$P202,Tarifas!$Q202,Datos!$B$3,Datos!D$5)</f>
        <v>#NAME?</v>
      </c>
      <c r="F200" s="144" t="e">
        <f ca="1">FACTURA(ROW(), COLUMN(),Datos!E$9,Datos!E$10,Tarifas!$C202,Datos!E$11,Tarifas!$D202,Datos!E$12,Tarifas!$E202,Datos!E$13,Tarifas!$F202,Datos!E$14,Tarifas!$G202,Tarifas!$L202,Datos!E$17,Datos!E$18,Datos!E$20,Datos!E$21,Datos!E$23,Datos!E$24,Datos!E$26,Datos!E$29,Datos!E$32,Tarifas!$H202,Tarifas!$I202,Tarifas!$J202,Datos!E$16,Tarifas!$K202,Datos!$B$4,Datos!$B$1,Datos!$B$2,Datos!$B$5,Tarifas!$M202,Tarifas!$N202,Tarifas!$O202,Tarifas!$P202,Tarifas!$Q202,Datos!$B$3,Datos!E$5)</f>
        <v>#NAME?</v>
      </c>
      <c r="G200" s="144" t="e">
        <f ca="1">FACTURA(ROW(), COLUMN(),Datos!F$9,Datos!F$10,Tarifas!$C202,Datos!F$11,Tarifas!$D202,Datos!F$12,Tarifas!$E202,Datos!F$13,Tarifas!$F202,Datos!F$14,Tarifas!$G202,Tarifas!$L202,Datos!F$17,Datos!F$18,Datos!F$20,Datos!F$21,Datos!F$23,Datos!F$24,Datos!F$26,Datos!F$29,Datos!F$32,Tarifas!$H202,Tarifas!$I202,Tarifas!$J202,Datos!F$16,Tarifas!$K202,Datos!$B$4,Datos!$B$1,Datos!$B$2,Datos!$B$5,Tarifas!$M202,Tarifas!$N202,Tarifas!$O202,Tarifas!$P202,Tarifas!$Q202,Datos!$B$3,Datos!F$5)</f>
        <v>#NAME?</v>
      </c>
      <c r="H200" s="144" t="e">
        <f ca="1">FACTURA(ROW(), COLUMN(),Datos!G$9,Datos!G$10,Tarifas!$C202,Datos!G$11,Tarifas!$D202,Datos!G$12,Tarifas!$E202,Datos!G$13,Tarifas!$F202,Datos!G$14,Tarifas!$G202,Tarifas!$L202,Datos!G$17,Datos!G$18,Datos!G$20,Datos!G$21,Datos!G$23,Datos!G$24,Datos!G$26,Datos!G$29,Datos!G$32,Tarifas!$H202,Tarifas!$I202,Tarifas!$J202,Datos!G$16,Tarifas!$K202,Datos!$B$4,Datos!$B$1,Datos!$B$2,Datos!$B$5,Tarifas!$M202,Tarifas!$N202,Tarifas!$O202,Tarifas!$P202,Tarifas!$Q202,Datos!$B$3,Datos!G$5)</f>
        <v>#NAME?</v>
      </c>
      <c r="I200" s="144" t="e">
        <f ca="1">FACTURA(ROW(), COLUMN(),Datos!H$9,Datos!H$10,Tarifas!$C202,Datos!H$11,Tarifas!$D202,Datos!H$12,Tarifas!$E202,Datos!H$13,Tarifas!$F202,Datos!H$14,Tarifas!$G202,Tarifas!$L202,Datos!H$17,Datos!H$18,Datos!H$20,Datos!H$21,Datos!H$23,Datos!H$24,Datos!H$26,Datos!H$29,Datos!H$32,Tarifas!$H202,Tarifas!$I202,Tarifas!$J202,Datos!H$16,Tarifas!$K202,Datos!$B$4,Datos!$B$1,Datos!$B$2,Datos!$B$5,Tarifas!$M202,Tarifas!$N202,Tarifas!$O202,Tarifas!$P202,Tarifas!$Q202,Datos!$B$3,Datos!H$5)</f>
        <v>#NAME?</v>
      </c>
      <c r="J200" s="144" t="e">
        <f ca="1">FACTURA(ROW(), COLUMN(),Datos!I$9,Datos!I$10,Tarifas!$C202,Datos!I$11,Tarifas!$D202,Datos!I$12,Tarifas!$E202,Datos!I$13,Tarifas!$F202,Datos!I$14,Tarifas!$G202,Tarifas!$L202,Datos!I$17,Datos!I$18,Datos!I$20,Datos!I$21,Datos!I$23,Datos!I$24,Datos!I$26,Datos!I$29,Datos!I$32,Tarifas!$H202,Tarifas!$I202,Tarifas!$J202,Datos!I$16,Tarifas!$K202,Datos!$B$4,Datos!$B$1,Datos!$B$2,Datos!$B$5,Tarifas!$M202,Tarifas!$N202,Tarifas!$O202,Tarifas!$P202,Tarifas!$Q202,Datos!$B$3,Datos!I$5)</f>
        <v>#NAME?</v>
      </c>
      <c r="K200" s="144" t="e">
        <f ca="1">FACTURA(ROW(), COLUMN(),Datos!J$9,Datos!J$10,Tarifas!$C202,Datos!J$11,Tarifas!$D202,Datos!J$12,Tarifas!$E202,Datos!J$13,Tarifas!$F202,Datos!J$14,Tarifas!$G202,Tarifas!$L202,Datos!J$17,Datos!J$18,Datos!J$20,Datos!J$21,Datos!J$23,Datos!J$24,Datos!J$26,Datos!J$29,Datos!J$32,Tarifas!$H202,Tarifas!$I202,Tarifas!$J202,Datos!J$16,Tarifas!$K202,Datos!$B$4,Datos!$B$1,Datos!$B$2,Datos!$B$5,Tarifas!$M202,Tarifas!$N202,Tarifas!$O202,Tarifas!$P202,Tarifas!$Q202,Datos!$B$3,Datos!J$5)</f>
        <v>#NAME?</v>
      </c>
      <c r="L200" s="144" t="e">
        <f ca="1">FACTURA(ROW(), COLUMN(),Datos!K$9,Datos!K$10,Tarifas!$C202,Datos!K$11,Tarifas!$D202,Datos!K$12,Tarifas!$E202,Datos!K$13,Tarifas!$F202,Datos!K$14,Tarifas!$G202,Tarifas!$L202,Datos!K$17,Datos!K$18,Datos!K$20,Datos!K$21,Datos!K$23,Datos!K$24,Datos!K$26,Datos!K$29,Datos!K$32,Tarifas!$H202,Tarifas!$I202,Tarifas!$J202,Datos!K$16,Tarifas!$K202,Datos!$B$4,Datos!$B$1,Datos!$B$2,Datos!$B$5,Tarifas!$M202,Tarifas!$N202,Tarifas!$O202,Tarifas!$P202,Tarifas!$Q202,Datos!$B$3,Datos!K$5)</f>
        <v>#NAME?</v>
      </c>
      <c r="M200" s="144" t="e">
        <f ca="1">FACTURA(ROW(), COLUMN(),Datos!L$9,Datos!L$10,Tarifas!$C202,Datos!L$11,Tarifas!$D202,Datos!L$12,Tarifas!$E202,Datos!L$13,Tarifas!$F202,Datos!L$14,Tarifas!$G202,Tarifas!$L202,Datos!L$17,Datos!L$18,Datos!L$20,Datos!L$21,Datos!L$23,Datos!L$24,Datos!L$26,Datos!L$29,Datos!L$32,Tarifas!$H202,Tarifas!$I202,Tarifas!$J202,Datos!L$16,Tarifas!$K202,Datos!$B$4,Datos!$B$1,Datos!$B$2,Datos!$B$5,Tarifas!$M202,Tarifas!$N202,Tarifas!$O202,Tarifas!$P202,Tarifas!$Q202,Datos!$B$3,Datos!L$5)</f>
        <v>#NAME?</v>
      </c>
      <c r="N200" s="144" t="e">
        <f ca="1">FACTURA(ROW(), COLUMN(),Datos!M$9,Datos!M$10,Tarifas!$C202,Datos!M$11,Tarifas!$D202,Datos!M$12,Tarifas!$E202,Datos!M$13,Tarifas!$F202,Datos!M$14,Tarifas!$G202,Tarifas!$L202,Datos!M$17,Datos!M$18,Datos!M$20,Datos!M$21,Datos!M$23,Datos!M$24,Datos!M$26,Datos!M$29,Datos!M$32,Tarifas!$H202,Tarifas!$I202,Tarifas!$J202,Datos!M$16,Tarifas!$K202,Datos!$B$4,Datos!$B$1,Datos!$B$2,Datos!$B$5,Tarifas!$M202,Tarifas!$N202,Tarifas!$O202,Tarifas!$P202,Tarifas!$Q202,Datos!$B$3,Datos!M$5)</f>
        <v>#NAME?</v>
      </c>
      <c r="O200" s="144" t="e">
        <f ca="1">FACTURA(ROW(), COLUMN(),Datos!N$9,Datos!N$10,Tarifas!$C202,Datos!N$11,Tarifas!$D202,Datos!N$12,Tarifas!$E202,Datos!N$13,Tarifas!$F202,Datos!N$14,Tarifas!$G202,Tarifas!$L202,Datos!N$17,Datos!N$18,Datos!N$20,Datos!N$21,Datos!N$23,Datos!N$24,Datos!N$26,Datos!N$29,Datos!N$32,Tarifas!$H202,Tarifas!$I202,Tarifas!$J202,Datos!N$16,Tarifas!$K202,Datos!$B$4,Datos!$B$1,Datos!$B$2,Datos!$B$5,Tarifas!$M202,Tarifas!$N202,Tarifas!$O202,Tarifas!$P202,Tarifas!$Q202,Datos!$B$3,Datos!N$5)</f>
        <v>#NAME?</v>
      </c>
      <c r="P200" s="144" t="e">
        <f ca="1">FACTURA(ROW(), COLUMN(),Datos!O$9,Datos!O$10,Tarifas!$C202,Datos!O$11,Tarifas!$D202,Datos!O$12,Tarifas!$E202,Datos!O$13,Tarifas!$F202,Datos!O$14,Tarifas!$G202,Tarifas!$L202,Datos!O$17,Datos!O$18,Datos!O$20,Datos!O$21,Datos!O$23,Datos!O$24,Datos!O$26,Datos!O$29,Datos!O$32,Tarifas!$H202,Tarifas!$I202,Tarifas!$J202,Datos!O$16,Tarifas!$K202,Datos!$B$4,Datos!$B$1,Datos!$B$2,Datos!$B$5,Tarifas!$M202,Tarifas!$N202,Tarifas!$O202,Tarifas!$P202,Tarifas!$Q202,Datos!$B$3,Datos!O$5)</f>
        <v>#NAME?</v>
      </c>
      <c r="Q200" s="88" t="str">
        <f>IF(Tarifas!R202="Sí","Sí","")</f>
        <v/>
      </c>
    </row>
    <row r="201" spans="1:17">
      <c r="A201" t="s">
        <v>537</v>
      </c>
      <c r="D201" t="s">
        <v>639</v>
      </c>
      <c r="E201" s="5"/>
      <c r="F201" s="5"/>
      <c r="G201" s="5"/>
      <c r="H201" s="5"/>
      <c r="I201" s="5"/>
      <c r="J201" s="5"/>
      <c r="K201" s="5"/>
      <c r="L201" s="5"/>
      <c r="M201" s="5"/>
      <c r="N201" s="5"/>
      <c r="O201" s="5"/>
      <c r="P201" s="5"/>
      <c r="Q201" s="88"/>
    </row>
    <row r="202" spans="1:17">
      <c r="D202" t="s">
        <v>639</v>
      </c>
      <c r="E202" s="5"/>
      <c r="F202" s="5"/>
      <c r="G202" s="5"/>
      <c r="H202" s="5"/>
      <c r="I202" s="5"/>
      <c r="J202" s="5"/>
      <c r="K202" s="5"/>
      <c r="L202" s="5"/>
      <c r="M202" s="5"/>
      <c r="N202" s="5"/>
      <c r="O202" s="5"/>
      <c r="P202" s="5"/>
      <c r="Q202" s="88"/>
    </row>
    <row r="203" spans="1:17">
      <c r="E203" s="5"/>
      <c r="F203" s="5"/>
      <c r="G203" s="5"/>
      <c r="H203" s="5"/>
      <c r="I203" s="5"/>
      <c r="J203" s="5"/>
      <c r="K203" s="5"/>
      <c r="L203" s="5"/>
      <c r="M203" s="5"/>
      <c r="N203" s="5"/>
      <c r="O203" s="5"/>
      <c r="P203" s="5"/>
      <c r="Q203" s="88"/>
    </row>
    <row r="204" spans="1:17">
      <c r="E204" s="5"/>
      <c r="F204" s="5"/>
      <c r="G204" s="5"/>
      <c r="H204" s="5"/>
      <c r="I204" s="5"/>
      <c r="J204" s="5"/>
      <c r="K204" s="5"/>
      <c r="L204" s="5"/>
      <c r="M204" s="5"/>
      <c r="N204" s="5"/>
      <c r="O204" s="5"/>
      <c r="P204" s="5"/>
      <c r="Q204" s="88"/>
    </row>
    <row r="205" spans="1:17">
      <c r="E205" s="5"/>
      <c r="F205" s="5"/>
      <c r="G205" s="5"/>
      <c r="H205" s="5"/>
      <c r="I205" s="5"/>
      <c r="J205" s="5"/>
      <c r="K205" s="5"/>
      <c r="L205" s="5"/>
      <c r="M205" s="5"/>
      <c r="N205" s="5"/>
      <c r="O205" s="5"/>
      <c r="P205" s="5"/>
      <c r="Q205" s="88"/>
    </row>
    <row r="206" spans="1:17">
      <c r="E206" s="5"/>
      <c r="F206" s="5"/>
      <c r="G206" s="5"/>
      <c r="H206" s="5"/>
      <c r="I206" s="5"/>
      <c r="J206" s="5"/>
      <c r="K206" s="5"/>
      <c r="L206" s="5"/>
      <c r="M206" s="5"/>
      <c r="N206" s="5"/>
      <c r="O206" s="5"/>
      <c r="P206" s="5"/>
      <c r="Q206" s="88"/>
    </row>
    <row r="207" spans="1:17">
      <c r="E207" s="5"/>
      <c r="F207" s="5"/>
      <c r="G207" s="5"/>
      <c r="H207" s="5"/>
      <c r="I207" s="5"/>
      <c r="J207" s="5"/>
      <c r="K207" s="5"/>
      <c r="L207" s="5"/>
      <c r="M207" s="5"/>
      <c r="N207" s="5"/>
      <c r="O207" s="5"/>
      <c r="P207" s="5"/>
      <c r="Q207" s="88"/>
    </row>
    <row r="208" spans="1:17">
      <c r="E208" s="5"/>
      <c r="F208" s="5"/>
      <c r="G208" s="5"/>
      <c r="H208" s="5"/>
      <c r="I208" s="5"/>
      <c r="J208" s="5"/>
      <c r="K208" s="5"/>
      <c r="L208" s="5"/>
      <c r="M208" s="5"/>
      <c r="N208" s="5"/>
      <c r="O208" s="5"/>
      <c r="P208" s="5"/>
      <c r="Q208" s="88"/>
    </row>
    <row r="209" spans="5:17">
      <c r="E209" s="5"/>
      <c r="F209" s="5"/>
      <c r="G209" s="5"/>
      <c r="H209" s="5"/>
      <c r="I209" s="5"/>
      <c r="J209" s="5"/>
      <c r="K209" s="5"/>
      <c r="L209" s="5"/>
      <c r="M209" s="5"/>
      <c r="N209" s="5"/>
      <c r="O209" s="5"/>
      <c r="P209" s="5"/>
      <c r="Q209" s="88"/>
    </row>
    <row r="210" spans="5:17">
      <c r="E210" s="5"/>
      <c r="F210" s="5"/>
      <c r="G210" s="5"/>
      <c r="H210" s="5"/>
      <c r="I210" s="5"/>
      <c r="J210" s="5"/>
      <c r="K210" s="5"/>
      <c r="L210" s="5"/>
      <c r="M210" s="5"/>
      <c r="N210" s="5"/>
      <c r="O210" s="5"/>
      <c r="P210" s="5"/>
      <c r="Q210" s="88"/>
    </row>
    <row r="211" spans="5:17">
      <c r="E211" s="5"/>
      <c r="F211" s="5"/>
      <c r="G211" s="5"/>
      <c r="H211" s="5"/>
      <c r="I211" s="5"/>
      <c r="J211" s="5"/>
      <c r="K211" s="5"/>
      <c r="L211" s="5"/>
      <c r="M211" s="5"/>
      <c r="N211" s="5"/>
      <c r="O211" s="5"/>
      <c r="P211" s="5"/>
      <c r="Q211" s="88"/>
    </row>
    <row r="212" spans="5:17">
      <c r="E212" s="5"/>
      <c r="F212" s="5"/>
      <c r="G212" s="5"/>
      <c r="H212" s="5"/>
      <c r="I212" s="5"/>
      <c r="J212" s="5"/>
      <c r="K212" s="5"/>
      <c r="L212" s="5"/>
      <c r="M212" s="5"/>
      <c r="N212" s="5"/>
      <c r="O212" s="5"/>
      <c r="P212" s="5"/>
      <c r="Q212" s="88"/>
    </row>
    <row r="213" spans="5:17">
      <c r="E213" s="5"/>
      <c r="F213" s="5"/>
      <c r="G213" s="5"/>
      <c r="H213" s="5"/>
      <c r="I213" s="5"/>
      <c r="J213" s="5"/>
      <c r="K213" s="5"/>
      <c r="L213" s="5"/>
      <c r="M213" s="5"/>
      <c r="N213" s="5"/>
      <c r="O213" s="5"/>
      <c r="P213" s="5"/>
      <c r="Q213" s="88"/>
    </row>
    <row r="214" spans="5:17">
      <c r="E214" s="5"/>
      <c r="F214" s="5"/>
      <c r="G214" s="5"/>
      <c r="H214" s="5"/>
      <c r="I214" s="5"/>
      <c r="J214" s="5"/>
      <c r="K214" s="5"/>
      <c r="L214" s="5"/>
      <c r="M214" s="5"/>
      <c r="N214" s="5"/>
      <c r="O214" s="5"/>
      <c r="P214" s="5"/>
      <c r="Q214" s="88"/>
    </row>
    <row r="215" spans="5:17">
      <c r="E215" s="5"/>
      <c r="F215" s="5"/>
      <c r="G215" s="5"/>
      <c r="H215" s="5"/>
      <c r="I215" s="5"/>
      <c r="J215" s="5"/>
      <c r="K215" s="5"/>
      <c r="L215" s="5"/>
      <c r="M215" s="5"/>
      <c r="N215" s="5"/>
      <c r="O215" s="5"/>
      <c r="P215" s="5"/>
      <c r="Q215" s="88"/>
    </row>
    <row r="216" spans="5:17">
      <c r="E216" s="5"/>
      <c r="F216" s="5"/>
      <c r="G216" s="5"/>
      <c r="H216" s="5"/>
      <c r="I216" s="5"/>
      <c r="J216" s="5"/>
      <c r="K216" s="5"/>
      <c r="L216" s="5"/>
      <c r="M216" s="5"/>
      <c r="N216" s="5"/>
      <c r="O216" s="5"/>
      <c r="P216" s="5"/>
      <c r="Q216" s="88"/>
    </row>
    <row r="217" spans="5:17">
      <c r="E217" s="5"/>
      <c r="F217" s="5"/>
      <c r="G217" s="5"/>
      <c r="H217" s="5"/>
      <c r="I217" s="5"/>
      <c r="J217" s="5"/>
      <c r="K217" s="5"/>
      <c r="L217" s="5"/>
      <c r="M217" s="5"/>
      <c r="N217" s="5"/>
      <c r="O217" s="5"/>
      <c r="P217" s="5"/>
      <c r="Q217" s="88"/>
    </row>
    <row r="218" spans="5:17">
      <c r="E218" s="5"/>
      <c r="F218" s="5"/>
      <c r="G218" s="5"/>
      <c r="H218" s="5"/>
      <c r="I218" s="5"/>
      <c r="J218" s="5"/>
      <c r="K218" s="5"/>
      <c r="L218" s="5"/>
      <c r="M218" s="5"/>
      <c r="N218" s="5"/>
      <c r="O218" s="5"/>
      <c r="P218" s="5"/>
      <c r="Q218" s="88"/>
    </row>
    <row r="219" spans="5:17">
      <c r="E219" s="5"/>
      <c r="F219" s="5"/>
      <c r="G219" s="5"/>
      <c r="H219" s="5"/>
      <c r="I219" s="5"/>
      <c r="J219" s="5"/>
      <c r="K219" s="5"/>
      <c r="L219" s="5"/>
      <c r="M219" s="5"/>
      <c r="N219" s="5"/>
      <c r="O219" s="5"/>
      <c r="P219" s="5"/>
      <c r="Q219" s="88"/>
    </row>
    <row r="220" spans="5:17">
      <c r="E220" s="5"/>
      <c r="F220" s="5"/>
      <c r="G220" s="5"/>
      <c r="H220" s="5"/>
      <c r="I220" s="5"/>
      <c r="J220" s="5"/>
      <c r="K220" s="5"/>
      <c r="L220" s="5"/>
      <c r="M220" s="5"/>
      <c r="N220" s="5"/>
      <c r="O220" s="5"/>
      <c r="P220" s="5"/>
      <c r="Q220" s="88"/>
    </row>
    <row r="221" spans="5:17">
      <c r="E221" s="5"/>
      <c r="F221" s="5"/>
      <c r="G221" s="5"/>
      <c r="H221" s="5"/>
      <c r="I221" s="5"/>
      <c r="J221" s="5"/>
      <c r="K221" s="5"/>
      <c r="L221" s="5"/>
      <c r="M221" s="5"/>
      <c r="N221" s="5"/>
      <c r="O221" s="5"/>
      <c r="P221" s="5"/>
      <c r="Q221" s="88"/>
    </row>
    <row r="222" spans="5:17">
      <c r="E222" s="5"/>
      <c r="F222" s="5"/>
      <c r="G222" s="5"/>
      <c r="H222" s="5"/>
      <c r="I222" s="5"/>
      <c r="J222" s="5"/>
      <c r="K222" s="5"/>
      <c r="L222" s="5"/>
      <c r="M222" s="5"/>
      <c r="N222" s="5"/>
      <c r="O222" s="5"/>
      <c r="P222" s="5"/>
      <c r="Q222" s="88"/>
    </row>
    <row r="223" spans="5:17">
      <c r="E223" s="5"/>
      <c r="F223" s="5"/>
      <c r="G223" s="5"/>
      <c r="H223" s="5"/>
      <c r="I223" s="5"/>
      <c r="J223" s="5"/>
      <c r="K223" s="5"/>
      <c r="L223" s="5"/>
      <c r="M223" s="5"/>
      <c r="N223" s="5"/>
      <c r="O223" s="5"/>
      <c r="P223" s="5"/>
      <c r="Q223" s="88"/>
    </row>
    <row r="224" spans="5:17">
      <c r="E224" s="5"/>
      <c r="F224" s="5"/>
      <c r="G224" s="5"/>
      <c r="H224" s="5"/>
      <c r="I224" s="5"/>
      <c r="J224" s="5"/>
      <c r="K224" s="5"/>
      <c r="L224" s="5"/>
      <c r="M224" s="5"/>
      <c r="N224" s="5"/>
      <c r="O224" s="5"/>
      <c r="P224" s="5"/>
      <c r="Q224" s="88"/>
    </row>
    <row r="225" spans="5:17">
      <c r="E225" s="5"/>
      <c r="F225" s="5"/>
      <c r="G225" s="5"/>
      <c r="H225" s="5"/>
      <c r="I225" s="5"/>
      <c r="J225" s="5"/>
      <c r="K225" s="5"/>
      <c r="L225" s="5"/>
      <c r="M225" s="5"/>
      <c r="N225" s="5"/>
      <c r="O225" s="5"/>
      <c r="P225" s="5"/>
      <c r="Q225" s="88"/>
    </row>
    <row r="226" spans="5:17">
      <c r="E226" s="5"/>
      <c r="F226" s="5"/>
      <c r="G226" s="5"/>
      <c r="H226" s="5"/>
      <c r="I226" s="5"/>
      <c r="J226" s="5"/>
      <c r="K226" s="5"/>
      <c r="L226" s="5"/>
      <c r="M226" s="5"/>
      <c r="N226" s="5"/>
      <c r="O226" s="5"/>
      <c r="P226" s="5"/>
      <c r="Q226" s="88"/>
    </row>
    <row r="227" spans="5:17">
      <c r="E227" s="5"/>
      <c r="F227" s="5"/>
      <c r="G227" s="5"/>
      <c r="H227" s="5"/>
      <c r="I227" s="5"/>
      <c r="J227" s="5"/>
      <c r="K227" s="5"/>
      <c r="L227" s="5"/>
      <c r="M227" s="5"/>
      <c r="N227" s="5"/>
      <c r="O227" s="5"/>
      <c r="P227" s="5"/>
      <c r="Q227" s="88"/>
    </row>
    <row r="228" spans="5:17">
      <c r="E228" s="5"/>
      <c r="F228" s="5"/>
      <c r="G228" s="5"/>
      <c r="H228" s="5"/>
      <c r="I228" s="5"/>
      <c r="J228" s="5"/>
      <c r="K228" s="5"/>
      <c r="L228" s="5"/>
      <c r="M228" s="5"/>
      <c r="N228" s="5"/>
      <c r="O228" s="5"/>
      <c r="P228" s="5"/>
      <c r="Q228" s="88"/>
    </row>
    <row r="229" spans="5:17">
      <c r="E229" s="5"/>
      <c r="F229" s="5"/>
      <c r="G229" s="5"/>
      <c r="H229" s="5"/>
      <c r="I229" s="5"/>
      <c r="J229" s="5"/>
      <c r="K229" s="5"/>
      <c r="L229" s="5"/>
      <c r="M229" s="5"/>
      <c r="N229" s="5"/>
      <c r="O229" s="5"/>
      <c r="P229" s="5"/>
      <c r="Q229" s="88"/>
    </row>
    <row r="230" spans="5:17">
      <c r="E230" s="5"/>
      <c r="F230" s="5"/>
      <c r="G230" s="5"/>
      <c r="H230" s="5"/>
      <c r="I230" s="5"/>
      <c r="J230" s="5"/>
      <c r="K230" s="5"/>
      <c r="L230" s="5"/>
      <c r="M230" s="5"/>
      <c r="N230" s="5"/>
      <c r="O230" s="5"/>
      <c r="P230" s="5"/>
      <c r="Q230" s="88"/>
    </row>
    <row r="231" spans="5:17">
      <c r="E231" s="5"/>
      <c r="F231" s="5"/>
      <c r="G231" s="5"/>
      <c r="H231" s="5"/>
      <c r="I231" s="5"/>
      <c r="J231" s="5"/>
      <c r="K231" s="5"/>
      <c r="L231" s="5"/>
      <c r="M231" s="5"/>
      <c r="N231" s="5"/>
      <c r="O231" s="5"/>
      <c r="P231" s="5"/>
      <c r="Q231" s="88"/>
    </row>
    <row r="232" spans="5:17">
      <c r="E232" s="5"/>
      <c r="F232" s="5"/>
      <c r="G232" s="5"/>
      <c r="H232" s="5"/>
      <c r="I232" s="5"/>
      <c r="J232" s="5"/>
      <c r="K232" s="5"/>
      <c r="L232" s="5"/>
      <c r="M232" s="5"/>
      <c r="N232" s="5"/>
      <c r="O232" s="5"/>
      <c r="P232" s="5"/>
      <c r="Q232" s="88"/>
    </row>
    <row r="233" spans="5:17">
      <c r="E233" s="5"/>
      <c r="F233" s="5"/>
      <c r="G233" s="5"/>
      <c r="H233" s="5"/>
      <c r="I233" s="5"/>
      <c r="J233" s="5"/>
      <c r="K233" s="5"/>
      <c r="L233" s="5"/>
      <c r="M233" s="5"/>
      <c r="N233" s="5"/>
      <c r="O233" s="5"/>
      <c r="P233" s="5"/>
      <c r="Q233" s="88"/>
    </row>
    <row r="234" spans="5:17">
      <c r="E234" s="5"/>
      <c r="F234" s="5"/>
      <c r="G234" s="5"/>
      <c r="H234" s="5"/>
      <c r="I234" s="5"/>
      <c r="J234" s="5"/>
      <c r="K234" s="5"/>
      <c r="L234" s="5"/>
      <c r="M234" s="5"/>
      <c r="N234" s="5"/>
      <c r="O234" s="5"/>
      <c r="P234" s="5"/>
      <c r="Q234" s="88"/>
    </row>
    <row r="235" spans="5:17">
      <c r="E235" s="5"/>
      <c r="F235" s="5"/>
      <c r="G235" s="5"/>
      <c r="H235" s="5"/>
      <c r="I235" s="5"/>
      <c r="J235" s="5"/>
      <c r="K235" s="5"/>
      <c r="L235" s="5"/>
      <c r="M235" s="5"/>
      <c r="N235" s="5"/>
      <c r="O235" s="5"/>
      <c r="P235" s="5"/>
      <c r="Q235" s="88"/>
    </row>
    <row r="236" spans="5:17">
      <c r="E236" s="5"/>
      <c r="F236" s="5"/>
      <c r="G236" s="5"/>
      <c r="H236" s="5"/>
      <c r="I236" s="5"/>
      <c r="J236" s="5"/>
      <c r="K236" s="5"/>
      <c r="L236" s="5"/>
      <c r="M236" s="5"/>
      <c r="N236" s="5"/>
      <c r="O236" s="5"/>
      <c r="P236" s="5"/>
      <c r="Q236" s="88"/>
    </row>
    <row r="237" spans="5:17">
      <c r="E237" s="5"/>
      <c r="F237" s="5"/>
      <c r="G237" s="5"/>
      <c r="H237" s="5"/>
      <c r="I237" s="5"/>
      <c r="J237" s="5"/>
      <c r="K237" s="5"/>
      <c r="L237" s="5"/>
      <c r="M237" s="5"/>
      <c r="N237" s="5"/>
      <c r="O237" s="5"/>
      <c r="P237" s="5"/>
      <c r="Q237" s="88"/>
    </row>
    <row r="238" spans="5:17">
      <c r="E238" s="5"/>
      <c r="F238" s="5"/>
      <c r="G238" s="5"/>
      <c r="H238" s="5"/>
      <c r="I238" s="5"/>
      <c r="J238" s="5"/>
      <c r="K238" s="5"/>
      <c r="L238" s="5"/>
      <c r="M238" s="5"/>
      <c r="N238" s="5"/>
      <c r="O238" s="5"/>
      <c r="P238" s="5"/>
      <c r="Q238" s="88"/>
    </row>
    <row r="239" spans="5:17">
      <c r="E239" s="5"/>
      <c r="F239" s="5"/>
      <c r="G239" s="5"/>
      <c r="H239" s="5"/>
      <c r="I239" s="5"/>
      <c r="J239" s="5"/>
      <c r="K239" s="5"/>
      <c r="L239" s="5"/>
      <c r="M239" s="5"/>
      <c r="N239" s="5"/>
      <c r="O239" s="5"/>
      <c r="P239" s="5"/>
      <c r="Q239" s="88"/>
    </row>
    <row r="240" spans="5:17">
      <c r="E240" s="5"/>
      <c r="F240" s="5"/>
      <c r="G240" s="5"/>
      <c r="H240" s="5"/>
      <c r="I240" s="5"/>
      <c r="J240" s="5"/>
      <c r="K240" s="5"/>
      <c r="L240" s="5"/>
      <c r="M240" s="5"/>
      <c r="N240" s="5"/>
      <c r="O240" s="5"/>
      <c r="P240" s="5"/>
      <c r="Q240" s="88"/>
    </row>
    <row r="241" spans="5:17">
      <c r="E241" s="5"/>
      <c r="F241" s="5"/>
      <c r="G241" s="5"/>
      <c r="H241" s="5"/>
      <c r="I241" s="5"/>
      <c r="J241" s="5"/>
      <c r="K241" s="5"/>
      <c r="L241" s="5"/>
      <c r="M241" s="5"/>
      <c r="N241" s="5"/>
      <c r="O241" s="5"/>
      <c r="P241" s="5"/>
      <c r="Q241" s="88"/>
    </row>
    <row r="242" spans="5:17">
      <c r="E242" s="5"/>
      <c r="F242" s="5"/>
      <c r="G242" s="5"/>
      <c r="H242" s="5"/>
      <c r="I242" s="5"/>
      <c r="J242" s="5"/>
      <c r="K242" s="5"/>
      <c r="L242" s="5"/>
      <c r="M242" s="5"/>
      <c r="N242" s="5"/>
      <c r="O242" s="5"/>
      <c r="P242" s="5"/>
      <c r="Q242" s="88"/>
    </row>
    <row r="243" spans="5:17">
      <c r="E243" s="5"/>
      <c r="F243" s="5"/>
      <c r="G243" s="5"/>
      <c r="H243" s="5"/>
      <c r="I243" s="5"/>
      <c r="J243" s="5"/>
      <c r="K243" s="5"/>
      <c r="L243" s="5"/>
      <c r="M243" s="5"/>
      <c r="N243" s="5"/>
      <c r="O243" s="5"/>
      <c r="P243" s="5"/>
      <c r="Q243" s="88"/>
    </row>
    <row r="244" spans="5:17">
      <c r="E244" s="5"/>
      <c r="F244" s="5"/>
      <c r="G244" s="5"/>
      <c r="H244" s="5"/>
      <c r="I244" s="5"/>
      <c r="J244" s="5"/>
      <c r="K244" s="5"/>
      <c r="L244" s="5"/>
      <c r="M244" s="5"/>
      <c r="N244" s="5"/>
      <c r="O244" s="5"/>
      <c r="P244" s="5"/>
      <c r="Q244" s="88"/>
    </row>
    <row r="245" spans="5:17">
      <c r="E245" s="5"/>
      <c r="F245" s="5"/>
      <c r="G245" s="5"/>
      <c r="H245" s="5"/>
      <c r="I245" s="5"/>
      <c r="J245" s="5"/>
      <c r="K245" s="5"/>
      <c r="L245" s="5"/>
      <c r="M245" s="5"/>
      <c r="N245" s="5"/>
      <c r="O245" s="5"/>
      <c r="P245" s="5"/>
      <c r="Q245" s="88"/>
    </row>
    <row r="246" spans="5:17">
      <c r="E246" s="5"/>
      <c r="F246" s="5"/>
      <c r="G246" s="5"/>
      <c r="H246" s="5"/>
      <c r="I246" s="5"/>
      <c r="J246" s="5"/>
      <c r="K246" s="5"/>
      <c r="L246" s="5"/>
      <c r="M246" s="5"/>
      <c r="N246" s="5"/>
      <c r="O246" s="5"/>
      <c r="P246" s="5"/>
      <c r="Q246" s="88"/>
    </row>
    <row r="247" spans="5:17">
      <c r="E247" s="5"/>
      <c r="F247" s="5"/>
      <c r="G247" s="5"/>
      <c r="H247" s="5"/>
      <c r="I247" s="5"/>
      <c r="J247" s="5"/>
      <c r="K247" s="5"/>
      <c r="L247" s="5"/>
      <c r="M247" s="5"/>
      <c r="N247" s="5"/>
      <c r="O247" s="5"/>
      <c r="P247" s="5"/>
      <c r="Q247" s="88"/>
    </row>
    <row r="248" spans="5:17">
      <c r="E248" s="5"/>
      <c r="F248" s="5"/>
      <c r="G248" s="5"/>
      <c r="H248" s="5"/>
      <c r="I248" s="5"/>
      <c r="J248" s="5"/>
      <c r="K248" s="5"/>
      <c r="L248" s="5"/>
      <c r="M248" s="5"/>
      <c r="N248" s="5"/>
      <c r="O248" s="5"/>
      <c r="P248" s="5"/>
      <c r="Q248" s="88"/>
    </row>
    <row r="249" spans="5:17">
      <c r="E249" s="5"/>
      <c r="F249" s="5"/>
      <c r="G249" s="5"/>
      <c r="H249" s="5"/>
      <c r="I249" s="5"/>
      <c r="J249" s="5"/>
      <c r="K249" s="5"/>
      <c r="L249" s="5"/>
      <c r="M249" s="5"/>
      <c r="N249" s="5"/>
      <c r="O249" s="5"/>
      <c r="P249" s="5"/>
      <c r="Q249" s="88"/>
    </row>
    <row r="250" spans="5:17">
      <c r="E250" s="5"/>
      <c r="F250" s="5"/>
      <c r="G250" s="5"/>
      <c r="H250" s="5"/>
      <c r="I250" s="5"/>
      <c r="J250" s="5"/>
      <c r="K250" s="5"/>
      <c r="L250" s="5"/>
      <c r="M250" s="5"/>
      <c r="N250" s="5"/>
      <c r="O250" s="5"/>
      <c r="P250" s="5"/>
      <c r="Q250" s="88"/>
    </row>
    <row r="251" spans="5:17">
      <c r="E251" s="5"/>
      <c r="F251" s="5"/>
      <c r="G251" s="5"/>
      <c r="H251" s="5"/>
      <c r="I251" s="5"/>
      <c r="J251" s="5"/>
      <c r="K251" s="5"/>
      <c r="L251" s="5"/>
      <c r="M251" s="5"/>
      <c r="N251" s="5"/>
      <c r="O251" s="5"/>
      <c r="P251" s="5"/>
      <c r="Q251" s="88"/>
    </row>
    <row r="252" spans="5:17">
      <c r="E252" s="5"/>
      <c r="F252" s="5"/>
      <c r="G252" s="5"/>
      <c r="H252" s="5"/>
      <c r="I252" s="5"/>
      <c r="J252" s="5"/>
      <c r="K252" s="5"/>
      <c r="L252" s="5"/>
      <c r="M252" s="5"/>
      <c r="N252" s="5"/>
      <c r="O252" s="5"/>
      <c r="P252" s="5"/>
      <c r="Q252" s="88"/>
    </row>
    <row r="253" spans="5:17">
      <c r="E253" s="5"/>
      <c r="F253" s="5"/>
      <c r="G253" s="5"/>
      <c r="H253" s="5"/>
      <c r="I253" s="5"/>
      <c r="J253" s="5"/>
      <c r="K253" s="5"/>
      <c r="L253" s="5"/>
      <c r="M253" s="5"/>
      <c r="N253" s="5"/>
      <c r="O253" s="5"/>
      <c r="P253" s="5"/>
      <c r="Q253" s="88"/>
    </row>
    <row r="254" spans="5:17">
      <c r="E254" s="5"/>
      <c r="F254" s="5"/>
      <c r="G254" s="5"/>
      <c r="H254" s="5"/>
      <c r="I254" s="5"/>
      <c r="J254" s="5"/>
      <c r="K254" s="5"/>
      <c r="L254" s="5"/>
      <c r="M254" s="5"/>
      <c r="N254" s="5"/>
      <c r="O254" s="5"/>
      <c r="P254" s="5"/>
      <c r="Q254" s="88"/>
    </row>
    <row r="255" spans="5:17">
      <c r="E255" s="5"/>
      <c r="F255" s="5"/>
      <c r="G255" s="5"/>
      <c r="H255" s="5"/>
      <c r="I255" s="5"/>
      <c r="J255" s="5"/>
      <c r="K255" s="5"/>
      <c r="L255" s="5"/>
      <c r="M255" s="5"/>
      <c r="N255" s="5"/>
      <c r="O255" s="5"/>
      <c r="P255" s="5"/>
      <c r="Q255" s="88"/>
    </row>
    <row r="256" spans="5:17">
      <c r="E256" s="5"/>
      <c r="F256" s="5"/>
      <c r="G256" s="5"/>
      <c r="H256" s="5"/>
      <c r="I256" s="5"/>
      <c r="J256" s="5"/>
      <c r="K256" s="5"/>
      <c r="L256" s="5"/>
      <c r="M256" s="5"/>
      <c r="N256" s="5"/>
      <c r="O256" s="5"/>
      <c r="P256" s="5"/>
      <c r="Q256" s="88"/>
    </row>
    <row r="257" spans="5:17">
      <c r="E257" s="5"/>
      <c r="F257" s="5"/>
      <c r="G257" s="5"/>
      <c r="H257" s="5"/>
      <c r="I257" s="5"/>
      <c r="J257" s="5"/>
      <c r="K257" s="5"/>
      <c r="L257" s="5"/>
      <c r="M257" s="5"/>
      <c r="N257" s="5"/>
      <c r="O257" s="5"/>
      <c r="P257" s="5"/>
      <c r="Q257" s="88"/>
    </row>
    <row r="258" spans="5:17">
      <c r="E258" s="5"/>
      <c r="F258" s="5"/>
      <c r="G258" s="5"/>
      <c r="H258" s="5"/>
      <c r="I258" s="5"/>
      <c r="J258" s="5"/>
      <c r="K258" s="5"/>
      <c r="L258" s="5"/>
      <c r="M258" s="5"/>
      <c r="N258" s="5"/>
      <c r="O258" s="5"/>
      <c r="P258" s="5"/>
      <c r="Q258" s="88"/>
    </row>
    <row r="259" spans="5:17">
      <c r="E259" s="5"/>
      <c r="F259" s="5"/>
      <c r="G259" s="5"/>
      <c r="H259" s="5"/>
      <c r="I259" s="5"/>
      <c r="J259" s="5"/>
      <c r="K259" s="5"/>
      <c r="L259" s="5"/>
      <c r="M259" s="5"/>
      <c r="N259" s="5"/>
      <c r="O259" s="5"/>
      <c r="P259" s="5"/>
      <c r="Q259" s="88"/>
    </row>
    <row r="260" spans="5:17">
      <c r="E260" s="5"/>
      <c r="F260" s="5"/>
      <c r="G260" s="5"/>
      <c r="H260" s="5"/>
      <c r="I260" s="5"/>
      <c r="J260" s="5"/>
      <c r="K260" s="5"/>
      <c r="L260" s="5"/>
      <c r="M260" s="5"/>
      <c r="N260" s="5"/>
      <c r="O260" s="5"/>
      <c r="P260" s="5"/>
      <c r="Q260" s="88"/>
    </row>
    <row r="261" spans="5:17">
      <c r="E261" s="5"/>
      <c r="F261" s="5"/>
      <c r="G261" s="5"/>
      <c r="H261" s="5"/>
      <c r="I261" s="5"/>
      <c r="J261" s="5"/>
      <c r="K261" s="5"/>
      <c r="L261" s="5"/>
      <c r="M261" s="5"/>
      <c r="N261" s="5"/>
      <c r="O261" s="5"/>
      <c r="P261" s="5"/>
      <c r="Q261" s="88"/>
    </row>
    <row r="262" spans="5:17">
      <c r="E262" s="5"/>
      <c r="F262" s="5"/>
      <c r="G262" s="5"/>
      <c r="H262" s="5"/>
      <c r="I262" s="5"/>
      <c r="J262" s="5"/>
      <c r="K262" s="5"/>
      <c r="L262" s="5"/>
      <c r="M262" s="5"/>
      <c r="N262" s="5"/>
      <c r="O262" s="5"/>
      <c r="P262" s="5"/>
      <c r="Q262" s="88"/>
    </row>
    <row r="263" spans="5:17">
      <c r="E263" s="5"/>
      <c r="F263" s="5"/>
      <c r="G263" s="5"/>
      <c r="H263" s="5"/>
      <c r="I263" s="5"/>
      <c r="J263" s="5"/>
      <c r="K263" s="5"/>
      <c r="L263" s="5"/>
      <c r="M263" s="5"/>
      <c r="N263" s="5"/>
      <c r="O263" s="5"/>
      <c r="P263" s="5"/>
      <c r="Q263" s="88"/>
    </row>
    <row r="264" spans="5:17">
      <c r="E264" s="5"/>
      <c r="F264" s="5"/>
      <c r="G264" s="5"/>
      <c r="H264" s="5"/>
      <c r="I264" s="5"/>
      <c r="J264" s="5"/>
      <c r="K264" s="5"/>
      <c r="L264" s="5"/>
      <c r="M264" s="5"/>
      <c r="N264" s="5"/>
      <c r="O264" s="5"/>
      <c r="P264" s="5"/>
      <c r="Q264" s="88"/>
    </row>
    <row r="265" spans="5:17">
      <c r="E265" s="5"/>
      <c r="F265" s="5"/>
      <c r="G265" s="5"/>
      <c r="H265" s="5"/>
      <c r="I265" s="5"/>
      <c r="J265" s="5"/>
      <c r="K265" s="5"/>
      <c r="L265" s="5"/>
      <c r="M265" s="5"/>
      <c r="N265" s="5"/>
      <c r="O265" s="5"/>
      <c r="P265" s="5"/>
      <c r="Q265" s="88"/>
    </row>
    <row r="266" spans="5:17">
      <c r="E266" s="5"/>
      <c r="F266" s="5"/>
      <c r="G266" s="5"/>
      <c r="H266" s="5"/>
      <c r="I266" s="5"/>
      <c r="J266" s="5"/>
      <c r="K266" s="5"/>
      <c r="L266" s="5"/>
      <c r="M266" s="5"/>
      <c r="N266" s="5"/>
      <c r="O266" s="5"/>
      <c r="P266" s="5"/>
      <c r="Q266" s="88"/>
    </row>
    <row r="267" spans="5:17">
      <c r="E267" s="5"/>
      <c r="F267" s="5"/>
      <c r="G267" s="5"/>
      <c r="H267" s="5"/>
      <c r="I267" s="5"/>
      <c r="J267" s="5"/>
      <c r="K267" s="5"/>
      <c r="L267" s="5"/>
      <c r="M267" s="5"/>
      <c r="N267" s="5"/>
      <c r="O267" s="5"/>
      <c r="P267" s="5"/>
      <c r="Q267" s="88"/>
    </row>
    <row r="268" spans="5:17">
      <c r="E268" s="5"/>
      <c r="F268" s="5"/>
      <c r="G268" s="5"/>
      <c r="H268" s="5"/>
      <c r="I268" s="5"/>
      <c r="J268" s="5"/>
      <c r="K268" s="5"/>
      <c r="L268" s="5"/>
      <c r="M268" s="5"/>
      <c r="N268" s="5"/>
      <c r="O268" s="5"/>
      <c r="P268" s="5"/>
      <c r="Q268" s="88"/>
    </row>
    <row r="269" spans="5:17">
      <c r="E269" s="5"/>
      <c r="F269" s="5"/>
      <c r="G269" s="5"/>
      <c r="H269" s="5"/>
      <c r="I269" s="5"/>
      <c r="J269" s="5"/>
      <c r="K269" s="5"/>
      <c r="L269" s="5"/>
      <c r="M269" s="5"/>
      <c r="N269" s="5"/>
      <c r="O269" s="5"/>
      <c r="P269" s="5"/>
      <c r="Q269" s="88"/>
    </row>
    <row r="270" spans="5:17">
      <c r="E270" s="4"/>
      <c r="F270" s="4"/>
      <c r="G270" s="4"/>
      <c r="H270" s="4"/>
      <c r="I270" s="4"/>
      <c r="J270" s="4"/>
      <c r="K270" s="4"/>
      <c r="L270" s="4"/>
      <c r="M270" s="4"/>
      <c r="N270" s="4"/>
      <c r="O270" s="4"/>
      <c r="P270" s="4"/>
    </row>
    <row r="271" spans="5:17">
      <c r="E271" s="4"/>
      <c r="F271" s="4"/>
      <c r="G271" s="4"/>
      <c r="H271" s="4"/>
      <c r="I271" s="4"/>
      <c r="J271" s="4"/>
      <c r="K271" s="4"/>
      <c r="L271" s="4"/>
      <c r="M271" s="4"/>
      <c r="N271" s="4"/>
      <c r="O271" s="4"/>
      <c r="P271" s="4"/>
    </row>
    <row r="272" spans="5:17">
      <c r="E272" s="4"/>
      <c r="F272" s="4"/>
      <c r="G272" s="4"/>
      <c r="H272" s="4"/>
      <c r="I272" s="4"/>
      <c r="J272" s="4"/>
      <c r="K272" s="4"/>
      <c r="L272" s="4"/>
      <c r="M272" s="4"/>
      <c r="N272" s="4"/>
      <c r="O272" s="4"/>
      <c r="P272" s="4"/>
    </row>
    <row r="273" spans="5:16">
      <c r="E273" s="4"/>
      <c r="F273" s="4"/>
      <c r="G273" s="4"/>
      <c r="H273" s="4"/>
      <c r="I273" s="4"/>
      <c r="J273" s="4"/>
      <c r="K273" s="4"/>
      <c r="L273" s="4"/>
      <c r="M273" s="4"/>
      <c r="N273" s="4"/>
      <c r="O273" s="4"/>
      <c r="P273" s="4"/>
    </row>
    <row r="274" spans="5:16">
      <c r="E274" s="4"/>
      <c r="F274" s="4"/>
      <c r="G274" s="4"/>
      <c r="H274" s="4"/>
      <c r="I274" s="4"/>
      <c r="J274" s="4"/>
      <c r="K274" s="4"/>
      <c r="L274" s="4"/>
      <c r="M274" s="4"/>
      <c r="N274" s="4"/>
      <c r="O274" s="4"/>
      <c r="P274" s="4"/>
    </row>
    <row r="275" spans="5:16">
      <c r="E275" s="4"/>
      <c r="F275" s="4"/>
      <c r="G275" s="4"/>
      <c r="H275" s="4"/>
      <c r="I275" s="4"/>
      <c r="J275" s="4"/>
      <c r="K275" s="4"/>
      <c r="L275" s="4"/>
      <c r="M275" s="4"/>
      <c r="N275" s="4"/>
      <c r="O275" s="4"/>
      <c r="P275" s="4"/>
    </row>
    <row r="276" spans="5:16">
      <c r="E276" s="4"/>
      <c r="F276" s="4"/>
      <c r="G276" s="4"/>
      <c r="H276" s="4"/>
      <c r="I276" s="4"/>
      <c r="J276" s="4"/>
      <c r="K276" s="4"/>
      <c r="L276" s="4"/>
      <c r="M276" s="4"/>
      <c r="N276" s="4"/>
      <c r="O276" s="4"/>
      <c r="P276" s="4"/>
    </row>
    <row r="277" spans="5:16">
      <c r="E277" s="4"/>
      <c r="F277" s="4"/>
      <c r="G277" s="4"/>
      <c r="H277" s="4"/>
      <c r="I277" s="4"/>
      <c r="J277" s="4"/>
      <c r="K277" s="4"/>
      <c r="L277" s="4"/>
      <c r="M277" s="4"/>
      <c r="N277" s="4"/>
      <c r="O277" s="4"/>
      <c r="P277" s="4"/>
    </row>
    <row r="278" spans="5:16">
      <c r="E278" s="4"/>
      <c r="F278" s="4"/>
      <c r="G278" s="4"/>
      <c r="H278" s="4"/>
      <c r="I278" s="4"/>
      <c r="J278" s="4"/>
      <c r="K278" s="4"/>
      <c r="L278" s="4"/>
      <c r="M278" s="4"/>
      <c r="N278" s="4"/>
      <c r="O278" s="4"/>
      <c r="P278" s="4"/>
    </row>
    <row r="279" spans="5:16">
      <c r="E279" s="4"/>
      <c r="F279" s="4"/>
      <c r="G279" s="4"/>
      <c r="H279" s="4"/>
      <c r="I279" s="4"/>
      <c r="J279" s="4"/>
      <c r="K279" s="4"/>
      <c r="L279" s="4"/>
      <c r="M279" s="4"/>
      <c r="N279" s="4"/>
      <c r="O279" s="4"/>
      <c r="P279" s="4"/>
    </row>
    <row r="280" spans="5:16">
      <c r="E280" s="4"/>
      <c r="F280" s="4"/>
      <c r="G280" s="4"/>
      <c r="H280" s="4"/>
      <c r="I280" s="4"/>
      <c r="J280" s="4"/>
      <c r="K280" s="4"/>
      <c r="L280" s="4"/>
      <c r="M280" s="4"/>
      <c r="N280" s="4"/>
      <c r="O280" s="4"/>
      <c r="P280" s="4"/>
    </row>
    <row r="281" spans="5:16">
      <c r="E281" s="4"/>
      <c r="F281" s="4"/>
      <c r="G281" s="4"/>
      <c r="H281" s="4"/>
      <c r="I281" s="4"/>
      <c r="J281" s="4"/>
      <c r="K281" s="4"/>
      <c r="L281" s="4"/>
      <c r="M281" s="4"/>
      <c r="N281" s="4"/>
      <c r="O281" s="4"/>
      <c r="P281" s="4"/>
    </row>
    <row r="282" spans="5:16">
      <c r="E282" s="4"/>
      <c r="F282" s="4"/>
      <c r="G282" s="4"/>
      <c r="H282" s="4"/>
      <c r="I282" s="4"/>
      <c r="J282" s="4"/>
      <c r="K282" s="4"/>
      <c r="L282" s="4"/>
      <c r="M282" s="4"/>
      <c r="N282" s="4"/>
      <c r="O282" s="4"/>
      <c r="P282" s="4"/>
    </row>
    <row r="283" spans="5:16">
      <c r="E283" s="4"/>
      <c r="F283" s="4"/>
      <c r="G283" s="4"/>
      <c r="H283" s="4"/>
      <c r="I283" s="4"/>
      <c r="J283" s="4"/>
      <c r="K283" s="4"/>
      <c r="L283" s="4"/>
      <c r="M283" s="4"/>
      <c r="N283" s="4"/>
      <c r="O283" s="4"/>
      <c r="P283" s="4"/>
    </row>
    <row r="284" spans="5:16">
      <c r="E284" s="4"/>
      <c r="F284" s="4"/>
      <c r="G284" s="4"/>
      <c r="H284" s="4"/>
      <c r="I284" s="4"/>
      <c r="J284" s="4"/>
      <c r="K284" s="4"/>
      <c r="L284" s="4"/>
      <c r="M284" s="4"/>
      <c r="N284" s="4"/>
      <c r="O284" s="4"/>
      <c r="P284" s="4"/>
    </row>
    <row r="285" spans="5:16">
      <c r="E285" s="4"/>
      <c r="F285" s="4"/>
      <c r="G285" s="4"/>
      <c r="H285" s="4"/>
      <c r="I285" s="4"/>
      <c r="J285" s="4"/>
      <c r="K285" s="4"/>
      <c r="L285" s="4"/>
      <c r="M285" s="4"/>
      <c r="N285" s="4"/>
      <c r="O285" s="4"/>
      <c r="P285" s="4"/>
    </row>
    <row r="286" spans="5:16">
      <c r="E286" s="4"/>
      <c r="F286" s="4"/>
      <c r="G286" s="4"/>
      <c r="H286" s="4"/>
      <c r="I286" s="4"/>
      <c r="J286" s="4"/>
      <c r="K286" s="4"/>
      <c r="L286" s="4"/>
      <c r="M286" s="4"/>
      <c r="N286" s="4"/>
      <c r="O286" s="4"/>
      <c r="P286" s="4"/>
    </row>
    <row r="287" spans="5:16">
      <c r="E287" s="4"/>
      <c r="F287" s="4"/>
      <c r="G287" s="4"/>
      <c r="H287" s="4"/>
      <c r="I287" s="4"/>
      <c r="J287" s="4"/>
      <c r="K287" s="4"/>
      <c r="L287" s="4"/>
      <c r="M287" s="4"/>
      <c r="N287" s="4"/>
      <c r="O287" s="4"/>
      <c r="P287" s="4"/>
    </row>
    <row r="288" spans="5:16">
      <c r="E288" s="4"/>
      <c r="F288" s="4"/>
      <c r="G288" s="4"/>
      <c r="H288" s="4"/>
      <c r="I288" s="4"/>
      <c r="J288" s="4"/>
      <c r="K288" s="4"/>
      <c r="L288" s="4"/>
      <c r="M288" s="4"/>
      <c r="N288" s="4"/>
      <c r="O288" s="4"/>
      <c r="P288" s="4"/>
    </row>
    <row r="289" spans="5:16">
      <c r="E289" s="4"/>
      <c r="F289" s="4"/>
      <c r="G289" s="4"/>
      <c r="H289" s="4"/>
      <c r="I289" s="4"/>
      <c r="J289" s="4"/>
      <c r="K289" s="4"/>
      <c r="L289" s="4"/>
      <c r="M289" s="4"/>
      <c r="N289" s="4"/>
      <c r="O289" s="4"/>
      <c r="P289" s="4"/>
    </row>
    <row r="290" spans="5:16">
      <c r="E290" s="4"/>
      <c r="F290" s="4"/>
      <c r="G290" s="4"/>
      <c r="H290" s="4"/>
      <c r="I290" s="4"/>
      <c r="J290" s="4"/>
      <c r="K290" s="4"/>
      <c r="L290" s="4"/>
      <c r="M290" s="4"/>
      <c r="N290" s="4"/>
      <c r="O290" s="4"/>
      <c r="P290" s="4"/>
    </row>
    <row r="291" spans="5:16">
      <c r="E291" s="4"/>
      <c r="F291" s="4"/>
      <c r="G291" s="4"/>
      <c r="H291" s="4"/>
      <c r="I291" s="4"/>
      <c r="J291" s="4"/>
      <c r="K291" s="4"/>
      <c r="L291" s="4"/>
      <c r="M291" s="4"/>
      <c r="N291" s="4"/>
      <c r="O291" s="4"/>
      <c r="P291" s="4"/>
    </row>
    <row r="292" spans="5:16">
      <c r="E292" s="4"/>
      <c r="F292" s="4"/>
      <c r="G292" s="4"/>
      <c r="H292" s="4"/>
      <c r="I292" s="4"/>
      <c r="J292" s="4"/>
      <c r="K292" s="4"/>
      <c r="L292" s="4"/>
      <c r="M292" s="4"/>
      <c r="N292" s="4"/>
      <c r="O292" s="4"/>
      <c r="P292" s="4"/>
    </row>
    <row r="293" spans="5:16">
      <c r="E293" s="4"/>
      <c r="F293" s="4"/>
      <c r="G293" s="4"/>
      <c r="H293" s="4"/>
      <c r="I293" s="4"/>
      <c r="J293" s="4"/>
      <c r="K293" s="4"/>
      <c r="L293" s="4"/>
      <c r="M293" s="4"/>
      <c r="N293" s="4"/>
      <c r="O293" s="4"/>
      <c r="P293" s="4"/>
    </row>
    <row r="294" spans="5:16">
      <c r="E294" s="4"/>
      <c r="F294" s="4"/>
      <c r="G294" s="4"/>
      <c r="H294" s="4"/>
      <c r="I294" s="4"/>
      <c r="J294" s="4"/>
      <c r="K294" s="4"/>
      <c r="L294" s="4"/>
      <c r="M294" s="4"/>
      <c r="N294" s="4"/>
      <c r="O294" s="4"/>
      <c r="P294" s="4"/>
    </row>
    <row r="295" spans="5:16">
      <c r="E295" s="4"/>
      <c r="F295" s="4"/>
      <c r="G295" s="4"/>
      <c r="H295" s="4"/>
      <c r="I295" s="4"/>
      <c r="J295" s="4"/>
      <c r="K295" s="4"/>
      <c r="L295" s="4"/>
      <c r="M295" s="4"/>
      <c r="N295" s="4"/>
      <c r="O295" s="4"/>
      <c r="P295" s="4"/>
    </row>
    <row r="296" spans="5:16">
      <c r="E296" s="4"/>
      <c r="F296" s="4"/>
      <c r="G296" s="4"/>
      <c r="H296" s="4"/>
      <c r="I296" s="4"/>
      <c r="J296" s="4"/>
      <c r="K296" s="4"/>
      <c r="L296" s="4"/>
      <c r="M296" s="4"/>
      <c r="N296" s="4"/>
      <c r="O296" s="4"/>
      <c r="P296" s="4"/>
    </row>
    <row r="297" spans="5:16">
      <c r="E297" s="4"/>
      <c r="F297" s="4"/>
      <c r="G297" s="4"/>
      <c r="H297" s="4"/>
      <c r="I297" s="4"/>
      <c r="J297" s="4"/>
      <c r="K297" s="4"/>
      <c r="L297" s="4"/>
      <c r="M297" s="4"/>
      <c r="N297" s="4"/>
      <c r="O297" s="4"/>
      <c r="P297" s="4"/>
    </row>
    <row r="298" spans="5:16">
      <c r="E298" s="4"/>
      <c r="F298" s="4"/>
      <c r="G298" s="4"/>
      <c r="H298" s="4"/>
      <c r="I298" s="4"/>
      <c r="J298" s="4"/>
      <c r="K298" s="4"/>
      <c r="L298" s="4"/>
      <c r="M298" s="4"/>
      <c r="N298" s="4"/>
      <c r="O298" s="4"/>
      <c r="P298" s="4"/>
    </row>
    <row r="299" spans="5:16">
      <c r="E299" s="4"/>
      <c r="F299" s="4"/>
      <c r="G299" s="4"/>
      <c r="H299" s="4"/>
      <c r="I299" s="4"/>
      <c r="J299" s="4"/>
      <c r="K299" s="4"/>
      <c r="L299" s="4"/>
      <c r="M299" s="4"/>
      <c r="N299" s="4"/>
      <c r="O299" s="4"/>
      <c r="P299" s="4"/>
    </row>
    <row r="300" spans="5:16">
      <c r="E300" s="4"/>
      <c r="F300" s="4"/>
      <c r="G300" s="4"/>
      <c r="H300" s="4"/>
      <c r="I300" s="4"/>
      <c r="J300" s="4"/>
      <c r="K300" s="4"/>
      <c r="L300" s="4"/>
      <c r="M300" s="4"/>
      <c r="N300" s="4"/>
      <c r="O300" s="4"/>
      <c r="P300" s="4"/>
    </row>
    <row r="301" spans="5:16">
      <c r="E301" s="4"/>
      <c r="F301" s="4"/>
      <c r="G301" s="4"/>
      <c r="H301" s="4"/>
      <c r="I301" s="4"/>
      <c r="J301" s="4"/>
      <c r="K301" s="4"/>
      <c r="L301" s="4"/>
      <c r="M301" s="4"/>
      <c r="N301" s="4"/>
      <c r="O301" s="4"/>
      <c r="P301" s="4"/>
    </row>
    <row r="302" spans="5:16">
      <c r="E302" s="4"/>
      <c r="F302" s="4"/>
      <c r="G302" s="4"/>
      <c r="H302" s="4"/>
      <c r="I302" s="4"/>
      <c r="J302" s="4"/>
      <c r="K302" s="4"/>
      <c r="L302" s="4"/>
      <c r="M302" s="4"/>
      <c r="N302" s="4"/>
      <c r="O302" s="4"/>
      <c r="P302" s="4"/>
    </row>
    <row r="303" spans="5:16">
      <c r="E303" s="4"/>
      <c r="F303" s="4"/>
      <c r="G303" s="4"/>
      <c r="H303" s="4"/>
      <c r="I303" s="4"/>
      <c r="J303" s="4"/>
      <c r="K303" s="4"/>
      <c r="L303" s="4"/>
      <c r="M303" s="4"/>
      <c r="N303" s="4"/>
      <c r="O303" s="4"/>
      <c r="P303" s="4"/>
    </row>
    <row r="304" spans="5:16">
      <c r="E304" s="4"/>
      <c r="F304" s="4"/>
      <c r="G304" s="4"/>
      <c r="H304" s="4"/>
      <c r="I304" s="4"/>
      <c r="J304" s="4"/>
      <c r="K304" s="4"/>
      <c r="L304" s="4"/>
      <c r="M304" s="4"/>
      <c r="N304" s="4"/>
      <c r="O304" s="4"/>
      <c r="P304" s="4"/>
    </row>
    <row r="305" spans="5:16">
      <c r="E305" s="4"/>
      <c r="F305" s="4"/>
      <c r="G305" s="4"/>
      <c r="H305" s="4"/>
      <c r="I305" s="4"/>
      <c r="J305" s="4"/>
      <c r="K305" s="4"/>
      <c r="L305" s="4"/>
      <c r="M305" s="4"/>
      <c r="N305" s="4"/>
      <c r="O305" s="4"/>
      <c r="P305" s="4"/>
    </row>
    <row r="306" spans="5:16">
      <c r="E306" s="4"/>
      <c r="F306" s="4"/>
      <c r="G306" s="4"/>
      <c r="H306" s="4"/>
      <c r="I306" s="4"/>
      <c r="J306" s="4"/>
      <c r="K306" s="4"/>
      <c r="L306" s="4"/>
      <c r="M306" s="4"/>
      <c r="N306" s="4"/>
      <c r="O306" s="4"/>
      <c r="P306" s="4"/>
    </row>
    <row r="307" spans="5:16">
      <c r="E307" s="4"/>
      <c r="F307" s="4"/>
      <c r="G307" s="4"/>
      <c r="H307" s="4"/>
      <c r="I307" s="4"/>
      <c r="J307" s="4"/>
      <c r="K307" s="4"/>
      <c r="L307" s="4"/>
      <c r="M307" s="4"/>
      <c r="N307" s="4"/>
      <c r="O307" s="4"/>
      <c r="P307" s="4"/>
    </row>
    <row r="308" spans="5:16">
      <c r="E308" s="4"/>
      <c r="F308" s="4"/>
      <c r="G308" s="4"/>
      <c r="H308" s="4"/>
      <c r="I308" s="4"/>
      <c r="J308" s="4"/>
      <c r="K308" s="4"/>
      <c r="L308" s="4"/>
      <c r="M308" s="4"/>
      <c r="N308" s="4"/>
      <c r="O308" s="4"/>
      <c r="P308" s="4"/>
    </row>
    <row r="309" spans="5:16">
      <c r="E309" s="4"/>
      <c r="F309" s="4"/>
      <c r="G309" s="4"/>
      <c r="H309" s="4"/>
      <c r="I309" s="4"/>
      <c r="J309" s="4"/>
      <c r="K309" s="4"/>
      <c r="L309" s="4"/>
      <c r="M309" s="4"/>
      <c r="N309" s="4"/>
      <c r="O309" s="4"/>
      <c r="P309" s="4"/>
    </row>
    <row r="310" spans="5:16">
      <c r="E310" s="4"/>
      <c r="F310" s="4"/>
      <c r="G310" s="4"/>
      <c r="H310" s="4"/>
      <c r="I310" s="4"/>
      <c r="J310" s="4"/>
      <c r="K310" s="4"/>
      <c r="L310" s="4"/>
      <c r="M310" s="4"/>
      <c r="N310" s="4"/>
      <c r="O310" s="4"/>
      <c r="P310" s="4"/>
    </row>
    <row r="311" spans="5:16">
      <c r="E311" s="4"/>
      <c r="F311" s="4"/>
      <c r="G311" s="4"/>
      <c r="H311" s="4"/>
      <c r="I311" s="4"/>
      <c r="J311" s="4"/>
      <c r="K311" s="4"/>
      <c r="L311" s="4"/>
      <c r="M311" s="4"/>
      <c r="N311" s="4"/>
      <c r="O311" s="4"/>
      <c r="P311" s="4"/>
    </row>
    <row r="312" spans="5:16">
      <c r="E312" s="4"/>
      <c r="F312" s="4"/>
      <c r="G312" s="4"/>
      <c r="H312" s="4"/>
      <c r="I312" s="4"/>
      <c r="J312" s="4"/>
      <c r="K312" s="4"/>
      <c r="L312" s="4"/>
      <c r="M312" s="4"/>
      <c r="N312" s="4"/>
      <c r="O312" s="4"/>
      <c r="P312" s="4"/>
    </row>
    <row r="313" spans="5:16">
      <c r="E313" s="4"/>
      <c r="F313" s="4"/>
      <c r="G313" s="4"/>
      <c r="H313" s="4"/>
      <c r="I313" s="4"/>
      <c r="J313" s="4"/>
      <c r="K313" s="4"/>
      <c r="L313" s="4"/>
      <c r="M313" s="4"/>
      <c r="N313" s="4"/>
      <c r="O313" s="4"/>
      <c r="P313" s="4"/>
    </row>
    <row r="314" spans="5:16">
      <c r="E314" s="4"/>
      <c r="F314" s="4"/>
      <c r="G314" s="4"/>
      <c r="H314" s="4"/>
      <c r="I314" s="4"/>
      <c r="J314" s="4"/>
      <c r="K314" s="4"/>
      <c r="L314" s="4"/>
      <c r="M314" s="4"/>
      <c r="N314" s="4"/>
      <c r="O314" s="4"/>
      <c r="P314" s="4"/>
    </row>
    <row r="315" spans="5:16">
      <c r="E315" s="4"/>
      <c r="F315" s="4"/>
      <c r="G315" s="4"/>
      <c r="H315" s="4"/>
      <c r="I315" s="4"/>
      <c r="J315" s="4"/>
      <c r="K315" s="4"/>
      <c r="L315" s="4"/>
      <c r="M315" s="4"/>
      <c r="N315" s="4"/>
      <c r="O315" s="4"/>
      <c r="P315" s="4"/>
    </row>
    <row r="316" spans="5:16">
      <c r="E316" s="4"/>
      <c r="F316" s="4"/>
      <c r="G316" s="4"/>
      <c r="H316" s="4"/>
      <c r="I316" s="4"/>
      <c r="J316" s="4"/>
      <c r="K316" s="4"/>
      <c r="L316" s="4"/>
      <c r="M316" s="4"/>
      <c r="N316" s="4"/>
      <c r="O316" s="4"/>
      <c r="P316" s="4"/>
    </row>
    <row r="317" spans="5:16">
      <c r="E317" s="4"/>
      <c r="F317" s="4"/>
      <c r="G317" s="4"/>
      <c r="H317" s="4"/>
      <c r="I317" s="4"/>
      <c r="J317" s="4"/>
      <c r="K317" s="4"/>
      <c r="L317" s="4"/>
      <c r="M317" s="4"/>
      <c r="N317" s="4"/>
      <c r="O317" s="4"/>
      <c r="P317" s="4"/>
    </row>
    <row r="318" spans="5:16">
      <c r="E318" s="4"/>
      <c r="F318" s="4"/>
      <c r="G318" s="4"/>
      <c r="H318" s="4"/>
      <c r="I318" s="4"/>
      <c r="J318" s="4"/>
      <c r="K318" s="4"/>
      <c r="L318" s="4"/>
      <c r="M318" s="4"/>
      <c r="N318" s="4"/>
      <c r="O318" s="4"/>
      <c r="P318" s="4"/>
    </row>
    <row r="319" spans="5:16">
      <c r="E319" s="4"/>
      <c r="F319" s="4"/>
      <c r="G319" s="4"/>
      <c r="H319" s="4"/>
      <c r="I319" s="4"/>
      <c r="J319" s="4"/>
      <c r="K319" s="4"/>
      <c r="L319" s="4"/>
      <c r="M319" s="4"/>
      <c r="N319" s="4"/>
      <c r="O319" s="4"/>
      <c r="P319" s="4"/>
    </row>
    <row r="320" spans="5:16">
      <c r="E320" s="4"/>
      <c r="F320" s="4"/>
      <c r="G320" s="4"/>
      <c r="H320" s="4"/>
      <c r="I320" s="4"/>
      <c r="J320" s="4"/>
      <c r="K320" s="4"/>
      <c r="L320" s="4"/>
      <c r="M320" s="4"/>
      <c r="N320" s="4"/>
      <c r="O320" s="4"/>
      <c r="P320" s="4"/>
    </row>
    <row r="321" spans="5:16">
      <c r="E321" s="4"/>
      <c r="F321" s="4"/>
      <c r="G321" s="4"/>
      <c r="H321" s="4"/>
      <c r="I321" s="4"/>
      <c r="J321" s="4"/>
      <c r="K321" s="4"/>
      <c r="L321" s="4"/>
      <c r="M321" s="4"/>
      <c r="N321" s="4"/>
      <c r="O321" s="4"/>
      <c r="P321" s="4"/>
    </row>
    <row r="322" spans="5:16">
      <c r="E322" s="4"/>
      <c r="F322" s="4"/>
      <c r="G322" s="4"/>
      <c r="H322" s="4"/>
      <c r="I322" s="4"/>
      <c r="J322" s="4"/>
      <c r="K322" s="4"/>
      <c r="L322" s="4"/>
      <c r="M322" s="4"/>
      <c r="N322" s="4"/>
      <c r="O322" s="4"/>
      <c r="P322" s="4"/>
    </row>
    <row r="323" spans="5:16">
      <c r="E323" s="4"/>
      <c r="F323" s="4"/>
      <c r="G323" s="4"/>
      <c r="H323" s="4"/>
      <c r="I323" s="4"/>
      <c r="J323" s="4"/>
      <c r="K323" s="4"/>
      <c r="L323" s="4"/>
      <c r="M323" s="4"/>
      <c r="N323" s="4"/>
      <c r="O323" s="4"/>
      <c r="P323" s="4"/>
    </row>
    <row r="324" spans="5:16">
      <c r="E324" s="4"/>
      <c r="F324" s="4"/>
      <c r="G324" s="4"/>
      <c r="H324" s="4"/>
      <c r="I324" s="4"/>
      <c r="J324" s="4"/>
      <c r="K324" s="4"/>
      <c r="L324" s="4"/>
      <c r="M324" s="4"/>
      <c r="N324" s="4"/>
      <c r="O324" s="4"/>
      <c r="P324" s="4"/>
    </row>
    <row r="325" spans="5:16">
      <c r="E325" s="4"/>
      <c r="F325" s="4"/>
      <c r="G325" s="4"/>
      <c r="H325" s="4"/>
      <c r="I325" s="4"/>
      <c r="J325" s="4"/>
      <c r="K325" s="4"/>
      <c r="L325" s="4"/>
      <c r="M325" s="4"/>
      <c r="N325" s="4"/>
      <c r="O325" s="4"/>
      <c r="P325" s="4"/>
    </row>
    <row r="326" spans="5:16">
      <c r="E326" s="4"/>
      <c r="F326" s="4"/>
      <c r="G326" s="4"/>
      <c r="H326" s="4"/>
      <c r="I326" s="4"/>
      <c r="J326" s="4"/>
      <c r="K326" s="4"/>
      <c r="L326" s="4"/>
      <c r="M326" s="4"/>
      <c r="N326" s="4"/>
      <c r="O326" s="4"/>
      <c r="P326" s="4"/>
    </row>
    <row r="327" spans="5:16">
      <c r="E327" s="4"/>
      <c r="F327" s="4"/>
      <c r="G327" s="4"/>
      <c r="H327" s="4"/>
      <c r="I327" s="4"/>
      <c r="J327" s="4"/>
      <c r="K327" s="4"/>
      <c r="L327" s="4"/>
      <c r="M327" s="4"/>
      <c r="N327" s="4"/>
      <c r="O327" s="4"/>
      <c r="P327" s="4"/>
    </row>
    <row r="328" spans="5:16">
      <c r="E328" s="4"/>
      <c r="F328" s="4"/>
      <c r="G328" s="4"/>
      <c r="H328" s="4"/>
      <c r="I328" s="4"/>
      <c r="J328" s="4"/>
      <c r="K328" s="4"/>
      <c r="L328" s="4"/>
      <c r="M328" s="4"/>
      <c r="N328" s="4"/>
      <c r="O328" s="4"/>
      <c r="P328" s="4"/>
    </row>
    <row r="329" spans="5:16">
      <c r="E329" s="4"/>
      <c r="F329" s="4"/>
      <c r="G329" s="4"/>
      <c r="H329" s="4"/>
      <c r="I329" s="4"/>
      <c r="J329" s="4"/>
      <c r="K329" s="4"/>
      <c r="L329" s="4"/>
      <c r="M329" s="4"/>
      <c r="N329" s="4"/>
      <c r="O329" s="4"/>
      <c r="P329" s="4"/>
    </row>
    <row r="330" spans="5:16">
      <c r="E330" s="4"/>
      <c r="F330" s="4"/>
      <c r="G330" s="4"/>
      <c r="H330" s="4"/>
      <c r="I330" s="4"/>
      <c r="J330" s="4"/>
      <c r="K330" s="4"/>
      <c r="L330" s="4"/>
      <c r="M330" s="4"/>
      <c r="N330" s="4"/>
      <c r="O330" s="4"/>
      <c r="P330" s="4"/>
    </row>
    <row r="331" spans="5:16">
      <c r="E331" s="4"/>
      <c r="F331" s="4"/>
      <c r="G331" s="4"/>
      <c r="H331" s="4"/>
      <c r="I331" s="4"/>
      <c r="J331" s="4"/>
      <c r="K331" s="4"/>
      <c r="L331" s="4"/>
      <c r="M331" s="4"/>
      <c r="N331" s="4"/>
      <c r="O331" s="4"/>
      <c r="P331" s="4"/>
    </row>
    <row r="332" spans="5:16">
      <c r="E332" s="4"/>
      <c r="F332" s="4"/>
      <c r="G332" s="4"/>
      <c r="H332" s="4"/>
      <c r="I332" s="4"/>
      <c r="J332" s="4"/>
      <c r="K332" s="4"/>
      <c r="L332" s="4"/>
      <c r="M332" s="4"/>
      <c r="N332" s="4"/>
      <c r="O332" s="4"/>
      <c r="P332" s="4"/>
    </row>
    <row r="333" spans="5:16">
      <c r="E333" s="4"/>
      <c r="F333" s="4"/>
      <c r="G333" s="4"/>
      <c r="H333" s="4"/>
      <c r="I333" s="4"/>
      <c r="J333" s="4"/>
      <c r="K333" s="4"/>
      <c r="L333" s="4"/>
      <c r="M333" s="4"/>
      <c r="N333" s="4"/>
      <c r="O333" s="4"/>
      <c r="P333" s="4"/>
    </row>
    <row r="334" spans="5:16">
      <c r="E334" s="4"/>
      <c r="F334" s="4"/>
      <c r="G334" s="4"/>
      <c r="H334" s="4"/>
      <c r="I334" s="4"/>
      <c r="J334" s="4"/>
      <c r="K334" s="4"/>
      <c r="L334" s="4"/>
      <c r="M334" s="4"/>
      <c r="N334" s="4"/>
      <c r="O334" s="4"/>
      <c r="P334" s="4"/>
    </row>
    <row r="335" spans="5:16">
      <c r="E335" s="4"/>
      <c r="F335" s="4"/>
      <c r="G335" s="4"/>
      <c r="H335" s="4"/>
      <c r="I335" s="4"/>
      <c r="J335" s="4"/>
      <c r="K335" s="4"/>
      <c r="L335" s="4"/>
      <c r="M335" s="4"/>
      <c r="N335" s="4"/>
      <c r="O335" s="4"/>
      <c r="P335" s="4"/>
    </row>
    <row r="336" spans="5:16">
      <c r="E336" s="4"/>
      <c r="F336" s="4"/>
      <c r="G336" s="4"/>
      <c r="H336" s="4"/>
      <c r="I336" s="4"/>
      <c r="J336" s="4"/>
      <c r="K336" s="4"/>
      <c r="L336" s="4"/>
      <c r="M336" s="4"/>
      <c r="N336" s="4"/>
      <c r="O336" s="4"/>
      <c r="P336" s="4"/>
    </row>
    <row r="337" spans="5:16">
      <c r="E337" s="4"/>
      <c r="F337" s="4"/>
      <c r="G337" s="4"/>
      <c r="H337" s="4"/>
      <c r="I337" s="4"/>
      <c r="J337" s="4"/>
      <c r="K337" s="4"/>
      <c r="L337" s="4"/>
      <c r="M337" s="4"/>
      <c r="N337" s="4"/>
      <c r="O337" s="4"/>
      <c r="P337" s="4"/>
    </row>
    <row r="338" spans="5:16">
      <c r="E338" s="4"/>
      <c r="F338" s="4"/>
      <c r="G338" s="4"/>
      <c r="H338" s="4"/>
      <c r="I338" s="4"/>
      <c r="J338" s="4"/>
      <c r="K338" s="4"/>
      <c r="L338" s="4"/>
      <c r="M338" s="4"/>
      <c r="N338" s="4"/>
      <c r="O338" s="4"/>
      <c r="P338" s="4"/>
    </row>
    <row r="339" spans="5:16">
      <c r="E339" s="4"/>
      <c r="F339" s="4"/>
      <c r="G339" s="4"/>
      <c r="H339" s="4"/>
      <c r="I339" s="4"/>
      <c r="J339" s="4"/>
      <c r="K339" s="4"/>
      <c r="L339" s="4"/>
      <c r="M339" s="4"/>
      <c r="N339" s="4"/>
      <c r="O339" s="4"/>
      <c r="P339" s="4"/>
    </row>
    <row r="340" spans="5:16">
      <c r="E340" s="4"/>
      <c r="F340" s="4"/>
      <c r="G340" s="4"/>
      <c r="H340" s="4"/>
      <c r="I340" s="4"/>
      <c r="J340" s="4"/>
      <c r="K340" s="4"/>
      <c r="L340" s="4"/>
      <c r="M340" s="4"/>
      <c r="N340" s="4"/>
      <c r="O340" s="4"/>
      <c r="P340" s="4"/>
    </row>
    <row r="341" spans="5:16">
      <c r="E341" s="4"/>
      <c r="F341" s="4"/>
      <c r="G341" s="4"/>
      <c r="H341" s="4"/>
      <c r="I341" s="4"/>
      <c r="J341" s="4"/>
      <c r="K341" s="4"/>
      <c r="L341" s="4"/>
      <c r="M341" s="4"/>
      <c r="N341" s="4"/>
      <c r="O341" s="4"/>
      <c r="P341" s="4"/>
    </row>
    <row r="342" spans="5:16">
      <c r="E342" s="4"/>
      <c r="F342" s="4"/>
      <c r="G342" s="4"/>
      <c r="H342" s="4"/>
      <c r="I342" s="4"/>
      <c r="J342" s="4"/>
      <c r="K342" s="4"/>
      <c r="L342" s="4"/>
      <c r="M342" s="4"/>
      <c r="N342" s="4"/>
      <c r="O342" s="4"/>
      <c r="P342" s="4"/>
    </row>
    <row r="343" spans="5:16">
      <c r="E343" s="4"/>
      <c r="F343" s="4"/>
      <c r="G343" s="4"/>
      <c r="H343" s="4"/>
      <c r="I343" s="4"/>
      <c r="J343" s="4"/>
      <c r="K343" s="4"/>
      <c r="L343" s="4"/>
      <c r="M343" s="4"/>
      <c r="N343" s="4"/>
      <c r="O343" s="4"/>
      <c r="P343" s="4"/>
    </row>
    <row r="344" spans="5:16">
      <c r="E344" s="4"/>
      <c r="F344" s="4"/>
      <c r="G344" s="4"/>
      <c r="H344" s="4"/>
      <c r="I344" s="4"/>
      <c r="J344" s="4"/>
      <c r="K344" s="4"/>
      <c r="L344" s="4"/>
      <c r="M344" s="4"/>
      <c r="N344" s="4"/>
      <c r="O344" s="4"/>
      <c r="P344" s="4"/>
    </row>
    <row r="345" spans="5:16">
      <c r="E345" s="4"/>
      <c r="F345" s="4"/>
      <c r="G345" s="4"/>
      <c r="H345" s="4"/>
      <c r="I345" s="4"/>
      <c r="J345" s="4"/>
      <c r="K345" s="4"/>
      <c r="L345" s="4"/>
      <c r="M345" s="4"/>
      <c r="N345" s="4"/>
      <c r="O345" s="4"/>
      <c r="P345" s="4"/>
    </row>
    <row r="346" spans="5:16">
      <c r="E346" s="4"/>
      <c r="F346" s="4"/>
      <c r="G346" s="4"/>
      <c r="H346" s="4"/>
      <c r="I346" s="4"/>
      <c r="J346" s="4"/>
      <c r="K346" s="4"/>
      <c r="L346" s="4"/>
      <c r="M346" s="4"/>
      <c r="N346" s="4"/>
      <c r="O346" s="4"/>
      <c r="P346" s="4"/>
    </row>
    <row r="347" spans="5:16">
      <c r="E347" s="4"/>
      <c r="F347" s="4"/>
      <c r="G347" s="4"/>
      <c r="H347" s="4"/>
      <c r="I347" s="4"/>
      <c r="J347" s="4"/>
      <c r="K347" s="4"/>
      <c r="L347" s="4"/>
      <c r="M347" s="4"/>
      <c r="N347" s="4"/>
      <c r="O347" s="4"/>
      <c r="P347" s="4"/>
    </row>
    <row r="348" spans="5:16">
      <c r="E348" s="4"/>
      <c r="F348" s="4"/>
      <c r="G348" s="4"/>
      <c r="H348" s="4"/>
      <c r="I348" s="4"/>
      <c r="J348" s="4"/>
      <c r="K348" s="4"/>
      <c r="L348" s="4"/>
      <c r="M348" s="4"/>
      <c r="N348" s="4"/>
      <c r="O348" s="4"/>
      <c r="P348" s="4"/>
    </row>
    <row r="349" spans="5:16">
      <c r="E349" s="4"/>
      <c r="F349" s="4"/>
      <c r="G349" s="4"/>
      <c r="H349" s="4"/>
      <c r="I349" s="4"/>
      <c r="J349" s="4"/>
      <c r="K349" s="4"/>
      <c r="L349" s="4"/>
      <c r="M349" s="4"/>
      <c r="N349" s="4"/>
      <c r="O349" s="4"/>
      <c r="P349" s="4"/>
    </row>
    <row r="350" spans="5:16">
      <c r="E350" s="4"/>
      <c r="F350" s="4"/>
      <c r="G350" s="4"/>
      <c r="H350" s="4"/>
      <c r="I350" s="4"/>
      <c r="J350" s="4"/>
      <c r="K350" s="4"/>
      <c r="L350" s="4"/>
      <c r="M350" s="4"/>
      <c r="N350" s="4"/>
      <c r="O350" s="4"/>
      <c r="P350" s="4"/>
    </row>
    <row r="351" spans="5:16">
      <c r="E351" s="4"/>
      <c r="F351" s="4"/>
      <c r="G351" s="4"/>
      <c r="H351" s="4"/>
      <c r="I351" s="4"/>
      <c r="J351" s="4"/>
      <c r="K351" s="4"/>
      <c r="L351" s="4"/>
      <c r="M351" s="4"/>
      <c r="N351" s="4"/>
      <c r="O351" s="4"/>
      <c r="P351" s="4"/>
    </row>
    <row r="352" spans="5:16">
      <c r="E352" s="4"/>
      <c r="F352" s="4"/>
      <c r="G352" s="4"/>
      <c r="H352" s="4"/>
      <c r="I352" s="4"/>
      <c r="J352" s="4"/>
      <c r="K352" s="4"/>
      <c r="L352" s="4"/>
      <c r="M352" s="4"/>
      <c r="N352" s="4"/>
      <c r="O352" s="4"/>
      <c r="P352" s="4"/>
    </row>
    <row r="353" spans="5:16">
      <c r="E353" s="4"/>
      <c r="F353" s="4"/>
      <c r="G353" s="4"/>
      <c r="H353" s="4"/>
      <c r="I353" s="4"/>
      <c r="J353" s="4"/>
      <c r="K353" s="4"/>
      <c r="L353" s="4"/>
      <c r="M353" s="4"/>
      <c r="N353" s="4"/>
      <c r="O353" s="4"/>
      <c r="P353" s="4"/>
    </row>
    <row r="354" spans="5:16">
      <c r="E354" s="4"/>
      <c r="F354" s="4"/>
      <c r="G354" s="4"/>
      <c r="H354" s="4"/>
      <c r="I354" s="4"/>
      <c r="J354" s="4"/>
      <c r="K354" s="4"/>
      <c r="L354" s="4"/>
      <c r="M354" s="4"/>
      <c r="N354" s="4"/>
      <c r="O354" s="4"/>
      <c r="P354" s="4"/>
    </row>
    <row r="355" spans="5:16">
      <c r="E355" s="4"/>
      <c r="F355" s="4"/>
      <c r="G355" s="4"/>
      <c r="H355" s="4"/>
      <c r="I355" s="4"/>
      <c r="J355" s="4"/>
      <c r="K355" s="4"/>
      <c r="L355" s="4"/>
      <c r="M355" s="4"/>
      <c r="N355" s="4"/>
      <c r="O355" s="4"/>
      <c r="P355" s="4"/>
    </row>
    <row r="356" spans="5:16">
      <c r="E356" s="4"/>
      <c r="F356" s="4"/>
      <c r="G356" s="4"/>
      <c r="H356" s="4"/>
      <c r="I356" s="4"/>
      <c r="J356" s="4"/>
      <c r="K356" s="4"/>
      <c r="L356" s="4"/>
      <c r="M356" s="4"/>
      <c r="N356" s="4"/>
      <c r="O356" s="4"/>
      <c r="P356" s="4"/>
    </row>
  </sheetData>
  <mergeCells count="2">
    <mergeCell ref="E1:P1"/>
    <mergeCell ref="A1:B1"/>
  </mergeCells>
  <conditionalFormatting sqref="C1:C1048576">
    <cfRule type="colorScale" priority="3">
      <colorScale>
        <cfvo type="min"/>
        <cfvo type="percentile" val="50"/>
        <cfvo type="max"/>
        <color rgb="FF63BE7B"/>
        <color rgb="FFFFEB84"/>
        <color rgb="FFF8696B"/>
      </colorScale>
    </cfRule>
  </conditionalFormatting>
  <conditionalFormatting sqref="D3:D200">
    <cfRule type="colorScale" priority="7">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1839" r:id="rId4" name="Button 188175">
              <controlPr defaultSize="0" print="0" autoFill="0" autoPict="0" macro="[0]!CALCULAR" altText="CALCULAR">
                <anchor moveWithCells="1" sizeWithCells="1">
                  <from>
                    <xdr:col>1</xdr:col>
                    <xdr:colOff>336550</xdr:colOff>
                    <xdr:row>0</xdr:row>
                    <xdr:rowOff>6350</xdr:rowOff>
                  </from>
                  <to>
                    <xdr:col>2</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4"/>
  <dimension ref="A1:O36"/>
  <sheetViews>
    <sheetView topLeftCell="A2" workbookViewId="0">
      <selection activeCell="A3" sqref="A3"/>
    </sheetView>
  </sheetViews>
  <sheetFormatPr baseColWidth="10" defaultColWidth="11.453125" defaultRowHeight="14.5"/>
  <cols>
    <col min="1" max="1" width="16.1796875" bestFit="1" customWidth="1"/>
    <col min="2" max="13" width="6.1796875" customWidth="1"/>
    <col min="14" max="14" width="4" customWidth="1"/>
    <col min="15" max="15" width="82.7265625" customWidth="1"/>
  </cols>
  <sheetData>
    <row r="1" spans="1:15" hidden="1">
      <c r="B1">
        <v>1</v>
      </c>
      <c r="C1">
        <v>2</v>
      </c>
      <c r="D1">
        <v>3</v>
      </c>
      <c r="E1">
        <v>4</v>
      </c>
      <c r="F1">
        <v>5</v>
      </c>
      <c r="G1">
        <v>6</v>
      </c>
      <c r="H1">
        <v>7</v>
      </c>
      <c r="I1">
        <v>8</v>
      </c>
      <c r="J1">
        <v>9</v>
      </c>
      <c r="K1">
        <v>10</v>
      </c>
      <c r="L1">
        <v>11</v>
      </c>
      <c r="M1">
        <v>12</v>
      </c>
    </row>
    <row r="2" spans="1:15" ht="29">
      <c r="A2" s="22" t="s">
        <v>1072</v>
      </c>
      <c r="B2" s="267" t="s">
        <v>1073</v>
      </c>
      <c r="C2" s="267"/>
      <c r="D2" s="267"/>
      <c r="E2" s="267"/>
      <c r="F2" s="267"/>
      <c r="G2" s="267"/>
      <c r="H2" s="267"/>
      <c r="I2" s="267"/>
      <c r="J2" s="267"/>
      <c r="K2" s="267"/>
      <c r="L2" s="267"/>
      <c r="M2" s="267"/>
      <c r="O2" s="214" t="s">
        <v>1131</v>
      </c>
    </row>
    <row r="3" spans="1:15">
      <c r="A3" s="218">
        <v>0.124</v>
      </c>
      <c r="B3" s="267"/>
      <c r="C3" s="267"/>
      <c r="D3" s="267"/>
      <c r="E3" s="267"/>
      <c r="F3" s="267"/>
      <c r="G3" s="267"/>
      <c r="H3" s="267"/>
      <c r="I3" s="267"/>
      <c r="J3" s="267"/>
      <c r="K3" s="267"/>
      <c r="L3" s="267"/>
      <c r="M3" s="267"/>
      <c r="O3" s="213" t="s">
        <v>1132</v>
      </c>
    </row>
    <row r="4" spans="1:15" ht="29.25" customHeight="1">
      <c r="A4" s="22" t="s">
        <v>1074</v>
      </c>
      <c r="B4" s="205" t="s">
        <v>1084</v>
      </c>
      <c r="C4" s="205" t="s">
        <v>1085</v>
      </c>
      <c r="D4" s="205" t="s">
        <v>1086</v>
      </c>
      <c r="E4" s="205" t="s">
        <v>1087</v>
      </c>
      <c r="F4" s="205" t="s">
        <v>1088</v>
      </c>
      <c r="G4" s="205" t="s">
        <v>1089</v>
      </c>
      <c r="H4" s="205" t="s">
        <v>1090</v>
      </c>
      <c r="I4" s="205" t="s">
        <v>1091</v>
      </c>
      <c r="J4" s="205" t="s">
        <v>1092</v>
      </c>
      <c r="K4" s="205" t="s">
        <v>1093</v>
      </c>
      <c r="L4" s="205" t="s">
        <v>1094</v>
      </c>
      <c r="M4" s="205" t="s">
        <v>1095</v>
      </c>
      <c r="O4" s="209" t="s">
        <v>1075</v>
      </c>
    </row>
    <row r="5" spans="1:15">
      <c r="A5" s="206">
        <v>1000</v>
      </c>
      <c r="B5" s="56">
        <f t="shared" ref="B5:M14" si="0">$A$3*$A5*(12-B$1)/12*0.05</f>
        <v>5.6833333333333336</v>
      </c>
      <c r="C5" s="56">
        <f t="shared" si="0"/>
        <v>5.166666666666667</v>
      </c>
      <c r="D5" s="56">
        <f t="shared" si="0"/>
        <v>4.6500000000000004</v>
      </c>
      <c r="E5" s="56">
        <f t="shared" si="0"/>
        <v>4.1333333333333337</v>
      </c>
      <c r="F5" s="56">
        <f t="shared" si="0"/>
        <v>3.6166666666666667</v>
      </c>
      <c r="G5" s="56">
        <f t="shared" si="0"/>
        <v>3.1</v>
      </c>
      <c r="H5" s="56">
        <f t="shared" si="0"/>
        <v>2.5833333333333335</v>
      </c>
      <c r="I5" s="56">
        <f t="shared" si="0"/>
        <v>2.0666666666666669</v>
      </c>
      <c r="J5" s="56">
        <f t="shared" si="0"/>
        <v>1.55</v>
      </c>
      <c r="K5" s="56">
        <f t="shared" si="0"/>
        <v>1.0333333333333334</v>
      </c>
      <c r="L5" s="56">
        <f t="shared" si="0"/>
        <v>0.51666666666666672</v>
      </c>
      <c r="M5" s="56">
        <f t="shared" si="0"/>
        <v>0</v>
      </c>
      <c r="O5" s="61" t="s">
        <v>1076</v>
      </c>
    </row>
    <row r="6" spans="1:15">
      <c r="A6" s="207">
        <v>1500</v>
      </c>
      <c r="B6" s="208">
        <f t="shared" si="0"/>
        <v>8.5250000000000004</v>
      </c>
      <c r="C6" s="208">
        <f t="shared" si="0"/>
        <v>7.75</v>
      </c>
      <c r="D6" s="208">
        <f t="shared" si="0"/>
        <v>6.9750000000000005</v>
      </c>
      <c r="E6" s="208">
        <f t="shared" si="0"/>
        <v>6.2</v>
      </c>
      <c r="F6" s="208">
        <f t="shared" si="0"/>
        <v>5.4250000000000007</v>
      </c>
      <c r="G6" s="208">
        <f t="shared" si="0"/>
        <v>4.6500000000000004</v>
      </c>
      <c r="H6" s="208">
        <f t="shared" si="0"/>
        <v>3.875</v>
      </c>
      <c r="I6" s="208">
        <f t="shared" si="0"/>
        <v>3.1</v>
      </c>
      <c r="J6" s="208">
        <f t="shared" si="0"/>
        <v>2.3250000000000002</v>
      </c>
      <c r="K6" s="208">
        <f t="shared" si="0"/>
        <v>1.55</v>
      </c>
      <c r="L6" s="208">
        <f t="shared" si="0"/>
        <v>0.77500000000000002</v>
      </c>
      <c r="M6" s="208">
        <f t="shared" si="0"/>
        <v>0</v>
      </c>
      <c r="O6" s="61" t="s">
        <v>1077</v>
      </c>
    </row>
    <row r="7" spans="1:15">
      <c r="A7" s="206">
        <v>2000</v>
      </c>
      <c r="B7" s="56">
        <f t="shared" si="0"/>
        <v>11.366666666666667</v>
      </c>
      <c r="C7" s="56">
        <f t="shared" si="0"/>
        <v>10.333333333333334</v>
      </c>
      <c r="D7" s="56">
        <f t="shared" si="0"/>
        <v>9.3000000000000007</v>
      </c>
      <c r="E7" s="56">
        <f t="shared" si="0"/>
        <v>8.2666666666666675</v>
      </c>
      <c r="F7" s="56">
        <f t="shared" si="0"/>
        <v>7.2333333333333334</v>
      </c>
      <c r="G7" s="56">
        <f t="shared" si="0"/>
        <v>6.2</v>
      </c>
      <c r="H7" s="56">
        <f t="shared" si="0"/>
        <v>5.166666666666667</v>
      </c>
      <c r="I7" s="56">
        <f t="shared" si="0"/>
        <v>4.1333333333333337</v>
      </c>
      <c r="J7" s="56">
        <f t="shared" si="0"/>
        <v>3.1</v>
      </c>
      <c r="K7" s="56">
        <f t="shared" si="0"/>
        <v>2.0666666666666669</v>
      </c>
      <c r="L7" s="56">
        <f t="shared" si="0"/>
        <v>1.0333333333333334</v>
      </c>
      <c r="M7" s="56">
        <f t="shared" si="0"/>
        <v>0</v>
      </c>
      <c r="O7" s="61" t="s">
        <v>1078</v>
      </c>
    </row>
    <row r="8" spans="1:15">
      <c r="A8" s="207">
        <v>2500</v>
      </c>
      <c r="B8" s="208">
        <f t="shared" si="0"/>
        <v>14.208333333333336</v>
      </c>
      <c r="C8" s="208">
        <f t="shared" si="0"/>
        <v>12.916666666666666</v>
      </c>
      <c r="D8" s="208">
        <f t="shared" si="0"/>
        <v>11.625</v>
      </c>
      <c r="E8" s="208">
        <f t="shared" si="0"/>
        <v>10.333333333333334</v>
      </c>
      <c r="F8" s="208">
        <f t="shared" si="0"/>
        <v>9.0416666666666679</v>
      </c>
      <c r="G8" s="208">
        <f t="shared" si="0"/>
        <v>7.75</v>
      </c>
      <c r="H8" s="208">
        <f t="shared" si="0"/>
        <v>6.458333333333333</v>
      </c>
      <c r="I8" s="208">
        <f t="shared" si="0"/>
        <v>5.166666666666667</v>
      </c>
      <c r="J8" s="208">
        <f t="shared" si="0"/>
        <v>3.875</v>
      </c>
      <c r="K8" s="208">
        <f t="shared" si="0"/>
        <v>2.5833333333333335</v>
      </c>
      <c r="L8" s="208">
        <f t="shared" si="0"/>
        <v>1.2916666666666667</v>
      </c>
      <c r="M8" s="208">
        <f t="shared" si="0"/>
        <v>0</v>
      </c>
      <c r="O8" s="61" t="s">
        <v>1079</v>
      </c>
    </row>
    <row r="9" spans="1:15">
      <c r="A9" s="206">
        <v>3000</v>
      </c>
      <c r="B9" s="56">
        <f t="shared" si="0"/>
        <v>17.05</v>
      </c>
      <c r="C9" s="56">
        <f t="shared" si="0"/>
        <v>15.5</v>
      </c>
      <c r="D9" s="56">
        <f t="shared" si="0"/>
        <v>13.950000000000001</v>
      </c>
      <c r="E9" s="56">
        <f t="shared" si="0"/>
        <v>12.4</v>
      </c>
      <c r="F9" s="56">
        <f t="shared" si="0"/>
        <v>10.850000000000001</v>
      </c>
      <c r="G9" s="56">
        <f t="shared" si="0"/>
        <v>9.3000000000000007</v>
      </c>
      <c r="H9" s="56">
        <f t="shared" si="0"/>
        <v>7.75</v>
      </c>
      <c r="I9" s="56">
        <f t="shared" si="0"/>
        <v>6.2</v>
      </c>
      <c r="J9" s="56">
        <f t="shared" si="0"/>
        <v>4.6500000000000004</v>
      </c>
      <c r="K9" s="56">
        <f t="shared" si="0"/>
        <v>3.1</v>
      </c>
      <c r="L9" s="56">
        <f t="shared" si="0"/>
        <v>1.55</v>
      </c>
      <c r="M9" s="56">
        <f t="shared" si="0"/>
        <v>0</v>
      </c>
      <c r="O9" s="61" t="s">
        <v>1080</v>
      </c>
    </row>
    <row r="10" spans="1:15">
      <c r="A10" s="207">
        <v>3500</v>
      </c>
      <c r="B10" s="208">
        <f t="shared" si="0"/>
        <v>19.891666666666666</v>
      </c>
      <c r="C10" s="208">
        <f t="shared" si="0"/>
        <v>18.083333333333336</v>
      </c>
      <c r="D10" s="208">
        <f t="shared" si="0"/>
        <v>16.275000000000002</v>
      </c>
      <c r="E10" s="208">
        <f t="shared" si="0"/>
        <v>14.466666666666667</v>
      </c>
      <c r="F10" s="208">
        <f t="shared" si="0"/>
        <v>12.658333333333333</v>
      </c>
      <c r="G10" s="208">
        <f t="shared" si="0"/>
        <v>10.850000000000001</v>
      </c>
      <c r="H10" s="208">
        <f t="shared" si="0"/>
        <v>9.0416666666666679</v>
      </c>
      <c r="I10" s="208">
        <f t="shared" si="0"/>
        <v>7.2333333333333334</v>
      </c>
      <c r="J10" s="208">
        <f t="shared" si="0"/>
        <v>5.4250000000000007</v>
      </c>
      <c r="K10" s="208">
        <f t="shared" si="0"/>
        <v>3.6166666666666667</v>
      </c>
      <c r="L10" s="208">
        <f t="shared" si="0"/>
        <v>1.8083333333333333</v>
      </c>
      <c r="M10" s="208">
        <f t="shared" si="0"/>
        <v>0</v>
      </c>
      <c r="O10" s="61" t="s">
        <v>1081</v>
      </c>
    </row>
    <row r="11" spans="1:15">
      <c r="A11" s="206">
        <v>4000</v>
      </c>
      <c r="B11" s="56">
        <f t="shared" si="0"/>
        <v>22.733333333333334</v>
      </c>
      <c r="C11" s="56">
        <f t="shared" si="0"/>
        <v>20.666666666666668</v>
      </c>
      <c r="D11" s="56">
        <f t="shared" si="0"/>
        <v>18.600000000000001</v>
      </c>
      <c r="E11" s="56">
        <f t="shared" si="0"/>
        <v>16.533333333333335</v>
      </c>
      <c r="F11" s="56">
        <f t="shared" si="0"/>
        <v>14.466666666666667</v>
      </c>
      <c r="G11" s="56">
        <f t="shared" si="0"/>
        <v>12.4</v>
      </c>
      <c r="H11" s="56">
        <f t="shared" si="0"/>
        <v>10.333333333333334</v>
      </c>
      <c r="I11" s="56">
        <f t="shared" si="0"/>
        <v>8.2666666666666675</v>
      </c>
      <c r="J11" s="56">
        <f t="shared" si="0"/>
        <v>6.2</v>
      </c>
      <c r="K11" s="56">
        <f t="shared" si="0"/>
        <v>4.1333333333333337</v>
      </c>
      <c r="L11" s="56">
        <f t="shared" si="0"/>
        <v>2.0666666666666669</v>
      </c>
      <c r="M11" s="56">
        <f t="shared" si="0"/>
        <v>0</v>
      </c>
      <c r="O11" s="61"/>
    </row>
    <row r="12" spans="1:15">
      <c r="A12" s="207">
        <v>4500</v>
      </c>
      <c r="B12" s="208">
        <f t="shared" si="0"/>
        <v>25.575000000000003</v>
      </c>
      <c r="C12" s="208">
        <f t="shared" si="0"/>
        <v>23.25</v>
      </c>
      <c r="D12" s="208">
        <f t="shared" si="0"/>
        <v>20.925000000000001</v>
      </c>
      <c r="E12" s="208">
        <f t="shared" si="0"/>
        <v>18.600000000000001</v>
      </c>
      <c r="F12" s="208">
        <f t="shared" si="0"/>
        <v>16.275000000000002</v>
      </c>
      <c r="G12" s="208">
        <f t="shared" si="0"/>
        <v>13.950000000000001</v>
      </c>
      <c r="H12" s="208">
        <f t="shared" si="0"/>
        <v>11.625</v>
      </c>
      <c r="I12" s="208">
        <f t="shared" si="0"/>
        <v>9.3000000000000007</v>
      </c>
      <c r="J12" s="208">
        <f t="shared" si="0"/>
        <v>6.9750000000000005</v>
      </c>
      <c r="K12" s="208">
        <f t="shared" si="0"/>
        <v>4.6500000000000004</v>
      </c>
      <c r="L12" s="208">
        <f t="shared" si="0"/>
        <v>2.3250000000000002</v>
      </c>
      <c r="M12" s="208">
        <f t="shared" si="0"/>
        <v>0</v>
      </c>
      <c r="O12" s="61"/>
    </row>
    <row r="13" spans="1:15">
      <c r="A13" s="206">
        <v>5000</v>
      </c>
      <c r="B13" s="56">
        <f t="shared" si="0"/>
        <v>28.416666666666671</v>
      </c>
      <c r="C13" s="56">
        <f t="shared" si="0"/>
        <v>25.833333333333332</v>
      </c>
      <c r="D13" s="56">
        <f t="shared" si="0"/>
        <v>23.25</v>
      </c>
      <c r="E13" s="56">
        <f t="shared" si="0"/>
        <v>20.666666666666668</v>
      </c>
      <c r="F13" s="56">
        <f t="shared" si="0"/>
        <v>18.083333333333336</v>
      </c>
      <c r="G13" s="56">
        <f t="shared" si="0"/>
        <v>15.5</v>
      </c>
      <c r="H13" s="56">
        <f t="shared" si="0"/>
        <v>12.916666666666666</v>
      </c>
      <c r="I13" s="56">
        <f t="shared" si="0"/>
        <v>10.333333333333334</v>
      </c>
      <c r="J13" s="56">
        <f t="shared" si="0"/>
        <v>7.75</v>
      </c>
      <c r="K13" s="56">
        <f t="shared" si="0"/>
        <v>5.166666666666667</v>
      </c>
      <c r="L13" s="56">
        <f t="shared" si="0"/>
        <v>2.5833333333333335</v>
      </c>
      <c r="M13" s="56">
        <f t="shared" si="0"/>
        <v>0</v>
      </c>
      <c r="O13" s="61"/>
    </row>
    <row r="14" spans="1:15">
      <c r="A14" s="207">
        <v>5500</v>
      </c>
      <c r="B14" s="208">
        <f t="shared" si="0"/>
        <v>31.258333333333333</v>
      </c>
      <c r="C14" s="208">
        <f t="shared" si="0"/>
        <v>28.416666666666671</v>
      </c>
      <c r="D14" s="208">
        <f t="shared" si="0"/>
        <v>25.575000000000003</v>
      </c>
      <c r="E14" s="208">
        <f t="shared" si="0"/>
        <v>22.733333333333334</v>
      </c>
      <c r="F14" s="208">
        <f t="shared" si="0"/>
        <v>19.891666666666666</v>
      </c>
      <c r="G14" s="208">
        <f t="shared" si="0"/>
        <v>17.05</v>
      </c>
      <c r="H14" s="208">
        <f t="shared" si="0"/>
        <v>14.208333333333336</v>
      </c>
      <c r="I14" s="208">
        <f t="shared" si="0"/>
        <v>11.366666666666667</v>
      </c>
      <c r="J14" s="208">
        <f t="shared" si="0"/>
        <v>8.5250000000000004</v>
      </c>
      <c r="K14" s="208">
        <f t="shared" si="0"/>
        <v>5.6833333333333336</v>
      </c>
      <c r="L14" s="208">
        <f t="shared" si="0"/>
        <v>2.8416666666666668</v>
      </c>
      <c r="M14" s="208">
        <f t="shared" si="0"/>
        <v>0</v>
      </c>
      <c r="O14" s="61"/>
    </row>
    <row r="15" spans="1:15">
      <c r="A15" s="206">
        <v>6000</v>
      </c>
      <c r="B15" s="56">
        <f t="shared" ref="B15:M24" si="1">$A$3*$A15*(12-B$1)/12*0.05</f>
        <v>34.1</v>
      </c>
      <c r="C15" s="56">
        <f t="shared" si="1"/>
        <v>31</v>
      </c>
      <c r="D15" s="56">
        <f t="shared" si="1"/>
        <v>27.900000000000002</v>
      </c>
      <c r="E15" s="56">
        <f t="shared" si="1"/>
        <v>24.8</v>
      </c>
      <c r="F15" s="56">
        <f t="shared" si="1"/>
        <v>21.700000000000003</v>
      </c>
      <c r="G15" s="56">
        <f t="shared" si="1"/>
        <v>18.600000000000001</v>
      </c>
      <c r="H15" s="56">
        <f t="shared" si="1"/>
        <v>15.5</v>
      </c>
      <c r="I15" s="56">
        <f t="shared" si="1"/>
        <v>12.4</v>
      </c>
      <c r="J15" s="56">
        <f t="shared" si="1"/>
        <v>9.3000000000000007</v>
      </c>
      <c r="K15" s="56">
        <f t="shared" si="1"/>
        <v>6.2</v>
      </c>
      <c r="L15" s="56">
        <f t="shared" si="1"/>
        <v>3.1</v>
      </c>
      <c r="M15" s="56">
        <f t="shared" si="1"/>
        <v>0</v>
      </c>
      <c r="O15" s="61"/>
    </row>
    <row r="16" spans="1:15">
      <c r="A16" s="207">
        <v>6500</v>
      </c>
      <c r="B16" s="208">
        <f t="shared" si="1"/>
        <v>36.94166666666667</v>
      </c>
      <c r="C16" s="208">
        <f t="shared" si="1"/>
        <v>33.583333333333336</v>
      </c>
      <c r="D16" s="208">
        <f t="shared" si="1"/>
        <v>30.225000000000001</v>
      </c>
      <c r="E16" s="208">
        <f t="shared" si="1"/>
        <v>26.866666666666671</v>
      </c>
      <c r="F16" s="208">
        <f t="shared" si="1"/>
        <v>23.508333333333336</v>
      </c>
      <c r="G16" s="208">
        <f t="shared" si="1"/>
        <v>20.150000000000002</v>
      </c>
      <c r="H16" s="208">
        <f t="shared" si="1"/>
        <v>16.791666666666668</v>
      </c>
      <c r="I16" s="208">
        <f t="shared" si="1"/>
        <v>13.433333333333335</v>
      </c>
      <c r="J16" s="208">
        <f t="shared" si="1"/>
        <v>10.075000000000001</v>
      </c>
      <c r="K16" s="208">
        <f t="shared" si="1"/>
        <v>6.7166666666666677</v>
      </c>
      <c r="L16" s="208">
        <f t="shared" si="1"/>
        <v>3.3583333333333338</v>
      </c>
      <c r="M16" s="208">
        <f t="shared" si="1"/>
        <v>0</v>
      </c>
      <c r="O16" s="61"/>
    </row>
    <row r="17" spans="1:15">
      <c r="A17" s="206">
        <v>7000</v>
      </c>
      <c r="B17" s="56">
        <f t="shared" si="1"/>
        <v>39.783333333333331</v>
      </c>
      <c r="C17" s="56">
        <f t="shared" si="1"/>
        <v>36.166666666666671</v>
      </c>
      <c r="D17" s="56">
        <f t="shared" si="1"/>
        <v>32.550000000000004</v>
      </c>
      <c r="E17" s="56">
        <f t="shared" si="1"/>
        <v>28.933333333333334</v>
      </c>
      <c r="F17" s="56">
        <f t="shared" si="1"/>
        <v>25.316666666666666</v>
      </c>
      <c r="G17" s="56">
        <f t="shared" si="1"/>
        <v>21.700000000000003</v>
      </c>
      <c r="H17" s="56">
        <f t="shared" si="1"/>
        <v>18.083333333333336</v>
      </c>
      <c r="I17" s="56">
        <f t="shared" si="1"/>
        <v>14.466666666666667</v>
      </c>
      <c r="J17" s="56">
        <f t="shared" si="1"/>
        <v>10.850000000000001</v>
      </c>
      <c r="K17" s="56">
        <f t="shared" si="1"/>
        <v>7.2333333333333334</v>
      </c>
      <c r="L17" s="56">
        <f t="shared" si="1"/>
        <v>3.6166666666666667</v>
      </c>
      <c r="M17" s="56">
        <f t="shared" si="1"/>
        <v>0</v>
      </c>
      <c r="O17" s="61"/>
    </row>
    <row r="18" spans="1:15">
      <c r="A18" s="207">
        <v>7500</v>
      </c>
      <c r="B18" s="208">
        <f t="shared" si="1"/>
        <v>42.625</v>
      </c>
      <c r="C18" s="208">
        <f t="shared" si="1"/>
        <v>38.75</v>
      </c>
      <c r="D18" s="208">
        <f t="shared" si="1"/>
        <v>34.875</v>
      </c>
      <c r="E18" s="208">
        <f t="shared" si="1"/>
        <v>31</v>
      </c>
      <c r="F18" s="208">
        <f t="shared" si="1"/>
        <v>27.125</v>
      </c>
      <c r="G18" s="208">
        <f t="shared" si="1"/>
        <v>23.25</v>
      </c>
      <c r="H18" s="208">
        <f t="shared" si="1"/>
        <v>19.375</v>
      </c>
      <c r="I18" s="208">
        <f t="shared" si="1"/>
        <v>15.5</v>
      </c>
      <c r="J18" s="208">
        <f t="shared" si="1"/>
        <v>11.625</v>
      </c>
      <c r="K18" s="208">
        <f t="shared" si="1"/>
        <v>7.75</v>
      </c>
      <c r="L18" s="208">
        <f t="shared" si="1"/>
        <v>3.875</v>
      </c>
      <c r="M18" s="208">
        <f t="shared" si="1"/>
        <v>0</v>
      </c>
      <c r="O18" s="61"/>
    </row>
    <row r="19" spans="1:15">
      <c r="A19" s="206">
        <v>8000</v>
      </c>
      <c r="B19" s="56">
        <f t="shared" si="1"/>
        <v>45.466666666666669</v>
      </c>
      <c r="C19" s="56">
        <f t="shared" si="1"/>
        <v>41.333333333333336</v>
      </c>
      <c r="D19" s="56">
        <f t="shared" si="1"/>
        <v>37.200000000000003</v>
      </c>
      <c r="E19" s="56">
        <f t="shared" si="1"/>
        <v>33.06666666666667</v>
      </c>
      <c r="F19" s="56">
        <f t="shared" si="1"/>
        <v>28.933333333333334</v>
      </c>
      <c r="G19" s="56">
        <f t="shared" si="1"/>
        <v>24.8</v>
      </c>
      <c r="H19" s="56">
        <f t="shared" si="1"/>
        <v>20.666666666666668</v>
      </c>
      <c r="I19" s="56">
        <f t="shared" si="1"/>
        <v>16.533333333333335</v>
      </c>
      <c r="J19" s="56">
        <f t="shared" si="1"/>
        <v>12.4</v>
      </c>
      <c r="K19" s="56">
        <f t="shared" si="1"/>
        <v>8.2666666666666675</v>
      </c>
      <c r="L19" s="56">
        <f t="shared" si="1"/>
        <v>4.1333333333333337</v>
      </c>
      <c r="M19" s="56">
        <f t="shared" si="1"/>
        <v>0</v>
      </c>
      <c r="O19" s="61"/>
    </row>
    <row r="20" spans="1:15">
      <c r="A20" s="207">
        <v>8500</v>
      </c>
      <c r="B20" s="208">
        <f t="shared" si="1"/>
        <v>48.308333333333337</v>
      </c>
      <c r="C20" s="208">
        <f t="shared" si="1"/>
        <v>43.916666666666671</v>
      </c>
      <c r="D20" s="208">
        <f t="shared" si="1"/>
        <v>39.525000000000006</v>
      </c>
      <c r="E20" s="208">
        <f t="shared" si="1"/>
        <v>35.133333333333333</v>
      </c>
      <c r="F20" s="208">
        <f t="shared" si="1"/>
        <v>30.741666666666671</v>
      </c>
      <c r="G20" s="208">
        <f t="shared" si="1"/>
        <v>26.35</v>
      </c>
      <c r="H20" s="208">
        <f t="shared" si="1"/>
        <v>21.958333333333336</v>
      </c>
      <c r="I20" s="208">
        <f t="shared" si="1"/>
        <v>17.566666666666666</v>
      </c>
      <c r="J20" s="208">
        <f t="shared" si="1"/>
        <v>13.175000000000001</v>
      </c>
      <c r="K20" s="208">
        <f t="shared" si="1"/>
        <v>8.7833333333333332</v>
      </c>
      <c r="L20" s="208">
        <f t="shared" si="1"/>
        <v>4.3916666666666666</v>
      </c>
      <c r="M20" s="208">
        <f t="shared" si="1"/>
        <v>0</v>
      </c>
      <c r="O20" s="61"/>
    </row>
    <row r="21" spans="1:15">
      <c r="A21" s="206">
        <v>9000</v>
      </c>
      <c r="B21" s="56">
        <f t="shared" si="1"/>
        <v>51.150000000000006</v>
      </c>
      <c r="C21" s="56">
        <f t="shared" si="1"/>
        <v>46.5</v>
      </c>
      <c r="D21" s="56">
        <f t="shared" si="1"/>
        <v>41.85</v>
      </c>
      <c r="E21" s="56">
        <f t="shared" si="1"/>
        <v>37.200000000000003</v>
      </c>
      <c r="F21" s="56">
        <f t="shared" si="1"/>
        <v>32.550000000000004</v>
      </c>
      <c r="G21" s="56">
        <f t="shared" si="1"/>
        <v>27.900000000000002</v>
      </c>
      <c r="H21" s="56">
        <f t="shared" si="1"/>
        <v>23.25</v>
      </c>
      <c r="I21" s="56">
        <f t="shared" si="1"/>
        <v>18.600000000000001</v>
      </c>
      <c r="J21" s="56">
        <f t="shared" si="1"/>
        <v>13.950000000000001</v>
      </c>
      <c r="K21" s="56">
        <f t="shared" si="1"/>
        <v>9.3000000000000007</v>
      </c>
      <c r="L21" s="56">
        <f t="shared" si="1"/>
        <v>4.6500000000000004</v>
      </c>
      <c r="M21" s="56">
        <f t="shared" si="1"/>
        <v>0</v>
      </c>
      <c r="O21" s="61"/>
    </row>
    <row r="22" spans="1:15">
      <c r="A22" s="207">
        <v>9500</v>
      </c>
      <c r="B22" s="208">
        <f t="shared" si="1"/>
        <v>53.991666666666667</v>
      </c>
      <c r="C22" s="208">
        <f t="shared" si="1"/>
        <v>49.083333333333336</v>
      </c>
      <c r="D22" s="208">
        <f t="shared" si="1"/>
        <v>44.175000000000004</v>
      </c>
      <c r="E22" s="208">
        <f t="shared" si="1"/>
        <v>39.266666666666673</v>
      </c>
      <c r="F22" s="208">
        <f t="shared" si="1"/>
        <v>34.358333333333334</v>
      </c>
      <c r="G22" s="208">
        <f t="shared" si="1"/>
        <v>29.450000000000003</v>
      </c>
      <c r="H22" s="208">
        <f t="shared" si="1"/>
        <v>24.541666666666668</v>
      </c>
      <c r="I22" s="208">
        <f t="shared" si="1"/>
        <v>19.633333333333336</v>
      </c>
      <c r="J22" s="208">
        <f t="shared" si="1"/>
        <v>14.725000000000001</v>
      </c>
      <c r="K22" s="208">
        <f t="shared" si="1"/>
        <v>9.8166666666666682</v>
      </c>
      <c r="L22" s="208">
        <f t="shared" si="1"/>
        <v>4.9083333333333341</v>
      </c>
      <c r="M22" s="208">
        <f t="shared" si="1"/>
        <v>0</v>
      </c>
      <c r="O22" s="61"/>
    </row>
    <row r="23" spans="1:15">
      <c r="A23" s="206">
        <v>10000</v>
      </c>
      <c r="B23" s="56">
        <f t="shared" si="1"/>
        <v>56.833333333333343</v>
      </c>
      <c r="C23" s="56">
        <f t="shared" si="1"/>
        <v>51.666666666666664</v>
      </c>
      <c r="D23" s="56">
        <f t="shared" si="1"/>
        <v>46.5</v>
      </c>
      <c r="E23" s="56">
        <f t="shared" si="1"/>
        <v>41.333333333333336</v>
      </c>
      <c r="F23" s="56">
        <f t="shared" si="1"/>
        <v>36.166666666666671</v>
      </c>
      <c r="G23" s="56">
        <f t="shared" si="1"/>
        <v>31</v>
      </c>
      <c r="H23" s="56">
        <f t="shared" si="1"/>
        <v>25.833333333333332</v>
      </c>
      <c r="I23" s="56">
        <f t="shared" si="1"/>
        <v>20.666666666666668</v>
      </c>
      <c r="J23" s="56">
        <f t="shared" si="1"/>
        <v>15.5</v>
      </c>
      <c r="K23" s="56">
        <f t="shared" si="1"/>
        <v>10.333333333333334</v>
      </c>
      <c r="L23" s="56">
        <f t="shared" si="1"/>
        <v>5.166666666666667</v>
      </c>
      <c r="M23" s="56">
        <f t="shared" si="1"/>
        <v>0</v>
      </c>
    </row>
    <row r="24" spans="1:15">
      <c r="A24" s="207">
        <v>10500</v>
      </c>
      <c r="B24" s="208">
        <f t="shared" si="1"/>
        <v>59.675000000000004</v>
      </c>
      <c r="C24" s="208">
        <f t="shared" si="1"/>
        <v>54.25</v>
      </c>
      <c r="D24" s="208">
        <f t="shared" si="1"/>
        <v>48.825000000000003</v>
      </c>
      <c r="E24" s="208">
        <f t="shared" si="1"/>
        <v>43.400000000000006</v>
      </c>
      <c r="F24" s="208">
        <f t="shared" si="1"/>
        <v>37.975000000000001</v>
      </c>
      <c r="G24" s="208">
        <f t="shared" si="1"/>
        <v>32.550000000000004</v>
      </c>
      <c r="H24" s="208">
        <f t="shared" si="1"/>
        <v>27.125</v>
      </c>
      <c r="I24" s="208">
        <f t="shared" si="1"/>
        <v>21.700000000000003</v>
      </c>
      <c r="J24" s="208">
        <f t="shared" si="1"/>
        <v>16.275000000000002</v>
      </c>
      <c r="K24" s="208">
        <f t="shared" si="1"/>
        <v>10.850000000000001</v>
      </c>
      <c r="L24" s="208">
        <f t="shared" si="1"/>
        <v>5.4250000000000007</v>
      </c>
      <c r="M24" s="208">
        <f t="shared" si="1"/>
        <v>0</v>
      </c>
    </row>
    <row r="25" spans="1:15">
      <c r="A25" s="206">
        <v>11000</v>
      </c>
      <c r="B25" s="56">
        <f t="shared" ref="B25:M36" si="2">$A$3*$A25*(12-B$1)/12*0.05</f>
        <v>62.516666666666666</v>
      </c>
      <c r="C25" s="56">
        <f t="shared" si="2"/>
        <v>56.833333333333343</v>
      </c>
      <c r="D25" s="56">
        <f t="shared" si="2"/>
        <v>51.150000000000006</v>
      </c>
      <c r="E25" s="56">
        <f t="shared" si="2"/>
        <v>45.466666666666669</v>
      </c>
      <c r="F25" s="56">
        <f t="shared" si="2"/>
        <v>39.783333333333331</v>
      </c>
      <c r="G25" s="56">
        <f t="shared" si="2"/>
        <v>34.1</v>
      </c>
      <c r="H25" s="56">
        <f t="shared" si="2"/>
        <v>28.416666666666671</v>
      </c>
      <c r="I25" s="56">
        <f t="shared" si="2"/>
        <v>22.733333333333334</v>
      </c>
      <c r="J25" s="56">
        <f t="shared" si="2"/>
        <v>17.05</v>
      </c>
      <c r="K25" s="56">
        <f t="shared" si="2"/>
        <v>11.366666666666667</v>
      </c>
      <c r="L25" s="56">
        <f t="shared" si="2"/>
        <v>5.6833333333333336</v>
      </c>
      <c r="M25" s="56">
        <f t="shared" si="2"/>
        <v>0</v>
      </c>
    </row>
    <row r="26" spans="1:15">
      <c r="A26" s="207">
        <v>11500</v>
      </c>
      <c r="B26" s="208">
        <f t="shared" si="2"/>
        <v>65.358333333333334</v>
      </c>
      <c r="C26" s="208">
        <f t="shared" si="2"/>
        <v>59.416666666666664</v>
      </c>
      <c r="D26" s="208">
        <f t="shared" si="2"/>
        <v>53.475000000000001</v>
      </c>
      <c r="E26" s="208">
        <f t="shared" si="2"/>
        <v>47.533333333333331</v>
      </c>
      <c r="F26" s="208">
        <f t="shared" si="2"/>
        <v>41.591666666666669</v>
      </c>
      <c r="G26" s="208">
        <f t="shared" si="2"/>
        <v>35.65</v>
      </c>
      <c r="H26" s="208">
        <f t="shared" si="2"/>
        <v>29.708333333333332</v>
      </c>
      <c r="I26" s="208">
        <f t="shared" si="2"/>
        <v>23.766666666666666</v>
      </c>
      <c r="J26" s="208">
        <f t="shared" si="2"/>
        <v>17.824999999999999</v>
      </c>
      <c r="K26" s="208">
        <f t="shared" si="2"/>
        <v>11.883333333333333</v>
      </c>
      <c r="L26" s="208">
        <f t="shared" si="2"/>
        <v>5.9416666666666664</v>
      </c>
      <c r="M26" s="208">
        <f t="shared" si="2"/>
        <v>0</v>
      </c>
    </row>
    <row r="27" spans="1:15">
      <c r="A27" s="206">
        <v>12000</v>
      </c>
      <c r="B27" s="56">
        <f t="shared" si="2"/>
        <v>68.2</v>
      </c>
      <c r="C27" s="56">
        <f t="shared" si="2"/>
        <v>62</v>
      </c>
      <c r="D27" s="56">
        <f t="shared" si="2"/>
        <v>55.800000000000004</v>
      </c>
      <c r="E27" s="56">
        <f t="shared" si="2"/>
        <v>49.6</v>
      </c>
      <c r="F27" s="56">
        <f t="shared" si="2"/>
        <v>43.400000000000006</v>
      </c>
      <c r="G27" s="56">
        <f t="shared" si="2"/>
        <v>37.200000000000003</v>
      </c>
      <c r="H27" s="56">
        <f t="shared" si="2"/>
        <v>31</v>
      </c>
      <c r="I27" s="56">
        <f t="shared" si="2"/>
        <v>24.8</v>
      </c>
      <c r="J27" s="56">
        <f t="shared" si="2"/>
        <v>18.600000000000001</v>
      </c>
      <c r="K27" s="56">
        <f t="shared" si="2"/>
        <v>12.4</v>
      </c>
      <c r="L27" s="56">
        <f t="shared" si="2"/>
        <v>6.2</v>
      </c>
      <c r="M27" s="56">
        <f t="shared" si="2"/>
        <v>0</v>
      </c>
    </row>
    <row r="28" spans="1:15">
      <c r="A28" s="207">
        <v>12500</v>
      </c>
      <c r="B28" s="208">
        <f t="shared" si="2"/>
        <v>71.041666666666671</v>
      </c>
      <c r="C28" s="208">
        <f t="shared" si="2"/>
        <v>64.583333333333343</v>
      </c>
      <c r="D28" s="208">
        <f t="shared" si="2"/>
        <v>58.125</v>
      </c>
      <c r="E28" s="208">
        <f t="shared" si="2"/>
        <v>51.666666666666664</v>
      </c>
      <c r="F28" s="208">
        <f t="shared" si="2"/>
        <v>45.208333333333336</v>
      </c>
      <c r="G28" s="208">
        <f t="shared" si="2"/>
        <v>38.75</v>
      </c>
      <c r="H28" s="208">
        <f t="shared" si="2"/>
        <v>32.291666666666671</v>
      </c>
      <c r="I28" s="208">
        <f t="shared" si="2"/>
        <v>25.833333333333332</v>
      </c>
      <c r="J28" s="208">
        <f t="shared" si="2"/>
        <v>19.375</v>
      </c>
      <c r="K28" s="208">
        <f t="shared" si="2"/>
        <v>12.916666666666666</v>
      </c>
      <c r="L28" s="208">
        <f t="shared" si="2"/>
        <v>6.458333333333333</v>
      </c>
      <c r="M28" s="208">
        <f t="shared" si="2"/>
        <v>0</v>
      </c>
    </row>
    <row r="29" spans="1:15">
      <c r="A29" s="206">
        <v>13000</v>
      </c>
      <c r="B29" s="56">
        <f t="shared" si="2"/>
        <v>73.88333333333334</v>
      </c>
      <c r="C29" s="56">
        <f t="shared" si="2"/>
        <v>67.166666666666671</v>
      </c>
      <c r="D29" s="56">
        <f t="shared" si="2"/>
        <v>60.45</v>
      </c>
      <c r="E29" s="56">
        <f t="shared" si="2"/>
        <v>53.733333333333341</v>
      </c>
      <c r="F29" s="56">
        <f t="shared" si="2"/>
        <v>47.016666666666673</v>
      </c>
      <c r="G29" s="56">
        <f t="shared" si="2"/>
        <v>40.300000000000004</v>
      </c>
      <c r="H29" s="56">
        <f t="shared" si="2"/>
        <v>33.583333333333336</v>
      </c>
      <c r="I29" s="56">
        <f t="shared" si="2"/>
        <v>26.866666666666671</v>
      </c>
      <c r="J29" s="56">
        <f t="shared" si="2"/>
        <v>20.150000000000002</v>
      </c>
      <c r="K29" s="56">
        <f t="shared" si="2"/>
        <v>13.433333333333335</v>
      </c>
      <c r="L29" s="56">
        <f t="shared" si="2"/>
        <v>6.7166666666666677</v>
      </c>
      <c r="M29" s="56">
        <f t="shared" si="2"/>
        <v>0</v>
      </c>
    </row>
    <row r="30" spans="1:15">
      <c r="A30" s="207">
        <v>13500</v>
      </c>
      <c r="B30" s="208">
        <f t="shared" si="2"/>
        <v>76.725000000000009</v>
      </c>
      <c r="C30" s="208">
        <f t="shared" si="2"/>
        <v>69.75</v>
      </c>
      <c r="D30" s="208">
        <f t="shared" si="2"/>
        <v>62.775000000000006</v>
      </c>
      <c r="E30" s="208">
        <f t="shared" si="2"/>
        <v>55.800000000000004</v>
      </c>
      <c r="F30" s="208">
        <f t="shared" si="2"/>
        <v>48.825000000000003</v>
      </c>
      <c r="G30" s="208">
        <f t="shared" si="2"/>
        <v>41.85</v>
      </c>
      <c r="H30" s="208">
        <f t="shared" si="2"/>
        <v>34.875</v>
      </c>
      <c r="I30" s="208">
        <f t="shared" si="2"/>
        <v>27.900000000000002</v>
      </c>
      <c r="J30" s="208">
        <f t="shared" si="2"/>
        <v>20.925000000000001</v>
      </c>
      <c r="K30" s="208">
        <f t="shared" si="2"/>
        <v>13.950000000000001</v>
      </c>
      <c r="L30" s="208">
        <f t="shared" si="2"/>
        <v>6.9750000000000005</v>
      </c>
      <c r="M30" s="208">
        <f t="shared" si="2"/>
        <v>0</v>
      </c>
    </row>
    <row r="31" spans="1:15">
      <c r="A31" s="206">
        <v>14000</v>
      </c>
      <c r="B31" s="56">
        <f t="shared" si="2"/>
        <v>79.566666666666663</v>
      </c>
      <c r="C31" s="56">
        <f t="shared" si="2"/>
        <v>72.333333333333343</v>
      </c>
      <c r="D31" s="56">
        <f t="shared" si="2"/>
        <v>65.100000000000009</v>
      </c>
      <c r="E31" s="56">
        <f t="shared" si="2"/>
        <v>57.866666666666667</v>
      </c>
      <c r="F31" s="56">
        <f t="shared" si="2"/>
        <v>50.633333333333333</v>
      </c>
      <c r="G31" s="56">
        <f t="shared" si="2"/>
        <v>43.400000000000006</v>
      </c>
      <c r="H31" s="56">
        <f t="shared" si="2"/>
        <v>36.166666666666671</v>
      </c>
      <c r="I31" s="56">
        <f t="shared" si="2"/>
        <v>28.933333333333334</v>
      </c>
      <c r="J31" s="56">
        <f t="shared" si="2"/>
        <v>21.700000000000003</v>
      </c>
      <c r="K31" s="56">
        <f t="shared" si="2"/>
        <v>14.466666666666667</v>
      </c>
      <c r="L31" s="56">
        <f t="shared" si="2"/>
        <v>7.2333333333333334</v>
      </c>
      <c r="M31" s="56">
        <f t="shared" si="2"/>
        <v>0</v>
      </c>
    </row>
    <row r="32" spans="1:15">
      <c r="A32" s="207">
        <v>15000</v>
      </c>
      <c r="B32" s="208">
        <f t="shared" si="2"/>
        <v>85.25</v>
      </c>
      <c r="C32" s="208">
        <f t="shared" si="2"/>
        <v>77.5</v>
      </c>
      <c r="D32" s="208">
        <f t="shared" si="2"/>
        <v>69.75</v>
      </c>
      <c r="E32" s="208">
        <f t="shared" si="2"/>
        <v>62</v>
      </c>
      <c r="F32" s="208">
        <f t="shared" si="2"/>
        <v>54.25</v>
      </c>
      <c r="G32" s="208">
        <f t="shared" si="2"/>
        <v>46.5</v>
      </c>
      <c r="H32" s="208">
        <f t="shared" si="2"/>
        <v>38.75</v>
      </c>
      <c r="I32" s="208">
        <f t="shared" si="2"/>
        <v>31</v>
      </c>
      <c r="J32" s="208">
        <f t="shared" si="2"/>
        <v>23.25</v>
      </c>
      <c r="K32" s="208">
        <f t="shared" si="2"/>
        <v>15.5</v>
      </c>
      <c r="L32" s="208">
        <f t="shared" si="2"/>
        <v>7.75</v>
      </c>
      <c r="M32" s="208">
        <f t="shared" si="2"/>
        <v>0</v>
      </c>
    </row>
    <row r="33" spans="1:13">
      <c r="A33" s="206">
        <v>20000</v>
      </c>
      <c r="B33" s="56">
        <f t="shared" si="2"/>
        <v>113.66666666666669</v>
      </c>
      <c r="C33" s="56">
        <f t="shared" si="2"/>
        <v>103.33333333333333</v>
      </c>
      <c r="D33" s="56">
        <f t="shared" si="2"/>
        <v>93</v>
      </c>
      <c r="E33" s="56">
        <f t="shared" si="2"/>
        <v>82.666666666666671</v>
      </c>
      <c r="F33" s="56">
        <f t="shared" si="2"/>
        <v>72.333333333333343</v>
      </c>
      <c r="G33" s="56">
        <f t="shared" si="2"/>
        <v>62</v>
      </c>
      <c r="H33" s="56">
        <f t="shared" si="2"/>
        <v>51.666666666666664</v>
      </c>
      <c r="I33" s="56">
        <f t="shared" si="2"/>
        <v>41.333333333333336</v>
      </c>
      <c r="J33" s="56">
        <f t="shared" si="2"/>
        <v>31</v>
      </c>
      <c r="K33" s="56">
        <f t="shared" si="2"/>
        <v>20.666666666666668</v>
      </c>
      <c r="L33" s="56">
        <f t="shared" si="2"/>
        <v>10.333333333333334</v>
      </c>
      <c r="M33" s="56">
        <f t="shared" si="2"/>
        <v>0</v>
      </c>
    </row>
    <row r="34" spans="1:13">
      <c r="A34" s="207">
        <v>30000</v>
      </c>
      <c r="B34" s="208">
        <f t="shared" si="2"/>
        <v>170.5</v>
      </c>
      <c r="C34" s="208">
        <f t="shared" si="2"/>
        <v>155</v>
      </c>
      <c r="D34" s="208">
        <f t="shared" si="2"/>
        <v>139.5</v>
      </c>
      <c r="E34" s="208">
        <f t="shared" si="2"/>
        <v>124</v>
      </c>
      <c r="F34" s="208">
        <f t="shared" si="2"/>
        <v>108.5</v>
      </c>
      <c r="G34" s="208">
        <f t="shared" si="2"/>
        <v>93</v>
      </c>
      <c r="H34" s="208">
        <f t="shared" si="2"/>
        <v>77.5</v>
      </c>
      <c r="I34" s="208">
        <f t="shared" si="2"/>
        <v>62</v>
      </c>
      <c r="J34" s="208">
        <f t="shared" si="2"/>
        <v>46.5</v>
      </c>
      <c r="K34" s="208">
        <f t="shared" si="2"/>
        <v>31</v>
      </c>
      <c r="L34" s="208">
        <f t="shared" si="2"/>
        <v>15.5</v>
      </c>
      <c r="M34" s="208">
        <f t="shared" si="2"/>
        <v>0</v>
      </c>
    </row>
    <row r="35" spans="1:13">
      <c r="A35" s="206">
        <v>50000</v>
      </c>
      <c r="B35" s="56">
        <f t="shared" si="2"/>
        <v>284.16666666666669</v>
      </c>
      <c r="C35" s="56">
        <f t="shared" si="2"/>
        <v>258.33333333333337</v>
      </c>
      <c r="D35" s="56">
        <f t="shared" si="2"/>
        <v>232.5</v>
      </c>
      <c r="E35" s="56">
        <f t="shared" si="2"/>
        <v>206.66666666666666</v>
      </c>
      <c r="F35" s="56">
        <f t="shared" si="2"/>
        <v>180.83333333333334</v>
      </c>
      <c r="G35" s="56">
        <f t="shared" si="2"/>
        <v>155</v>
      </c>
      <c r="H35" s="56">
        <f t="shared" si="2"/>
        <v>129.16666666666669</v>
      </c>
      <c r="I35" s="56">
        <f t="shared" si="2"/>
        <v>103.33333333333333</v>
      </c>
      <c r="J35" s="56">
        <f t="shared" si="2"/>
        <v>77.5</v>
      </c>
      <c r="K35" s="56">
        <f t="shared" si="2"/>
        <v>51.666666666666664</v>
      </c>
      <c r="L35" s="56">
        <f t="shared" si="2"/>
        <v>25.833333333333332</v>
      </c>
      <c r="M35" s="56">
        <f t="shared" si="2"/>
        <v>0</v>
      </c>
    </row>
    <row r="36" spans="1:13">
      <c r="A36" s="207">
        <v>100000</v>
      </c>
      <c r="B36" s="208">
        <f t="shared" si="2"/>
        <v>568.33333333333337</v>
      </c>
      <c r="C36" s="208">
        <f t="shared" si="2"/>
        <v>516.66666666666674</v>
      </c>
      <c r="D36" s="208">
        <f t="shared" si="2"/>
        <v>465</v>
      </c>
      <c r="E36" s="208">
        <f t="shared" si="2"/>
        <v>413.33333333333331</v>
      </c>
      <c r="F36" s="208">
        <f t="shared" si="2"/>
        <v>361.66666666666669</v>
      </c>
      <c r="G36" s="208">
        <f t="shared" si="2"/>
        <v>310</v>
      </c>
      <c r="H36" s="208">
        <f t="shared" si="2"/>
        <v>258.33333333333337</v>
      </c>
      <c r="I36" s="208">
        <f t="shared" si="2"/>
        <v>206.66666666666666</v>
      </c>
      <c r="J36" s="208">
        <f t="shared" si="2"/>
        <v>155</v>
      </c>
      <c r="K36" s="208">
        <f t="shared" si="2"/>
        <v>103.33333333333333</v>
      </c>
      <c r="L36" s="208">
        <f t="shared" si="2"/>
        <v>51.666666666666664</v>
      </c>
      <c r="M36" s="208">
        <f t="shared" si="2"/>
        <v>0</v>
      </c>
    </row>
  </sheetData>
  <sheetProtection sheet="1" objects="1" scenarios="1"/>
  <mergeCells count="1">
    <mergeCell ref="B2:M3"/>
  </mergeCells>
  <hyperlinks>
    <hyperlink ref="O2" r:id="rId1" xr:uid="{00000000-0004-0000-0400-000000000000}"/>
    <hyperlink ref="O3" r:id="rId2" xr:uid="{00000000-0004-0000-0400-000001000000}"/>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T20000"/>
  <sheetViews>
    <sheetView workbookViewId="0">
      <selection activeCell="K7" sqref="K7"/>
    </sheetView>
  </sheetViews>
  <sheetFormatPr baseColWidth="10" defaultColWidth="11.453125" defaultRowHeight="14.5"/>
  <cols>
    <col min="1" max="1" width="27.1796875" style="35" customWidth="1"/>
    <col min="2" max="2" width="10.7265625" style="35" bestFit="1" customWidth="1"/>
    <col min="3" max="3" width="5.1796875" style="35" bestFit="1" customWidth="1"/>
    <col min="4" max="4" width="14.26953125" style="35" bestFit="1" customWidth="1"/>
    <col min="5" max="5" width="18.1796875" style="35" bestFit="1" customWidth="1"/>
    <col min="6" max="6" width="3.26953125" customWidth="1"/>
    <col min="7" max="7" width="15.81640625" bestFit="1" customWidth="1"/>
    <col min="8" max="8" width="3.54296875" customWidth="1"/>
    <col min="9" max="9" width="26.1796875" bestFit="1" customWidth="1"/>
    <col min="10" max="10" width="8.1796875" customWidth="1"/>
    <col min="11" max="11" width="6" customWidth="1"/>
  </cols>
  <sheetData>
    <row r="1" spans="1:20" ht="26.25" customHeight="1">
      <c r="A1" s="32" t="s">
        <v>59</v>
      </c>
      <c r="B1" s="32" t="s">
        <v>60</v>
      </c>
      <c r="C1" s="32" t="s">
        <v>61</v>
      </c>
      <c r="D1" s="32" t="s">
        <v>62</v>
      </c>
      <c r="E1" s="32" t="s">
        <v>63</v>
      </c>
      <c r="G1" t="s">
        <v>64</v>
      </c>
      <c r="H1" s="26" t="s">
        <v>65</v>
      </c>
    </row>
    <row r="2" spans="1:20" ht="15" customHeight="1">
      <c r="A2" s="33"/>
      <c r="B2" s="34"/>
      <c r="C2" s="33"/>
      <c r="D2" s="33"/>
      <c r="E2" s="33"/>
      <c r="G2">
        <f>WEEKDAY(B2,2)</f>
        <v>6</v>
      </c>
      <c r="H2" s="26"/>
    </row>
    <row r="3" spans="1:20">
      <c r="A3" s="33"/>
      <c r="B3" s="34"/>
      <c r="C3" s="33"/>
      <c r="D3" s="33"/>
      <c r="E3" s="33"/>
      <c r="G3">
        <f t="shared" ref="G3:G66" si="0">WEEKDAY(B3,2)</f>
        <v>6</v>
      </c>
      <c r="I3" s="3"/>
      <c r="J3" s="268" t="s">
        <v>275</v>
      </c>
      <c r="K3" s="268"/>
      <c r="L3" s="268"/>
      <c r="M3" s="268"/>
      <c r="N3" s="268"/>
      <c r="O3" s="268"/>
    </row>
    <row r="4" spans="1:20">
      <c r="A4" s="33"/>
      <c r="B4" s="34"/>
      <c r="C4" s="33"/>
      <c r="D4" s="33"/>
      <c r="E4" s="33"/>
      <c r="G4">
        <f t="shared" si="0"/>
        <v>6</v>
      </c>
      <c r="I4" s="1"/>
      <c r="J4" s="240" t="s">
        <v>266</v>
      </c>
      <c r="K4" s="240"/>
      <c r="L4" s="240"/>
      <c r="M4" s="240"/>
      <c r="N4" s="240"/>
      <c r="O4" s="240"/>
    </row>
    <row r="5" spans="1:20">
      <c r="A5" s="33"/>
      <c r="B5" s="34"/>
      <c r="C5" s="33"/>
      <c r="D5" s="33"/>
      <c r="E5" s="33"/>
      <c r="G5">
        <f t="shared" si="0"/>
        <v>6</v>
      </c>
      <c r="I5" s="36"/>
      <c r="J5" s="35" t="s">
        <v>1133</v>
      </c>
    </row>
    <row r="6" spans="1:20">
      <c r="A6" s="33"/>
      <c r="B6" s="34"/>
      <c r="C6" s="33"/>
      <c r="D6" s="33"/>
      <c r="E6" s="33"/>
      <c r="G6">
        <f t="shared" si="0"/>
        <v>6</v>
      </c>
      <c r="I6" s="7"/>
      <c r="J6" s="7"/>
    </row>
    <row r="7" spans="1:20">
      <c r="A7" s="33"/>
      <c r="B7" s="34"/>
      <c r="C7" s="33"/>
      <c r="D7" s="33"/>
      <c r="E7" s="33"/>
      <c r="G7">
        <f t="shared" si="0"/>
        <v>6</v>
      </c>
    </row>
    <row r="8" spans="1:20">
      <c r="A8" s="33"/>
      <c r="B8" s="34"/>
      <c r="C8" s="33"/>
      <c r="D8" s="33"/>
      <c r="E8" s="33"/>
      <c r="G8">
        <f t="shared" si="0"/>
        <v>6</v>
      </c>
    </row>
    <row r="9" spans="1:20" ht="15" thickBot="1">
      <c r="A9" s="33"/>
      <c r="B9" s="34"/>
      <c r="C9" s="33"/>
      <c r="D9" s="33"/>
      <c r="E9" s="33"/>
      <c r="G9">
        <f t="shared" si="0"/>
        <v>6</v>
      </c>
      <c r="M9" s="1" t="s">
        <v>66</v>
      </c>
    </row>
    <row r="10" spans="1:20">
      <c r="A10" s="33"/>
      <c r="B10" s="34"/>
      <c r="C10" s="33"/>
      <c r="D10" s="33"/>
      <c r="E10" s="33"/>
      <c r="G10">
        <f t="shared" si="0"/>
        <v>6</v>
      </c>
      <c r="I10" s="27" t="s">
        <v>67</v>
      </c>
      <c r="J10" s="28">
        <f>SUMIFS(D2:D20000,C2:C20000,"&gt;=11",C2:C20000,"&lt;15",G2:G20000,"&lt;6")+SUMIFS(D2:D20000,C2:C20000,"&gt;=19",C2:C20000,"&lt;23",G2:G20000,"&lt;6")</f>
        <v>0</v>
      </c>
      <c r="K10" s="275" t="s">
        <v>68</v>
      </c>
      <c r="L10" s="272"/>
      <c r="M10">
        <f>J10+J11+J12</f>
        <v>0</v>
      </c>
    </row>
    <row r="11" spans="1:20">
      <c r="A11" s="33"/>
      <c r="B11" s="34"/>
      <c r="C11" s="33"/>
      <c r="D11" s="33"/>
      <c r="E11" s="33"/>
      <c r="G11">
        <f t="shared" si="0"/>
        <v>6</v>
      </c>
      <c r="I11" s="9" t="s">
        <v>69</v>
      </c>
      <c r="J11" s="29">
        <f>SUMIFS(D2:D20000,C2:C20000,"&gt;=9",C2:C20000,"&lt;11",G2:G20000,"&lt;6")+SUMIFS(D2:D20000,C2:C20000,"&gt;=15",C2:C20000,"&lt;19",G2:G20000,"&lt;6")+SUMIFS(D2:D20000,C2:C20000,"&gt;=23",C2:C20000,"&lt;25",G2:G20000,"&lt;6")</f>
        <v>0</v>
      </c>
      <c r="K11" s="276"/>
      <c r="L11" s="277"/>
    </row>
    <row r="12" spans="1:20" ht="15" thickBot="1">
      <c r="A12" s="33"/>
      <c r="B12" s="34"/>
      <c r="C12" s="33"/>
      <c r="D12" s="33"/>
      <c r="E12" s="33"/>
      <c r="G12">
        <f t="shared" si="0"/>
        <v>6</v>
      </c>
      <c r="I12" s="9" t="s">
        <v>70</v>
      </c>
      <c r="J12" s="29">
        <f>SUMIFS(D2:D20000,C2:C20000,"&gt;=0",C2:C20000,"&lt;9",G2:G20000,"&lt;6")+SUMIFS(D2:D20000,G2:G20000,"&gt;=6")</f>
        <v>0</v>
      </c>
      <c r="K12" s="273"/>
      <c r="L12" s="274"/>
    </row>
    <row r="13" spans="1:20">
      <c r="A13" s="33"/>
      <c r="B13" s="34"/>
      <c r="C13" s="33"/>
      <c r="D13" s="33"/>
      <c r="E13" s="33"/>
      <c r="G13">
        <f t="shared" si="0"/>
        <v>6</v>
      </c>
      <c r="I13" s="27" t="s">
        <v>73</v>
      </c>
      <c r="J13" s="28">
        <f>SUMIFS(D2:D20000,C2:C20000,"&gt;=1",C2:C20000,"&lt;13")+SUMIFS(D2:D20000,C2:C20000,"&gt;=23")</f>
        <v>0</v>
      </c>
      <c r="K13" s="271" t="s">
        <v>72</v>
      </c>
      <c r="L13" s="272"/>
      <c r="M13">
        <f>J14+J13</f>
        <v>0</v>
      </c>
      <c r="N13" t="s">
        <v>74</v>
      </c>
    </row>
    <row r="14" spans="1:20" ht="15" thickBot="1">
      <c r="A14" s="33"/>
      <c r="B14" s="34"/>
      <c r="C14" s="33"/>
      <c r="D14" s="33"/>
      <c r="E14" s="33"/>
      <c r="G14">
        <f t="shared" si="0"/>
        <v>6</v>
      </c>
      <c r="I14" s="30" t="s">
        <v>71</v>
      </c>
      <c r="J14" s="31">
        <f>SUMIFS(D2:D20000,C2:C20000,"&gt;=13",C2:C20000,"&lt;23")</f>
        <v>0</v>
      </c>
      <c r="K14" s="273"/>
      <c r="L14" s="274"/>
      <c r="N14" s="252" t="str">
        <f>IF(ABS(M13-M10)&gt;=1,"ERROR: La suma de horas promocionadas y o promocionadas debe dar igual en todas partes","")</f>
        <v/>
      </c>
      <c r="O14" s="252"/>
      <c r="P14" s="252"/>
      <c r="Q14" s="252"/>
      <c r="R14" s="252"/>
      <c r="S14" s="252"/>
      <c r="T14" s="252"/>
    </row>
    <row r="15" spans="1:20">
      <c r="A15" s="33"/>
      <c r="B15" s="34"/>
      <c r="C15" s="33"/>
      <c r="D15" s="33"/>
      <c r="E15" s="33"/>
      <c r="G15">
        <f t="shared" si="0"/>
        <v>6</v>
      </c>
      <c r="I15" s="27" t="s">
        <v>73</v>
      </c>
      <c r="J15" s="28">
        <f>SUMIFS(D2:D20000,C2:C20000,"&gt;=2",C2:C20000,"&lt;8")</f>
        <v>0</v>
      </c>
      <c r="K15" s="271" t="s">
        <v>75</v>
      </c>
      <c r="L15" s="272"/>
      <c r="M15">
        <f>J16+J15</f>
        <v>0</v>
      </c>
      <c r="N15" t="s">
        <v>76</v>
      </c>
    </row>
    <row r="16" spans="1:20" ht="15" thickBot="1">
      <c r="A16" s="33"/>
      <c r="B16" s="34"/>
      <c r="C16" s="33"/>
      <c r="D16" s="33"/>
      <c r="E16" s="33"/>
      <c r="G16">
        <f t="shared" si="0"/>
        <v>6</v>
      </c>
      <c r="I16" s="30" t="s">
        <v>71</v>
      </c>
      <c r="J16" s="31">
        <f>SUMIFS(D2:D20000,C2:C20000,"&gt;=1",C2:C20000,"&lt;2")+SUMIFS(D2:D20000,C2:C20000,"&gt;=8")</f>
        <v>0</v>
      </c>
      <c r="K16" s="273"/>
      <c r="L16" s="274"/>
      <c r="N16" s="252" t="str">
        <f>IF(ABS(M15-M10)&gt;=1,"ERROR: La suma de horas promocionadas y o promocionadas debe dar igual en todas partes","")</f>
        <v/>
      </c>
      <c r="O16" s="252"/>
      <c r="P16" s="252"/>
      <c r="Q16" s="252"/>
      <c r="R16" s="252"/>
      <c r="S16" s="252"/>
      <c r="T16" s="252"/>
    </row>
    <row r="17" spans="1:20">
      <c r="A17" s="33"/>
      <c r="B17" s="34"/>
      <c r="C17" s="33"/>
      <c r="D17" s="33"/>
      <c r="E17" s="33"/>
      <c r="G17">
        <f t="shared" si="0"/>
        <v>6</v>
      </c>
      <c r="I17" s="27" t="s">
        <v>73</v>
      </c>
      <c r="J17" s="28">
        <f>SUMIFS(D2:D20000,C2:C20000,"&gt;=1",C2:C20000,"&lt;10")+SUMIFS(D2:D20000,C2:C20000,"&gt;=18")</f>
        <v>0</v>
      </c>
      <c r="K17" s="271" t="s">
        <v>95</v>
      </c>
      <c r="L17" s="272"/>
      <c r="M17">
        <f>J18+J17</f>
        <v>0</v>
      </c>
      <c r="N17" t="s">
        <v>96</v>
      </c>
    </row>
    <row r="18" spans="1:20" ht="15" thickBot="1">
      <c r="A18" s="33"/>
      <c r="B18" s="34"/>
      <c r="C18" s="33"/>
      <c r="D18" s="33"/>
      <c r="E18" s="33"/>
      <c r="G18">
        <f t="shared" si="0"/>
        <v>6</v>
      </c>
      <c r="I18" s="30" t="s">
        <v>71</v>
      </c>
      <c r="J18" s="31">
        <f>SUMIFS(D2:D20000,C2:C20000,"&gt;=10",C2:C20000,"&lt;18")</f>
        <v>0</v>
      </c>
      <c r="K18" s="273"/>
      <c r="L18" s="274"/>
      <c r="N18" s="252" t="str">
        <f>IF(ABS(M17-M10)&gt;=1,"ERROR: La suma de horas promocionadas y o promocionadas debe dar igual en todas partes","")</f>
        <v/>
      </c>
      <c r="O18" s="252"/>
      <c r="P18" s="252"/>
      <c r="Q18" s="252"/>
      <c r="R18" s="252"/>
      <c r="S18" s="252"/>
      <c r="T18" s="252"/>
    </row>
    <row r="19" spans="1:20" ht="15" thickBot="1">
      <c r="A19" s="33"/>
      <c r="B19" s="34"/>
      <c r="C19" s="33"/>
      <c r="D19" s="33"/>
      <c r="E19" s="33"/>
      <c r="G19">
        <f t="shared" si="0"/>
        <v>6</v>
      </c>
      <c r="I19" s="30" t="s">
        <v>77</v>
      </c>
      <c r="J19" s="31">
        <f>M10</f>
        <v>0</v>
      </c>
      <c r="K19" s="269" t="s">
        <v>78</v>
      </c>
      <c r="L19" s="270"/>
      <c r="M19">
        <f>J19</f>
        <v>0</v>
      </c>
    </row>
    <row r="20" spans="1:20">
      <c r="A20" s="33"/>
      <c r="B20" s="34"/>
      <c r="C20" s="33"/>
      <c r="D20" s="33"/>
      <c r="E20" s="33"/>
      <c r="G20">
        <f t="shared" si="0"/>
        <v>6</v>
      </c>
    </row>
    <row r="21" spans="1:20">
      <c r="A21" s="33"/>
      <c r="B21" s="34"/>
      <c r="C21" s="33"/>
      <c r="D21" s="33"/>
      <c r="E21" s="33"/>
      <c r="G21">
        <f t="shared" si="0"/>
        <v>6</v>
      </c>
    </row>
    <row r="22" spans="1:20">
      <c r="A22" s="33"/>
      <c r="B22" s="34"/>
      <c r="C22" s="33"/>
      <c r="D22" s="33"/>
      <c r="E22" s="33"/>
      <c r="G22">
        <f t="shared" si="0"/>
        <v>6</v>
      </c>
    </row>
    <row r="23" spans="1:20">
      <c r="A23" s="33"/>
      <c r="B23" s="34"/>
      <c r="C23" s="33"/>
      <c r="D23" s="33"/>
      <c r="E23" s="33"/>
      <c r="G23">
        <f t="shared" si="0"/>
        <v>6</v>
      </c>
    </row>
    <row r="24" spans="1:20">
      <c r="A24" s="33"/>
      <c r="B24" s="34"/>
      <c r="C24" s="33"/>
      <c r="D24" s="33"/>
      <c r="E24" s="33"/>
      <c r="G24">
        <f t="shared" si="0"/>
        <v>6</v>
      </c>
    </row>
    <row r="25" spans="1:20">
      <c r="A25" s="33"/>
      <c r="B25" s="34"/>
      <c r="C25" s="33"/>
      <c r="D25" s="33"/>
      <c r="E25" s="33"/>
      <c r="G25">
        <f t="shared" si="0"/>
        <v>6</v>
      </c>
    </row>
    <row r="26" spans="1:20">
      <c r="A26" s="33"/>
      <c r="B26" s="34"/>
      <c r="C26" s="33"/>
      <c r="D26" s="33"/>
      <c r="E26" s="33"/>
      <c r="G26">
        <f t="shared" si="0"/>
        <v>6</v>
      </c>
    </row>
    <row r="27" spans="1:20">
      <c r="A27" s="33"/>
      <c r="B27" s="34"/>
      <c r="C27" s="33"/>
      <c r="D27" s="33"/>
      <c r="E27" s="33"/>
      <c r="G27">
        <f t="shared" si="0"/>
        <v>6</v>
      </c>
    </row>
    <row r="28" spans="1:20">
      <c r="A28" s="33"/>
      <c r="B28" s="34"/>
      <c r="C28" s="33"/>
      <c r="D28" s="33"/>
      <c r="E28" s="33"/>
      <c r="G28">
        <f t="shared" si="0"/>
        <v>6</v>
      </c>
    </row>
    <row r="29" spans="1:20">
      <c r="A29" s="33"/>
      <c r="B29" s="34"/>
      <c r="C29" s="33"/>
      <c r="D29" s="33"/>
      <c r="E29" s="33"/>
      <c r="G29">
        <f t="shared" si="0"/>
        <v>6</v>
      </c>
    </row>
    <row r="30" spans="1:20">
      <c r="A30" s="33"/>
      <c r="B30" s="34"/>
      <c r="C30" s="33"/>
      <c r="D30" s="33"/>
      <c r="E30" s="33"/>
      <c r="G30">
        <f t="shared" si="0"/>
        <v>6</v>
      </c>
    </row>
    <row r="31" spans="1:20">
      <c r="A31" s="33"/>
      <c r="B31" s="34"/>
      <c r="C31" s="33"/>
      <c r="D31" s="33"/>
      <c r="E31" s="33"/>
      <c r="G31">
        <f t="shared" si="0"/>
        <v>6</v>
      </c>
    </row>
    <row r="32" spans="1:20">
      <c r="A32" s="33"/>
      <c r="B32" s="34"/>
      <c r="C32" s="33"/>
      <c r="D32" s="33"/>
      <c r="E32" s="33"/>
      <c r="G32">
        <f t="shared" si="0"/>
        <v>6</v>
      </c>
    </row>
    <row r="33" spans="1:7">
      <c r="A33" s="33"/>
      <c r="B33" s="34"/>
      <c r="C33" s="33"/>
      <c r="D33" s="33"/>
      <c r="E33" s="33"/>
      <c r="G33">
        <f t="shared" si="0"/>
        <v>6</v>
      </c>
    </row>
    <row r="34" spans="1:7">
      <c r="A34" s="33"/>
      <c r="B34" s="34"/>
      <c r="C34" s="33"/>
      <c r="D34" s="33"/>
      <c r="E34" s="33"/>
      <c r="G34">
        <f t="shared" si="0"/>
        <v>6</v>
      </c>
    </row>
    <row r="35" spans="1:7">
      <c r="A35" s="33"/>
      <c r="B35" s="34"/>
      <c r="C35" s="33"/>
      <c r="D35" s="33"/>
      <c r="E35" s="33"/>
      <c r="G35">
        <f t="shared" si="0"/>
        <v>6</v>
      </c>
    </row>
    <row r="36" spans="1:7">
      <c r="A36" s="33"/>
      <c r="B36" s="34"/>
      <c r="C36" s="33"/>
      <c r="D36" s="33"/>
      <c r="E36" s="33"/>
      <c r="G36">
        <f t="shared" si="0"/>
        <v>6</v>
      </c>
    </row>
    <row r="37" spans="1:7">
      <c r="A37" s="33"/>
      <c r="B37" s="34"/>
      <c r="C37" s="33"/>
      <c r="D37" s="33"/>
      <c r="E37" s="33"/>
      <c r="G37">
        <f t="shared" si="0"/>
        <v>6</v>
      </c>
    </row>
    <row r="38" spans="1:7">
      <c r="A38" s="33"/>
      <c r="B38" s="34"/>
      <c r="C38" s="33"/>
      <c r="D38" s="33"/>
      <c r="E38" s="33"/>
      <c r="G38">
        <f t="shared" si="0"/>
        <v>6</v>
      </c>
    </row>
    <row r="39" spans="1:7">
      <c r="A39" s="33"/>
      <c r="B39" s="34"/>
      <c r="C39" s="33"/>
      <c r="D39" s="33"/>
      <c r="E39" s="33"/>
      <c r="G39">
        <f t="shared" si="0"/>
        <v>6</v>
      </c>
    </row>
    <row r="40" spans="1:7">
      <c r="A40" s="33"/>
      <c r="B40" s="34"/>
      <c r="C40" s="33"/>
      <c r="D40" s="33"/>
      <c r="E40" s="33"/>
      <c r="G40">
        <f t="shared" si="0"/>
        <v>6</v>
      </c>
    </row>
    <row r="41" spans="1:7">
      <c r="A41" s="33"/>
      <c r="B41" s="34"/>
      <c r="C41" s="33"/>
      <c r="D41" s="33"/>
      <c r="E41" s="33"/>
      <c r="G41">
        <f t="shared" si="0"/>
        <v>6</v>
      </c>
    </row>
    <row r="42" spans="1:7">
      <c r="A42" s="33"/>
      <c r="B42" s="34"/>
      <c r="C42" s="33"/>
      <c r="D42" s="33"/>
      <c r="E42" s="33"/>
      <c r="G42">
        <f t="shared" si="0"/>
        <v>6</v>
      </c>
    </row>
    <row r="43" spans="1:7">
      <c r="A43" s="33"/>
      <c r="B43" s="34"/>
      <c r="C43" s="33"/>
      <c r="D43" s="33"/>
      <c r="E43" s="33"/>
      <c r="G43">
        <f t="shared" si="0"/>
        <v>6</v>
      </c>
    </row>
    <row r="44" spans="1:7">
      <c r="A44" s="33"/>
      <c r="B44" s="34"/>
      <c r="C44" s="33"/>
      <c r="D44" s="33"/>
      <c r="E44" s="33"/>
      <c r="G44">
        <f t="shared" si="0"/>
        <v>6</v>
      </c>
    </row>
    <row r="45" spans="1:7">
      <c r="A45" s="33"/>
      <c r="B45" s="34"/>
      <c r="C45" s="33"/>
      <c r="D45" s="33"/>
      <c r="E45" s="33"/>
      <c r="G45">
        <f t="shared" si="0"/>
        <v>6</v>
      </c>
    </row>
    <row r="46" spans="1:7">
      <c r="A46" s="33"/>
      <c r="B46" s="34"/>
      <c r="C46" s="33"/>
      <c r="D46" s="33"/>
      <c r="E46" s="33"/>
      <c r="G46">
        <f t="shared" si="0"/>
        <v>6</v>
      </c>
    </row>
    <row r="47" spans="1:7">
      <c r="A47" s="33"/>
      <c r="B47" s="34"/>
      <c r="C47" s="33"/>
      <c r="D47" s="33"/>
      <c r="E47" s="33"/>
      <c r="G47">
        <f t="shared" si="0"/>
        <v>6</v>
      </c>
    </row>
    <row r="48" spans="1:7">
      <c r="A48" s="33"/>
      <c r="B48" s="34"/>
      <c r="C48" s="33"/>
      <c r="D48" s="33"/>
      <c r="E48" s="33"/>
      <c r="G48">
        <f t="shared" si="0"/>
        <v>6</v>
      </c>
    </row>
    <row r="49" spans="1:7">
      <c r="A49" s="33"/>
      <c r="B49" s="34"/>
      <c r="C49" s="33"/>
      <c r="D49" s="33"/>
      <c r="E49" s="33"/>
      <c r="G49">
        <f t="shared" si="0"/>
        <v>6</v>
      </c>
    </row>
    <row r="50" spans="1:7">
      <c r="A50" s="33"/>
      <c r="B50" s="34"/>
      <c r="C50" s="33"/>
      <c r="D50" s="33"/>
      <c r="E50" s="33"/>
      <c r="G50">
        <f t="shared" si="0"/>
        <v>6</v>
      </c>
    </row>
    <row r="51" spans="1:7">
      <c r="A51" s="33"/>
      <c r="B51" s="34"/>
      <c r="C51" s="33"/>
      <c r="D51" s="33"/>
      <c r="E51" s="33"/>
      <c r="G51">
        <f t="shared" si="0"/>
        <v>6</v>
      </c>
    </row>
    <row r="52" spans="1:7">
      <c r="A52" s="33"/>
      <c r="B52" s="34"/>
      <c r="C52" s="33"/>
      <c r="D52" s="33"/>
      <c r="E52" s="33"/>
      <c r="G52">
        <f t="shared" si="0"/>
        <v>6</v>
      </c>
    </row>
    <row r="53" spans="1:7">
      <c r="A53" s="33"/>
      <c r="B53" s="34"/>
      <c r="C53" s="33"/>
      <c r="D53" s="33"/>
      <c r="E53" s="33"/>
      <c r="G53">
        <f t="shared" si="0"/>
        <v>6</v>
      </c>
    </row>
    <row r="54" spans="1:7">
      <c r="A54" s="33"/>
      <c r="B54" s="34"/>
      <c r="C54" s="33"/>
      <c r="D54" s="33"/>
      <c r="E54" s="33"/>
      <c r="G54">
        <f t="shared" si="0"/>
        <v>6</v>
      </c>
    </row>
    <row r="55" spans="1:7">
      <c r="A55" s="33"/>
      <c r="B55" s="34"/>
      <c r="C55" s="33"/>
      <c r="D55" s="33"/>
      <c r="E55" s="33"/>
      <c r="G55">
        <f t="shared" si="0"/>
        <v>6</v>
      </c>
    </row>
    <row r="56" spans="1:7">
      <c r="A56" s="33"/>
      <c r="B56" s="34"/>
      <c r="C56" s="33"/>
      <c r="D56" s="33"/>
      <c r="E56" s="33"/>
      <c r="G56">
        <f t="shared" si="0"/>
        <v>6</v>
      </c>
    </row>
    <row r="57" spans="1:7">
      <c r="A57" s="33"/>
      <c r="B57" s="34"/>
      <c r="C57" s="33"/>
      <c r="D57" s="33"/>
      <c r="E57" s="33"/>
      <c r="G57">
        <f t="shared" si="0"/>
        <v>6</v>
      </c>
    </row>
    <row r="58" spans="1:7">
      <c r="A58" s="33"/>
      <c r="B58" s="34"/>
      <c r="C58" s="33"/>
      <c r="D58" s="33"/>
      <c r="E58" s="33"/>
      <c r="G58">
        <f t="shared" si="0"/>
        <v>6</v>
      </c>
    </row>
    <row r="59" spans="1:7">
      <c r="A59" s="33"/>
      <c r="B59" s="34"/>
      <c r="C59" s="33"/>
      <c r="D59" s="33"/>
      <c r="E59" s="33"/>
      <c r="G59">
        <f t="shared" si="0"/>
        <v>6</v>
      </c>
    </row>
    <row r="60" spans="1:7">
      <c r="A60" s="33"/>
      <c r="B60" s="34"/>
      <c r="C60" s="33"/>
      <c r="D60" s="33"/>
      <c r="E60" s="33"/>
      <c r="G60">
        <f t="shared" si="0"/>
        <v>6</v>
      </c>
    </row>
    <row r="61" spans="1:7">
      <c r="A61" s="33"/>
      <c r="B61" s="34"/>
      <c r="C61" s="33"/>
      <c r="D61" s="33"/>
      <c r="E61" s="33"/>
      <c r="G61">
        <f t="shared" si="0"/>
        <v>6</v>
      </c>
    </row>
    <row r="62" spans="1:7">
      <c r="A62" s="33"/>
      <c r="B62" s="34"/>
      <c r="C62" s="33"/>
      <c r="D62" s="33"/>
      <c r="E62" s="33"/>
      <c r="G62">
        <f t="shared" si="0"/>
        <v>6</v>
      </c>
    </row>
    <row r="63" spans="1:7">
      <c r="A63" s="33"/>
      <c r="B63" s="34"/>
      <c r="C63" s="33"/>
      <c r="D63" s="33"/>
      <c r="E63" s="33"/>
      <c r="G63">
        <f t="shared" si="0"/>
        <v>6</v>
      </c>
    </row>
    <row r="64" spans="1:7">
      <c r="A64" s="33"/>
      <c r="B64" s="34"/>
      <c r="C64" s="33"/>
      <c r="D64" s="33"/>
      <c r="E64" s="33"/>
      <c r="G64">
        <f t="shared" si="0"/>
        <v>6</v>
      </c>
    </row>
    <row r="65" spans="1:7">
      <c r="A65" s="33"/>
      <c r="B65" s="34"/>
      <c r="C65" s="33"/>
      <c r="D65" s="33"/>
      <c r="E65" s="33"/>
      <c r="G65">
        <f t="shared" si="0"/>
        <v>6</v>
      </c>
    </row>
    <row r="66" spans="1:7">
      <c r="A66" s="33"/>
      <c r="B66" s="34"/>
      <c r="C66" s="33"/>
      <c r="D66" s="33"/>
      <c r="E66" s="33"/>
      <c r="G66">
        <f t="shared" si="0"/>
        <v>6</v>
      </c>
    </row>
    <row r="67" spans="1:7">
      <c r="A67" s="33"/>
      <c r="B67" s="34"/>
      <c r="C67" s="33"/>
      <c r="D67" s="33"/>
      <c r="E67" s="33"/>
      <c r="G67">
        <f t="shared" ref="G67:G130" si="1">WEEKDAY(B67,2)</f>
        <v>6</v>
      </c>
    </row>
    <row r="68" spans="1:7">
      <c r="A68" s="33"/>
      <c r="B68" s="34"/>
      <c r="C68" s="33"/>
      <c r="D68" s="33"/>
      <c r="E68" s="33"/>
      <c r="G68">
        <f t="shared" si="1"/>
        <v>6</v>
      </c>
    </row>
    <row r="69" spans="1:7">
      <c r="A69" s="33"/>
      <c r="B69" s="34"/>
      <c r="C69" s="33"/>
      <c r="D69" s="33"/>
      <c r="E69" s="33"/>
      <c r="G69">
        <f t="shared" si="1"/>
        <v>6</v>
      </c>
    </row>
    <row r="70" spans="1:7">
      <c r="A70" s="33"/>
      <c r="B70" s="34"/>
      <c r="C70" s="33"/>
      <c r="D70" s="33"/>
      <c r="E70" s="33"/>
      <c r="G70">
        <f t="shared" si="1"/>
        <v>6</v>
      </c>
    </row>
    <row r="71" spans="1:7">
      <c r="A71" s="33"/>
      <c r="B71" s="34"/>
      <c r="C71" s="33"/>
      <c r="D71" s="33"/>
      <c r="E71" s="33"/>
      <c r="G71">
        <f t="shared" si="1"/>
        <v>6</v>
      </c>
    </row>
    <row r="72" spans="1:7">
      <c r="A72" s="33"/>
      <c r="B72" s="34"/>
      <c r="C72" s="33"/>
      <c r="D72" s="33"/>
      <c r="E72" s="33"/>
      <c r="G72">
        <f t="shared" si="1"/>
        <v>6</v>
      </c>
    </row>
    <row r="73" spans="1:7">
      <c r="A73" s="33"/>
      <c r="B73" s="34"/>
      <c r="C73" s="33"/>
      <c r="D73" s="33"/>
      <c r="E73" s="33"/>
      <c r="G73">
        <f t="shared" si="1"/>
        <v>6</v>
      </c>
    </row>
    <row r="74" spans="1:7">
      <c r="A74" s="33"/>
      <c r="B74" s="34"/>
      <c r="C74" s="33"/>
      <c r="D74" s="33"/>
      <c r="E74" s="33"/>
      <c r="G74">
        <f t="shared" si="1"/>
        <v>6</v>
      </c>
    </row>
    <row r="75" spans="1:7">
      <c r="A75" s="33"/>
      <c r="B75" s="34"/>
      <c r="C75" s="33"/>
      <c r="D75" s="33"/>
      <c r="E75" s="33"/>
      <c r="G75">
        <f t="shared" si="1"/>
        <v>6</v>
      </c>
    </row>
    <row r="76" spans="1:7">
      <c r="A76" s="33"/>
      <c r="B76" s="34"/>
      <c r="C76" s="33"/>
      <c r="D76" s="33"/>
      <c r="E76" s="33"/>
      <c r="G76">
        <f t="shared" si="1"/>
        <v>6</v>
      </c>
    </row>
    <row r="77" spans="1:7">
      <c r="A77" s="33"/>
      <c r="B77" s="34"/>
      <c r="C77" s="33"/>
      <c r="D77" s="33"/>
      <c r="E77" s="33"/>
      <c r="G77">
        <f t="shared" si="1"/>
        <v>6</v>
      </c>
    </row>
    <row r="78" spans="1:7">
      <c r="A78" s="33"/>
      <c r="B78" s="34"/>
      <c r="C78" s="33"/>
      <c r="D78" s="33"/>
      <c r="E78" s="33"/>
      <c r="G78">
        <f t="shared" si="1"/>
        <v>6</v>
      </c>
    </row>
    <row r="79" spans="1:7">
      <c r="A79" s="33"/>
      <c r="B79" s="34"/>
      <c r="C79" s="33"/>
      <c r="D79" s="33"/>
      <c r="E79" s="33"/>
      <c r="G79">
        <f t="shared" si="1"/>
        <v>6</v>
      </c>
    </row>
    <row r="80" spans="1:7">
      <c r="A80" s="33"/>
      <c r="B80" s="34"/>
      <c r="C80" s="33"/>
      <c r="D80" s="33"/>
      <c r="E80" s="33"/>
      <c r="G80">
        <f t="shared" si="1"/>
        <v>6</v>
      </c>
    </row>
    <row r="81" spans="1:7">
      <c r="A81" s="33"/>
      <c r="B81" s="34"/>
      <c r="C81" s="33"/>
      <c r="D81" s="33"/>
      <c r="E81" s="33"/>
      <c r="G81">
        <f t="shared" si="1"/>
        <v>6</v>
      </c>
    </row>
    <row r="82" spans="1:7">
      <c r="A82" s="33"/>
      <c r="B82" s="34"/>
      <c r="C82" s="33"/>
      <c r="D82" s="33"/>
      <c r="E82" s="33"/>
      <c r="G82">
        <f t="shared" si="1"/>
        <v>6</v>
      </c>
    </row>
    <row r="83" spans="1:7">
      <c r="A83" s="33"/>
      <c r="B83" s="34"/>
      <c r="C83" s="33"/>
      <c r="D83" s="33"/>
      <c r="E83" s="33"/>
      <c r="G83">
        <f t="shared" si="1"/>
        <v>6</v>
      </c>
    </row>
    <row r="84" spans="1:7">
      <c r="A84" s="33"/>
      <c r="B84" s="34"/>
      <c r="C84" s="33"/>
      <c r="D84" s="33"/>
      <c r="E84" s="33"/>
      <c r="G84">
        <f t="shared" si="1"/>
        <v>6</v>
      </c>
    </row>
    <row r="85" spans="1:7">
      <c r="A85" s="33"/>
      <c r="B85" s="34"/>
      <c r="C85" s="33"/>
      <c r="D85" s="33"/>
      <c r="E85" s="33"/>
      <c r="G85">
        <f t="shared" si="1"/>
        <v>6</v>
      </c>
    </row>
    <row r="86" spans="1:7">
      <c r="A86" s="33"/>
      <c r="B86" s="34"/>
      <c r="C86" s="33"/>
      <c r="D86" s="33"/>
      <c r="E86" s="33"/>
      <c r="G86">
        <f t="shared" si="1"/>
        <v>6</v>
      </c>
    </row>
    <row r="87" spans="1:7">
      <c r="A87" s="33"/>
      <c r="B87" s="34"/>
      <c r="C87" s="33"/>
      <c r="D87" s="33"/>
      <c r="E87" s="33"/>
      <c r="G87">
        <f t="shared" si="1"/>
        <v>6</v>
      </c>
    </row>
    <row r="88" spans="1:7">
      <c r="A88" s="33"/>
      <c r="B88" s="34"/>
      <c r="C88" s="33"/>
      <c r="D88" s="33"/>
      <c r="E88" s="33"/>
      <c r="G88">
        <f t="shared" si="1"/>
        <v>6</v>
      </c>
    </row>
    <row r="89" spans="1:7">
      <c r="A89" s="33"/>
      <c r="B89" s="34"/>
      <c r="C89" s="33"/>
      <c r="D89" s="33"/>
      <c r="E89" s="33"/>
      <c r="G89">
        <f t="shared" si="1"/>
        <v>6</v>
      </c>
    </row>
    <row r="90" spans="1:7">
      <c r="A90" s="33"/>
      <c r="B90" s="34"/>
      <c r="C90" s="33"/>
      <c r="D90" s="33"/>
      <c r="E90" s="33"/>
      <c r="G90">
        <f t="shared" si="1"/>
        <v>6</v>
      </c>
    </row>
    <row r="91" spans="1:7">
      <c r="A91" s="33"/>
      <c r="B91" s="34"/>
      <c r="C91" s="33"/>
      <c r="D91" s="33"/>
      <c r="E91" s="33"/>
      <c r="G91">
        <f t="shared" si="1"/>
        <v>6</v>
      </c>
    </row>
    <row r="92" spans="1:7">
      <c r="A92" s="33"/>
      <c r="B92" s="34"/>
      <c r="C92" s="33"/>
      <c r="D92" s="33"/>
      <c r="E92" s="33"/>
      <c r="G92">
        <f t="shared" si="1"/>
        <v>6</v>
      </c>
    </row>
    <row r="93" spans="1:7">
      <c r="A93" s="33"/>
      <c r="B93" s="34"/>
      <c r="C93" s="33"/>
      <c r="D93" s="33"/>
      <c r="E93" s="33"/>
      <c r="G93">
        <f t="shared" si="1"/>
        <v>6</v>
      </c>
    </row>
    <row r="94" spans="1:7">
      <c r="A94" s="33"/>
      <c r="B94" s="34"/>
      <c r="C94" s="33"/>
      <c r="D94" s="33"/>
      <c r="E94" s="33"/>
      <c r="G94">
        <f t="shared" si="1"/>
        <v>6</v>
      </c>
    </row>
    <row r="95" spans="1:7">
      <c r="A95" s="33"/>
      <c r="B95" s="34"/>
      <c r="C95" s="33"/>
      <c r="D95" s="33"/>
      <c r="E95" s="33"/>
      <c r="G95">
        <f t="shared" si="1"/>
        <v>6</v>
      </c>
    </row>
    <row r="96" spans="1:7">
      <c r="A96" s="33"/>
      <c r="B96" s="34"/>
      <c r="C96" s="33"/>
      <c r="D96" s="33"/>
      <c r="E96" s="33"/>
      <c r="G96">
        <f t="shared" si="1"/>
        <v>6</v>
      </c>
    </row>
    <row r="97" spans="1:7">
      <c r="A97" s="33"/>
      <c r="B97" s="34"/>
      <c r="C97" s="33"/>
      <c r="D97" s="33"/>
      <c r="E97" s="33"/>
      <c r="G97">
        <f t="shared" si="1"/>
        <v>6</v>
      </c>
    </row>
    <row r="98" spans="1:7">
      <c r="A98" s="33"/>
      <c r="B98" s="34"/>
      <c r="C98" s="33"/>
      <c r="D98" s="33"/>
      <c r="E98" s="33"/>
      <c r="G98">
        <f t="shared" si="1"/>
        <v>6</v>
      </c>
    </row>
    <row r="99" spans="1:7">
      <c r="A99" s="33"/>
      <c r="B99" s="34"/>
      <c r="C99" s="33"/>
      <c r="D99" s="33"/>
      <c r="E99" s="33"/>
      <c r="G99">
        <f t="shared" si="1"/>
        <v>6</v>
      </c>
    </row>
    <row r="100" spans="1:7">
      <c r="A100" s="33"/>
      <c r="B100" s="34"/>
      <c r="C100" s="33"/>
      <c r="D100" s="33"/>
      <c r="E100" s="33"/>
      <c r="G100">
        <f t="shared" si="1"/>
        <v>6</v>
      </c>
    </row>
    <row r="101" spans="1:7">
      <c r="A101" s="33"/>
      <c r="B101" s="34"/>
      <c r="C101" s="33"/>
      <c r="D101" s="33"/>
      <c r="E101" s="33"/>
      <c r="G101">
        <f t="shared" si="1"/>
        <v>6</v>
      </c>
    </row>
    <row r="102" spans="1:7">
      <c r="A102" s="33"/>
      <c r="B102" s="34"/>
      <c r="C102" s="33"/>
      <c r="D102" s="33"/>
      <c r="E102" s="33"/>
      <c r="G102">
        <f t="shared" si="1"/>
        <v>6</v>
      </c>
    </row>
    <row r="103" spans="1:7">
      <c r="A103" s="33"/>
      <c r="B103" s="34"/>
      <c r="C103" s="33"/>
      <c r="D103" s="33"/>
      <c r="E103" s="33"/>
      <c r="G103">
        <f t="shared" si="1"/>
        <v>6</v>
      </c>
    </row>
    <row r="104" spans="1:7">
      <c r="A104" s="33"/>
      <c r="B104" s="34"/>
      <c r="C104" s="33"/>
      <c r="D104" s="33"/>
      <c r="E104" s="33"/>
      <c r="G104">
        <f t="shared" si="1"/>
        <v>6</v>
      </c>
    </row>
    <row r="105" spans="1:7">
      <c r="A105" s="33"/>
      <c r="B105" s="34"/>
      <c r="C105" s="33"/>
      <c r="D105" s="33"/>
      <c r="E105" s="33"/>
      <c r="G105">
        <f t="shared" si="1"/>
        <v>6</v>
      </c>
    </row>
    <row r="106" spans="1:7">
      <c r="A106" s="33"/>
      <c r="B106" s="34"/>
      <c r="C106" s="33"/>
      <c r="D106" s="33"/>
      <c r="E106" s="33"/>
      <c r="G106">
        <f t="shared" si="1"/>
        <v>6</v>
      </c>
    </row>
    <row r="107" spans="1:7">
      <c r="A107" s="33"/>
      <c r="B107" s="34"/>
      <c r="C107" s="33"/>
      <c r="D107" s="33"/>
      <c r="E107" s="33"/>
      <c r="G107">
        <f t="shared" si="1"/>
        <v>6</v>
      </c>
    </row>
    <row r="108" spans="1:7">
      <c r="A108" s="33"/>
      <c r="B108" s="34"/>
      <c r="C108" s="33"/>
      <c r="D108" s="33"/>
      <c r="E108" s="33"/>
      <c r="G108">
        <f t="shared" si="1"/>
        <v>6</v>
      </c>
    </row>
    <row r="109" spans="1:7">
      <c r="A109" s="33"/>
      <c r="B109" s="34"/>
      <c r="C109" s="33"/>
      <c r="D109" s="33"/>
      <c r="E109" s="33"/>
      <c r="G109">
        <f t="shared" si="1"/>
        <v>6</v>
      </c>
    </row>
    <row r="110" spans="1:7">
      <c r="A110" s="33"/>
      <c r="B110" s="34"/>
      <c r="C110" s="33"/>
      <c r="D110" s="33"/>
      <c r="E110" s="33"/>
      <c r="G110">
        <f t="shared" si="1"/>
        <v>6</v>
      </c>
    </row>
    <row r="111" spans="1:7">
      <c r="A111" s="33"/>
      <c r="B111" s="34"/>
      <c r="C111" s="33"/>
      <c r="D111" s="33"/>
      <c r="E111" s="33"/>
      <c r="G111">
        <f t="shared" si="1"/>
        <v>6</v>
      </c>
    </row>
    <row r="112" spans="1:7">
      <c r="A112" s="33"/>
      <c r="B112" s="34"/>
      <c r="C112" s="33"/>
      <c r="D112" s="33"/>
      <c r="E112" s="33"/>
      <c r="G112">
        <f t="shared" si="1"/>
        <v>6</v>
      </c>
    </row>
    <row r="113" spans="1:7">
      <c r="A113" s="33"/>
      <c r="B113" s="34"/>
      <c r="C113" s="33"/>
      <c r="D113" s="33"/>
      <c r="E113" s="33"/>
      <c r="G113">
        <f t="shared" si="1"/>
        <v>6</v>
      </c>
    </row>
    <row r="114" spans="1:7">
      <c r="A114" s="33"/>
      <c r="B114" s="34"/>
      <c r="C114" s="33"/>
      <c r="D114" s="33"/>
      <c r="E114" s="33"/>
      <c r="G114">
        <f t="shared" si="1"/>
        <v>6</v>
      </c>
    </row>
    <row r="115" spans="1:7">
      <c r="A115" s="33"/>
      <c r="B115" s="34"/>
      <c r="C115" s="33"/>
      <c r="D115" s="33"/>
      <c r="E115" s="33"/>
      <c r="G115">
        <f t="shared" si="1"/>
        <v>6</v>
      </c>
    </row>
    <row r="116" spans="1:7">
      <c r="A116" s="33"/>
      <c r="B116" s="34"/>
      <c r="C116" s="33"/>
      <c r="D116" s="33"/>
      <c r="E116" s="33"/>
      <c r="G116">
        <f t="shared" si="1"/>
        <v>6</v>
      </c>
    </row>
    <row r="117" spans="1:7">
      <c r="A117" s="33"/>
      <c r="B117" s="34"/>
      <c r="C117" s="33"/>
      <c r="D117" s="33"/>
      <c r="E117" s="33"/>
      <c r="G117">
        <f t="shared" si="1"/>
        <v>6</v>
      </c>
    </row>
    <row r="118" spans="1:7">
      <c r="A118" s="33"/>
      <c r="B118" s="34"/>
      <c r="C118" s="33"/>
      <c r="D118" s="33"/>
      <c r="E118" s="33"/>
      <c r="G118">
        <f t="shared" si="1"/>
        <v>6</v>
      </c>
    </row>
    <row r="119" spans="1:7">
      <c r="A119" s="33"/>
      <c r="B119" s="34"/>
      <c r="C119" s="33"/>
      <c r="D119" s="33"/>
      <c r="E119" s="33"/>
      <c r="G119">
        <f t="shared" si="1"/>
        <v>6</v>
      </c>
    </row>
    <row r="120" spans="1:7">
      <c r="A120" s="33"/>
      <c r="B120" s="34"/>
      <c r="C120" s="33"/>
      <c r="D120" s="33"/>
      <c r="E120" s="33"/>
      <c r="G120">
        <f t="shared" si="1"/>
        <v>6</v>
      </c>
    </row>
    <row r="121" spans="1:7">
      <c r="A121" s="33"/>
      <c r="B121" s="34"/>
      <c r="C121" s="33"/>
      <c r="D121" s="33"/>
      <c r="E121" s="33"/>
      <c r="G121">
        <f t="shared" si="1"/>
        <v>6</v>
      </c>
    </row>
    <row r="122" spans="1:7">
      <c r="A122" s="33"/>
      <c r="B122" s="34"/>
      <c r="C122" s="33"/>
      <c r="D122" s="33"/>
      <c r="E122" s="33"/>
      <c r="G122">
        <f t="shared" si="1"/>
        <v>6</v>
      </c>
    </row>
    <row r="123" spans="1:7">
      <c r="A123" s="33"/>
      <c r="B123" s="34"/>
      <c r="C123" s="33"/>
      <c r="D123" s="33"/>
      <c r="E123" s="33"/>
      <c r="G123">
        <f t="shared" si="1"/>
        <v>6</v>
      </c>
    </row>
    <row r="124" spans="1:7">
      <c r="A124" s="33"/>
      <c r="B124" s="34"/>
      <c r="C124" s="33"/>
      <c r="D124" s="33"/>
      <c r="E124" s="33"/>
      <c r="G124">
        <f t="shared" si="1"/>
        <v>6</v>
      </c>
    </row>
    <row r="125" spans="1:7">
      <c r="A125" s="33"/>
      <c r="B125" s="34"/>
      <c r="C125" s="33"/>
      <c r="D125" s="33"/>
      <c r="E125" s="33"/>
      <c r="G125">
        <f t="shared" si="1"/>
        <v>6</v>
      </c>
    </row>
    <row r="126" spans="1:7">
      <c r="A126" s="33"/>
      <c r="B126" s="34"/>
      <c r="C126" s="33"/>
      <c r="D126" s="33"/>
      <c r="E126" s="33"/>
      <c r="G126">
        <f t="shared" si="1"/>
        <v>6</v>
      </c>
    </row>
    <row r="127" spans="1:7">
      <c r="A127" s="33"/>
      <c r="B127" s="34"/>
      <c r="C127" s="33"/>
      <c r="D127" s="33"/>
      <c r="E127" s="33"/>
      <c r="G127">
        <f t="shared" si="1"/>
        <v>6</v>
      </c>
    </row>
    <row r="128" spans="1:7">
      <c r="A128" s="33"/>
      <c r="B128" s="34"/>
      <c r="C128" s="33"/>
      <c r="D128" s="33"/>
      <c r="E128" s="33"/>
      <c r="G128">
        <f t="shared" si="1"/>
        <v>6</v>
      </c>
    </row>
    <row r="129" spans="1:7">
      <c r="A129" s="33"/>
      <c r="B129" s="34"/>
      <c r="C129" s="33"/>
      <c r="D129" s="33"/>
      <c r="E129" s="33"/>
      <c r="G129">
        <f t="shared" si="1"/>
        <v>6</v>
      </c>
    </row>
    <row r="130" spans="1:7">
      <c r="A130" s="33"/>
      <c r="B130" s="34"/>
      <c r="C130" s="33"/>
      <c r="D130" s="33"/>
      <c r="E130" s="33"/>
      <c r="G130">
        <f t="shared" si="1"/>
        <v>6</v>
      </c>
    </row>
    <row r="131" spans="1:7">
      <c r="A131" s="33"/>
      <c r="B131" s="34"/>
      <c r="C131" s="33"/>
      <c r="D131" s="33"/>
      <c r="E131" s="33"/>
      <c r="G131">
        <f t="shared" ref="G131:G194" si="2">WEEKDAY(B131,2)</f>
        <v>6</v>
      </c>
    </row>
    <row r="132" spans="1:7">
      <c r="A132" s="33"/>
      <c r="B132" s="34"/>
      <c r="C132" s="33"/>
      <c r="D132" s="33"/>
      <c r="E132" s="33"/>
      <c r="G132">
        <f t="shared" si="2"/>
        <v>6</v>
      </c>
    </row>
    <row r="133" spans="1:7">
      <c r="A133" s="33"/>
      <c r="B133" s="34"/>
      <c r="C133" s="33"/>
      <c r="D133" s="33"/>
      <c r="E133" s="33"/>
      <c r="G133">
        <f t="shared" si="2"/>
        <v>6</v>
      </c>
    </row>
    <row r="134" spans="1:7">
      <c r="A134" s="33"/>
      <c r="B134" s="34"/>
      <c r="C134" s="33"/>
      <c r="D134" s="33"/>
      <c r="E134" s="33"/>
      <c r="G134">
        <f t="shared" si="2"/>
        <v>6</v>
      </c>
    </row>
    <row r="135" spans="1:7">
      <c r="A135" s="33"/>
      <c r="B135" s="34"/>
      <c r="C135" s="33"/>
      <c r="D135" s="33"/>
      <c r="E135" s="33"/>
      <c r="G135">
        <f t="shared" si="2"/>
        <v>6</v>
      </c>
    </row>
    <row r="136" spans="1:7">
      <c r="A136" s="33"/>
      <c r="B136" s="34"/>
      <c r="C136" s="33"/>
      <c r="D136" s="33"/>
      <c r="E136" s="33"/>
      <c r="G136">
        <f t="shared" si="2"/>
        <v>6</v>
      </c>
    </row>
    <row r="137" spans="1:7">
      <c r="A137" s="33"/>
      <c r="B137" s="34"/>
      <c r="C137" s="33"/>
      <c r="D137" s="33"/>
      <c r="E137" s="33"/>
      <c r="G137">
        <f t="shared" si="2"/>
        <v>6</v>
      </c>
    </row>
    <row r="138" spans="1:7">
      <c r="A138" s="33"/>
      <c r="B138" s="34"/>
      <c r="C138" s="33"/>
      <c r="D138" s="33"/>
      <c r="E138" s="33"/>
      <c r="G138">
        <f t="shared" si="2"/>
        <v>6</v>
      </c>
    </row>
    <row r="139" spans="1:7">
      <c r="A139" s="33"/>
      <c r="B139" s="34"/>
      <c r="C139" s="33"/>
      <c r="D139" s="33"/>
      <c r="E139" s="33"/>
      <c r="G139">
        <f t="shared" si="2"/>
        <v>6</v>
      </c>
    </row>
    <row r="140" spans="1:7">
      <c r="A140" s="33"/>
      <c r="B140" s="34"/>
      <c r="C140" s="33"/>
      <c r="D140" s="33"/>
      <c r="E140" s="33"/>
      <c r="G140">
        <f t="shared" si="2"/>
        <v>6</v>
      </c>
    </row>
    <row r="141" spans="1:7">
      <c r="A141" s="33"/>
      <c r="B141" s="34"/>
      <c r="C141" s="33"/>
      <c r="D141" s="33"/>
      <c r="E141" s="33"/>
      <c r="G141">
        <f t="shared" si="2"/>
        <v>6</v>
      </c>
    </row>
    <row r="142" spans="1:7">
      <c r="A142" s="33"/>
      <c r="B142" s="34"/>
      <c r="C142" s="33"/>
      <c r="D142" s="33"/>
      <c r="E142" s="33"/>
      <c r="G142">
        <f t="shared" si="2"/>
        <v>6</v>
      </c>
    </row>
    <row r="143" spans="1:7">
      <c r="A143" s="33"/>
      <c r="B143" s="34"/>
      <c r="C143" s="33"/>
      <c r="D143" s="33"/>
      <c r="E143" s="33"/>
      <c r="G143">
        <f t="shared" si="2"/>
        <v>6</v>
      </c>
    </row>
    <row r="144" spans="1:7">
      <c r="A144" s="33"/>
      <c r="B144" s="34"/>
      <c r="C144" s="33"/>
      <c r="D144" s="33"/>
      <c r="E144" s="33"/>
      <c r="G144">
        <f t="shared" si="2"/>
        <v>6</v>
      </c>
    </row>
    <row r="145" spans="1:7">
      <c r="A145" s="33"/>
      <c r="B145" s="34"/>
      <c r="C145" s="33"/>
      <c r="D145" s="33"/>
      <c r="E145" s="33"/>
      <c r="G145">
        <f t="shared" si="2"/>
        <v>6</v>
      </c>
    </row>
    <row r="146" spans="1:7">
      <c r="A146" s="33"/>
      <c r="B146" s="34"/>
      <c r="C146" s="33"/>
      <c r="D146" s="33"/>
      <c r="E146" s="33"/>
      <c r="G146">
        <f t="shared" si="2"/>
        <v>6</v>
      </c>
    </row>
    <row r="147" spans="1:7">
      <c r="A147" s="33"/>
      <c r="B147" s="34"/>
      <c r="C147" s="33"/>
      <c r="D147" s="33"/>
      <c r="E147" s="33"/>
      <c r="G147">
        <f t="shared" si="2"/>
        <v>6</v>
      </c>
    </row>
    <row r="148" spans="1:7">
      <c r="A148" s="33"/>
      <c r="B148" s="34"/>
      <c r="C148" s="33"/>
      <c r="D148" s="33"/>
      <c r="E148" s="33"/>
      <c r="G148">
        <f t="shared" si="2"/>
        <v>6</v>
      </c>
    </row>
    <row r="149" spans="1:7">
      <c r="A149" s="33"/>
      <c r="B149" s="34"/>
      <c r="C149" s="33"/>
      <c r="D149" s="33"/>
      <c r="E149" s="33"/>
      <c r="G149">
        <f t="shared" si="2"/>
        <v>6</v>
      </c>
    </row>
    <row r="150" spans="1:7">
      <c r="A150" s="33"/>
      <c r="B150" s="34"/>
      <c r="C150" s="33"/>
      <c r="D150" s="33"/>
      <c r="E150" s="33"/>
      <c r="G150">
        <f t="shared" si="2"/>
        <v>6</v>
      </c>
    </row>
    <row r="151" spans="1:7">
      <c r="A151" s="33"/>
      <c r="B151" s="34"/>
      <c r="C151" s="33"/>
      <c r="D151" s="33"/>
      <c r="E151" s="33"/>
      <c r="G151">
        <f t="shared" si="2"/>
        <v>6</v>
      </c>
    </row>
    <row r="152" spans="1:7">
      <c r="A152" s="33"/>
      <c r="B152" s="34"/>
      <c r="C152" s="33"/>
      <c r="D152" s="33"/>
      <c r="E152" s="33"/>
      <c r="G152">
        <f t="shared" si="2"/>
        <v>6</v>
      </c>
    </row>
    <row r="153" spans="1:7">
      <c r="A153" s="33"/>
      <c r="B153" s="34"/>
      <c r="C153" s="33"/>
      <c r="D153" s="33"/>
      <c r="E153" s="33"/>
      <c r="G153">
        <f t="shared" si="2"/>
        <v>6</v>
      </c>
    </row>
    <row r="154" spans="1:7">
      <c r="A154" s="33"/>
      <c r="B154" s="34"/>
      <c r="C154" s="33"/>
      <c r="D154" s="33"/>
      <c r="E154" s="33"/>
      <c r="G154">
        <f t="shared" si="2"/>
        <v>6</v>
      </c>
    </row>
    <row r="155" spans="1:7">
      <c r="A155" s="33"/>
      <c r="B155" s="34"/>
      <c r="C155" s="33"/>
      <c r="D155" s="33"/>
      <c r="E155" s="33"/>
      <c r="G155">
        <f t="shared" si="2"/>
        <v>6</v>
      </c>
    </row>
    <row r="156" spans="1:7">
      <c r="A156" s="33"/>
      <c r="B156" s="34"/>
      <c r="C156" s="33"/>
      <c r="D156" s="33"/>
      <c r="E156" s="33"/>
      <c r="G156">
        <f t="shared" si="2"/>
        <v>6</v>
      </c>
    </row>
    <row r="157" spans="1:7">
      <c r="A157" s="33"/>
      <c r="B157" s="34"/>
      <c r="C157" s="33"/>
      <c r="D157" s="33"/>
      <c r="E157" s="33"/>
      <c r="G157">
        <f t="shared" si="2"/>
        <v>6</v>
      </c>
    </row>
    <row r="158" spans="1:7">
      <c r="A158" s="33"/>
      <c r="B158" s="34"/>
      <c r="C158" s="33"/>
      <c r="D158" s="33"/>
      <c r="E158" s="33"/>
      <c r="G158">
        <f t="shared" si="2"/>
        <v>6</v>
      </c>
    </row>
    <row r="159" spans="1:7">
      <c r="A159" s="33"/>
      <c r="B159" s="34"/>
      <c r="C159" s="33"/>
      <c r="D159" s="33"/>
      <c r="E159" s="33"/>
      <c r="G159">
        <f t="shared" si="2"/>
        <v>6</v>
      </c>
    </row>
    <row r="160" spans="1:7">
      <c r="A160" s="33"/>
      <c r="B160" s="34"/>
      <c r="C160" s="33"/>
      <c r="D160" s="33"/>
      <c r="E160" s="33"/>
      <c r="G160">
        <f t="shared" si="2"/>
        <v>6</v>
      </c>
    </row>
    <row r="161" spans="1:7">
      <c r="A161" s="33"/>
      <c r="B161" s="34"/>
      <c r="C161" s="33"/>
      <c r="D161" s="33"/>
      <c r="E161" s="33"/>
      <c r="G161">
        <f t="shared" si="2"/>
        <v>6</v>
      </c>
    </row>
    <row r="162" spans="1:7">
      <c r="A162" s="33"/>
      <c r="B162" s="34"/>
      <c r="C162" s="33"/>
      <c r="D162" s="33"/>
      <c r="E162" s="33"/>
      <c r="G162">
        <f t="shared" si="2"/>
        <v>6</v>
      </c>
    </row>
    <row r="163" spans="1:7">
      <c r="A163" s="33"/>
      <c r="B163" s="34"/>
      <c r="C163" s="33"/>
      <c r="D163" s="33"/>
      <c r="E163" s="33"/>
      <c r="G163">
        <f t="shared" si="2"/>
        <v>6</v>
      </c>
    </row>
    <row r="164" spans="1:7">
      <c r="A164" s="33"/>
      <c r="B164" s="34"/>
      <c r="C164" s="33"/>
      <c r="D164" s="33"/>
      <c r="E164" s="33"/>
      <c r="G164">
        <f t="shared" si="2"/>
        <v>6</v>
      </c>
    </row>
    <row r="165" spans="1:7">
      <c r="A165" s="33"/>
      <c r="B165" s="34"/>
      <c r="C165" s="33"/>
      <c r="D165" s="33"/>
      <c r="E165" s="33"/>
      <c r="G165">
        <f t="shared" si="2"/>
        <v>6</v>
      </c>
    </row>
    <row r="166" spans="1:7">
      <c r="A166" s="33"/>
      <c r="B166" s="34"/>
      <c r="C166" s="33"/>
      <c r="D166" s="33"/>
      <c r="E166" s="33"/>
      <c r="G166">
        <f t="shared" si="2"/>
        <v>6</v>
      </c>
    </row>
    <row r="167" spans="1:7">
      <c r="A167" s="33"/>
      <c r="B167" s="34"/>
      <c r="C167" s="33"/>
      <c r="D167" s="33"/>
      <c r="E167" s="33"/>
      <c r="G167">
        <f t="shared" si="2"/>
        <v>6</v>
      </c>
    </row>
    <row r="168" spans="1:7">
      <c r="A168" s="33"/>
      <c r="B168" s="34"/>
      <c r="C168" s="33"/>
      <c r="D168" s="33"/>
      <c r="E168" s="33"/>
      <c r="G168">
        <f t="shared" si="2"/>
        <v>6</v>
      </c>
    </row>
    <row r="169" spans="1:7">
      <c r="A169" s="33"/>
      <c r="B169" s="34"/>
      <c r="C169" s="33"/>
      <c r="D169" s="33"/>
      <c r="E169" s="33"/>
      <c r="G169">
        <f t="shared" si="2"/>
        <v>6</v>
      </c>
    </row>
    <row r="170" spans="1:7">
      <c r="A170" s="33"/>
      <c r="B170" s="34"/>
      <c r="C170" s="33"/>
      <c r="D170" s="33"/>
      <c r="E170" s="33"/>
      <c r="G170">
        <f t="shared" si="2"/>
        <v>6</v>
      </c>
    </row>
    <row r="171" spans="1:7">
      <c r="A171" s="33"/>
      <c r="B171" s="34"/>
      <c r="C171" s="33"/>
      <c r="D171" s="33"/>
      <c r="E171" s="33"/>
      <c r="G171">
        <f t="shared" si="2"/>
        <v>6</v>
      </c>
    </row>
    <row r="172" spans="1:7">
      <c r="A172" s="33"/>
      <c r="B172" s="34"/>
      <c r="C172" s="33"/>
      <c r="D172" s="33"/>
      <c r="E172" s="33"/>
      <c r="G172">
        <f t="shared" si="2"/>
        <v>6</v>
      </c>
    </row>
    <row r="173" spans="1:7">
      <c r="A173" s="33"/>
      <c r="B173" s="34"/>
      <c r="C173" s="33"/>
      <c r="D173" s="33"/>
      <c r="E173" s="33"/>
      <c r="G173">
        <f t="shared" si="2"/>
        <v>6</v>
      </c>
    </row>
    <row r="174" spans="1:7">
      <c r="A174" s="33"/>
      <c r="B174" s="34"/>
      <c r="C174" s="33"/>
      <c r="D174" s="33"/>
      <c r="E174" s="33"/>
      <c r="G174">
        <f t="shared" si="2"/>
        <v>6</v>
      </c>
    </row>
    <row r="175" spans="1:7">
      <c r="A175" s="33"/>
      <c r="B175" s="34"/>
      <c r="C175" s="33"/>
      <c r="D175" s="33"/>
      <c r="E175" s="33"/>
      <c r="G175">
        <f t="shared" si="2"/>
        <v>6</v>
      </c>
    </row>
    <row r="176" spans="1:7">
      <c r="A176" s="33"/>
      <c r="B176" s="34"/>
      <c r="C176" s="33"/>
      <c r="D176" s="33"/>
      <c r="E176" s="33"/>
      <c r="G176">
        <f t="shared" si="2"/>
        <v>6</v>
      </c>
    </row>
    <row r="177" spans="1:7">
      <c r="A177" s="33"/>
      <c r="B177" s="34"/>
      <c r="C177" s="33"/>
      <c r="D177" s="33"/>
      <c r="E177" s="33"/>
      <c r="G177">
        <f t="shared" si="2"/>
        <v>6</v>
      </c>
    </row>
    <row r="178" spans="1:7">
      <c r="A178" s="33"/>
      <c r="B178" s="34"/>
      <c r="C178" s="33"/>
      <c r="D178" s="33"/>
      <c r="E178" s="33"/>
      <c r="G178">
        <f t="shared" si="2"/>
        <v>6</v>
      </c>
    </row>
    <row r="179" spans="1:7">
      <c r="A179" s="33"/>
      <c r="B179" s="34"/>
      <c r="C179" s="33"/>
      <c r="D179" s="33"/>
      <c r="E179" s="33"/>
      <c r="G179">
        <f t="shared" si="2"/>
        <v>6</v>
      </c>
    </row>
    <row r="180" spans="1:7">
      <c r="A180" s="33"/>
      <c r="B180" s="34"/>
      <c r="C180" s="33"/>
      <c r="D180" s="33"/>
      <c r="E180" s="33"/>
      <c r="G180">
        <f t="shared" si="2"/>
        <v>6</v>
      </c>
    </row>
    <row r="181" spans="1:7">
      <c r="A181" s="33"/>
      <c r="B181" s="34"/>
      <c r="C181" s="33"/>
      <c r="D181" s="33"/>
      <c r="E181" s="33"/>
      <c r="G181">
        <f t="shared" si="2"/>
        <v>6</v>
      </c>
    </row>
    <row r="182" spans="1:7">
      <c r="A182" s="33"/>
      <c r="B182" s="34"/>
      <c r="C182" s="33"/>
      <c r="D182" s="33"/>
      <c r="E182" s="33"/>
      <c r="G182">
        <f t="shared" si="2"/>
        <v>6</v>
      </c>
    </row>
    <row r="183" spans="1:7">
      <c r="A183" s="33"/>
      <c r="B183" s="34"/>
      <c r="C183" s="33"/>
      <c r="D183" s="33"/>
      <c r="E183" s="33"/>
      <c r="G183">
        <f t="shared" si="2"/>
        <v>6</v>
      </c>
    </row>
    <row r="184" spans="1:7">
      <c r="A184" s="33"/>
      <c r="B184" s="34"/>
      <c r="C184" s="33"/>
      <c r="D184" s="33"/>
      <c r="E184" s="33"/>
      <c r="G184">
        <f t="shared" si="2"/>
        <v>6</v>
      </c>
    </row>
    <row r="185" spans="1:7">
      <c r="A185" s="33"/>
      <c r="B185" s="34"/>
      <c r="C185" s="33"/>
      <c r="D185" s="33"/>
      <c r="E185" s="33"/>
      <c r="G185">
        <f t="shared" si="2"/>
        <v>6</v>
      </c>
    </row>
    <row r="186" spans="1:7">
      <c r="A186" s="33"/>
      <c r="B186" s="34"/>
      <c r="C186" s="33"/>
      <c r="D186" s="33"/>
      <c r="E186" s="33"/>
      <c r="G186">
        <f t="shared" si="2"/>
        <v>6</v>
      </c>
    </row>
    <row r="187" spans="1:7">
      <c r="A187" s="33"/>
      <c r="B187" s="34"/>
      <c r="C187" s="33"/>
      <c r="D187" s="33"/>
      <c r="E187" s="33"/>
      <c r="G187">
        <f t="shared" si="2"/>
        <v>6</v>
      </c>
    </row>
    <row r="188" spans="1:7">
      <c r="A188" s="33"/>
      <c r="B188" s="34"/>
      <c r="C188" s="33"/>
      <c r="D188" s="33"/>
      <c r="E188" s="33"/>
      <c r="G188">
        <f t="shared" si="2"/>
        <v>6</v>
      </c>
    </row>
    <row r="189" spans="1:7">
      <c r="A189" s="33"/>
      <c r="B189" s="34"/>
      <c r="C189" s="33"/>
      <c r="D189" s="33"/>
      <c r="E189" s="33"/>
      <c r="G189">
        <f t="shared" si="2"/>
        <v>6</v>
      </c>
    </row>
    <row r="190" spans="1:7">
      <c r="A190" s="33"/>
      <c r="B190" s="34"/>
      <c r="C190" s="33"/>
      <c r="D190" s="33"/>
      <c r="E190" s="33"/>
      <c r="G190">
        <f t="shared" si="2"/>
        <v>6</v>
      </c>
    </row>
    <row r="191" spans="1:7">
      <c r="A191" s="33"/>
      <c r="B191" s="34"/>
      <c r="C191" s="33"/>
      <c r="D191" s="33"/>
      <c r="E191" s="33"/>
      <c r="G191">
        <f t="shared" si="2"/>
        <v>6</v>
      </c>
    </row>
    <row r="192" spans="1:7">
      <c r="A192" s="33"/>
      <c r="B192" s="34"/>
      <c r="C192" s="33"/>
      <c r="D192" s="33"/>
      <c r="E192" s="33"/>
      <c r="G192">
        <f t="shared" si="2"/>
        <v>6</v>
      </c>
    </row>
    <row r="193" spans="1:7">
      <c r="A193" s="33"/>
      <c r="B193" s="34"/>
      <c r="C193" s="33"/>
      <c r="D193" s="33"/>
      <c r="E193" s="33"/>
      <c r="G193">
        <f t="shared" si="2"/>
        <v>6</v>
      </c>
    </row>
    <row r="194" spans="1:7">
      <c r="A194" s="33"/>
      <c r="B194" s="34"/>
      <c r="C194" s="33"/>
      <c r="D194" s="33"/>
      <c r="E194" s="33"/>
      <c r="G194">
        <f t="shared" si="2"/>
        <v>6</v>
      </c>
    </row>
    <row r="195" spans="1:7">
      <c r="A195" s="33"/>
      <c r="B195" s="34"/>
      <c r="C195" s="33"/>
      <c r="D195" s="33"/>
      <c r="E195" s="33"/>
      <c r="G195">
        <f t="shared" ref="G195:G258" si="3">WEEKDAY(B195,2)</f>
        <v>6</v>
      </c>
    </row>
    <row r="196" spans="1:7">
      <c r="A196" s="33"/>
      <c r="B196" s="34"/>
      <c r="C196" s="33"/>
      <c r="D196" s="33"/>
      <c r="E196" s="33"/>
      <c r="G196">
        <f t="shared" si="3"/>
        <v>6</v>
      </c>
    </row>
    <row r="197" spans="1:7">
      <c r="A197" s="33"/>
      <c r="B197" s="34"/>
      <c r="C197" s="33"/>
      <c r="D197" s="33"/>
      <c r="E197" s="33"/>
      <c r="G197">
        <f t="shared" si="3"/>
        <v>6</v>
      </c>
    </row>
    <row r="198" spans="1:7">
      <c r="A198" s="33"/>
      <c r="B198" s="34"/>
      <c r="C198" s="33"/>
      <c r="D198" s="33"/>
      <c r="E198" s="33"/>
      <c r="G198">
        <f t="shared" si="3"/>
        <v>6</v>
      </c>
    </row>
    <row r="199" spans="1:7">
      <c r="A199" s="33"/>
      <c r="B199" s="34"/>
      <c r="C199" s="33"/>
      <c r="D199" s="33"/>
      <c r="E199" s="33"/>
      <c r="G199">
        <f t="shared" si="3"/>
        <v>6</v>
      </c>
    </row>
    <row r="200" spans="1:7">
      <c r="A200" s="33"/>
      <c r="B200" s="34"/>
      <c r="C200" s="33"/>
      <c r="D200" s="33"/>
      <c r="E200" s="33"/>
      <c r="G200">
        <f t="shared" si="3"/>
        <v>6</v>
      </c>
    </row>
    <row r="201" spans="1:7">
      <c r="A201" s="33"/>
      <c r="B201" s="34"/>
      <c r="C201" s="33"/>
      <c r="D201" s="33"/>
      <c r="E201" s="33"/>
      <c r="G201">
        <f t="shared" si="3"/>
        <v>6</v>
      </c>
    </row>
    <row r="202" spans="1:7">
      <c r="A202" s="33"/>
      <c r="B202" s="34"/>
      <c r="C202" s="33"/>
      <c r="D202" s="33"/>
      <c r="E202" s="33"/>
      <c r="G202">
        <f t="shared" si="3"/>
        <v>6</v>
      </c>
    </row>
    <row r="203" spans="1:7">
      <c r="A203" s="33"/>
      <c r="B203" s="34"/>
      <c r="C203" s="33"/>
      <c r="D203" s="33"/>
      <c r="E203" s="33"/>
      <c r="G203">
        <f t="shared" si="3"/>
        <v>6</v>
      </c>
    </row>
    <row r="204" spans="1:7">
      <c r="A204" s="33"/>
      <c r="B204" s="34"/>
      <c r="C204" s="33"/>
      <c r="D204" s="33"/>
      <c r="E204" s="33"/>
      <c r="G204">
        <f t="shared" si="3"/>
        <v>6</v>
      </c>
    </row>
    <row r="205" spans="1:7">
      <c r="A205" s="33"/>
      <c r="B205" s="34"/>
      <c r="C205" s="33"/>
      <c r="D205" s="33"/>
      <c r="E205" s="33"/>
      <c r="G205">
        <f t="shared" si="3"/>
        <v>6</v>
      </c>
    </row>
    <row r="206" spans="1:7">
      <c r="A206" s="33"/>
      <c r="B206" s="34"/>
      <c r="C206" s="33"/>
      <c r="D206" s="33"/>
      <c r="E206" s="33"/>
      <c r="G206">
        <f t="shared" si="3"/>
        <v>6</v>
      </c>
    </row>
    <row r="207" spans="1:7">
      <c r="A207" s="33"/>
      <c r="B207" s="34"/>
      <c r="C207" s="33"/>
      <c r="D207" s="33"/>
      <c r="E207" s="33"/>
      <c r="G207">
        <f t="shared" si="3"/>
        <v>6</v>
      </c>
    </row>
    <row r="208" spans="1:7">
      <c r="A208" s="33"/>
      <c r="B208" s="34"/>
      <c r="C208" s="33"/>
      <c r="D208" s="33"/>
      <c r="E208" s="33"/>
      <c r="G208">
        <f t="shared" si="3"/>
        <v>6</v>
      </c>
    </row>
    <row r="209" spans="1:7">
      <c r="A209" s="33"/>
      <c r="B209" s="34"/>
      <c r="C209" s="33"/>
      <c r="D209" s="33"/>
      <c r="E209" s="33"/>
      <c r="G209">
        <f t="shared" si="3"/>
        <v>6</v>
      </c>
    </row>
    <row r="210" spans="1:7">
      <c r="A210" s="33"/>
      <c r="B210" s="34"/>
      <c r="C210" s="33"/>
      <c r="D210" s="33"/>
      <c r="E210" s="33"/>
      <c r="G210">
        <f t="shared" si="3"/>
        <v>6</v>
      </c>
    </row>
    <row r="211" spans="1:7">
      <c r="A211" s="33"/>
      <c r="B211" s="34"/>
      <c r="C211" s="33"/>
      <c r="D211" s="33"/>
      <c r="E211" s="33"/>
      <c r="G211">
        <f t="shared" si="3"/>
        <v>6</v>
      </c>
    </row>
    <row r="212" spans="1:7">
      <c r="A212" s="33"/>
      <c r="B212" s="34"/>
      <c r="C212" s="33"/>
      <c r="D212" s="33"/>
      <c r="E212" s="33"/>
      <c r="G212">
        <f t="shared" si="3"/>
        <v>6</v>
      </c>
    </row>
    <row r="213" spans="1:7">
      <c r="A213" s="33"/>
      <c r="B213" s="34"/>
      <c r="C213" s="33"/>
      <c r="D213" s="33"/>
      <c r="E213" s="33"/>
      <c r="G213">
        <f t="shared" si="3"/>
        <v>6</v>
      </c>
    </row>
    <row r="214" spans="1:7">
      <c r="A214" s="33"/>
      <c r="B214" s="34"/>
      <c r="C214" s="33"/>
      <c r="D214" s="33"/>
      <c r="E214" s="33"/>
      <c r="G214">
        <f t="shared" si="3"/>
        <v>6</v>
      </c>
    </row>
    <row r="215" spans="1:7">
      <c r="A215" s="33"/>
      <c r="B215" s="34"/>
      <c r="C215" s="33"/>
      <c r="D215" s="33"/>
      <c r="E215" s="33"/>
      <c r="G215">
        <f t="shared" si="3"/>
        <v>6</v>
      </c>
    </row>
    <row r="216" spans="1:7">
      <c r="A216" s="33"/>
      <c r="B216" s="34"/>
      <c r="C216" s="33"/>
      <c r="D216" s="33"/>
      <c r="E216" s="33"/>
      <c r="G216">
        <f t="shared" si="3"/>
        <v>6</v>
      </c>
    </row>
    <row r="217" spans="1:7">
      <c r="A217" s="33"/>
      <c r="B217" s="34"/>
      <c r="C217" s="33"/>
      <c r="D217" s="33"/>
      <c r="E217" s="33"/>
      <c r="G217">
        <f t="shared" si="3"/>
        <v>6</v>
      </c>
    </row>
    <row r="218" spans="1:7">
      <c r="A218" s="33"/>
      <c r="B218" s="34"/>
      <c r="C218" s="33"/>
      <c r="D218" s="33"/>
      <c r="E218" s="33"/>
      <c r="G218">
        <f t="shared" si="3"/>
        <v>6</v>
      </c>
    </row>
    <row r="219" spans="1:7">
      <c r="A219" s="33"/>
      <c r="B219" s="34"/>
      <c r="C219" s="33"/>
      <c r="D219" s="33"/>
      <c r="E219" s="33"/>
      <c r="G219">
        <f t="shared" si="3"/>
        <v>6</v>
      </c>
    </row>
    <row r="220" spans="1:7">
      <c r="A220" s="33"/>
      <c r="B220" s="34"/>
      <c r="C220" s="33"/>
      <c r="D220" s="33"/>
      <c r="E220" s="33"/>
      <c r="G220">
        <f t="shared" si="3"/>
        <v>6</v>
      </c>
    </row>
    <row r="221" spans="1:7">
      <c r="A221" s="33"/>
      <c r="B221" s="34"/>
      <c r="C221" s="33"/>
      <c r="D221" s="33"/>
      <c r="E221" s="33"/>
      <c r="G221">
        <f t="shared" si="3"/>
        <v>6</v>
      </c>
    </row>
    <row r="222" spans="1:7">
      <c r="A222" s="33"/>
      <c r="B222" s="34"/>
      <c r="C222" s="33"/>
      <c r="D222" s="33"/>
      <c r="E222" s="33"/>
      <c r="G222">
        <f t="shared" si="3"/>
        <v>6</v>
      </c>
    </row>
    <row r="223" spans="1:7">
      <c r="A223" s="33"/>
      <c r="B223" s="34"/>
      <c r="C223" s="33"/>
      <c r="D223" s="33"/>
      <c r="E223" s="33"/>
      <c r="G223">
        <f t="shared" si="3"/>
        <v>6</v>
      </c>
    </row>
    <row r="224" spans="1:7">
      <c r="A224" s="33"/>
      <c r="B224" s="34"/>
      <c r="C224" s="33"/>
      <c r="D224" s="33"/>
      <c r="E224" s="33"/>
      <c r="G224">
        <f t="shared" si="3"/>
        <v>6</v>
      </c>
    </row>
    <row r="225" spans="1:7">
      <c r="A225" s="33"/>
      <c r="B225" s="34"/>
      <c r="C225" s="33"/>
      <c r="D225" s="33"/>
      <c r="E225" s="33"/>
      <c r="G225">
        <f t="shared" si="3"/>
        <v>6</v>
      </c>
    </row>
    <row r="226" spans="1:7">
      <c r="A226" s="33"/>
      <c r="B226" s="34"/>
      <c r="C226" s="33"/>
      <c r="D226" s="33"/>
      <c r="E226" s="33"/>
      <c r="G226">
        <f t="shared" si="3"/>
        <v>6</v>
      </c>
    </row>
    <row r="227" spans="1:7">
      <c r="A227" s="33"/>
      <c r="B227" s="34"/>
      <c r="C227" s="33"/>
      <c r="D227" s="33"/>
      <c r="E227" s="33"/>
      <c r="G227">
        <f t="shared" si="3"/>
        <v>6</v>
      </c>
    </row>
    <row r="228" spans="1:7">
      <c r="A228" s="33"/>
      <c r="B228" s="34"/>
      <c r="C228" s="33"/>
      <c r="D228" s="33"/>
      <c r="E228" s="33"/>
      <c r="G228">
        <f t="shared" si="3"/>
        <v>6</v>
      </c>
    </row>
    <row r="229" spans="1:7">
      <c r="A229" s="33"/>
      <c r="B229" s="34"/>
      <c r="C229" s="33"/>
      <c r="D229" s="33"/>
      <c r="E229" s="33"/>
      <c r="G229">
        <f t="shared" si="3"/>
        <v>6</v>
      </c>
    </row>
    <row r="230" spans="1:7">
      <c r="A230" s="33"/>
      <c r="B230" s="34"/>
      <c r="C230" s="33"/>
      <c r="D230" s="33"/>
      <c r="E230" s="33"/>
      <c r="G230">
        <f t="shared" si="3"/>
        <v>6</v>
      </c>
    </row>
    <row r="231" spans="1:7">
      <c r="A231" s="33"/>
      <c r="B231" s="34"/>
      <c r="C231" s="33"/>
      <c r="D231" s="33"/>
      <c r="E231" s="33"/>
      <c r="G231">
        <f t="shared" si="3"/>
        <v>6</v>
      </c>
    </row>
    <row r="232" spans="1:7">
      <c r="A232" s="33"/>
      <c r="B232" s="34"/>
      <c r="C232" s="33"/>
      <c r="D232" s="33"/>
      <c r="E232" s="33"/>
      <c r="G232">
        <f t="shared" si="3"/>
        <v>6</v>
      </c>
    </row>
    <row r="233" spans="1:7">
      <c r="A233" s="33"/>
      <c r="B233" s="34"/>
      <c r="C233" s="33"/>
      <c r="D233" s="33"/>
      <c r="E233" s="33"/>
      <c r="G233">
        <f t="shared" si="3"/>
        <v>6</v>
      </c>
    </row>
    <row r="234" spans="1:7">
      <c r="A234" s="33"/>
      <c r="B234" s="34"/>
      <c r="C234" s="33"/>
      <c r="D234" s="33"/>
      <c r="E234" s="33"/>
      <c r="G234">
        <f t="shared" si="3"/>
        <v>6</v>
      </c>
    </row>
    <row r="235" spans="1:7">
      <c r="A235" s="33"/>
      <c r="B235" s="34"/>
      <c r="C235" s="33"/>
      <c r="D235" s="33"/>
      <c r="E235" s="33"/>
      <c r="G235">
        <f t="shared" si="3"/>
        <v>6</v>
      </c>
    </row>
    <row r="236" spans="1:7">
      <c r="A236" s="33"/>
      <c r="B236" s="34"/>
      <c r="C236" s="33"/>
      <c r="D236" s="33"/>
      <c r="E236" s="33"/>
      <c r="G236">
        <f t="shared" si="3"/>
        <v>6</v>
      </c>
    </row>
    <row r="237" spans="1:7">
      <c r="A237" s="33"/>
      <c r="B237" s="34"/>
      <c r="C237" s="33"/>
      <c r="D237" s="33"/>
      <c r="E237" s="33"/>
      <c r="G237">
        <f t="shared" si="3"/>
        <v>6</v>
      </c>
    </row>
    <row r="238" spans="1:7">
      <c r="A238" s="33"/>
      <c r="B238" s="34"/>
      <c r="C238" s="33"/>
      <c r="D238" s="33"/>
      <c r="E238" s="33"/>
      <c r="G238">
        <f t="shared" si="3"/>
        <v>6</v>
      </c>
    </row>
    <row r="239" spans="1:7">
      <c r="A239" s="33"/>
      <c r="B239" s="34"/>
      <c r="C239" s="33"/>
      <c r="D239" s="33"/>
      <c r="E239" s="33"/>
      <c r="G239">
        <f t="shared" si="3"/>
        <v>6</v>
      </c>
    </row>
    <row r="240" spans="1:7">
      <c r="A240" s="33"/>
      <c r="B240" s="34"/>
      <c r="C240" s="33"/>
      <c r="D240" s="33"/>
      <c r="E240" s="33"/>
      <c r="G240">
        <f t="shared" si="3"/>
        <v>6</v>
      </c>
    </row>
    <row r="241" spans="1:7">
      <c r="A241" s="33"/>
      <c r="B241" s="34"/>
      <c r="C241" s="33"/>
      <c r="D241" s="33"/>
      <c r="E241" s="33"/>
      <c r="G241">
        <f t="shared" si="3"/>
        <v>6</v>
      </c>
    </row>
    <row r="242" spans="1:7">
      <c r="A242" s="33"/>
      <c r="B242" s="34"/>
      <c r="C242" s="33"/>
      <c r="D242" s="33"/>
      <c r="E242" s="33"/>
      <c r="G242">
        <f t="shared" si="3"/>
        <v>6</v>
      </c>
    </row>
    <row r="243" spans="1:7">
      <c r="A243" s="33"/>
      <c r="B243" s="34"/>
      <c r="C243" s="33"/>
      <c r="D243" s="33"/>
      <c r="E243" s="33"/>
      <c r="G243">
        <f t="shared" si="3"/>
        <v>6</v>
      </c>
    </row>
    <row r="244" spans="1:7">
      <c r="A244" s="33"/>
      <c r="B244" s="34"/>
      <c r="C244" s="33"/>
      <c r="D244" s="33"/>
      <c r="E244" s="33"/>
      <c r="G244">
        <f t="shared" si="3"/>
        <v>6</v>
      </c>
    </row>
    <row r="245" spans="1:7">
      <c r="A245" s="33"/>
      <c r="B245" s="34"/>
      <c r="C245" s="33"/>
      <c r="D245" s="33"/>
      <c r="E245" s="33"/>
      <c r="G245">
        <f t="shared" si="3"/>
        <v>6</v>
      </c>
    </row>
    <row r="246" spans="1:7">
      <c r="A246" s="33"/>
      <c r="B246" s="34"/>
      <c r="C246" s="33"/>
      <c r="D246" s="33"/>
      <c r="E246" s="33"/>
      <c r="G246">
        <f t="shared" si="3"/>
        <v>6</v>
      </c>
    </row>
    <row r="247" spans="1:7">
      <c r="A247" s="33"/>
      <c r="B247" s="34"/>
      <c r="C247" s="33"/>
      <c r="D247" s="33"/>
      <c r="E247" s="33"/>
      <c r="G247">
        <f t="shared" si="3"/>
        <v>6</v>
      </c>
    </row>
    <row r="248" spans="1:7">
      <c r="A248" s="33"/>
      <c r="B248" s="34"/>
      <c r="C248" s="33"/>
      <c r="D248" s="33"/>
      <c r="E248" s="33"/>
      <c r="G248">
        <f t="shared" si="3"/>
        <v>6</v>
      </c>
    </row>
    <row r="249" spans="1:7">
      <c r="A249" s="33"/>
      <c r="B249" s="34"/>
      <c r="C249" s="33"/>
      <c r="D249" s="33"/>
      <c r="E249" s="33"/>
      <c r="G249">
        <f t="shared" si="3"/>
        <v>6</v>
      </c>
    </row>
    <row r="250" spans="1:7">
      <c r="A250" s="33"/>
      <c r="B250" s="34"/>
      <c r="C250" s="33"/>
      <c r="D250" s="33"/>
      <c r="E250" s="33"/>
      <c r="G250">
        <f t="shared" si="3"/>
        <v>6</v>
      </c>
    </row>
    <row r="251" spans="1:7">
      <c r="A251" s="33"/>
      <c r="B251" s="34"/>
      <c r="C251" s="33"/>
      <c r="D251" s="33"/>
      <c r="E251" s="33"/>
      <c r="G251">
        <f t="shared" si="3"/>
        <v>6</v>
      </c>
    </row>
    <row r="252" spans="1:7">
      <c r="A252" s="33"/>
      <c r="B252" s="34"/>
      <c r="C252" s="33"/>
      <c r="D252" s="33"/>
      <c r="E252" s="33"/>
      <c r="G252">
        <f t="shared" si="3"/>
        <v>6</v>
      </c>
    </row>
    <row r="253" spans="1:7">
      <c r="A253" s="33"/>
      <c r="B253" s="34"/>
      <c r="C253" s="33"/>
      <c r="D253" s="33"/>
      <c r="E253" s="33"/>
      <c r="G253">
        <f t="shared" si="3"/>
        <v>6</v>
      </c>
    </row>
    <row r="254" spans="1:7">
      <c r="A254" s="33"/>
      <c r="B254" s="34"/>
      <c r="C254" s="33"/>
      <c r="D254" s="33"/>
      <c r="E254" s="33"/>
      <c r="G254">
        <f t="shared" si="3"/>
        <v>6</v>
      </c>
    </row>
    <row r="255" spans="1:7">
      <c r="A255" s="33"/>
      <c r="B255" s="34"/>
      <c r="C255" s="33"/>
      <c r="D255" s="33"/>
      <c r="E255" s="33"/>
      <c r="G255">
        <f t="shared" si="3"/>
        <v>6</v>
      </c>
    </row>
    <row r="256" spans="1:7">
      <c r="A256" s="33"/>
      <c r="B256" s="34"/>
      <c r="C256" s="33"/>
      <c r="D256" s="33"/>
      <c r="E256" s="33"/>
      <c r="G256">
        <f t="shared" si="3"/>
        <v>6</v>
      </c>
    </row>
    <row r="257" spans="1:7">
      <c r="A257" s="33"/>
      <c r="B257" s="34"/>
      <c r="C257" s="33"/>
      <c r="D257" s="33"/>
      <c r="E257" s="33"/>
      <c r="G257">
        <f t="shared" si="3"/>
        <v>6</v>
      </c>
    </row>
    <row r="258" spans="1:7">
      <c r="A258" s="33"/>
      <c r="B258" s="34"/>
      <c r="C258" s="33"/>
      <c r="D258" s="33"/>
      <c r="E258" s="33"/>
      <c r="G258">
        <f t="shared" si="3"/>
        <v>6</v>
      </c>
    </row>
    <row r="259" spans="1:7">
      <c r="A259" s="33"/>
      <c r="B259" s="34"/>
      <c r="C259" s="33"/>
      <c r="D259" s="33"/>
      <c r="E259" s="33"/>
      <c r="G259">
        <f t="shared" ref="G259:G322" si="4">WEEKDAY(B259,2)</f>
        <v>6</v>
      </c>
    </row>
    <row r="260" spans="1:7">
      <c r="A260" s="33"/>
      <c r="B260" s="34"/>
      <c r="C260" s="33"/>
      <c r="D260" s="33"/>
      <c r="E260" s="33"/>
      <c r="G260">
        <f t="shared" si="4"/>
        <v>6</v>
      </c>
    </row>
    <row r="261" spans="1:7">
      <c r="A261" s="33"/>
      <c r="B261" s="34"/>
      <c r="C261" s="33"/>
      <c r="D261" s="33"/>
      <c r="E261" s="33"/>
      <c r="G261">
        <f t="shared" si="4"/>
        <v>6</v>
      </c>
    </row>
    <row r="262" spans="1:7">
      <c r="A262" s="33"/>
      <c r="B262" s="34"/>
      <c r="C262" s="33"/>
      <c r="D262" s="33"/>
      <c r="E262" s="33"/>
      <c r="G262">
        <f t="shared" si="4"/>
        <v>6</v>
      </c>
    </row>
    <row r="263" spans="1:7">
      <c r="A263" s="33"/>
      <c r="B263" s="34"/>
      <c r="C263" s="33"/>
      <c r="D263" s="33"/>
      <c r="E263" s="33"/>
      <c r="G263">
        <f t="shared" si="4"/>
        <v>6</v>
      </c>
    </row>
    <row r="264" spans="1:7">
      <c r="A264" s="33"/>
      <c r="B264" s="34"/>
      <c r="C264" s="33"/>
      <c r="D264" s="33"/>
      <c r="E264" s="33"/>
      <c r="G264">
        <f t="shared" si="4"/>
        <v>6</v>
      </c>
    </row>
    <row r="265" spans="1:7">
      <c r="A265" s="33"/>
      <c r="B265" s="34"/>
      <c r="C265" s="33"/>
      <c r="D265" s="33"/>
      <c r="E265" s="33"/>
      <c r="G265">
        <f t="shared" si="4"/>
        <v>6</v>
      </c>
    </row>
    <row r="266" spans="1:7">
      <c r="A266" s="33"/>
      <c r="B266" s="34"/>
      <c r="C266" s="33"/>
      <c r="D266" s="33"/>
      <c r="E266" s="33"/>
      <c r="G266">
        <f t="shared" si="4"/>
        <v>6</v>
      </c>
    </row>
    <row r="267" spans="1:7">
      <c r="A267" s="33"/>
      <c r="B267" s="34"/>
      <c r="C267" s="33"/>
      <c r="D267" s="33"/>
      <c r="E267" s="33"/>
      <c r="G267">
        <f t="shared" si="4"/>
        <v>6</v>
      </c>
    </row>
    <row r="268" spans="1:7">
      <c r="A268" s="33"/>
      <c r="B268" s="34"/>
      <c r="C268" s="33"/>
      <c r="D268" s="33"/>
      <c r="E268" s="33"/>
      <c r="G268">
        <f t="shared" si="4"/>
        <v>6</v>
      </c>
    </row>
    <row r="269" spans="1:7">
      <c r="A269" s="33"/>
      <c r="B269" s="34"/>
      <c r="C269" s="33"/>
      <c r="D269" s="33"/>
      <c r="E269" s="33"/>
      <c r="G269">
        <f t="shared" si="4"/>
        <v>6</v>
      </c>
    </row>
    <row r="270" spans="1:7">
      <c r="A270" s="33"/>
      <c r="B270" s="34"/>
      <c r="C270" s="33"/>
      <c r="D270" s="33"/>
      <c r="E270" s="33"/>
      <c r="G270">
        <f t="shared" si="4"/>
        <v>6</v>
      </c>
    </row>
    <row r="271" spans="1:7">
      <c r="A271" s="33"/>
      <c r="B271" s="34"/>
      <c r="C271" s="33"/>
      <c r="D271" s="33"/>
      <c r="E271" s="33"/>
      <c r="G271">
        <f t="shared" si="4"/>
        <v>6</v>
      </c>
    </row>
    <row r="272" spans="1:7">
      <c r="A272" s="33"/>
      <c r="B272" s="34"/>
      <c r="C272" s="33"/>
      <c r="D272" s="33"/>
      <c r="E272" s="33"/>
      <c r="G272">
        <f t="shared" si="4"/>
        <v>6</v>
      </c>
    </row>
    <row r="273" spans="1:7">
      <c r="A273" s="33"/>
      <c r="B273" s="34"/>
      <c r="C273" s="33"/>
      <c r="D273" s="33"/>
      <c r="E273" s="33"/>
      <c r="G273">
        <f t="shared" si="4"/>
        <v>6</v>
      </c>
    </row>
    <row r="274" spans="1:7">
      <c r="A274" s="33"/>
      <c r="B274" s="34"/>
      <c r="C274" s="33"/>
      <c r="D274" s="33"/>
      <c r="E274" s="33"/>
      <c r="G274">
        <f t="shared" si="4"/>
        <v>6</v>
      </c>
    </row>
    <row r="275" spans="1:7">
      <c r="A275" s="33"/>
      <c r="B275" s="34"/>
      <c r="C275" s="33"/>
      <c r="D275" s="33"/>
      <c r="E275" s="33"/>
      <c r="G275">
        <f t="shared" si="4"/>
        <v>6</v>
      </c>
    </row>
    <row r="276" spans="1:7">
      <c r="A276" s="33"/>
      <c r="B276" s="34"/>
      <c r="C276" s="33"/>
      <c r="D276" s="33"/>
      <c r="E276" s="33"/>
      <c r="G276">
        <f t="shared" si="4"/>
        <v>6</v>
      </c>
    </row>
    <row r="277" spans="1:7">
      <c r="A277" s="33"/>
      <c r="B277" s="34"/>
      <c r="C277" s="33"/>
      <c r="D277" s="33"/>
      <c r="E277" s="33"/>
      <c r="G277">
        <f t="shared" si="4"/>
        <v>6</v>
      </c>
    </row>
    <row r="278" spans="1:7">
      <c r="A278" s="33"/>
      <c r="B278" s="34"/>
      <c r="C278" s="33"/>
      <c r="D278" s="33"/>
      <c r="E278" s="33"/>
      <c r="G278">
        <f t="shared" si="4"/>
        <v>6</v>
      </c>
    </row>
    <row r="279" spans="1:7">
      <c r="A279" s="33"/>
      <c r="B279" s="34"/>
      <c r="C279" s="33"/>
      <c r="D279" s="33"/>
      <c r="E279" s="33"/>
      <c r="G279">
        <f t="shared" si="4"/>
        <v>6</v>
      </c>
    </row>
    <row r="280" spans="1:7">
      <c r="A280" s="33"/>
      <c r="B280" s="34"/>
      <c r="C280" s="33"/>
      <c r="D280" s="33"/>
      <c r="E280" s="33"/>
      <c r="G280">
        <f t="shared" si="4"/>
        <v>6</v>
      </c>
    </row>
    <row r="281" spans="1:7">
      <c r="A281" s="33"/>
      <c r="B281" s="34"/>
      <c r="C281" s="33"/>
      <c r="D281" s="33"/>
      <c r="E281" s="33"/>
      <c r="G281">
        <f t="shared" si="4"/>
        <v>6</v>
      </c>
    </row>
    <row r="282" spans="1:7">
      <c r="A282" s="33"/>
      <c r="B282" s="34"/>
      <c r="C282" s="33"/>
      <c r="D282" s="33"/>
      <c r="E282" s="33"/>
      <c r="G282">
        <f t="shared" si="4"/>
        <v>6</v>
      </c>
    </row>
    <row r="283" spans="1:7">
      <c r="A283" s="33"/>
      <c r="B283" s="34"/>
      <c r="C283" s="33"/>
      <c r="D283" s="33"/>
      <c r="E283" s="33"/>
      <c r="G283">
        <f t="shared" si="4"/>
        <v>6</v>
      </c>
    </row>
    <row r="284" spans="1:7">
      <c r="A284" s="33"/>
      <c r="B284" s="34"/>
      <c r="C284" s="33"/>
      <c r="D284" s="33"/>
      <c r="E284" s="33"/>
      <c r="G284">
        <f t="shared" si="4"/>
        <v>6</v>
      </c>
    </row>
    <row r="285" spans="1:7">
      <c r="A285" s="33"/>
      <c r="B285" s="34"/>
      <c r="C285" s="33"/>
      <c r="D285" s="33"/>
      <c r="E285" s="33"/>
      <c r="G285">
        <f t="shared" si="4"/>
        <v>6</v>
      </c>
    </row>
    <row r="286" spans="1:7">
      <c r="A286" s="33"/>
      <c r="B286" s="34"/>
      <c r="C286" s="33"/>
      <c r="D286" s="33"/>
      <c r="E286" s="33"/>
      <c r="G286">
        <f t="shared" si="4"/>
        <v>6</v>
      </c>
    </row>
    <row r="287" spans="1:7">
      <c r="A287" s="33"/>
      <c r="B287" s="34"/>
      <c r="C287" s="33"/>
      <c r="D287" s="33"/>
      <c r="E287" s="33"/>
      <c r="G287">
        <f t="shared" si="4"/>
        <v>6</v>
      </c>
    </row>
    <row r="288" spans="1:7">
      <c r="A288" s="33"/>
      <c r="B288" s="34"/>
      <c r="C288" s="33"/>
      <c r="D288" s="33"/>
      <c r="E288" s="33"/>
      <c r="G288">
        <f t="shared" si="4"/>
        <v>6</v>
      </c>
    </row>
    <row r="289" spans="1:7">
      <c r="A289" s="33"/>
      <c r="B289" s="34"/>
      <c r="C289" s="33"/>
      <c r="D289" s="33"/>
      <c r="E289" s="33"/>
      <c r="G289">
        <f t="shared" si="4"/>
        <v>6</v>
      </c>
    </row>
    <row r="290" spans="1:7">
      <c r="A290" s="33"/>
      <c r="B290" s="34"/>
      <c r="C290" s="33"/>
      <c r="D290" s="33"/>
      <c r="E290" s="33"/>
      <c r="G290">
        <f t="shared" si="4"/>
        <v>6</v>
      </c>
    </row>
    <row r="291" spans="1:7">
      <c r="A291" s="33"/>
      <c r="B291" s="34"/>
      <c r="C291" s="33"/>
      <c r="D291" s="33"/>
      <c r="E291" s="33"/>
      <c r="G291">
        <f t="shared" si="4"/>
        <v>6</v>
      </c>
    </row>
    <row r="292" spans="1:7">
      <c r="A292" s="33"/>
      <c r="B292" s="34"/>
      <c r="C292" s="33"/>
      <c r="D292" s="33"/>
      <c r="E292" s="33"/>
      <c r="G292">
        <f t="shared" si="4"/>
        <v>6</v>
      </c>
    </row>
    <row r="293" spans="1:7">
      <c r="A293" s="33"/>
      <c r="B293" s="34"/>
      <c r="C293" s="33"/>
      <c r="D293" s="33"/>
      <c r="E293" s="33"/>
      <c r="G293">
        <f t="shared" si="4"/>
        <v>6</v>
      </c>
    </row>
    <row r="294" spans="1:7">
      <c r="A294" s="33"/>
      <c r="B294" s="34"/>
      <c r="C294" s="33"/>
      <c r="D294" s="33"/>
      <c r="E294" s="33"/>
      <c r="G294">
        <f t="shared" si="4"/>
        <v>6</v>
      </c>
    </row>
    <row r="295" spans="1:7">
      <c r="A295" s="33"/>
      <c r="B295" s="34"/>
      <c r="C295" s="33"/>
      <c r="D295" s="33"/>
      <c r="E295" s="33"/>
      <c r="G295">
        <f t="shared" si="4"/>
        <v>6</v>
      </c>
    </row>
    <row r="296" spans="1:7">
      <c r="A296" s="33"/>
      <c r="B296" s="34"/>
      <c r="C296" s="33"/>
      <c r="D296" s="33"/>
      <c r="E296" s="33"/>
      <c r="G296">
        <f t="shared" si="4"/>
        <v>6</v>
      </c>
    </row>
    <row r="297" spans="1:7">
      <c r="A297" s="33"/>
      <c r="B297" s="34"/>
      <c r="C297" s="33"/>
      <c r="D297" s="33"/>
      <c r="E297" s="33"/>
      <c r="G297">
        <f t="shared" si="4"/>
        <v>6</v>
      </c>
    </row>
    <row r="298" spans="1:7">
      <c r="A298" s="33"/>
      <c r="B298" s="34"/>
      <c r="C298" s="33"/>
      <c r="D298" s="33"/>
      <c r="E298" s="33"/>
      <c r="G298">
        <f t="shared" si="4"/>
        <v>6</v>
      </c>
    </row>
    <row r="299" spans="1:7">
      <c r="A299" s="33"/>
      <c r="B299" s="34"/>
      <c r="C299" s="33"/>
      <c r="D299" s="33"/>
      <c r="E299" s="33"/>
      <c r="G299">
        <f t="shared" si="4"/>
        <v>6</v>
      </c>
    </row>
    <row r="300" spans="1:7">
      <c r="A300" s="33"/>
      <c r="B300" s="34"/>
      <c r="C300" s="33"/>
      <c r="D300" s="33"/>
      <c r="E300" s="33"/>
      <c r="G300">
        <f t="shared" si="4"/>
        <v>6</v>
      </c>
    </row>
    <row r="301" spans="1:7">
      <c r="A301" s="33"/>
      <c r="B301" s="34"/>
      <c r="C301" s="33"/>
      <c r="D301" s="33"/>
      <c r="E301" s="33"/>
      <c r="G301">
        <f t="shared" si="4"/>
        <v>6</v>
      </c>
    </row>
    <row r="302" spans="1:7">
      <c r="A302" s="33"/>
      <c r="B302" s="34"/>
      <c r="C302" s="33"/>
      <c r="D302" s="33"/>
      <c r="E302" s="33"/>
      <c r="G302">
        <f t="shared" si="4"/>
        <v>6</v>
      </c>
    </row>
    <row r="303" spans="1:7">
      <c r="A303" s="33"/>
      <c r="B303" s="34"/>
      <c r="C303" s="33"/>
      <c r="D303" s="33"/>
      <c r="E303" s="33"/>
      <c r="G303">
        <f t="shared" si="4"/>
        <v>6</v>
      </c>
    </row>
    <row r="304" spans="1:7">
      <c r="A304" s="33"/>
      <c r="B304" s="34"/>
      <c r="C304" s="33"/>
      <c r="D304" s="33"/>
      <c r="E304" s="33"/>
      <c r="G304">
        <f t="shared" si="4"/>
        <v>6</v>
      </c>
    </row>
    <row r="305" spans="1:7">
      <c r="A305" s="33"/>
      <c r="B305" s="34"/>
      <c r="C305" s="33"/>
      <c r="D305" s="33"/>
      <c r="E305" s="33"/>
      <c r="G305">
        <f t="shared" si="4"/>
        <v>6</v>
      </c>
    </row>
    <row r="306" spans="1:7">
      <c r="A306" s="33"/>
      <c r="B306" s="34"/>
      <c r="C306" s="33"/>
      <c r="D306" s="33"/>
      <c r="E306" s="33"/>
      <c r="G306">
        <f t="shared" si="4"/>
        <v>6</v>
      </c>
    </row>
    <row r="307" spans="1:7">
      <c r="A307" s="33"/>
      <c r="B307" s="34"/>
      <c r="C307" s="33"/>
      <c r="D307" s="33"/>
      <c r="E307" s="33"/>
      <c r="G307">
        <f t="shared" si="4"/>
        <v>6</v>
      </c>
    </row>
    <row r="308" spans="1:7">
      <c r="A308" s="33"/>
      <c r="B308" s="34"/>
      <c r="C308" s="33"/>
      <c r="D308" s="33"/>
      <c r="E308" s="33"/>
      <c r="G308">
        <f t="shared" si="4"/>
        <v>6</v>
      </c>
    </row>
    <row r="309" spans="1:7">
      <c r="A309" s="33"/>
      <c r="B309" s="34"/>
      <c r="C309" s="33"/>
      <c r="D309" s="33"/>
      <c r="E309" s="33"/>
      <c r="G309">
        <f t="shared" si="4"/>
        <v>6</v>
      </c>
    </row>
    <row r="310" spans="1:7">
      <c r="A310" s="33"/>
      <c r="B310" s="34"/>
      <c r="C310" s="33"/>
      <c r="D310" s="33"/>
      <c r="E310" s="33"/>
      <c r="G310">
        <f t="shared" si="4"/>
        <v>6</v>
      </c>
    </row>
    <row r="311" spans="1:7">
      <c r="A311" s="33"/>
      <c r="B311" s="34"/>
      <c r="C311" s="33"/>
      <c r="D311" s="33"/>
      <c r="E311" s="33"/>
      <c r="G311">
        <f t="shared" si="4"/>
        <v>6</v>
      </c>
    </row>
    <row r="312" spans="1:7">
      <c r="A312" s="33"/>
      <c r="B312" s="34"/>
      <c r="C312" s="33"/>
      <c r="D312" s="33"/>
      <c r="E312" s="33"/>
      <c r="G312">
        <f t="shared" si="4"/>
        <v>6</v>
      </c>
    </row>
    <row r="313" spans="1:7">
      <c r="A313" s="33"/>
      <c r="B313" s="34"/>
      <c r="C313" s="33"/>
      <c r="D313" s="33"/>
      <c r="E313" s="33"/>
      <c r="G313">
        <f t="shared" si="4"/>
        <v>6</v>
      </c>
    </row>
    <row r="314" spans="1:7">
      <c r="A314" s="33"/>
      <c r="B314" s="34"/>
      <c r="C314" s="33"/>
      <c r="D314" s="33"/>
      <c r="E314" s="33"/>
      <c r="G314">
        <f t="shared" si="4"/>
        <v>6</v>
      </c>
    </row>
    <row r="315" spans="1:7">
      <c r="A315" s="33"/>
      <c r="B315" s="34"/>
      <c r="C315" s="33"/>
      <c r="D315" s="33"/>
      <c r="E315" s="33"/>
      <c r="G315">
        <f t="shared" si="4"/>
        <v>6</v>
      </c>
    </row>
    <row r="316" spans="1:7">
      <c r="A316" s="33"/>
      <c r="B316" s="34"/>
      <c r="C316" s="33"/>
      <c r="D316" s="33"/>
      <c r="E316" s="33"/>
      <c r="G316">
        <f t="shared" si="4"/>
        <v>6</v>
      </c>
    </row>
    <row r="317" spans="1:7">
      <c r="A317" s="33"/>
      <c r="B317" s="34"/>
      <c r="C317" s="33"/>
      <c r="D317" s="33"/>
      <c r="E317" s="33"/>
      <c r="G317">
        <f t="shared" si="4"/>
        <v>6</v>
      </c>
    </row>
    <row r="318" spans="1:7">
      <c r="A318" s="33"/>
      <c r="B318" s="34"/>
      <c r="C318" s="33"/>
      <c r="D318" s="33"/>
      <c r="E318" s="33"/>
      <c r="G318">
        <f t="shared" si="4"/>
        <v>6</v>
      </c>
    </row>
    <row r="319" spans="1:7">
      <c r="A319" s="33"/>
      <c r="B319" s="34"/>
      <c r="C319" s="33"/>
      <c r="D319" s="33"/>
      <c r="E319" s="33"/>
      <c r="G319">
        <f t="shared" si="4"/>
        <v>6</v>
      </c>
    </row>
    <row r="320" spans="1:7">
      <c r="A320" s="33"/>
      <c r="B320" s="34"/>
      <c r="C320" s="33"/>
      <c r="D320" s="33"/>
      <c r="E320" s="33"/>
      <c r="G320">
        <f t="shared" si="4"/>
        <v>6</v>
      </c>
    </row>
    <row r="321" spans="1:7">
      <c r="A321" s="33"/>
      <c r="B321" s="34"/>
      <c r="C321" s="33"/>
      <c r="D321" s="33"/>
      <c r="E321" s="33"/>
      <c r="G321">
        <f t="shared" si="4"/>
        <v>6</v>
      </c>
    </row>
    <row r="322" spans="1:7">
      <c r="A322" s="33"/>
      <c r="B322" s="34"/>
      <c r="C322" s="33"/>
      <c r="D322" s="33"/>
      <c r="E322" s="33"/>
      <c r="G322">
        <f t="shared" si="4"/>
        <v>6</v>
      </c>
    </row>
    <row r="323" spans="1:7">
      <c r="A323" s="33"/>
      <c r="B323" s="34"/>
      <c r="C323" s="33"/>
      <c r="D323" s="33"/>
      <c r="E323" s="33"/>
      <c r="G323">
        <f t="shared" ref="G323:G386" si="5">WEEKDAY(B323,2)</f>
        <v>6</v>
      </c>
    </row>
    <row r="324" spans="1:7">
      <c r="A324" s="33"/>
      <c r="B324" s="34"/>
      <c r="C324" s="33"/>
      <c r="D324" s="33"/>
      <c r="E324" s="33"/>
      <c r="G324">
        <f t="shared" si="5"/>
        <v>6</v>
      </c>
    </row>
    <row r="325" spans="1:7">
      <c r="A325" s="33"/>
      <c r="B325" s="34"/>
      <c r="C325" s="33"/>
      <c r="D325" s="33"/>
      <c r="E325" s="33"/>
      <c r="G325">
        <f t="shared" si="5"/>
        <v>6</v>
      </c>
    </row>
    <row r="326" spans="1:7">
      <c r="A326" s="33"/>
      <c r="B326" s="34"/>
      <c r="C326" s="33"/>
      <c r="D326" s="33"/>
      <c r="E326" s="33"/>
      <c r="G326">
        <f t="shared" si="5"/>
        <v>6</v>
      </c>
    </row>
    <row r="327" spans="1:7">
      <c r="A327" s="33"/>
      <c r="B327" s="34"/>
      <c r="C327" s="33"/>
      <c r="D327" s="33"/>
      <c r="E327" s="33"/>
      <c r="G327">
        <f t="shared" si="5"/>
        <v>6</v>
      </c>
    </row>
    <row r="328" spans="1:7">
      <c r="A328" s="33"/>
      <c r="B328" s="34"/>
      <c r="C328" s="33"/>
      <c r="D328" s="33"/>
      <c r="E328" s="33"/>
      <c r="G328">
        <f t="shared" si="5"/>
        <v>6</v>
      </c>
    </row>
    <row r="329" spans="1:7">
      <c r="A329" s="33"/>
      <c r="B329" s="34"/>
      <c r="C329" s="33"/>
      <c r="D329" s="33"/>
      <c r="E329" s="33"/>
      <c r="G329">
        <f t="shared" si="5"/>
        <v>6</v>
      </c>
    </row>
    <row r="330" spans="1:7">
      <c r="A330" s="33"/>
      <c r="B330" s="34"/>
      <c r="C330" s="33"/>
      <c r="D330" s="33"/>
      <c r="E330" s="33"/>
      <c r="G330">
        <f t="shared" si="5"/>
        <v>6</v>
      </c>
    </row>
    <row r="331" spans="1:7">
      <c r="A331" s="33"/>
      <c r="B331" s="34"/>
      <c r="C331" s="33"/>
      <c r="D331" s="33"/>
      <c r="E331" s="33"/>
      <c r="G331">
        <f t="shared" si="5"/>
        <v>6</v>
      </c>
    </row>
    <row r="332" spans="1:7">
      <c r="A332" s="33"/>
      <c r="B332" s="34"/>
      <c r="C332" s="33"/>
      <c r="D332" s="33"/>
      <c r="E332" s="33"/>
      <c r="G332">
        <f t="shared" si="5"/>
        <v>6</v>
      </c>
    </row>
    <row r="333" spans="1:7">
      <c r="A333" s="33"/>
      <c r="B333" s="34"/>
      <c r="C333" s="33"/>
      <c r="D333" s="33"/>
      <c r="E333" s="33"/>
      <c r="G333">
        <f t="shared" si="5"/>
        <v>6</v>
      </c>
    </row>
    <row r="334" spans="1:7">
      <c r="A334" s="33"/>
      <c r="B334" s="34"/>
      <c r="C334" s="33"/>
      <c r="D334" s="33"/>
      <c r="E334" s="33"/>
      <c r="G334">
        <f t="shared" si="5"/>
        <v>6</v>
      </c>
    </row>
    <row r="335" spans="1:7">
      <c r="A335" s="33"/>
      <c r="B335" s="34"/>
      <c r="C335" s="33"/>
      <c r="D335" s="33"/>
      <c r="E335" s="33"/>
      <c r="G335">
        <f t="shared" si="5"/>
        <v>6</v>
      </c>
    </row>
    <row r="336" spans="1:7">
      <c r="A336" s="33"/>
      <c r="B336" s="34"/>
      <c r="C336" s="33"/>
      <c r="D336" s="33"/>
      <c r="E336" s="33"/>
      <c r="G336">
        <f t="shared" si="5"/>
        <v>6</v>
      </c>
    </row>
    <row r="337" spans="1:7">
      <c r="A337" s="33"/>
      <c r="B337" s="34"/>
      <c r="C337" s="33"/>
      <c r="D337" s="33"/>
      <c r="E337" s="33"/>
      <c r="G337">
        <f t="shared" si="5"/>
        <v>6</v>
      </c>
    </row>
    <row r="338" spans="1:7">
      <c r="A338" s="33"/>
      <c r="B338" s="34"/>
      <c r="C338" s="33"/>
      <c r="D338" s="33"/>
      <c r="E338" s="33"/>
      <c r="G338">
        <f t="shared" si="5"/>
        <v>6</v>
      </c>
    </row>
    <row r="339" spans="1:7">
      <c r="A339" s="33"/>
      <c r="B339" s="34"/>
      <c r="C339" s="33"/>
      <c r="D339" s="33"/>
      <c r="E339" s="33"/>
      <c r="G339">
        <f t="shared" si="5"/>
        <v>6</v>
      </c>
    </row>
    <row r="340" spans="1:7">
      <c r="A340" s="33"/>
      <c r="B340" s="34"/>
      <c r="C340" s="33"/>
      <c r="D340" s="33"/>
      <c r="E340" s="33"/>
      <c r="G340">
        <f t="shared" si="5"/>
        <v>6</v>
      </c>
    </row>
    <row r="341" spans="1:7">
      <c r="A341" s="33"/>
      <c r="B341" s="34"/>
      <c r="C341" s="33"/>
      <c r="D341" s="33"/>
      <c r="E341" s="33"/>
      <c r="G341">
        <f t="shared" si="5"/>
        <v>6</v>
      </c>
    </row>
    <row r="342" spans="1:7">
      <c r="A342" s="33"/>
      <c r="B342" s="34"/>
      <c r="C342" s="33"/>
      <c r="D342" s="33"/>
      <c r="E342" s="33"/>
      <c r="G342">
        <f t="shared" si="5"/>
        <v>6</v>
      </c>
    </row>
    <row r="343" spans="1:7">
      <c r="A343" s="33"/>
      <c r="B343" s="34"/>
      <c r="C343" s="33"/>
      <c r="D343" s="33"/>
      <c r="E343" s="33"/>
      <c r="G343">
        <f t="shared" si="5"/>
        <v>6</v>
      </c>
    </row>
    <row r="344" spans="1:7">
      <c r="A344" s="33"/>
      <c r="B344" s="34"/>
      <c r="C344" s="33"/>
      <c r="D344" s="33"/>
      <c r="E344" s="33"/>
      <c r="G344">
        <f t="shared" si="5"/>
        <v>6</v>
      </c>
    </row>
    <row r="345" spans="1:7">
      <c r="A345" s="33"/>
      <c r="B345" s="34"/>
      <c r="C345" s="33"/>
      <c r="D345" s="33"/>
      <c r="E345" s="33"/>
      <c r="G345">
        <f t="shared" si="5"/>
        <v>6</v>
      </c>
    </row>
    <row r="346" spans="1:7">
      <c r="A346" s="33"/>
      <c r="B346" s="34"/>
      <c r="C346" s="33"/>
      <c r="D346" s="33"/>
      <c r="E346" s="33"/>
      <c r="G346">
        <f t="shared" si="5"/>
        <v>6</v>
      </c>
    </row>
    <row r="347" spans="1:7">
      <c r="A347" s="33"/>
      <c r="B347" s="34"/>
      <c r="C347" s="33"/>
      <c r="D347" s="33"/>
      <c r="E347" s="33"/>
      <c r="G347">
        <f t="shared" si="5"/>
        <v>6</v>
      </c>
    </row>
    <row r="348" spans="1:7">
      <c r="A348" s="33"/>
      <c r="B348" s="34"/>
      <c r="C348" s="33"/>
      <c r="D348" s="33"/>
      <c r="E348" s="33"/>
      <c r="G348">
        <f t="shared" si="5"/>
        <v>6</v>
      </c>
    </row>
    <row r="349" spans="1:7">
      <c r="A349" s="33"/>
      <c r="B349" s="34"/>
      <c r="C349" s="33"/>
      <c r="D349" s="33"/>
      <c r="E349" s="33"/>
      <c r="G349">
        <f t="shared" si="5"/>
        <v>6</v>
      </c>
    </row>
    <row r="350" spans="1:7">
      <c r="A350" s="33"/>
      <c r="B350" s="34"/>
      <c r="C350" s="33"/>
      <c r="D350" s="33"/>
      <c r="E350" s="33"/>
      <c r="G350">
        <f t="shared" si="5"/>
        <v>6</v>
      </c>
    </row>
    <row r="351" spans="1:7">
      <c r="A351" s="33"/>
      <c r="B351" s="34"/>
      <c r="C351" s="33"/>
      <c r="D351" s="33"/>
      <c r="E351" s="33"/>
      <c r="G351">
        <f t="shared" si="5"/>
        <v>6</v>
      </c>
    </row>
    <row r="352" spans="1:7">
      <c r="A352" s="33"/>
      <c r="B352" s="34"/>
      <c r="C352" s="33"/>
      <c r="D352" s="33"/>
      <c r="E352" s="33"/>
      <c r="G352">
        <f t="shared" si="5"/>
        <v>6</v>
      </c>
    </row>
    <row r="353" spans="1:7">
      <c r="A353" s="33"/>
      <c r="B353" s="34"/>
      <c r="C353" s="33"/>
      <c r="D353" s="33"/>
      <c r="E353" s="33"/>
      <c r="G353">
        <f t="shared" si="5"/>
        <v>6</v>
      </c>
    </row>
    <row r="354" spans="1:7">
      <c r="A354" s="33"/>
      <c r="B354" s="34"/>
      <c r="C354" s="33"/>
      <c r="D354" s="33"/>
      <c r="E354" s="33"/>
      <c r="G354">
        <f t="shared" si="5"/>
        <v>6</v>
      </c>
    </row>
    <row r="355" spans="1:7">
      <c r="A355" s="33"/>
      <c r="B355" s="34"/>
      <c r="C355" s="33"/>
      <c r="D355" s="33"/>
      <c r="E355" s="33"/>
      <c r="G355">
        <f t="shared" si="5"/>
        <v>6</v>
      </c>
    </row>
    <row r="356" spans="1:7">
      <c r="A356" s="33"/>
      <c r="B356" s="34"/>
      <c r="C356" s="33"/>
      <c r="D356" s="33"/>
      <c r="E356" s="33"/>
      <c r="G356">
        <f t="shared" si="5"/>
        <v>6</v>
      </c>
    </row>
    <row r="357" spans="1:7">
      <c r="A357" s="33"/>
      <c r="B357" s="34"/>
      <c r="C357" s="33"/>
      <c r="D357" s="33"/>
      <c r="E357" s="33"/>
      <c r="G357">
        <f t="shared" si="5"/>
        <v>6</v>
      </c>
    </row>
    <row r="358" spans="1:7">
      <c r="A358" s="33"/>
      <c r="B358" s="34"/>
      <c r="C358" s="33"/>
      <c r="D358" s="33"/>
      <c r="E358" s="33"/>
      <c r="G358">
        <f t="shared" si="5"/>
        <v>6</v>
      </c>
    </row>
    <row r="359" spans="1:7">
      <c r="A359" s="33"/>
      <c r="B359" s="34"/>
      <c r="C359" s="33"/>
      <c r="D359" s="33"/>
      <c r="E359" s="33"/>
      <c r="G359">
        <f t="shared" si="5"/>
        <v>6</v>
      </c>
    </row>
    <row r="360" spans="1:7">
      <c r="A360" s="33"/>
      <c r="B360" s="34"/>
      <c r="C360" s="33"/>
      <c r="D360" s="33"/>
      <c r="E360" s="33"/>
      <c r="G360">
        <f t="shared" si="5"/>
        <v>6</v>
      </c>
    </row>
    <row r="361" spans="1:7">
      <c r="A361" s="33"/>
      <c r="B361" s="34"/>
      <c r="C361" s="33"/>
      <c r="D361" s="33"/>
      <c r="E361" s="33"/>
      <c r="G361">
        <f t="shared" si="5"/>
        <v>6</v>
      </c>
    </row>
    <row r="362" spans="1:7">
      <c r="A362" s="33"/>
      <c r="B362" s="34"/>
      <c r="C362" s="33"/>
      <c r="D362" s="33"/>
      <c r="E362" s="33"/>
      <c r="G362">
        <f t="shared" si="5"/>
        <v>6</v>
      </c>
    </row>
    <row r="363" spans="1:7">
      <c r="A363" s="33"/>
      <c r="B363" s="34"/>
      <c r="C363" s="33"/>
      <c r="D363" s="33"/>
      <c r="E363" s="33"/>
      <c r="G363">
        <f t="shared" si="5"/>
        <v>6</v>
      </c>
    </row>
    <row r="364" spans="1:7">
      <c r="A364" s="33"/>
      <c r="B364" s="34"/>
      <c r="C364" s="33"/>
      <c r="D364" s="33"/>
      <c r="E364" s="33"/>
      <c r="G364">
        <f t="shared" si="5"/>
        <v>6</v>
      </c>
    </row>
    <row r="365" spans="1:7">
      <c r="A365" s="33"/>
      <c r="B365" s="34"/>
      <c r="C365" s="33"/>
      <c r="D365" s="33"/>
      <c r="E365" s="33"/>
      <c r="G365">
        <f t="shared" si="5"/>
        <v>6</v>
      </c>
    </row>
    <row r="366" spans="1:7">
      <c r="A366" s="33"/>
      <c r="B366" s="34"/>
      <c r="C366" s="33"/>
      <c r="D366" s="33"/>
      <c r="E366" s="33"/>
      <c r="G366">
        <f t="shared" si="5"/>
        <v>6</v>
      </c>
    </row>
    <row r="367" spans="1:7">
      <c r="A367" s="33"/>
      <c r="B367" s="34"/>
      <c r="C367" s="33"/>
      <c r="D367" s="33"/>
      <c r="E367" s="33"/>
      <c r="G367">
        <f t="shared" si="5"/>
        <v>6</v>
      </c>
    </row>
    <row r="368" spans="1:7">
      <c r="A368" s="33"/>
      <c r="B368" s="34"/>
      <c r="C368" s="33"/>
      <c r="D368" s="33"/>
      <c r="E368" s="33"/>
      <c r="G368">
        <f t="shared" si="5"/>
        <v>6</v>
      </c>
    </row>
    <row r="369" spans="1:7">
      <c r="A369" s="33"/>
      <c r="B369" s="34"/>
      <c r="C369" s="33"/>
      <c r="D369" s="33"/>
      <c r="E369" s="33"/>
      <c r="G369">
        <f t="shared" si="5"/>
        <v>6</v>
      </c>
    </row>
    <row r="370" spans="1:7">
      <c r="A370" s="33"/>
      <c r="B370" s="34"/>
      <c r="C370" s="33"/>
      <c r="D370" s="33"/>
      <c r="E370" s="33"/>
      <c r="G370">
        <f t="shared" si="5"/>
        <v>6</v>
      </c>
    </row>
    <row r="371" spans="1:7">
      <c r="A371" s="33"/>
      <c r="B371" s="34"/>
      <c r="C371" s="33"/>
      <c r="D371" s="33"/>
      <c r="E371" s="33"/>
      <c r="G371">
        <f t="shared" si="5"/>
        <v>6</v>
      </c>
    </row>
    <row r="372" spans="1:7">
      <c r="A372" s="33"/>
      <c r="B372" s="34"/>
      <c r="C372" s="33"/>
      <c r="D372" s="33"/>
      <c r="E372" s="33"/>
      <c r="G372">
        <f t="shared" si="5"/>
        <v>6</v>
      </c>
    </row>
    <row r="373" spans="1:7">
      <c r="A373" s="33"/>
      <c r="B373" s="34"/>
      <c r="C373" s="33"/>
      <c r="D373" s="33"/>
      <c r="E373" s="33"/>
      <c r="G373">
        <f t="shared" si="5"/>
        <v>6</v>
      </c>
    </row>
    <row r="374" spans="1:7">
      <c r="A374" s="33"/>
      <c r="B374" s="34"/>
      <c r="C374" s="33"/>
      <c r="D374" s="33"/>
      <c r="E374" s="33"/>
      <c r="G374">
        <f t="shared" si="5"/>
        <v>6</v>
      </c>
    </row>
    <row r="375" spans="1:7">
      <c r="A375" s="33"/>
      <c r="B375" s="34"/>
      <c r="C375" s="33"/>
      <c r="D375" s="33"/>
      <c r="E375" s="33"/>
      <c r="G375">
        <f t="shared" si="5"/>
        <v>6</v>
      </c>
    </row>
    <row r="376" spans="1:7">
      <c r="A376" s="33"/>
      <c r="B376" s="34"/>
      <c r="C376" s="33"/>
      <c r="D376" s="33"/>
      <c r="E376" s="33"/>
      <c r="G376">
        <f t="shared" si="5"/>
        <v>6</v>
      </c>
    </row>
    <row r="377" spans="1:7">
      <c r="A377" s="33"/>
      <c r="B377" s="34"/>
      <c r="C377" s="33"/>
      <c r="D377" s="33"/>
      <c r="E377" s="33"/>
      <c r="G377">
        <f t="shared" si="5"/>
        <v>6</v>
      </c>
    </row>
    <row r="378" spans="1:7">
      <c r="A378" s="33"/>
      <c r="B378" s="34"/>
      <c r="C378" s="33"/>
      <c r="D378" s="33"/>
      <c r="E378" s="33"/>
      <c r="G378">
        <f t="shared" si="5"/>
        <v>6</v>
      </c>
    </row>
    <row r="379" spans="1:7">
      <c r="A379" s="33"/>
      <c r="B379" s="34"/>
      <c r="C379" s="33"/>
      <c r="D379" s="33"/>
      <c r="E379" s="33"/>
      <c r="G379">
        <f t="shared" si="5"/>
        <v>6</v>
      </c>
    </row>
    <row r="380" spans="1:7">
      <c r="A380" s="33"/>
      <c r="B380" s="34"/>
      <c r="C380" s="33"/>
      <c r="D380" s="33"/>
      <c r="E380" s="33"/>
      <c r="G380">
        <f t="shared" si="5"/>
        <v>6</v>
      </c>
    </row>
    <row r="381" spans="1:7">
      <c r="A381" s="33"/>
      <c r="B381" s="34"/>
      <c r="C381" s="33"/>
      <c r="D381" s="33"/>
      <c r="E381" s="33"/>
      <c r="G381">
        <f t="shared" si="5"/>
        <v>6</v>
      </c>
    </row>
    <row r="382" spans="1:7">
      <c r="A382" s="33"/>
      <c r="B382" s="34"/>
      <c r="C382" s="33"/>
      <c r="D382" s="33"/>
      <c r="E382" s="33"/>
      <c r="G382">
        <f t="shared" si="5"/>
        <v>6</v>
      </c>
    </row>
    <row r="383" spans="1:7">
      <c r="A383" s="33"/>
      <c r="B383" s="34"/>
      <c r="C383" s="33"/>
      <c r="D383" s="33"/>
      <c r="E383" s="33"/>
      <c r="G383">
        <f t="shared" si="5"/>
        <v>6</v>
      </c>
    </row>
    <row r="384" spans="1:7">
      <c r="A384" s="33"/>
      <c r="B384" s="34"/>
      <c r="C384" s="33"/>
      <c r="D384" s="33"/>
      <c r="E384" s="33"/>
      <c r="G384">
        <f t="shared" si="5"/>
        <v>6</v>
      </c>
    </row>
    <row r="385" spans="1:7">
      <c r="A385" s="33"/>
      <c r="B385" s="34"/>
      <c r="C385" s="33"/>
      <c r="D385" s="33"/>
      <c r="E385" s="33"/>
      <c r="G385">
        <f t="shared" si="5"/>
        <v>6</v>
      </c>
    </row>
    <row r="386" spans="1:7">
      <c r="A386" s="33"/>
      <c r="B386" s="34"/>
      <c r="C386" s="33"/>
      <c r="D386" s="33"/>
      <c r="E386" s="33"/>
      <c r="G386">
        <f t="shared" si="5"/>
        <v>6</v>
      </c>
    </row>
    <row r="387" spans="1:7">
      <c r="A387" s="33"/>
      <c r="B387" s="34"/>
      <c r="C387" s="33"/>
      <c r="D387" s="33"/>
      <c r="E387" s="33"/>
      <c r="G387">
        <f t="shared" ref="G387:G450" si="6">WEEKDAY(B387,2)</f>
        <v>6</v>
      </c>
    </row>
    <row r="388" spans="1:7">
      <c r="A388" s="33"/>
      <c r="B388" s="34"/>
      <c r="C388" s="33"/>
      <c r="D388" s="33"/>
      <c r="E388" s="33"/>
      <c r="G388">
        <f t="shared" si="6"/>
        <v>6</v>
      </c>
    </row>
    <row r="389" spans="1:7">
      <c r="A389" s="33"/>
      <c r="B389" s="34"/>
      <c r="C389" s="33"/>
      <c r="D389" s="33"/>
      <c r="E389" s="33"/>
      <c r="G389">
        <f t="shared" si="6"/>
        <v>6</v>
      </c>
    </row>
    <row r="390" spans="1:7">
      <c r="A390" s="33"/>
      <c r="B390" s="34"/>
      <c r="C390" s="33"/>
      <c r="D390" s="33"/>
      <c r="E390" s="33"/>
      <c r="G390">
        <f t="shared" si="6"/>
        <v>6</v>
      </c>
    </row>
    <row r="391" spans="1:7">
      <c r="A391" s="33"/>
      <c r="B391" s="34"/>
      <c r="C391" s="33"/>
      <c r="D391" s="33"/>
      <c r="E391" s="33"/>
      <c r="G391">
        <f t="shared" si="6"/>
        <v>6</v>
      </c>
    </row>
    <row r="392" spans="1:7">
      <c r="A392" s="33"/>
      <c r="B392" s="34"/>
      <c r="C392" s="33"/>
      <c r="D392" s="33"/>
      <c r="E392" s="33"/>
      <c r="G392">
        <f t="shared" si="6"/>
        <v>6</v>
      </c>
    </row>
    <row r="393" spans="1:7">
      <c r="A393" s="33"/>
      <c r="B393" s="34"/>
      <c r="C393" s="33"/>
      <c r="D393" s="33"/>
      <c r="E393" s="33"/>
      <c r="G393">
        <f t="shared" si="6"/>
        <v>6</v>
      </c>
    </row>
    <row r="394" spans="1:7">
      <c r="A394" s="33"/>
      <c r="B394" s="34"/>
      <c r="C394" s="33"/>
      <c r="D394" s="33"/>
      <c r="E394" s="33"/>
      <c r="G394">
        <f t="shared" si="6"/>
        <v>6</v>
      </c>
    </row>
    <row r="395" spans="1:7">
      <c r="A395" s="33"/>
      <c r="B395" s="34"/>
      <c r="C395" s="33"/>
      <c r="D395" s="33"/>
      <c r="E395" s="33"/>
      <c r="G395">
        <f t="shared" si="6"/>
        <v>6</v>
      </c>
    </row>
    <row r="396" spans="1:7">
      <c r="A396" s="33"/>
      <c r="B396" s="34"/>
      <c r="C396" s="33"/>
      <c r="D396" s="33"/>
      <c r="E396" s="33"/>
      <c r="G396">
        <f t="shared" si="6"/>
        <v>6</v>
      </c>
    </row>
    <row r="397" spans="1:7">
      <c r="A397" s="33"/>
      <c r="B397" s="34"/>
      <c r="C397" s="33"/>
      <c r="D397" s="33"/>
      <c r="E397" s="33"/>
      <c r="G397">
        <f t="shared" si="6"/>
        <v>6</v>
      </c>
    </row>
    <row r="398" spans="1:7">
      <c r="A398" s="33"/>
      <c r="B398" s="34"/>
      <c r="C398" s="33"/>
      <c r="D398" s="33"/>
      <c r="E398" s="33"/>
      <c r="G398">
        <f t="shared" si="6"/>
        <v>6</v>
      </c>
    </row>
    <row r="399" spans="1:7">
      <c r="A399" s="33"/>
      <c r="B399" s="34"/>
      <c r="C399" s="33"/>
      <c r="D399" s="33"/>
      <c r="E399" s="33"/>
      <c r="G399">
        <f t="shared" si="6"/>
        <v>6</v>
      </c>
    </row>
    <row r="400" spans="1:7">
      <c r="A400" s="33"/>
      <c r="B400" s="34"/>
      <c r="C400" s="33"/>
      <c r="D400" s="33"/>
      <c r="E400" s="33"/>
      <c r="G400">
        <f t="shared" si="6"/>
        <v>6</v>
      </c>
    </row>
    <row r="401" spans="1:7">
      <c r="A401" s="33"/>
      <c r="B401" s="34"/>
      <c r="C401" s="33"/>
      <c r="D401" s="33"/>
      <c r="E401" s="33"/>
      <c r="G401">
        <f t="shared" si="6"/>
        <v>6</v>
      </c>
    </row>
    <row r="402" spans="1:7">
      <c r="A402" s="33"/>
      <c r="B402" s="34"/>
      <c r="C402" s="33"/>
      <c r="D402" s="33"/>
      <c r="E402" s="33"/>
      <c r="G402">
        <f t="shared" si="6"/>
        <v>6</v>
      </c>
    </row>
    <row r="403" spans="1:7">
      <c r="A403" s="33"/>
      <c r="B403" s="34"/>
      <c r="C403" s="33"/>
      <c r="D403" s="33"/>
      <c r="E403" s="33"/>
      <c r="G403">
        <f t="shared" si="6"/>
        <v>6</v>
      </c>
    </row>
    <row r="404" spans="1:7">
      <c r="A404" s="33"/>
      <c r="B404" s="34"/>
      <c r="C404" s="33"/>
      <c r="D404" s="33"/>
      <c r="E404" s="33"/>
      <c r="G404">
        <f t="shared" si="6"/>
        <v>6</v>
      </c>
    </row>
    <row r="405" spans="1:7">
      <c r="A405" s="33"/>
      <c r="B405" s="34"/>
      <c r="C405" s="33"/>
      <c r="D405" s="33"/>
      <c r="E405" s="33"/>
      <c r="G405">
        <f t="shared" si="6"/>
        <v>6</v>
      </c>
    </row>
    <row r="406" spans="1:7">
      <c r="A406" s="33"/>
      <c r="B406" s="34"/>
      <c r="C406" s="33"/>
      <c r="D406" s="33"/>
      <c r="E406" s="33"/>
      <c r="G406">
        <f t="shared" si="6"/>
        <v>6</v>
      </c>
    </row>
    <row r="407" spans="1:7">
      <c r="A407" s="33"/>
      <c r="B407" s="34"/>
      <c r="C407" s="33"/>
      <c r="D407" s="33"/>
      <c r="E407" s="33"/>
      <c r="G407">
        <f t="shared" si="6"/>
        <v>6</v>
      </c>
    </row>
    <row r="408" spans="1:7">
      <c r="A408" s="33"/>
      <c r="B408" s="34"/>
      <c r="C408" s="33"/>
      <c r="D408" s="33"/>
      <c r="E408" s="33"/>
      <c r="G408">
        <f t="shared" si="6"/>
        <v>6</v>
      </c>
    </row>
    <row r="409" spans="1:7">
      <c r="A409" s="33"/>
      <c r="B409" s="34"/>
      <c r="C409" s="33"/>
      <c r="D409" s="33"/>
      <c r="E409" s="33"/>
      <c r="G409">
        <f t="shared" si="6"/>
        <v>6</v>
      </c>
    </row>
    <row r="410" spans="1:7">
      <c r="A410" s="33"/>
      <c r="B410" s="34"/>
      <c r="C410" s="33"/>
      <c r="D410" s="33"/>
      <c r="E410" s="33"/>
      <c r="G410">
        <f t="shared" si="6"/>
        <v>6</v>
      </c>
    </row>
    <row r="411" spans="1:7">
      <c r="A411" s="33"/>
      <c r="B411" s="34"/>
      <c r="C411" s="33"/>
      <c r="D411" s="33"/>
      <c r="E411" s="33"/>
      <c r="G411">
        <f t="shared" si="6"/>
        <v>6</v>
      </c>
    </row>
    <row r="412" spans="1:7">
      <c r="A412" s="33"/>
      <c r="B412" s="34"/>
      <c r="C412" s="33"/>
      <c r="D412" s="33"/>
      <c r="E412" s="33"/>
      <c r="G412">
        <f t="shared" si="6"/>
        <v>6</v>
      </c>
    </row>
    <row r="413" spans="1:7">
      <c r="A413" s="33"/>
      <c r="B413" s="34"/>
      <c r="C413" s="33"/>
      <c r="D413" s="33"/>
      <c r="E413" s="33"/>
      <c r="G413">
        <f t="shared" si="6"/>
        <v>6</v>
      </c>
    </row>
    <row r="414" spans="1:7">
      <c r="A414" s="33"/>
      <c r="B414" s="34"/>
      <c r="C414" s="33"/>
      <c r="D414" s="33"/>
      <c r="E414" s="33"/>
      <c r="G414">
        <f t="shared" si="6"/>
        <v>6</v>
      </c>
    </row>
    <row r="415" spans="1:7">
      <c r="A415" s="33"/>
      <c r="B415" s="34"/>
      <c r="C415" s="33"/>
      <c r="D415" s="33"/>
      <c r="E415" s="33"/>
      <c r="G415">
        <f t="shared" si="6"/>
        <v>6</v>
      </c>
    </row>
    <row r="416" spans="1:7">
      <c r="A416" s="33"/>
      <c r="B416" s="34"/>
      <c r="C416" s="33"/>
      <c r="D416" s="33"/>
      <c r="E416" s="33"/>
      <c r="G416">
        <f t="shared" si="6"/>
        <v>6</v>
      </c>
    </row>
    <row r="417" spans="1:7">
      <c r="A417" s="33"/>
      <c r="B417" s="34"/>
      <c r="C417" s="33"/>
      <c r="D417" s="33"/>
      <c r="E417" s="33"/>
      <c r="G417">
        <f t="shared" si="6"/>
        <v>6</v>
      </c>
    </row>
    <row r="418" spans="1:7">
      <c r="A418" s="33"/>
      <c r="B418" s="34"/>
      <c r="C418" s="33"/>
      <c r="D418" s="33"/>
      <c r="E418" s="33"/>
      <c r="G418">
        <f t="shared" si="6"/>
        <v>6</v>
      </c>
    </row>
    <row r="419" spans="1:7">
      <c r="A419" s="33"/>
      <c r="B419" s="34"/>
      <c r="C419" s="33"/>
      <c r="D419" s="33"/>
      <c r="E419" s="33"/>
      <c r="G419">
        <f t="shared" si="6"/>
        <v>6</v>
      </c>
    </row>
    <row r="420" spans="1:7">
      <c r="A420" s="33"/>
      <c r="B420" s="34"/>
      <c r="C420" s="33"/>
      <c r="D420" s="33"/>
      <c r="E420" s="33"/>
      <c r="G420">
        <f t="shared" si="6"/>
        <v>6</v>
      </c>
    </row>
    <row r="421" spans="1:7">
      <c r="A421" s="33"/>
      <c r="B421" s="34"/>
      <c r="C421" s="33"/>
      <c r="D421" s="33"/>
      <c r="E421" s="33"/>
      <c r="G421">
        <f t="shared" si="6"/>
        <v>6</v>
      </c>
    </row>
    <row r="422" spans="1:7">
      <c r="A422" s="33"/>
      <c r="B422" s="34"/>
      <c r="C422" s="33"/>
      <c r="D422" s="33"/>
      <c r="E422" s="33"/>
      <c r="G422">
        <f t="shared" si="6"/>
        <v>6</v>
      </c>
    </row>
    <row r="423" spans="1:7">
      <c r="A423" s="33"/>
      <c r="B423" s="34"/>
      <c r="C423" s="33"/>
      <c r="D423" s="33"/>
      <c r="E423" s="33"/>
      <c r="G423">
        <f t="shared" si="6"/>
        <v>6</v>
      </c>
    </row>
    <row r="424" spans="1:7">
      <c r="A424" s="33"/>
      <c r="B424" s="34"/>
      <c r="C424" s="33"/>
      <c r="D424" s="33"/>
      <c r="E424" s="33"/>
      <c r="G424">
        <f t="shared" si="6"/>
        <v>6</v>
      </c>
    </row>
    <row r="425" spans="1:7">
      <c r="A425" s="33"/>
      <c r="B425" s="34"/>
      <c r="C425" s="33"/>
      <c r="D425" s="33"/>
      <c r="E425" s="33"/>
      <c r="G425">
        <f t="shared" si="6"/>
        <v>6</v>
      </c>
    </row>
    <row r="426" spans="1:7">
      <c r="A426" s="33"/>
      <c r="B426" s="34"/>
      <c r="C426" s="33"/>
      <c r="D426" s="33"/>
      <c r="E426" s="33"/>
      <c r="G426">
        <f t="shared" si="6"/>
        <v>6</v>
      </c>
    </row>
    <row r="427" spans="1:7">
      <c r="A427" s="33"/>
      <c r="B427" s="34"/>
      <c r="C427" s="33"/>
      <c r="D427" s="33"/>
      <c r="E427" s="33"/>
      <c r="G427">
        <f t="shared" si="6"/>
        <v>6</v>
      </c>
    </row>
    <row r="428" spans="1:7">
      <c r="A428" s="33"/>
      <c r="B428" s="34"/>
      <c r="C428" s="33"/>
      <c r="D428" s="33"/>
      <c r="E428" s="33"/>
      <c r="G428">
        <f t="shared" si="6"/>
        <v>6</v>
      </c>
    </row>
    <row r="429" spans="1:7">
      <c r="A429" s="33"/>
      <c r="B429" s="34"/>
      <c r="C429" s="33"/>
      <c r="D429" s="33"/>
      <c r="E429" s="33"/>
      <c r="G429">
        <f t="shared" si="6"/>
        <v>6</v>
      </c>
    </row>
    <row r="430" spans="1:7">
      <c r="A430" s="33"/>
      <c r="B430" s="34"/>
      <c r="C430" s="33"/>
      <c r="D430" s="33"/>
      <c r="E430" s="33"/>
      <c r="G430">
        <f t="shared" si="6"/>
        <v>6</v>
      </c>
    </row>
    <row r="431" spans="1:7">
      <c r="A431" s="33"/>
      <c r="B431" s="34"/>
      <c r="C431" s="33"/>
      <c r="D431" s="33"/>
      <c r="E431" s="33"/>
      <c r="G431">
        <f t="shared" si="6"/>
        <v>6</v>
      </c>
    </row>
    <row r="432" spans="1:7">
      <c r="A432" s="33"/>
      <c r="B432" s="34"/>
      <c r="C432" s="33"/>
      <c r="D432" s="33"/>
      <c r="E432" s="33"/>
      <c r="G432">
        <f t="shared" si="6"/>
        <v>6</v>
      </c>
    </row>
    <row r="433" spans="1:7">
      <c r="A433" s="33"/>
      <c r="B433" s="34"/>
      <c r="C433" s="33"/>
      <c r="D433" s="33"/>
      <c r="E433" s="33"/>
      <c r="G433">
        <f t="shared" si="6"/>
        <v>6</v>
      </c>
    </row>
    <row r="434" spans="1:7">
      <c r="A434" s="33"/>
      <c r="B434" s="34"/>
      <c r="C434" s="33"/>
      <c r="D434" s="33"/>
      <c r="E434" s="33"/>
      <c r="G434">
        <f t="shared" si="6"/>
        <v>6</v>
      </c>
    </row>
    <row r="435" spans="1:7">
      <c r="A435" s="33"/>
      <c r="B435" s="34"/>
      <c r="C435" s="33"/>
      <c r="D435" s="33"/>
      <c r="E435" s="33"/>
      <c r="G435">
        <f t="shared" si="6"/>
        <v>6</v>
      </c>
    </row>
    <row r="436" spans="1:7">
      <c r="A436" s="33"/>
      <c r="B436" s="34"/>
      <c r="C436" s="33"/>
      <c r="D436" s="33"/>
      <c r="E436" s="33"/>
      <c r="G436">
        <f t="shared" si="6"/>
        <v>6</v>
      </c>
    </row>
    <row r="437" spans="1:7">
      <c r="A437" s="33"/>
      <c r="B437" s="34"/>
      <c r="C437" s="33"/>
      <c r="D437" s="33"/>
      <c r="E437" s="33"/>
      <c r="G437">
        <f t="shared" si="6"/>
        <v>6</v>
      </c>
    </row>
    <row r="438" spans="1:7">
      <c r="A438" s="33"/>
      <c r="B438" s="34"/>
      <c r="C438" s="33"/>
      <c r="D438" s="33"/>
      <c r="E438" s="33"/>
      <c r="G438">
        <f t="shared" si="6"/>
        <v>6</v>
      </c>
    </row>
    <row r="439" spans="1:7">
      <c r="A439" s="33"/>
      <c r="B439" s="34"/>
      <c r="C439" s="33"/>
      <c r="D439" s="33"/>
      <c r="E439" s="33"/>
      <c r="G439">
        <f t="shared" si="6"/>
        <v>6</v>
      </c>
    </row>
    <row r="440" spans="1:7">
      <c r="A440" s="33"/>
      <c r="B440" s="34"/>
      <c r="C440" s="33"/>
      <c r="D440" s="33"/>
      <c r="E440" s="33"/>
      <c r="G440">
        <f t="shared" si="6"/>
        <v>6</v>
      </c>
    </row>
    <row r="441" spans="1:7">
      <c r="A441" s="33"/>
      <c r="B441" s="34"/>
      <c r="C441" s="33"/>
      <c r="D441" s="33"/>
      <c r="E441" s="33"/>
      <c r="G441">
        <f t="shared" si="6"/>
        <v>6</v>
      </c>
    </row>
    <row r="442" spans="1:7">
      <c r="A442" s="33"/>
      <c r="B442" s="34"/>
      <c r="C442" s="33"/>
      <c r="D442" s="33"/>
      <c r="E442" s="33"/>
      <c r="G442">
        <f t="shared" si="6"/>
        <v>6</v>
      </c>
    </row>
    <row r="443" spans="1:7">
      <c r="A443" s="33"/>
      <c r="B443" s="34"/>
      <c r="C443" s="33"/>
      <c r="D443" s="33"/>
      <c r="E443" s="33"/>
      <c r="G443">
        <f t="shared" si="6"/>
        <v>6</v>
      </c>
    </row>
    <row r="444" spans="1:7">
      <c r="A444" s="33"/>
      <c r="B444" s="34"/>
      <c r="C444" s="33"/>
      <c r="D444" s="33"/>
      <c r="E444" s="33"/>
      <c r="G444">
        <f t="shared" si="6"/>
        <v>6</v>
      </c>
    </row>
    <row r="445" spans="1:7">
      <c r="A445" s="33"/>
      <c r="B445" s="34"/>
      <c r="C445" s="33"/>
      <c r="D445" s="33"/>
      <c r="E445" s="33"/>
      <c r="G445">
        <f t="shared" si="6"/>
        <v>6</v>
      </c>
    </row>
    <row r="446" spans="1:7">
      <c r="A446" s="33"/>
      <c r="B446" s="34"/>
      <c r="C446" s="33"/>
      <c r="D446" s="33"/>
      <c r="E446" s="33"/>
      <c r="G446">
        <f t="shared" si="6"/>
        <v>6</v>
      </c>
    </row>
    <row r="447" spans="1:7">
      <c r="A447" s="33"/>
      <c r="B447" s="34"/>
      <c r="C447" s="33"/>
      <c r="D447" s="33"/>
      <c r="E447" s="33"/>
      <c r="G447">
        <f t="shared" si="6"/>
        <v>6</v>
      </c>
    </row>
    <row r="448" spans="1:7">
      <c r="A448" s="33"/>
      <c r="B448" s="34"/>
      <c r="C448" s="33"/>
      <c r="D448" s="33"/>
      <c r="E448" s="33"/>
      <c r="G448">
        <f t="shared" si="6"/>
        <v>6</v>
      </c>
    </row>
    <row r="449" spans="1:7">
      <c r="A449" s="33"/>
      <c r="B449" s="34"/>
      <c r="C449" s="33"/>
      <c r="D449" s="33"/>
      <c r="E449" s="33"/>
      <c r="G449">
        <f t="shared" si="6"/>
        <v>6</v>
      </c>
    </row>
    <row r="450" spans="1:7">
      <c r="A450" s="33"/>
      <c r="B450" s="34"/>
      <c r="C450" s="33"/>
      <c r="D450" s="33"/>
      <c r="E450" s="33"/>
      <c r="G450">
        <f t="shared" si="6"/>
        <v>6</v>
      </c>
    </row>
    <row r="451" spans="1:7">
      <c r="A451" s="33"/>
      <c r="B451" s="34"/>
      <c r="C451" s="33"/>
      <c r="D451" s="33"/>
      <c r="E451" s="33"/>
      <c r="G451">
        <f t="shared" ref="G451:G514" si="7">WEEKDAY(B451,2)</f>
        <v>6</v>
      </c>
    </row>
    <row r="452" spans="1:7">
      <c r="A452" s="33"/>
      <c r="B452" s="34"/>
      <c r="C452" s="33"/>
      <c r="D452" s="33"/>
      <c r="E452" s="33"/>
      <c r="G452">
        <f t="shared" si="7"/>
        <v>6</v>
      </c>
    </row>
    <row r="453" spans="1:7">
      <c r="A453" s="33"/>
      <c r="B453" s="34"/>
      <c r="C453" s="33"/>
      <c r="D453" s="33"/>
      <c r="E453" s="33"/>
      <c r="G453">
        <f t="shared" si="7"/>
        <v>6</v>
      </c>
    </row>
    <row r="454" spans="1:7">
      <c r="A454" s="33"/>
      <c r="B454" s="34"/>
      <c r="C454" s="33"/>
      <c r="D454" s="33"/>
      <c r="E454" s="33"/>
      <c r="G454">
        <f t="shared" si="7"/>
        <v>6</v>
      </c>
    </row>
    <row r="455" spans="1:7">
      <c r="A455" s="33"/>
      <c r="B455" s="34"/>
      <c r="C455" s="33"/>
      <c r="D455" s="33"/>
      <c r="E455" s="33"/>
      <c r="G455">
        <f t="shared" si="7"/>
        <v>6</v>
      </c>
    </row>
    <row r="456" spans="1:7">
      <c r="A456" s="33"/>
      <c r="B456" s="34"/>
      <c r="C456" s="33"/>
      <c r="D456" s="33"/>
      <c r="E456" s="33"/>
      <c r="G456">
        <f t="shared" si="7"/>
        <v>6</v>
      </c>
    </row>
    <row r="457" spans="1:7">
      <c r="A457" s="33"/>
      <c r="B457" s="34"/>
      <c r="C457" s="33"/>
      <c r="D457" s="33"/>
      <c r="E457" s="33"/>
      <c r="G457">
        <f t="shared" si="7"/>
        <v>6</v>
      </c>
    </row>
    <row r="458" spans="1:7">
      <c r="A458" s="33"/>
      <c r="B458" s="34"/>
      <c r="C458" s="33"/>
      <c r="D458" s="33"/>
      <c r="E458" s="33"/>
      <c r="G458">
        <f t="shared" si="7"/>
        <v>6</v>
      </c>
    </row>
    <row r="459" spans="1:7">
      <c r="A459" s="33"/>
      <c r="B459" s="34"/>
      <c r="C459" s="33"/>
      <c r="D459" s="33"/>
      <c r="E459" s="33"/>
      <c r="G459">
        <f t="shared" si="7"/>
        <v>6</v>
      </c>
    </row>
    <row r="460" spans="1:7">
      <c r="A460" s="33"/>
      <c r="B460" s="34"/>
      <c r="C460" s="33"/>
      <c r="D460" s="33"/>
      <c r="E460" s="33"/>
      <c r="G460">
        <f t="shared" si="7"/>
        <v>6</v>
      </c>
    </row>
    <row r="461" spans="1:7">
      <c r="A461" s="33"/>
      <c r="B461" s="34"/>
      <c r="C461" s="33"/>
      <c r="D461" s="33"/>
      <c r="E461" s="33"/>
      <c r="G461">
        <f t="shared" si="7"/>
        <v>6</v>
      </c>
    </row>
    <row r="462" spans="1:7">
      <c r="A462" s="33"/>
      <c r="B462" s="34"/>
      <c r="C462" s="33"/>
      <c r="D462" s="33"/>
      <c r="E462" s="33"/>
      <c r="G462">
        <f t="shared" si="7"/>
        <v>6</v>
      </c>
    </row>
    <row r="463" spans="1:7">
      <c r="A463" s="33"/>
      <c r="B463" s="34"/>
      <c r="C463" s="33"/>
      <c r="D463" s="33"/>
      <c r="E463" s="33"/>
      <c r="G463">
        <f t="shared" si="7"/>
        <v>6</v>
      </c>
    </row>
    <row r="464" spans="1:7">
      <c r="A464" s="33"/>
      <c r="B464" s="34"/>
      <c r="C464" s="33"/>
      <c r="D464" s="33"/>
      <c r="E464" s="33"/>
      <c r="G464">
        <f t="shared" si="7"/>
        <v>6</v>
      </c>
    </row>
    <row r="465" spans="1:7">
      <c r="A465" s="33"/>
      <c r="B465" s="34"/>
      <c r="C465" s="33"/>
      <c r="D465" s="33"/>
      <c r="E465" s="33"/>
      <c r="G465">
        <f t="shared" si="7"/>
        <v>6</v>
      </c>
    </row>
    <row r="466" spans="1:7">
      <c r="A466" s="33"/>
      <c r="B466" s="34"/>
      <c r="C466" s="33"/>
      <c r="D466" s="33"/>
      <c r="E466" s="33"/>
      <c r="G466">
        <f t="shared" si="7"/>
        <v>6</v>
      </c>
    </row>
    <row r="467" spans="1:7">
      <c r="A467" s="33"/>
      <c r="B467" s="34"/>
      <c r="C467" s="33"/>
      <c r="D467" s="33"/>
      <c r="E467" s="33"/>
      <c r="G467">
        <f t="shared" si="7"/>
        <v>6</v>
      </c>
    </row>
    <row r="468" spans="1:7">
      <c r="A468" s="33"/>
      <c r="B468" s="34"/>
      <c r="C468" s="33"/>
      <c r="D468" s="33"/>
      <c r="E468" s="33"/>
      <c r="G468">
        <f t="shared" si="7"/>
        <v>6</v>
      </c>
    </row>
    <row r="469" spans="1:7">
      <c r="A469" s="33"/>
      <c r="B469" s="34"/>
      <c r="C469" s="33"/>
      <c r="D469" s="33"/>
      <c r="E469" s="33"/>
      <c r="G469">
        <f t="shared" si="7"/>
        <v>6</v>
      </c>
    </row>
    <row r="470" spans="1:7">
      <c r="A470" s="33"/>
      <c r="B470" s="34"/>
      <c r="C470" s="33"/>
      <c r="D470" s="33"/>
      <c r="E470" s="33"/>
      <c r="G470">
        <f t="shared" si="7"/>
        <v>6</v>
      </c>
    </row>
    <row r="471" spans="1:7">
      <c r="A471" s="33"/>
      <c r="B471" s="34"/>
      <c r="C471" s="33"/>
      <c r="D471" s="33"/>
      <c r="E471" s="33"/>
      <c r="G471">
        <f t="shared" si="7"/>
        <v>6</v>
      </c>
    </row>
    <row r="472" spans="1:7">
      <c r="A472" s="33"/>
      <c r="B472" s="34"/>
      <c r="C472" s="33"/>
      <c r="D472" s="33"/>
      <c r="E472" s="33"/>
      <c r="G472">
        <f t="shared" si="7"/>
        <v>6</v>
      </c>
    </row>
    <row r="473" spans="1:7">
      <c r="A473" s="33"/>
      <c r="B473" s="34"/>
      <c r="C473" s="33"/>
      <c r="D473" s="33"/>
      <c r="E473" s="33"/>
      <c r="G473">
        <f t="shared" si="7"/>
        <v>6</v>
      </c>
    </row>
    <row r="474" spans="1:7">
      <c r="A474" s="33"/>
      <c r="B474" s="34"/>
      <c r="C474" s="33"/>
      <c r="D474" s="33"/>
      <c r="E474" s="33"/>
      <c r="G474">
        <f t="shared" si="7"/>
        <v>6</v>
      </c>
    </row>
    <row r="475" spans="1:7">
      <c r="A475" s="33"/>
      <c r="B475" s="34"/>
      <c r="C475" s="33"/>
      <c r="D475" s="33"/>
      <c r="E475" s="33"/>
      <c r="G475">
        <f t="shared" si="7"/>
        <v>6</v>
      </c>
    </row>
    <row r="476" spans="1:7">
      <c r="A476" s="33"/>
      <c r="B476" s="34"/>
      <c r="C476" s="33"/>
      <c r="D476" s="33"/>
      <c r="E476" s="33"/>
      <c r="G476">
        <f t="shared" si="7"/>
        <v>6</v>
      </c>
    </row>
    <row r="477" spans="1:7">
      <c r="A477" s="33"/>
      <c r="B477" s="34"/>
      <c r="C477" s="33"/>
      <c r="D477" s="33"/>
      <c r="E477" s="33"/>
      <c r="G477">
        <f t="shared" si="7"/>
        <v>6</v>
      </c>
    </row>
    <row r="478" spans="1:7">
      <c r="A478" s="33"/>
      <c r="B478" s="34"/>
      <c r="C478" s="33"/>
      <c r="D478" s="33"/>
      <c r="E478" s="33"/>
      <c r="G478">
        <f t="shared" si="7"/>
        <v>6</v>
      </c>
    </row>
    <row r="479" spans="1:7">
      <c r="A479" s="33"/>
      <c r="B479" s="34"/>
      <c r="C479" s="33"/>
      <c r="D479" s="33"/>
      <c r="E479" s="33"/>
      <c r="G479">
        <f t="shared" si="7"/>
        <v>6</v>
      </c>
    </row>
    <row r="480" spans="1:7">
      <c r="A480" s="33"/>
      <c r="B480" s="34"/>
      <c r="C480" s="33"/>
      <c r="D480" s="33"/>
      <c r="E480" s="33"/>
      <c r="G480">
        <f t="shared" si="7"/>
        <v>6</v>
      </c>
    </row>
    <row r="481" spans="1:7">
      <c r="A481" s="33"/>
      <c r="B481" s="34"/>
      <c r="C481" s="33"/>
      <c r="D481" s="33"/>
      <c r="E481" s="33"/>
      <c r="G481">
        <f t="shared" si="7"/>
        <v>6</v>
      </c>
    </row>
    <row r="482" spans="1:7">
      <c r="A482" s="33"/>
      <c r="B482" s="34"/>
      <c r="C482" s="33"/>
      <c r="D482" s="33"/>
      <c r="E482" s="33"/>
      <c r="G482">
        <f t="shared" si="7"/>
        <v>6</v>
      </c>
    </row>
    <row r="483" spans="1:7">
      <c r="A483" s="33"/>
      <c r="B483" s="34"/>
      <c r="C483" s="33"/>
      <c r="D483" s="33"/>
      <c r="E483" s="33"/>
      <c r="G483">
        <f t="shared" si="7"/>
        <v>6</v>
      </c>
    </row>
    <row r="484" spans="1:7">
      <c r="A484" s="33"/>
      <c r="B484" s="34"/>
      <c r="C484" s="33"/>
      <c r="D484" s="33"/>
      <c r="E484" s="33"/>
      <c r="G484">
        <f t="shared" si="7"/>
        <v>6</v>
      </c>
    </row>
    <row r="485" spans="1:7">
      <c r="A485" s="33"/>
      <c r="B485" s="34"/>
      <c r="C485" s="33"/>
      <c r="D485" s="33"/>
      <c r="E485" s="33"/>
      <c r="G485">
        <f t="shared" si="7"/>
        <v>6</v>
      </c>
    </row>
    <row r="486" spans="1:7">
      <c r="A486" s="33"/>
      <c r="B486" s="34"/>
      <c r="C486" s="33"/>
      <c r="D486" s="33"/>
      <c r="E486" s="33"/>
      <c r="G486">
        <f t="shared" si="7"/>
        <v>6</v>
      </c>
    </row>
    <row r="487" spans="1:7">
      <c r="A487" s="33"/>
      <c r="B487" s="34"/>
      <c r="C487" s="33"/>
      <c r="D487" s="33"/>
      <c r="E487" s="33"/>
      <c r="G487">
        <f t="shared" si="7"/>
        <v>6</v>
      </c>
    </row>
    <row r="488" spans="1:7">
      <c r="A488" s="33"/>
      <c r="B488" s="34"/>
      <c r="C488" s="33"/>
      <c r="D488" s="33"/>
      <c r="E488" s="33"/>
      <c r="G488">
        <f t="shared" si="7"/>
        <v>6</v>
      </c>
    </row>
    <row r="489" spans="1:7">
      <c r="A489" s="33"/>
      <c r="B489" s="34"/>
      <c r="C489" s="33"/>
      <c r="D489" s="33"/>
      <c r="E489" s="33"/>
      <c r="G489">
        <f t="shared" si="7"/>
        <v>6</v>
      </c>
    </row>
    <row r="490" spans="1:7">
      <c r="A490" s="33"/>
      <c r="B490" s="34"/>
      <c r="C490" s="33"/>
      <c r="D490" s="33"/>
      <c r="E490" s="33"/>
      <c r="G490">
        <f t="shared" si="7"/>
        <v>6</v>
      </c>
    </row>
    <row r="491" spans="1:7">
      <c r="A491" s="33"/>
      <c r="B491" s="34"/>
      <c r="C491" s="33"/>
      <c r="D491" s="33"/>
      <c r="E491" s="33"/>
      <c r="G491">
        <f t="shared" si="7"/>
        <v>6</v>
      </c>
    </row>
    <row r="492" spans="1:7">
      <c r="A492" s="33"/>
      <c r="B492" s="34"/>
      <c r="C492" s="33"/>
      <c r="D492" s="33"/>
      <c r="E492" s="33"/>
      <c r="G492">
        <f t="shared" si="7"/>
        <v>6</v>
      </c>
    </row>
    <row r="493" spans="1:7">
      <c r="A493" s="33"/>
      <c r="B493" s="34"/>
      <c r="C493" s="33"/>
      <c r="D493" s="33"/>
      <c r="E493" s="33"/>
      <c r="G493">
        <f t="shared" si="7"/>
        <v>6</v>
      </c>
    </row>
    <row r="494" spans="1:7">
      <c r="A494" s="33"/>
      <c r="B494" s="34"/>
      <c r="C494" s="33"/>
      <c r="D494" s="33"/>
      <c r="E494" s="33"/>
      <c r="G494">
        <f t="shared" si="7"/>
        <v>6</v>
      </c>
    </row>
    <row r="495" spans="1:7">
      <c r="A495" s="33"/>
      <c r="B495" s="34"/>
      <c r="C495" s="33"/>
      <c r="D495" s="33"/>
      <c r="E495" s="33"/>
      <c r="G495">
        <f t="shared" si="7"/>
        <v>6</v>
      </c>
    </row>
    <row r="496" spans="1:7">
      <c r="A496" s="33"/>
      <c r="B496" s="34"/>
      <c r="C496" s="33"/>
      <c r="D496" s="33"/>
      <c r="E496" s="33"/>
      <c r="G496">
        <f t="shared" si="7"/>
        <v>6</v>
      </c>
    </row>
    <row r="497" spans="1:7">
      <c r="A497" s="33"/>
      <c r="B497" s="34"/>
      <c r="C497" s="33"/>
      <c r="D497" s="33"/>
      <c r="E497" s="33"/>
      <c r="G497">
        <f t="shared" si="7"/>
        <v>6</v>
      </c>
    </row>
    <row r="498" spans="1:7">
      <c r="A498" s="33"/>
      <c r="B498" s="34"/>
      <c r="C498" s="33"/>
      <c r="D498" s="33"/>
      <c r="E498" s="33"/>
      <c r="G498">
        <f t="shared" si="7"/>
        <v>6</v>
      </c>
    </row>
    <row r="499" spans="1:7">
      <c r="A499" s="33"/>
      <c r="B499" s="34"/>
      <c r="C499" s="33"/>
      <c r="D499" s="33"/>
      <c r="E499" s="33"/>
      <c r="G499">
        <f t="shared" si="7"/>
        <v>6</v>
      </c>
    </row>
    <row r="500" spans="1:7">
      <c r="A500" s="33"/>
      <c r="B500" s="34"/>
      <c r="C500" s="33"/>
      <c r="D500" s="33"/>
      <c r="E500" s="33"/>
      <c r="G500">
        <f t="shared" si="7"/>
        <v>6</v>
      </c>
    </row>
    <row r="501" spans="1:7">
      <c r="A501" s="33"/>
      <c r="B501" s="34"/>
      <c r="C501" s="33"/>
      <c r="D501" s="33"/>
      <c r="E501" s="33"/>
      <c r="G501">
        <f t="shared" si="7"/>
        <v>6</v>
      </c>
    </row>
    <row r="502" spans="1:7">
      <c r="A502" s="33"/>
      <c r="B502" s="34"/>
      <c r="C502" s="33"/>
      <c r="D502" s="33"/>
      <c r="E502" s="33"/>
      <c r="G502">
        <f t="shared" si="7"/>
        <v>6</v>
      </c>
    </row>
    <row r="503" spans="1:7">
      <c r="A503" s="33"/>
      <c r="B503" s="34"/>
      <c r="C503" s="33"/>
      <c r="D503" s="33"/>
      <c r="E503" s="33"/>
      <c r="G503">
        <f t="shared" si="7"/>
        <v>6</v>
      </c>
    </row>
    <row r="504" spans="1:7">
      <c r="A504" s="33"/>
      <c r="B504" s="34"/>
      <c r="C504" s="33"/>
      <c r="D504" s="33"/>
      <c r="E504" s="33"/>
      <c r="G504">
        <f t="shared" si="7"/>
        <v>6</v>
      </c>
    </row>
    <row r="505" spans="1:7">
      <c r="A505" s="33"/>
      <c r="B505" s="34"/>
      <c r="C505" s="33"/>
      <c r="D505" s="33"/>
      <c r="E505" s="33"/>
      <c r="G505">
        <f t="shared" si="7"/>
        <v>6</v>
      </c>
    </row>
    <row r="506" spans="1:7">
      <c r="A506" s="33"/>
      <c r="B506" s="34"/>
      <c r="C506" s="33"/>
      <c r="D506" s="33"/>
      <c r="E506" s="33"/>
      <c r="G506">
        <f t="shared" si="7"/>
        <v>6</v>
      </c>
    </row>
    <row r="507" spans="1:7">
      <c r="A507" s="33"/>
      <c r="B507" s="34"/>
      <c r="C507" s="33"/>
      <c r="D507" s="33"/>
      <c r="E507" s="33"/>
      <c r="G507">
        <f t="shared" si="7"/>
        <v>6</v>
      </c>
    </row>
    <row r="508" spans="1:7">
      <c r="A508" s="33"/>
      <c r="B508" s="34"/>
      <c r="C508" s="33"/>
      <c r="D508" s="33"/>
      <c r="E508" s="33"/>
      <c r="G508">
        <f t="shared" si="7"/>
        <v>6</v>
      </c>
    </row>
    <row r="509" spans="1:7">
      <c r="A509" s="33"/>
      <c r="B509" s="34"/>
      <c r="C509" s="33"/>
      <c r="D509" s="33"/>
      <c r="E509" s="33"/>
      <c r="G509">
        <f t="shared" si="7"/>
        <v>6</v>
      </c>
    </row>
    <row r="510" spans="1:7">
      <c r="A510" s="33"/>
      <c r="B510" s="34"/>
      <c r="C510" s="33"/>
      <c r="D510" s="33"/>
      <c r="E510" s="33"/>
      <c r="G510">
        <f t="shared" si="7"/>
        <v>6</v>
      </c>
    </row>
    <row r="511" spans="1:7">
      <c r="A511" s="33"/>
      <c r="B511" s="34"/>
      <c r="C511" s="33"/>
      <c r="D511" s="33"/>
      <c r="E511" s="33"/>
      <c r="G511">
        <f t="shared" si="7"/>
        <v>6</v>
      </c>
    </row>
    <row r="512" spans="1:7">
      <c r="A512" s="33"/>
      <c r="B512" s="34"/>
      <c r="C512" s="33"/>
      <c r="D512" s="33"/>
      <c r="E512" s="33"/>
      <c r="G512">
        <f t="shared" si="7"/>
        <v>6</v>
      </c>
    </row>
    <row r="513" spans="1:7">
      <c r="A513" s="33"/>
      <c r="B513" s="34"/>
      <c r="C513" s="33"/>
      <c r="D513" s="33"/>
      <c r="E513" s="33"/>
      <c r="G513">
        <f t="shared" si="7"/>
        <v>6</v>
      </c>
    </row>
    <row r="514" spans="1:7">
      <c r="A514" s="33"/>
      <c r="B514" s="34"/>
      <c r="C514" s="33"/>
      <c r="D514" s="33"/>
      <c r="E514" s="33"/>
      <c r="G514">
        <f t="shared" si="7"/>
        <v>6</v>
      </c>
    </row>
    <row r="515" spans="1:7">
      <c r="A515" s="33"/>
      <c r="B515" s="34"/>
      <c r="C515" s="33"/>
      <c r="D515" s="33"/>
      <c r="E515" s="33"/>
      <c r="G515">
        <f t="shared" ref="G515:G578" si="8">WEEKDAY(B515,2)</f>
        <v>6</v>
      </c>
    </row>
    <row r="516" spans="1:7">
      <c r="A516" s="33"/>
      <c r="B516" s="34"/>
      <c r="C516" s="33"/>
      <c r="D516" s="33"/>
      <c r="E516" s="33"/>
      <c r="G516">
        <f t="shared" si="8"/>
        <v>6</v>
      </c>
    </row>
    <row r="517" spans="1:7">
      <c r="A517" s="33"/>
      <c r="B517" s="34"/>
      <c r="C517" s="33"/>
      <c r="D517" s="33"/>
      <c r="E517" s="33"/>
      <c r="G517">
        <f t="shared" si="8"/>
        <v>6</v>
      </c>
    </row>
    <row r="518" spans="1:7">
      <c r="A518" s="33"/>
      <c r="B518" s="34"/>
      <c r="C518" s="33"/>
      <c r="D518" s="33"/>
      <c r="E518" s="33"/>
      <c r="G518">
        <f t="shared" si="8"/>
        <v>6</v>
      </c>
    </row>
    <row r="519" spans="1:7">
      <c r="A519" s="33"/>
      <c r="B519" s="34"/>
      <c r="C519" s="33"/>
      <c r="D519" s="33"/>
      <c r="E519" s="33"/>
      <c r="G519">
        <f t="shared" si="8"/>
        <v>6</v>
      </c>
    </row>
    <row r="520" spans="1:7">
      <c r="A520" s="33"/>
      <c r="B520" s="34"/>
      <c r="C520" s="33"/>
      <c r="D520" s="33"/>
      <c r="E520" s="33"/>
      <c r="G520">
        <f t="shared" si="8"/>
        <v>6</v>
      </c>
    </row>
    <row r="521" spans="1:7">
      <c r="A521" s="33"/>
      <c r="B521" s="34"/>
      <c r="C521" s="33"/>
      <c r="D521" s="33"/>
      <c r="E521" s="33"/>
      <c r="G521">
        <f t="shared" si="8"/>
        <v>6</v>
      </c>
    </row>
    <row r="522" spans="1:7">
      <c r="A522" s="33"/>
      <c r="B522" s="34"/>
      <c r="C522" s="33"/>
      <c r="D522" s="33"/>
      <c r="E522" s="33"/>
      <c r="G522">
        <f t="shared" si="8"/>
        <v>6</v>
      </c>
    </row>
    <row r="523" spans="1:7">
      <c r="A523" s="33"/>
      <c r="B523" s="34"/>
      <c r="C523" s="33"/>
      <c r="D523" s="33"/>
      <c r="E523" s="33"/>
      <c r="G523">
        <f t="shared" si="8"/>
        <v>6</v>
      </c>
    </row>
    <row r="524" spans="1:7">
      <c r="A524" s="33"/>
      <c r="B524" s="34"/>
      <c r="C524" s="33"/>
      <c r="D524" s="33"/>
      <c r="E524" s="33"/>
      <c r="G524">
        <f t="shared" si="8"/>
        <v>6</v>
      </c>
    </row>
    <row r="525" spans="1:7">
      <c r="A525" s="33"/>
      <c r="B525" s="34"/>
      <c r="C525" s="33"/>
      <c r="D525" s="33"/>
      <c r="E525" s="33"/>
      <c r="G525">
        <f t="shared" si="8"/>
        <v>6</v>
      </c>
    </row>
    <row r="526" spans="1:7">
      <c r="A526" s="33"/>
      <c r="B526" s="34"/>
      <c r="C526" s="33"/>
      <c r="D526" s="33"/>
      <c r="E526" s="33"/>
      <c r="G526">
        <f t="shared" si="8"/>
        <v>6</v>
      </c>
    </row>
    <row r="527" spans="1:7">
      <c r="A527" s="33"/>
      <c r="B527" s="34"/>
      <c r="C527" s="33"/>
      <c r="D527" s="33"/>
      <c r="E527" s="33"/>
      <c r="G527">
        <f t="shared" si="8"/>
        <v>6</v>
      </c>
    </row>
    <row r="528" spans="1:7">
      <c r="A528" s="33"/>
      <c r="B528" s="34"/>
      <c r="C528" s="33"/>
      <c r="D528" s="33"/>
      <c r="E528" s="33"/>
      <c r="G528">
        <f t="shared" si="8"/>
        <v>6</v>
      </c>
    </row>
    <row r="529" spans="1:7">
      <c r="A529" s="33"/>
      <c r="B529" s="34"/>
      <c r="C529" s="33"/>
      <c r="D529" s="33"/>
      <c r="E529" s="33"/>
      <c r="G529">
        <f t="shared" si="8"/>
        <v>6</v>
      </c>
    </row>
    <row r="530" spans="1:7">
      <c r="A530" s="33"/>
      <c r="B530" s="34"/>
      <c r="C530" s="33"/>
      <c r="D530" s="33"/>
      <c r="E530" s="33"/>
      <c r="G530">
        <f t="shared" si="8"/>
        <v>6</v>
      </c>
    </row>
    <row r="531" spans="1:7">
      <c r="A531" s="33"/>
      <c r="B531" s="34"/>
      <c r="C531" s="33"/>
      <c r="D531" s="33"/>
      <c r="E531" s="33"/>
      <c r="G531">
        <f t="shared" si="8"/>
        <v>6</v>
      </c>
    </row>
    <row r="532" spans="1:7">
      <c r="A532" s="33"/>
      <c r="B532" s="34"/>
      <c r="C532" s="33"/>
      <c r="D532" s="33"/>
      <c r="E532" s="33"/>
      <c r="G532">
        <f t="shared" si="8"/>
        <v>6</v>
      </c>
    </row>
    <row r="533" spans="1:7">
      <c r="A533" s="33"/>
      <c r="B533" s="34"/>
      <c r="C533" s="33"/>
      <c r="D533" s="33"/>
      <c r="E533" s="33"/>
      <c r="G533">
        <f t="shared" si="8"/>
        <v>6</v>
      </c>
    </row>
    <row r="534" spans="1:7">
      <c r="A534" s="33"/>
      <c r="B534" s="34"/>
      <c r="C534" s="33"/>
      <c r="D534" s="33"/>
      <c r="E534" s="33"/>
      <c r="G534">
        <f t="shared" si="8"/>
        <v>6</v>
      </c>
    </row>
    <row r="535" spans="1:7">
      <c r="A535" s="33"/>
      <c r="B535" s="34"/>
      <c r="C535" s="33"/>
      <c r="D535" s="33"/>
      <c r="E535" s="33"/>
      <c r="G535">
        <f t="shared" si="8"/>
        <v>6</v>
      </c>
    </row>
    <row r="536" spans="1:7">
      <c r="A536" s="33"/>
      <c r="B536" s="34"/>
      <c r="C536" s="33"/>
      <c r="D536" s="33"/>
      <c r="E536" s="33"/>
      <c r="G536">
        <f t="shared" si="8"/>
        <v>6</v>
      </c>
    </row>
    <row r="537" spans="1:7">
      <c r="A537" s="33"/>
      <c r="B537" s="34"/>
      <c r="C537" s="33"/>
      <c r="D537" s="33"/>
      <c r="E537" s="33"/>
      <c r="G537">
        <f t="shared" si="8"/>
        <v>6</v>
      </c>
    </row>
    <row r="538" spans="1:7">
      <c r="A538" s="33"/>
      <c r="B538" s="34"/>
      <c r="C538" s="33"/>
      <c r="D538" s="33"/>
      <c r="E538" s="33"/>
      <c r="G538">
        <f t="shared" si="8"/>
        <v>6</v>
      </c>
    </row>
    <row r="539" spans="1:7">
      <c r="A539" s="33"/>
      <c r="B539" s="34"/>
      <c r="C539" s="33"/>
      <c r="D539" s="33"/>
      <c r="E539" s="33"/>
      <c r="G539">
        <f t="shared" si="8"/>
        <v>6</v>
      </c>
    </row>
    <row r="540" spans="1:7">
      <c r="A540" s="33"/>
      <c r="B540" s="34"/>
      <c r="C540" s="33"/>
      <c r="D540" s="33"/>
      <c r="E540" s="33"/>
      <c r="G540">
        <f t="shared" si="8"/>
        <v>6</v>
      </c>
    </row>
    <row r="541" spans="1:7">
      <c r="A541" s="33"/>
      <c r="B541" s="34"/>
      <c r="C541" s="33"/>
      <c r="D541" s="33"/>
      <c r="E541" s="33"/>
      <c r="G541">
        <f t="shared" si="8"/>
        <v>6</v>
      </c>
    </row>
    <row r="542" spans="1:7">
      <c r="A542" s="33"/>
      <c r="B542" s="34"/>
      <c r="C542" s="33"/>
      <c r="D542" s="33"/>
      <c r="E542" s="33"/>
      <c r="G542">
        <f t="shared" si="8"/>
        <v>6</v>
      </c>
    </row>
    <row r="543" spans="1:7">
      <c r="A543" s="33"/>
      <c r="B543" s="34"/>
      <c r="C543" s="33"/>
      <c r="D543" s="33"/>
      <c r="E543" s="33"/>
      <c r="G543">
        <f t="shared" si="8"/>
        <v>6</v>
      </c>
    </row>
    <row r="544" spans="1:7">
      <c r="A544" s="33"/>
      <c r="B544" s="34"/>
      <c r="C544" s="33"/>
      <c r="D544" s="33"/>
      <c r="E544" s="33"/>
      <c r="G544">
        <f t="shared" si="8"/>
        <v>6</v>
      </c>
    </row>
    <row r="545" spans="1:7">
      <c r="A545" s="33"/>
      <c r="B545" s="34"/>
      <c r="C545" s="33"/>
      <c r="D545" s="33"/>
      <c r="E545" s="33"/>
      <c r="G545">
        <f t="shared" si="8"/>
        <v>6</v>
      </c>
    </row>
    <row r="546" spans="1:7">
      <c r="A546" s="33"/>
      <c r="B546" s="34"/>
      <c r="C546" s="33"/>
      <c r="D546" s="33"/>
      <c r="E546" s="33"/>
      <c r="G546">
        <f t="shared" si="8"/>
        <v>6</v>
      </c>
    </row>
    <row r="547" spans="1:7">
      <c r="A547" s="33"/>
      <c r="B547" s="34"/>
      <c r="C547" s="33"/>
      <c r="D547" s="33"/>
      <c r="E547" s="33"/>
      <c r="G547">
        <f t="shared" si="8"/>
        <v>6</v>
      </c>
    </row>
    <row r="548" spans="1:7">
      <c r="A548" s="33"/>
      <c r="B548" s="34"/>
      <c r="C548" s="33"/>
      <c r="D548" s="33"/>
      <c r="E548" s="33"/>
      <c r="G548">
        <f t="shared" si="8"/>
        <v>6</v>
      </c>
    </row>
    <row r="549" spans="1:7">
      <c r="A549" s="33"/>
      <c r="B549" s="34"/>
      <c r="C549" s="33"/>
      <c r="D549" s="33"/>
      <c r="E549" s="33"/>
      <c r="G549">
        <f t="shared" si="8"/>
        <v>6</v>
      </c>
    </row>
    <row r="550" spans="1:7">
      <c r="A550" s="33"/>
      <c r="B550" s="34"/>
      <c r="C550" s="33"/>
      <c r="D550" s="33"/>
      <c r="E550" s="33"/>
      <c r="G550">
        <f t="shared" si="8"/>
        <v>6</v>
      </c>
    </row>
    <row r="551" spans="1:7">
      <c r="A551" s="33"/>
      <c r="B551" s="34"/>
      <c r="C551" s="33"/>
      <c r="D551" s="33"/>
      <c r="E551" s="33"/>
      <c r="G551">
        <f t="shared" si="8"/>
        <v>6</v>
      </c>
    </row>
    <row r="552" spans="1:7">
      <c r="A552" s="33"/>
      <c r="B552" s="34"/>
      <c r="C552" s="33"/>
      <c r="D552" s="33"/>
      <c r="E552" s="33"/>
      <c r="G552">
        <f t="shared" si="8"/>
        <v>6</v>
      </c>
    </row>
    <row r="553" spans="1:7">
      <c r="A553" s="33"/>
      <c r="B553" s="34"/>
      <c r="C553" s="33"/>
      <c r="D553" s="33"/>
      <c r="E553" s="33"/>
      <c r="G553">
        <f t="shared" si="8"/>
        <v>6</v>
      </c>
    </row>
    <row r="554" spans="1:7">
      <c r="A554" s="33"/>
      <c r="B554" s="34"/>
      <c r="C554" s="33"/>
      <c r="D554" s="33"/>
      <c r="E554" s="33"/>
      <c r="G554">
        <f t="shared" si="8"/>
        <v>6</v>
      </c>
    </row>
    <row r="555" spans="1:7">
      <c r="A555" s="33"/>
      <c r="B555" s="34"/>
      <c r="C555" s="33"/>
      <c r="D555" s="33"/>
      <c r="E555" s="33"/>
      <c r="G555">
        <f t="shared" si="8"/>
        <v>6</v>
      </c>
    </row>
    <row r="556" spans="1:7">
      <c r="A556" s="33"/>
      <c r="B556" s="34"/>
      <c r="C556" s="33"/>
      <c r="D556" s="33"/>
      <c r="E556" s="33"/>
      <c r="G556">
        <f t="shared" si="8"/>
        <v>6</v>
      </c>
    </row>
    <row r="557" spans="1:7">
      <c r="A557" s="33"/>
      <c r="B557" s="34"/>
      <c r="C557" s="33"/>
      <c r="D557" s="33"/>
      <c r="E557" s="33"/>
      <c r="G557">
        <f t="shared" si="8"/>
        <v>6</v>
      </c>
    </row>
    <row r="558" spans="1:7">
      <c r="A558" s="33"/>
      <c r="B558" s="34"/>
      <c r="C558" s="33"/>
      <c r="D558" s="33"/>
      <c r="E558" s="33"/>
      <c r="G558">
        <f t="shared" si="8"/>
        <v>6</v>
      </c>
    </row>
    <row r="559" spans="1:7">
      <c r="A559" s="33"/>
      <c r="B559" s="34"/>
      <c r="C559" s="33"/>
      <c r="D559" s="33"/>
      <c r="E559" s="33"/>
      <c r="G559">
        <f t="shared" si="8"/>
        <v>6</v>
      </c>
    </row>
    <row r="560" spans="1:7">
      <c r="A560" s="33"/>
      <c r="B560" s="34"/>
      <c r="C560" s="33"/>
      <c r="D560" s="33"/>
      <c r="E560" s="33"/>
      <c r="G560">
        <f t="shared" si="8"/>
        <v>6</v>
      </c>
    </row>
    <row r="561" spans="1:7">
      <c r="A561" s="33"/>
      <c r="B561" s="34"/>
      <c r="C561" s="33"/>
      <c r="D561" s="33"/>
      <c r="E561" s="33"/>
      <c r="G561">
        <f t="shared" si="8"/>
        <v>6</v>
      </c>
    </row>
    <row r="562" spans="1:7">
      <c r="A562" s="33"/>
      <c r="B562" s="34"/>
      <c r="C562" s="33"/>
      <c r="D562" s="33"/>
      <c r="E562" s="33"/>
      <c r="G562">
        <f t="shared" si="8"/>
        <v>6</v>
      </c>
    </row>
    <row r="563" spans="1:7">
      <c r="A563" s="33"/>
      <c r="B563" s="34"/>
      <c r="C563" s="33"/>
      <c r="D563" s="33"/>
      <c r="E563" s="33"/>
      <c r="G563">
        <f t="shared" si="8"/>
        <v>6</v>
      </c>
    </row>
    <row r="564" spans="1:7">
      <c r="A564" s="33"/>
      <c r="B564" s="34"/>
      <c r="C564" s="33"/>
      <c r="D564" s="33"/>
      <c r="E564" s="33"/>
      <c r="G564">
        <f t="shared" si="8"/>
        <v>6</v>
      </c>
    </row>
    <row r="565" spans="1:7">
      <c r="A565" s="33"/>
      <c r="B565" s="34"/>
      <c r="C565" s="33"/>
      <c r="D565" s="33"/>
      <c r="E565" s="33"/>
      <c r="G565">
        <f t="shared" si="8"/>
        <v>6</v>
      </c>
    </row>
    <row r="566" spans="1:7">
      <c r="A566" s="33"/>
      <c r="B566" s="34"/>
      <c r="C566" s="33"/>
      <c r="D566" s="33"/>
      <c r="E566" s="33"/>
      <c r="G566">
        <f t="shared" si="8"/>
        <v>6</v>
      </c>
    </row>
    <row r="567" spans="1:7">
      <c r="A567" s="33"/>
      <c r="B567" s="34"/>
      <c r="C567" s="33"/>
      <c r="D567" s="33"/>
      <c r="E567" s="33"/>
      <c r="G567">
        <f t="shared" si="8"/>
        <v>6</v>
      </c>
    </row>
    <row r="568" spans="1:7">
      <c r="A568" s="33"/>
      <c r="B568" s="34"/>
      <c r="C568" s="33"/>
      <c r="D568" s="33"/>
      <c r="E568" s="33"/>
      <c r="G568">
        <f t="shared" si="8"/>
        <v>6</v>
      </c>
    </row>
    <row r="569" spans="1:7">
      <c r="A569" s="33"/>
      <c r="B569" s="34"/>
      <c r="C569" s="33"/>
      <c r="D569" s="33"/>
      <c r="E569" s="33"/>
      <c r="G569">
        <f t="shared" si="8"/>
        <v>6</v>
      </c>
    </row>
    <row r="570" spans="1:7">
      <c r="A570" s="33"/>
      <c r="B570" s="34"/>
      <c r="C570" s="33"/>
      <c r="D570" s="33"/>
      <c r="E570" s="33"/>
      <c r="G570">
        <f t="shared" si="8"/>
        <v>6</v>
      </c>
    </row>
    <row r="571" spans="1:7">
      <c r="A571" s="33"/>
      <c r="B571" s="34"/>
      <c r="C571" s="33"/>
      <c r="D571" s="33"/>
      <c r="E571" s="33"/>
      <c r="G571">
        <f t="shared" si="8"/>
        <v>6</v>
      </c>
    </row>
    <row r="572" spans="1:7">
      <c r="A572" s="33"/>
      <c r="B572" s="34"/>
      <c r="C572" s="33"/>
      <c r="D572" s="33"/>
      <c r="E572" s="33"/>
      <c r="G572">
        <f t="shared" si="8"/>
        <v>6</v>
      </c>
    </row>
    <row r="573" spans="1:7">
      <c r="A573" s="33"/>
      <c r="B573" s="34"/>
      <c r="C573" s="33"/>
      <c r="D573" s="33"/>
      <c r="E573" s="33"/>
      <c r="G573">
        <f t="shared" si="8"/>
        <v>6</v>
      </c>
    </row>
    <row r="574" spans="1:7">
      <c r="A574" s="33"/>
      <c r="B574" s="34"/>
      <c r="C574" s="33"/>
      <c r="D574" s="33"/>
      <c r="E574" s="33"/>
      <c r="G574">
        <f t="shared" si="8"/>
        <v>6</v>
      </c>
    </row>
    <row r="575" spans="1:7">
      <c r="A575" s="33"/>
      <c r="B575" s="34"/>
      <c r="C575" s="33"/>
      <c r="D575" s="33"/>
      <c r="E575" s="33"/>
      <c r="G575">
        <f t="shared" si="8"/>
        <v>6</v>
      </c>
    </row>
    <row r="576" spans="1:7">
      <c r="A576" s="33"/>
      <c r="B576" s="34"/>
      <c r="C576" s="33"/>
      <c r="D576" s="33"/>
      <c r="E576" s="33"/>
      <c r="G576">
        <f t="shared" si="8"/>
        <v>6</v>
      </c>
    </row>
    <row r="577" spans="1:7">
      <c r="A577" s="33"/>
      <c r="B577" s="34"/>
      <c r="C577" s="33"/>
      <c r="D577" s="33"/>
      <c r="E577" s="33"/>
      <c r="G577">
        <f t="shared" si="8"/>
        <v>6</v>
      </c>
    </row>
    <row r="578" spans="1:7">
      <c r="A578" s="33"/>
      <c r="B578" s="34"/>
      <c r="C578" s="33"/>
      <c r="D578" s="33"/>
      <c r="E578" s="33"/>
      <c r="G578">
        <f t="shared" si="8"/>
        <v>6</v>
      </c>
    </row>
    <row r="579" spans="1:7">
      <c r="A579" s="33"/>
      <c r="B579" s="34"/>
      <c r="C579" s="33"/>
      <c r="D579" s="33"/>
      <c r="E579" s="33"/>
      <c r="G579">
        <f t="shared" ref="G579:G642" si="9">WEEKDAY(B579,2)</f>
        <v>6</v>
      </c>
    </row>
    <row r="580" spans="1:7">
      <c r="A580" s="33"/>
      <c r="B580" s="34"/>
      <c r="C580" s="33"/>
      <c r="D580" s="33"/>
      <c r="E580" s="33"/>
      <c r="G580">
        <f t="shared" si="9"/>
        <v>6</v>
      </c>
    </row>
    <row r="581" spans="1:7">
      <c r="A581" s="33"/>
      <c r="B581" s="34"/>
      <c r="C581" s="33"/>
      <c r="D581" s="33"/>
      <c r="E581" s="33"/>
      <c r="G581">
        <f t="shared" si="9"/>
        <v>6</v>
      </c>
    </row>
    <row r="582" spans="1:7">
      <c r="A582" s="33"/>
      <c r="B582" s="34"/>
      <c r="C582" s="33"/>
      <c r="D582" s="33"/>
      <c r="E582" s="33"/>
      <c r="G582">
        <f t="shared" si="9"/>
        <v>6</v>
      </c>
    </row>
    <row r="583" spans="1:7">
      <c r="A583" s="33"/>
      <c r="B583" s="34"/>
      <c r="C583" s="33"/>
      <c r="D583" s="33"/>
      <c r="E583" s="33"/>
      <c r="G583">
        <f t="shared" si="9"/>
        <v>6</v>
      </c>
    </row>
    <row r="584" spans="1:7">
      <c r="A584" s="33"/>
      <c r="B584" s="34"/>
      <c r="C584" s="33"/>
      <c r="D584" s="33"/>
      <c r="E584" s="33"/>
      <c r="G584">
        <f t="shared" si="9"/>
        <v>6</v>
      </c>
    </row>
    <row r="585" spans="1:7">
      <c r="A585" s="33"/>
      <c r="B585" s="34"/>
      <c r="C585" s="33"/>
      <c r="D585" s="33"/>
      <c r="E585" s="33"/>
      <c r="G585">
        <f t="shared" si="9"/>
        <v>6</v>
      </c>
    </row>
    <row r="586" spans="1:7">
      <c r="A586" s="33"/>
      <c r="B586" s="34"/>
      <c r="C586" s="33"/>
      <c r="D586" s="33"/>
      <c r="E586" s="33"/>
      <c r="G586">
        <f t="shared" si="9"/>
        <v>6</v>
      </c>
    </row>
    <row r="587" spans="1:7">
      <c r="A587" s="33"/>
      <c r="B587" s="34"/>
      <c r="C587" s="33"/>
      <c r="D587" s="33"/>
      <c r="E587" s="33"/>
      <c r="G587">
        <f t="shared" si="9"/>
        <v>6</v>
      </c>
    </row>
    <row r="588" spans="1:7">
      <c r="A588" s="33"/>
      <c r="B588" s="34"/>
      <c r="C588" s="33"/>
      <c r="D588" s="33"/>
      <c r="E588" s="33"/>
      <c r="G588">
        <f t="shared" si="9"/>
        <v>6</v>
      </c>
    </row>
    <row r="589" spans="1:7">
      <c r="A589" s="33"/>
      <c r="B589" s="34"/>
      <c r="C589" s="33"/>
      <c r="D589" s="33"/>
      <c r="E589" s="33"/>
      <c r="G589">
        <f t="shared" si="9"/>
        <v>6</v>
      </c>
    </row>
    <row r="590" spans="1:7">
      <c r="A590" s="33"/>
      <c r="B590" s="34"/>
      <c r="C590" s="33"/>
      <c r="D590" s="33"/>
      <c r="E590" s="33"/>
      <c r="G590">
        <f t="shared" si="9"/>
        <v>6</v>
      </c>
    </row>
    <row r="591" spans="1:7">
      <c r="A591" s="33"/>
      <c r="B591" s="34"/>
      <c r="C591" s="33"/>
      <c r="D591" s="33"/>
      <c r="E591" s="33"/>
      <c r="G591">
        <f t="shared" si="9"/>
        <v>6</v>
      </c>
    </row>
    <row r="592" spans="1:7">
      <c r="A592" s="33"/>
      <c r="B592" s="34"/>
      <c r="C592" s="33"/>
      <c r="D592" s="33"/>
      <c r="E592" s="33"/>
      <c r="G592">
        <f t="shared" si="9"/>
        <v>6</v>
      </c>
    </row>
    <row r="593" spans="1:7">
      <c r="A593" s="33"/>
      <c r="B593" s="34"/>
      <c r="C593" s="33"/>
      <c r="D593" s="33"/>
      <c r="E593" s="33"/>
      <c r="G593">
        <f t="shared" si="9"/>
        <v>6</v>
      </c>
    </row>
    <row r="594" spans="1:7">
      <c r="A594" s="33"/>
      <c r="B594" s="34"/>
      <c r="C594" s="33"/>
      <c r="D594" s="33"/>
      <c r="E594" s="33"/>
      <c r="G594">
        <f t="shared" si="9"/>
        <v>6</v>
      </c>
    </row>
    <row r="595" spans="1:7">
      <c r="A595" s="33"/>
      <c r="B595" s="34"/>
      <c r="C595" s="33"/>
      <c r="D595" s="33"/>
      <c r="E595" s="33"/>
      <c r="G595">
        <f t="shared" si="9"/>
        <v>6</v>
      </c>
    </row>
    <row r="596" spans="1:7">
      <c r="A596" s="33"/>
      <c r="B596" s="34"/>
      <c r="C596" s="33"/>
      <c r="D596" s="33"/>
      <c r="E596" s="33"/>
      <c r="G596">
        <f t="shared" si="9"/>
        <v>6</v>
      </c>
    </row>
    <row r="597" spans="1:7">
      <c r="A597" s="33"/>
      <c r="B597" s="34"/>
      <c r="C597" s="33"/>
      <c r="D597" s="33"/>
      <c r="E597" s="33"/>
      <c r="G597">
        <f t="shared" si="9"/>
        <v>6</v>
      </c>
    </row>
    <row r="598" spans="1:7">
      <c r="A598" s="33"/>
      <c r="B598" s="34"/>
      <c r="C598" s="33"/>
      <c r="D598" s="33"/>
      <c r="E598" s="33"/>
      <c r="G598">
        <f t="shared" si="9"/>
        <v>6</v>
      </c>
    </row>
    <row r="599" spans="1:7">
      <c r="A599" s="33"/>
      <c r="B599" s="34"/>
      <c r="C599" s="33"/>
      <c r="D599" s="33"/>
      <c r="E599" s="33"/>
      <c r="G599">
        <f t="shared" si="9"/>
        <v>6</v>
      </c>
    </row>
    <row r="600" spans="1:7">
      <c r="A600" s="33"/>
      <c r="B600" s="34"/>
      <c r="C600" s="33"/>
      <c r="D600" s="33"/>
      <c r="E600" s="33"/>
      <c r="G600">
        <f t="shared" si="9"/>
        <v>6</v>
      </c>
    </row>
    <row r="601" spans="1:7">
      <c r="A601" s="33"/>
      <c r="B601" s="34"/>
      <c r="C601" s="33"/>
      <c r="D601" s="33"/>
      <c r="E601" s="33"/>
      <c r="G601">
        <f t="shared" si="9"/>
        <v>6</v>
      </c>
    </row>
    <row r="602" spans="1:7">
      <c r="A602" s="33"/>
      <c r="B602" s="34"/>
      <c r="C602" s="33"/>
      <c r="D602" s="33"/>
      <c r="E602" s="33"/>
      <c r="G602">
        <f t="shared" si="9"/>
        <v>6</v>
      </c>
    </row>
    <row r="603" spans="1:7">
      <c r="A603" s="33"/>
      <c r="B603" s="34"/>
      <c r="C603" s="33"/>
      <c r="D603" s="33"/>
      <c r="E603" s="33"/>
      <c r="G603">
        <f t="shared" si="9"/>
        <v>6</v>
      </c>
    </row>
    <row r="604" spans="1:7">
      <c r="A604" s="33"/>
      <c r="B604" s="34"/>
      <c r="C604" s="33"/>
      <c r="D604" s="33"/>
      <c r="E604" s="33"/>
      <c r="G604">
        <f t="shared" si="9"/>
        <v>6</v>
      </c>
    </row>
    <row r="605" spans="1:7">
      <c r="A605" s="33"/>
      <c r="B605" s="34"/>
      <c r="C605" s="33"/>
      <c r="D605" s="33"/>
      <c r="E605" s="33"/>
      <c r="G605">
        <f t="shared" si="9"/>
        <v>6</v>
      </c>
    </row>
    <row r="606" spans="1:7">
      <c r="A606" s="33"/>
      <c r="B606" s="34"/>
      <c r="C606" s="33"/>
      <c r="D606" s="33"/>
      <c r="E606" s="33"/>
      <c r="G606">
        <f t="shared" si="9"/>
        <v>6</v>
      </c>
    </row>
    <row r="607" spans="1:7">
      <c r="A607" s="33"/>
      <c r="B607" s="34"/>
      <c r="C607" s="33"/>
      <c r="D607" s="33"/>
      <c r="E607" s="33"/>
      <c r="G607">
        <f t="shared" si="9"/>
        <v>6</v>
      </c>
    </row>
    <row r="608" spans="1:7">
      <c r="A608" s="33"/>
      <c r="B608" s="34"/>
      <c r="C608" s="33"/>
      <c r="D608" s="33"/>
      <c r="E608" s="33"/>
      <c r="G608">
        <f t="shared" si="9"/>
        <v>6</v>
      </c>
    </row>
    <row r="609" spans="1:7">
      <c r="A609" s="33"/>
      <c r="B609" s="34"/>
      <c r="C609" s="33"/>
      <c r="D609" s="33"/>
      <c r="E609" s="33"/>
      <c r="G609">
        <f t="shared" si="9"/>
        <v>6</v>
      </c>
    </row>
    <row r="610" spans="1:7">
      <c r="A610" s="33"/>
      <c r="B610" s="34"/>
      <c r="C610" s="33"/>
      <c r="D610" s="33"/>
      <c r="E610" s="33"/>
      <c r="G610">
        <f t="shared" si="9"/>
        <v>6</v>
      </c>
    </row>
    <row r="611" spans="1:7">
      <c r="A611" s="33"/>
      <c r="B611" s="34"/>
      <c r="C611" s="33"/>
      <c r="D611" s="33"/>
      <c r="E611" s="33"/>
      <c r="G611">
        <f t="shared" si="9"/>
        <v>6</v>
      </c>
    </row>
    <row r="612" spans="1:7">
      <c r="A612" s="33"/>
      <c r="B612" s="34"/>
      <c r="C612" s="33"/>
      <c r="D612" s="33"/>
      <c r="E612" s="33"/>
      <c r="G612">
        <f t="shared" si="9"/>
        <v>6</v>
      </c>
    </row>
    <row r="613" spans="1:7">
      <c r="A613" s="33"/>
      <c r="B613" s="34"/>
      <c r="C613" s="33"/>
      <c r="D613" s="33"/>
      <c r="E613" s="33"/>
      <c r="G613">
        <f t="shared" si="9"/>
        <v>6</v>
      </c>
    </row>
    <row r="614" spans="1:7">
      <c r="A614" s="33"/>
      <c r="B614" s="34"/>
      <c r="C614" s="33"/>
      <c r="D614" s="33"/>
      <c r="E614" s="33"/>
      <c r="G614">
        <f t="shared" si="9"/>
        <v>6</v>
      </c>
    </row>
    <row r="615" spans="1:7">
      <c r="A615" s="33"/>
      <c r="B615" s="34"/>
      <c r="C615" s="33"/>
      <c r="D615" s="33"/>
      <c r="E615" s="33"/>
      <c r="G615">
        <f t="shared" si="9"/>
        <v>6</v>
      </c>
    </row>
    <row r="616" spans="1:7">
      <c r="A616" s="33"/>
      <c r="B616" s="34"/>
      <c r="C616" s="33"/>
      <c r="D616" s="33"/>
      <c r="E616" s="33"/>
      <c r="G616">
        <f t="shared" si="9"/>
        <v>6</v>
      </c>
    </row>
    <row r="617" spans="1:7">
      <c r="A617" s="33"/>
      <c r="B617" s="34"/>
      <c r="C617" s="33"/>
      <c r="D617" s="33"/>
      <c r="E617" s="33"/>
      <c r="G617">
        <f t="shared" si="9"/>
        <v>6</v>
      </c>
    </row>
    <row r="618" spans="1:7">
      <c r="A618" s="33"/>
      <c r="B618" s="34"/>
      <c r="C618" s="33"/>
      <c r="D618" s="33"/>
      <c r="E618" s="33"/>
      <c r="G618">
        <f t="shared" si="9"/>
        <v>6</v>
      </c>
    </row>
    <row r="619" spans="1:7">
      <c r="A619" s="33"/>
      <c r="B619" s="34"/>
      <c r="C619" s="33"/>
      <c r="D619" s="33"/>
      <c r="E619" s="33"/>
      <c r="G619">
        <f t="shared" si="9"/>
        <v>6</v>
      </c>
    </row>
    <row r="620" spans="1:7">
      <c r="A620" s="33"/>
      <c r="B620" s="34"/>
      <c r="C620" s="33"/>
      <c r="D620" s="33"/>
      <c r="E620" s="33"/>
      <c r="G620">
        <f t="shared" si="9"/>
        <v>6</v>
      </c>
    </row>
    <row r="621" spans="1:7">
      <c r="A621" s="33"/>
      <c r="B621" s="34"/>
      <c r="C621" s="33"/>
      <c r="D621" s="33"/>
      <c r="E621" s="33"/>
      <c r="G621">
        <f t="shared" si="9"/>
        <v>6</v>
      </c>
    </row>
    <row r="622" spans="1:7">
      <c r="A622" s="33"/>
      <c r="B622" s="34"/>
      <c r="C622" s="33"/>
      <c r="D622" s="33"/>
      <c r="E622" s="33"/>
      <c r="G622">
        <f t="shared" si="9"/>
        <v>6</v>
      </c>
    </row>
    <row r="623" spans="1:7">
      <c r="A623" s="33"/>
      <c r="B623" s="34"/>
      <c r="C623" s="33"/>
      <c r="D623" s="33"/>
      <c r="E623" s="33"/>
      <c r="G623">
        <f t="shared" si="9"/>
        <v>6</v>
      </c>
    </row>
    <row r="624" spans="1:7">
      <c r="A624" s="33"/>
      <c r="B624" s="34"/>
      <c r="C624" s="33"/>
      <c r="D624" s="33"/>
      <c r="E624" s="33"/>
      <c r="G624">
        <f t="shared" si="9"/>
        <v>6</v>
      </c>
    </row>
    <row r="625" spans="1:7">
      <c r="A625" s="33"/>
      <c r="B625" s="34"/>
      <c r="C625" s="33"/>
      <c r="D625" s="33"/>
      <c r="E625" s="33"/>
      <c r="G625">
        <f t="shared" si="9"/>
        <v>6</v>
      </c>
    </row>
    <row r="626" spans="1:7">
      <c r="A626" s="33"/>
      <c r="B626" s="34"/>
      <c r="C626" s="33"/>
      <c r="D626" s="33"/>
      <c r="E626" s="33"/>
      <c r="G626">
        <f t="shared" si="9"/>
        <v>6</v>
      </c>
    </row>
    <row r="627" spans="1:7">
      <c r="A627" s="33"/>
      <c r="B627" s="34"/>
      <c r="C627" s="33"/>
      <c r="D627" s="33"/>
      <c r="E627" s="33"/>
      <c r="G627">
        <f t="shared" si="9"/>
        <v>6</v>
      </c>
    </row>
    <row r="628" spans="1:7">
      <c r="A628" s="33"/>
      <c r="B628" s="34"/>
      <c r="C628" s="33"/>
      <c r="D628" s="33"/>
      <c r="E628" s="33"/>
      <c r="G628">
        <f t="shared" si="9"/>
        <v>6</v>
      </c>
    </row>
    <row r="629" spans="1:7">
      <c r="A629" s="33"/>
      <c r="B629" s="34"/>
      <c r="C629" s="33"/>
      <c r="D629" s="33"/>
      <c r="E629" s="33"/>
      <c r="G629">
        <f t="shared" si="9"/>
        <v>6</v>
      </c>
    </row>
    <row r="630" spans="1:7">
      <c r="A630" s="33"/>
      <c r="B630" s="34"/>
      <c r="C630" s="33"/>
      <c r="D630" s="33"/>
      <c r="E630" s="33"/>
      <c r="G630">
        <f t="shared" si="9"/>
        <v>6</v>
      </c>
    </row>
    <row r="631" spans="1:7">
      <c r="A631" s="33"/>
      <c r="B631" s="34"/>
      <c r="C631" s="33"/>
      <c r="D631" s="33"/>
      <c r="E631" s="33"/>
      <c r="G631">
        <f t="shared" si="9"/>
        <v>6</v>
      </c>
    </row>
    <row r="632" spans="1:7">
      <c r="A632" s="33"/>
      <c r="B632" s="34"/>
      <c r="C632" s="33"/>
      <c r="D632" s="33"/>
      <c r="E632" s="33"/>
      <c r="G632">
        <f t="shared" si="9"/>
        <v>6</v>
      </c>
    </row>
    <row r="633" spans="1:7">
      <c r="A633" s="33"/>
      <c r="B633" s="34"/>
      <c r="C633" s="33"/>
      <c r="D633" s="33"/>
      <c r="E633" s="33"/>
      <c r="G633">
        <f t="shared" si="9"/>
        <v>6</v>
      </c>
    </row>
    <row r="634" spans="1:7">
      <c r="A634" s="33"/>
      <c r="B634" s="34"/>
      <c r="C634" s="33"/>
      <c r="D634" s="33"/>
      <c r="E634" s="33"/>
      <c r="G634">
        <f t="shared" si="9"/>
        <v>6</v>
      </c>
    </row>
    <row r="635" spans="1:7">
      <c r="A635" s="33"/>
      <c r="B635" s="34"/>
      <c r="C635" s="33"/>
      <c r="D635" s="33"/>
      <c r="E635" s="33"/>
      <c r="G635">
        <f t="shared" si="9"/>
        <v>6</v>
      </c>
    </row>
    <row r="636" spans="1:7">
      <c r="A636" s="33"/>
      <c r="B636" s="34"/>
      <c r="C636" s="33"/>
      <c r="D636" s="33"/>
      <c r="E636" s="33"/>
      <c r="G636">
        <f t="shared" si="9"/>
        <v>6</v>
      </c>
    </row>
    <row r="637" spans="1:7">
      <c r="A637" s="33"/>
      <c r="B637" s="34"/>
      <c r="C637" s="33"/>
      <c r="D637" s="33"/>
      <c r="E637" s="33"/>
      <c r="G637">
        <f t="shared" si="9"/>
        <v>6</v>
      </c>
    </row>
    <row r="638" spans="1:7">
      <c r="A638" s="33"/>
      <c r="B638" s="34"/>
      <c r="C638" s="33"/>
      <c r="D638" s="33"/>
      <c r="E638" s="33"/>
      <c r="G638">
        <f t="shared" si="9"/>
        <v>6</v>
      </c>
    </row>
    <row r="639" spans="1:7">
      <c r="A639" s="33"/>
      <c r="B639" s="34"/>
      <c r="C639" s="33"/>
      <c r="D639" s="33"/>
      <c r="E639" s="33"/>
      <c r="G639">
        <f t="shared" si="9"/>
        <v>6</v>
      </c>
    </row>
    <row r="640" spans="1:7">
      <c r="A640" s="33"/>
      <c r="B640" s="34"/>
      <c r="C640" s="33"/>
      <c r="D640" s="33"/>
      <c r="E640" s="33"/>
      <c r="G640">
        <f t="shared" si="9"/>
        <v>6</v>
      </c>
    </row>
    <row r="641" spans="1:7">
      <c r="A641" s="33"/>
      <c r="B641" s="34"/>
      <c r="C641" s="33"/>
      <c r="D641" s="33"/>
      <c r="E641" s="33"/>
      <c r="G641">
        <f t="shared" si="9"/>
        <v>6</v>
      </c>
    </row>
    <row r="642" spans="1:7">
      <c r="A642" s="33"/>
      <c r="B642" s="34"/>
      <c r="C642" s="33"/>
      <c r="D642" s="33"/>
      <c r="E642" s="33"/>
      <c r="G642">
        <f t="shared" si="9"/>
        <v>6</v>
      </c>
    </row>
    <row r="643" spans="1:7">
      <c r="A643" s="33"/>
      <c r="B643" s="34"/>
      <c r="C643" s="33"/>
      <c r="D643" s="33"/>
      <c r="E643" s="33"/>
      <c r="G643">
        <f t="shared" ref="G643:G706" si="10">WEEKDAY(B643,2)</f>
        <v>6</v>
      </c>
    </row>
    <row r="644" spans="1:7">
      <c r="A644" s="33"/>
      <c r="B644" s="34"/>
      <c r="C644" s="33"/>
      <c r="D644" s="33"/>
      <c r="E644" s="33"/>
      <c r="G644">
        <f t="shared" si="10"/>
        <v>6</v>
      </c>
    </row>
    <row r="645" spans="1:7">
      <c r="A645" s="33"/>
      <c r="B645" s="34"/>
      <c r="C645" s="33"/>
      <c r="D645" s="33"/>
      <c r="E645" s="33"/>
      <c r="G645">
        <f t="shared" si="10"/>
        <v>6</v>
      </c>
    </row>
    <row r="646" spans="1:7">
      <c r="A646" s="33"/>
      <c r="B646" s="34"/>
      <c r="C646" s="33"/>
      <c r="D646" s="33"/>
      <c r="E646" s="33"/>
      <c r="G646">
        <f t="shared" si="10"/>
        <v>6</v>
      </c>
    </row>
    <row r="647" spans="1:7">
      <c r="A647" s="33"/>
      <c r="B647" s="34"/>
      <c r="C647" s="33"/>
      <c r="D647" s="33"/>
      <c r="E647" s="33"/>
      <c r="G647">
        <f t="shared" si="10"/>
        <v>6</v>
      </c>
    </row>
    <row r="648" spans="1:7">
      <c r="A648" s="33"/>
      <c r="B648" s="34"/>
      <c r="C648" s="33"/>
      <c r="D648" s="33"/>
      <c r="E648" s="33"/>
      <c r="G648">
        <f t="shared" si="10"/>
        <v>6</v>
      </c>
    </row>
    <row r="649" spans="1:7">
      <c r="A649" s="33"/>
      <c r="B649" s="34"/>
      <c r="C649" s="33"/>
      <c r="D649" s="33"/>
      <c r="E649" s="33"/>
      <c r="G649">
        <f t="shared" si="10"/>
        <v>6</v>
      </c>
    </row>
    <row r="650" spans="1:7">
      <c r="A650" s="33"/>
      <c r="B650" s="34"/>
      <c r="C650" s="33"/>
      <c r="D650" s="33"/>
      <c r="E650" s="33"/>
      <c r="G650">
        <f t="shared" si="10"/>
        <v>6</v>
      </c>
    </row>
    <row r="651" spans="1:7">
      <c r="A651" s="33"/>
      <c r="B651" s="34"/>
      <c r="C651" s="33"/>
      <c r="D651" s="33"/>
      <c r="E651" s="33"/>
      <c r="G651">
        <f t="shared" si="10"/>
        <v>6</v>
      </c>
    </row>
    <row r="652" spans="1:7">
      <c r="A652" s="33"/>
      <c r="B652" s="34"/>
      <c r="C652" s="33"/>
      <c r="D652" s="33"/>
      <c r="E652" s="33"/>
      <c r="G652">
        <f t="shared" si="10"/>
        <v>6</v>
      </c>
    </row>
    <row r="653" spans="1:7">
      <c r="A653" s="33"/>
      <c r="B653" s="34"/>
      <c r="C653" s="33"/>
      <c r="D653" s="33"/>
      <c r="E653" s="33"/>
      <c r="G653">
        <f t="shared" si="10"/>
        <v>6</v>
      </c>
    </row>
    <row r="654" spans="1:7">
      <c r="A654" s="33"/>
      <c r="B654" s="34"/>
      <c r="C654" s="33"/>
      <c r="D654" s="33"/>
      <c r="E654" s="33"/>
      <c r="G654">
        <f t="shared" si="10"/>
        <v>6</v>
      </c>
    </row>
    <row r="655" spans="1:7">
      <c r="A655" s="33"/>
      <c r="B655" s="34"/>
      <c r="C655" s="33"/>
      <c r="D655" s="33"/>
      <c r="E655" s="33"/>
      <c r="G655">
        <f t="shared" si="10"/>
        <v>6</v>
      </c>
    </row>
    <row r="656" spans="1:7">
      <c r="A656" s="33"/>
      <c r="B656" s="34"/>
      <c r="C656" s="33"/>
      <c r="D656" s="33"/>
      <c r="E656" s="33"/>
      <c r="G656">
        <f t="shared" si="10"/>
        <v>6</v>
      </c>
    </row>
    <row r="657" spans="1:7">
      <c r="A657" s="33"/>
      <c r="B657" s="34"/>
      <c r="C657" s="33"/>
      <c r="D657" s="33"/>
      <c r="E657" s="33"/>
      <c r="G657">
        <f t="shared" si="10"/>
        <v>6</v>
      </c>
    </row>
    <row r="658" spans="1:7">
      <c r="A658" s="33"/>
      <c r="B658" s="34"/>
      <c r="C658" s="33"/>
      <c r="D658" s="33"/>
      <c r="E658" s="33"/>
      <c r="G658">
        <f t="shared" si="10"/>
        <v>6</v>
      </c>
    </row>
    <row r="659" spans="1:7">
      <c r="A659" s="33"/>
      <c r="B659" s="34"/>
      <c r="C659" s="33"/>
      <c r="D659" s="33"/>
      <c r="E659" s="33"/>
      <c r="G659">
        <f t="shared" si="10"/>
        <v>6</v>
      </c>
    </row>
    <row r="660" spans="1:7">
      <c r="A660" s="33"/>
      <c r="B660" s="34"/>
      <c r="C660" s="33"/>
      <c r="D660" s="33"/>
      <c r="E660" s="33"/>
      <c r="G660">
        <f t="shared" si="10"/>
        <v>6</v>
      </c>
    </row>
    <row r="661" spans="1:7">
      <c r="A661" s="33"/>
      <c r="B661" s="34"/>
      <c r="C661" s="33"/>
      <c r="D661" s="33"/>
      <c r="E661" s="33"/>
      <c r="G661">
        <f t="shared" si="10"/>
        <v>6</v>
      </c>
    </row>
    <row r="662" spans="1:7">
      <c r="A662" s="33"/>
      <c r="B662" s="34"/>
      <c r="C662" s="33"/>
      <c r="D662" s="33"/>
      <c r="E662" s="33"/>
      <c r="G662">
        <f t="shared" si="10"/>
        <v>6</v>
      </c>
    </row>
    <row r="663" spans="1:7">
      <c r="A663" s="33"/>
      <c r="B663" s="34"/>
      <c r="C663" s="33"/>
      <c r="D663" s="33"/>
      <c r="E663" s="33"/>
      <c r="G663">
        <f t="shared" si="10"/>
        <v>6</v>
      </c>
    </row>
    <row r="664" spans="1:7">
      <c r="A664" s="33"/>
      <c r="B664" s="34"/>
      <c r="C664" s="33"/>
      <c r="D664" s="33"/>
      <c r="E664" s="33"/>
      <c r="G664">
        <f t="shared" si="10"/>
        <v>6</v>
      </c>
    </row>
    <row r="665" spans="1:7">
      <c r="A665" s="33"/>
      <c r="B665" s="34"/>
      <c r="C665" s="33"/>
      <c r="D665" s="33"/>
      <c r="E665" s="33"/>
      <c r="G665">
        <f t="shared" si="10"/>
        <v>6</v>
      </c>
    </row>
    <row r="666" spans="1:7">
      <c r="A666" s="33"/>
      <c r="B666" s="34"/>
      <c r="C666" s="33"/>
      <c r="D666" s="33"/>
      <c r="E666" s="33"/>
      <c r="G666">
        <f t="shared" si="10"/>
        <v>6</v>
      </c>
    </row>
    <row r="667" spans="1:7">
      <c r="A667" s="33"/>
      <c r="B667" s="34"/>
      <c r="C667" s="33"/>
      <c r="D667" s="33"/>
      <c r="E667" s="33"/>
      <c r="G667">
        <f t="shared" si="10"/>
        <v>6</v>
      </c>
    </row>
    <row r="668" spans="1:7">
      <c r="A668" s="33"/>
      <c r="B668" s="34"/>
      <c r="C668" s="33"/>
      <c r="D668" s="33"/>
      <c r="E668" s="33"/>
      <c r="G668">
        <f t="shared" si="10"/>
        <v>6</v>
      </c>
    </row>
    <row r="669" spans="1:7">
      <c r="A669" s="33"/>
      <c r="B669" s="34"/>
      <c r="C669" s="33"/>
      <c r="D669" s="33"/>
      <c r="E669" s="33"/>
      <c r="G669">
        <f t="shared" si="10"/>
        <v>6</v>
      </c>
    </row>
    <row r="670" spans="1:7">
      <c r="A670" s="33"/>
      <c r="B670" s="34"/>
      <c r="C670" s="33"/>
      <c r="D670" s="33"/>
      <c r="E670" s="33"/>
      <c r="G670">
        <f t="shared" si="10"/>
        <v>6</v>
      </c>
    </row>
    <row r="671" spans="1:7">
      <c r="A671" s="33"/>
      <c r="B671" s="34"/>
      <c r="C671" s="33"/>
      <c r="D671" s="33"/>
      <c r="E671" s="33"/>
      <c r="G671">
        <f t="shared" si="10"/>
        <v>6</v>
      </c>
    </row>
    <row r="672" spans="1:7">
      <c r="A672" s="33"/>
      <c r="B672" s="34"/>
      <c r="C672" s="33"/>
      <c r="D672" s="33"/>
      <c r="E672" s="33"/>
      <c r="G672">
        <f t="shared" si="10"/>
        <v>6</v>
      </c>
    </row>
    <row r="673" spans="1:7">
      <c r="A673" s="33"/>
      <c r="B673" s="34"/>
      <c r="C673" s="33"/>
      <c r="D673" s="33"/>
      <c r="E673" s="33"/>
      <c r="G673">
        <f t="shared" si="10"/>
        <v>6</v>
      </c>
    </row>
    <row r="674" spans="1:7">
      <c r="A674" s="33"/>
      <c r="B674" s="34"/>
      <c r="C674" s="33"/>
      <c r="D674" s="33"/>
      <c r="E674" s="33"/>
      <c r="G674">
        <f t="shared" si="10"/>
        <v>6</v>
      </c>
    </row>
    <row r="675" spans="1:7">
      <c r="A675" s="33"/>
      <c r="B675" s="34"/>
      <c r="C675" s="33"/>
      <c r="D675" s="33"/>
      <c r="E675" s="33"/>
      <c r="G675">
        <f t="shared" si="10"/>
        <v>6</v>
      </c>
    </row>
    <row r="676" spans="1:7">
      <c r="A676" s="33"/>
      <c r="B676" s="34"/>
      <c r="C676" s="33"/>
      <c r="D676" s="33"/>
      <c r="E676" s="33"/>
      <c r="G676">
        <f t="shared" si="10"/>
        <v>6</v>
      </c>
    </row>
    <row r="677" spans="1:7">
      <c r="A677" s="33"/>
      <c r="B677" s="34"/>
      <c r="C677" s="33"/>
      <c r="D677" s="33"/>
      <c r="E677" s="33"/>
      <c r="G677">
        <f t="shared" si="10"/>
        <v>6</v>
      </c>
    </row>
    <row r="678" spans="1:7">
      <c r="A678" s="33"/>
      <c r="B678" s="34"/>
      <c r="C678" s="33"/>
      <c r="D678" s="33"/>
      <c r="E678" s="33"/>
      <c r="G678">
        <f t="shared" si="10"/>
        <v>6</v>
      </c>
    </row>
    <row r="679" spans="1:7">
      <c r="A679" s="33"/>
      <c r="B679" s="34"/>
      <c r="C679" s="33"/>
      <c r="D679" s="33"/>
      <c r="E679" s="33"/>
      <c r="G679">
        <f t="shared" si="10"/>
        <v>6</v>
      </c>
    </row>
    <row r="680" spans="1:7">
      <c r="A680" s="33"/>
      <c r="B680" s="34"/>
      <c r="C680" s="33"/>
      <c r="D680" s="33"/>
      <c r="E680" s="33"/>
      <c r="G680">
        <f t="shared" si="10"/>
        <v>6</v>
      </c>
    </row>
    <row r="681" spans="1:7">
      <c r="A681" s="33"/>
      <c r="B681" s="34"/>
      <c r="C681" s="33"/>
      <c r="D681" s="33"/>
      <c r="E681" s="33"/>
      <c r="G681">
        <f t="shared" si="10"/>
        <v>6</v>
      </c>
    </row>
    <row r="682" spans="1:7">
      <c r="A682" s="33"/>
      <c r="B682" s="34"/>
      <c r="C682" s="33"/>
      <c r="D682" s="33"/>
      <c r="E682" s="33"/>
      <c r="G682">
        <f t="shared" si="10"/>
        <v>6</v>
      </c>
    </row>
    <row r="683" spans="1:7">
      <c r="A683" s="33"/>
      <c r="B683" s="34"/>
      <c r="C683" s="33"/>
      <c r="D683" s="33"/>
      <c r="E683" s="33"/>
      <c r="G683">
        <f t="shared" si="10"/>
        <v>6</v>
      </c>
    </row>
    <row r="684" spans="1:7">
      <c r="A684" s="33"/>
      <c r="B684" s="34"/>
      <c r="C684" s="33"/>
      <c r="D684" s="33"/>
      <c r="E684" s="33"/>
      <c r="G684">
        <f t="shared" si="10"/>
        <v>6</v>
      </c>
    </row>
    <row r="685" spans="1:7">
      <c r="A685" s="33"/>
      <c r="B685" s="34"/>
      <c r="C685" s="33"/>
      <c r="D685" s="33"/>
      <c r="E685" s="33"/>
      <c r="G685">
        <f t="shared" si="10"/>
        <v>6</v>
      </c>
    </row>
    <row r="686" spans="1:7">
      <c r="A686" s="33"/>
      <c r="B686" s="34"/>
      <c r="C686" s="33"/>
      <c r="D686" s="33"/>
      <c r="E686" s="33"/>
      <c r="G686">
        <f t="shared" si="10"/>
        <v>6</v>
      </c>
    </row>
    <row r="687" spans="1:7">
      <c r="A687" s="33"/>
      <c r="B687" s="34"/>
      <c r="C687" s="33"/>
      <c r="D687" s="33"/>
      <c r="E687" s="33"/>
      <c r="G687">
        <f t="shared" si="10"/>
        <v>6</v>
      </c>
    </row>
    <row r="688" spans="1:7">
      <c r="A688" s="33"/>
      <c r="B688" s="34"/>
      <c r="C688" s="33"/>
      <c r="D688" s="33"/>
      <c r="E688" s="33"/>
      <c r="G688">
        <f t="shared" si="10"/>
        <v>6</v>
      </c>
    </row>
    <row r="689" spans="1:7">
      <c r="A689" s="33"/>
      <c r="B689" s="34"/>
      <c r="C689" s="33"/>
      <c r="D689" s="33"/>
      <c r="E689" s="33"/>
      <c r="G689">
        <f t="shared" si="10"/>
        <v>6</v>
      </c>
    </row>
    <row r="690" spans="1:7">
      <c r="A690" s="33"/>
      <c r="B690" s="34"/>
      <c r="C690" s="33"/>
      <c r="D690" s="33"/>
      <c r="E690" s="33"/>
      <c r="G690">
        <f t="shared" si="10"/>
        <v>6</v>
      </c>
    </row>
    <row r="691" spans="1:7">
      <c r="A691" s="33"/>
      <c r="B691" s="34"/>
      <c r="C691" s="33"/>
      <c r="D691" s="33"/>
      <c r="E691" s="33"/>
      <c r="G691">
        <f t="shared" si="10"/>
        <v>6</v>
      </c>
    </row>
    <row r="692" spans="1:7">
      <c r="A692" s="33"/>
      <c r="B692" s="34"/>
      <c r="C692" s="33"/>
      <c r="D692" s="33"/>
      <c r="E692" s="33"/>
      <c r="G692">
        <f t="shared" si="10"/>
        <v>6</v>
      </c>
    </row>
    <row r="693" spans="1:7">
      <c r="A693" s="33"/>
      <c r="B693" s="34"/>
      <c r="C693" s="33"/>
      <c r="D693" s="33"/>
      <c r="E693" s="33"/>
      <c r="G693">
        <f t="shared" si="10"/>
        <v>6</v>
      </c>
    </row>
    <row r="694" spans="1:7">
      <c r="A694" s="33"/>
      <c r="B694" s="34"/>
      <c r="C694" s="33"/>
      <c r="D694" s="33"/>
      <c r="E694" s="33"/>
      <c r="G694">
        <f t="shared" si="10"/>
        <v>6</v>
      </c>
    </row>
    <row r="695" spans="1:7">
      <c r="A695" s="33"/>
      <c r="B695" s="34"/>
      <c r="C695" s="33"/>
      <c r="D695" s="33"/>
      <c r="E695" s="33"/>
      <c r="G695">
        <f t="shared" si="10"/>
        <v>6</v>
      </c>
    </row>
    <row r="696" spans="1:7">
      <c r="A696" s="33"/>
      <c r="B696" s="34"/>
      <c r="C696" s="33"/>
      <c r="D696" s="33"/>
      <c r="E696" s="33"/>
      <c r="G696">
        <f t="shared" si="10"/>
        <v>6</v>
      </c>
    </row>
    <row r="697" spans="1:7">
      <c r="A697" s="33"/>
      <c r="B697" s="34"/>
      <c r="C697" s="33"/>
      <c r="D697" s="33"/>
      <c r="E697" s="33"/>
      <c r="G697">
        <f t="shared" si="10"/>
        <v>6</v>
      </c>
    </row>
    <row r="698" spans="1:7">
      <c r="A698" s="33"/>
      <c r="B698" s="34"/>
      <c r="C698" s="33"/>
      <c r="D698" s="33"/>
      <c r="E698" s="33"/>
      <c r="G698">
        <f t="shared" si="10"/>
        <v>6</v>
      </c>
    </row>
    <row r="699" spans="1:7">
      <c r="A699" s="33"/>
      <c r="B699" s="34"/>
      <c r="C699" s="33"/>
      <c r="D699" s="33"/>
      <c r="E699" s="33"/>
      <c r="G699">
        <f t="shared" si="10"/>
        <v>6</v>
      </c>
    </row>
    <row r="700" spans="1:7">
      <c r="A700" s="33"/>
      <c r="B700" s="34"/>
      <c r="C700" s="33"/>
      <c r="D700" s="33"/>
      <c r="E700" s="33"/>
      <c r="G700">
        <f t="shared" si="10"/>
        <v>6</v>
      </c>
    </row>
    <row r="701" spans="1:7">
      <c r="A701" s="33"/>
      <c r="B701" s="34"/>
      <c r="C701" s="33"/>
      <c r="D701" s="33"/>
      <c r="E701" s="33"/>
      <c r="G701">
        <f t="shared" si="10"/>
        <v>6</v>
      </c>
    </row>
    <row r="702" spans="1:7">
      <c r="A702" s="33"/>
      <c r="B702" s="34"/>
      <c r="C702" s="33"/>
      <c r="D702" s="33"/>
      <c r="E702" s="33"/>
      <c r="G702">
        <f t="shared" si="10"/>
        <v>6</v>
      </c>
    </row>
    <row r="703" spans="1:7">
      <c r="A703" s="33"/>
      <c r="B703" s="34"/>
      <c r="C703" s="33"/>
      <c r="D703" s="33"/>
      <c r="E703" s="33"/>
      <c r="G703">
        <f t="shared" si="10"/>
        <v>6</v>
      </c>
    </row>
    <row r="704" spans="1:7">
      <c r="A704" s="33"/>
      <c r="B704" s="34"/>
      <c r="C704" s="33"/>
      <c r="D704" s="33"/>
      <c r="E704" s="33"/>
      <c r="G704">
        <f t="shared" si="10"/>
        <v>6</v>
      </c>
    </row>
    <row r="705" spans="1:7">
      <c r="A705" s="33"/>
      <c r="B705" s="34"/>
      <c r="C705" s="33"/>
      <c r="D705" s="33"/>
      <c r="E705" s="33"/>
      <c r="G705">
        <f t="shared" si="10"/>
        <v>6</v>
      </c>
    </row>
    <row r="706" spans="1:7">
      <c r="A706" s="33"/>
      <c r="B706" s="34"/>
      <c r="C706" s="33"/>
      <c r="D706" s="33"/>
      <c r="E706" s="33"/>
      <c r="G706">
        <f t="shared" si="10"/>
        <v>6</v>
      </c>
    </row>
    <row r="707" spans="1:7">
      <c r="A707" s="33"/>
      <c r="B707" s="34"/>
      <c r="C707" s="33"/>
      <c r="D707" s="33"/>
      <c r="E707" s="33"/>
      <c r="G707">
        <f t="shared" ref="G707:G770" si="11">WEEKDAY(B707,2)</f>
        <v>6</v>
      </c>
    </row>
    <row r="708" spans="1:7">
      <c r="A708" s="33"/>
      <c r="B708" s="34"/>
      <c r="C708" s="33"/>
      <c r="D708" s="33"/>
      <c r="E708" s="33"/>
      <c r="G708">
        <f t="shared" si="11"/>
        <v>6</v>
      </c>
    </row>
    <row r="709" spans="1:7">
      <c r="A709" s="33"/>
      <c r="B709" s="34"/>
      <c r="C709" s="33"/>
      <c r="D709" s="33"/>
      <c r="E709" s="33"/>
      <c r="G709">
        <f t="shared" si="11"/>
        <v>6</v>
      </c>
    </row>
    <row r="710" spans="1:7">
      <c r="A710" s="33"/>
      <c r="B710" s="34"/>
      <c r="C710" s="33"/>
      <c r="D710" s="33"/>
      <c r="E710" s="33"/>
      <c r="G710">
        <f t="shared" si="11"/>
        <v>6</v>
      </c>
    </row>
    <row r="711" spans="1:7">
      <c r="A711" s="33"/>
      <c r="B711" s="34"/>
      <c r="C711" s="33"/>
      <c r="D711" s="33"/>
      <c r="E711" s="33"/>
      <c r="G711">
        <f t="shared" si="11"/>
        <v>6</v>
      </c>
    </row>
    <row r="712" spans="1:7">
      <c r="A712" s="33"/>
      <c r="B712" s="34"/>
      <c r="C712" s="33"/>
      <c r="D712" s="33"/>
      <c r="E712" s="33"/>
      <c r="G712">
        <f t="shared" si="11"/>
        <v>6</v>
      </c>
    </row>
    <row r="713" spans="1:7">
      <c r="A713" s="33"/>
      <c r="B713" s="34"/>
      <c r="C713" s="33"/>
      <c r="D713" s="33"/>
      <c r="E713" s="33"/>
      <c r="G713">
        <f t="shared" si="11"/>
        <v>6</v>
      </c>
    </row>
    <row r="714" spans="1:7">
      <c r="A714" s="33"/>
      <c r="B714" s="34"/>
      <c r="C714" s="33"/>
      <c r="D714" s="33"/>
      <c r="E714" s="33"/>
      <c r="G714">
        <f t="shared" si="11"/>
        <v>6</v>
      </c>
    </row>
    <row r="715" spans="1:7">
      <c r="A715" s="33"/>
      <c r="B715" s="34"/>
      <c r="C715" s="33"/>
      <c r="D715" s="33"/>
      <c r="E715" s="33"/>
      <c r="G715">
        <f t="shared" si="11"/>
        <v>6</v>
      </c>
    </row>
    <row r="716" spans="1:7">
      <c r="A716" s="33"/>
      <c r="B716" s="34"/>
      <c r="C716" s="33"/>
      <c r="D716" s="33"/>
      <c r="E716" s="33"/>
      <c r="G716">
        <f t="shared" si="11"/>
        <v>6</v>
      </c>
    </row>
    <row r="717" spans="1:7">
      <c r="A717" s="33"/>
      <c r="B717" s="34"/>
      <c r="C717" s="33"/>
      <c r="D717" s="33"/>
      <c r="E717" s="33"/>
      <c r="G717">
        <f t="shared" si="11"/>
        <v>6</v>
      </c>
    </row>
    <row r="718" spans="1:7">
      <c r="A718" s="33"/>
      <c r="B718" s="34"/>
      <c r="C718" s="33"/>
      <c r="D718" s="33"/>
      <c r="E718" s="33"/>
      <c r="G718">
        <f t="shared" si="11"/>
        <v>6</v>
      </c>
    </row>
    <row r="719" spans="1:7">
      <c r="A719" s="33"/>
      <c r="B719" s="34"/>
      <c r="C719" s="33"/>
      <c r="D719" s="33"/>
      <c r="E719" s="33"/>
      <c r="G719">
        <f t="shared" si="11"/>
        <v>6</v>
      </c>
    </row>
    <row r="720" spans="1:7">
      <c r="A720" s="33"/>
      <c r="B720" s="34"/>
      <c r="C720" s="33"/>
      <c r="D720" s="33"/>
      <c r="E720" s="33"/>
      <c r="G720">
        <f t="shared" si="11"/>
        <v>6</v>
      </c>
    </row>
    <row r="721" spans="1:7">
      <c r="A721" s="33"/>
      <c r="B721" s="34"/>
      <c r="C721" s="33"/>
      <c r="D721" s="33"/>
      <c r="E721" s="33"/>
      <c r="G721">
        <f t="shared" si="11"/>
        <v>6</v>
      </c>
    </row>
    <row r="722" spans="1:7">
      <c r="A722" s="33"/>
      <c r="B722" s="34"/>
      <c r="C722" s="33"/>
      <c r="D722" s="33"/>
      <c r="E722" s="33"/>
      <c r="G722">
        <f t="shared" si="11"/>
        <v>6</v>
      </c>
    </row>
    <row r="723" spans="1:7">
      <c r="A723" s="33"/>
      <c r="B723" s="34"/>
      <c r="C723" s="33"/>
      <c r="D723" s="33"/>
      <c r="E723" s="33"/>
      <c r="G723">
        <f t="shared" si="11"/>
        <v>6</v>
      </c>
    </row>
    <row r="724" spans="1:7">
      <c r="A724" s="33"/>
      <c r="B724" s="34"/>
      <c r="C724" s="33"/>
      <c r="D724" s="33"/>
      <c r="E724" s="33"/>
      <c r="G724">
        <f t="shared" si="11"/>
        <v>6</v>
      </c>
    </row>
    <row r="725" spans="1:7">
      <c r="A725" s="33"/>
      <c r="B725" s="34"/>
      <c r="C725" s="33"/>
      <c r="D725" s="33"/>
      <c r="E725" s="33"/>
      <c r="G725">
        <f t="shared" si="11"/>
        <v>6</v>
      </c>
    </row>
    <row r="726" spans="1:7">
      <c r="A726" s="33"/>
      <c r="B726" s="34"/>
      <c r="C726" s="33"/>
      <c r="D726" s="33"/>
      <c r="E726" s="33"/>
      <c r="G726">
        <f t="shared" si="11"/>
        <v>6</v>
      </c>
    </row>
    <row r="727" spans="1:7">
      <c r="A727" s="33"/>
      <c r="B727" s="34"/>
      <c r="C727" s="33"/>
      <c r="D727" s="33"/>
      <c r="E727" s="33"/>
      <c r="G727">
        <f t="shared" si="11"/>
        <v>6</v>
      </c>
    </row>
    <row r="728" spans="1:7">
      <c r="A728" s="33"/>
      <c r="B728" s="34"/>
      <c r="C728" s="33"/>
      <c r="D728" s="33"/>
      <c r="E728" s="33"/>
      <c r="G728">
        <f t="shared" si="11"/>
        <v>6</v>
      </c>
    </row>
    <row r="729" spans="1:7">
      <c r="A729" s="33"/>
      <c r="B729" s="34"/>
      <c r="C729" s="33"/>
      <c r="D729" s="33"/>
      <c r="E729" s="33"/>
      <c r="G729">
        <f t="shared" si="11"/>
        <v>6</v>
      </c>
    </row>
    <row r="730" spans="1:7">
      <c r="A730" s="33"/>
      <c r="B730" s="34"/>
      <c r="C730" s="33"/>
      <c r="D730" s="33"/>
      <c r="E730" s="33"/>
      <c r="G730">
        <f t="shared" si="11"/>
        <v>6</v>
      </c>
    </row>
    <row r="731" spans="1:7">
      <c r="A731" s="33"/>
      <c r="B731" s="34"/>
      <c r="C731" s="33"/>
      <c r="D731" s="33"/>
      <c r="E731" s="33"/>
      <c r="G731">
        <f t="shared" si="11"/>
        <v>6</v>
      </c>
    </row>
    <row r="732" spans="1:7">
      <c r="A732" s="33"/>
      <c r="B732" s="34"/>
      <c r="C732" s="33"/>
      <c r="D732" s="33"/>
      <c r="E732" s="33"/>
      <c r="G732">
        <f t="shared" si="11"/>
        <v>6</v>
      </c>
    </row>
    <row r="733" spans="1:7">
      <c r="A733" s="33"/>
      <c r="B733" s="34"/>
      <c r="C733" s="33"/>
      <c r="D733" s="33"/>
      <c r="E733" s="33"/>
      <c r="G733">
        <f t="shared" si="11"/>
        <v>6</v>
      </c>
    </row>
    <row r="734" spans="1:7">
      <c r="A734" s="33"/>
      <c r="B734" s="34"/>
      <c r="C734" s="33"/>
      <c r="D734" s="33"/>
      <c r="E734" s="33"/>
      <c r="G734">
        <f t="shared" si="11"/>
        <v>6</v>
      </c>
    </row>
    <row r="735" spans="1:7">
      <c r="A735" s="33"/>
      <c r="B735" s="34"/>
      <c r="C735" s="33"/>
      <c r="D735" s="33"/>
      <c r="E735" s="33"/>
      <c r="G735">
        <f t="shared" si="11"/>
        <v>6</v>
      </c>
    </row>
    <row r="736" spans="1:7">
      <c r="A736" s="33"/>
      <c r="B736" s="34"/>
      <c r="C736" s="33"/>
      <c r="D736" s="33"/>
      <c r="E736" s="33"/>
      <c r="G736">
        <f t="shared" si="11"/>
        <v>6</v>
      </c>
    </row>
    <row r="737" spans="1:7">
      <c r="A737" s="33"/>
      <c r="B737" s="34"/>
      <c r="C737" s="33"/>
      <c r="D737" s="33"/>
      <c r="E737" s="33"/>
      <c r="G737">
        <f t="shared" si="11"/>
        <v>6</v>
      </c>
    </row>
    <row r="738" spans="1:7">
      <c r="A738" s="33"/>
      <c r="B738" s="34"/>
      <c r="C738" s="33"/>
      <c r="D738" s="33"/>
      <c r="E738" s="33"/>
      <c r="G738">
        <f t="shared" si="11"/>
        <v>6</v>
      </c>
    </row>
    <row r="739" spans="1:7">
      <c r="A739" s="33"/>
      <c r="B739" s="34"/>
      <c r="C739" s="33"/>
      <c r="D739" s="33"/>
      <c r="E739" s="33"/>
      <c r="G739">
        <f t="shared" si="11"/>
        <v>6</v>
      </c>
    </row>
    <row r="740" spans="1:7">
      <c r="A740" s="33"/>
      <c r="B740" s="34"/>
      <c r="C740" s="33"/>
      <c r="D740" s="33"/>
      <c r="E740" s="33"/>
      <c r="G740">
        <f t="shared" si="11"/>
        <v>6</v>
      </c>
    </row>
    <row r="741" spans="1:7">
      <c r="A741" s="33"/>
      <c r="B741" s="34"/>
      <c r="C741" s="33"/>
      <c r="D741" s="33"/>
      <c r="E741" s="33"/>
      <c r="G741">
        <f t="shared" si="11"/>
        <v>6</v>
      </c>
    </row>
    <row r="742" spans="1:7">
      <c r="A742" s="33"/>
      <c r="B742" s="34"/>
      <c r="C742" s="33"/>
      <c r="D742" s="33"/>
      <c r="E742" s="33"/>
      <c r="G742">
        <f t="shared" si="11"/>
        <v>6</v>
      </c>
    </row>
    <row r="743" spans="1:7">
      <c r="A743" s="33"/>
      <c r="B743" s="34"/>
      <c r="C743" s="33"/>
      <c r="D743" s="33"/>
      <c r="E743" s="33"/>
      <c r="G743">
        <f t="shared" si="11"/>
        <v>6</v>
      </c>
    </row>
    <row r="744" spans="1:7">
      <c r="A744" s="33"/>
      <c r="B744" s="34"/>
      <c r="C744" s="33"/>
      <c r="D744" s="33"/>
      <c r="E744" s="33"/>
      <c r="G744">
        <f t="shared" si="11"/>
        <v>6</v>
      </c>
    </row>
    <row r="745" spans="1:7">
      <c r="A745" s="33"/>
      <c r="B745" s="34"/>
      <c r="C745" s="33"/>
      <c r="D745" s="33"/>
      <c r="E745" s="33"/>
      <c r="G745">
        <f t="shared" si="11"/>
        <v>6</v>
      </c>
    </row>
    <row r="746" spans="1:7">
      <c r="A746" s="33"/>
      <c r="B746" s="34"/>
      <c r="C746" s="33"/>
      <c r="D746" s="33"/>
      <c r="E746" s="33"/>
      <c r="G746">
        <f t="shared" si="11"/>
        <v>6</v>
      </c>
    </row>
    <row r="747" spans="1:7">
      <c r="A747" s="33"/>
      <c r="B747" s="34"/>
      <c r="C747" s="33"/>
      <c r="D747" s="33"/>
      <c r="E747" s="33"/>
      <c r="G747">
        <f t="shared" si="11"/>
        <v>6</v>
      </c>
    </row>
    <row r="748" spans="1:7">
      <c r="A748" s="33"/>
      <c r="B748" s="34"/>
      <c r="C748" s="33"/>
      <c r="D748" s="33"/>
      <c r="E748" s="33"/>
      <c r="G748">
        <f t="shared" si="11"/>
        <v>6</v>
      </c>
    </row>
    <row r="749" spans="1:7">
      <c r="A749" s="33"/>
      <c r="B749" s="34"/>
      <c r="C749" s="33"/>
      <c r="D749" s="33"/>
      <c r="E749" s="33"/>
      <c r="G749">
        <f t="shared" si="11"/>
        <v>6</v>
      </c>
    </row>
    <row r="750" spans="1:7">
      <c r="A750" s="33"/>
      <c r="B750" s="34"/>
      <c r="C750" s="33"/>
      <c r="D750" s="33"/>
      <c r="E750" s="33"/>
      <c r="G750">
        <f t="shared" si="11"/>
        <v>6</v>
      </c>
    </row>
    <row r="751" spans="1:7">
      <c r="A751" s="33"/>
      <c r="B751" s="34"/>
      <c r="C751" s="33"/>
      <c r="D751" s="33"/>
      <c r="E751" s="33"/>
      <c r="G751">
        <f t="shared" si="11"/>
        <v>6</v>
      </c>
    </row>
    <row r="752" spans="1:7">
      <c r="A752" s="33"/>
      <c r="B752" s="34"/>
      <c r="C752" s="33"/>
      <c r="D752" s="33"/>
      <c r="E752" s="33"/>
      <c r="G752">
        <f t="shared" si="11"/>
        <v>6</v>
      </c>
    </row>
    <row r="753" spans="1:7">
      <c r="A753" s="33"/>
      <c r="B753" s="34"/>
      <c r="C753" s="33"/>
      <c r="D753" s="33"/>
      <c r="E753" s="33"/>
      <c r="G753">
        <f t="shared" si="11"/>
        <v>6</v>
      </c>
    </row>
    <row r="754" spans="1:7">
      <c r="A754" s="33"/>
      <c r="B754" s="34"/>
      <c r="C754" s="33"/>
      <c r="D754" s="33"/>
      <c r="E754" s="33"/>
      <c r="G754">
        <f t="shared" si="11"/>
        <v>6</v>
      </c>
    </row>
    <row r="755" spans="1:7">
      <c r="A755" s="33"/>
      <c r="B755" s="34"/>
      <c r="C755" s="33"/>
      <c r="D755" s="33"/>
      <c r="E755" s="33"/>
      <c r="G755">
        <f t="shared" si="11"/>
        <v>6</v>
      </c>
    </row>
    <row r="756" spans="1:7">
      <c r="A756" s="33"/>
      <c r="B756" s="34"/>
      <c r="C756" s="33"/>
      <c r="D756" s="33"/>
      <c r="E756" s="33"/>
      <c r="G756">
        <f t="shared" si="11"/>
        <v>6</v>
      </c>
    </row>
    <row r="757" spans="1:7">
      <c r="A757" s="33"/>
      <c r="B757" s="34"/>
      <c r="C757" s="33"/>
      <c r="D757" s="33"/>
      <c r="E757" s="33"/>
      <c r="G757">
        <f t="shared" si="11"/>
        <v>6</v>
      </c>
    </row>
    <row r="758" spans="1:7">
      <c r="A758" s="33"/>
      <c r="B758" s="34"/>
      <c r="C758" s="33"/>
      <c r="D758" s="33"/>
      <c r="E758" s="33"/>
      <c r="G758">
        <f t="shared" si="11"/>
        <v>6</v>
      </c>
    </row>
    <row r="759" spans="1:7">
      <c r="A759" s="33"/>
      <c r="B759" s="34"/>
      <c r="C759" s="33"/>
      <c r="D759" s="33"/>
      <c r="E759" s="33"/>
      <c r="G759">
        <f t="shared" si="11"/>
        <v>6</v>
      </c>
    </row>
    <row r="760" spans="1:7">
      <c r="A760" s="33"/>
      <c r="B760" s="34"/>
      <c r="C760" s="33"/>
      <c r="D760" s="33"/>
      <c r="E760" s="33"/>
      <c r="G760">
        <f t="shared" si="11"/>
        <v>6</v>
      </c>
    </row>
    <row r="761" spans="1:7">
      <c r="A761" s="33"/>
      <c r="B761" s="34"/>
      <c r="C761" s="33"/>
      <c r="D761" s="33"/>
      <c r="E761" s="33"/>
      <c r="G761">
        <f t="shared" si="11"/>
        <v>6</v>
      </c>
    </row>
    <row r="762" spans="1:7">
      <c r="A762" s="33"/>
      <c r="B762" s="34"/>
      <c r="C762" s="33"/>
      <c r="D762" s="33"/>
      <c r="E762" s="33"/>
      <c r="G762">
        <f t="shared" si="11"/>
        <v>6</v>
      </c>
    </row>
    <row r="763" spans="1:7">
      <c r="A763" s="33"/>
      <c r="B763" s="34"/>
      <c r="C763" s="33"/>
      <c r="D763" s="33"/>
      <c r="E763" s="33"/>
      <c r="G763">
        <f t="shared" si="11"/>
        <v>6</v>
      </c>
    </row>
    <row r="764" spans="1:7">
      <c r="A764" s="33"/>
      <c r="B764" s="34"/>
      <c r="C764" s="33"/>
      <c r="D764" s="33"/>
      <c r="E764" s="33"/>
      <c r="G764">
        <f t="shared" si="11"/>
        <v>6</v>
      </c>
    </row>
    <row r="765" spans="1:7">
      <c r="A765" s="33"/>
      <c r="B765" s="34"/>
      <c r="C765" s="33"/>
      <c r="D765" s="33"/>
      <c r="E765" s="33"/>
      <c r="G765">
        <f t="shared" si="11"/>
        <v>6</v>
      </c>
    </row>
    <row r="766" spans="1:7">
      <c r="A766" s="33"/>
      <c r="B766" s="34"/>
      <c r="C766" s="33"/>
      <c r="D766" s="33"/>
      <c r="E766" s="33"/>
      <c r="G766">
        <f t="shared" si="11"/>
        <v>6</v>
      </c>
    </row>
    <row r="767" spans="1:7">
      <c r="A767" s="33"/>
      <c r="B767" s="34"/>
      <c r="C767" s="33"/>
      <c r="D767" s="33"/>
      <c r="E767" s="33"/>
      <c r="G767">
        <f t="shared" si="11"/>
        <v>6</v>
      </c>
    </row>
    <row r="768" spans="1:7">
      <c r="A768" s="33"/>
      <c r="B768" s="34"/>
      <c r="C768" s="33"/>
      <c r="D768" s="33"/>
      <c r="E768" s="33"/>
      <c r="G768">
        <f t="shared" si="11"/>
        <v>6</v>
      </c>
    </row>
    <row r="769" spans="1:7">
      <c r="A769" s="33"/>
      <c r="B769" s="34"/>
      <c r="C769" s="33"/>
      <c r="D769" s="33"/>
      <c r="E769" s="33"/>
      <c r="G769">
        <f t="shared" si="11"/>
        <v>6</v>
      </c>
    </row>
    <row r="770" spans="1:7">
      <c r="A770" s="33"/>
      <c r="B770" s="34"/>
      <c r="C770" s="33"/>
      <c r="D770" s="33"/>
      <c r="E770" s="33"/>
      <c r="G770">
        <f t="shared" si="11"/>
        <v>6</v>
      </c>
    </row>
    <row r="771" spans="1:7">
      <c r="A771" s="33"/>
      <c r="B771" s="34"/>
      <c r="C771" s="33"/>
      <c r="D771" s="33"/>
      <c r="E771" s="33"/>
      <c r="G771">
        <f t="shared" ref="G771:G834" si="12">WEEKDAY(B771,2)</f>
        <v>6</v>
      </c>
    </row>
    <row r="772" spans="1:7">
      <c r="A772" s="33"/>
      <c r="B772" s="34"/>
      <c r="C772" s="33"/>
      <c r="D772" s="33"/>
      <c r="E772" s="33"/>
      <c r="G772">
        <f t="shared" si="12"/>
        <v>6</v>
      </c>
    </row>
    <row r="773" spans="1:7">
      <c r="A773" s="33"/>
      <c r="B773" s="34"/>
      <c r="C773" s="33"/>
      <c r="D773" s="33"/>
      <c r="E773" s="33"/>
      <c r="G773">
        <f t="shared" si="12"/>
        <v>6</v>
      </c>
    </row>
    <row r="774" spans="1:7">
      <c r="A774" s="33"/>
      <c r="B774" s="34"/>
      <c r="C774" s="33"/>
      <c r="D774" s="33"/>
      <c r="E774" s="33"/>
      <c r="G774">
        <f t="shared" si="12"/>
        <v>6</v>
      </c>
    </row>
    <row r="775" spans="1:7">
      <c r="A775" s="33"/>
      <c r="B775" s="34"/>
      <c r="C775" s="33"/>
      <c r="D775" s="33"/>
      <c r="E775" s="33"/>
      <c r="G775">
        <f t="shared" si="12"/>
        <v>6</v>
      </c>
    </row>
    <row r="776" spans="1:7">
      <c r="A776" s="33"/>
      <c r="B776" s="34"/>
      <c r="C776" s="33"/>
      <c r="D776" s="33"/>
      <c r="E776" s="33"/>
      <c r="G776">
        <f t="shared" si="12"/>
        <v>6</v>
      </c>
    </row>
    <row r="777" spans="1:7">
      <c r="A777" s="33"/>
      <c r="B777" s="34"/>
      <c r="C777" s="33"/>
      <c r="D777" s="33"/>
      <c r="E777" s="33"/>
      <c r="G777">
        <f t="shared" si="12"/>
        <v>6</v>
      </c>
    </row>
    <row r="778" spans="1:7">
      <c r="A778" s="33"/>
      <c r="B778" s="34"/>
      <c r="C778" s="33"/>
      <c r="D778" s="33"/>
      <c r="E778" s="33"/>
      <c r="G778">
        <f t="shared" si="12"/>
        <v>6</v>
      </c>
    </row>
    <row r="779" spans="1:7">
      <c r="A779" s="33"/>
      <c r="B779" s="34"/>
      <c r="C779" s="33"/>
      <c r="D779" s="33"/>
      <c r="E779" s="33"/>
      <c r="G779">
        <f t="shared" si="12"/>
        <v>6</v>
      </c>
    </row>
    <row r="780" spans="1:7">
      <c r="A780" s="33"/>
      <c r="B780" s="34"/>
      <c r="C780" s="33"/>
      <c r="D780" s="33"/>
      <c r="E780" s="33"/>
      <c r="G780">
        <f t="shared" si="12"/>
        <v>6</v>
      </c>
    </row>
    <row r="781" spans="1:7">
      <c r="A781" s="33"/>
      <c r="B781" s="34"/>
      <c r="C781" s="33"/>
      <c r="D781" s="33"/>
      <c r="E781" s="33"/>
      <c r="G781">
        <f t="shared" si="12"/>
        <v>6</v>
      </c>
    </row>
    <row r="782" spans="1:7">
      <c r="A782" s="33"/>
      <c r="B782" s="34"/>
      <c r="C782" s="33"/>
      <c r="D782" s="33"/>
      <c r="E782" s="33"/>
      <c r="G782">
        <f t="shared" si="12"/>
        <v>6</v>
      </c>
    </row>
    <row r="783" spans="1:7">
      <c r="A783" s="33"/>
      <c r="B783" s="34"/>
      <c r="C783" s="33"/>
      <c r="D783" s="33"/>
      <c r="E783" s="33"/>
      <c r="G783">
        <f t="shared" si="12"/>
        <v>6</v>
      </c>
    </row>
    <row r="784" spans="1:7">
      <c r="A784" s="33"/>
      <c r="B784" s="34"/>
      <c r="C784" s="33"/>
      <c r="D784" s="33"/>
      <c r="E784" s="33"/>
      <c r="G784">
        <f t="shared" si="12"/>
        <v>6</v>
      </c>
    </row>
    <row r="785" spans="1:7">
      <c r="A785" s="33"/>
      <c r="B785" s="34"/>
      <c r="C785" s="33"/>
      <c r="D785" s="33"/>
      <c r="E785" s="33"/>
      <c r="G785">
        <f t="shared" si="12"/>
        <v>6</v>
      </c>
    </row>
    <row r="786" spans="1:7">
      <c r="A786" s="33"/>
      <c r="B786" s="34"/>
      <c r="C786" s="33"/>
      <c r="D786" s="33"/>
      <c r="E786" s="33"/>
      <c r="G786">
        <f t="shared" si="12"/>
        <v>6</v>
      </c>
    </row>
    <row r="787" spans="1:7">
      <c r="A787" s="33"/>
      <c r="B787" s="34"/>
      <c r="C787" s="33"/>
      <c r="D787" s="33"/>
      <c r="E787" s="33"/>
      <c r="G787">
        <f t="shared" si="12"/>
        <v>6</v>
      </c>
    </row>
    <row r="788" spans="1:7">
      <c r="A788" s="33"/>
      <c r="B788" s="34"/>
      <c r="C788" s="33"/>
      <c r="D788" s="33"/>
      <c r="E788" s="33"/>
      <c r="G788">
        <f t="shared" si="12"/>
        <v>6</v>
      </c>
    </row>
    <row r="789" spans="1:7">
      <c r="A789" s="33"/>
      <c r="B789" s="34"/>
      <c r="C789" s="33"/>
      <c r="D789" s="33"/>
      <c r="E789" s="33"/>
      <c r="G789">
        <f t="shared" si="12"/>
        <v>6</v>
      </c>
    </row>
    <row r="790" spans="1:7">
      <c r="A790" s="33"/>
      <c r="B790" s="34"/>
      <c r="C790" s="33"/>
      <c r="D790" s="33"/>
      <c r="E790" s="33"/>
      <c r="G790">
        <f t="shared" si="12"/>
        <v>6</v>
      </c>
    </row>
    <row r="791" spans="1:7">
      <c r="A791" s="33"/>
      <c r="B791" s="34"/>
      <c r="C791" s="33"/>
      <c r="D791" s="33"/>
      <c r="E791" s="33"/>
      <c r="G791">
        <f t="shared" si="12"/>
        <v>6</v>
      </c>
    </row>
    <row r="792" spans="1:7">
      <c r="A792" s="33"/>
      <c r="B792" s="34"/>
      <c r="C792" s="33"/>
      <c r="D792" s="33"/>
      <c r="E792" s="33"/>
      <c r="G792">
        <f t="shared" si="12"/>
        <v>6</v>
      </c>
    </row>
    <row r="793" spans="1:7">
      <c r="A793" s="33"/>
      <c r="B793" s="34"/>
      <c r="C793" s="33"/>
      <c r="D793" s="33"/>
      <c r="E793" s="33"/>
      <c r="G793">
        <f t="shared" si="12"/>
        <v>6</v>
      </c>
    </row>
    <row r="794" spans="1:7">
      <c r="A794" s="33"/>
      <c r="B794" s="34"/>
      <c r="C794" s="33"/>
      <c r="D794" s="33"/>
      <c r="E794" s="33"/>
      <c r="G794">
        <f t="shared" si="12"/>
        <v>6</v>
      </c>
    </row>
    <row r="795" spans="1:7">
      <c r="A795" s="33"/>
      <c r="B795" s="34"/>
      <c r="C795" s="33"/>
      <c r="D795" s="33"/>
      <c r="E795" s="33"/>
      <c r="G795">
        <f t="shared" si="12"/>
        <v>6</v>
      </c>
    </row>
    <row r="796" spans="1:7">
      <c r="A796" s="33"/>
      <c r="B796" s="34"/>
      <c r="C796" s="33"/>
      <c r="D796" s="33"/>
      <c r="E796" s="33"/>
      <c r="G796">
        <f t="shared" si="12"/>
        <v>6</v>
      </c>
    </row>
    <row r="797" spans="1:7">
      <c r="A797" s="33"/>
      <c r="B797" s="34"/>
      <c r="C797" s="33"/>
      <c r="D797" s="33"/>
      <c r="E797" s="33"/>
      <c r="G797">
        <f t="shared" si="12"/>
        <v>6</v>
      </c>
    </row>
    <row r="798" spans="1:7">
      <c r="A798" s="33"/>
      <c r="B798" s="34"/>
      <c r="C798" s="33"/>
      <c r="D798" s="33"/>
      <c r="E798" s="33"/>
      <c r="G798">
        <f t="shared" si="12"/>
        <v>6</v>
      </c>
    </row>
    <row r="799" spans="1:7">
      <c r="A799" s="33"/>
      <c r="B799" s="34"/>
      <c r="C799" s="33"/>
      <c r="D799" s="33"/>
      <c r="E799" s="33"/>
      <c r="G799">
        <f t="shared" si="12"/>
        <v>6</v>
      </c>
    </row>
    <row r="800" spans="1:7">
      <c r="A800" s="33"/>
      <c r="B800" s="34"/>
      <c r="C800" s="33"/>
      <c r="D800" s="33"/>
      <c r="E800" s="33"/>
      <c r="G800">
        <f t="shared" si="12"/>
        <v>6</v>
      </c>
    </row>
    <row r="801" spans="1:7">
      <c r="A801" s="33"/>
      <c r="B801" s="34"/>
      <c r="C801" s="33"/>
      <c r="D801" s="33"/>
      <c r="E801" s="33"/>
      <c r="G801">
        <f t="shared" si="12"/>
        <v>6</v>
      </c>
    </row>
    <row r="802" spans="1:7">
      <c r="A802" s="33"/>
      <c r="B802" s="34"/>
      <c r="C802" s="33"/>
      <c r="D802" s="33"/>
      <c r="E802" s="33"/>
      <c r="G802">
        <f t="shared" si="12"/>
        <v>6</v>
      </c>
    </row>
    <row r="803" spans="1:7">
      <c r="A803" s="33"/>
      <c r="B803" s="34"/>
      <c r="C803" s="33"/>
      <c r="D803" s="33"/>
      <c r="E803" s="33"/>
      <c r="G803">
        <f t="shared" si="12"/>
        <v>6</v>
      </c>
    </row>
    <row r="804" spans="1:7">
      <c r="A804" s="33"/>
      <c r="B804" s="34"/>
      <c r="C804" s="33"/>
      <c r="D804" s="33"/>
      <c r="E804" s="33"/>
      <c r="G804">
        <f t="shared" si="12"/>
        <v>6</v>
      </c>
    </row>
    <row r="805" spans="1:7">
      <c r="A805" s="33"/>
      <c r="B805" s="34"/>
      <c r="C805" s="33"/>
      <c r="D805" s="33"/>
      <c r="E805" s="33"/>
      <c r="G805">
        <f t="shared" si="12"/>
        <v>6</v>
      </c>
    </row>
    <row r="806" spans="1:7">
      <c r="A806" s="33"/>
      <c r="B806" s="34"/>
      <c r="C806" s="33"/>
      <c r="D806" s="33"/>
      <c r="E806" s="33"/>
      <c r="G806">
        <f t="shared" si="12"/>
        <v>6</v>
      </c>
    </row>
    <row r="807" spans="1:7">
      <c r="A807" s="33"/>
      <c r="B807" s="34"/>
      <c r="C807" s="33"/>
      <c r="D807" s="33"/>
      <c r="E807" s="33"/>
      <c r="G807">
        <f t="shared" si="12"/>
        <v>6</v>
      </c>
    </row>
    <row r="808" spans="1:7">
      <c r="A808" s="33"/>
      <c r="B808" s="34"/>
      <c r="C808" s="33"/>
      <c r="D808" s="33"/>
      <c r="E808" s="33"/>
      <c r="G808">
        <f t="shared" si="12"/>
        <v>6</v>
      </c>
    </row>
    <row r="809" spans="1:7">
      <c r="A809" s="33"/>
      <c r="B809" s="34"/>
      <c r="C809" s="33"/>
      <c r="D809" s="33"/>
      <c r="E809" s="33"/>
      <c r="G809">
        <f t="shared" si="12"/>
        <v>6</v>
      </c>
    </row>
    <row r="810" spans="1:7">
      <c r="A810" s="33"/>
      <c r="B810" s="34"/>
      <c r="C810" s="33"/>
      <c r="D810" s="33"/>
      <c r="E810" s="33"/>
      <c r="G810">
        <f t="shared" si="12"/>
        <v>6</v>
      </c>
    </row>
    <row r="811" spans="1:7">
      <c r="A811" s="33"/>
      <c r="B811" s="34"/>
      <c r="C811" s="33"/>
      <c r="D811" s="33"/>
      <c r="E811" s="33"/>
      <c r="G811">
        <f t="shared" si="12"/>
        <v>6</v>
      </c>
    </row>
    <row r="812" spans="1:7">
      <c r="A812" s="33"/>
      <c r="B812" s="34"/>
      <c r="C812" s="33"/>
      <c r="D812" s="33"/>
      <c r="E812" s="33"/>
      <c r="G812">
        <f t="shared" si="12"/>
        <v>6</v>
      </c>
    </row>
    <row r="813" spans="1:7">
      <c r="A813" s="33"/>
      <c r="B813" s="34"/>
      <c r="C813" s="33"/>
      <c r="D813" s="33"/>
      <c r="E813" s="33"/>
      <c r="G813">
        <f t="shared" si="12"/>
        <v>6</v>
      </c>
    </row>
    <row r="814" spans="1:7">
      <c r="A814" s="33"/>
      <c r="B814" s="34"/>
      <c r="C814" s="33"/>
      <c r="D814" s="33"/>
      <c r="E814" s="33"/>
      <c r="G814">
        <f t="shared" si="12"/>
        <v>6</v>
      </c>
    </row>
    <row r="815" spans="1:7">
      <c r="A815" s="33"/>
      <c r="B815" s="34"/>
      <c r="C815" s="33"/>
      <c r="D815" s="33"/>
      <c r="E815" s="33"/>
      <c r="G815">
        <f t="shared" si="12"/>
        <v>6</v>
      </c>
    </row>
    <row r="816" spans="1:7">
      <c r="A816" s="33"/>
      <c r="B816" s="34"/>
      <c r="C816" s="33"/>
      <c r="D816" s="33"/>
      <c r="E816" s="33"/>
      <c r="G816">
        <f t="shared" si="12"/>
        <v>6</v>
      </c>
    </row>
    <row r="817" spans="1:7">
      <c r="A817" s="33"/>
      <c r="B817" s="34"/>
      <c r="C817" s="33"/>
      <c r="D817" s="33"/>
      <c r="E817" s="33"/>
      <c r="G817">
        <f t="shared" si="12"/>
        <v>6</v>
      </c>
    </row>
    <row r="818" spans="1:7">
      <c r="A818" s="33"/>
      <c r="B818" s="34"/>
      <c r="C818" s="33"/>
      <c r="D818" s="33"/>
      <c r="E818" s="33"/>
      <c r="G818">
        <f t="shared" si="12"/>
        <v>6</v>
      </c>
    </row>
    <row r="819" spans="1:7">
      <c r="A819" s="33"/>
      <c r="B819" s="34"/>
      <c r="C819" s="33"/>
      <c r="D819" s="33"/>
      <c r="E819" s="33"/>
      <c r="G819">
        <f t="shared" si="12"/>
        <v>6</v>
      </c>
    </row>
    <row r="820" spans="1:7">
      <c r="A820" s="33"/>
      <c r="B820" s="34"/>
      <c r="C820" s="33"/>
      <c r="D820" s="33"/>
      <c r="E820" s="33"/>
      <c r="G820">
        <f t="shared" si="12"/>
        <v>6</v>
      </c>
    </row>
    <row r="821" spans="1:7">
      <c r="A821" s="33"/>
      <c r="B821" s="34"/>
      <c r="C821" s="33"/>
      <c r="D821" s="33"/>
      <c r="E821" s="33"/>
      <c r="G821">
        <f t="shared" si="12"/>
        <v>6</v>
      </c>
    </row>
    <row r="822" spans="1:7">
      <c r="A822" s="33"/>
      <c r="B822" s="34"/>
      <c r="C822" s="33"/>
      <c r="D822" s="33"/>
      <c r="E822" s="33"/>
      <c r="G822">
        <f t="shared" si="12"/>
        <v>6</v>
      </c>
    </row>
    <row r="823" spans="1:7">
      <c r="A823" s="33"/>
      <c r="B823" s="34"/>
      <c r="C823" s="33"/>
      <c r="D823" s="33"/>
      <c r="E823" s="33"/>
      <c r="G823">
        <f t="shared" si="12"/>
        <v>6</v>
      </c>
    </row>
    <row r="824" spans="1:7">
      <c r="A824" s="33"/>
      <c r="B824" s="34"/>
      <c r="C824" s="33"/>
      <c r="D824" s="33"/>
      <c r="E824" s="33"/>
      <c r="G824">
        <f t="shared" si="12"/>
        <v>6</v>
      </c>
    </row>
    <row r="825" spans="1:7">
      <c r="A825" s="33"/>
      <c r="B825" s="34"/>
      <c r="C825" s="33"/>
      <c r="D825" s="33"/>
      <c r="E825" s="33"/>
      <c r="G825">
        <f t="shared" si="12"/>
        <v>6</v>
      </c>
    </row>
    <row r="826" spans="1:7">
      <c r="A826" s="33"/>
      <c r="B826" s="34"/>
      <c r="C826" s="33"/>
      <c r="D826" s="33"/>
      <c r="E826" s="33"/>
      <c r="G826">
        <f t="shared" si="12"/>
        <v>6</v>
      </c>
    </row>
    <row r="827" spans="1:7">
      <c r="A827" s="33"/>
      <c r="B827" s="34"/>
      <c r="C827" s="33"/>
      <c r="D827" s="33"/>
      <c r="E827" s="33"/>
      <c r="G827">
        <f t="shared" si="12"/>
        <v>6</v>
      </c>
    </row>
    <row r="828" spans="1:7">
      <c r="A828" s="33"/>
      <c r="B828" s="34"/>
      <c r="C828" s="33"/>
      <c r="D828" s="33"/>
      <c r="E828" s="33"/>
      <c r="G828">
        <f t="shared" si="12"/>
        <v>6</v>
      </c>
    </row>
    <row r="829" spans="1:7">
      <c r="A829" s="33"/>
      <c r="B829" s="34"/>
      <c r="C829" s="33"/>
      <c r="D829" s="33"/>
      <c r="E829" s="33"/>
      <c r="G829">
        <f t="shared" si="12"/>
        <v>6</v>
      </c>
    </row>
    <row r="830" spans="1:7">
      <c r="A830" s="33"/>
      <c r="B830" s="34"/>
      <c r="C830" s="33"/>
      <c r="D830" s="33"/>
      <c r="E830" s="33"/>
      <c r="G830">
        <f t="shared" si="12"/>
        <v>6</v>
      </c>
    </row>
    <row r="831" spans="1:7">
      <c r="A831" s="33"/>
      <c r="B831" s="34"/>
      <c r="C831" s="33"/>
      <c r="D831" s="33"/>
      <c r="E831" s="33"/>
      <c r="G831">
        <f t="shared" si="12"/>
        <v>6</v>
      </c>
    </row>
    <row r="832" spans="1:7">
      <c r="A832" s="33"/>
      <c r="B832" s="34"/>
      <c r="C832" s="33"/>
      <c r="D832" s="33"/>
      <c r="E832" s="33"/>
      <c r="G832">
        <f t="shared" si="12"/>
        <v>6</v>
      </c>
    </row>
    <row r="833" spans="1:7">
      <c r="A833" s="33"/>
      <c r="B833" s="34"/>
      <c r="C833" s="33"/>
      <c r="D833" s="33"/>
      <c r="E833" s="33"/>
      <c r="G833">
        <f t="shared" si="12"/>
        <v>6</v>
      </c>
    </row>
    <row r="834" spans="1:7">
      <c r="A834" s="33"/>
      <c r="B834" s="34"/>
      <c r="C834" s="33"/>
      <c r="D834" s="33"/>
      <c r="E834" s="33"/>
      <c r="G834">
        <f t="shared" si="12"/>
        <v>6</v>
      </c>
    </row>
    <row r="835" spans="1:7">
      <c r="A835" s="33"/>
      <c r="B835" s="34"/>
      <c r="C835" s="33"/>
      <c r="D835" s="33"/>
      <c r="E835" s="33"/>
      <c r="G835">
        <f t="shared" ref="G835:G898" si="13">WEEKDAY(B835,2)</f>
        <v>6</v>
      </c>
    </row>
    <row r="836" spans="1:7">
      <c r="A836" s="33"/>
      <c r="B836" s="34"/>
      <c r="C836" s="33"/>
      <c r="D836" s="33"/>
      <c r="E836" s="33"/>
      <c r="G836">
        <f t="shared" si="13"/>
        <v>6</v>
      </c>
    </row>
    <row r="837" spans="1:7">
      <c r="A837" s="33"/>
      <c r="B837" s="34"/>
      <c r="C837" s="33"/>
      <c r="D837" s="33"/>
      <c r="E837" s="33"/>
      <c r="G837">
        <f t="shared" si="13"/>
        <v>6</v>
      </c>
    </row>
    <row r="838" spans="1:7">
      <c r="A838" s="33"/>
      <c r="B838" s="34"/>
      <c r="C838" s="33"/>
      <c r="D838" s="33"/>
      <c r="E838" s="33"/>
      <c r="G838">
        <f t="shared" si="13"/>
        <v>6</v>
      </c>
    </row>
    <row r="839" spans="1:7">
      <c r="A839" s="33"/>
      <c r="B839" s="34"/>
      <c r="C839" s="33"/>
      <c r="D839" s="33"/>
      <c r="E839" s="33"/>
      <c r="G839">
        <f t="shared" si="13"/>
        <v>6</v>
      </c>
    </row>
    <row r="840" spans="1:7">
      <c r="A840" s="33"/>
      <c r="B840" s="34"/>
      <c r="C840" s="33"/>
      <c r="D840" s="33"/>
      <c r="E840" s="33"/>
      <c r="G840">
        <f t="shared" si="13"/>
        <v>6</v>
      </c>
    </row>
    <row r="841" spans="1:7">
      <c r="A841" s="33"/>
      <c r="B841" s="34"/>
      <c r="C841" s="33"/>
      <c r="D841" s="33"/>
      <c r="E841" s="33"/>
      <c r="G841">
        <f t="shared" si="13"/>
        <v>6</v>
      </c>
    </row>
    <row r="842" spans="1:7">
      <c r="A842" s="33"/>
      <c r="B842" s="34"/>
      <c r="C842" s="33"/>
      <c r="D842" s="33"/>
      <c r="E842" s="33"/>
      <c r="G842">
        <f t="shared" si="13"/>
        <v>6</v>
      </c>
    </row>
    <row r="843" spans="1:7">
      <c r="A843" s="33"/>
      <c r="B843" s="34"/>
      <c r="C843" s="33"/>
      <c r="D843" s="33"/>
      <c r="E843" s="33"/>
      <c r="G843">
        <f t="shared" si="13"/>
        <v>6</v>
      </c>
    </row>
    <row r="844" spans="1:7">
      <c r="A844" s="33"/>
      <c r="B844" s="34"/>
      <c r="C844" s="33"/>
      <c r="D844" s="33"/>
      <c r="E844" s="33"/>
      <c r="G844">
        <f t="shared" si="13"/>
        <v>6</v>
      </c>
    </row>
    <row r="845" spans="1:7">
      <c r="A845" s="33"/>
      <c r="B845" s="34"/>
      <c r="C845" s="33"/>
      <c r="D845" s="33"/>
      <c r="E845" s="33"/>
      <c r="G845">
        <f t="shared" si="13"/>
        <v>6</v>
      </c>
    </row>
    <row r="846" spans="1:7">
      <c r="A846" s="33"/>
      <c r="B846" s="34"/>
      <c r="C846" s="33"/>
      <c r="D846" s="33"/>
      <c r="E846" s="33"/>
      <c r="G846">
        <f t="shared" si="13"/>
        <v>6</v>
      </c>
    </row>
    <row r="847" spans="1:7">
      <c r="A847" s="33"/>
      <c r="B847" s="34"/>
      <c r="C847" s="33"/>
      <c r="D847" s="33"/>
      <c r="E847" s="33"/>
      <c r="G847">
        <f t="shared" si="13"/>
        <v>6</v>
      </c>
    </row>
    <row r="848" spans="1:7">
      <c r="A848" s="33"/>
      <c r="B848" s="34"/>
      <c r="C848" s="33"/>
      <c r="D848" s="33"/>
      <c r="E848" s="33"/>
      <c r="G848">
        <f t="shared" si="13"/>
        <v>6</v>
      </c>
    </row>
    <row r="849" spans="1:7">
      <c r="A849" s="33"/>
      <c r="B849" s="34"/>
      <c r="C849" s="33"/>
      <c r="D849" s="33"/>
      <c r="E849" s="33"/>
      <c r="G849">
        <f t="shared" si="13"/>
        <v>6</v>
      </c>
    </row>
    <row r="850" spans="1:7">
      <c r="A850" s="33"/>
      <c r="B850" s="34"/>
      <c r="C850" s="33"/>
      <c r="D850" s="33"/>
      <c r="E850" s="33"/>
      <c r="G850">
        <f t="shared" si="13"/>
        <v>6</v>
      </c>
    </row>
    <row r="851" spans="1:7">
      <c r="A851" s="33"/>
      <c r="B851" s="34"/>
      <c r="C851" s="33"/>
      <c r="D851" s="33"/>
      <c r="E851" s="33"/>
      <c r="G851">
        <f t="shared" si="13"/>
        <v>6</v>
      </c>
    </row>
    <row r="852" spans="1:7">
      <c r="A852" s="33"/>
      <c r="B852" s="34"/>
      <c r="C852" s="33"/>
      <c r="D852" s="33"/>
      <c r="E852" s="33"/>
      <c r="G852">
        <f t="shared" si="13"/>
        <v>6</v>
      </c>
    </row>
    <row r="853" spans="1:7">
      <c r="A853" s="33"/>
      <c r="B853" s="34"/>
      <c r="C853" s="33"/>
      <c r="D853" s="33"/>
      <c r="E853" s="33"/>
      <c r="G853">
        <f t="shared" si="13"/>
        <v>6</v>
      </c>
    </row>
    <row r="854" spans="1:7">
      <c r="A854" s="33"/>
      <c r="B854" s="34"/>
      <c r="C854" s="33"/>
      <c r="D854" s="33"/>
      <c r="E854" s="33"/>
      <c r="G854">
        <f t="shared" si="13"/>
        <v>6</v>
      </c>
    </row>
    <row r="855" spans="1:7">
      <c r="A855" s="33"/>
      <c r="B855" s="34"/>
      <c r="C855" s="33"/>
      <c r="D855" s="33"/>
      <c r="E855" s="33"/>
      <c r="G855">
        <f t="shared" si="13"/>
        <v>6</v>
      </c>
    </row>
    <row r="856" spans="1:7">
      <c r="A856" s="33"/>
      <c r="B856" s="34"/>
      <c r="C856" s="33"/>
      <c r="D856" s="33"/>
      <c r="E856" s="33"/>
      <c r="G856">
        <f t="shared" si="13"/>
        <v>6</v>
      </c>
    </row>
    <row r="857" spans="1:7">
      <c r="A857" s="33"/>
      <c r="B857" s="34"/>
      <c r="C857" s="33"/>
      <c r="D857" s="33"/>
      <c r="E857" s="33"/>
      <c r="G857">
        <f t="shared" si="13"/>
        <v>6</v>
      </c>
    </row>
    <row r="858" spans="1:7">
      <c r="A858" s="33"/>
      <c r="B858" s="34"/>
      <c r="C858" s="33"/>
      <c r="D858" s="33"/>
      <c r="E858" s="33"/>
      <c r="G858">
        <f t="shared" si="13"/>
        <v>6</v>
      </c>
    </row>
    <row r="859" spans="1:7">
      <c r="A859" s="33"/>
      <c r="B859" s="34"/>
      <c r="C859" s="33"/>
      <c r="D859" s="33"/>
      <c r="E859" s="33"/>
      <c r="G859">
        <f t="shared" si="13"/>
        <v>6</v>
      </c>
    </row>
    <row r="860" spans="1:7">
      <c r="A860" s="33"/>
      <c r="B860" s="34"/>
      <c r="C860" s="33"/>
      <c r="D860" s="33"/>
      <c r="E860" s="33"/>
      <c r="G860">
        <f t="shared" si="13"/>
        <v>6</v>
      </c>
    </row>
    <row r="861" spans="1:7">
      <c r="A861" s="33"/>
      <c r="B861" s="34"/>
      <c r="C861" s="33"/>
      <c r="D861" s="33"/>
      <c r="E861" s="33"/>
      <c r="G861">
        <f t="shared" si="13"/>
        <v>6</v>
      </c>
    </row>
    <row r="862" spans="1:7">
      <c r="A862" s="33"/>
      <c r="B862" s="34"/>
      <c r="C862" s="33"/>
      <c r="D862" s="33"/>
      <c r="E862" s="33"/>
      <c r="G862">
        <f t="shared" si="13"/>
        <v>6</v>
      </c>
    </row>
    <row r="863" spans="1:7">
      <c r="A863" s="33"/>
      <c r="B863" s="34"/>
      <c r="C863" s="33"/>
      <c r="D863" s="33"/>
      <c r="E863" s="33"/>
      <c r="G863">
        <f t="shared" si="13"/>
        <v>6</v>
      </c>
    </row>
    <row r="864" spans="1:7">
      <c r="A864" s="33"/>
      <c r="B864" s="34"/>
      <c r="C864" s="33"/>
      <c r="D864" s="33"/>
      <c r="E864" s="33"/>
      <c r="G864">
        <f t="shared" si="13"/>
        <v>6</v>
      </c>
    </row>
    <row r="865" spans="1:7">
      <c r="A865" s="33"/>
      <c r="B865" s="34"/>
      <c r="C865" s="33"/>
      <c r="D865" s="33"/>
      <c r="E865" s="33"/>
      <c r="G865">
        <f t="shared" si="13"/>
        <v>6</v>
      </c>
    </row>
    <row r="866" spans="1:7">
      <c r="A866" s="33"/>
      <c r="B866" s="34"/>
      <c r="C866" s="33"/>
      <c r="D866" s="33"/>
      <c r="E866" s="33"/>
      <c r="G866">
        <f t="shared" si="13"/>
        <v>6</v>
      </c>
    </row>
    <row r="867" spans="1:7">
      <c r="A867" s="33"/>
      <c r="B867" s="34"/>
      <c r="C867" s="33"/>
      <c r="D867" s="33"/>
      <c r="E867" s="33"/>
      <c r="G867">
        <f t="shared" si="13"/>
        <v>6</v>
      </c>
    </row>
    <row r="868" spans="1:7">
      <c r="A868" s="33"/>
      <c r="B868" s="34"/>
      <c r="C868" s="33"/>
      <c r="D868" s="33"/>
      <c r="E868" s="33"/>
      <c r="G868">
        <f t="shared" si="13"/>
        <v>6</v>
      </c>
    </row>
    <row r="869" spans="1:7">
      <c r="A869" s="33"/>
      <c r="B869" s="34"/>
      <c r="C869" s="33"/>
      <c r="D869" s="33"/>
      <c r="E869" s="33"/>
      <c r="G869">
        <f t="shared" si="13"/>
        <v>6</v>
      </c>
    </row>
    <row r="870" spans="1:7">
      <c r="A870" s="33"/>
      <c r="B870" s="34"/>
      <c r="C870" s="33"/>
      <c r="D870" s="33"/>
      <c r="E870" s="33"/>
      <c r="G870">
        <f t="shared" si="13"/>
        <v>6</v>
      </c>
    </row>
    <row r="871" spans="1:7">
      <c r="A871" s="33"/>
      <c r="B871" s="34"/>
      <c r="C871" s="33"/>
      <c r="D871" s="33"/>
      <c r="E871" s="33"/>
      <c r="G871">
        <f t="shared" si="13"/>
        <v>6</v>
      </c>
    </row>
    <row r="872" spans="1:7">
      <c r="A872" s="33"/>
      <c r="B872" s="34"/>
      <c r="C872" s="33"/>
      <c r="D872" s="33"/>
      <c r="E872" s="33"/>
      <c r="G872">
        <f t="shared" si="13"/>
        <v>6</v>
      </c>
    </row>
    <row r="873" spans="1:7">
      <c r="A873" s="33"/>
      <c r="B873" s="34"/>
      <c r="C873" s="33"/>
      <c r="D873" s="33"/>
      <c r="E873" s="33"/>
      <c r="G873">
        <f t="shared" si="13"/>
        <v>6</v>
      </c>
    </row>
    <row r="874" spans="1:7">
      <c r="A874" s="33"/>
      <c r="B874" s="34"/>
      <c r="C874" s="33"/>
      <c r="D874" s="33"/>
      <c r="E874" s="33"/>
      <c r="G874">
        <f t="shared" si="13"/>
        <v>6</v>
      </c>
    </row>
    <row r="875" spans="1:7">
      <c r="A875" s="33"/>
      <c r="B875" s="34"/>
      <c r="C875" s="33"/>
      <c r="D875" s="33"/>
      <c r="E875" s="33"/>
      <c r="G875">
        <f t="shared" si="13"/>
        <v>6</v>
      </c>
    </row>
    <row r="876" spans="1:7">
      <c r="A876" s="33"/>
      <c r="B876" s="34"/>
      <c r="C876" s="33"/>
      <c r="D876" s="33"/>
      <c r="E876" s="33"/>
      <c r="G876">
        <f t="shared" si="13"/>
        <v>6</v>
      </c>
    </row>
    <row r="877" spans="1:7">
      <c r="A877" s="33"/>
      <c r="B877" s="34"/>
      <c r="C877" s="33"/>
      <c r="D877" s="33"/>
      <c r="E877" s="33"/>
      <c r="G877">
        <f t="shared" si="13"/>
        <v>6</v>
      </c>
    </row>
    <row r="878" spans="1:7">
      <c r="A878" s="33"/>
      <c r="B878" s="34"/>
      <c r="C878" s="33"/>
      <c r="D878" s="33"/>
      <c r="E878" s="33"/>
      <c r="G878">
        <f t="shared" si="13"/>
        <v>6</v>
      </c>
    </row>
    <row r="879" spans="1:7">
      <c r="A879" s="33"/>
      <c r="B879" s="34"/>
      <c r="C879" s="33"/>
      <c r="D879" s="33"/>
      <c r="E879" s="33"/>
      <c r="G879">
        <f t="shared" si="13"/>
        <v>6</v>
      </c>
    </row>
    <row r="880" spans="1:7">
      <c r="A880" s="33"/>
      <c r="B880" s="34"/>
      <c r="C880" s="33"/>
      <c r="D880" s="33"/>
      <c r="E880" s="33"/>
      <c r="G880">
        <f t="shared" si="13"/>
        <v>6</v>
      </c>
    </row>
    <row r="881" spans="1:7">
      <c r="A881" s="33"/>
      <c r="B881" s="34"/>
      <c r="C881" s="33"/>
      <c r="D881" s="33"/>
      <c r="E881" s="33"/>
      <c r="G881">
        <f t="shared" si="13"/>
        <v>6</v>
      </c>
    </row>
    <row r="882" spans="1:7">
      <c r="A882" s="33"/>
      <c r="B882" s="34"/>
      <c r="C882" s="33"/>
      <c r="D882" s="33"/>
      <c r="E882" s="33"/>
      <c r="G882">
        <f t="shared" si="13"/>
        <v>6</v>
      </c>
    </row>
    <row r="883" spans="1:7">
      <c r="A883" s="33"/>
      <c r="B883" s="34"/>
      <c r="C883" s="33"/>
      <c r="D883" s="33"/>
      <c r="E883" s="33"/>
      <c r="G883">
        <f t="shared" si="13"/>
        <v>6</v>
      </c>
    </row>
    <row r="884" spans="1:7">
      <c r="A884" s="33"/>
      <c r="B884" s="34"/>
      <c r="C884" s="33"/>
      <c r="D884" s="33"/>
      <c r="E884" s="33"/>
      <c r="G884">
        <f t="shared" si="13"/>
        <v>6</v>
      </c>
    </row>
    <row r="885" spans="1:7">
      <c r="A885" s="33"/>
      <c r="B885" s="34"/>
      <c r="C885" s="33"/>
      <c r="D885" s="33"/>
      <c r="E885" s="33"/>
      <c r="G885">
        <f t="shared" si="13"/>
        <v>6</v>
      </c>
    </row>
    <row r="886" spans="1:7">
      <c r="A886" s="33"/>
      <c r="B886" s="34"/>
      <c r="C886" s="33"/>
      <c r="D886" s="33"/>
      <c r="E886" s="33"/>
      <c r="G886">
        <f t="shared" si="13"/>
        <v>6</v>
      </c>
    </row>
    <row r="887" spans="1:7">
      <c r="A887" s="33"/>
      <c r="B887" s="34"/>
      <c r="C887" s="33"/>
      <c r="D887" s="33"/>
      <c r="E887" s="33"/>
      <c r="G887">
        <f t="shared" si="13"/>
        <v>6</v>
      </c>
    </row>
    <row r="888" spans="1:7">
      <c r="A888" s="33"/>
      <c r="B888" s="34"/>
      <c r="C888" s="33"/>
      <c r="D888" s="33"/>
      <c r="E888" s="33"/>
      <c r="G888">
        <f t="shared" si="13"/>
        <v>6</v>
      </c>
    </row>
    <row r="889" spans="1:7">
      <c r="A889" s="33"/>
      <c r="B889" s="34"/>
      <c r="C889" s="33"/>
      <c r="D889" s="33"/>
      <c r="E889" s="33"/>
      <c r="G889">
        <f t="shared" si="13"/>
        <v>6</v>
      </c>
    </row>
    <row r="890" spans="1:7">
      <c r="A890" s="33"/>
      <c r="B890" s="34"/>
      <c r="C890" s="33"/>
      <c r="D890" s="33"/>
      <c r="E890" s="33"/>
      <c r="G890">
        <f t="shared" si="13"/>
        <v>6</v>
      </c>
    </row>
    <row r="891" spans="1:7">
      <c r="A891" s="33"/>
      <c r="B891" s="34"/>
      <c r="C891" s="33"/>
      <c r="D891" s="33"/>
      <c r="E891" s="33"/>
      <c r="G891">
        <f t="shared" si="13"/>
        <v>6</v>
      </c>
    </row>
    <row r="892" spans="1:7">
      <c r="A892" s="33"/>
      <c r="B892" s="34"/>
      <c r="C892" s="33"/>
      <c r="D892" s="33"/>
      <c r="E892" s="33"/>
      <c r="G892">
        <f t="shared" si="13"/>
        <v>6</v>
      </c>
    </row>
    <row r="893" spans="1:7">
      <c r="A893" s="33"/>
      <c r="B893" s="34"/>
      <c r="C893" s="33"/>
      <c r="D893" s="33"/>
      <c r="E893" s="33"/>
      <c r="G893">
        <f t="shared" si="13"/>
        <v>6</v>
      </c>
    </row>
    <row r="894" spans="1:7">
      <c r="A894" s="33"/>
      <c r="B894" s="34"/>
      <c r="C894" s="33"/>
      <c r="D894" s="33"/>
      <c r="E894" s="33"/>
      <c r="G894">
        <f t="shared" si="13"/>
        <v>6</v>
      </c>
    </row>
    <row r="895" spans="1:7">
      <c r="A895" s="33"/>
      <c r="B895" s="34"/>
      <c r="C895" s="33"/>
      <c r="D895" s="33"/>
      <c r="E895" s="33"/>
      <c r="G895">
        <f t="shared" si="13"/>
        <v>6</v>
      </c>
    </row>
    <row r="896" spans="1:7">
      <c r="A896" s="33"/>
      <c r="B896" s="34"/>
      <c r="C896" s="33"/>
      <c r="D896" s="33"/>
      <c r="E896" s="33"/>
      <c r="G896">
        <f t="shared" si="13"/>
        <v>6</v>
      </c>
    </row>
    <row r="897" spans="1:7">
      <c r="A897" s="33"/>
      <c r="B897" s="34"/>
      <c r="C897" s="33"/>
      <c r="D897" s="33"/>
      <c r="E897" s="33"/>
      <c r="G897">
        <f t="shared" si="13"/>
        <v>6</v>
      </c>
    </row>
    <row r="898" spans="1:7">
      <c r="A898" s="33"/>
      <c r="B898" s="34"/>
      <c r="C898" s="33"/>
      <c r="D898" s="33"/>
      <c r="E898" s="33"/>
      <c r="G898">
        <f t="shared" si="13"/>
        <v>6</v>
      </c>
    </row>
    <row r="899" spans="1:7">
      <c r="A899" s="33"/>
      <c r="B899" s="34"/>
      <c r="C899" s="33"/>
      <c r="D899" s="33"/>
      <c r="E899" s="33"/>
      <c r="G899">
        <f t="shared" ref="G899:G962" si="14">WEEKDAY(B899,2)</f>
        <v>6</v>
      </c>
    </row>
    <row r="900" spans="1:7">
      <c r="A900" s="33"/>
      <c r="B900" s="34"/>
      <c r="C900" s="33"/>
      <c r="D900" s="33"/>
      <c r="E900" s="33"/>
      <c r="G900">
        <f t="shared" si="14"/>
        <v>6</v>
      </c>
    </row>
    <row r="901" spans="1:7">
      <c r="A901" s="33"/>
      <c r="B901" s="34"/>
      <c r="C901" s="33"/>
      <c r="D901" s="33"/>
      <c r="E901" s="33"/>
      <c r="G901">
        <f t="shared" si="14"/>
        <v>6</v>
      </c>
    </row>
    <row r="902" spans="1:7">
      <c r="A902" s="33"/>
      <c r="B902" s="34"/>
      <c r="C902" s="33"/>
      <c r="D902" s="33"/>
      <c r="E902" s="33"/>
      <c r="G902">
        <f t="shared" si="14"/>
        <v>6</v>
      </c>
    </row>
    <row r="903" spans="1:7">
      <c r="A903" s="33"/>
      <c r="B903" s="34"/>
      <c r="C903" s="33"/>
      <c r="D903" s="33"/>
      <c r="E903" s="33"/>
      <c r="G903">
        <f t="shared" si="14"/>
        <v>6</v>
      </c>
    </row>
    <row r="904" spans="1:7">
      <c r="A904" s="33"/>
      <c r="B904" s="34"/>
      <c r="C904" s="33"/>
      <c r="D904" s="33"/>
      <c r="E904" s="33"/>
      <c r="G904">
        <f t="shared" si="14"/>
        <v>6</v>
      </c>
    </row>
    <row r="905" spans="1:7">
      <c r="A905" s="33"/>
      <c r="B905" s="34"/>
      <c r="C905" s="33"/>
      <c r="D905" s="33"/>
      <c r="E905" s="33"/>
      <c r="G905">
        <f t="shared" si="14"/>
        <v>6</v>
      </c>
    </row>
    <row r="906" spans="1:7">
      <c r="A906" s="33"/>
      <c r="B906" s="34"/>
      <c r="C906" s="33"/>
      <c r="D906" s="33"/>
      <c r="E906" s="33"/>
      <c r="G906">
        <f t="shared" si="14"/>
        <v>6</v>
      </c>
    </row>
    <row r="907" spans="1:7">
      <c r="A907" s="33"/>
      <c r="B907" s="34"/>
      <c r="C907" s="33"/>
      <c r="D907" s="33"/>
      <c r="E907" s="33"/>
      <c r="G907">
        <f t="shared" si="14"/>
        <v>6</v>
      </c>
    </row>
    <row r="908" spans="1:7">
      <c r="A908" s="33"/>
      <c r="B908" s="34"/>
      <c r="C908" s="33"/>
      <c r="D908" s="33"/>
      <c r="E908" s="33"/>
      <c r="G908">
        <f t="shared" si="14"/>
        <v>6</v>
      </c>
    </row>
    <row r="909" spans="1:7">
      <c r="A909" s="33"/>
      <c r="B909" s="34"/>
      <c r="C909" s="33"/>
      <c r="D909" s="33"/>
      <c r="E909" s="33"/>
      <c r="G909">
        <f t="shared" si="14"/>
        <v>6</v>
      </c>
    </row>
    <row r="910" spans="1:7">
      <c r="A910" s="33"/>
      <c r="B910" s="34"/>
      <c r="C910" s="33"/>
      <c r="D910" s="33"/>
      <c r="E910" s="33"/>
      <c r="G910">
        <f t="shared" si="14"/>
        <v>6</v>
      </c>
    </row>
    <row r="911" spans="1:7">
      <c r="A911" s="33"/>
      <c r="B911" s="34"/>
      <c r="C911" s="33"/>
      <c r="D911" s="33"/>
      <c r="E911" s="33"/>
      <c r="G911">
        <f t="shared" si="14"/>
        <v>6</v>
      </c>
    </row>
    <row r="912" spans="1:7">
      <c r="A912" s="33"/>
      <c r="B912" s="34"/>
      <c r="C912" s="33"/>
      <c r="D912" s="33"/>
      <c r="E912" s="33"/>
      <c r="G912">
        <f t="shared" si="14"/>
        <v>6</v>
      </c>
    </row>
    <row r="913" spans="1:7">
      <c r="A913" s="33"/>
      <c r="B913" s="34"/>
      <c r="C913" s="33"/>
      <c r="D913" s="33"/>
      <c r="E913" s="33"/>
      <c r="G913">
        <f t="shared" si="14"/>
        <v>6</v>
      </c>
    </row>
    <row r="914" spans="1:7">
      <c r="A914" s="33"/>
      <c r="B914" s="34"/>
      <c r="C914" s="33"/>
      <c r="D914" s="33"/>
      <c r="E914" s="33"/>
      <c r="G914">
        <f t="shared" si="14"/>
        <v>6</v>
      </c>
    </row>
    <row r="915" spans="1:7">
      <c r="A915" s="33"/>
      <c r="B915" s="34"/>
      <c r="C915" s="33"/>
      <c r="D915" s="33"/>
      <c r="E915" s="33"/>
      <c r="G915">
        <f t="shared" si="14"/>
        <v>6</v>
      </c>
    </row>
    <row r="916" spans="1:7">
      <c r="A916" s="33"/>
      <c r="B916" s="34"/>
      <c r="C916" s="33"/>
      <c r="D916" s="33"/>
      <c r="E916" s="33"/>
      <c r="G916">
        <f t="shared" si="14"/>
        <v>6</v>
      </c>
    </row>
    <row r="917" spans="1:7">
      <c r="A917" s="33"/>
      <c r="B917" s="34"/>
      <c r="C917" s="33"/>
      <c r="D917" s="33"/>
      <c r="E917" s="33"/>
      <c r="G917">
        <f t="shared" si="14"/>
        <v>6</v>
      </c>
    </row>
    <row r="918" spans="1:7">
      <c r="A918" s="33"/>
      <c r="B918" s="34"/>
      <c r="C918" s="33"/>
      <c r="D918" s="33"/>
      <c r="E918" s="33"/>
      <c r="G918">
        <f t="shared" si="14"/>
        <v>6</v>
      </c>
    </row>
    <row r="919" spans="1:7">
      <c r="A919" s="33"/>
      <c r="B919" s="34"/>
      <c r="C919" s="33"/>
      <c r="D919" s="33"/>
      <c r="E919" s="33"/>
      <c r="G919">
        <f t="shared" si="14"/>
        <v>6</v>
      </c>
    </row>
    <row r="920" spans="1:7">
      <c r="A920" s="33"/>
      <c r="B920" s="34"/>
      <c r="C920" s="33"/>
      <c r="D920" s="33"/>
      <c r="E920" s="33"/>
      <c r="G920">
        <f t="shared" si="14"/>
        <v>6</v>
      </c>
    </row>
    <row r="921" spans="1:7">
      <c r="A921" s="33"/>
      <c r="B921" s="34"/>
      <c r="C921" s="33"/>
      <c r="D921" s="33"/>
      <c r="E921" s="33"/>
      <c r="G921">
        <f t="shared" si="14"/>
        <v>6</v>
      </c>
    </row>
    <row r="922" spans="1:7">
      <c r="A922" s="33"/>
      <c r="B922" s="34"/>
      <c r="C922" s="33"/>
      <c r="D922" s="33"/>
      <c r="E922" s="33"/>
      <c r="G922">
        <f t="shared" si="14"/>
        <v>6</v>
      </c>
    </row>
    <row r="923" spans="1:7">
      <c r="A923" s="33"/>
      <c r="B923" s="34"/>
      <c r="C923" s="33"/>
      <c r="D923" s="33"/>
      <c r="E923" s="33"/>
      <c r="G923">
        <f t="shared" si="14"/>
        <v>6</v>
      </c>
    </row>
    <row r="924" spans="1:7">
      <c r="A924" s="33"/>
      <c r="B924" s="34"/>
      <c r="C924" s="33"/>
      <c r="D924" s="33"/>
      <c r="E924" s="33"/>
      <c r="G924">
        <f t="shared" si="14"/>
        <v>6</v>
      </c>
    </row>
    <row r="925" spans="1:7">
      <c r="A925" s="33"/>
      <c r="B925" s="34"/>
      <c r="C925" s="33"/>
      <c r="D925" s="33"/>
      <c r="E925" s="33"/>
      <c r="G925">
        <f t="shared" si="14"/>
        <v>6</v>
      </c>
    </row>
    <row r="926" spans="1:7">
      <c r="A926" s="33"/>
      <c r="B926" s="34"/>
      <c r="C926" s="33"/>
      <c r="D926" s="33"/>
      <c r="E926" s="33"/>
      <c r="G926">
        <f t="shared" si="14"/>
        <v>6</v>
      </c>
    </row>
    <row r="927" spans="1:7">
      <c r="A927" s="33"/>
      <c r="B927" s="34"/>
      <c r="C927" s="33"/>
      <c r="D927" s="33"/>
      <c r="E927" s="33"/>
      <c r="G927">
        <f t="shared" si="14"/>
        <v>6</v>
      </c>
    </row>
    <row r="928" spans="1:7">
      <c r="A928" s="33"/>
      <c r="B928" s="34"/>
      <c r="C928" s="33"/>
      <c r="D928" s="33"/>
      <c r="E928" s="33"/>
      <c r="G928">
        <f t="shared" si="14"/>
        <v>6</v>
      </c>
    </row>
    <row r="929" spans="1:7">
      <c r="A929" s="33"/>
      <c r="B929" s="34"/>
      <c r="C929" s="33"/>
      <c r="D929" s="33"/>
      <c r="E929" s="33"/>
      <c r="G929">
        <f t="shared" si="14"/>
        <v>6</v>
      </c>
    </row>
    <row r="930" spans="1:7">
      <c r="A930" s="33"/>
      <c r="B930" s="34"/>
      <c r="C930" s="33"/>
      <c r="D930" s="33"/>
      <c r="E930" s="33"/>
      <c r="G930">
        <f t="shared" si="14"/>
        <v>6</v>
      </c>
    </row>
    <row r="931" spans="1:7">
      <c r="A931" s="33"/>
      <c r="B931" s="34"/>
      <c r="C931" s="33"/>
      <c r="D931" s="33"/>
      <c r="E931" s="33"/>
      <c r="G931">
        <f t="shared" si="14"/>
        <v>6</v>
      </c>
    </row>
    <row r="932" spans="1:7">
      <c r="A932" s="33"/>
      <c r="B932" s="34"/>
      <c r="C932" s="33"/>
      <c r="D932" s="33"/>
      <c r="E932" s="33"/>
      <c r="G932">
        <f t="shared" si="14"/>
        <v>6</v>
      </c>
    </row>
    <row r="933" spans="1:7">
      <c r="A933" s="33"/>
      <c r="B933" s="34"/>
      <c r="C933" s="33"/>
      <c r="D933" s="33"/>
      <c r="E933" s="33"/>
      <c r="G933">
        <f t="shared" si="14"/>
        <v>6</v>
      </c>
    </row>
    <row r="934" spans="1:7">
      <c r="A934" s="33"/>
      <c r="B934" s="34"/>
      <c r="C934" s="33"/>
      <c r="D934" s="33"/>
      <c r="E934" s="33"/>
      <c r="G934">
        <f t="shared" si="14"/>
        <v>6</v>
      </c>
    </row>
    <row r="935" spans="1:7">
      <c r="A935" s="33"/>
      <c r="B935" s="34"/>
      <c r="C935" s="33"/>
      <c r="D935" s="33"/>
      <c r="E935" s="33"/>
      <c r="G935">
        <f t="shared" si="14"/>
        <v>6</v>
      </c>
    </row>
    <row r="936" spans="1:7">
      <c r="A936" s="33"/>
      <c r="B936" s="34"/>
      <c r="C936" s="33"/>
      <c r="D936" s="33"/>
      <c r="E936" s="33"/>
      <c r="G936">
        <f t="shared" si="14"/>
        <v>6</v>
      </c>
    </row>
    <row r="937" spans="1:7">
      <c r="A937" s="33"/>
      <c r="B937" s="34"/>
      <c r="C937" s="33"/>
      <c r="D937" s="33"/>
      <c r="E937" s="33"/>
      <c r="G937">
        <f t="shared" si="14"/>
        <v>6</v>
      </c>
    </row>
    <row r="938" spans="1:7">
      <c r="A938" s="33"/>
      <c r="B938" s="34"/>
      <c r="C938" s="33"/>
      <c r="D938" s="33"/>
      <c r="E938" s="33"/>
      <c r="G938">
        <f t="shared" si="14"/>
        <v>6</v>
      </c>
    </row>
    <row r="939" spans="1:7">
      <c r="A939" s="33"/>
      <c r="B939" s="34"/>
      <c r="C939" s="33"/>
      <c r="D939" s="33"/>
      <c r="E939" s="33"/>
      <c r="G939">
        <f t="shared" si="14"/>
        <v>6</v>
      </c>
    </row>
    <row r="940" spans="1:7">
      <c r="A940" s="33"/>
      <c r="B940" s="34"/>
      <c r="C940" s="33"/>
      <c r="D940" s="33"/>
      <c r="E940" s="33"/>
      <c r="G940">
        <f t="shared" si="14"/>
        <v>6</v>
      </c>
    </row>
    <row r="941" spans="1:7">
      <c r="A941" s="33"/>
      <c r="B941" s="34"/>
      <c r="C941" s="33"/>
      <c r="D941" s="33"/>
      <c r="E941" s="33"/>
      <c r="G941">
        <f t="shared" si="14"/>
        <v>6</v>
      </c>
    </row>
    <row r="942" spans="1:7">
      <c r="A942" s="33"/>
      <c r="B942" s="34"/>
      <c r="C942" s="33"/>
      <c r="D942" s="33"/>
      <c r="E942" s="33"/>
      <c r="G942">
        <f t="shared" si="14"/>
        <v>6</v>
      </c>
    </row>
    <row r="943" spans="1:7">
      <c r="A943" s="33"/>
      <c r="B943" s="34"/>
      <c r="C943" s="33"/>
      <c r="D943" s="33"/>
      <c r="E943" s="33"/>
      <c r="G943">
        <f t="shared" si="14"/>
        <v>6</v>
      </c>
    </row>
    <row r="944" spans="1:7">
      <c r="A944" s="33"/>
      <c r="B944" s="34"/>
      <c r="C944" s="33"/>
      <c r="D944" s="33"/>
      <c r="E944" s="33"/>
      <c r="G944">
        <f t="shared" si="14"/>
        <v>6</v>
      </c>
    </row>
    <row r="945" spans="1:7">
      <c r="A945" s="33"/>
      <c r="B945" s="34"/>
      <c r="C945" s="33"/>
      <c r="D945" s="33"/>
      <c r="E945" s="33"/>
      <c r="G945">
        <f t="shared" si="14"/>
        <v>6</v>
      </c>
    </row>
    <row r="946" spans="1:7">
      <c r="A946" s="33"/>
      <c r="B946" s="34"/>
      <c r="C946" s="33"/>
      <c r="D946" s="33"/>
      <c r="E946" s="33"/>
      <c r="G946">
        <f t="shared" si="14"/>
        <v>6</v>
      </c>
    </row>
    <row r="947" spans="1:7">
      <c r="A947" s="33"/>
      <c r="B947" s="34"/>
      <c r="C947" s="33"/>
      <c r="D947" s="33"/>
      <c r="E947" s="33"/>
      <c r="G947">
        <f t="shared" si="14"/>
        <v>6</v>
      </c>
    </row>
    <row r="948" spans="1:7">
      <c r="A948" s="33"/>
      <c r="B948" s="34"/>
      <c r="C948" s="33"/>
      <c r="D948" s="33"/>
      <c r="E948" s="33"/>
      <c r="G948">
        <f t="shared" si="14"/>
        <v>6</v>
      </c>
    </row>
    <row r="949" spans="1:7">
      <c r="A949" s="33"/>
      <c r="B949" s="34"/>
      <c r="C949" s="33"/>
      <c r="D949" s="33"/>
      <c r="E949" s="33"/>
      <c r="G949">
        <f t="shared" si="14"/>
        <v>6</v>
      </c>
    </row>
    <row r="950" spans="1:7">
      <c r="A950" s="33"/>
      <c r="B950" s="34"/>
      <c r="C950" s="33"/>
      <c r="D950" s="33"/>
      <c r="E950" s="33"/>
      <c r="G950">
        <f t="shared" si="14"/>
        <v>6</v>
      </c>
    </row>
    <row r="951" spans="1:7">
      <c r="A951" s="33"/>
      <c r="B951" s="34"/>
      <c r="C951" s="33"/>
      <c r="D951" s="33"/>
      <c r="E951" s="33"/>
      <c r="G951">
        <f t="shared" si="14"/>
        <v>6</v>
      </c>
    </row>
    <row r="952" spans="1:7">
      <c r="A952" s="33"/>
      <c r="B952" s="34"/>
      <c r="C952" s="33"/>
      <c r="D952" s="33"/>
      <c r="E952" s="33"/>
      <c r="G952">
        <f t="shared" si="14"/>
        <v>6</v>
      </c>
    </row>
    <row r="953" spans="1:7">
      <c r="A953" s="33"/>
      <c r="B953" s="34"/>
      <c r="C953" s="33"/>
      <c r="D953" s="33"/>
      <c r="E953" s="33"/>
      <c r="G953">
        <f t="shared" si="14"/>
        <v>6</v>
      </c>
    </row>
    <row r="954" spans="1:7">
      <c r="A954" s="33"/>
      <c r="B954" s="34"/>
      <c r="C954" s="33"/>
      <c r="D954" s="33"/>
      <c r="E954" s="33"/>
      <c r="G954">
        <f t="shared" si="14"/>
        <v>6</v>
      </c>
    </row>
    <row r="955" spans="1:7">
      <c r="A955" s="33"/>
      <c r="B955" s="34"/>
      <c r="C955" s="33"/>
      <c r="D955" s="33"/>
      <c r="E955" s="33"/>
      <c r="G955">
        <f t="shared" si="14"/>
        <v>6</v>
      </c>
    </row>
    <row r="956" spans="1:7">
      <c r="A956" s="33"/>
      <c r="B956" s="34"/>
      <c r="C956" s="33"/>
      <c r="D956" s="33"/>
      <c r="E956" s="33"/>
      <c r="G956">
        <f t="shared" si="14"/>
        <v>6</v>
      </c>
    </row>
    <row r="957" spans="1:7">
      <c r="A957" s="33"/>
      <c r="B957" s="34"/>
      <c r="C957" s="33"/>
      <c r="D957" s="33"/>
      <c r="E957" s="33"/>
      <c r="G957">
        <f t="shared" si="14"/>
        <v>6</v>
      </c>
    </row>
    <row r="958" spans="1:7">
      <c r="A958" s="33"/>
      <c r="B958" s="34"/>
      <c r="C958" s="33"/>
      <c r="D958" s="33"/>
      <c r="E958" s="33"/>
      <c r="G958">
        <f t="shared" si="14"/>
        <v>6</v>
      </c>
    </row>
    <row r="959" spans="1:7">
      <c r="A959" s="33"/>
      <c r="B959" s="34"/>
      <c r="C959" s="33"/>
      <c r="D959" s="33"/>
      <c r="E959" s="33"/>
      <c r="G959">
        <f t="shared" si="14"/>
        <v>6</v>
      </c>
    </row>
    <row r="960" spans="1:7">
      <c r="A960" s="33"/>
      <c r="B960" s="34"/>
      <c r="C960" s="33"/>
      <c r="D960" s="33"/>
      <c r="E960" s="33"/>
      <c r="G960">
        <f t="shared" si="14"/>
        <v>6</v>
      </c>
    </row>
    <row r="961" spans="1:7">
      <c r="A961" s="33"/>
      <c r="B961" s="34"/>
      <c r="C961" s="33"/>
      <c r="D961" s="33"/>
      <c r="E961" s="33"/>
      <c r="G961">
        <f t="shared" si="14"/>
        <v>6</v>
      </c>
    </row>
    <row r="962" spans="1:7">
      <c r="A962" s="33"/>
      <c r="B962" s="34"/>
      <c r="C962" s="33"/>
      <c r="D962" s="33"/>
      <c r="E962" s="33"/>
      <c r="G962">
        <f t="shared" si="14"/>
        <v>6</v>
      </c>
    </row>
    <row r="963" spans="1:7">
      <c r="A963" s="33"/>
      <c r="B963" s="34"/>
      <c r="C963" s="33"/>
      <c r="D963" s="33"/>
      <c r="E963" s="33"/>
      <c r="G963">
        <f t="shared" ref="G963:G1000" si="15">WEEKDAY(B963,2)</f>
        <v>6</v>
      </c>
    </row>
    <row r="964" spans="1:7">
      <c r="A964" s="33"/>
      <c r="B964" s="34"/>
      <c r="C964" s="33"/>
      <c r="D964" s="33"/>
      <c r="E964" s="33"/>
      <c r="G964">
        <f t="shared" si="15"/>
        <v>6</v>
      </c>
    </row>
    <row r="965" spans="1:7">
      <c r="A965" s="33"/>
      <c r="B965" s="34"/>
      <c r="C965" s="33"/>
      <c r="D965" s="33"/>
      <c r="E965" s="33"/>
      <c r="G965">
        <f t="shared" si="15"/>
        <v>6</v>
      </c>
    </row>
    <row r="966" spans="1:7">
      <c r="A966" s="33"/>
      <c r="B966" s="34"/>
      <c r="C966" s="33"/>
      <c r="D966" s="33"/>
      <c r="E966" s="33"/>
      <c r="G966">
        <f t="shared" si="15"/>
        <v>6</v>
      </c>
    </row>
    <row r="967" spans="1:7">
      <c r="A967" s="33"/>
      <c r="B967" s="34"/>
      <c r="C967" s="33"/>
      <c r="D967" s="33"/>
      <c r="E967" s="33"/>
      <c r="G967">
        <f t="shared" si="15"/>
        <v>6</v>
      </c>
    </row>
    <row r="968" spans="1:7">
      <c r="A968" s="33"/>
      <c r="B968" s="34"/>
      <c r="C968" s="33"/>
      <c r="D968" s="33"/>
      <c r="E968" s="33"/>
      <c r="G968">
        <f t="shared" si="15"/>
        <v>6</v>
      </c>
    </row>
    <row r="969" spans="1:7">
      <c r="A969" s="33"/>
      <c r="B969" s="34"/>
      <c r="C969" s="33"/>
      <c r="D969" s="33"/>
      <c r="E969" s="33"/>
      <c r="G969">
        <f t="shared" si="15"/>
        <v>6</v>
      </c>
    </row>
    <row r="970" spans="1:7">
      <c r="A970" s="33"/>
      <c r="B970" s="34"/>
      <c r="C970" s="33"/>
      <c r="D970" s="33"/>
      <c r="E970" s="33"/>
      <c r="G970">
        <f t="shared" si="15"/>
        <v>6</v>
      </c>
    </row>
    <row r="971" spans="1:7">
      <c r="A971" s="33"/>
      <c r="B971" s="34"/>
      <c r="C971" s="33"/>
      <c r="D971" s="33"/>
      <c r="E971" s="33"/>
      <c r="G971">
        <f t="shared" si="15"/>
        <v>6</v>
      </c>
    </row>
    <row r="972" spans="1:7">
      <c r="A972" s="33"/>
      <c r="B972" s="34"/>
      <c r="C972" s="33"/>
      <c r="D972" s="33"/>
      <c r="E972" s="33"/>
      <c r="G972">
        <f t="shared" si="15"/>
        <v>6</v>
      </c>
    </row>
    <row r="973" spans="1:7">
      <c r="A973" s="33"/>
      <c r="B973" s="34"/>
      <c r="C973" s="33"/>
      <c r="D973" s="33"/>
      <c r="E973" s="33"/>
      <c r="G973">
        <f t="shared" si="15"/>
        <v>6</v>
      </c>
    </row>
    <row r="974" spans="1:7">
      <c r="A974" s="33"/>
      <c r="B974" s="34"/>
      <c r="C974" s="33"/>
      <c r="D974" s="33"/>
      <c r="E974" s="33"/>
      <c r="G974">
        <f t="shared" si="15"/>
        <v>6</v>
      </c>
    </row>
    <row r="975" spans="1:7">
      <c r="A975" s="33"/>
      <c r="B975" s="34"/>
      <c r="C975" s="33"/>
      <c r="D975" s="33"/>
      <c r="E975" s="33"/>
      <c r="G975">
        <f t="shared" si="15"/>
        <v>6</v>
      </c>
    </row>
    <row r="976" spans="1:7">
      <c r="A976" s="33"/>
      <c r="B976" s="34"/>
      <c r="C976" s="33"/>
      <c r="D976" s="33"/>
      <c r="E976" s="33"/>
      <c r="G976">
        <f t="shared" si="15"/>
        <v>6</v>
      </c>
    </row>
    <row r="977" spans="1:7">
      <c r="A977" s="33"/>
      <c r="B977" s="34"/>
      <c r="C977" s="33"/>
      <c r="D977" s="33"/>
      <c r="E977" s="33"/>
      <c r="G977">
        <f t="shared" si="15"/>
        <v>6</v>
      </c>
    </row>
    <row r="978" spans="1:7">
      <c r="A978" s="33"/>
      <c r="B978" s="34"/>
      <c r="C978" s="33"/>
      <c r="D978" s="33"/>
      <c r="E978" s="33"/>
      <c r="G978">
        <f t="shared" si="15"/>
        <v>6</v>
      </c>
    </row>
    <row r="979" spans="1:7">
      <c r="A979" s="33"/>
      <c r="B979" s="34"/>
      <c r="C979" s="33"/>
      <c r="D979" s="33"/>
      <c r="E979" s="33"/>
      <c r="G979">
        <f t="shared" si="15"/>
        <v>6</v>
      </c>
    </row>
    <row r="980" spans="1:7">
      <c r="A980" s="33"/>
      <c r="B980" s="34"/>
      <c r="C980" s="33"/>
      <c r="D980" s="33"/>
      <c r="E980" s="33"/>
      <c r="G980">
        <f t="shared" si="15"/>
        <v>6</v>
      </c>
    </row>
    <row r="981" spans="1:7">
      <c r="A981" s="33"/>
      <c r="B981" s="34"/>
      <c r="C981" s="33"/>
      <c r="D981" s="33"/>
      <c r="E981" s="33"/>
      <c r="G981">
        <f t="shared" si="15"/>
        <v>6</v>
      </c>
    </row>
    <row r="982" spans="1:7">
      <c r="A982" s="33"/>
      <c r="B982" s="34"/>
      <c r="C982" s="33"/>
      <c r="D982" s="33"/>
      <c r="E982" s="33"/>
      <c r="G982">
        <f t="shared" si="15"/>
        <v>6</v>
      </c>
    </row>
    <row r="983" spans="1:7">
      <c r="A983" s="33"/>
      <c r="B983" s="34"/>
      <c r="C983" s="33"/>
      <c r="D983" s="33"/>
      <c r="E983" s="33"/>
      <c r="G983">
        <f t="shared" si="15"/>
        <v>6</v>
      </c>
    </row>
    <row r="984" spans="1:7">
      <c r="A984" s="33"/>
      <c r="B984" s="34"/>
      <c r="C984" s="33"/>
      <c r="D984" s="33"/>
      <c r="E984" s="33"/>
      <c r="G984">
        <f t="shared" si="15"/>
        <v>6</v>
      </c>
    </row>
    <row r="985" spans="1:7">
      <c r="A985" s="33"/>
      <c r="B985" s="34"/>
      <c r="C985" s="33"/>
      <c r="D985" s="33"/>
      <c r="E985" s="33"/>
      <c r="G985">
        <f t="shared" si="15"/>
        <v>6</v>
      </c>
    </row>
    <row r="986" spans="1:7">
      <c r="A986" s="33"/>
      <c r="B986" s="34"/>
      <c r="C986" s="33"/>
      <c r="D986" s="33"/>
      <c r="E986" s="33"/>
      <c r="G986">
        <f t="shared" si="15"/>
        <v>6</v>
      </c>
    </row>
    <row r="987" spans="1:7">
      <c r="A987" s="33"/>
      <c r="B987" s="34"/>
      <c r="C987" s="33"/>
      <c r="D987" s="33"/>
      <c r="E987" s="33"/>
      <c r="G987">
        <f t="shared" si="15"/>
        <v>6</v>
      </c>
    </row>
    <row r="988" spans="1:7">
      <c r="A988" s="33"/>
      <c r="B988" s="34"/>
      <c r="C988" s="33"/>
      <c r="D988" s="33"/>
      <c r="E988" s="33"/>
      <c r="G988">
        <f t="shared" si="15"/>
        <v>6</v>
      </c>
    </row>
    <row r="989" spans="1:7">
      <c r="A989" s="33"/>
      <c r="B989" s="34"/>
      <c r="C989" s="33"/>
      <c r="D989" s="33"/>
      <c r="E989" s="33"/>
      <c r="G989">
        <f t="shared" si="15"/>
        <v>6</v>
      </c>
    </row>
    <row r="990" spans="1:7">
      <c r="A990" s="33"/>
      <c r="B990" s="34"/>
      <c r="C990" s="33"/>
      <c r="D990" s="33"/>
      <c r="E990" s="33"/>
      <c r="G990">
        <f t="shared" si="15"/>
        <v>6</v>
      </c>
    </row>
    <row r="991" spans="1:7">
      <c r="A991" s="33"/>
      <c r="B991" s="34"/>
      <c r="C991" s="33"/>
      <c r="D991" s="33"/>
      <c r="E991" s="33"/>
      <c r="G991">
        <f t="shared" si="15"/>
        <v>6</v>
      </c>
    </row>
    <row r="992" spans="1:7">
      <c r="A992" s="33"/>
      <c r="B992" s="34"/>
      <c r="C992" s="33"/>
      <c r="D992" s="33"/>
      <c r="E992" s="33"/>
      <c r="G992">
        <f t="shared" si="15"/>
        <v>6</v>
      </c>
    </row>
    <row r="993" spans="1:7">
      <c r="A993" s="33"/>
      <c r="B993" s="34"/>
      <c r="C993" s="33"/>
      <c r="D993" s="33"/>
      <c r="E993" s="33"/>
      <c r="G993">
        <f t="shared" si="15"/>
        <v>6</v>
      </c>
    </row>
    <row r="994" spans="1:7">
      <c r="A994" s="33"/>
      <c r="B994" s="34"/>
      <c r="C994" s="33"/>
      <c r="D994" s="33"/>
      <c r="E994" s="33"/>
      <c r="G994">
        <f t="shared" si="15"/>
        <v>6</v>
      </c>
    </row>
    <row r="995" spans="1:7">
      <c r="A995" s="33"/>
      <c r="B995" s="34"/>
      <c r="C995" s="33"/>
      <c r="D995" s="33"/>
      <c r="E995" s="33"/>
      <c r="G995">
        <f t="shared" si="15"/>
        <v>6</v>
      </c>
    </row>
    <row r="996" spans="1:7">
      <c r="A996" s="33"/>
      <c r="B996" s="34"/>
      <c r="C996" s="33"/>
      <c r="D996" s="33"/>
      <c r="E996" s="33"/>
      <c r="G996">
        <f t="shared" si="15"/>
        <v>6</v>
      </c>
    </row>
    <row r="997" spans="1:7">
      <c r="A997" s="33"/>
      <c r="B997" s="34"/>
      <c r="C997" s="33"/>
      <c r="D997" s="33"/>
      <c r="E997" s="33"/>
      <c r="G997">
        <f t="shared" si="15"/>
        <v>6</v>
      </c>
    </row>
    <row r="998" spans="1:7">
      <c r="A998" s="33"/>
      <c r="B998" s="34"/>
      <c r="C998" s="33"/>
      <c r="D998" s="33"/>
      <c r="E998" s="33"/>
      <c r="G998">
        <f t="shared" si="15"/>
        <v>6</v>
      </c>
    </row>
    <row r="999" spans="1:7">
      <c r="A999" s="33"/>
      <c r="B999" s="34"/>
      <c r="C999" s="33"/>
      <c r="D999" s="33"/>
      <c r="E999" s="33"/>
      <c r="G999">
        <f t="shared" si="15"/>
        <v>6</v>
      </c>
    </row>
    <row r="1000" spans="1:7">
      <c r="A1000" s="33"/>
      <c r="B1000" s="34"/>
      <c r="C1000" s="33"/>
      <c r="D1000" s="33"/>
      <c r="E1000" s="33"/>
      <c r="G1000">
        <f t="shared" si="15"/>
        <v>6</v>
      </c>
    </row>
    <row r="1001" spans="1:7">
      <c r="A1001" s="33"/>
      <c r="B1001" s="34"/>
      <c r="C1001" s="33"/>
      <c r="D1001" s="33"/>
      <c r="E1001" s="33"/>
      <c r="G1001">
        <f t="shared" ref="G1001:G1064" si="16">WEEKDAY(B1001,2)</f>
        <v>6</v>
      </c>
    </row>
    <row r="1002" spans="1:7">
      <c r="A1002" s="33"/>
      <c r="B1002" s="34"/>
      <c r="C1002" s="33"/>
      <c r="D1002" s="33"/>
      <c r="E1002" s="33"/>
      <c r="G1002">
        <f t="shared" si="16"/>
        <v>6</v>
      </c>
    </row>
    <row r="1003" spans="1:7">
      <c r="A1003" s="33"/>
      <c r="B1003" s="34"/>
      <c r="C1003" s="33"/>
      <c r="D1003" s="33"/>
      <c r="E1003" s="33"/>
      <c r="G1003">
        <f t="shared" si="16"/>
        <v>6</v>
      </c>
    </row>
    <row r="1004" spans="1:7">
      <c r="A1004" s="33"/>
      <c r="B1004" s="34"/>
      <c r="C1004" s="33"/>
      <c r="D1004" s="33"/>
      <c r="E1004" s="33"/>
      <c r="G1004">
        <f t="shared" si="16"/>
        <v>6</v>
      </c>
    </row>
    <row r="1005" spans="1:7">
      <c r="A1005" s="33"/>
      <c r="B1005" s="34"/>
      <c r="C1005" s="33"/>
      <c r="D1005" s="33"/>
      <c r="E1005" s="33"/>
      <c r="G1005">
        <f t="shared" si="16"/>
        <v>6</v>
      </c>
    </row>
    <row r="1006" spans="1:7">
      <c r="A1006" s="33"/>
      <c r="B1006" s="34"/>
      <c r="C1006" s="33"/>
      <c r="D1006" s="33"/>
      <c r="E1006" s="33"/>
      <c r="G1006">
        <f t="shared" si="16"/>
        <v>6</v>
      </c>
    </row>
    <row r="1007" spans="1:7">
      <c r="A1007" s="33"/>
      <c r="B1007" s="34"/>
      <c r="C1007" s="33"/>
      <c r="D1007" s="33"/>
      <c r="E1007" s="33"/>
      <c r="G1007">
        <f t="shared" si="16"/>
        <v>6</v>
      </c>
    </row>
    <row r="1008" spans="1:7">
      <c r="A1008" s="33"/>
      <c r="B1008" s="34"/>
      <c r="C1008" s="33"/>
      <c r="D1008" s="33"/>
      <c r="E1008" s="33"/>
      <c r="G1008">
        <f t="shared" si="16"/>
        <v>6</v>
      </c>
    </row>
    <row r="1009" spans="1:7">
      <c r="A1009" s="33"/>
      <c r="B1009" s="34"/>
      <c r="C1009" s="33"/>
      <c r="D1009" s="33"/>
      <c r="E1009" s="33"/>
      <c r="G1009">
        <f t="shared" si="16"/>
        <v>6</v>
      </c>
    </row>
    <row r="1010" spans="1:7">
      <c r="A1010" s="33"/>
      <c r="B1010" s="34"/>
      <c r="C1010" s="33"/>
      <c r="D1010" s="33"/>
      <c r="E1010" s="33"/>
      <c r="G1010">
        <f t="shared" si="16"/>
        <v>6</v>
      </c>
    </row>
    <row r="1011" spans="1:7">
      <c r="A1011" s="33"/>
      <c r="B1011" s="34"/>
      <c r="C1011" s="33"/>
      <c r="D1011" s="33"/>
      <c r="E1011" s="33"/>
      <c r="G1011">
        <f t="shared" si="16"/>
        <v>6</v>
      </c>
    </row>
    <row r="1012" spans="1:7">
      <c r="A1012" s="33"/>
      <c r="B1012" s="34"/>
      <c r="C1012" s="33"/>
      <c r="D1012" s="33"/>
      <c r="E1012" s="33"/>
      <c r="G1012">
        <f t="shared" si="16"/>
        <v>6</v>
      </c>
    </row>
    <row r="1013" spans="1:7">
      <c r="A1013" s="33"/>
      <c r="B1013" s="34"/>
      <c r="C1013" s="33"/>
      <c r="D1013" s="33"/>
      <c r="E1013" s="33"/>
      <c r="G1013">
        <f t="shared" si="16"/>
        <v>6</v>
      </c>
    </row>
    <row r="1014" spans="1:7">
      <c r="A1014" s="33"/>
      <c r="B1014" s="34"/>
      <c r="C1014" s="33"/>
      <c r="D1014" s="33"/>
      <c r="E1014" s="33"/>
      <c r="G1014">
        <f t="shared" si="16"/>
        <v>6</v>
      </c>
    </row>
    <row r="1015" spans="1:7">
      <c r="A1015" s="33"/>
      <c r="B1015" s="34"/>
      <c r="C1015" s="33"/>
      <c r="D1015" s="33"/>
      <c r="E1015" s="33"/>
      <c r="G1015">
        <f t="shared" si="16"/>
        <v>6</v>
      </c>
    </row>
    <row r="1016" spans="1:7">
      <c r="A1016" s="33"/>
      <c r="B1016" s="34"/>
      <c r="C1016" s="33"/>
      <c r="D1016" s="33"/>
      <c r="E1016" s="33"/>
      <c r="G1016">
        <f t="shared" si="16"/>
        <v>6</v>
      </c>
    </row>
    <row r="1017" spans="1:7">
      <c r="A1017" s="33"/>
      <c r="B1017" s="34"/>
      <c r="C1017" s="33"/>
      <c r="D1017" s="33"/>
      <c r="E1017" s="33"/>
      <c r="G1017">
        <f t="shared" si="16"/>
        <v>6</v>
      </c>
    </row>
    <row r="1018" spans="1:7">
      <c r="A1018" s="33"/>
      <c r="B1018" s="34"/>
      <c r="C1018" s="33"/>
      <c r="D1018" s="33"/>
      <c r="E1018" s="33"/>
      <c r="G1018">
        <f t="shared" si="16"/>
        <v>6</v>
      </c>
    </row>
    <row r="1019" spans="1:7">
      <c r="A1019" s="33"/>
      <c r="B1019" s="34"/>
      <c r="C1019" s="33"/>
      <c r="D1019" s="33"/>
      <c r="E1019" s="33"/>
      <c r="G1019">
        <f t="shared" si="16"/>
        <v>6</v>
      </c>
    </row>
    <row r="1020" spans="1:7">
      <c r="A1020" s="33"/>
      <c r="B1020" s="34"/>
      <c r="C1020" s="33"/>
      <c r="D1020" s="33"/>
      <c r="E1020" s="33"/>
      <c r="G1020">
        <f t="shared" si="16"/>
        <v>6</v>
      </c>
    </row>
    <row r="1021" spans="1:7">
      <c r="A1021" s="33"/>
      <c r="B1021" s="34"/>
      <c r="C1021" s="33"/>
      <c r="D1021" s="33"/>
      <c r="E1021" s="33"/>
      <c r="G1021">
        <f t="shared" si="16"/>
        <v>6</v>
      </c>
    </row>
    <row r="1022" spans="1:7">
      <c r="A1022" s="33"/>
      <c r="B1022" s="34"/>
      <c r="C1022" s="33"/>
      <c r="D1022" s="33"/>
      <c r="E1022" s="33"/>
      <c r="G1022">
        <f t="shared" si="16"/>
        <v>6</v>
      </c>
    </row>
    <row r="1023" spans="1:7">
      <c r="A1023" s="33"/>
      <c r="B1023" s="34"/>
      <c r="C1023" s="33"/>
      <c r="D1023" s="33"/>
      <c r="E1023" s="33"/>
      <c r="G1023">
        <f t="shared" si="16"/>
        <v>6</v>
      </c>
    </row>
    <row r="1024" spans="1:7">
      <c r="A1024" s="33"/>
      <c r="B1024" s="34"/>
      <c r="C1024" s="33"/>
      <c r="D1024" s="33"/>
      <c r="E1024" s="33"/>
      <c r="G1024">
        <f t="shared" si="16"/>
        <v>6</v>
      </c>
    </row>
    <row r="1025" spans="1:7">
      <c r="A1025" s="33"/>
      <c r="B1025" s="34"/>
      <c r="C1025" s="33"/>
      <c r="D1025" s="33"/>
      <c r="E1025" s="33"/>
      <c r="G1025">
        <f t="shared" si="16"/>
        <v>6</v>
      </c>
    </row>
    <row r="1026" spans="1:7">
      <c r="A1026" s="33"/>
      <c r="B1026" s="34"/>
      <c r="C1026" s="33"/>
      <c r="D1026" s="33"/>
      <c r="E1026" s="33"/>
      <c r="G1026">
        <f t="shared" si="16"/>
        <v>6</v>
      </c>
    </row>
    <row r="1027" spans="1:7">
      <c r="A1027" s="33"/>
      <c r="B1027" s="34"/>
      <c r="C1027" s="33"/>
      <c r="D1027" s="33"/>
      <c r="E1027" s="33"/>
      <c r="G1027">
        <f t="shared" si="16"/>
        <v>6</v>
      </c>
    </row>
    <row r="1028" spans="1:7">
      <c r="A1028" s="33"/>
      <c r="B1028" s="34"/>
      <c r="C1028" s="33"/>
      <c r="D1028" s="33"/>
      <c r="E1028" s="33"/>
      <c r="G1028">
        <f t="shared" si="16"/>
        <v>6</v>
      </c>
    </row>
    <row r="1029" spans="1:7">
      <c r="A1029" s="33"/>
      <c r="B1029" s="34"/>
      <c r="C1029" s="33"/>
      <c r="D1029" s="33"/>
      <c r="E1029" s="33"/>
      <c r="G1029">
        <f t="shared" si="16"/>
        <v>6</v>
      </c>
    </row>
    <row r="1030" spans="1:7">
      <c r="A1030" s="33"/>
      <c r="B1030" s="34"/>
      <c r="C1030" s="33"/>
      <c r="D1030" s="33"/>
      <c r="E1030" s="33"/>
      <c r="G1030">
        <f t="shared" si="16"/>
        <v>6</v>
      </c>
    </row>
    <row r="1031" spans="1:7">
      <c r="A1031" s="33"/>
      <c r="B1031" s="34"/>
      <c r="C1031" s="33"/>
      <c r="D1031" s="33"/>
      <c r="E1031" s="33"/>
      <c r="G1031">
        <f t="shared" si="16"/>
        <v>6</v>
      </c>
    </row>
    <row r="1032" spans="1:7">
      <c r="A1032" s="33"/>
      <c r="B1032" s="34"/>
      <c r="C1032" s="33"/>
      <c r="D1032" s="33"/>
      <c r="E1032" s="33"/>
      <c r="G1032">
        <f t="shared" si="16"/>
        <v>6</v>
      </c>
    </row>
    <row r="1033" spans="1:7">
      <c r="A1033" s="33"/>
      <c r="B1033" s="34"/>
      <c r="C1033" s="33"/>
      <c r="D1033" s="33"/>
      <c r="E1033" s="33"/>
      <c r="G1033">
        <f t="shared" si="16"/>
        <v>6</v>
      </c>
    </row>
    <row r="1034" spans="1:7">
      <c r="A1034" s="33"/>
      <c r="B1034" s="34"/>
      <c r="C1034" s="33"/>
      <c r="D1034" s="33"/>
      <c r="E1034" s="33"/>
      <c r="G1034">
        <f t="shared" si="16"/>
        <v>6</v>
      </c>
    </row>
    <row r="1035" spans="1:7">
      <c r="A1035" s="33"/>
      <c r="B1035" s="34"/>
      <c r="C1035" s="33"/>
      <c r="D1035" s="33"/>
      <c r="E1035" s="33"/>
      <c r="G1035">
        <f t="shared" si="16"/>
        <v>6</v>
      </c>
    </row>
    <row r="1036" spans="1:7">
      <c r="A1036" s="33"/>
      <c r="B1036" s="34"/>
      <c r="C1036" s="33"/>
      <c r="D1036" s="33"/>
      <c r="E1036" s="33"/>
      <c r="G1036">
        <f t="shared" si="16"/>
        <v>6</v>
      </c>
    </row>
    <row r="1037" spans="1:7">
      <c r="A1037" s="33"/>
      <c r="B1037" s="34"/>
      <c r="C1037" s="33"/>
      <c r="D1037" s="33"/>
      <c r="E1037" s="33"/>
      <c r="G1037">
        <f t="shared" si="16"/>
        <v>6</v>
      </c>
    </row>
    <row r="1038" spans="1:7">
      <c r="A1038" s="33"/>
      <c r="B1038" s="34"/>
      <c r="C1038" s="33"/>
      <c r="D1038" s="33"/>
      <c r="E1038" s="33"/>
      <c r="G1038">
        <f t="shared" si="16"/>
        <v>6</v>
      </c>
    </row>
    <row r="1039" spans="1:7">
      <c r="A1039" s="33"/>
      <c r="B1039" s="34"/>
      <c r="C1039" s="33"/>
      <c r="D1039" s="33"/>
      <c r="E1039" s="33"/>
      <c r="G1039">
        <f t="shared" si="16"/>
        <v>6</v>
      </c>
    </row>
    <row r="1040" spans="1:7">
      <c r="A1040" s="33"/>
      <c r="B1040" s="34"/>
      <c r="C1040" s="33"/>
      <c r="D1040" s="33"/>
      <c r="E1040" s="33"/>
      <c r="G1040">
        <f t="shared" si="16"/>
        <v>6</v>
      </c>
    </row>
    <row r="1041" spans="1:7">
      <c r="A1041" s="33"/>
      <c r="B1041" s="34"/>
      <c r="C1041" s="33"/>
      <c r="D1041" s="33"/>
      <c r="E1041" s="33"/>
      <c r="G1041">
        <f t="shared" si="16"/>
        <v>6</v>
      </c>
    </row>
    <row r="1042" spans="1:7">
      <c r="A1042" s="33"/>
      <c r="B1042" s="34"/>
      <c r="C1042" s="33"/>
      <c r="D1042" s="33"/>
      <c r="E1042" s="33"/>
      <c r="G1042">
        <f t="shared" si="16"/>
        <v>6</v>
      </c>
    </row>
    <row r="1043" spans="1:7">
      <c r="A1043" s="33"/>
      <c r="B1043" s="34"/>
      <c r="C1043" s="33"/>
      <c r="D1043" s="33"/>
      <c r="E1043" s="33"/>
      <c r="G1043">
        <f t="shared" si="16"/>
        <v>6</v>
      </c>
    </row>
    <row r="1044" spans="1:7">
      <c r="A1044" s="33"/>
      <c r="B1044" s="34"/>
      <c r="C1044" s="33"/>
      <c r="D1044" s="33"/>
      <c r="E1044" s="33"/>
      <c r="G1044">
        <f t="shared" si="16"/>
        <v>6</v>
      </c>
    </row>
    <row r="1045" spans="1:7">
      <c r="A1045" s="33"/>
      <c r="B1045" s="34"/>
      <c r="C1045" s="33"/>
      <c r="D1045" s="33"/>
      <c r="E1045" s="33"/>
      <c r="G1045">
        <f t="shared" si="16"/>
        <v>6</v>
      </c>
    </row>
    <row r="1046" spans="1:7">
      <c r="A1046" s="33"/>
      <c r="B1046" s="34"/>
      <c r="C1046" s="33"/>
      <c r="D1046" s="33"/>
      <c r="E1046" s="33"/>
      <c r="G1046">
        <f t="shared" si="16"/>
        <v>6</v>
      </c>
    </row>
    <row r="1047" spans="1:7">
      <c r="A1047" s="33"/>
      <c r="B1047" s="34"/>
      <c r="C1047" s="33"/>
      <c r="D1047" s="33"/>
      <c r="E1047" s="33"/>
      <c r="G1047">
        <f t="shared" si="16"/>
        <v>6</v>
      </c>
    </row>
    <row r="1048" spans="1:7">
      <c r="A1048" s="33"/>
      <c r="B1048" s="34"/>
      <c r="C1048" s="33"/>
      <c r="D1048" s="33"/>
      <c r="E1048" s="33"/>
      <c r="G1048">
        <f t="shared" si="16"/>
        <v>6</v>
      </c>
    </row>
    <row r="1049" spans="1:7">
      <c r="A1049" s="33"/>
      <c r="B1049" s="34"/>
      <c r="C1049" s="33"/>
      <c r="D1049" s="33"/>
      <c r="E1049" s="33"/>
      <c r="G1049">
        <f t="shared" si="16"/>
        <v>6</v>
      </c>
    </row>
    <row r="1050" spans="1:7">
      <c r="A1050" s="33"/>
      <c r="B1050" s="34"/>
      <c r="C1050" s="33"/>
      <c r="D1050" s="33"/>
      <c r="E1050" s="33"/>
      <c r="G1050">
        <f t="shared" si="16"/>
        <v>6</v>
      </c>
    </row>
    <row r="1051" spans="1:7">
      <c r="A1051" s="33"/>
      <c r="B1051" s="34"/>
      <c r="C1051" s="33"/>
      <c r="D1051" s="33"/>
      <c r="E1051" s="33"/>
      <c r="G1051">
        <f t="shared" si="16"/>
        <v>6</v>
      </c>
    </row>
    <row r="1052" spans="1:7">
      <c r="A1052" s="33"/>
      <c r="B1052" s="34"/>
      <c r="C1052" s="33"/>
      <c r="D1052" s="33"/>
      <c r="E1052" s="33"/>
      <c r="G1052">
        <f t="shared" si="16"/>
        <v>6</v>
      </c>
    </row>
    <row r="1053" spans="1:7">
      <c r="A1053" s="33"/>
      <c r="B1053" s="34"/>
      <c r="C1053" s="33"/>
      <c r="D1053" s="33"/>
      <c r="E1053" s="33"/>
      <c r="G1053">
        <f t="shared" si="16"/>
        <v>6</v>
      </c>
    </row>
    <row r="1054" spans="1:7">
      <c r="A1054" s="33"/>
      <c r="B1054" s="34"/>
      <c r="C1054" s="33"/>
      <c r="D1054" s="33"/>
      <c r="E1054" s="33"/>
      <c r="G1054">
        <f t="shared" si="16"/>
        <v>6</v>
      </c>
    </row>
    <row r="1055" spans="1:7">
      <c r="A1055" s="33"/>
      <c r="B1055" s="34"/>
      <c r="C1055" s="33"/>
      <c r="D1055" s="33"/>
      <c r="E1055" s="33"/>
      <c r="G1055">
        <f t="shared" si="16"/>
        <v>6</v>
      </c>
    </row>
    <row r="1056" spans="1:7">
      <c r="A1056" s="33"/>
      <c r="B1056" s="34"/>
      <c r="C1056" s="33"/>
      <c r="D1056" s="33"/>
      <c r="E1056" s="33"/>
      <c r="G1056">
        <f t="shared" si="16"/>
        <v>6</v>
      </c>
    </row>
    <row r="1057" spans="1:7">
      <c r="A1057" s="33"/>
      <c r="B1057" s="34"/>
      <c r="C1057" s="33"/>
      <c r="D1057" s="33"/>
      <c r="E1057" s="33"/>
      <c r="G1057">
        <f t="shared" si="16"/>
        <v>6</v>
      </c>
    </row>
    <row r="1058" spans="1:7">
      <c r="A1058" s="33"/>
      <c r="B1058" s="34"/>
      <c r="C1058" s="33"/>
      <c r="D1058" s="33"/>
      <c r="E1058" s="33"/>
      <c r="G1058">
        <f t="shared" si="16"/>
        <v>6</v>
      </c>
    </row>
    <row r="1059" spans="1:7">
      <c r="A1059" s="33"/>
      <c r="B1059" s="34"/>
      <c r="C1059" s="33"/>
      <c r="D1059" s="33"/>
      <c r="E1059" s="33"/>
      <c r="G1059">
        <f t="shared" si="16"/>
        <v>6</v>
      </c>
    </row>
    <row r="1060" spans="1:7">
      <c r="A1060" s="33"/>
      <c r="B1060" s="34"/>
      <c r="C1060" s="33"/>
      <c r="D1060" s="33"/>
      <c r="E1060" s="33"/>
      <c r="G1060">
        <f t="shared" si="16"/>
        <v>6</v>
      </c>
    </row>
    <row r="1061" spans="1:7">
      <c r="A1061" s="33"/>
      <c r="B1061" s="34"/>
      <c r="C1061" s="33"/>
      <c r="D1061" s="33"/>
      <c r="E1061" s="33"/>
      <c r="G1061">
        <f t="shared" si="16"/>
        <v>6</v>
      </c>
    </row>
    <row r="1062" spans="1:7">
      <c r="A1062" s="33"/>
      <c r="B1062" s="34"/>
      <c r="C1062" s="33"/>
      <c r="D1062" s="33"/>
      <c r="E1062" s="33"/>
      <c r="G1062">
        <f t="shared" si="16"/>
        <v>6</v>
      </c>
    </row>
    <row r="1063" spans="1:7">
      <c r="A1063" s="33"/>
      <c r="B1063" s="34"/>
      <c r="C1063" s="33"/>
      <c r="D1063" s="33"/>
      <c r="E1063" s="33"/>
      <c r="G1063">
        <f t="shared" si="16"/>
        <v>6</v>
      </c>
    </row>
    <row r="1064" spans="1:7">
      <c r="A1064" s="33"/>
      <c r="B1064" s="34"/>
      <c r="C1064" s="33"/>
      <c r="D1064" s="33"/>
      <c r="E1064" s="33"/>
      <c r="G1064">
        <f t="shared" si="16"/>
        <v>6</v>
      </c>
    </row>
    <row r="1065" spans="1:7">
      <c r="A1065" s="33"/>
      <c r="B1065" s="34"/>
      <c r="C1065" s="33"/>
      <c r="D1065" s="33"/>
      <c r="E1065" s="33"/>
      <c r="G1065">
        <f t="shared" ref="G1065:G1128" si="17">WEEKDAY(B1065,2)</f>
        <v>6</v>
      </c>
    </row>
    <row r="1066" spans="1:7">
      <c r="A1066" s="33"/>
      <c r="B1066" s="34"/>
      <c r="C1066" s="33"/>
      <c r="D1066" s="33"/>
      <c r="E1066" s="33"/>
      <c r="G1066">
        <f t="shared" si="17"/>
        <v>6</v>
      </c>
    </row>
    <row r="1067" spans="1:7">
      <c r="A1067" s="33"/>
      <c r="B1067" s="34"/>
      <c r="C1067" s="33"/>
      <c r="D1067" s="33"/>
      <c r="E1067" s="33"/>
      <c r="G1067">
        <f t="shared" si="17"/>
        <v>6</v>
      </c>
    </row>
    <row r="1068" spans="1:7">
      <c r="A1068" s="33"/>
      <c r="B1068" s="34"/>
      <c r="C1068" s="33"/>
      <c r="D1068" s="33"/>
      <c r="E1068" s="33"/>
      <c r="G1068">
        <f t="shared" si="17"/>
        <v>6</v>
      </c>
    </row>
    <row r="1069" spans="1:7">
      <c r="A1069" s="33"/>
      <c r="B1069" s="34"/>
      <c r="C1069" s="33"/>
      <c r="D1069" s="33"/>
      <c r="E1069" s="33"/>
      <c r="G1069">
        <f t="shared" si="17"/>
        <v>6</v>
      </c>
    </row>
    <row r="1070" spans="1:7">
      <c r="A1070" s="33"/>
      <c r="B1070" s="34"/>
      <c r="C1070" s="33"/>
      <c r="D1070" s="33"/>
      <c r="E1070" s="33"/>
      <c r="G1070">
        <f t="shared" si="17"/>
        <v>6</v>
      </c>
    </row>
    <row r="1071" spans="1:7">
      <c r="A1071" s="33"/>
      <c r="B1071" s="34"/>
      <c r="C1071" s="33"/>
      <c r="D1071" s="33"/>
      <c r="E1071" s="33"/>
      <c r="G1071">
        <f t="shared" si="17"/>
        <v>6</v>
      </c>
    </row>
    <row r="1072" spans="1:7">
      <c r="A1072" s="33"/>
      <c r="B1072" s="34"/>
      <c r="C1072" s="33"/>
      <c r="D1072" s="33"/>
      <c r="E1072" s="33"/>
      <c r="G1072">
        <f t="shared" si="17"/>
        <v>6</v>
      </c>
    </row>
    <row r="1073" spans="1:7">
      <c r="A1073" s="33"/>
      <c r="B1073" s="34"/>
      <c r="C1073" s="33"/>
      <c r="D1073" s="33"/>
      <c r="E1073" s="33"/>
      <c r="G1073">
        <f t="shared" si="17"/>
        <v>6</v>
      </c>
    </row>
    <row r="1074" spans="1:7">
      <c r="A1074" s="33"/>
      <c r="B1074" s="34"/>
      <c r="C1074" s="33"/>
      <c r="D1074" s="33"/>
      <c r="E1074" s="33"/>
      <c r="G1074">
        <f t="shared" si="17"/>
        <v>6</v>
      </c>
    </row>
    <row r="1075" spans="1:7">
      <c r="A1075" s="33"/>
      <c r="B1075" s="34"/>
      <c r="C1075" s="33"/>
      <c r="D1075" s="33"/>
      <c r="E1075" s="33"/>
      <c r="G1075">
        <f t="shared" si="17"/>
        <v>6</v>
      </c>
    </row>
    <row r="1076" spans="1:7">
      <c r="A1076" s="33"/>
      <c r="B1076" s="34"/>
      <c r="C1076" s="33"/>
      <c r="D1076" s="33"/>
      <c r="E1076" s="33"/>
      <c r="G1076">
        <f t="shared" si="17"/>
        <v>6</v>
      </c>
    </row>
    <row r="1077" spans="1:7">
      <c r="A1077" s="33"/>
      <c r="B1077" s="34"/>
      <c r="C1077" s="33"/>
      <c r="D1077" s="33"/>
      <c r="E1077" s="33"/>
      <c r="G1077">
        <f t="shared" si="17"/>
        <v>6</v>
      </c>
    </row>
    <row r="1078" spans="1:7">
      <c r="A1078" s="33"/>
      <c r="B1078" s="34"/>
      <c r="C1078" s="33"/>
      <c r="D1078" s="33"/>
      <c r="E1078" s="33"/>
      <c r="G1078">
        <f t="shared" si="17"/>
        <v>6</v>
      </c>
    </row>
    <row r="1079" spans="1:7">
      <c r="A1079" s="33"/>
      <c r="B1079" s="34"/>
      <c r="C1079" s="33"/>
      <c r="D1079" s="33"/>
      <c r="E1079" s="33"/>
      <c r="G1079">
        <f t="shared" si="17"/>
        <v>6</v>
      </c>
    </row>
    <row r="1080" spans="1:7">
      <c r="A1080" s="33"/>
      <c r="B1080" s="34"/>
      <c r="C1080" s="33"/>
      <c r="D1080" s="33"/>
      <c r="E1080" s="33"/>
      <c r="G1080">
        <f t="shared" si="17"/>
        <v>6</v>
      </c>
    </row>
    <row r="1081" spans="1:7">
      <c r="A1081" s="33"/>
      <c r="B1081" s="34"/>
      <c r="C1081" s="33"/>
      <c r="D1081" s="33"/>
      <c r="E1081" s="33"/>
      <c r="G1081">
        <f t="shared" si="17"/>
        <v>6</v>
      </c>
    </row>
    <row r="1082" spans="1:7">
      <c r="A1082" s="33"/>
      <c r="B1082" s="34"/>
      <c r="C1082" s="33"/>
      <c r="D1082" s="33"/>
      <c r="E1082" s="33"/>
      <c r="G1082">
        <f t="shared" si="17"/>
        <v>6</v>
      </c>
    </row>
    <row r="1083" spans="1:7">
      <c r="A1083" s="33"/>
      <c r="B1083" s="34"/>
      <c r="C1083" s="33"/>
      <c r="D1083" s="33"/>
      <c r="E1083" s="33"/>
      <c r="G1083">
        <f t="shared" si="17"/>
        <v>6</v>
      </c>
    </row>
    <row r="1084" spans="1:7">
      <c r="A1084" s="33"/>
      <c r="B1084" s="34"/>
      <c r="C1084" s="33"/>
      <c r="D1084" s="33"/>
      <c r="E1084" s="33"/>
      <c r="G1084">
        <f t="shared" si="17"/>
        <v>6</v>
      </c>
    </row>
    <row r="1085" spans="1:7">
      <c r="A1085" s="33"/>
      <c r="B1085" s="34"/>
      <c r="C1085" s="33"/>
      <c r="D1085" s="33"/>
      <c r="E1085" s="33"/>
      <c r="G1085">
        <f t="shared" si="17"/>
        <v>6</v>
      </c>
    </row>
    <row r="1086" spans="1:7">
      <c r="A1086" s="33"/>
      <c r="B1086" s="34"/>
      <c r="C1086" s="33"/>
      <c r="D1086" s="33"/>
      <c r="E1086" s="33"/>
      <c r="G1086">
        <f t="shared" si="17"/>
        <v>6</v>
      </c>
    </row>
    <row r="1087" spans="1:7">
      <c r="A1087" s="33"/>
      <c r="B1087" s="34"/>
      <c r="C1087" s="33"/>
      <c r="D1087" s="33"/>
      <c r="E1087" s="33"/>
      <c r="G1087">
        <f t="shared" si="17"/>
        <v>6</v>
      </c>
    </row>
    <row r="1088" spans="1:7">
      <c r="A1088" s="33"/>
      <c r="B1088" s="34"/>
      <c r="C1088" s="33"/>
      <c r="D1088" s="33"/>
      <c r="E1088" s="33"/>
      <c r="G1088">
        <f t="shared" si="17"/>
        <v>6</v>
      </c>
    </row>
    <row r="1089" spans="1:7">
      <c r="A1089" s="33"/>
      <c r="B1089" s="34"/>
      <c r="C1089" s="33"/>
      <c r="D1089" s="33"/>
      <c r="E1089" s="33"/>
      <c r="G1089">
        <f t="shared" si="17"/>
        <v>6</v>
      </c>
    </row>
    <row r="1090" spans="1:7">
      <c r="A1090" s="33"/>
      <c r="B1090" s="34"/>
      <c r="C1090" s="33"/>
      <c r="D1090" s="33"/>
      <c r="E1090" s="33"/>
      <c r="G1090">
        <f t="shared" si="17"/>
        <v>6</v>
      </c>
    </row>
    <row r="1091" spans="1:7">
      <c r="A1091" s="33"/>
      <c r="B1091" s="34"/>
      <c r="C1091" s="33"/>
      <c r="D1091" s="33"/>
      <c r="E1091" s="33"/>
      <c r="G1091">
        <f t="shared" si="17"/>
        <v>6</v>
      </c>
    </row>
    <row r="1092" spans="1:7">
      <c r="A1092" s="33"/>
      <c r="B1092" s="34"/>
      <c r="C1092" s="33"/>
      <c r="D1092" s="33"/>
      <c r="E1092" s="33"/>
      <c r="G1092">
        <f t="shared" si="17"/>
        <v>6</v>
      </c>
    </row>
    <row r="1093" spans="1:7">
      <c r="A1093" s="33"/>
      <c r="B1093" s="34"/>
      <c r="C1093" s="33"/>
      <c r="D1093" s="33"/>
      <c r="E1093" s="33"/>
      <c r="G1093">
        <f t="shared" si="17"/>
        <v>6</v>
      </c>
    </row>
    <row r="1094" spans="1:7">
      <c r="A1094" s="33"/>
      <c r="B1094" s="34"/>
      <c r="C1094" s="33"/>
      <c r="D1094" s="33"/>
      <c r="E1094" s="33"/>
      <c r="G1094">
        <f t="shared" si="17"/>
        <v>6</v>
      </c>
    </row>
    <row r="1095" spans="1:7">
      <c r="A1095" s="33"/>
      <c r="B1095" s="34"/>
      <c r="C1095" s="33"/>
      <c r="D1095" s="33"/>
      <c r="E1095" s="33"/>
      <c r="G1095">
        <f t="shared" si="17"/>
        <v>6</v>
      </c>
    </row>
    <row r="1096" spans="1:7">
      <c r="A1096" s="33"/>
      <c r="B1096" s="34"/>
      <c r="C1096" s="33"/>
      <c r="D1096" s="33"/>
      <c r="E1096" s="33"/>
      <c r="G1096">
        <f t="shared" si="17"/>
        <v>6</v>
      </c>
    </row>
    <row r="1097" spans="1:7">
      <c r="A1097" s="33"/>
      <c r="B1097" s="34"/>
      <c r="C1097" s="33"/>
      <c r="D1097" s="33"/>
      <c r="E1097" s="33"/>
      <c r="G1097">
        <f t="shared" si="17"/>
        <v>6</v>
      </c>
    </row>
    <row r="1098" spans="1:7">
      <c r="A1098" s="33"/>
      <c r="B1098" s="34"/>
      <c r="C1098" s="33"/>
      <c r="D1098" s="33"/>
      <c r="E1098" s="33"/>
      <c r="G1098">
        <f t="shared" si="17"/>
        <v>6</v>
      </c>
    </row>
    <row r="1099" spans="1:7">
      <c r="A1099" s="33"/>
      <c r="B1099" s="34"/>
      <c r="C1099" s="33"/>
      <c r="D1099" s="33"/>
      <c r="E1099" s="33"/>
      <c r="G1099">
        <f t="shared" si="17"/>
        <v>6</v>
      </c>
    </row>
    <row r="1100" spans="1:7">
      <c r="A1100" s="33"/>
      <c r="B1100" s="34"/>
      <c r="C1100" s="33"/>
      <c r="D1100" s="33"/>
      <c r="E1100" s="33"/>
      <c r="G1100">
        <f t="shared" si="17"/>
        <v>6</v>
      </c>
    </row>
    <row r="1101" spans="1:7">
      <c r="A1101" s="33"/>
      <c r="B1101" s="34"/>
      <c r="C1101" s="33"/>
      <c r="D1101" s="33"/>
      <c r="E1101" s="33"/>
      <c r="G1101">
        <f t="shared" si="17"/>
        <v>6</v>
      </c>
    </row>
    <row r="1102" spans="1:7">
      <c r="A1102" s="33"/>
      <c r="B1102" s="34"/>
      <c r="C1102" s="33"/>
      <c r="D1102" s="33"/>
      <c r="E1102" s="33"/>
      <c r="G1102">
        <f t="shared" si="17"/>
        <v>6</v>
      </c>
    </row>
    <row r="1103" spans="1:7">
      <c r="A1103" s="33"/>
      <c r="B1103" s="34"/>
      <c r="C1103" s="33"/>
      <c r="D1103" s="33"/>
      <c r="E1103" s="33"/>
      <c r="G1103">
        <f t="shared" si="17"/>
        <v>6</v>
      </c>
    </row>
    <row r="1104" spans="1:7">
      <c r="A1104" s="33"/>
      <c r="B1104" s="34"/>
      <c r="C1104" s="33"/>
      <c r="D1104" s="33"/>
      <c r="E1104" s="33"/>
      <c r="G1104">
        <f t="shared" si="17"/>
        <v>6</v>
      </c>
    </row>
    <row r="1105" spans="1:7">
      <c r="A1105" s="33"/>
      <c r="B1105" s="34"/>
      <c r="C1105" s="33"/>
      <c r="D1105" s="33"/>
      <c r="E1105" s="33"/>
      <c r="G1105">
        <f t="shared" si="17"/>
        <v>6</v>
      </c>
    </row>
    <row r="1106" spans="1:7">
      <c r="A1106" s="33"/>
      <c r="B1106" s="34"/>
      <c r="C1106" s="33"/>
      <c r="D1106" s="33"/>
      <c r="E1106" s="33"/>
      <c r="G1106">
        <f t="shared" si="17"/>
        <v>6</v>
      </c>
    </row>
    <row r="1107" spans="1:7">
      <c r="A1107" s="33"/>
      <c r="B1107" s="34"/>
      <c r="C1107" s="33"/>
      <c r="D1107" s="33"/>
      <c r="E1107" s="33"/>
      <c r="G1107">
        <f t="shared" si="17"/>
        <v>6</v>
      </c>
    </row>
    <row r="1108" spans="1:7">
      <c r="A1108" s="33"/>
      <c r="B1108" s="34"/>
      <c r="C1108" s="33"/>
      <c r="D1108" s="33"/>
      <c r="E1108" s="33"/>
      <c r="G1108">
        <f t="shared" si="17"/>
        <v>6</v>
      </c>
    </row>
    <row r="1109" spans="1:7">
      <c r="A1109" s="33"/>
      <c r="B1109" s="34"/>
      <c r="C1109" s="33"/>
      <c r="D1109" s="33"/>
      <c r="E1109" s="33"/>
      <c r="G1109">
        <f t="shared" si="17"/>
        <v>6</v>
      </c>
    </row>
    <row r="1110" spans="1:7">
      <c r="A1110" s="33"/>
      <c r="B1110" s="34"/>
      <c r="C1110" s="33"/>
      <c r="D1110" s="33"/>
      <c r="E1110" s="33"/>
      <c r="G1110">
        <f t="shared" si="17"/>
        <v>6</v>
      </c>
    </row>
    <row r="1111" spans="1:7">
      <c r="A1111" s="33"/>
      <c r="B1111" s="34"/>
      <c r="C1111" s="33"/>
      <c r="D1111" s="33"/>
      <c r="E1111" s="33"/>
      <c r="G1111">
        <f t="shared" si="17"/>
        <v>6</v>
      </c>
    </row>
    <row r="1112" spans="1:7">
      <c r="A1112" s="33"/>
      <c r="B1112" s="34"/>
      <c r="C1112" s="33"/>
      <c r="D1112" s="33"/>
      <c r="E1112" s="33"/>
      <c r="G1112">
        <f t="shared" si="17"/>
        <v>6</v>
      </c>
    </row>
    <row r="1113" spans="1:7">
      <c r="A1113" s="33"/>
      <c r="B1113" s="34"/>
      <c r="C1113" s="33"/>
      <c r="D1113" s="33"/>
      <c r="E1113" s="33"/>
      <c r="G1113">
        <f t="shared" si="17"/>
        <v>6</v>
      </c>
    </row>
    <row r="1114" spans="1:7">
      <c r="A1114" s="33"/>
      <c r="B1114" s="34"/>
      <c r="C1114" s="33"/>
      <c r="D1114" s="33"/>
      <c r="E1114" s="33"/>
      <c r="G1114">
        <f t="shared" si="17"/>
        <v>6</v>
      </c>
    </row>
    <row r="1115" spans="1:7">
      <c r="A1115" s="33"/>
      <c r="B1115" s="34"/>
      <c r="C1115" s="33"/>
      <c r="D1115" s="33"/>
      <c r="E1115" s="33"/>
      <c r="G1115">
        <f t="shared" si="17"/>
        <v>6</v>
      </c>
    </row>
    <row r="1116" spans="1:7">
      <c r="A1116" s="33"/>
      <c r="B1116" s="34"/>
      <c r="C1116" s="33"/>
      <c r="D1116" s="33"/>
      <c r="E1116" s="33"/>
      <c r="G1116">
        <f t="shared" si="17"/>
        <v>6</v>
      </c>
    </row>
    <row r="1117" spans="1:7">
      <c r="A1117" s="33"/>
      <c r="B1117" s="34"/>
      <c r="C1117" s="33"/>
      <c r="D1117" s="33"/>
      <c r="E1117" s="33"/>
      <c r="G1117">
        <f t="shared" si="17"/>
        <v>6</v>
      </c>
    </row>
    <row r="1118" spans="1:7">
      <c r="A1118" s="33"/>
      <c r="B1118" s="34"/>
      <c r="C1118" s="33"/>
      <c r="D1118" s="33"/>
      <c r="E1118" s="33"/>
      <c r="G1118">
        <f t="shared" si="17"/>
        <v>6</v>
      </c>
    </row>
    <row r="1119" spans="1:7">
      <c r="A1119" s="33"/>
      <c r="B1119" s="34"/>
      <c r="C1119" s="33"/>
      <c r="D1119" s="33"/>
      <c r="E1119" s="33"/>
      <c r="G1119">
        <f t="shared" si="17"/>
        <v>6</v>
      </c>
    </row>
    <row r="1120" spans="1:7">
      <c r="A1120" s="33"/>
      <c r="B1120" s="34"/>
      <c r="C1120" s="33"/>
      <c r="D1120" s="33"/>
      <c r="E1120" s="33"/>
      <c r="G1120">
        <f t="shared" si="17"/>
        <v>6</v>
      </c>
    </row>
    <row r="1121" spans="1:7">
      <c r="A1121" s="33"/>
      <c r="B1121" s="34"/>
      <c r="C1121" s="33"/>
      <c r="D1121" s="33"/>
      <c r="E1121" s="33"/>
      <c r="G1121">
        <f t="shared" si="17"/>
        <v>6</v>
      </c>
    </row>
    <row r="1122" spans="1:7">
      <c r="A1122" s="33"/>
      <c r="B1122" s="34"/>
      <c r="C1122" s="33"/>
      <c r="D1122" s="33"/>
      <c r="E1122" s="33"/>
      <c r="G1122">
        <f t="shared" si="17"/>
        <v>6</v>
      </c>
    </row>
    <row r="1123" spans="1:7">
      <c r="A1123" s="33"/>
      <c r="B1123" s="34"/>
      <c r="C1123" s="33"/>
      <c r="D1123" s="33"/>
      <c r="E1123" s="33"/>
      <c r="G1123">
        <f t="shared" si="17"/>
        <v>6</v>
      </c>
    </row>
    <row r="1124" spans="1:7">
      <c r="A1124" s="33"/>
      <c r="B1124" s="34"/>
      <c r="C1124" s="33"/>
      <c r="D1124" s="33"/>
      <c r="E1124" s="33"/>
      <c r="G1124">
        <f t="shared" si="17"/>
        <v>6</v>
      </c>
    </row>
    <row r="1125" spans="1:7">
      <c r="A1125" s="33"/>
      <c r="B1125" s="34"/>
      <c r="C1125" s="33"/>
      <c r="D1125" s="33"/>
      <c r="E1125" s="33"/>
      <c r="G1125">
        <f t="shared" si="17"/>
        <v>6</v>
      </c>
    </row>
    <row r="1126" spans="1:7">
      <c r="A1126" s="33"/>
      <c r="B1126" s="34"/>
      <c r="C1126" s="33"/>
      <c r="D1126" s="33"/>
      <c r="E1126" s="33"/>
      <c r="G1126">
        <f t="shared" si="17"/>
        <v>6</v>
      </c>
    </row>
    <row r="1127" spans="1:7">
      <c r="A1127" s="33"/>
      <c r="B1127" s="34"/>
      <c r="C1127" s="33"/>
      <c r="D1127" s="33"/>
      <c r="E1127" s="33"/>
      <c r="G1127">
        <f t="shared" si="17"/>
        <v>6</v>
      </c>
    </row>
    <row r="1128" spans="1:7">
      <c r="A1128" s="33"/>
      <c r="B1128" s="34"/>
      <c r="C1128" s="33"/>
      <c r="D1128" s="33"/>
      <c r="E1128" s="33"/>
      <c r="G1128">
        <f t="shared" si="17"/>
        <v>6</v>
      </c>
    </row>
    <row r="1129" spans="1:7">
      <c r="A1129" s="33"/>
      <c r="B1129" s="34"/>
      <c r="C1129" s="33"/>
      <c r="D1129" s="33"/>
      <c r="E1129" s="33"/>
      <c r="G1129">
        <f t="shared" ref="G1129:G1192" si="18">WEEKDAY(B1129,2)</f>
        <v>6</v>
      </c>
    </row>
    <row r="1130" spans="1:7">
      <c r="A1130" s="33"/>
      <c r="B1130" s="34"/>
      <c r="C1130" s="33"/>
      <c r="D1130" s="33"/>
      <c r="E1130" s="33"/>
      <c r="G1130">
        <f t="shared" si="18"/>
        <v>6</v>
      </c>
    </row>
    <row r="1131" spans="1:7">
      <c r="A1131" s="33"/>
      <c r="B1131" s="34"/>
      <c r="C1131" s="33"/>
      <c r="D1131" s="33"/>
      <c r="E1131" s="33"/>
      <c r="G1131">
        <f t="shared" si="18"/>
        <v>6</v>
      </c>
    </row>
    <row r="1132" spans="1:7">
      <c r="A1132" s="33"/>
      <c r="B1132" s="34"/>
      <c r="C1132" s="33"/>
      <c r="D1132" s="33"/>
      <c r="E1132" s="33"/>
      <c r="G1132">
        <f t="shared" si="18"/>
        <v>6</v>
      </c>
    </row>
    <row r="1133" spans="1:7">
      <c r="A1133" s="33"/>
      <c r="B1133" s="34"/>
      <c r="C1133" s="33"/>
      <c r="D1133" s="33"/>
      <c r="E1133" s="33"/>
      <c r="G1133">
        <f t="shared" si="18"/>
        <v>6</v>
      </c>
    </row>
    <row r="1134" spans="1:7">
      <c r="A1134" s="33"/>
      <c r="B1134" s="34"/>
      <c r="C1134" s="33"/>
      <c r="D1134" s="33"/>
      <c r="E1134" s="33"/>
      <c r="G1134">
        <f t="shared" si="18"/>
        <v>6</v>
      </c>
    </row>
    <row r="1135" spans="1:7">
      <c r="A1135" s="33"/>
      <c r="B1135" s="34"/>
      <c r="C1135" s="33"/>
      <c r="D1135" s="33"/>
      <c r="E1135" s="33"/>
      <c r="G1135">
        <f t="shared" si="18"/>
        <v>6</v>
      </c>
    </row>
    <row r="1136" spans="1:7">
      <c r="A1136" s="33"/>
      <c r="B1136" s="34"/>
      <c r="C1136" s="33"/>
      <c r="D1136" s="33"/>
      <c r="E1136" s="33"/>
      <c r="G1136">
        <f t="shared" si="18"/>
        <v>6</v>
      </c>
    </row>
    <row r="1137" spans="1:7">
      <c r="A1137" s="33"/>
      <c r="B1137" s="34"/>
      <c r="C1137" s="33"/>
      <c r="D1137" s="33"/>
      <c r="E1137" s="33"/>
      <c r="G1137">
        <f t="shared" si="18"/>
        <v>6</v>
      </c>
    </row>
    <row r="1138" spans="1:7">
      <c r="A1138" s="33"/>
      <c r="B1138" s="34"/>
      <c r="C1138" s="33"/>
      <c r="D1138" s="33"/>
      <c r="E1138" s="33"/>
      <c r="G1138">
        <f t="shared" si="18"/>
        <v>6</v>
      </c>
    </row>
    <row r="1139" spans="1:7">
      <c r="A1139" s="33"/>
      <c r="B1139" s="34"/>
      <c r="C1139" s="33"/>
      <c r="D1139" s="33"/>
      <c r="E1139" s="33"/>
      <c r="G1139">
        <f t="shared" si="18"/>
        <v>6</v>
      </c>
    </row>
    <row r="1140" spans="1:7">
      <c r="A1140" s="33"/>
      <c r="B1140" s="34"/>
      <c r="C1140" s="33"/>
      <c r="D1140" s="33"/>
      <c r="E1140" s="33"/>
      <c r="G1140">
        <f t="shared" si="18"/>
        <v>6</v>
      </c>
    </row>
    <row r="1141" spans="1:7">
      <c r="A1141" s="33"/>
      <c r="B1141" s="34"/>
      <c r="C1141" s="33"/>
      <c r="D1141" s="33"/>
      <c r="E1141" s="33"/>
      <c r="G1141">
        <f t="shared" si="18"/>
        <v>6</v>
      </c>
    </row>
    <row r="1142" spans="1:7">
      <c r="A1142" s="33"/>
      <c r="B1142" s="34"/>
      <c r="C1142" s="33"/>
      <c r="D1142" s="33"/>
      <c r="E1142" s="33"/>
      <c r="G1142">
        <f t="shared" si="18"/>
        <v>6</v>
      </c>
    </row>
    <row r="1143" spans="1:7">
      <c r="A1143" s="33"/>
      <c r="B1143" s="34"/>
      <c r="C1143" s="33"/>
      <c r="D1143" s="33"/>
      <c r="E1143" s="33"/>
      <c r="G1143">
        <f t="shared" si="18"/>
        <v>6</v>
      </c>
    </row>
    <row r="1144" spans="1:7">
      <c r="A1144" s="33"/>
      <c r="B1144" s="34"/>
      <c r="C1144" s="33"/>
      <c r="D1144" s="33"/>
      <c r="E1144" s="33"/>
      <c r="G1144">
        <f t="shared" si="18"/>
        <v>6</v>
      </c>
    </row>
    <row r="1145" spans="1:7">
      <c r="A1145" s="33"/>
      <c r="B1145" s="34"/>
      <c r="C1145" s="33"/>
      <c r="D1145" s="33"/>
      <c r="E1145" s="33"/>
      <c r="G1145">
        <f t="shared" si="18"/>
        <v>6</v>
      </c>
    </row>
    <row r="1146" spans="1:7">
      <c r="A1146" s="33"/>
      <c r="B1146" s="34"/>
      <c r="C1146" s="33"/>
      <c r="D1146" s="33"/>
      <c r="E1146" s="33"/>
      <c r="G1146">
        <f t="shared" si="18"/>
        <v>6</v>
      </c>
    </row>
    <row r="1147" spans="1:7">
      <c r="A1147" s="33"/>
      <c r="B1147" s="34"/>
      <c r="C1147" s="33"/>
      <c r="D1147" s="33"/>
      <c r="E1147" s="33"/>
      <c r="G1147">
        <f t="shared" si="18"/>
        <v>6</v>
      </c>
    </row>
    <row r="1148" spans="1:7">
      <c r="A1148" s="33"/>
      <c r="B1148" s="34"/>
      <c r="C1148" s="33"/>
      <c r="D1148" s="33"/>
      <c r="E1148" s="33"/>
      <c r="G1148">
        <f t="shared" si="18"/>
        <v>6</v>
      </c>
    </row>
    <row r="1149" spans="1:7">
      <c r="A1149" s="33"/>
      <c r="B1149" s="34"/>
      <c r="C1149" s="33"/>
      <c r="D1149" s="33"/>
      <c r="E1149" s="33"/>
      <c r="G1149">
        <f t="shared" si="18"/>
        <v>6</v>
      </c>
    </row>
    <row r="1150" spans="1:7">
      <c r="A1150" s="33"/>
      <c r="B1150" s="34"/>
      <c r="C1150" s="33"/>
      <c r="D1150" s="33"/>
      <c r="E1150" s="33"/>
      <c r="G1150">
        <f t="shared" si="18"/>
        <v>6</v>
      </c>
    </row>
    <row r="1151" spans="1:7">
      <c r="A1151" s="33"/>
      <c r="B1151" s="34"/>
      <c r="C1151" s="33"/>
      <c r="D1151" s="33"/>
      <c r="E1151" s="33"/>
      <c r="G1151">
        <f t="shared" si="18"/>
        <v>6</v>
      </c>
    </row>
    <row r="1152" spans="1:7">
      <c r="A1152" s="33"/>
      <c r="B1152" s="34"/>
      <c r="C1152" s="33"/>
      <c r="D1152" s="33"/>
      <c r="E1152" s="33"/>
      <c r="G1152">
        <f t="shared" si="18"/>
        <v>6</v>
      </c>
    </row>
    <row r="1153" spans="1:7">
      <c r="A1153" s="33"/>
      <c r="B1153" s="34"/>
      <c r="C1153" s="33"/>
      <c r="D1153" s="33"/>
      <c r="E1153" s="33"/>
      <c r="G1153">
        <f t="shared" si="18"/>
        <v>6</v>
      </c>
    </row>
    <row r="1154" spans="1:7">
      <c r="A1154" s="33"/>
      <c r="B1154" s="34"/>
      <c r="C1154" s="33"/>
      <c r="D1154" s="33"/>
      <c r="E1154" s="33"/>
      <c r="G1154">
        <f t="shared" si="18"/>
        <v>6</v>
      </c>
    </row>
    <row r="1155" spans="1:7">
      <c r="A1155" s="33"/>
      <c r="B1155" s="34"/>
      <c r="C1155" s="33"/>
      <c r="D1155" s="33"/>
      <c r="E1155" s="33"/>
      <c r="G1155">
        <f t="shared" si="18"/>
        <v>6</v>
      </c>
    </row>
    <row r="1156" spans="1:7">
      <c r="A1156" s="33"/>
      <c r="B1156" s="34"/>
      <c r="C1156" s="33"/>
      <c r="D1156" s="33"/>
      <c r="E1156" s="33"/>
      <c r="G1156">
        <f t="shared" si="18"/>
        <v>6</v>
      </c>
    </row>
    <row r="1157" spans="1:7">
      <c r="A1157" s="33"/>
      <c r="B1157" s="34"/>
      <c r="C1157" s="33"/>
      <c r="D1157" s="33"/>
      <c r="E1157" s="33"/>
      <c r="G1157">
        <f t="shared" si="18"/>
        <v>6</v>
      </c>
    </row>
    <row r="1158" spans="1:7">
      <c r="A1158" s="33"/>
      <c r="B1158" s="34"/>
      <c r="C1158" s="33"/>
      <c r="D1158" s="33"/>
      <c r="E1158" s="33"/>
      <c r="G1158">
        <f t="shared" si="18"/>
        <v>6</v>
      </c>
    </row>
    <row r="1159" spans="1:7">
      <c r="A1159" s="33"/>
      <c r="B1159" s="34"/>
      <c r="C1159" s="33"/>
      <c r="D1159" s="33"/>
      <c r="E1159" s="33"/>
      <c r="G1159">
        <f t="shared" si="18"/>
        <v>6</v>
      </c>
    </row>
    <row r="1160" spans="1:7">
      <c r="A1160" s="33"/>
      <c r="B1160" s="34"/>
      <c r="C1160" s="33"/>
      <c r="D1160" s="33"/>
      <c r="E1160" s="33"/>
      <c r="G1160">
        <f t="shared" si="18"/>
        <v>6</v>
      </c>
    </row>
    <row r="1161" spans="1:7">
      <c r="A1161" s="33"/>
      <c r="B1161" s="34"/>
      <c r="C1161" s="33"/>
      <c r="D1161" s="33"/>
      <c r="E1161" s="33"/>
      <c r="G1161">
        <f t="shared" si="18"/>
        <v>6</v>
      </c>
    </row>
    <row r="1162" spans="1:7">
      <c r="A1162" s="33"/>
      <c r="B1162" s="34"/>
      <c r="C1162" s="33"/>
      <c r="D1162" s="33"/>
      <c r="E1162" s="33"/>
      <c r="G1162">
        <f t="shared" si="18"/>
        <v>6</v>
      </c>
    </row>
    <row r="1163" spans="1:7">
      <c r="A1163" s="33"/>
      <c r="B1163" s="34"/>
      <c r="C1163" s="33"/>
      <c r="D1163" s="33"/>
      <c r="E1163" s="33"/>
      <c r="G1163">
        <f t="shared" si="18"/>
        <v>6</v>
      </c>
    </row>
    <row r="1164" spans="1:7">
      <c r="A1164" s="33"/>
      <c r="B1164" s="34"/>
      <c r="C1164" s="33"/>
      <c r="D1164" s="33"/>
      <c r="E1164" s="33"/>
      <c r="G1164">
        <f t="shared" si="18"/>
        <v>6</v>
      </c>
    </row>
    <row r="1165" spans="1:7">
      <c r="A1165" s="33"/>
      <c r="B1165" s="34"/>
      <c r="C1165" s="33"/>
      <c r="D1165" s="33"/>
      <c r="E1165" s="33"/>
      <c r="G1165">
        <f t="shared" si="18"/>
        <v>6</v>
      </c>
    </row>
    <row r="1166" spans="1:7">
      <c r="A1166" s="33"/>
      <c r="B1166" s="34"/>
      <c r="C1166" s="33"/>
      <c r="D1166" s="33"/>
      <c r="E1166" s="33"/>
      <c r="G1166">
        <f t="shared" si="18"/>
        <v>6</v>
      </c>
    </row>
    <row r="1167" spans="1:7">
      <c r="A1167" s="33"/>
      <c r="B1167" s="34"/>
      <c r="C1167" s="33"/>
      <c r="D1167" s="33"/>
      <c r="E1167" s="33"/>
      <c r="G1167">
        <f t="shared" si="18"/>
        <v>6</v>
      </c>
    </row>
    <row r="1168" spans="1:7">
      <c r="A1168" s="33"/>
      <c r="B1168" s="34"/>
      <c r="C1168" s="33"/>
      <c r="D1168" s="33"/>
      <c r="E1168" s="33"/>
      <c r="G1168">
        <f t="shared" si="18"/>
        <v>6</v>
      </c>
    </row>
    <row r="1169" spans="1:7">
      <c r="A1169" s="33"/>
      <c r="B1169" s="34"/>
      <c r="C1169" s="33"/>
      <c r="D1169" s="33"/>
      <c r="E1169" s="33"/>
      <c r="G1169">
        <f t="shared" si="18"/>
        <v>6</v>
      </c>
    </row>
    <row r="1170" spans="1:7">
      <c r="A1170" s="33"/>
      <c r="B1170" s="34"/>
      <c r="C1170" s="33"/>
      <c r="D1170" s="33"/>
      <c r="E1170" s="33"/>
      <c r="G1170">
        <f t="shared" si="18"/>
        <v>6</v>
      </c>
    </row>
    <row r="1171" spans="1:7">
      <c r="A1171" s="33"/>
      <c r="B1171" s="34"/>
      <c r="C1171" s="33"/>
      <c r="D1171" s="33"/>
      <c r="E1171" s="33"/>
      <c r="G1171">
        <f t="shared" si="18"/>
        <v>6</v>
      </c>
    </row>
    <row r="1172" spans="1:7">
      <c r="A1172" s="33"/>
      <c r="B1172" s="34"/>
      <c r="C1172" s="33"/>
      <c r="D1172" s="33"/>
      <c r="E1172" s="33"/>
      <c r="G1172">
        <f t="shared" si="18"/>
        <v>6</v>
      </c>
    </row>
    <row r="1173" spans="1:7">
      <c r="A1173" s="33"/>
      <c r="B1173" s="34"/>
      <c r="C1173" s="33"/>
      <c r="D1173" s="33"/>
      <c r="E1173" s="33"/>
      <c r="G1173">
        <f t="shared" si="18"/>
        <v>6</v>
      </c>
    </row>
    <row r="1174" spans="1:7">
      <c r="A1174" s="33"/>
      <c r="B1174" s="34"/>
      <c r="C1174" s="33"/>
      <c r="D1174" s="33"/>
      <c r="E1174" s="33"/>
      <c r="G1174">
        <f t="shared" si="18"/>
        <v>6</v>
      </c>
    </row>
    <row r="1175" spans="1:7">
      <c r="A1175" s="33"/>
      <c r="B1175" s="34"/>
      <c r="C1175" s="33"/>
      <c r="D1175" s="33"/>
      <c r="E1175" s="33"/>
      <c r="G1175">
        <f t="shared" si="18"/>
        <v>6</v>
      </c>
    </row>
    <row r="1176" spans="1:7">
      <c r="A1176" s="33"/>
      <c r="B1176" s="34"/>
      <c r="C1176" s="33"/>
      <c r="D1176" s="33"/>
      <c r="E1176" s="33"/>
      <c r="G1176">
        <f t="shared" si="18"/>
        <v>6</v>
      </c>
    </row>
    <row r="1177" spans="1:7">
      <c r="A1177" s="33"/>
      <c r="B1177" s="34"/>
      <c r="C1177" s="33"/>
      <c r="D1177" s="33"/>
      <c r="E1177" s="33"/>
      <c r="G1177">
        <f t="shared" si="18"/>
        <v>6</v>
      </c>
    </row>
    <row r="1178" spans="1:7">
      <c r="A1178" s="33"/>
      <c r="B1178" s="34"/>
      <c r="C1178" s="33"/>
      <c r="D1178" s="33"/>
      <c r="E1178" s="33"/>
      <c r="G1178">
        <f t="shared" si="18"/>
        <v>6</v>
      </c>
    </row>
    <row r="1179" spans="1:7">
      <c r="A1179" s="33"/>
      <c r="B1179" s="34"/>
      <c r="C1179" s="33"/>
      <c r="D1179" s="33"/>
      <c r="E1179" s="33"/>
      <c r="G1179">
        <f t="shared" si="18"/>
        <v>6</v>
      </c>
    </row>
    <row r="1180" spans="1:7">
      <c r="A1180" s="33"/>
      <c r="B1180" s="34"/>
      <c r="C1180" s="33"/>
      <c r="D1180" s="33"/>
      <c r="E1180" s="33"/>
      <c r="G1180">
        <f t="shared" si="18"/>
        <v>6</v>
      </c>
    </row>
    <row r="1181" spans="1:7">
      <c r="A1181" s="33"/>
      <c r="B1181" s="34"/>
      <c r="C1181" s="33"/>
      <c r="D1181" s="33"/>
      <c r="E1181" s="33"/>
      <c r="G1181">
        <f t="shared" si="18"/>
        <v>6</v>
      </c>
    </row>
    <row r="1182" spans="1:7">
      <c r="A1182" s="33"/>
      <c r="B1182" s="34"/>
      <c r="C1182" s="33"/>
      <c r="D1182" s="33"/>
      <c r="E1182" s="33"/>
      <c r="G1182">
        <f t="shared" si="18"/>
        <v>6</v>
      </c>
    </row>
    <row r="1183" spans="1:7">
      <c r="A1183" s="33"/>
      <c r="B1183" s="34"/>
      <c r="C1183" s="33"/>
      <c r="D1183" s="33"/>
      <c r="E1183" s="33"/>
      <c r="G1183">
        <f t="shared" si="18"/>
        <v>6</v>
      </c>
    </row>
    <row r="1184" spans="1:7">
      <c r="A1184" s="33"/>
      <c r="B1184" s="34"/>
      <c r="C1184" s="33"/>
      <c r="D1184" s="33"/>
      <c r="E1184" s="33"/>
      <c r="G1184">
        <f t="shared" si="18"/>
        <v>6</v>
      </c>
    </row>
    <row r="1185" spans="1:7">
      <c r="A1185" s="33"/>
      <c r="B1185" s="34"/>
      <c r="C1185" s="33"/>
      <c r="D1185" s="33"/>
      <c r="E1185" s="33"/>
      <c r="G1185">
        <f t="shared" si="18"/>
        <v>6</v>
      </c>
    </row>
    <row r="1186" spans="1:7">
      <c r="A1186" s="33"/>
      <c r="B1186" s="34"/>
      <c r="C1186" s="33"/>
      <c r="D1186" s="33"/>
      <c r="E1186" s="33"/>
      <c r="G1186">
        <f t="shared" si="18"/>
        <v>6</v>
      </c>
    </row>
    <row r="1187" spans="1:7">
      <c r="A1187" s="33"/>
      <c r="B1187" s="34"/>
      <c r="C1187" s="33"/>
      <c r="D1187" s="33"/>
      <c r="E1187" s="33"/>
      <c r="G1187">
        <f t="shared" si="18"/>
        <v>6</v>
      </c>
    </row>
    <row r="1188" spans="1:7">
      <c r="A1188" s="33"/>
      <c r="B1188" s="34"/>
      <c r="C1188" s="33"/>
      <c r="D1188" s="33"/>
      <c r="E1188" s="33"/>
      <c r="G1188">
        <f t="shared" si="18"/>
        <v>6</v>
      </c>
    </row>
    <row r="1189" spans="1:7">
      <c r="A1189" s="33"/>
      <c r="B1189" s="34"/>
      <c r="C1189" s="33"/>
      <c r="D1189" s="33"/>
      <c r="E1189" s="33"/>
      <c r="G1189">
        <f t="shared" si="18"/>
        <v>6</v>
      </c>
    </row>
    <row r="1190" spans="1:7">
      <c r="A1190" s="33"/>
      <c r="B1190" s="34"/>
      <c r="C1190" s="33"/>
      <c r="D1190" s="33"/>
      <c r="E1190" s="33"/>
      <c r="G1190">
        <f t="shared" si="18"/>
        <v>6</v>
      </c>
    </row>
    <row r="1191" spans="1:7">
      <c r="A1191" s="33"/>
      <c r="B1191" s="34"/>
      <c r="C1191" s="33"/>
      <c r="D1191" s="33"/>
      <c r="E1191" s="33"/>
      <c r="G1191">
        <f t="shared" si="18"/>
        <v>6</v>
      </c>
    </row>
    <row r="1192" spans="1:7">
      <c r="A1192" s="33"/>
      <c r="B1192" s="34"/>
      <c r="C1192" s="33"/>
      <c r="D1192" s="33"/>
      <c r="E1192" s="33"/>
      <c r="G1192">
        <f t="shared" si="18"/>
        <v>6</v>
      </c>
    </row>
    <row r="1193" spans="1:7">
      <c r="A1193" s="33"/>
      <c r="B1193" s="34"/>
      <c r="C1193" s="33"/>
      <c r="D1193" s="33"/>
      <c r="E1193" s="33"/>
      <c r="G1193">
        <f t="shared" ref="G1193:G1256" si="19">WEEKDAY(B1193,2)</f>
        <v>6</v>
      </c>
    </row>
    <row r="1194" spans="1:7">
      <c r="A1194" s="33"/>
      <c r="B1194" s="34"/>
      <c r="C1194" s="33"/>
      <c r="D1194" s="33"/>
      <c r="E1194" s="33"/>
      <c r="G1194">
        <f t="shared" si="19"/>
        <v>6</v>
      </c>
    </row>
    <row r="1195" spans="1:7">
      <c r="A1195" s="33"/>
      <c r="B1195" s="34"/>
      <c r="C1195" s="33"/>
      <c r="D1195" s="33"/>
      <c r="E1195" s="33"/>
      <c r="G1195">
        <f t="shared" si="19"/>
        <v>6</v>
      </c>
    </row>
    <row r="1196" spans="1:7">
      <c r="A1196" s="33"/>
      <c r="B1196" s="34"/>
      <c r="C1196" s="33"/>
      <c r="D1196" s="33"/>
      <c r="E1196" s="33"/>
      <c r="G1196">
        <f t="shared" si="19"/>
        <v>6</v>
      </c>
    </row>
    <row r="1197" spans="1:7">
      <c r="A1197" s="33"/>
      <c r="B1197" s="34"/>
      <c r="C1197" s="33"/>
      <c r="D1197" s="33"/>
      <c r="E1197" s="33"/>
      <c r="G1197">
        <f t="shared" si="19"/>
        <v>6</v>
      </c>
    </row>
    <row r="1198" spans="1:7">
      <c r="A1198" s="33"/>
      <c r="B1198" s="34"/>
      <c r="C1198" s="33"/>
      <c r="D1198" s="33"/>
      <c r="E1198" s="33"/>
      <c r="G1198">
        <f t="shared" si="19"/>
        <v>6</v>
      </c>
    </row>
    <row r="1199" spans="1:7">
      <c r="A1199" s="33"/>
      <c r="B1199" s="34"/>
      <c r="C1199" s="33"/>
      <c r="D1199" s="33"/>
      <c r="E1199" s="33"/>
      <c r="G1199">
        <f t="shared" si="19"/>
        <v>6</v>
      </c>
    </row>
    <row r="1200" spans="1:7">
      <c r="A1200" s="33"/>
      <c r="B1200" s="34"/>
      <c r="C1200" s="33"/>
      <c r="D1200" s="33"/>
      <c r="E1200" s="33"/>
      <c r="G1200">
        <f t="shared" si="19"/>
        <v>6</v>
      </c>
    </row>
    <row r="1201" spans="1:7">
      <c r="A1201" s="33"/>
      <c r="B1201" s="34"/>
      <c r="C1201" s="33"/>
      <c r="D1201" s="33"/>
      <c r="E1201" s="33"/>
      <c r="G1201">
        <f t="shared" si="19"/>
        <v>6</v>
      </c>
    </row>
    <row r="1202" spans="1:7">
      <c r="A1202" s="33"/>
      <c r="B1202" s="34"/>
      <c r="C1202" s="33"/>
      <c r="D1202" s="33"/>
      <c r="E1202" s="33"/>
      <c r="G1202">
        <f t="shared" si="19"/>
        <v>6</v>
      </c>
    </row>
    <row r="1203" spans="1:7">
      <c r="A1203" s="33"/>
      <c r="B1203" s="34"/>
      <c r="C1203" s="33"/>
      <c r="D1203" s="33"/>
      <c r="E1203" s="33"/>
      <c r="G1203">
        <f t="shared" si="19"/>
        <v>6</v>
      </c>
    </row>
    <row r="1204" spans="1:7">
      <c r="A1204" s="33"/>
      <c r="B1204" s="34"/>
      <c r="C1204" s="33"/>
      <c r="D1204" s="33"/>
      <c r="E1204" s="33"/>
      <c r="G1204">
        <f t="shared" si="19"/>
        <v>6</v>
      </c>
    </row>
    <row r="1205" spans="1:7">
      <c r="A1205" s="33"/>
      <c r="B1205" s="34"/>
      <c r="C1205" s="33"/>
      <c r="D1205" s="33"/>
      <c r="E1205" s="33"/>
      <c r="G1205">
        <f t="shared" si="19"/>
        <v>6</v>
      </c>
    </row>
    <row r="1206" spans="1:7">
      <c r="A1206" s="33"/>
      <c r="B1206" s="34"/>
      <c r="C1206" s="33"/>
      <c r="D1206" s="33"/>
      <c r="E1206" s="33"/>
      <c r="G1206">
        <f t="shared" si="19"/>
        <v>6</v>
      </c>
    </row>
    <row r="1207" spans="1:7">
      <c r="A1207" s="33"/>
      <c r="B1207" s="34"/>
      <c r="C1207" s="33"/>
      <c r="D1207" s="33"/>
      <c r="E1207" s="33"/>
      <c r="G1207">
        <f t="shared" si="19"/>
        <v>6</v>
      </c>
    </row>
    <row r="1208" spans="1:7">
      <c r="A1208" s="33"/>
      <c r="B1208" s="34"/>
      <c r="C1208" s="33"/>
      <c r="D1208" s="33"/>
      <c r="E1208" s="33"/>
      <c r="G1208">
        <f t="shared" si="19"/>
        <v>6</v>
      </c>
    </row>
    <row r="1209" spans="1:7">
      <c r="A1209" s="33"/>
      <c r="B1209" s="34"/>
      <c r="C1209" s="33"/>
      <c r="D1209" s="33"/>
      <c r="E1209" s="33"/>
      <c r="G1209">
        <f t="shared" si="19"/>
        <v>6</v>
      </c>
    </row>
    <row r="1210" spans="1:7">
      <c r="A1210" s="33"/>
      <c r="B1210" s="34"/>
      <c r="C1210" s="33"/>
      <c r="D1210" s="33"/>
      <c r="E1210" s="33"/>
      <c r="G1210">
        <f t="shared" si="19"/>
        <v>6</v>
      </c>
    </row>
    <row r="1211" spans="1:7">
      <c r="A1211" s="33"/>
      <c r="B1211" s="34"/>
      <c r="C1211" s="33"/>
      <c r="D1211" s="33"/>
      <c r="E1211" s="33"/>
      <c r="G1211">
        <f t="shared" si="19"/>
        <v>6</v>
      </c>
    </row>
    <row r="1212" spans="1:7">
      <c r="A1212" s="33"/>
      <c r="B1212" s="34"/>
      <c r="C1212" s="33"/>
      <c r="D1212" s="33"/>
      <c r="E1212" s="33"/>
      <c r="G1212">
        <f t="shared" si="19"/>
        <v>6</v>
      </c>
    </row>
    <row r="1213" spans="1:7">
      <c r="A1213" s="33"/>
      <c r="B1213" s="34"/>
      <c r="C1213" s="33"/>
      <c r="D1213" s="33"/>
      <c r="E1213" s="33"/>
      <c r="G1213">
        <f t="shared" si="19"/>
        <v>6</v>
      </c>
    </row>
    <row r="1214" spans="1:7">
      <c r="A1214" s="33"/>
      <c r="B1214" s="34"/>
      <c r="C1214" s="33"/>
      <c r="D1214" s="33"/>
      <c r="E1214" s="33"/>
      <c r="G1214">
        <f t="shared" si="19"/>
        <v>6</v>
      </c>
    </row>
    <row r="1215" spans="1:7">
      <c r="A1215" s="33"/>
      <c r="B1215" s="34"/>
      <c r="C1215" s="33"/>
      <c r="D1215" s="33"/>
      <c r="E1215" s="33"/>
      <c r="G1215">
        <f t="shared" si="19"/>
        <v>6</v>
      </c>
    </row>
    <row r="1216" spans="1:7">
      <c r="A1216" s="33"/>
      <c r="B1216" s="34"/>
      <c r="C1216" s="33"/>
      <c r="D1216" s="33"/>
      <c r="E1216" s="33"/>
      <c r="G1216">
        <f t="shared" si="19"/>
        <v>6</v>
      </c>
    </row>
    <row r="1217" spans="1:7">
      <c r="A1217" s="33"/>
      <c r="B1217" s="34"/>
      <c r="C1217" s="33"/>
      <c r="D1217" s="33"/>
      <c r="E1217" s="33"/>
      <c r="G1217">
        <f t="shared" si="19"/>
        <v>6</v>
      </c>
    </row>
    <row r="1218" spans="1:7">
      <c r="A1218" s="33"/>
      <c r="B1218" s="34"/>
      <c r="C1218" s="33"/>
      <c r="D1218" s="33"/>
      <c r="E1218" s="33"/>
      <c r="G1218">
        <f t="shared" si="19"/>
        <v>6</v>
      </c>
    </row>
    <row r="1219" spans="1:7">
      <c r="A1219" s="33"/>
      <c r="B1219" s="34"/>
      <c r="C1219" s="33"/>
      <c r="D1219" s="33"/>
      <c r="E1219" s="33"/>
      <c r="G1219">
        <f t="shared" si="19"/>
        <v>6</v>
      </c>
    </row>
    <row r="1220" spans="1:7">
      <c r="A1220" s="33"/>
      <c r="B1220" s="34"/>
      <c r="C1220" s="33"/>
      <c r="D1220" s="33"/>
      <c r="E1220" s="33"/>
      <c r="G1220">
        <f t="shared" si="19"/>
        <v>6</v>
      </c>
    </row>
    <row r="1221" spans="1:7">
      <c r="A1221" s="33"/>
      <c r="B1221" s="34"/>
      <c r="C1221" s="33"/>
      <c r="D1221" s="33"/>
      <c r="E1221" s="33"/>
      <c r="G1221">
        <f t="shared" si="19"/>
        <v>6</v>
      </c>
    </row>
    <row r="1222" spans="1:7">
      <c r="A1222" s="33"/>
      <c r="B1222" s="34"/>
      <c r="C1222" s="33"/>
      <c r="D1222" s="33"/>
      <c r="E1222" s="33"/>
      <c r="G1222">
        <f t="shared" si="19"/>
        <v>6</v>
      </c>
    </row>
    <row r="1223" spans="1:7">
      <c r="A1223" s="33"/>
      <c r="B1223" s="34"/>
      <c r="C1223" s="33"/>
      <c r="D1223" s="33"/>
      <c r="E1223" s="33"/>
      <c r="G1223">
        <f t="shared" si="19"/>
        <v>6</v>
      </c>
    </row>
    <row r="1224" spans="1:7">
      <c r="A1224" s="33"/>
      <c r="B1224" s="34"/>
      <c r="C1224" s="33"/>
      <c r="D1224" s="33"/>
      <c r="E1224" s="33"/>
      <c r="G1224">
        <f t="shared" si="19"/>
        <v>6</v>
      </c>
    </row>
    <row r="1225" spans="1:7">
      <c r="A1225" s="33"/>
      <c r="B1225" s="34"/>
      <c r="C1225" s="33"/>
      <c r="D1225" s="33"/>
      <c r="E1225" s="33"/>
      <c r="G1225">
        <f t="shared" si="19"/>
        <v>6</v>
      </c>
    </row>
    <row r="1226" spans="1:7">
      <c r="A1226" s="33"/>
      <c r="B1226" s="34"/>
      <c r="C1226" s="33"/>
      <c r="D1226" s="33"/>
      <c r="E1226" s="33"/>
      <c r="G1226">
        <f t="shared" si="19"/>
        <v>6</v>
      </c>
    </row>
    <row r="1227" spans="1:7">
      <c r="A1227" s="33"/>
      <c r="B1227" s="34"/>
      <c r="C1227" s="33"/>
      <c r="D1227" s="33"/>
      <c r="E1227" s="33"/>
      <c r="G1227">
        <f t="shared" si="19"/>
        <v>6</v>
      </c>
    </row>
    <row r="1228" spans="1:7">
      <c r="A1228" s="33"/>
      <c r="B1228" s="34"/>
      <c r="C1228" s="33"/>
      <c r="D1228" s="33"/>
      <c r="E1228" s="33"/>
      <c r="G1228">
        <f t="shared" si="19"/>
        <v>6</v>
      </c>
    </row>
    <row r="1229" spans="1:7">
      <c r="A1229" s="33"/>
      <c r="B1229" s="34"/>
      <c r="C1229" s="33"/>
      <c r="D1229" s="33"/>
      <c r="E1229" s="33"/>
      <c r="G1229">
        <f t="shared" si="19"/>
        <v>6</v>
      </c>
    </row>
    <row r="1230" spans="1:7">
      <c r="A1230" s="33"/>
      <c r="B1230" s="34"/>
      <c r="C1230" s="33"/>
      <c r="D1230" s="33"/>
      <c r="E1230" s="33"/>
      <c r="G1230">
        <f t="shared" si="19"/>
        <v>6</v>
      </c>
    </row>
    <row r="1231" spans="1:7">
      <c r="A1231" s="33"/>
      <c r="B1231" s="34"/>
      <c r="C1231" s="33"/>
      <c r="D1231" s="33"/>
      <c r="E1231" s="33"/>
      <c r="G1231">
        <f t="shared" si="19"/>
        <v>6</v>
      </c>
    </row>
    <row r="1232" spans="1:7">
      <c r="A1232" s="33"/>
      <c r="B1232" s="34"/>
      <c r="C1232" s="33"/>
      <c r="D1232" s="33"/>
      <c r="E1232" s="33"/>
      <c r="G1232">
        <f t="shared" si="19"/>
        <v>6</v>
      </c>
    </row>
    <row r="1233" spans="1:7">
      <c r="A1233" s="33"/>
      <c r="B1233" s="34"/>
      <c r="C1233" s="33"/>
      <c r="D1233" s="33"/>
      <c r="E1233" s="33"/>
      <c r="G1233">
        <f t="shared" si="19"/>
        <v>6</v>
      </c>
    </row>
    <row r="1234" spans="1:7">
      <c r="A1234" s="33"/>
      <c r="B1234" s="34"/>
      <c r="C1234" s="33"/>
      <c r="D1234" s="33"/>
      <c r="E1234" s="33"/>
      <c r="G1234">
        <f t="shared" si="19"/>
        <v>6</v>
      </c>
    </row>
    <row r="1235" spans="1:7">
      <c r="A1235" s="33"/>
      <c r="B1235" s="34"/>
      <c r="C1235" s="33"/>
      <c r="D1235" s="33"/>
      <c r="E1235" s="33"/>
      <c r="G1235">
        <f t="shared" si="19"/>
        <v>6</v>
      </c>
    </row>
    <row r="1236" spans="1:7">
      <c r="A1236" s="33"/>
      <c r="B1236" s="34"/>
      <c r="C1236" s="33"/>
      <c r="D1236" s="33"/>
      <c r="E1236" s="33"/>
      <c r="G1236">
        <f t="shared" si="19"/>
        <v>6</v>
      </c>
    </row>
    <row r="1237" spans="1:7">
      <c r="A1237" s="33"/>
      <c r="B1237" s="34"/>
      <c r="C1237" s="33"/>
      <c r="D1237" s="33"/>
      <c r="E1237" s="33"/>
      <c r="G1237">
        <f t="shared" si="19"/>
        <v>6</v>
      </c>
    </row>
    <row r="1238" spans="1:7">
      <c r="A1238" s="33"/>
      <c r="B1238" s="34"/>
      <c r="C1238" s="33"/>
      <c r="D1238" s="33"/>
      <c r="E1238" s="33"/>
      <c r="G1238">
        <f t="shared" si="19"/>
        <v>6</v>
      </c>
    </row>
    <row r="1239" spans="1:7">
      <c r="A1239" s="33"/>
      <c r="B1239" s="34"/>
      <c r="C1239" s="33"/>
      <c r="D1239" s="33"/>
      <c r="E1239" s="33"/>
      <c r="G1239">
        <f t="shared" si="19"/>
        <v>6</v>
      </c>
    </row>
    <row r="1240" spans="1:7">
      <c r="A1240" s="33"/>
      <c r="B1240" s="34"/>
      <c r="C1240" s="33"/>
      <c r="D1240" s="33"/>
      <c r="E1240" s="33"/>
      <c r="G1240">
        <f t="shared" si="19"/>
        <v>6</v>
      </c>
    </row>
    <row r="1241" spans="1:7">
      <c r="A1241" s="33"/>
      <c r="B1241" s="34"/>
      <c r="C1241" s="33"/>
      <c r="D1241" s="33"/>
      <c r="E1241" s="33"/>
      <c r="G1241">
        <f t="shared" si="19"/>
        <v>6</v>
      </c>
    </row>
    <row r="1242" spans="1:7">
      <c r="A1242" s="33"/>
      <c r="B1242" s="34"/>
      <c r="C1242" s="33"/>
      <c r="D1242" s="33"/>
      <c r="E1242" s="33"/>
      <c r="G1242">
        <f t="shared" si="19"/>
        <v>6</v>
      </c>
    </row>
    <row r="1243" spans="1:7">
      <c r="A1243" s="33"/>
      <c r="B1243" s="34"/>
      <c r="C1243" s="33"/>
      <c r="D1243" s="33"/>
      <c r="E1243" s="33"/>
      <c r="G1243">
        <f t="shared" si="19"/>
        <v>6</v>
      </c>
    </row>
    <row r="1244" spans="1:7">
      <c r="A1244" s="33"/>
      <c r="B1244" s="34"/>
      <c r="C1244" s="33"/>
      <c r="D1244" s="33"/>
      <c r="E1244" s="33"/>
      <c r="G1244">
        <f t="shared" si="19"/>
        <v>6</v>
      </c>
    </row>
    <row r="1245" spans="1:7">
      <c r="A1245" s="33"/>
      <c r="B1245" s="34"/>
      <c r="C1245" s="33"/>
      <c r="D1245" s="33"/>
      <c r="E1245" s="33"/>
      <c r="G1245">
        <f t="shared" si="19"/>
        <v>6</v>
      </c>
    </row>
    <row r="1246" spans="1:7">
      <c r="A1246" s="33"/>
      <c r="B1246" s="34"/>
      <c r="C1246" s="33"/>
      <c r="D1246" s="33"/>
      <c r="E1246" s="33"/>
      <c r="G1246">
        <f t="shared" si="19"/>
        <v>6</v>
      </c>
    </row>
    <row r="1247" spans="1:7">
      <c r="A1247" s="33"/>
      <c r="B1247" s="34"/>
      <c r="C1247" s="33"/>
      <c r="D1247" s="33"/>
      <c r="E1247" s="33"/>
      <c r="G1247">
        <f t="shared" si="19"/>
        <v>6</v>
      </c>
    </row>
    <row r="1248" spans="1:7">
      <c r="A1248" s="33"/>
      <c r="B1248" s="34"/>
      <c r="C1248" s="33"/>
      <c r="D1248" s="33"/>
      <c r="E1248" s="33"/>
      <c r="G1248">
        <f t="shared" si="19"/>
        <v>6</v>
      </c>
    </row>
    <row r="1249" spans="1:7">
      <c r="A1249" s="33"/>
      <c r="B1249" s="34"/>
      <c r="C1249" s="33"/>
      <c r="D1249" s="33"/>
      <c r="E1249" s="33"/>
      <c r="G1249">
        <f t="shared" si="19"/>
        <v>6</v>
      </c>
    </row>
    <row r="1250" spans="1:7">
      <c r="A1250" s="33"/>
      <c r="B1250" s="34"/>
      <c r="C1250" s="33"/>
      <c r="D1250" s="33"/>
      <c r="E1250" s="33"/>
      <c r="G1250">
        <f t="shared" si="19"/>
        <v>6</v>
      </c>
    </row>
    <row r="1251" spans="1:7">
      <c r="A1251" s="33"/>
      <c r="B1251" s="34"/>
      <c r="C1251" s="33"/>
      <c r="D1251" s="33"/>
      <c r="E1251" s="33"/>
      <c r="G1251">
        <f t="shared" si="19"/>
        <v>6</v>
      </c>
    </row>
    <row r="1252" spans="1:7">
      <c r="A1252" s="33"/>
      <c r="B1252" s="34"/>
      <c r="C1252" s="33"/>
      <c r="D1252" s="33"/>
      <c r="E1252" s="33"/>
      <c r="G1252">
        <f t="shared" si="19"/>
        <v>6</v>
      </c>
    </row>
    <row r="1253" spans="1:7">
      <c r="A1253" s="33"/>
      <c r="B1253" s="34"/>
      <c r="C1253" s="33"/>
      <c r="D1253" s="33"/>
      <c r="E1253" s="33"/>
      <c r="G1253">
        <f t="shared" si="19"/>
        <v>6</v>
      </c>
    </row>
    <row r="1254" spans="1:7">
      <c r="A1254" s="33"/>
      <c r="B1254" s="34"/>
      <c r="C1254" s="33"/>
      <c r="D1254" s="33"/>
      <c r="E1254" s="33"/>
      <c r="G1254">
        <f t="shared" si="19"/>
        <v>6</v>
      </c>
    </row>
    <row r="1255" spans="1:7">
      <c r="A1255" s="33"/>
      <c r="B1255" s="34"/>
      <c r="C1255" s="33"/>
      <c r="D1255" s="33"/>
      <c r="E1255" s="33"/>
      <c r="G1255">
        <f t="shared" si="19"/>
        <v>6</v>
      </c>
    </row>
    <row r="1256" spans="1:7">
      <c r="A1256" s="33"/>
      <c r="B1256" s="34"/>
      <c r="C1256" s="33"/>
      <c r="D1256" s="33"/>
      <c r="E1256" s="33"/>
      <c r="G1256">
        <f t="shared" si="19"/>
        <v>6</v>
      </c>
    </row>
    <row r="1257" spans="1:7">
      <c r="A1257" s="33"/>
      <c r="B1257" s="34"/>
      <c r="C1257" s="33"/>
      <c r="D1257" s="33"/>
      <c r="E1257" s="33"/>
      <c r="G1257">
        <f t="shared" ref="G1257:G1320" si="20">WEEKDAY(B1257,2)</f>
        <v>6</v>
      </c>
    </row>
    <row r="1258" spans="1:7">
      <c r="A1258" s="33"/>
      <c r="B1258" s="34"/>
      <c r="C1258" s="33"/>
      <c r="D1258" s="33"/>
      <c r="E1258" s="33"/>
      <c r="G1258">
        <f t="shared" si="20"/>
        <v>6</v>
      </c>
    </row>
    <row r="1259" spans="1:7">
      <c r="A1259" s="33"/>
      <c r="B1259" s="34"/>
      <c r="C1259" s="33"/>
      <c r="D1259" s="33"/>
      <c r="E1259" s="33"/>
      <c r="G1259">
        <f t="shared" si="20"/>
        <v>6</v>
      </c>
    </row>
    <row r="1260" spans="1:7">
      <c r="A1260" s="33"/>
      <c r="B1260" s="34"/>
      <c r="C1260" s="33"/>
      <c r="D1260" s="33"/>
      <c r="E1260" s="33"/>
      <c r="G1260">
        <f t="shared" si="20"/>
        <v>6</v>
      </c>
    </row>
    <row r="1261" spans="1:7">
      <c r="A1261" s="33"/>
      <c r="B1261" s="34"/>
      <c r="C1261" s="33"/>
      <c r="D1261" s="33"/>
      <c r="E1261" s="33"/>
      <c r="G1261">
        <f t="shared" si="20"/>
        <v>6</v>
      </c>
    </row>
    <row r="1262" spans="1:7">
      <c r="A1262" s="33"/>
      <c r="B1262" s="34"/>
      <c r="C1262" s="33"/>
      <c r="D1262" s="33"/>
      <c r="E1262" s="33"/>
      <c r="G1262">
        <f t="shared" si="20"/>
        <v>6</v>
      </c>
    </row>
    <row r="1263" spans="1:7">
      <c r="A1263" s="33"/>
      <c r="B1263" s="34"/>
      <c r="C1263" s="33"/>
      <c r="D1263" s="33"/>
      <c r="E1263" s="33"/>
      <c r="G1263">
        <f t="shared" si="20"/>
        <v>6</v>
      </c>
    </row>
    <row r="1264" spans="1:7">
      <c r="A1264" s="33"/>
      <c r="B1264" s="34"/>
      <c r="C1264" s="33"/>
      <c r="D1264" s="33"/>
      <c r="E1264" s="33"/>
      <c r="G1264">
        <f t="shared" si="20"/>
        <v>6</v>
      </c>
    </row>
    <row r="1265" spans="1:7">
      <c r="A1265" s="33"/>
      <c r="B1265" s="34"/>
      <c r="C1265" s="33"/>
      <c r="D1265" s="33"/>
      <c r="E1265" s="33"/>
      <c r="G1265">
        <f t="shared" si="20"/>
        <v>6</v>
      </c>
    </row>
    <row r="1266" spans="1:7">
      <c r="A1266" s="33"/>
      <c r="B1266" s="34"/>
      <c r="C1266" s="33"/>
      <c r="D1266" s="33"/>
      <c r="E1266" s="33"/>
      <c r="G1266">
        <f t="shared" si="20"/>
        <v>6</v>
      </c>
    </row>
    <row r="1267" spans="1:7">
      <c r="A1267" s="33"/>
      <c r="B1267" s="34"/>
      <c r="C1267" s="33"/>
      <c r="D1267" s="33"/>
      <c r="E1267" s="33"/>
      <c r="G1267">
        <f t="shared" si="20"/>
        <v>6</v>
      </c>
    </row>
    <row r="1268" spans="1:7">
      <c r="A1268" s="33"/>
      <c r="B1268" s="34"/>
      <c r="C1268" s="33"/>
      <c r="D1268" s="33"/>
      <c r="E1268" s="33"/>
      <c r="G1268">
        <f t="shared" si="20"/>
        <v>6</v>
      </c>
    </row>
    <row r="1269" spans="1:7">
      <c r="A1269" s="33"/>
      <c r="B1269" s="34"/>
      <c r="C1269" s="33"/>
      <c r="D1269" s="33"/>
      <c r="E1269" s="33"/>
      <c r="G1269">
        <f t="shared" si="20"/>
        <v>6</v>
      </c>
    </row>
    <row r="1270" spans="1:7">
      <c r="A1270" s="33"/>
      <c r="B1270" s="34"/>
      <c r="C1270" s="33"/>
      <c r="D1270" s="33"/>
      <c r="E1270" s="33"/>
      <c r="G1270">
        <f t="shared" si="20"/>
        <v>6</v>
      </c>
    </row>
    <row r="1271" spans="1:7">
      <c r="A1271" s="33"/>
      <c r="B1271" s="34"/>
      <c r="C1271" s="33"/>
      <c r="D1271" s="33"/>
      <c r="E1271" s="33"/>
      <c r="G1271">
        <f t="shared" si="20"/>
        <v>6</v>
      </c>
    </row>
    <row r="1272" spans="1:7">
      <c r="A1272" s="33"/>
      <c r="B1272" s="34"/>
      <c r="C1272" s="33"/>
      <c r="D1272" s="33"/>
      <c r="E1272" s="33"/>
      <c r="G1272">
        <f t="shared" si="20"/>
        <v>6</v>
      </c>
    </row>
    <row r="1273" spans="1:7">
      <c r="A1273" s="33"/>
      <c r="B1273" s="34"/>
      <c r="C1273" s="33"/>
      <c r="D1273" s="33"/>
      <c r="E1273" s="33"/>
      <c r="G1273">
        <f t="shared" si="20"/>
        <v>6</v>
      </c>
    </row>
    <row r="1274" spans="1:7">
      <c r="A1274" s="33"/>
      <c r="B1274" s="34"/>
      <c r="C1274" s="33"/>
      <c r="D1274" s="33"/>
      <c r="E1274" s="33"/>
      <c r="G1274">
        <f t="shared" si="20"/>
        <v>6</v>
      </c>
    </row>
    <row r="1275" spans="1:7">
      <c r="A1275" s="33"/>
      <c r="B1275" s="34"/>
      <c r="C1275" s="33"/>
      <c r="D1275" s="33"/>
      <c r="E1275" s="33"/>
      <c r="G1275">
        <f t="shared" si="20"/>
        <v>6</v>
      </c>
    </row>
    <row r="1276" spans="1:7">
      <c r="A1276" s="33"/>
      <c r="B1276" s="34"/>
      <c r="C1276" s="33"/>
      <c r="D1276" s="33"/>
      <c r="E1276" s="33"/>
      <c r="G1276">
        <f t="shared" si="20"/>
        <v>6</v>
      </c>
    </row>
    <row r="1277" spans="1:7">
      <c r="A1277" s="33"/>
      <c r="B1277" s="34"/>
      <c r="C1277" s="33"/>
      <c r="D1277" s="33"/>
      <c r="E1277" s="33"/>
      <c r="G1277">
        <f t="shared" si="20"/>
        <v>6</v>
      </c>
    </row>
    <row r="1278" spans="1:7">
      <c r="A1278" s="33"/>
      <c r="B1278" s="34"/>
      <c r="C1278" s="33"/>
      <c r="D1278" s="33"/>
      <c r="E1278" s="33"/>
      <c r="G1278">
        <f t="shared" si="20"/>
        <v>6</v>
      </c>
    </row>
    <row r="1279" spans="1:7">
      <c r="A1279" s="33"/>
      <c r="B1279" s="34"/>
      <c r="C1279" s="33"/>
      <c r="D1279" s="33"/>
      <c r="E1279" s="33"/>
      <c r="G1279">
        <f t="shared" si="20"/>
        <v>6</v>
      </c>
    </row>
    <row r="1280" spans="1:7">
      <c r="A1280" s="33"/>
      <c r="B1280" s="34"/>
      <c r="C1280" s="33"/>
      <c r="D1280" s="33"/>
      <c r="E1280" s="33"/>
      <c r="G1280">
        <f t="shared" si="20"/>
        <v>6</v>
      </c>
    </row>
    <row r="1281" spans="1:7">
      <c r="A1281" s="33"/>
      <c r="B1281" s="34"/>
      <c r="C1281" s="33"/>
      <c r="D1281" s="33"/>
      <c r="E1281" s="33"/>
      <c r="G1281">
        <f t="shared" si="20"/>
        <v>6</v>
      </c>
    </row>
    <row r="1282" spans="1:7">
      <c r="A1282" s="33"/>
      <c r="B1282" s="34"/>
      <c r="C1282" s="33"/>
      <c r="D1282" s="33"/>
      <c r="E1282" s="33"/>
      <c r="G1282">
        <f t="shared" si="20"/>
        <v>6</v>
      </c>
    </row>
    <row r="1283" spans="1:7">
      <c r="A1283" s="33"/>
      <c r="B1283" s="34"/>
      <c r="C1283" s="33"/>
      <c r="D1283" s="33"/>
      <c r="E1283" s="33"/>
      <c r="G1283">
        <f t="shared" si="20"/>
        <v>6</v>
      </c>
    </row>
    <row r="1284" spans="1:7">
      <c r="A1284" s="33"/>
      <c r="B1284" s="34"/>
      <c r="C1284" s="33"/>
      <c r="D1284" s="33"/>
      <c r="E1284" s="33"/>
      <c r="G1284">
        <f t="shared" si="20"/>
        <v>6</v>
      </c>
    </row>
    <row r="1285" spans="1:7">
      <c r="A1285" s="33"/>
      <c r="B1285" s="34"/>
      <c r="C1285" s="33"/>
      <c r="D1285" s="33"/>
      <c r="E1285" s="33"/>
      <c r="G1285">
        <f t="shared" si="20"/>
        <v>6</v>
      </c>
    </row>
    <row r="1286" spans="1:7">
      <c r="A1286" s="33"/>
      <c r="B1286" s="34"/>
      <c r="C1286" s="33"/>
      <c r="D1286" s="33"/>
      <c r="E1286" s="33"/>
      <c r="G1286">
        <f t="shared" si="20"/>
        <v>6</v>
      </c>
    </row>
    <row r="1287" spans="1:7">
      <c r="A1287" s="33"/>
      <c r="B1287" s="34"/>
      <c r="C1287" s="33"/>
      <c r="D1287" s="33"/>
      <c r="E1287" s="33"/>
      <c r="G1287">
        <f t="shared" si="20"/>
        <v>6</v>
      </c>
    </row>
    <row r="1288" spans="1:7">
      <c r="A1288" s="33"/>
      <c r="B1288" s="34"/>
      <c r="C1288" s="33"/>
      <c r="D1288" s="33"/>
      <c r="E1288" s="33"/>
      <c r="G1288">
        <f t="shared" si="20"/>
        <v>6</v>
      </c>
    </row>
    <row r="1289" spans="1:7">
      <c r="A1289" s="33"/>
      <c r="B1289" s="34"/>
      <c r="C1289" s="33"/>
      <c r="D1289" s="33"/>
      <c r="E1289" s="33"/>
      <c r="G1289">
        <f t="shared" si="20"/>
        <v>6</v>
      </c>
    </row>
    <row r="1290" spans="1:7">
      <c r="A1290" s="33"/>
      <c r="B1290" s="34"/>
      <c r="C1290" s="33"/>
      <c r="D1290" s="33"/>
      <c r="E1290" s="33"/>
      <c r="G1290">
        <f t="shared" si="20"/>
        <v>6</v>
      </c>
    </row>
    <row r="1291" spans="1:7">
      <c r="A1291" s="33"/>
      <c r="B1291" s="34"/>
      <c r="C1291" s="33"/>
      <c r="D1291" s="33"/>
      <c r="E1291" s="33"/>
      <c r="G1291">
        <f t="shared" si="20"/>
        <v>6</v>
      </c>
    </row>
    <row r="1292" spans="1:7">
      <c r="A1292" s="33"/>
      <c r="B1292" s="34"/>
      <c r="C1292" s="33"/>
      <c r="D1292" s="33"/>
      <c r="E1292" s="33"/>
      <c r="G1292">
        <f t="shared" si="20"/>
        <v>6</v>
      </c>
    </row>
    <row r="1293" spans="1:7">
      <c r="A1293" s="33"/>
      <c r="B1293" s="34"/>
      <c r="C1293" s="33"/>
      <c r="D1293" s="33"/>
      <c r="E1293" s="33"/>
      <c r="G1293">
        <f t="shared" si="20"/>
        <v>6</v>
      </c>
    </row>
    <row r="1294" spans="1:7">
      <c r="A1294" s="33"/>
      <c r="B1294" s="34"/>
      <c r="C1294" s="33"/>
      <c r="D1294" s="33"/>
      <c r="E1294" s="33"/>
      <c r="G1294">
        <f t="shared" si="20"/>
        <v>6</v>
      </c>
    </row>
    <row r="1295" spans="1:7">
      <c r="A1295" s="33"/>
      <c r="B1295" s="34"/>
      <c r="C1295" s="33"/>
      <c r="D1295" s="33"/>
      <c r="E1295" s="33"/>
      <c r="G1295">
        <f t="shared" si="20"/>
        <v>6</v>
      </c>
    </row>
    <row r="1296" spans="1:7">
      <c r="A1296" s="33"/>
      <c r="B1296" s="34"/>
      <c r="C1296" s="33"/>
      <c r="D1296" s="33"/>
      <c r="E1296" s="33"/>
      <c r="G1296">
        <f t="shared" si="20"/>
        <v>6</v>
      </c>
    </row>
    <row r="1297" spans="1:7">
      <c r="A1297" s="33"/>
      <c r="B1297" s="34"/>
      <c r="C1297" s="33"/>
      <c r="D1297" s="33"/>
      <c r="E1297" s="33"/>
      <c r="G1297">
        <f t="shared" si="20"/>
        <v>6</v>
      </c>
    </row>
    <row r="1298" spans="1:7">
      <c r="A1298" s="33"/>
      <c r="B1298" s="34"/>
      <c r="C1298" s="33"/>
      <c r="D1298" s="33"/>
      <c r="E1298" s="33"/>
      <c r="G1298">
        <f t="shared" si="20"/>
        <v>6</v>
      </c>
    </row>
    <row r="1299" spans="1:7">
      <c r="A1299" s="33"/>
      <c r="B1299" s="34"/>
      <c r="C1299" s="33"/>
      <c r="D1299" s="33"/>
      <c r="E1299" s="33"/>
      <c r="G1299">
        <f t="shared" si="20"/>
        <v>6</v>
      </c>
    </row>
    <row r="1300" spans="1:7">
      <c r="A1300" s="33"/>
      <c r="B1300" s="34"/>
      <c r="C1300" s="33"/>
      <c r="D1300" s="33"/>
      <c r="E1300" s="33"/>
      <c r="G1300">
        <f t="shared" si="20"/>
        <v>6</v>
      </c>
    </row>
    <row r="1301" spans="1:7">
      <c r="A1301" s="33"/>
      <c r="B1301" s="34"/>
      <c r="C1301" s="33"/>
      <c r="D1301" s="33"/>
      <c r="E1301" s="33"/>
      <c r="G1301">
        <f t="shared" si="20"/>
        <v>6</v>
      </c>
    </row>
    <row r="1302" spans="1:7">
      <c r="A1302" s="33"/>
      <c r="B1302" s="34"/>
      <c r="C1302" s="33"/>
      <c r="D1302" s="33"/>
      <c r="E1302" s="33"/>
      <c r="G1302">
        <f t="shared" si="20"/>
        <v>6</v>
      </c>
    </row>
    <row r="1303" spans="1:7">
      <c r="A1303" s="33"/>
      <c r="B1303" s="34"/>
      <c r="C1303" s="33"/>
      <c r="D1303" s="33"/>
      <c r="E1303" s="33"/>
      <c r="G1303">
        <f t="shared" si="20"/>
        <v>6</v>
      </c>
    </row>
    <row r="1304" spans="1:7">
      <c r="A1304" s="33"/>
      <c r="B1304" s="34"/>
      <c r="C1304" s="33"/>
      <c r="D1304" s="33"/>
      <c r="E1304" s="33"/>
      <c r="G1304">
        <f t="shared" si="20"/>
        <v>6</v>
      </c>
    </row>
    <row r="1305" spans="1:7">
      <c r="A1305" s="33"/>
      <c r="B1305" s="34"/>
      <c r="C1305" s="33"/>
      <c r="D1305" s="33"/>
      <c r="E1305" s="33"/>
      <c r="G1305">
        <f t="shared" si="20"/>
        <v>6</v>
      </c>
    </row>
    <row r="1306" spans="1:7">
      <c r="A1306" s="33"/>
      <c r="B1306" s="34"/>
      <c r="C1306" s="33"/>
      <c r="D1306" s="33"/>
      <c r="E1306" s="33"/>
      <c r="G1306">
        <f t="shared" si="20"/>
        <v>6</v>
      </c>
    </row>
    <row r="1307" spans="1:7">
      <c r="A1307" s="33"/>
      <c r="B1307" s="34"/>
      <c r="C1307" s="33"/>
      <c r="D1307" s="33"/>
      <c r="E1307" s="33"/>
      <c r="G1307">
        <f t="shared" si="20"/>
        <v>6</v>
      </c>
    </row>
    <row r="1308" spans="1:7">
      <c r="A1308" s="33"/>
      <c r="B1308" s="34"/>
      <c r="C1308" s="33"/>
      <c r="D1308" s="33"/>
      <c r="E1308" s="33"/>
      <c r="G1308">
        <f t="shared" si="20"/>
        <v>6</v>
      </c>
    </row>
    <row r="1309" spans="1:7">
      <c r="A1309" s="33"/>
      <c r="B1309" s="34"/>
      <c r="C1309" s="33"/>
      <c r="D1309" s="33"/>
      <c r="E1309" s="33"/>
      <c r="G1309">
        <f t="shared" si="20"/>
        <v>6</v>
      </c>
    </row>
    <row r="1310" spans="1:7">
      <c r="A1310" s="33"/>
      <c r="B1310" s="34"/>
      <c r="C1310" s="33"/>
      <c r="D1310" s="33"/>
      <c r="E1310" s="33"/>
      <c r="G1310">
        <f t="shared" si="20"/>
        <v>6</v>
      </c>
    </row>
    <row r="1311" spans="1:7">
      <c r="A1311" s="33"/>
      <c r="B1311" s="34"/>
      <c r="C1311" s="33"/>
      <c r="D1311" s="33"/>
      <c r="E1311" s="33"/>
      <c r="G1311">
        <f t="shared" si="20"/>
        <v>6</v>
      </c>
    </row>
    <row r="1312" spans="1:7">
      <c r="A1312" s="33"/>
      <c r="B1312" s="34"/>
      <c r="C1312" s="33"/>
      <c r="D1312" s="33"/>
      <c r="E1312" s="33"/>
      <c r="G1312">
        <f t="shared" si="20"/>
        <v>6</v>
      </c>
    </row>
    <row r="1313" spans="1:7">
      <c r="A1313" s="33"/>
      <c r="B1313" s="34"/>
      <c r="C1313" s="33"/>
      <c r="D1313" s="33"/>
      <c r="E1313" s="33"/>
      <c r="G1313">
        <f t="shared" si="20"/>
        <v>6</v>
      </c>
    </row>
    <row r="1314" spans="1:7">
      <c r="A1314" s="33"/>
      <c r="B1314" s="34"/>
      <c r="C1314" s="33"/>
      <c r="D1314" s="33"/>
      <c r="E1314" s="33"/>
      <c r="G1314">
        <f t="shared" si="20"/>
        <v>6</v>
      </c>
    </row>
    <row r="1315" spans="1:7">
      <c r="A1315" s="33"/>
      <c r="B1315" s="34"/>
      <c r="C1315" s="33"/>
      <c r="D1315" s="33"/>
      <c r="E1315" s="33"/>
      <c r="G1315">
        <f t="shared" si="20"/>
        <v>6</v>
      </c>
    </row>
    <row r="1316" spans="1:7">
      <c r="A1316" s="33"/>
      <c r="B1316" s="34"/>
      <c r="C1316" s="33"/>
      <c r="D1316" s="33"/>
      <c r="E1316" s="33"/>
      <c r="G1316">
        <f t="shared" si="20"/>
        <v>6</v>
      </c>
    </row>
    <row r="1317" spans="1:7">
      <c r="A1317" s="33"/>
      <c r="B1317" s="34"/>
      <c r="C1317" s="33"/>
      <c r="D1317" s="33"/>
      <c r="E1317" s="33"/>
      <c r="G1317">
        <f t="shared" si="20"/>
        <v>6</v>
      </c>
    </row>
    <row r="1318" spans="1:7">
      <c r="A1318" s="33"/>
      <c r="B1318" s="34"/>
      <c r="C1318" s="33"/>
      <c r="D1318" s="33"/>
      <c r="E1318" s="33"/>
      <c r="G1318">
        <f t="shared" si="20"/>
        <v>6</v>
      </c>
    </row>
    <row r="1319" spans="1:7">
      <c r="A1319" s="33"/>
      <c r="B1319" s="34"/>
      <c r="C1319" s="33"/>
      <c r="D1319" s="33"/>
      <c r="E1319" s="33"/>
      <c r="G1319">
        <f t="shared" si="20"/>
        <v>6</v>
      </c>
    </row>
    <row r="1320" spans="1:7">
      <c r="A1320" s="33"/>
      <c r="B1320" s="34"/>
      <c r="C1320" s="33"/>
      <c r="D1320" s="33"/>
      <c r="E1320" s="33"/>
      <c r="G1320">
        <f t="shared" si="20"/>
        <v>6</v>
      </c>
    </row>
    <row r="1321" spans="1:7">
      <c r="A1321" s="33"/>
      <c r="B1321" s="34"/>
      <c r="C1321" s="33"/>
      <c r="D1321" s="33"/>
      <c r="E1321" s="33"/>
      <c r="G1321">
        <f t="shared" ref="G1321:G1384" si="21">WEEKDAY(B1321,2)</f>
        <v>6</v>
      </c>
    </row>
    <row r="1322" spans="1:7">
      <c r="A1322" s="33"/>
      <c r="B1322" s="34"/>
      <c r="C1322" s="33"/>
      <c r="D1322" s="33"/>
      <c r="E1322" s="33"/>
      <c r="G1322">
        <f t="shared" si="21"/>
        <v>6</v>
      </c>
    </row>
    <row r="1323" spans="1:7">
      <c r="A1323" s="33"/>
      <c r="B1323" s="34"/>
      <c r="C1323" s="33"/>
      <c r="D1323" s="33"/>
      <c r="E1323" s="33"/>
      <c r="G1323">
        <f t="shared" si="21"/>
        <v>6</v>
      </c>
    </row>
    <row r="1324" spans="1:7">
      <c r="A1324" s="33"/>
      <c r="B1324" s="34"/>
      <c r="C1324" s="33"/>
      <c r="D1324" s="33"/>
      <c r="E1324" s="33"/>
      <c r="G1324">
        <f t="shared" si="21"/>
        <v>6</v>
      </c>
    </row>
    <row r="1325" spans="1:7">
      <c r="A1325" s="33"/>
      <c r="B1325" s="34"/>
      <c r="C1325" s="33"/>
      <c r="D1325" s="33"/>
      <c r="E1325" s="33"/>
      <c r="G1325">
        <f t="shared" si="21"/>
        <v>6</v>
      </c>
    </row>
    <row r="1326" spans="1:7">
      <c r="A1326" s="33"/>
      <c r="B1326" s="34"/>
      <c r="C1326" s="33"/>
      <c r="D1326" s="33"/>
      <c r="E1326" s="33"/>
      <c r="G1326">
        <f t="shared" si="21"/>
        <v>6</v>
      </c>
    </row>
    <row r="1327" spans="1:7">
      <c r="A1327" s="33"/>
      <c r="B1327" s="34"/>
      <c r="C1327" s="33"/>
      <c r="D1327" s="33"/>
      <c r="E1327" s="33"/>
      <c r="G1327">
        <f t="shared" si="21"/>
        <v>6</v>
      </c>
    </row>
    <row r="1328" spans="1:7">
      <c r="A1328" s="33"/>
      <c r="B1328" s="34"/>
      <c r="C1328" s="33"/>
      <c r="D1328" s="33"/>
      <c r="E1328" s="33"/>
      <c r="G1328">
        <f t="shared" si="21"/>
        <v>6</v>
      </c>
    </row>
    <row r="1329" spans="1:7">
      <c r="A1329" s="33"/>
      <c r="B1329" s="34"/>
      <c r="C1329" s="33"/>
      <c r="D1329" s="33"/>
      <c r="E1329" s="33"/>
      <c r="G1329">
        <f t="shared" si="21"/>
        <v>6</v>
      </c>
    </row>
    <row r="1330" spans="1:7">
      <c r="A1330" s="33"/>
      <c r="B1330" s="34"/>
      <c r="C1330" s="33"/>
      <c r="D1330" s="33"/>
      <c r="E1330" s="33"/>
      <c r="G1330">
        <f t="shared" si="21"/>
        <v>6</v>
      </c>
    </row>
    <row r="1331" spans="1:7">
      <c r="A1331" s="33"/>
      <c r="B1331" s="34"/>
      <c r="C1331" s="33"/>
      <c r="D1331" s="33"/>
      <c r="E1331" s="33"/>
      <c r="G1331">
        <f t="shared" si="21"/>
        <v>6</v>
      </c>
    </row>
    <row r="1332" spans="1:7">
      <c r="A1332" s="33"/>
      <c r="B1332" s="34"/>
      <c r="C1332" s="33"/>
      <c r="D1332" s="33"/>
      <c r="E1332" s="33"/>
      <c r="G1332">
        <f t="shared" si="21"/>
        <v>6</v>
      </c>
    </row>
    <row r="1333" spans="1:7">
      <c r="A1333" s="33"/>
      <c r="B1333" s="34"/>
      <c r="C1333" s="33"/>
      <c r="D1333" s="33"/>
      <c r="E1333" s="33"/>
      <c r="G1333">
        <f t="shared" si="21"/>
        <v>6</v>
      </c>
    </row>
    <row r="1334" spans="1:7">
      <c r="A1334" s="33"/>
      <c r="B1334" s="34"/>
      <c r="C1334" s="33"/>
      <c r="D1334" s="33"/>
      <c r="E1334" s="33"/>
      <c r="G1334">
        <f t="shared" si="21"/>
        <v>6</v>
      </c>
    </row>
    <row r="1335" spans="1:7">
      <c r="A1335" s="33"/>
      <c r="B1335" s="34"/>
      <c r="C1335" s="33"/>
      <c r="D1335" s="33"/>
      <c r="E1335" s="33"/>
      <c r="G1335">
        <f t="shared" si="21"/>
        <v>6</v>
      </c>
    </row>
    <row r="1336" spans="1:7">
      <c r="A1336" s="33"/>
      <c r="B1336" s="34"/>
      <c r="C1336" s="33"/>
      <c r="D1336" s="33"/>
      <c r="E1336" s="33"/>
      <c r="G1336">
        <f t="shared" si="21"/>
        <v>6</v>
      </c>
    </row>
    <row r="1337" spans="1:7">
      <c r="A1337" s="33"/>
      <c r="B1337" s="34"/>
      <c r="C1337" s="33"/>
      <c r="D1337" s="33"/>
      <c r="E1337" s="33"/>
      <c r="G1337">
        <f t="shared" si="21"/>
        <v>6</v>
      </c>
    </row>
    <row r="1338" spans="1:7">
      <c r="A1338" s="33"/>
      <c r="B1338" s="34"/>
      <c r="C1338" s="33"/>
      <c r="D1338" s="33"/>
      <c r="E1338" s="33"/>
      <c r="G1338">
        <f t="shared" si="21"/>
        <v>6</v>
      </c>
    </row>
    <row r="1339" spans="1:7">
      <c r="A1339" s="33"/>
      <c r="B1339" s="34"/>
      <c r="C1339" s="33"/>
      <c r="D1339" s="33"/>
      <c r="E1339" s="33"/>
      <c r="G1339">
        <f t="shared" si="21"/>
        <v>6</v>
      </c>
    </row>
    <row r="1340" spans="1:7">
      <c r="A1340" s="33"/>
      <c r="B1340" s="34"/>
      <c r="C1340" s="33"/>
      <c r="D1340" s="33"/>
      <c r="E1340" s="33"/>
      <c r="G1340">
        <f t="shared" si="21"/>
        <v>6</v>
      </c>
    </row>
    <row r="1341" spans="1:7">
      <c r="A1341" s="33"/>
      <c r="B1341" s="34"/>
      <c r="C1341" s="33"/>
      <c r="D1341" s="33"/>
      <c r="E1341" s="33"/>
      <c r="G1341">
        <f t="shared" si="21"/>
        <v>6</v>
      </c>
    </row>
    <row r="1342" spans="1:7">
      <c r="A1342" s="33"/>
      <c r="B1342" s="34"/>
      <c r="C1342" s="33"/>
      <c r="D1342" s="33"/>
      <c r="E1342" s="33"/>
      <c r="G1342">
        <f t="shared" si="21"/>
        <v>6</v>
      </c>
    </row>
    <row r="1343" spans="1:7">
      <c r="A1343" s="33"/>
      <c r="B1343" s="34"/>
      <c r="C1343" s="33"/>
      <c r="D1343" s="33"/>
      <c r="E1343" s="33"/>
      <c r="G1343">
        <f t="shared" si="21"/>
        <v>6</v>
      </c>
    </row>
    <row r="1344" spans="1:7">
      <c r="A1344" s="33"/>
      <c r="B1344" s="34"/>
      <c r="C1344" s="33"/>
      <c r="D1344" s="33"/>
      <c r="E1344" s="33"/>
      <c r="G1344">
        <f t="shared" si="21"/>
        <v>6</v>
      </c>
    </row>
    <row r="1345" spans="1:7">
      <c r="A1345" s="33"/>
      <c r="B1345" s="34"/>
      <c r="C1345" s="33"/>
      <c r="D1345" s="33"/>
      <c r="E1345" s="33"/>
      <c r="G1345">
        <f t="shared" si="21"/>
        <v>6</v>
      </c>
    </row>
    <row r="1346" spans="1:7">
      <c r="A1346" s="33"/>
      <c r="B1346" s="34"/>
      <c r="C1346" s="33"/>
      <c r="D1346" s="33"/>
      <c r="E1346" s="33"/>
      <c r="G1346">
        <f t="shared" si="21"/>
        <v>6</v>
      </c>
    </row>
    <row r="1347" spans="1:7">
      <c r="A1347" s="33"/>
      <c r="B1347" s="34"/>
      <c r="C1347" s="33"/>
      <c r="D1347" s="33"/>
      <c r="E1347" s="33"/>
      <c r="G1347">
        <f t="shared" si="21"/>
        <v>6</v>
      </c>
    </row>
    <row r="1348" spans="1:7">
      <c r="A1348" s="33"/>
      <c r="B1348" s="34"/>
      <c r="C1348" s="33"/>
      <c r="D1348" s="33"/>
      <c r="E1348" s="33"/>
      <c r="G1348">
        <f t="shared" si="21"/>
        <v>6</v>
      </c>
    </row>
    <row r="1349" spans="1:7">
      <c r="A1349" s="33"/>
      <c r="B1349" s="34"/>
      <c r="C1349" s="33"/>
      <c r="D1349" s="33"/>
      <c r="E1349" s="33"/>
      <c r="G1349">
        <f t="shared" si="21"/>
        <v>6</v>
      </c>
    </row>
    <row r="1350" spans="1:7">
      <c r="A1350" s="33"/>
      <c r="B1350" s="34"/>
      <c r="C1350" s="33"/>
      <c r="D1350" s="33"/>
      <c r="E1350" s="33"/>
      <c r="G1350">
        <f t="shared" si="21"/>
        <v>6</v>
      </c>
    </row>
    <row r="1351" spans="1:7">
      <c r="A1351" s="33"/>
      <c r="B1351" s="34"/>
      <c r="C1351" s="33"/>
      <c r="D1351" s="33"/>
      <c r="E1351" s="33"/>
      <c r="G1351">
        <f t="shared" si="21"/>
        <v>6</v>
      </c>
    </row>
    <row r="1352" spans="1:7">
      <c r="A1352" s="33"/>
      <c r="B1352" s="34"/>
      <c r="C1352" s="33"/>
      <c r="D1352" s="33"/>
      <c r="E1352" s="33"/>
      <c r="G1352">
        <f t="shared" si="21"/>
        <v>6</v>
      </c>
    </row>
    <row r="1353" spans="1:7">
      <c r="A1353" s="33"/>
      <c r="B1353" s="34"/>
      <c r="C1353" s="33"/>
      <c r="D1353" s="33"/>
      <c r="E1353" s="33"/>
      <c r="G1353">
        <f t="shared" si="21"/>
        <v>6</v>
      </c>
    </row>
    <row r="1354" spans="1:7">
      <c r="A1354" s="33"/>
      <c r="B1354" s="34"/>
      <c r="C1354" s="33"/>
      <c r="D1354" s="33"/>
      <c r="E1354" s="33"/>
      <c r="G1354">
        <f t="shared" si="21"/>
        <v>6</v>
      </c>
    </row>
    <row r="1355" spans="1:7">
      <c r="A1355" s="33"/>
      <c r="B1355" s="34"/>
      <c r="C1355" s="33"/>
      <c r="D1355" s="33"/>
      <c r="E1355" s="33"/>
      <c r="G1355">
        <f t="shared" si="21"/>
        <v>6</v>
      </c>
    </row>
    <row r="1356" spans="1:7">
      <c r="A1356" s="33"/>
      <c r="B1356" s="34"/>
      <c r="C1356" s="33"/>
      <c r="D1356" s="33"/>
      <c r="E1356" s="33"/>
      <c r="G1356">
        <f t="shared" si="21"/>
        <v>6</v>
      </c>
    </row>
    <row r="1357" spans="1:7">
      <c r="A1357" s="33"/>
      <c r="B1357" s="34"/>
      <c r="C1357" s="33"/>
      <c r="D1357" s="33"/>
      <c r="E1357" s="33"/>
      <c r="G1357">
        <f t="shared" si="21"/>
        <v>6</v>
      </c>
    </row>
    <row r="1358" spans="1:7">
      <c r="A1358" s="33"/>
      <c r="B1358" s="34"/>
      <c r="C1358" s="33"/>
      <c r="D1358" s="33"/>
      <c r="E1358" s="33"/>
      <c r="G1358">
        <f t="shared" si="21"/>
        <v>6</v>
      </c>
    </row>
    <row r="1359" spans="1:7">
      <c r="A1359" s="33"/>
      <c r="B1359" s="34"/>
      <c r="C1359" s="33"/>
      <c r="D1359" s="33"/>
      <c r="E1359" s="33"/>
      <c r="G1359">
        <f t="shared" si="21"/>
        <v>6</v>
      </c>
    </row>
    <row r="1360" spans="1:7">
      <c r="A1360" s="33"/>
      <c r="B1360" s="34"/>
      <c r="C1360" s="33"/>
      <c r="D1360" s="33"/>
      <c r="E1360" s="33"/>
      <c r="G1360">
        <f t="shared" si="21"/>
        <v>6</v>
      </c>
    </row>
    <row r="1361" spans="1:7">
      <c r="A1361" s="33"/>
      <c r="B1361" s="34"/>
      <c r="C1361" s="33"/>
      <c r="D1361" s="33"/>
      <c r="E1361" s="33"/>
      <c r="G1361">
        <f t="shared" si="21"/>
        <v>6</v>
      </c>
    </row>
    <row r="1362" spans="1:7">
      <c r="A1362" s="33"/>
      <c r="B1362" s="34"/>
      <c r="C1362" s="33"/>
      <c r="D1362" s="33"/>
      <c r="E1362" s="33"/>
      <c r="G1362">
        <f t="shared" si="21"/>
        <v>6</v>
      </c>
    </row>
    <row r="1363" spans="1:7">
      <c r="A1363" s="33"/>
      <c r="B1363" s="34"/>
      <c r="C1363" s="33"/>
      <c r="D1363" s="33"/>
      <c r="E1363" s="33"/>
      <c r="G1363">
        <f t="shared" si="21"/>
        <v>6</v>
      </c>
    </row>
    <row r="1364" spans="1:7">
      <c r="A1364" s="33"/>
      <c r="B1364" s="34"/>
      <c r="C1364" s="33"/>
      <c r="D1364" s="33"/>
      <c r="E1364" s="33"/>
      <c r="G1364">
        <f t="shared" si="21"/>
        <v>6</v>
      </c>
    </row>
    <row r="1365" spans="1:7">
      <c r="A1365" s="33"/>
      <c r="B1365" s="34"/>
      <c r="C1365" s="33"/>
      <c r="D1365" s="33"/>
      <c r="E1365" s="33"/>
      <c r="G1365">
        <f t="shared" si="21"/>
        <v>6</v>
      </c>
    </row>
    <row r="1366" spans="1:7">
      <c r="A1366" s="33"/>
      <c r="B1366" s="34"/>
      <c r="C1366" s="33"/>
      <c r="D1366" s="33"/>
      <c r="E1366" s="33"/>
      <c r="G1366">
        <f t="shared" si="21"/>
        <v>6</v>
      </c>
    </row>
    <row r="1367" spans="1:7">
      <c r="A1367" s="33"/>
      <c r="B1367" s="34"/>
      <c r="C1367" s="33"/>
      <c r="D1367" s="33"/>
      <c r="E1367" s="33"/>
      <c r="G1367">
        <f t="shared" si="21"/>
        <v>6</v>
      </c>
    </row>
    <row r="1368" spans="1:7">
      <c r="A1368" s="33"/>
      <c r="B1368" s="34"/>
      <c r="C1368" s="33"/>
      <c r="D1368" s="33"/>
      <c r="E1368" s="33"/>
      <c r="G1368">
        <f t="shared" si="21"/>
        <v>6</v>
      </c>
    </row>
    <row r="1369" spans="1:7">
      <c r="A1369" s="33"/>
      <c r="B1369" s="34"/>
      <c r="C1369" s="33"/>
      <c r="D1369" s="33"/>
      <c r="E1369" s="33"/>
      <c r="G1369">
        <f t="shared" si="21"/>
        <v>6</v>
      </c>
    </row>
    <row r="1370" spans="1:7">
      <c r="A1370" s="33"/>
      <c r="B1370" s="34"/>
      <c r="C1370" s="33"/>
      <c r="D1370" s="33"/>
      <c r="E1370" s="33"/>
      <c r="G1370">
        <f t="shared" si="21"/>
        <v>6</v>
      </c>
    </row>
    <row r="1371" spans="1:7">
      <c r="A1371" s="33"/>
      <c r="B1371" s="34"/>
      <c r="C1371" s="33"/>
      <c r="D1371" s="33"/>
      <c r="E1371" s="33"/>
      <c r="G1371">
        <f t="shared" si="21"/>
        <v>6</v>
      </c>
    </row>
    <row r="1372" spans="1:7">
      <c r="A1372" s="33"/>
      <c r="B1372" s="34"/>
      <c r="C1372" s="33"/>
      <c r="D1372" s="33"/>
      <c r="E1372" s="33"/>
      <c r="G1372">
        <f t="shared" si="21"/>
        <v>6</v>
      </c>
    </row>
    <row r="1373" spans="1:7">
      <c r="A1373" s="33"/>
      <c r="B1373" s="34"/>
      <c r="C1373" s="33"/>
      <c r="D1373" s="33"/>
      <c r="E1373" s="33"/>
      <c r="G1373">
        <f t="shared" si="21"/>
        <v>6</v>
      </c>
    </row>
    <row r="1374" spans="1:7">
      <c r="A1374" s="33"/>
      <c r="B1374" s="34"/>
      <c r="C1374" s="33"/>
      <c r="D1374" s="33"/>
      <c r="E1374" s="33"/>
      <c r="G1374">
        <f t="shared" si="21"/>
        <v>6</v>
      </c>
    </row>
    <row r="1375" spans="1:7">
      <c r="A1375" s="33"/>
      <c r="B1375" s="34"/>
      <c r="C1375" s="33"/>
      <c r="D1375" s="33"/>
      <c r="E1375" s="33"/>
      <c r="G1375">
        <f t="shared" si="21"/>
        <v>6</v>
      </c>
    </row>
    <row r="1376" spans="1:7">
      <c r="A1376" s="33"/>
      <c r="B1376" s="34"/>
      <c r="C1376" s="33"/>
      <c r="D1376" s="33"/>
      <c r="E1376" s="33"/>
      <c r="G1376">
        <f t="shared" si="21"/>
        <v>6</v>
      </c>
    </row>
    <row r="1377" spans="1:7">
      <c r="A1377" s="33"/>
      <c r="B1377" s="34"/>
      <c r="C1377" s="33"/>
      <c r="D1377" s="33"/>
      <c r="E1377" s="33"/>
      <c r="G1377">
        <f t="shared" si="21"/>
        <v>6</v>
      </c>
    </row>
    <row r="1378" spans="1:7">
      <c r="A1378" s="33"/>
      <c r="B1378" s="34"/>
      <c r="C1378" s="33"/>
      <c r="D1378" s="33"/>
      <c r="E1378" s="33"/>
      <c r="G1378">
        <f t="shared" si="21"/>
        <v>6</v>
      </c>
    </row>
    <row r="1379" spans="1:7">
      <c r="A1379" s="33"/>
      <c r="B1379" s="34"/>
      <c r="C1379" s="33"/>
      <c r="D1379" s="33"/>
      <c r="E1379" s="33"/>
      <c r="G1379">
        <f t="shared" si="21"/>
        <v>6</v>
      </c>
    </row>
    <row r="1380" spans="1:7">
      <c r="A1380" s="33"/>
      <c r="B1380" s="34"/>
      <c r="C1380" s="33"/>
      <c r="D1380" s="33"/>
      <c r="E1380" s="33"/>
      <c r="G1380">
        <f t="shared" si="21"/>
        <v>6</v>
      </c>
    </row>
    <row r="1381" spans="1:7">
      <c r="A1381" s="33"/>
      <c r="B1381" s="34"/>
      <c r="C1381" s="33"/>
      <c r="D1381" s="33"/>
      <c r="E1381" s="33"/>
      <c r="G1381">
        <f t="shared" si="21"/>
        <v>6</v>
      </c>
    </row>
    <row r="1382" spans="1:7">
      <c r="A1382" s="33"/>
      <c r="B1382" s="34"/>
      <c r="C1382" s="33"/>
      <c r="D1382" s="33"/>
      <c r="E1382" s="33"/>
      <c r="G1382">
        <f t="shared" si="21"/>
        <v>6</v>
      </c>
    </row>
    <row r="1383" spans="1:7">
      <c r="A1383" s="33"/>
      <c r="B1383" s="34"/>
      <c r="C1383" s="33"/>
      <c r="D1383" s="33"/>
      <c r="E1383" s="33"/>
      <c r="G1383">
        <f t="shared" si="21"/>
        <v>6</v>
      </c>
    </row>
    <row r="1384" spans="1:7">
      <c r="A1384" s="33"/>
      <c r="B1384" s="34"/>
      <c r="C1384" s="33"/>
      <c r="D1384" s="33"/>
      <c r="E1384" s="33"/>
      <c r="G1384">
        <f t="shared" si="21"/>
        <v>6</v>
      </c>
    </row>
    <row r="1385" spans="1:7">
      <c r="A1385" s="33"/>
      <c r="B1385" s="34"/>
      <c r="C1385" s="33"/>
      <c r="D1385" s="33"/>
      <c r="E1385" s="33"/>
      <c r="G1385">
        <f t="shared" ref="G1385:G1448" si="22">WEEKDAY(B1385,2)</f>
        <v>6</v>
      </c>
    </row>
    <row r="1386" spans="1:7">
      <c r="A1386" s="33"/>
      <c r="B1386" s="34"/>
      <c r="C1386" s="33"/>
      <c r="D1386" s="33"/>
      <c r="E1386" s="33"/>
      <c r="G1386">
        <f t="shared" si="22"/>
        <v>6</v>
      </c>
    </row>
    <row r="1387" spans="1:7">
      <c r="A1387" s="33"/>
      <c r="B1387" s="34"/>
      <c r="C1387" s="33"/>
      <c r="D1387" s="33"/>
      <c r="E1387" s="33"/>
      <c r="G1387">
        <f t="shared" si="22"/>
        <v>6</v>
      </c>
    </row>
    <row r="1388" spans="1:7">
      <c r="A1388" s="33"/>
      <c r="B1388" s="34"/>
      <c r="C1388" s="33"/>
      <c r="D1388" s="33"/>
      <c r="E1388" s="33"/>
      <c r="G1388">
        <f t="shared" si="22"/>
        <v>6</v>
      </c>
    </row>
    <row r="1389" spans="1:7">
      <c r="A1389" s="33"/>
      <c r="B1389" s="34"/>
      <c r="C1389" s="33"/>
      <c r="D1389" s="33"/>
      <c r="E1389" s="33"/>
      <c r="G1389">
        <f t="shared" si="22"/>
        <v>6</v>
      </c>
    </row>
    <row r="1390" spans="1:7">
      <c r="A1390" s="33"/>
      <c r="B1390" s="34"/>
      <c r="C1390" s="33"/>
      <c r="D1390" s="33"/>
      <c r="E1390" s="33"/>
      <c r="G1390">
        <f t="shared" si="22"/>
        <v>6</v>
      </c>
    </row>
    <row r="1391" spans="1:7">
      <c r="A1391" s="33"/>
      <c r="B1391" s="34"/>
      <c r="C1391" s="33"/>
      <c r="D1391" s="33"/>
      <c r="E1391" s="33"/>
      <c r="G1391">
        <f t="shared" si="22"/>
        <v>6</v>
      </c>
    </row>
    <row r="1392" spans="1:7">
      <c r="A1392" s="33"/>
      <c r="B1392" s="34"/>
      <c r="C1392" s="33"/>
      <c r="D1392" s="33"/>
      <c r="E1392" s="33"/>
      <c r="G1392">
        <f t="shared" si="22"/>
        <v>6</v>
      </c>
    </row>
    <row r="1393" spans="1:7">
      <c r="A1393" s="33"/>
      <c r="B1393" s="34"/>
      <c r="C1393" s="33"/>
      <c r="D1393" s="33"/>
      <c r="E1393" s="33"/>
      <c r="G1393">
        <f t="shared" si="22"/>
        <v>6</v>
      </c>
    </row>
    <row r="1394" spans="1:7">
      <c r="A1394" s="33"/>
      <c r="B1394" s="34"/>
      <c r="C1394" s="33"/>
      <c r="D1394" s="33"/>
      <c r="E1394" s="33"/>
      <c r="G1394">
        <f t="shared" si="22"/>
        <v>6</v>
      </c>
    </row>
    <row r="1395" spans="1:7">
      <c r="A1395" s="33"/>
      <c r="B1395" s="34"/>
      <c r="C1395" s="33"/>
      <c r="D1395" s="33"/>
      <c r="E1395" s="33"/>
      <c r="G1395">
        <f t="shared" si="22"/>
        <v>6</v>
      </c>
    </row>
    <row r="1396" spans="1:7">
      <c r="A1396" s="33"/>
      <c r="B1396" s="34"/>
      <c r="C1396" s="33"/>
      <c r="D1396" s="33"/>
      <c r="E1396" s="33"/>
      <c r="G1396">
        <f t="shared" si="22"/>
        <v>6</v>
      </c>
    </row>
    <row r="1397" spans="1:7">
      <c r="A1397" s="33"/>
      <c r="B1397" s="34"/>
      <c r="C1397" s="33"/>
      <c r="D1397" s="33"/>
      <c r="E1397" s="33"/>
      <c r="G1397">
        <f t="shared" si="22"/>
        <v>6</v>
      </c>
    </row>
    <row r="1398" spans="1:7">
      <c r="A1398" s="33"/>
      <c r="B1398" s="34"/>
      <c r="C1398" s="33"/>
      <c r="D1398" s="33"/>
      <c r="E1398" s="33"/>
      <c r="G1398">
        <f t="shared" si="22"/>
        <v>6</v>
      </c>
    </row>
    <row r="1399" spans="1:7">
      <c r="A1399" s="33"/>
      <c r="B1399" s="34"/>
      <c r="C1399" s="33"/>
      <c r="D1399" s="33"/>
      <c r="E1399" s="33"/>
      <c r="G1399">
        <f t="shared" si="22"/>
        <v>6</v>
      </c>
    </row>
    <row r="1400" spans="1:7">
      <c r="A1400" s="33"/>
      <c r="B1400" s="34"/>
      <c r="C1400" s="33"/>
      <c r="D1400" s="33"/>
      <c r="E1400" s="33"/>
      <c r="G1400">
        <f t="shared" si="22"/>
        <v>6</v>
      </c>
    </row>
    <row r="1401" spans="1:7">
      <c r="A1401" s="33"/>
      <c r="B1401" s="34"/>
      <c r="C1401" s="33"/>
      <c r="D1401" s="33"/>
      <c r="E1401" s="33"/>
      <c r="G1401">
        <f t="shared" si="22"/>
        <v>6</v>
      </c>
    </row>
    <row r="1402" spans="1:7">
      <c r="A1402" s="33"/>
      <c r="B1402" s="34"/>
      <c r="C1402" s="33"/>
      <c r="D1402" s="33"/>
      <c r="E1402" s="33"/>
      <c r="G1402">
        <f t="shared" si="22"/>
        <v>6</v>
      </c>
    </row>
    <row r="1403" spans="1:7">
      <c r="A1403" s="33"/>
      <c r="B1403" s="34"/>
      <c r="C1403" s="33"/>
      <c r="D1403" s="33"/>
      <c r="E1403" s="33"/>
      <c r="G1403">
        <f t="shared" si="22"/>
        <v>6</v>
      </c>
    </row>
    <row r="1404" spans="1:7">
      <c r="A1404" s="33"/>
      <c r="B1404" s="34"/>
      <c r="C1404" s="33"/>
      <c r="D1404" s="33"/>
      <c r="E1404" s="33"/>
      <c r="G1404">
        <f t="shared" si="22"/>
        <v>6</v>
      </c>
    </row>
    <row r="1405" spans="1:7">
      <c r="A1405" s="33"/>
      <c r="B1405" s="34"/>
      <c r="C1405" s="33"/>
      <c r="D1405" s="33"/>
      <c r="E1405" s="33"/>
      <c r="G1405">
        <f t="shared" si="22"/>
        <v>6</v>
      </c>
    </row>
    <row r="1406" spans="1:7">
      <c r="A1406" s="33"/>
      <c r="B1406" s="34"/>
      <c r="C1406" s="33"/>
      <c r="D1406" s="33"/>
      <c r="E1406" s="33"/>
      <c r="G1406">
        <f t="shared" si="22"/>
        <v>6</v>
      </c>
    </row>
    <row r="1407" spans="1:7">
      <c r="A1407" s="33"/>
      <c r="B1407" s="34"/>
      <c r="C1407" s="33"/>
      <c r="D1407" s="33"/>
      <c r="E1407" s="33"/>
      <c r="G1407">
        <f t="shared" si="22"/>
        <v>6</v>
      </c>
    </row>
    <row r="1408" spans="1:7">
      <c r="A1408" s="33"/>
      <c r="B1408" s="34"/>
      <c r="C1408" s="33"/>
      <c r="D1408" s="33"/>
      <c r="E1408" s="33"/>
      <c r="G1408">
        <f t="shared" si="22"/>
        <v>6</v>
      </c>
    </row>
    <row r="1409" spans="1:7">
      <c r="A1409" s="33"/>
      <c r="B1409" s="34"/>
      <c r="C1409" s="33"/>
      <c r="D1409" s="33"/>
      <c r="E1409" s="33"/>
      <c r="G1409">
        <f t="shared" si="22"/>
        <v>6</v>
      </c>
    </row>
    <row r="1410" spans="1:7">
      <c r="A1410" s="33"/>
      <c r="B1410" s="34"/>
      <c r="C1410" s="33"/>
      <c r="D1410" s="33"/>
      <c r="E1410" s="33"/>
      <c r="G1410">
        <f t="shared" si="22"/>
        <v>6</v>
      </c>
    </row>
    <row r="1411" spans="1:7">
      <c r="A1411" s="33"/>
      <c r="B1411" s="34"/>
      <c r="C1411" s="33"/>
      <c r="D1411" s="33"/>
      <c r="E1411" s="33"/>
      <c r="G1411">
        <f t="shared" si="22"/>
        <v>6</v>
      </c>
    </row>
    <row r="1412" spans="1:7">
      <c r="A1412" s="33"/>
      <c r="B1412" s="34"/>
      <c r="C1412" s="33"/>
      <c r="D1412" s="33"/>
      <c r="E1412" s="33"/>
      <c r="G1412">
        <f t="shared" si="22"/>
        <v>6</v>
      </c>
    </row>
    <row r="1413" spans="1:7">
      <c r="A1413" s="33"/>
      <c r="B1413" s="34"/>
      <c r="C1413" s="33"/>
      <c r="D1413" s="33"/>
      <c r="E1413" s="33"/>
      <c r="G1413">
        <f t="shared" si="22"/>
        <v>6</v>
      </c>
    </row>
    <row r="1414" spans="1:7">
      <c r="A1414" s="33"/>
      <c r="B1414" s="34"/>
      <c r="C1414" s="33"/>
      <c r="D1414" s="33"/>
      <c r="E1414" s="33"/>
      <c r="G1414">
        <f t="shared" si="22"/>
        <v>6</v>
      </c>
    </row>
    <row r="1415" spans="1:7">
      <c r="A1415" s="33"/>
      <c r="B1415" s="34"/>
      <c r="C1415" s="33"/>
      <c r="D1415" s="33"/>
      <c r="E1415" s="33"/>
      <c r="G1415">
        <f t="shared" si="22"/>
        <v>6</v>
      </c>
    </row>
    <row r="1416" spans="1:7">
      <c r="A1416" s="33"/>
      <c r="B1416" s="34"/>
      <c r="C1416" s="33"/>
      <c r="D1416" s="33"/>
      <c r="E1416" s="33"/>
      <c r="G1416">
        <f t="shared" si="22"/>
        <v>6</v>
      </c>
    </row>
    <row r="1417" spans="1:7">
      <c r="A1417" s="33"/>
      <c r="B1417" s="34"/>
      <c r="C1417" s="33"/>
      <c r="D1417" s="33"/>
      <c r="E1417" s="33"/>
      <c r="G1417">
        <f t="shared" si="22"/>
        <v>6</v>
      </c>
    </row>
    <row r="1418" spans="1:7">
      <c r="A1418" s="33"/>
      <c r="B1418" s="34"/>
      <c r="C1418" s="33"/>
      <c r="D1418" s="33"/>
      <c r="E1418" s="33"/>
      <c r="G1418">
        <f t="shared" si="22"/>
        <v>6</v>
      </c>
    </row>
    <row r="1419" spans="1:7">
      <c r="A1419" s="33"/>
      <c r="B1419" s="34"/>
      <c r="C1419" s="33"/>
      <c r="D1419" s="33"/>
      <c r="E1419" s="33"/>
      <c r="G1419">
        <f t="shared" si="22"/>
        <v>6</v>
      </c>
    </row>
    <row r="1420" spans="1:7">
      <c r="A1420" s="33"/>
      <c r="B1420" s="34"/>
      <c r="C1420" s="33"/>
      <c r="D1420" s="33"/>
      <c r="E1420" s="33"/>
      <c r="G1420">
        <f t="shared" si="22"/>
        <v>6</v>
      </c>
    </row>
    <row r="1421" spans="1:7">
      <c r="A1421" s="33"/>
      <c r="B1421" s="34"/>
      <c r="C1421" s="33"/>
      <c r="D1421" s="33"/>
      <c r="E1421" s="33"/>
      <c r="G1421">
        <f t="shared" si="22"/>
        <v>6</v>
      </c>
    </row>
    <row r="1422" spans="1:7">
      <c r="A1422" s="33"/>
      <c r="B1422" s="34"/>
      <c r="C1422" s="33"/>
      <c r="D1422" s="33"/>
      <c r="E1422" s="33"/>
      <c r="G1422">
        <f t="shared" si="22"/>
        <v>6</v>
      </c>
    </row>
    <row r="1423" spans="1:7">
      <c r="A1423" s="33"/>
      <c r="B1423" s="34"/>
      <c r="C1423" s="33"/>
      <c r="D1423" s="33"/>
      <c r="E1423" s="33"/>
      <c r="G1423">
        <f t="shared" si="22"/>
        <v>6</v>
      </c>
    </row>
    <row r="1424" spans="1:7">
      <c r="A1424" s="33"/>
      <c r="B1424" s="34"/>
      <c r="C1424" s="33"/>
      <c r="D1424" s="33"/>
      <c r="E1424" s="33"/>
      <c r="G1424">
        <f t="shared" si="22"/>
        <v>6</v>
      </c>
    </row>
    <row r="1425" spans="1:7">
      <c r="A1425" s="33"/>
      <c r="B1425" s="34"/>
      <c r="C1425" s="33"/>
      <c r="D1425" s="33"/>
      <c r="E1425" s="33"/>
      <c r="G1425">
        <f t="shared" si="22"/>
        <v>6</v>
      </c>
    </row>
    <row r="1426" spans="1:7">
      <c r="A1426" s="33"/>
      <c r="B1426" s="34"/>
      <c r="C1426" s="33"/>
      <c r="D1426" s="33"/>
      <c r="E1426" s="33"/>
      <c r="G1426">
        <f t="shared" si="22"/>
        <v>6</v>
      </c>
    </row>
    <row r="1427" spans="1:7">
      <c r="A1427" s="33"/>
      <c r="B1427" s="34"/>
      <c r="C1427" s="33"/>
      <c r="D1427" s="33"/>
      <c r="E1427" s="33"/>
      <c r="G1427">
        <f t="shared" si="22"/>
        <v>6</v>
      </c>
    </row>
    <row r="1428" spans="1:7">
      <c r="A1428" s="33"/>
      <c r="B1428" s="34"/>
      <c r="C1428" s="33"/>
      <c r="D1428" s="33"/>
      <c r="E1428" s="33"/>
      <c r="G1428">
        <f t="shared" si="22"/>
        <v>6</v>
      </c>
    </row>
    <row r="1429" spans="1:7">
      <c r="A1429" s="33"/>
      <c r="B1429" s="34"/>
      <c r="C1429" s="33"/>
      <c r="D1429" s="33"/>
      <c r="E1429" s="33"/>
      <c r="G1429">
        <f t="shared" si="22"/>
        <v>6</v>
      </c>
    </row>
    <row r="1430" spans="1:7">
      <c r="A1430" s="33"/>
      <c r="B1430" s="34"/>
      <c r="C1430" s="33"/>
      <c r="D1430" s="33"/>
      <c r="E1430" s="33"/>
      <c r="G1430">
        <f t="shared" si="22"/>
        <v>6</v>
      </c>
    </row>
    <row r="1431" spans="1:7">
      <c r="A1431" s="33"/>
      <c r="B1431" s="34"/>
      <c r="C1431" s="33"/>
      <c r="D1431" s="33"/>
      <c r="E1431" s="33"/>
      <c r="G1431">
        <f t="shared" si="22"/>
        <v>6</v>
      </c>
    </row>
    <row r="1432" spans="1:7">
      <c r="A1432" s="33"/>
      <c r="B1432" s="34"/>
      <c r="C1432" s="33"/>
      <c r="D1432" s="33"/>
      <c r="E1432" s="33"/>
      <c r="G1432">
        <f t="shared" si="22"/>
        <v>6</v>
      </c>
    </row>
    <row r="1433" spans="1:7">
      <c r="A1433" s="33"/>
      <c r="B1433" s="34"/>
      <c r="C1433" s="33"/>
      <c r="D1433" s="33"/>
      <c r="E1433" s="33"/>
      <c r="G1433">
        <f t="shared" si="22"/>
        <v>6</v>
      </c>
    </row>
    <row r="1434" spans="1:7">
      <c r="A1434" s="33"/>
      <c r="B1434" s="34"/>
      <c r="C1434" s="33"/>
      <c r="D1434" s="33"/>
      <c r="E1434" s="33"/>
      <c r="G1434">
        <f t="shared" si="22"/>
        <v>6</v>
      </c>
    </row>
    <row r="1435" spans="1:7">
      <c r="A1435" s="33"/>
      <c r="B1435" s="34"/>
      <c r="C1435" s="33"/>
      <c r="D1435" s="33"/>
      <c r="E1435" s="33"/>
      <c r="G1435">
        <f t="shared" si="22"/>
        <v>6</v>
      </c>
    </row>
    <row r="1436" spans="1:7">
      <c r="A1436" s="33"/>
      <c r="B1436" s="34"/>
      <c r="C1436" s="33"/>
      <c r="D1436" s="33"/>
      <c r="E1436" s="33"/>
      <c r="G1436">
        <f t="shared" si="22"/>
        <v>6</v>
      </c>
    </row>
    <row r="1437" spans="1:7">
      <c r="A1437" s="33"/>
      <c r="B1437" s="34"/>
      <c r="C1437" s="33"/>
      <c r="D1437" s="33"/>
      <c r="E1437" s="33"/>
      <c r="G1437">
        <f t="shared" si="22"/>
        <v>6</v>
      </c>
    </row>
    <row r="1438" spans="1:7">
      <c r="A1438" s="33"/>
      <c r="B1438" s="34"/>
      <c r="C1438" s="33"/>
      <c r="D1438" s="33"/>
      <c r="E1438" s="33"/>
      <c r="G1438">
        <f t="shared" si="22"/>
        <v>6</v>
      </c>
    </row>
    <row r="1439" spans="1:7">
      <c r="A1439" s="33"/>
      <c r="B1439" s="34"/>
      <c r="C1439" s="33"/>
      <c r="D1439" s="33"/>
      <c r="E1439" s="33"/>
      <c r="G1439">
        <f t="shared" si="22"/>
        <v>6</v>
      </c>
    </row>
    <row r="1440" spans="1:7">
      <c r="A1440" s="33"/>
      <c r="B1440" s="34"/>
      <c r="C1440" s="33"/>
      <c r="D1440" s="33"/>
      <c r="E1440" s="33"/>
      <c r="G1440">
        <f t="shared" si="22"/>
        <v>6</v>
      </c>
    </row>
    <row r="1441" spans="1:7">
      <c r="A1441" s="33"/>
      <c r="B1441" s="34"/>
      <c r="C1441" s="33"/>
      <c r="D1441" s="33"/>
      <c r="E1441" s="33"/>
      <c r="G1441">
        <f t="shared" si="22"/>
        <v>6</v>
      </c>
    </row>
    <row r="1442" spans="1:7">
      <c r="A1442" s="33"/>
      <c r="B1442" s="34"/>
      <c r="C1442" s="33"/>
      <c r="D1442" s="33"/>
      <c r="E1442" s="33"/>
      <c r="G1442">
        <f t="shared" si="22"/>
        <v>6</v>
      </c>
    </row>
    <row r="1443" spans="1:7">
      <c r="A1443" s="33"/>
      <c r="B1443" s="34"/>
      <c r="C1443" s="33"/>
      <c r="D1443" s="33"/>
      <c r="E1443" s="33"/>
      <c r="G1443">
        <f t="shared" si="22"/>
        <v>6</v>
      </c>
    </row>
    <row r="1444" spans="1:7">
      <c r="A1444" s="33"/>
      <c r="B1444" s="34"/>
      <c r="C1444" s="33"/>
      <c r="D1444" s="33"/>
      <c r="E1444" s="33"/>
      <c r="G1444">
        <f t="shared" si="22"/>
        <v>6</v>
      </c>
    </row>
    <row r="1445" spans="1:7">
      <c r="A1445" s="33"/>
      <c r="B1445" s="34"/>
      <c r="C1445" s="33"/>
      <c r="D1445" s="33"/>
      <c r="E1445" s="33"/>
      <c r="G1445">
        <f t="shared" si="22"/>
        <v>6</v>
      </c>
    </row>
    <row r="1446" spans="1:7">
      <c r="A1446" s="33"/>
      <c r="B1446" s="34"/>
      <c r="C1446" s="33"/>
      <c r="D1446" s="33"/>
      <c r="E1446" s="33"/>
      <c r="G1446">
        <f t="shared" si="22"/>
        <v>6</v>
      </c>
    </row>
    <row r="1447" spans="1:7">
      <c r="A1447" s="33"/>
      <c r="B1447" s="34"/>
      <c r="C1447" s="33"/>
      <c r="D1447" s="33"/>
      <c r="E1447" s="33"/>
      <c r="G1447">
        <f t="shared" si="22"/>
        <v>6</v>
      </c>
    </row>
    <row r="1448" spans="1:7">
      <c r="A1448" s="33"/>
      <c r="B1448" s="34"/>
      <c r="C1448" s="33"/>
      <c r="D1448" s="33"/>
      <c r="E1448" s="33"/>
      <c r="G1448">
        <f t="shared" si="22"/>
        <v>6</v>
      </c>
    </row>
    <row r="1449" spans="1:7">
      <c r="A1449" s="33"/>
      <c r="B1449" s="34"/>
      <c r="C1449" s="33"/>
      <c r="D1449" s="33"/>
      <c r="E1449" s="33"/>
      <c r="G1449">
        <f t="shared" ref="G1449:G1512" si="23">WEEKDAY(B1449,2)</f>
        <v>6</v>
      </c>
    </row>
    <row r="1450" spans="1:7">
      <c r="A1450" s="33"/>
      <c r="B1450" s="34"/>
      <c r="C1450" s="33"/>
      <c r="D1450" s="33"/>
      <c r="E1450" s="33"/>
      <c r="G1450">
        <f t="shared" si="23"/>
        <v>6</v>
      </c>
    </row>
    <row r="1451" spans="1:7">
      <c r="A1451" s="33"/>
      <c r="B1451" s="34"/>
      <c r="C1451" s="33"/>
      <c r="D1451" s="33"/>
      <c r="E1451" s="33"/>
      <c r="G1451">
        <f t="shared" si="23"/>
        <v>6</v>
      </c>
    </row>
    <row r="1452" spans="1:7">
      <c r="A1452" s="33"/>
      <c r="B1452" s="34"/>
      <c r="C1452" s="33"/>
      <c r="D1452" s="33"/>
      <c r="E1452" s="33"/>
      <c r="G1452">
        <f t="shared" si="23"/>
        <v>6</v>
      </c>
    </row>
    <row r="1453" spans="1:7">
      <c r="A1453" s="33"/>
      <c r="B1453" s="34"/>
      <c r="C1453" s="33"/>
      <c r="D1453" s="33"/>
      <c r="E1453" s="33"/>
      <c r="G1453">
        <f t="shared" si="23"/>
        <v>6</v>
      </c>
    </row>
    <row r="1454" spans="1:7">
      <c r="A1454" s="33"/>
      <c r="B1454" s="34"/>
      <c r="C1454" s="33"/>
      <c r="D1454" s="33"/>
      <c r="E1454" s="33"/>
      <c r="G1454">
        <f t="shared" si="23"/>
        <v>6</v>
      </c>
    </row>
    <row r="1455" spans="1:7">
      <c r="A1455" s="33"/>
      <c r="B1455" s="34"/>
      <c r="C1455" s="33"/>
      <c r="D1455" s="33"/>
      <c r="E1455" s="33"/>
      <c r="G1455">
        <f t="shared" si="23"/>
        <v>6</v>
      </c>
    </row>
    <row r="1456" spans="1:7">
      <c r="A1456" s="33"/>
      <c r="B1456" s="34"/>
      <c r="C1456" s="33"/>
      <c r="D1456" s="33"/>
      <c r="E1456" s="33"/>
      <c r="G1456">
        <f t="shared" si="23"/>
        <v>6</v>
      </c>
    </row>
    <row r="1457" spans="1:7">
      <c r="A1457" s="33"/>
      <c r="B1457" s="34"/>
      <c r="C1457" s="33"/>
      <c r="D1457" s="33"/>
      <c r="E1457" s="33"/>
      <c r="G1457">
        <f t="shared" si="23"/>
        <v>6</v>
      </c>
    </row>
    <row r="1458" spans="1:7">
      <c r="A1458" s="33"/>
      <c r="B1458" s="34"/>
      <c r="C1458" s="33"/>
      <c r="D1458" s="33"/>
      <c r="E1458" s="33"/>
      <c r="G1458">
        <f t="shared" si="23"/>
        <v>6</v>
      </c>
    </row>
    <row r="1459" spans="1:7">
      <c r="A1459" s="33"/>
      <c r="B1459" s="34"/>
      <c r="C1459" s="33"/>
      <c r="D1459" s="33"/>
      <c r="E1459" s="33"/>
      <c r="G1459">
        <f t="shared" si="23"/>
        <v>6</v>
      </c>
    </row>
    <row r="1460" spans="1:7">
      <c r="A1460" s="33"/>
      <c r="B1460" s="34"/>
      <c r="C1460" s="33"/>
      <c r="D1460" s="33"/>
      <c r="E1460" s="33"/>
      <c r="G1460">
        <f t="shared" si="23"/>
        <v>6</v>
      </c>
    </row>
    <row r="1461" spans="1:7">
      <c r="A1461" s="33"/>
      <c r="B1461" s="34"/>
      <c r="C1461" s="33"/>
      <c r="D1461" s="33"/>
      <c r="E1461" s="33"/>
      <c r="G1461">
        <f t="shared" si="23"/>
        <v>6</v>
      </c>
    </row>
    <row r="1462" spans="1:7">
      <c r="A1462" s="33"/>
      <c r="B1462" s="34"/>
      <c r="C1462" s="33"/>
      <c r="D1462" s="33"/>
      <c r="E1462" s="33"/>
      <c r="G1462">
        <f t="shared" si="23"/>
        <v>6</v>
      </c>
    </row>
    <row r="1463" spans="1:7">
      <c r="A1463" s="33"/>
      <c r="B1463" s="34"/>
      <c r="C1463" s="33"/>
      <c r="D1463" s="33"/>
      <c r="E1463" s="33"/>
      <c r="G1463">
        <f t="shared" si="23"/>
        <v>6</v>
      </c>
    </row>
    <row r="1464" spans="1:7">
      <c r="A1464" s="33"/>
      <c r="B1464" s="34"/>
      <c r="C1464" s="33"/>
      <c r="D1464" s="33"/>
      <c r="E1464" s="33"/>
      <c r="G1464">
        <f t="shared" si="23"/>
        <v>6</v>
      </c>
    </row>
    <row r="1465" spans="1:7">
      <c r="A1465" s="33"/>
      <c r="B1465" s="34"/>
      <c r="C1465" s="33"/>
      <c r="D1465" s="33"/>
      <c r="E1465" s="33"/>
      <c r="G1465">
        <f t="shared" si="23"/>
        <v>6</v>
      </c>
    </row>
    <row r="1466" spans="1:7">
      <c r="A1466" s="33"/>
      <c r="B1466" s="34"/>
      <c r="C1466" s="33"/>
      <c r="D1466" s="33"/>
      <c r="E1466" s="33"/>
      <c r="G1466">
        <f t="shared" si="23"/>
        <v>6</v>
      </c>
    </row>
    <row r="1467" spans="1:7">
      <c r="A1467" s="33"/>
      <c r="B1467" s="34"/>
      <c r="C1467" s="33"/>
      <c r="D1467" s="33"/>
      <c r="E1467" s="33"/>
      <c r="G1467">
        <f t="shared" si="23"/>
        <v>6</v>
      </c>
    </row>
    <row r="1468" spans="1:7">
      <c r="A1468" s="33"/>
      <c r="B1468" s="34"/>
      <c r="C1468" s="33"/>
      <c r="D1468" s="33"/>
      <c r="E1468" s="33"/>
      <c r="G1468">
        <f t="shared" si="23"/>
        <v>6</v>
      </c>
    </row>
    <row r="1469" spans="1:7">
      <c r="A1469" s="33"/>
      <c r="B1469" s="34"/>
      <c r="C1469" s="33"/>
      <c r="D1469" s="33"/>
      <c r="E1469" s="33"/>
      <c r="G1469">
        <f t="shared" si="23"/>
        <v>6</v>
      </c>
    </row>
    <row r="1470" spans="1:7">
      <c r="A1470" s="33"/>
      <c r="B1470" s="34"/>
      <c r="C1470" s="33"/>
      <c r="D1470" s="33"/>
      <c r="E1470" s="33"/>
      <c r="G1470">
        <f t="shared" si="23"/>
        <v>6</v>
      </c>
    </row>
    <row r="1471" spans="1:7">
      <c r="A1471" s="33"/>
      <c r="B1471" s="34"/>
      <c r="C1471" s="33"/>
      <c r="D1471" s="33"/>
      <c r="E1471" s="33"/>
      <c r="G1471">
        <f t="shared" si="23"/>
        <v>6</v>
      </c>
    </row>
    <row r="1472" spans="1:7">
      <c r="A1472" s="33"/>
      <c r="B1472" s="34"/>
      <c r="C1472" s="33"/>
      <c r="D1472" s="33"/>
      <c r="E1472" s="33"/>
      <c r="G1472">
        <f t="shared" si="23"/>
        <v>6</v>
      </c>
    </row>
    <row r="1473" spans="1:7">
      <c r="A1473" s="33"/>
      <c r="B1473" s="34"/>
      <c r="C1473" s="33"/>
      <c r="D1473" s="33"/>
      <c r="E1473" s="33"/>
      <c r="G1473">
        <f t="shared" si="23"/>
        <v>6</v>
      </c>
    </row>
    <row r="1474" spans="1:7">
      <c r="A1474" s="33"/>
      <c r="B1474" s="34"/>
      <c r="C1474" s="33"/>
      <c r="D1474" s="33"/>
      <c r="E1474" s="33"/>
      <c r="G1474">
        <f t="shared" si="23"/>
        <v>6</v>
      </c>
    </row>
    <row r="1475" spans="1:7">
      <c r="A1475" s="33"/>
      <c r="B1475" s="34"/>
      <c r="C1475" s="33"/>
      <c r="D1475" s="33"/>
      <c r="E1475" s="33"/>
      <c r="G1475">
        <f t="shared" si="23"/>
        <v>6</v>
      </c>
    </row>
    <row r="1476" spans="1:7">
      <c r="A1476" s="33"/>
      <c r="B1476" s="34"/>
      <c r="C1476" s="33"/>
      <c r="D1476" s="33"/>
      <c r="E1476" s="33"/>
      <c r="G1476">
        <f t="shared" si="23"/>
        <v>6</v>
      </c>
    </row>
    <row r="1477" spans="1:7">
      <c r="A1477" s="33"/>
      <c r="B1477" s="34"/>
      <c r="C1477" s="33"/>
      <c r="D1477" s="33"/>
      <c r="E1477" s="33"/>
      <c r="G1477">
        <f t="shared" si="23"/>
        <v>6</v>
      </c>
    </row>
    <row r="1478" spans="1:7">
      <c r="A1478" s="33"/>
      <c r="B1478" s="34"/>
      <c r="C1478" s="33"/>
      <c r="D1478" s="33"/>
      <c r="E1478" s="33"/>
      <c r="G1478">
        <f t="shared" si="23"/>
        <v>6</v>
      </c>
    </row>
    <row r="1479" spans="1:7">
      <c r="A1479" s="33"/>
      <c r="B1479" s="34"/>
      <c r="C1479" s="33"/>
      <c r="D1479" s="33"/>
      <c r="E1479" s="33"/>
      <c r="G1479">
        <f t="shared" si="23"/>
        <v>6</v>
      </c>
    </row>
    <row r="1480" spans="1:7">
      <c r="A1480" s="33"/>
      <c r="B1480" s="34"/>
      <c r="C1480" s="33"/>
      <c r="D1480" s="33"/>
      <c r="E1480" s="33"/>
      <c r="G1480">
        <f t="shared" si="23"/>
        <v>6</v>
      </c>
    </row>
    <row r="1481" spans="1:7">
      <c r="A1481" s="33"/>
      <c r="B1481" s="34"/>
      <c r="C1481" s="33"/>
      <c r="D1481" s="33"/>
      <c r="E1481" s="33"/>
      <c r="G1481">
        <f t="shared" si="23"/>
        <v>6</v>
      </c>
    </row>
    <row r="1482" spans="1:7">
      <c r="A1482" s="33"/>
      <c r="B1482" s="34"/>
      <c r="C1482" s="33"/>
      <c r="D1482" s="33"/>
      <c r="E1482" s="33"/>
      <c r="G1482">
        <f t="shared" si="23"/>
        <v>6</v>
      </c>
    </row>
    <row r="1483" spans="1:7">
      <c r="A1483" s="33"/>
      <c r="B1483" s="34"/>
      <c r="C1483" s="33"/>
      <c r="D1483" s="33"/>
      <c r="E1483" s="33"/>
      <c r="G1483">
        <f t="shared" si="23"/>
        <v>6</v>
      </c>
    </row>
    <row r="1484" spans="1:7">
      <c r="A1484" s="33"/>
      <c r="B1484" s="34"/>
      <c r="C1484" s="33"/>
      <c r="D1484" s="33"/>
      <c r="E1484" s="33"/>
      <c r="G1484">
        <f t="shared" si="23"/>
        <v>6</v>
      </c>
    </row>
    <row r="1485" spans="1:7">
      <c r="A1485" s="33"/>
      <c r="B1485" s="34"/>
      <c r="C1485" s="33"/>
      <c r="D1485" s="33"/>
      <c r="E1485" s="33"/>
      <c r="G1485">
        <f t="shared" si="23"/>
        <v>6</v>
      </c>
    </row>
    <row r="1486" spans="1:7">
      <c r="A1486" s="33"/>
      <c r="B1486" s="34"/>
      <c r="C1486" s="33"/>
      <c r="D1486" s="33"/>
      <c r="E1486" s="33"/>
      <c r="G1486">
        <f t="shared" si="23"/>
        <v>6</v>
      </c>
    </row>
    <row r="1487" spans="1:7">
      <c r="A1487" s="33"/>
      <c r="B1487" s="34"/>
      <c r="C1487" s="33"/>
      <c r="D1487" s="33"/>
      <c r="E1487" s="33"/>
      <c r="G1487">
        <f t="shared" si="23"/>
        <v>6</v>
      </c>
    </row>
    <row r="1488" spans="1:7">
      <c r="A1488" s="33"/>
      <c r="B1488" s="34"/>
      <c r="C1488" s="33"/>
      <c r="D1488" s="33"/>
      <c r="E1488" s="33"/>
      <c r="G1488">
        <f t="shared" si="23"/>
        <v>6</v>
      </c>
    </row>
    <row r="1489" spans="1:7">
      <c r="A1489" s="33"/>
      <c r="B1489" s="34"/>
      <c r="C1489" s="33"/>
      <c r="D1489" s="33"/>
      <c r="E1489" s="33"/>
      <c r="G1489">
        <f t="shared" si="23"/>
        <v>6</v>
      </c>
    </row>
    <row r="1490" spans="1:7">
      <c r="A1490" s="33"/>
      <c r="B1490" s="34"/>
      <c r="C1490" s="33"/>
      <c r="D1490" s="33"/>
      <c r="E1490" s="33"/>
      <c r="G1490">
        <f t="shared" si="23"/>
        <v>6</v>
      </c>
    </row>
    <row r="1491" spans="1:7">
      <c r="A1491" s="33"/>
      <c r="B1491" s="34"/>
      <c r="C1491" s="33"/>
      <c r="D1491" s="33"/>
      <c r="E1491" s="33"/>
      <c r="G1491">
        <f t="shared" si="23"/>
        <v>6</v>
      </c>
    </row>
    <row r="1492" spans="1:7">
      <c r="A1492" s="33"/>
      <c r="B1492" s="34"/>
      <c r="C1492" s="33"/>
      <c r="D1492" s="33"/>
      <c r="E1492" s="33"/>
      <c r="G1492">
        <f t="shared" si="23"/>
        <v>6</v>
      </c>
    </row>
    <row r="1493" spans="1:7">
      <c r="A1493" s="33"/>
      <c r="B1493" s="34"/>
      <c r="C1493" s="33"/>
      <c r="D1493" s="33"/>
      <c r="E1493" s="33"/>
      <c r="G1493">
        <f t="shared" si="23"/>
        <v>6</v>
      </c>
    </row>
    <row r="1494" spans="1:7">
      <c r="A1494" s="33"/>
      <c r="B1494" s="34"/>
      <c r="C1494" s="33"/>
      <c r="D1494" s="33"/>
      <c r="E1494" s="33"/>
      <c r="G1494">
        <f t="shared" si="23"/>
        <v>6</v>
      </c>
    </row>
    <row r="1495" spans="1:7">
      <c r="A1495" s="33"/>
      <c r="B1495" s="34"/>
      <c r="C1495" s="33"/>
      <c r="D1495" s="33"/>
      <c r="E1495" s="33"/>
      <c r="G1495">
        <f t="shared" si="23"/>
        <v>6</v>
      </c>
    </row>
    <row r="1496" spans="1:7">
      <c r="A1496" s="33"/>
      <c r="B1496" s="34"/>
      <c r="C1496" s="33"/>
      <c r="D1496" s="33"/>
      <c r="E1496" s="33"/>
      <c r="G1496">
        <f t="shared" si="23"/>
        <v>6</v>
      </c>
    </row>
    <row r="1497" spans="1:7">
      <c r="A1497" s="33"/>
      <c r="B1497" s="34"/>
      <c r="C1497" s="33"/>
      <c r="D1497" s="33"/>
      <c r="E1497" s="33"/>
      <c r="G1497">
        <f t="shared" si="23"/>
        <v>6</v>
      </c>
    </row>
    <row r="1498" spans="1:7">
      <c r="A1498" s="33"/>
      <c r="B1498" s="34"/>
      <c r="C1498" s="33"/>
      <c r="D1498" s="33"/>
      <c r="E1498" s="33"/>
      <c r="G1498">
        <f t="shared" si="23"/>
        <v>6</v>
      </c>
    </row>
    <row r="1499" spans="1:7">
      <c r="A1499" s="33"/>
      <c r="B1499" s="34"/>
      <c r="C1499" s="33"/>
      <c r="D1499" s="33"/>
      <c r="E1499" s="33"/>
      <c r="G1499">
        <f t="shared" si="23"/>
        <v>6</v>
      </c>
    </row>
    <row r="1500" spans="1:7">
      <c r="A1500" s="33"/>
      <c r="B1500" s="34"/>
      <c r="C1500" s="33"/>
      <c r="D1500" s="33"/>
      <c r="E1500" s="33"/>
      <c r="G1500">
        <f t="shared" si="23"/>
        <v>6</v>
      </c>
    </row>
    <row r="1501" spans="1:7">
      <c r="A1501" s="33"/>
      <c r="B1501" s="34"/>
      <c r="C1501" s="33"/>
      <c r="D1501" s="33"/>
      <c r="E1501" s="33"/>
      <c r="G1501">
        <f t="shared" si="23"/>
        <v>6</v>
      </c>
    </row>
    <row r="1502" spans="1:7">
      <c r="A1502" s="33"/>
      <c r="B1502" s="34"/>
      <c r="C1502" s="33"/>
      <c r="D1502" s="33"/>
      <c r="E1502" s="33"/>
      <c r="G1502">
        <f t="shared" si="23"/>
        <v>6</v>
      </c>
    </row>
    <row r="1503" spans="1:7">
      <c r="A1503" s="33"/>
      <c r="B1503" s="34"/>
      <c r="C1503" s="33"/>
      <c r="D1503" s="33"/>
      <c r="E1503" s="33"/>
      <c r="G1503">
        <f t="shared" si="23"/>
        <v>6</v>
      </c>
    </row>
    <row r="1504" spans="1:7">
      <c r="A1504" s="33"/>
      <c r="B1504" s="34"/>
      <c r="C1504" s="33"/>
      <c r="D1504" s="33"/>
      <c r="E1504" s="33"/>
      <c r="G1504">
        <f t="shared" si="23"/>
        <v>6</v>
      </c>
    </row>
    <row r="1505" spans="1:7">
      <c r="A1505" s="33"/>
      <c r="B1505" s="34"/>
      <c r="C1505" s="33"/>
      <c r="D1505" s="33"/>
      <c r="E1505" s="33"/>
      <c r="G1505">
        <f t="shared" si="23"/>
        <v>6</v>
      </c>
    </row>
    <row r="1506" spans="1:7">
      <c r="A1506" s="33"/>
      <c r="B1506" s="34"/>
      <c r="C1506" s="33"/>
      <c r="D1506" s="33"/>
      <c r="E1506" s="33"/>
      <c r="G1506">
        <f t="shared" si="23"/>
        <v>6</v>
      </c>
    </row>
    <row r="1507" spans="1:7">
      <c r="A1507" s="33"/>
      <c r="B1507" s="34"/>
      <c r="C1507" s="33"/>
      <c r="D1507" s="33"/>
      <c r="E1507" s="33"/>
      <c r="G1507">
        <f t="shared" si="23"/>
        <v>6</v>
      </c>
    </row>
    <row r="1508" spans="1:7">
      <c r="A1508" s="33"/>
      <c r="B1508" s="34"/>
      <c r="C1508" s="33"/>
      <c r="D1508" s="33"/>
      <c r="E1508" s="33"/>
      <c r="G1508">
        <f t="shared" si="23"/>
        <v>6</v>
      </c>
    </row>
    <row r="1509" spans="1:7">
      <c r="A1509" s="33"/>
      <c r="B1509" s="34"/>
      <c r="C1509" s="33"/>
      <c r="D1509" s="33"/>
      <c r="E1509" s="33"/>
      <c r="G1509">
        <f t="shared" si="23"/>
        <v>6</v>
      </c>
    </row>
    <row r="1510" spans="1:7">
      <c r="A1510" s="33"/>
      <c r="B1510" s="34"/>
      <c r="C1510" s="33"/>
      <c r="D1510" s="33"/>
      <c r="E1510" s="33"/>
      <c r="G1510">
        <f t="shared" si="23"/>
        <v>6</v>
      </c>
    </row>
    <row r="1511" spans="1:7">
      <c r="A1511" s="33"/>
      <c r="B1511" s="34"/>
      <c r="C1511" s="33"/>
      <c r="D1511" s="33"/>
      <c r="E1511" s="33"/>
      <c r="G1511">
        <f t="shared" si="23"/>
        <v>6</v>
      </c>
    </row>
    <row r="1512" spans="1:7">
      <c r="A1512" s="33"/>
      <c r="B1512" s="34"/>
      <c r="C1512" s="33"/>
      <c r="D1512" s="33"/>
      <c r="E1512" s="33"/>
      <c r="G1512">
        <f t="shared" si="23"/>
        <v>6</v>
      </c>
    </row>
    <row r="1513" spans="1:7">
      <c r="A1513" s="33"/>
      <c r="B1513" s="34"/>
      <c r="C1513" s="33"/>
      <c r="D1513" s="33"/>
      <c r="E1513" s="33"/>
      <c r="G1513">
        <f t="shared" ref="G1513:G1576" si="24">WEEKDAY(B1513,2)</f>
        <v>6</v>
      </c>
    </row>
    <row r="1514" spans="1:7">
      <c r="A1514" s="33"/>
      <c r="B1514" s="34"/>
      <c r="C1514" s="33"/>
      <c r="D1514" s="33"/>
      <c r="E1514" s="33"/>
      <c r="G1514">
        <f t="shared" si="24"/>
        <v>6</v>
      </c>
    </row>
    <row r="1515" spans="1:7">
      <c r="A1515" s="33"/>
      <c r="B1515" s="34"/>
      <c r="C1515" s="33"/>
      <c r="D1515" s="33"/>
      <c r="E1515" s="33"/>
      <c r="G1515">
        <f t="shared" si="24"/>
        <v>6</v>
      </c>
    </row>
    <row r="1516" spans="1:7">
      <c r="A1516" s="33"/>
      <c r="B1516" s="34"/>
      <c r="C1516" s="33"/>
      <c r="D1516" s="33"/>
      <c r="E1516" s="33"/>
      <c r="G1516">
        <f t="shared" si="24"/>
        <v>6</v>
      </c>
    </row>
    <row r="1517" spans="1:7">
      <c r="A1517" s="33"/>
      <c r="B1517" s="34"/>
      <c r="C1517" s="33"/>
      <c r="D1517" s="33"/>
      <c r="E1517" s="33"/>
      <c r="G1517">
        <f t="shared" si="24"/>
        <v>6</v>
      </c>
    </row>
    <row r="1518" spans="1:7">
      <c r="A1518" s="33"/>
      <c r="B1518" s="34"/>
      <c r="C1518" s="33"/>
      <c r="D1518" s="33"/>
      <c r="E1518" s="33"/>
      <c r="G1518">
        <f t="shared" si="24"/>
        <v>6</v>
      </c>
    </row>
    <row r="1519" spans="1:7">
      <c r="A1519" s="33"/>
      <c r="B1519" s="34"/>
      <c r="C1519" s="33"/>
      <c r="D1519" s="33"/>
      <c r="E1519" s="33"/>
      <c r="G1519">
        <f t="shared" si="24"/>
        <v>6</v>
      </c>
    </row>
    <row r="1520" spans="1:7">
      <c r="A1520" s="33"/>
      <c r="B1520" s="34"/>
      <c r="C1520" s="33"/>
      <c r="D1520" s="33"/>
      <c r="E1520" s="33"/>
      <c r="G1520">
        <f t="shared" si="24"/>
        <v>6</v>
      </c>
    </row>
    <row r="1521" spans="1:7">
      <c r="A1521" s="33"/>
      <c r="B1521" s="34"/>
      <c r="C1521" s="33"/>
      <c r="D1521" s="33"/>
      <c r="E1521" s="33"/>
      <c r="G1521">
        <f t="shared" si="24"/>
        <v>6</v>
      </c>
    </row>
    <row r="1522" spans="1:7">
      <c r="A1522" s="33"/>
      <c r="B1522" s="34"/>
      <c r="C1522" s="33"/>
      <c r="D1522" s="33"/>
      <c r="E1522" s="33"/>
      <c r="G1522">
        <f t="shared" si="24"/>
        <v>6</v>
      </c>
    </row>
    <row r="1523" spans="1:7">
      <c r="A1523" s="33"/>
      <c r="B1523" s="34"/>
      <c r="C1523" s="33"/>
      <c r="D1523" s="33"/>
      <c r="E1523" s="33"/>
      <c r="G1523">
        <f t="shared" si="24"/>
        <v>6</v>
      </c>
    </row>
    <row r="1524" spans="1:7">
      <c r="A1524" s="33"/>
      <c r="B1524" s="34"/>
      <c r="C1524" s="33"/>
      <c r="D1524" s="33"/>
      <c r="E1524" s="33"/>
      <c r="G1524">
        <f t="shared" si="24"/>
        <v>6</v>
      </c>
    </row>
    <row r="1525" spans="1:7">
      <c r="A1525" s="33"/>
      <c r="B1525" s="34"/>
      <c r="C1525" s="33"/>
      <c r="D1525" s="33"/>
      <c r="E1525" s="33"/>
      <c r="G1525">
        <f t="shared" si="24"/>
        <v>6</v>
      </c>
    </row>
    <row r="1526" spans="1:7">
      <c r="A1526" s="33"/>
      <c r="B1526" s="34"/>
      <c r="C1526" s="33"/>
      <c r="D1526" s="33"/>
      <c r="E1526" s="33"/>
      <c r="G1526">
        <f t="shared" si="24"/>
        <v>6</v>
      </c>
    </row>
    <row r="1527" spans="1:7">
      <c r="A1527" s="33"/>
      <c r="B1527" s="34"/>
      <c r="C1527" s="33"/>
      <c r="D1527" s="33"/>
      <c r="E1527" s="33"/>
      <c r="G1527">
        <f t="shared" si="24"/>
        <v>6</v>
      </c>
    </row>
    <row r="1528" spans="1:7">
      <c r="A1528" s="33"/>
      <c r="B1528" s="34"/>
      <c r="C1528" s="33"/>
      <c r="D1528" s="33"/>
      <c r="E1528" s="33"/>
      <c r="G1528">
        <f t="shared" si="24"/>
        <v>6</v>
      </c>
    </row>
    <row r="1529" spans="1:7">
      <c r="A1529" s="33"/>
      <c r="B1529" s="34"/>
      <c r="C1529" s="33"/>
      <c r="D1529" s="33"/>
      <c r="E1529" s="33"/>
      <c r="G1529">
        <f t="shared" si="24"/>
        <v>6</v>
      </c>
    </row>
    <row r="1530" spans="1:7">
      <c r="A1530" s="33"/>
      <c r="B1530" s="34"/>
      <c r="C1530" s="33"/>
      <c r="D1530" s="33"/>
      <c r="E1530" s="33"/>
      <c r="G1530">
        <f t="shared" si="24"/>
        <v>6</v>
      </c>
    </row>
    <row r="1531" spans="1:7">
      <c r="A1531" s="33"/>
      <c r="B1531" s="34"/>
      <c r="C1531" s="33"/>
      <c r="D1531" s="33"/>
      <c r="E1531" s="33"/>
      <c r="G1531">
        <f t="shared" si="24"/>
        <v>6</v>
      </c>
    </row>
    <row r="1532" spans="1:7">
      <c r="A1532" s="33"/>
      <c r="B1532" s="34"/>
      <c r="C1532" s="33"/>
      <c r="D1532" s="33"/>
      <c r="E1532" s="33"/>
      <c r="G1532">
        <f t="shared" si="24"/>
        <v>6</v>
      </c>
    </row>
    <row r="1533" spans="1:7">
      <c r="A1533" s="33"/>
      <c r="B1533" s="34"/>
      <c r="C1533" s="33"/>
      <c r="D1533" s="33"/>
      <c r="E1533" s="33"/>
      <c r="G1533">
        <f t="shared" si="24"/>
        <v>6</v>
      </c>
    </row>
    <row r="1534" spans="1:7">
      <c r="A1534" s="33"/>
      <c r="B1534" s="34"/>
      <c r="C1534" s="33"/>
      <c r="D1534" s="33"/>
      <c r="E1534" s="33"/>
      <c r="G1534">
        <f t="shared" si="24"/>
        <v>6</v>
      </c>
    </row>
    <row r="1535" spans="1:7">
      <c r="A1535" s="33"/>
      <c r="B1535" s="34"/>
      <c r="C1535" s="33"/>
      <c r="D1535" s="33"/>
      <c r="E1535" s="33"/>
      <c r="G1535">
        <f t="shared" si="24"/>
        <v>6</v>
      </c>
    </row>
    <row r="1536" spans="1:7">
      <c r="A1536" s="33"/>
      <c r="B1536" s="34"/>
      <c r="C1536" s="33"/>
      <c r="D1536" s="33"/>
      <c r="E1536" s="33"/>
      <c r="G1536">
        <f t="shared" si="24"/>
        <v>6</v>
      </c>
    </row>
    <row r="1537" spans="1:7">
      <c r="A1537" s="33"/>
      <c r="B1537" s="34"/>
      <c r="C1537" s="33"/>
      <c r="D1537" s="33"/>
      <c r="E1537" s="33"/>
      <c r="G1537">
        <f t="shared" si="24"/>
        <v>6</v>
      </c>
    </row>
    <row r="1538" spans="1:7">
      <c r="A1538" s="33"/>
      <c r="B1538" s="34"/>
      <c r="C1538" s="33"/>
      <c r="D1538" s="33"/>
      <c r="E1538" s="33"/>
      <c r="G1538">
        <f t="shared" si="24"/>
        <v>6</v>
      </c>
    </row>
    <row r="1539" spans="1:7">
      <c r="A1539" s="33"/>
      <c r="B1539" s="34"/>
      <c r="C1539" s="33"/>
      <c r="D1539" s="33"/>
      <c r="E1539" s="33"/>
      <c r="G1539">
        <f t="shared" si="24"/>
        <v>6</v>
      </c>
    </row>
    <row r="1540" spans="1:7">
      <c r="A1540" s="33"/>
      <c r="B1540" s="34"/>
      <c r="C1540" s="33"/>
      <c r="D1540" s="33"/>
      <c r="E1540" s="33"/>
      <c r="G1540">
        <f t="shared" si="24"/>
        <v>6</v>
      </c>
    </row>
    <row r="1541" spans="1:7">
      <c r="A1541" s="33"/>
      <c r="B1541" s="34"/>
      <c r="C1541" s="33"/>
      <c r="D1541" s="33"/>
      <c r="E1541" s="33"/>
      <c r="G1541">
        <f t="shared" si="24"/>
        <v>6</v>
      </c>
    </row>
    <row r="1542" spans="1:7">
      <c r="A1542" s="33"/>
      <c r="B1542" s="34"/>
      <c r="C1542" s="33"/>
      <c r="D1542" s="33"/>
      <c r="E1542" s="33"/>
      <c r="G1542">
        <f t="shared" si="24"/>
        <v>6</v>
      </c>
    </row>
    <row r="1543" spans="1:7">
      <c r="A1543" s="33"/>
      <c r="B1543" s="34"/>
      <c r="C1543" s="33"/>
      <c r="D1543" s="33"/>
      <c r="E1543" s="33"/>
      <c r="G1543">
        <f t="shared" si="24"/>
        <v>6</v>
      </c>
    </row>
    <row r="1544" spans="1:7">
      <c r="A1544" s="33"/>
      <c r="B1544" s="34"/>
      <c r="C1544" s="33"/>
      <c r="D1544" s="33"/>
      <c r="E1544" s="33"/>
      <c r="G1544">
        <f t="shared" si="24"/>
        <v>6</v>
      </c>
    </row>
    <row r="1545" spans="1:7">
      <c r="A1545" s="33"/>
      <c r="B1545" s="34"/>
      <c r="C1545" s="33"/>
      <c r="D1545" s="33"/>
      <c r="E1545" s="33"/>
      <c r="G1545">
        <f t="shared" si="24"/>
        <v>6</v>
      </c>
    </row>
    <row r="1546" spans="1:7">
      <c r="A1546" s="33"/>
      <c r="B1546" s="34"/>
      <c r="C1546" s="33"/>
      <c r="D1546" s="33"/>
      <c r="E1546" s="33"/>
      <c r="G1546">
        <f t="shared" si="24"/>
        <v>6</v>
      </c>
    </row>
    <row r="1547" spans="1:7">
      <c r="A1547" s="33"/>
      <c r="B1547" s="34"/>
      <c r="C1547" s="33"/>
      <c r="D1547" s="33"/>
      <c r="E1547" s="33"/>
      <c r="G1547">
        <f t="shared" si="24"/>
        <v>6</v>
      </c>
    </row>
    <row r="1548" spans="1:7">
      <c r="A1548" s="33"/>
      <c r="B1548" s="34"/>
      <c r="C1548" s="33"/>
      <c r="D1548" s="33"/>
      <c r="E1548" s="33"/>
      <c r="G1548">
        <f t="shared" si="24"/>
        <v>6</v>
      </c>
    </row>
    <row r="1549" spans="1:7">
      <c r="A1549" s="33"/>
      <c r="B1549" s="34"/>
      <c r="C1549" s="33"/>
      <c r="D1549" s="33"/>
      <c r="E1549" s="33"/>
      <c r="G1549">
        <f t="shared" si="24"/>
        <v>6</v>
      </c>
    </row>
    <row r="1550" spans="1:7">
      <c r="A1550" s="33"/>
      <c r="B1550" s="34"/>
      <c r="C1550" s="33"/>
      <c r="D1550" s="33"/>
      <c r="E1550" s="33"/>
      <c r="G1550">
        <f t="shared" si="24"/>
        <v>6</v>
      </c>
    </row>
    <row r="1551" spans="1:7">
      <c r="A1551" s="33"/>
      <c r="B1551" s="34"/>
      <c r="C1551" s="33"/>
      <c r="D1551" s="33"/>
      <c r="E1551" s="33"/>
      <c r="G1551">
        <f t="shared" si="24"/>
        <v>6</v>
      </c>
    </row>
    <row r="1552" spans="1:7">
      <c r="A1552" s="33"/>
      <c r="B1552" s="34"/>
      <c r="C1552" s="33"/>
      <c r="D1552" s="33"/>
      <c r="E1552" s="33"/>
      <c r="G1552">
        <f t="shared" si="24"/>
        <v>6</v>
      </c>
    </row>
    <row r="1553" spans="1:7">
      <c r="A1553" s="33"/>
      <c r="B1553" s="34"/>
      <c r="C1553" s="33"/>
      <c r="D1553" s="33"/>
      <c r="E1553" s="33"/>
      <c r="G1553">
        <f t="shared" si="24"/>
        <v>6</v>
      </c>
    </row>
    <row r="1554" spans="1:7">
      <c r="A1554" s="33"/>
      <c r="B1554" s="34"/>
      <c r="C1554" s="33"/>
      <c r="D1554" s="33"/>
      <c r="E1554" s="33"/>
      <c r="G1554">
        <f t="shared" si="24"/>
        <v>6</v>
      </c>
    </row>
    <row r="1555" spans="1:7">
      <c r="A1555" s="33"/>
      <c r="B1555" s="34"/>
      <c r="C1555" s="33"/>
      <c r="D1555" s="33"/>
      <c r="E1555" s="33"/>
      <c r="G1555">
        <f t="shared" si="24"/>
        <v>6</v>
      </c>
    </row>
    <row r="1556" spans="1:7">
      <c r="A1556" s="33"/>
      <c r="B1556" s="34"/>
      <c r="C1556" s="33"/>
      <c r="D1556" s="33"/>
      <c r="E1556" s="33"/>
      <c r="G1556">
        <f t="shared" si="24"/>
        <v>6</v>
      </c>
    </row>
    <row r="1557" spans="1:7">
      <c r="A1557" s="33"/>
      <c r="B1557" s="34"/>
      <c r="C1557" s="33"/>
      <c r="D1557" s="33"/>
      <c r="E1557" s="33"/>
      <c r="G1557">
        <f t="shared" si="24"/>
        <v>6</v>
      </c>
    </row>
    <row r="1558" spans="1:7">
      <c r="A1558" s="33"/>
      <c r="B1558" s="34"/>
      <c r="C1558" s="33"/>
      <c r="D1558" s="33"/>
      <c r="E1558" s="33"/>
      <c r="G1558">
        <f t="shared" si="24"/>
        <v>6</v>
      </c>
    </row>
    <row r="1559" spans="1:7">
      <c r="A1559" s="33"/>
      <c r="B1559" s="34"/>
      <c r="C1559" s="33"/>
      <c r="D1559" s="33"/>
      <c r="E1559" s="33"/>
      <c r="G1559">
        <f t="shared" si="24"/>
        <v>6</v>
      </c>
    </row>
    <row r="1560" spans="1:7">
      <c r="A1560" s="33"/>
      <c r="B1560" s="34"/>
      <c r="C1560" s="33"/>
      <c r="D1560" s="33"/>
      <c r="E1560" s="33"/>
      <c r="G1560">
        <f t="shared" si="24"/>
        <v>6</v>
      </c>
    </row>
    <row r="1561" spans="1:7">
      <c r="A1561" s="33"/>
      <c r="B1561" s="34"/>
      <c r="C1561" s="33"/>
      <c r="D1561" s="33"/>
      <c r="E1561" s="33"/>
      <c r="G1561">
        <f t="shared" si="24"/>
        <v>6</v>
      </c>
    </row>
    <row r="1562" spans="1:7">
      <c r="A1562" s="33"/>
      <c r="B1562" s="34"/>
      <c r="C1562" s="33"/>
      <c r="D1562" s="33"/>
      <c r="E1562" s="33"/>
      <c r="G1562">
        <f t="shared" si="24"/>
        <v>6</v>
      </c>
    </row>
    <row r="1563" spans="1:7">
      <c r="A1563" s="33"/>
      <c r="B1563" s="34"/>
      <c r="C1563" s="33"/>
      <c r="D1563" s="33"/>
      <c r="E1563" s="33"/>
      <c r="G1563">
        <f t="shared" si="24"/>
        <v>6</v>
      </c>
    </row>
    <row r="1564" spans="1:7">
      <c r="A1564" s="33"/>
      <c r="B1564" s="34"/>
      <c r="C1564" s="33"/>
      <c r="D1564" s="33"/>
      <c r="E1564" s="33"/>
      <c r="G1564">
        <f t="shared" si="24"/>
        <v>6</v>
      </c>
    </row>
    <row r="1565" spans="1:7">
      <c r="A1565" s="33"/>
      <c r="B1565" s="34"/>
      <c r="C1565" s="33"/>
      <c r="D1565" s="33"/>
      <c r="E1565" s="33"/>
      <c r="G1565">
        <f t="shared" si="24"/>
        <v>6</v>
      </c>
    </row>
    <row r="1566" spans="1:7">
      <c r="A1566" s="33"/>
      <c r="B1566" s="34"/>
      <c r="C1566" s="33"/>
      <c r="D1566" s="33"/>
      <c r="E1566" s="33"/>
      <c r="G1566">
        <f t="shared" si="24"/>
        <v>6</v>
      </c>
    </row>
    <row r="1567" spans="1:7">
      <c r="A1567" s="33"/>
      <c r="B1567" s="34"/>
      <c r="C1567" s="33"/>
      <c r="D1567" s="33"/>
      <c r="E1567" s="33"/>
      <c r="G1567">
        <f t="shared" si="24"/>
        <v>6</v>
      </c>
    </row>
    <row r="1568" spans="1:7">
      <c r="A1568" s="33"/>
      <c r="B1568" s="34"/>
      <c r="C1568" s="33"/>
      <c r="D1568" s="33"/>
      <c r="E1568" s="33"/>
      <c r="G1568">
        <f t="shared" si="24"/>
        <v>6</v>
      </c>
    </row>
    <row r="1569" spans="1:7">
      <c r="A1569" s="33"/>
      <c r="B1569" s="34"/>
      <c r="C1569" s="33"/>
      <c r="D1569" s="33"/>
      <c r="E1569" s="33"/>
      <c r="G1569">
        <f t="shared" si="24"/>
        <v>6</v>
      </c>
    </row>
    <row r="1570" spans="1:7">
      <c r="A1570" s="33"/>
      <c r="B1570" s="34"/>
      <c r="C1570" s="33"/>
      <c r="D1570" s="33"/>
      <c r="E1570" s="33"/>
      <c r="G1570">
        <f t="shared" si="24"/>
        <v>6</v>
      </c>
    </row>
    <row r="1571" spans="1:7">
      <c r="A1571" s="33"/>
      <c r="B1571" s="34"/>
      <c r="C1571" s="33"/>
      <c r="D1571" s="33"/>
      <c r="E1571" s="33"/>
      <c r="G1571">
        <f t="shared" si="24"/>
        <v>6</v>
      </c>
    </row>
    <row r="1572" spans="1:7">
      <c r="A1572" s="33"/>
      <c r="B1572" s="34"/>
      <c r="C1572" s="33"/>
      <c r="D1572" s="33"/>
      <c r="E1572" s="33"/>
      <c r="G1572">
        <f t="shared" si="24"/>
        <v>6</v>
      </c>
    </row>
    <row r="1573" spans="1:7">
      <c r="A1573" s="33"/>
      <c r="B1573" s="34"/>
      <c r="C1573" s="33"/>
      <c r="D1573" s="33"/>
      <c r="E1573" s="33"/>
      <c r="G1573">
        <f t="shared" si="24"/>
        <v>6</v>
      </c>
    </row>
    <row r="1574" spans="1:7">
      <c r="A1574" s="33"/>
      <c r="B1574" s="34"/>
      <c r="C1574" s="33"/>
      <c r="D1574" s="33"/>
      <c r="E1574" s="33"/>
      <c r="G1574">
        <f t="shared" si="24"/>
        <v>6</v>
      </c>
    </row>
    <row r="1575" spans="1:7">
      <c r="A1575" s="33"/>
      <c r="B1575" s="34"/>
      <c r="C1575" s="33"/>
      <c r="D1575" s="33"/>
      <c r="E1575" s="33"/>
      <c r="G1575">
        <f t="shared" si="24"/>
        <v>6</v>
      </c>
    </row>
    <row r="1576" spans="1:7">
      <c r="A1576" s="33"/>
      <c r="B1576" s="34"/>
      <c r="C1576" s="33"/>
      <c r="D1576" s="33"/>
      <c r="E1576" s="33"/>
      <c r="G1576">
        <f t="shared" si="24"/>
        <v>6</v>
      </c>
    </row>
    <row r="1577" spans="1:7">
      <c r="A1577" s="33"/>
      <c r="B1577" s="34"/>
      <c r="C1577" s="33"/>
      <c r="D1577" s="33"/>
      <c r="E1577" s="33"/>
      <c r="G1577">
        <f t="shared" ref="G1577:G1640" si="25">WEEKDAY(B1577,2)</f>
        <v>6</v>
      </c>
    </row>
    <row r="1578" spans="1:7">
      <c r="A1578" s="33"/>
      <c r="B1578" s="34"/>
      <c r="C1578" s="33"/>
      <c r="D1578" s="33"/>
      <c r="E1578" s="33"/>
      <c r="G1578">
        <f t="shared" si="25"/>
        <v>6</v>
      </c>
    </row>
    <row r="1579" spans="1:7">
      <c r="A1579" s="33"/>
      <c r="B1579" s="34"/>
      <c r="C1579" s="33"/>
      <c r="D1579" s="33"/>
      <c r="E1579" s="33"/>
      <c r="G1579">
        <f t="shared" si="25"/>
        <v>6</v>
      </c>
    </row>
    <row r="1580" spans="1:7">
      <c r="A1580" s="33"/>
      <c r="B1580" s="34"/>
      <c r="C1580" s="33"/>
      <c r="D1580" s="33"/>
      <c r="E1580" s="33"/>
      <c r="G1580">
        <f t="shared" si="25"/>
        <v>6</v>
      </c>
    </row>
    <row r="1581" spans="1:7">
      <c r="A1581" s="33"/>
      <c r="B1581" s="34"/>
      <c r="C1581" s="33"/>
      <c r="D1581" s="33"/>
      <c r="E1581" s="33"/>
      <c r="G1581">
        <f t="shared" si="25"/>
        <v>6</v>
      </c>
    </row>
    <row r="1582" spans="1:7">
      <c r="A1582" s="33"/>
      <c r="B1582" s="34"/>
      <c r="C1582" s="33"/>
      <c r="D1582" s="33"/>
      <c r="E1582" s="33"/>
      <c r="G1582">
        <f t="shared" si="25"/>
        <v>6</v>
      </c>
    </row>
    <row r="1583" spans="1:7">
      <c r="A1583" s="33"/>
      <c r="B1583" s="34"/>
      <c r="C1583" s="33"/>
      <c r="D1583" s="33"/>
      <c r="E1583" s="33"/>
      <c r="G1583">
        <f t="shared" si="25"/>
        <v>6</v>
      </c>
    </row>
    <row r="1584" spans="1:7">
      <c r="A1584" s="33"/>
      <c r="B1584" s="34"/>
      <c r="C1584" s="33"/>
      <c r="D1584" s="33"/>
      <c r="E1584" s="33"/>
      <c r="G1584">
        <f t="shared" si="25"/>
        <v>6</v>
      </c>
    </row>
    <row r="1585" spans="1:7">
      <c r="A1585" s="33"/>
      <c r="B1585" s="34"/>
      <c r="C1585" s="33"/>
      <c r="D1585" s="33"/>
      <c r="E1585" s="33"/>
      <c r="G1585">
        <f t="shared" si="25"/>
        <v>6</v>
      </c>
    </row>
    <row r="1586" spans="1:7">
      <c r="A1586" s="33"/>
      <c r="B1586" s="34"/>
      <c r="C1586" s="33"/>
      <c r="D1586" s="33"/>
      <c r="E1586" s="33"/>
      <c r="G1586">
        <f t="shared" si="25"/>
        <v>6</v>
      </c>
    </row>
    <row r="1587" spans="1:7">
      <c r="A1587" s="33"/>
      <c r="B1587" s="34"/>
      <c r="C1587" s="33"/>
      <c r="D1587" s="33"/>
      <c r="E1587" s="33"/>
      <c r="G1587">
        <f t="shared" si="25"/>
        <v>6</v>
      </c>
    </row>
    <row r="1588" spans="1:7">
      <c r="A1588" s="33"/>
      <c r="B1588" s="34"/>
      <c r="C1588" s="33"/>
      <c r="D1588" s="33"/>
      <c r="E1588" s="33"/>
      <c r="G1588">
        <f t="shared" si="25"/>
        <v>6</v>
      </c>
    </row>
    <row r="1589" spans="1:7">
      <c r="A1589" s="33"/>
      <c r="B1589" s="34"/>
      <c r="C1589" s="33"/>
      <c r="D1589" s="33"/>
      <c r="E1589" s="33"/>
      <c r="G1589">
        <f t="shared" si="25"/>
        <v>6</v>
      </c>
    </row>
    <row r="1590" spans="1:7">
      <c r="A1590" s="33"/>
      <c r="B1590" s="34"/>
      <c r="C1590" s="33"/>
      <c r="D1590" s="33"/>
      <c r="E1590" s="33"/>
      <c r="G1590">
        <f t="shared" si="25"/>
        <v>6</v>
      </c>
    </row>
    <row r="1591" spans="1:7">
      <c r="A1591" s="33"/>
      <c r="B1591" s="34"/>
      <c r="C1591" s="33"/>
      <c r="D1591" s="33"/>
      <c r="E1591" s="33"/>
      <c r="G1591">
        <f t="shared" si="25"/>
        <v>6</v>
      </c>
    </row>
    <row r="1592" spans="1:7">
      <c r="A1592" s="33"/>
      <c r="B1592" s="34"/>
      <c r="C1592" s="33"/>
      <c r="D1592" s="33"/>
      <c r="E1592" s="33"/>
      <c r="G1592">
        <f t="shared" si="25"/>
        <v>6</v>
      </c>
    </row>
    <row r="1593" spans="1:7">
      <c r="A1593" s="33"/>
      <c r="B1593" s="34"/>
      <c r="C1593" s="33"/>
      <c r="D1593" s="33"/>
      <c r="E1593" s="33"/>
      <c r="G1593">
        <f t="shared" si="25"/>
        <v>6</v>
      </c>
    </row>
    <row r="1594" spans="1:7">
      <c r="A1594" s="33"/>
      <c r="B1594" s="34"/>
      <c r="C1594" s="33"/>
      <c r="D1594" s="33"/>
      <c r="E1594" s="33"/>
      <c r="G1594">
        <f t="shared" si="25"/>
        <v>6</v>
      </c>
    </row>
    <row r="1595" spans="1:7">
      <c r="A1595" s="33"/>
      <c r="B1595" s="34"/>
      <c r="C1595" s="33"/>
      <c r="D1595" s="33"/>
      <c r="E1595" s="33"/>
      <c r="G1595">
        <f t="shared" si="25"/>
        <v>6</v>
      </c>
    </row>
    <row r="1596" spans="1:7">
      <c r="A1596" s="33"/>
      <c r="B1596" s="34"/>
      <c r="C1596" s="33"/>
      <c r="D1596" s="33"/>
      <c r="E1596" s="33"/>
      <c r="G1596">
        <f t="shared" si="25"/>
        <v>6</v>
      </c>
    </row>
    <row r="1597" spans="1:7">
      <c r="A1597" s="33"/>
      <c r="B1597" s="34"/>
      <c r="C1597" s="33"/>
      <c r="D1597" s="33"/>
      <c r="E1597" s="33"/>
      <c r="G1597">
        <f t="shared" si="25"/>
        <v>6</v>
      </c>
    </row>
    <row r="1598" spans="1:7">
      <c r="A1598" s="33"/>
      <c r="B1598" s="34"/>
      <c r="C1598" s="33"/>
      <c r="D1598" s="33"/>
      <c r="E1598" s="33"/>
      <c r="G1598">
        <f t="shared" si="25"/>
        <v>6</v>
      </c>
    </row>
    <row r="1599" spans="1:7">
      <c r="A1599" s="33"/>
      <c r="B1599" s="34"/>
      <c r="C1599" s="33"/>
      <c r="D1599" s="33"/>
      <c r="E1599" s="33"/>
      <c r="G1599">
        <f t="shared" si="25"/>
        <v>6</v>
      </c>
    </row>
    <row r="1600" spans="1:7">
      <c r="A1600" s="33"/>
      <c r="B1600" s="34"/>
      <c r="C1600" s="33"/>
      <c r="D1600" s="33"/>
      <c r="E1600" s="33"/>
      <c r="G1600">
        <f t="shared" si="25"/>
        <v>6</v>
      </c>
    </row>
    <row r="1601" spans="1:7">
      <c r="A1601" s="33"/>
      <c r="B1601" s="34"/>
      <c r="C1601" s="33"/>
      <c r="D1601" s="33"/>
      <c r="E1601" s="33"/>
      <c r="G1601">
        <f t="shared" si="25"/>
        <v>6</v>
      </c>
    </row>
    <row r="1602" spans="1:7">
      <c r="A1602" s="33"/>
      <c r="B1602" s="34"/>
      <c r="C1602" s="33"/>
      <c r="D1602" s="33"/>
      <c r="E1602" s="33"/>
      <c r="G1602">
        <f t="shared" si="25"/>
        <v>6</v>
      </c>
    </row>
    <row r="1603" spans="1:7">
      <c r="A1603" s="33"/>
      <c r="B1603" s="34"/>
      <c r="C1603" s="33"/>
      <c r="D1603" s="33"/>
      <c r="E1603" s="33"/>
      <c r="G1603">
        <f t="shared" si="25"/>
        <v>6</v>
      </c>
    </row>
    <row r="1604" spans="1:7">
      <c r="A1604" s="33"/>
      <c r="B1604" s="34"/>
      <c r="C1604" s="33"/>
      <c r="D1604" s="33"/>
      <c r="E1604" s="33"/>
      <c r="G1604">
        <f t="shared" si="25"/>
        <v>6</v>
      </c>
    </row>
    <row r="1605" spans="1:7">
      <c r="A1605" s="33"/>
      <c r="B1605" s="34"/>
      <c r="C1605" s="33"/>
      <c r="D1605" s="33"/>
      <c r="E1605" s="33"/>
      <c r="G1605">
        <f t="shared" si="25"/>
        <v>6</v>
      </c>
    </row>
    <row r="1606" spans="1:7">
      <c r="A1606" s="33"/>
      <c r="B1606" s="34"/>
      <c r="C1606" s="33"/>
      <c r="D1606" s="33"/>
      <c r="E1606" s="33"/>
      <c r="G1606">
        <f t="shared" si="25"/>
        <v>6</v>
      </c>
    </row>
    <row r="1607" spans="1:7">
      <c r="A1607" s="33"/>
      <c r="B1607" s="34"/>
      <c r="C1607" s="33"/>
      <c r="D1607" s="33"/>
      <c r="E1607" s="33"/>
      <c r="G1607">
        <f t="shared" si="25"/>
        <v>6</v>
      </c>
    </row>
    <row r="1608" spans="1:7">
      <c r="A1608" s="33"/>
      <c r="B1608" s="34"/>
      <c r="C1608" s="33"/>
      <c r="D1608" s="33"/>
      <c r="E1608" s="33"/>
      <c r="G1608">
        <f t="shared" si="25"/>
        <v>6</v>
      </c>
    </row>
    <row r="1609" spans="1:7">
      <c r="A1609" s="33"/>
      <c r="B1609" s="34"/>
      <c r="C1609" s="33"/>
      <c r="D1609" s="33"/>
      <c r="E1609" s="33"/>
      <c r="G1609">
        <f t="shared" si="25"/>
        <v>6</v>
      </c>
    </row>
    <row r="1610" spans="1:7">
      <c r="A1610" s="33"/>
      <c r="B1610" s="34"/>
      <c r="C1610" s="33"/>
      <c r="D1610" s="33"/>
      <c r="E1610" s="33"/>
      <c r="G1610">
        <f t="shared" si="25"/>
        <v>6</v>
      </c>
    </row>
    <row r="1611" spans="1:7">
      <c r="A1611" s="33"/>
      <c r="B1611" s="34"/>
      <c r="C1611" s="33"/>
      <c r="D1611" s="33"/>
      <c r="E1611" s="33"/>
      <c r="G1611">
        <f t="shared" si="25"/>
        <v>6</v>
      </c>
    </row>
    <row r="1612" spans="1:7">
      <c r="A1612" s="33"/>
      <c r="B1612" s="34"/>
      <c r="C1612" s="33"/>
      <c r="D1612" s="33"/>
      <c r="E1612" s="33"/>
      <c r="G1612">
        <f t="shared" si="25"/>
        <v>6</v>
      </c>
    </row>
    <row r="1613" spans="1:7">
      <c r="A1613" s="33"/>
      <c r="B1613" s="34"/>
      <c r="C1613" s="33"/>
      <c r="D1613" s="33"/>
      <c r="E1613" s="33"/>
      <c r="G1613">
        <f t="shared" si="25"/>
        <v>6</v>
      </c>
    </row>
    <row r="1614" spans="1:7">
      <c r="A1614" s="33"/>
      <c r="B1614" s="34"/>
      <c r="C1614" s="33"/>
      <c r="D1614" s="33"/>
      <c r="E1614" s="33"/>
      <c r="G1614">
        <f t="shared" si="25"/>
        <v>6</v>
      </c>
    </row>
    <row r="1615" spans="1:7">
      <c r="A1615" s="33"/>
      <c r="B1615" s="34"/>
      <c r="C1615" s="33"/>
      <c r="D1615" s="33"/>
      <c r="E1615" s="33"/>
      <c r="G1615">
        <f t="shared" si="25"/>
        <v>6</v>
      </c>
    </row>
    <row r="1616" spans="1:7">
      <c r="A1616" s="33"/>
      <c r="B1616" s="34"/>
      <c r="C1616" s="33"/>
      <c r="D1616" s="33"/>
      <c r="E1616" s="33"/>
      <c r="G1616">
        <f t="shared" si="25"/>
        <v>6</v>
      </c>
    </row>
    <row r="1617" spans="1:7">
      <c r="A1617" s="33"/>
      <c r="B1617" s="34"/>
      <c r="C1617" s="33"/>
      <c r="D1617" s="33"/>
      <c r="E1617" s="33"/>
      <c r="G1617">
        <f t="shared" si="25"/>
        <v>6</v>
      </c>
    </row>
    <row r="1618" spans="1:7">
      <c r="A1618" s="33"/>
      <c r="B1618" s="34"/>
      <c r="C1618" s="33"/>
      <c r="D1618" s="33"/>
      <c r="E1618" s="33"/>
      <c r="G1618">
        <f t="shared" si="25"/>
        <v>6</v>
      </c>
    </row>
    <row r="1619" spans="1:7">
      <c r="A1619" s="33"/>
      <c r="B1619" s="34"/>
      <c r="C1619" s="33"/>
      <c r="D1619" s="33"/>
      <c r="E1619" s="33"/>
      <c r="G1619">
        <f t="shared" si="25"/>
        <v>6</v>
      </c>
    </row>
    <row r="1620" spans="1:7">
      <c r="A1620" s="33"/>
      <c r="B1620" s="34"/>
      <c r="C1620" s="33"/>
      <c r="D1620" s="33"/>
      <c r="E1620" s="33"/>
      <c r="G1620">
        <f t="shared" si="25"/>
        <v>6</v>
      </c>
    </row>
    <row r="1621" spans="1:7">
      <c r="A1621" s="33"/>
      <c r="B1621" s="34"/>
      <c r="C1621" s="33"/>
      <c r="D1621" s="33"/>
      <c r="E1621" s="33"/>
      <c r="G1621">
        <f t="shared" si="25"/>
        <v>6</v>
      </c>
    </row>
    <row r="1622" spans="1:7">
      <c r="A1622" s="33"/>
      <c r="B1622" s="34"/>
      <c r="C1622" s="33"/>
      <c r="D1622" s="33"/>
      <c r="E1622" s="33"/>
      <c r="G1622">
        <f t="shared" si="25"/>
        <v>6</v>
      </c>
    </row>
    <row r="1623" spans="1:7">
      <c r="A1623" s="33"/>
      <c r="B1623" s="34"/>
      <c r="C1623" s="33"/>
      <c r="D1623" s="33"/>
      <c r="E1623" s="33"/>
      <c r="G1623">
        <f t="shared" si="25"/>
        <v>6</v>
      </c>
    </row>
    <row r="1624" spans="1:7">
      <c r="A1624" s="33"/>
      <c r="B1624" s="34"/>
      <c r="C1624" s="33"/>
      <c r="D1624" s="33"/>
      <c r="E1624" s="33"/>
      <c r="G1624">
        <f t="shared" si="25"/>
        <v>6</v>
      </c>
    </row>
    <row r="1625" spans="1:7">
      <c r="A1625" s="33"/>
      <c r="B1625" s="34"/>
      <c r="C1625" s="33"/>
      <c r="D1625" s="33"/>
      <c r="E1625" s="33"/>
      <c r="G1625">
        <f t="shared" si="25"/>
        <v>6</v>
      </c>
    </row>
    <row r="1626" spans="1:7">
      <c r="A1626" s="33"/>
      <c r="B1626" s="34"/>
      <c r="C1626" s="33"/>
      <c r="D1626" s="33"/>
      <c r="E1626" s="33"/>
      <c r="G1626">
        <f t="shared" si="25"/>
        <v>6</v>
      </c>
    </row>
    <row r="1627" spans="1:7">
      <c r="A1627" s="33"/>
      <c r="B1627" s="34"/>
      <c r="C1627" s="33"/>
      <c r="D1627" s="33"/>
      <c r="E1627" s="33"/>
      <c r="G1627">
        <f t="shared" si="25"/>
        <v>6</v>
      </c>
    </row>
    <row r="1628" spans="1:7">
      <c r="A1628" s="33"/>
      <c r="B1628" s="34"/>
      <c r="C1628" s="33"/>
      <c r="D1628" s="33"/>
      <c r="E1628" s="33"/>
      <c r="G1628">
        <f t="shared" si="25"/>
        <v>6</v>
      </c>
    </row>
    <row r="1629" spans="1:7">
      <c r="A1629" s="33"/>
      <c r="B1629" s="34"/>
      <c r="C1629" s="33"/>
      <c r="D1629" s="33"/>
      <c r="E1629" s="33"/>
      <c r="G1629">
        <f t="shared" si="25"/>
        <v>6</v>
      </c>
    </row>
    <row r="1630" spans="1:7">
      <c r="A1630" s="33"/>
      <c r="B1630" s="34"/>
      <c r="C1630" s="33"/>
      <c r="D1630" s="33"/>
      <c r="E1630" s="33"/>
      <c r="G1630">
        <f t="shared" si="25"/>
        <v>6</v>
      </c>
    </row>
    <row r="1631" spans="1:7">
      <c r="A1631" s="33"/>
      <c r="B1631" s="34"/>
      <c r="C1631" s="33"/>
      <c r="D1631" s="33"/>
      <c r="E1631" s="33"/>
      <c r="G1631">
        <f t="shared" si="25"/>
        <v>6</v>
      </c>
    </row>
    <row r="1632" spans="1:7">
      <c r="A1632" s="33"/>
      <c r="B1632" s="34"/>
      <c r="C1632" s="33"/>
      <c r="D1632" s="33"/>
      <c r="E1632" s="33"/>
      <c r="G1632">
        <f t="shared" si="25"/>
        <v>6</v>
      </c>
    </row>
    <row r="1633" spans="1:7">
      <c r="A1633" s="33"/>
      <c r="B1633" s="34"/>
      <c r="C1633" s="33"/>
      <c r="D1633" s="33"/>
      <c r="E1633" s="33"/>
      <c r="G1633">
        <f t="shared" si="25"/>
        <v>6</v>
      </c>
    </row>
    <row r="1634" spans="1:7">
      <c r="A1634" s="33"/>
      <c r="B1634" s="34"/>
      <c r="C1634" s="33"/>
      <c r="D1634" s="33"/>
      <c r="E1634" s="33"/>
      <c r="G1634">
        <f t="shared" si="25"/>
        <v>6</v>
      </c>
    </row>
    <row r="1635" spans="1:7">
      <c r="A1635" s="33"/>
      <c r="B1635" s="34"/>
      <c r="C1635" s="33"/>
      <c r="D1635" s="33"/>
      <c r="E1635" s="33"/>
      <c r="G1635">
        <f t="shared" si="25"/>
        <v>6</v>
      </c>
    </row>
    <row r="1636" spans="1:7">
      <c r="A1636" s="33"/>
      <c r="B1636" s="34"/>
      <c r="C1636" s="33"/>
      <c r="D1636" s="33"/>
      <c r="E1636" s="33"/>
      <c r="G1636">
        <f t="shared" si="25"/>
        <v>6</v>
      </c>
    </row>
    <row r="1637" spans="1:7">
      <c r="A1637" s="33"/>
      <c r="B1637" s="34"/>
      <c r="C1637" s="33"/>
      <c r="D1637" s="33"/>
      <c r="E1637" s="33"/>
      <c r="G1637">
        <f t="shared" si="25"/>
        <v>6</v>
      </c>
    </row>
    <row r="1638" spans="1:7">
      <c r="A1638" s="33"/>
      <c r="B1638" s="34"/>
      <c r="C1638" s="33"/>
      <c r="D1638" s="33"/>
      <c r="E1638" s="33"/>
      <c r="G1638">
        <f t="shared" si="25"/>
        <v>6</v>
      </c>
    </row>
    <row r="1639" spans="1:7">
      <c r="A1639" s="33"/>
      <c r="B1639" s="34"/>
      <c r="C1639" s="33"/>
      <c r="D1639" s="33"/>
      <c r="E1639" s="33"/>
      <c r="G1639">
        <f t="shared" si="25"/>
        <v>6</v>
      </c>
    </row>
    <row r="1640" spans="1:7">
      <c r="A1640" s="33"/>
      <c r="B1640" s="34"/>
      <c r="C1640" s="33"/>
      <c r="D1640" s="33"/>
      <c r="E1640" s="33"/>
      <c r="G1640">
        <f t="shared" si="25"/>
        <v>6</v>
      </c>
    </row>
    <row r="1641" spans="1:7">
      <c r="A1641" s="33"/>
      <c r="B1641" s="34"/>
      <c r="C1641" s="33"/>
      <c r="D1641" s="33"/>
      <c r="E1641" s="33"/>
      <c r="G1641">
        <f t="shared" ref="G1641:G1704" si="26">WEEKDAY(B1641,2)</f>
        <v>6</v>
      </c>
    </row>
    <row r="1642" spans="1:7">
      <c r="A1642" s="33"/>
      <c r="B1642" s="34"/>
      <c r="C1642" s="33"/>
      <c r="D1642" s="33"/>
      <c r="E1642" s="33"/>
      <c r="G1642">
        <f t="shared" si="26"/>
        <v>6</v>
      </c>
    </row>
    <row r="1643" spans="1:7">
      <c r="A1643" s="33"/>
      <c r="B1643" s="34"/>
      <c r="C1643" s="33"/>
      <c r="D1643" s="33"/>
      <c r="E1643" s="33"/>
      <c r="G1643">
        <f t="shared" si="26"/>
        <v>6</v>
      </c>
    </row>
    <row r="1644" spans="1:7">
      <c r="A1644" s="33"/>
      <c r="B1644" s="34"/>
      <c r="C1644" s="33"/>
      <c r="D1644" s="33"/>
      <c r="E1644" s="33"/>
      <c r="G1644">
        <f t="shared" si="26"/>
        <v>6</v>
      </c>
    </row>
    <row r="1645" spans="1:7">
      <c r="A1645" s="33"/>
      <c r="B1645" s="34"/>
      <c r="C1645" s="33"/>
      <c r="D1645" s="33"/>
      <c r="E1645" s="33"/>
      <c r="G1645">
        <f t="shared" si="26"/>
        <v>6</v>
      </c>
    </row>
    <row r="1646" spans="1:7">
      <c r="A1646" s="33"/>
      <c r="B1646" s="34"/>
      <c r="C1646" s="33"/>
      <c r="D1646" s="33"/>
      <c r="E1646" s="33"/>
      <c r="G1646">
        <f t="shared" si="26"/>
        <v>6</v>
      </c>
    </row>
    <row r="1647" spans="1:7">
      <c r="A1647" s="33"/>
      <c r="B1647" s="34"/>
      <c r="C1647" s="33"/>
      <c r="D1647" s="33"/>
      <c r="E1647" s="33"/>
      <c r="G1647">
        <f t="shared" si="26"/>
        <v>6</v>
      </c>
    </row>
    <row r="1648" spans="1:7">
      <c r="A1648" s="33"/>
      <c r="B1648" s="34"/>
      <c r="C1648" s="33"/>
      <c r="D1648" s="33"/>
      <c r="E1648" s="33"/>
      <c r="G1648">
        <f t="shared" si="26"/>
        <v>6</v>
      </c>
    </row>
    <row r="1649" spans="1:7">
      <c r="A1649" s="33"/>
      <c r="B1649" s="34"/>
      <c r="C1649" s="33"/>
      <c r="D1649" s="33"/>
      <c r="E1649" s="33"/>
      <c r="G1649">
        <f t="shared" si="26"/>
        <v>6</v>
      </c>
    </row>
    <row r="1650" spans="1:7">
      <c r="A1650" s="33"/>
      <c r="B1650" s="34"/>
      <c r="C1650" s="33"/>
      <c r="D1650" s="33"/>
      <c r="E1650" s="33"/>
      <c r="G1650">
        <f t="shared" si="26"/>
        <v>6</v>
      </c>
    </row>
    <row r="1651" spans="1:7">
      <c r="A1651" s="33"/>
      <c r="B1651" s="34"/>
      <c r="C1651" s="33"/>
      <c r="D1651" s="33"/>
      <c r="E1651" s="33"/>
      <c r="G1651">
        <f t="shared" si="26"/>
        <v>6</v>
      </c>
    </row>
    <row r="1652" spans="1:7">
      <c r="A1652" s="33"/>
      <c r="B1652" s="34"/>
      <c r="C1652" s="33"/>
      <c r="D1652" s="33"/>
      <c r="E1652" s="33"/>
      <c r="G1652">
        <f t="shared" si="26"/>
        <v>6</v>
      </c>
    </row>
    <row r="1653" spans="1:7">
      <c r="A1653" s="33"/>
      <c r="B1653" s="34"/>
      <c r="C1653" s="33"/>
      <c r="D1653" s="33"/>
      <c r="E1653" s="33"/>
      <c r="G1653">
        <f t="shared" si="26"/>
        <v>6</v>
      </c>
    </row>
    <row r="1654" spans="1:7">
      <c r="A1654" s="33"/>
      <c r="B1654" s="34"/>
      <c r="C1654" s="33"/>
      <c r="D1654" s="33"/>
      <c r="E1654" s="33"/>
      <c r="G1654">
        <f t="shared" si="26"/>
        <v>6</v>
      </c>
    </row>
    <row r="1655" spans="1:7">
      <c r="A1655" s="33"/>
      <c r="B1655" s="34"/>
      <c r="C1655" s="33"/>
      <c r="D1655" s="33"/>
      <c r="E1655" s="33"/>
      <c r="G1655">
        <f t="shared" si="26"/>
        <v>6</v>
      </c>
    </row>
    <row r="1656" spans="1:7">
      <c r="A1656" s="33"/>
      <c r="B1656" s="34"/>
      <c r="C1656" s="33"/>
      <c r="D1656" s="33"/>
      <c r="E1656" s="33"/>
      <c r="G1656">
        <f t="shared" si="26"/>
        <v>6</v>
      </c>
    </row>
    <row r="1657" spans="1:7">
      <c r="A1657" s="33"/>
      <c r="B1657" s="34"/>
      <c r="C1657" s="33"/>
      <c r="D1657" s="33"/>
      <c r="E1657" s="33"/>
      <c r="G1657">
        <f t="shared" si="26"/>
        <v>6</v>
      </c>
    </row>
    <row r="1658" spans="1:7">
      <c r="A1658" s="33"/>
      <c r="B1658" s="34"/>
      <c r="C1658" s="33"/>
      <c r="D1658" s="33"/>
      <c r="E1658" s="33"/>
      <c r="G1658">
        <f t="shared" si="26"/>
        <v>6</v>
      </c>
    </row>
    <row r="1659" spans="1:7">
      <c r="A1659" s="33"/>
      <c r="B1659" s="34"/>
      <c r="C1659" s="33"/>
      <c r="D1659" s="33"/>
      <c r="E1659" s="33"/>
      <c r="G1659">
        <f t="shared" si="26"/>
        <v>6</v>
      </c>
    </row>
    <row r="1660" spans="1:7">
      <c r="A1660" s="33"/>
      <c r="B1660" s="34"/>
      <c r="C1660" s="33"/>
      <c r="D1660" s="33"/>
      <c r="E1660" s="33"/>
      <c r="G1660">
        <f t="shared" si="26"/>
        <v>6</v>
      </c>
    </row>
    <row r="1661" spans="1:7">
      <c r="A1661" s="33"/>
      <c r="B1661" s="34"/>
      <c r="C1661" s="33"/>
      <c r="D1661" s="33"/>
      <c r="E1661" s="33"/>
      <c r="G1661">
        <f t="shared" si="26"/>
        <v>6</v>
      </c>
    </row>
    <row r="1662" spans="1:7">
      <c r="A1662" s="33"/>
      <c r="B1662" s="34"/>
      <c r="C1662" s="33"/>
      <c r="D1662" s="33"/>
      <c r="E1662" s="33"/>
      <c r="G1662">
        <f t="shared" si="26"/>
        <v>6</v>
      </c>
    </row>
    <row r="1663" spans="1:7">
      <c r="A1663" s="33"/>
      <c r="B1663" s="34"/>
      <c r="C1663" s="33"/>
      <c r="D1663" s="33"/>
      <c r="E1663" s="33"/>
      <c r="G1663">
        <f t="shared" si="26"/>
        <v>6</v>
      </c>
    </row>
    <row r="1664" spans="1:7">
      <c r="A1664" s="33"/>
      <c r="B1664" s="34"/>
      <c r="C1664" s="33"/>
      <c r="D1664" s="33"/>
      <c r="E1664" s="33"/>
      <c r="G1664">
        <f t="shared" si="26"/>
        <v>6</v>
      </c>
    </row>
    <row r="1665" spans="1:7">
      <c r="A1665" s="33"/>
      <c r="B1665" s="34"/>
      <c r="C1665" s="33"/>
      <c r="D1665" s="33"/>
      <c r="E1665" s="33"/>
      <c r="G1665">
        <f t="shared" si="26"/>
        <v>6</v>
      </c>
    </row>
    <row r="1666" spans="1:7">
      <c r="A1666" s="33"/>
      <c r="B1666" s="34"/>
      <c r="C1666" s="33"/>
      <c r="D1666" s="33"/>
      <c r="E1666" s="33"/>
      <c r="G1666">
        <f t="shared" si="26"/>
        <v>6</v>
      </c>
    </row>
    <row r="1667" spans="1:7">
      <c r="A1667" s="33"/>
      <c r="B1667" s="34"/>
      <c r="C1667" s="33"/>
      <c r="D1667" s="33"/>
      <c r="E1667" s="33"/>
      <c r="G1667">
        <f t="shared" si="26"/>
        <v>6</v>
      </c>
    </row>
    <row r="1668" spans="1:7">
      <c r="A1668" s="33"/>
      <c r="B1668" s="34"/>
      <c r="C1668" s="33"/>
      <c r="D1668" s="33"/>
      <c r="E1668" s="33"/>
      <c r="G1668">
        <f t="shared" si="26"/>
        <v>6</v>
      </c>
    </row>
    <row r="1669" spans="1:7">
      <c r="A1669" s="33"/>
      <c r="B1669" s="34"/>
      <c r="C1669" s="33"/>
      <c r="D1669" s="33"/>
      <c r="E1669" s="33"/>
      <c r="G1669">
        <f t="shared" si="26"/>
        <v>6</v>
      </c>
    </row>
    <row r="1670" spans="1:7">
      <c r="A1670" s="33"/>
      <c r="B1670" s="34"/>
      <c r="C1670" s="33"/>
      <c r="D1670" s="33"/>
      <c r="E1670" s="33"/>
      <c r="G1670">
        <f t="shared" si="26"/>
        <v>6</v>
      </c>
    </row>
    <row r="1671" spans="1:7">
      <c r="A1671" s="33"/>
      <c r="B1671" s="34"/>
      <c r="C1671" s="33"/>
      <c r="D1671" s="33"/>
      <c r="E1671" s="33"/>
      <c r="G1671">
        <f t="shared" si="26"/>
        <v>6</v>
      </c>
    </row>
    <row r="1672" spans="1:7">
      <c r="A1672" s="33"/>
      <c r="B1672" s="34"/>
      <c r="C1672" s="33"/>
      <c r="D1672" s="33"/>
      <c r="E1672" s="33"/>
      <c r="G1672">
        <f t="shared" si="26"/>
        <v>6</v>
      </c>
    </row>
    <row r="1673" spans="1:7">
      <c r="A1673" s="33"/>
      <c r="B1673" s="34"/>
      <c r="C1673" s="33"/>
      <c r="D1673" s="33"/>
      <c r="E1673" s="33"/>
      <c r="G1673">
        <f t="shared" si="26"/>
        <v>6</v>
      </c>
    </row>
    <row r="1674" spans="1:7">
      <c r="A1674" s="33"/>
      <c r="B1674" s="34"/>
      <c r="C1674" s="33"/>
      <c r="D1674" s="33"/>
      <c r="E1674" s="33"/>
      <c r="G1674">
        <f t="shared" si="26"/>
        <v>6</v>
      </c>
    </row>
    <row r="1675" spans="1:7">
      <c r="A1675" s="33"/>
      <c r="B1675" s="34"/>
      <c r="C1675" s="33"/>
      <c r="D1675" s="33"/>
      <c r="E1675" s="33"/>
      <c r="G1675">
        <f t="shared" si="26"/>
        <v>6</v>
      </c>
    </row>
    <row r="1676" spans="1:7">
      <c r="A1676" s="33"/>
      <c r="B1676" s="34"/>
      <c r="C1676" s="33"/>
      <c r="D1676" s="33"/>
      <c r="E1676" s="33"/>
      <c r="G1676">
        <f t="shared" si="26"/>
        <v>6</v>
      </c>
    </row>
    <row r="1677" spans="1:7">
      <c r="A1677" s="33"/>
      <c r="B1677" s="34"/>
      <c r="C1677" s="33"/>
      <c r="D1677" s="33"/>
      <c r="E1677" s="33"/>
      <c r="G1677">
        <f t="shared" si="26"/>
        <v>6</v>
      </c>
    </row>
    <row r="1678" spans="1:7">
      <c r="A1678" s="33"/>
      <c r="B1678" s="34"/>
      <c r="C1678" s="33"/>
      <c r="D1678" s="33"/>
      <c r="E1678" s="33"/>
      <c r="G1678">
        <f t="shared" si="26"/>
        <v>6</v>
      </c>
    </row>
    <row r="1679" spans="1:7">
      <c r="A1679" s="33"/>
      <c r="B1679" s="34"/>
      <c r="C1679" s="33"/>
      <c r="D1679" s="33"/>
      <c r="E1679" s="33"/>
      <c r="G1679">
        <f t="shared" si="26"/>
        <v>6</v>
      </c>
    </row>
    <row r="1680" spans="1:7">
      <c r="A1680" s="33"/>
      <c r="B1680" s="34"/>
      <c r="C1680" s="33"/>
      <c r="D1680" s="33"/>
      <c r="E1680" s="33"/>
      <c r="G1680">
        <f t="shared" si="26"/>
        <v>6</v>
      </c>
    </row>
    <row r="1681" spans="1:7">
      <c r="A1681" s="33"/>
      <c r="B1681" s="34"/>
      <c r="C1681" s="33"/>
      <c r="D1681" s="33"/>
      <c r="E1681" s="33"/>
      <c r="G1681">
        <f t="shared" si="26"/>
        <v>6</v>
      </c>
    </row>
    <row r="1682" spans="1:7">
      <c r="A1682" s="33"/>
      <c r="B1682" s="34"/>
      <c r="C1682" s="33"/>
      <c r="D1682" s="33"/>
      <c r="E1682" s="33"/>
      <c r="G1682">
        <f t="shared" si="26"/>
        <v>6</v>
      </c>
    </row>
    <row r="1683" spans="1:7">
      <c r="A1683" s="33"/>
      <c r="B1683" s="34"/>
      <c r="C1683" s="33"/>
      <c r="D1683" s="33"/>
      <c r="E1683" s="33"/>
      <c r="G1683">
        <f t="shared" si="26"/>
        <v>6</v>
      </c>
    </row>
    <row r="1684" spans="1:7">
      <c r="A1684" s="33"/>
      <c r="B1684" s="34"/>
      <c r="C1684" s="33"/>
      <c r="D1684" s="33"/>
      <c r="E1684" s="33"/>
      <c r="G1684">
        <f t="shared" si="26"/>
        <v>6</v>
      </c>
    </row>
    <row r="1685" spans="1:7">
      <c r="A1685" s="33"/>
      <c r="B1685" s="34"/>
      <c r="C1685" s="33"/>
      <c r="D1685" s="33"/>
      <c r="E1685" s="33"/>
      <c r="G1685">
        <f t="shared" si="26"/>
        <v>6</v>
      </c>
    </row>
    <row r="1686" spans="1:7">
      <c r="A1686" s="33"/>
      <c r="B1686" s="34"/>
      <c r="C1686" s="33"/>
      <c r="D1686" s="33"/>
      <c r="E1686" s="33"/>
      <c r="G1686">
        <f t="shared" si="26"/>
        <v>6</v>
      </c>
    </row>
    <row r="1687" spans="1:7">
      <c r="A1687" s="33"/>
      <c r="B1687" s="34"/>
      <c r="C1687" s="33"/>
      <c r="D1687" s="33"/>
      <c r="E1687" s="33"/>
      <c r="G1687">
        <f t="shared" si="26"/>
        <v>6</v>
      </c>
    </row>
    <row r="1688" spans="1:7">
      <c r="A1688" s="33"/>
      <c r="B1688" s="34"/>
      <c r="C1688" s="33"/>
      <c r="D1688" s="33"/>
      <c r="E1688" s="33"/>
      <c r="G1688">
        <f t="shared" si="26"/>
        <v>6</v>
      </c>
    </row>
    <row r="1689" spans="1:7">
      <c r="A1689" s="33"/>
      <c r="B1689" s="34"/>
      <c r="C1689" s="33"/>
      <c r="D1689" s="33"/>
      <c r="E1689" s="33"/>
      <c r="G1689">
        <f t="shared" si="26"/>
        <v>6</v>
      </c>
    </row>
    <row r="1690" spans="1:7">
      <c r="A1690" s="33"/>
      <c r="B1690" s="34"/>
      <c r="C1690" s="33"/>
      <c r="D1690" s="33"/>
      <c r="E1690" s="33"/>
      <c r="G1690">
        <f t="shared" si="26"/>
        <v>6</v>
      </c>
    </row>
    <row r="1691" spans="1:7">
      <c r="A1691" s="33"/>
      <c r="B1691" s="34"/>
      <c r="C1691" s="33"/>
      <c r="D1691" s="33"/>
      <c r="E1691" s="33"/>
      <c r="G1691">
        <f t="shared" si="26"/>
        <v>6</v>
      </c>
    </row>
    <row r="1692" spans="1:7">
      <c r="A1692" s="33"/>
      <c r="B1692" s="34"/>
      <c r="C1692" s="33"/>
      <c r="D1692" s="33"/>
      <c r="E1692" s="33"/>
      <c r="G1692">
        <f t="shared" si="26"/>
        <v>6</v>
      </c>
    </row>
    <row r="1693" spans="1:7">
      <c r="A1693" s="33"/>
      <c r="B1693" s="34"/>
      <c r="C1693" s="33"/>
      <c r="D1693" s="33"/>
      <c r="E1693" s="33"/>
      <c r="G1693">
        <f t="shared" si="26"/>
        <v>6</v>
      </c>
    </row>
    <row r="1694" spans="1:7">
      <c r="A1694" s="33"/>
      <c r="B1694" s="34"/>
      <c r="C1694" s="33"/>
      <c r="D1694" s="33"/>
      <c r="E1694" s="33"/>
      <c r="G1694">
        <f t="shared" si="26"/>
        <v>6</v>
      </c>
    </row>
    <row r="1695" spans="1:7">
      <c r="A1695" s="33"/>
      <c r="B1695" s="34"/>
      <c r="C1695" s="33"/>
      <c r="D1695" s="33"/>
      <c r="E1695" s="33"/>
      <c r="G1695">
        <f t="shared" si="26"/>
        <v>6</v>
      </c>
    </row>
    <row r="1696" spans="1:7">
      <c r="A1696" s="33"/>
      <c r="B1696" s="34"/>
      <c r="C1696" s="33"/>
      <c r="D1696" s="33"/>
      <c r="E1696" s="33"/>
      <c r="G1696">
        <f t="shared" si="26"/>
        <v>6</v>
      </c>
    </row>
    <row r="1697" spans="1:7">
      <c r="A1697" s="33"/>
      <c r="B1697" s="34"/>
      <c r="C1697" s="33"/>
      <c r="D1697" s="33"/>
      <c r="E1697" s="33"/>
      <c r="G1697">
        <f t="shared" si="26"/>
        <v>6</v>
      </c>
    </row>
    <row r="1698" spans="1:7">
      <c r="A1698" s="33"/>
      <c r="B1698" s="34"/>
      <c r="C1698" s="33"/>
      <c r="D1698" s="33"/>
      <c r="E1698" s="33"/>
      <c r="G1698">
        <f t="shared" si="26"/>
        <v>6</v>
      </c>
    </row>
    <row r="1699" spans="1:7">
      <c r="A1699" s="33"/>
      <c r="B1699" s="34"/>
      <c r="C1699" s="33"/>
      <c r="D1699" s="33"/>
      <c r="E1699" s="33"/>
      <c r="G1699">
        <f t="shared" si="26"/>
        <v>6</v>
      </c>
    </row>
    <row r="1700" spans="1:7">
      <c r="A1700" s="33"/>
      <c r="B1700" s="34"/>
      <c r="C1700" s="33"/>
      <c r="D1700" s="33"/>
      <c r="E1700" s="33"/>
      <c r="G1700">
        <f t="shared" si="26"/>
        <v>6</v>
      </c>
    </row>
    <row r="1701" spans="1:7">
      <c r="A1701" s="33"/>
      <c r="B1701" s="34"/>
      <c r="C1701" s="33"/>
      <c r="D1701" s="33"/>
      <c r="E1701" s="33"/>
      <c r="G1701">
        <f t="shared" si="26"/>
        <v>6</v>
      </c>
    </row>
    <row r="1702" spans="1:7">
      <c r="A1702" s="33"/>
      <c r="B1702" s="34"/>
      <c r="C1702" s="33"/>
      <c r="D1702" s="33"/>
      <c r="E1702" s="33"/>
      <c r="G1702">
        <f t="shared" si="26"/>
        <v>6</v>
      </c>
    </row>
    <row r="1703" spans="1:7">
      <c r="A1703" s="33"/>
      <c r="B1703" s="34"/>
      <c r="C1703" s="33"/>
      <c r="D1703" s="33"/>
      <c r="E1703" s="33"/>
      <c r="G1703">
        <f t="shared" si="26"/>
        <v>6</v>
      </c>
    </row>
    <row r="1704" spans="1:7">
      <c r="A1704" s="33"/>
      <c r="B1704" s="34"/>
      <c r="C1704" s="33"/>
      <c r="D1704" s="33"/>
      <c r="E1704" s="33"/>
      <c r="G1704">
        <f t="shared" si="26"/>
        <v>6</v>
      </c>
    </row>
    <row r="1705" spans="1:7">
      <c r="A1705" s="33"/>
      <c r="B1705" s="34"/>
      <c r="C1705" s="33"/>
      <c r="D1705" s="33"/>
      <c r="E1705" s="33"/>
      <c r="G1705">
        <f t="shared" ref="G1705:G1768" si="27">WEEKDAY(B1705,2)</f>
        <v>6</v>
      </c>
    </row>
    <row r="1706" spans="1:7">
      <c r="A1706" s="33"/>
      <c r="B1706" s="34"/>
      <c r="C1706" s="33"/>
      <c r="D1706" s="33"/>
      <c r="E1706" s="33"/>
      <c r="G1706">
        <f t="shared" si="27"/>
        <v>6</v>
      </c>
    </row>
    <row r="1707" spans="1:7">
      <c r="A1707" s="33"/>
      <c r="B1707" s="34"/>
      <c r="C1707" s="33"/>
      <c r="D1707" s="33"/>
      <c r="E1707" s="33"/>
      <c r="G1707">
        <f t="shared" si="27"/>
        <v>6</v>
      </c>
    </row>
    <row r="1708" spans="1:7">
      <c r="A1708" s="33"/>
      <c r="B1708" s="34"/>
      <c r="C1708" s="33"/>
      <c r="D1708" s="33"/>
      <c r="E1708" s="33"/>
      <c r="G1708">
        <f t="shared" si="27"/>
        <v>6</v>
      </c>
    </row>
    <row r="1709" spans="1:7">
      <c r="A1709" s="33"/>
      <c r="B1709" s="34"/>
      <c r="C1709" s="33"/>
      <c r="D1709" s="33"/>
      <c r="E1709" s="33"/>
      <c r="G1709">
        <f t="shared" si="27"/>
        <v>6</v>
      </c>
    </row>
    <row r="1710" spans="1:7">
      <c r="A1710" s="33"/>
      <c r="B1710" s="34"/>
      <c r="C1710" s="33"/>
      <c r="D1710" s="33"/>
      <c r="E1710" s="33"/>
      <c r="G1710">
        <f t="shared" si="27"/>
        <v>6</v>
      </c>
    </row>
    <row r="1711" spans="1:7">
      <c r="A1711" s="33"/>
      <c r="B1711" s="34"/>
      <c r="C1711" s="33"/>
      <c r="D1711" s="33"/>
      <c r="E1711" s="33"/>
      <c r="G1711">
        <f t="shared" si="27"/>
        <v>6</v>
      </c>
    </row>
    <row r="1712" spans="1:7">
      <c r="A1712" s="33"/>
      <c r="B1712" s="34"/>
      <c r="C1712" s="33"/>
      <c r="D1712" s="33"/>
      <c r="E1712" s="33"/>
      <c r="G1712">
        <f t="shared" si="27"/>
        <v>6</v>
      </c>
    </row>
    <row r="1713" spans="1:7">
      <c r="A1713" s="33"/>
      <c r="B1713" s="34"/>
      <c r="C1713" s="33"/>
      <c r="D1713" s="33"/>
      <c r="E1713" s="33"/>
      <c r="G1713">
        <f t="shared" si="27"/>
        <v>6</v>
      </c>
    </row>
    <row r="1714" spans="1:7">
      <c r="A1714" s="33"/>
      <c r="B1714" s="34"/>
      <c r="C1714" s="33"/>
      <c r="D1714" s="33"/>
      <c r="E1714" s="33"/>
      <c r="G1714">
        <f t="shared" si="27"/>
        <v>6</v>
      </c>
    </row>
    <row r="1715" spans="1:7">
      <c r="A1715" s="33"/>
      <c r="B1715" s="34"/>
      <c r="C1715" s="33"/>
      <c r="D1715" s="33"/>
      <c r="E1715" s="33"/>
      <c r="G1715">
        <f t="shared" si="27"/>
        <v>6</v>
      </c>
    </row>
    <row r="1716" spans="1:7">
      <c r="A1716" s="33"/>
      <c r="B1716" s="34"/>
      <c r="C1716" s="33"/>
      <c r="D1716" s="33"/>
      <c r="E1716" s="33"/>
      <c r="G1716">
        <f t="shared" si="27"/>
        <v>6</v>
      </c>
    </row>
    <row r="1717" spans="1:7">
      <c r="A1717" s="33"/>
      <c r="B1717" s="34"/>
      <c r="C1717" s="33"/>
      <c r="D1717" s="33"/>
      <c r="E1717" s="33"/>
      <c r="G1717">
        <f t="shared" si="27"/>
        <v>6</v>
      </c>
    </row>
    <row r="1718" spans="1:7">
      <c r="A1718" s="33"/>
      <c r="B1718" s="34"/>
      <c r="C1718" s="33"/>
      <c r="D1718" s="33"/>
      <c r="E1718" s="33"/>
      <c r="G1718">
        <f t="shared" si="27"/>
        <v>6</v>
      </c>
    </row>
    <row r="1719" spans="1:7">
      <c r="A1719" s="33"/>
      <c r="B1719" s="34"/>
      <c r="C1719" s="33"/>
      <c r="D1719" s="33"/>
      <c r="E1719" s="33"/>
      <c r="G1719">
        <f t="shared" si="27"/>
        <v>6</v>
      </c>
    </row>
    <row r="1720" spans="1:7">
      <c r="A1720" s="33"/>
      <c r="B1720" s="34"/>
      <c r="C1720" s="33"/>
      <c r="D1720" s="33"/>
      <c r="E1720" s="33"/>
      <c r="G1720">
        <f t="shared" si="27"/>
        <v>6</v>
      </c>
    </row>
    <row r="1721" spans="1:7">
      <c r="A1721" s="33"/>
      <c r="B1721" s="34"/>
      <c r="C1721" s="33"/>
      <c r="D1721" s="33"/>
      <c r="E1721" s="33"/>
      <c r="G1721">
        <f t="shared" si="27"/>
        <v>6</v>
      </c>
    </row>
    <row r="1722" spans="1:7">
      <c r="A1722" s="33"/>
      <c r="B1722" s="34"/>
      <c r="C1722" s="33"/>
      <c r="D1722" s="33"/>
      <c r="E1722" s="33"/>
      <c r="G1722">
        <f t="shared" si="27"/>
        <v>6</v>
      </c>
    </row>
    <row r="1723" spans="1:7">
      <c r="A1723" s="33"/>
      <c r="B1723" s="34"/>
      <c r="C1723" s="33"/>
      <c r="D1723" s="33"/>
      <c r="E1723" s="33"/>
      <c r="G1723">
        <f t="shared" si="27"/>
        <v>6</v>
      </c>
    </row>
    <row r="1724" spans="1:7">
      <c r="A1724" s="33"/>
      <c r="B1724" s="34"/>
      <c r="C1724" s="33"/>
      <c r="D1724" s="33"/>
      <c r="E1724" s="33"/>
      <c r="G1724">
        <f t="shared" si="27"/>
        <v>6</v>
      </c>
    </row>
    <row r="1725" spans="1:7">
      <c r="A1725" s="33"/>
      <c r="B1725" s="34"/>
      <c r="C1725" s="33"/>
      <c r="D1725" s="33"/>
      <c r="E1725" s="33"/>
      <c r="G1725">
        <f t="shared" si="27"/>
        <v>6</v>
      </c>
    </row>
    <row r="1726" spans="1:7">
      <c r="A1726" s="33"/>
      <c r="B1726" s="34"/>
      <c r="C1726" s="33"/>
      <c r="D1726" s="33"/>
      <c r="E1726" s="33"/>
      <c r="G1726">
        <f t="shared" si="27"/>
        <v>6</v>
      </c>
    </row>
    <row r="1727" spans="1:7">
      <c r="A1727" s="33"/>
      <c r="B1727" s="34"/>
      <c r="C1727" s="33"/>
      <c r="D1727" s="33"/>
      <c r="E1727" s="33"/>
      <c r="G1727">
        <f t="shared" si="27"/>
        <v>6</v>
      </c>
    </row>
    <row r="1728" spans="1:7">
      <c r="A1728" s="33"/>
      <c r="B1728" s="34"/>
      <c r="C1728" s="33"/>
      <c r="D1728" s="33"/>
      <c r="E1728" s="33"/>
      <c r="G1728">
        <f t="shared" si="27"/>
        <v>6</v>
      </c>
    </row>
    <row r="1729" spans="1:7">
      <c r="A1729" s="33"/>
      <c r="B1729" s="34"/>
      <c r="C1729" s="33"/>
      <c r="D1729" s="33"/>
      <c r="E1729" s="33"/>
      <c r="G1729">
        <f t="shared" si="27"/>
        <v>6</v>
      </c>
    </row>
    <row r="1730" spans="1:7">
      <c r="A1730" s="33"/>
      <c r="B1730" s="34"/>
      <c r="C1730" s="33"/>
      <c r="D1730" s="33"/>
      <c r="E1730" s="33"/>
      <c r="G1730">
        <f t="shared" si="27"/>
        <v>6</v>
      </c>
    </row>
    <row r="1731" spans="1:7">
      <c r="A1731" s="33"/>
      <c r="B1731" s="34"/>
      <c r="C1731" s="33"/>
      <c r="D1731" s="33"/>
      <c r="E1731" s="33"/>
      <c r="G1731">
        <f t="shared" si="27"/>
        <v>6</v>
      </c>
    </row>
    <row r="1732" spans="1:7">
      <c r="A1732" s="33"/>
      <c r="B1732" s="34"/>
      <c r="C1732" s="33"/>
      <c r="D1732" s="33"/>
      <c r="E1732" s="33"/>
      <c r="G1732">
        <f t="shared" si="27"/>
        <v>6</v>
      </c>
    </row>
    <row r="1733" spans="1:7">
      <c r="A1733" s="33"/>
      <c r="B1733" s="34"/>
      <c r="C1733" s="33"/>
      <c r="D1733" s="33"/>
      <c r="E1733" s="33"/>
      <c r="G1733">
        <f t="shared" si="27"/>
        <v>6</v>
      </c>
    </row>
    <row r="1734" spans="1:7">
      <c r="A1734" s="33"/>
      <c r="B1734" s="34"/>
      <c r="C1734" s="33"/>
      <c r="D1734" s="33"/>
      <c r="E1734" s="33"/>
      <c r="G1734">
        <f t="shared" si="27"/>
        <v>6</v>
      </c>
    </row>
    <row r="1735" spans="1:7">
      <c r="A1735" s="33"/>
      <c r="B1735" s="34"/>
      <c r="C1735" s="33"/>
      <c r="D1735" s="33"/>
      <c r="E1735" s="33"/>
      <c r="G1735">
        <f t="shared" si="27"/>
        <v>6</v>
      </c>
    </row>
    <row r="1736" spans="1:7">
      <c r="A1736" s="33"/>
      <c r="B1736" s="34"/>
      <c r="C1736" s="33"/>
      <c r="D1736" s="33"/>
      <c r="E1736" s="33"/>
      <c r="G1736">
        <f t="shared" si="27"/>
        <v>6</v>
      </c>
    </row>
    <row r="1737" spans="1:7">
      <c r="A1737" s="33"/>
      <c r="B1737" s="34"/>
      <c r="C1737" s="33"/>
      <c r="D1737" s="33"/>
      <c r="E1737" s="33"/>
      <c r="G1737">
        <f t="shared" si="27"/>
        <v>6</v>
      </c>
    </row>
    <row r="1738" spans="1:7">
      <c r="A1738" s="33"/>
      <c r="B1738" s="34"/>
      <c r="C1738" s="33"/>
      <c r="D1738" s="33"/>
      <c r="E1738" s="33"/>
      <c r="G1738">
        <f t="shared" si="27"/>
        <v>6</v>
      </c>
    </row>
    <row r="1739" spans="1:7">
      <c r="A1739" s="33"/>
      <c r="B1739" s="34"/>
      <c r="C1739" s="33"/>
      <c r="D1739" s="33"/>
      <c r="E1739" s="33"/>
      <c r="G1739">
        <f t="shared" si="27"/>
        <v>6</v>
      </c>
    </row>
    <row r="1740" spans="1:7">
      <c r="A1740" s="33"/>
      <c r="B1740" s="34"/>
      <c r="C1740" s="33"/>
      <c r="D1740" s="33"/>
      <c r="E1740" s="33"/>
      <c r="G1740">
        <f t="shared" si="27"/>
        <v>6</v>
      </c>
    </row>
    <row r="1741" spans="1:7">
      <c r="A1741" s="33"/>
      <c r="B1741" s="34"/>
      <c r="C1741" s="33"/>
      <c r="D1741" s="33"/>
      <c r="E1741" s="33"/>
      <c r="G1741">
        <f t="shared" si="27"/>
        <v>6</v>
      </c>
    </row>
    <row r="1742" spans="1:7">
      <c r="A1742" s="33"/>
      <c r="B1742" s="34"/>
      <c r="C1742" s="33"/>
      <c r="D1742" s="33"/>
      <c r="E1742" s="33"/>
      <c r="G1742">
        <f t="shared" si="27"/>
        <v>6</v>
      </c>
    </row>
    <row r="1743" spans="1:7">
      <c r="A1743" s="33"/>
      <c r="B1743" s="34"/>
      <c r="C1743" s="33"/>
      <c r="D1743" s="33"/>
      <c r="E1743" s="33"/>
      <c r="G1743">
        <f t="shared" si="27"/>
        <v>6</v>
      </c>
    </row>
    <row r="1744" spans="1:7">
      <c r="A1744" s="33"/>
      <c r="B1744" s="34"/>
      <c r="C1744" s="33"/>
      <c r="D1744" s="33"/>
      <c r="E1744" s="33"/>
      <c r="G1744">
        <f t="shared" si="27"/>
        <v>6</v>
      </c>
    </row>
    <row r="1745" spans="1:7">
      <c r="A1745" s="33"/>
      <c r="B1745" s="34"/>
      <c r="C1745" s="33"/>
      <c r="D1745" s="33"/>
      <c r="E1745" s="33"/>
      <c r="G1745">
        <f t="shared" si="27"/>
        <v>6</v>
      </c>
    </row>
    <row r="1746" spans="1:7">
      <c r="A1746" s="33"/>
      <c r="B1746" s="34"/>
      <c r="C1746" s="33"/>
      <c r="D1746" s="33"/>
      <c r="E1746" s="33"/>
      <c r="G1746">
        <f t="shared" si="27"/>
        <v>6</v>
      </c>
    </row>
    <row r="1747" spans="1:7">
      <c r="A1747" s="33"/>
      <c r="B1747" s="34"/>
      <c r="C1747" s="33"/>
      <c r="D1747" s="33"/>
      <c r="E1747" s="33"/>
      <c r="G1747">
        <f t="shared" si="27"/>
        <v>6</v>
      </c>
    </row>
    <row r="1748" spans="1:7">
      <c r="A1748" s="33"/>
      <c r="B1748" s="34"/>
      <c r="C1748" s="33"/>
      <c r="D1748" s="33"/>
      <c r="E1748" s="33"/>
      <c r="G1748">
        <f t="shared" si="27"/>
        <v>6</v>
      </c>
    </row>
    <row r="1749" spans="1:7">
      <c r="A1749" s="33"/>
      <c r="B1749" s="34"/>
      <c r="C1749" s="33"/>
      <c r="D1749" s="33"/>
      <c r="E1749" s="33"/>
      <c r="G1749">
        <f t="shared" si="27"/>
        <v>6</v>
      </c>
    </row>
    <row r="1750" spans="1:7">
      <c r="A1750" s="33"/>
      <c r="B1750" s="34"/>
      <c r="C1750" s="33"/>
      <c r="D1750" s="33"/>
      <c r="E1750" s="33"/>
      <c r="G1750">
        <f t="shared" si="27"/>
        <v>6</v>
      </c>
    </row>
    <row r="1751" spans="1:7">
      <c r="A1751" s="33"/>
      <c r="B1751" s="34"/>
      <c r="C1751" s="33"/>
      <c r="D1751" s="33"/>
      <c r="E1751" s="33"/>
      <c r="G1751">
        <f t="shared" si="27"/>
        <v>6</v>
      </c>
    </row>
    <row r="1752" spans="1:7">
      <c r="A1752" s="33"/>
      <c r="B1752" s="34"/>
      <c r="C1752" s="33"/>
      <c r="D1752" s="33"/>
      <c r="E1752" s="33"/>
      <c r="G1752">
        <f t="shared" si="27"/>
        <v>6</v>
      </c>
    </row>
    <row r="1753" spans="1:7">
      <c r="A1753" s="33"/>
      <c r="B1753" s="34"/>
      <c r="C1753" s="33"/>
      <c r="D1753" s="33"/>
      <c r="E1753" s="33"/>
      <c r="G1753">
        <f t="shared" si="27"/>
        <v>6</v>
      </c>
    </row>
    <row r="1754" spans="1:7">
      <c r="A1754" s="33"/>
      <c r="B1754" s="34"/>
      <c r="C1754" s="33"/>
      <c r="D1754" s="33"/>
      <c r="E1754" s="33"/>
      <c r="G1754">
        <f t="shared" si="27"/>
        <v>6</v>
      </c>
    </row>
    <row r="1755" spans="1:7">
      <c r="A1755" s="33"/>
      <c r="B1755" s="34"/>
      <c r="C1755" s="33"/>
      <c r="D1755" s="33"/>
      <c r="E1755" s="33"/>
      <c r="G1755">
        <f t="shared" si="27"/>
        <v>6</v>
      </c>
    </row>
    <row r="1756" spans="1:7">
      <c r="A1756" s="33"/>
      <c r="B1756" s="34"/>
      <c r="C1756" s="33"/>
      <c r="D1756" s="33"/>
      <c r="E1756" s="33"/>
      <c r="G1756">
        <f t="shared" si="27"/>
        <v>6</v>
      </c>
    </row>
    <row r="1757" spans="1:7">
      <c r="A1757" s="33"/>
      <c r="B1757" s="34"/>
      <c r="C1757" s="33"/>
      <c r="D1757" s="33"/>
      <c r="E1757" s="33"/>
      <c r="G1757">
        <f t="shared" si="27"/>
        <v>6</v>
      </c>
    </row>
    <row r="1758" spans="1:7">
      <c r="A1758" s="33"/>
      <c r="B1758" s="34"/>
      <c r="C1758" s="33"/>
      <c r="D1758" s="33"/>
      <c r="E1758" s="33"/>
      <c r="G1758">
        <f t="shared" si="27"/>
        <v>6</v>
      </c>
    </row>
    <row r="1759" spans="1:7">
      <c r="A1759" s="33"/>
      <c r="B1759" s="34"/>
      <c r="C1759" s="33"/>
      <c r="D1759" s="33"/>
      <c r="E1759" s="33"/>
      <c r="G1759">
        <f t="shared" si="27"/>
        <v>6</v>
      </c>
    </row>
    <row r="1760" spans="1:7">
      <c r="A1760" s="33"/>
      <c r="B1760" s="34"/>
      <c r="C1760" s="33"/>
      <c r="D1760" s="33"/>
      <c r="E1760" s="33"/>
      <c r="G1760">
        <f t="shared" si="27"/>
        <v>6</v>
      </c>
    </row>
    <row r="1761" spans="1:7">
      <c r="A1761" s="33"/>
      <c r="B1761" s="34"/>
      <c r="C1761" s="33"/>
      <c r="D1761" s="33"/>
      <c r="E1761" s="33"/>
      <c r="G1761">
        <f t="shared" si="27"/>
        <v>6</v>
      </c>
    </row>
    <row r="1762" spans="1:7">
      <c r="A1762" s="33"/>
      <c r="B1762" s="34"/>
      <c r="C1762" s="33"/>
      <c r="D1762" s="33"/>
      <c r="E1762" s="33"/>
      <c r="G1762">
        <f t="shared" si="27"/>
        <v>6</v>
      </c>
    </row>
    <row r="1763" spans="1:7">
      <c r="A1763" s="33"/>
      <c r="B1763" s="34"/>
      <c r="C1763" s="33"/>
      <c r="D1763" s="33"/>
      <c r="E1763" s="33"/>
      <c r="G1763">
        <f t="shared" si="27"/>
        <v>6</v>
      </c>
    </row>
    <row r="1764" spans="1:7">
      <c r="A1764" s="33"/>
      <c r="B1764" s="34"/>
      <c r="C1764" s="33"/>
      <c r="D1764" s="33"/>
      <c r="E1764" s="33"/>
      <c r="G1764">
        <f t="shared" si="27"/>
        <v>6</v>
      </c>
    </row>
    <row r="1765" spans="1:7">
      <c r="A1765" s="33"/>
      <c r="B1765" s="34"/>
      <c r="C1765" s="33"/>
      <c r="D1765" s="33"/>
      <c r="E1765" s="33"/>
      <c r="G1765">
        <f t="shared" si="27"/>
        <v>6</v>
      </c>
    </row>
    <row r="1766" spans="1:7">
      <c r="A1766" s="33"/>
      <c r="B1766" s="34"/>
      <c r="C1766" s="33"/>
      <c r="D1766" s="33"/>
      <c r="E1766" s="33"/>
      <c r="G1766">
        <f t="shared" si="27"/>
        <v>6</v>
      </c>
    </row>
    <row r="1767" spans="1:7">
      <c r="A1767" s="33"/>
      <c r="B1767" s="34"/>
      <c r="C1767" s="33"/>
      <c r="D1767" s="33"/>
      <c r="E1767" s="33"/>
      <c r="G1767">
        <f t="shared" si="27"/>
        <v>6</v>
      </c>
    </row>
    <row r="1768" spans="1:7">
      <c r="A1768" s="33"/>
      <c r="B1768" s="34"/>
      <c r="C1768" s="33"/>
      <c r="D1768" s="33"/>
      <c r="E1768" s="33"/>
      <c r="G1768">
        <f t="shared" si="27"/>
        <v>6</v>
      </c>
    </row>
    <row r="1769" spans="1:7">
      <c r="A1769" s="33"/>
      <c r="B1769" s="34"/>
      <c r="C1769" s="33"/>
      <c r="D1769" s="33"/>
      <c r="E1769" s="33"/>
      <c r="G1769">
        <f t="shared" ref="G1769:G1832" si="28">WEEKDAY(B1769,2)</f>
        <v>6</v>
      </c>
    </row>
    <row r="1770" spans="1:7">
      <c r="A1770" s="33"/>
      <c r="B1770" s="34"/>
      <c r="C1770" s="33"/>
      <c r="D1770" s="33"/>
      <c r="E1770" s="33"/>
      <c r="G1770">
        <f t="shared" si="28"/>
        <v>6</v>
      </c>
    </row>
    <row r="1771" spans="1:7">
      <c r="A1771" s="33"/>
      <c r="B1771" s="34"/>
      <c r="C1771" s="33"/>
      <c r="D1771" s="33"/>
      <c r="E1771" s="33"/>
      <c r="G1771">
        <f t="shared" si="28"/>
        <v>6</v>
      </c>
    </row>
    <row r="1772" spans="1:7">
      <c r="A1772" s="33"/>
      <c r="B1772" s="34"/>
      <c r="C1772" s="33"/>
      <c r="D1772" s="33"/>
      <c r="E1772" s="33"/>
      <c r="G1772">
        <f t="shared" si="28"/>
        <v>6</v>
      </c>
    </row>
    <row r="1773" spans="1:7">
      <c r="A1773" s="33"/>
      <c r="B1773" s="34"/>
      <c r="C1773" s="33"/>
      <c r="D1773" s="33"/>
      <c r="E1773" s="33"/>
      <c r="G1773">
        <f t="shared" si="28"/>
        <v>6</v>
      </c>
    </row>
    <row r="1774" spans="1:7">
      <c r="A1774" s="33"/>
      <c r="B1774" s="34"/>
      <c r="C1774" s="33"/>
      <c r="D1774" s="33"/>
      <c r="E1774" s="33"/>
      <c r="G1774">
        <f t="shared" si="28"/>
        <v>6</v>
      </c>
    </row>
    <row r="1775" spans="1:7">
      <c r="A1775" s="33"/>
      <c r="B1775" s="34"/>
      <c r="C1775" s="33"/>
      <c r="D1775" s="33"/>
      <c r="E1775" s="33"/>
      <c r="G1775">
        <f t="shared" si="28"/>
        <v>6</v>
      </c>
    </row>
    <row r="1776" spans="1:7">
      <c r="A1776" s="33"/>
      <c r="B1776" s="34"/>
      <c r="C1776" s="33"/>
      <c r="D1776" s="33"/>
      <c r="E1776" s="33"/>
      <c r="G1776">
        <f t="shared" si="28"/>
        <v>6</v>
      </c>
    </row>
    <row r="1777" spans="1:7">
      <c r="A1777" s="33"/>
      <c r="B1777" s="34"/>
      <c r="C1777" s="33"/>
      <c r="D1777" s="33"/>
      <c r="E1777" s="33"/>
      <c r="G1777">
        <f t="shared" si="28"/>
        <v>6</v>
      </c>
    </row>
    <row r="1778" spans="1:7">
      <c r="A1778" s="33"/>
      <c r="B1778" s="34"/>
      <c r="C1778" s="33"/>
      <c r="D1778" s="33"/>
      <c r="E1778" s="33"/>
      <c r="G1778">
        <f t="shared" si="28"/>
        <v>6</v>
      </c>
    </row>
    <row r="1779" spans="1:7">
      <c r="A1779" s="33"/>
      <c r="B1779" s="34"/>
      <c r="C1779" s="33"/>
      <c r="D1779" s="33"/>
      <c r="E1779" s="33"/>
      <c r="G1779">
        <f t="shared" si="28"/>
        <v>6</v>
      </c>
    </row>
    <row r="1780" spans="1:7">
      <c r="A1780" s="33"/>
      <c r="B1780" s="34"/>
      <c r="C1780" s="33"/>
      <c r="D1780" s="33"/>
      <c r="E1780" s="33"/>
      <c r="G1780">
        <f t="shared" si="28"/>
        <v>6</v>
      </c>
    </row>
    <row r="1781" spans="1:7">
      <c r="A1781" s="33"/>
      <c r="B1781" s="34"/>
      <c r="C1781" s="33"/>
      <c r="D1781" s="33"/>
      <c r="E1781" s="33"/>
      <c r="G1781">
        <f t="shared" si="28"/>
        <v>6</v>
      </c>
    </row>
    <row r="1782" spans="1:7">
      <c r="A1782" s="33"/>
      <c r="B1782" s="34"/>
      <c r="C1782" s="33"/>
      <c r="D1782" s="33"/>
      <c r="E1782" s="33"/>
      <c r="G1782">
        <f t="shared" si="28"/>
        <v>6</v>
      </c>
    </row>
    <row r="1783" spans="1:7">
      <c r="A1783" s="33"/>
      <c r="B1783" s="34"/>
      <c r="C1783" s="33"/>
      <c r="D1783" s="33"/>
      <c r="E1783" s="33"/>
      <c r="G1783">
        <f t="shared" si="28"/>
        <v>6</v>
      </c>
    </row>
    <row r="1784" spans="1:7">
      <c r="A1784" s="33"/>
      <c r="B1784" s="34"/>
      <c r="C1784" s="33"/>
      <c r="D1784" s="33"/>
      <c r="E1784" s="33"/>
      <c r="G1784">
        <f t="shared" si="28"/>
        <v>6</v>
      </c>
    </row>
    <row r="1785" spans="1:7">
      <c r="A1785" s="33"/>
      <c r="B1785" s="34"/>
      <c r="C1785" s="33"/>
      <c r="D1785" s="33"/>
      <c r="E1785" s="33"/>
      <c r="G1785">
        <f t="shared" si="28"/>
        <v>6</v>
      </c>
    </row>
    <row r="1786" spans="1:7">
      <c r="A1786" s="33"/>
      <c r="B1786" s="34"/>
      <c r="C1786" s="33"/>
      <c r="D1786" s="33"/>
      <c r="E1786" s="33"/>
      <c r="G1786">
        <f t="shared" si="28"/>
        <v>6</v>
      </c>
    </row>
    <row r="1787" spans="1:7">
      <c r="A1787" s="33"/>
      <c r="B1787" s="34"/>
      <c r="C1787" s="33"/>
      <c r="D1787" s="33"/>
      <c r="E1787" s="33"/>
      <c r="G1787">
        <f t="shared" si="28"/>
        <v>6</v>
      </c>
    </row>
    <row r="1788" spans="1:7">
      <c r="A1788" s="33"/>
      <c r="B1788" s="34"/>
      <c r="C1788" s="33"/>
      <c r="D1788" s="33"/>
      <c r="E1788" s="33"/>
      <c r="G1788">
        <f t="shared" si="28"/>
        <v>6</v>
      </c>
    </row>
    <row r="1789" spans="1:7">
      <c r="A1789" s="33"/>
      <c r="B1789" s="34"/>
      <c r="C1789" s="33"/>
      <c r="D1789" s="33"/>
      <c r="E1789" s="33"/>
      <c r="G1789">
        <f t="shared" si="28"/>
        <v>6</v>
      </c>
    </row>
    <row r="1790" spans="1:7">
      <c r="A1790" s="33"/>
      <c r="B1790" s="34"/>
      <c r="C1790" s="33"/>
      <c r="D1790" s="33"/>
      <c r="E1790" s="33"/>
      <c r="G1790">
        <f t="shared" si="28"/>
        <v>6</v>
      </c>
    </row>
    <row r="1791" spans="1:7">
      <c r="A1791" s="33"/>
      <c r="B1791" s="34"/>
      <c r="C1791" s="33"/>
      <c r="D1791" s="33"/>
      <c r="E1791" s="33"/>
      <c r="G1791">
        <f t="shared" si="28"/>
        <v>6</v>
      </c>
    </row>
    <row r="1792" spans="1:7">
      <c r="A1792" s="33"/>
      <c r="B1792" s="34"/>
      <c r="C1792" s="33"/>
      <c r="D1792" s="33"/>
      <c r="E1792" s="33"/>
      <c r="G1792">
        <f t="shared" si="28"/>
        <v>6</v>
      </c>
    </row>
    <row r="1793" spans="1:7">
      <c r="A1793" s="33"/>
      <c r="B1793" s="34"/>
      <c r="C1793" s="33"/>
      <c r="D1793" s="33"/>
      <c r="E1793" s="33"/>
      <c r="G1793">
        <f t="shared" si="28"/>
        <v>6</v>
      </c>
    </row>
    <row r="1794" spans="1:7">
      <c r="A1794" s="33"/>
      <c r="B1794" s="34"/>
      <c r="C1794" s="33"/>
      <c r="D1794" s="33"/>
      <c r="E1794" s="33"/>
      <c r="G1794">
        <f t="shared" si="28"/>
        <v>6</v>
      </c>
    </row>
    <row r="1795" spans="1:7">
      <c r="A1795" s="33"/>
      <c r="B1795" s="34"/>
      <c r="C1795" s="33"/>
      <c r="D1795" s="33"/>
      <c r="E1795" s="33"/>
      <c r="G1795">
        <f t="shared" si="28"/>
        <v>6</v>
      </c>
    </row>
    <row r="1796" spans="1:7">
      <c r="A1796" s="33"/>
      <c r="B1796" s="34"/>
      <c r="C1796" s="33"/>
      <c r="D1796" s="33"/>
      <c r="E1796" s="33"/>
      <c r="G1796">
        <f t="shared" si="28"/>
        <v>6</v>
      </c>
    </row>
    <row r="1797" spans="1:7">
      <c r="A1797" s="33"/>
      <c r="B1797" s="34"/>
      <c r="C1797" s="33"/>
      <c r="D1797" s="33"/>
      <c r="E1797" s="33"/>
      <c r="G1797">
        <f t="shared" si="28"/>
        <v>6</v>
      </c>
    </row>
    <row r="1798" spans="1:7">
      <c r="A1798" s="33"/>
      <c r="B1798" s="34"/>
      <c r="C1798" s="33"/>
      <c r="D1798" s="33"/>
      <c r="E1798" s="33"/>
      <c r="G1798">
        <f t="shared" si="28"/>
        <v>6</v>
      </c>
    </row>
    <row r="1799" spans="1:7">
      <c r="A1799" s="33"/>
      <c r="B1799" s="34"/>
      <c r="C1799" s="33"/>
      <c r="D1799" s="33"/>
      <c r="E1799" s="33"/>
      <c r="G1799">
        <f t="shared" si="28"/>
        <v>6</v>
      </c>
    </row>
    <row r="1800" spans="1:7">
      <c r="A1800" s="33"/>
      <c r="B1800" s="34"/>
      <c r="C1800" s="33"/>
      <c r="D1800" s="33"/>
      <c r="E1800" s="33"/>
      <c r="G1800">
        <f t="shared" si="28"/>
        <v>6</v>
      </c>
    </row>
    <row r="1801" spans="1:7">
      <c r="A1801" s="33"/>
      <c r="B1801" s="34"/>
      <c r="C1801" s="33"/>
      <c r="D1801" s="33"/>
      <c r="E1801" s="33"/>
      <c r="G1801">
        <f t="shared" si="28"/>
        <v>6</v>
      </c>
    </row>
    <row r="1802" spans="1:7">
      <c r="A1802" s="33"/>
      <c r="B1802" s="34"/>
      <c r="C1802" s="33"/>
      <c r="D1802" s="33"/>
      <c r="E1802" s="33"/>
      <c r="G1802">
        <f t="shared" si="28"/>
        <v>6</v>
      </c>
    </row>
    <row r="1803" spans="1:7">
      <c r="A1803" s="33"/>
      <c r="B1803" s="34"/>
      <c r="C1803" s="33"/>
      <c r="D1803" s="33"/>
      <c r="E1803" s="33"/>
      <c r="G1803">
        <f t="shared" si="28"/>
        <v>6</v>
      </c>
    </row>
    <row r="1804" spans="1:7">
      <c r="A1804" s="33"/>
      <c r="B1804" s="34"/>
      <c r="C1804" s="33"/>
      <c r="D1804" s="33"/>
      <c r="E1804" s="33"/>
      <c r="G1804">
        <f t="shared" si="28"/>
        <v>6</v>
      </c>
    </row>
    <row r="1805" spans="1:7">
      <c r="A1805" s="33"/>
      <c r="B1805" s="34"/>
      <c r="C1805" s="33"/>
      <c r="D1805" s="33"/>
      <c r="E1805" s="33"/>
      <c r="G1805">
        <f t="shared" si="28"/>
        <v>6</v>
      </c>
    </row>
    <row r="1806" spans="1:7">
      <c r="A1806" s="33"/>
      <c r="B1806" s="34"/>
      <c r="C1806" s="33"/>
      <c r="D1806" s="33"/>
      <c r="E1806" s="33"/>
      <c r="G1806">
        <f t="shared" si="28"/>
        <v>6</v>
      </c>
    </row>
    <row r="1807" spans="1:7">
      <c r="A1807" s="33"/>
      <c r="B1807" s="34"/>
      <c r="C1807" s="33"/>
      <c r="D1807" s="33"/>
      <c r="E1807" s="33"/>
      <c r="G1807">
        <f t="shared" si="28"/>
        <v>6</v>
      </c>
    </row>
    <row r="1808" spans="1:7">
      <c r="A1808" s="33"/>
      <c r="B1808" s="34"/>
      <c r="C1808" s="33"/>
      <c r="D1808" s="33"/>
      <c r="E1808" s="33"/>
      <c r="G1808">
        <f t="shared" si="28"/>
        <v>6</v>
      </c>
    </row>
    <row r="1809" spans="1:7">
      <c r="A1809" s="33"/>
      <c r="B1809" s="34"/>
      <c r="C1809" s="33"/>
      <c r="D1809" s="33"/>
      <c r="E1809" s="33"/>
      <c r="G1809">
        <f t="shared" si="28"/>
        <v>6</v>
      </c>
    </row>
    <row r="1810" spans="1:7">
      <c r="A1810" s="33"/>
      <c r="B1810" s="34"/>
      <c r="C1810" s="33"/>
      <c r="D1810" s="33"/>
      <c r="E1810" s="33"/>
      <c r="G1810">
        <f t="shared" si="28"/>
        <v>6</v>
      </c>
    </row>
    <row r="1811" spans="1:7">
      <c r="A1811" s="33"/>
      <c r="B1811" s="34"/>
      <c r="C1811" s="33"/>
      <c r="D1811" s="33"/>
      <c r="E1811" s="33"/>
      <c r="G1811">
        <f t="shared" si="28"/>
        <v>6</v>
      </c>
    </row>
    <row r="1812" spans="1:7">
      <c r="A1812" s="33"/>
      <c r="B1812" s="34"/>
      <c r="C1812" s="33"/>
      <c r="D1812" s="33"/>
      <c r="E1812" s="33"/>
      <c r="G1812">
        <f t="shared" si="28"/>
        <v>6</v>
      </c>
    </row>
    <row r="1813" spans="1:7">
      <c r="A1813" s="33"/>
      <c r="B1813" s="34"/>
      <c r="C1813" s="33"/>
      <c r="D1813" s="33"/>
      <c r="E1813" s="33"/>
      <c r="G1813">
        <f t="shared" si="28"/>
        <v>6</v>
      </c>
    </row>
    <row r="1814" spans="1:7">
      <c r="A1814" s="33"/>
      <c r="B1814" s="34"/>
      <c r="C1814" s="33"/>
      <c r="D1814" s="33"/>
      <c r="E1814" s="33"/>
      <c r="G1814">
        <f t="shared" si="28"/>
        <v>6</v>
      </c>
    </row>
    <row r="1815" spans="1:7">
      <c r="A1815" s="33"/>
      <c r="B1815" s="34"/>
      <c r="C1815" s="33"/>
      <c r="D1815" s="33"/>
      <c r="E1815" s="33"/>
      <c r="G1815">
        <f t="shared" si="28"/>
        <v>6</v>
      </c>
    </row>
    <row r="1816" spans="1:7">
      <c r="A1816" s="33"/>
      <c r="B1816" s="34"/>
      <c r="C1816" s="33"/>
      <c r="D1816" s="33"/>
      <c r="E1816" s="33"/>
      <c r="G1816">
        <f t="shared" si="28"/>
        <v>6</v>
      </c>
    </row>
    <row r="1817" spans="1:7">
      <c r="A1817" s="33"/>
      <c r="B1817" s="34"/>
      <c r="C1817" s="33"/>
      <c r="D1817" s="33"/>
      <c r="E1817" s="33"/>
      <c r="G1817">
        <f t="shared" si="28"/>
        <v>6</v>
      </c>
    </row>
    <row r="1818" spans="1:7">
      <c r="A1818" s="33"/>
      <c r="B1818" s="34"/>
      <c r="C1818" s="33"/>
      <c r="D1818" s="33"/>
      <c r="E1818" s="33"/>
      <c r="G1818">
        <f t="shared" si="28"/>
        <v>6</v>
      </c>
    </row>
    <row r="1819" spans="1:7">
      <c r="A1819" s="33"/>
      <c r="B1819" s="34"/>
      <c r="C1819" s="33"/>
      <c r="D1819" s="33"/>
      <c r="E1819" s="33"/>
      <c r="G1819">
        <f t="shared" si="28"/>
        <v>6</v>
      </c>
    </row>
    <row r="1820" spans="1:7">
      <c r="A1820" s="33"/>
      <c r="B1820" s="34"/>
      <c r="C1820" s="33"/>
      <c r="D1820" s="33"/>
      <c r="E1820" s="33"/>
      <c r="G1820">
        <f t="shared" si="28"/>
        <v>6</v>
      </c>
    </row>
    <row r="1821" spans="1:7">
      <c r="A1821" s="33"/>
      <c r="B1821" s="34"/>
      <c r="C1821" s="33"/>
      <c r="D1821" s="33"/>
      <c r="E1821" s="33"/>
      <c r="G1821">
        <f t="shared" si="28"/>
        <v>6</v>
      </c>
    </row>
    <row r="1822" spans="1:7">
      <c r="A1822" s="33"/>
      <c r="B1822" s="34"/>
      <c r="C1822" s="33"/>
      <c r="D1822" s="33"/>
      <c r="E1822" s="33"/>
      <c r="G1822">
        <f t="shared" si="28"/>
        <v>6</v>
      </c>
    </row>
    <row r="1823" spans="1:7">
      <c r="A1823" s="33"/>
      <c r="B1823" s="34"/>
      <c r="C1823" s="33"/>
      <c r="D1823" s="33"/>
      <c r="E1823" s="33"/>
      <c r="G1823">
        <f t="shared" si="28"/>
        <v>6</v>
      </c>
    </row>
    <row r="1824" spans="1:7">
      <c r="A1824" s="33"/>
      <c r="B1824" s="34"/>
      <c r="C1824" s="33"/>
      <c r="D1824" s="33"/>
      <c r="E1824" s="33"/>
      <c r="G1824">
        <f t="shared" si="28"/>
        <v>6</v>
      </c>
    </row>
    <row r="1825" spans="1:7">
      <c r="A1825" s="33"/>
      <c r="B1825" s="34"/>
      <c r="C1825" s="33"/>
      <c r="D1825" s="33"/>
      <c r="E1825" s="33"/>
      <c r="G1825">
        <f t="shared" si="28"/>
        <v>6</v>
      </c>
    </row>
    <row r="1826" spans="1:7">
      <c r="A1826" s="33"/>
      <c r="B1826" s="34"/>
      <c r="C1826" s="33"/>
      <c r="D1826" s="33"/>
      <c r="E1826" s="33"/>
      <c r="G1826">
        <f t="shared" si="28"/>
        <v>6</v>
      </c>
    </row>
    <row r="1827" spans="1:7">
      <c r="A1827" s="33"/>
      <c r="B1827" s="34"/>
      <c r="C1827" s="33"/>
      <c r="D1827" s="33"/>
      <c r="E1827" s="33"/>
      <c r="G1827">
        <f t="shared" si="28"/>
        <v>6</v>
      </c>
    </row>
    <row r="1828" spans="1:7">
      <c r="A1828" s="33"/>
      <c r="B1828" s="34"/>
      <c r="C1828" s="33"/>
      <c r="D1828" s="33"/>
      <c r="E1828" s="33"/>
      <c r="G1828">
        <f t="shared" si="28"/>
        <v>6</v>
      </c>
    </row>
    <row r="1829" spans="1:7">
      <c r="A1829" s="33"/>
      <c r="B1829" s="34"/>
      <c r="C1829" s="33"/>
      <c r="D1829" s="33"/>
      <c r="E1829" s="33"/>
      <c r="G1829">
        <f t="shared" si="28"/>
        <v>6</v>
      </c>
    </row>
    <row r="1830" spans="1:7">
      <c r="A1830" s="33"/>
      <c r="B1830" s="34"/>
      <c r="C1830" s="33"/>
      <c r="D1830" s="33"/>
      <c r="E1830" s="33"/>
      <c r="G1830">
        <f t="shared" si="28"/>
        <v>6</v>
      </c>
    </row>
    <row r="1831" spans="1:7">
      <c r="A1831" s="33"/>
      <c r="B1831" s="34"/>
      <c r="C1831" s="33"/>
      <c r="D1831" s="33"/>
      <c r="E1831" s="33"/>
      <c r="G1831">
        <f t="shared" si="28"/>
        <v>6</v>
      </c>
    </row>
    <row r="1832" spans="1:7">
      <c r="A1832" s="33"/>
      <c r="B1832" s="34"/>
      <c r="C1832" s="33"/>
      <c r="D1832" s="33"/>
      <c r="E1832" s="33"/>
      <c r="G1832">
        <f t="shared" si="28"/>
        <v>6</v>
      </c>
    </row>
    <row r="1833" spans="1:7">
      <c r="A1833" s="33"/>
      <c r="B1833" s="34"/>
      <c r="C1833" s="33"/>
      <c r="D1833" s="33"/>
      <c r="E1833" s="33"/>
      <c r="G1833">
        <f t="shared" ref="G1833:G1896" si="29">WEEKDAY(B1833,2)</f>
        <v>6</v>
      </c>
    </row>
    <row r="1834" spans="1:7">
      <c r="A1834" s="33"/>
      <c r="B1834" s="34"/>
      <c r="C1834" s="33"/>
      <c r="D1834" s="33"/>
      <c r="E1834" s="33"/>
      <c r="G1834">
        <f t="shared" si="29"/>
        <v>6</v>
      </c>
    </row>
    <row r="1835" spans="1:7">
      <c r="A1835" s="33"/>
      <c r="B1835" s="34"/>
      <c r="C1835" s="33"/>
      <c r="D1835" s="33"/>
      <c r="E1835" s="33"/>
      <c r="G1835">
        <f t="shared" si="29"/>
        <v>6</v>
      </c>
    </row>
    <row r="1836" spans="1:7">
      <c r="A1836" s="33"/>
      <c r="B1836" s="34"/>
      <c r="C1836" s="33"/>
      <c r="D1836" s="33"/>
      <c r="E1836" s="33"/>
      <c r="G1836">
        <f t="shared" si="29"/>
        <v>6</v>
      </c>
    </row>
    <row r="1837" spans="1:7">
      <c r="A1837" s="33"/>
      <c r="B1837" s="34"/>
      <c r="C1837" s="33"/>
      <c r="D1837" s="33"/>
      <c r="E1837" s="33"/>
      <c r="G1837">
        <f t="shared" si="29"/>
        <v>6</v>
      </c>
    </row>
    <row r="1838" spans="1:7">
      <c r="A1838" s="33"/>
      <c r="B1838" s="34"/>
      <c r="C1838" s="33"/>
      <c r="D1838" s="33"/>
      <c r="E1838" s="33"/>
      <c r="G1838">
        <f t="shared" si="29"/>
        <v>6</v>
      </c>
    </row>
    <row r="1839" spans="1:7">
      <c r="A1839" s="33"/>
      <c r="B1839" s="34"/>
      <c r="C1839" s="33"/>
      <c r="D1839" s="33"/>
      <c r="E1839" s="33"/>
      <c r="G1839">
        <f t="shared" si="29"/>
        <v>6</v>
      </c>
    </row>
    <row r="1840" spans="1:7">
      <c r="A1840" s="33"/>
      <c r="B1840" s="34"/>
      <c r="C1840" s="33"/>
      <c r="D1840" s="33"/>
      <c r="E1840" s="33"/>
      <c r="G1840">
        <f t="shared" si="29"/>
        <v>6</v>
      </c>
    </row>
    <row r="1841" spans="1:7">
      <c r="A1841" s="33"/>
      <c r="B1841" s="34"/>
      <c r="C1841" s="33"/>
      <c r="D1841" s="33"/>
      <c r="E1841" s="33"/>
      <c r="G1841">
        <f t="shared" si="29"/>
        <v>6</v>
      </c>
    </row>
    <row r="1842" spans="1:7">
      <c r="A1842" s="33"/>
      <c r="B1842" s="34"/>
      <c r="C1842" s="33"/>
      <c r="D1842" s="33"/>
      <c r="E1842" s="33"/>
      <c r="G1842">
        <f t="shared" si="29"/>
        <v>6</v>
      </c>
    </row>
    <row r="1843" spans="1:7">
      <c r="A1843" s="33"/>
      <c r="B1843" s="34"/>
      <c r="C1843" s="33"/>
      <c r="D1843" s="33"/>
      <c r="E1843" s="33"/>
      <c r="G1843">
        <f t="shared" si="29"/>
        <v>6</v>
      </c>
    </row>
    <row r="1844" spans="1:7">
      <c r="A1844" s="33"/>
      <c r="B1844" s="34"/>
      <c r="C1844" s="33"/>
      <c r="D1844" s="33"/>
      <c r="E1844" s="33"/>
      <c r="G1844">
        <f t="shared" si="29"/>
        <v>6</v>
      </c>
    </row>
    <row r="1845" spans="1:7">
      <c r="A1845" s="33"/>
      <c r="B1845" s="34"/>
      <c r="C1845" s="33"/>
      <c r="D1845" s="33"/>
      <c r="E1845" s="33"/>
      <c r="G1845">
        <f t="shared" si="29"/>
        <v>6</v>
      </c>
    </row>
    <row r="1846" spans="1:7">
      <c r="A1846" s="33"/>
      <c r="B1846" s="34"/>
      <c r="C1846" s="33"/>
      <c r="D1846" s="33"/>
      <c r="E1846" s="33"/>
      <c r="G1846">
        <f t="shared" si="29"/>
        <v>6</v>
      </c>
    </row>
    <row r="1847" spans="1:7">
      <c r="A1847" s="33"/>
      <c r="B1847" s="34"/>
      <c r="C1847" s="33"/>
      <c r="D1847" s="33"/>
      <c r="E1847" s="33"/>
      <c r="G1847">
        <f t="shared" si="29"/>
        <v>6</v>
      </c>
    </row>
    <row r="1848" spans="1:7">
      <c r="A1848" s="33"/>
      <c r="B1848" s="34"/>
      <c r="C1848" s="33"/>
      <c r="D1848" s="33"/>
      <c r="E1848" s="33"/>
      <c r="G1848">
        <f t="shared" si="29"/>
        <v>6</v>
      </c>
    </row>
    <row r="1849" spans="1:7">
      <c r="A1849" s="33"/>
      <c r="B1849" s="34"/>
      <c r="C1849" s="33"/>
      <c r="D1849" s="33"/>
      <c r="E1849" s="33"/>
      <c r="G1849">
        <f t="shared" si="29"/>
        <v>6</v>
      </c>
    </row>
    <row r="1850" spans="1:7">
      <c r="A1850" s="33"/>
      <c r="B1850" s="34"/>
      <c r="C1850" s="33"/>
      <c r="D1850" s="33"/>
      <c r="E1850" s="33"/>
      <c r="G1850">
        <f t="shared" si="29"/>
        <v>6</v>
      </c>
    </row>
    <row r="1851" spans="1:7">
      <c r="A1851" s="33"/>
      <c r="B1851" s="34"/>
      <c r="C1851" s="33"/>
      <c r="D1851" s="33"/>
      <c r="E1851" s="33"/>
      <c r="G1851">
        <f t="shared" si="29"/>
        <v>6</v>
      </c>
    </row>
    <row r="1852" spans="1:7">
      <c r="A1852" s="33"/>
      <c r="B1852" s="34"/>
      <c r="C1852" s="33"/>
      <c r="D1852" s="33"/>
      <c r="E1852" s="33"/>
      <c r="G1852">
        <f t="shared" si="29"/>
        <v>6</v>
      </c>
    </row>
    <row r="1853" spans="1:7">
      <c r="A1853" s="33"/>
      <c r="B1853" s="34"/>
      <c r="C1853" s="33"/>
      <c r="D1853" s="33"/>
      <c r="E1853" s="33"/>
      <c r="G1853">
        <f t="shared" si="29"/>
        <v>6</v>
      </c>
    </row>
    <row r="1854" spans="1:7">
      <c r="A1854" s="33"/>
      <c r="B1854" s="34"/>
      <c r="C1854" s="33"/>
      <c r="D1854" s="33"/>
      <c r="E1854" s="33"/>
      <c r="G1854">
        <f t="shared" si="29"/>
        <v>6</v>
      </c>
    </row>
    <row r="1855" spans="1:7">
      <c r="A1855" s="33"/>
      <c r="B1855" s="34"/>
      <c r="C1855" s="33"/>
      <c r="D1855" s="33"/>
      <c r="E1855" s="33"/>
      <c r="G1855">
        <f t="shared" si="29"/>
        <v>6</v>
      </c>
    </row>
    <row r="1856" spans="1:7">
      <c r="A1856" s="33"/>
      <c r="B1856" s="34"/>
      <c r="C1856" s="33"/>
      <c r="D1856" s="33"/>
      <c r="E1856" s="33"/>
      <c r="G1856">
        <f t="shared" si="29"/>
        <v>6</v>
      </c>
    </row>
    <row r="1857" spans="1:7">
      <c r="A1857" s="33"/>
      <c r="B1857" s="34"/>
      <c r="C1857" s="33"/>
      <c r="D1857" s="33"/>
      <c r="E1857" s="33"/>
      <c r="G1857">
        <f t="shared" si="29"/>
        <v>6</v>
      </c>
    </row>
    <row r="1858" spans="1:7">
      <c r="A1858" s="33"/>
      <c r="B1858" s="34"/>
      <c r="C1858" s="33"/>
      <c r="D1858" s="33"/>
      <c r="E1858" s="33"/>
      <c r="G1858">
        <f t="shared" si="29"/>
        <v>6</v>
      </c>
    </row>
    <row r="1859" spans="1:7">
      <c r="A1859" s="33"/>
      <c r="B1859" s="34"/>
      <c r="C1859" s="33"/>
      <c r="D1859" s="33"/>
      <c r="E1859" s="33"/>
      <c r="G1859">
        <f t="shared" si="29"/>
        <v>6</v>
      </c>
    </row>
    <row r="1860" spans="1:7">
      <c r="A1860" s="33"/>
      <c r="B1860" s="34"/>
      <c r="C1860" s="33"/>
      <c r="D1860" s="33"/>
      <c r="E1860" s="33"/>
      <c r="G1860">
        <f t="shared" si="29"/>
        <v>6</v>
      </c>
    </row>
    <row r="1861" spans="1:7">
      <c r="A1861" s="33"/>
      <c r="B1861" s="34"/>
      <c r="C1861" s="33"/>
      <c r="D1861" s="33"/>
      <c r="E1861" s="33"/>
      <c r="G1861">
        <f t="shared" si="29"/>
        <v>6</v>
      </c>
    </row>
    <row r="1862" spans="1:7">
      <c r="A1862" s="33"/>
      <c r="B1862" s="34"/>
      <c r="C1862" s="33"/>
      <c r="D1862" s="33"/>
      <c r="E1862" s="33"/>
      <c r="G1862">
        <f t="shared" si="29"/>
        <v>6</v>
      </c>
    </row>
    <row r="1863" spans="1:7">
      <c r="A1863" s="33"/>
      <c r="B1863" s="34"/>
      <c r="C1863" s="33"/>
      <c r="D1863" s="33"/>
      <c r="E1863" s="33"/>
      <c r="G1863">
        <f t="shared" si="29"/>
        <v>6</v>
      </c>
    </row>
    <row r="1864" spans="1:7">
      <c r="A1864" s="33"/>
      <c r="B1864" s="34"/>
      <c r="C1864" s="33"/>
      <c r="D1864" s="33"/>
      <c r="E1864" s="33"/>
      <c r="G1864">
        <f t="shared" si="29"/>
        <v>6</v>
      </c>
    </row>
    <row r="1865" spans="1:7">
      <c r="A1865" s="33"/>
      <c r="B1865" s="34"/>
      <c r="C1865" s="33"/>
      <c r="D1865" s="33"/>
      <c r="E1865" s="33"/>
      <c r="G1865">
        <f t="shared" si="29"/>
        <v>6</v>
      </c>
    </row>
    <row r="1866" spans="1:7">
      <c r="A1866" s="33"/>
      <c r="B1866" s="34"/>
      <c r="C1866" s="33"/>
      <c r="D1866" s="33"/>
      <c r="E1866" s="33"/>
      <c r="G1866">
        <f t="shared" si="29"/>
        <v>6</v>
      </c>
    </row>
    <row r="1867" spans="1:7">
      <c r="A1867" s="33"/>
      <c r="B1867" s="34"/>
      <c r="C1867" s="33"/>
      <c r="D1867" s="33"/>
      <c r="E1867" s="33"/>
      <c r="G1867">
        <f t="shared" si="29"/>
        <v>6</v>
      </c>
    </row>
    <row r="1868" spans="1:7">
      <c r="A1868" s="33"/>
      <c r="B1868" s="34"/>
      <c r="C1868" s="33"/>
      <c r="D1868" s="33"/>
      <c r="E1868" s="33"/>
      <c r="G1868">
        <f t="shared" si="29"/>
        <v>6</v>
      </c>
    </row>
    <row r="1869" spans="1:7">
      <c r="A1869" s="33"/>
      <c r="B1869" s="34"/>
      <c r="C1869" s="33"/>
      <c r="D1869" s="33"/>
      <c r="E1869" s="33"/>
      <c r="G1869">
        <f t="shared" si="29"/>
        <v>6</v>
      </c>
    </row>
    <row r="1870" spans="1:7">
      <c r="A1870" s="33"/>
      <c r="B1870" s="34"/>
      <c r="C1870" s="33"/>
      <c r="D1870" s="33"/>
      <c r="E1870" s="33"/>
      <c r="G1870">
        <f t="shared" si="29"/>
        <v>6</v>
      </c>
    </row>
    <row r="1871" spans="1:7">
      <c r="A1871" s="33"/>
      <c r="B1871" s="34"/>
      <c r="C1871" s="33"/>
      <c r="D1871" s="33"/>
      <c r="E1871" s="33"/>
      <c r="G1871">
        <f t="shared" si="29"/>
        <v>6</v>
      </c>
    </row>
    <row r="1872" spans="1:7">
      <c r="A1872" s="33"/>
      <c r="B1872" s="34"/>
      <c r="C1872" s="33"/>
      <c r="D1872" s="33"/>
      <c r="E1872" s="33"/>
      <c r="G1872">
        <f t="shared" si="29"/>
        <v>6</v>
      </c>
    </row>
    <row r="1873" spans="1:7">
      <c r="A1873" s="33"/>
      <c r="B1873" s="34"/>
      <c r="C1873" s="33"/>
      <c r="D1873" s="33"/>
      <c r="E1873" s="33"/>
      <c r="G1873">
        <f t="shared" si="29"/>
        <v>6</v>
      </c>
    </row>
    <row r="1874" spans="1:7">
      <c r="A1874" s="33"/>
      <c r="B1874" s="34"/>
      <c r="C1874" s="33"/>
      <c r="D1874" s="33"/>
      <c r="E1874" s="33"/>
      <c r="G1874">
        <f t="shared" si="29"/>
        <v>6</v>
      </c>
    </row>
    <row r="1875" spans="1:7">
      <c r="A1875" s="33"/>
      <c r="B1875" s="34"/>
      <c r="C1875" s="33"/>
      <c r="D1875" s="33"/>
      <c r="E1875" s="33"/>
      <c r="G1875">
        <f t="shared" si="29"/>
        <v>6</v>
      </c>
    </row>
    <row r="1876" spans="1:7">
      <c r="A1876" s="33"/>
      <c r="B1876" s="34"/>
      <c r="C1876" s="33"/>
      <c r="D1876" s="33"/>
      <c r="E1876" s="33"/>
      <c r="G1876">
        <f t="shared" si="29"/>
        <v>6</v>
      </c>
    </row>
    <row r="1877" spans="1:7">
      <c r="A1877" s="33"/>
      <c r="B1877" s="34"/>
      <c r="C1877" s="33"/>
      <c r="D1877" s="33"/>
      <c r="E1877" s="33"/>
      <c r="G1877">
        <f t="shared" si="29"/>
        <v>6</v>
      </c>
    </row>
    <row r="1878" spans="1:7">
      <c r="A1878" s="33"/>
      <c r="B1878" s="34"/>
      <c r="C1878" s="33"/>
      <c r="D1878" s="33"/>
      <c r="E1878" s="33"/>
      <c r="G1878">
        <f t="shared" si="29"/>
        <v>6</v>
      </c>
    </row>
    <row r="1879" spans="1:7">
      <c r="A1879" s="33"/>
      <c r="B1879" s="34"/>
      <c r="C1879" s="33"/>
      <c r="D1879" s="33"/>
      <c r="E1879" s="33"/>
      <c r="G1879">
        <f t="shared" si="29"/>
        <v>6</v>
      </c>
    </row>
    <row r="1880" spans="1:7">
      <c r="A1880" s="33"/>
      <c r="B1880" s="34"/>
      <c r="C1880" s="33"/>
      <c r="D1880" s="33"/>
      <c r="E1880" s="33"/>
      <c r="G1880">
        <f t="shared" si="29"/>
        <v>6</v>
      </c>
    </row>
    <row r="1881" spans="1:7">
      <c r="A1881" s="33"/>
      <c r="B1881" s="34"/>
      <c r="C1881" s="33"/>
      <c r="D1881" s="33"/>
      <c r="E1881" s="33"/>
      <c r="G1881">
        <f t="shared" si="29"/>
        <v>6</v>
      </c>
    </row>
    <row r="1882" spans="1:7">
      <c r="A1882" s="33"/>
      <c r="B1882" s="34"/>
      <c r="C1882" s="33"/>
      <c r="D1882" s="33"/>
      <c r="E1882" s="33"/>
      <c r="G1882">
        <f t="shared" si="29"/>
        <v>6</v>
      </c>
    </row>
    <row r="1883" spans="1:7">
      <c r="A1883" s="33"/>
      <c r="B1883" s="34"/>
      <c r="C1883" s="33"/>
      <c r="D1883" s="33"/>
      <c r="E1883" s="33"/>
      <c r="G1883">
        <f t="shared" si="29"/>
        <v>6</v>
      </c>
    </row>
    <row r="1884" spans="1:7">
      <c r="A1884" s="33"/>
      <c r="B1884" s="34"/>
      <c r="C1884" s="33"/>
      <c r="D1884" s="33"/>
      <c r="E1884" s="33"/>
      <c r="G1884">
        <f t="shared" si="29"/>
        <v>6</v>
      </c>
    </row>
    <row r="1885" spans="1:7">
      <c r="A1885" s="33"/>
      <c r="B1885" s="34"/>
      <c r="C1885" s="33"/>
      <c r="D1885" s="33"/>
      <c r="E1885" s="33"/>
      <c r="G1885">
        <f t="shared" si="29"/>
        <v>6</v>
      </c>
    </row>
    <row r="1886" spans="1:7">
      <c r="A1886" s="33"/>
      <c r="B1886" s="34"/>
      <c r="C1886" s="33"/>
      <c r="D1886" s="33"/>
      <c r="E1886" s="33"/>
      <c r="G1886">
        <f t="shared" si="29"/>
        <v>6</v>
      </c>
    </row>
    <row r="1887" spans="1:7">
      <c r="A1887" s="33"/>
      <c r="B1887" s="34"/>
      <c r="C1887" s="33"/>
      <c r="D1887" s="33"/>
      <c r="E1887" s="33"/>
      <c r="G1887">
        <f t="shared" si="29"/>
        <v>6</v>
      </c>
    </row>
    <row r="1888" spans="1:7">
      <c r="A1888" s="33"/>
      <c r="B1888" s="34"/>
      <c r="C1888" s="33"/>
      <c r="D1888" s="33"/>
      <c r="E1888" s="33"/>
      <c r="G1888">
        <f t="shared" si="29"/>
        <v>6</v>
      </c>
    </row>
    <row r="1889" spans="1:7">
      <c r="A1889" s="33"/>
      <c r="B1889" s="34"/>
      <c r="C1889" s="33"/>
      <c r="D1889" s="33"/>
      <c r="E1889" s="33"/>
      <c r="G1889">
        <f t="shared" si="29"/>
        <v>6</v>
      </c>
    </row>
    <row r="1890" spans="1:7">
      <c r="A1890" s="33"/>
      <c r="B1890" s="34"/>
      <c r="C1890" s="33"/>
      <c r="D1890" s="33"/>
      <c r="E1890" s="33"/>
      <c r="G1890">
        <f t="shared" si="29"/>
        <v>6</v>
      </c>
    </row>
    <row r="1891" spans="1:7">
      <c r="A1891" s="33"/>
      <c r="B1891" s="34"/>
      <c r="C1891" s="33"/>
      <c r="D1891" s="33"/>
      <c r="E1891" s="33"/>
      <c r="G1891">
        <f t="shared" si="29"/>
        <v>6</v>
      </c>
    </row>
    <row r="1892" spans="1:7">
      <c r="A1892" s="33"/>
      <c r="B1892" s="34"/>
      <c r="C1892" s="33"/>
      <c r="D1892" s="33"/>
      <c r="E1892" s="33"/>
      <c r="G1892">
        <f t="shared" si="29"/>
        <v>6</v>
      </c>
    </row>
    <row r="1893" spans="1:7">
      <c r="A1893" s="33"/>
      <c r="B1893" s="34"/>
      <c r="C1893" s="33"/>
      <c r="D1893" s="33"/>
      <c r="E1893" s="33"/>
      <c r="G1893">
        <f t="shared" si="29"/>
        <v>6</v>
      </c>
    </row>
    <row r="1894" spans="1:7">
      <c r="A1894" s="33"/>
      <c r="B1894" s="34"/>
      <c r="C1894" s="33"/>
      <c r="D1894" s="33"/>
      <c r="E1894" s="33"/>
      <c r="G1894">
        <f t="shared" si="29"/>
        <v>6</v>
      </c>
    </row>
    <row r="1895" spans="1:7">
      <c r="A1895" s="33"/>
      <c r="B1895" s="34"/>
      <c r="C1895" s="33"/>
      <c r="D1895" s="33"/>
      <c r="E1895" s="33"/>
      <c r="G1895">
        <f t="shared" si="29"/>
        <v>6</v>
      </c>
    </row>
    <row r="1896" spans="1:7">
      <c r="A1896" s="33"/>
      <c r="B1896" s="34"/>
      <c r="C1896" s="33"/>
      <c r="D1896" s="33"/>
      <c r="E1896" s="33"/>
      <c r="G1896">
        <f t="shared" si="29"/>
        <v>6</v>
      </c>
    </row>
    <row r="1897" spans="1:7">
      <c r="A1897" s="33"/>
      <c r="B1897" s="34"/>
      <c r="C1897" s="33"/>
      <c r="D1897" s="33"/>
      <c r="E1897" s="33"/>
      <c r="G1897">
        <f t="shared" ref="G1897:G1960" si="30">WEEKDAY(B1897,2)</f>
        <v>6</v>
      </c>
    </row>
    <row r="1898" spans="1:7">
      <c r="A1898" s="33"/>
      <c r="B1898" s="34"/>
      <c r="C1898" s="33"/>
      <c r="D1898" s="33"/>
      <c r="E1898" s="33"/>
      <c r="G1898">
        <f t="shared" si="30"/>
        <v>6</v>
      </c>
    </row>
    <row r="1899" spans="1:7">
      <c r="A1899" s="33"/>
      <c r="B1899" s="34"/>
      <c r="C1899" s="33"/>
      <c r="D1899" s="33"/>
      <c r="E1899" s="33"/>
      <c r="G1899">
        <f t="shared" si="30"/>
        <v>6</v>
      </c>
    </row>
    <row r="1900" spans="1:7">
      <c r="A1900" s="33"/>
      <c r="B1900" s="34"/>
      <c r="C1900" s="33"/>
      <c r="D1900" s="33"/>
      <c r="E1900" s="33"/>
      <c r="G1900">
        <f t="shared" si="30"/>
        <v>6</v>
      </c>
    </row>
    <row r="1901" spans="1:7">
      <c r="A1901" s="33"/>
      <c r="B1901" s="34"/>
      <c r="C1901" s="33"/>
      <c r="D1901" s="33"/>
      <c r="E1901" s="33"/>
      <c r="G1901">
        <f t="shared" si="30"/>
        <v>6</v>
      </c>
    </row>
    <row r="1902" spans="1:7">
      <c r="A1902" s="33"/>
      <c r="B1902" s="34"/>
      <c r="C1902" s="33"/>
      <c r="D1902" s="33"/>
      <c r="E1902" s="33"/>
      <c r="G1902">
        <f t="shared" si="30"/>
        <v>6</v>
      </c>
    </row>
    <row r="1903" spans="1:7">
      <c r="A1903" s="33"/>
      <c r="B1903" s="34"/>
      <c r="C1903" s="33"/>
      <c r="D1903" s="33"/>
      <c r="E1903" s="33"/>
      <c r="G1903">
        <f t="shared" si="30"/>
        <v>6</v>
      </c>
    </row>
    <row r="1904" spans="1:7">
      <c r="A1904" s="33"/>
      <c r="B1904" s="34"/>
      <c r="C1904" s="33"/>
      <c r="D1904" s="33"/>
      <c r="E1904" s="33"/>
      <c r="G1904">
        <f t="shared" si="30"/>
        <v>6</v>
      </c>
    </row>
    <row r="1905" spans="1:7">
      <c r="A1905" s="33"/>
      <c r="B1905" s="34"/>
      <c r="C1905" s="33"/>
      <c r="D1905" s="33"/>
      <c r="E1905" s="33"/>
      <c r="G1905">
        <f t="shared" si="30"/>
        <v>6</v>
      </c>
    </row>
    <row r="1906" spans="1:7">
      <c r="A1906" s="33"/>
      <c r="B1906" s="34"/>
      <c r="C1906" s="33"/>
      <c r="D1906" s="33"/>
      <c r="E1906" s="33"/>
      <c r="G1906">
        <f t="shared" si="30"/>
        <v>6</v>
      </c>
    </row>
    <row r="1907" spans="1:7">
      <c r="A1907" s="33"/>
      <c r="B1907" s="34"/>
      <c r="C1907" s="33"/>
      <c r="D1907" s="33"/>
      <c r="E1907" s="33"/>
      <c r="G1907">
        <f t="shared" si="30"/>
        <v>6</v>
      </c>
    </row>
    <row r="1908" spans="1:7">
      <c r="A1908" s="33"/>
      <c r="B1908" s="34"/>
      <c r="C1908" s="33"/>
      <c r="D1908" s="33"/>
      <c r="E1908" s="33"/>
      <c r="G1908">
        <f t="shared" si="30"/>
        <v>6</v>
      </c>
    </row>
    <row r="1909" spans="1:7">
      <c r="A1909" s="33"/>
      <c r="B1909" s="34"/>
      <c r="C1909" s="33"/>
      <c r="D1909" s="33"/>
      <c r="E1909" s="33"/>
      <c r="G1909">
        <f t="shared" si="30"/>
        <v>6</v>
      </c>
    </row>
    <row r="1910" spans="1:7">
      <c r="A1910" s="33"/>
      <c r="B1910" s="34"/>
      <c r="C1910" s="33"/>
      <c r="D1910" s="33"/>
      <c r="E1910" s="33"/>
      <c r="G1910">
        <f t="shared" si="30"/>
        <v>6</v>
      </c>
    </row>
    <row r="1911" spans="1:7">
      <c r="A1911" s="33"/>
      <c r="B1911" s="34"/>
      <c r="C1911" s="33"/>
      <c r="D1911" s="33"/>
      <c r="E1911" s="33"/>
      <c r="G1911">
        <f t="shared" si="30"/>
        <v>6</v>
      </c>
    </row>
    <row r="1912" spans="1:7">
      <c r="A1912" s="33"/>
      <c r="B1912" s="34"/>
      <c r="C1912" s="33"/>
      <c r="D1912" s="33"/>
      <c r="E1912" s="33"/>
      <c r="G1912">
        <f t="shared" si="30"/>
        <v>6</v>
      </c>
    </row>
    <row r="1913" spans="1:7">
      <c r="A1913" s="33"/>
      <c r="B1913" s="34"/>
      <c r="C1913" s="33"/>
      <c r="D1913" s="33"/>
      <c r="E1913" s="33"/>
      <c r="G1913">
        <f t="shared" si="30"/>
        <v>6</v>
      </c>
    </row>
    <row r="1914" spans="1:7">
      <c r="A1914" s="33"/>
      <c r="B1914" s="34"/>
      <c r="C1914" s="33"/>
      <c r="D1914" s="33"/>
      <c r="E1914" s="33"/>
      <c r="G1914">
        <f t="shared" si="30"/>
        <v>6</v>
      </c>
    </row>
    <row r="1915" spans="1:7">
      <c r="A1915" s="33"/>
      <c r="B1915" s="34"/>
      <c r="C1915" s="33"/>
      <c r="D1915" s="33"/>
      <c r="E1915" s="33"/>
      <c r="G1915">
        <f t="shared" si="30"/>
        <v>6</v>
      </c>
    </row>
    <row r="1916" spans="1:7">
      <c r="A1916" s="33"/>
      <c r="B1916" s="34"/>
      <c r="C1916" s="33"/>
      <c r="D1916" s="33"/>
      <c r="E1916" s="33"/>
      <c r="G1916">
        <f t="shared" si="30"/>
        <v>6</v>
      </c>
    </row>
    <row r="1917" spans="1:7">
      <c r="A1917" s="33"/>
      <c r="B1917" s="34"/>
      <c r="C1917" s="33"/>
      <c r="D1917" s="33"/>
      <c r="E1917" s="33"/>
      <c r="G1917">
        <f t="shared" si="30"/>
        <v>6</v>
      </c>
    </row>
    <row r="1918" spans="1:7">
      <c r="A1918" s="33"/>
      <c r="B1918" s="34"/>
      <c r="C1918" s="33"/>
      <c r="D1918" s="33"/>
      <c r="E1918" s="33"/>
      <c r="G1918">
        <f t="shared" si="30"/>
        <v>6</v>
      </c>
    </row>
    <row r="1919" spans="1:7">
      <c r="A1919" s="33"/>
      <c r="B1919" s="34"/>
      <c r="C1919" s="33"/>
      <c r="D1919" s="33"/>
      <c r="E1919" s="33"/>
      <c r="G1919">
        <f t="shared" si="30"/>
        <v>6</v>
      </c>
    </row>
    <row r="1920" spans="1:7">
      <c r="A1920" s="33"/>
      <c r="B1920" s="34"/>
      <c r="C1920" s="33"/>
      <c r="D1920" s="33"/>
      <c r="E1920" s="33"/>
      <c r="G1920">
        <f t="shared" si="30"/>
        <v>6</v>
      </c>
    </row>
    <row r="1921" spans="1:7">
      <c r="A1921" s="33"/>
      <c r="B1921" s="34"/>
      <c r="C1921" s="33"/>
      <c r="D1921" s="33"/>
      <c r="E1921" s="33"/>
      <c r="G1921">
        <f t="shared" si="30"/>
        <v>6</v>
      </c>
    </row>
    <row r="1922" spans="1:7">
      <c r="A1922" s="33"/>
      <c r="B1922" s="34"/>
      <c r="C1922" s="33"/>
      <c r="D1922" s="33"/>
      <c r="E1922" s="33"/>
      <c r="G1922">
        <f t="shared" si="30"/>
        <v>6</v>
      </c>
    </row>
    <row r="1923" spans="1:7">
      <c r="A1923" s="33"/>
      <c r="B1923" s="34"/>
      <c r="C1923" s="33"/>
      <c r="D1923" s="33"/>
      <c r="E1923" s="33"/>
      <c r="G1923">
        <f t="shared" si="30"/>
        <v>6</v>
      </c>
    </row>
    <row r="1924" spans="1:7">
      <c r="A1924" s="33"/>
      <c r="B1924" s="34"/>
      <c r="C1924" s="33"/>
      <c r="D1924" s="33"/>
      <c r="E1924" s="33"/>
      <c r="G1924">
        <f t="shared" si="30"/>
        <v>6</v>
      </c>
    </row>
    <row r="1925" spans="1:7">
      <c r="A1925" s="33"/>
      <c r="B1925" s="34"/>
      <c r="C1925" s="33"/>
      <c r="D1925" s="33"/>
      <c r="E1925" s="33"/>
      <c r="G1925">
        <f t="shared" si="30"/>
        <v>6</v>
      </c>
    </row>
    <row r="1926" spans="1:7">
      <c r="A1926" s="33"/>
      <c r="B1926" s="34"/>
      <c r="C1926" s="33"/>
      <c r="D1926" s="33"/>
      <c r="E1926" s="33"/>
      <c r="G1926">
        <f t="shared" si="30"/>
        <v>6</v>
      </c>
    </row>
    <row r="1927" spans="1:7">
      <c r="A1927" s="33"/>
      <c r="B1927" s="34"/>
      <c r="C1927" s="33"/>
      <c r="D1927" s="33"/>
      <c r="E1927" s="33"/>
      <c r="G1927">
        <f t="shared" si="30"/>
        <v>6</v>
      </c>
    </row>
    <row r="1928" spans="1:7">
      <c r="A1928" s="33"/>
      <c r="B1928" s="34"/>
      <c r="C1928" s="33"/>
      <c r="D1928" s="33"/>
      <c r="E1928" s="33"/>
      <c r="G1928">
        <f t="shared" si="30"/>
        <v>6</v>
      </c>
    </row>
    <row r="1929" spans="1:7">
      <c r="A1929" s="33"/>
      <c r="B1929" s="34"/>
      <c r="C1929" s="33"/>
      <c r="D1929" s="33"/>
      <c r="E1929" s="33"/>
      <c r="G1929">
        <f t="shared" si="30"/>
        <v>6</v>
      </c>
    </row>
    <row r="1930" spans="1:7">
      <c r="A1930" s="33"/>
      <c r="B1930" s="34"/>
      <c r="C1930" s="33"/>
      <c r="D1930" s="33"/>
      <c r="E1930" s="33"/>
      <c r="G1930">
        <f t="shared" si="30"/>
        <v>6</v>
      </c>
    </row>
    <row r="1931" spans="1:7">
      <c r="A1931" s="33"/>
      <c r="B1931" s="34"/>
      <c r="C1931" s="33"/>
      <c r="D1931" s="33"/>
      <c r="E1931" s="33"/>
      <c r="G1931">
        <f t="shared" si="30"/>
        <v>6</v>
      </c>
    </row>
    <row r="1932" spans="1:7">
      <c r="A1932" s="33"/>
      <c r="B1932" s="34"/>
      <c r="C1932" s="33"/>
      <c r="D1932" s="33"/>
      <c r="E1932" s="33"/>
      <c r="G1932">
        <f t="shared" si="30"/>
        <v>6</v>
      </c>
    </row>
    <row r="1933" spans="1:7">
      <c r="A1933" s="33"/>
      <c r="B1933" s="34"/>
      <c r="C1933" s="33"/>
      <c r="D1933" s="33"/>
      <c r="E1933" s="33"/>
      <c r="G1933">
        <f t="shared" si="30"/>
        <v>6</v>
      </c>
    </row>
    <row r="1934" spans="1:7">
      <c r="A1934" s="33"/>
      <c r="B1934" s="34"/>
      <c r="C1934" s="33"/>
      <c r="D1934" s="33"/>
      <c r="E1934" s="33"/>
      <c r="G1934">
        <f t="shared" si="30"/>
        <v>6</v>
      </c>
    </row>
    <row r="1935" spans="1:7">
      <c r="A1935" s="33"/>
      <c r="B1935" s="34"/>
      <c r="C1935" s="33"/>
      <c r="D1935" s="33"/>
      <c r="E1935" s="33"/>
      <c r="G1935">
        <f t="shared" si="30"/>
        <v>6</v>
      </c>
    </row>
    <row r="1936" spans="1:7">
      <c r="A1936" s="33"/>
      <c r="B1936" s="34"/>
      <c r="C1936" s="33"/>
      <c r="D1936" s="33"/>
      <c r="E1936" s="33"/>
      <c r="G1936">
        <f t="shared" si="30"/>
        <v>6</v>
      </c>
    </row>
    <row r="1937" spans="1:7">
      <c r="A1937" s="33"/>
      <c r="B1937" s="34"/>
      <c r="C1937" s="33"/>
      <c r="D1937" s="33"/>
      <c r="E1937" s="33"/>
      <c r="G1937">
        <f t="shared" si="30"/>
        <v>6</v>
      </c>
    </row>
    <row r="1938" spans="1:7">
      <c r="A1938" s="33"/>
      <c r="B1938" s="34"/>
      <c r="C1938" s="33"/>
      <c r="D1938" s="33"/>
      <c r="E1938" s="33"/>
      <c r="G1938">
        <f t="shared" si="30"/>
        <v>6</v>
      </c>
    </row>
    <row r="1939" spans="1:7">
      <c r="A1939" s="33"/>
      <c r="B1939" s="34"/>
      <c r="C1939" s="33"/>
      <c r="D1939" s="33"/>
      <c r="E1939" s="33"/>
      <c r="G1939">
        <f t="shared" si="30"/>
        <v>6</v>
      </c>
    </row>
    <row r="1940" spans="1:7">
      <c r="A1940" s="33"/>
      <c r="B1940" s="34"/>
      <c r="C1940" s="33"/>
      <c r="D1940" s="33"/>
      <c r="E1940" s="33"/>
      <c r="G1940">
        <f t="shared" si="30"/>
        <v>6</v>
      </c>
    </row>
    <row r="1941" spans="1:7">
      <c r="A1941" s="33"/>
      <c r="B1941" s="34"/>
      <c r="C1941" s="33"/>
      <c r="D1941" s="33"/>
      <c r="E1941" s="33"/>
      <c r="G1941">
        <f t="shared" si="30"/>
        <v>6</v>
      </c>
    </row>
    <row r="1942" spans="1:7">
      <c r="A1942" s="33"/>
      <c r="B1942" s="34"/>
      <c r="C1942" s="33"/>
      <c r="D1942" s="33"/>
      <c r="E1942" s="33"/>
      <c r="G1942">
        <f t="shared" si="30"/>
        <v>6</v>
      </c>
    </row>
    <row r="1943" spans="1:7">
      <c r="A1943" s="33"/>
      <c r="B1943" s="34"/>
      <c r="C1943" s="33"/>
      <c r="D1943" s="33"/>
      <c r="E1943" s="33"/>
      <c r="G1943">
        <f t="shared" si="30"/>
        <v>6</v>
      </c>
    </row>
    <row r="1944" spans="1:7">
      <c r="A1944" s="33"/>
      <c r="B1944" s="34"/>
      <c r="C1944" s="33"/>
      <c r="D1944" s="33"/>
      <c r="E1944" s="33"/>
      <c r="G1944">
        <f t="shared" si="30"/>
        <v>6</v>
      </c>
    </row>
    <row r="1945" spans="1:7">
      <c r="A1945" s="33"/>
      <c r="B1945" s="34"/>
      <c r="C1945" s="33"/>
      <c r="D1945" s="33"/>
      <c r="E1945" s="33"/>
      <c r="G1945">
        <f t="shared" si="30"/>
        <v>6</v>
      </c>
    </row>
    <row r="1946" spans="1:7">
      <c r="A1946" s="33"/>
      <c r="B1946" s="34"/>
      <c r="C1946" s="33"/>
      <c r="D1946" s="33"/>
      <c r="E1946" s="33"/>
      <c r="G1946">
        <f t="shared" si="30"/>
        <v>6</v>
      </c>
    </row>
    <row r="1947" spans="1:7">
      <c r="A1947" s="33"/>
      <c r="B1947" s="34"/>
      <c r="C1947" s="33"/>
      <c r="D1947" s="33"/>
      <c r="E1947" s="33"/>
      <c r="G1947">
        <f t="shared" si="30"/>
        <v>6</v>
      </c>
    </row>
    <row r="1948" spans="1:7">
      <c r="A1948" s="33"/>
      <c r="B1948" s="34"/>
      <c r="C1948" s="33"/>
      <c r="D1948" s="33"/>
      <c r="E1948" s="33"/>
      <c r="G1948">
        <f t="shared" si="30"/>
        <v>6</v>
      </c>
    </row>
    <row r="1949" spans="1:7">
      <c r="A1949" s="33"/>
      <c r="B1949" s="34"/>
      <c r="C1949" s="33"/>
      <c r="D1949" s="33"/>
      <c r="E1949" s="33"/>
      <c r="G1949">
        <f t="shared" si="30"/>
        <v>6</v>
      </c>
    </row>
    <row r="1950" spans="1:7">
      <c r="A1950" s="33"/>
      <c r="B1950" s="34"/>
      <c r="C1950" s="33"/>
      <c r="D1950" s="33"/>
      <c r="E1950" s="33"/>
      <c r="G1950">
        <f t="shared" si="30"/>
        <v>6</v>
      </c>
    </row>
    <row r="1951" spans="1:7">
      <c r="A1951" s="33"/>
      <c r="B1951" s="34"/>
      <c r="C1951" s="33"/>
      <c r="D1951" s="33"/>
      <c r="E1951" s="33"/>
      <c r="G1951">
        <f t="shared" si="30"/>
        <v>6</v>
      </c>
    </row>
    <row r="1952" spans="1:7">
      <c r="A1952" s="33"/>
      <c r="B1952" s="34"/>
      <c r="C1952" s="33"/>
      <c r="D1952" s="33"/>
      <c r="E1952" s="33"/>
      <c r="G1952">
        <f t="shared" si="30"/>
        <v>6</v>
      </c>
    </row>
    <row r="1953" spans="1:7">
      <c r="A1953" s="33"/>
      <c r="B1953" s="34"/>
      <c r="C1953" s="33"/>
      <c r="D1953" s="33"/>
      <c r="E1953" s="33"/>
      <c r="G1953">
        <f t="shared" si="30"/>
        <v>6</v>
      </c>
    </row>
    <row r="1954" spans="1:7">
      <c r="A1954" s="33"/>
      <c r="B1954" s="34"/>
      <c r="C1954" s="33"/>
      <c r="D1954" s="33"/>
      <c r="E1954" s="33"/>
      <c r="G1954">
        <f t="shared" si="30"/>
        <v>6</v>
      </c>
    </row>
    <row r="1955" spans="1:7">
      <c r="A1955" s="33"/>
      <c r="B1955" s="34"/>
      <c r="C1955" s="33"/>
      <c r="D1955" s="33"/>
      <c r="E1955" s="33"/>
      <c r="G1955">
        <f t="shared" si="30"/>
        <v>6</v>
      </c>
    </row>
    <row r="1956" spans="1:7">
      <c r="A1956" s="33"/>
      <c r="B1956" s="34"/>
      <c r="C1956" s="33"/>
      <c r="D1956" s="33"/>
      <c r="E1956" s="33"/>
      <c r="G1956">
        <f t="shared" si="30"/>
        <v>6</v>
      </c>
    </row>
    <row r="1957" spans="1:7">
      <c r="A1957" s="33"/>
      <c r="B1957" s="34"/>
      <c r="C1957" s="33"/>
      <c r="D1957" s="33"/>
      <c r="E1957" s="33"/>
      <c r="G1957">
        <f t="shared" si="30"/>
        <v>6</v>
      </c>
    </row>
    <row r="1958" spans="1:7">
      <c r="A1958" s="33"/>
      <c r="B1958" s="34"/>
      <c r="C1958" s="33"/>
      <c r="D1958" s="33"/>
      <c r="E1958" s="33"/>
      <c r="G1958">
        <f t="shared" si="30"/>
        <v>6</v>
      </c>
    </row>
    <row r="1959" spans="1:7">
      <c r="A1959" s="33"/>
      <c r="B1959" s="34"/>
      <c r="C1959" s="33"/>
      <c r="D1959" s="33"/>
      <c r="E1959" s="33"/>
      <c r="G1959">
        <f t="shared" si="30"/>
        <v>6</v>
      </c>
    </row>
    <row r="1960" spans="1:7">
      <c r="A1960" s="33"/>
      <c r="B1960" s="34"/>
      <c r="C1960" s="33"/>
      <c r="D1960" s="33"/>
      <c r="E1960" s="33"/>
      <c r="G1960">
        <f t="shared" si="30"/>
        <v>6</v>
      </c>
    </row>
    <row r="1961" spans="1:7">
      <c r="A1961" s="33"/>
      <c r="B1961" s="34"/>
      <c r="C1961" s="33"/>
      <c r="D1961" s="33"/>
      <c r="E1961" s="33"/>
      <c r="G1961">
        <f t="shared" ref="G1961:G2024" si="31">WEEKDAY(B1961,2)</f>
        <v>6</v>
      </c>
    </row>
    <row r="1962" spans="1:7">
      <c r="A1962" s="33"/>
      <c r="B1962" s="34"/>
      <c r="C1962" s="33"/>
      <c r="D1962" s="33"/>
      <c r="E1962" s="33"/>
      <c r="G1962">
        <f t="shared" si="31"/>
        <v>6</v>
      </c>
    </row>
    <row r="1963" spans="1:7">
      <c r="A1963" s="33"/>
      <c r="B1963" s="34"/>
      <c r="C1963" s="33"/>
      <c r="D1963" s="33"/>
      <c r="E1963" s="33"/>
      <c r="G1963">
        <f t="shared" si="31"/>
        <v>6</v>
      </c>
    </row>
    <row r="1964" spans="1:7">
      <c r="A1964" s="33"/>
      <c r="B1964" s="34"/>
      <c r="C1964" s="33"/>
      <c r="D1964" s="33"/>
      <c r="E1964" s="33"/>
      <c r="G1964">
        <f t="shared" si="31"/>
        <v>6</v>
      </c>
    </row>
    <row r="1965" spans="1:7">
      <c r="A1965" s="33"/>
      <c r="B1965" s="34"/>
      <c r="C1965" s="33"/>
      <c r="D1965" s="33"/>
      <c r="E1965" s="33"/>
      <c r="G1965">
        <f t="shared" si="31"/>
        <v>6</v>
      </c>
    </row>
    <row r="1966" spans="1:7">
      <c r="A1966" s="33"/>
      <c r="B1966" s="34"/>
      <c r="C1966" s="33"/>
      <c r="D1966" s="33"/>
      <c r="E1966" s="33"/>
      <c r="G1966">
        <f t="shared" si="31"/>
        <v>6</v>
      </c>
    </row>
    <row r="1967" spans="1:7">
      <c r="A1967" s="33"/>
      <c r="B1967" s="34"/>
      <c r="C1967" s="33"/>
      <c r="D1967" s="33"/>
      <c r="E1967" s="33"/>
      <c r="G1967">
        <f t="shared" si="31"/>
        <v>6</v>
      </c>
    </row>
    <row r="1968" spans="1:7">
      <c r="A1968" s="33"/>
      <c r="B1968" s="34"/>
      <c r="C1968" s="33"/>
      <c r="D1968" s="33"/>
      <c r="E1968" s="33"/>
      <c r="G1968">
        <f t="shared" si="31"/>
        <v>6</v>
      </c>
    </row>
    <row r="1969" spans="1:7">
      <c r="A1969" s="33"/>
      <c r="B1969" s="34"/>
      <c r="C1969" s="33"/>
      <c r="D1969" s="33"/>
      <c r="E1969" s="33"/>
      <c r="G1969">
        <f t="shared" si="31"/>
        <v>6</v>
      </c>
    </row>
    <row r="1970" spans="1:7">
      <c r="A1970" s="33"/>
      <c r="B1970" s="34"/>
      <c r="C1970" s="33"/>
      <c r="D1970" s="33"/>
      <c r="E1970" s="33"/>
      <c r="G1970">
        <f t="shared" si="31"/>
        <v>6</v>
      </c>
    </row>
    <row r="1971" spans="1:7">
      <c r="A1971" s="33"/>
      <c r="B1971" s="34"/>
      <c r="C1971" s="33"/>
      <c r="D1971" s="33"/>
      <c r="E1971" s="33"/>
      <c r="G1971">
        <f t="shared" si="31"/>
        <v>6</v>
      </c>
    </row>
    <row r="1972" spans="1:7">
      <c r="A1972" s="33"/>
      <c r="B1972" s="34"/>
      <c r="C1972" s="33"/>
      <c r="D1972" s="33"/>
      <c r="E1972" s="33"/>
      <c r="G1972">
        <f t="shared" si="31"/>
        <v>6</v>
      </c>
    </row>
    <row r="1973" spans="1:7">
      <c r="A1973" s="33"/>
      <c r="B1973" s="34"/>
      <c r="C1973" s="33"/>
      <c r="D1973" s="33"/>
      <c r="E1973" s="33"/>
      <c r="G1973">
        <f t="shared" si="31"/>
        <v>6</v>
      </c>
    </row>
    <row r="1974" spans="1:7">
      <c r="A1974" s="33"/>
      <c r="B1974" s="34"/>
      <c r="C1974" s="33"/>
      <c r="D1974" s="33"/>
      <c r="E1974" s="33"/>
      <c r="G1974">
        <f t="shared" si="31"/>
        <v>6</v>
      </c>
    </row>
    <row r="1975" spans="1:7">
      <c r="A1975" s="33"/>
      <c r="B1975" s="34"/>
      <c r="C1975" s="33"/>
      <c r="D1975" s="33"/>
      <c r="E1975" s="33"/>
      <c r="G1975">
        <f t="shared" si="31"/>
        <v>6</v>
      </c>
    </row>
    <row r="1976" spans="1:7">
      <c r="A1976" s="33"/>
      <c r="B1976" s="34"/>
      <c r="C1976" s="33"/>
      <c r="D1976" s="33"/>
      <c r="E1976" s="33"/>
      <c r="G1976">
        <f t="shared" si="31"/>
        <v>6</v>
      </c>
    </row>
    <row r="1977" spans="1:7">
      <c r="A1977" s="33"/>
      <c r="B1977" s="34"/>
      <c r="C1977" s="33"/>
      <c r="D1977" s="33"/>
      <c r="E1977" s="33"/>
      <c r="G1977">
        <f t="shared" si="31"/>
        <v>6</v>
      </c>
    </row>
    <row r="1978" spans="1:7">
      <c r="A1978" s="33"/>
      <c r="B1978" s="34"/>
      <c r="C1978" s="33"/>
      <c r="D1978" s="33"/>
      <c r="E1978" s="33"/>
      <c r="G1978">
        <f t="shared" si="31"/>
        <v>6</v>
      </c>
    </row>
    <row r="1979" spans="1:7">
      <c r="A1979" s="33"/>
      <c r="B1979" s="34"/>
      <c r="C1979" s="33"/>
      <c r="D1979" s="33"/>
      <c r="E1979" s="33"/>
      <c r="G1979">
        <f t="shared" si="31"/>
        <v>6</v>
      </c>
    </row>
    <row r="1980" spans="1:7">
      <c r="A1980" s="33"/>
      <c r="B1980" s="34"/>
      <c r="C1980" s="33"/>
      <c r="D1980" s="33"/>
      <c r="E1980" s="33"/>
      <c r="G1980">
        <f t="shared" si="31"/>
        <v>6</v>
      </c>
    </row>
    <row r="1981" spans="1:7">
      <c r="A1981" s="33"/>
      <c r="B1981" s="34"/>
      <c r="C1981" s="33"/>
      <c r="D1981" s="33"/>
      <c r="E1981" s="33"/>
      <c r="G1981">
        <f t="shared" si="31"/>
        <v>6</v>
      </c>
    </row>
    <row r="1982" spans="1:7">
      <c r="A1982" s="33"/>
      <c r="B1982" s="34"/>
      <c r="C1982" s="33"/>
      <c r="D1982" s="33"/>
      <c r="E1982" s="33"/>
      <c r="G1982">
        <f t="shared" si="31"/>
        <v>6</v>
      </c>
    </row>
    <row r="1983" spans="1:7">
      <c r="A1983" s="33"/>
      <c r="B1983" s="34"/>
      <c r="C1983" s="33"/>
      <c r="D1983" s="33"/>
      <c r="E1983" s="33"/>
      <c r="G1983">
        <f t="shared" si="31"/>
        <v>6</v>
      </c>
    </row>
    <row r="1984" spans="1:7">
      <c r="A1984" s="33"/>
      <c r="B1984" s="34"/>
      <c r="C1984" s="33"/>
      <c r="D1984" s="33"/>
      <c r="E1984" s="33"/>
      <c r="G1984">
        <f t="shared" si="31"/>
        <v>6</v>
      </c>
    </row>
    <row r="1985" spans="1:7">
      <c r="A1985" s="33"/>
      <c r="B1985" s="34"/>
      <c r="C1985" s="33"/>
      <c r="D1985" s="33"/>
      <c r="E1985" s="33"/>
      <c r="G1985">
        <f t="shared" si="31"/>
        <v>6</v>
      </c>
    </row>
    <row r="1986" spans="1:7">
      <c r="A1986" s="33"/>
      <c r="B1986" s="34"/>
      <c r="C1986" s="33"/>
      <c r="D1986" s="33"/>
      <c r="E1986" s="33"/>
      <c r="G1986">
        <f t="shared" si="31"/>
        <v>6</v>
      </c>
    </row>
    <row r="1987" spans="1:7">
      <c r="A1987" s="33"/>
      <c r="B1987" s="34"/>
      <c r="C1987" s="33"/>
      <c r="D1987" s="33"/>
      <c r="E1987" s="33"/>
      <c r="G1987">
        <f t="shared" si="31"/>
        <v>6</v>
      </c>
    </row>
    <row r="1988" spans="1:7">
      <c r="A1988" s="33"/>
      <c r="B1988" s="34"/>
      <c r="C1988" s="33"/>
      <c r="D1988" s="33"/>
      <c r="E1988" s="33"/>
      <c r="G1988">
        <f t="shared" si="31"/>
        <v>6</v>
      </c>
    </row>
    <row r="1989" spans="1:7">
      <c r="A1989" s="33"/>
      <c r="B1989" s="34"/>
      <c r="C1989" s="33"/>
      <c r="D1989" s="33"/>
      <c r="E1989" s="33"/>
      <c r="G1989">
        <f t="shared" si="31"/>
        <v>6</v>
      </c>
    </row>
    <row r="1990" spans="1:7">
      <c r="A1990" s="33"/>
      <c r="B1990" s="34"/>
      <c r="C1990" s="33"/>
      <c r="D1990" s="33"/>
      <c r="E1990" s="33"/>
      <c r="G1990">
        <f t="shared" si="31"/>
        <v>6</v>
      </c>
    </row>
    <row r="1991" spans="1:7">
      <c r="A1991" s="33"/>
      <c r="B1991" s="34"/>
      <c r="C1991" s="33"/>
      <c r="D1991" s="33"/>
      <c r="E1991" s="33"/>
      <c r="G1991">
        <f t="shared" si="31"/>
        <v>6</v>
      </c>
    </row>
    <row r="1992" spans="1:7">
      <c r="A1992" s="33"/>
      <c r="B1992" s="34"/>
      <c r="C1992" s="33"/>
      <c r="D1992" s="33"/>
      <c r="E1992" s="33"/>
      <c r="G1992">
        <f t="shared" si="31"/>
        <v>6</v>
      </c>
    </row>
    <row r="1993" spans="1:7">
      <c r="A1993" s="33"/>
      <c r="B1993" s="34"/>
      <c r="C1993" s="33"/>
      <c r="D1993" s="33"/>
      <c r="E1993" s="33"/>
      <c r="G1993">
        <f t="shared" si="31"/>
        <v>6</v>
      </c>
    </row>
    <row r="1994" spans="1:7">
      <c r="A1994" s="33"/>
      <c r="B1994" s="34"/>
      <c r="C1994" s="33"/>
      <c r="D1994" s="33"/>
      <c r="E1994" s="33"/>
      <c r="G1994">
        <f t="shared" si="31"/>
        <v>6</v>
      </c>
    </row>
    <row r="1995" spans="1:7">
      <c r="A1995" s="33"/>
      <c r="B1995" s="34"/>
      <c r="C1995" s="33"/>
      <c r="D1995" s="33"/>
      <c r="E1995" s="33"/>
      <c r="G1995">
        <f t="shared" si="31"/>
        <v>6</v>
      </c>
    </row>
    <row r="1996" spans="1:7">
      <c r="A1996" s="33"/>
      <c r="B1996" s="34"/>
      <c r="C1996" s="33"/>
      <c r="D1996" s="33"/>
      <c r="E1996" s="33"/>
      <c r="G1996">
        <f t="shared" si="31"/>
        <v>6</v>
      </c>
    </row>
    <row r="1997" spans="1:7">
      <c r="A1997" s="33"/>
      <c r="B1997" s="34"/>
      <c r="C1997" s="33"/>
      <c r="D1997" s="33"/>
      <c r="E1997" s="33"/>
      <c r="G1997">
        <f t="shared" si="31"/>
        <v>6</v>
      </c>
    </row>
    <row r="1998" spans="1:7">
      <c r="A1998" s="33"/>
      <c r="B1998" s="34"/>
      <c r="C1998" s="33"/>
      <c r="D1998" s="33"/>
      <c r="E1998" s="33"/>
      <c r="G1998">
        <f t="shared" si="31"/>
        <v>6</v>
      </c>
    </row>
    <row r="1999" spans="1:7">
      <c r="A1999" s="33"/>
      <c r="B1999" s="34"/>
      <c r="C1999" s="33"/>
      <c r="D1999" s="33"/>
      <c r="E1999" s="33"/>
      <c r="G1999">
        <f t="shared" si="31"/>
        <v>6</v>
      </c>
    </row>
    <row r="2000" spans="1:7">
      <c r="A2000" s="33"/>
      <c r="B2000" s="34"/>
      <c r="C2000" s="33"/>
      <c r="D2000" s="33"/>
      <c r="E2000" s="33"/>
      <c r="G2000">
        <f t="shared" si="31"/>
        <v>6</v>
      </c>
    </row>
    <row r="2001" spans="1:7">
      <c r="A2001" s="33"/>
      <c r="B2001" s="34"/>
      <c r="C2001" s="33"/>
      <c r="D2001" s="33"/>
      <c r="E2001" s="33"/>
      <c r="G2001">
        <f t="shared" si="31"/>
        <v>6</v>
      </c>
    </row>
    <row r="2002" spans="1:7">
      <c r="A2002" s="33"/>
      <c r="B2002" s="34"/>
      <c r="C2002" s="33"/>
      <c r="D2002" s="33"/>
      <c r="E2002" s="33"/>
      <c r="G2002">
        <f t="shared" si="31"/>
        <v>6</v>
      </c>
    </row>
    <row r="2003" spans="1:7">
      <c r="A2003" s="33"/>
      <c r="B2003" s="34"/>
      <c r="C2003" s="33"/>
      <c r="D2003" s="33"/>
      <c r="E2003" s="33"/>
      <c r="G2003">
        <f t="shared" si="31"/>
        <v>6</v>
      </c>
    </row>
    <row r="2004" spans="1:7">
      <c r="A2004" s="33"/>
      <c r="B2004" s="34"/>
      <c r="C2004" s="33"/>
      <c r="D2004" s="33"/>
      <c r="E2004" s="33"/>
      <c r="G2004">
        <f t="shared" si="31"/>
        <v>6</v>
      </c>
    </row>
    <row r="2005" spans="1:7">
      <c r="A2005" s="33"/>
      <c r="B2005" s="34"/>
      <c r="C2005" s="33"/>
      <c r="D2005" s="33"/>
      <c r="E2005" s="33"/>
      <c r="G2005">
        <f t="shared" si="31"/>
        <v>6</v>
      </c>
    </row>
    <row r="2006" spans="1:7">
      <c r="A2006" s="33"/>
      <c r="B2006" s="34"/>
      <c r="C2006" s="33"/>
      <c r="D2006" s="33"/>
      <c r="E2006" s="33"/>
      <c r="G2006">
        <f t="shared" si="31"/>
        <v>6</v>
      </c>
    </row>
    <row r="2007" spans="1:7">
      <c r="A2007" s="33"/>
      <c r="B2007" s="34"/>
      <c r="C2007" s="33"/>
      <c r="D2007" s="33"/>
      <c r="E2007" s="33"/>
      <c r="G2007">
        <f t="shared" si="31"/>
        <v>6</v>
      </c>
    </row>
    <row r="2008" spans="1:7">
      <c r="A2008" s="33"/>
      <c r="B2008" s="34"/>
      <c r="C2008" s="33"/>
      <c r="D2008" s="33"/>
      <c r="E2008" s="33"/>
      <c r="G2008">
        <f t="shared" si="31"/>
        <v>6</v>
      </c>
    </row>
    <row r="2009" spans="1:7">
      <c r="A2009" s="33"/>
      <c r="B2009" s="34"/>
      <c r="C2009" s="33"/>
      <c r="D2009" s="33"/>
      <c r="E2009" s="33"/>
      <c r="G2009">
        <f t="shared" si="31"/>
        <v>6</v>
      </c>
    </row>
    <row r="2010" spans="1:7">
      <c r="A2010" s="33"/>
      <c r="B2010" s="34"/>
      <c r="C2010" s="33"/>
      <c r="D2010" s="33"/>
      <c r="E2010" s="33"/>
      <c r="G2010">
        <f t="shared" si="31"/>
        <v>6</v>
      </c>
    </row>
    <row r="2011" spans="1:7">
      <c r="A2011" s="33"/>
      <c r="B2011" s="34"/>
      <c r="C2011" s="33"/>
      <c r="D2011" s="33"/>
      <c r="E2011" s="33"/>
      <c r="G2011">
        <f t="shared" si="31"/>
        <v>6</v>
      </c>
    </row>
    <row r="2012" spans="1:7">
      <c r="A2012" s="33"/>
      <c r="B2012" s="34"/>
      <c r="C2012" s="33"/>
      <c r="D2012" s="33"/>
      <c r="E2012" s="33"/>
      <c r="G2012">
        <f t="shared" si="31"/>
        <v>6</v>
      </c>
    </row>
    <row r="2013" spans="1:7">
      <c r="A2013" s="33"/>
      <c r="B2013" s="34"/>
      <c r="C2013" s="33"/>
      <c r="D2013" s="33"/>
      <c r="E2013" s="33"/>
      <c r="G2013">
        <f t="shared" si="31"/>
        <v>6</v>
      </c>
    </row>
    <row r="2014" spans="1:7">
      <c r="A2014" s="33"/>
      <c r="B2014" s="34"/>
      <c r="C2014" s="33"/>
      <c r="D2014" s="33"/>
      <c r="E2014" s="33"/>
      <c r="G2014">
        <f t="shared" si="31"/>
        <v>6</v>
      </c>
    </row>
    <row r="2015" spans="1:7">
      <c r="A2015" s="33"/>
      <c r="B2015" s="34"/>
      <c r="C2015" s="33"/>
      <c r="D2015" s="33"/>
      <c r="E2015" s="33"/>
      <c r="G2015">
        <f t="shared" si="31"/>
        <v>6</v>
      </c>
    </row>
    <row r="2016" spans="1:7">
      <c r="A2016" s="33"/>
      <c r="B2016" s="34"/>
      <c r="C2016" s="33"/>
      <c r="D2016" s="33"/>
      <c r="E2016" s="33"/>
      <c r="G2016">
        <f t="shared" si="31"/>
        <v>6</v>
      </c>
    </row>
    <row r="2017" spans="1:7">
      <c r="A2017" s="33"/>
      <c r="B2017" s="34"/>
      <c r="C2017" s="33"/>
      <c r="D2017" s="33"/>
      <c r="E2017" s="33"/>
      <c r="G2017">
        <f t="shared" si="31"/>
        <v>6</v>
      </c>
    </row>
    <row r="2018" spans="1:7">
      <c r="A2018" s="33"/>
      <c r="B2018" s="34"/>
      <c r="C2018" s="33"/>
      <c r="D2018" s="33"/>
      <c r="E2018" s="33"/>
      <c r="G2018">
        <f t="shared" si="31"/>
        <v>6</v>
      </c>
    </row>
    <row r="2019" spans="1:7">
      <c r="A2019" s="33"/>
      <c r="B2019" s="34"/>
      <c r="C2019" s="33"/>
      <c r="D2019" s="33"/>
      <c r="E2019" s="33"/>
      <c r="G2019">
        <f t="shared" si="31"/>
        <v>6</v>
      </c>
    </row>
    <row r="2020" spans="1:7">
      <c r="A2020" s="33"/>
      <c r="B2020" s="34"/>
      <c r="C2020" s="33"/>
      <c r="D2020" s="33"/>
      <c r="E2020" s="33"/>
      <c r="G2020">
        <f t="shared" si="31"/>
        <v>6</v>
      </c>
    </row>
    <row r="2021" spans="1:7">
      <c r="A2021" s="33"/>
      <c r="B2021" s="34"/>
      <c r="C2021" s="33"/>
      <c r="D2021" s="33"/>
      <c r="E2021" s="33"/>
      <c r="G2021">
        <f t="shared" si="31"/>
        <v>6</v>
      </c>
    </row>
    <row r="2022" spans="1:7">
      <c r="A2022" s="33"/>
      <c r="B2022" s="34"/>
      <c r="C2022" s="33"/>
      <c r="D2022" s="33"/>
      <c r="E2022" s="33"/>
      <c r="G2022">
        <f t="shared" si="31"/>
        <v>6</v>
      </c>
    </row>
    <row r="2023" spans="1:7">
      <c r="A2023" s="33"/>
      <c r="B2023" s="34"/>
      <c r="C2023" s="33"/>
      <c r="D2023" s="33"/>
      <c r="E2023" s="33"/>
      <c r="G2023">
        <f t="shared" si="31"/>
        <v>6</v>
      </c>
    </row>
    <row r="2024" spans="1:7">
      <c r="A2024" s="33"/>
      <c r="B2024" s="34"/>
      <c r="C2024" s="33"/>
      <c r="D2024" s="33"/>
      <c r="E2024" s="33"/>
      <c r="G2024">
        <f t="shared" si="31"/>
        <v>6</v>
      </c>
    </row>
    <row r="2025" spans="1:7">
      <c r="A2025" s="33"/>
      <c r="B2025" s="34"/>
      <c r="C2025" s="33"/>
      <c r="D2025" s="33"/>
      <c r="E2025" s="33"/>
      <c r="G2025">
        <f t="shared" ref="G2025:G2088" si="32">WEEKDAY(B2025,2)</f>
        <v>6</v>
      </c>
    </row>
    <row r="2026" spans="1:7">
      <c r="A2026" s="33"/>
      <c r="B2026" s="34"/>
      <c r="C2026" s="33"/>
      <c r="D2026" s="33"/>
      <c r="E2026" s="33"/>
      <c r="G2026">
        <f t="shared" si="32"/>
        <v>6</v>
      </c>
    </row>
    <row r="2027" spans="1:7">
      <c r="A2027" s="33"/>
      <c r="B2027" s="34"/>
      <c r="C2027" s="33"/>
      <c r="D2027" s="33"/>
      <c r="E2027" s="33"/>
      <c r="G2027">
        <f t="shared" si="32"/>
        <v>6</v>
      </c>
    </row>
    <row r="2028" spans="1:7">
      <c r="A2028" s="33"/>
      <c r="B2028" s="34"/>
      <c r="C2028" s="33"/>
      <c r="D2028" s="33"/>
      <c r="E2028" s="33"/>
      <c r="G2028">
        <f t="shared" si="32"/>
        <v>6</v>
      </c>
    </row>
    <row r="2029" spans="1:7">
      <c r="A2029" s="33"/>
      <c r="B2029" s="34"/>
      <c r="C2029" s="33"/>
      <c r="D2029" s="33"/>
      <c r="E2029" s="33"/>
      <c r="G2029">
        <f t="shared" si="32"/>
        <v>6</v>
      </c>
    </row>
    <row r="2030" spans="1:7">
      <c r="A2030" s="33"/>
      <c r="B2030" s="34"/>
      <c r="C2030" s="33"/>
      <c r="D2030" s="33"/>
      <c r="E2030" s="33"/>
      <c r="G2030">
        <f t="shared" si="32"/>
        <v>6</v>
      </c>
    </row>
    <row r="2031" spans="1:7">
      <c r="A2031" s="33"/>
      <c r="B2031" s="34"/>
      <c r="C2031" s="33"/>
      <c r="D2031" s="33"/>
      <c r="E2031" s="33"/>
      <c r="G2031">
        <f t="shared" si="32"/>
        <v>6</v>
      </c>
    </row>
    <row r="2032" spans="1:7">
      <c r="A2032" s="33"/>
      <c r="B2032" s="34"/>
      <c r="C2032" s="33"/>
      <c r="D2032" s="33"/>
      <c r="E2032" s="33"/>
      <c r="G2032">
        <f t="shared" si="32"/>
        <v>6</v>
      </c>
    </row>
    <row r="2033" spans="1:7">
      <c r="A2033" s="33"/>
      <c r="B2033" s="34"/>
      <c r="C2033" s="33"/>
      <c r="D2033" s="33"/>
      <c r="E2033" s="33"/>
      <c r="G2033">
        <f t="shared" si="32"/>
        <v>6</v>
      </c>
    </row>
    <row r="2034" spans="1:7">
      <c r="A2034" s="33"/>
      <c r="B2034" s="34"/>
      <c r="C2034" s="33"/>
      <c r="D2034" s="33"/>
      <c r="E2034" s="33"/>
      <c r="G2034">
        <f t="shared" si="32"/>
        <v>6</v>
      </c>
    </row>
    <row r="2035" spans="1:7">
      <c r="A2035" s="33"/>
      <c r="B2035" s="34"/>
      <c r="C2035" s="33"/>
      <c r="D2035" s="33"/>
      <c r="E2035" s="33"/>
      <c r="G2035">
        <f t="shared" si="32"/>
        <v>6</v>
      </c>
    </row>
    <row r="2036" spans="1:7">
      <c r="A2036" s="33"/>
      <c r="B2036" s="34"/>
      <c r="C2036" s="33"/>
      <c r="D2036" s="33"/>
      <c r="E2036" s="33"/>
      <c r="G2036">
        <f t="shared" si="32"/>
        <v>6</v>
      </c>
    </row>
    <row r="2037" spans="1:7">
      <c r="A2037" s="33"/>
      <c r="B2037" s="34"/>
      <c r="C2037" s="33"/>
      <c r="D2037" s="33"/>
      <c r="E2037" s="33"/>
      <c r="G2037">
        <f t="shared" si="32"/>
        <v>6</v>
      </c>
    </row>
    <row r="2038" spans="1:7">
      <c r="A2038" s="33"/>
      <c r="B2038" s="34"/>
      <c r="C2038" s="33"/>
      <c r="D2038" s="33"/>
      <c r="E2038" s="33"/>
      <c r="G2038">
        <f t="shared" si="32"/>
        <v>6</v>
      </c>
    </row>
    <row r="2039" spans="1:7">
      <c r="A2039" s="33"/>
      <c r="B2039" s="34"/>
      <c r="C2039" s="33"/>
      <c r="D2039" s="33"/>
      <c r="E2039" s="33"/>
      <c r="G2039">
        <f t="shared" si="32"/>
        <v>6</v>
      </c>
    </row>
    <row r="2040" spans="1:7">
      <c r="A2040" s="33"/>
      <c r="B2040" s="34"/>
      <c r="C2040" s="33"/>
      <c r="D2040" s="33"/>
      <c r="E2040" s="33"/>
      <c r="G2040">
        <f t="shared" si="32"/>
        <v>6</v>
      </c>
    </row>
    <row r="2041" spans="1:7">
      <c r="A2041" s="33"/>
      <c r="B2041" s="34"/>
      <c r="C2041" s="33"/>
      <c r="D2041" s="33"/>
      <c r="E2041" s="33"/>
      <c r="G2041">
        <f t="shared" si="32"/>
        <v>6</v>
      </c>
    </row>
    <row r="2042" spans="1:7">
      <c r="A2042" s="33"/>
      <c r="B2042" s="34"/>
      <c r="C2042" s="33"/>
      <c r="D2042" s="33"/>
      <c r="E2042" s="33"/>
      <c r="G2042">
        <f t="shared" si="32"/>
        <v>6</v>
      </c>
    </row>
    <row r="2043" spans="1:7">
      <c r="A2043" s="33"/>
      <c r="B2043" s="34"/>
      <c r="C2043" s="33"/>
      <c r="D2043" s="33"/>
      <c r="E2043" s="33"/>
      <c r="G2043">
        <f t="shared" si="32"/>
        <v>6</v>
      </c>
    </row>
    <row r="2044" spans="1:7">
      <c r="A2044" s="33"/>
      <c r="B2044" s="34"/>
      <c r="C2044" s="33"/>
      <c r="D2044" s="33"/>
      <c r="E2044" s="33"/>
      <c r="G2044">
        <f t="shared" si="32"/>
        <v>6</v>
      </c>
    </row>
    <row r="2045" spans="1:7">
      <c r="A2045" s="33"/>
      <c r="B2045" s="34"/>
      <c r="C2045" s="33"/>
      <c r="D2045" s="33"/>
      <c r="E2045" s="33"/>
      <c r="G2045">
        <f t="shared" si="32"/>
        <v>6</v>
      </c>
    </row>
    <row r="2046" spans="1:7">
      <c r="A2046" s="33"/>
      <c r="B2046" s="34"/>
      <c r="C2046" s="33"/>
      <c r="D2046" s="33"/>
      <c r="E2046" s="33"/>
      <c r="G2046">
        <f t="shared" si="32"/>
        <v>6</v>
      </c>
    </row>
    <row r="2047" spans="1:7">
      <c r="A2047" s="33"/>
      <c r="B2047" s="34"/>
      <c r="C2047" s="33"/>
      <c r="D2047" s="33"/>
      <c r="E2047" s="33"/>
      <c r="G2047">
        <f t="shared" si="32"/>
        <v>6</v>
      </c>
    </row>
    <row r="2048" spans="1:7">
      <c r="A2048" s="33"/>
      <c r="B2048" s="34"/>
      <c r="C2048" s="33"/>
      <c r="D2048" s="33"/>
      <c r="E2048" s="33"/>
      <c r="G2048">
        <f t="shared" si="32"/>
        <v>6</v>
      </c>
    </row>
    <row r="2049" spans="1:7">
      <c r="A2049" s="33"/>
      <c r="B2049" s="34"/>
      <c r="C2049" s="33"/>
      <c r="D2049" s="33"/>
      <c r="E2049" s="33"/>
      <c r="G2049">
        <f t="shared" si="32"/>
        <v>6</v>
      </c>
    </row>
    <row r="2050" spans="1:7">
      <c r="A2050" s="33"/>
      <c r="B2050" s="34"/>
      <c r="C2050" s="33"/>
      <c r="D2050" s="33"/>
      <c r="E2050" s="33"/>
      <c r="G2050">
        <f t="shared" si="32"/>
        <v>6</v>
      </c>
    </row>
    <row r="2051" spans="1:7">
      <c r="A2051" s="33"/>
      <c r="B2051" s="34"/>
      <c r="C2051" s="33"/>
      <c r="D2051" s="33"/>
      <c r="E2051" s="33"/>
      <c r="G2051">
        <f t="shared" si="32"/>
        <v>6</v>
      </c>
    </row>
    <row r="2052" spans="1:7">
      <c r="A2052" s="33"/>
      <c r="B2052" s="34"/>
      <c r="C2052" s="33"/>
      <c r="D2052" s="33"/>
      <c r="E2052" s="33"/>
      <c r="G2052">
        <f t="shared" si="32"/>
        <v>6</v>
      </c>
    </row>
    <row r="2053" spans="1:7">
      <c r="A2053" s="33"/>
      <c r="B2053" s="34"/>
      <c r="C2053" s="33"/>
      <c r="D2053" s="33"/>
      <c r="E2053" s="33"/>
      <c r="G2053">
        <f t="shared" si="32"/>
        <v>6</v>
      </c>
    </row>
    <row r="2054" spans="1:7">
      <c r="A2054" s="33"/>
      <c r="B2054" s="34"/>
      <c r="C2054" s="33"/>
      <c r="D2054" s="33"/>
      <c r="E2054" s="33"/>
      <c r="G2054">
        <f t="shared" si="32"/>
        <v>6</v>
      </c>
    </row>
    <row r="2055" spans="1:7">
      <c r="A2055" s="33"/>
      <c r="B2055" s="34"/>
      <c r="C2055" s="33"/>
      <c r="D2055" s="33"/>
      <c r="E2055" s="33"/>
      <c r="G2055">
        <f t="shared" si="32"/>
        <v>6</v>
      </c>
    </row>
    <row r="2056" spans="1:7">
      <c r="A2056" s="33"/>
      <c r="B2056" s="34"/>
      <c r="C2056" s="33"/>
      <c r="D2056" s="33"/>
      <c r="E2056" s="33"/>
      <c r="G2056">
        <f t="shared" si="32"/>
        <v>6</v>
      </c>
    </row>
    <row r="2057" spans="1:7">
      <c r="A2057" s="33"/>
      <c r="B2057" s="34"/>
      <c r="C2057" s="33"/>
      <c r="D2057" s="33"/>
      <c r="E2057" s="33"/>
      <c r="G2057">
        <f t="shared" si="32"/>
        <v>6</v>
      </c>
    </row>
    <row r="2058" spans="1:7">
      <c r="A2058" s="33"/>
      <c r="B2058" s="34"/>
      <c r="C2058" s="33"/>
      <c r="D2058" s="33"/>
      <c r="E2058" s="33"/>
      <c r="G2058">
        <f t="shared" si="32"/>
        <v>6</v>
      </c>
    </row>
    <row r="2059" spans="1:7">
      <c r="A2059" s="33"/>
      <c r="B2059" s="34"/>
      <c r="C2059" s="33"/>
      <c r="D2059" s="33"/>
      <c r="E2059" s="33"/>
      <c r="G2059">
        <f t="shared" si="32"/>
        <v>6</v>
      </c>
    </row>
    <row r="2060" spans="1:7">
      <c r="A2060" s="33"/>
      <c r="B2060" s="34"/>
      <c r="C2060" s="33"/>
      <c r="D2060" s="33"/>
      <c r="E2060" s="33"/>
      <c r="G2060">
        <f t="shared" si="32"/>
        <v>6</v>
      </c>
    </row>
    <row r="2061" spans="1:7">
      <c r="A2061" s="33"/>
      <c r="B2061" s="34"/>
      <c r="C2061" s="33"/>
      <c r="D2061" s="33"/>
      <c r="E2061" s="33"/>
      <c r="G2061">
        <f t="shared" si="32"/>
        <v>6</v>
      </c>
    </row>
    <row r="2062" spans="1:7">
      <c r="A2062" s="33"/>
      <c r="B2062" s="34"/>
      <c r="C2062" s="33"/>
      <c r="D2062" s="33"/>
      <c r="E2062" s="33"/>
      <c r="G2062">
        <f t="shared" si="32"/>
        <v>6</v>
      </c>
    </row>
    <row r="2063" spans="1:7">
      <c r="A2063" s="33"/>
      <c r="B2063" s="34"/>
      <c r="C2063" s="33"/>
      <c r="D2063" s="33"/>
      <c r="E2063" s="33"/>
      <c r="G2063">
        <f t="shared" si="32"/>
        <v>6</v>
      </c>
    </row>
    <row r="2064" spans="1:7">
      <c r="A2064" s="33"/>
      <c r="B2064" s="34"/>
      <c r="C2064" s="33"/>
      <c r="D2064" s="33"/>
      <c r="E2064" s="33"/>
      <c r="G2064">
        <f t="shared" si="32"/>
        <v>6</v>
      </c>
    </row>
    <row r="2065" spans="1:7">
      <c r="A2065" s="33"/>
      <c r="B2065" s="34"/>
      <c r="C2065" s="33"/>
      <c r="D2065" s="33"/>
      <c r="E2065" s="33"/>
      <c r="G2065">
        <f t="shared" si="32"/>
        <v>6</v>
      </c>
    </row>
    <row r="2066" spans="1:7">
      <c r="A2066" s="33"/>
      <c r="B2066" s="34"/>
      <c r="C2066" s="33"/>
      <c r="D2066" s="33"/>
      <c r="E2066" s="33"/>
      <c r="G2066">
        <f t="shared" si="32"/>
        <v>6</v>
      </c>
    </row>
    <row r="2067" spans="1:7">
      <c r="A2067" s="33"/>
      <c r="B2067" s="34"/>
      <c r="C2067" s="33"/>
      <c r="D2067" s="33"/>
      <c r="E2067" s="33"/>
      <c r="G2067">
        <f t="shared" si="32"/>
        <v>6</v>
      </c>
    </row>
    <row r="2068" spans="1:7">
      <c r="A2068" s="33"/>
      <c r="B2068" s="34"/>
      <c r="C2068" s="33"/>
      <c r="D2068" s="33"/>
      <c r="E2068" s="33"/>
      <c r="G2068">
        <f t="shared" si="32"/>
        <v>6</v>
      </c>
    </row>
    <row r="2069" spans="1:7">
      <c r="A2069" s="33"/>
      <c r="B2069" s="34"/>
      <c r="C2069" s="33"/>
      <c r="D2069" s="33"/>
      <c r="E2069" s="33"/>
      <c r="G2069">
        <f t="shared" si="32"/>
        <v>6</v>
      </c>
    </row>
    <row r="2070" spans="1:7">
      <c r="A2070" s="33"/>
      <c r="B2070" s="34"/>
      <c r="C2070" s="33"/>
      <c r="D2070" s="33"/>
      <c r="E2070" s="33"/>
      <c r="G2070">
        <f t="shared" si="32"/>
        <v>6</v>
      </c>
    </row>
    <row r="2071" spans="1:7">
      <c r="A2071" s="33"/>
      <c r="B2071" s="34"/>
      <c r="C2071" s="33"/>
      <c r="D2071" s="33"/>
      <c r="E2071" s="33"/>
      <c r="G2071">
        <f t="shared" si="32"/>
        <v>6</v>
      </c>
    </row>
    <row r="2072" spans="1:7">
      <c r="A2072" s="33"/>
      <c r="B2072" s="34"/>
      <c r="C2072" s="33"/>
      <c r="D2072" s="33"/>
      <c r="E2072" s="33"/>
      <c r="G2072">
        <f t="shared" si="32"/>
        <v>6</v>
      </c>
    </row>
    <row r="2073" spans="1:7">
      <c r="A2073" s="33"/>
      <c r="B2073" s="34"/>
      <c r="C2073" s="33"/>
      <c r="D2073" s="33"/>
      <c r="E2073" s="33"/>
      <c r="G2073">
        <f t="shared" si="32"/>
        <v>6</v>
      </c>
    </row>
    <row r="2074" spans="1:7">
      <c r="A2074" s="33"/>
      <c r="B2074" s="34"/>
      <c r="C2074" s="33"/>
      <c r="D2074" s="33"/>
      <c r="E2074" s="33"/>
      <c r="G2074">
        <f t="shared" si="32"/>
        <v>6</v>
      </c>
    </row>
    <row r="2075" spans="1:7">
      <c r="A2075" s="33"/>
      <c r="B2075" s="34"/>
      <c r="C2075" s="33"/>
      <c r="D2075" s="33"/>
      <c r="E2075" s="33"/>
      <c r="G2075">
        <f t="shared" si="32"/>
        <v>6</v>
      </c>
    </row>
    <row r="2076" spans="1:7">
      <c r="A2076" s="33"/>
      <c r="B2076" s="34"/>
      <c r="C2076" s="33"/>
      <c r="D2076" s="33"/>
      <c r="E2076" s="33"/>
      <c r="G2076">
        <f t="shared" si="32"/>
        <v>6</v>
      </c>
    </row>
    <row r="2077" spans="1:7">
      <c r="A2077" s="33"/>
      <c r="B2077" s="34"/>
      <c r="C2077" s="33"/>
      <c r="D2077" s="33"/>
      <c r="E2077" s="33"/>
      <c r="G2077">
        <f t="shared" si="32"/>
        <v>6</v>
      </c>
    </row>
    <row r="2078" spans="1:7">
      <c r="A2078" s="33"/>
      <c r="B2078" s="34"/>
      <c r="C2078" s="33"/>
      <c r="D2078" s="33"/>
      <c r="E2078" s="33"/>
      <c r="G2078">
        <f t="shared" si="32"/>
        <v>6</v>
      </c>
    </row>
    <row r="2079" spans="1:7">
      <c r="A2079" s="33"/>
      <c r="B2079" s="34"/>
      <c r="C2079" s="33"/>
      <c r="D2079" s="33"/>
      <c r="E2079" s="33"/>
      <c r="G2079">
        <f t="shared" si="32"/>
        <v>6</v>
      </c>
    </row>
    <row r="2080" spans="1:7">
      <c r="A2080" s="33"/>
      <c r="B2080" s="34"/>
      <c r="C2080" s="33"/>
      <c r="D2080" s="33"/>
      <c r="E2080" s="33"/>
      <c r="G2080">
        <f t="shared" si="32"/>
        <v>6</v>
      </c>
    </row>
    <row r="2081" spans="1:7">
      <c r="A2081" s="33"/>
      <c r="B2081" s="34"/>
      <c r="C2081" s="33"/>
      <c r="D2081" s="33"/>
      <c r="E2081" s="33"/>
      <c r="G2081">
        <f t="shared" si="32"/>
        <v>6</v>
      </c>
    </row>
    <row r="2082" spans="1:7">
      <c r="A2082" s="33"/>
      <c r="B2082" s="34"/>
      <c r="C2082" s="33"/>
      <c r="D2082" s="33"/>
      <c r="E2082" s="33"/>
      <c r="G2082">
        <f t="shared" si="32"/>
        <v>6</v>
      </c>
    </row>
    <row r="2083" spans="1:7">
      <c r="A2083" s="33"/>
      <c r="B2083" s="34"/>
      <c r="C2083" s="33"/>
      <c r="D2083" s="33"/>
      <c r="E2083" s="33"/>
      <c r="G2083">
        <f t="shared" si="32"/>
        <v>6</v>
      </c>
    </row>
    <row r="2084" spans="1:7">
      <c r="A2084" s="33"/>
      <c r="B2084" s="34"/>
      <c r="C2084" s="33"/>
      <c r="D2084" s="33"/>
      <c r="E2084" s="33"/>
      <c r="G2084">
        <f t="shared" si="32"/>
        <v>6</v>
      </c>
    </row>
    <row r="2085" spans="1:7">
      <c r="A2085" s="33"/>
      <c r="B2085" s="34"/>
      <c r="C2085" s="33"/>
      <c r="D2085" s="33"/>
      <c r="E2085" s="33"/>
      <c r="G2085">
        <f t="shared" si="32"/>
        <v>6</v>
      </c>
    </row>
    <row r="2086" spans="1:7">
      <c r="A2086" s="33"/>
      <c r="B2086" s="34"/>
      <c r="C2086" s="33"/>
      <c r="D2086" s="33"/>
      <c r="E2086" s="33"/>
      <c r="G2086">
        <f t="shared" si="32"/>
        <v>6</v>
      </c>
    </row>
    <row r="2087" spans="1:7">
      <c r="A2087" s="33"/>
      <c r="B2087" s="34"/>
      <c r="C2087" s="33"/>
      <c r="D2087" s="33"/>
      <c r="E2087" s="33"/>
      <c r="G2087">
        <f t="shared" si="32"/>
        <v>6</v>
      </c>
    </row>
    <row r="2088" spans="1:7">
      <c r="A2088" s="33"/>
      <c r="B2088" s="34"/>
      <c r="C2088" s="33"/>
      <c r="D2088" s="33"/>
      <c r="E2088" s="33"/>
      <c r="G2088">
        <f t="shared" si="32"/>
        <v>6</v>
      </c>
    </row>
    <row r="2089" spans="1:7">
      <c r="A2089" s="33"/>
      <c r="B2089" s="34"/>
      <c r="C2089" s="33"/>
      <c r="D2089" s="33"/>
      <c r="E2089" s="33"/>
      <c r="G2089">
        <f t="shared" ref="G2089:G2152" si="33">WEEKDAY(B2089,2)</f>
        <v>6</v>
      </c>
    </row>
    <row r="2090" spans="1:7">
      <c r="A2090" s="33"/>
      <c r="B2090" s="34"/>
      <c r="C2090" s="33"/>
      <c r="D2090" s="33"/>
      <c r="E2090" s="33"/>
      <c r="G2090">
        <f t="shared" si="33"/>
        <v>6</v>
      </c>
    </row>
    <row r="2091" spans="1:7">
      <c r="A2091" s="33"/>
      <c r="B2091" s="34"/>
      <c r="C2091" s="33"/>
      <c r="D2091" s="33"/>
      <c r="E2091" s="33"/>
      <c r="G2091">
        <f t="shared" si="33"/>
        <v>6</v>
      </c>
    </row>
    <row r="2092" spans="1:7">
      <c r="A2092" s="33"/>
      <c r="B2092" s="34"/>
      <c r="C2092" s="33"/>
      <c r="D2092" s="33"/>
      <c r="E2092" s="33"/>
      <c r="G2092">
        <f t="shared" si="33"/>
        <v>6</v>
      </c>
    </row>
    <row r="2093" spans="1:7">
      <c r="A2093" s="33"/>
      <c r="B2093" s="34"/>
      <c r="C2093" s="33"/>
      <c r="D2093" s="33"/>
      <c r="E2093" s="33"/>
      <c r="G2093">
        <f t="shared" si="33"/>
        <v>6</v>
      </c>
    </row>
    <row r="2094" spans="1:7">
      <c r="A2094" s="33"/>
      <c r="B2094" s="34"/>
      <c r="C2094" s="33"/>
      <c r="D2094" s="33"/>
      <c r="E2094" s="33"/>
      <c r="G2094">
        <f t="shared" si="33"/>
        <v>6</v>
      </c>
    </row>
    <row r="2095" spans="1:7">
      <c r="A2095" s="33"/>
      <c r="B2095" s="34"/>
      <c r="C2095" s="33"/>
      <c r="D2095" s="33"/>
      <c r="E2095" s="33"/>
      <c r="G2095">
        <f t="shared" si="33"/>
        <v>6</v>
      </c>
    </row>
    <row r="2096" spans="1:7">
      <c r="A2096" s="33"/>
      <c r="B2096" s="34"/>
      <c r="C2096" s="33"/>
      <c r="D2096" s="33"/>
      <c r="E2096" s="33"/>
      <c r="G2096">
        <f t="shared" si="33"/>
        <v>6</v>
      </c>
    </row>
    <row r="2097" spans="1:7">
      <c r="A2097" s="33"/>
      <c r="B2097" s="34"/>
      <c r="C2097" s="33"/>
      <c r="D2097" s="33"/>
      <c r="E2097" s="33"/>
      <c r="G2097">
        <f t="shared" si="33"/>
        <v>6</v>
      </c>
    </row>
    <row r="2098" spans="1:7">
      <c r="A2098" s="33"/>
      <c r="B2098" s="34"/>
      <c r="C2098" s="33"/>
      <c r="D2098" s="33"/>
      <c r="E2098" s="33"/>
      <c r="G2098">
        <f t="shared" si="33"/>
        <v>6</v>
      </c>
    </row>
    <row r="2099" spans="1:7">
      <c r="A2099" s="33"/>
      <c r="B2099" s="34"/>
      <c r="C2099" s="33"/>
      <c r="D2099" s="33"/>
      <c r="E2099" s="33"/>
      <c r="G2099">
        <f t="shared" si="33"/>
        <v>6</v>
      </c>
    </row>
    <row r="2100" spans="1:7">
      <c r="A2100" s="33"/>
      <c r="B2100" s="34"/>
      <c r="C2100" s="33"/>
      <c r="D2100" s="33"/>
      <c r="E2100" s="33"/>
      <c r="G2100">
        <f t="shared" si="33"/>
        <v>6</v>
      </c>
    </row>
    <row r="2101" spans="1:7">
      <c r="A2101" s="33"/>
      <c r="B2101" s="34"/>
      <c r="C2101" s="33"/>
      <c r="D2101" s="33"/>
      <c r="E2101" s="33"/>
      <c r="G2101">
        <f t="shared" si="33"/>
        <v>6</v>
      </c>
    </row>
    <row r="2102" spans="1:7">
      <c r="A2102" s="33"/>
      <c r="B2102" s="34"/>
      <c r="C2102" s="33"/>
      <c r="D2102" s="33"/>
      <c r="E2102" s="33"/>
      <c r="G2102">
        <f t="shared" si="33"/>
        <v>6</v>
      </c>
    </row>
    <row r="2103" spans="1:7">
      <c r="A2103" s="33"/>
      <c r="B2103" s="34"/>
      <c r="C2103" s="33"/>
      <c r="D2103" s="33"/>
      <c r="E2103" s="33"/>
      <c r="G2103">
        <f t="shared" si="33"/>
        <v>6</v>
      </c>
    </row>
    <row r="2104" spans="1:7">
      <c r="A2104" s="33"/>
      <c r="B2104" s="34"/>
      <c r="C2104" s="33"/>
      <c r="D2104" s="33"/>
      <c r="E2104" s="33"/>
      <c r="G2104">
        <f t="shared" si="33"/>
        <v>6</v>
      </c>
    </row>
    <row r="2105" spans="1:7">
      <c r="A2105" s="33"/>
      <c r="B2105" s="34"/>
      <c r="C2105" s="33"/>
      <c r="D2105" s="33"/>
      <c r="E2105" s="33"/>
      <c r="G2105">
        <f t="shared" si="33"/>
        <v>6</v>
      </c>
    </row>
    <row r="2106" spans="1:7">
      <c r="A2106" s="33"/>
      <c r="B2106" s="34"/>
      <c r="C2106" s="33"/>
      <c r="D2106" s="33"/>
      <c r="E2106" s="33"/>
      <c r="G2106">
        <f t="shared" si="33"/>
        <v>6</v>
      </c>
    </row>
    <row r="2107" spans="1:7">
      <c r="A2107" s="33"/>
      <c r="B2107" s="34"/>
      <c r="C2107" s="33"/>
      <c r="D2107" s="33"/>
      <c r="E2107" s="33"/>
      <c r="G2107">
        <f t="shared" si="33"/>
        <v>6</v>
      </c>
    </row>
    <row r="2108" spans="1:7">
      <c r="A2108" s="33"/>
      <c r="B2108" s="34"/>
      <c r="C2108" s="33"/>
      <c r="D2108" s="33"/>
      <c r="E2108" s="33"/>
      <c r="G2108">
        <f t="shared" si="33"/>
        <v>6</v>
      </c>
    </row>
    <row r="2109" spans="1:7">
      <c r="A2109" s="33"/>
      <c r="B2109" s="34"/>
      <c r="C2109" s="33"/>
      <c r="D2109" s="33"/>
      <c r="E2109" s="33"/>
      <c r="G2109">
        <f t="shared" si="33"/>
        <v>6</v>
      </c>
    </row>
    <row r="2110" spans="1:7">
      <c r="A2110" s="33"/>
      <c r="B2110" s="34"/>
      <c r="C2110" s="33"/>
      <c r="D2110" s="33"/>
      <c r="E2110" s="33"/>
      <c r="G2110">
        <f t="shared" si="33"/>
        <v>6</v>
      </c>
    </row>
    <row r="2111" spans="1:7">
      <c r="A2111" s="33"/>
      <c r="B2111" s="34"/>
      <c r="C2111" s="33"/>
      <c r="D2111" s="33"/>
      <c r="E2111" s="33"/>
      <c r="G2111">
        <f t="shared" si="33"/>
        <v>6</v>
      </c>
    </row>
    <row r="2112" spans="1:7">
      <c r="A2112" s="33"/>
      <c r="B2112" s="34"/>
      <c r="C2112" s="33"/>
      <c r="D2112" s="33"/>
      <c r="E2112" s="33"/>
      <c r="G2112">
        <f t="shared" si="33"/>
        <v>6</v>
      </c>
    </row>
    <row r="2113" spans="1:7">
      <c r="A2113" s="33"/>
      <c r="B2113" s="34"/>
      <c r="C2113" s="33"/>
      <c r="D2113" s="33"/>
      <c r="E2113" s="33"/>
      <c r="G2113">
        <f t="shared" si="33"/>
        <v>6</v>
      </c>
    </row>
    <row r="2114" spans="1:7">
      <c r="A2114" s="33"/>
      <c r="B2114" s="34"/>
      <c r="C2114" s="33"/>
      <c r="D2114" s="33"/>
      <c r="E2114" s="33"/>
      <c r="G2114">
        <f t="shared" si="33"/>
        <v>6</v>
      </c>
    </row>
    <row r="2115" spans="1:7">
      <c r="A2115" s="33"/>
      <c r="B2115" s="34"/>
      <c r="C2115" s="33"/>
      <c r="D2115" s="33"/>
      <c r="E2115" s="33"/>
      <c r="G2115">
        <f t="shared" si="33"/>
        <v>6</v>
      </c>
    </row>
    <row r="2116" spans="1:7">
      <c r="A2116" s="33"/>
      <c r="B2116" s="34"/>
      <c r="C2116" s="33"/>
      <c r="D2116" s="33"/>
      <c r="E2116" s="33"/>
      <c r="G2116">
        <f t="shared" si="33"/>
        <v>6</v>
      </c>
    </row>
    <row r="2117" spans="1:7">
      <c r="A2117" s="33"/>
      <c r="B2117" s="34"/>
      <c r="C2117" s="33"/>
      <c r="D2117" s="33"/>
      <c r="E2117" s="33"/>
      <c r="G2117">
        <f t="shared" si="33"/>
        <v>6</v>
      </c>
    </row>
    <row r="2118" spans="1:7">
      <c r="A2118" s="33"/>
      <c r="B2118" s="34"/>
      <c r="C2118" s="33"/>
      <c r="D2118" s="33"/>
      <c r="E2118" s="33"/>
      <c r="G2118">
        <f t="shared" si="33"/>
        <v>6</v>
      </c>
    </row>
    <row r="2119" spans="1:7">
      <c r="A2119" s="33"/>
      <c r="B2119" s="34"/>
      <c r="C2119" s="33"/>
      <c r="D2119" s="33"/>
      <c r="E2119" s="33"/>
      <c r="G2119">
        <f t="shared" si="33"/>
        <v>6</v>
      </c>
    </row>
    <row r="2120" spans="1:7">
      <c r="A2120" s="33"/>
      <c r="B2120" s="34"/>
      <c r="C2120" s="33"/>
      <c r="D2120" s="33"/>
      <c r="E2120" s="33"/>
      <c r="G2120">
        <f t="shared" si="33"/>
        <v>6</v>
      </c>
    </row>
    <row r="2121" spans="1:7">
      <c r="A2121" s="33"/>
      <c r="B2121" s="34"/>
      <c r="C2121" s="33"/>
      <c r="D2121" s="33"/>
      <c r="E2121" s="33"/>
      <c r="G2121">
        <f t="shared" si="33"/>
        <v>6</v>
      </c>
    </row>
    <row r="2122" spans="1:7">
      <c r="A2122" s="33"/>
      <c r="B2122" s="34"/>
      <c r="C2122" s="33"/>
      <c r="D2122" s="33"/>
      <c r="E2122" s="33"/>
      <c r="G2122">
        <f t="shared" si="33"/>
        <v>6</v>
      </c>
    </row>
    <row r="2123" spans="1:7">
      <c r="A2123" s="33"/>
      <c r="B2123" s="34"/>
      <c r="C2123" s="33"/>
      <c r="D2123" s="33"/>
      <c r="E2123" s="33"/>
      <c r="G2123">
        <f t="shared" si="33"/>
        <v>6</v>
      </c>
    </row>
    <row r="2124" spans="1:7">
      <c r="A2124" s="33"/>
      <c r="B2124" s="34"/>
      <c r="C2124" s="33"/>
      <c r="D2124" s="33"/>
      <c r="E2124" s="33"/>
      <c r="G2124">
        <f t="shared" si="33"/>
        <v>6</v>
      </c>
    </row>
    <row r="2125" spans="1:7">
      <c r="A2125" s="33"/>
      <c r="B2125" s="34"/>
      <c r="C2125" s="33"/>
      <c r="D2125" s="33"/>
      <c r="E2125" s="33"/>
      <c r="G2125">
        <f t="shared" si="33"/>
        <v>6</v>
      </c>
    </row>
    <row r="2126" spans="1:7">
      <c r="A2126" s="33"/>
      <c r="B2126" s="34"/>
      <c r="C2126" s="33"/>
      <c r="D2126" s="33"/>
      <c r="E2126" s="33"/>
      <c r="G2126">
        <f t="shared" si="33"/>
        <v>6</v>
      </c>
    </row>
    <row r="2127" spans="1:7">
      <c r="A2127" s="33"/>
      <c r="B2127" s="34"/>
      <c r="C2127" s="33"/>
      <c r="D2127" s="33"/>
      <c r="E2127" s="33"/>
      <c r="G2127">
        <f t="shared" si="33"/>
        <v>6</v>
      </c>
    </row>
    <row r="2128" spans="1:7">
      <c r="A2128" s="33"/>
      <c r="B2128" s="34"/>
      <c r="C2128" s="33"/>
      <c r="D2128" s="33"/>
      <c r="E2128" s="33"/>
      <c r="G2128">
        <f t="shared" si="33"/>
        <v>6</v>
      </c>
    </row>
    <row r="2129" spans="1:7">
      <c r="A2129" s="33"/>
      <c r="B2129" s="34"/>
      <c r="C2129" s="33"/>
      <c r="D2129" s="33"/>
      <c r="E2129" s="33"/>
      <c r="G2129">
        <f t="shared" si="33"/>
        <v>6</v>
      </c>
    </row>
    <row r="2130" spans="1:7">
      <c r="A2130" s="33"/>
      <c r="B2130" s="34"/>
      <c r="C2130" s="33"/>
      <c r="D2130" s="33"/>
      <c r="E2130" s="33"/>
      <c r="G2130">
        <f t="shared" si="33"/>
        <v>6</v>
      </c>
    </row>
    <row r="2131" spans="1:7">
      <c r="A2131" s="33"/>
      <c r="B2131" s="34"/>
      <c r="C2131" s="33"/>
      <c r="D2131" s="33"/>
      <c r="E2131" s="33"/>
      <c r="G2131">
        <f t="shared" si="33"/>
        <v>6</v>
      </c>
    </row>
    <row r="2132" spans="1:7">
      <c r="A2132" s="33"/>
      <c r="B2132" s="34"/>
      <c r="C2132" s="33"/>
      <c r="D2132" s="33"/>
      <c r="E2132" s="33"/>
      <c r="G2132">
        <f t="shared" si="33"/>
        <v>6</v>
      </c>
    </row>
    <row r="2133" spans="1:7">
      <c r="A2133" s="33"/>
      <c r="B2133" s="34"/>
      <c r="C2133" s="33"/>
      <c r="D2133" s="33"/>
      <c r="E2133" s="33"/>
      <c r="G2133">
        <f t="shared" si="33"/>
        <v>6</v>
      </c>
    </row>
    <row r="2134" spans="1:7">
      <c r="A2134" s="33"/>
      <c r="B2134" s="34"/>
      <c r="C2134" s="33"/>
      <c r="D2134" s="33"/>
      <c r="E2134" s="33"/>
      <c r="G2134">
        <f t="shared" si="33"/>
        <v>6</v>
      </c>
    </row>
    <row r="2135" spans="1:7">
      <c r="A2135" s="33"/>
      <c r="B2135" s="34"/>
      <c r="C2135" s="33"/>
      <c r="D2135" s="33"/>
      <c r="E2135" s="33"/>
      <c r="G2135">
        <f t="shared" si="33"/>
        <v>6</v>
      </c>
    </row>
    <row r="2136" spans="1:7">
      <c r="A2136" s="33"/>
      <c r="B2136" s="34"/>
      <c r="C2136" s="33"/>
      <c r="D2136" s="33"/>
      <c r="E2136" s="33"/>
      <c r="G2136">
        <f t="shared" si="33"/>
        <v>6</v>
      </c>
    </row>
    <row r="2137" spans="1:7">
      <c r="A2137" s="33"/>
      <c r="B2137" s="34"/>
      <c r="C2137" s="33"/>
      <c r="D2137" s="33"/>
      <c r="E2137" s="33"/>
      <c r="G2137">
        <f t="shared" si="33"/>
        <v>6</v>
      </c>
    </row>
    <row r="2138" spans="1:7">
      <c r="A2138" s="33"/>
      <c r="B2138" s="34"/>
      <c r="C2138" s="33"/>
      <c r="D2138" s="33"/>
      <c r="E2138" s="33"/>
      <c r="G2138">
        <f t="shared" si="33"/>
        <v>6</v>
      </c>
    </row>
    <row r="2139" spans="1:7">
      <c r="A2139" s="33"/>
      <c r="B2139" s="34"/>
      <c r="C2139" s="33"/>
      <c r="D2139" s="33"/>
      <c r="E2139" s="33"/>
      <c r="G2139">
        <f t="shared" si="33"/>
        <v>6</v>
      </c>
    </row>
    <row r="2140" spans="1:7">
      <c r="A2140" s="33"/>
      <c r="B2140" s="34"/>
      <c r="C2140" s="33"/>
      <c r="D2140" s="33"/>
      <c r="E2140" s="33"/>
      <c r="G2140">
        <f t="shared" si="33"/>
        <v>6</v>
      </c>
    </row>
    <row r="2141" spans="1:7">
      <c r="A2141" s="33"/>
      <c r="B2141" s="34"/>
      <c r="C2141" s="33"/>
      <c r="D2141" s="33"/>
      <c r="E2141" s="33"/>
      <c r="G2141">
        <f t="shared" si="33"/>
        <v>6</v>
      </c>
    </row>
    <row r="2142" spans="1:7">
      <c r="A2142" s="33"/>
      <c r="B2142" s="34"/>
      <c r="C2142" s="33"/>
      <c r="D2142" s="33"/>
      <c r="E2142" s="33"/>
      <c r="G2142">
        <f t="shared" si="33"/>
        <v>6</v>
      </c>
    </row>
    <row r="2143" spans="1:7">
      <c r="A2143" s="33"/>
      <c r="B2143" s="34"/>
      <c r="C2143" s="33"/>
      <c r="D2143" s="33"/>
      <c r="E2143" s="33"/>
      <c r="G2143">
        <f t="shared" si="33"/>
        <v>6</v>
      </c>
    </row>
    <row r="2144" spans="1:7">
      <c r="A2144" s="33"/>
      <c r="B2144" s="34"/>
      <c r="C2144" s="33"/>
      <c r="D2144" s="33"/>
      <c r="E2144" s="33"/>
      <c r="G2144">
        <f t="shared" si="33"/>
        <v>6</v>
      </c>
    </row>
    <row r="2145" spans="1:7">
      <c r="A2145" s="33"/>
      <c r="B2145" s="34"/>
      <c r="C2145" s="33"/>
      <c r="D2145" s="33"/>
      <c r="E2145" s="33"/>
      <c r="G2145">
        <f t="shared" si="33"/>
        <v>6</v>
      </c>
    </row>
    <row r="2146" spans="1:7">
      <c r="A2146" s="33"/>
      <c r="B2146" s="34"/>
      <c r="C2146" s="33"/>
      <c r="D2146" s="33"/>
      <c r="E2146" s="33"/>
      <c r="G2146">
        <f t="shared" si="33"/>
        <v>6</v>
      </c>
    </row>
    <row r="2147" spans="1:7">
      <c r="A2147" s="33"/>
      <c r="B2147" s="34"/>
      <c r="C2147" s="33"/>
      <c r="D2147" s="33"/>
      <c r="E2147" s="33"/>
      <c r="G2147">
        <f t="shared" si="33"/>
        <v>6</v>
      </c>
    </row>
    <row r="2148" spans="1:7">
      <c r="A2148" s="33"/>
      <c r="B2148" s="34"/>
      <c r="C2148" s="33"/>
      <c r="D2148" s="33"/>
      <c r="E2148" s="33"/>
      <c r="G2148">
        <f t="shared" si="33"/>
        <v>6</v>
      </c>
    </row>
    <row r="2149" spans="1:7">
      <c r="A2149" s="33"/>
      <c r="B2149" s="34"/>
      <c r="C2149" s="33"/>
      <c r="D2149" s="33"/>
      <c r="E2149" s="33"/>
      <c r="G2149">
        <f t="shared" si="33"/>
        <v>6</v>
      </c>
    </row>
    <row r="2150" spans="1:7">
      <c r="A2150" s="33"/>
      <c r="B2150" s="34"/>
      <c r="C2150" s="33"/>
      <c r="D2150" s="33"/>
      <c r="E2150" s="33"/>
      <c r="G2150">
        <f t="shared" si="33"/>
        <v>6</v>
      </c>
    </row>
    <row r="2151" spans="1:7">
      <c r="A2151" s="33"/>
      <c r="B2151" s="34"/>
      <c r="C2151" s="33"/>
      <c r="D2151" s="33"/>
      <c r="E2151" s="33"/>
      <c r="G2151">
        <f t="shared" si="33"/>
        <v>6</v>
      </c>
    </row>
    <row r="2152" spans="1:7">
      <c r="A2152" s="33"/>
      <c r="B2152" s="34"/>
      <c r="C2152" s="33"/>
      <c r="D2152" s="33"/>
      <c r="E2152" s="33"/>
      <c r="G2152">
        <f t="shared" si="33"/>
        <v>6</v>
      </c>
    </row>
    <row r="2153" spans="1:7">
      <c r="A2153" s="33"/>
      <c r="B2153" s="34"/>
      <c r="C2153" s="33"/>
      <c r="D2153" s="33"/>
      <c r="E2153" s="33"/>
      <c r="G2153">
        <f t="shared" ref="G2153:G2216" si="34">WEEKDAY(B2153,2)</f>
        <v>6</v>
      </c>
    </row>
    <row r="2154" spans="1:7">
      <c r="A2154" s="33"/>
      <c r="B2154" s="34"/>
      <c r="C2154" s="33"/>
      <c r="D2154" s="33"/>
      <c r="E2154" s="33"/>
      <c r="G2154">
        <f t="shared" si="34"/>
        <v>6</v>
      </c>
    </row>
    <row r="2155" spans="1:7">
      <c r="A2155" s="33"/>
      <c r="B2155" s="34"/>
      <c r="C2155" s="33"/>
      <c r="D2155" s="33"/>
      <c r="E2155" s="33"/>
      <c r="G2155">
        <f t="shared" si="34"/>
        <v>6</v>
      </c>
    </row>
    <row r="2156" spans="1:7">
      <c r="A2156" s="33"/>
      <c r="B2156" s="34"/>
      <c r="C2156" s="33"/>
      <c r="D2156" s="33"/>
      <c r="E2156" s="33"/>
      <c r="G2156">
        <f t="shared" si="34"/>
        <v>6</v>
      </c>
    </row>
    <row r="2157" spans="1:7">
      <c r="A2157" s="33"/>
      <c r="B2157" s="34"/>
      <c r="C2157" s="33"/>
      <c r="D2157" s="33"/>
      <c r="E2157" s="33"/>
      <c r="G2157">
        <f t="shared" si="34"/>
        <v>6</v>
      </c>
    </row>
    <row r="2158" spans="1:7">
      <c r="A2158" s="33"/>
      <c r="B2158" s="34"/>
      <c r="C2158" s="33"/>
      <c r="D2158" s="33"/>
      <c r="E2158" s="33"/>
      <c r="G2158">
        <f t="shared" si="34"/>
        <v>6</v>
      </c>
    </row>
    <row r="2159" spans="1:7">
      <c r="A2159" s="33"/>
      <c r="B2159" s="34"/>
      <c r="C2159" s="33"/>
      <c r="D2159" s="33"/>
      <c r="E2159" s="33"/>
      <c r="G2159">
        <f t="shared" si="34"/>
        <v>6</v>
      </c>
    </row>
    <row r="2160" spans="1:7">
      <c r="A2160" s="33"/>
      <c r="B2160" s="34"/>
      <c r="C2160" s="33"/>
      <c r="D2160" s="33"/>
      <c r="E2160" s="33"/>
      <c r="G2160">
        <f t="shared" si="34"/>
        <v>6</v>
      </c>
    </row>
    <row r="2161" spans="1:7">
      <c r="A2161" s="33"/>
      <c r="B2161" s="34"/>
      <c r="C2161" s="33"/>
      <c r="D2161" s="33"/>
      <c r="E2161" s="33"/>
      <c r="G2161">
        <f t="shared" si="34"/>
        <v>6</v>
      </c>
    </row>
    <row r="2162" spans="1:7">
      <c r="A2162" s="33"/>
      <c r="B2162" s="34"/>
      <c r="C2162" s="33"/>
      <c r="D2162" s="33"/>
      <c r="E2162" s="33"/>
      <c r="G2162">
        <f t="shared" si="34"/>
        <v>6</v>
      </c>
    </row>
    <row r="2163" spans="1:7">
      <c r="A2163" s="33"/>
      <c r="B2163" s="34"/>
      <c r="C2163" s="33"/>
      <c r="D2163" s="33"/>
      <c r="E2163" s="33"/>
      <c r="G2163">
        <f t="shared" si="34"/>
        <v>6</v>
      </c>
    </row>
    <row r="2164" spans="1:7">
      <c r="A2164" s="33"/>
      <c r="B2164" s="34"/>
      <c r="C2164" s="33"/>
      <c r="D2164" s="33"/>
      <c r="E2164" s="33"/>
      <c r="G2164">
        <f t="shared" si="34"/>
        <v>6</v>
      </c>
    </row>
    <row r="2165" spans="1:7">
      <c r="A2165" s="33"/>
      <c r="B2165" s="34"/>
      <c r="C2165" s="33"/>
      <c r="D2165" s="33"/>
      <c r="E2165" s="33"/>
      <c r="G2165">
        <f t="shared" si="34"/>
        <v>6</v>
      </c>
    </row>
    <row r="2166" spans="1:7">
      <c r="A2166" s="33"/>
      <c r="B2166" s="34"/>
      <c r="C2166" s="33"/>
      <c r="D2166" s="33"/>
      <c r="E2166" s="33"/>
      <c r="G2166">
        <f t="shared" si="34"/>
        <v>6</v>
      </c>
    </row>
    <row r="2167" spans="1:7">
      <c r="A2167" s="33"/>
      <c r="B2167" s="34"/>
      <c r="C2167" s="33"/>
      <c r="D2167" s="33"/>
      <c r="E2167" s="33"/>
      <c r="G2167">
        <f t="shared" si="34"/>
        <v>6</v>
      </c>
    </row>
    <row r="2168" spans="1:7">
      <c r="A2168" s="33"/>
      <c r="B2168" s="34"/>
      <c r="C2168" s="33"/>
      <c r="D2168" s="33"/>
      <c r="E2168" s="33"/>
      <c r="G2168">
        <f t="shared" si="34"/>
        <v>6</v>
      </c>
    </row>
    <row r="2169" spans="1:7">
      <c r="A2169" s="33"/>
      <c r="B2169" s="34"/>
      <c r="C2169" s="33"/>
      <c r="D2169" s="33"/>
      <c r="E2169" s="33"/>
      <c r="G2169">
        <f t="shared" si="34"/>
        <v>6</v>
      </c>
    </row>
    <row r="2170" spans="1:7">
      <c r="A2170" s="33"/>
      <c r="B2170" s="34"/>
      <c r="C2170" s="33"/>
      <c r="D2170" s="33"/>
      <c r="E2170" s="33"/>
      <c r="G2170">
        <f t="shared" si="34"/>
        <v>6</v>
      </c>
    </row>
    <row r="2171" spans="1:7">
      <c r="A2171" s="33"/>
      <c r="B2171" s="34"/>
      <c r="C2171" s="33"/>
      <c r="D2171" s="33"/>
      <c r="E2171" s="33"/>
      <c r="G2171">
        <f t="shared" si="34"/>
        <v>6</v>
      </c>
    </row>
    <row r="2172" spans="1:7">
      <c r="A2172" s="33"/>
      <c r="B2172" s="34"/>
      <c r="C2172" s="33"/>
      <c r="D2172" s="33"/>
      <c r="E2172" s="33"/>
      <c r="G2172">
        <f t="shared" si="34"/>
        <v>6</v>
      </c>
    </row>
    <row r="2173" spans="1:7">
      <c r="A2173" s="33"/>
      <c r="B2173" s="34"/>
      <c r="C2173" s="33"/>
      <c r="D2173" s="33"/>
      <c r="E2173" s="33"/>
      <c r="G2173">
        <f t="shared" si="34"/>
        <v>6</v>
      </c>
    </row>
    <row r="2174" spans="1:7">
      <c r="A2174" s="33"/>
      <c r="B2174" s="34"/>
      <c r="C2174" s="33"/>
      <c r="D2174" s="33"/>
      <c r="E2174" s="33"/>
      <c r="G2174">
        <f t="shared" si="34"/>
        <v>6</v>
      </c>
    </row>
    <row r="2175" spans="1:7">
      <c r="A2175" s="33"/>
      <c r="B2175" s="34"/>
      <c r="C2175" s="33"/>
      <c r="D2175" s="33"/>
      <c r="E2175" s="33"/>
      <c r="G2175">
        <f t="shared" si="34"/>
        <v>6</v>
      </c>
    </row>
    <row r="2176" spans="1:7">
      <c r="A2176" s="33"/>
      <c r="B2176" s="34"/>
      <c r="C2176" s="33"/>
      <c r="D2176" s="33"/>
      <c r="E2176" s="33"/>
      <c r="G2176">
        <f t="shared" si="34"/>
        <v>6</v>
      </c>
    </row>
    <row r="2177" spans="1:7">
      <c r="A2177" s="33"/>
      <c r="B2177" s="34"/>
      <c r="C2177" s="33"/>
      <c r="D2177" s="33"/>
      <c r="E2177" s="33"/>
      <c r="G2177">
        <f t="shared" si="34"/>
        <v>6</v>
      </c>
    </row>
    <row r="2178" spans="1:7">
      <c r="A2178" s="33"/>
      <c r="B2178" s="34"/>
      <c r="C2178" s="33"/>
      <c r="D2178" s="33"/>
      <c r="E2178" s="33"/>
      <c r="G2178">
        <f t="shared" si="34"/>
        <v>6</v>
      </c>
    </row>
    <row r="2179" spans="1:7">
      <c r="A2179" s="33"/>
      <c r="B2179" s="34"/>
      <c r="C2179" s="33"/>
      <c r="D2179" s="33"/>
      <c r="E2179" s="33"/>
      <c r="G2179">
        <f t="shared" si="34"/>
        <v>6</v>
      </c>
    </row>
    <row r="2180" spans="1:7">
      <c r="A2180" s="33"/>
      <c r="B2180" s="34"/>
      <c r="C2180" s="33"/>
      <c r="D2180" s="33"/>
      <c r="E2180" s="33"/>
      <c r="G2180">
        <f t="shared" si="34"/>
        <v>6</v>
      </c>
    </row>
    <row r="2181" spans="1:7">
      <c r="A2181" s="33"/>
      <c r="B2181" s="34"/>
      <c r="C2181" s="33"/>
      <c r="D2181" s="33"/>
      <c r="E2181" s="33"/>
      <c r="G2181">
        <f t="shared" si="34"/>
        <v>6</v>
      </c>
    </row>
    <row r="2182" spans="1:7">
      <c r="A2182" s="33"/>
      <c r="B2182" s="34"/>
      <c r="C2182" s="33"/>
      <c r="D2182" s="33"/>
      <c r="E2182" s="33"/>
      <c r="G2182">
        <f t="shared" si="34"/>
        <v>6</v>
      </c>
    </row>
    <row r="2183" spans="1:7">
      <c r="A2183" s="33"/>
      <c r="B2183" s="34"/>
      <c r="C2183" s="33"/>
      <c r="D2183" s="33"/>
      <c r="E2183" s="33"/>
      <c r="G2183">
        <f t="shared" si="34"/>
        <v>6</v>
      </c>
    </row>
    <row r="2184" spans="1:7">
      <c r="A2184" s="33"/>
      <c r="B2184" s="34"/>
      <c r="C2184" s="33"/>
      <c r="D2184" s="33"/>
      <c r="E2184" s="33"/>
      <c r="G2184">
        <f t="shared" si="34"/>
        <v>6</v>
      </c>
    </row>
    <row r="2185" spans="1:7">
      <c r="A2185" s="33"/>
      <c r="B2185" s="34"/>
      <c r="C2185" s="33"/>
      <c r="D2185" s="33"/>
      <c r="E2185" s="33"/>
      <c r="G2185">
        <f t="shared" si="34"/>
        <v>6</v>
      </c>
    </row>
    <row r="2186" spans="1:7">
      <c r="A2186" s="33"/>
      <c r="B2186" s="34"/>
      <c r="C2186" s="33"/>
      <c r="D2186" s="33"/>
      <c r="E2186" s="33"/>
      <c r="G2186">
        <f t="shared" si="34"/>
        <v>6</v>
      </c>
    </row>
    <row r="2187" spans="1:7">
      <c r="A2187" s="33"/>
      <c r="B2187" s="34"/>
      <c r="C2187" s="33"/>
      <c r="D2187" s="33"/>
      <c r="E2187" s="33"/>
      <c r="G2187">
        <f t="shared" si="34"/>
        <v>6</v>
      </c>
    </row>
    <row r="2188" spans="1:7">
      <c r="A2188" s="33"/>
      <c r="B2188" s="34"/>
      <c r="C2188" s="33"/>
      <c r="D2188" s="33"/>
      <c r="E2188" s="33"/>
      <c r="G2188">
        <f t="shared" si="34"/>
        <v>6</v>
      </c>
    </row>
    <row r="2189" spans="1:7">
      <c r="A2189" s="33"/>
      <c r="B2189" s="34"/>
      <c r="C2189" s="33"/>
      <c r="D2189" s="33"/>
      <c r="E2189" s="33"/>
      <c r="G2189">
        <f t="shared" si="34"/>
        <v>6</v>
      </c>
    </row>
    <row r="2190" spans="1:7">
      <c r="A2190" s="33"/>
      <c r="B2190" s="34"/>
      <c r="C2190" s="33"/>
      <c r="D2190" s="33"/>
      <c r="E2190" s="33"/>
      <c r="G2190">
        <f t="shared" si="34"/>
        <v>6</v>
      </c>
    </row>
    <row r="2191" spans="1:7">
      <c r="A2191" s="33"/>
      <c r="B2191" s="34"/>
      <c r="C2191" s="33"/>
      <c r="D2191" s="33"/>
      <c r="E2191" s="33"/>
      <c r="G2191">
        <f t="shared" si="34"/>
        <v>6</v>
      </c>
    </row>
    <row r="2192" spans="1:7">
      <c r="A2192" s="33"/>
      <c r="B2192" s="34"/>
      <c r="C2192" s="33"/>
      <c r="D2192" s="33"/>
      <c r="E2192" s="33"/>
      <c r="G2192">
        <f t="shared" si="34"/>
        <v>6</v>
      </c>
    </row>
    <row r="2193" spans="1:7">
      <c r="A2193" s="33"/>
      <c r="B2193" s="34"/>
      <c r="C2193" s="33"/>
      <c r="D2193" s="33"/>
      <c r="E2193" s="33"/>
      <c r="G2193">
        <f t="shared" si="34"/>
        <v>6</v>
      </c>
    </row>
    <row r="2194" spans="1:7">
      <c r="A2194" s="33"/>
      <c r="B2194" s="34"/>
      <c r="C2194" s="33"/>
      <c r="D2194" s="33"/>
      <c r="E2194" s="33"/>
      <c r="G2194">
        <f t="shared" si="34"/>
        <v>6</v>
      </c>
    </row>
    <row r="2195" spans="1:7">
      <c r="A2195" s="33"/>
      <c r="B2195" s="34"/>
      <c r="C2195" s="33"/>
      <c r="D2195" s="33"/>
      <c r="E2195" s="33"/>
      <c r="G2195">
        <f t="shared" si="34"/>
        <v>6</v>
      </c>
    </row>
    <row r="2196" spans="1:7">
      <c r="A2196" s="33"/>
      <c r="B2196" s="34"/>
      <c r="C2196" s="33"/>
      <c r="D2196" s="33"/>
      <c r="E2196" s="33"/>
      <c r="G2196">
        <f t="shared" si="34"/>
        <v>6</v>
      </c>
    </row>
    <row r="2197" spans="1:7">
      <c r="A2197" s="33"/>
      <c r="B2197" s="34"/>
      <c r="C2197" s="33"/>
      <c r="D2197" s="33"/>
      <c r="E2197" s="33"/>
      <c r="G2197">
        <f t="shared" si="34"/>
        <v>6</v>
      </c>
    </row>
    <row r="2198" spans="1:7">
      <c r="A2198" s="33"/>
      <c r="B2198" s="34"/>
      <c r="C2198" s="33"/>
      <c r="D2198" s="33"/>
      <c r="E2198" s="33"/>
      <c r="G2198">
        <f t="shared" si="34"/>
        <v>6</v>
      </c>
    </row>
    <row r="2199" spans="1:7">
      <c r="A2199" s="33"/>
      <c r="B2199" s="34"/>
      <c r="C2199" s="33"/>
      <c r="D2199" s="33"/>
      <c r="E2199" s="33"/>
      <c r="G2199">
        <f t="shared" si="34"/>
        <v>6</v>
      </c>
    </row>
    <row r="2200" spans="1:7">
      <c r="A2200" s="33"/>
      <c r="B2200" s="34"/>
      <c r="C2200" s="33"/>
      <c r="D2200" s="33"/>
      <c r="E2200" s="33"/>
      <c r="G2200">
        <f t="shared" si="34"/>
        <v>6</v>
      </c>
    </row>
    <row r="2201" spans="1:7">
      <c r="A2201" s="33"/>
      <c r="B2201" s="34"/>
      <c r="C2201" s="33"/>
      <c r="D2201" s="33"/>
      <c r="E2201" s="33"/>
      <c r="G2201">
        <f t="shared" si="34"/>
        <v>6</v>
      </c>
    </row>
    <row r="2202" spans="1:7">
      <c r="A2202" s="33"/>
      <c r="B2202" s="34"/>
      <c r="C2202" s="33"/>
      <c r="D2202" s="33"/>
      <c r="E2202" s="33"/>
      <c r="G2202">
        <f t="shared" si="34"/>
        <v>6</v>
      </c>
    </row>
    <row r="2203" spans="1:7">
      <c r="A2203" s="33"/>
      <c r="B2203" s="34"/>
      <c r="C2203" s="33"/>
      <c r="D2203" s="33"/>
      <c r="E2203" s="33"/>
      <c r="G2203">
        <f t="shared" si="34"/>
        <v>6</v>
      </c>
    </row>
    <row r="2204" spans="1:7">
      <c r="A2204" s="33"/>
      <c r="B2204" s="34"/>
      <c r="C2204" s="33"/>
      <c r="D2204" s="33"/>
      <c r="E2204" s="33"/>
      <c r="G2204">
        <f t="shared" si="34"/>
        <v>6</v>
      </c>
    </row>
    <row r="2205" spans="1:7">
      <c r="A2205" s="33"/>
      <c r="B2205" s="34"/>
      <c r="C2205" s="33"/>
      <c r="D2205" s="33"/>
      <c r="E2205" s="33"/>
      <c r="G2205">
        <f t="shared" si="34"/>
        <v>6</v>
      </c>
    </row>
    <row r="2206" spans="1:7">
      <c r="A2206" s="33"/>
      <c r="B2206" s="34"/>
      <c r="C2206" s="33"/>
      <c r="D2206" s="33"/>
      <c r="E2206" s="33"/>
      <c r="G2206">
        <f t="shared" si="34"/>
        <v>6</v>
      </c>
    </row>
    <row r="2207" spans="1:7">
      <c r="A2207" s="33"/>
      <c r="B2207" s="34"/>
      <c r="C2207" s="33"/>
      <c r="D2207" s="33"/>
      <c r="E2207" s="33"/>
      <c r="G2207">
        <f t="shared" si="34"/>
        <v>6</v>
      </c>
    </row>
    <row r="2208" spans="1:7">
      <c r="A2208" s="33"/>
      <c r="B2208" s="34"/>
      <c r="C2208" s="33"/>
      <c r="D2208" s="33"/>
      <c r="E2208" s="33"/>
      <c r="G2208">
        <f t="shared" si="34"/>
        <v>6</v>
      </c>
    </row>
    <row r="2209" spans="1:7">
      <c r="A2209" s="33"/>
      <c r="B2209" s="34"/>
      <c r="C2209" s="33"/>
      <c r="D2209" s="33"/>
      <c r="E2209" s="33"/>
      <c r="G2209">
        <f t="shared" si="34"/>
        <v>6</v>
      </c>
    </row>
    <row r="2210" spans="1:7">
      <c r="A2210" s="33"/>
      <c r="B2210" s="34"/>
      <c r="C2210" s="33"/>
      <c r="D2210" s="33"/>
      <c r="E2210" s="33"/>
      <c r="G2210">
        <f t="shared" si="34"/>
        <v>6</v>
      </c>
    </row>
    <row r="2211" spans="1:7">
      <c r="A2211" s="33"/>
      <c r="B2211" s="34"/>
      <c r="C2211" s="33"/>
      <c r="D2211" s="33"/>
      <c r="E2211" s="33"/>
      <c r="G2211">
        <f t="shared" si="34"/>
        <v>6</v>
      </c>
    </row>
    <row r="2212" spans="1:7">
      <c r="A2212" s="33"/>
      <c r="B2212" s="34"/>
      <c r="C2212" s="33"/>
      <c r="D2212" s="33"/>
      <c r="E2212" s="33"/>
      <c r="G2212">
        <f t="shared" si="34"/>
        <v>6</v>
      </c>
    </row>
    <row r="2213" spans="1:7">
      <c r="A2213" s="33"/>
      <c r="B2213" s="34"/>
      <c r="C2213" s="33"/>
      <c r="D2213" s="33"/>
      <c r="E2213" s="33"/>
      <c r="G2213">
        <f t="shared" si="34"/>
        <v>6</v>
      </c>
    </row>
    <row r="2214" spans="1:7">
      <c r="A2214" s="33"/>
      <c r="B2214" s="34"/>
      <c r="C2214" s="33"/>
      <c r="D2214" s="33"/>
      <c r="E2214" s="33"/>
      <c r="G2214">
        <f t="shared" si="34"/>
        <v>6</v>
      </c>
    </row>
    <row r="2215" spans="1:7">
      <c r="A2215" s="33"/>
      <c r="B2215" s="34"/>
      <c r="C2215" s="33"/>
      <c r="D2215" s="33"/>
      <c r="E2215" s="33"/>
      <c r="G2215">
        <f t="shared" si="34"/>
        <v>6</v>
      </c>
    </row>
    <row r="2216" spans="1:7">
      <c r="A2216" s="33"/>
      <c r="B2216" s="34"/>
      <c r="C2216" s="33"/>
      <c r="D2216" s="33"/>
      <c r="E2216" s="33"/>
      <c r="G2216">
        <f t="shared" si="34"/>
        <v>6</v>
      </c>
    </row>
    <row r="2217" spans="1:7">
      <c r="A2217" s="33"/>
      <c r="B2217" s="34"/>
      <c r="C2217" s="33"/>
      <c r="D2217" s="33"/>
      <c r="E2217" s="33"/>
      <c r="G2217">
        <f t="shared" ref="G2217:G2280" si="35">WEEKDAY(B2217,2)</f>
        <v>6</v>
      </c>
    </row>
    <row r="2218" spans="1:7">
      <c r="A2218" s="33"/>
      <c r="B2218" s="34"/>
      <c r="C2218" s="33"/>
      <c r="D2218" s="33"/>
      <c r="E2218" s="33"/>
      <c r="G2218">
        <f t="shared" si="35"/>
        <v>6</v>
      </c>
    </row>
    <row r="2219" spans="1:7">
      <c r="A2219" s="33"/>
      <c r="B2219" s="34"/>
      <c r="C2219" s="33"/>
      <c r="D2219" s="33"/>
      <c r="E2219" s="33"/>
      <c r="G2219">
        <f t="shared" si="35"/>
        <v>6</v>
      </c>
    </row>
    <row r="2220" spans="1:7">
      <c r="A2220" s="33"/>
      <c r="B2220" s="34"/>
      <c r="C2220" s="33"/>
      <c r="D2220" s="33"/>
      <c r="E2220" s="33"/>
      <c r="G2220">
        <f t="shared" si="35"/>
        <v>6</v>
      </c>
    </row>
    <row r="2221" spans="1:7">
      <c r="A2221" s="33"/>
      <c r="B2221" s="34"/>
      <c r="C2221" s="33"/>
      <c r="D2221" s="33"/>
      <c r="E2221" s="33"/>
      <c r="G2221">
        <f t="shared" si="35"/>
        <v>6</v>
      </c>
    </row>
    <row r="2222" spans="1:7">
      <c r="A2222" s="33"/>
      <c r="B2222" s="34"/>
      <c r="C2222" s="33"/>
      <c r="D2222" s="33"/>
      <c r="E2222" s="33"/>
      <c r="G2222">
        <f t="shared" si="35"/>
        <v>6</v>
      </c>
    </row>
    <row r="2223" spans="1:7">
      <c r="A2223" s="33"/>
      <c r="B2223" s="34"/>
      <c r="C2223" s="33"/>
      <c r="D2223" s="33"/>
      <c r="E2223" s="33"/>
      <c r="G2223">
        <f t="shared" si="35"/>
        <v>6</v>
      </c>
    </row>
    <row r="2224" spans="1:7">
      <c r="A2224" s="33"/>
      <c r="B2224" s="34"/>
      <c r="C2224" s="33"/>
      <c r="D2224" s="33"/>
      <c r="E2224" s="33"/>
      <c r="G2224">
        <f t="shared" si="35"/>
        <v>6</v>
      </c>
    </row>
    <row r="2225" spans="1:7">
      <c r="A2225" s="33"/>
      <c r="B2225" s="34"/>
      <c r="C2225" s="33"/>
      <c r="D2225" s="33"/>
      <c r="E2225" s="33"/>
      <c r="G2225">
        <f t="shared" si="35"/>
        <v>6</v>
      </c>
    </row>
    <row r="2226" spans="1:7">
      <c r="A2226" s="33"/>
      <c r="B2226" s="34"/>
      <c r="C2226" s="33"/>
      <c r="D2226" s="33"/>
      <c r="E2226" s="33"/>
      <c r="G2226">
        <f t="shared" si="35"/>
        <v>6</v>
      </c>
    </row>
    <row r="2227" spans="1:7">
      <c r="A2227" s="33"/>
      <c r="B2227" s="34"/>
      <c r="C2227" s="33"/>
      <c r="D2227" s="33"/>
      <c r="E2227" s="33"/>
      <c r="G2227">
        <f t="shared" si="35"/>
        <v>6</v>
      </c>
    </row>
    <row r="2228" spans="1:7">
      <c r="A2228" s="33"/>
      <c r="B2228" s="34"/>
      <c r="C2228" s="33"/>
      <c r="D2228" s="33"/>
      <c r="E2228" s="33"/>
      <c r="G2228">
        <f t="shared" si="35"/>
        <v>6</v>
      </c>
    </row>
    <row r="2229" spans="1:7">
      <c r="A2229" s="33"/>
      <c r="B2229" s="34"/>
      <c r="C2229" s="33"/>
      <c r="D2229" s="33"/>
      <c r="E2229" s="33"/>
      <c r="G2229">
        <f t="shared" si="35"/>
        <v>6</v>
      </c>
    </row>
    <row r="2230" spans="1:7">
      <c r="A2230" s="33"/>
      <c r="B2230" s="34"/>
      <c r="C2230" s="33"/>
      <c r="D2230" s="33"/>
      <c r="E2230" s="33"/>
      <c r="G2230">
        <f t="shared" si="35"/>
        <v>6</v>
      </c>
    </row>
    <row r="2231" spans="1:7">
      <c r="A2231" s="33"/>
      <c r="B2231" s="34"/>
      <c r="C2231" s="33"/>
      <c r="D2231" s="33"/>
      <c r="E2231" s="33"/>
      <c r="G2231">
        <f t="shared" si="35"/>
        <v>6</v>
      </c>
    </row>
    <row r="2232" spans="1:7">
      <c r="A2232" s="33"/>
      <c r="B2232" s="34"/>
      <c r="C2232" s="33"/>
      <c r="D2232" s="33"/>
      <c r="E2232" s="33"/>
      <c r="G2232">
        <f t="shared" si="35"/>
        <v>6</v>
      </c>
    </row>
    <row r="2233" spans="1:7">
      <c r="A2233" s="33"/>
      <c r="B2233" s="34"/>
      <c r="C2233" s="33"/>
      <c r="D2233" s="33"/>
      <c r="E2233" s="33"/>
      <c r="G2233">
        <f t="shared" si="35"/>
        <v>6</v>
      </c>
    </row>
    <row r="2234" spans="1:7">
      <c r="A2234" s="33"/>
      <c r="B2234" s="34"/>
      <c r="C2234" s="33"/>
      <c r="D2234" s="33"/>
      <c r="E2234" s="33"/>
      <c r="G2234">
        <f t="shared" si="35"/>
        <v>6</v>
      </c>
    </row>
    <row r="2235" spans="1:7">
      <c r="A2235" s="33"/>
      <c r="B2235" s="34"/>
      <c r="C2235" s="33"/>
      <c r="D2235" s="33"/>
      <c r="E2235" s="33"/>
      <c r="G2235">
        <f t="shared" si="35"/>
        <v>6</v>
      </c>
    </row>
    <row r="2236" spans="1:7">
      <c r="A2236" s="33"/>
      <c r="B2236" s="34"/>
      <c r="C2236" s="33"/>
      <c r="D2236" s="33"/>
      <c r="E2236" s="33"/>
      <c r="G2236">
        <f t="shared" si="35"/>
        <v>6</v>
      </c>
    </row>
    <row r="2237" spans="1:7">
      <c r="A2237" s="33"/>
      <c r="B2237" s="34"/>
      <c r="C2237" s="33"/>
      <c r="D2237" s="33"/>
      <c r="E2237" s="33"/>
      <c r="G2237">
        <f t="shared" si="35"/>
        <v>6</v>
      </c>
    </row>
    <row r="2238" spans="1:7">
      <c r="A2238" s="33"/>
      <c r="B2238" s="34"/>
      <c r="C2238" s="33"/>
      <c r="D2238" s="33"/>
      <c r="E2238" s="33"/>
      <c r="G2238">
        <f t="shared" si="35"/>
        <v>6</v>
      </c>
    </row>
    <row r="2239" spans="1:7">
      <c r="A2239" s="33"/>
      <c r="B2239" s="34"/>
      <c r="C2239" s="33"/>
      <c r="D2239" s="33"/>
      <c r="E2239" s="33"/>
      <c r="G2239">
        <f t="shared" si="35"/>
        <v>6</v>
      </c>
    </row>
    <row r="2240" spans="1:7">
      <c r="A2240" s="33"/>
      <c r="B2240" s="34"/>
      <c r="C2240" s="33"/>
      <c r="D2240" s="33"/>
      <c r="E2240" s="33"/>
      <c r="G2240">
        <f t="shared" si="35"/>
        <v>6</v>
      </c>
    </row>
    <row r="2241" spans="1:7">
      <c r="A2241" s="33"/>
      <c r="B2241" s="34"/>
      <c r="C2241" s="33"/>
      <c r="D2241" s="33"/>
      <c r="E2241" s="33"/>
      <c r="G2241">
        <f t="shared" si="35"/>
        <v>6</v>
      </c>
    </row>
    <row r="2242" spans="1:7">
      <c r="A2242" s="33"/>
      <c r="B2242" s="34"/>
      <c r="C2242" s="33"/>
      <c r="D2242" s="33"/>
      <c r="E2242" s="33"/>
      <c r="G2242">
        <f t="shared" si="35"/>
        <v>6</v>
      </c>
    </row>
    <row r="2243" spans="1:7">
      <c r="A2243" s="33"/>
      <c r="B2243" s="34"/>
      <c r="C2243" s="33"/>
      <c r="D2243" s="33"/>
      <c r="E2243" s="33"/>
      <c r="G2243">
        <f t="shared" si="35"/>
        <v>6</v>
      </c>
    </row>
    <row r="2244" spans="1:7">
      <c r="A2244" s="33"/>
      <c r="B2244" s="34"/>
      <c r="C2244" s="33"/>
      <c r="D2244" s="33"/>
      <c r="E2244" s="33"/>
      <c r="G2244">
        <f t="shared" si="35"/>
        <v>6</v>
      </c>
    </row>
    <row r="2245" spans="1:7">
      <c r="A2245" s="33"/>
      <c r="B2245" s="34"/>
      <c r="C2245" s="33"/>
      <c r="D2245" s="33"/>
      <c r="E2245" s="33"/>
      <c r="G2245">
        <f t="shared" si="35"/>
        <v>6</v>
      </c>
    </row>
    <row r="2246" spans="1:7">
      <c r="A2246" s="33"/>
      <c r="B2246" s="34"/>
      <c r="C2246" s="33"/>
      <c r="D2246" s="33"/>
      <c r="E2246" s="33"/>
      <c r="G2246">
        <f t="shared" si="35"/>
        <v>6</v>
      </c>
    </row>
    <row r="2247" spans="1:7">
      <c r="A2247" s="33"/>
      <c r="B2247" s="34"/>
      <c r="C2247" s="33"/>
      <c r="D2247" s="33"/>
      <c r="E2247" s="33"/>
      <c r="G2247">
        <f t="shared" si="35"/>
        <v>6</v>
      </c>
    </row>
    <row r="2248" spans="1:7">
      <c r="A2248" s="33"/>
      <c r="B2248" s="34"/>
      <c r="C2248" s="33"/>
      <c r="D2248" s="33"/>
      <c r="E2248" s="33"/>
      <c r="G2248">
        <f t="shared" si="35"/>
        <v>6</v>
      </c>
    </row>
    <row r="2249" spans="1:7">
      <c r="A2249" s="33"/>
      <c r="B2249" s="34"/>
      <c r="C2249" s="33"/>
      <c r="D2249" s="33"/>
      <c r="E2249" s="33"/>
      <c r="G2249">
        <f t="shared" si="35"/>
        <v>6</v>
      </c>
    </row>
    <row r="2250" spans="1:7">
      <c r="A2250" s="33"/>
      <c r="B2250" s="34"/>
      <c r="C2250" s="33"/>
      <c r="D2250" s="33"/>
      <c r="E2250" s="33"/>
      <c r="G2250">
        <f t="shared" si="35"/>
        <v>6</v>
      </c>
    </row>
    <row r="2251" spans="1:7">
      <c r="A2251" s="33"/>
      <c r="B2251" s="34"/>
      <c r="C2251" s="33"/>
      <c r="D2251" s="33"/>
      <c r="E2251" s="33"/>
      <c r="G2251">
        <f t="shared" si="35"/>
        <v>6</v>
      </c>
    </row>
    <row r="2252" spans="1:7">
      <c r="A2252" s="33"/>
      <c r="B2252" s="34"/>
      <c r="C2252" s="33"/>
      <c r="D2252" s="33"/>
      <c r="E2252" s="33"/>
      <c r="G2252">
        <f t="shared" si="35"/>
        <v>6</v>
      </c>
    </row>
    <row r="2253" spans="1:7">
      <c r="A2253" s="33"/>
      <c r="B2253" s="34"/>
      <c r="C2253" s="33"/>
      <c r="D2253" s="33"/>
      <c r="E2253" s="33"/>
      <c r="G2253">
        <f t="shared" si="35"/>
        <v>6</v>
      </c>
    </row>
    <row r="2254" spans="1:7">
      <c r="A2254" s="33"/>
      <c r="B2254" s="34"/>
      <c r="C2254" s="33"/>
      <c r="D2254" s="33"/>
      <c r="E2254" s="33"/>
      <c r="G2254">
        <f t="shared" si="35"/>
        <v>6</v>
      </c>
    </row>
    <row r="2255" spans="1:7">
      <c r="A2255" s="33"/>
      <c r="B2255" s="34"/>
      <c r="C2255" s="33"/>
      <c r="D2255" s="33"/>
      <c r="E2255" s="33"/>
      <c r="G2255">
        <f t="shared" si="35"/>
        <v>6</v>
      </c>
    </row>
    <row r="2256" spans="1:7">
      <c r="A2256" s="33"/>
      <c r="B2256" s="34"/>
      <c r="C2256" s="33"/>
      <c r="D2256" s="33"/>
      <c r="E2256" s="33"/>
      <c r="G2256">
        <f t="shared" si="35"/>
        <v>6</v>
      </c>
    </row>
    <row r="2257" spans="1:7">
      <c r="A2257" s="33"/>
      <c r="B2257" s="34"/>
      <c r="C2257" s="33"/>
      <c r="D2257" s="33"/>
      <c r="E2257" s="33"/>
      <c r="G2257">
        <f t="shared" si="35"/>
        <v>6</v>
      </c>
    </row>
    <row r="2258" spans="1:7">
      <c r="A2258" s="33"/>
      <c r="B2258" s="34"/>
      <c r="C2258" s="33"/>
      <c r="D2258" s="33"/>
      <c r="E2258" s="33"/>
      <c r="G2258">
        <f t="shared" si="35"/>
        <v>6</v>
      </c>
    </row>
    <row r="2259" spans="1:7">
      <c r="A2259" s="33"/>
      <c r="B2259" s="34"/>
      <c r="C2259" s="33"/>
      <c r="D2259" s="33"/>
      <c r="E2259" s="33"/>
      <c r="G2259">
        <f t="shared" si="35"/>
        <v>6</v>
      </c>
    </row>
    <row r="2260" spans="1:7">
      <c r="A2260" s="33"/>
      <c r="B2260" s="34"/>
      <c r="C2260" s="33"/>
      <c r="D2260" s="33"/>
      <c r="E2260" s="33"/>
      <c r="G2260">
        <f t="shared" si="35"/>
        <v>6</v>
      </c>
    </row>
    <row r="2261" spans="1:7">
      <c r="A2261" s="33"/>
      <c r="B2261" s="34"/>
      <c r="C2261" s="33"/>
      <c r="D2261" s="33"/>
      <c r="E2261" s="33"/>
      <c r="G2261">
        <f t="shared" si="35"/>
        <v>6</v>
      </c>
    </row>
    <row r="2262" spans="1:7">
      <c r="A2262" s="33"/>
      <c r="B2262" s="34"/>
      <c r="C2262" s="33"/>
      <c r="D2262" s="33"/>
      <c r="E2262" s="33"/>
      <c r="G2262">
        <f t="shared" si="35"/>
        <v>6</v>
      </c>
    </row>
    <row r="2263" spans="1:7">
      <c r="A2263" s="33"/>
      <c r="B2263" s="34"/>
      <c r="C2263" s="33"/>
      <c r="D2263" s="33"/>
      <c r="E2263" s="33"/>
      <c r="G2263">
        <f t="shared" si="35"/>
        <v>6</v>
      </c>
    </row>
    <row r="2264" spans="1:7">
      <c r="A2264" s="33"/>
      <c r="B2264" s="34"/>
      <c r="C2264" s="33"/>
      <c r="D2264" s="33"/>
      <c r="E2264" s="33"/>
      <c r="G2264">
        <f t="shared" si="35"/>
        <v>6</v>
      </c>
    </row>
    <row r="2265" spans="1:7">
      <c r="A2265" s="33"/>
      <c r="B2265" s="34"/>
      <c r="C2265" s="33"/>
      <c r="D2265" s="33"/>
      <c r="E2265" s="33"/>
      <c r="G2265">
        <f t="shared" si="35"/>
        <v>6</v>
      </c>
    </row>
    <row r="2266" spans="1:7">
      <c r="A2266" s="33"/>
      <c r="B2266" s="34"/>
      <c r="C2266" s="33"/>
      <c r="D2266" s="33"/>
      <c r="E2266" s="33"/>
      <c r="G2266">
        <f t="shared" si="35"/>
        <v>6</v>
      </c>
    </row>
    <row r="2267" spans="1:7">
      <c r="A2267" s="33"/>
      <c r="B2267" s="34"/>
      <c r="C2267" s="33"/>
      <c r="D2267" s="33"/>
      <c r="E2267" s="33"/>
      <c r="G2267">
        <f t="shared" si="35"/>
        <v>6</v>
      </c>
    </row>
    <row r="2268" spans="1:7">
      <c r="A2268" s="33"/>
      <c r="B2268" s="34"/>
      <c r="C2268" s="33"/>
      <c r="D2268" s="33"/>
      <c r="E2268" s="33"/>
      <c r="G2268">
        <f t="shared" si="35"/>
        <v>6</v>
      </c>
    </row>
    <row r="2269" spans="1:7">
      <c r="A2269" s="33"/>
      <c r="B2269" s="34"/>
      <c r="C2269" s="33"/>
      <c r="D2269" s="33"/>
      <c r="E2269" s="33"/>
      <c r="G2269">
        <f t="shared" si="35"/>
        <v>6</v>
      </c>
    </row>
    <row r="2270" spans="1:7">
      <c r="A2270" s="33"/>
      <c r="B2270" s="34"/>
      <c r="C2270" s="33"/>
      <c r="D2270" s="33"/>
      <c r="E2270" s="33"/>
      <c r="G2270">
        <f t="shared" si="35"/>
        <v>6</v>
      </c>
    </row>
    <row r="2271" spans="1:7">
      <c r="A2271" s="33"/>
      <c r="B2271" s="34"/>
      <c r="C2271" s="33"/>
      <c r="D2271" s="33"/>
      <c r="E2271" s="33"/>
      <c r="G2271">
        <f t="shared" si="35"/>
        <v>6</v>
      </c>
    </row>
    <row r="2272" spans="1:7">
      <c r="A2272" s="33"/>
      <c r="B2272" s="34"/>
      <c r="C2272" s="33"/>
      <c r="D2272" s="33"/>
      <c r="E2272" s="33"/>
      <c r="G2272">
        <f t="shared" si="35"/>
        <v>6</v>
      </c>
    </row>
    <row r="2273" spans="1:7">
      <c r="A2273" s="33"/>
      <c r="B2273" s="34"/>
      <c r="C2273" s="33"/>
      <c r="D2273" s="33"/>
      <c r="E2273" s="33"/>
      <c r="G2273">
        <f t="shared" si="35"/>
        <v>6</v>
      </c>
    </row>
    <row r="2274" spans="1:7">
      <c r="A2274" s="33"/>
      <c r="B2274" s="34"/>
      <c r="C2274" s="33"/>
      <c r="D2274" s="33"/>
      <c r="E2274" s="33"/>
      <c r="G2274">
        <f t="shared" si="35"/>
        <v>6</v>
      </c>
    </row>
    <row r="2275" spans="1:7">
      <c r="A2275" s="33"/>
      <c r="B2275" s="34"/>
      <c r="C2275" s="33"/>
      <c r="D2275" s="33"/>
      <c r="E2275" s="33"/>
      <c r="G2275">
        <f t="shared" si="35"/>
        <v>6</v>
      </c>
    </row>
    <row r="2276" spans="1:7">
      <c r="A2276" s="33"/>
      <c r="B2276" s="34"/>
      <c r="C2276" s="33"/>
      <c r="D2276" s="33"/>
      <c r="E2276" s="33"/>
      <c r="G2276">
        <f t="shared" si="35"/>
        <v>6</v>
      </c>
    </row>
    <row r="2277" spans="1:7">
      <c r="A2277" s="33"/>
      <c r="B2277" s="34"/>
      <c r="C2277" s="33"/>
      <c r="D2277" s="33"/>
      <c r="E2277" s="33"/>
      <c r="G2277">
        <f t="shared" si="35"/>
        <v>6</v>
      </c>
    </row>
    <row r="2278" spans="1:7">
      <c r="A2278" s="33"/>
      <c r="B2278" s="34"/>
      <c r="C2278" s="33"/>
      <c r="D2278" s="33"/>
      <c r="E2278" s="33"/>
      <c r="G2278">
        <f t="shared" si="35"/>
        <v>6</v>
      </c>
    </row>
    <row r="2279" spans="1:7">
      <c r="A2279" s="33"/>
      <c r="B2279" s="34"/>
      <c r="C2279" s="33"/>
      <c r="D2279" s="33"/>
      <c r="E2279" s="33"/>
      <c r="G2279">
        <f t="shared" si="35"/>
        <v>6</v>
      </c>
    </row>
    <row r="2280" spans="1:7">
      <c r="A2280" s="33"/>
      <c r="B2280" s="34"/>
      <c r="C2280" s="33"/>
      <c r="D2280" s="33"/>
      <c r="E2280" s="33"/>
      <c r="G2280">
        <f t="shared" si="35"/>
        <v>6</v>
      </c>
    </row>
    <row r="2281" spans="1:7">
      <c r="A2281" s="33"/>
      <c r="B2281" s="34"/>
      <c r="C2281" s="33"/>
      <c r="D2281" s="33"/>
      <c r="E2281" s="33"/>
      <c r="G2281">
        <f t="shared" ref="G2281:G2344" si="36">WEEKDAY(B2281,2)</f>
        <v>6</v>
      </c>
    </row>
    <row r="2282" spans="1:7">
      <c r="A2282" s="33"/>
      <c r="B2282" s="34"/>
      <c r="C2282" s="33"/>
      <c r="D2282" s="33"/>
      <c r="E2282" s="33"/>
      <c r="G2282">
        <f t="shared" si="36"/>
        <v>6</v>
      </c>
    </row>
    <row r="2283" spans="1:7">
      <c r="A2283" s="33"/>
      <c r="B2283" s="34"/>
      <c r="C2283" s="33"/>
      <c r="D2283" s="33"/>
      <c r="E2283" s="33"/>
      <c r="G2283">
        <f t="shared" si="36"/>
        <v>6</v>
      </c>
    </row>
    <row r="2284" spans="1:7">
      <c r="A2284" s="33"/>
      <c r="B2284" s="34"/>
      <c r="C2284" s="33"/>
      <c r="D2284" s="33"/>
      <c r="E2284" s="33"/>
      <c r="G2284">
        <f t="shared" si="36"/>
        <v>6</v>
      </c>
    </row>
    <row r="2285" spans="1:7">
      <c r="A2285" s="33"/>
      <c r="B2285" s="34"/>
      <c r="C2285" s="33"/>
      <c r="D2285" s="33"/>
      <c r="E2285" s="33"/>
      <c r="G2285">
        <f t="shared" si="36"/>
        <v>6</v>
      </c>
    </row>
    <row r="2286" spans="1:7">
      <c r="A2286" s="33"/>
      <c r="B2286" s="34"/>
      <c r="C2286" s="33"/>
      <c r="D2286" s="33"/>
      <c r="E2286" s="33"/>
      <c r="G2286">
        <f t="shared" si="36"/>
        <v>6</v>
      </c>
    </row>
    <row r="2287" spans="1:7">
      <c r="A2287" s="33"/>
      <c r="B2287" s="34"/>
      <c r="C2287" s="33"/>
      <c r="D2287" s="33"/>
      <c r="E2287" s="33"/>
      <c r="G2287">
        <f t="shared" si="36"/>
        <v>6</v>
      </c>
    </row>
    <row r="2288" spans="1:7">
      <c r="A2288" s="33"/>
      <c r="B2288" s="34"/>
      <c r="C2288" s="33"/>
      <c r="D2288" s="33"/>
      <c r="E2288" s="33"/>
      <c r="G2288">
        <f t="shared" si="36"/>
        <v>6</v>
      </c>
    </row>
    <row r="2289" spans="1:7">
      <c r="A2289" s="33"/>
      <c r="B2289" s="34"/>
      <c r="C2289" s="33"/>
      <c r="D2289" s="33"/>
      <c r="E2289" s="33"/>
      <c r="G2289">
        <f t="shared" si="36"/>
        <v>6</v>
      </c>
    </row>
    <row r="2290" spans="1:7">
      <c r="A2290" s="33"/>
      <c r="B2290" s="34"/>
      <c r="C2290" s="33"/>
      <c r="D2290" s="33"/>
      <c r="E2290" s="33"/>
      <c r="G2290">
        <f t="shared" si="36"/>
        <v>6</v>
      </c>
    </row>
    <row r="2291" spans="1:7">
      <c r="A2291" s="33"/>
      <c r="B2291" s="34"/>
      <c r="C2291" s="33"/>
      <c r="D2291" s="33"/>
      <c r="E2291" s="33"/>
      <c r="G2291">
        <f t="shared" si="36"/>
        <v>6</v>
      </c>
    </row>
    <row r="2292" spans="1:7">
      <c r="A2292" s="33"/>
      <c r="B2292" s="34"/>
      <c r="C2292" s="33"/>
      <c r="D2292" s="33"/>
      <c r="E2292" s="33"/>
      <c r="G2292">
        <f t="shared" si="36"/>
        <v>6</v>
      </c>
    </row>
    <row r="2293" spans="1:7">
      <c r="A2293" s="33"/>
      <c r="B2293" s="34"/>
      <c r="C2293" s="33"/>
      <c r="D2293" s="33"/>
      <c r="E2293" s="33"/>
      <c r="G2293">
        <f t="shared" si="36"/>
        <v>6</v>
      </c>
    </row>
    <row r="2294" spans="1:7">
      <c r="A2294" s="33"/>
      <c r="B2294" s="34"/>
      <c r="C2294" s="33"/>
      <c r="D2294" s="33"/>
      <c r="E2294" s="33"/>
      <c r="G2294">
        <f t="shared" si="36"/>
        <v>6</v>
      </c>
    </row>
    <row r="2295" spans="1:7">
      <c r="A2295" s="33"/>
      <c r="B2295" s="34"/>
      <c r="C2295" s="33"/>
      <c r="D2295" s="33"/>
      <c r="E2295" s="33"/>
      <c r="G2295">
        <f t="shared" si="36"/>
        <v>6</v>
      </c>
    </row>
    <row r="2296" spans="1:7">
      <c r="A2296" s="33"/>
      <c r="B2296" s="34"/>
      <c r="C2296" s="33"/>
      <c r="D2296" s="33"/>
      <c r="E2296" s="33"/>
      <c r="G2296">
        <f t="shared" si="36"/>
        <v>6</v>
      </c>
    </row>
    <row r="2297" spans="1:7">
      <c r="A2297" s="33"/>
      <c r="B2297" s="34"/>
      <c r="C2297" s="33"/>
      <c r="D2297" s="33"/>
      <c r="E2297" s="33"/>
      <c r="G2297">
        <f t="shared" si="36"/>
        <v>6</v>
      </c>
    </row>
    <row r="2298" spans="1:7">
      <c r="A2298" s="33"/>
      <c r="B2298" s="34"/>
      <c r="C2298" s="33"/>
      <c r="D2298" s="33"/>
      <c r="E2298" s="33"/>
      <c r="G2298">
        <f t="shared" si="36"/>
        <v>6</v>
      </c>
    </row>
    <row r="2299" spans="1:7">
      <c r="A2299" s="33"/>
      <c r="B2299" s="34"/>
      <c r="C2299" s="33"/>
      <c r="D2299" s="33"/>
      <c r="E2299" s="33"/>
      <c r="G2299">
        <f t="shared" si="36"/>
        <v>6</v>
      </c>
    </row>
    <row r="2300" spans="1:7">
      <c r="A2300" s="33"/>
      <c r="B2300" s="34"/>
      <c r="C2300" s="33"/>
      <c r="D2300" s="33"/>
      <c r="E2300" s="33"/>
      <c r="G2300">
        <f t="shared" si="36"/>
        <v>6</v>
      </c>
    </row>
    <row r="2301" spans="1:7">
      <c r="A2301" s="33"/>
      <c r="B2301" s="34"/>
      <c r="C2301" s="33"/>
      <c r="D2301" s="33"/>
      <c r="E2301" s="33"/>
      <c r="G2301">
        <f t="shared" si="36"/>
        <v>6</v>
      </c>
    </row>
    <row r="2302" spans="1:7">
      <c r="A2302" s="33"/>
      <c r="B2302" s="34"/>
      <c r="C2302" s="33"/>
      <c r="D2302" s="33"/>
      <c r="E2302" s="33"/>
      <c r="G2302">
        <f t="shared" si="36"/>
        <v>6</v>
      </c>
    </row>
    <row r="2303" spans="1:7">
      <c r="A2303" s="33"/>
      <c r="B2303" s="34"/>
      <c r="C2303" s="33"/>
      <c r="D2303" s="33"/>
      <c r="E2303" s="33"/>
      <c r="G2303">
        <f t="shared" si="36"/>
        <v>6</v>
      </c>
    </row>
    <row r="2304" spans="1:7">
      <c r="A2304" s="33"/>
      <c r="B2304" s="34"/>
      <c r="C2304" s="33"/>
      <c r="D2304" s="33"/>
      <c r="E2304" s="33"/>
      <c r="G2304">
        <f t="shared" si="36"/>
        <v>6</v>
      </c>
    </row>
    <row r="2305" spans="1:7">
      <c r="A2305" s="33"/>
      <c r="B2305" s="34"/>
      <c r="C2305" s="33"/>
      <c r="D2305" s="33"/>
      <c r="E2305" s="33"/>
      <c r="G2305">
        <f t="shared" si="36"/>
        <v>6</v>
      </c>
    </row>
    <row r="2306" spans="1:7">
      <c r="A2306" s="33"/>
      <c r="B2306" s="34"/>
      <c r="C2306" s="33"/>
      <c r="D2306" s="33"/>
      <c r="E2306" s="33"/>
      <c r="G2306">
        <f t="shared" si="36"/>
        <v>6</v>
      </c>
    </row>
    <row r="2307" spans="1:7">
      <c r="A2307" s="33"/>
      <c r="B2307" s="34"/>
      <c r="C2307" s="33"/>
      <c r="D2307" s="33"/>
      <c r="E2307" s="33"/>
      <c r="G2307">
        <f t="shared" si="36"/>
        <v>6</v>
      </c>
    </row>
    <row r="2308" spans="1:7">
      <c r="A2308" s="33"/>
      <c r="B2308" s="34"/>
      <c r="C2308" s="33"/>
      <c r="D2308" s="33"/>
      <c r="E2308" s="33"/>
      <c r="G2308">
        <f t="shared" si="36"/>
        <v>6</v>
      </c>
    </row>
    <row r="2309" spans="1:7">
      <c r="A2309" s="33"/>
      <c r="B2309" s="34"/>
      <c r="C2309" s="33"/>
      <c r="D2309" s="33"/>
      <c r="E2309" s="33"/>
      <c r="G2309">
        <f t="shared" si="36"/>
        <v>6</v>
      </c>
    </row>
    <row r="2310" spans="1:7">
      <c r="A2310" s="33"/>
      <c r="B2310" s="34"/>
      <c r="C2310" s="33"/>
      <c r="D2310" s="33"/>
      <c r="E2310" s="33"/>
      <c r="G2310">
        <f t="shared" si="36"/>
        <v>6</v>
      </c>
    </row>
    <row r="2311" spans="1:7">
      <c r="A2311" s="33"/>
      <c r="B2311" s="34"/>
      <c r="C2311" s="33"/>
      <c r="D2311" s="33"/>
      <c r="E2311" s="33"/>
      <c r="G2311">
        <f t="shared" si="36"/>
        <v>6</v>
      </c>
    </row>
    <row r="2312" spans="1:7">
      <c r="A2312" s="33"/>
      <c r="B2312" s="34"/>
      <c r="C2312" s="33"/>
      <c r="D2312" s="33"/>
      <c r="E2312" s="33"/>
      <c r="G2312">
        <f t="shared" si="36"/>
        <v>6</v>
      </c>
    </row>
    <row r="2313" spans="1:7">
      <c r="A2313" s="33"/>
      <c r="B2313" s="34"/>
      <c r="C2313" s="33"/>
      <c r="D2313" s="33"/>
      <c r="E2313" s="33"/>
      <c r="G2313">
        <f t="shared" si="36"/>
        <v>6</v>
      </c>
    </row>
    <row r="2314" spans="1:7">
      <c r="A2314" s="33"/>
      <c r="B2314" s="34"/>
      <c r="C2314" s="33"/>
      <c r="D2314" s="33"/>
      <c r="E2314" s="33"/>
      <c r="G2314">
        <f t="shared" si="36"/>
        <v>6</v>
      </c>
    </row>
    <row r="2315" spans="1:7">
      <c r="A2315" s="33"/>
      <c r="B2315" s="34"/>
      <c r="C2315" s="33"/>
      <c r="D2315" s="33"/>
      <c r="E2315" s="33"/>
      <c r="G2315">
        <f t="shared" si="36"/>
        <v>6</v>
      </c>
    </row>
    <row r="2316" spans="1:7">
      <c r="A2316" s="33"/>
      <c r="B2316" s="34"/>
      <c r="C2316" s="33"/>
      <c r="D2316" s="33"/>
      <c r="E2316" s="33"/>
      <c r="G2316">
        <f t="shared" si="36"/>
        <v>6</v>
      </c>
    </row>
    <row r="2317" spans="1:7">
      <c r="A2317" s="33"/>
      <c r="B2317" s="34"/>
      <c r="C2317" s="33"/>
      <c r="D2317" s="33"/>
      <c r="E2317" s="33"/>
      <c r="G2317">
        <f t="shared" si="36"/>
        <v>6</v>
      </c>
    </row>
    <row r="2318" spans="1:7">
      <c r="A2318" s="33"/>
      <c r="B2318" s="34"/>
      <c r="C2318" s="33"/>
      <c r="D2318" s="33"/>
      <c r="E2318" s="33"/>
      <c r="G2318">
        <f t="shared" si="36"/>
        <v>6</v>
      </c>
    </row>
    <row r="2319" spans="1:7">
      <c r="A2319" s="33"/>
      <c r="B2319" s="34"/>
      <c r="C2319" s="33"/>
      <c r="D2319" s="33"/>
      <c r="E2319" s="33"/>
      <c r="G2319">
        <f t="shared" si="36"/>
        <v>6</v>
      </c>
    </row>
    <row r="2320" spans="1:7">
      <c r="A2320" s="33"/>
      <c r="B2320" s="34"/>
      <c r="C2320" s="33"/>
      <c r="D2320" s="33"/>
      <c r="E2320" s="33"/>
      <c r="G2320">
        <f t="shared" si="36"/>
        <v>6</v>
      </c>
    </row>
    <row r="2321" spans="1:7">
      <c r="A2321" s="33"/>
      <c r="B2321" s="34"/>
      <c r="C2321" s="33"/>
      <c r="D2321" s="33"/>
      <c r="E2321" s="33"/>
      <c r="G2321">
        <f t="shared" si="36"/>
        <v>6</v>
      </c>
    </row>
    <row r="2322" spans="1:7">
      <c r="A2322" s="33"/>
      <c r="B2322" s="34"/>
      <c r="C2322" s="33"/>
      <c r="D2322" s="33"/>
      <c r="E2322" s="33"/>
      <c r="G2322">
        <f t="shared" si="36"/>
        <v>6</v>
      </c>
    </row>
    <row r="2323" spans="1:7">
      <c r="A2323" s="33"/>
      <c r="B2323" s="34"/>
      <c r="C2323" s="33"/>
      <c r="D2323" s="33"/>
      <c r="E2323" s="33"/>
      <c r="G2323">
        <f t="shared" si="36"/>
        <v>6</v>
      </c>
    </row>
    <row r="2324" spans="1:7">
      <c r="A2324" s="33"/>
      <c r="B2324" s="34"/>
      <c r="C2324" s="33"/>
      <c r="D2324" s="33"/>
      <c r="E2324" s="33"/>
      <c r="G2324">
        <f t="shared" si="36"/>
        <v>6</v>
      </c>
    </row>
    <row r="2325" spans="1:7">
      <c r="A2325" s="33"/>
      <c r="B2325" s="34"/>
      <c r="C2325" s="33"/>
      <c r="D2325" s="33"/>
      <c r="E2325" s="33"/>
      <c r="G2325">
        <f t="shared" si="36"/>
        <v>6</v>
      </c>
    </row>
    <row r="2326" spans="1:7">
      <c r="A2326" s="33"/>
      <c r="B2326" s="34"/>
      <c r="C2326" s="33"/>
      <c r="D2326" s="33"/>
      <c r="E2326" s="33"/>
      <c r="G2326">
        <f t="shared" si="36"/>
        <v>6</v>
      </c>
    </row>
    <row r="2327" spans="1:7">
      <c r="A2327" s="33"/>
      <c r="B2327" s="34"/>
      <c r="C2327" s="33"/>
      <c r="D2327" s="33"/>
      <c r="E2327" s="33"/>
      <c r="G2327">
        <f t="shared" si="36"/>
        <v>6</v>
      </c>
    </row>
    <row r="2328" spans="1:7">
      <c r="A2328" s="33"/>
      <c r="B2328" s="34"/>
      <c r="C2328" s="33"/>
      <c r="D2328" s="33"/>
      <c r="E2328" s="33"/>
      <c r="G2328">
        <f t="shared" si="36"/>
        <v>6</v>
      </c>
    </row>
    <row r="2329" spans="1:7">
      <c r="A2329" s="33"/>
      <c r="B2329" s="34"/>
      <c r="C2329" s="33"/>
      <c r="D2329" s="33"/>
      <c r="E2329" s="33"/>
      <c r="G2329">
        <f t="shared" si="36"/>
        <v>6</v>
      </c>
    </row>
    <row r="2330" spans="1:7">
      <c r="A2330" s="33"/>
      <c r="B2330" s="34"/>
      <c r="C2330" s="33"/>
      <c r="D2330" s="33"/>
      <c r="E2330" s="33"/>
      <c r="G2330">
        <f t="shared" si="36"/>
        <v>6</v>
      </c>
    </row>
    <row r="2331" spans="1:7">
      <c r="A2331" s="33"/>
      <c r="B2331" s="34"/>
      <c r="C2331" s="33"/>
      <c r="D2331" s="33"/>
      <c r="E2331" s="33"/>
      <c r="G2331">
        <f t="shared" si="36"/>
        <v>6</v>
      </c>
    </row>
    <row r="2332" spans="1:7">
      <c r="A2332" s="33"/>
      <c r="B2332" s="34"/>
      <c r="C2332" s="33"/>
      <c r="D2332" s="33"/>
      <c r="E2332" s="33"/>
      <c r="G2332">
        <f t="shared" si="36"/>
        <v>6</v>
      </c>
    </row>
    <row r="2333" spans="1:7">
      <c r="A2333" s="33"/>
      <c r="B2333" s="34"/>
      <c r="C2333" s="33"/>
      <c r="D2333" s="33"/>
      <c r="E2333" s="33"/>
      <c r="G2333">
        <f t="shared" si="36"/>
        <v>6</v>
      </c>
    </row>
    <row r="2334" spans="1:7">
      <c r="A2334" s="33"/>
      <c r="B2334" s="34"/>
      <c r="C2334" s="33"/>
      <c r="D2334" s="33"/>
      <c r="E2334" s="33"/>
      <c r="G2334">
        <f t="shared" si="36"/>
        <v>6</v>
      </c>
    </row>
    <row r="2335" spans="1:7">
      <c r="A2335" s="33"/>
      <c r="B2335" s="34"/>
      <c r="C2335" s="33"/>
      <c r="D2335" s="33"/>
      <c r="E2335" s="33"/>
      <c r="G2335">
        <f t="shared" si="36"/>
        <v>6</v>
      </c>
    </row>
    <row r="2336" spans="1:7">
      <c r="A2336" s="33"/>
      <c r="B2336" s="34"/>
      <c r="C2336" s="33"/>
      <c r="D2336" s="33"/>
      <c r="E2336" s="33"/>
      <c r="G2336">
        <f t="shared" si="36"/>
        <v>6</v>
      </c>
    </row>
    <row r="2337" spans="1:7">
      <c r="A2337" s="33"/>
      <c r="B2337" s="34"/>
      <c r="C2337" s="33"/>
      <c r="D2337" s="33"/>
      <c r="E2337" s="33"/>
      <c r="G2337">
        <f t="shared" si="36"/>
        <v>6</v>
      </c>
    </row>
    <row r="2338" spans="1:7">
      <c r="A2338" s="33"/>
      <c r="B2338" s="34"/>
      <c r="C2338" s="33"/>
      <c r="D2338" s="33"/>
      <c r="E2338" s="33"/>
      <c r="G2338">
        <f t="shared" si="36"/>
        <v>6</v>
      </c>
    </row>
    <row r="2339" spans="1:7">
      <c r="A2339" s="33"/>
      <c r="B2339" s="34"/>
      <c r="C2339" s="33"/>
      <c r="D2339" s="33"/>
      <c r="E2339" s="33"/>
      <c r="G2339">
        <f t="shared" si="36"/>
        <v>6</v>
      </c>
    </row>
    <row r="2340" spans="1:7">
      <c r="A2340" s="33"/>
      <c r="B2340" s="34"/>
      <c r="C2340" s="33"/>
      <c r="D2340" s="33"/>
      <c r="E2340" s="33"/>
      <c r="G2340">
        <f t="shared" si="36"/>
        <v>6</v>
      </c>
    </row>
    <row r="2341" spans="1:7">
      <c r="A2341" s="33"/>
      <c r="B2341" s="34"/>
      <c r="C2341" s="33"/>
      <c r="D2341" s="33"/>
      <c r="E2341" s="33"/>
      <c r="G2341">
        <f t="shared" si="36"/>
        <v>6</v>
      </c>
    </row>
    <row r="2342" spans="1:7">
      <c r="A2342" s="33"/>
      <c r="B2342" s="34"/>
      <c r="C2342" s="33"/>
      <c r="D2342" s="33"/>
      <c r="E2342" s="33"/>
      <c r="G2342">
        <f t="shared" si="36"/>
        <v>6</v>
      </c>
    </row>
    <row r="2343" spans="1:7">
      <c r="A2343" s="33"/>
      <c r="B2343" s="34"/>
      <c r="C2343" s="33"/>
      <c r="D2343" s="33"/>
      <c r="E2343" s="33"/>
      <c r="G2343">
        <f t="shared" si="36"/>
        <v>6</v>
      </c>
    </row>
    <row r="2344" spans="1:7">
      <c r="A2344" s="33"/>
      <c r="B2344" s="34"/>
      <c r="C2344" s="33"/>
      <c r="D2344" s="33"/>
      <c r="E2344" s="33"/>
      <c r="G2344">
        <f t="shared" si="36"/>
        <v>6</v>
      </c>
    </row>
    <row r="2345" spans="1:7">
      <c r="A2345" s="33"/>
      <c r="B2345" s="34"/>
      <c r="C2345" s="33"/>
      <c r="D2345" s="33"/>
      <c r="E2345" s="33"/>
      <c r="G2345">
        <f t="shared" ref="G2345:G2408" si="37">WEEKDAY(B2345,2)</f>
        <v>6</v>
      </c>
    </row>
    <row r="2346" spans="1:7">
      <c r="A2346" s="33"/>
      <c r="B2346" s="34"/>
      <c r="C2346" s="33"/>
      <c r="D2346" s="33"/>
      <c r="E2346" s="33"/>
      <c r="G2346">
        <f t="shared" si="37"/>
        <v>6</v>
      </c>
    </row>
    <row r="2347" spans="1:7">
      <c r="A2347" s="33"/>
      <c r="B2347" s="34"/>
      <c r="C2347" s="33"/>
      <c r="D2347" s="33"/>
      <c r="E2347" s="33"/>
      <c r="G2347">
        <f t="shared" si="37"/>
        <v>6</v>
      </c>
    </row>
    <row r="2348" spans="1:7">
      <c r="A2348" s="33"/>
      <c r="B2348" s="34"/>
      <c r="C2348" s="33"/>
      <c r="D2348" s="33"/>
      <c r="E2348" s="33"/>
      <c r="G2348">
        <f t="shared" si="37"/>
        <v>6</v>
      </c>
    </row>
    <row r="2349" spans="1:7">
      <c r="A2349" s="33"/>
      <c r="B2349" s="34"/>
      <c r="C2349" s="33"/>
      <c r="D2349" s="33"/>
      <c r="E2349" s="33"/>
      <c r="G2349">
        <f t="shared" si="37"/>
        <v>6</v>
      </c>
    </row>
    <row r="2350" spans="1:7">
      <c r="A2350" s="33"/>
      <c r="B2350" s="34"/>
      <c r="C2350" s="33"/>
      <c r="D2350" s="33"/>
      <c r="E2350" s="33"/>
      <c r="G2350">
        <f t="shared" si="37"/>
        <v>6</v>
      </c>
    </row>
    <row r="2351" spans="1:7">
      <c r="A2351" s="33"/>
      <c r="B2351" s="34"/>
      <c r="C2351" s="33"/>
      <c r="D2351" s="33"/>
      <c r="E2351" s="33"/>
      <c r="G2351">
        <f t="shared" si="37"/>
        <v>6</v>
      </c>
    </row>
    <row r="2352" spans="1:7">
      <c r="A2352" s="33"/>
      <c r="B2352" s="34"/>
      <c r="C2352" s="33"/>
      <c r="D2352" s="33"/>
      <c r="E2352" s="33"/>
      <c r="G2352">
        <f t="shared" si="37"/>
        <v>6</v>
      </c>
    </row>
    <row r="2353" spans="1:7">
      <c r="A2353" s="33"/>
      <c r="B2353" s="34"/>
      <c r="C2353" s="33"/>
      <c r="D2353" s="33"/>
      <c r="E2353" s="33"/>
      <c r="G2353">
        <f t="shared" si="37"/>
        <v>6</v>
      </c>
    </row>
    <row r="2354" spans="1:7">
      <c r="A2354" s="33"/>
      <c r="B2354" s="34"/>
      <c r="C2354" s="33"/>
      <c r="D2354" s="33"/>
      <c r="E2354" s="33"/>
      <c r="G2354">
        <f t="shared" si="37"/>
        <v>6</v>
      </c>
    </row>
    <row r="2355" spans="1:7">
      <c r="A2355" s="33"/>
      <c r="B2355" s="34"/>
      <c r="C2355" s="33"/>
      <c r="D2355" s="33"/>
      <c r="E2355" s="33"/>
      <c r="G2355">
        <f t="shared" si="37"/>
        <v>6</v>
      </c>
    </row>
    <row r="2356" spans="1:7">
      <c r="A2356" s="33"/>
      <c r="B2356" s="34"/>
      <c r="C2356" s="33"/>
      <c r="D2356" s="33"/>
      <c r="E2356" s="33"/>
      <c r="G2356">
        <f t="shared" si="37"/>
        <v>6</v>
      </c>
    </row>
    <row r="2357" spans="1:7">
      <c r="A2357" s="33"/>
      <c r="B2357" s="34"/>
      <c r="C2357" s="33"/>
      <c r="D2357" s="33"/>
      <c r="E2357" s="33"/>
      <c r="G2357">
        <f t="shared" si="37"/>
        <v>6</v>
      </c>
    </row>
    <row r="2358" spans="1:7">
      <c r="A2358" s="33"/>
      <c r="B2358" s="34"/>
      <c r="C2358" s="33"/>
      <c r="D2358" s="33"/>
      <c r="E2358" s="33"/>
      <c r="G2358">
        <f t="shared" si="37"/>
        <v>6</v>
      </c>
    </row>
    <row r="2359" spans="1:7">
      <c r="A2359" s="33"/>
      <c r="B2359" s="34"/>
      <c r="C2359" s="33"/>
      <c r="D2359" s="33"/>
      <c r="E2359" s="33"/>
      <c r="G2359">
        <f t="shared" si="37"/>
        <v>6</v>
      </c>
    </row>
    <row r="2360" spans="1:7">
      <c r="A2360" s="33"/>
      <c r="B2360" s="34"/>
      <c r="C2360" s="33"/>
      <c r="D2360" s="33"/>
      <c r="E2360" s="33"/>
      <c r="G2360">
        <f t="shared" si="37"/>
        <v>6</v>
      </c>
    </row>
    <row r="2361" spans="1:7">
      <c r="A2361" s="33"/>
      <c r="B2361" s="34"/>
      <c r="C2361" s="33"/>
      <c r="D2361" s="33"/>
      <c r="E2361" s="33"/>
      <c r="G2361">
        <f t="shared" si="37"/>
        <v>6</v>
      </c>
    </row>
    <row r="2362" spans="1:7">
      <c r="A2362" s="33"/>
      <c r="B2362" s="34"/>
      <c r="C2362" s="33"/>
      <c r="D2362" s="33"/>
      <c r="E2362" s="33"/>
      <c r="G2362">
        <f t="shared" si="37"/>
        <v>6</v>
      </c>
    </row>
    <row r="2363" spans="1:7">
      <c r="A2363" s="33"/>
      <c r="B2363" s="34"/>
      <c r="C2363" s="33"/>
      <c r="D2363" s="33"/>
      <c r="E2363" s="33"/>
      <c r="G2363">
        <f t="shared" si="37"/>
        <v>6</v>
      </c>
    </row>
    <row r="2364" spans="1:7">
      <c r="A2364" s="33"/>
      <c r="B2364" s="34"/>
      <c r="C2364" s="33"/>
      <c r="D2364" s="33"/>
      <c r="E2364" s="33"/>
      <c r="G2364">
        <f t="shared" si="37"/>
        <v>6</v>
      </c>
    </row>
    <row r="2365" spans="1:7">
      <c r="A2365" s="33"/>
      <c r="B2365" s="34"/>
      <c r="C2365" s="33"/>
      <c r="D2365" s="33"/>
      <c r="E2365" s="33"/>
      <c r="G2365">
        <f t="shared" si="37"/>
        <v>6</v>
      </c>
    </row>
    <row r="2366" spans="1:7">
      <c r="A2366" s="33"/>
      <c r="B2366" s="34"/>
      <c r="C2366" s="33"/>
      <c r="D2366" s="33"/>
      <c r="E2366" s="33"/>
      <c r="G2366">
        <f t="shared" si="37"/>
        <v>6</v>
      </c>
    </row>
    <row r="2367" spans="1:7">
      <c r="A2367" s="33"/>
      <c r="B2367" s="34"/>
      <c r="C2367" s="33"/>
      <c r="D2367" s="33"/>
      <c r="E2367" s="33"/>
      <c r="G2367">
        <f t="shared" si="37"/>
        <v>6</v>
      </c>
    </row>
    <row r="2368" spans="1:7">
      <c r="A2368" s="33"/>
      <c r="B2368" s="34"/>
      <c r="C2368" s="33"/>
      <c r="D2368" s="33"/>
      <c r="E2368" s="33"/>
      <c r="G2368">
        <f t="shared" si="37"/>
        <v>6</v>
      </c>
    </row>
    <row r="2369" spans="1:7">
      <c r="A2369" s="33"/>
      <c r="B2369" s="34"/>
      <c r="C2369" s="33"/>
      <c r="D2369" s="33"/>
      <c r="E2369" s="33"/>
      <c r="G2369">
        <f t="shared" si="37"/>
        <v>6</v>
      </c>
    </row>
    <row r="2370" spans="1:7">
      <c r="A2370" s="33"/>
      <c r="B2370" s="34"/>
      <c r="C2370" s="33"/>
      <c r="D2370" s="33"/>
      <c r="E2370" s="33"/>
      <c r="G2370">
        <f t="shared" si="37"/>
        <v>6</v>
      </c>
    </row>
    <row r="2371" spans="1:7">
      <c r="A2371" s="33"/>
      <c r="B2371" s="34"/>
      <c r="C2371" s="33"/>
      <c r="D2371" s="33"/>
      <c r="E2371" s="33"/>
      <c r="G2371">
        <f t="shared" si="37"/>
        <v>6</v>
      </c>
    </row>
    <row r="2372" spans="1:7">
      <c r="A2372" s="33"/>
      <c r="B2372" s="34"/>
      <c r="C2372" s="33"/>
      <c r="D2372" s="33"/>
      <c r="E2372" s="33"/>
      <c r="G2372">
        <f t="shared" si="37"/>
        <v>6</v>
      </c>
    </row>
    <row r="2373" spans="1:7">
      <c r="A2373" s="33"/>
      <c r="B2373" s="34"/>
      <c r="C2373" s="33"/>
      <c r="D2373" s="33"/>
      <c r="E2373" s="33"/>
      <c r="G2373">
        <f t="shared" si="37"/>
        <v>6</v>
      </c>
    </row>
    <row r="2374" spans="1:7">
      <c r="A2374" s="33"/>
      <c r="B2374" s="34"/>
      <c r="C2374" s="33"/>
      <c r="D2374" s="33"/>
      <c r="E2374" s="33"/>
      <c r="G2374">
        <f t="shared" si="37"/>
        <v>6</v>
      </c>
    </row>
    <row r="2375" spans="1:7">
      <c r="A2375" s="33"/>
      <c r="B2375" s="34"/>
      <c r="C2375" s="33"/>
      <c r="D2375" s="33"/>
      <c r="E2375" s="33"/>
      <c r="G2375">
        <f t="shared" si="37"/>
        <v>6</v>
      </c>
    </row>
    <row r="2376" spans="1:7">
      <c r="A2376" s="33"/>
      <c r="B2376" s="34"/>
      <c r="C2376" s="33"/>
      <c r="D2376" s="33"/>
      <c r="E2376" s="33"/>
      <c r="G2376">
        <f t="shared" si="37"/>
        <v>6</v>
      </c>
    </row>
    <row r="2377" spans="1:7">
      <c r="A2377" s="33"/>
      <c r="B2377" s="34"/>
      <c r="C2377" s="33"/>
      <c r="D2377" s="33"/>
      <c r="E2377" s="33"/>
      <c r="G2377">
        <f t="shared" si="37"/>
        <v>6</v>
      </c>
    </row>
    <row r="2378" spans="1:7">
      <c r="A2378" s="33"/>
      <c r="B2378" s="34"/>
      <c r="C2378" s="33"/>
      <c r="D2378" s="33"/>
      <c r="E2378" s="33"/>
      <c r="G2378">
        <f t="shared" si="37"/>
        <v>6</v>
      </c>
    </row>
    <row r="2379" spans="1:7">
      <c r="A2379" s="33"/>
      <c r="B2379" s="34"/>
      <c r="C2379" s="33"/>
      <c r="D2379" s="33"/>
      <c r="E2379" s="33"/>
      <c r="G2379">
        <f t="shared" si="37"/>
        <v>6</v>
      </c>
    </row>
    <row r="2380" spans="1:7">
      <c r="A2380" s="33"/>
      <c r="B2380" s="34"/>
      <c r="C2380" s="33"/>
      <c r="D2380" s="33"/>
      <c r="E2380" s="33"/>
      <c r="G2380">
        <f t="shared" si="37"/>
        <v>6</v>
      </c>
    </row>
    <row r="2381" spans="1:7">
      <c r="A2381" s="33"/>
      <c r="B2381" s="34"/>
      <c r="C2381" s="33"/>
      <c r="D2381" s="33"/>
      <c r="E2381" s="33"/>
      <c r="G2381">
        <f t="shared" si="37"/>
        <v>6</v>
      </c>
    </row>
    <row r="2382" spans="1:7">
      <c r="A2382" s="33"/>
      <c r="B2382" s="34"/>
      <c r="C2382" s="33"/>
      <c r="D2382" s="33"/>
      <c r="E2382" s="33"/>
      <c r="G2382">
        <f t="shared" si="37"/>
        <v>6</v>
      </c>
    </row>
    <row r="2383" spans="1:7">
      <c r="A2383" s="33"/>
      <c r="B2383" s="34"/>
      <c r="C2383" s="33"/>
      <c r="D2383" s="33"/>
      <c r="E2383" s="33"/>
      <c r="G2383">
        <f t="shared" si="37"/>
        <v>6</v>
      </c>
    </row>
    <row r="2384" spans="1:7">
      <c r="A2384" s="33"/>
      <c r="B2384" s="34"/>
      <c r="C2384" s="33"/>
      <c r="D2384" s="33"/>
      <c r="E2384" s="33"/>
      <c r="G2384">
        <f t="shared" si="37"/>
        <v>6</v>
      </c>
    </row>
    <row r="2385" spans="1:7">
      <c r="A2385" s="33"/>
      <c r="B2385" s="34"/>
      <c r="C2385" s="33"/>
      <c r="D2385" s="33"/>
      <c r="E2385" s="33"/>
      <c r="G2385">
        <f t="shared" si="37"/>
        <v>6</v>
      </c>
    </row>
    <row r="2386" spans="1:7">
      <c r="A2386" s="33"/>
      <c r="B2386" s="34"/>
      <c r="C2386" s="33"/>
      <c r="D2386" s="33"/>
      <c r="E2386" s="33"/>
      <c r="G2386">
        <f t="shared" si="37"/>
        <v>6</v>
      </c>
    </row>
    <row r="2387" spans="1:7">
      <c r="A2387" s="33"/>
      <c r="B2387" s="34"/>
      <c r="C2387" s="33"/>
      <c r="D2387" s="33"/>
      <c r="E2387" s="33"/>
      <c r="G2387">
        <f t="shared" si="37"/>
        <v>6</v>
      </c>
    </row>
    <row r="2388" spans="1:7">
      <c r="A2388" s="33"/>
      <c r="B2388" s="34"/>
      <c r="C2388" s="33"/>
      <c r="D2388" s="33"/>
      <c r="E2388" s="33"/>
      <c r="G2388">
        <f t="shared" si="37"/>
        <v>6</v>
      </c>
    </row>
    <row r="2389" spans="1:7">
      <c r="A2389" s="33"/>
      <c r="B2389" s="34"/>
      <c r="C2389" s="33"/>
      <c r="D2389" s="33"/>
      <c r="E2389" s="33"/>
      <c r="G2389">
        <f t="shared" si="37"/>
        <v>6</v>
      </c>
    </row>
    <row r="2390" spans="1:7">
      <c r="A2390" s="33"/>
      <c r="B2390" s="34"/>
      <c r="C2390" s="33"/>
      <c r="D2390" s="33"/>
      <c r="E2390" s="33"/>
      <c r="G2390">
        <f t="shared" si="37"/>
        <v>6</v>
      </c>
    </row>
    <row r="2391" spans="1:7">
      <c r="A2391" s="33"/>
      <c r="B2391" s="34"/>
      <c r="C2391" s="33"/>
      <c r="D2391" s="33"/>
      <c r="E2391" s="33"/>
      <c r="G2391">
        <f t="shared" si="37"/>
        <v>6</v>
      </c>
    </row>
    <row r="2392" spans="1:7">
      <c r="A2392" s="33"/>
      <c r="B2392" s="34"/>
      <c r="C2392" s="33"/>
      <c r="D2392" s="33"/>
      <c r="E2392" s="33"/>
      <c r="G2392">
        <f t="shared" si="37"/>
        <v>6</v>
      </c>
    </row>
    <row r="2393" spans="1:7">
      <c r="A2393" s="33"/>
      <c r="B2393" s="34"/>
      <c r="C2393" s="33"/>
      <c r="D2393" s="33"/>
      <c r="E2393" s="33"/>
      <c r="G2393">
        <f t="shared" si="37"/>
        <v>6</v>
      </c>
    </row>
    <row r="2394" spans="1:7">
      <c r="A2394" s="33"/>
      <c r="B2394" s="34"/>
      <c r="C2394" s="33"/>
      <c r="D2394" s="33"/>
      <c r="E2394" s="33"/>
      <c r="G2394">
        <f t="shared" si="37"/>
        <v>6</v>
      </c>
    </row>
    <row r="2395" spans="1:7">
      <c r="A2395" s="33"/>
      <c r="B2395" s="34"/>
      <c r="C2395" s="33"/>
      <c r="D2395" s="33"/>
      <c r="E2395" s="33"/>
      <c r="G2395">
        <f t="shared" si="37"/>
        <v>6</v>
      </c>
    </row>
    <row r="2396" spans="1:7">
      <c r="A2396" s="33"/>
      <c r="B2396" s="34"/>
      <c r="C2396" s="33"/>
      <c r="D2396" s="33"/>
      <c r="E2396" s="33"/>
      <c r="G2396">
        <f t="shared" si="37"/>
        <v>6</v>
      </c>
    </row>
    <row r="2397" spans="1:7">
      <c r="A2397" s="33"/>
      <c r="B2397" s="34"/>
      <c r="C2397" s="33"/>
      <c r="D2397" s="33"/>
      <c r="E2397" s="33"/>
      <c r="G2397">
        <f t="shared" si="37"/>
        <v>6</v>
      </c>
    </row>
    <row r="2398" spans="1:7">
      <c r="A2398" s="33"/>
      <c r="B2398" s="34"/>
      <c r="C2398" s="33"/>
      <c r="D2398" s="33"/>
      <c r="E2398" s="33"/>
      <c r="G2398">
        <f t="shared" si="37"/>
        <v>6</v>
      </c>
    </row>
    <row r="2399" spans="1:7">
      <c r="A2399" s="33"/>
      <c r="B2399" s="34"/>
      <c r="C2399" s="33"/>
      <c r="D2399" s="33"/>
      <c r="E2399" s="33"/>
      <c r="G2399">
        <f t="shared" si="37"/>
        <v>6</v>
      </c>
    </row>
    <row r="2400" spans="1:7">
      <c r="A2400" s="33"/>
      <c r="B2400" s="34"/>
      <c r="C2400" s="33"/>
      <c r="D2400" s="33"/>
      <c r="E2400" s="33"/>
      <c r="G2400">
        <f t="shared" si="37"/>
        <v>6</v>
      </c>
    </row>
    <row r="2401" spans="1:7">
      <c r="A2401" s="33"/>
      <c r="B2401" s="34"/>
      <c r="C2401" s="33"/>
      <c r="D2401" s="33"/>
      <c r="E2401" s="33"/>
      <c r="G2401">
        <f t="shared" si="37"/>
        <v>6</v>
      </c>
    </row>
    <row r="2402" spans="1:7">
      <c r="A2402" s="33"/>
      <c r="B2402" s="34"/>
      <c r="C2402" s="33"/>
      <c r="D2402" s="33"/>
      <c r="E2402" s="33"/>
      <c r="G2402">
        <f t="shared" si="37"/>
        <v>6</v>
      </c>
    </row>
    <row r="2403" spans="1:7">
      <c r="A2403" s="33"/>
      <c r="B2403" s="34"/>
      <c r="C2403" s="33"/>
      <c r="D2403" s="33"/>
      <c r="E2403" s="33"/>
      <c r="G2403">
        <f t="shared" si="37"/>
        <v>6</v>
      </c>
    </row>
    <row r="2404" spans="1:7">
      <c r="A2404" s="33"/>
      <c r="B2404" s="34"/>
      <c r="C2404" s="33"/>
      <c r="D2404" s="33"/>
      <c r="E2404" s="33"/>
      <c r="G2404">
        <f t="shared" si="37"/>
        <v>6</v>
      </c>
    </row>
    <row r="2405" spans="1:7">
      <c r="A2405" s="33"/>
      <c r="B2405" s="34"/>
      <c r="C2405" s="33"/>
      <c r="D2405" s="33"/>
      <c r="E2405" s="33"/>
      <c r="G2405">
        <f t="shared" si="37"/>
        <v>6</v>
      </c>
    </row>
    <row r="2406" spans="1:7">
      <c r="A2406" s="33"/>
      <c r="B2406" s="34"/>
      <c r="C2406" s="33"/>
      <c r="D2406" s="33"/>
      <c r="E2406" s="33"/>
      <c r="G2406">
        <f t="shared" si="37"/>
        <v>6</v>
      </c>
    </row>
    <row r="2407" spans="1:7">
      <c r="A2407" s="33"/>
      <c r="B2407" s="34"/>
      <c r="C2407" s="33"/>
      <c r="D2407" s="33"/>
      <c r="E2407" s="33"/>
      <c r="G2407">
        <f t="shared" si="37"/>
        <v>6</v>
      </c>
    </row>
    <row r="2408" spans="1:7">
      <c r="A2408" s="33"/>
      <c r="B2408" s="34"/>
      <c r="C2408" s="33"/>
      <c r="D2408" s="33"/>
      <c r="E2408" s="33"/>
      <c r="G2408">
        <f t="shared" si="37"/>
        <v>6</v>
      </c>
    </row>
    <row r="2409" spans="1:7">
      <c r="A2409" s="33"/>
      <c r="B2409" s="34"/>
      <c r="C2409" s="33"/>
      <c r="D2409" s="33"/>
      <c r="E2409" s="33"/>
      <c r="G2409">
        <f t="shared" ref="G2409:G2472" si="38">WEEKDAY(B2409,2)</f>
        <v>6</v>
      </c>
    </row>
    <row r="2410" spans="1:7">
      <c r="A2410" s="33"/>
      <c r="B2410" s="34"/>
      <c r="C2410" s="33"/>
      <c r="D2410" s="33"/>
      <c r="E2410" s="33"/>
      <c r="G2410">
        <f t="shared" si="38"/>
        <v>6</v>
      </c>
    </row>
    <row r="2411" spans="1:7">
      <c r="A2411" s="33"/>
      <c r="B2411" s="34"/>
      <c r="C2411" s="33"/>
      <c r="D2411" s="33"/>
      <c r="E2411" s="33"/>
      <c r="G2411">
        <f t="shared" si="38"/>
        <v>6</v>
      </c>
    </row>
    <row r="2412" spans="1:7">
      <c r="A2412" s="33"/>
      <c r="B2412" s="34"/>
      <c r="C2412" s="33"/>
      <c r="D2412" s="33"/>
      <c r="E2412" s="33"/>
      <c r="G2412">
        <f t="shared" si="38"/>
        <v>6</v>
      </c>
    </row>
    <row r="2413" spans="1:7">
      <c r="A2413" s="33"/>
      <c r="B2413" s="34"/>
      <c r="C2413" s="33"/>
      <c r="D2413" s="33"/>
      <c r="E2413" s="33"/>
      <c r="G2413">
        <f t="shared" si="38"/>
        <v>6</v>
      </c>
    </row>
    <row r="2414" spans="1:7">
      <c r="A2414" s="33"/>
      <c r="B2414" s="34"/>
      <c r="C2414" s="33"/>
      <c r="D2414" s="33"/>
      <c r="E2414" s="33"/>
      <c r="G2414">
        <f t="shared" si="38"/>
        <v>6</v>
      </c>
    </row>
    <row r="2415" spans="1:7">
      <c r="A2415" s="33"/>
      <c r="B2415" s="34"/>
      <c r="C2415" s="33"/>
      <c r="D2415" s="33"/>
      <c r="E2415" s="33"/>
      <c r="G2415">
        <f t="shared" si="38"/>
        <v>6</v>
      </c>
    </row>
    <row r="2416" spans="1:7">
      <c r="A2416" s="33"/>
      <c r="B2416" s="34"/>
      <c r="C2416" s="33"/>
      <c r="D2416" s="33"/>
      <c r="E2416" s="33"/>
      <c r="G2416">
        <f t="shared" si="38"/>
        <v>6</v>
      </c>
    </row>
    <row r="2417" spans="1:7">
      <c r="A2417" s="33"/>
      <c r="B2417" s="34"/>
      <c r="C2417" s="33"/>
      <c r="D2417" s="33"/>
      <c r="E2417" s="33"/>
      <c r="G2417">
        <f t="shared" si="38"/>
        <v>6</v>
      </c>
    </row>
    <row r="2418" spans="1:7">
      <c r="A2418" s="33"/>
      <c r="B2418" s="34"/>
      <c r="C2418" s="33"/>
      <c r="D2418" s="33"/>
      <c r="E2418" s="33"/>
      <c r="G2418">
        <f t="shared" si="38"/>
        <v>6</v>
      </c>
    </row>
    <row r="2419" spans="1:7">
      <c r="A2419" s="33"/>
      <c r="B2419" s="34"/>
      <c r="C2419" s="33"/>
      <c r="D2419" s="33"/>
      <c r="E2419" s="33"/>
      <c r="G2419">
        <f t="shared" si="38"/>
        <v>6</v>
      </c>
    </row>
    <row r="2420" spans="1:7">
      <c r="A2420" s="33"/>
      <c r="B2420" s="34"/>
      <c r="C2420" s="33"/>
      <c r="D2420" s="33"/>
      <c r="E2420" s="33"/>
      <c r="G2420">
        <f t="shared" si="38"/>
        <v>6</v>
      </c>
    </row>
    <row r="2421" spans="1:7">
      <c r="A2421" s="33"/>
      <c r="B2421" s="34"/>
      <c r="C2421" s="33"/>
      <c r="D2421" s="33"/>
      <c r="E2421" s="33"/>
      <c r="G2421">
        <f t="shared" si="38"/>
        <v>6</v>
      </c>
    </row>
    <row r="2422" spans="1:7">
      <c r="A2422" s="33"/>
      <c r="B2422" s="34"/>
      <c r="C2422" s="33"/>
      <c r="D2422" s="33"/>
      <c r="E2422" s="33"/>
      <c r="G2422">
        <f t="shared" si="38"/>
        <v>6</v>
      </c>
    </row>
    <row r="2423" spans="1:7">
      <c r="A2423" s="33"/>
      <c r="B2423" s="34"/>
      <c r="C2423" s="33"/>
      <c r="D2423" s="33"/>
      <c r="E2423" s="33"/>
      <c r="G2423">
        <f t="shared" si="38"/>
        <v>6</v>
      </c>
    </row>
    <row r="2424" spans="1:7">
      <c r="A2424" s="33"/>
      <c r="B2424" s="34"/>
      <c r="C2424" s="33"/>
      <c r="D2424" s="33"/>
      <c r="E2424" s="33"/>
      <c r="G2424">
        <f t="shared" si="38"/>
        <v>6</v>
      </c>
    </row>
    <row r="2425" spans="1:7">
      <c r="A2425" s="33"/>
      <c r="B2425" s="34"/>
      <c r="C2425" s="33"/>
      <c r="D2425" s="33"/>
      <c r="E2425" s="33"/>
      <c r="G2425">
        <f t="shared" si="38"/>
        <v>6</v>
      </c>
    </row>
    <row r="2426" spans="1:7">
      <c r="A2426" s="33"/>
      <c r="B2426" s="34"/>
      <c r="C2426" s="33"/>
      <c r="D2426" s="33"/>
      <c r="E2426" s="33"/>
      <c r="G2426">
        <f t="shared" si="38"/>
        <v>6</v>
      </c>
    </row>
    <row r="2427" spans="1:7">
      <c r="A2427" s="33"/>
      <c r="B2427" s="34"/>
      <c r="C2427" s="33"/>
      <c r="D2427" s="33"/>
      <c r="E2427" s="33"/>
      <c r="G2427">
        <f t="shared" si="38"/>
        <v>6</v>
      </c>
    </row>
    <row r="2428" spans="1:7">
      <c r="A2428" s="33"/>
      <c r="B2428" s="34"/>
      <c r="C2428" s="33"/>
      <c r="D2428" s="33"/>
      <c r="E2428" s="33"/>
      <c r="G2428">
        <f t="shared" si="38"/>
        <v>6</v>
      </c>
    </row>
    <row r="2429" spans="1:7">
      <c r="A2429" s="33"/>
      <c r="B2429" s="34"/>
      <c r="C2429" s="33"/>
      <c r="D2429" s="33"/>
      <c r="E2429" s="33"/>
      <c r="G2429">
        <f t="shared" si="38"/>
        <v>6</v>
      </c>
    </row>
    <row r="2430" spans="1:7">
      <c r="A2430" s="33"/>
      <c r="B2430" s="34"/>
      <c r="C2430" s="33"/>
      <c r="D2430" s="33"/>
      <c r="E2430" s="33"/>
      <c r="G2430">
        <f t="shared" si="38"/>
        <v>6</v>
      </c>
    </row>
    <row r="2431" spans="1:7">
      <c r="A2431" s="33"/>
      <c r="B2431" s="34"/>
      <c r="C2431" s="33"/>
      <c r="D2431" s="33"/>
      <c r="E2431" s="33"/>
      <c r="G2431">
        <f t="shared" si="38"/>
        <v>6</v>
      </c>
    </row>
    <row r="2432" spans="1:7">
      <c r="A2432" s="33"/>
      <c r="B2432" s="34"/>
      <c r="C2432" s="33"/>
      <c r="D2432" s="33"/>
      <c r="E2432" s="33"/>
      <c r="G2432">
        <f t="shared" si="38"/>
        <v>6</v>
      </c>
    </row>
    <row r="2433" spans="1:7">
      <c r="A2433" s="33"/>
      <c r="B2433" s="34"/>
      <c r="C2433" s="33"/>
      <c r="D2433" s="33"/>
      <c r="E2433" s="33"/>
      <c r="G2433">
        <f t="shared" si="38"/>
        <v>6</v>
      </c>
    </row>
    <row r="2434" spans="1:7">
      <c r="A2434" s="33"/>
      <c r="B2434" s="34"/>
      <c r="C2434" s="33"/>
      <c r="D2434" s="33"/>
      <c r="E2434" s="33"/>
      <c r="G2434">
        <f t="shared" si="38"/>
        <v>6</v>
      </c>
    </row>
    <row r="2435" spans="1:7">
      <c r="A2435" s="33"/>
      <c r="B2435" s="34"/>
      <c r="C2435" s="33"/>
      <c r="D2435" s="33"/>
      <c r="E2435" s="33"/>
      <c r="G2435">
        <f t="shared" si="38"/>
        <v>6</v>
      </c>
    </row>
    <row r="2436" spans="1:7">
      <c r="A2436" s="33"/>
      <c r="B2436" s="34"/>
      <c r="C2436" s="33"/>
      <c r="D2436" s="33"/>
      <c r="E2436" s="33"/>
      <c r="G2436">
        <f t="shared" si="38"/>
        <v>6</v>
      </c>
    </row>
    <row r="2437" spans="1:7">
      <c r="A2437" s="33"/>
      <c r="B2437" s="34"/>
      <c r="C2437" s="33"/>
      <c r="D2437" s="33"/>
      <c r="E2437" s="33"/>
      <c r="G2437">
        <f t="shared" si="38"/>
        <v>6</v>
      </c>
    </row>
    <row r="2438" spans="1:7">
      <c r="A2438" s="33"/>
      <c r="B2438" s="34"/>
      <c r="C2438" s="33"/>
      <c r="D2438" s="33"/>
      <c r="E2438" s="33"/>
      <c r="G2438">
        <f t="shared" si="38"/>
        <v>6</v>
      </c>
    </row>
    <row r="2439" spans="1:7">
      <c r="A2439" s="33"/>
      <c r="B2439" s="34"/>
      <c r="C2439" s="33"/>
      <c r="D2439" s="33"/>
      <c r="E2439" s="33"/>
      <c r="G2439">
        <f t="shared" si="38"/>
        <v>6</v>
      </c>
    </row>
    <row r="2440" spans="1:7">
      <c r="A2440" s="33"/>
      <c r="B2440" s="34"/>
      <c r="C2440" s="33"/>
      <c r="D2440" s="33"/>
      <c r="E2440" s="33"/>
      <c r="G2440">
        <f t="shared" si="38"/>
        <v>6</v>
      </c>
    </row>
    <row r="2441" spans="1:7">
      <c r="A2441" s="33"/>
      <c r="B2441" s="34"/>
      <c r="C2441" s="33"/>
      <c r="D2441" s="33"/>
      <c r="E2441" s="33"/>
      <c r="G2441">
        <f t="shared" si="38"/>
        <v>6</v>
      </c>
    </row>
    <row r="2442" spans="1:7">
      <c r="A2442" s="33"/>
      <c r="B2442" s="34"/>
      <c r="C2442" s="33"/>
      <c r="D2442" s="33"/>
      <c r="E2442" s="33"/>
      <c r="G2442">
        <f t="shared" si="38"/>
        <v>6</v>
      </c>
    </row>
    <row r="2443" spans="1:7">
      <c r="A2443" s="33"/>
      <c r="B2443" s="34"/>
      <c r="C2443" s="33"/>
      <c r="D2443" s="33"/>
      <c r="E2443" s="33"/>
      <c r="G2443">
        <f t="shared" si="38"/>
        <v>6</v>
      </c>
    </row>
    <row r="2444" spans="1:7">
      <c r="A2444" s="33"/>
      <c r="B2444" s="34"/>
      <c r="C2444" s="33"/>
      <c r="D2444" s="33"/>
      <c r="E2444" s="33"/>
      <c r="G2444">
        <f t="shared" si="38"/>
        <v>6</v>
      </c>
    </row>
    <row r="2445" spans="1:7">
      <c r="A2445" s="33"/>
      <c r="B2445" s="34"/>
      <c r="C2445" s="33"/>
      <c r="D2445" s="33"/>
      <c r="E2445" s="33"/>
      <c r="G2445">
        <f t="shared" si="38"/>
        <v>6</v>
      </c>
    </row>
    <row r="2446" spans="1:7">
      <c r="A2446" s="33"/>
      <c r="B2446" s="34"/>
      <c r="C2446" s="33"/>
      <c r="D2446" s="33"/>
      <c r="E2446" s="33"/>
      <c r="G2446">
        <f t="shared" si="38"/>
        <v>6</v>
      </c>
    </row>
    <row r="2447" spans="1:7">
      <c r="A2447" s="33"/>
      <c r="B2447" s="34"/>
      <c r="C2447" s="33"/>
      <c r="D2447" s="33"/>
      <c r="E2447" s="33"/>
      <c r="G2447">
        <f t="shared" si="38"/>
        <v>6</v>
      </c>
    </row>
    <row r="2448" spans="1:7">
      <c r="A2448" s="33"/>
      <c r="B2448" s="34"/>
      <c r="C2448" s="33"/>
      <c r="D2448" s="33"/>
      <c r="E2448" s="33"/>
      <c r="G2448">
        <f t="shared" si="38"/>
        <v>6</v>
      </c>
    </row>
    <row r="2449" spans="1:7">
      <c r="A2449" s="33"/>
      <c r="B2449" s="34"/>
      <c r="C2449" s="33"/>
      <c r="D2449" s="33"/>
      <c r="E2449" s="33"/>
      <c r="G2449">
        <f t="shared" si="38"/>
        <v>6</v>
      </c>
    </row>
    <row r="2450" spans="1:7">
      <c r="A2450" s="33"/>
      <c r="B2450" s="34"/>
      <c r="C2450" s="33"/>
      <c r="D2450" s="33"/>
      <c r="E2450" s="33"/>
      <c r="G2450">
        <f t="shared" si="38"/>
        <v>6</v>
      </c>
    </row>
    <row r="2451" spans="1:7">
      <c r="A2451" s="33"/>
      <c r="B2451" s="34"/>
      <c r="C2451" s="33"/>
      <c r="D2451" s="33"/>
      <c r="E2451" s="33"/>
      <c r="G2451">
        <f t="shared" si="38"/>
        <v>6</v>
      </c>
    </row>
    <row r="2452" spans="1:7">
      <c r="A2452" s="33"/>
      <c r="B2452" s="34"/>
      <c r="C2452" s="33"/>
      <c r="D2452" s="33"/>
      <c r="E2452" s="33"/>
      <c r="G2452">
        <f t="shared" si="38"/>
        <v>6</v>
      </c>
    </row>
    <row r="2453" spans="1:7">
      <c r="A2453" s="33"/>
      <c r="B2453" s="34"/>
      <c r="C2453" s="33"/>
      <c r="D2453" s="33"/>
      <c r="E2453" s="33"/>
      <c r="G2453">
        <f t="shared" si="38"/>
        <v>6</v>
      </c>
    </row>
    <row r="2454" spans="1:7">
      <c r="A2454" s="33"/>
      <c r="B2454" s="34"/>
      <c r="C2454" s="33"/>
      <c r="D2454" s="33"/>
      <c r="E2454" s="33"/>
      <c r="G2454">
        <f t="shared" si="38"/>
        <v>6</v>
      </c>
    </row>
    <row r="2455" spans="1:7">
      <c r="A2455" s="33"/>
      <c r="B2455" s="34"/>
      <c r="C2455" s="33"/>
      <c r="D2455" s="33"/>
      <c r="E2455" s="33"/>
      <c r="G2455">
        <f t="shared" si="38"/>
        <v>6</v>
      </c>
    </row>
    <row r="2456" spans="1:7">
      <c r="A2456" s="33"/>
      <c r="B2456" s="34"/>
      <c r="C2456" s="33"/>
      <c r="D2456" s="33"/>
      <c r="E2456" s="33"/>
      <c r="G2456">
        <f t="shared" si="38"/>
        <v>6</v>
      </c>
    </row>
    <row r="2457" spans="1:7">
      <c r="A2457" s="33"/>
      <c r="B2457" s="34"/>
      <c r="C2457" s="33"/>
      <c r="D2457" s="33"/>
      <c r="E2457" s="33"/>
      <c r="G2457">
        <f t="shared" si="38"/>
        <v>6</v>
      </c>
    </row>
    <row r="2458" spans="1:7">
      <c r="A2458" s="33"/>
      <c r="B2458" s="34"/>
      <c r="C2458" s="33"/>
      <c r="D2458" s="33"/>
      <c r="E2458" s="33"/>
      <c r="G2458">
        <f t="shared" si="38"/>
        <v>6</v>
      </c>
    </row>
    <row r="2459" spans="1:7">
      <c r="A2459" s="33"/>
      <c r="B2459" s="34"/>
      <c r="C2459" s="33"/>
      <c r="D2459" s="33"/>
      <c r="E2459" s="33"/>
      <c r="G2459">
        <f t="shared" si="38"/>
        <v>6</v>
      </c>
    </row>
    <row r="2460" spans="1:7">
      <c r="A2460" s="33"/>
      <c r="B2460" s="34"/>
      <c r="C2460" s="33"/>
      <c r="D2460" s="33"/>
      <c r="E2460" s="33"/>
      <c r="G2460">
        <f t="shared" si="38"/>
        <v>6</v>
      </c>
    </row>
    <row r="2461" spans="1:7">
      <c r="A2461" s="33"/>
      <c r="B2461" s="34"/>
      <c r="C2461" s="33"/>
      <c r="D2461" s="33"/>
      <c r="E2461" s="33"/>
      <c r="G2461">
        <f t="shared" si="38"/>
        <v>6</v>
      </c>
    </row>
    <row r="2462" spans="1:7">
      <c r="A2462" s="33"/>
      <c r="B2462" s="34"/>
      <c r="C2462" s="33"/>
      <c r="D2462" s="33"/>
      <c r="E2462" s="33"/>
      <c r="G2462">
        <f t="shared" si="38"/>
        <v>6</v>
      </c>
    </row>
    <row r="2463" spans="1:7">
      <c r="A2463" s="33"/>
      <c r="B2463" s="34"/>
      <c r="C2463" s="33"/>
      <c r="D2463" s="33"/>
      <c r="E2463" s="33"/>
      <c r="G2463">
        <f t="shared" si="38"/>
        <v>6</v>
      </c>
    </row>
    <row r="2464" spans="1:7">
      <c r="A2464" s="33"/>
      <c r="B2464" s="34"/>
      <c r="C2464" s="33"/>
      <c r="D2464" s="33"/>
      <c r="E2464" s="33"/>
      <c r="G2464">
        <f t="shared" si="38"/>
        <v>6</v>
      </c>
    </row>
    <row r="2465" spans="1:7">
      <c r="A2465" s="33"/>
      <c r="B2465" s="34"/>
      <c r="C2465" s="33"/>
      <c r="D2465" s="33"/>
      <c r="E2465" s="33"/>
      <c r="G2465">
        <f t="shared" si="38"/>
        <v>6</v>
      </c>
    </row>
    <row r="2466" spans="1:7">
      <c r="A2466" s="33"/>
      <c r="B2466" s="34"/>
      <c r="C2466" s="33"/>
      <c r="D2466" s="33"/>
      <c r="E2466" s="33"/>
      <c r="G2466">
        <f t="shared" si="38"/>
        <v>6</v>
      </c>
    </row>
    <row r="2467" spans="1:7">
      <c r="A2467" s="33"/>
      <c r="B2467" s="34"/>
      <c r="C2467" s="33"/>
      <c r="D2467" s="33"/>
      <c r="E2467" s="33"/>
      <c r="G2467">
        <f t="shared" si="38"/>
        <v>6</v>
      </c>
    </row>
    <row r="2468" spans="1:7">
      <c r="A2468" s="33"/>
      <c r="B2468" s="34"/>
      <c r="C2468" s="33"/>
      <c r="D2468" s="33"/>
      <c r="E2468" s="33"/>
      <c r="G2468">
        <f t="shared" si="38"/>
        <v>6</v>
      </c>
    </row>
    <row r="2469" spans="1:7">
      <c r="A2469" s="33"/>
      <c r="B2469" s="34"/>
      <c r="C2469" s="33"/>
      <c r="D2469" s="33"/>
      <c r="E2469" s="33"/>
      <c r="G2469">
        <f t="shared" si="38"/>
        <v>6</v>
      </c>
    </row>
    <row r="2470" spans="1:7">
      <c r="A2470" s="33"/>
      <c r="B2470" s="34"/>
      <c r="C2470" s="33"/>
      <c r="D2470" s="33"/>
      <c r="E2470" s="33"/>
      <c r="G2470">
        <f t="shared" si="38"/>
        <v>6</v>
      </c>
    </row>
    <row r="2471" spans="1:7">
      <c r="A2471" s="33"/>
      <c r="B2471" s="34"/>
      <c r="C2471" s="33"/>
      <c r="D2471" s="33"/>
      <c r="E2471" s="33"/>
      <c r="G2471">
        <f t="shared" si="38"/>
        <v>6</v>
      </c>
    </row>
    <row r="2472" spans="1:7">
      <c r="A2472" s="33"/>
      <c r="B2472" s="34"/>
      <c r="C2472" s="33"/>
      <c r="D2472" s="33"/>
      <c r="E2472" s="33"/>
      <c r="G2472">
        <f t="shared" si="38"/>
        <v>6</v>
      </c>
    </row>
    <row r="2473" spans="1:7">
      <c r="A2473" s="33"/>
      <c r="B2473" s="34"/>
      <c r="C2473" s="33"/>
      <c r="D2473" s="33"/>
      <c r="E2473" s="33"/>
      <c r="G2473">
        <f t="shared" ref="G2473:G2536" si="39">WEEKDAY(B2473,2)</f>
        <v>6</v>
      </c>
    </row>
    <row r="2474" spans="1:7">
      <c r="A2474" s="33"/>
      <c r="B2474" s="34"/>
      <c r="C2474" s="33"/>
      <c r="D2474" s="33"/>
      <c r="E2474" s="33"/>
      <c r="G2474">
        <f t="shared" si="39"/>
        <v>6</v>
      </c>
    </row>
    <row r="2475" spans="1:7">
      <c r="A2475" s="33"/>
      <c r="B2475" s="34"/>
      <c r="C2475" s="33"/>
      <c r="D2475" s="33"/>
      <c r="E2475" s="33"/>
      <c r="G2475">
        <f t="shared" si="39"/>
        <v>6</v>
      </c>
    </row>
    <row r="2476" spans="1:7">
      <c r="A2476" s="33"/>
      <c r="B2476" s="34"/>
      <c r="C2476" s="33"/>
      <c r="D2476" s="33"/>
      <c r="E2476" s="33"/>
      <c r="G2476">
        <f t="shared" si="39"/>
        <v>6</v>
      </c>
    </row>
    <row r="2477" spans="1:7">
      <c r="A2477" s="33"/>
      <c r="B2477" s="34"/>
      <c r="C2477" s="33"/>
      <c r="D2477" s="33"/>
      <c r="E2477" s="33"/>
      <c r="G2477">
        <f t="shared" si="39"/>
        <v>6</v>
      </c>
    </row>
    <row r="2478" spans="1:7">
      <c r="A2478" s="33"/>
      <c r="B2478" s="34"/>
      <c r="C2478" s="33"/>
      <c r="D2478" s="33"/>
      <c r="E2478" s="33"/>
      <c r="G2478">
        <f t="shared" si="39"/>
        <v>6</v>
      </c>
    </row>
    <row r="2479" spans="1:7">
      <c r="A2479" s="33"/>
      <c r="B2479" s="34"/>
      <c r="C2479" s="33"/>
      <c r="D2479" s="33"/>
      <c r="E2479" s="33"/>
      <c r="G2479">
        <f t="shared" si="39"/>
        <v>6</v>
      </c>
    </row>
    <row r="2480" spans="1:7">
      <c r="A2480" s="33"/>
      <c r="B2480" s="34"/>
      <c r="C2480" s="33"/>
      <c r="D2480" s="33"/>
      <c r="E2480" s="33"/>
      <c r="G2480">
        <f t="shared" si="39"/>
        <v>6</v>
      </c>
    </row>
    <row r="2481" spans="1:7">
      <c r="A2481" s="33"/>
      <c r="B2481" s="34"/>
      <c r="C2481" s="33"/>
      <c r="D2481" s="33"/>
      <c r="E2481" s="33"/>
      <c r="G2481">
        <f t="shared" si="39"/>
        <v>6</v>
      </c>
    </row>
    <row r="2482" spans="1:7">
      <c r="A2482" s="33"/>
      <c r="B2482" s="34"/>
      <c r="C2482" s="33"/>
      <c r="D2482" s="33"/>
      <c r="E2482" s="33"/>
      <c r="G2482">
        <f t="shared" si="39"/>
        <v>6</v>
      </c>
    </row>
    <row r="2483" spans="1:7">
      <c r="A2483" s="33"/>
      <c r="B2483" s="34"/>
      <c r="C2483" s="33"/>
      <c r="D2483" s="33"/>
      <c r="E2483" s="33"/>
      <c r="G2483">
        <f t="shared" si="39"/>
        <v>6</v>
      </c>
    </row>
    <row r="2484" spans="1:7">
      <c r="A2484" s="33"/>
      <c r="B2484" s="34"/>
      <c r="C2484" s="33"/>
      <c r="D2484" s="33"/>
      <c r="E2484" s="33"/>
      <c r="G2484">
        <f t="shared" si="39"/>
        <v>6</v>
      </c>
    </row>
    <row r="2485" spans="1:7">
      <c r="A2485" s="33"/>
      <c r="B2485" s="34"/>
      <c r="C2485" s="33"/>
      <c r="D2485" s="33"/>
      <c r="E2485" s="33"/>
      <c r="G2485">
        <f t="shared" si="39"/>
        <v>6</v>
      </c>
    </row>
    <row r="2486" spans="1:7">
      <c r="A2486" s="33"/>
      <c r="B2486" s="34"/>
      <c r="C2486" s="33"/>
      <c r="D2486" s="33"/>
      <c r="E2486" s="33"/>
      <c r="G2486">
        <f t="shared" si="39"/>
        <v>6</v>
      </c>
    </row>
    <row r="2487" spans="1:7">
      <c r="A2487" s="33"/>
      <c r="B2487" s="34"/>
      <c r="C2487" s="33"/>
      <c r="D2487" s="33"/>
      <c r="E2487" s="33"/>
      <c r="G2487">
        <f t="shared" si="39"/>
        <v>6</v>
      </c>
    </row>
    <row r="2488" spans="1:7">
      <c r="A2488" s="33"/>
      <c r="B2488" s="34"/>
      <c r="C2488" s="33"/>
      <c r="D2488" s="33"/>
      <c r="E2488" s="33"/>
      <c r="G2488">
        <f t="shared" si="39"/>
        <v>6</v>
      </c>
    </row>
    <row r="2489" spans="1:7">
      <c r="A2489" s="33"/>
      <c r="B2489" s="34"/>
      <c r="C2489" s="33"/>
      <c r="D2489" s="33"/>
      <c r="E2489" s="33"/>
      <c r="G2489">
        <f t="shared" si="39"/>
        <v>6</v>
      </c>
    </row>
    <row r="2490" spans="1:7">
      <c r="A2490" s="33"/>
      <c r="B2490" s="34"/>
      <c r="C2490" s="33"/>
      <c r="D2490" s="33"/>
      <c r="E2490" s="33"/>
      <c r="G2490">
        <f t="shared" si="39"/>
        <v>6</v>
      </c>
    </row>
    <row r="2491" spans="1:7">
      <c r="A2491" s="33"/>
      <c r="B2491" s="34"/>
      <c r="C2491" s="33"/>
      <c r="D2491" s="33"/>
      <c r="E2491" s="33"/>
      <c r="G2491">
        <f t="shared" si="39"/>
        <v>6</v>
      </c>
    </row>
    <row r="2492" spans="1:7">
      <c r="A2492" s="33"/>
      <c r="B2492" s="34"/>
      <c r="C2492" s="33"/>
      <c r="D2492" s="33"/>
      <c r="E2492" s="33"/>
      <c r="G2492">
        <f t="shared" si="39"/>
        <v>6</v>
      </c>
    </row>
    <row r="2493" spans="1:7">
      <c r="A2493" s="33"/>
      <c r="B2493" s="34"/>
      <c r="C2493" s="33"/>
      <c r="D2493" s="33"/>
      <c r="E2493" s="33"/>
      <c r="G2493">
        <f t="shared" si="39"/>
        <v>6</v>
      </c>
    </row>
    <row r="2494" spans="1:7">
      <c r="A2494" s="33"/>
      <c r="B2494" s="34"/>
      <c r="C2494" s="33"/>
      <c r="D2494" s="33"/>
      <c r="E2494" s="33"/>
      <c r="G2494">
        <f t="shared" si="39"/>
        <v>6</v>
      </c>
    </row>
    <row r="2495" spans="1:7">
      <c r="A2495" s="33"/>
      <c r="B2495" s="34"/>
      <c r="C2495" s="33"/>
      <c r="D2495" s="33"/>
      <c r="E2495" s="33"/>
      <c r="G2495">
        <f t="shared" si="39"/>
        <v>6</v>
      </c>
    </row>
    <row r="2496" spans="1:7">
      <c r="A2496" s="33"/>
      <c r="B2496" s="34"/>
      <c r="C2496" s="33"/>
      <c r="D2496" s="33"/>
      <c r="E2496" s="33"/>
      <c r="G2496">
        <f t="shared" si="39"/>
        <v>6</v>
      </c>
    </row>
    <row r="2497" spans="1:7">
      <c r="A2497" s="33"/>
      <c r="B2497" s="34"/>
      <c r="C2497" s="33"/>
      <c r="D2497" s="33"/>
      <c r="E2497" s="33"/>
      <c r="G2497">
        <f t="shared" si="39"/>
        <v>6</v>
      </c>
    </row>
    <row r="2498" spans="1:7">
      <c r="A2498" s="33"/>
      <c r="B2498" s="34"/>
      <c r="C2498" s="33"/>
      <c r="D2498" s="33"/>
      <c r="E2498" s="33"/>
      <c r="G2498">
        <f t="shared" si="39"/>
        <v>6</v>
      </c>
    </row>
    <row r="2499" spans="1:7">
      <c r="A2499" s="33"/>
      <c r="B2499" s="34"/>
      <c r="C2499" s="33"/>
      <c r="D2499" s="33"/>
      <c r="E2499" s="33"/>
      <c r="G2499">
        <f t="shared" si="39"/>
        <v>6</v>
      </c>
    </row>
    <row r="2500" spans="1:7">
      <c r="A2500" s="33"/>
      <c r="B2500" s="34"/>
      <c r="C2500" s="33"/>
      <c r="D2500" s="33"/>
      <c r="E2500" s="33"/>
      <c r="G2500">
        <f t="shared" si="39"/>
        <v>6</v>
      </c>
    </row>
    <row r="2501" spans="1:7">
      <c r="A2501" s="33"/>
      <c r="B2501" s="34"/>
      <c r="C2501" s="33"/>
      <c r="D2501" s="33"/>
      <c r="E2501" s="33"/>
      <c r="G2501">
        <f t="shared" si="39"/>
        <v>6</v>
      </c>
    </row>
    <row r="2502" spans="1:7">
      <c r="A2502" s="33"/>
      <c r="B2502" s="34"/>
      <c r="C2502" s="33"/>
      <c r="D2502" s="33"/>
      <c r="E2502" s="33"/>
      <c r="G2502">
        <f t="shared" si="39"/>
        <v>6</v>
      </c>
    </row>
    <row r="2503" spans="1:7">
      <c r="A2503" s="33"/>
      <c r="B2503" s="34"/>
      <c r="C2503" s="33"/>
      <c r="D2503" s="33"/>
      <c r="E2503" s="33"/>
      <c r="G2503">
        <f t="shared" si="39"/>
        <v>6</v>
      </c>
    </row>
    <row r="2504" spans="1:7">
      <c r="A2504" s="33"/>
      <c r="B2504" s="34"/>
      <c r="C2504" s="33"/>
      <c r="D2504" s="33"/>
      <c r="E2504" s="33"/>
      <c r="G2504">
        <f t="shared" si="39"/>
        <v>6</v>
      </c>
    </row>
    <row r="2505" spans="1:7">
      <c r="A2505" s="33"/>
      <c r="B2505" s="34"/>
      <c r="C2505" s="33"/>
      <c r="D2505" s="33"/>
      <c r="E2505" s="33"/>
      <c r="G2505">
        <f t="shared" si="39"/>
        <v>6</v>
      </c>
    </row>
    <row r="2506" spans="1:7">
      <c r="A2506" s="33"/>
      <c r="B2506" s="34"/>
      <c r="C2506" s="33"/>
      <c r="D2506" s="33"/>
      <c r="E2506" s="33"/>
      <c r="G2506">
        <f t="shared" si="39"/>
        <v>6</v>
      </c>
    </row>
    <row r="2507" spans="1:7">
      <c r="A2507" s="33"/>
      <c r="B2507" s="34"/>
      <c r="C2507" s="33"/>
      <c r="D2507" s="33"/>
      <c r="E2507" s="33"/>
      <c r="G2507">
        <f t="shared" si="39"/>
        <v>6</v>
      </c>
    </row>
    <row r="2508" spans="1:7">
      <c r="A2508" s="33"/>
      <c r="B2508" s="34"/>
      <c r="C2508" s="33"/>
      <c r="D2508" s="33"/>
      <c r="E2508" s="33"/>
      <c r="G2508">
        <f t="shared" si="39"/>
        <v>6</v>
      </c>
    </row>
    <row r="2509" spans="1:7">
      <c r="A2509" s="33"/>
      <c r="B2509" s="34"/>
      <c r="C2509" s="33"/>
      <c r="D2509" s="33"/>
      <c r="E2509" s="33"/>
      <c r="G2509">
        <f t="shared" si="39"/>
        <v>6</v>
      </c>
    </row>
    <row r="2510" spans="1:7">
      <c r="A2510" s="33"/>
      <c r="B2510" s="34"/>
      <c r="C2510" s="33"/>
      <c r="D2510" s="33"/>
      <c r="E2510" s="33"/>
      <c r="G2510">
        <f t="shared" si="39"/>
        <v>6</v>
      </c>
    </row>
    <row r="2511" spans="1:7">
      <c r="A2511" s="33"/>
      <c r="B2511" s="34"/>
      <c r="C2511" s="33"/>
      <c r="D2511" s="33"/>
      <c r="E2511" s="33"/>
      <c r="G2511">
        <f t="shared" si="39"/>
        <v>6</v>
      </c>
    </row>
    <row r="2512" spans="1:7">
      <c r="A2512" s="33"/>
      <c r="B2512" s="34"/>
      <c r="C2512" s="33"/>
      <c r="D2512" s="33"/>
      <c r="E2512" s="33"/>
      <c r="G2512">
        <f t="shared" si="39"/>
        <v>6</v>
      </c>
    </row>
    <row r="2513" spans="1:7">
      <c r="A2513" s="33"/>
      <c r="B2513" s="34"/>
      <c r="C2513" s="33"/>
      <c r="D2513" s="33"/>
      <c r="E2513" s="33"/>
      <c r="G2513">
        <f t="shared" si="39"/>
        <v>6</v>
      </c>
    </row>
    <row r="2514" spans="1:7">
      <c r="A2514" s="33"/>
      <c r="B2514" s="34"/>
      <c r="C2514" s="33"/>
      <c r="D2514" s="33"/>
      <c r="E2514" s="33"/>
      <c r="G2514">
        <f t="shared" si="39"/>
        <v>6</v>
      </c>
    </row>
    <row r="2515" spans="1:7">
      <c r="A2515" s="33"/>
      <c r="B2515" s="34"/>
      <c r="C2515" s="33"/>
      <c r="D2515" s="33"/>
      <c r="E2515" s="33"/>
      <c r="G2515">
        <f t="shared" si="39"/>
        <v>6</v>
      </c>
    </row>
    <row r="2516" spans="1:7">
      <c r="A2516" s="33"/>
      <c r="B2516" s="34"/>
      <c r="C2516" s="33"/>
      <c r="D2516" s="33"/>
      <c r="E2516" s="33"/>
      <c r="G2516">
        <f t="shared" si="39"/>
        <v>6</v>
      </c>
    </row>
    <row r="2517" spans="1:7">
      <c r="A2517" s="33"/>
      <c r="B2517" s="34"/>
      <c r="C2517" s="33"/>
      <c r="D2517" s="33"/>
      <c r="E2517" s="33"/>
      <c r="G2517">
        <f t="shared" si="39"/>
        <v>6</v>
      </c>
    </row>
    <row r="2518" spans="1:7">
      <c r="A2518" s="33"/>
      <c r="B2518" s="34"/>
      <c r="C2518" s="33"/>
      <c r="D2518" s="33"/>
      <c r="E2518" s="33"/>
      <c r="G2518">
        <f t="shared" si="39"/>
        <v>6</v>
      </c>
    </row>
    <row r="2519" spans="1:7">
      <c r="A2519" s="33"/>
      <c r="B2519" s="34"/>
      <c r="C2519" s="33"/>
      <c r="D2519" s="33"/>
      <c r="E2519" s="33"/>
      <c r="G2519">
        <f t="shared" si="39"/>
        <v>6</v>
      </c>
    </row>
    <row r="2520" spans="1:7">
      <c r="A2520" s="33"/>
      <c r="B2520" s="34"/>
      <c r="C2520" s="33"/>
      <c r="D2520" s="33"/>
      <c r="E2520" s="33"/>
      <c r="G2520">
        <f t="shared" si="39"/>
        <v>6</v>
      </c>
    </row>
    <row r="2521" spans="1:7">
      <c r="A2521" s="33"/>
      <c r="B2521" s="34"/>
      <c r="C2521" s="33"/>
      <c r="D2521" s="33"/>
      <c r="E2521" s="33"/>
      <c r="G2521">
        <f t="shared" si="39"/>
        <v>6</v>
      </c>
    </row>
    <row r="2522" spans="1:7">
      <c r="A2522" s="33"/>
      <c r="B2522" s="34"/>
      <c r="C2522" s="33"/>
      <c r="D2522" s="33"/>
      <c r="E2522" s="33"/>
      <c r="G2522">
        <f t="shared" si="39"/>
        <v>6</v>
      </c>
    </row>
    <row r="2523" spans="1:7">
      <c r="A2523" s="33"/>
      <c r="B2523" s="34"/>
      <c r="C2523" s="33"/>
      <c r="D2523" s="33"/>
      <c r="E2523" s="33"/>
      <c r="G2523">
        <f t="shared" si="39"/>
        <v>6</v>
      </c>
    </row>
    <row r="2524" spans="1:7">
      <c r="A2524" s="33"/>
      <c r="B2524" s="34"/>
      <c r="C2524" s="33"/>
      <c r="D2524" s="33"/>
      <c r="E2524" s="33"/>
      <c r="G2524">
        <f t="shared" si="39"/>
        <v>6</v>
      </c>
    </row>
    <row r="2525" spans="1:7">
      <c r="A2525" s="33"/>
      <c r="B2525" s="34"/>
      <c r="C2525" s="33"/>
      <c r="D2525" s="33"/>
      <c r="E2525" s="33"/>
      <c r="G2525">
        <f t="shared" si="39"/>
        <v>6</v>
      </c>
    </row>
    <row r="2526" spans="1:7">
      <c r="A2526" s="33"/>
      <c r="B2526" s="34"/>
      <c r="C2526" s="33"/>
      <c r="D2526" s="33"/>
      <c r="E2526" s="33"/>
      <c r="G2526">
        <f t="shared" si="39"/>
        <v>6</v>
      </c>
    </row>
    <row r="2527" spans="1:7">
      <c r="A2527" s="33"/>
      <c r="B2527" s="34"/>
      <c r="C2527" s="33"/>
      <c r="D2527" s="33"/>
      <c r="E2527" s="33"/>
      <c r="G2527">
        <f t="shared" si="39"/>
        <v>6</v>
      </c>
    </row>
    <row r="2528" spans="1:7">
      <c r="A2528" s="33"/>
      <c r="B2528" s="34"/>
      <c r="C2528" s="33"/>
      <c r="D2528" s="33"/>
      <c r="E2528" s="33"/>
      <c r="G2528">
        <f t="shared" si="39"/>
        <v>6</v>
      </c>
    </row>
    <row r="2529" spans="1:7">
      <c r="A2529" s="33"/>
      <c r="B2529" s="34"/>
      <c r="C2529" s="33"/>
      <c r="D2529" s="33"/>
      <c r="E2529" s="33"/>
      <c r="G2529">
        <f t="shared" si="39"/>
        <v>6</v>
      </c>
    </row>
    <row r="2530" spans="1:7">
      <c r="A2530" s="33"/>
      <c r="B2530" s="34"/>
      <c r="C2530" s="33"/>
      <c r="D2530" s="33"/>
      <c r="E2530" s="33"/>
      <c r="G2530">
        <f t="shared" si="39"/>
        <v>6</v>
      </c>
    </row>
    <row r="2531" spans="1:7">
      <c r="A2531" s="33"/>
      <c r="B2531" s="34"/>
      <c r="C2531" s="33"/>
      <c r="D2531" s="33"/>
      <c r="E2531" s="33"/>
      <c r="G2531">
        <f t="shared" si="39"/>
        <v>6</v>
      </c>
    </row>
    <row r="2532" spans="1:7">
      <c r="A2532" s="33"/>
      <c r="B2532" s="34"/>
      <c r="C2532" s="33"/>
      <c r="D2532" s="33"/>
      <c r="E2532" s="33"/>
      <c r="G2532">
        <f t="shared" si="39"/>
        <v>6</v>
      </c>
    </row>
    <row r="2533" spans="1:7">
      <c r="A2533" s="33"/>
      <c r="B2533" s="34"/>
      <c r="C2533" s="33"/>
      <c r="D2533" s="33"/>
      <c r="E2533" s="33"/>
      <c r="G2533">
        <f t="shared" si="39"/>
        <v>6</v>
      </c>
    </row>
    <row r="2534" spans="1:7">
      <c r="A2534" s="33"/>
      <c r="B2534" s="34"/>
      <c r="C2534" s="33"/>
      <c r="D2534" s="33"/>
      <c r="E2534" s="33"/>
      <c r="G2534">
        <f t="shared" si="39"/>
        <v>6</v>
      </c>
    </row>
    <row r="2535" spans="1:7">
      <c r="A2535" s="33"/>
      <c r="B2535" s="34"/>
      <c r="C2535" s="33"/>
      <c r="D2535" s="33"/>
      <c r="E2535" s="33"/>
      <c r="G2535">
        <f t="shared" si="39"/>
        <v>6</v>
      </c>
    </row>
    <row r="2536" spans="1:7">
      <c r="A2536" s="33"/>
      <c r="B2536" s="34"/>
      <c r="C2536" s="33"/>
      <c r="D2536" s="33"/>
      <c r="E2536" s="33"/>
      <c r="G2536">
        <f t="shared" si="39"/>
        <v>6</v>
      </c>
    </row>
    <row r="2537" spans="1:7">
      <c r="A2537" s="33"/>
      <c r="B2537" s="34"/>
      <c r="C2537" s="33"/>
      <c r="D2537" s="33"/>
      <c r="E2537" s="33"/>
      <c r="G2537">
        <f t="shared" ref="G2537:G2600" si="40">WEEKDAY(B2537,2)</f>
        <v>6</v>
      </c>
    </row>
    <row r="2538" spans="1:7">
      <c r="A2538" s="33"/>
      <c r="B2538" s="34"/>
      <c r="C2538" s="33"/>
      <c r="D2538" s="33"/>
      <c r="E2538" s="33"/>
      <c r="G2538">
        <f t="shared" si="40"/>
        <v>6</v>
      </c>
    </row>
    <row r="2539" spans="1:7">
      <c r="A2539" s="33"/>
      <c r="B2539" s="34"/>
      <c r="C2539" s="33"/>
      <c r="D2539" s="33"/>
      <c r="E2539" s="33"/>
      <c r="G2539">
        <f t="shared" si="40"/>
        <v>6</v>
      </c>
    </row>
    <row r="2540" spans="1:7">
      <c r="A2540" s="33"/>
      <c r="B2540" s="34"/>
      <c r="C2540" s="33"/>
      <c r="D2540" s="33"/>
      <c r="E2540" s="33"/>
      <c r="G2540">
        <f t="shared" si="40"/>
        <v>6</v>
      </c>
    </row>
    <row r="2541" spans="1:7">
      <c r="A2541" s="33"/>
      <c r="B2541" s="34"/>
      <c r="C2541" s="33"/>
      <c r="D2541" s="33"/>
      <c r="E2541" s="33"/>
      <c r="G2541">
        <f t="shared" si="40"/>
        <v>6</v>
      </c>
    </row>
    <row r="2542" spans="1:7">
      <c r="A2542" s="33"/>
      <c r="B2542" s="34"/>
      <c r="C2542" s="33"/>
      <c r="D2542" s="33"/>
      <c r="E2542" s="33"/>
      <c r="G2542">
        <f t="shared" si="40"/>
        <v>6</v>
      </c>
    </row>
    <row r="2543" spans="1:7">
      <c r="A2543" s="33"/>
      <c r="B2543" s="34"/>
      <c r="C2543" s="33"/>
      <c r="D2543" s="33"/>
      <c r="E2543" s="33"/>
      <c r="G2543">
        <f t="shared" si="40"/>
        <v>6</v>
      </c>
    </row>
    <row r="2544" spans="1:7">
      <c r="A2544" s="33"/>
      <c r="B2544" s="34"/>
      <c r="C2544" s="33"/>
      <c r="D2544" s="33"/>
      <c r="E2544" s="33"/>
      <c r="G2544">
        <f t="shared" si="40"/>
        <v>6</v>
      </c>
    </row>
    <row r="2545" spans="1:7">
      <c r="A2545" s="33"/>
      <c r="B2545" s="34"/>
      <c r="C2545" s="33"/>
      <c r="D2545" s="33"/>
      <c r="E2545" s="33"/>
      <c r="G2545">
        <f t="shared" si="40"/>
        <v>6</v>
      </c>
    </row>
    <row r="2546" spans="1:7">
      <c r="A2546" s="33"/>
      <c r="B2546" s="34"/>
      <c r="C2546" s="33"/>
      <c r="D2546" s="33"/>
      <c r="E2546" s="33"/>
      <c r="G2546">
        <f t="shared" si="40"/>
        <v>6</v>
      </c>
    </row>
    <row r="2547" spans="1:7">
      <c r="A2547" s="33"/>
      <c r="B2547" s="34"/>
      <c r="C2547" s="33"/>
      <c r="D2547" s="33"/>
      <c r="E2547" s="33"/>
      <c r="G2547">
        <f t="shared" si="40"/>
        <v>6</v>
      </c>
    </row>
    <row r="2548" spans="1:7">
      <c r="A2548" s="33"/>
      <c r="B2548" s="34"/>
      <c r="C2548" s="33"/>
      <c r="D2548" s="33"/>
      <c r="E2548" s="33"/>
      <c r="G2548">
        <f t="shared" si="40"/>
        <v>6</v>
      </c>
    </row>
    <row r="2549" spans="1:7">
      <c r="A2549" s="33"/>
      <c r="B2549" s="34"/>
      <c r="C2549" s="33"/>
      <c r="D2549" s="33"/>
      <c r="E2549" s="33"/>
      <c r="G2549">
        <f t="shared" si="40"/>
        <v>6</v>
      </c>
    </row>
    <row r="2550" spans="1:7">
      <c r="A2550" s="33"/>
      <c r="B2550" s="34"/>
      <c r="C2550" s="33"/>
      <c r="D2550" s="33"/>
      <c r="E2550" s="33"/>
      <c r="G2550">
        <f t="shared" si="40"/>
        <v>6</v>
      </c>
    </row>
    <row r="2551" spans="1:7">
      <c r="A2551" s="33"/>
      <c r="B2551" s="34"/>
      <c r="C2551" s="33"/>
      <c r="D2551" s="33"/>
      <c r="E2551" s="33"/>
      <c r="G2551">
        <f t="shared" si="40"/>
        <v>6</v>
      </c>
    </row>
    <row r="2552" spans="1:7">
      <c r="A2552" s="33"/>
      <c r="B2552" s="34"/>
      <c r="C2552" s="33"/>
      <c r="D2552" s="33"/>
      <c r="E2552" s="33"/>
      <c r="G2552">
        <f t="shared" si="40"/>
        <v>6</v>
      </c>
    </row>
    <row r="2553" spans="1:7">
      <c r="A2553" s="33"/>
      <c r="B2553" s="34"/>
      <c r="C2553" s="33"/>
      <c r="D2553" s="33"/>
      <c r="E2553" s="33"/>
      <c r="G2553">
        <f t="shared" si="40"/>
        <v>6</v>
      </c>
    </row>
    <row r="2554" spans="1:7">
      <c r="A2554" s="33"/>
      <c r="B2554" s="34"/>
      <c r="C2554" s="33"/>
      <c r="D2554" s="33"/>
      <c r="E2554" s="33"/>
      <c r="G2554">
        <f t="shared" si="40"/>
        <v>6</v>
      </c>
    </row>
    <row r="2555" spans="1:7">
      <c r="A2555" s="33"/>
      <c r="B2555" s="34"/>
      <c r="C2555" s="33"/>
      <c r="D2555" s="33"/>
      <c r="E2555" s="33"/>
      <c r="G2555">
        <f t="shared" si="40"/>
        <v>6</v>
      </c>
    </row>
    <row r="2556" spans="1:7">
      <c r="A2556" s="33"/>
      <c r="B2556" s="34"/>
      <c r="C2556" s="33"/>
      <c r="D2556" s="33"/>
      <c r="E2556" s="33"/>
      <c r="G2556">
        <f t="shared" si="40"/>
        <v>6</v>
      </c>
    </row>
    <row r="2557" spans="1:7">
      <c r="A2557" s="33"/>
      <c r="B2557" s="34"/>
      <c r="C2557" s="33"/>
      <c r="D2557" s="33"/>
      <c r="E2557" s="33"/>
      <c r="G2557">
        <f t="shared" si="40"/>
        <v>6</v>
      </c>
    </row>
    <row r="2558" spans="1:7">
      <c r="A2558" s="33"/>
      <c r="B2558" s="34"/>
      <c r="C2558" s="33"/>
      <c r="D2558" s="33"/>
      <c r="E2558" s="33"/>
      <c r="G2558">
        <f t="shared" si="40"/>
        <v>6</v>
      </c>
    </row>
    <row r="2559" spans="1:7">
      <c r="A2559" s="33"/>
      <c r="B2559" s="34"/>
      <c r="C2559" s="33"/>
      <c r="D2559" s="33"/>
      <c r="E2559" s="33"/>
      <c r="G2559">
        <f t="shared" si="40"/>
        <v>6</v>
      </c>
    </row>
    <row r="2560" spans="1:7">
      <c r="A2560" s="33"/>
      <c r="B2560" s="34"/>
      <c r="C2560" s="33"/>
      <c r="D2560" s="33"/>
      <c r="E2560" s="33"/>
      <c r="G2560">
        <f t="shared" si="40"/>
        <v>6</v>
      </c>
    </row>
    <row r="2561" spans="1:7">
      <c r="A2561" s="33"/>
      <c r="B2561" s="34"/>
      <c r="C2561" s="33"/>
      <c r="D2561" s="33"/>
      <c r="E2561" s="33"/>
      <c r="G2561">
        <f t="shared" si="40"/>
        <v>6</v>
      </c>
    </row>
    <row r="2562" spans="1:7">
      <c r="A2562" s="33"/>
      <c r="B2562" s="34"/>
      <c r="C2562" s="33"/>
      <c r="D2562" s="33"/>
      <c r="E2562" s="33"/>
      <c r="G2562">
        <f t="shared" si="40"/>
        <v>6</v>
      </c>
    </row>
    <row r="2563" spans="1:7">
      <c r="A2563" s="33"/>
      <c r="B2563" s="34"/>
      <c r="C2563" s="33"/>
      <c r="D2563" s="33"/>
      <c r="E2563" s="33"/>
      <c r="G2563">
        <f t="shared" si="40"/>
        <v>6</v>
      </c>
    </row>
    <row r="2564" spans="1:7">
      <c r="A2564" s="33"/>
      <c r="B2564" s="34"/>
      <c r="C2564" s="33"/>
      <c r="D2564" s="33"/>
      <c r="E2564" s="33"/>
      <c r="G2564">
        <f t="shared" si="40"/>
        <v>6</v>
      </c>
    </row>
    <row r="2565" spans="1:7">
      <c r="A2565" s="33"/>
      <c r="B2565" s="34"/>
      <c r="C2565" s="33"/>
      <c r="D2565" s="33"/>
      <c r="E2565" s="33"/>
      <c r="G2565">
        <f t="shared" si="40"/>
        <v>6</v>
      </c>
    </row>
    <row r="2566" spans="1:7">
      <c r="A2566" s="33"/>
      <c r="B2566" s="34"/>
      <c r="C2566" s="33"/>
      <c r="D2566" s="33"/>
      <c r="E2566" s="33"/>
      <c r="G2566">
        <f t="shared" si="40"/>
        <v>6</v>
      </c>
    </row>
    <row r="2567" spans="1:7">
      <c r="A2567" s="33"/>
      <c r="B2567" s="34"/>
      <c r="C2567" s="33"/>
      <c r="D2567" s="33"/>
      <c r="E2567" s="33"/>
      <c r="G2567">
        <f t="shared" si="40"/>
        <v>6</v>
      </c>
    </row>
    <row r="2568" spans="1:7">
      <c r="A2568" s="33"/>
      <c r="B2568" s="34"/>
      <c r="C2568" s="33"/>
      <c r="D2568" s="33"/>
      <c r="E2568" s="33"/>
      <c r="G2568">
        <f t="shared" si="40"/>
        <v>6</v>
      </c>
    </row>
    <row r="2569" spans="1:7">
      <c r="A2569" s="33"/>
      <c r="B2569" s="34"/>
      <c r="C2569" s="33"/>
      <c r="D2569" s="33"/>
      <c r="E2569" s="33"/>
      <c r="G2569">
        <f t="shared" si="40"/>
        <v>6</v>
      </c>
    </row>
    <row r="2570" spans="1:7">
      <c r="A2570" s="33"/>
      <c r="B2570" s="34"/>
      <c r="C2570" s="33"/>
      <c r="D2570" s="33"/>
      <c r="E2570" s="33"/>
      <c r="G2570">
        <f t="shared" si="40"/>
        <v>6</v>
      </c>
    </row>
    <row r="2571" spans="1:7">
      <c r="A2571" s="33"/>
      <c r="B2571" s="34"/>
      <c r="C2571" s="33"/>
      <c r="D2571" s="33"/>
      <c r="E2571" s="33"/>
      <c r="G2571">
        <f t="shared" si="40"/>
        <v>6</v>
      </c>
    </row>
    <row r="2572" spans="1:7">
      <c r="A2572" s="33"/>
      <c r="B2572" s="34"/>
      <c r="C2572" s="33"/>
      <c r="D2572" s="33"/>
      <c r="E2572" s="33"/>
      <c r="G2572">
        <f t="shared" si="40"/>
        <v>6</v>
      </c>
    </row>
    <row r="2573" spans="1:7">
      <c r="A2573" s="33"/>
      <c r="B2573" s="34"/>
      <c r="C2573" s="33"/>
      <c r="D2573" s="33"/>
      <c r="E2573" s="33"/>
      <c r="G2573">
        <f t="shared" si="40"/>
        <v>6</v>
      </c>
    </row>
    <row r="2574" spans="1:7">
      <c r="A2574" s="33"/>
      <c r="B2574" s="34"/>
      <c r="C2574" s="33"/>
      <c r="D2574" s="33"/>
      <c r="E2574" s="33"/>
      <c r="G2574">
        <f t="shared" si="40"/>
        <v>6</v>
      </c>
    </row>
    <row r="2575" spans="1:7">
      <c r="A2575" s="33"/>
      <c r="B2575" s="34"/>
      <c r="C2575" s="33"/>
      <c r="D2575" s="33"/>
      <c r="E2575" s="33"/>
      <c r="G2575">
        <f t="shared" si="40"/>
        <v>6</v>
      </c>
    </row>
    <row r="2576" spans="1:7">
      <c r="A2576" s="33"/>
      <c r="B2576" s="34"/>
      <c r="C2576" s="33"/>
      <c r="D2576" s="33"/>
      <c r="E2576" s="33"/>
      <c r="G2576">
        <f t="shared" si="40"/>
        <v>6</v>
      </c>
    </row>
    <row r="2577" spans="1:7">
      <c r="A2577" s="33"/>
      <c r="B2577" s="34"/>
      <c r="C2577" s="33"/>
      <c r="D2577" s="33"/>
      <c r="E2577" s="33"/>
      <c r="G2577">
        <f t="shared" si="40"/>
        <v>6</v>
      </c>
    </row>
    <row r="2578" spans="1:7">
      <c r="A2578" s="33"/>
      <c r="B2578" s="34"/>
      <c r="C2578" s="33"/>
      <c r="D2578" s="33"/>
      <c r="E2578" s="33"/>
      <c r="G2578">
        <f t="shared" si="40"/>
        <v>6</v>
      </c>
    </row>
    <row r="2579" spans="1:7">
      <c r="A2579" s="33"/>
      <c r="B2579" s="34"/>
      <c r="C2579" s="33"/>
      <c r="D2579" s="33"/>
      <c r="E2579" s="33"/>
      <c r="G2579">
        <f t="shared" si="40"/>
        <v>6</v>
      </c>
    </row>
    <row r="2580" spans="1:7">
      <c r="A2580" s="33"/>
      <c r="B2580" s="34"/>
      <c r="C2580" s="33"/>
      <c r="D2580" s="33"/>
      <c r="E2580" s="33"/>
      <c r="G2580">
        <f t="shared" si="40"/>
        <v>6</v>
      </c>
    </row>
    <row r="2581" spans="1:7">
      <c r="A2581" s="33"/>
      <c r="B2581" s="34"/>
      <c r="C2581" s="33"/>
      <c r="D2581" s="33"/>
      <c r="E2581" s="33"/>
      <c r="G2581">
        <f t="shared" si="40"/>
        <v>6</v>
      </c>
    </row>
    <row r="2582" spans="1:7">
      <c r="A2582" s="33"/>
      <c r="B2582" s="34"/>
      <c r="C2582" s="33"/>
      <c r="D2582" s="33"/>
      <c r="E2582" s="33"/>
      <c r="G2582">
        <f t="shared" si="40"/>
        <v>6</v>
      </c>
    </row>
    <row r="2583" spans="1:7">
      <c r="A2583" s="33"/>
      <c r="B2583" s="34"/>
      <c r="C2583" s="33"/>
      <c r="D2583" s="33"/>
      <c r="E2583" s="33"/>
      <c r="G2583">
        <f t="shared" si="40"/>
        <v>6</v>
      </c>
    </row>
    <row r="2584" spans="1:7">
      <c r="A2584" s="33"/>
      <c r="B2584" s="34"/>
      <c r="C2584" s="33"/>
      <c r="D2584" s="33"/>
      <c r="E2584" s="33"/>
      <c r="G2584">
        <f t="shared" si="40"/>
        <v>6</v>
      </c>
    </row>
    <row r="2585" spans="1:7">
      <c r="A2585" s="33"/>
      <c r="B2585" s="34"/>
      <c r="C2585" s="33"/>
      <c r="D2585" s="33"/>
      <c r="E2585" s="33"/>
      <c r="G2585">
        <f t="shared" si="40"/>
        <v>6</v>
      </c>
    </row>
    <row r="2586" spans="1:7">
      <c r="A2586" s="33"/>
      <c r="B2586" s="34"/>
      <c r="C2586" s="33"/>
      <c r="D2586" s="33"/>
      <c r="E2586" s="33"/>
      <c r="G2586">
        <f t="shared" si="40"/>
        <v>6</v>
      </c>
    </row>
    <row r="2587" spans="1:7">
      <c r="A2587" s="33"/>
      <c r="B2587" s="34"/>
      <c r="C2587" s="33"/>
      <c r="D2587" s="33"/>
      <c r="E2587" s="33"/>
      <c r="G2587">
        <f t="shared" si="40"/>
        <v>6</v>
      </c>
    </row>
    <row r="2588" spans="1:7">
      <c r="A2588" s="33"/>
      <c r="B2588" s="34"/>
      <c r="C2588" s="33"/>
      <c r="D2588" s="33"/>
      <c r="E2588" s="33"/>
      <c r="G2588">
        <f t="shared" si="40"/>
        <v>6</v>
      </c>
    </row>
    <row r="2589" spans="1:7">
      <c r="A2589" s="33"/>
      <c r="B2589" s="34"/>
      <c r="C2589" s="33"/>
      <c r="D2589" s="33"/>
      <c r="E2589" s="33"/>
      <c r="G2589">
        <f t="shared" si="40"/>
        <v>6</v>
      </c>
    </row>
    <row r="2590" spans="1:7">
      <c r="A2590" s="33"/>
      <c r="B2590" s="34"/>
      <c r="C2590" s="33"/>
      <c r="D2590" s="33"/>
      <c r="E2590" s="33"/>
      <c r="G2590">
        <f t="shared" si="40"/>
        <v>6</v>
      </c>
    </row>
    <row r="2591" spans="1:7">
      <c r="A2591" s="33"/>
      <c r="B2591" s="34"/>
      <c r="C2591" s="33"/>
      <c r="D2591" s="33"/>
      <c r="E2591" s="33"/>
      <c r="G2591">
        <f t="shared" si="40"/>
        <v>6</v>
      </c>
    </row>
    <row r="2592" spans="1:7">
      <c r="A2592" s="33"/>
      <c r="B2592" s="34"/>
      <c r="C2592" s="33"/>
      <c r="D2592" s="33"/>
      <c r="E2592" s="33"/>
      <c r="G2592">
        <f t="shared" si="40"/>
        <v>6</v>
      </c>
    </row>
    <row r="2593" spans="1:7">
      <c r="A2593" s="33"/>
      <c r="B2593" s="34"/>
      <c r="C2593" s="33"/>
      <c r="D2593" s="33"/>
      <c r="E2593" s="33"/>
      <c r="G2593">
        <f t="shared" si="40"/>
        <v>6</v>
      </c>
    </row>
    <row r="2594" spans="1:7">
      <c r="A2594" s="33"/>
      <c r="B2594" s="34"/>
      <c r="C2594" s="33"/>
      <c r="D2594" s="33"/>
      <c r="E2594" s="33"/>
      <c r="G2594">
        <f t="shared" si="40"/>
        <v>6</v>
      </c>
    </row>
    <row r="2595" spans="1:7">
      <c r="A2595" s="33"/>
      <c r="B2595" s="34"/>
      <c r="C2595" s="33"/>
      <c r="D2595" s="33"/>
      <c r="E2595" s="33"/>
      <c r="G2595">
        <f t="shared" si="40"/>
        <v>6</v>
      </c>
    </row>
    <row r="2596" spans="1:7">
      <c r="A2596" s="33"/>
      <c r="B2596" s="34"/>
      <c r="C2596" s="33"/>
      <c r="D2596" s="33"/>
      <c r="E2596" s="33"/>
      <c r="G2596">
        <f t="shared" si="40"/>
        <v>6</v>
      </c>
    </row>
    <row r="2597" spans="1:7">
      <c r="A2597" s="33"/>
      <c r="B2597" s="34"/>
      <c r="C2597" s="33"/>
      <c r="D2597" s="33"/>
      <c r="E2597" s="33"/>
      <c r="G2597">
        <f t="shared" si="40"/>
        <v>6</v>
      </c>
    </row>
    <row r="2598" spans="1:7">
      <c r="A2598" s="33"/>
      <c r="B2598" s="34"/>
      <c r="C2598" s="33"/>
      <c r="D2598" s="33"/>
      <c r="E2598" s="33"/>
      <c r="G2598">
        <f t="shared" si="40"/>
        <v>6</v>
      </c>
    </row>
    <row r="2599" spans="1:7">
      <c r="A2599" s="33"/>
      <c r="B2599" s="34"/>
      <c r="C2599" s="33"/>
      <c r="D2599" s="33"/>
      <c r="E2599" s="33"/>
      <c r="G2599">
        <f t="shared" si="40"/>
        <v>6</v>
      </c>
    </row>
    <row r="2600" spans="1:7">
      <c r="A2600" s="33"/>
      <c r="B2600" s="34"/>
      <c r="C2600" s="33"/>
      <c r="D2600" s="33"/>
      <c r="E2600" s="33"/>
      <c r="G2600">
        <f t="shared" si="40"/>
        <v>6</v>
      </c>
    </row>
    <row r="2601" spans="1:7">
      <c r="A2601" s="33"/>
      <c r="B2601" s="34"/>
      <c r="C2601" s="33"/>
      <c r="D2601" s="33"/>
      <c r="E2601" s="33"/>
      <c r="G2601">
        <f t="shared" ref="G2601:G2664" si="41">WEEKDAY(B2601,2)</f>
        <v>6</v>
      </c>
    </row>
    <row r="2602" spans="1:7">
      <c r="A2602" s="33"/>
      <c r="B2602" s="34"/>
      <c r="C2602" s="33"/>
      <c r="D2602" s="33"/>
      <c r="E2602" s="33"/>
      <c r="G2602">
        <f t="shared" si="41"/>
        <v>6</v>
      </c>
    </row>
    <row r="2603" spans="1:7">
      <c r="A2603" s="33"/>
      <c r="B2603" s="34"/>
      <c r="C2603" s="33"/>
      <c r="D2603" s="33"/>
      <c r="E2603" s="33"/>
      <c r="G2603">
        <f t="shared" si="41"/>
        <v>6</v>
      </c>
    </row>
    <row r="2604" spans="1:7">
      <c r="A2604" s="33"/>
      <c r="B2604" s="34"/>
      <c r="C2604" s="33"/>
      <c r="D2604" s="33"/>
      <c r="E2604" s="33"/>
      <c r="G2604">
        <f t="shared" si="41"/>
        <v>6</v>
      </c>
    </row>
    <row r="2605" spans="1:7">
      <c r="A2605" s="33"/>
      <c r="B2605" s="34"/>
      <c r="C2605" s="33"/>
      <c r="D2605" s="33"/>
      <c r="E2605" s="33"/>
      <c r="G2605">
        <f t="shared" si="41"/>
        <v>6</v>
      </c>
    </row>
    <row r="2606" spans="1:7">
      <c r="A2606" s="33"/>
      <c r="B2606" s="34"/>
      <c r="C2606" s="33"/>
      <c r="D2606" s="33"/>
      <c r="E2606" s="33"/>
      <c r="G2606">
        <f t="shared" si="41"/>
        <v>6</v>
      </c>
    </row>
    <row r="2607" spans="1:7">
      <c r="A2607" s="33"/>
      <c r="B2607" s="34"/>
      <c r="C2607" s="33"/>
      <c r="D2607" s="33"/>
      <c r="E2607" s="33"/>
      <c r="G2607">
        <f t="shared" si="41"/>
        <v>6</v>
      </c>
    </row>
    <row r="2608" spans="1:7">
      <c r="A2608" s="33"/>
      <c r="B2608" s="34"/>
      <c r="C2608" s="33"/>
      <c r="D2608" s="33"/>
      <c r="E2608" s="33"/>
      <c r="G2608">
        <f t="shared" si="41"/>
        <v>6</v>
      </c>
    </row>
    <row r="2609" spans="1:7">
      <c r="A2609" s="33"/>
      <c r="B2609" s="34"/>
      <c r="C2609" s="33"/>
      <c r="D2609" s="33"/>
      <c r="E2609" s="33"/>
      <c r="G2609">
        <f t="shared" si="41"/>
        <v>6</v>
      </c>
    </row>
    <row r="2610" spans="1:7">
      <c r="A2610" s="33"/>
      <c r="B2610" s="34"/>
      <c r="C2610" s="33"/>
      <c r="D2610" s="33"/>
      <c r="E2610" s="33"/>
      <c r="G2610">
        <f t="shared" si="41"/>
        <v>6</v>
      </c>
    </row>
    <row r="2611" spans="1:7">
      <c r="A2611" s="33"/>
      <c r="B2611" s="34"/>
      <c r="C2611" s="33"/>
      <c r="D2611" s="33"/>
      <c r="E2611" s="33"/>
      <c r="G2611">
        <f t="shared" si="41"/>
        <v>6</v>
      </c>
    </row>
    <row r="2612" spans="1:7">
      <c r="A2612" s="33"/>
      <c r="B2612" s="34"/>
      <c r="C2612" s="33"/>
      <c r="D2612" s="33"/>
      <c r="E2612" s="33"/>
      <c r="G2612">
        <f t="shared" si="41"/>
        <v>6</v>
      </c>
    </row>
    <row r="2613" spans="1:7">
      <c r="A2613" s="33"/>
      <c r="B2613" s="34"/>
      <c r="C2613" s="33"/>
      <c r="D2613" s="33"/>
      <c r="E2613" s="33"/>
      <c r="G2613">
        <f t="shared" si="41"/>
        <v>6</v>
      </c>
    </row>
    <row r="2614" spans="1:7">
      <c r="A2614" s="33"/>
      <c r="B2614" s="34"/>
      <c r="C2614" s="33"/>
      <c r="D2614" s="33"/>
      <c r="E2614" s="33"/>
      <c r="G2614">
        <f t="shared" si="41"/>
        <v>6</v>
      </c>
    </row>
    <row r="2615" spans="1:7">
      <c r="A2615" s="33"/>
      <c r="B2615" s="34"/>
      <c r="C2615" s="33"/>
      <c r="D2615" s="33"/>
      <c r="E2615" s="33"/>
      <c r="G2615">
        <f t="shared" si="41"/>
        <v>6</v>
      </c>
    </row>
    <row r="2616" spans="1:7">
      <c r="A2616" s="33"/>
      <c r="B2616" s="34"/>
      <c r="C2616" s="33"/>
      <c r="D2616" s="33"/>
      <c r="E2616" s="33"/>
      <c r="G2616">
        <f t="shared" si="41"/>
        <v>6</v>
      </c>
    </row>
    <row r="2617" spans="1:7">
      <c r="A2617" s="33"/>
      <c r="B2617" s="34"/>
      <c r="C2617" s="33"/>
      <c r="D2617" s="33"/>
      <c r="E2617" s="33"/>
      <c r="G2617">
        <f t="shared" si="41"/>
        <v>6</v>
      </c>
    </row>
    <row r="2618" spans="1:7">
      <c r="A2618" s="33"/>
      <c r="B2618" s="34"/>
      <c r="C2618" s="33"/>
      <c r="D2618" s="33"/>
      <c r="E2618" s="33"/>
      <c r="G2618">
        <f t="shared" si="41"/>
        <v>6</v>
      </c>
    </row>
    <row r="2619" spans="1:7">
      <c r="A2619" s="33"/>
      <c r="B2619" s="34"/>
      <c r="C2619" s="33"/>
      <c r="D2619" s="33"/>
      <c r="E2619" s="33"/>
      <c r="G2619">
        <f t="shared" si="41"/>
        <v>6</v>
      </c>
    </row>
    <row r="2620" spans="1:7">
      <c r="A2620" s="33"/>
      <c r="B2620" s="34"/>
      <c r="C2620" s="33"/>
      <c r="D2620" s="33"/>
      <c r="E2620" s="33"/>
      <c r="G2620">
        <f t="shared" si="41"/>
        <v>6</v>
      </c>
    </row>
    <row r="2621" spans="1:7">
      <c r="A2621" s="33"/>
      <c r="B2621" s="34"/>
      <c r="C2621" s="33"/>
      <c r="D2621" s="33"/>
      <c r="E2621" s="33"/>
      <c r="G2621">
        <f t="shared" si="41"/>
        <v>6</v>
      </c>
    </row>
    <row r="2622" spans="1:7">
      <c r="A2622" s="33"/>
      <c r="B2622" s="34"/>
      <c r="C2622" s="33"/>
      <c r="D2622" s="33"/>
      <c r="E2622" s="33"/>
      <c r="G2622">
        <f t="shared" si="41"/>
        <v>6</v>
      </c>
    </row>
    <row r="2623" spans="1:7">
      <c r="A2623" s="33"/>
      <c r="B2623" s="34"/>
      <c r="C2623" s="33"/>
      <c r="D2623" s="33"/>
      <c r="E2623" s="33"/>
      <c r="G2623">
        <f t="shared" si="41"/>
        <v>6</v>
      </c>
    </row>
    <row r="2624" spans="1:7">
      <c r="A2624" s="33"/>
      <c r="B2624" s="34"/>
      <c r="C2624" s="33"/>
      <c r="D2624" s="33"/>
      <c r="E2624" s="33"/>
      <c r="G2624">
        <f t="shared" si="41"/>
        <v>6</v>
      </c>
    </row>
    <row r="2625" spans="1:7">
      <c r="A2625" s="33"/>
      <c r="B2625" s="34"/>
      <c r="C2625" s="33"/>
      <c r="D2625" s="33"/>
      <c r="E2625" s="33"/>
      <c r="G2625">
        <f t="shared" si="41"/>
        <v>6</v>
      </c>
    </row>
    <row r="2626" spans="1:7">
      <c r="A2626" s="33"/>
      <c r="B2626" s="34"/>
      <c r="C2626" s="33"/>
      <c r="D2626" s="33"/>
      <c r="E2626" s="33"/>
      <c r="G2626">
        <f t="shared" si="41"/>
        <v>6</v>
      </c>
    </row>
    <row r="2627" spans="1:7">
      <c r="A2627" s="33"/>
      <c r="B2627" s="34"/>
      <c r="C2627" s="33"/>
      <c r="D2627" s="33"/>
      <c r="E2627" s="33"/>
      <c r="G2627">
        <f t="shared" si="41"/>
        <v>6</v>
      </c>
    </row>
    <row r="2628" spans="1:7">
      <c r="A2628" s="33"/>
      <c r="B2628" s="34"/>
      <c r="C2628" s="33"/>
      <c r="D2628" s="33"/>
      <c r="E2628" s="33"/>
      <c r="G2628">
        <f t="shared" si="41"/>
        <v>6</v>
      </c>
    </row>
    <row r="2629" spans="1:7">
      <c r="A2629" s="33"/>
      <c r="B2629" s="34"/>
      <c r="C2629" s="33"/>
      <c r="D2629" s="33"/>
      <c r="E2629" s="33"/>
      <c r="G2629">
        <f t="shared" si="41"/>
        <v>6</v>
      </c>
    </row>
    <row r="2630" spans="1:7">
      <c r="A2630" s="33"/>
      <c r="B2630" s="34"/>
      <c r="C2630" s="33"/>
      <c r="D2630" s="33"/>
      <c r="E2630" s="33"/>
      <c r="G2630">
        <f t="shared" si="41"/>
        <v>6</v>
      </c>
    </row>
    <row r="2631" spans="1:7">
      <c r="A2631" s="33"/>
      <c r="B2631" s="34"/>
      <c r="C2631" s="33"/>
      <c r="D2631" s="33"/>
      <c r="E2631" s="33"/>
      <c r="G2631">
        <f t="shared" si="41"/>
        <v>6</v>
      </c>
    </row>
    <row r="2632" spans="1:7">
      <c r="A2632" s="33"/>
      <c r="B2632" s="34"/>
      <c r="C2632" s="33"/>
      <c r="D2632" s="33"/>
      <c r="E2632" s="33"/>
      <c r="G2632">
        <f t="shared" si="41"/>
        <v>6</v>
      </c>
    </row>
    <row r="2633" spans="1:7">
      <c r="A2633" s="33"/>
      <c r="B2633" s="34"/>
      <c r="C2633" s="33"/>
      <c r="D2633" s="33"/>
      <c r="E2633" s="33"/>
      <c r="G2633">
        <f t="shared" si="41"/>
        <v>6</v>
      </c>
    </row>
    <row r="2634" spans="1:7">
      <c r="A2634" s="33"/>
      <c r="B2634" s="34"/>
      <c r="C2634" s="33"/>
      <c r="D2634" s="33"/>
      <c r="E2634" s="33"/>
      <c r="G2634">
        <f t="shared" si="41"/>
        <v>6</v>
      </c>
    </row>
    <row r="2635" spans="1:7">
      <c r="A2635" s="33"/>
      <c r="B2635" s="34"/>
      <c r="C2635" s="33"/>
      <c r="D2635" s="33"/>
      <c r="E2635" s="33"/>
      <c r="G2635">
        <f t="shared" si="41"/>
        <v>6</v>
      </c>
    </row>
    <row r="2636" spans="1:7">
      <c r="A2636" s="33"/>
      <c r="B2636" s="34"/>
      <c r="C2636" s="33"/>
      <c r="D2636" s="33"/>
      <c r="E2636" s="33"/>
      <c r="G2636">
        <f t="shared" si="41"/>
        <v>6</v>
      </c>
    </row>
    <row r="2637" spans="1:7">
      <c r="A2637" s="33"/>
      <c r="B2637" s="34"/>
      <c r="C2637" s="33"/>
      <c r="D2637" s="33"/>
      <c r="E2637" s="33"/>
      <c r="G2637">
        <f t="shared" si="41"/>
        <v>6</v>
      </c>
    </row>
    <row r="2638" spans="1:7">
      <c r="A2638" s="33"/>
      <c r="B2638" s="34"/>
      <c r="C2638" s="33"/>
      <c r="D2638" s="33"/>
      <c r="E2638" s="33"/>
      <c r="G2638">
        <f t="shared" si="41"/>
        <v>6</v>
      </c>
    </row>
    <row r="2639" spans="1:7">
      <c r="A2639" s="33"/>
      <c r="B2639" s="34"/>
      <c r="C2639" s="33"/>
      <c r="D2639" s="33"/>
      <c r="E2639" s="33"/>
      <c r="G2639">
        <f t="shared" si="41"/>
        <v>6</v>
      </c>
    </row>
    <row r="2640" spans="1:7">
      <c r="A2640" s="33"/>
      <c r="B2640" s="34"/>
      <c r="C2640" s="33"/>
      <c r="D2640" s="33"/>
      <c r="E2640" s="33"/>
      <c r="G2640">
        <f t="shared" si="41"/>
        <v>6</v>
      </c>
    </row>
    <row r="2641" spans="1:7">
      <c r="A2641" s="33"/>
      <c r="B2641" s="34"/>
      <c r="C2641" s="33"/>
      <c r="D2641" s="33"/>
      <c r="E2641" s="33"/>
      <c r="G2641">
        <f t="shared" si="41"/>
        <v>6</v>
      </c>
    </row>
    <row r="2642" spans="1:7">
      <c r="A2642" s="33"/>
      <c r="B2642" s="34"/>
      <c r="C2642" s="33"/>
      <c r="D2642" s="33"/>
      <c r="E2642" s="33"/>
      <c r="G2642">
        <f t="shared" si="41"/>
        <v>6</v>
      </c>
    </row>
    <row r="2643" spans="1:7">
      <c r="A2643" s="33"/>
      <c r="B2643" s="34"/>
      <c r="C2643" s="33"/>
      <c r="D2643" s="33"/>
      <c r="E2643" s="33"/>
      <c r="G2643">
        <f t="shared" si="41"/>
        <v>6</v>
      </c>
    </row>
    <row r="2644" spans="1:7">
      <c r="A2644" s="33"/>
      <c r="B2644" s="34"/>
      <c r="C2644" s="33"/>
      <c r="D2644" s="33"/>
      <c r="E2644" s="33"/>
      <c r="G2644">
        <f t="shared" si="41"/>
        <v>6</v>
      </c>
    </row>
    <row r="2645" spans="1:7">
      <c r="A2645" s="33"/>
      <c r="B2645" s="34"/>
      <c r="C2645" s="33"/>
      <c r="D2645" s="33"/>
      <c r="E2645" s="33"/>
      <c r="G2645">
        <f t="shared" si="41"/>
        <v>6</v>
      </c>
    </row>
    <row r="2646" spans="1:7">
      <c r="A2646" s="33"/>
      <c r="B2646" s="34"/>
      <c r="C2646" s="33"/>
      <c r="D2646" s="33"/>
      <c r="E2646" s="33"/>
      <c r="G2646">
        <f t="shared" si="41"/>
        <v>6</v>
      </c>
    </row>
    <row r="2647" spans="1:7">
      <c r="A2647" s="33"/>
      <c r="B2647" s="34"/>
      <c r="C2647" s="33"/>
      <c r="D2647" s="33"/>
      <c r="E2647" s="33"/>
      <c r="G2647">
        <f t="shared" si="41"/>
        <v>6</v>
      </c>
    </row>
    <row r="2648" spans="1:7">
      <c r="A2648" s="33"/>
      <c r="B2648" s="34"/>
      <c r="C2648" s="33"/>
      <c r="D2648" s="33"/>
      <c r="E2648" s="33"/>
      <c r="G2648">
        <f t="shared" si="41"/>
        <v>6</v>
      </c>
    </row>
    <row r="2649" spans="1:7">
      <c r="A2649" s="33"/>
      <c r="B2649" s="34"/>
      <c r="C2649" s="33"/>
      <c r="D2649" s="33"/>
      <c r="E2649" s="33"/>
      <c r="G2649">
        <f t="shared" si="41"/>
        <v>6</v>
      </c>
    </row>
    <row r="2650" spans="1:7">
      <c r="A2650" s="33"/>
      <c r="B2650" s="34"/>
      <c r="C2650" s="33"/>
      <c r="D2650" s="33"/>
      <c r="E2650" s="33"/>
      <c r="G2650">
        <f t="shared" si="41"/>
        <v>6</v>
      </c>
    </row>
    <row r="2651" spans="1:7">
      <c r="A2651" s="33"/>
      <c r="B2651" s="34"/>
      <c r="C2651" s="33"/>
      <c r="D2651" s="33"/>
      <c r="E2651" s="33"/>
      <c r="G2651">
        <f t="shared" si="41"/>
        <v>6</v>
      </c>
    </row>
    <row r="2652" spans="1:7">
      <c r="A2652" s="33"/>
      <c r="B2652" s="34"/>
      <c r="C2652" s="33"/>
      <c r="D2652" s="33"/>
      <c r="E2652" s="33"/>
      <c r="G2652">
        <f t="shared" si="41"/>
        <v>6</v>
      </c>
    </row>
    <row r="2653" spans="1:7">
      <c r="A2653" s="33"/>
      <c r="B2653" s="34"/>
      <c r="C2653" s="33"/>
      <c r="D2653" s="33"/>
      <c r="E2653" s="33"/>
      <c r="G2653">
        <f t="shared" si="41"/>
        <v>6</v>
      </c>
    </row>
    <row r="2654" spans="1:7">
      <c r="A2654" s="33"/>
      <c r="B2654" s="34"/>
      <c r="C2654" s="33"/>
      <c r="D2654" s="33"/>
      <c r="E2654" s="33"/>
      <c r="G2654">
        <f t="shared" si="41"/>
        <v>6</v>
      </c>
    </row>
    <row r="2655" spans="1:7">
      <c r="A2655" s="33"/>
      <c r="B2655" s="34"/>
      <c r="C2655" s="33"/>
      <c r="D2655" s="33"/>
      <c r="E2655" s="33"/>
      <c r="G2655">
        <f t="shared" si="41"/>
        <v>6</v>
      </c>
    </row>
    <row r="2656" spans="1:7">
      <c r="A2656" s="33"/>
      <c r="B2656" s="34"/>
      <c r="C2656" s="33"/>
      <c r="D2656" s="33"/>
      <c r="E2656" s="33"/>
      <c r="G2656">
        <f t="shared" si="41"/>
        <v>6</v>
      </c>
    </row>
    <row r="2657" spans="1:7">
      <c r="A2657" s="33"/>
      <c r="B2657" s="34"/>
      <c r="C2657" s="33"/>
      <c r="D2657" s="33"/>
      <c r="E2657" s="33"/>
      <c r="G2657">
        <f t="shared" si="41"/>
        <v>6</v>
      </c>
    </row>
    <row r="2658" spans="1:7">
      <c r="A2658" s="33"/>
      <c r="B2658" s="34"/>
      <c r="C2658" s="33"/>
      <c r="D2658" s="33"/>
      <c r="E2658" s="33"/>
      <c r="G2658">
        <f t="shared" si="41"/>
        <v>6</v>
      </c>
    </row>
    <row r="2659" spans="1:7">
      <c r="A2659" s="33"/>
      <c r="B2659" s="34"/>
      <c r="C2659" s="33"/>
      <c r="D2659" s="33"/>
      <c r="E2659" s="33"/>
      <c r="G2659">
        <f t="shared" si="41"/>
        <v>6</v>
      </c>
    </row>
    <row r="2660" spans="1:7">
      <c r="A2660" s="33"/>
      <c r="B2660" s="34"/>
      <c r="C2660" s="33"/>
      <c r="D2660" s="33"/>
      <c r="E2660" s="33"/>
      <c r="G2660">
        <f t="shared" si="41"/>
        <v>6</v>
      </c>
    </row>
    <row r="2661" spans="1:7">
      <c r="A2661" s="33"/>
      <c r="B2661" s="34"/>
      <c r="C2661" s="33"/>
      <c r="D2661" s="33"/>
      <c r="E2661" s="33"/>
      <c r="G2661">
        <f t="shared" si="41"/>
        <v>6</v>
      </c>
    </row>
    <row r="2662" spans="1:7">
      <c r="A2662" s="33"/>
      <c r="B2662" s="34"/>
      <c r="C2662" s="33"/>
      <c r="D2662" s="33"/>
      <c r="E2662" s="33"/>
      <c r="G2662">
        <f t="shared" si="41"/>
        <v>6</v>
      </c>
    </row>
    <row r="2663" spans="1:7">
      <c r="A2663" s="33"/>
      <c r="B2663" s="34"/>
      <c r="C2663" s="33"/>
      <c r="D2663" s="33"/>
      <c r="E2663" s="33"/>
      <c r="G2663">
        <f t="shared" si="41"/>
        <v>6</v>
      </c>
    </row>
    <row r="2664" spans="1:7">
      <c r="A2664" s="33"/>
      <c r="B2664" s="34"/>
      <c r="C2664" s="33"/>
      <c r="D2664" s="33"/>
      <c r="E2664" s="33"/>
      <c r="G2664">
        <f t="shared" si="41"/>
        <v>6</v>
      </c>
    </row>
    <row r="2665" spans="1:7">
      <c r="A2665" s="33"/>
      <c r="B2665" s="34"/>
      <c r="C2665" s="33"/>
      <c r="D2665" s="33"/>
      <c r="E2665" s="33"/>
      <c r="G2665">
        <f t="shared" ref="G2665:G2728" si="42">WEEKDAY(B2665,2)</f>
        <v>6</v>
      </c>
    </row>
    <row r="2666" spans="1:7">
      <c r="A2666" s="33"/>
      <c r="B2666" s="34"/>
      <c r="C2666" s="33"/>
      <c r="D2666" s="33"/>
      <c r="E2666" s="33"/>
      <c r="G2666">
        <f t="shared" si="42"/>
        <v>6</v>
      </c>
    </row>
    <row r="2667" spans="1:7">
      <c r="A2667" s="33"/>
      <c r="B2667" s="34"/>
      <c r="C2667" s="33"/>
      <c r="D2667" s="33"/>
      <c r="E2667" s="33"/>
      <c r="G2667">
        <f t="shared" si="42"/>
        <v>6</v>
      </c>
    </row>
    <row r="2668" spans="1:7">
      <c r="A2668" s="33"/>
      <c r="B2668" s="34"/>
      <c r="C2668" s="33"/>
      <c r="D2668" s="33"/>
      <c r="E2668" s="33"/>
      <c r="G2668">
        <f t="shared" si="42"/>
        <v>6</v>
      </c>
    </row>
    <row r="2669" spans="1:7">
      <c r="A2669" s="33"/>
      <c r="B2669" s="34"/>
      <c r="C2669" s="33"/>
      <c r="D2669" s="33"/>
      <c r="E2669" s="33"/>
      <c r="G2669">
        <f t="shared" si="42"/>
        <v>6</v>
      </c>
    </row>
    <row r="2670" spans="1:7">
      <c r="A2670" s="33"/>
      <c r="B2670" s="34"/>
      <c r="C2670" s="33"/>
      <c r="D2670" s="33"/>
      <c r="E2670" s="33"/>
      <c r="G2670">
        <f t="shared" si="42"/>
        <v>6</v>
      </c>
    </row>
    <row r="2671" spans="1:7">
      <c r="A2671" s="33"/>
      <c r="B2671" s="34"/>
      <c r="C2671" s="33"/>
      <c r="D2671" s="33"/>
      <c r="E2671" s="33"/>
      <c r="G2671">
        <f t="shared" si="42"/>
        <v>6</v>
      </c>
    </row>
    <row r="2672" spans="1:7">
      <c r="A2672" s="33"/>
      <c r="B2672" s="34"/>
      <c r="C2672" s="33"/>
      <c r="D2672" s="33"/>
      <c r="E2672" s="33"/>
      <c r="G2672">
        <f t="shared" si="42"/>
        <v>6</v>
      </c>
    </row>
    <row r="2673" spans="1:7">
      <c r="A2673" s="33"/>
      <c r="B2673" s="34"/>
      <c r="C2673" s="33"/>
      <c r="D2673" s="33"/>
      <c r="E2673" s="33"/>
      <c r="G2673">
        <f t="shared" si="42"/>
        <v>6</v>
      </c>
    </row>
    <row r="2674" spans="1:7">
      <c r="A2674" s="33"/>
      <c r="B2674" s="34"/>
      <c r="C2674" s="33"/>
      <c r="D2674" s="33"/>
      <c r="E2674" s="33"/>
      <c r="G2674">
        <f t="shared" si="42"/>
        <v>6</v>
      </c>
    </row>
    <row r="2675" spans="1:7">
      <c r="A2675" s="33"/>
      <c r="B2675" s="34"/>
      <c r="C2675" s="33"/>
      <c r="D2675" s="33"/>
      <c r="E2675" s="33"/>
      <c r="G2675">
        <f t="shared" si="42"/>
        <v>6</v>
      </c>
    </row>
    <row r="2676" spans="1:7">
      <c r="A2676" s="33"/>
      <c r="B2676" s="34"/>
      <c r="C2676" s="33"/>
      <c r="D2676" s="33"/>
      <c r="E2676" s="33"/>
      <c r="G2676">
        <f t="shared" si="42"/>
        <v>6</v>
      </c>
    </row>
    <row r="2677" spans="1:7">
      <c r="A2677" s="33"/>
      <c r="B2677" s="34"/>
      <c r="C2677" s="33"/>
      <c r="D2677" s="33"/>
      <c r="E2677" s="33"/>
      <c r="G2677">
        <f t="shared" si="42"/>
        <v>6</v>
      </c>
    </row>
    <row r="2678" spans="1:7">
      <c r="A2678" s="33"/>
      <c r="B2678" s="34"/>
      <c r="C2678" s="33"/>
      <c r="D2678" s="33"/>
      <c r="E2678" s="33"/>
      <c r="G2678">
        <f t="shared" si="42"/>
        <v>6</v>
      </c>
    </row>
    <row r="2679" spans="1:7">
      <c r="A2679" s="33"/>
      <c r="B2679" s="34"/>
      <c r="C2679" s="33"/>
      <c r="D2679" s="33"/>
      <c r="E2679" s="33"/>
      <c r="G2679">
        <f t="shared" si="42"/>
        <v>6</v>
      </c>
    </row>
    <row r="2680" spans="1:7">
      <c r="A2680" s="33"/>
      <c r="B2680" s="34"/>
      <c r="C2680" s="33"/>
      <c r="D2680" s="33"/>
      <c r="E2680" s="33"/>
      <c r="G2680">
        <f t="shared" si="42"/>
        <v>6</v>
      </c>
    </row>
    <row r="2681" spans="1:7">
      <c r="A2681" s="33"/>
      <c r="B2681" s="34"/>
      <c r="C2681" s="33"/>
      <c r="D2681" s="33"/>
      <c r="E2681" s="33"/>
      <c r="G2681">
        <f t="shared" si="42"/>
        <v>6</v>
      </c>
    </row>
    <row r="2682" spans="1:7">
      <c r="A2682" s="33"/>
      <c r="B2682" s="34"/>
      <c r="C2682" s="33"/>
      <c r="D2682" s="33"/>
      <c r="E2682" s="33"/>
      <c r="G2682">
        <f t="shared" si="42"/>
        <v>6</v>
      </c>
    </row>
    <row r="2683" spans="1:7">
      <c r="A2683" s="33"/>
      <c r="B2683" s="34"/>
      <c r="C2683" s="33"/>
      <c r="D2683" s="33"/>
      <c r="E2683" s="33"/>
      <c r="G2683">
        <f t="shared" si="42"/>
        <v>6</v>
      </c>
    </row>
    <row r="2684" spans="1:7">
      <c r="A2684" s="33"/>
      <c r="B2684" s="34"/>
      <c r="C2684" s="33"/>
      <c r="D2684" s="33"/>
      <c r="E2684" s="33"/>
      <c r="G2684">
        <f t="shared" si="42"/>
        <v>6</v>
      </c>
    </row>
    <row r="2685" spans="1:7">
      <c r="A2685" s="33"/>
      <c r="B2685" s="34"/>
      <c r="C2685" s="33"/>
      <c r="D2685" s="33"/>
      <c r="E2685" s="33"/>
      <c r="G2685">
        <f t="shared" si="42"/>
        <v>6</v>
      </c>
    </row>
    <row r="2686" spans="1:7">
      <c r="A2686" s="33"/>
      <c r="B2686" s="34"/>
      <c r="C2686" s="33"/>
      <c r="D2686" s="33"/>
      <c r="E2686" s="33"/>
      <c r="G2686">
        <f t="shared" si="42"/>
        <v>6</v>
      </c>
    </row>
    <row r="2687" spans="1:7">
      <c r="A2687" s="33"/>
      <c r="B2687" s="34"/>
      <c r="C2687" s="33"/>
      <c r="D2687" s="33"/>
      <c r="E2687" s="33"/>
      <c r="G2687">
        <f t="shared" si="42"/>
        <v>6</v>
      </c>
    </row>
    <row r="2688" spans="1:7">
      <c r="A2688" s="33"/>
      <c r="B2688" s="34"/>
      <c r="C2688" s="33"/>
      <c r="D2688" s="33"/>
      <c r="E2688" s="33"/>
      <c r="G2688">
        <f t="shared" si="42"/>
        <v>6</v>
      </c>
    </row>
    <row r="2689" spans="1:7">
      <c r="A2689" s="33"/>
      <c r="B2689" s="34"/>
      <c r="C2689" s="33"/>
      <c r="D2689" s="33"/>
      <c r="E2689" s="33"/>
      <c r="G2689">
        <f t="shared" si="42"/>
        <v>6</v>
      </c>
    </row>
    <row r="2690" spans="1:7">
      <c r="A2690" s="33"/>
      <c r="B2690" s="34"/>
      <c r="C2690" s="33"/>
      <c r="D2690" s="33"/>
      <c r="E2690" s="33"/>
      <c r="G2690">
        <f t="shared" si="42"/>
        <v>6</v>
      </c>
    </row>
    <row r="2691" spans="1:7">
      <c r="A2691" s="33"/>
      <c r="B2691" s="34"/>
      <c r="C2691" s="33"/>
      <c r="D2691" s="33"/>
      <c r="E2691" s="33"/>
      <c r="G2691">
        <f t="shared" si="42"/>
        <v>6</v>
      </c>
    </row>
    <row r="2692" spans="1:7">
      <c r="A2692" s="33"/>
      <c r="B2692" s="34"/>
      <c r="C2692" s="33"/>
      <c r="D2692" s="33"/>
      <c r="E2692" s="33"/>
      <c r="G2692">
        <f t="shared" si="42"/>
        <v>6</v>
      </c>
    </row>
    <row r="2693" spans="1:7">
      <c r="A2693" s="33"/>
      <c r="B2693" s="34"/>
      <c r="C2693" s="33"/>
      <c r="D2693" s="33"/>
      <c r="E2693" s="33"/>
      <c r="G2693">
        <f t="shared" si="42"/>
        <v>6</v>
      </c>
    </row>
    <row r="2694" spans="1:7">
      <c r="A2694" s="33"/>
      <c r="B2694" s="34"/>
      <c r="C2694" s="33"/>
      <c r="D2694" s="33"/>
      <c r="E2694" s="33"/>
      <c r="G2694">
        <f t="shared" si="42"/>
        <v>6</v>
      </c>
    </row>
    <row r="2695" spans="1:7">
      <c r="A2695" s="33"/>
      <c r="B2695" s="34"/>
      <c r="C2695" s="33"/>
      <c r="D2695" s="33"/>
      <c r="E2695" s="33"/>
      <c r="G2695">
        <f t="shared" si="42"/>
        <v>6</v>
      </c>
    </row>
    <row r="2696" spans="1:7">
      <c r="A2696" s="33"/>
      <c r="B2696" s="34"/>
      <c r="C2696" s="33"/>
      <c r="D2696" s="33"/>
      <c r="E2696" s="33"/>
      <c r="G2696">
        <f t="shared" si="42"/>
        <v>6</v>
      </c>
    </row>
    <row r="2697" spans="1:7">
      <c r="A2697" s="33"/>
      <c r="B2697" s="34"/>
      <c r="C2697" s="33"/>
      <c r="D2697" s="33"/>
      <c r="E2697" s="33"/>
      <c r="G2697">
        <f t="shared" si="42"/>
        <v>6</v>
      </c>
    </row>
    <row r="2698" spans="1:7">
      <c r="A2698" s="33"/>
      <c r="B2698" s="34"/>
      <c r="C2698" s="33"/>
      <c r="D2698" s="33"/>
      <c r="E2698" s="33"/>
      <c r="G2698">
        <f t="shared" si="42"/>
        <v>6</v>
      </c>
    </row>
    <row r="2699" spans="1:7">
      <c r="A2699" s="33"/>
      <c r="B2699" s="34"/>
      <c r="C2699" s="33"/>
      <c r="D2699" s="33"/>
      <c r="E2699" s="33"/>
      <c r="G2699">
        <f t="shared" si="42"/>
        <v>6</v>
      </c>
    </row>
    <row r="2700" spans="1:7">
      <c r="A2700" s="33"/>
      <c r="B2700" s="34"/>
      <c r="C2700" s="33"/>
      <c r="D2700" s="33"/>
      <c r="E2700" s="33"/>
      <c r="G2700">
        <f t="shared" si="42"/>
        <v>6</v>
      </c>
    </row>
    <row r="2701" spans="1:7">
      <c r="A2701" s="33"/>
      <c r="B2701" s="34"/>
      <c r="C2701" s="33"/>
      <c r="D2701" s="33"/>
      <c r="E2701" s="33"/>
      <c r="G2701">
        <f t="shared" si="42"/>
        <v>6</v>
      </c>
    </row>
    <row r="2702" spans="1:7">
      <c r="A2702" s="33"/>
      <c r="B2702" s="34"/>
      <c r="C2702" s="33"/>
      <c r="D2702" s="33"/>
      <c r="E2702" s="33"/>
      <c r="G2702">
        <f t="shared" si="42"/>
        <v>6</v>
      </c>
    </row>
    <row r="2703" spans="1:7">
      <c r="A2703" s="33"/>
      <c r="B2703" s="34"/>
      <c r="C2703" s="33"/>
      <c r="D2703" s="33"/>
      <c r="E2703" s="33"/>
      <c r="G2703">
        <f t="shared" si="42"/>
        <v>6</v>
      </c>
    </row>
    <row r="2704" spans="1:7">
      <c r="A2704" s="33"/>
      <c r="B2704" s="34"/>
      <c r="C2704" s="33"/>
      <c r="D2704" s="33"/>
      <c r="E2704" s="33"/>
      <c r="G2704">
        <f t="shared" si="42"/>
        <v>6</v>
      </c>
    </row>
    <row r="2705" spans="1:7">
      <c r="A2705" s="33"/>
      <c r="B2705" s="34"/>
      <c r="C2705" s="33"/>
      <c r="D2705" s="33"/>
      <c r="E2705" s="33"/>
      <c r="G2705">
        <f t="shared" si="42"/>
        <v>6</v>
      </c>
    </row>
    <row r="2706" spans="1:7">
      <c r="A2706" s="33"/>
      <c r="B2706" s="34"/>
      <c r="C2706" s="33"/>
      <c r="D2706" s="33"/>
      <c r="E2706" s="33"/>
      <c r="G2706">
        <f t="shared" si="42"/>
        <v>6</v>
      </c>
    </row>
    <row r="2707" spans="1:7">
      <c r="A2707" s="33"/>
      <c r="B2707" s="34"/>
      <c r="C2707" s="33"/>
      <c r="D2707" s="33"/>
      <c r="E2707" s="33"/>
      <c r="G2707">
        <f t="shared" si="42"/>
        <v>6</v>
      </c>
    </row>
    <row r="2708" spans="1:7">
      <c r="A2708" s="33"/>
      <c r="B2708" s="34"/>
      <c r="C2708" s="33"/>
      <c r="D2708" s="33"/>
      <c r="E2708" s="33"/>
      <c r="G2708">
        <f t="shared" si="42"/>
        <v>6</v>
      </c>
    </row>
    <row r="2709" spans="1:7">
      <c r="A2709" s="33"/>
      <c r="B2709" s="34"/>
      <c r="C2709" s="33"/>
      <c r="D2709" s="33"/>
      <c r="E2709" s="33"/>
      <c r="G2709">
        <f t="shared" si="42"/>
        <v>6</v>
      </c>
    </row>
    <row r="2710" spans="1:7">
      <c r="A2710" s="33"/>
      <c r="B2710" s="34"/>
      <c r="C2710" s="33"/>
      <c r="D2710" s="33"/>
      <c r="E2710" s="33"/>
      <c r="G2710">
        <f t="shared" si="42"/>
        <v>6</v>
      </c>
    </row>
    <row r="2711" spans="1:7">
      <c r="A2711" s="33"/>
      <c r="B2711" s="34"/>
      <c r="C2711" s="33"/>
      <c r="D2711" s="33"/>
      <c r="E2711" s="33"/>
      <c r="G2711">
        <f t="shared" si="42"/>
        <v>6</v>
      </c>
    </row>
    <row r="2712" spans="1:7">
      <c r="A2712" s="33"/>
      <c r="B2712" s="34"/>
      <c r="C2712" s="33"/>
      <c r="D2712" s="33"/>
      <c r="E2712" s="33"/>
      <c r="G2712">
        <f t="shared" si="42"/>
        <v>6</v>
      </c>
    </row>
    <row r="2713" spans="1:7">
      <c r="A2713" s="33"/>
      <c r="B2713" s="34"/>
      <c r="C2713" s="33"/>
      <c r="D2713" s="33"/>
      <c r="E2713" s="33"/>
      <c r="G2713">
        <f t="shared" si="42"/>
        <v>6</v>
      </c>
    </row>
    <row r="2714" spans="1:7">
      <c r="A2714" s="33"/>
      <c r="B2714" s="34"/>
      <c r="C2714" s="33"/>
      <c r="D2714" s="33"/>
      <c r="E2714" s="33"/>
      <c r="G2714">
        <f t="shared" si="42"/>
        <v>6</v>
      </c>
    </row>
    <row r="2715" spans="1:7">
      <c r="A2715" s="33"/>
      <c r="B2715" s="34"/>
      <c r="C2715" s="33"/>
      <c r="D2715" s="33"/>
      <c r="E2715" s="33"/>
      <c r="G2715">
        <f t="shared" si="42"/>
        <v>6</v>
      </c>
    </row>
    <row r="2716" spans="1:7">
      <c r="A2716" s="33"/>
      <c r="B2716" s="34"/>
      <c r="C2716" s="33"/>
      <c r="D2716" s="33"/>
      <c r="E2716" s="33"/>
      <c r="G2716">
        <f t="shared" si="42"/>
        <v>6</v>
      </c>
    </row>
    <row r="2717" spans="1:7">
      <c r="A2717" s="33"/>
      <c r="B2717" s="34"/>
      <c r="C2717" s="33"/>
      <c r="D2717" s="33"/>
      <c r="E2717" s="33"/>
      <c r="G2717">
        <f t="shared" si="42"/>
        <v>6</v>
      </c>
    </row>
    <row r="2718" spans="1:7">
      <c r="A2718" s="33"/>
      <c r="B2718" s="34"/>
      <c r="C2718" s="33"/>
      <c r="D2718" s="33"/>
      <c r="E2718" s="33"/>
      <c r="G2718">
        <f t="shared" si="42"/>
        <v>6</v>
      </c>
    </row>
    <row r="2719" spans="1:7">
      <c r="A2719" s="33"/>
      <c r="B2719" s="34"/>
      <c r="C2719" s="33"/>
      <c r="D2719" s="33"/>
      <c r="E2719" s="33"/>
      <c r="G2719">
        <f t="shared" si="42"/>
        <v>6</v>
      </c>
    </row>
    <row r="2720" spans="1:7">
      <c r="A2720" s="33"/>
      <c r="B2720" s="34"/>
      <c r="C2720" s="33"/>
      <c r="D2720" s="33"/>
      <c r="E2720" s="33"/>
      <c r="G2720">
        <f t="shared" si="42"/>
        <v>6</v>
      </c>
    </row>
    <row r="2721" spans="1:7">
      <c r="A2721" s="33"/>
      <c r="B2721" s="34"/>
      <c r="C2721" s="33"/>
      <c r="D2721" s="33"/>
      <c r="E2721" s="33"/>
      <c r="G2721">
        <f t="shared" si="42"/>
        <v>6</v>
      </c>
    </row>
    <row r="2722" spans="1:7">
      <c r="A2722" s="33"/>
      <c r="B2722" s="34"/>
      <c r="C2722" s="33"/>
      <c r="D2722" s="33"/>
      <c r="E2722" s="33"/>
      <c r="G2722">
        <f t="shared" si="42"/>
        <v>6</v>
      </c>
    </row>
    <row r="2723" spans="1:7">
      <c r="A2723" s="33"/>
      <c r="B2723" s="34"/>
      <c r="C2723" s="33"/>
      <c r="D2723" s="33"/>
      <c r="E2723" s="33"/>
      <c r="G2723">
        <f t="shared" si="42"/>
        <v>6</v>
      </c>
    </row>
    <row r="2724" spans="1:7">
      <c r="A2724" s="33"/>
      <c r="B2724" s="34"/>
      <c r="C2724" s="33"/>
      <c r="D2724" s="33"/>
      <c r="E2724" s="33"/>
      <c r="G2724">
        <f t="shared" si="42"/>
        <v>6</v>
      </c>
    </row>
    <row r="2725" spans="1:7">
      <c r="A2725" s="33"/>
      <c r="B2725" s="34"/>
      <c r="C2725" s="33"/>
      <c r="D2725" s="33"/>
      <c r="E2725" s="33"/>
      <c r="G2725">
        <f t="shared" si="42"/>
        <v>6</v>
      </c>
    </row>
    <row r="2726" spans="1:7">
      <c r="A2726" s="33"/>
      <c r="B2726" s="34"/>
      <c r="C2726" s="33"/>
      <c r="D2726" s="33"/>
      <c r="E2726" s="33"/>
      <c r="G2726">
        <f t="shared" si="42"/>
        <v>6</v>
      </c>
    </row>
    <row r="2727" spans="1:7">
      <c r="A2727" s="33"/>
      <c r="B2727" s="34"/>
      <c r="C2727" s="33"/>
      <c r="D2727" s="33"/>
      <c r="E2727" s="33"/>
      <c r="G2727">
        <f t="shared" si="42"/>
        <v>6</v>
      </c>
    </row>
    <row r="2728" spans="1:7">
      <c r="A2728" s="33"/>
      <c r="B2728" s="34"/>
      <c r="C2728" s="33"/>
      <c r="D2728" s="33"/>
      <c r="E2728" s="33"/>
      <c r="G2728">
        <f t="shared" si="42"/>
        <v>6</v>
      </c>
    </row>
    <row r="2729" spans="1:7">
      <c r="A2729" s="33"/>
      <c r="B2729" s="34"/>
      <c r="C2729" s="33"/>
      <c r="D2729" s="33"/>
      <c r="E2729" s="33"/>
      <c r="G2729">
        <f t="shared" ref="G2729:G2792" si="43">WEEKDAY(B2729,2)</f>
        <v>6</v>
      </c>
    </row>
    <row r="2730" spans="1:7">
      <c r="A2730" s="33"/>
      <c r="B2730" s="34"/>
      <c r="C2730" s="33"/>
      <c r="D2730" s="33"/>
      <c r="E2730" s="33"/>
      <c r="G2730">
        <f t="shared" si="43"/>
        <v>6</v>
      </c>
    </row>
    <row r="2731" spans="1:7">
      <c r="A2731" s="33"/>
      <c r="B2731" s="34"/>
      <c r="C2731" s="33"/>
      <c r="D2731" s="33"/>
      <c r="E2731" s="33"/>
      <c r="G2731">
        <f t="shared" si="43"/>
        <v>6</v>
      </c>
    </row>
    <row r="2732" spans="1:7">
      <c r="A2732" s="33"/>
      <c r="B2732" s="34"/>
      <c r="C2732" s="33"/>
      <c r="D2732" s="33"/>
      <c r="E2732" s="33"/>
      <c r="G2732">
        <f t="shared" si="43"/>
        <v>6</v>
      </c>
    </row>
    <row r="2733" spans="1:7">
      <c r="A2733" s="33"/>
      <c r="B2733" s="34"/>
      <c r="C2733" s="33"/>
      <c r="D2733" s="33"/>
      <c r="E2733" s="33"/>
      <c r="G2733">
        <f t="shared" si="43"/>
        <v>6</v>
      </c>
    </row>
    <row r="2734" spans="1:7">
      <c r="A2734" s="33"/>
      <c r="B2734" s="34"/>
      <c r="C2734" s="33"/>
      <c r="D2734" s="33"/>
      <c r="E2734" s="33"/>
      <c r="G2734">
        <f t="shared" si="43"/>
        <v>6</v>
      </c>
    </row>
    <row r="2735" spans="1:7">
      <c r="A2735" s="33"/>
      <c r="B2735" s="34"/>
      <c r="C2735" s="33"/>
      <c r="D2735" s="33"/>
      <c r="E2735" s="33"/>
      <c r="G2735">
        <f t="shared" si="43"/>
        <v>6</v>
      </c>
    </row>
    <row r="2736" spans="1:7">
      <c r="A2736" s="33"/>
      <c r="B2736" s="34"/>
      <c r="C2736" s="33"/>
      <c r="D2736" s="33"/>
      <c r="E2736" s="33"/>
      <c r="G2736">
        <f t="shared" si="43"/>
        <v>6</v>
      </c>
    </row>
    <row r="2737" spans="1:7">
      <c r="A2737" s="33"/>
      <c r="B2737" s="34"/>
      <c r="C2737" s="33"/>
      <c r="D2737" s="33"/>
      <c r="E2737" s="33"/>
      <c r="G2737">
        <f t="shared" si="43"/>
        <v>6</v>
      </c>
    </row>
    <row r="2738" spans="1:7">
      <c r="A2738" s="33"/>
      <c r="B2738" s="34"/>
      <c r="C2738" s="33"/>
      <c r="D2738" s="33"/>
      <c r="E2738" s="33"/>
      <c r="G2738">
        <f t="shared" si="43"/>
        <v>6</v>
      </c>
    </row>
    <row r="2739" spans="1:7">
      <c r="A2739" s="33"/>
      <c r="B2739" s="34"/>
      <c r="C2739" s="33"/>
      <c r="D2739" s="33"/>
      <c r="E2739" s="33"/>
      <c r="G2739">
        <f t="shared" si="43"/>
        <v>6</v>
      </c>
    </row>
    <row r="2740" spans="1:7">
      <c r="A2740" s="33"/>
      <c r="B2740" s="34"/>
      <c r="C2740" s="33"/>
      <c r="D2740" s="33"/>
      <c r="E2740" s="33"/>
      <c r="G2740">
        <f t="shared" si="43"/>
        <v>6</v>
      </c>
    </row>
    <row r="2741" spans="1:7">
      <c r="A2741" s="33"/>
      <c r="B2741" s="34"/>
      <c r="C2741" s="33"/>
      <c r="D2741" s="33"/>
      <c r="E2741" s="33"/>
      <c r="G2741">
        <f t="shared" si="43"/>
        <v>6</v>
      </c>
    </row>
    <row r="2742" spans="1:7">
      <c r="A2742" s="33"/>
      <c r="B2742" s="34"/>
      <c r="C2742" s="33"/>
      <c r="D2742" s="33"/>
      <c r="E2742" s="33"/>
      <c r="G2742">
        <f t="shared" si="43"/>
        <v>6</v>
      </c>
    </row>
    <row r="2743" spans="1:7">
      <c r="A2743" s="33"/>
      <c r="B2743" s="34"/>
      <c r="C2743" s="33"/>
      <c r="D2743" s="33"/>
      <c r="E2743" s="33"/>
      <c r="G2743">
        <f t="shared" si="43"/>
        <v>6</v>
      </c>
    </row>
    <row r="2744" spans="1:7">
      <c r="A2744" s="33"/>
      <c r="B2744" s="34"/>
      <c r="C2744" s="33"/>
      <c r="D2744" s="33"/>
      <c r="E2744" s="33"/>
      <c r="G2744">
        <f t="shared" si="43"/>
        <v>6</v>
      </c>
    </row>
    <row r="2745" spans="1:7">
      <c r="A2745" s="33"/>
      <c r="B2745" s="34"/>
      <c r="C2745" s="33"/>
      <c r="D2745" s="33"/>
      <c r="E2745" s="33"/>
      <c r="G2745">
        <f t="shared" si="43"/>
        <v>6</v>
      </c>
    </row>
    <row r="2746" spans="1:7">
      <c r="A2746" s="33"/>
      <c r="B2746" s="34"/>
      <c r="C2746" s="33"/>
      <c r="D2746" s="33"/>
      <c r="E2746" s="33"/>
      <c r="G2746">
        <f t="shared" si="43"/>
        <v>6</v>
      </c>
    </row>
    <row r="2747" spans="1:7">
      <c r="A2747" s="33"/>
      <c r="B2747" s="34"/>
      <c r="C2747" s="33"/>
      <c r="D2747" s="33"/>
      <c r="E2747" s="33"/>
      <c r="G2747">
        <f t="shared" si="43"/>
        <v>6</v>
      </c>
    </row>
    <row r="2748" spans="1:7">
      <c r="A2748" s="33"/>
      <c r="B2748" s="34"/>
      <c r="C2748" s="33"/>
      <c r="D2748" s="33"/>
      <c r="E2748" s="33"/>
      <c r="G2748">
        <f t="shared" si="43"/>
        <v>6</v>
      </c>
    </row>
    <row r="2749" spans="1:7">
      <c r="A2749" s="33"/>
      <c r="B2749" s="34"/>
      <c r="C2749" s="33"/>
      <c r="D2749" s="33"/>
      <c r="E2749" s="33"/>
      <c r="G2749">
        <f t="shared" si="43"/>
        <v>6</v>
      </c>
    </row>
    <row r="2750" spans="1:7">
      <c r="A2750" s="33"/>
      <c r="B2750" s="34"/>
      <c r="C2750" s="33"/>
      <c r="D2750" s="33"/>
      <c r="E2750" s="33"/>
      <c r="G2750">
        <f t="shared" si="43"/>
        <v>6</v>
      </c>
    </row>
    <row r="2751" spans="1:7">
      <c r="A2751" s="33"/>
      <c r="B2751" s="34"/>
      <c r="C2751" s="33"/>
      <c r="D2751" s="33"/>
      <c r="E2751" s="33"/>
      <c r="G2751">
        <f t="shared" si="43"/>
        <v>6</v>
      </c>
    </row>
    <row r="2752" spans="1:7">
      <c r="A2752" s="33"/>
      <c r="B2752" s="34"/>
      <c r="C2752" s="33"/>
      <c r="D2752" s="33"/>
      <c r="E2752" s="33"/>
      <c r="G2752">
        <f t="shared" si="43"/>
        <v>6</v>
      </c>
    </row>
    <row r="2753" spans="1:7">
      <c r="A2753" s="33"/>
      <c r="B2753" s="34"/>
      <c r="C2753" s="33"/>
      <c r="D2753" s="33"/>
      <c r="E2753" s="33"/>
      <c r="G2753">
        <f t="shared" si="43"/>
        <v>6</v>
      </c>
    </row>
    <row r="2754" spans="1:7">
      <c r="A2754" s="33"/>
      <c r="B2754" s="34"/>
      <c r="C2754" s="33"/>
      <c r="D2754" s="33"/>
      <c r="E2754" s="33"/>
      <c r="G2754">
        <f t="shared" si="43"/>
        <v>6</v>
      </c>
    </row>
    <row r="2755" spans="1:7">
      <c r="A2755" s="33"/>
      <c r="B2755" s="34"/>
      <c r="C2755" s="33"/>
      <c r="D2755" s="33"/>
      <c r="E2755" s="33"/>
      <c r="G2755">
        <f t="shared" si="43"/>
        <v>6</v>
      </c>
    </row>
    <row r="2756" spans="1:7">
      <c r="A2756" s="33"/>
      <c r="B2756" s="34"/>
      <c r="C2756" s="33"/>
      <c r="D2756" s="33"/>
      <c r="E2756" s="33"/>
      <c r="G2756">
        <f t="shared" si="43"/>
        <v>6</v>
      </c>
    </row>
    <row r="2757" spans="1:7">
      <c r="A2757" s="33"/>
      <c r="B2757" s="34"/>
      <c r="C2757" s="33"/>
      <c r="D2757" s="33"/>
      <c r="E2757" s="33"/>
      <c r="G2757">
        <f t="shared" si="43"/>
        <v>6</v>
      </c>
    </row>
    <row r="2758" spans="1:7">
      <c r="A2758" s="33"/>
      <c r="B2758" s="34"/>
      <c r="C2758" s="33"/>
      <c r="D2758" s="33"/>
      <c r="E2758" s="33"/>
      <c r="G2758">
        <f t="shared" si="43"/>
        <v>6</v>
      </c>
    </row>
    <row r="2759" spans="1:7">
      <c r="A2759" s="33"/>
      <c r="B2759" s="34"/>
      <c r="C2759" s="33"/>
      <c r="D2759" s="33"/>
      <c r="E2759" s="33"/>
      <c r="G2759">
        <f t="shared" si="43"/>
        <v>6</v>
      </c>
    </row>
    <row r="2760" spans="1:7">
      <c r="A2760" s="33"/>
      <c r="B2760" s="34"/>
      <c r="C2760" s="33"/>
      <c r="D2760" s="33"/>
      <c r="E2760" s="33"/>
      <c r="G2760">
        <f t="shared" si="43"/>
        <v>6</v>
      </c>
    </row>
    <row r="2761" spans="1:7">
      <c r="A2761" s="33"/>
      <c r="B2761" s="34"/>
      <c r="C2761" s="33"/>
      <c r="D2761" s="33"/>
      <c r="E2761" s="33"/>
      <c r="G2761">
        <f t="shared" si="43"/>
        <v>6</v>
      </c>
    </row>
    <row r="2762" spans="1:7">
      <c r="A2762" s="33"/>
      <c r="B2762" s="34"/>
      <c r="C2762" s="33"/>
      <c r="D2762" s="33"/>
      <c r="E2762" s="33"/>
      <c r="G2762">
        <f t="shared" si="43"/>
        <v>6</v>
      </c>
    </row>
    <row r="2763" spans="1:7">
      <c r="A2763" s="33"/>
      <c r="B2763" s="34"/>
      <c r="C2763" s="33"/>
      <c r="D2763" s="33"/>
      <c r="E2763" s="33"/>
      <c r="G2763">
        <f t="shared" si="43"/>
        <v>6</v>
      </c>
    </row>
    <row r="2764" spans="1:7">
      <c r="A2764" s="33"/>
      <c r="B2764" s="34"/>
      <c r="C2764" s="33"/>
      <c r="D2764" s="33"/>
      <c r="E2764" s="33"/>
      <c r="G2764">
        <f t="shared" si="43"/>
        <v>6</v>
      </c>
    </row>
    <row r="2765" spans="1:7">
      <c r="A2765" s="33"/>
      <c r="B2765" s="34"/>
      <c r="C2765" s="33"/>
      <c r="D2765" s="33"/>
      <c r="E2765" s="33"/>
      <c r="G2765">
        <f t="shared" si="43"/>
        <v>6</v>
      </c>
    </row>
    <row r="2766" spans="1:7">
      <c r="A2766" s="33"/>
      <c r="B2766" s="34"/>
      <c r="C2766" s="33"/>
      <c r="D2766" s="33"/>
      <c r="E2766" s="33"/>
      <c r="G2766">
        <f t="shared" si="43"/>
        <v>6</v>
      </c>
    </row>
    <row r="2767" spans="1:7">
      <c r="A2767" s="33"/>
      <c r="B2767" s="34"/>
      <c r="C2767" s="33"/>
      <c r="D2767" s="33"/>
      <c r="E2767" s="33"/>
      <c r="G2767">
        <f t="shared" si="43"/>
        <v>6</v>
      </c>
    </row>
    <row r="2768" spans="1:7">
      <c r="A2768" s="33"/>
      <c r="B2768" s="34"/>
      <c r="C2768" s="33"/>
      <c r="D2768" s="33"/>
      <c r="E2768" s="33"/>
      <c r="G2768">
        <f t="shared" si="43"/>
        <v>6</v>
      </c>
    </row>
    <row r="2769" spans="1:7">
      <c r="A2769" s="33"/>
      <c r="B2769" s="34"/>
      <c r="C2769" s="33"/>
      <c r="D2769" s="33"/>
      <c r="E2769" s="33"/>
      <c r="G2769">
        <f t="shared" si="43"/>
        <v>6</v>
      </c>
    </row>
    <row r="2770" spans="1:7">
      <c r="A2770" s="33"/>
      <c r="B2770" s="34"/>
      <c r="C2770" s="33"/>
      <c r="D2770" s="33"/>
      <c r="E2770" s="33"/>
      <c r="G2770">
        <f t="shared" si="43"/>
        <v>6</v>
      </c>
    </row>
    <row r="2771" spans="1:7">
      <c r="A2771" s="33"/>
      <c r="B2771" s="34"/>
      <c r="C2771" s="33"/>
      <c r="D2771" s="33"/>
      <c r="E2771" s="33"/>
      <c r="G2771">
        <f t="shared" si="43"/>
        <v>6</v>
      </c>
    </row>
    <row r="2772" spans="1:7">
      <c r="A2772" s="33"/>
      <c r="B2772" s="34"/>
      <c r="C2772" s="33"/>
      <c r="D2772" s="33"/>
      <c r="E2772" s="33"/>
      <c r="G2772">
        <f t="shared" si="43"/>
        <v>6</v>
      </c>
    </row>
    <row r="2773" spans="1:7">
      <c r="A2773" s="33"/>
      <c r="B2773" s="34"/>
      <c r="C2773" s="33"/>
      <c r="D2773" s="33"/>
      <c r="E2773" s="33"/>
      <c r="G2773">
        <f t="shared" si="43"/>
        <v>6</v>
      </c>
    </row>
    <row r="2774" spans="1:7">
      <c r="A2774" s="33"/>
      <c r="B2774" s="34"/>
      <c r="C2774" s="33"/>
      <c r="D2774" s="33"/>
      <c r="E2774" s="33"/>
      <c r="G2774">
        <f t="shared" si="43"/>
        <v>6</v>
      </c>
    </row>
    <row r="2775" spans="1:7">
      <c r="A2775" s="33"/>
      <c r="B2775" s="34"/>
      <c r="C2775" s="33"/>
      <c r="D2775" s="33"/>
      <c r="E2775" s="33"/>
      <c r="G2775">
        <f t="shared" si="43"/>
        <v>6</v>
      </c>
    </row>
    <row r="2776" spans="1:7">
      <c r="A2776" s="33"/>
      <c r="B2776" s="34"/>
      <c r="C2776" s="33"/>
      <c r="D2776" s="33"/>
      <c r="E2776" s="33"/>
      <c r="G2776">
        <f t="shared" si="43"/>
        <v>6</v>
      </c>
    </row>
    <row r="2777" spans="1:7">
      <c r="A2777" s="33"/>
      <c r="B2777" s="34"/>
      <c r="C2777" s="33"/>
      <c r="D2777" s="33"/>
      <c r="E2777" s="33"/>
      <c r="G2777">
        <f t="shared" si="43"/>
        <v>6</v>
      </c>
    </row>
    <row r="2778" spans="1:7">
      <c r="A2778" s="33"/>
      <c r="B2778" s="34"/>
      <c r="C2778" s="33"/>
      <c r="D2778" s="33"/>
      <c r="E2778" s="33"/>
      <c r="G2778">
        <f t="shared" si="43"/>
        <v>6</v>
      </c>
    </row>
    <row r="2779" spans="1:7">
      <c r="A2779" s="33"/>
      <c r="B2779" s="34"/>
      <c r="C2779" s="33"/>
      <c r="D2779" s="33"/>
      <c r="E2779" s="33"/>
      <c r="G2779">
        <f t="shared" si="43"/>
        <v>6</v>
      </c>
    </row>
    <row r="2780" spans="1:7">
      <c r="A2780" s="33"/>
      <c r="B2780" s="34"/>
      <c r="C2780" s="33"/>
      <c r="D2780" s="33"/>
      <c r="E2780" s="33"/>
      <c r="G2780">
        <f t="shared" si="43"/>
        <v>6</v>
      </c>
    </row>
    <row r="2781" spans="1:7">
      <c r="A2781" s="33"/>
      <c r="B2781" s="34"/>
      <c r="C2781" s="33"/>
      <c r="D2781" s="33"/>
      <c r="E2781" s="33"/>
      <c r="G2781">
        <f t="shared" si="43"/>
        <v>6</v>
      </c>
    </row>
    <row r="2782" spans="1:7">
      <c r="A2782" s="33"/>
      <c r="B2782" s="34"/>
      <c r="C2782" s="33"/>
      <c r="D2782" s="33"/>
      <c r="E2782" s="33"/>
      <c r="G2782">
        <f t="shared" si="43"/>
        <v>6</v>
      </c>
    </row>
    <row r="2783" spans="1:7">
      <c r="A2783" s="33"/>
      <c r="B2783" s="34"/>
      <c r="C2783" s="33"/>
      <c r="D2783" s="33"/>
      <c r="E2783" s="33"/>
      <c r="G2783">
        <f t="shared" si="43"/>
        <v>6</v>
      </c>
    </row>
    <row r="2784" spans="1:7">
      <c r="A2784" s="33"/>
      <c r="B2784" s="34"/>
      <c r="C2784" s="33"/>
      <c r="D2784" s="33"/>
      <c r="E2784" s="33"/>
      <c r="G2784">
        <f t="shared" si="43"/>
        <v>6</v>
      </c>
    </row>
    <row r="2785" spans="1:7">
      <c r="A2785" s="33"/>
      <c r="B2785" s="34"/>
      <c r="C2785" s="33"/>
      <c r="D2785" s="33"/>
      <c r="E2785" s="33"/>
      <c r="G2785">
        <f t="shared" si="43"/>
        <v>6</v>
      </c>
    </row>
    <row r="2786" spans="1:7">
      <c r="A2786" s="33"/>
      <c r="B2786" s="34"/>
      <c r="C2786" s="33"/>
      <c r="D2786" s="33"/>
      <c r="E2786" s="33"/>
      <c r="G2786">
        <f t="shared" si="43"/>
        <v>6</v>
      </c>
    </row>
    <row r="2787" spans="1:7">
      <c r="A2787" s="33"/>
      <c r="B2787" s="34"/>
      <c r="C2787" s="33"/>
      <c r="D2787" s="33"/>
      <c r="E2787" s="33"/>
      <c r="G2787">
        <f t="shared" si="43"/>
        <v>6</v>
      </c>
    </row>
    <row r="2788" spans="1:7">
      <c r="A2788" s="33"/>
      <c r="B2788" s="34"/>
      <c r="C2788" s="33"/>
      <c r="D2788" s="33"/>
      <c r="E2788" s="33"/>
      <c r="G2788">
        <f t="shared" si="43"/>
        <v>6</v>
      </c>
    </row>
    <row r="2789" spans="1:7">
      <c r="A2789" s="33"/>
      <c r="B2789" s="34"/>
      <c r="C2789" s="33"/>
      <c r="D2789" s="33"/>
      <c r="E2789" s="33"/>
      <c r="G2789">
        <f t="shared" si="43"/>
        <v>6</v>
      </c>
    </row>
    <row r="2790" spans="1:7">
      <c r="A2790" s="33"/>
      <c r="B2790" s="34"/>
      <c r="C2790" s="33"/>
      <c r="D2790" s="33"/>
      <c r="E2790" s="33"/>
      <c r="G2790">
        <f t="shared" si="43"/>
        <v>6</v>
      </c>
    </row>
    <row r="2791" spans="1:7">
      <c r="A2791" s="33"/>
      <c r="B2791" s="34"/>
      <c r="C2791" s="33"/>
      <c r="D2791" s="33"/>
      <c r="E2791" s="33"/>
      <c r="G2791">
        <f t="shared" si="43"/>
        <v>6</v>
      </c>
    </row>
    <row r="2792" spans="1:7">
      <c r="A2792" s="33"/>
      <c r="B2792" s="34"/>
      <c r="C2792" s="33"/>
      <c r="D2792" s="33"/>
      <c r="E2792" s="33"/>
      <c r="G2792">
        <f t="shared" si="43"/>
        <v>6</v>
      </c>
    </row>
    <row r="2793" spans="1:7">
      <c r="A2793" s="33"/>
      <c r="B2793" s="34"/>
      <c r="C2793" s="33"/>
      <c r="D2793" s="33"/>
      <c r="E2793" s="33"/>
      <c r="G2793">
        <f t="shared" ref="G2793:G2856" si="44">WEEKDAY(B2793,2)</f>
        <v>6</v>
      </c>
    </row>
    <row r="2794" spans="1:7">
      <c r="A2794" s="33"/>
      <c r="B2794" s="34"/>
      <c r="C2794" s="33"/>
      <c r="D2794" s="33"/>
      <c r="E2794" s="33"/>
      <c r="G2794">
        <f t="shared" si="44"/>
        <v>6</v>
      </c>
    </row>
    <row r="2795" spans="1:7">
      <c r="A2795" s="33"/>
      <c r="B2795" s="34"/>
      <c r="C2795" s="33"/>
      <c r="D2795" s="33"/>
      <c r="E2795" s="33"/>
      <c r="G2795">
        <f t="shared" si="44"/>
        <v>6</v>
      </c>
    </row>
    <row r="2796" spans="1:7">
      <c r="A2796" s="33"/>
      <c r="B2796" s="34"/>
      <c r="C2796" s="33"/>
      <c r="D2796" s="33"/>
      <c r="E2796" s="33"/>
      <c r="G2796">
        <f t="shared" si="44"/>
        <v>6</v>
      </c>
    </row>
    <row r="2797" spans="1:7">
      <c r="A2797" s="33"/>
      <c r="B2797" s="34"/>
      <c r="C2797" s="33"/>
      <c r="D2797" s="33"/>
      <c r="E2797" s="33"/>
      <c r="G2797">
        <f t="shared" si="44"/>
        <v>6</v>
      </c>
    </row>
    <row r="2798" spans="1:7">
      <c r="A2798" s="33"/>
      <c r="B2798" s="34"/>
      <c r="C2798" s="33"/>
      <c r="D2798" s="33"/>
      <c r="E2798" s="33"/>
      <c r="G2798">
        <f t="shared" si="44"/>
        <v>6</v>
      </c>
    </row>
    <row r="2799" spans="1:7">
      <c r="A2799" s="33"/>
      <c r="B2799" s="34"/>
      <c r="C2799" s="33"/>
      <c r="D2799" s="33"/>
      <c r="E2799" s="33"/>
      <c r="G2799">
        <f t="shared" si="44"/>
        <v>6</v>
      </c>
    </row>
    <row r="2800" spans="1:7">
      <c r="A2800" s="33"/>
      <c r="B2800" s="34"/>
      <c r="C2800" s="33"/>
      <c r="D2800" s="33"/>
      <c r="E2800" s="33"/>
      <c r="G2800">
        <f t="shared" si="44"/>
        <v>6</v>
      </c>
    </row>
    <row r="2801" spans="1:7">
      <c r="A2801" s="33"/>
      <c r="B2801" s="34"/>
      <c r="C2801" s="33"/>
      <c r="D2801" s="33"/>
      <c r="E2801" s="33"/>
      <c r="G2801">
        <f t="shared" si="44"/>
        <v>6</v>
      </c>
    </row>
    <row r="2802" spans="1:7">
      <c r="A2802" s="33"/>
      <c r="B2802" s="34"/>
      <c r="C2802" s="33"/>
      <c r="D2802" s="33"/>
      <c r="E2802" s="33"/>
      <c r="G2802">
        <f t="shared" si="44"/>
        <v>6</v>
      </c>
    </row>
    <row r="2803" spans="1:7">
      <c r="A2803" s="33"/>
      <c r="B2803" s="34"/>
      <c r="C2803" s="33"/>
      <c r="D2803" s="33"/>
      <c r="E2803" s="33"/>
      <c r="G2803">
        <f t="shared" si="44"/>
        <v>6</v>
      </c>
    </row>
    <row r="2804" spans="1:7">
      <c r="A2804" s="33"/>
      <c r="B2804" s="34"/>
      <c r="C2804" s="33"/>
      <c r="D2804" s="33"/>
      <c r="E2804" s="33"/>
      <c r="G2804">
        <f t="shared" si="44"/>
        <v>6</v>
      </c>
    </row>
    <row r="2805" spans="1:7">
      <c r="A2805" s="33"/>
      <c r="B2805" s="34"/>
      <c r="C2805" s="33"/>
      <c r="D2805" s="33"/>
      <c r="E2805" s="33"/>
      <c r="G2805">
        <f t="shared" si="44"/>
        <v>6</v>
      </c>
    </row>
    <row r="2806" spans="1:7">
      <c r="A2806" s="33"/>
      <c r="B2806" s="34"/>
      <c r="C2806" s="33"/>
      <c r="D2806" s="33"/>
      <c r="E2806" s="33"/>
      <c r="G2806">
        <f t="shared" si="44"/>
        <v>6</v>
      </c>
    </row>
    <row r="2807" spans="1:7">
      <c r="A2807" s="33"/>
      <c r="B2807" s="34"/>
      <c r="C2807" s="33"/>
      <c r="D2807" s="33"/>
      <c r="E2807" s="33"/>
      <c r="G2807">
        <f t="shared" si="44"/>
        <v>6</v>
      </c>
    </row>
    <row r="2808" spans="1:7">
      <c r="A2808" s="33"/>
      <c r="B2808" s="34"/>
      <c r="C2808" s="33"/>
      <c r="D2808" s="33"/>
      <c r="E2808" s="33"/>
      <c r="G2808">
        <f t="shared" si="44"/>
        <v>6</v>
      </c>
    </row>
    <row r="2809" spans="1:7">
      <c r="A2809" s="33"/>
      <c r="B2809" s="34"/>
      <c r="C2809" s="33"/>
      <c r="D2809" s="33"/>
      <c r="E2809" s="33"/>
      <c r="G2809">
        <f t="shared" si="44"/>
        <v>6</v>
      </c>
    </row>
    <row r="2810" spans="1:7">
      <c r="A2810" s="33"/>
      <c r="B2810" s="34"/>
      <c r="C2810" s="33"/>
      <c r="D2810" s="33"/>
      <c r="E2810" s="33"/>
      <c r="G2810">
        <f t="shared" si="44"/>
        <v>6</v>
      </c>
    </row>
    <row r="2811" spans="1:7">
      <c r="A2811" s="33"/>
      <c r="B2811" s="34"/>
      <c r="C2811" s="33"/>
      <c r="D2811" s="33"/>
      <c r="E2811" s="33"/>
      <c r="G2811">
        <f t="shared" si="44"/>
        <v>6</v>
      </c>
    </row>
    <row r="2812" spans="1:7">
      <c r="A2812" s="33"/>
      <c r="B2812" s="34"/>
      <c r="C2812" s="33"/>
      <c r="D2812" s="33"/>
      <c r="E2812" s="33"/>
      <c r="G2812">
        <f t="shared" si="44"/>
        <v>6</v>
      </c>
    </row>
    <row r="2813" spans="1:7">
      <c r="A2813" s="33"/>
      <c r="B2813" s="34"/>
      <c r="C2813" s="33"/>
      <c r="D2813" s="33"/>
      <c r="E2813" s="33"/>
      <c r="G2813">
        <f t="shared" si="44"/>
        <v>6</v>
      </c>
    </row>
    <row r="2814" spans="1:7">
      <c r="A2814" s="33"/>
      <c r="B2814" s="34"/>
      <c r="C2814" s="33"/>
      <c r="D2814" s="33"/>
      <c r="E2814" s="33"/>
      <c r="G2814">
        <f t="shared" si="44"/>
        <v>6</v>
      </c>
    </row>
    <row r="2815" spans="1:7">
      <c r="A2815" s="33"/>
      <c r="B2815" s="34"/>
      <c r="C2815" s="33"/>
      <c r="D2815" s="33"/>
      <c r="E2815" s="33"/>
      <c r="G2815">
        <f t="shared" si="44"/>
        <v>6</v>
      </c>
    </row>
    <row r="2816" spans="1:7">
      <c r="A2816" s="33"/>
      <c r="B2816" s="34"/>
      <c r="C2816" s="33"/>
      <c r="D2816" s="33"/>
      <c r="E2816" s="33"/>
      <c r="G2816">
        <f t="shared" si="44"/>
        <v>6</v>
      </c>
    </row>
    <row r="2817" spans="1:7">
      <c r="A2817" s="33"/>
      <c r="B2817" s="34"/>
      <c r="C2817" s="33"/>
      <c r="D2817" s="33"/>
      <c r="E2817" s="33"/>
      <c r="G2817">
        <f t="shared" si="44"/>
        <v>6</v>
      </c>
    </row>
    <row r="2818" spans="1:7">
      <c r="A2818" s="33"/>
      <c r="B2818" s="34"/>
      <c r="C2818" s="33"/>
      <c r="D2818" s="33"/>
      <c r="E2818" s="33"/>
      <c r="G2818">
        <f t="shared" si="44"/>
        <v>6</v>
      </c>
    </row>
    <row r="2819" spans="1:7">
      <c r="A2819" s="33"/>
      <c r="B2819" s="34"/>
      <c r="C2819" s="33"/>
      <c r="D2819" s="33"/>
      <c r="E2819" s="33"/>
      <c r="G2819">
        <f t="shared" si="44"/>
        <v>6</v>
      </c>
    </row>
    <row r="2820" spans="1:7">
      <c r="A2820" s="33"/>
      <c r="B2820" s="34"/>
      <c r="C2820" s="33"/>
      <c r="D2820" s="33"/>
      <c r="E2820" s="33"/>
      <c r="G2820">
        <f t="shared" si="44"/>
        <v>6</v>
      </c>
    </row>
    <row r="2821" spans="1:7">
      <c r="A2821" s="33"/>
      <c r="B2821" s="34"/>
      <c r="C2821" s="33"/>
      <c r="D2821" s="33"/>
      <c r="E2821" s="33"/>
      <c r="G2821">
        <f t="shared" si="44"/>
        <v>6</v>
      </c>
    </row>
    <row r="2822" spans="1:7">
      <c r="A2822" s="33"/>
      <c r="B2822" s="34"/>
      <c r="C2822" s="33"/>
      <c r="D2822" s="33"/>
      <c r="E2822" s="33"/>
      <c r="G2822">
        <f t="shared" si="44"/>
        <v>6</v>
      </c>
    </row>
    <row r="2823" spans="1:7">
      <c r="A2823" s="33"/>
      <c r="B2823" s="34"/>
      <c r="C2823" s="33"/>
      <c r="D2823" s="33"/>
      <c r="E2823" s="33"/>
      <c r="G2823">
        <f t="shared" si="44"/>
        <v>6</v>
      </c>
    </row>
    <row r="2824" spans="1:7">
      <c r="A2824" s="33"/>
      <c r="B2824" s="34"/>
      <c r="C2824" s="33"/>
      <c r="D2824" s="33"/>
      <c r="E2824" s="33"/>
      <c r="G2824">
        <f t="shared" si="44"/>
        <v>6</v>
      </c>
    </row>
    <row r="2825" spans="1:7">
      <c r="A2825" s="33"/>
      <c r="B2825" s="34"/>
      <c r="C2825" s="33"/>
      <c r="D2825" s="33"/>
      <c r="E2825" s="33"/>
      <c r="G2825">
        <f t="shared" si="44"/>
        <v>6</v>
      </c>
    </row>
    <row r="2826" spans="1:7">
      <c r="A2826" s="33"/>
      <c r="B2826" s="34"/>
      <c r="C2826" s="33"/>
      <c r="D2826" s="33"/>
      <c r="E2826" s="33"/>
      <c r="G2826">
        <f t="shared" si="44"/>
        <v>6</v>
      </c>
    </row>
    <row r="2827" spans="1:7">
      <c r="A2827" s="33"/>
      <c r="B2827" s="34"/>
      <c r="C2827" s="33"/>
      <c r="D2827" s="33"/>
      <c r="E2827" s="33"/>
      <c r="G2827">
        <f t="shared" si="44"/>
        <v>6</v>
      </c>
    </row>
    <row r="2828" spans="1:7">
      <c r="A2828" s="33"/>
      <c r="B2828" s="34"/>
      <c r="C2828" s="33"/>
      <c r="D2828" s="33"/>
      <c r="E2828" s="33"/>
      <c r="G2828">
        <f t="shared" si="44"/>
        <v>6</v>
      </c>
    </row>
    <row r="2829" spans="1:7">
      <c r="A2829" s="33"/>
      <c r="B2829" s="34"/>
      <c r="C2829" s="33"/>
      <c r="D2829" s="33"/>
      <c r="E2829" s="33"/>
      <c r="G2829">
        <f t="shared" si="44"/>
        <v>6</v>
      </c>
    </row>
    <row r="2830" spans="1:7">
      <c r="A2830" s="33"/>
      <c r="B2830" s="34"/>
      <c r="C2830" s="33"/>
      <c r="D2830" s="33"/>
      <c r="E2830" s="33"/>
      <c r="G2830">
        <f t="shared" si="44"/>
        <v>6</v>
      </c>
    </row>
    <row r="2831" spans="1:7">
      <c r="A2831" s="33"/>
      <c r="B2831" s="34"/>
      <c r="C2831" s="33"/>
      <c r="D2831" s="33"/>
      <c r="E2831" s="33"/>
      <c r="G2831">
        <f t="shared" si="44"/>
        <v>6</v>
      </c>
    </row>
    <row r="2832" spans="1:7">
      <c r="A2832" s="33"/>
      <c r="B2832" s="34"/>
      <c r="C2832" s="33"/>
      <c r="D2832" s="33"/>
      <c r="E2832" s="33"/>
      <c r="G2832">
        <f t="shared" si="44"/>
        <v>6</v>
      </c>
    </row>
    <row r="2833" spans="1:7">
      <c r="A2833" s="33"/>
      <c r="B2833" s="34"/>
      <c r="C2833" s="33"/>
      <c r="D2833" s="33"/>
      <c r="E2833" s="33"/>
      <c r="G2833">
        <f t="shared" si="44"/>
        <v>6</v>
      </c>
    </row>
    <row r="2834" spans="1:7">
      <c r="A2834" s="33"/>
      <c r="B2834" s="34"/>
      <c r="C2834" s="33"/>
      <c r="D2834" s="33"/>
      <c r="E2834" s="33"/>
      <c r="G2834">
        <f t="shared" si="44"/>
        <v>6</v>
      </c>
    </row>
    <row r="2835" spans="1:7">
      <c r="A2835" s="33"/>
      <c r="B2835" s="34"/>
      <c r="C2835" s="33"/>
      <c r="D2835" s="33"/>
      <c r="E2835" s="33"/>
      <c r="G2835">
        <f t="shared" si="44"/>
        <v>6</v>
      </c>
    </row>
    <row r="2836" spans="1:7">
      <c r="A2836" s="33"/>
      <c r="B2836" s="34"/>
      <c r="C2836" s="33"/>
      <c r="D2836" s="33"/>
      <c r="E2836" s="33"/>
      <c r="G2836">
        <f t="shared" si="44"/>
        <v>6</v>
      </c>
    </row>
    <row r="2837" spans="1:7">
      <c r="A2837" s="33"/>
      <c r="B2837" s="34"/>
      <c r="C2837" s="33"/>
      <c r="D2837" s="33"/>
      <c r="E2837" s="33"/>
      <c r="G2837">
        <f t="shared" si="44"/>
        <v>6</v>
      </c>
    </row>
    <row r="2838" spans="1:7">
      <c r="A2838" s="33"/>
      <c r="B2838" s="34"/>
      <c r="C2838" s="33"/>
      <c r="D2838" s="33"/>
      <c r="E2838" s="33"/>
      <c r="G2838">
        <f t="shared" si="44"/>
        <v>6</v>
      </c>
    </row>
    <row r="2839" spans="1:7">
      <c r="A2839" s="33"/>
      <c r="B2839" s="34"/>
      <c r="C2839" s="33"/>
      <c r="D2839" s="33"/>
      <c r="E2839" s="33"/>
      <c r="G2839">
        <f t="shared" si="44"/>
        <v>6</v>
      </c>
    </row>
    <row r="2840" spans="1:7">
      <c r="A2840" s="33"/>
      <c r="B2840" s="34"/>
      <c r="C2840" s="33"/>
      <c r="D2840" s="33"/>
      <c r="E2840" s="33"/>
      <c r="G2840">
        <f t="shared" si="44"/>
        <v>6</v>
      </c>
    </row>
    <row r="2841" spans="1:7">
      <c r="A2841" s="33"/>
      <c r="B2841" s="34"/>
      <c r="C2841" s="33"/>
      <c r="D2841" s="33"/>
      <c r="E2841" s="33"/>
      <c r="G2841">
        <f t="shared" si="44"/>
        <v>6</v>
      </c>
    </row>
    <row r="2842" spans="1:7">
      <c r="A2842" s="33"/>
      <c r="B2842" s="34"/>
      <c r="C2842" s="33"/>
      <c r="D2842" s="33"/>
      <c r="E2842" s="33"/>
      <c r="G2842">
        <f t="shared" si="44"/>
        <v>6</v>
      </c>
    </row>
    <row r="2843" spans="1:7">
      <c r="A2843" s="33"/>
      <c r="B2843" s="34"/>
      <c r="C2843" s="33"/>
      <c r="D2843" s="33"/>
      <c r="E2843" s="33"/>
      <c r="G2843">
        <f t="shared" si="44"/>
        <v>6</v>
      </c>
    </row>
    <row r="2844" spans="1:7">
      <c r="A2844" s="33"/>
      <c r="B2844" s="34"/>
      <c r="C2844" s="33"/>
      <c r="D2844" s="33"/>
      <c r="E2844" s="33"/>
      <c r="G2844">
        <f t="shared" si="44"/>
        <v>6</v>
      </c>
    </row>
    <row r="2845" spans="1:7">
      <c r="A2845" s="33"/>
      <c r="B2845" s="34"/>
      <c r="C2845" s="33"/>
      <c r="D2845" s="33"/>
      <c r="E2845" s="33"/>
      <c r="G2845">
        <f t="shared" si="44"/>
        <v>6</v>
      </c>
    </row>
    <row r="2846" spans="1:7">
      <c r="A2846" s="33"/>
      <c r="B2846" s="34"/>
      <c r="C2846" s="33"/>
      <c r="D2846" s="33"/>
      <c r="E2846" s="33"/>
      <c r="G2846">
        <f t="shared" si="44"/>
        <v>6</v>
      </c>
    </row>
    <row r="2847" spans="1:7">
      <c r="A2847" s="33"/>
      <c r="B2847" s="34"/>
      <c r="C2847" s="33"/>
      <c r="D2847" s="33"/>
      <c r="E2847" s="33"/>
      <c r="G2847">
        <f t="shared" si="44"/>
        <v>6</v>
      </c>
    </row>
    <row r="2848" spans="1:7">
      <c r="A2848" s="33"/>
      <c r="B2848" s="34"/>
      <c r="C2848" s="33"/>
      <c r="D2848" s="33"/>
      <c r="E2848" s="33"/>
      <c r="G2848">
        <f t="shared" si="44"/>
        <v>6</v>
      </c>
    </row>
    <row r="2849" spans="1:7">
      <c r="A2849" s="33"/>
      <c r="B2849" s="34"/>
      <c r="C2849" s="33"/>
      <c r="D2849" s="33"/>
      <c r="E2849" s="33"/>
      <c r="G2849">
        <f t="shared" si="44"/>
        <v>6</v>
      </c>
    </row>
    <row r="2850" spans="1:7">
      <c r="A2850" s="33"/>
      <c r="B2850" s="34"/>
      <c r="C2850" s="33"/>
      <c r="D2850" s="33"/>
      <c r="E2850" s="33"/>
      <c r="G2850">
        <f t="shared" si="44"/>
        <v>6</v>
      </c>
    </row>
    <row r="2851" spans="1:7">
      <c r="A2851" s="33"/>
      <c r="B2851" s="34"/>
      <c r="C2851" s="33"/>
      <c r="D2851" s="33"/>
      <c r="E2851" s="33"/>
      <c r="G2851">
        <f t="shared" si="44"/>
        <v>6</v>
      </c>
    </row>
    <row r="2852" spans="1:7">
      <c r="A2852" s="33"/>
      <c r="B2852" s="34"/>
      <c r="C2852" s="33"/>
      <c r="D2852" s="33"/>
      <c r="E2852" s="33"/>
      <c r="G2852">
        <f t="shared" si="44"/>
        <v>6</v>
      </c>
    </row>
    <row r="2853" spans="1:7">
      <c r="A2853" s="33"/>
      <c r="B2853" s="34"/>
      <c r="C2853" s="33"/>
      <c r="D2853" s="33"/>
      <c r="E2853" s="33"/>
      <c r="G2853">
        <f t="shared" si="44"/>
        <v>6</v>
      </c>
    </row>
    <row r="2854" spans="1:7">
      <c r="A2854" s="33"/>
      <c r="B2854" s="34"/>
      <c r="C2854" s="33"/>
      <c r="D2854" s="33"/>
      <c r="E2854" s="33"/>
      <c r="G2854">
        <f t="shared" si="44"/>
        <v>6</v>
      </c>
    </row>
    <row r="2855" spans="1:7">
      <c r="A2855" s="33"/>
      <c r="B2855" s="34"/>
      <c r="C2855" s="33"/>
      <c r="D2855" s="33"/>
      <c r="E2855" s="33"/>
      <c r="G2855">
        <f t="shared" si="44"/>
        <v>6</v>
      </c>
    </row>
    <row r="2856" spans="1:7">
      <c r="A2856" s="33"/>
      <c r="B2856" s="34"/>
      <c r="C2856" s="33"/>
      <c r="D2856" s="33"/>
      <c r="E2856" s="33"/>
      <c r="G2856">
        <f t="shared" si="44"/>
        <v>6</v>
      </c>
    </row>
    <row r="2857" spans="1:7">
      <c r="A2857" s="33"/>
      <c r="B2857" s="34"/>
      <c r="C2857" s="33"/>
      <c r="D2857" s="33"/>
      <c r="E2857" s="33"/>
      <c r="G2857">
        <f t="shared" ref="G2857:G2920" si="45">WEEKDAY(B2857,2)</f>
        <v>6</v>
      </c>
    </row>
    <row r="2858" spans="1:7">
      <c r="A2858" s="33"/>
      <c r="B2858" s="34"/>
      <c r="C2858" s="33"/>
      <c r="D2858" s="33"/>
      <c r="E2858" s="33"/>
      <c r="G2858">
        <f t="shared" si="45"/>
        <v>6</v>
      </c>
    </row>
    <row r="2859" spans="1:7">
      <c r="A2859" s="33"/>
      <c r="B2859" s="34"/>
      <c r="C2859" s="33"/>
      <c r="D2859" s="33"/>
      <c r="E2859" s="33"/>
      <c r="G2859">
        <f t="shared" si="45"/>
        <v>6</v>
      </c>
    </row>
    <row r="2860" spans="1:7">
      <c r="A2860" s="33"/>
      <c r="B2860" s="34"/>
      <c r="C2860" s="33"/>
      <c r="D2860" s="33"/>
      <c r="E2860" s="33"/>
      <c r="G2860">
        <f t="shared" si="45"/>
        <v>6</v>
      </c>
    </row>
    <row r="2861" spans="1:7">
      <c r="A2861" s="33"/>
      <c r="B2861" s="34"/>
      <c r="C2861" s="33"/>
      <c r="D2861" s="33"/>
      <c r="E2861" s="33"/>
      <c r="G2861">
        <f t="shared" si="45"/>
        <v>6</v>
      </c>
    </row>
    <row r="2862" spans="1:7">
      <c r="A2862" s="33"/>
      <c r="B2862" s="34"/>
      <c r="C2862" s="33"/>
      <c r="D2862" s="33"/>
      <c r="E2862" s="33"/>
      <c r="G2862">
        <f t="shared" si="45"/>
        <v>6</v>
      </c>
    </row>
    <row r="2863" spans="1:7">
      <c r="A2863" s="33"/>
      <c r="B2863" s="34"/>
      <c r="C2863" s="33"/>
      <c r="D2863" s="33"/>
      <c r="E2863" s="33"/>
      <c r="G2863">
        <f t="shared" si="45"/>
        <v>6</v>
      </c>
    </row>
    <row r="2864" spans="1:7">
      <c r="A2864" s="33"/>
      <c r="B2864" s="34"/>
      <c r="C2864" s="33"/>
      <c r="D2864" s="33"/>
      <c r="E2864" s="33"/>
      <c r="G2864">
        <f t="shared" si="45"/>
        <v>6</v>
      </c>
    </row>
    <row r="2865" spans="1:7">
      <c r="A2865" s="33"/>
      <c r="B2865" s="34"/>
      <c r="C2865" s="33"/>
      <c r="D2865" s="33"/>
      <c r="E2865" s="33"/>
      <c r="G2865">
        <f t="shared" si="45"/>
        <v>6</v>
      </c>
    </row>
    <row r="2866" spans="1:7">
      <c r="A2866" s="33"/>
      <c r="B2866" s="34"/>
      <c r="C2866" s="33"/>
      <c r="D2866" s="33"/>
      <c r="E2866" s="33"/>
      <c r="G2866">
        <f t="shared" si="45"/>
        <v>6</v>
      </c>
    </row>
    <row r="2867" spans="1:7">
      <c r="A2867" s="33"/>
      <c r="B2867" s="34"/>
      <c r="C2867" s="33"/>
      <c r="D2867" s="33"/>
      <c r="E2867" s="33"/>
      <c r="G2867">
        <f t="shared" si="45"/>
        <v>6</v>
      </c>
    </row>
    <row r="2868" spans="1:7">
      <c r="A2868" s="33"/>
      <c r="B2868" s="34"/>
      <c r="C2868" s="33"/>
      <c r="D2868" s="33"/>
      <c r="E2868" s="33"/>
      <c r="G2868">
        <f t="shared" si="45"/>
        <v>6</v>
      </c>
    </row>
    <row r="2869" spans="1:7">
      <c r="A2869" s="33"/>
      <c r="B2869" s="34"/>
      <c r="C2869" s="33"/>
      <c r="D2869" s="33"/>
      <c r="E2869" s="33"/>
      <c r="G2869">
        <f t="shared" si="45"/>
        <v>6</v>
      </c>
    </row>
    <row r="2870" spans="1:7">
      <c r="A2870" s="33"/>
      <c r="B2870" s="34"/>
      <c r="C2870" s="33"/>
      <c r="D2870" s="33"/>
      <c r="E2870" s="33"/>
      <c r="G2870">
        <f t="shared" si="45"/>
        <v>6</v>
      </c>
    </row>
    <row r="2871" spans="1:7">
      <c r="A2871" s="33"/>
      <c r="B2871" s="34"/>
      <c r="C2871" s="33"/>
      <c r="D2871" s="33"/>
      <c r="E2871" s="33"/>
      <c r="G2871">
        <f t="shared" si="45"/>
        <v>6</v>
      </c>
    </row>
    <row r="2872" spans="1:7">
      <c r="A2872" s="33"/>
      <c r="B2872" s="34"/>
      <c r="C2872" s="33"/>
      <c r="D2872" s="33"/>
      <c r="E2872" s="33"/>
      <c r="G2872">
        <f t="shared" si="45"/>
        <v>6</v>
      </c>
    </row>
    <row r="2873" spans="1:7">
      <c r="A2873" s="33"/>
      <c r="B2873" s="34"/>
      <c r="C2873" s="33"/>
      <c r="D2873" s="33"/>
      <c r="E2873" s="33"/>
      <c r="G2873">
        <f t="shared" si="45"/>
        <v>6</v>
      </c>
    </row>
    <row r="2874" spans="1:7">
      <c r="A2874" s="33"/>
      <c r="B2874" s="34"/>
      <c r="C2874" s="33"/>
      <c r="D2874" s="33"/>
      <c r="E2874" s="33"/>
      <c r="G2874">
        <f t="shared" si="45"/>
        <v>6</v>
      </c>
    </row>
    <row r="2875" spans="1:7">
      <c r="A2875" s="33"/>
      <c r="B2875" s="34"/>
      <c r="C2875" s="33"/>
      <c r="D2875" s="33"/>
      <c r="E2875" s="33"/>
      <c r="G2875">
        <f t="shared" si="45"/>
        <v>6</v>
      </c>
    </row>
    <row r="2876" spans="1:7">
      <c r="A2876" s="33"/>
      <c r="B2876" s="34"/>
      <c r="C2876" s="33"/>
      <c r="D2876" s="33"/>
      <c r="E2876" s="33"/>
      <c r="G2876">
        <f t="shared" si="45"/>
        <v>6</v>
      </c>
    </row>
    <row r="2877" spans="1:7">
      <c r="A2877" s="33"/>
      <c r="B2877" s="34"/>
      <c r="C2877" s="33"/>
      <c r="D2877" s="33"/>
      <c r="E2877" s="33"/>
      <c r="G2877">
        <f t="shared" si="45"/>
        <v>6</v>
      </c>
    </row>
    <row r="2878" spans="1:7">
      <c r="A2878" s="33"/>
      <c r="B2878" s="34"/>
      <c r="C2878" s="33"/>
      <c r="D2878" s="33"/>
      <c r="E2878" s="33"/>
      <c r="G2878">
        <f t="shared" si="45"/>
        <v>6</v>
      </c>
    </row>
    <row r="2879" spans="1:7">
      <c r="A2879" s="33"/>
      <c r="B2879" s="34"/>
      <c r="C2879" s="33"/>
      <c r="D2879" s="33"/>
      <c r="E2879" s="33"/>
      <c r="G2879">
        <f t="shared" si="45"/>
        <v>6</v>
      </c>
    </row>
    <row r="2880" spans="1:7">
      <c r="A2880" s="33"/>
      <c r="B2880" s="34"/>
      <c r="C2880" s="33"/>
      <c r="D2880" s="33"/>
      <c r="E2880" s="33"/>
      <c r="G2880">
        <f t="shared" si="45"/>
        <v>6</v>
      </c>
    </row>
    <row r="2881" spans="1:7">
      <c r="A2881" s="33"/>
      <c r="B2881" s="34"/>
      <c r="C2881" s="33"/>
      <c r="D2881" s="33"/>
      <c r="E2881" s="33"/>
      <c r="G2881">
        <f t="shared" si="45"/>
        <v>6</v>
      </c>
    </row>
    <row r="2882" spans="1:7">
      <c r="A2882" s="33"/>
      <c r="B2882" s="34"/>
      <c r="C2882" s="33"/>
      <c r="D2882" s="33"/>
      <c r="E2882" s="33"/>
      <c r="G2882">
        <f t="shared" si="45"/>
        <v>6</v>
      </c>
    </row>
    <row r="2883" spans="1:7">
      <c r="A2883" s="33"/>
      <c r="B2883" s="34"/>
      <c r="C2883" s="33"/>
      <c r="D2883" s="33"/>
      <c r="E2883" s="33"/>
      <c r="G2883">
        <f t="shared" si="45"/>
        <v>6</v>
      </c>
    </row>
    <row r="2884" spans="1:7">
      <c r="A2884" s="33"/>
      <c r="B2884" s="34"/>
      <c r="C2884" s="33"/>
      <c r="D2884" s="33"/>
      <c r="E2884" s="33"/>
      <c r="G2884">
        <f t="shared" si="45"/>
        <v>6</v>
      </c>
    </row>
    <row r="2885" spans="1:7">
      <c r="A2885" s="33"/>
      <c r="B2885" s="34"/>
      <c r="C2885" s="33"/>
      <c r="D2885" s="33"/>
      <c r="E2885" s="33"/>
      <c r="G2885">
        <f t="shared" si="45"/>
        <v>6</v>
      </c>
    </row>
    <row r="2886" spans="1:7">
      <c r="A2886" s="33"/>
      <c r="B2886" s="34"/>
      <c r="C2886" s="33"/>
      <c r="D2886" s="33"/>
      <c r="E2886" s="33"/>
      <c r="G2886">
        <f t="shared" si="45"/>
        <v>6</v>
      </c>
    </row>
    <row r="2887" spans="1:7">
      <c r="A2887" s="33"/>
      <c r="B2887" s="34"/>
      <c r="C2887" s="33"/>
      <c r="D2887" s="33"/>
      <c r="E2887" s="33"/>
      <c r="G2887">
        <f t="shared" si="45"/>
        <v>6</v>
      </c>
    </row>
    <row r="2888" spans="1:7">
      <c r="A2888" s="33"/>
      <c r="B2888" s="34"/>
      <c r="C2888" s="33"/>
      <c r="D2888" s="33"/>
      <c r="E2888" s="33"/>
      <c r="G2888">
        <f t="shared" si="45"/>
        <v>6</v>
      </c>
    </row>
    <row r="2889" spans="1:7">
      <c r="A2889" s="33"/>
      <c r="B2889" s="34"/>
      <c r="C2889" s="33"/>
      <c r="D2889" s="33"/>
      <c r="E2889" s="33"/>
      <c r="G2889">
        <f t="shared" si="45"/>
        <v>6</v>
      </c>
    </row>
    <row r="2890" spans="1:7">
      <c r="A2890" s="33"/>
      <c r="B2890" s="34"/>
      <c r="C2890" s="33"/>
      <c r="D2890" s="33"/>
      <c r="E2890" s="33"/>
      <c r="G2890">
        <f t="shared" si="45"/>
        <v>6</v>
      </c>
    </row>
    <row r="2891" spans="1:7">
      <c r="A2891" s="33"/>
      <c r="B2891" s="34"/>
      <c r="C2891" s="33"/>
      <c r="D2891" s="33"/>
      <c r="E2891" s="33"/>
      <c r="G2891">
        <f t="shared" si="45"/>
        <v>6</v>
      </c>
    </row>
    <row r="2892" spans="1:7">
      <c r="A2892" s="33"/>
      <c r="B2892" s="34"/>
      <c r="C2892" s="33"/>
      <c r="D2892" s="33"/>
      <c r="E2892" s="33"/>
      <c r="G2892">
        <f t="shared" si="45"/>
        <v>6</v>
      </c>
    </row>
    <row r="2893" spans="1:7">
      <c r="A2893" s="33"/>
      <c r="B2893" s="34"/>
      <c r="C2893" s="33"/>
      <c r="D2893" s="33"/>
      <c r="E2893" s="33"/>
      <c r="G2893">
        <f t="shared" si="45"/>
        <v>6</v>
      </c>
    </row>
    <row r="2894" spans="1:7">
      <c r="A2894" s="33"/>
      <c r="B2894" s="34"/>
      <c r="C2894" s="33"/>
      <c r="D2894" s="33"/>
      <c r="E2894" s="33"/>
      <c r="G2894">
        <f t="shared" si="45"/>
        <v>6</v>
      </c>
    </row>
    <row r="2895" spans="1:7">
      <c r="A2895" s="33"/>
      <c r="B2895" s="34"/>
      <c r="C2895" s="33"/>
      <c r="D2895" s="33"/>
      <c r="E2895" s="33"/>
      <c r="G2895">
        <f t="shared" si="45"/>
        <v>6</v>
      </c>
    </row>
    <row r="2896" spans="1:7">
      <c r="A2896" s="33"/>
      <c r="B2896" s="34"/>
      <c r="C2896" s="33"/>
      <c r="D2896" s="33"/>
      <c r="E2896" s="33"/>
      <c r="G2896">
        <f t="shared" si="45"/>
        <v>6</v>
      </c>
    </row>
    <row r="2897" spans="1:7">
      <c r="A2897" s="33"/>
      <c r="B2897" s="34"/>
      <c r="C2897" s="33"/>
      <c r="D2897" s="33"/>
      <c r="E2897" s="33"/>
      <c r="G2897">
        <f t="shared" si="45"/>
        <v>6</v>
      </c>
    </row>
    <row r="2898" spans="1:7">
      <c r="A2898" s="33"/>
      <c r="B2898" s="34"/>
      <c r="C2898" s="33"/>
      <c r="D2898" s="33"/>
      <c r="E2898" s="33"/>
      <c r="G2898">
        <f t="shared" si="45"/>
        <v>6</v>
      </c>
    </row>
    <row r="2899" spans="1:7">
      <c r="A2899" s="33"/>
      <c r="B2899" s="34"/>
      <c r="C2899" s="33"/>
      <c r="D2899" s="33"/>
      <c r="E2899" s="33"/>
      <c r="G2899">
        <f t="shared" si="45"/>
        <v>6</v>
      </c>
    </row>
    <row r="2900" spans="1:7">
      <c r="A2900" s="33"/>
      <c r="B2900" s="34"/>
      <c r="C2900" s="33"/>
      <c r="D2900" s="33"/>
      <c r="E2900" s="33"/>
      <c r="G2900">
        <f t="shared" si="45"/>
        <v>6</v>
      </c>
    </row>
    <row r="2901" spans="1:7">
      <c r="A2901" s="33"/>
      <c r="B2901" s="34"/>
      <c r="C2901" s="33"/>
      <c r="D2901" s="33"/>
      <c r="E2901" s="33"/>
      <c r="G2901">
        <f t="shared" si="45"/>
        <v>6</v>
      </c>
    </row>
    <row r="2902" spans="1:7">
      <c r="A2902" s="33"/>
      <c r="B2902" s="34"/>
      <c r="C2902" s="33"/>
      <c r="D2902" s="33"/>
      <c r="E2902" s="33"/>
      <c r="G2902">
        <f t="shared" si="45"/>
        <v>6</v>
      </c>
    </row>
    <row r="2903" spans="1:7">
      <c r="A2903" s="33"/>
      <c r="B2903" s="34"/>
      <c r="C2903" s="33"/>
      <c r="D2903" s="33"/>
      <c r="E2903" s="33"/>
      <c r="G2903">
        <f t="shared" si="45"/>
        <v>6</v>
      </c>
    </row>
    <row r="2904" spans="1:7">
      <c r="A2904" s="33"/>
      <c r="B2904" s="34"/>
      <c r="C2904" s="33"/>
      <c r="D2904" s="33"/>
      <c r="E2904" s="33"/>
      <c r="G2904">
        <f t="shared" si="45"/>
        <v>6</v>
      </c>
    </row>
    <row r="2905" spans="1:7">
      <c r="A2905" s="33"/>
      <c r="B2905" s="34"/>
      <c r="C2905" s="33"/>
      <c r="D2905" s="33"/>
      <c r="E2905" s="33"/>
      <c r="G2905">
        <f t="shared" si="45"/>
        <v>6</v>
      </c>
    </row>
    <row r="2906" spans="1:7">
      <c r="A2906" s="33"/>
      <c r="B2906" s="34"/>
      <c r="C2906" s="33"/>
      <c r="D2906" s="33"/>
      <c r="E2906" s="33"/>
      <c r="G2906">
        <f t="shared" si="45"/>
        <v>6</v>
      </c>
    </row>
    <row r="2907" spans="1:7">
      <c r="A2907" s="33"/>
      <c r="B2907" s="34"/>
      <c r="C2907" s="33"/>
      <c r="D2907" s="33"/>
      <c r="E2907" s="33"/>
      <c r="G2907">
        <f t="shared" si="45"/>
        <v>6</v>
      </c>
    </row>
    <row r="2908" spans="1:7">
      <c r="A2908" s="33"/>
      <c r="B2908" s="34"/>
      <c r="C2908" s="33"/>
      <c r="D2908" s="33"/>
      <c r="E2908" s="33"/>
      <c r="G2908">
        <f t="shared" si="45"/>
        <v>6</v>
      </c>
    </row>
    <row r="2909" spans="1:7">
      <c r="A2909" s="33"/>
      <c r="B2909" s="34"/>
      <c r="C2909" s="33"/>
      <c r="D2909" s="33"/>
      <c r="E2909" s="33"/>
      <c r="G2909">
        <f t="shared" si="45"/>
        <v>6</v>
      </c>
    </row>
    <row r="2910" spans="1:7">
      <c r="A2910" s="33"/>
      <c r="B2910" s="34"/>
      <c r="C2910" s="33"/>
      <c r="D2910" s="33"/>
      <c r="E2910" s="33"/>
      <c r="G2910">
        <f t="shared" si="45"/>
        <v>6</v>
      </c>
    </row>
    <row r="2911" spans="1:7">
      <c r="A2911" s="33"/>
      <c r="B2911" s="34"/>
      <c r="C2911" s="33"/>
      <c r="D2911" s="33"/>
      <c r="E2911" s="33"/>
      <c r="G2911">
        <f t="shared" si="45"/>
        <v>6</v>
      </c>
    </row>
    <row r="2912" spans="1:7">
      <c r="A2912" s="33"/>
      <c r="B2912" s="34"/>
      <c r="C2912" s="33"/>
      <c r="D2912" s="33"/>
      <c r="E2912" s="33"/>
      <c r="G2912">
        <f t="shared" si="45"/>
        <v>6</v>
      </c>
    </row>
    <row r="2913" spans="1:7">
      <c r="A2913" s="33"/>
      <c r="B2913" s="34"/>
      <c r="C2913" s="33"/>
      <c r="D2913" s="33"/>
      <c r="E2913" s="33"/>
      <c r="G2913">
        <f t="shared" si="45"/>
        <v>6</v>
      </c>
    </row>
    <row r="2914" spans="1:7">
      <c r="A2914" s="33"/>
      <c r="B2914" s="34"/>
      <c r="C2914" s="33"/>
      <c r="D2914" s="33"/>
      <c r="E2914" s="33"/>
      <c r="G2914">
        <f t="shared" si="45"/>
        <v>6</v>
      </c>
    </row>
    <row r="2915" spans="1:7">
      <c r="A2915" s="33"/>
      <c r="B2915" s="34"/>
      <c r="C2915" s="33"/>
      <c r="D2915" s="33"/>
      <c r="E2915" s="33"/>
      <c r="G2915">
        <f t="shared" si="45"/>
        <v>6</v>
      </c>
    </row>
    <row r="2916" spans="1:7">
      <c r="A2916" s="33"/>
      <c r="B2916" s="34"/>
      <c r="C2916" s="33"/>
      <c r="D2916" s="33"/>
      <c r="E2916" s="33"/>
      <c r="G2916">
        <f t="shared" si="45"/>
        <v>6</v>
      </c>
    </row>
    <row r="2917" spans="1:7">
      <c r="A2917" s="33"/>
      <c r="B2917" s="34"/>
      <c r="C2917" s="33"/>
      <c r="D2917" s="33"/>
      <c r="E2917" s="33"/>
      <c r="G2917">
        <f t="shared" si="45"/>
        <v>6</v>
      </c>
    </row>
    <row r="2918" spans="1:7">
      <c r="A2918" s="33"/>
      <c r="B2918" s="34"/>
      <c r="C2918" s="33"/>
      <c r="D2918" s="33"/>
      <c r="E2918" s="33"/>
      <c r="G2918">
        <f t="shared" si="45"/>
        <v>6</v>
      </c>
    </row>
    <row r="2919" spans="1:7">
      <c r="A2919" s="33"/>
      <c r="B2919" s="34"/>
      <c r="C2919" s="33"/>
      <c r="D2919" s="33"/>
      <c r="E2919" s="33"/>
      <c r="G2919">
        <f t="shared" si="45"/>
        <v>6</v>
      </c>
    </row>
    <row r="2920" spans="1:7">
      <c r="A2920" s="33"/>
      <c r="B2920" s="34"/>
      <c r="C2920" s="33"/>
      <c r="D2920" s="33"/>
      <c r="E2920" s="33"/>
      <c r="G2920">
        <f t="shared" si="45"/>
        <v>6</v>
      </c>
    </row>
    <row r="2921" spans="1:7">
      <c r="A2921" s="33"/>
      <c r="B2921" s="34"/>
      <c r="C2921" s="33"/>
      <c r="D2921" s="33"/>
      <c r="E2921" s="33"/>
      <c r="G2921">
        <f t="shared" ref="G2921:G2984" si="46">WEEKDAY(B2921,2)</f>
        <v>6</v>
      </c>
    </row>
    <row r="2922" spans="1:7">
      <c r="A2922" s="33"/>
      <c r="B2922" s="34"/>
      <c r="C2922" s="33"/>
      <c r="D2922" s="33"/>
      <c r="E2922" s="33"/>
      <c r="G2922">
        <f t="shared" si="46"/>
        <v>6</v>
      </c>
    </row>
    <row r="2923" spans="1:7">
      <c r="A2923" s="33"/>
      <c r="B2923" s="34"/>
      <c r="C2923" s="33"/>
      <c r="D2923" s="33"/>
      <c r="E2923" s="33"/>
      <c r="G2923">
        <f t="shared" si="46"/>
        <v>6</v>
      </c>
    </row>
    <row r="2924" spans="1:7">
      <c r="A2924" s="33"/>
      <c r="B2924" s="34"/>
      <c r="C2924" s="33"/>
      <c r="D2924" s="33"/>
      <c r="E2924" s="33"/>
      <c r="G2924">
        <f t="shared" si="46"/>
        <v>6</v>
      </c>
    </row>
    <row r="2925" spans="1:7">
      <c r="A2925" s="33"/>
      <c r="B2925" s="34"/>
      <c r="C2925" s="33"/>
      <c r="D2925" s="33"/>
      <c r="E2925" s="33"/>
      <c r="G2925">
        <f t="shared" si="46"/>
        <v>6</v>
      </c>
    </row>
    <row r="2926" spans="1:7">
      <c r="A2926" s="33"/>
      <c r="B2926" s="34"/>
      <c r="C2926" s="33"/>
      <c r="D2926" s="33"/>
      <c r="E2926" s="33"/>
      <c r="G2926">
        <f t="shared" si="46"/>
        <v>6</v>
      </c>
    </row>
    <row r="2927" spans="1:7">
      <c r="A2927" s="33"/>
      <c r="B2927" s="34"/>
      <c r="C2927" s="33"/>
      <c r="D2927" s="33"/>
      <c r="E2927" s="33"/>
      <c r="G2927">
        <f t="shared" si="46"/>
        <v>6</v>
      </c>
    </row>
    <row r="2928" spans="1:7">
      <c r="A2928" s="33"/>
      <c r="B2928" s="34"/>
      <c r="C2928" s="33"/>
      <c r="D2928" s="33"/>
      <c r="E2928" s="33"/>
      <c r="G2928">
        <f t="shared" si="46"/>
        <v>6</v>
      </c>
    </row>
    <row r="2929" spans="1:7">
      <c r="A2929" s="33"/>
      <c r="B2929" s="34"/>
      <c r="C2929" s="33"/>
      <c r="D2929" s="33"/>
      <c r="E2929" s="33"/>
      <c r="G2929">
        <f t="shared" si="46"/>
        <v>6</v>
      </c>
    </row>
    <row r="2930" spans="1:7">
      <c r="A2930" s="33"/>
      <c r="B2930" s="34"/>
      <c r="C2930" s="33"/>
      <c r="D2930" s="33"/>
      <c r="E2930" s="33"/>
      <c r="G2930">
        <f t="shared" si="46"/>
        <v>6</v>
      </c>
    </row>
    <row r="2931" spans="1:7">
      <c r="A2931" s="33"/>
      <c r="B2931" s="34"/>
      <c r="C2931" s="33"/>
      <c r="D2931" s="33"/>
      <c r="E2931" s="33"/>
      <c r="G2931">
        <f t="shared" si="46"/>
        <v>6</v>
      </c>
    </row>
    <row r="2932" spans="1:7">
      <c r="A2932" s="33"/>
      <c r="B2932" s="34"/>
      <c r="C2932" s="33"/>
      <c r="D2932" s="33"/>
      <c r="E2932" s="33"/>
      <c r="G2932">
        <f t="shared" si="46"/>
        <v>6</v>
      </c>
    </row>
    <row r="2933" spans="1:7">
      <c r="A2933" s="33"/>
      <c r="B2933" s="34"/>
      <c r="C2933" s="33"/>
      <c r="D2933" s="33"/>
      <c r="E2933" s="33"/>
      <c r="G2933">
        <f t="shared" si="46"/>
        <v>6</v>
      </c>
    </row>
    <row r="2934" spans="1:7">
      <c r="A2934" s="33"/>
      <c r="B2934" s="34"/>
      <c r="C2934" s="33"/>
      <c r="D2934" s="33"/>
      <c r="E2934" s="33"/>
      <c r="G2934">
        <f t="shared" si="46"/>
        <v>6</v>
      </c>
    </row>
    <row r="2935" spans="1:7">
      <c r="A2935" s="33"/>
      <c r="B2935" s="34"/>
      <c r="C2935" s="33"/>
      <c r="D2935" s="33"/>
      <c r="E2935" s="33"/>
      <c r="G2935">
        <f t="shared" si="46"/>
        <v>6</v>
      </c>
    </row>
    <row r="2936" spans="1:7">
      <c r="A2936" s="33"/>
      <c r="B2936" s="34"/>
      <c r="C2936" s="33"/>
      <c r="D2936" s="33"/>
      <c r="E2936" s="33"/>
      <c r="G2936">
        <f t="shared" si="46"/>
        <v>6</v>
      </c>
    </row>
    <row r="2937" spans="1:7">
      <c r="A2937" s="33"/>
      <c r="B2937" s="34"/>
      <c r="C2937" s="33"/>
      <c r="D2937" s="33"/>
      <c r="E2937" s="33"/>
      <c r="G2937">
        <f t="shared" si="46"/>
        <v>6</v>
      </c>
    </row>
    <row r="2938" spans="1:7">
      <c r="A2938" s="33"/>
      <c r="B2938" s="34"/>
      <c r="C2938" s="33"/>
      <c r="D2938" s="33"/>
      <c r="E2938" s="33"/>
      <c r="G2938">
        <f t="shared" si="46"/>
        <v>6</v>
      </c>
    </row>
    <row r="2939" spans="1:7">
      <c r="A2939" s="33"/>
      <c r="B2939" s="34"/>
      <c r="C2939" s="33"/>
      <c r="D2939" s="33"/>
      <c r="E2939" s="33"/>
      <c r="G2939">
        <f t="shared" si="46"/>
        <v>6</v>
      </c>
    </row>
    <row r="2940" spans="1:7">
      <c r="A2940" s="33"/>
      <c r="B2940" s="34"/>
      <c r="C2940" s="33"/>
      <c r="D2940" s="33"/>
      <c r="E2940" s="33"/>
      <c r="G2940">
        <f t="shared" si="46"/>
        <v>6</v>
      </c>
    </row>
    <row r="2941" spans="1:7">
      <c r="A2941" s="33"/>
      <c r="B2941" s="34"/>
      <c r="C2941" s="33"/>
      <c r="D2941" s="33"/>
      <c r="E2941" s="33"/>
      <c r="G2941">
        <f t="shared" si="46"/>
        <v>6</v>
      </c>
    </row>
    <row r="2942" spans="1:7">
      <c r="A2942" s="33"/>
      <c r="B2942" s="34"/>
      <c r="C2942" s="33"/>
      <c r="D2942" s="33"/>
      <c r="E2942" s="33"/>
      <c r="G2942">
        <f t="shared" si="46"/>
        <v>6</v>
      </c>
    </row>
    <row r="2943" spans="1:7">
      <c r="A2943" s="33"/>
      <c r="B2943" s="34"/>
      <c r="C2943" s="33"/>
      <c r="D2943" s="33"/>
      <c r="E2943" s="33"/>
      <c r="G2943">
        <f t="shared" si="46"/>
        <v>6</v>
      </c>
    </row>
    <row r="2944" spans="1:7">
      <c r="A2944" s="33"/>
      <c r="B2944" s="34"/>
      <c r="C2944" s="33"/>
      <c r="D2944" s="33"/>
      <c r="E2944" s="33"/>
      <c r="G2944">
        <f t="shared" si="46"/>
        <v>6</v>
      </c>
    </row>
    <row r="2945" spans="1:7">
      <c r="A2945" s="33"/>
      <c r="B2945" s="34"/>
      <c r="C2945" s="33"/>
      <c r="D2945" s="33"/>
      <c r="E2945" s="33"/>
      <c r="G2945">
        <f t="shared" si="46"/>
        <v>6</v>
      </c>
    </row>
    <row r="2946" spans="1:7">
      <c r="A2946" s="33"/>
      <c r="B2946" s="34"/>
      <c r="C2946" s="33"/>
      <c r="D2946" s="33"/>
      <c r="E2946" s="33"/>
      <c r="G2946">
        <f t="shared" si="46"/>
        <v>6</v>
      </c>
    </row>
    <row r="2947" spans="1:7">
      <c r="A2947" s="33"/>
      <c r="B2947" s="34"/>
      <c r="C2947" s="33"/>
      <c r="D2947" s="33"/>
      <c r="E2947" s="33"/>
      <c r="G2947">
        <f t="shared" si="46"/>
        <v>6</v>
      </c>
    </row>
    <row r="2948" spans="1:7">
      <c r="A2948" s="33"/>
      <c r="B2948" s="34"/>
      <c r="C2948" s="33"/>
      <c r="D2948" s="33"/>
      <c r="E2948" s="33"/>
      <c r="G2948">
        <f t="shared" si="46"/>
        <v>6</v>
      </c>
    </row>
    <row r="2949" spans="1:7">
      <c r="A2949" s="33"/>
      <c r="B2949" s="34"/>
      <c r="C2949" s="33"/>
      <c r="D2949" s="33"/>
      <c r="E2949" s="33"/>
      <c r="G2949">
        <f t="shared" si="46"/>
        <v>6</v>
      </c>
    </row>
    <row r="2950" spans="1:7">
      <c r="A2950" s="33"/>
      <c r="B2950" s="34"/>
      <c r="C2950" s="33"/>
      <c r="D2950" s="33"/>
      <c r="E2950" s="33"/>
      <c r="G2950">
        <f t="shared" si="46"/>
        <v>6</v>
      </c>
    </row>
    <row r="2951" spans="1:7">
      <c r="A2951" s="33"/>
      <c r="B2951" s="34"/>
      <c r="C2951" s="33"/>
      <c r="D2951" s="33"/>
      <c r="E2951" s="33"/>
      <c r="G2951">
        <f t="shared" si="46"/>
        <v>6</v>
      </c>
    </row>
    <row r="2952" spans="1:7">
      <c r="A2952" s="33"/>
      <c r="B2952" s="34"/>
      <c r="C2952" s="33"/>
      <c r="D2952" s="33"/>
      <c r="E2952" s="33"/>
      <c r="G2952">
        <f t="shared" si="46"/>
        <v>6</v>
      </c>
    </row>
    <row r="2953" spans="1:7">
      <c r="A2953" s="33"/>
      <c r="B2953" s="34"/>
      <c r="C2953" s="33"/>
      <c r="D2953" s="33"/>
      <c r="E2953" s="33"/>
      <c r="G2953">
        <f t="shared" si="46"/>
        <v>6</v>
      </c>
    </row>
    <row r="2954" spans="1:7">
      <c r="A2954" s="33"/>
      <c r="B2954" s="34"/>
      <c r="C2954" s="33"/>
      <c r="D2954" s="33"/>
      <c r="E2954" s="33"/>
      <c r="G2954">
        <f t="shared" si="46"/>
        <v>6</v>
      </c>
    </row>
    <row r="2955" spans="1:7">
      <c r="A2955" s="33"/>
      <c r="B2955" s="34"/>
      <c r="C2955" s="33"/>
      <c r="D2955" s="33"/>
      <c r="E2955" s="33"/>
      <c r="G2955">
        <f t="shared" si="46"/>
        <v>6</v>
      </c>
    </row>
    <row r="2956" spans="1:7">
      <c r="A2956" s="33"/>
      <c r="B2956" s="34"/>
      <c r="C2956" s="33"/>
      <c r="D2956" s="33"/>
      <c r="E2956" s="33"/>
      <c r="G2956">
        <f t="shared" si="46"/>
        <v>6</v>
      </c>
    </row>
    <row r="2957" spans="1:7">
      <c r="A2957" s="33"/>
      <c r="B2957" s="34"/>
      <c r="C2957" s="33"/>
      <c r="D2957" s="33"/>
      <c r="E2957" s="33"/>
      <c r="G2957">
        <f t="shared" si="46"/>
        <v>6</v>
      </c>
    </row>
    <row r="2958" spans="1:7">
      <c r="A2958" s="33"/>
      <c r="B2958" s="34"/>
      <c r="C2958" s="33"/>
      <c r="D2958" s="33"/>
      <c r="E2958" s="33"/>
      <c r="G2958">
        <f t="shared" si="46"/>
        <v>6</v>
      </c>
    </row>
    <row r="2959" spans="1:7">
      <c r="A2959" s="33"/>
      <c r="B2959" s="34"/>
      <c r="C2959" s="33"/>
      <c r="D2959" s="33"/>
      <c r="E2959" s="33"/>
      <c r="G2959">
        <f t="shared" si="46"/>
        <v>6</v>
      </c>
    </row>
    <row r="2960" spans="1:7">
      <c r="A2960" s="33"/>
      <c r="B2960" s="34"/>
      <c r="C2960" s="33"/>
      <c r="D2960" s="33"/>
      <c r="E2960" s="33"/>
      <c r="G2960">
        <f t="shared" si="46"/>
        <v>6</v>
      </c>
    </row>
    <row r="2961" spans="1:7">
      <c r="A2961" s="33"/>
      <c r="B2961" s="34"/>
      <c r="C2961" s="33"/>
      <c r="D2961" s="33"/>
      <c r="E2961" s="33"/>
      <c r="G2961">
        <f t="shared" si="46"/>
        <v>6</v>
      </c>
    </row>
    <row r="2962" spans="1:7">
      <c r="A2962" s="33"/>
      <c r="B2962" s="34"/>
      <c r="C2962" s="33"/>
      <c r="D2962" s="33"/>
      <c r="E2962" s="33"/>
      <c r="G2962">
        <f t="shared" si="46"/>
        <v>6</v>
      </c>
    </row>
    <row r="2963" spans="1:7">
      <c r="A2963" s="33"/>
      <c r="B2963" s="34"/>
      <c r="C2963" s="33"/>
      <c r="D2963" s="33"/>
      <c r="E2963" s="33"/>
      <c r="G2963">
        <f t="shared" si="46"/>
        <v>6</v>
      </c>
    </row>
    <row r="2964" spans="1:7">
      <c r="A2964" s="33"/>
      <c r="B2964" s="34"/>
      <c r="C2964" s="33"/>
      <c r="D2964" s="33"/>
      <c r="E2964" s="33"/>
      <c r="G2964">
        <f t="shared" si="46"/>
        <v>6</v>
      </c>
    </row>
    <row r="2965" spans="1:7">
      <c r="A2965" s="33"/>
      <c r="B2965" s="34"/>
      <c r="C2965" s="33"/>
      <c r="D2965" s="33"/>
      <c r="E2965" s="33"/>
      <c r="G2965">
        <f t="shared" si="46"/>
        <v>6</v>
      </c>
    </row>
    <row r="2966" spans="1:7">
      <c r="A2966" s="33"/>
      <c r="B2966" s="34"/>
      <c r="C2966" s="33"/>
      <c r="D2966" s="33"/>
      <c r="E2966" s="33"/>
      <c r="G2966">
        <f t="shared" si="46"/>
        <v>6</v>
      </c>
    </row>
    <row r="2967" spans="1:7">
      <c r="A2967" s="33"/>
      <c r="B2967" s="34"/>
      <c r="C2967" s="33"/>
      <c r="D2967" s="33"/>
      <c r="E2967" s="33"/>
      <c r="G2967">
        <f t="shared" si="46"/>
        <v>6</v>
      </c>
    </row>
    <row r="2968" spans="1:7">
      <c r="A2968" s="33"/>
      <c r="B2968" s="34"/>
      <c r="C2968" s="33"/>
      <c r="D2968" s="33"/>
      <c r="E2968" s="33"/>
      <c r="G2968">
        <f t="shared" si="46"/>
        <v>6</v>
      </c>
    </row>
    <row r="2969" spans="1:7">
      <c r="A2969" s="33"/>
      <c r="B2969" s="34"/>
      <c r="C2969" s="33"/>
      <c r="D2969" s="33"/>
      <c r="E2969" s="33"/>
      <c r="G2969">
        <f t="shared" si="46"/>
        <v>6</v>
      </c>
    </row>
    <row r="2970" spans="1:7">
      <c r="A2970" s="33"/>
      <c r="B2970" s="34"/>
      <c r="C2970" s="33"/>
      <c r="D2970" s="33"/>
      <c r="E2970" s="33"/>
      <c r="G2970">
        <f t="shared" si="46"/>
        <v>6</v>
      </c>
    </row>
    <row r="2971" spans="1:7">
      <c r="A2971" s="33"/>
      <c r="B2971" s="34"/>
      <c r="C2971" s="33"/>
      <c r="D2971" s="33"/>
      <c r="E2971" s="33"/>
      <c r="G2971">
        <f t="shared" si="46"/>
        <v>6</v>
      </c>
    </row>
    <row r="2972" spans="1:7">
      <c r="A2972" s="33"/>
      <c r="B2972" s="34"/>
      <c r="C2972" s="33"/>
      <c r="D2972" s="33"/>
      <c r="E2972" s="33"/>
      <c r="G2972">
        <f t="shared" si="46"/>
        <v>6</v>
      </c>
    </row>
    <row r="2973" spans="1:7">
      <c r="A2973" s="33"/>
      <c r="B2973" s="34"/>
      <c r="C2973" s="33"/>
      <c r="D2973" s="33"/>
      <c r="E2973" s="33"/>
      <c r="G2973">
        <f t="shared" si="46"/>
        <v>6</v>
      </c>
    </row>
    <row r="2974" spans="1:7">
      <c r="A2974" s="33"/>
      <c r="B2974" s="34"/>
      <c r="C2974" s="33"/>
      <c r="D2974" s="33"/>
      <c r="E2974" s="33"/>
      <c r="G2974">
        <f t="shared" si="46"/>
        <v>6</v>
      </c>
    </row>
    <row r="2975" spans="1:7">
      <c r="A2975" s="33"/>
      <c r="B2975" s="34"/>
      <c r="C2975" s="33"/>
      <c r="D2975" s="33"/>
      <c r="E2975" s="33"/>
      <c r="G2975">
        <f t="shared" si="46"/>
        <v>6</v>
      </c>
    </row>
    <row r="2976" spans="1:7">
      <c r="A2976" s="33"/>
      <c r="B2976" s="34"/>
      <c r="C2976" s="33"/>
      <c r="D2976" s="33"/>
      <c r="E2976" s="33"/>
      <c r="G2976">
        <f t="shared" si="46"/>
        <v>6</v>
      </c>
    </row>
    <row r="2977" spans="1:7">
      <c r="A2977" s="33"/>
      <c r="B2977" s="34"/>
      <c r="C2977" s="33"/>
      <c r="D2977" s="33"/>
      <c r="E2977" s="33"/>
      <c r="G2977">
        <f t="shared" si="46"/>
        <v>6</v>
      </c>
    </row>
    <row r="2978" spans="1:7">
      <c r="A2978" s="33"/>
      <c r="B2978" s="34"/>
      <c r="C2978" s="33"/>
      <c r="D2978" s="33"/>
      <c r="E2978" s="33"/>
      <c r="G2978">
        <f t="shared" si="46"/>
        <v>6</v>
      </c>
    </row>
    <row r="2979" spans="1:7">
      <c r="A2979" s="33"/>
      <c r="B2979" s="34"/>
      <c r="C2979" s="33"/>
      <c r="D2979" s="33"/>
      <c r="E2979" s="33"/>
      <c r="G2979">
        <f t="shared" si="46"/>
        <v>6</v>
      </c>
    </row>
    <row r="2980" spans="1:7">
      <c r="A2980" s="33"/>
      <c r="B2980" s="34"/>
      <c r="C2980" s="33"/>
      <c r="D2980" s="33"/>
      <c r="E2980" s="33"/>
      <c r="G2980">
        <f t="shared" si="46"/>
        <v>6</v>
      </c>
    </row>
    <row r="2981" spans="1:7">
      <c r="A2981" s="33"/>
      <c r="B2981" s="34"/>
      <c r="C2981" s="33"/>
      <c r="D2981" s="33"/>
      <c r="E2981" s="33"/>
      <c r="G2981">
        <f t="shared" si="46"/>
        <v>6</v>
      </c>
    </row>
    <row r="2982" spans="1:7">
      <c r="A2982" s="33"/>
      <c r="B2982" s="34"/>
      <c r="C2982" s="33"/>
      <c r="D2982" s="33"/>
      <c r="E2982" s="33"/>
      <c r="G2982">
        <f t="shared" si="46"/>
        <v>6</v>
      </c>
    </row>
    <row r="2983" spans="1:7">
      <c r="A2983" s="33"/>
      <c r="B2983" s="34"/>
      <c r="C2983" s="33"/>
      <c r="D2983" s="33"/>
      <c r="E2983" s="33"/>
      <c r="G2983">
        <f t="shared" si="46"/>
        <v>6</v>
      </c>
    </row>
    <row r="2984" spans="1:7">
      <c r="A2984" s="33"/>
      <c r="B2984" s="34"/>
      <c r="C2984" s="33"/>
      <c r="D2984" s="33"/>
      <c r="E2984" s="33"/>
      <c r="G2984">
        <f t="shared" si="46"/>
        <v>6</v>
      </c>
    </row>
    <row r="2985" spans="1:7">
      <c r="A2985" s="33"/>
      <c r="B2985" s="34"/>
      <c r="C2985" s="33"/>
      <c r="D2985" s="33"/>
      <c r="E2985" s="33"/>
      <c r="G2985">
        <f t="shared" ref="G2985:G3048" si="47">WEEKDAY(B2985,2)</f>
        <v>6</v>
      </c>
    </row>
    <row r="2986" spans="1:7">
      <c r="A2986" s="33"/>
      <c r="B2986" s="34"/>
      <c r="C2986" s="33"/>
      <c r="D2986" s="33"/>
      <c r="E2986" s="33"/>
      <c r="G2986">
        <f t="shared" si="47"/>
        <v>6</v>
      </c>
    </row>
    <row r="2987" spans="1:7">
      <c r="A2987" s="33"/>
      <c r="B2987" s="34"/>
      <c r="C2987" s="33"/>
      <c r="D2987" s="33"/>
      <c r="E2987" s="33"/>
      <c r="G2987">
        <f t="shared" si="47"/>
        <v>6</v>
      </c>
    </row>
    <row r="2988" spans="1:7">
      <c r="A2988" s="33"/>
      <c r="B2988" s="34"/>
      <c r="C2988" s="33"/>
      <c r="D2988" s="33"/>
      <c r="E2988" s="33"/>
      <c r="G2988">
        <f t="shared" si="47"/>
        <v>6</v>
      </c>
    </row>
    <row r="2989" spans="1:7">
      <c r="A2989" s="33"/>
      <c r="B2989" s="34"/>
      <c r="C2989" s="33"/>
      <c r="D2989" s="33"/>
      <c r="E2989" s="33"/>
      <c r="G2989">
        <f t="shared" si="47"/>
        <v>6</v>
      </c>
    </row>
    <row r="2990" spans="1:7">
      <c r="A2990" s="33"/>
      <c r="B2990" s="34"/>
      <c r="C2990" s="33"/>
      <c r="D2990" s="33"/>
      <c r="E2990" s="33"/>
      <c r="G2990">
        <f t="shared" si="47"/>
        <v>6</v>
      </c>
    </row>
    <row r="2991" spans="1:7">
      <c r="A2991" s="33"/>
      <c r="B2991" s="34"/>
      <c r="C2991" s="33"/>
      <c r="D2991" s="33"/>
      <c r="E2991" s="33"/>
      <c r="G2991">
        <f t="shared" si="47"/>
        <v>6</v>
      </c>
    </row>
    <row r="2992" spans="1:7">
      <c r="A2992" s="33"/>
      <c r="B2992" s="34"/>
      <c r="C2992" s="33"/>
      <c r="D2992" s="33"/>
      <c r="E2992" s="33"/>
      <c r="G2992">
        <f t="shared" si="47"/>
        <v>6</v>
      </c>
    </row>
    <row r="2993" spans="1:7">
      <c r="A2993" s="33"/>
      <c r="B2993" s="34"/>
      <c r="C2993" s="33"/>
      <c r="D2993" s="33"/>
      <c r="E2993" s="33"/>
      <c r="G2993">
        <f t="shared" si="47"/>
        <v>6</v>
      </c>
    </row>
    <row r="2994" spans="1:7">
      <c r="A2994" s="33"/>
      <c r="B2994" s="34"/>
      <c r="C2994" s="33"/>
      <c r="D2994" s="33"/>
      <c r="E2994" s="33"/>
      <c r="G2994">
        <f t="shared" si="47"/>
        <v>6</v>
      </c>
    </row>
    <row r="2995" spans="1:7">
      <c r="A2995" s="33"/>
      <c r="B2995" s="34"/>
      <c r="C2995" s="33"/>
      <c r="D2995" s="33"/>
      <c r="E2995" s="33"/>
      <c r="G2995">
        <f t="shared" si="47"/>
        <v>6</v>
      </c>
    </row>
    <row r="2996" spans="1:7">
      <c r="A2996" s="33"/>
      <c r="B2996" s="34"/>
      <c r="C2996" s="33"/>
      <c r="D2996" s="33"/>
      <c r="E2996" s="33"/>
      <c r="G2996">
        <f t="shared" si="47"/>
        <v>6</v>
      </c>
    </row>
    <row r="2997" spans="1:7">
      <c r="A2997" s="33"/>
      <c r="B2997" s="34"/>
      <c r="C2997" s="33"/>
      <c r="D2997" s="33"/>
      <c r="E2997" s="33"/>
      <c r="G2997">
        <f t="shared" si="47"/>
        <v>6</v>
      </c>
    </row>
    <row r="2998" spans="1:7">
      <c r="A2998" s="33"/>
      <c r="B2998" s="34"/>
      <c r="C2998" s="33"/>
      <c r="D2998" s="33"/>
      <c r="E2998" s="33"/>
      <c r="G2998">
        <f t="shared" si="47"/>
        <v>6</v>
      </c>
    </row>
    <row r="2999" spans="1:7">
      <c r="A2999" s="33"/>
      <c r="B2999" s="34"/>
      <c r="C2999" s="33"/>
      <c r="D2999" s="33"/>
      <c r="E2999" s="33"/>
      <c r="G2999">
        <f t="shared" si="47"/>
        <v>6</v>
      </c>
    </row>
    <row r="3000" spans="1:7">
      <c r="A3000" s="33"/>
      <c r="B3000" s="34"/>
      <c r="C3000" s="33"/>
      <c r="D3000" s="33"/>
      <c r="E3000" s="33"/>
      <c r="G3000">
        <f t="shared" si="47"/>
        <v>6</v>
      </c>
    </row>
    <row r="3001" spans="1:7">
      <c r="A3001" s="33"/>
      <c r="B3001" s="34"/>
      <c r="C3001" s="33"/>
      <c r="D3001" s="33"/>
      <c r="E3001" s="33"/>
      <c r="G3001">
        <f t="shared" si="47"/>
        <v>6</v>
      </c>
    </row>
    <row r="3002" spans="1:7">
      <c r="A3002" s="33"/>
      <c r="B3002" s="34"/>
      <c r="C3002" s="33"/>
      <c r="D3002" s="33"/>
      <c r="E3002" s="33"/>
      <c r="G3002">
        <f t="shared" si="47"/>
        <v>6</v>
      </c>
    </row>
    <row r="3003" spans="1:7">
      <c r="A3003" s="33"/>
      <c r="B3003" s="34"/>
      <c r="C3003" s="33"/>
      <c r="D3003" s="33"/>
      <c r="E3003" s="33"/>
      <c r="G3003">
        <f t="shared" si="47"/>
        <v>6</v>
      </c>
    </row>
    <row r="3004" spans="1:7">
      <c r="A3004" s="33"/>
      <c r="B3004" s="34"/>
      <c r="C3004" s="33"/>
      <c r="D3004" s="33"/>
      <c r="E3004" s="33"/>
      <c r="G3004">
        <f t="shared" si="47"/>
        <v>6</v>
      </c>
    </row>
    <row r="3005" spans="1:7">
      <c r="A3005" s="33"/>
      <c r="B3005" s="34"/>
      <c r="C3005" s="33"/>
      <c r="D3005" s="33"/>
      <c r="E3005" s="33"/>
      <c r="G3005">
        <f t="shared" si="47"/>
        <v>6</v>
      </c>
    </row>
    <row r="3006" spans="1:7">
      <c r="A3006" s="33"/>
      <c r="B3006" s="34"/>
      <c r="C3006" s="33"/>
      <c r="D3006" s="33"/>
      <c r="E3006" s="33"/>
      <c r="G3006">
        <f t="shared" si="47"/>
        <v>6</v>
      </c>
    </row>
    <row r="3007" spans="1:7">
      <c r="A3007" s="33"/>
      <c r="B3007" s="34"/>
      <c r="C3007" s="33"/>
      <c r="D3007" s="33"/>
      <c r="E3007" s="33"/>
      <c r="G3007">
        <f t="shared" si="47"/>
        <v>6</v>
      </c>
    </row>
    <row r="3008" spans="1:7">
      <c r="A3008" s="33"/>
      <c r="B3008" s="34"/>
      <c r="C3008" s="33"/>
      <c r="D3008" s="33"/>
      <c r="E3008" s="33"/>
      <c r="G3008">
        <f t="shared" si="47"/>
        <v>6</v>
      </c>
    </row>
    <row r="3009" spans="1:7">
      <c r="A3009" s="33"/>
      <c r="B3009" s="34"/>
      <c r="C3009" s="33"/>
      <c r="D3009" s="33"/>
      <c r="E3009" s="33"/>
      <c r="G3009">
        <f t="shared" si="47"/>
        <v>6</v>
      </c>
    </row>
    <row r="3010" spans="1:7">
      <c r="A3010" s="33"/>
      <c r="B3010" s="34"/>
      <c r="C3010" s="33"/>
      <c r="D3010" s="33"/>
      <c r="E3010" s="33"/>
      <c r="G3010">
        <f t="shared" si="47"/>
        <v>6</v>
      </c>
    </row>
    <row r="3011" spans="1:7">
      <c r="A3011" s="33"/>
      <c r="B3011" s="34"/>
      <c r="C3011" s="33"/>
      <c r="D3011" s="33"/>
      <c r="E3011" s="33"/>
      <c r="G3011">
        <f t="shared" si="47"/>
        <v>6</v>
      </c>
    </row>
    <row r="3012" spans="1:7">
      <c r="A3012" s="33"/>
      <c r="B3012" s="34"/>
      <c r="C3012" s="33"/>
      <c r="D3012" s="33"/>
      <c r="E3012" s="33"/>
      <c r="G3012">
        <f t="shared" si="47"/>
        <v>6</v>
      </c>
    </row>
    <row r="3013" spans="1:7">
      <c r="A3013" s="33"/>
      <c r="B3013" s="34"/>
      <c r="C3013" s="33"/>
      <c r="D3013" s="33"/>
      <c r="E3013" s="33"/>
      <c r="G3013">
        <f t="shared" si="47"/>
        <v>6</v>
      </c>
    </row>
    <row r="3014" spans="1:7">
      <c r="A3014" s="33"/>
      <c r="B3014" s="34"/>
      <c r="C3014" s="33"/>
      <c r="D3014" s="33"/>
      <c r="E3014" s="33"/>
      <c r="G3014">
        <f t="shared" si="47"/>
        <v>6</v>
      </c>
    </row>
    <row r="3015" spans="1:7">
      <c r="A3015" s="33"/>
      <c r="B3015" s="34"/>
      <c r="C3015" s="33"/>
      <c r="D3015" s="33"/>
      <c r="E3015" s="33"/>
      <c r="G3015">
        <f t="shared" si="47"/>
        <v>6</v>
      </c>
    </row>
    <row r="3016" spans="1:7">
      <c r="A3016" s="33"/>
      <c r="B3016" s="34"/>
      <c r="C3016" s="33"/>
      <c r="D3016" s="33"/>
      <c r="E3016" s="33"/>
      <c r="G3016">
        <f t="shared" si="47"/>
        <v>6</v>
      </c>
    </row>
    <row r="3017" spans="1:7">
      <c r="A3017" s="33"/>
      <c r="B3017" s="34"/>
      <c r="C3017" s="33"/>
      <c r="D3017" s="33"/>
      <c r="E3017" s="33"/>
      <c r="G3017">
        <f t="shared" si="47"/>
        <v>6</v>
      </c>
    </row>
    <row r="3018" spans="1:7">
      <c r="A3018" s="33"/>
      <c r="B3018" s="34"/>
      <c r="C3018" s="33"/>
      <c r="D3018" s="33"/>
      <c r="E3018" s="33"/>
      <c r="G3018">
        <f t="shared" si="47"/>
        <v>6</v>
      </c>
    </row>
    <row r="3019" spans="1:7">
      <c r="A3019" s="33"/>
      <c r="B3019" s="34"/>
      <c r="C3019" s="33"/>
      <c r="D3019" s="33"/>
      <c r="E3019" s="33"/>
      <c r="G3019">
        <f t="shared" si="47"/>
        <v>6</v>
      </c>
    </row>
    <row r="3020" spans="1:7">
      <c r="A3020" s="33"/>
      <c r="B3020" s="34"/>
      <c r="C3020" s="33"/>
      <c r="D3020" s="33"/>
      <c r="E3020" s="33"/>
      <c r="G3020">
        <f t="shared" si="47"/>
        <v>6</v>
      </c>
    </row>
    <row r="3021" spans="1:7">
      <c r="A3021" s="33"/>
      <c r="B3021" s="34"/>
      <c r="C3021" s="33"/>
      <c r="D3021" s="33"/>
      <c r="E3021" s="33"/>
      <c r="G3021">
        <f t="shared" si="47"/>
        <v>6</v>
      </c>
    </row>
    <row r="3022" spans="1:7">
      <c r="A3022" s="33"/>
      <c r="B3022" s="34"/>
      <c r="C3022" s="33"/>
      <c r="D3022" s="33"/>
      <c r="E3022" s="33"/>
      <c r="G3022">
        <f t="shared" si="47"/>
        <v>6</v>
      </c>
    </row>
    <row r="3023" spans="1:7">
      <c r="A3023" s="33"/>
      <c r="B3023" s="34"/>
      <c r="C3023" s="33"/>
      <c r="D3023" s="33"/>
      <c r="E3023" s="33"/>
      <c r="G3023">
        <f t="shared" si="47"/>
        <v>6</v>
      </c>
    </row>
    <row r="3024" spans="1:7">
      <c r="A3024" s="33"/>
      <c r="B3024" s="34"/>
      <c r="C3024" s="33"/>
      <c r="D3024" s="33"/>
      <c r="E3024" s="33"/>
      <c r="G3024">
        <f t="shared" si="47"/>
        <v>6</v>
      </c>
    </row>
    <row r="3025" spans="1:7">
      <c r="A3025" s="33"/>
      <c r="B3025" s="34"/>
      <c r="C3025" s="33"/>
      <c r="D3025" s="33"/>
      <c r="E3025" s="33"/>
      <c r="G3025">
        <f t="shared" si="47"/>
        <v>6</v>
      </c>
    </row>
    <row r="3026" spans="1:7">
      <c r="A3026" s="33"/>
      <c r="B3026" s="34"/>
      <c r="C3026" s="33"/>
      <c r="D3026" s="33"/>
      <c r="E3026" s="33"/>
      <c r="G3026">
        <f t="shared" si="47"/>
        <v>6</v>
      </c>
    </row>
    <row r="3027" spans="1:7">
      <c r="A3027" s="33"/>
      <c r="B3027" s="34"/>
      <c r="C3027" s="33"/>
      <c r="D3027" s="33"/>
      <c r="E3027" s="33"/>
      <c r="G3027">
        <f t="shared" si="47"/>
        <v>6</v>
      </c>
    </row>
    <row r="3028" spans="1:7">
      <c r="A3028" s="33"/>
      <c r="B3028" s="34"/>
      <c r="C3028" s="33"/>
      <c r="D3028" s="33"/>
      <c r="E3028" s="33"/>
      <c r="G3028">
        <f t="shared" si="47"/>
        <v>6</v>
      </c>
    </row>
    <row r="3029" spans="1:7">
      <c r="A3029" s="33"/>
      <c r="B3029" s="34"/>
      <c r="C3029" s="33"/>
      <c r="D3029" s="33"/>
      <c r="E3029" s="33"/>
      <c r="G3029">
        <f t="shared" si="47"/>
        <v>6</v>
      </c>
    </row>
    <row r="3030" spans="1:7">
      <c r="A3030" s="33"/>
      <c r="B3030" s="34"/>
      <c r="C3030" s="33"/>
      <c r="D3030" s="33"/>
      <c r="E3030" s="33"/>
      <c r="G3030">
        <f t="shared" si="47"/>
        <v>6</v>
      </c>
    </row>
    <row r="3031" spans="1:7">
      <c r="A3031" s="33"/>
      <c r="B3031" s="34"/>
      <c r="C3031" s="33"/>
      <c r="D3031" s="33"/>
      <c r="E3031" s="33"/>
      <c r="G3031">
        <f t="shared" si="47"/>
        <v>6</v>
      </c>
    </row>
    <row r="3032" spans="1:7">
      <c r="A3032" s="33"/>
      <c r="B3032" s="34"/>
      <c r="C3032" s="33"/>
      <c r="D3032" s="33"/>
      <c r="E3032" s="33"/>
      <c r="G3032">
        <f t="shared" si="47"/>
        <v>6</v>
      </c>
    </row>
    <row r="3033" spans="1:7">
      <c r="A3033" s="33"/>
      <c r="B3033" s="34"/>
      <c r="C3033" s="33"/>
      <c r="D3033" s="33"/>
      <c r="E3033" s="33"/>
      <c r="G3033">
        <f t="shared" si="47"/>
        <v>6</v>
      </c>
    </row>
    <row r="3034" spans="1:7">
      <c r="A3034" s="33"/>
      <c r="B3034" s="34"/>
      <c r="C3034" s="33"/>
      <c r="D3034" s="33"/>
      <c r="E3034" s="33"/>
      <c r="G3034">
        <f t="shared" si="47"/>
        <v>6</v>
      </c>
    </row>
    <row r="3035" spans="1:7">
      <c r="A3035" s="33"/>
      <c r="B3035" s="34"/>
      <c r="C3035" s="33"/>
      <c r="D3035" s="33"/>
      <c r="E3035" s="33"/>
      <c r="G3035">
        <f t="shared" si="47"/>
        <v>6</v>
      </c>
    </row>
    <row r="3036" spans="1:7">
      <c r="A3036" s="33"/>
      <c r="B3036" s="34"/>
      <c r="C3036" s="33"/>
      <c r="D3036" s="33"/>
      <c r="E3036" s="33"/>
      <c r="G3036">
        <f t="shared" si="47"/>
        <v>6</v>
      </c>
    </row>
    <row r="3037" spans="1:7">
      <c r="A3037" s="33"/>
      <c r="B3037" s="34"/>
      <c r="C3037" s="33"/>
      <c r="D3037" s="33"/>
      <c r="E3037" s="33"/>
      <c r="G3037">
        <f t="shared" si="47"/>
        <v>6</v>
      </c>
    </row>
    <row r="3038" spans="1:7">
      <c r="A3038" s="33"/>
      <c r="B3038" s="34"/>
      <c r="C3038" s="33"/>
      <c r="D3038" s="33"/>
      <c r="E3038" s="33"/>
      <c r="G3038">
        <f t="shared" si="47"/>
        <v>6</v>
      </c>
    </row>
    <row r="3039" spans="1:7">
      <c r="A3039" s="33"/>
      <c r="B3039" s="34"/>
      <c r="C3039" s="33"/>
      <c r="D3039" s="33"/>
      <c r="E3039" s="33"/>
      <c r="G3039">
        <f t="shared" si="47"/>
        <v>6</v>
      </c>
    </row>
    <row r="3040" spans="1:7">
      <c r="A3040" s="33"/>
      <c r="B3040" s="34"/>
      <c r="C3040" s="33"/>
      <c r="D3040" s="33"/>
      <c r="E3040" s="33"/>
      <c r="G3040">
        <f t="shared" si="47"/>
        <v>6</v>
      </c>
    </row>
    <row r="3041" spans="1:7">
      <c r="A3041" s="33"/>
      <c r="B3041" s="34"/>
      <c r="C3041" s="33"/>
      <c r="D3041" s="33"/>
      <c r="E3041" s="33"/>
      <c r="G3041">
        <f t="shared" si="47"/>
        <v>6</v>
      </c>
    </row>
    <row r="3042" spans="1:7">
      <c r="A3042" s="33"/>
      <c r="B3042" s="34"/>
      <c r="C3042" s="33"/>
      <c r="D3042" s="33"/>
      <c r="E3042" s="33"/>
      <c r="G3042">
        <f t="shared" si="47"/>
        <v>6</v>
      </c>
    </row>
    <row r="3043" spans="1:7">
      <c r="A3043" s="33"/>
      <c r="B3043" s="34"/>
      <c r="C3043" s="33"/>
      <c r="D3043" s="33"/>
      <c r="E3043" s="33"/>
      <c r="G3043">
        <f t="shared" si="47"/>
        <v>6</v>
      </c>
    </row>
    <row r="3044" spans="1:7">
      <c r="A3044" s="33"/>
      <c r="B3044" s="34"/>
      <c r="C3044" s="33"/>
      <c r="D3044" s="33"/>
      <c r="E3044" s="33"/>
      <c r="G3044">
        <f t="shared" si="47"/>
        <v>6</v>
      </c>
    </row>
    <row r="3045" spans="1:7">
      <c r="A3045" s="33"/>
      <c r="B3045" s="34"/>
      <c r="C3045" s="33"/>
      <c r="D3045" s="33"/>
      <c r="E3045" s="33"/>
      <c r="G3045">
        <f t="shared" si="47"/>
        <v>6</v>
      </c>
    </row>
    <row r="3046" spans="1:7">
      <c r="A3046" s="33"/>
      <c r="B3046" s="34"/>
      <c r="C3046" s="33"/>
      <c r="D3046" s="33"/>
      <c r="E3046" s="33"/>
      <c r="G3046">
        <f t="shared" si="47"/>
        <v>6</v>
      </c>
    </row>
    <row r="3047" spans="1:7">
      <c r="A3047" s="33"/>
      <c r="B3047" s="34"/>
      <c r="C3047" s="33"/>
      <c r="D3047" s="33"/>
      <c r="E3047" s="33"/>
      <c r="G3047">
        <f t="shared" si="47"/>
        <v>6</v>
      </c>
    </row>
    <row r="3048" spans="1:7">
      <c r="A3048" s="33"/>
      <c r="B3048" s="34"/>
      <c r="C3048" s="33"/>
      <c r="D3048" s="33"/>
      <c r="E3048" s="33"/>
      <c r="G3048">
        <f t="shared" si="47"/>
        <v>6</v>
      </c>
    </row>
    <row r="3049" spans="1:7">
      <c r="A3049" s="33"/>
      <c r="B3049" s="34"/>
      <c r="C3049" s="33"/>
      <c r="D3049" s="33"/>
      <c r="E3049" s="33"/>
      <c r="G3049">
        <f t="shared" ref="G3049:G3112" si="48">WEEKDAY(B3049,2)</f>
        <v>6</v>
      </c>
    </row>
    <row r="3050" spans="1:7">
      <c r="A3050" s="33"/>
      <c r="B3050" s="34"/>
      <c r="C3050" s="33"/>
      <c r="D3050" s="33"/>
      <c r="E3050" s="33"/>
      <c r="G3050">
        <f t="shared" si="48"/>
        <v>6</v>
      </c>
    </row>
    <row r="3051" spans="1:7">
      <c r="A3051" s="33"/>
      <c r="B3051" s="34"/>
      <c r="C3051" s="33"/>
      <c r="D3051" s="33"/>
      <c r="E3051" s="33"/>
      <c r="G3051">
        <f t="shared" si="48"/>
        <v>6</v>
      </c>
    </row>
    <row r="3052" spans="1:7">
      <c r="A3052" s="33"/>
      <c r="B3052" s="34"/>
      <c r="C3052" s="33"/>
      <c r="D3052" s="33"/>
      <c r="E3052" s="33"/>
      <c r="G3052">
        <f t="shared" si="48"/>
        <v>6</v>
      </c>
    </row>
    <row r="3053" spans="1:7">
      <c r="A3053" s="33"/>
      <c r="B3053" s="34"/>
      <c r="C3053" s="33"/>
      <c r="D3053" s="33"/>
      <c r="E3053" s="33"/>
      <c r="G3053">
        <f t="shared" si="48"/>
        <v>6</v>
      </c>
    </row>
    <row r="3054" spans="1:7">
      <c r="A3054" s="33"/>
      <c r="B3054" s="34"/>
      <c r="C3054" s="33"/>
      <c r="D3054" s="33"/>
      <c r="E3054" s="33"/>
      <c r="G3054">
        <f t="shared" si="48"/>
        <v>6</v>
      </c>
    </row>
    <row r="3055" spans="1:7">
      <c r="A3055" s="33"/>
      <c r="B3055" s="34"/>
      <c r="C3055" s="33"/>
      <c r="D3055" s="33"/>
      <c r="E3055" s="33"/>
      <c r="G3055">
        <f t="shared" si="48"/>
        <v>6</v>
      </c>
    </row>
    <row r="3056" spans="1:7">
      <c r="A3056" s="33"/>
      <c r="B3056" s="34"/>
      <c r="C3056" s="33"/>
      <c r="D3056" s="33"/>
      <c r="E3056" s="33"/>
      <c r="G3056">
        <f t="shared" si="48"/>
        <v>6</v>
      </c>
    </row>
    <row r="3057" spans="1:7">
      <c r="A3057" s="33"/>
      <c r="B3057" s="34"/>
      <c r="C3057" s="33"/>
      <c r="D3057" s="33"/>
      <c r="E3057" s="33"/>
      <c r="G3057">
        <f t="shared" si="48"/>
        <v>6</v>
      </c>
    </row>
    <row r="3058" spans="1:7">
      <c r="A3058" s="33"/>
      <c r="B3058" s="34"/>
      <c r="C3058" s="33"/>
      <c r="D3058" s="33"/>
      <c r="E3058" s="33"/>
      <c r="G3058">
        <f t="shared" si="48"/>
        <v>6</v>
      </c>
    </row>
    <row r="3059" spans="1:7">
      <c r="A3059" s="33"/>
      <c r="B3059" s="34"/>
      <c r="C3059" s="33"/>
      <c r="D3059" s="33"/>
      <c r="E3059" s="33"/>
      <c r="G3059">
        <f t="shared" si="48"/>
        <v>6</v>
      </c>
    </row>
    <row r="3060" spans="1:7">
      <c r="A3060" s="33"/>
      <c r="B3060" s="34"/>
      <c r="C3060" s="33"/>
      <c r="D3060" s="33"/>
      <c r="E3060" s="33"/>
      <c r="G3060">
        <f t="shared" si="48"/>
        <v>6</v>
      </c>
    </row>
    <row r="3061" spans="1:7">
      <c r="A3061" s="33"/>
      <c r="B3061" s="34"/>
      <c r="C3061" s="33"/>
      <c r="D3061" s="33"/>
      <c r="E3061" s="33"/>
      <c r="G3061">
        <f t="shared" si="48"/>
        <v>6</v>
      </c>
    </row>
    <row r="3062" spans="1:7">
      <c r="A3062" s="33"/>
      <c r="B3062" s="34"/>
      <c r="C3062" s="33"/>
      <c r="D3062" s="33"/>
      <c r="E3062" s="33"/>
      <c r="G3062">
        <f t="shared" si="48"/>
        <v>6</v>
      </c>
    </row>
    <row r="3063" spans="1:7">
      <c r="A3063" s="33"/>
      <c r="B3063" s="34"/>
      <c r="C3063" s="33"/>
      <c r="D3063" s="33"/>
      <c r="E3063" s="33"/>
      <c r="G3063">
        <f t="shared" si="48"/>
        <v>6</v>
      </c>
    </row>
    <row r="3064" spans="1:7">
      <c r="A3064" s="33"/>
      <c r="B3064" s="34"/>
      <c r="C3064" s="33"/>
      <c r="D3064" s="33"/>
      <c r="E3064" s="33"/>
      <c r="G3064">
        <f t="shared" si="48"/>
        <v>6</v>
      </c>
    </row>
    <row r="3065" spans="1:7">
      <c r="A3065" s="33"/>
      <c r="B3065" s="34"/>
      <c r="C3065" s="33"/>
      <c r="D3065" s="33"/>
      <c r="E3065" s="33"/>
      <c r="G3065">
        <f t="shared" si="48"/>
        <v>6</v>
      </c>
    </row>
    <row r="3066" spans="1:7">
      <c r="A3066" s="33"/>
      <c r="B3066" s="34"/>
      <c r="C3066" s="33"/>
      <c r="D3066" s="33"/>
      <c r="E3066" s="33"/>
      <c r="G3066">
        <f t="shared" si="48"/>
        <v>6</v>
      </c>
    </row>
    <row r="3067" spans="1:7">
      <c r="A3067" s="33"/>
      <c r="B3067" s="34"/>
      <c r="C3067" s="33"/>
      <c r="D3067" s="33"/>
      <c r="E3067" s="33"/>
      <c r="G3067">
        <f t="shared" si="48"/>
        <v>6</v>
      </c>
    </row>
    <row r="3068" spans="1:7">
      <c r="A3068" s="33"/>
      <c r="B3068" s="34"/>
      <c r="C3068" s="33"/>
      <c r="D3068" s="33"/>
      <c r="E3068" s="33"/>
      <c r="G3068">
        <f t="shared" si="48"/>
        <v>6</v>
      </c>
    </row>
    <row r="3069" spans="1:7">
      <c r="A3069" s="33"/>
      <c r="B3069" s="34"/>
      <c r="C3069" s="33"/>
      <c r="D3069" s="33"/>
      <c r="E3069" s="33"/>
      <c r="G3069">
        <f t="shared" si="48"/>
        <v>6</v>
      </c>
    </row>
    <row r="3070" spans="1:7">
      <c r="A3070" s="33"/>
      <c r="B3070" s="34"/>
      <c r="C3070" s="33"/>
      <c r="D3070" s="33"/>
      <c r="E3070" s="33"/>
      <c r="G3070">
        <f t="shared" si="48"/>
        <v>6</v>
      </c>
    </row>
    <row r="3071" spans="1:7">
      <c r="A3071" s="33"/>
      <c r="B3071" s="34"/>
      <c r="C3071" s="33"/>
      <c r="D3071" s="33"/>
      <c r="E3071" s="33"/>
      <c r="G3071">
        <f t="shared" si="48"/>
        <v>6</v>
      </c>
    </row>
    <row r="3072" spans="1:7">
      <c r="A3072" s="33"/>
      <c r="B3072" s="34"/>
      <c r="C3072" s="33"/>
      <c r="D3072" s="33"/>
      <c r="E3072" s="33"/>
      <c r="G3072">
        <f t="shared" si="48"/>
        <v>6</v>
      </c>
    </row>
    <row r="3073" spans="1:7">
      <c r="A3073" s="33"/>
      <c r="B3073" s="34"/>
      <c r="C3073" s="33"/>
      <c r="D3073" s="33"/>
      <c r="E3073" s="33"/>
      <c r="G3073">
        <f t="shared" si="48"/>
        <v>6</v>
      </c>
    </row>
    <row r="3074" spans="1:7">
      <c r="A3074" s="33"/>
      <c r="B3074" s="34"/>
      <c r="C3074" s="33"/>
      <c r="D3074" s="33"/>
      <c r="E3074" s="33"/>
      <c r="G3074">
        <f t="shared" si="48"/>
        <v>6</v>
      </c>
    </row>
    <row r="3075" spans="1:7">
      <c r="A3075" s="33"/>
      <c r="B3075" s="34"/>
      <c r="C3075" s="33"/>
      <c r="D3075" s="33"/>
      <c r="E3075" s="33"/>
      <c r="G3075">
        <f t="shared" si="48"/>
        <v>6</v>
      </c>
    </row>
    <row r="3076" spans="1:7">
      <c r="A3076" s="33"/>
      <c r="B3076" s="34"/>
      <c r="C3076" s="33"/>
      <c r="D3076" s="33"/>
      <c r="E3076" s="33"/>
      <c r="G3076">
        <f t="shared" si="48"/>
        <v>6</v>
      </c>
    </row>
    <row r="3077" spans="1:7">
      <c r="A3077" s="33"/>
      <c r="B3077" s="34"/>
      <c r="C3077" s="33"/>
      <c r="D3077" s="33"/>
      <c r="E3077" s="33"/>
      <c r="G3077">
        <f t="shared" si="48"/>
        <v>6</v>
      </c>
    </row>
    <row r="3078" spans="1:7">
      <c r="A3078" s="33"/>
      <c r="B3078" s="34"/>
      <c r="C3078" s="33"/>
      <c r="D3078" s="33"/>
      <c r="E3078" s="33"/>
      <c r="G3078">
        <f t="shared" si="48"/>
        <v>6</v>
      </c>
    </row>
    <row r="3079" spans="1:7">
      <c r="A3079" s="33"/>
      <c r="B3079" s="34"/>
      <c r="C3079" s="33"/>
      <c r="D3079" s="33"/>
      <c r="E3079" s="33"/>
      <c r="G3079">
        <f t="shared" si="48"/>
        <v>6</v>
      </c>
    </row>
    <row r="3080" spans="1:7">
      <c r="A3080" s="33"/>
      <c r="B3080" s="34"/>
      <c r="C3080" s="33"/>
      <c r="D3080" s="33"/>
      <c r="E3080" s="33"/>
      <c r="G3080">
        <f t="shared" si="48"/>
        <v>6</v>
      </c>
    </row>
    <row r="3081" spans="1:7">
      <c r="A3081" s="33"/>
      <c r="B3081" s="34"/>
      <c r="C3081" s="33"/>
      <c r="D3081" s="33"/>
      <c r="E3081" s="33"/>
      <c r="G3081">
        <f t="shared" si="48"/>
        <v>6</v>
      </c>
    </row>
    <row r="3082" spans="1:7">
      <c r="A3082" s="33"/>
      <c r="B3082" s="34"/>
      <c r="C3082" s="33"/>
      <c r="D3082" s="33"/>
      <c r="E3082" s="33"/>
      <c r="G3082">
        <f t="shared" si="48"/>
        <v>6</v>
      </c>
    </row>
    <row r="3083" spans="1:7">
      <c r="A3083" s="33"/>
      <c r="B3083" s="34"/>
      <c r="C3083" s="33"/>
      <c r="D3083" s="33"/>
      <c r="E3083" s="33"/>
      <c r="G3083">
        <f t="shared" si="48"/>
        <v>6</v>
      </c>
    </row>
    <row r="3084" spans="1:7">
      <c r="A3084" s="33"/>
      <c r="B3084" s="34"/>
      <c r="C3084" s="33"/>
      <c r="D3084" s="33"/>
      <c r="E3084" s="33"/>
      <c r="G3084">
        <f t="shared" si="48"/>
        <v>6</v>
      </c>
    </row>
    <row r="3085" spans="1:7">
      <c r="A3085" s="33"/>
      <c r="B3085" s="34"/>
      <c r="C3085" s="33"/>
      <c r="D3085" s="33"/>
      <c r="E3085" s="33"/>
      <c r="G3085">
        <f t="shared" si="48"/>
        <v>6</v>
      </c>
    </row>
    <row r="3086" spans="1:7">
      <c r="A3086" s="33"/>
      <c r="B3086" s="34"/>
      <c r="C3086" s="33"/>
      <c r="D3086" s="33"/>
      <c r="E3086" s="33"/>
      <c r="G3086">
        <f t="shared" si="48"/>
        <v>6</v>
      </c>
    </row>
    <row r="3087" spans="1:7">
      <c r="A3087" s="33"/>
      <c r="B3087" s="34"/>
      <c r="C3087" s="33"/>
      <c r="D3087" s="33"/>
      <c r="E3087" s="33"/>
      <c r="G3087">
        <f t="shared" si="48"/>
        <v>6</v>
      </c>
    </row>
    <row r="3088" spans="1:7">
      <c r="A3088" s="33"/>
      <c r="B3088" s="34"/>
      <c r="C3088" s="33"/>
      <c r="D3088" s="33"/>
      <c r="E3088" s="33"/>
      <c r="G3088">
        <f t="shared" si="48"/>
        <v>6</v>
      </c>
    </row>
    <row r="3089" spans="1:7">
      <c r="A3089" s="33"/>
      <c r="B3089" s="34"/>
      <c r="C3089" s="33"/>
      <c r="D3089" s="33"/>
      <c r="E3089" s="33"/>
      <c r="G3089">
        <f t="shared" si="48"/>
        <v>6</v>
      </c>
    </row>
    <row r="3090" spans="1:7">
      <c r="A3090" s="33"/>
      <c r="B3090" s="34"/>
      <c r="C3090" s="33"/>
      <c r="D3090" s="33"/>
      <c r="E3090" s="33"/>
      <c r="G3090">
        <f t="shared" si="48"/>
        <v>6</v>
      </c>
    </row>
    <row r="3091" spans="1:7">
      <c r="A3091" s="33"/>
      <c r="B3091" s="34"/>
      <c r="C3091" s="33"/>
      <c r="D3091" s="33"/>
      <c r="E3091" s="33"/>
      <c r="G3091">
        <f t="shared" si="48"/>
        <v>6</v>
      </c>
    </row>
    <row r="3092" spans="1:7">
      <c r="A3092" s="33"/>
      <c r="B3092" s="34"/>
      <c r="C3092" s="33"/>
      <c r="D3092" s="33"/>
      <c r="E3092" s="33"/>
      <c r="G3092">
        <f t="shared" si="48"/>
        <v>6</v>
      </c>
    </row>
    <row r="3093" spans="1:7">
      <c r="A3093" s="33"/>
      <c r="B3093" s="34"/>
      <c r="C3093" s="33"/>
      <c r="D3093" s="33"/>
      <c r="E3093" s="33"/>
      <c r="G3093">
        <f t="shared" si="48"/>
        <v>6</v>
      </c>
    </row>
    <row r="3094" spans="1:7">
      <c r="A3094" s="33"/>
      <c r="B3094" s="34"/>
      <c r="C3094" s="33"/>
      <c r="D3094" s="33"/>
      <c r="E3094" s="33"/>
      <c r="G3094">
        <f t="shared" si="48"/>
        <v>6</v>
      </c>
    </row>
    <row r="3095" spans="1:7">
      <c r="A3095" s="33"/>
      <c r="B3095" s="34"/>
      <c r="C3095" s="33"/>
      <c r="D3095" s="33"/>
      <c r="E3095" s="33"/>
      <c r="G3095">
        <f t="shared" si="48"/>
        <v>6</v>
      </c>
    </row>
    <row r="3096" spans="1:7">
      <c r="A3096" s="33"/>
      <c r="B3096" s="34"/>
      <c r="C3096" s="33"/>
      <c r="D3096" s="33"/>
      <c r="E3096" s="33"/>
      <c r="G3096">
        <f t="shared" si="48"/>
        <v>6</v>
      </c>
    </row>
    <row r="3097" spans="1:7">
      <c r="A3097" s="33"/>
      <c r="B3097" s="34"/>
      <c r="C3097" s="33"/>
      <c r="D3097" s="33"/>
      <c r="E3097" s="33"/>
      <c r="G3097">
        <f t="shared" si="48"/>
        <v>6</v>
      </c>
    </row>
    <row r="3098" spans="1:7">
      <c r="A3098" s="33"/>
      <c r="B3098" s="34"/>
      <c r="C3098" s="33"/>
      <c r="D3098" s="33"/>
      <c r="E3098" s="33"/>
      <c r="G3098">
        <f t="shared" si="48"/>
        <v>6</v>
      </c>
    </row>
    <row r="3099" spans="1:7">
      <c r="A3099" s="33"/>
      <c r="B3099" s="34"/>
      <c r="C3099" s="33"/>
      <c r="D3099" s="33"/>
      <c r="E3099" s="33"/>
      <c r="G3099">
        <f t="shared" si="48"/>
        <v>6</v>
      </c>
    </row>
    <row r="3100" spans="1:7">
      <c r="A3100" s="33"/>
      <c r="B3100" s="34"/>
      <c r="C3100" s="33"/>
      <c r="D3100" s="33"/>
      <c r="E3100" s="33"/>
      <c r="G3100">
        <f t="shared" si="48"/>
        <v>6</v>
      </c>
    </row>
    <row r="3101" spans="1:7">
      <c r="A3101" s="33"/>
      <c r="B3101" s="34"/>
      <c r="C3101" s="33"/>
      <c r="D3101" s="33"/>
      <c r="E3101" s="33"/>
      <c r="G3101">
        <f t="shared" si="48"/>
        <v>6</v>
      </c>
    </row>
    <row r="3102" spans="1:7">
      <c r="A3102" s="33"/>
      <c r="B3102" s="34"/>
      <c r="C3102" s="33"/>
      <c r="D3102" s="33"/>
      <c r="E3102" s="33"/>
      <c r="G3102">
        <f t="shared" si="48"/>
        <v>6</v>
      </c>
    </row>
    <row r="3103" spans="1:7">
      <c r="A3103" s="33"/>
      <c r="B3103" s="34"/>
      <c r="C3103" s="33"/>
      <c r="D3103" s="33"/>
      <c r="E3103" s="33"/>
      <c r="G3103">
        <f t="shared" si="48"/>
        <v>6</v>
      </c>
    </row>
    <row r="3104" spans="1:7">
      <c r="A3104" s="33"/>
      <c r="B3104" s="34"/>
      <c r="C3104" s="33"/>
      <c r="D3104" s="33"/>
      <c r="E3104" s="33"/>
      <c r="G3104">
        <f t="shared" si="48"/>
        <v>6</v>
      </c>
    </row>
    <row r="3105" spans="1:7">
      <c r="A3105" s="33"/>
      <c r="B3105" s="34"/>
      <c r="C3105" s="33"/>
      <c r="D3105" s="33"/>
      <c r="E3105" s="33"/>
      <c r="G3105">
        <f t="shared" si="48"/>
        <v>6</v>
      </c>
    </row>
    <row r="3106" spans="1:7">
      <c r="A3106" s="33"/>
      <c r="B3106" s="34"/>
      <c r="C3106" s="33"/>
      <c r="D3106" s="33"/>
      <c r="E3106" s="33"/>
      <c r="G3106">
        <f t="shared" si="48"/>
        <v>6</v>
      </c>
    </row>
    <row r="3107" spans="1:7">
      <c r="A3107" s="33"/>
      <c r="B3107" s="34"/>
      <c r="C3107" s="33"/>
      <c r="D3107" s="33"/>
      <c r="E3107" s="33"/>
      <c r="G3107">
        <f t="shared" si="48"/>
        <v>6</v>
      </c>
    </row>
    <row r="3108" spans="1:7">
      <c r="A3108" s="33"/>
      <c r="B3108" s="34"/>
      <c r="C3108" s="33"/>
      <c r="D3108" s="33"/>
      <c r="E3108" s="33"/>
      <c r="G3108">
        <f t="shared" si="48"/>
        <v>6</v>
      </c>
    </row>
    <row r="3109" spans="1:7">
      <c r="A3109" s="33"/>
      <c r="B3109" s="34"/>
      <c r="C3109" s="33"/>
      <c r="D3109" s="33"/>
      <c r="E3109" s="33"/>
      <c r="G3109">
        <f t="shared" si="48"/>
        <v>6</v>
      </c>
    </row>
    <row r="3110" spans="1:7">
      <c r="A3110" s="33"/>
      <c r="B3110" s="34"/>
      <c r="C3110" s="33"/>
      <c r="D3110" s="33"/>
      <c r="E3110" s="33"/>
      <c r="G3110">
        <f t="shared" si="48"/>
        <v>6</v>
      </c>
    </row>
    <row r="3111" spans="1:7">
      <c r="A3111" s="33"/>
      <c r="B3111" s="34"/>
      <c r="C3111" s="33"/>
      <c r="D3111" s="33"/>
      <c r="E3111" s="33"/>
      <c r="G3111">
        <f t="shared" si="48"/>
        <v>6</v>
      </c>
    </row>
    <row r="3112" spans="1:7">
      <c r="A3112" s="33"/>
      <c r="B3112" s="34"/>
      <c r="C3112" s="33"/>
      <c r="D3112" s="33"/>
      <c r="E3112" s="33"/>
      <c r="G3112">
        <f t="shared" si="48"/>
        <v>6</v>
      </c>
    </row>
    <row r="3113" spans="1:7">
      <c r="A3113" s="33"/>
      <c r="B3113" s="34"/>
      <c r="C3113" s="33"/>
      <c r="D3113" s="33"/>
      <c r="E3113" s="33"/>
      <c r="G3113">
        <f t="shared" ref="G3113:G3176" si="49">WEEKDAY(B3113,2)</f>
        <v>6</v>
      </c>
    </row>
    <row r="3114" spans="1:7">
      <c r="A3114" s="33"/>
      <c r="B3114" s="34"/>
      <c r="C3114" s="33"/>
      <c r="D3114" s="33"/>
      <c r="E3114" s="33"/>
      <c r="G3114">
        <f t="shared" si="49"/>
        <v>6</v>
      </c>
    </row>
    <row r="3115" spans="1:7">
      <c r="A3115" s="33"/>
      <c r="B3115" s="34"/>
      <c r="C3115" s="33"/>
      <c r="D3115" s="33"/>
      <c r="E3115" s="33"/>
      <c r="G3115">
        <f t="shared" si="49"/>
        <v>6</v>
      </c>
    </row>
    <row r="3116" spans="1:7">
      <c r="A3116" s="33"/>
      <c r="B3116" s="34"/>
      <c r="C3116" s="33"/>
      <c r="D3116" s="33"/>
      <c r="E3116" s="33"/>
      <c r="G3116">
        <f t="shared" si="49"/>
        <v>6</v>
      </c>
    </row>
    <row r="3117" spans="1:7">
      <c r="A3117" s="33"/>
      <c r="B3117" s="34"/>
      <c r="C3117" s="33"/>
      <c r="D3117" s="33"/>
      <c r="E3117" s="33"/>
      <c r="G3117">
        <f t="shared" si="49"/>
        <v>6</v>
      </c>
    </row>
    <row r="3118" spans="1:7">
      <c r="A3118" s="33"/>
      <c r="B3118" s="34"/>
      <c r="C3118" s="33"/>
      <c r="D3118" s="33"/>
      <c r="E3118" s="33"/>
      <c r="G3118">
        <f t="shared" si="49"/>
        <v>6</v>
      </c>
    </row>
    <row r="3119" spans="1:7">
      <c r="A3119" s="33"/>
      <c r="B3119" s="34"/>
      <c r="C3119" s="33"/>
      <c r="D3119" s="33"/>
      <c r="E3119" s="33"/>
      <c r="G3119">
        <f t="shared" si="49"/>
        <v>6</v>
      </c>
    </row>
    <row r="3120" spans="1:7">
      <c r="A3120" s="33"/>
      <c r="B3120" s="34"/>
      <c r="C3120" s="33"/>
      <c r="D3120" s="33"/>
      <c r="E3120" s="33"/>
      <c r="G3120">
        <f t="shared" si="49"/>
        <v>6</v>
      </c>
    </row>
    <row r="3121" spans="1:7">
      <c r="A3121" s="33"/>
      <c r="B3121" s="34"/>
      <c r="C3121" s="33"/>
      <c r="D3121" s="33"/>
      <c r="E3121" s="33"/>
      <c r="G3121">
        <f t="shared" si="49"/>
        <v>6</v>
      </c>
    </row>
    <row r="3122" spans="1:7">
      <c r="A3122" s="33"/>
      <c r="B3122" s="34"/>
      <c r="C3122" s="33"/>
      <c r="D3122" s="33"/>
      <c r="E3122" s="33"/>
      <c r="G3122">
        <f t="shared" si="49"/>
        <v>6</v>
      </c>
    </row>
    <row r="3123" spans="1:7">
      <c r="A3123" s="33"/>
      <c r="B3123" s="34"/>
      <c r="C3123" s="33"/>
      <c r="D3123" s="33"/>
      <c r="E3123" s="33"/>
      <c r="G3123">
        <f t="shared" si="49"/>
        <v>6</v>
      </c>
    </row>
    <row r="3124" spans="1:7">
      <c r="A3124" s="33"/>
      <c r="B3124" s="34"/>
      <c r="C3124" s="33"/>
      <c r="D3124" s="33"/>
      <c r="E3124" s="33"/>
      <c r="G3124">
        <f t="shared" si="49"/>
        <v>6</v>
      </c>
    </row>
    <row r="3125" spans="1:7">
      <c r="A3125" s="33"/>
      <c r="B3125" s="34"/>
      <c r="C3125" s="33"/>
      <c r="D3125" s="33"/>
      <c r="E3125" s="33"/>
      <c r="G3125">
        <f t="shared" si="49"/>
        <v>6</v>
      </c>
    </row>
    <row r="3126" spans="1:7">
      <c r="A3126" s="33"/>
      <c r="B3126" s="34"/>
      <c r="C3126" s="33"/>
      <c r="D3126" s="33"/>
      <c r="E3126" s="33"/>
      <c r="G3126">
        <f t="shared" si="49"/>
        <v>6</v>
      </c>
    </row>
    <row r="3127" spans="1:7">
      <c r="A3127" s="33"/>
      <c r="B3127" s="34"/>
      <c r="C3127" s="33"/>
      <c r="D3127" s="33"/>
      <c r="E3127" s="33"/>
      <c r="G3127">
        <f t="shared" si="49"/>
        <v>6</v>
      </c>
    </row>
    <row r="3128" spans="1:7">
      <c r="A3128" s="33"/>
      <c r="B3128" s="34"/>
      <c r="C3128" s="33"/>
      <c r="D3128" s="33"/>
      <c r="E3128" s="33"/>
      <c r="G3128">
        <f t="shared" si="49"/>
        <v>6</v>
      </c>
    </row>
    <row r="3129" spans="1:7">
      <c r="A3129" s="33"/>
      <c r="B3129" s="34"/>
      <c r="C3129" s="33"/>
      <c r="D3129" s="33"/>
      <c r="E3129" s="33"/>
      <c r="G3129">
        <f t="shared" si="49"/>
        <v>6</v>
      </c>
    </row>
    <row r="3130" spans="1:7">
      <c r="A3130" s="33"/>
      <c r="B3130" s="34"/>
      <c r="C3130" s="33"/>
      <c r="D3130" s="33"/>
      <c r="E3130" s="33"/>
      <c r="G3130">
        <f t="shared" si="49"/>
        <v>6</v>
      </c>
    </row>
    <row r="3131" spans="1:7">
      <c r="A3131" s="33"/>
      <c r="B3131" s="34"/>
      <c r="C3131" s="33"/>
      <c r="D3131" s="33"/>
      <c r="E3131" s="33"/>
      <c r="G3131">
        <f t="shared" si="49"/>
        <v>6</v>
      </c>
    </row>
    <row r="3132" spans="1:7">
      <c r="A3132" s="33"/>
      <c r="B3132" s="34"/>
      <c r="C3132" s="33"/>
      <c r="D3132" s="33"/>
      <c r="E3132" s="33"/>
      <c r="G3132">
        <f t="shared" si="49"/>
        <v>6</v>
      </c>
    </row>
    <row r="3133" spans="1:7">
      <c r="A3133" s="33"/>
      <c r="B3133" s="34"/>
      <c r="C3133" s="33"/>
      <c r="D3133" s="33"/>
      <c r="E3133" s="33"/>
      <c r="G3133">
        <f t="shared" si="49"/>
        <v>6</v>
      </c>
    </row>
    <row r="3134" spans="1:7">
      <c r="A3134" s="33"/>
      <c r="B3134" s="34"/>
      <c r="C3134" s="33"/>
      <c r="D3134" s="33"/>
      <c r="E3134" s="33"/>
      <c r="G3134">
        <f t="shared" si="49"/>
        <v>6</v>
      </c>
    </row>
    <row r="3135" spans="1:7">
      <c r="A3135" s="33"/>
      <c r="B3135" s="34"/>
      <c r="C3135" s="33"/>
      <c r="D3135" s="33"/>
      <c r="E3135" s="33"/>
      <c r="G3135">
        <f t="shared" si="49"/>
        <v>6</v>
      </c>
    </row>
    <row r="3136" spans="1:7">
      <c r="A3136" s="33"/>
      <c r="B3136" s="34"/>
      <c r="C3136" s="33"/>
      <c r="D3136" s="33"/>
      <c r="E3136" s="33"/>
      <c r="G3136">
        <f t="shared" si="49"/>
        <v>6</v>
      </c>
    </row>
    <row r="3137" spans="1:7">
      <c r="A3137" s="33"/>
      <c r="B3137" s="34"/>
      <c r="C3137" s="33"/>
      <c r="D3137" s="33"/>
      <c r="E3137" s="33"/>
      <c r="G3137">
        <f t="shared" si="49"/>
        <v>6</v>
      </c>
    </row>
    <row r="3138" spans="1:7">
      <c r="A3138" s="33"/>
      <c r="B3138" s="34"/>
      <c r="C3138" s="33"/>
      <c r="D3138" s="33"/>
      <c r="E3138" s="33"/>
      <c r="G3138">
        <f t="shared" si="49"/>
        <v>6</v>
      </c>
    </row>
    <row r="3139" spans="1:7">
      <c r="A3139" s="33"/>
      <c r="B3139" s="34"/>
      <c r="C3139" s="33"/>
      <c r="D3139" s="33"/>
      <c r="E3139" s="33"/>
      <c r="G3139">
        <f t="shared" si="49"/>
        <v>6</v>
      </c>
    </row>
    <row r="3140" spans="1:7">
      <c r="A3140" s="33"/>
      <c r="B3140" s="34"/>
      <c r="C3140" s="33"/>
      <c r="D3140" s="33"/>
      <c r="E3140" s="33"/>
      <c r="G3140">
        <f t="shared" si="49"/>
        <v>6</v>
      </c>
    </row>
    <row r="3141" spans="1:7">
      <c r="A3141" s="33"/>
      <c r="B3141" s="34"/>
      <c r="C3141" s="33"/>
      <c r="D3141" s="33"/>
      <c r="E3141" s="33"/>
      <c r="G3141">
        <f t="shared" si="49"/>
        <v>6</v>
      </c>
    </row>
    <row r="3142" spans="1:7">
      <c r="A3142" s="33"/>
      <c r="B3142" s="34"/>
      <c r="C3142" s="33"/>
      <c r="D3142" s="33"/>
      <c r="E3142" s="33"/>
      <c r="G3142">
        <f t="shared" si="49"/>
        <v>6</v>
      </c>
    </row>
    <row r="3143" spans="1:7">
      <c r="A3143" s="33"/>
      <c r="B3143" s="34"/>
      <c r="C3143" s="33"/>
      <c r="D3143" s="33"/>
      <c r="E3143" s="33"/>
      <c r="G3143">
        <f t="shared" si="49"/>
        <v>6</v>
      </c>
    </row>
    <row r="3144" spans="1:7">
      <c r="A3144" s="33"/>
      <c r="B3144" s="34"/>
      <c r="C3144" s="33"/>
      <c r="D3144" s="33"/>
      <c r="E3144" s="33"/>
      <c r="G3144">
        <f t="shared" si="49"/>
        <v>6</v>
      </c>
    </row>
    <row r="3145" spans="1:7">
      <c r="A3145" s="33"/>
      <c r="B3145" s="34"/>
      <c r="C3145" s="33"/>
      <c r="D3145" s="33"/>
      <c r="E3145" s="33"/>
      <c r="G3145">
        <f t="shared" si="49"/>
        <v>6</v>
      </c>
    </row>
    <row r="3146" spans="1:7">
      <c r="A3146" s="33"/>
      <c r="B3146" s="34"/>
      <c r="C3146" s="33"/>
      <c r="D3146" s="33"/>
      <c r="E3146" s="33"/>
      <c r="G3146">
        <f t="shared" si="49"/>
        <v>6</v>
      </c>
    </row>
    <row r="3147" spans="1:7">
      <c r="A3147" s="33"/>
      <c r="B3147" s="34"/>
      <c r="C3147" s="33"/>
      <c r="D3147" s="33"/>
      <c r="E3147" s="33"/>
      <c r="G3147">
        <f t="shared" si="49"/>
        <v>6</v>
      </c>
    </row>
    <row r="3148" spans="1:7">
      <c r="A3148" s="33"/>
      <c r="B3148" s="34"/>
      <c r="C3148" s="33"/>
      <c r="D3148" s="33"/>
      <c r="E3148" s="33"/>
      <c r="G3148">
        <f t="shared" si="49"/>
        <v>6</v>
      </c>
    </row>
    <row r="3149" spans="1:7">
      <c r="A3149" s="33"/>
      <c r="B3149" s="34"/>
      <c r="C3149" s="33"/>
      <c r="D3149" s="33"/>
      <c r="E3149" s="33"/>
      <c r="G3149">
        <f t="shared" si="49"/>
        <v>6</v>
      </c>
    </row>
    <row r="3150" spans="1:7">
      <c r="A3150" s="33"/>
      <c r="B3150" s="34"/>
      <c r="C3150" s="33"/>
      <c r="D3150" s="33"/>
      <c r="E3150" s="33"/>
      <c r="G3150">
        <f t="shared" si="49"/>
        <v>6</v>
      </c>
    </row>
    <row r="3151" spans="1:7">
      <c r="A3151" s="33"/>
      <c r="B3151" s="34"/>
      <c r="C3151" s="33"/>
      <c r="D3151" s="33"/>
      <c r="E3151" s="33"/>
      <c r="G3151">
        <f t="shared" si="49"/>
        <v>6</v>
      </c>
    </row>
    <row r="3152" spans="1:7">
      <c r="A3152" s="33"/>
      <c r="B3152" s="34"/>
      <c r="C3152" s="33"/>
      <c r="D3152" s="33"/>
      <c r="E3152" s="33"/>
      <c r="G3152">
        <f t="shared" si="49"/>
        <v>6</v>
      </c>
    </row>
    <row r="3153" spans="1:7">
      <c r="A3153" s="33"/>
      <c r="B3153" s="34"/>
      <c r="C3153" s="33"/>
      <c r="D3153" s="33"/>
      <c r="E3153" s="33"/>
      <c r="G3153">
        <f t="shared" si="49"/>
        <v>6</v>
      </c>
    </row>
    <row r="3154" spans="1:7">
      <c r="A3154" s="33"/>
      <c r="B3154" s="34"/>
      <c r="C3154" s="33"/>
      <c r="D3154" s="33"/>
      <c r="E3154" s="33"/>
      <c r="G3154">
        <f t="shared" si="49"/>
        <v>6</v>
      </c>
    </row>
    <row r="3155" spans="1:7">
      <c r="A3155" s="33"/>
      <c r="B3155" s="34"/>
      <c r="C3155" s="33"/>
      <c r="D3155" s="33"/>
      <c r="E3155" s="33"/>
      <c r="G3155">
        <f t="shared" si="49"/>
        <v>6</v>
      </c>
    </row>
    <row r="3156" spans="1:7">
      <c r="A3156" s="33"/>
      <c r="B3156" s="34"/>
      <c r="C3156" s="33"/>
      <c r="D3156" s="33"/>
      <c r="E3156" s="33"/>
      <c r="G3156">
        <f t="shared" si="49"/>
        <v>6</v>
      </c>
    </row>
    <row r="3157" spans="1:7">
      <c r="A3157" s="33"/>
      <c r="B3157" s="34"/>
      <c r="C3157" s="33"/>
      <c r="D3157" s="33"/>
      <c r="E3157" s="33"/>
      <c r="G3157">
        <f t="shared" si="49"/>
        <v>6</v>
      </c>
    </row>
    <row r="3158" spans="1:7">
      <c r="A3158" s="33"/>
      <c r="B3158" s="34"/>
      <c r="C3158" s="33"/>
      <c r="D3158" s="33"/>
      <c r="E3158" s="33"/>
      <c r="G3158">
        <f t="shared" si="49"/>
        <v>6</v>
      </c>
    </row>
    <row r="3159" spans="1:7">
      <c r="A3159" s="33"/>
      <c r="B3159" s="34"/>
      <c r="C3159" s="33"/>
      <c r="D3159" s="33"/>
      <c r="E3159" s="33"/>
      <c r="G3159">
        <f t="shared" si="49"/>
        <v>6</v>
      </c>
    </row>
    <row r="3160" spans="1:7">
      <c r="A3160" s="33"/>
      <c r="B3160" s="34"/>
      <c r="C3160" s="33"/>
      <c r="D3160" s="33"/>
      <c r="E3160" s="33"/>
      <c r="G3160">
        <f t="shared" si="49"/>
        <v>6</v>
      </c>
    </row>
    <row r="3161" spans="1:7">
      <c r="A3161" s="33"/>
      <c r="B3161" s="34"/>
      <c r="C3161" s="33"/>
      <c r="D3161" s="33"/>
      <c r="E3161" s="33"/>
      <c r="G3161">
        <f t="shared" si="49"/>
        <v>6</v>
      </c>
    </row>
    <row r="3162" spans="1:7">
      <c r="A3162" s="33"/>
      <c r="B3162" s="34"/>
      <c r="C3162" s="33"/>
      <c r="D3162" s="33"/>
      <c r="E3162" s="33"/>
      <c r="G3162">
        <f t="shared" si="49"/>
        <v>6</v>
      </c>
    </row>
    <row r="3163" spans="1:7">
      <c r="A3163" s="33"/>
      <c r="B3163" s="34"/>
      <c r="C3163" s="33"/>
      <c r="D3163" s="33"/>
      <c r="E3163" s="33"/>
      <c r="G3163">
        <f t="shared" si="49"/>
        <v>6</v>
      </c>
    </row>
    <row r="3164" spans="1:7">
      <c r="A3164" s="33"/>
      <c r="B3164" s="34"/>
      <c r="C3164" s="33"/>
      <c r="D3164" s="33"/>
      <c r="E3164" s="33"/>
      <c r="G3164">
        <f t="shared" si="49"/>
        <v>6</v>
      </c>
    </row>
    <row r="3165" spans="1:7">
      <c r="A3165" s="33"/>
      <c r="B3165" s="34"/>
      <c r="C3165" s="33"/>
      <c r="D3165" s="33"/>
      <c r="E3165" s="33"/>
      <c r="G3165">
        <f t="shared" si="49"/>
        <v>6</v>
      </c>
    </row>
    <row r="3166" spans="1:7">
      <c r="A3166" s="33"/>
      <c r="B3166" s="34"/>
      <c r="C3166" s="33"/>
      <c r="D3166" s="33"/>
      <c r="E3166" s="33"/>
      <c r="G3166">
        <f t="shared" si="49"/>
        <v>6</v>
      </c>
    </row>
    <row r="3167" spans="1:7">
      <c r="A3167" s="33"/>
      <c r="B3167" s="34"/>
      <c r="C3167" s="33"/>
      <c r="D3167" s="33"/>
      <c r="E3167" s="33"/>
      <c r="G3167">
        <f t="shared" si="49"/>
        <v>6</v>
      </c>
    </row>
    <row r="3168" spans="1:7">
      <c r="A3168" s="33"/>
      <c r="B3168" s="34"/>
      <c r="C3168" s="33"/>
      <c r="D3168" s="33"/>
      <c r="E3168" s="33"/>
      <c r="G3168">
        <f t="shared" si="49"/>
        <v>6</v>
      </c>
    </row>
    <row r="3169" spans="1:7">
      <c r="A3169" s="33"/>
      <c r="B3169" s="34"/>
      <c r="C3169" s="33"/>
      <c r="D3169" s="33"/>
      <c r="E3169" s="33"/>
      <c r="G3169">
        <f t="shared" si="49"/>
        <v>6</v>
      </c>
    </row>
    <row r="3170" spans="1:7">
      <c r="A3170" s="33"/>
      <c r="B3170" s="34"/>
      <c r="C3170" s="33"/>
      <c r="D3170" s="33"/>
      <c r="E3170" s="33"/>
      <c r="G3170">
        <f t="shared" si="49"/>
        <v>6</v>
      </c>
    </row>
    <row r="3171" spans="1:7">
      <c r="A3171" s="33"/>
      <c r="B3171" s="34"/>
      <c r="C3171" s="33"/>
      <c r="D3171" s="33"/>
      <c r="E3171" s="33"/>
      <c r="G3171">
        <f t="shared" si="49"/>
        <v>6</v>
      </c>
    </row>
    <row r="3172" spans="1:7">
      <c r="A3172" s="33"/>
      <c r="B3172" s="34"/>
      <c r="C3172" s="33"/>
      <c r="D3172" s="33"/>
      <c r="E3172" s="33"/>
      <c r="G3172">
        <f t="shared" si="49"/>
        <v>6</v>
      </c>
    </row>
    <row r="3173" spans="1:7">
      <c r="A3173" s="33"/>
      <c r="B3173" s="34"/>
      <c r="C3173" s="33"/>
      <c r="D3173" s="33"/>
      <c r="E3173" s="33"/>
      <c r="G3173">
        <f t="shared" si="49"/>
        <v>6</v>
      </c>
    </row>
    <row r="3174" spans="1:7">
      <c r="A3174" s="33"/>
      <c r="B3174" s="34"/>
      <c r="C3174" s="33"/>
      <c r="D3174" s="33"/>
      <c r="E3174" s="33"/>
      <c r="G3174">
        <f t="shared" si="49"/>
        <v>6</v>
      </c>
    </row>
    <row r="3175" spans="1:7">
      <c r="A3175" s="33"/>
      <c r="B3175" s="34"/>
      <c r="C3175" s="33"/>
      <c r="D3175" s="33"/>
      <c r="E3175" s="33"/>
      <c r="G3175">
        <f t="shared" si="49"/>
        <v>6</v>
      </c>
    </row>
    <row r="3176" spans="1:7">
      <c r="A3176" s="33"/>
      <c r="B3176" s="34"/>
      <c r="C3176" s="33"/>
      <c r="D3176" s="33"/>
      <c r="E3176" s="33"/>
      <c r="G3176">
        <f t="shared" si="49"/>
        <v>6</v>
      </c>
    </row>
    <row r="3177" spans="1:7">
      <c r="A3177" s="33"/>
      <c r="B3177" s="34"/>
      <c r="C3177" s="33"/>
      <c r="D3177" s="33"/>
      <c r="E3177" s="33"/>
      <c r="G3177">
        <f t="shared" ref="G3177:G3240" si="50">WEEKDAY(B3177,2)</f>
        <v>6</v>
      </c>
    </row>
    <row r="3178" spans="1:7">
      <c r="A3178" s="33"/>
      <c r="B3178" s="34"/>
      <c r="C3178" s="33"/>
      <c r="D3178" s="33"/>
      <c r="E3178" s="33"/>
      <c r="G3178">
        <f t="shared" si="50"/>
        <v>6</v>
      </c>
    </row>
    <row r="3179" spans="1:7">
      <c r="A3179" s="33"/>
      <c r="B3179" s="34"/>
      <c r="C3179" s="33"/>
      <c r="D3179" s="33"/>
      <c r="E3179" s="33"/>
      <c r="G3179">
        <f t="shared" si="50"/>
        <v>6</v>
      </c>
    </row>
    <row r="3180" spans="1:7">
      <c r="A3180" s="33"/>
      <c r="B3180" s="34"/>
      <c r="C3180" s="33"/>
      <c r="D3180" s="33"/>
      <c r="E3180" s="33"/>
      <c r="G3180">
        <f t="shared" si="50"/>
        <v>6</v>
      </c>
    </row>
    <row r="3181" spans="1:7">
      <c r="A3181" s="33"/>
      <c r="B3181" s="34"/>
      <c r="C3181" s="33"/>
      <c r="D3181" s="33"/>
      <c r="E3181" s="33"/>
      <c r="G3181">
        <f t="shared" si="50"/>
        <v>6</v>
      </c>
    </row>
    <row r="3182" spans="1:7">
      <c r="A3182" s="33"/>
      <c r="B3182" s="34"/>
      <c r="C3182" s="33"/>
      <c r="D3182" s="33"/>
      <c r="E3182" s="33"/>
      <c r="G3182">
        <f t="shared" si="50"/>
        <v>6</v>
      </c>
    </row>
    <row r="3183" spans="1:7">
      <c r="A3183" s="33"/>
      <c r="B3183" s="34"/>
      <c r="C3183" s="33"/>
      <c r="D3183" s="33"/>
      <c r="E3183" s="33"/>
      <c r="G3183">
        <f t="shared" si="50"/>
        <v>6</v>
      </c>
    </row>
    <row r="3184" spans="1:7">
      <c r="A3184" s="33"/>
      <c r="B3184" s="34"/>
      <c r="C3184" s="33"/>
      <c r="D3184" s="33"/>
      <c r="E3184" s="33"/>
      <c r="G3184">
        <f t="shared" si="50"/>
        <v>6</v>
      </c>
    </row>
    <row r="3185" spans="1:7">
      <c r="A3185" s="33"/>
      <c r="B3185" s="34"/>
      <c r="C3185" s="33"/>
      <c r="D3185" s="33"/>
      <c r="E3185" s="33"/>
      <c r="G3185">
        <f t="shared" si="50"/>
        <v>6</v>
      </c>
    </row>
    <row r="3186" spans="1:7">
      <c r="A3186" s="33"/>
      <c r="B3186" s="34"/>
      <c r="C3186" s="33"/>
      <c r="D3186" s="33"/>
      <c r="E3186" s="33"/>
      <c r="G3186">
        <f t="shared" si="50"/>
        <v>6</v>
      </c>
    </row>
    <row r="3187" spans="1:7">
      <c r="A3187" s="33"/>
      <c r="B3187" s="34"/>
      <c r="C3187" s="33"/>
      <c r="D3187" s="33"/>
      <c r="E3187" s="33"/>
      <c r="G3187">
        <f t="shared" si="50"/>
        <v>6</v>
      </c>
    </row>
    <row r="3188" spans="1:7">
      <c r="A3188" s="33"/>
      <c r="B3188" s="34"/>
      <c r="C3188" s="33"/>
      <c r="D3188" s="33"/>
      <c r="E3188" s="33"/>
      <c r="G3188">
        <f t="shared" si="50"/>
        <v>6</v>
      </c>
    </row>
    <row r="3189" spans="1:7">
      <c r="A3189" s="33"/>
      <c r="B3189" s="34"/>
      <c r="C3189" s="33"/>
      <c r="D3189" s="33"/>
      <c r="E3189" s="33"/>
      <c r="G3189">
        <f t="shared" si="50"/>
        <v>6</v>
      </c>
    </row>
    <row r="3190" spans="1:7">
      <c r="A3190" s="33"/>
      <c r="B3190" s="34"/>
      <c r="C3190" s="33"/>
      <c r="D3190" s="33"/>
      <c r="E3190" s="33"/>
      <c r="G3190">
        <f t="shared" si="50"/>
        <v>6</v>
      </c>
    </row>
    <row r="3191" spans="1:7">
      <c r="A3191" s="33"/>
      <c r="B3191" s="34"/>
      <c r="C3191" s="33"/>
      <c r="D3191" s="33"/>
      <c r="E3191" s="33"/>
      <c r="G3191">
        <f t="shared" si="50"/>
        <v>6</v>
      </c>
    </row>
    <row r="3192" spans="1:7">
      <c r="A3192" s="33"/>
      <c r="B3192" s="34"/>
      <c r="C3192" s="33"/>
      <c r="D3192" s="33"/>
      <c r="E3192" s="33"/>
      <c r="G3192">
        <f t="shared" si="50"/>
        <v>6</v>
      </c>
    </row>
    <row r="3193" spans="1:7">
      <c r="A3193" s="33"/>
      <c r="B3193" s="34"/>
      <c r="C3193" s="33"/>
      <c r="D3193" s="33"/>
      <c r="E3193" s="33"/>
      <c r="G3193">
        <f t="shared" si="50"/>
        <v>6</v>
      </c>
    </row>
    <row r="3194" spans="1:7">
      <c r="A3194" s="33"/>
      <c r="B3194" s="34"/>
      <c r="C3194" s="33"/>
      <c r="D3194" s="33"/>
      <c r="E3194" s="33"/>
      <c r="G3194">
        <f t="shared" si="50"/>
        <v>6</v>
      </c>
    </row>
    <row r="3195" spans="1:7">
      <c r="A3195" s="33"/>
      <c r="B3195" s="34"/>
      <c r="C3195" s="33"/>
      <c r="D3195" s="33"/>
      <c r="E3195" s="33"/>
      <c r="G3195">
        <f t="shared" si="50"/>
        <v>6</v>
      </c>
    </row>
    <row r="3196" spans="1:7">
      <c r="A3196" s="33"/>
      <c r="B3196" s="34"/>
      <c r="C3196" s="33"/>
      <c r="D3196" s="33"/>
      <c r="E3196" s="33"/>
      <c r="G3196">
        <f t="shared" si="50"/>
        <v>6</v>
      </c>
    </row>
    <row r="3197" spans="1:7">
      <c r="A3197" s="33"/>
      <c r="B3197" s="34"/>
      <c r="C3197" s="33"/>
      <c r="D3197" s="33"/>
      <c r="E3197" s="33"/>
      <c r="G3197">
        <f t="shared" si="50"/>
        <v>6</v>
      </c>
    </row>
    <row r="3198" spans="1:7">
      <c r="A3198" s="33"/>
      <c r="B3198" s="34"/>
      <c r="C3198" s="33"/>
      <c r="D3198" s="33"/>
      <c r="E3198" s="33"/>
      <c r="G3198">
        <f t="shared" si="50"/>
        <v>6</v>
      </c>
    </row>
    <row r="3199" spans="1:7">
      <c r="A3199" s="33"/>
      <c r="B3199" s="34"/>
      <c r="C3199" s="33"/>
      <c r="D3199" s="33"/>
      <c r="E3199" s="33"/>
      <c r="G3199">
        <f t="shared" si="50"/>
        <v>6</v>
      </c>
    </row>
    <row r="3200" spans="1:7">
      <c r="A3200" s="33"/>
      <c r="B3200" s="34"/>
      <c r="C3200" s="33"/>
      <c r="D3200" s="33"/>
      <c r="E3200" s="33"/>
      <c r="G3200">
        <f t="shared" si="50"/>
        <v>6</v>
      </c>
    </row>
    <row r="3201" spans="1:7">
      <c r="A3201" s="33"/>
      <c r="B3201" s="34"/>
      <c r="C3201" s="33"/>
      <c r="D3201" s="33"/>
      <c r="E3201" s="33"/>
      <c r="G3201">
        <f t="shared" si="50"/>
        <v>6</v>
      </c>
    </row>
    <row r="3202" spans="1:7">
      <c r="A3202" s="33"/>
      <c r="B3202" s="34"/>
      <c r="C3202" s="33"/>
      <c r="D3202" s="33"/>
      <c r="E3202" s="33"/>
      <c r="G3202">
        <f t="shared" si="50"/>
        <v>6</v>
      </c>
    </row>
    <row r="3203" spans="1:7">
      <c r="A3203" s="33"/>
      <c r="B3203" s="34"/>
      <c r="C3203" s="33"/>
      <c r="D3203" s="33"/>
      <c r="E3203" s="33"/>
      <c r="G3203">
        <f t="shared" si="50"/>
        <v>6</v>
      </c>
    </row>
    <row r="3204" spans="1:7">
      <c r="A3204" s="33"/>
      <c r="B3204" s="34"/>
      <c r="C3204" s="33"/>
      <c r="D3204" s="33"/>
      <c r="E3204" s="33"/>
      <c r="G3204">
        <f t="shared" si="50"/>
        <v>6</v>
      </c>
    </row>
    <row r="3205" spans="1:7">
      <c r="A3205" s="33"/>
      <c r="B3205" s="34"/>
      <c r="C3205" s="33"/>
      <c r="D3205" s="33"/>
      <c r="E3205" s="33"/>
      <c r="G3205">
        <f t="shared" si="50"/>
        <v>6</v>
      </c>
    </row>
    <row r="3206" spans="1:7">
      <c r="A3206" s="33"/>
      <c r="B3206" s="34"/>
      <c r="C3206" s="33"/>
      <c r="D3206" s="33"/>
      <c r="E3206" s="33"/>
      <c r="G3206">
        <f t="shared" si="50"/>
        <v>6</v>
      </c>
    </row>
    <row r="3207" spans="1:7">
      <c r="A3207" s="33"/>
      <c r="B3207" s="34"/>
      <c r="C3207" s="33"/>
      <c r="D3207" s="33"/>
      <c r="E3207" s="33"/>
      <c r="G3207">
        <f t="shared" si="50"/>
        <v>6</v>
      </c>
    </row>
    <row r="3208" spans="1:7">
      <c r="A3208" s="33"/>
      <c r="B3208" s="34"/>
      <c r="C3208" s="33"/>
      <c r="D3208" s="33"/>
      <c r="E3208" s="33"/>
      <c r="G3208">
        <f t="shared" si="50"/>
        <v>6</v>
      </c>
    </row>
    <row r="3209" spans="1:7">
      <c r="A3209" s="33"/>
      <c r="B3209" s="34"/>
      <c r="C3209" s="33"/>
      <c r="D3209" s="33"/>
      <c r="E3209" s="33"/>
      <c r="G3209">
        <f t="shared" si="50"/>
        <v>6</v>
      </c>
    </row>
    <row r="3210" spans="1:7">
      <c r="A3210" s="33"/>
      <c r="B3210" s="34"/>
      <c r="C3210" s="33"/>
      <c r="D3210" s="33"/>
      <c r="E3210" s="33"/>
      <c r="G3210">
        <f t="shared" si="50"/>
        <v>6</v>
      </c>
    </row>
    <row r="3211" spans="1:7">
      <c r="A3211" s="33"/>
      <c r="B3211" s="34"/>
      <c r="C3211" s="33"/>
      <c r="D3211" s="33"/>
      <c r="E3211" s="33"/>
      <c r="G3211">
        <f t="shared" si="50"/>
        <v>6</v>
      </c>
    </row>
    <row r="3212" spans="1:7">
      <c r="A3212" s="33"/>
      <c r="B3212" s="34"/>
      <c r="C3212" s="33"/>
      <c r="D3212" s="33"/>
      <c r="E3212" s="33"/>
      <c r="G3212">
        <f t="shared" si="50"/>
        <v>6</v>
      </c>
    </row>
    <row r="3213" spans="1:7">
      <c r="A3213" s="33"/>
      <c r="B3213" s="34"/>
      <c r="C3213" s="33"/>
      <c r="D3213" s="33"/>
      <c r="E3213" s="33"/>
      <c r="G3213">
        <f t="shared" si="50"/>
        <v>6</v>
      </c>
    </row>
    <row r="3214" spans="1:7">
      <c r="A3214" s="33"/>
      <c r="B3214" s="34"/>
      <c r="C3214" s="33"/>
      <c r="D3214" s="33"/>
      <c r="E3214" s="33"/>
      <c r="G3214">
        <f t="shared" si="50"/>
        <v>6</v>
      </c>
    </row>
    <row r="3215" spans="1:7">
      <c r="A3215" s="33"/>
      <c r="B3215" s="34"/>
      <c r="C3215" s="33"/>
      <c r="D3215" s="33"/>
      <c r="E3215" s="33"/>
      <c r="G3215">
        <f t="shared" si="50"/>
        <v>6</v>
      </c>
    </row>
    <row r="3216" spans="1:7">
      <c r="A3216" s="33"/>
      <c r="B3216" s="34"/>
      <c r="C3216" s="33"/>
      <c r="D3216" s="33"/>
      <c r="E3216" s="33"/>
      <c r="G3216">
        <f t="shared" si="50"/>
        <v>6</v>
      </c>
    </row>
    <row r="3217" spans="1:7">
      <c r="A3217" s="33"/>
      <c r="B3217" s="34"/>
      <c r="C3217" s="33"/>
      <c r="D3217" s="33"/>
      <c r="E3217" s="33"/>
      <c r="G3217">
        <f t="shared" si="50"/>
        <v>6</v>
      </c>
    </row>
    <row r="3218" spans="1:7">
      <c r="A3218" s="33"/>
      <c r="B3218" s="34"/>
      <c r="C3218" s="33"/>
      <c r="D3218" s="33"/>
      <c r="E3218" s="33"/>
      <c r="G3218">
        <f t="shared" si="50"/>
        <v>6</v>
      </c>
    </row>
    <row r="3219" spans="1:7">
      <c r="A3219" s="33"/>
      <c r="B3219" s="34"/>
      <c r="C3219" s="33"/>
      <c r="D3219" s="33"/>
      <c r="E3219" s="33"/>
      <c r="G3219">
        <f t="shared" si="50"/>
        <v>6</v>
      </c>
    </row>
    <row r="3220" spans="1:7">
      <c r="A3220" s="33"/>
      <c r="B3220" s="34"/>
      <c r="C3220" s="33"/>
      <c r="D3220" s="33"/>
      <c r="E3220" s="33"/>
      <c r="G3220">
        <f t="shared" si="50"/>
        <v>6</v>
      </c>
    </row>
    <row r="3221" spans="1:7">
      <c r="A3221" s="33"/>
      <c r="B3221" s="34"/>
      <c r="C3221" s="33"/>
      <c r="D3221" s="33"/>
      <c r="E3221" s="33"/>
      <c r="G3221">
        <f t="shared" si="50"/>
        <v>6</v>
      </c>
    </row>
    <row r="3222" spans="1:7">
      <c r="A3222" s="33"/>
      <c r="B3222" s="34"/>
      <c r="C3222" s="33"/>
      <c r="D3222" s="33"/>
      <c r="E3222" s="33"/>
      <c r="G3222">
        <f t="shared" si="50"/>
        <v>6</v>
      </c>
    </row>
    <row r="3223" spans="1:7">
      <c r="A3223" s="33"/>
      <c r="B3223" s="34"/>
      <c r="C3223" s="33"/>
      <c r="D3223" s="33"/>
      <c r="E3223" s="33"/>
      <c r="G3223">
        <f t="shared" si="50"/>
        <v>6</v>
      </c>
    </row>
    <row r="3224" spans="1:7">
      <c r="A3224" s="33"/>
      <c r="B3224" s="34"/>
      <c r="C3224" s="33"/>
      <c r="D3224" s="33"/>
      <c r="E3224" s="33"/>
      <c r="G3224">
        <f t="shared" si="50"/>
        <v>6</v>
      </c>
    </row>
    <row r="3225" spans="1:7">
      <c r="A3225" s="33"/>
      <c r="B3225" s="34"/>
      <c r="C3225" s="33"/>
      <c r="D3225" s="33"/>
      <c r="E3225" s="33"/>
      <c r="G3225">
        <f t="shared" si="50"/>
        <v>6</v>
      </c>
    </row>
    <row r="3226" spans="1:7">
      <c r="A3226" s="33"/>
      <c r="B3226" s="34"/>
      <c r="C3226" s="33"/>
      <c r="D3226" s="33"/>
      <c r="E3226" s="33"/>
      <c r="G3226">
        <f t="shared" si="50"/>
        <v>6</v>
      </c>
    </row>
    <row r="3227" spans="1:7">
      <c r="A3227" s="33"/>
      <c r="B3227" s="34"/>
      <c r="C3227" s="33"/>
      <c r="D3227" s="33"/>
      <c r="E3227" s="33"/>
      <c r="G3227">
        <f t="shared" si="50"/>
        <v>6</v>
      </c>
    </row>
    <row r="3228" spans="1:7">
      <c r="A3228" s="33"/>
      <c r="B3228" s="34"/>
      <c r="C3228" s="33"/>
      <c r="D3228" s="33"/>
      <c r="E3228" s="33"/>
      <c r="G3228">
        <f t="shared" si="50"/>
        <v>6</v>
      </c>
    </row>
    <row r="3229" spans="1:7">
      <c r="A3229" s="33"/>
      <c r="B3229" s="34"/>
      <c r="C3229" s="33"/>
      <c r="D3229" s="33"/>
      <c r="E3229" s="33"/>
      <c r="G3229">
        <f t="shared" si="50"/>
        <v>6</v>
      </c>
    </row>
    <row r="3230" spans="1:7">
      <c r="A3230" s="33"/>
      <c r="B3230" s="34"/>
      <c r="C3230" s="33"/>
      <c r="D3230" s="33"/>
      <c r="E3230" s="33"/>
      <c r="G3230">
        <f t="shared" si="50"/>
        <v>6</v>
      </c>
    </row>
    <row r="3231" spans="1:7">
      <c r="A3231" s="33"/>
      <c r="B3231" s="34"/>
      <c r="C3231" s="33"/>
      <c r="D3231" s="33"/>
      <c r="E3231" s="33"/>
      <c r="G3231">
        <f t="shared" si="50"/>
        <v>6</v>
      </c>
    </row>
    <row r="3232" spans="1:7">
      <c r="A3232" s="33"/>
      <c r="B3232" s="34"/>
      <c r="C3232" s="33"/>
      <c r="D3232" s="33"/>
      <c r="E3232" s="33"/>
      <c r="G3232">
        <f t="shared" si="50"/>
        <v>6</v>
      </c>
    </row>
    <row r="3233" spans="1:7">
      <c r="A3233" s="33"/>
      <c r="B3233" s="34"/>
      <c r="C3233" s="33"/>
      <c r="D3233" s="33"/>
      <c r="E3233" s="33"/>
      <c r="G3233">
        <f t="shared" si="50"/>
        <v>6</v>
      </c>
    </row>
    <row r="3234" spans="1:7">
      <c r="A3234" s="33"/>
      <c r="B3234" s="34"/>
      <c r="C3234" s="33"/>
      <c r="D3234" s="33"/>
      <c r="E3234" s="33"/>
      <c r="G3234">
        <f t="shared" si="50"/>
        <v>6</v>
      </c>
    </row>
    <row r="3235" spans="1:7">
      <c r="A3235" s="33"/>
      <c r="B3235" s="34"/>
      <c r="C3235" s="33"/>
      <c r="D3235" s="33"/>
      <c r="E3235" s="33"/>
      <c r="G3235">
        <f t="shared" si="50"/>
        <v>6</v>
      </c>
    </row>
    <row r="3236" spans="1:7">
      <c r="A3236" s="33"/>
      <c r="B3236" s="34"/>
      <c r="C3236" s="33"/>
      <c r="D3236" s="33"/>
      <c r="E3236" s="33"/>
      <c r="G3236">
        <f t="shared" si="50"/>
        <v>6</v>
      </c>
    </row>
    <row r="3237" spans="1:7">
      <c r="A3237" s="33"/>
      <c r="B3237" s="34"/>
      <c r="C3237" s="33"/>
      <c r="D3237" s="33"/>
      <c r="E3237" s="33"/>
      <c r="G3237">
        <f t="shared" si="50"/>
        <v>6</v>
      </c>
    </row>
    <row r="3238" spans="1:7">
      <c r="A3238" s="33"/>
      <c r="B3238" s="34"/>
      <c r="C3238" s="33"/>
      <c r="D3238" s="33"/>
      <c r="E3238" s="33"/>
      <c r="G3238">
        <f t="shared" si="50"/>
        <v>6</v>
      </c>
    </row>
    <row r="3239" spans="1:7">
      <c r="A3239" s="33"/>
      <c r="B3239" s="34"/>
      <c r="C3239" s="33"/>
      <c r="D3239" s="33"/>
      <c r="E3239" s="33"/>
      <c r="G3239">
        <f t="shared" si="50"/>
        <v>6</v>
      </c>
    </row>
    <row r="3240" spans="1:7">
      <c r="A3240" s="33"/>
      <c r="B3240" s="34"/>
      <c r="C3240" s="33"/>
      <c r="D3240" s="33"/>
      <c r="E3240" s="33"/>
      <c r="G3240">
        <f t="shared" si="50"/>
        <v>6</v>
      </c>
    </row>
    <row r="3241" spans="1:7">
      <c r="A3241" s="33"/>
      <c r="B3241" s="34"/>
      <c r="C3241" s="33"/>
      <c r="D3241" s="33"/>
      <c r="E3241" s="33"/>
      <c r="G3241">
        <f t="shared" ref="G3241:G3304" si="51">WEEKDAY(B3241,2)</f>
        <v>6</v>
      </c>
    </row>
    <row r="3242" spans="1:7">
      <c r="A3242" s="33"/>
      <c r="B3242" s="34"/>
      <c r="C3242" s="33"/>
      <c r="D3242" s="33"/>
      <c r="E3242" s="33"/>
      <c r="G3242">
        <f t="shared" si="51"/>
        <v>6</v>
      </c>
    </row>
    <row r="3243" spans="1:7">
      <c r="A3243" s="33"/>
      <c r="B3243" s="34"/>
      <c r="C3243" s="33"/>
      <c r="D3243" s="33"/>
      <c r="E3243" s="33"/>
      <c r="G3243">
        <f t="shared" si="51"/>
        <v>6</v>
      </c>
    </row>
    <row r="3244" spans="1:7">
      <c r="A3244" s="33"/>
      <c r="B3244" s="34"/>
      <c r="C3244" s="33"/>
      <c r="D3244" s="33"/>
      <c r="E3244" s="33"/>
      <c r="G3244">
        <f t="shared" si="51"/>
        <v>6</v>
      </c>
    </row>
    <row r="3245" spans="1:7">
      <c r="A3245" s="33"/>
      <c r="B3245" s="34"/>
      <c r="C3245" s="33"/>
      <c r="D3245" s="33"/>
      <c r="E3245" s="33"/>
      <c r="G3245">
        <f t="shared" si="51"/>
        <v>6</v>
      </c>
    </row>
    <row r="3246" spans="1:7">
      <c r="A3246" s="33"/>
      <c r="B3246" s="34"/>
      <c r="C3246" s="33"/>
      <c r="D3246" s="33"/>
      <c r="E3246" s="33"/>
      <c r="G3246">
        <f t="shared" si="51"/>
        <v>6</v>
      </c>
    </row>
    <row r="3247" spans="1:7">
      <c r="A3247" s="33"/>
      <c r="B3247" s="34"/>
      <c r="C3247" s="33"/>
      <c r="D3247" s="33"/>
      <c r="E3247" s="33"/>
      <c r="G3247">
        <f t="shared" si="51"/>
        <v>6</v>
      </c>
    </row>
    <row r="3248" spans="1:7">
      <c r="A3248" s="33"/>
      <c r="B3248" s="34"/>
      <c r="C3248" s="33"/>
      <c r="D3248" s="33"/>
      <c r="E3248" s="33"/>
      <c r="G3248">
        <f t="shared" si="51"/>
        <v>6</v>
      </c>
    </row>
    <row r="3249" spans="1:7">
      <c r="A3249" s="33"/>
      <c r="B3249" s="34"/>
      <c r="C3249" s="33"/>
      <c r="D3249" s="33"/>
      <c r="E3249" s="33"/>
      <c r="G3249">
        <f t="shared" si="51"/>
        <v>6</v>
      </c>
    </row>
    <row r="3250" spans="1:7">
      <c r="A3250" s="33"/>
      <c r="B3250" s="34"/>
      <c r="C3250" s="33"/>
      <c r="D3250" s="33"/>
      <c r="E3250" s="33"/>
      <c r="G3250">
        <f t="shared" si="51"/>
        <v>6</v>
      </c>
    </row>
    <row r="3251" spans="1:7">
      <c r="A3251" s="33"/>
      <c r="B3251" s="34"/>
      <c r="C3251" s="33"/>
      <c r="D3251" s="33"/>
      <c r="E3251" s="33"/>
      <c r="G3251">
        <f t="shared" si="51"/>
        <v>6</v>
      </c>
    </row>
    <row r="3252" spans="1:7">
      <c r="A3252" s="33"/>
      <c r="B3252" s="34"/>
      <c r="C3252" s="33"/>
      <c r="D3252" s="33"/>
      <c r="E3252" s="33"/>
      <c r="G3252">
        <f t="shared" si="51"/>
        <v>6</v>
      </c>
    </row>
    <row r="3253" spans="1:7">
      <c r="A3253" s="33"/>
      <c r="B3253" s="34"/>
      <c r="C3253" s="33"/>
      <c r="D3253" s="33"/>
      <c r="E3253" s="33"/>
      <c r="G3253">
        <f t="shared" si="51"/>
        <v>6</v>
      </c>
    </row>
    <row r="3254" spans="1:7">
      <c r="A3254" s="33"/>
      <c r="B3254" s="34"/>
      <c r="C3254" s="33"/>
      <c r="D3254" s="33"/>
      <c r="E3254" s="33"/>
      <c r="G3254">
        <f t="shared" si="51"/>
        <v>6</v>
      </c>
    </row>
    <row r="3255" spans="1:7">
      <c r="A3255" s="33"/>
      <c r="B3255" s="34"/>
      <c r="C3255" s="33"/>
      <c r="D3255" s="33"/>
      <c r="E3255" s="33"/>
      <c r="G3255">
        <f t="shared" si="51"/>
        <v>6</v>
      </c>
    </row>
    <row r="3256" spans="1:7">
      <c r="A3256" s="33"/>
      <c r="B3256" s="34"/>
      <c r="C3256" s="33"/>
      <c r="D3256" s="33"/>
      <c r="E3256" s="33"/>
      <c r="G3256">
        <f t="shared" si="51"/>
        <v>6</v>
      </c>
    </row>
    <row r="3257" spans="1:7">
      <c r="A3257" s="33"/>
      <c r="B3257" s="34"/>
      <c r="C3257" s="33"/>
      <c r="D3257" s="33"/>
      <c r="E3257" s="33"/>
      <c r="G3257">
        <f t="shared" si="51"/>
        <v>6</v>
      </c>
    </row>
    <row r="3258" spans="1:7">
      <c r="A3258" s="33"/>
      <c r="B3258" s="34"/>
      <c r="C3258" s="33"/>
      <c r="D3258" s="33"/>
      <c r="E3258" s="33"/>
      <c r="G3258">
        <f t="shared" si="51"/>
        <v>6</v>
      </c>
    </row>
    <row r="3259" spans="1:7">
      <c r="A3259" s="33"/>
      <c r="B3259" s="34"/>
      <c r="C3259" s="33"/>
      <c r="D3259" s="33"/>
      <c r="E3259" s="33"/>
      <c r="G3259">
        <f t="shared" si="51"/>
        <v>6</v>
      </c>
    </row>
    <row r="3260" spans="1:7">
      <c r="A3260" s="33"/>
      <c r="B3260" s="34"/>
      <c r="C3260" s="33"/>
      <c r="D3260" s="33"/>
      <c r="E3260" s="33"/>
      <c r="G3260">
        <f t="shared" si="51"/>
        <v>6</v>
      </c>
    </row>
    <row r="3261" spans="1:7">
      <c r="A3261" s="33"/>
      <c r="B3261" s="34"/>
      <c r="C3261" s="33"/>
      <c r="D3261" s="33"/>
      <c r="E3261" s="33"/>
      <c r="G3261">
        <f t="shared" si="51"/>
        <v>6</v>
      </c>
    </row>
    <row r="3262" spans="1:7">
      <c r="A3262" s="33"/>
      <c r="B3262" s="34"/>
      <c r="C3262" s="33"/>
      <c r="D3262" s="33"/>
      <c r="E3262" s="33"/>
      <c r="G3262">
        <f t="shared" si="51"/>
        <v>6</v>
      </c>
    </row>
    <row r="3263" spans="1:7">
      <c r="A3263" s="33"/>
      <c r="B3263" s="34"/>
      <c r="C3263" s="33"/>
      <c r="D3263" s="33"/>
      <c r="E3263" s="33"/>
      <c r="G3263">
        <f t="shared" si="51"/>
        <v>6</v>
      </c>
    </row>
    <row r="3264" spans="1:7">
      <c r="A3264" s="33"/>
      <c r="B3264" s="34"/>
      <c r="C3264" s="33"/>
      <c r="D3264" s="33"/>
      <c r="E3264" s="33"/>
      <c r="G3264">
        <f t="shared" si="51"/>
        <v>6</v>
      </c>
    </row>
    <row r="3265" spans="1:7">
      <c r="A3265" s="33"/>
      <c r="B3265" s="34"/>
      <c r="C3265" s="33"/>
      <c r="D3265" s="33"/>
      <c r="E3265" s="33"/>
      <c r="G3265">
        <f t="shared" si="51"/>
        <v>6</v>
      </c>
    </row>
    <row r="3266" spans="1:7">
      <c r="A3266" s="33"/>
      <c r="B3266" s="34"/>
      <c r="C3266" s="33"/>
      <c r="D3266" s="33"/>
      <c r="E3266" s="33"/>
      <c r="G3266">
        <f t="shared" si="51"/>
        <v>6</v>
      </c>
    </row>
    <row r="3267" spans="1:7">
      <c r="A3267" s="33"/>
      <c r="B3267" s="34"/>
      <c r="C3267" s="33"/>
      <c r="D3267" s="33"/>
      <c r="E3267" s="33"/>
      <c r="G3267">
        <f t="shared" si="51"/>
        <v>6</v>
      </c>
    </row>
    <row r="3268" spans="1:7">
      <c r="A3268" s="33"/>
      <c r="B3268" s="34"/>
      <c r="C3268" s="33"/>
      <c r="D3268" s="33"/>
      <c r="E3268" s="33"/>
      <c r="G3268">
        <f t="shared" si="51"/>
        <v>6</v>
      </c>
    </row>
    <row r="3269" spans="1:7">
      <c r="A3269" s="33"/>
      <c r="B3269" s="34"/>
      <c r="C3269" s="33"/>
      <c r="D3269" s="33"/>
      <c r="E3269" s="33"/>
      <c r="G3269">
        <f t="shared" si="51"/>
        <v>6</v>
      </c>
    </row>
    <row r="3270" spans="1:7">
      <c r="A3270" s="33"/>
      <c r="B3270" s="34"/>
      <c r="C3270" s="33"/>
      <c r="D3270" s="33"/>
      <c r="E3270" s="33"/>
      <c r="G3270">
        <f t="shared" si="51"/>
        <v>6</v>
      </c>
    </row>
    <row r="3271" spans="1:7">
      <c r="A3271" s="33"/>
      <c r="B3271" s="34"/>
      <c r="C3271" s="33"/>
      <c r="D3271" s="33"/>
      <c r="E3271" s="33"/>
      <c r="G3271">
        <f t="shared" si="51"/>
        <v>6</v>
      </c>
    </row>
    <row r="3272" spans="1:7">
      <c r="A3272" s="33"/>
      <c r="B3272" s="34"/>
      <c r="C3272" s="33"/>
      <c r="D3272" s="33"/>
      <c r="E3272" s="33"/>
      <c r="G3272">
        <f t="shared" si="51"/>
        <v>6</v>
      </c>
    </row>
    <row r="3273" spans="1:7">
      <c r="A3273" s="33"/>
      <c r="B3273" s="34"/>
      <c r="C3273" s="33"/>
      <c r="D3273" s="33"/>
      <c r="E3273" s="33"/>
      <c r="G3273">
        <f t="shared" si="51"/>
        <v>6</v>
      </c>
    </row>
    <row r="3274" spans="1:7">
      <c r="A3274" s="33"/>
      <c r="B3274" s="34"/>
      <c r="C3274" s="33"/>
      <c r="D3274" s="33"/>
      <c r="E3274" s="33"/>
      <c r="G3274">
        <f t="shared" si="51"/>
        <v>6</v>
      </c>
    </row>
    <row r="3275" spans="1:7">
      <c r="A3275" s="33"/>
      <c r="B3275" s="34"/>
      <c r="C3275" s="33"/>
      <c r="D3275" s="33"/>
      <c r="E3275" s="33"/>
      <c r="G3275">
        <f t="shared" si="51"/>
        <v>6</v>
      </c>
    </row>
    <row r="3276" spans="1:7">
      <c r="A3276" s="33"/>
      <c r="B3276" s="34"/>
      <c r="C3276" s="33"/>
      <c r="D3276" s="33"/>
      <c r="E3276" s="33"/>
      <c r="G3276">
        <f t="shared" si="51"/>
        <v>6</v>
      </c>
    </row>
    <row r="3277" spans="1:7">
      <c r="A3277" s="33"/>
      <c r="B3277" s="34"/>
      <c r="C3277" s="33"/>
      <c r="D3277" s="33"/>
      <c r="E3277" s="33"/>
      <c r="G3277">
        <f t="shared" si="51"/>
        <v>6</v>
      </c>
    </row>
    <row r="3278" spans="1:7">
      <c r="A3278" s="33"/>
      <c r="B3278" s="34"/>
      <c r="C3278" s="33"/>
      <c r="D3278" s="33"/>
      <c r="E3278" s="33"/>
      <c r="G3278">
        <f t="shared" si="51"/>
        <v>6</v>
      </c>
    </row>
    <row r="3279" spans="1:7">
      <c r="A3279" s="33"/>
      <c r="B3279" s="34"/>
      <c r="C3279" s="33"/>
      <c r="D3279" s="33"/>
      <c r="E3279" s="33"/>
      <c r="G3279">
        <f t="shared" si="51"/>
        <v>6</v>
      </c>
    </row>
    <row r="3280" spans="1:7">
      <c r="A3280" s="33"/>
      <c r="B3280" s="34"/>
      <c r="C3280" s="33"/>
      <c r="D3280" s="33"/>
      <c r="E3280" s="33"/>
      <c r="G3280">
        <f t="shared" si="51"/>
        <v>6</v>
      </c>
    </row>
    <row r="3281" spans="1:7">
      <c r="A3281" s="33"/>
      <c r="B3281" s="34"/>
      <c r="C3281" s="33"/>
      <c r="D3281" s="33"/>
      <c r="E3281" s="33"/>
      <c r="G3281">
        <f t="shared" si="51"/>
        <v>6</v>
      </c>
    </row>
    <row r="3282" spans="1:7">
      <c r="A3282" s="33"/>
      <c r="B3282" s="34"/>
      <c r="C3282" s="33"/>
      <c r="D3282" s="33"/>
      <c r="E3282" s="33"/>
      <c r="G3282">
        <f t="shared" si="51"/>
        <v>6</v>
      </c>
    </row>
    <row r="3283" spans="1:7">
      <c r="A3283" s="33"/>
      <c r="B3283" s="34"/>
      <c r="C3283" s="33"/>
      <c r="D3283" s="33"/>
      <c r="E3283" s="33"/>
      <c r="G3283">
        <f t="shared" si="51"/>
        <v>6</v>
      </c>
    </row>
    <row r="3284" spans="1:7">
      <c r="A3284" s="33"/>
      <c r="B3284" s="34"/>
      <c r="C3284" s="33"/>
      <c r="D3284" s="33"/>
      <c r="E3284" s="33"/>
      <c r="G3284">
        <f t="shared" si="51"/>
        <v>6</v>
      </c>
    </row>
    <row r="3285" spans="1:7">
      <c r="A3285" s="33"/>
      <c r="B3285" s="34"/>
      <c r="C3285" s="33"/>
      <c r="D3285" s="33"/>
      <c r="E3285" s="33"/>
      <c r="G3285">
        <f t="shared" si="51"/>
        <v>6</v>
      </c>
    </row>
    <row r="3286" spans="1:7">
      <c r="A3286" s="33"/>
      <c r="B3286" s="34"/>
      <c r="C3286" s="33"/>
      <c r="D3286" s="33"/>
      <c r="E3286" s="33"/>
      <c r="G3286">
        <f t="shared" si="51"/>
        <v>6</v>
      </c>
    </row>
    <row r="3287" spans="1:7">
      <c r="A3287" s="33"/>
      <c r="B3287" s="34"/>
      <c r="C3287" s="33"/>
      <c r="D3287" s="33"/>
      <c r="E3287" s="33"/>
      <c r="G3287">
        <f t="shared" si="51"/>
        <v>6</v>
      </c>
    </row>
    <row r="3288" spans="1:7">
      <c r="A3288" s="33"/>
      <c r="B3288" s="34"/>
      <c r="C3288" s="33"/>
      <c r="D3288" s="33"/>
      <c r="E3288" s="33"/>
      <c r="G3288">
        <f t="shared" si="51"/>
        <v>6</v>
      </c>
    </row>
    <row r="3289" spans="1:7">
      <c r="A3289" s="33"/>
      <c r="B3289" s="34"/>
      <c r="C3289" s="33"/>
      <c r="D3289" s="33"/>
      <c r="E3289" s="33"/>
      <c r="G3289">
        <f t="shared" si="51"/>
        <v>6</v>
      </c>
    </row>
    <row r="3290" spans="1:7">
      <c r="A3290" s="33"/>
      <c r="B3290" s="34"/>
      <c r="C3290" s="33"/>
      <c r="D3290" s="33"/>
      <c r="E3290" s="33"/>
      <c r="G3290">
        <f t="shared" si="51"/>
        <v>6</v>
      </c>
    </row>
    <row r="3291" spans="1:7">
      <c r="A3291" s="33"/>
      <c r="B3291" s="34"/>
      <c r="C3291" s="33"/>
      <c r="D3291" s="33"/>
      <c r="E3291" s="33"/>
      <c r="G3291">
        <f t="shared" si="51"/>
        <v>6</v>
      </c>
    </row>
    <row r="3292" spans="1:7">
      <c r="A3292" s="33"/>
      <c r="B3292" s="34"/>
      <c r="C3292" s="33"/>
      <c r="D3292" s="33"/>
      <c r="E3292" s="33"/>
      <c r="G3292">
        <f t="shared" si="51"/>
        <v>6</v>
      </c>
    </row>
    <row r="3293" spans="1:7">
      <c r="A3293" s="33"/>
      <c r="B3293" s="34"/>
      <c r="C3293" s="33"/>
      <c r="D3293" s="33"/>
      <c r="E3293" s="33"/>
      <c r="G3293">
        <f t="shared" si="51"/>
        <v>6</v>
      </c>
    </row>
    <row r="3294" spans="1:7">
      <c r="A3294" s="33"/>
      <c r="B3294" s="34"/>
      <c r="C3294" s="33"/>
      <c r="D3294" s="33"/>
      <c r="E3294" s="33"/>
      <c r="G3294">
        <f t="shared" si="51"/>
        <v>6</v>
      </c>
    </row>
    <row r="3295" spans="1:7">
      <c r="A3295" s="33"/>
      <c r="B3295" s="34"/>
      <c r="C3295" s="33"/>
      <c r="D3295" s="33"/>
      <c r="E3295" s="33"/>
      <c r="G3295">
        <f t="shared" si="51"/>
        <v>6</v>
      </c>
    </row>
    <row r="3296" spans="1:7">
      <c r="A3296" s="33"/>
      <c r="B3296" s="34"/>
      <c r="C3296" s="33"/>
      <c r="D3296" s="33"/>
      <c r="E3296" s="33"/>
      <c r="G3296">
        <f t="shared" si="51"/>
        <v>6</v>
      </c>
    </row>
    <row r="3297" spans="1:7">
      <c r="A3297" s="33"/>
      <c r="B3297" s="34"/>
      <c r="C3297" s="33"/>
      <c r="D3297" s="33"/>
      <c r="E3297" s="33"/>
      <c r="G3297">
        <f t="shared" si="51"/>
        <v>6</v>
      </c>
    </row>
    <row r="3298" spans="1:7">
      <c r="A3298" s="33"/>
      <c r="B3298" s="34"/>
      <c r="C3298" s="33"/>
      <c r="D3298" s="33"/>
      <c r="E3298" s="33"/>
      <c r="G3298">
        <f t="shared" si="51"/>
        <v>6</v>
      </c>
    </row>
    <row r="3299" spans="1:7">
      <c r="A3299" s="33"/>
      <c r="B3299" s="34"/>
      <c r="C3299" s="33"/>
      <c r="D3299" s="33"/>
      <c r="E3299" s="33"/>
      <c r="G3299">
        <f t="shared" si="51"/>
        <v>6</v>
      </c>
    </row>
    <row r="3300" spans="1:7">
      <c r="A3300" s="33"/>
      <c r="B3300" s="34"/>
      <c r="C3300" s="33"/>
      <c r="D3300" s="33"/>
      <c r="E3300" s="33"/>
      <c r="G3300">
        <f t="shared" si="51"/>
        <v>6</v>
      </c>
    </row>
    <row r="3301" spans="1:7">
      <c r="A3301" s="33"/>
      <c r="B3301" s="34"/>
      <c r="C3301" s="33"/>
      <c r="D3301" s="33"/>
      <c r="E3301" s="33"/>
      <c r="G3301">
        <f t="shared" si="51"/>
        <v>6</v>
      </c>
    </row>
    <row r="3302" spans="1:7">
      <c r="A3302" s="33"/>
      <c r="B3302" s="34"/>
      <c r="C3302" s="33"/>
      <c r="D3302" s="33"/>
      <c r="E3302" s="33"/>
      <c r="G3302">
        <f t="shared" si="51"/>
        <v>6</v>
      </c>
    </row>
    <row r="3303" spans="1:7">
      <c r="A3303" s="33"/>
      <c r="B3303" s="34"/>
      <c r="C3303" s="33"/>
      <c r="D3303" s="33"/>
      <c r="E3303" s="33"/>
      <c r="G3303">
        <f t="shared" si="51"/>
        <v>6</v>
      </c>
    </row>
    <row r="3304" spans="1:7">
      <c r="A3304" s="33"/>
      <c r="B3304" s="34"/>
      <c r="C3304" s="33"/>
      <c r="D3304" s="33"/>
      <c r="E3304" s="33"/>
      <c r="G3304">
        <f t="shared" si="51"/>
        <v>6</v>
      </c>
    </row>
    <row r="3305" spans="1:7">
      <c r="A3305" s="33"/>
      <c r="B3305" s="34"/>
      <c r="C3305" s="33"/>
      <c r="D3305" s="33"/>
      <c r="E3305" s="33"/>
      <c r="G3305">
        <f t="shared" ref="G3305:G3368" si="52">WEEKDAY(B3305,2)</f>
        <v>6</v>
      </c>
    </row>
    <row r="3306" spans="1:7">
      <c r="A3306" s="33"/>
      <c r="B3306" s="34"/>
      <c r="C3306" s="33"/>
      <c r="D3306" s="33"/>
      <c r="E3306" s="33"/>
      <c r="G3306">
        <f t="shared" si="52"/>
        <v>6</v>
      </c>
    </row>
    <row r="3307" spans="1:7">
      <c r="A3307" s="33"/>
      <c r="B3307" s="34"/>
      <c r="C3307" s="33"/>
      <c r="D3307" s="33"/>
      <c r="E3307" s="33"/>
      <c r="G3307">
        <f t="shared" si="52"/>
        <v>6</v>
      </c>
    </row>
    <row r="3308" spans="1:7">
      <c r="A3308" s="33"/>
      <c r="B3308" s="34"/>
      <c r="C3308" s="33"/>
      <c r="D3308" s="33"/>
      <c r="E3308" s="33"/>
      <c r="G3308">
        <f t="shared" si="52"/>
        <v>6</v>
      </c>
    </row>
    <row r="3309" spans="1:7">
      <c r="A3309" s="33"/>
      <c r="B3309" s="34"/>
      <c r="C3309" s="33"/>
      <c r="D3309" s="33"/>
      <c r="E3309" s="33"/>
      <c r="G3309">
        <f t="shared" si="52"/>
        <v>6</v>
      </c>
    </row>
    <row r="3310" spans="1:7">
      <c r="A3310" s="33"/>
      <c r="B3310" s="34"/>
      <c r="C3310" s="33"/>
      <c r="D3310" s="33"/>
      <c r="E3310" s="33"/>
      <c r="G3310">
        <f t="shared" si="52"/>
        <v>6</v>
      </c>
    </row>
    <row r="3311" spans="1:7">
      <c r="A3311" s="33"/>
      <c r="B3311" s="34"/>
      <c r="C3311" s="33"/>
      <c r="D3311" s="33"/>
      <c r="E3311" s="33"/>
      <c r="G3311">
        <f t="shared" si="52"/>
        <v>6</v>
      </c>
    </row>
    <row r="3312" spans="1:7">
      <c r="A3312" s="33"/>
      <c r="B3312" s="34"/>
      <c r="C3312" s="33"/>
      <c r="D3312" s="33"/>
      <c r="E3312" s="33"/>
      <c r="G3312">
        <f t="shared" si="52"/>
        <v>6</v>
      </c>
    </row>
    <row r="3313" spans="1:7">
      <c r="A3313" s="33"/>
      <c r="B3313" s="34"/>
      <c r="C3313" s="33"/>
      <c r="D3313" s="33"/>
      <c r="E3313" s="33"/>
      <c r="G3313">
        <f t="shared" si="52"/>
        <v>6</v>
      </c>
    </row>
    <row r="3314" spans="1:7">
      <c r="A3314" s="33"/>
      <c r="B3314" s="34"/>
      <c r="C3314" s="33"/>
      <c r="D3314" s="33"/>
      <c r="E3314" s="33"/>
      <c r="G3314">
        <f t="shared" si="52"/>
        <v>6</v>
      </c>
    </row>
    <row r="3315" spans="1:7">
      <c r="A3315" s="33"/>
      <c r="B3315" s="34"/>
      <c r="C3315" s="33"/>
      <c r="D3315" s="33"/>
      <c r="E3315" s="33"/>
      <c r="G3315">
        <f t="shared" si="52"/>
        <v>6</v>
      </c>
    </row>
    <row r="3316" spans="1:7">
      <c r="A3316" s="33"/>
      <c r="B3316" s="34"/>
      <c r="C3316" s="33"/>
      <c r="D3316" s="33"/>
      <c r="E3316" s="33"/>
      <c r="G3316">
        <f t="shared" si="52"/>
        <v>6</v>
      </c>
    </row>
    <row r="3317" spans="1:7">
      <c r="A3317" s="33"/>
      <c r="B3317" s="34"/>
      <c r="C3317" s="33"/>
      <c r="D3317" s="33"/>
      <c r="E3317" s="33"/>
      <c r="G3317">
        <f t="shared" si="52"/>
        <v>6</v>
      </c>
    </row>
    <row r="3318" spans="1:7">
      <c r="A3318" s="33"/>
      <c r="B3318" s="34"/>
      <c r="C3318" s="33"/>
      <c r="D3318" s="33"/>
      <c r="E3318" s="33"/>
      <c r="G3318">
        <f t="shared" si="52"/>
        <v>6</v>
      </c>
    </row>
    <row r="3319" spans="1:7">
      <c r="A3319" s="33"/>
      <c r="B3319" s="34"/>
      <c r="C3319" s="33"/>
      <c r="D3319" s="33"/>
      <c r="E3319" s="33"/>
      <c r="G3319">
        <f t="shared" si="52"/>
        <v>6</v>
      </c>
    </row>
    <row r="3320" spans="1:7">
      <c r="A3320" s="33"/>
      <c r="B3320" s="34"/>
      <c r="C3320" s="33"/>
      <c r="D3320" s="33"/>
      <c r="E3320" s="33"/>
      <c r="G3320">
        <f t="shared" si="52"/>
        <v>6</v>
      </c>
    </row>
    <row r="3321" spans="1:7">
      <c r="A3321" s="33"/>
      <c r="B3321" s="34"/>
      <c r="C3321" s="33"/>
      <c r="D3321" s="33"/>
      <c r="E3321" s="33"/>
      <c r="G3321">
        <f t="shared" si="52"/>
        <v>6</v>
      </c>
    </row>
    <row r="3322" spans="1:7">
      <c r="A3322" s="33"/>
      <c r="B3322" s="34"/>
      <c r="C3322" s="33"/>
      <c r="D3322" s="33"/>
      <c r="E3322" s="33"/>
      <c r="G3322">
        <f t="shared" si="52"/>
        <v>6</v>
      </c>
    </row>
    <row r="3323" spans="1:7">
      <c r="A3323" s="33"/>
      <c r="B3323" s="34"/>
      <c r="C3323" s="33"/>
      <c r="D3323" s="33"/>
      <c r="E3323" s="33"/>
      <c r="G3323">
        <f t="shared" si="52"/>
        <v>6</v>
      </c>
    </row>
    <row r="3324" spans="1:7">
      <c r="A3324" s="33"/>
      <c r="B3324" s="34"/>
      <c r="C3324" s="33"/>
      <c r="D3324" s="33"/>
      <c r="E3324" s="33"/>
      <c r="G3324">
        <f t="shared" si="52"/>
        <v>6</v>
      </c>
    </row>
    <row r="3325" spans="1:7">
      <c r="A3325" s="33"/>
      <c r="B3325" s="34"/>
      <c r="C3325" s="33"/>
      <c r="D3325" s="33"/>
      <c r="E3325" s="33"/>
      <c r="G3325">
        <f t="shared" si="52"/>
        <v>6</v>
      </c>
    </row>
    <row r="3326" spans="1:7">
      <c r="A3326" s="33"/>
      <c r="B3326" s="34"/>
      <c r="C3326" s="33"/>
      <c r="D3326" s="33"/>
      <c r="E3326" s="33"/>
      <c r="G3326">
        <f t="shared" si="52"/>
        <v>6</v>
      </c>
    </row>
    <row r="3327" spans="1:7">
      <c r="A3327" s="33"/>
      <c r="B3327" s="34"/>
      <c r="C3327" s="33"/>
      <c r="D3327" s="33"/>
      <c r="E3327" s="33"/>
      <c r="G3327">
        <f t="shared" si="52"/>
        <v>6</v>
      </c>
    </row>
    <row r="3328" spans="1:7">
      <c r="A3328" s="33"/>
      <c r="B3328" s="34"/>
      <c r="C3328" s="33"/>
      <c r="D3328" s="33"/>
      <c r="E3328" s="33"/>
      <c r="G3328">
        <f t="shared" si="52"/>
        <v>6</v>
      </c>
    </row>
    <row r="3329" spans="1:7">
      <c r="A3329" s="33"/>
      <c r="B3329" s="34"/>
      <c r="C3329" s="33"/>
      <c r="D3329" s="33"/>
      <c r="E3329" s="33"/>
      <c r="G3329">
        <f t="shared" si="52"/>
        <v>6</v>
      </c>
    </row>
    <row r="3330" spans="1:7">
      <c r="A3330" s="33"/>
      <c r="B3330" s="34"/>
      <c r="C3330" s="33"/>
      <c r="D3330" s="33"/>
      <c r="E3330" s="33"/>
      <c r="G3330">
        <f t="shared" si="52"/>
        <v>6</v>
      </c>
    </row>
    <row r="3331" spans="1:7">
      <c r="A3331" s="33"/>
      <c r="B3331" s="34"/>
      <c r="C3331" s="33"/>
      <c r="D3331" s="33"/>
      <c r="E3331" s="33"/>
      <c r="G3331">
        <f t="shared" si="52"/>
        <v>6</v>
      </c>
    </row>
    <row r="3332" spans="1:7">
      <c r="A3332" s="33"/>
      <c r="B3332" s="34"/>
      <c r="C3332" s="33"/>
      <c r="D3332" s="33"/>
      <c r="E3332" s="33"/>
      <c r="G3332">
        <f t="shared" si="52"/>
        <v>6</v>
      </c>
    </row>
    <row r="3333" spans="1:7">
      <c r="A3333" s="33"/>
      <c r="B3333" s="34"/>
      <c r="C3333" s="33"/>
      <c r="D3333" s="33"/>
      <c r="E3333" s="33"/>
      <c r="G3333">
        <f t="shared" si="52"/>
        <v>6</v>
      </c>
    </row>
    <row r="3334" spans="1:7">
      <c r="A3334" s="33"/>
      <c r="B3334" s="34"/>
      <c r="C3334" s="33"/>
      <c r="D3334" s="33"/>
      <c r="E3334" s="33"/>
      <c r="G3334">
        <f t="shared" si="52"/>
        <v>6</v>
      </c>
    </row>
    <row r="3335" spans="1:7">
      <c r="A3335" s="33"/>
      <c r="B3335" s="34"/>
      <c r="C3335" s="33"/>
      <c r="D3335" s="33"/>
      <c r="E3335" s="33"/>
      <c r="G3335">
        <f t="shared" si="52"/>
        <v>6</v>
      </c>
    </row>
    <row r="3336" spans="1:7">
      <c r="A3336" s="33"/>
      <c r="B3336" s="34"/>
      <c r="C3336" s="33"/>
      <c r="D3336" s="33"/>
      <c r="E3336" s="33"/>
      <c r="G3336">
        <f t="shared" si="52"/>
        <v>6</v>
      </c>
    </row>
    <row r="3337" spans="1:7">
      <c r="A3337" s="33"/>
      <c r="B3337" s="34"/>
      <c r="C3337" s="33"/>
      <c r="D3337" s="33"/>
      <c r="E3337" s="33"/>
      <c r="G3337">
        <f t="shared" si="52"/>
        <v>6</v>
      </c>
    </row>
    <row r="3338" spans="1:7">
      <c r="A3338" s="33"/>
      <c r="B3338" s="34"/>
      <c r="C3338" s="33"/>
      <c r="D3338" s="33"/>
      <c r="E3338" s="33"/>
      <c r="G3338">
        <f t="shared" si="52"/>
        <v>6</v>
      </c>
    </row>
    <row r="3339" spans="1:7">
      <c r="A3339" s="33"/>
      <c r="B3339" s="34"/>
      <c r="C3339" s="33"/>
      <c r="D3339" s="33"/>
      <c r="E3339" s="33"/>
      <c r="G3339">
        <f t="shared" si="52"/>
        <v>6</v>
      </c>
    </row>
    <row r="3340" spans="1:7">
      <c r="A3340" s="33"/>
      <c r="B3340" s="34"/>
      <c r="C3340" s="33"/>
      <c r="D3340" s="33"/>
      <c r="E3340" s="33"/>
      <c r="G3340">
        <f t="shared" si="52"/>
        <v>6</v>
      </c>
    </row>
    <row r="3341" spans="1:7">
      <c r="A3341" s="33"/>
      <c r="B3341" s="34"/>
      <c r="C3341" s="33"/>
      <c r="D3341" s="33"/>
      <c r="E3341" s="33"/>
      <c r="G3341">
        <f t="shared" si="52"/>
        <v>6</v>
      </c>
    </row>
    <row r="3342" spans="1:7">
      <c r="A3342" s="33"/>
      <c r="B3342" s="34"/>
      <c r="C3342" s="33"/>
      <c r="D3342" s="33"/>
      <c r="E3342" s="33"/>
      <c r="G3342">
        <f t="shared" si="52"/>
        <v>6</v>
      </c>
    </row>
    <row r="3343" spans="1:7">
      <c r="A3343" s="33"/>
      <c r="B3343" s="34"/>
      <c r="C3343" s="33"/>
      <c r="D3343" s="33"/>
      <c r="E3343" s="33"/>
      <c r="G3343">
        <f t="shared" si="52"/>
        <v>6</v>
      </c>
    </row>
    <row r="3344" spans="1:7">
      <c r="A3344" s="33"/>
      <c r="B3344" s="34"/>
      <c r="C3344" s="33"/>
      <c r="D3344" s="33"/>
      <c r="E3344" s="33"/>
      <c r="G3344">
        <f t="shared" si="52"/>
        <v>6</v>
      </c>
    </row>
    <row r="3345" spans="1:7">
      <c r="A3345" s="33"/>
      <c r="B3345" s="34"/>
      <c r="C3345" s="33"/>
      <c r="D3345" s="33"/>
      <c r="E3345" s="33"/>
      <c r="G3345">
        <f t="shared" si="52"/>
        <v>6</v>
      </c>
    </row>
    <row r="3346" spans="1:7">
      <c r="A3346" s="33"/>
      <c r="B3346" s="34"/>
      <c r="C3346" s="33"/>
      <c r="D3346" s="33"/>
      <c r="E3346" s="33"/>
      <c r="G3346">
        <f t="shared" si="52"/>
        <v>6</v>
      </c>
    </row>
    <row r="3347" spans="1:7">
      <c r="A3347" s="33"/>
      <c r="B3347" s="34"/>
      <c r="C3347" s="33"/>
      <c r="D3347" s="33"/>
      <c r="E3347" s="33"/>
      <c r="G3347">
        <f t="shared" si="52"/>
        <v>6</v>
      </c>
    </row>
    <row r="3348" spans="1:7">
      <c r="A3348" s="33"/>
      <c r="B3348" s="34"/>
      <c r="C3348" s="33"/>
      <c r="D3348" s="33"/>
      <c r="E3348" s="33"/>
      <c r="G3348">
        <f t="shared" si="52"/>
        <v>6</v>
      </c>
    </row>
    <row r="3349" spans="1:7">
      <c r="A3349" s="33"/>
      <c r="B3349" s="34"/>
      <c r="C3349" s="33"/>
      <c r="D3349" s="33"/>
      <c r="E3349" s="33"/>
      <c r="G3349">
        <f t="shared" si="52"/>
        <v>6</v>
      </c>
    </row>
    <row r="3350" spans="1:7">
      <c r="A3350" s="33"/>
      <c r="B3350" s="34"/>
      <c r="C3350" s="33"/>
      <c r="D3350" s="33"/>
      <c r="E3350" s="33"/>
      <c r="G3350">
        <f t="shared" si="52"/>
        <v>6</v>
      </c>
    </row>
    <row r="3351" spans="1:7">
      <c r="A3351" s="33"/>
      <c r="B3351" s="34"/>
      <c r="C3351" s="33"/>
      <c r="D3351" s="33"/>
      <c r="E3351" s="33"/>
      <c r="G3351">
        <f t="shared" si="52"/>
        <v>6</v>
      </c>
    </row>
    <row r="3352" spans="1:7">
      <c r="A3352" s="33"/>
      <c r="B3352" s="34"/>
      <c r="C3352" s="33"/>
      <c r="D3352" s="33"/>
      <c r="E3352" s="33"/>
      <c r="G3352">
        <f t="shared" si="52"/>
        <v>6</v>
      </c>
    </row>
    <row r="3353" spans="1:7">
      <c r="A3353" s="33"/>
      <c r="B3353" s="34"/>
      <c r="C3353" s="33"/>
      <c r="D3353" s="33"/>
      <c r="E3353" s="33"/>
      <c r="G3353">
        <f t="shared" si="52"/>
        <v>6</v>
      </c>
    </row>
    <row r="3354" spans="1:7">
      <c r="A3354" s="33"/>
      <c r="B3354" s="34"/>
      <c r="C3354" s="33"/>
      <c r="D3354" s="33"/>
      <c r="E3354" s="33"/>
      <c r="G3354">
        <f t="shared" si="52"/>
        <v>6</v>
      </c>
    </row>
    <row r="3355" spans="1:7">
      <c r="A3355" s="33"/>
      <c r="B3355" s="34"/>
      <c r="C3355" s="33"/>
      <c r="D3355" s="33"/>
      <c r="E3355" s="33"/>
      <c r="G3355">
        <f t="shared" si="52"/>
        <v>6</v>
      </c>
    </row>
    <row r="3356" spans="1:7">
      <c r="A3356" s="33"/>
      <c r="B3356" s="34"/>
      <c r="C3356" s="33"/>
      <c r="D3356" s="33"/>
      <c r="E3356" s="33"/>
      <c r="G3356">
        <f t="shared" si="52"/>
        <v>6</v>
      </c>
    </row>
    <row r="3357" spans="1:7">
      <c r="A3357" s="33"/>
      <c r="B3357" s="34"/>
      <c r="C3357" s="33"/>
      <c r="D3357" s="33"/>
      <c r="E3357" s="33"/>
      <c r="G3357">
        <f t="shared" si="52"/>
        <v>6</v>
      </c>
    </row>
    <row r="3358" spans="1:7">
      <c r="A3358" s="33"/>
      <c r="B3358" s="34"/>
      <c r="C3358" s="33"/>
      <c r="D3358" s="33"/>
      <c r="E3358" s="33"/>
      <c r="G3358">
        <f t="shared" si="52"/>
        <v>6</v>
      </c>
    </row>
    <row r="3359" spans="1:7">
      <c r="A3359" s="33"/>
      <c r="B3359" s="34"/>
      <c r="C3359" s="33"/>
      <c r="D3359" s="33"/>
      <c r="E3359" s="33"/>
      <c r="G3359">
        <f t="shared" si="52"/>
        <v>6</v>
      </c>
    </row>
    <row r="3360" spans="1:7">
      <c r="A3360" s="33"/>
      <c r="B3360" s="34"/>
      <c r="C3360" s="33"/>
      <c r="D3360" s="33"/>
      <c r="E3360" s="33"/>
      <c r="G3360">
        <f t="shared" si="52"/>
        <v>6</v>
      </c>
    </row>
    <row r="3361" spans="1:7">
      <c r="A3361" s="33"/>
      <c r="B3361" s="34"/>
      <c r="C3361" s="33"/>
      <c r="D3361" s="33"/>
      <c r="E3361" s="33"/>
      <c r="G3361">
        <f t="shared" si="52"/>
        <v>6</v>
      </c>
    </row>
    <row r="3362" spans="1:7">
      <c r="A3362" s="33"/>
      <c r="B3362" s="34"/>
      <c r="C3362" s="33"/>
      <c r="D3362" s="33"/>
      <c r="E3362" s="33"/>
      <c r="G3362">
        <f t="shared" si="52"/>
        <v>6</v>
      </c>
    </row>
    <row r="3363" spans="1:7">
      <c r="A3363" s="33"/>
      <c r="B3363" s="34"/>
      <c r="C3363" s="33"/>
      <c r="D3363" s="33"/>
      <c r="E3363" s="33"/>
      <c r="G3363">
        <f t="shared" si="52"/>
        <v>6</v>
      </c>
    </row>
    <row r="3364" spans="1:7">
      <c r="A3364" s="33"/>
      <c r="B3364" s="34"/>
      <c r="C3364" s="33"/>
      <c r="D3364" s="33"/>
      <c r="E3364" s="33"/>
      <c r="G3364">
        <f t="shared" si="52"/>
        <v>6</v>
      </c>
    </row>
    <row r="3365" spans="1:7">
      <c r="A3365" s="33"/>
      <c r="B3365" s="34"/>
      <c r="C3365" s="33"/>
      <c r="D3365" s="33"/>
      <c r="E3365" s="33"/>
      <c r="G3365">
        <f t="shared" si="52"/>
        <v>6</v>
      </c>
    </row>
    <row r="3366" spans="1:7">
      <c r="A3366" s="33"/>
      <c r="B3366" s="34"/>
      <c r="C3366" s="33"/>
      <c r="D3366" s="33"/>
      <c r="E3366" s="33"/>
      <c r="G3366">
        <f t="shared" si="52"/>
        <v>6</v>
      </c>
    </row>
    <row r="3367" spans="1:7">
      <c r="A3367" s="33"/>
      <c r="B3367" s="34"/>
      <c r="C3367" s="33"/>
      <c r="D3367" s="33"/>
      <c r="E3367" s="33"/>
      <c r="G3367">
        <f t="shared" si="52"/>
        <v>6</v>
      </c>
    </row>
    <row r="3368" spans="1:7">
      <c r="A3368" s="33"/>
      <c r="B3368" s="34"/>
      <c r="C3368" s="33"/>
      <c r="D3368" s="33"/>
      <c r="E3368" s="33"/>
      <c r="G3368">
        <f t="shared" si="52"/>
        <v>6</v>
      </c>
    </row>
    <row r="3369" spans="1:7">
      <c r="A3369" s="33"/>
      <c r="B3369" s="34"/>
      <c r="C3369" s="33"/>
      <c r="D3369" s="33"/>
      <c r="E3369" s="33"/>
      <c r="G3369">
        <f t="shared" ref="G3369:G3432" si="53">WEEKDAY(B3369,2)</f>
        <v>6</v>
      </c>
    </row>
    <row r="3370" spans="1:7">
      <c r="A3370" s="33"/>
      <c r="B3370" s="34"/>
      <c r="C3370" s="33"/>
      <c r="D3370" s="33"/>
      <c r="E3370" s="33"/>
      <c r="G3370">
        <f t="shared" si="53"/>
        <v>6</v>
      </c>
    </row>
    <row r="3371" spans="1:7">
      <c r="A3371" s="33"/>
      <c r="B3371" s="34"/>
      <c r="C3371" s="33"/>
      <c r="D3371" s="33"/>
      <c r="E3371" s="33"/>
      <c r="G3371">
        <f t="shared" si="53"/>
        <v>6</v>
      </c>
    </row>
    <row r="3372" spans="1:7">
      <c r="A3372" s="33"/>
      <c r="B3372" s="34"/>
      <c r="C3372" s="33"/>
      <c r="D3372" s="33"/>
      <c r="E3372" s="33"/>
      <c r="G3372">
        <f t="shared" si="53"/>
        <v>6</v>
      </c>
    </row>
    <row r="3373" spans="1:7">
      <c r="A3373" s="33"/>
      <c r="B3373" s="34"/>
      <c r="C3373" s="33"/>
      <c r="D3373" s="33"/>
      <c r="E3373" s="33"/>
      <c r="G3373">
        <f t="shared" si="53"/>
        <v>6</v>
      </c>
    </row>
    <row r="3374" spans="1:7">
      <c r="A3374" s="33"/>
      <c r="B3374" s="34"/>
      <c r="C3374" s="33"/>
      <c r="D3374" s="33"/>
      <c r="E3374" s="33"/>
      <c r="G3374">
        <f t="shared" si="53"/>
        <v>6</v>
      </c>
    </row>
    <row r="3375" spans="1:7">
      <c r="A3375" s="33"/>
      <c r="B3375" s="34"/>
      <c r="C3375" s="33"/>
      <c r="D3375" s="33"/>
      <c r="E3375" s="33"/>
      <c r="G3375">
        <f t="shared" si="53"/>
        <v>6</v>
      </c>
    </row>
    <row r="3376" spans="1:7">
      <c r="A3376" s="33"/>
      <c r="B3376" s="34"/>
      <c r="C3376" s="33"/>
      <c r="D3376" s="33"/>
      <c r="E3376" s="33"/>
      <c r="G3376">
        <f t="shared" si="53"/>
        <v>6</v>
      </c>
    </row>
    <row r="3377" spans="1:7">
      <c r="A3377" s="33"/>
      <c r="B3377" s="34"/>
      <c r="C3377" s="33"/>
      <c r="D3377" s="33"/>
      <c r="E3377" s="33"/>
      <c r="G3377">
        <f t="shared" si="53"/>
        <v>6</v>
      </c>
    </row>
    <row r="3378" spans="1:7">
      <c r="A3378" s="33"/>
      <c r="B3378" s="34"/>
      <c r="C3378" s="33"/>
      <c r="D3378" s="33"/>
      <c r="E3378" s="33"/>
      <c r="G3378">
        <f t="shared" si="53"/>
        <v>6</v>
      </c>
    </row>
    <row r="3379" spans="1:7">
      <c r="A3379" s="33"/>
      <c r="B3379" s="34"/>
      <c r="C3379" s="33"/>
      <c r="D3379" s="33"/>
      <c r="E3379" s="33"/>
      <c r="G3379">
        <f t="shared" si="53"/>
        <v>6</v>
      </c>
    </row>
    <row r="3380" spans="1:7">
      <c r="A3380" s="33"/>
      <c r="B3380" s="34"/>
      <c r="C3380" s="33"/>
      <c r="D3380" s="33"/>
      <c r="E3380" s="33"/>
      <c r="G3380">
        <f t="shared" si="53"/>
        <v>6</v>
      </c>
    </row>
    <row r="3381" spans="1:7">
      <c r="A3381" s="33"/>
      <c r="B3381" s="34"/>
      <c r="C3381" s="33"/>
      <c r="D3381" s="33"/>
      <c r="E3381" s="33"/>
      <c r="G3381">
        <f t="shared" si="53"/>
        <v>6</v>
      </c>
    </row>
    <row r="3382" spans="1:7">
      <c r="A3382" s="33"/>
      <c r="B3382" s="34"/>
      <c r="C3382" s="33"/>
      <c r="D3382" s="33"/>
      <c r="E3382" s="33"/>
      <c r="G3382">
        <f t="shared" si="53"/>
        <v>6</v>
      </c>
    </row>
    <row r="3383" spans="1:7">
      <c r="A3383" s="33"/>
      <c r="B3383" s="34"/>
      <c r="C3383" s="33"/>
      <c r="D3383" s="33"/>
      <c r="E3383" s="33"/>
      <c r="G3383">
        <f t="shared" si="53"/>
        <v>6</v>
      </c>
    </row>
    <row r="3384" spans="1:7">
      <c r="A3384" s="33"/>
      <c r="B3384" s="34"/>
      <c r="C3384" s="33"/>
      <c r="D3384" s="33"/>
      <c r="E3384" s="33"/>
      <c r="G3384">
        <f t="shared" si="53"/>
        <v>6</v>
      </c>
    </row>
    <row r="3385" spans="1:7">
      <c r="A3385" s="33"/>
      <c r="B3385" s="34"/>
      <c r="C3385" s="33"/>
      <c r="D3385" s="33"/>
      <c r="E3385" s="33"/>
      <c r="G3385">
        <f t="shared" si="53"/>
        <v>6</v>
      </c>
    </row>
    <row r="3386" spans="1:7">
      <c r="A3386" s="33"/>
      <c r="B3386" s="34"/>
      <c r="C3386" s="33"/>
      <c r="D3386" s="33"/>
      <c r="E3386" s="33"/>
      <c r="G3386">
        <f t="shared" si="53"/>
        <v>6</v>
      </c>
    </row>
    <row r="3387" spans="1:7">
      <c r="A3387" s="33"/>
      <c r="B3387" s="34"/>
      <c r="C3387" s="33"/>
      <c r="D3387" s="33"/>
      <c r="E3387" s="33"/>
      <c r="G3387">
        <f t="shared" si="53"/>
        <v>6</v>
      </c>
    </row>
    <row r="3388" spans="1:7">
      <c r="A3388" s="33"/>
      <c r="B3388" s="34"/>
      <c r="C3388" s="33"/>
      <c r="D3388" s="33"/>
      <c r="E3388" s="33"/>
      <c r="G3388">
        <f t="shared" si="53"/>
        <v>6</v>
      </c>
    </row>
    <row r="3389" spans="1:7">
      <c r="A3389" s="33"/>
      <c r="B3389" s="34"/>
      <c r="C3389" s="33"/>
      <c r="D3389" s="33"/>
      <c r="E3389" s="33"/>
      <c r="G3389">
        <f t="shared" si="53"/>
        <v>6</v>
      </c>
    </row>
    <row r="3390" spans="1:7">
      <c r="A3390" s="33"/>
      <c r="B3390" s="34"/>
      <c r="C3390" s="33"/>
      <c r="D3390" s="33"/>
      <c r="E3390" s="33"/>
      <c r="G3390">
        <f t="shared" si="53"/>
        <v>6</v>
      </c>
    </row>
    <row r="3391" spans="1:7">
      <c r="A3391" s="33"/>
      <c r="B3391" s="34"/>
      <c r="C3391" s="33"/>
      <c r="D3391" s="33"/>
      <c r="E3391" s="33"/>
      <c r="G3391">
        <f t="shared" si="53"/>
        <v>6</v>
      </c>
    </row>
    <row r="3392" spans="1:7">
      <c r="A3392" s="33"/>
      <c r="B3392" s="34"/>
      <c r="C3392" s="33"/>
      <c r="D3392" s="33"/>
      <c r="E3392" s="33"/>
      <c r="G3392">
        <f t="shared" si="53"/>
        <v>6</v>
      </c>
    </row>
    <row r="3393" spans="1:7">
      <c r="A3393" s="33"/>
      <c r="B3393" s="34"/>
      <c r="C3393" s="33"/>
      <c r="D3393" s="33"/>
      <c r="E3393" s="33"/>
      <c r="G3393">
        <f t="shared" si="53"/>
        <v>6</v>
      </c>
    </row>
    <row r="3394" spans="1:7">
      <c r="A3394" s="33"/>
      <c r="B3394" s="34"/>
      <c r="C3394" s="33"/>
      <c r="D3394" s="33"/>
      <c r="E3394" s="33"/>
      <c r="G3394">
        <f t="shared" si="53"/>
        <v>6</v>
      </c>
    </row>
    <row r="3395" spans="1:7">
      <c r="A3395" s="33"/>
      <c r="B3395" s="34"/>
      <c r="C3395" s="33"/>
      <c r="D3395" s="33"/>
      <c r="E3395" s="33"/>
      <c r="G3395">
        <f t="shared" si="53"/>
        <v>6</v>
      </c>
    </row>
    <row r="3396" spans="1:7">
      <c r="A3396" s="33"/>
      <c r="B3396" s="34"/>
      <c r="C3396" s="33"/>
      <c r="D3396" s="33"/>
      <c r="E3396" s="33"/>
      <c r="G3396">
        <f t="shared" si="53"/>
        <v>6</v>
      </c>
    </row>
    <row r="3397" spans="1:7">
      <c r="A3397" s="33"/>
      <c r="B3397" s="34"/>
      <c r="C3397" s="33"/>
      <c r="D3397" s="33"/>
      <c r="E3397" s="33"/>
      <c r="G3397">
        <f t="shared" si="53"/>
        <v>6</v>
      </c>
    </row>
    <row r="3398" spans="1:7">
      <c r="A3398" s="33"/>
      <c r="B3398" s="34"/>
      <c r="C3398" s="33"/>
      <c r="D3398" s="33"/>
      <c r="E3398" s="33"/>
      <c r="G3398">
        <f t="shared" si="53"/>
        <v>6</v>
      </c>
    </row>
    <row r="3399" spans="1:7">
      <c r="A3399" s="33"/>
      <c r="B3399" s="34"/>
      <c r="C3399" s="33"/>
      <c r="D3399" s="33"/>
      <c r="E3399" s="33"/>
      <c r="G3399">
        <f t="shared" si="53"/>
        <v>6</v>
      </c>
    </row>
    <row r="3400" spans="1:7">
      <c r="A3400" s="33"/>
      <c r="B3400" s="34"/>
      <c r="C3400" s="33"/>
      <c r="D3400" s="33"/>
      <c r="E3400" s="33"/>
      <c r="G3400">
        <f t="shared" si="53"/>
        <v>6</v>
      </c>
    </row>
    <row r="3401" spans="1:7">
      <c r="A3401" s="33"/>
      <c r="B3401" s="34"/>
      <c r="C3401" s="33"/>
      <c r="D3401" s="33"/>
      <c r="E3401" s="33"/>
      <c r="G3401">
        <f t="shared" si="53"/>
        <v>6</v>
      </c>
    </row>
    <row r="3402" spans="1:7">
      <c r="A3402" s="33"/>
      <c r="B3402" s="34"/>
      <c r="C3402" s="33"/>
      <c r="D3402" s="33"/>
      <c r="E3402" s="33"/>
      <c r="G3402">
        <f t="shared" si="53"/>
        <v>6</v>
      </c>
    </row>
    <row r="3403" spans="1:7">
      <c r="A3403" s="33"/>
      <c r="B3403" s="34"/>
      <c r="C3403" s="33"/>
      <c r="D3403" s="33"/>
      <c r="E3403" s="33"/>
      <c r="G3403">
        <f t="shared" si="53"/>
        <v>6</v>
      </c>
    </row>
    <row r="3404" spans="1:7">
      <c r="A3404" s="33"/>
      <c r="B3404" s="34"/>
      <c r="C3404" s="33"/>
      <c r="D3404" s="33"/>
      <c r="E3404" s="33"/>
      <c r="G3404">
        <f t="shared" si="53"/>
        <v>6</v>
      </c>
    </row>
    <row r="3405" spans="1:7">
      <c r="A3405" s="33"/>
      <c r="B3405" s="34"/>
      <c r="C3405" s="33"/>
      <c r="D3405" s="33"/>
      <c r="E3405" s="33"/>
      <c r="G3405">
        <f t="shared" si="53"/>
        <v>6</v>
      </c>
    </row>
    <row r="3406" spans="1:7">
      <c r="A3406" s="33"/>
      <c r="B3406" s="34"/>
      <c r="C3406" s="33"/>
      <c r="D3406" s="33"/>
      <c r="E3406" s="33"/>
      <c r="G3406">
        <f t="shared" si="53"/>
        <v>6</v>
      </c>
    </row>
    <row r="3407" spans="1:7">
      <c r="A3407" s="33"/>
      <c r="B3407" s="34"/>
      <c r="C3407" s="33"/>
      <c r="D3407" s="33"/>
      <c r="E3407" s="33"/>
      <c r="G3407">
        <f t="shared" si="53"/>
        <v>6</v>
      </c>
    </row>
    <row r="3408" spans="1:7">
      <c r="A3408" s="33"/>
      <c r="B3408" s="34"/>
      <c r="C3408" s="33"/>
      <c r="D3408" s="33"/>
      <c r="E3408" s="33"/>
      <c r="G3408">
        <f t="shared" si="53"/>
        <v>6</v>
      </c>
    </row>
    <row r="3409" spans="1:7">
      <c r="A3409" s="33"/>
      <c r="B3409" s="34"/>
      <c r="C3409" s="33"/>
      <c r="D3409" s="33"/>
      <c r="E3409" s="33"/>
      <c r="G3409">
        <f t="shared" si="53"/>
        <v>6</v>
      </c>
    </row>
    <row r="3410" spans="1:7">
      <c r="A3410" s="33"/>
      <c r="B3410" s="34"/>
      <c r="C3410" s="33"/>
      <c r="D3410" s="33"/>
      <c r="E3410" s="33"/>
      <c r="G3410">
        <f t="shared" si="53"/>
        <v>6</v>
      </c>
    </row>
    <row r="3411" spans="1:7">
      <c r="A3411" s="33"/>
      <c r="B3411" s="34"/>
      <c r="C3411" s="33"/>
      <c r="D3411" s="33"/>
      <c r="E3411" s="33"/>
      <c r="G3411">
        <f t="shared" si="53"/>
        <v>6</v>
      </c>
    </row>
    <row r="3412" spans="1:7">
      <c r="A3412" s="33"/>
      <c r="B3412" s="34"/>
      <c r="C3412" s="33"/>
      <c r="D3412" s="33"/>
      <c r="E3412" s="33"/>
      <c r="G3412">
        <f t="shared" si="53"/>
        <v>6</v>
      </c>
    </row>
    <row r="3413" spans="1:7">
      <c r="A3413" s="33"/>
      <c r="B3413" s="34"/>
      <c r="C3413" s="33"/>
      <c r="D3413" s="33"/>
      <c r="E3413" s="33"/>
      <c r="G3413">
        <f t="shared" si="53"/>
        <v>6</v>
      </c>
    </row>
    <row r="3414" spans="1:7">
      <c r="A3414" s="33"/>
      <c r="B3414" s="34"/>
      <c r="C3414" s="33"/>
      <c r="D3414" s="33"/>
      <c r="E3414" s="33"/>
      <c r="G3414">
        <f t="shared" si="53"/>
        <v>6</v>
      </c>
    </row>
    <row r="3415" spans="1:7">
      <c r="A3415" s="33"/>
      <c r="B3415" s="34"/>
      <c r="C3415" s="33"/>
      <c r="D3415" s="33"/>
      <c r="E3415" s="33"/>
      <c r="G3415">
        <f t="shared" si="53"/>
        <v>6</v>
      </c>
    </row>
    <row r="3416" spans="1:7">
      <c r="A3416" s="33"/>
      <c r="B3416" s="34"/>
      <c r="C3416" s="33"/>
      <c r="D3416" s="33"/>
      <c r="E3416" s="33"/>
      <c r="G3416">
        <f t="shared" si="53"/>
        <v>6</v>
      </c>
    </row>
    <row r="3417" spans="1:7">
      <c r="A3417" s="33"/>
      <c r="B3417" s="34"/>
      <c r="C3417" s="33"/>
      <c r="D3417" s="33"/>
      <c r="E3417" s="33"/>
      <c r="G3417">
        <f t="shared" si="53"/>
        <v>6</v>
      </c>
    </row>
    <row r="3418" spans="1:7">
      <c r="A3418" s="33"/>
      <c r="B3418" s="34"/>
      <c r="C3418" s="33"/>
      <c r="D3418" s="33"/>
      <c r="E3418" s="33"/>
      <c r="G3418">
        <f t="shared" si="53"/>
        <v>6</v>
      </c>
    </row>
    <row r="3419" spans="1:7">
      <c r="A3419" s="33"/>
      <c r="B3419" s="34"/>
      <c r="C3419" s="33"/>
      <c r="D3419" s="33"/>
      <c r="E3419" s="33"/>
      <c r="G3419">
        <f t="shared" si="53"/>
        <v>6</v>
      </c>
    </row>
    <row r="3420" spans="1:7">
      <c r="A3420" s="33"/>
      <c r="B3420" s="34"/>
      <c r="C3420" s="33"/>
      <c r="D3420" s="33"/>
      <c r="E3420" s="33"/>
      <c r="G3420">
        <f t="shared" si="53"/>
        <v>6</v>
      </c>
    </row>
    <row r="3421" spans="1:7">
      <c r="A3421" s="33"/>
      <c r="B3421" s="34"/>
      <c r="C3421" s="33"/>
      <c r="D3421" s="33"/>
      <c r="E3421" s="33"/>
      <c r="G3421">
        <f t="shared" si="53"/>
        <v>6</v>
      </c>
    </row>
    <row r="3422" spans="1:7">
      <c r="A3422" s="33"/>
      <c r="B3422" s="34"/>
      <c r="C3422" s="33"/>
      <c r="D3422" s="33"/>
      <c r="E3422" s="33"/>
      <c r="G3422">
        <f t="shared" si="53"/>
        <v>6</v>
      </c>
    </row>
    <row r="3423" spans="1:7">
      <c r="A3423" s="33"/>
      <c r="B3423" s="34"/>
      <c r="C3423" s="33"/>
      <c r="D3423" s="33"/>
      <c r="E3423" s="33"/>
      <c r="G3423">
        <f t="shared" si="53"/>
        <v>6</v>
      </c>
    </row>
    <row r="3424" spans="1:7">
      <c r="A3424" s="33"/>
      <c r="B3424" s="34"/>
      <c r="C3424" s="33"/>
      <c r="D3424" s="33"/>
      <c r="E3424" s="33"/>
      <c r="G3424">
        <f t="shared" si="53"/>
        <v>6</v>
      </c>
    </row>
    <row r="3425" spans="1:7">
      <c r="A3425" s="33"/>
      <c r="B3425" s="34"/>
      <c r="C3425" s="33"/>
      <c r="D3425" s="33"/>
      <c r="E3425" s="33"/>
      <c r="G3425">
        <f t="shared" si="53"/>
        <v>6</v>
      </c>
    </row>
    <row r="3426" spans="1:7">
      <c r="A3426" s="33"/>
      <c r="B3426" s="34"/>
      <c r="C3426" s="33"/>
      <c r="D3426" s="33"/>
      <c r="E3426" s="33"/>
      <c r="G3426">
        <f t="shared" si="53"/>
        <v>6</v>
      </c>
    </row>
    <row r="3427" spans="1:7">
      <c r="A3427" s="33"/>
      <c r="B3427" s="34"/>
      <c r="C3427" s="33"/>
      <c r="D3427" s="33"/>
      <c r="E3427" s="33"/>
      <c r="G3427">
        <f t="shared" si="53"/>
        <v>6</v>
      </c>
    </row>
    <row r="3428" spans="1:7">
      <c r="A3428" s="33"/>
      <c r="B3428" s="34"/>
      <c r="C3428" s="33"/>
      <c r="D3428" s="33"/>
      <c r="E3428" s="33"/>
      <c r="G3428">
        <f t="shared" si="53"/>
        <v>6</v>
      </c>
    </row>
    <row r="3429" spans="1:7">
      <c r="A3429" s="33"/>
      <c r="B3429" s="34"/>
      <c r="C3429" s="33"/>
      <c r="D3429" s="33"/>
      <c r="E3429" s="33"/>
      <c r="G3429">
        <f t="shared" si="53"/>
        <v>6</v>
      </c>
    </row>
    <row r="3430" spans="1:7">
      <c r="A3430" s="33"/>
      <c r="B3430" s="34"/>
      <c r="C3430" s="33"/>
      <c r="D3430" s="33"/>
      <c r="E3430" s="33"/>
      <c r="G3430">
        <f t="shared" si="53"/>
        <v>6</v>
      </c>
    </row>
    <row r="3431" spans="1:7">
      <c r="A3431" s="33"/>
      <c r="B3431" s="34"/>
      <c r="C3431" s="33"/>
      <c r="D3431" s="33"/>
      <c r="E3431" s="33"/>
      <c r="G3431">
        <f t="shared" si="53"/>
        <v>6</v>
      </c>
    </row>
    <row r="3432" spans="1:7">
      <c r="A3432" s="33"/>
      <c r="B3432" s="34"/>
      <c r="C3432" s="33"/>
      <c r="D3432" s="33"/>
      <c r="E3432" s="33"/>
      <c r="G3432">
        <f t="shared" si="53"/>
        <v>6</v>
      </c>
    </row>
    <row r="3433" spans="1:7">
      <c r="A3433" s="33"/>
      <c r="B3433" s="34"/>
      <c r="C3433" s="33"/>
      <c r="D3433" s="33"/>
      <c r="E3433" s="33"/>
      <c r="G3433">
        <f t="shared" ref="G3433:G3496" si="54">WEEKDAY(B3433,2)</f>
        <v>6</v>
      </c>
    </row>
    <row r="3434" spans="1:7">
      <c r="A3434" s="33"/>
      <c r="B3434" s="34"/>
      <c r="C3434" s="33"/>
      <c r="D3434" s="33"/>
      <c r="E3434" s="33"/>
      <c r="G3434">
        <f t="shared" si="54"/>
        <v>6</v>
      </c>
    </row>
    <row r="3435" spans="1:7">
      <c r="A3435" s="33"/>
      <c r="B3435" s="34"/>
      <c r="C3435" s="33"/>
      <c r="D3435" s="33"/>
      <c r="E3435" s="33"/>
      <c r="G3435">
        <f t="shared" si="54"/>
        <v>6</v>
      </c>
    </row>
    <row r="3436" spans="1:7">
      <c r="A3436" s="33"/>
      <c r="B3436" s="34"/>
      <c r="C3436" s="33"/>
      <c r="D3436" s="33"/>
      <c r="E3436" s="33"/>
      <c r="G3436">
        <f t="shared" si="54"/>
        <v>6</v>
      </c>
    </row>
    <row r="3437" spans="1:7">
      <c r="A3437" s="33"/>
      <c r="B3437" s="34"/>
      <c r="C3437" s="33"/>
      <c r="D3437" s="33"/>
      <c r="E3437" s="33"/>
      <c r="G3437">
        <f t="shared" si="54"/>
        <v>6</v>
      </c>
    </row>
    <row r="3438" spans="1:7">
      <c r="A3438" s="33"/>
      <c r="B3438" s="34"/>
      <c r="C3438" s="33"/>
      <c r="D3438" s="33"/>
      <c r="E3438" s="33"/>
      <c r="G3438">
        <f t="shared" si="54"/>
        <v>6</v>
      </c>
    </row>
    <row r="3439" spans="1:7">
      <c r="A3439" s="33"/>
      <c r="B3439" s="34"/>
      <c r="C3439" s="33"/>
      <c r="D3439" s="33"/>
      <c r="E3439" s="33"/>
      <c r="G3439">
        <f t="shared" si="54"/>
        <v>6</v>
      </c>
    </row>
    <row r="3440" spans="1:7">
      <c r="A3440" s="33"/>
      <c r="B3440" s="34"/>
      <c r="C3440" s="33"/>
      <c r="D3440" s="33"/>
      <c r="E3440" s="33"/>
      <c r="G3440">
        <f t="shared" si="54"/>
        <v>6</v>
      </c>
    </row>
    <row r="3441" spans="1:7">
      <c r="A3441" s="33"/>
      <c r="B3441" s="34"/>
      <c r="C3441" s="33"/>
      <c r="D3441" s="33"/>
      <c r="E3441" s="33"/>
      <c r="G3441">
        <f t="shared" si="54"/>
        <v>6</v>
      </c>
    </row>
    <row r="3442" spans="1:7">
      <c r="A3442" s="33"/>
      <c r="B3442" s="34"/>
      <c r="C3442" s="33"/>
      <c r="D3442" s="33"/>
      <c r="E3442" s="33"/>
      <c r="G3442">
        <f t="shared" si="54"/>
        <v>6</v>
      </c>
    </row>
    <row r="3443" spans="1:7">
      <c r="A3443" s="33"/>
      <c r="B3443" s="34"/>
      <c r="C3443" s="33"/>
      <c r="D3443" s="33"/>
      <c r="E3443" s="33"/>
      <c r="G3443">
        <f t="shared" si="54"/>
        <v>6</v>
      </c>
    </row>
    <row r="3444" spans="1:7">
      <c r="A3444" s="33"/>
      <c r="B3444" s="34"/>
      <c r="C3444" s="33"/>
      <c r="D3444" s="33"/>
      <c r="E3444" s="33"/>
      <c r="G3444">
        <f t="shared" si="54"/>
        <v>6</v>
      </c>
    </row>
    <row r="3445" spans="1:7">
      <c r="A3445" s="33"/>
      <c r="B3445" s="34"/>
      <c r="C3445" s="33"/>
      <c r="D3445" s="33"/>
      <c r="E3445" s="33"/>
      <c r="G3445">
        <f t="shared" si="54"/>
        <v>6</v>
      </c>
    </row>
    <row r="3446" spans="1:7">
      <c r="A3446" s="33"/>
      <c r="B3446" s="34"/>
      <c r="C3446" s="33"/>
      <c r="D3446" s="33"/>
      <c r="E3446" s="33"/>
      <c r="G3446">
        <f t="shared" si="54"/>
        <v>6</v>
      </c>
    </row>
    <row r="3447" spans="1:7">
      <c r="A3447" s="33"/>
      <c r="B3447" s="34"/>
      <c r="C3447" s="33"/>
      <c r="D3447" s="33"/>
      <c r="E3447" s="33"/>
      <c r="G3447">
        <f t="shared" si="54"/>
        <v>6</v>
      </c>
    </row>
    <row r="3448" spans="1:7">
      <c r="A3448" s="33"/>
      <c r="B3448" s="34"/>
      <c r="C3448" s="33"/>
      <c r="D3448" s="33"/>
      <c r="E3448" s="33"/>
      <c r="G3448">
        <f t="shared" si="54"/>
        <v>6</v>
      </c>
    </row>
    <row r="3449" spans="1:7">
      <c r="A3449" s="33"/>
      <c r="B3449" s="34"/>
      <c r="C3449" s="33"/>
      <c r="D3449" s="33"/>
      <c r="E3449" s="33"/>
      <c r="G3449">
        <f t="shared" si="54"/>
        <v>6</v>
      </c>
    </row>
    <row r="3450" spans="1:7">
      <c r="A3450" s="33"/>
      <c r="B3450" s="34"/>
      <c r="C3450" s="33"/>
      <c r="D3450" s="33"/>
      <c r="E3450" s="33"/>
      <c r="G3450">
        <f t="shared" si="54"/>
        <v>6</v>
      </c>
    </row>
    <row r="3451" spans="1:7">
      <c r="A3451" s="33"/>
      <c r="B3451" s="34"/>
      <c r="C3451" s="33"/>
      <c r="D3451" s="33"/>
      <c r="E3451" s="33"/>
      <c r="G3451">
        <f t="shared" si="54"/>
        <v>6</v>
      </c>
    </row>
    <row r="3452" spans="1:7">
      <c r="A3452" s="33"/>
      <c r="B3452" s="34"/>
      <c r="C3452" s="33"/>
      <c r="D3452" s="33"/>
      <c r="E3452" s="33"/>
      <c r="G3452">
        <f t="shared" si="54"/>
        <v>6</v>
      </c>
    </row>
    <row r="3453" spans="1:7">
      <c r="A3453" s="33"/>
      <c r="B3453" s="34"/>
      <c r="C3453" s="33"/>
      <c r="D3453" s="33"/>
      <c r="E3453" s="33"/>
      <c r="G3453">
        <f t="shared" si="54"/>
        <v>6</v>
      </c>
    </row>
    <row r="3454" spans="1:7">
      <c r="A3454" s="33"/>
      <c r="B3454" s="34"/>
      <c r="C3454" s="33"/>
      <c r="D3454" s="33"/>
      <c r="E3454" s="33"/>
      <c r="G3454">
        <f t="shared" si="54"/>
        <v>6</v>
      </c>
    </row>
    <row r="3455" spans="1:7">
      <c r="A3455" s="33"/>
      <c r="B3455" s="34"/>
      <c r="C3455" s="33"/>
      <c r="D3455" s="33"/>
      <c r="E3455" s="33"/>
      <c r="G3455">
        <f t="shared" si="54"/>
        <v>6</v>
      </c>
    </row>
    <row r="3456" spans="1:7">
      <c r="A3456" s="33"/>
      <c r="B3456" s="34"/>
      <c r="C3456" s="33"/>
      <c r="D3456" s="33"/>
      <c r="E3456" s="33"/>
      <c r="G3456">
        <f t="shared" si="54"/>
        <v>6</v>
      </c>
    </row>
    <row r="3457" spans="1:7">
      <c r="A3457" s="33"/>
      <c r="B3457" s="34"/>
      <c r="C3457" s="33"/>
      <c r="D3457" s="33"/>
      <c r="E3457" s="33"/>
      <c r="G3457">
        <f t="shared" si="54"/>
        <v>6</v>
      </c>
    </row>
    <row r="3458" spans="1:7">
      <c r="A3458" s="33"/>
      <c r="B3458" s="34"/>
      <c r="C3458" s="33"/>
      <c r="D3458" s="33"/>
      <c r="E3458" s="33"/>
      <c r="G3458">
        <f t="shared" si="54"/>
        <v>6</v>
      </c>
    </row>
    <row r="3459" spans="1:7">
      <c r="A3459" s="33"/>
      <c r="B3459" s="34"/>
      <c r="C3459" s="33"/>
      <c r="D3459" s="33"/>
      <c r="E3459" s="33"/>
      <c r="G3459">
        <f t="shared" si="54"/>
        <v>6</v>
      </c>
    </row>
    <row r="3460" spans="1:7">
      <c r="A3460" s="33"/>
      <c r="B3460" s="34"/>
      <c r="C3460" s="33"/>
      <c r="D3460" s="33"/>
      <c r="E3460" s="33"/>
      <c r="G3460">
        <f t="shared" si="54"/>
        <v>6</v>
      </c>
    </row>
    <row r="3461" spans="1:7">
      <c r="A3461" s="33"/>
      <c r="B3461" s="34"/>
      <c r="C3461" s="33"/>
      <c r="D3461" s="33"/>
      <c r="E3461" s="33"/>
      <c r="G3461">
        <f t="shared" si="54"/>
        <v>6</v>
      </c>
    </row>
    <row r="3462" spans="1:7">
      <c r="A3462" s="33"/>
      <c r="B3462" s="34"/>
      <c r="C3462" s="33"/>
      <c r="D3462" s="33"/>
      <c r="E3462" s="33"/>
      <c r="G3462">
        <f t="shared" si="54"/>
        <v>6</v>
      </c>
    </row>
    <row r="3463" spans="1:7">
      <c r="A3463" s="33"/>
      <c r="B3463" s="34"/>
      <c r="C3463" s="33"/>
      <c r="D3463" s="33"/>
      <c r="E3463" s="33"/>
      <c r="G3463">
        <f t="shared" si="54"/>
        <v>6</v>
      </c>
    </row>
    <row r="3464" spans="1:7">
      <c r="A3464" s="33"/>
      <c r="B3464" s="34"/>
      <c r="C3464" s="33"/>
      <c r="D3464" s="33"/>
      <c r="E3464" s="33"/>
      <c r="G3464">
        <f t="shared" si="54"/>
        <v>6</v>
      </c>
    </row>
    <row r="3465" spans="1:7">
      <c r="A3465" s="33"/>
      <c r="B3465" s="34"/>
      <c r="C3465" s="33"/>
      <c r="D3465" s="33"/>
      <c r="E3465" s="33"/>
      <c r="G3465">
        <f t="shared" si="54"/>
        <v>6</v>
      </c>
    </row>
    <row r="3466" spans="1:7">
      <c r="A3466" s="33"/>
      <c r="B3466" s="34"/>
      <c r="C3466" s="33"/>
      <c r="D3466" s="33"/>
      <c r="E3466" s="33"/>
      <c r="G3466">
        <f t="shared" si="54"/>
        <v>6</v>
      </c>
    </row>
    <row r="3467" spans="1:7">
      <c r="A3467" s="33"/>
      <c r="B3467" s="34"/>
      <c r="C3467" s="33"/>
      <c r="D3467" s="33"/>
      <c r="E3467" s="33"/>
      <c r="G3467">
        <f t="shared" si="54"/>
        <v>6</v>
      </c>
    </row>
    <row r="3468" spans="1:7">
      <c r="A3468" s="33"/>
      <c r="B3468" s="34"/>
      <c r="C3468" s="33"/>
      <c r="D3468" s="33"/>
      <c r="E3468" s="33"/>
      <c r="G3468">
        <f t="shared" si="54"/>
        <v>6</v>
      </c>
    </row>
    <row r="3469" spans="1:7">
      <c r="A3469" s="33"/>
      <c r="B3469" s="34"/>
      <c r="C3469" s="33"/>
      <c r="D3469" s="33"/>
      <c r="E3469" s="33"/>
      <c r="G3469">
        <f t="shared" si="54"/>
        <v>6</v>
      </c>
    </row>
    <row r="3470" spans="1:7">
      <c r="A3470" s="33"/>
      <c r="B3470" s="34"/>
      <c r="C3470" s="33"/>
      <c r="D3470" s="33"/>
      <c r="E3470" s="33"/>
      <c r="G3470">
        <f t="shared" si="54"/>
        <v>6</v>
      </c>
    </row>
    <row r="3471" spans="1:7">
      <c r="A3471" s="33"/>
      <c r="B3471" s="34"/>
      <c r="C3471" s="33"/>
      <c r="D3471" s="33"/>
      <c r="E3471" s="33"/>
      <c r="G3471">
        <f t="shared" si="54"/>
        <v>6</v>
      </c>
    </row>
    <row r="3472" spans="1:7">
      <c r="A3472" s="33"/>
      <c r="B3472" s="34"/>
      <c r="C3472" s="33"/>
      <c r="D3472" s="33"/>
      <c r="E3472" s="33"/>
      <c r="G3472">
        <f t="shared" si="54"/>
        <v>6</v>
      </c>
    </row>
    <row r="3473" spans="1:7">
      <c r="A3473" s="33"/>
      <c r="B3473" s="34"/>
      <c r="C3473" s="33"/>
      <c r="D3473" s="33"/>
      <c r="E3473" s="33"/>
      <c r="G3473">
        <f t="shared" si="54"/>
        <v>6</v>
      </c>
    </row>
    <row r="3474" spans="1:7">
      <c r="A3474" s="33"/>
      <c r="B3474" s="34"/>
      <c r="C3474" s="33"/>
      <c r="D3474" s="33"/>
      <c r="E3474" s="33"/>
      <c r="G3474">
        <f t="shared" si="54"/>
        <v>6</v>
      </c>
    </row>
    <row r="3475" spans="1:7">
      <c r="A3475" s="33"/>
      <c r="B3475" s="34"/>
      <c r="C3475" s="33"/>
      <c r="D3475" s="33"/>
      <c r="E3475" s="33"/>
      <c r="G3475">
        <f t="shared" si="54"/>
        <v>6</v>
      </c>
    </row>
    <row r="3476" spans="1:7">
      <c r="A3476" s="33"/>
      <c r="B3476" s="34"/>
      <c r="C3476" s="33"/>
      <c r="D3476" s="33"/>
      <c r="E3476" s="33"/>
      <c r="G3476">
        <f t="shared" si="54"/>
        <v>6</v>
      </c>
    </row>
    <row r="3477" spans="1:7">
      <c r="A3477" s="33"/>
      <c r="B3477" s="34"/>
      <c r="C3477" s="33"/>
      <c r="D3477" s="33"/>
      <c r="E3477" s="33"/>
      <c r="G3477">
        <f t="shared" si="54"/>
        <v>6</v>
      </c>
    </row>
    <row r="3478" spans="1:7">
      <c r="A3478" s="33"/>
      <c r="B3478" s="34"/>
      <c r="C3478" s="33"/>
      <c r="D3478" s="33"/>
      <c r="E3478" s="33"/>
      <c r="G3478">
        <f t="shared" si="54"/>
        <v>6</v>
      </c>
    </row>
    <row r="3479" spans="1:7">
      <c r="A3479" s="33"/>
      <c r="B3479" s="34"/>
      <c r="C3479" s="33"/>
      <c r="D3479" s="33"/>
      <c r="E3479" s="33"/>
      <c r="G3479">
        <f t="shared" si="54"/>
        <v>6</v>
      </c>
    </row>
    <row r="3480" spans="1:7">
      <c r="A3480" s="33"/>
      <c r="B3480" s="34"/>
      <c r="C3480" s="33"/>
      <c r="D3480" s="33"/>
      <c r="E3480" s="33"/>
      <c r="G3480">
        <f t="shared" si="54"/>
        <v>6</v>
      </c>
    </row>
    <row r="3481" spans="1:7">
      <c r="A3481" s="33"/>
      <c r="B3481" s="34"/>
      <c r="C3481" s="33"/>
      <c r="D3481" s="33"/>
      <c r="E3481" s="33"/>
      <c r="G3481">
        <f t="shared" si="54"/>
        <v>6</v>
      </c>
    </row>
    <row r="3482" spans="1:7">
      <c r="A3482" s="33"/>
      <c r="B3482" s="34"/>
      <c r="C3482" s="33"/>
      <c r="D3482" s="33"/>
      <c r="E3482" s="33"/>
      <c r="G3482">
        <f t="shared" si="54"/>
        <v>6</v>
      </c>
    </row>
    <row r="3483" spans="1:7">
      <c r="A3483" s="33"/>
      <c r="B3483" s="34"/>
      <c r="C3483" s="33"/>
      <c r="D3483" s="33"/>
      <c r="E3483" s="33"/>
      <c r="G3483">
        <f t="shared" si="54"/>
        <v>6</v>
      </c>
    </row>
    <row r="3484" spans="1:7">
      <c r="A3484" s="33"/>
      <c r="B3484" s="34"/>
      <c r="C3484" s="33"/>
      <c r="D3484" s="33"/>
      <c r="E3484" s="33"/>
      <c r="G3484">
        <f t="shared" si="54"/>
        <v>6</v>
      </c>
    </row>
    <row r="3485" spans="1:7">
      <c r="A3485" s="33"/>
      <c r="B3485" s="34"/>
      <c r="C3485" s="33"/>
      <c r="D3485" s="33"/>
      <c r="E3485" s="33"/>
      <c r="G3485">
        <f t="shared" si="54"/>
        <v>6</v>
      </c>
    </row>
    <row r="3486" spans="1:7">
      <c r="A3486" s="33"/>
      <c r="B3486" s="34"/>
      <c r="C3486" s="33"/>
      <c r="D3486" s="33"/>
      <c r="E3486" s="33"/>
      <c r="G3486">
        <f t="shared" si="54"/>
        <v>6</v>
      </c>
    </row>
    <row r="3487" spans="1:7">
      <c r="A3487" s="33"/>
      <c r="B3487" s="34"/>
      <c r="C3487" s="33"/>
      <c r="D3487" s="33"/>
      <c r="E3487" s="33"/>
      <c r="G3487">
        <f t="shared" si="54"/>
        <v>6</v>
      </c>
    </row>
    <row r="3488" spans="1:7">
      <c r="A3488" s="33"/>
      <c r="B3488" s="34"/>
      <c r="C3488" s="33"/>
      <c r="D3488" s="33"/>
      <c r="E3488" s="33"/>
      <c r="G3488">
        <f t="shared" si="54"/>
        <v>6</v>
      </c>
    </row>
    <row r="3489" spans="1:7">
      <c r="A3489" s="33"/>
      <c r="B3489" s="34"/>
      <c r="C3489" s="33"/>
      <c r="D3489" s="33"/>
      <c r="E3489" s="33"/>
      <c r="G3489">
        <f t="shared" si="54"/>
        <v>6</v>
      </c>
    </row>
    <row r="3490" spans="1:7">
      <c r="A3490" s="33"/>
      <c r="B3490" s="34"/>
      <c r="C3490" s="33"/>
      <c r="D3490" s="33"/>
      <c r="E3490" s="33"/>
      <c r="G3490">
        <f t="shared" si="54"/>
        <v>6</v>
      </c>
    </row>
    <row r="3491" spans="1:7">
      <c r="A3491" s="33"/>
      <c r="B3491" s="34"/>
      <c r="C3491" s="33"/>
      <c r="D3491" s="33"/>
      <c r="E3491" s="33"/>
      <c r="G3491">
        <f t="shared" si="54"/>
        <v>6</v>
      </c>
    </row>
    <row r="3492" spans="1:7">
      <c r="A3492" s="33"/>
      <c r="B3492" s="34"/>
      <c r="C3492" s="33"/>
      <c r="D3492" s="33"/>
      <c r="E3492" s="33"/>
      <c r="G3492">
        <f t="shared" si="54"/>
        <v>6</v>
      </c>
    </row>
    <row r="3493" spans="1:7">
      <c r="A3493" s="33"/>
      <c r="B3493" s="34"/>
      <c r="C3493" s="33"/>
      <c r="D3493" s="33"/>
      <c r="E3493" s="33"/>
      <c r="G3493">
        <f t="shared" si="54"/>
        <v>6</v>
      </c>
    </row>
    <row r="3494" spans="1:7">
      <c r="A3494" s="33"/>
      <c r="B3494" s="34"/>
      <c r="C3494" s="33"/>
      <c r="D3494" s="33"/>
      <c r="E3494" s="33"/>
      <c r="G3494">
        <f t="shared" si="54"/>
        <v>6</v>
      </c>
    </row>
    <row r="3495" spans="1:7">
      <c r="A3495" s="33"/>
      <c r="B3495" s="34"/>
      <c r="C3495" s="33"/>
      <c r="D3495" s="33"/>
      <c r="E3495" s="33"/>
      <c r="G3495">
        <f t="shared" si="54"/>
        <v>6</v>
      </c>
    </row>
    <row r="3496" spans="1:7">
      <c r="A3496" s="33"/>
      <c r="B3496" s="34"/>
      <c r="C3496" s="33"/>
      <c r="D3496" s="33"/>
      <c r="E3496" s="33"/>
      <c r="G3496">
        <f t="shared" si="54"/>
        <v>6</v>
      </c>
    </row>
    <row r="3497" spans="1:7">
      <c r="A3497" s="33"/>
      <c r="B3497" s="34"/>
      <c r="C3497" s="33"/>
      <c r="D3497" s="33"/>
      <c r="E3497" s="33"/>
      <c r="G3497">
        <f t="shared" ref="G3497:G3560" si="55">WEEKDAY(B3497,2)</f>
        <v>6</v>
      </c>
    </row>
    <row r="3498" spans="1:7">
      <c r="A3498" s="33"/>
      <c r="B3498" s="34"/>
      <c r="C3498" s="33"/>
      <c r="D3498" s="33"/>
      <c r="E3498" s="33"/>
      <c r="G3498">
        <f t="shared" si="55"/>
        <v>6</v>
      </c>
    </row>
    <row r="3499" spans="1:7">
      <c r="A3499" s="33"/>
      <c r="B3499" s="34"/>
      <c r="C3499" s="33"/>
      <c r="D3499" s="33"/>
      <c r="E3499" s="33"/>
      <c r="G3499">
        <f t="shared" si="55"/>
        <v>6</v>
      </c>
    </row>
    <row r="3500" spans="1:7">
      <c r="A3500" s="33"/>
      <c r="B3500" s="34"/>
      <c r="C3500" s="33"/>
      <c r="D3500" s="33"/>
      <c r="E3500" s="33"/>
      <c r="G3500">
        <f t="shared" si="55"/>
        <v>6</v>
      </c>
    </row>
    <row r="3501" spans="1:7">
      <c r="A3501" s="33"/>
      <c r="B3501" s="34"/>
      <c r="C3501" s="33"/>
      <c r="D3501" s="33"/>
      <c r="E3501" s="33"/>
      <c r="G3501">
        <f t="shared" si="55"/>
        <v>6</v>
      </c>
    </row>
    <row r="3502" spans="1:7">
      <c r="A3502" s="33"/>
      <c r="B3502" s="34"/>
      <c r="C3502" s="33"/>
      <c r="D3502" s="33"/>
      <c r="E3502" s="33"/>
      <c r="G3502">
        <f t="shared" si="55"/>
        <v>6</v>
      </c>
    </row>
    <row r="3503" spans="1:7">
      <c r="A3503" s="33"/>
      <c r="B3503" s="34"/>
      <c r="C3503" s="33"/>
      <c r="D3503" s="33"/>
      <c r="E3503" s="33"/>
      <c r="G3503">
        <f t="shared" si="55"/>
        <v>6</v>
      </c>
    </row>
    <row r="3504" spans="1:7">
      <c r="A3504" s="33"/>
      <c r="B3504" s="34"/>
      <c r="C3504" s="33"/>
      <c r="D3504" s="33"/>
      <c r="E3504" s="33"/>
      <c r="G3504">
        <f t="shared" si="55"/>
        <v>6</v>
      </c>
    </row>
    <row r="3505" spans="1:7">
      <c r="A3505" s="33"/>
      <c r="B3505" s="34"/>
      <c r="C3505" s="33"/>
      <c r="D3505" s="33"/>
      <c r="E3505" s="33"/>
      <c r="G3505">
        <f t="shared" si="55"/>
        <v>6</v>
      </c>
    </row>
    <row r="3506" spans="1:7">
      <c r="A3506" s="33"/>
      <c r="B3506" s="34"/>
      <c r="C3506" s="33"/>
      <c r="D3506" s="33"/>
      <c r="E3506" s="33"/>
      <c r="G3506">
        <f t="shared" si="55"/>
        <v>6</v>
      </c>
    </row>
    <row r="3507" spans="1:7">
      <c r="A3507" s="33"/>
      <c r="B3507" s="34"/>
      <c r="C3507" s="33"/>
      <c r="D3507" s="33"/>
      <c r="E3507" s="33"/>
      <c r="G3507">
        <f t="shared" si="55"/>
        <v>6</v>
      </c>
    </row>
    <row r="3508" spans="1:7">
      <c r="A3508" s="33"/>
      <c r="B3508" s="34"/>
      <c r="C3508" s="33"/>
      <c r="D3508" s="33"/>
      <c r="E3508" s="33"/>
      <c r="G3508">
        <f t="shared" si="55"/>
        <v>6</v>
      </c>
    </row>
    <row r="3509" spans="1:7">
      <c r="A3509" s="33"/>
      <c r="B3509" s="34"/>
      <c r="C3509" s="33"/>
      <c r="D3509" s="33"/>
      <c r="E3509" s="33"/>
      <c r="G3509">
        <f t="shared" si="55"/>
        <v>6</v>
      </c>
    </row>
    <row r="3510" spans="1:7">
      <c r="A3510" s="33"/>
      <c r="B3510" s="34"/>
      <c r="C3510" s="33"/>
      <c r="D3510" s="33"/>
      <c r="E3510" s="33"/>
      <c r="G3510">
        <f t="shared" si="55"/>
        <v>6</v>
      </c>
    </row>
    <row r="3511" spans="1:7">
      <c r="A3511" s="33"/>
      <c r="B3511" s="34"/>
      <c r="C3511" s="33"/>
      <c r="D3511" s="33"/>
      <c r="E3511" s="33"/>
      <c r="G3511">
        <f t="shared" si="55"/>
        <v>6</v>
      </c>
    </row>
    <row r="3512" spans="1:7">
      <c r="A3512" s="33"/>
      <c r="B3512" s="34"/>
      <c r="C3512" s="33"/>
      <c r="D3512" s="33"/>
      <c r="E3512" s="33"/>
      <c r="G3512">
        <f t="shared" si="55"/>
        <v>6</v>
      </c>
    </row>
    <row r="3513" spans="1:7">
      <c r="A3513" s="33"/>
      <c r="B3513" s="34"/>
      <c r="C3513" s="33"/>
      <c r="D3513" s="33"/>
      <c r="E3513" s="33"/>
      <c r="G3513">
        <f t="shared" si="55"/>
        <v>6</v>
      </c>
    </row>
    <row r="3514" spans="1:7">
      <c r="A3514" s="33"/>
      <c r="B3514" s="34"/>
      <c r="C3514" s="33"/>
      <c r="D3514" s="33"/>
      <c r="E3514" s="33"/>
      <c r="G3514">
        <f t="shared" si="55"/>
        <v>6</v>
      </c>
    </row>
    <row r="3515" spans="1:7">
      <c r="A3515" s="33"/>
      <c r="B3515" s="34"/>
      <c r="C3515" s="33"/>
      <c r="D3515" s="33"/>
      <c r="E3515" s="33"/>
      <c r="G3515">
        <f t="shared" si="55"/>
        <v>6</v>
      </c>
    </row>
    <row r="3516" spans="1:7">
      <c r="A3516" s="33"/>
      <c r="B3516" s="34"/>
      <c r="C3516" s="33"/>
      <c r="D3516" s="33"/>
      <c r="E3516" s="33"/>
      <c r="G3516">
        <f t="shared" si="55"/>
        <v>6</v>
      </c>
    </row>
    <row r="3517" spans="1:7">
      <c r="A3517" s="33"/>
      <c r="B3517" s="34"/>
      <c r="C3517" s="33"/>
      <c r="D3517" s="33"/>
      <c r="E3517" s="33"/>
      <c r="G3517">
        <f t="shared" si="55"/>
        <v>6</v>
      </c>
    </row>
    <row r="3518" spans="1:7">
      <c r="A3518" s="33"/>
      <c r="B3518" s="34"/>
      <c r="C3518" s="33"/>
      <c r="D3518" s="33"/>
      <c r="E3518" s="33"/>
      <c r="G3518">
        <f t="shared" si="55"/>
        <v>6</v>
      </c>
    </row>
    <row r="3519" spans="1:7">
      <c r="A3519" s="33"/>
      <c r="B3519" s="34"/>
      <c r="C3519" s="33"/>
      <c r="D3519" s="33"/>
      <c r="E3519" s="33"/>
      <c r="G3519">
        <f t="shared" si="55"/>
        <v>6</v>
      </c>
    </row>
    <row r="3520" spans="1:7">
      <c r="A3520" s="33"/>
      <c r="B3520" s="34"/>
      <c r="C3520" s="33"/>
      <c r="D3520" s="33"/>
      <c r="E3520" s="33"/>
      <c r="G3520">
        <f t="shared" si="55"/>
        <v>6</v>
      </c>
    </row>
    <row r="3521" spans="1:7">
      <c r="A3521" s="33"/>
      <c r="B3521" s="34"/>
      <c r="C3521" s="33"/>
      <c r="D3521" s="33"/>
      <c r="E3521" s="33"/>
      <c r="G3521">
        <f t="shared" si="55"/>
        <v>6</v>
      </c>
    </row>
    <row r="3522" spans="1:7">
      <c r="A3522" s="33"/>
      <c r="B3522" s="34"/>
      <c r="C3522" s="33"/>
      <c r="D3522" s="33"/>
      <c r="E3522" s="33"/>
      <c r="G3522">
        <f t="shared" si="55"/>
        <v>6</v>
      </c>
    </row>
    <row r="3523" spans="1:7">
      <c r="A3523" s="33"/>
      <c r="B3523" s="34"/>
      <c r="C3523" s="33"/>
      <c r="D3523" s="33"/>
      <c r="E3523" s="33"/>
      <c r="G3523">
        <f t="shared" si="55"/>
        <v>6</v>
      </c>
    </row>
    <row r="3524" spans="1:7">
      <c r="A3524" s="33"/>
      <c r="B3524" s="34"/>
      <c r="C3524" s="33"/>
      <c r="D3524" s="33"/>
      <c r="E3524" s="33"/>
      <c r="G3524">
        <f t="shared" si="55"/>
        <v>6</v>
      </c>
    </row>
    <row r="3525" spans="1:7">
      <c r="A3525" s="33"/>
      <c r="B3525" s="34"/>
      <c r="C3525" s="33"/>
      <c r="D3525" s="33"/>
      <c r="E3525" s="33"/>
      <c r="G3525">
        <f t="shared" si="55"/>
        <v>6</v>
      </c>
    </row>
    <row r="3526" spans="1:7">
      <c r="A3526" s="33"/>
      <c r="B3526" s="34"/>
      <c r="C3526" s="33"/>
      <c r="D3526" s="33"/>
      <c r="E3526" s="33"/>
      <c r="G3526">
        <f t="shared" si="55"/>
        <v>6</v>
      </c>
    </row>
    <row r="3527" spans="1:7">
      <c r="A3527" s="33"/>
      <c r="B3527" s="34"/>
      <c r="C3527" s="33"/>
      <c r="D3527" s="33"/>
      <c r="E3527" s="33"/>
      <c r="G3527">
        <f t="shared" si="55"/>
        <v>6</v>
      </c>
    </row>
    <row r="3528" spans="1:7">
      <c r="A3528" s="33"/>
      <c r="B3528" s="34"/>
      <c r="C3528" s="33"/>
      <c r="D3528" s="33"/>
      <c r="E3528" s="33"/>
      <c r="G3528">
        <f t="shared" si="55"/>
        <v>6</v>
      </c>
    </row>
    <row r="3529" spans="1:7">
      <c r="A3529" s="33"/>
      <c r="B3529" s="34"/>
      <c r="C3529" s="33"/>
      <c r="D3529" s="33"/>
      <c r="E3529" s="33"/>
      <c r="G3529">
        <f t="shared" si="55"/>
        <v>6</v>
      </c>
    </row>
    <row r="3530" spans="1:7">
      <c r="A3530" s="33"/>
      <c r="B3530" s="34"/>
      <c r="C3530" s="33"/>
      <c r="D3530" s="33"/>
      <c r="E3530" s="33"/>
      <c r="G3530">
        <f t="shared" si="55"/>
        <v>6</v>
      </c>
    </row>
    <row r="3531" spans="1:7">
      <c r="A3531" s="33"/>
      <c r="B3531" s="34"/>
      <c r="C3531" s="33"/>
      <c r="D3531" s="33"/>
      <c r="E3531" s="33"/>
      <c r="G3531">
        <f t="shared" si="55"/>
        <v>6</v>
      </c>
    </row>
    <row r="3532" spans="1:7">
      <c r="A3532" s="33"/>
      <c r="B3532" s="34"/>
      <c r="C3532" s="33"/>
      <c r="D3532" s="33"/>
      <c r="E3532" s="33"/>
      <c r="G3532">
        <f t="shared" si="55"/>
        <v>6</v>
      </c>
    </row>
    <row r="3533" spans="1:7">
      <c r="A3533" s="33"/>
      <c r="B3533" s="34"/>
      <c r="C3533" s="33"/>
      <c r="D3533" s="33"/>
      <c r="E3533" s="33"/>
      <c r="G3533">
        <f t="shared" si="55"/>
        <v>6</v>
      </c>
    </row>
    <row r="3534" spans="1:7">
      <c r="A3534" s="33"/>
      <c r="B3534" s="34"/>
      <c r="C3534" s="33"/>
      <c r="D3534" s="33"/>
      <c r="E3534" s="33"/>
      <c r="G3534">
        <f t="shared" si="55"/>
        <v>6</v>
      </c>
    </row>
    <row r="3535" spans="1:7">
      <c r="A3535" s="33"/>
      <c r="B3535" s="34"/>
      <c r="C3535" s="33"/>
      <c r="D3535" s="33"/>
      <c r="E3535" s="33"/>
      <c r="G3535">
        <f t="shared" si="55"/>
        <v>6</v>
      </c>
    </row>
    <row r="3536" spans="1:7">
      <c r="A3536" s="33"/>
      <c r="B3536" s="34"/>
      <c r="C3536" s="33"/>
      <c r="D3536" s="33"/>
      <c r="E3536" s="33"/>
      <c r="G3536">
        <f t="shared" si="55"/>
        <v>6</v>
      </c>
    </row>
    <row r="3537" spans="1:7">
      <c r="A3537" s="33"/>
      <c r="B3537" s="34"/>
      <c r="C3537" s="33"/>
      <c r="D3537" s="33"/>
      <c r="E3537" s="33"/>
      <c r="G3537">
        <f t="shared" si="55"/>
        <v>6</v>
      </c>
    </row>
    <row r="3538" spans="1:7">
      <c r="A3538" s="33"/>
      <c r="B3538" s="34"/>
      <c r="C3538" s="33"/>
      <c r="D3538" s="33"/>
      <c r="E3538" s="33"/>
      <c r="G3538">
        <f t="shared" si="55"/>
        <v>6</v>
      </c>
    </row>
    <row r="3539" spans="1:7">
      <c r="A3539" s="33"/>
      <c r="B3539" s="34"/>
      <c r="C3539" s="33"/>
      <c r="D3539" s="33"/>
      <c r="E3539" s="33"/>
      <c r="G3539">
        <f t="shared" si="55"/>
        <v>6</v>
      </c>
    </row>
    <row r="3540" spans="1:7">
      <c r="A3540" s="33"/>
      <c r="B3540" s="34"/>
      <c r="C3540" s="33"/>
      <c r="D3540" s="33"/>
      <c r="E3540" s="33"/>
      <c r="G3540">
        <f t="shared" si="55"/>
        <v>6</v>
      </c>
    </row>
    <row r="3541" spans="1:7">
      <c r="A3541" s="33"/>
      <c r="B3541" s="34"/>
      <c r="C3541" s="33"/>
      <c r="D3541" s="33"/>
      <c r="E3541" s="33"/>
      <c r="G3541">
        <f t="shared" si="55"/>
        <v>6</v>
      </c>
    </row>
    <row r="3542" spans="1:7">
      <c r="A3542" s="33"/>
      <c r="B3542" s="34"/>
      <c r="C3542" s="33"/>
      <c r="D3542" s="33"/>
      <c r="E3542" s="33"/>
      <c r="G3542">
        <f t="shared" si="55"/>
        <v>6</v>
      </c>
    </row>
    <row r="3543" spans="1:7">
      <c r="A3543" s="33"/>
      <c r="B3543" s="34"/>
      <c r="C3543" s="33"/>
      <c r="D3543" s="33"/>
      <c r="E3543" s="33"/>
      <c r="G3543">
        <f t="shared" si="55"/>
        <v>6</v>
      </c>
    </row>
    <row r="3544" spans="1:7">
      <c r="A3544" s="33"/>
      <c r="B3544" s="34"/>
      <c r="C3544" s="33"/>
      <c r="D3544" s="33"/>
      <c r="E3544" s="33"/>
      <c r="G3544">
        <f t="shared" si="55"/>
        <v>6</v>
      </c>
    </row>
    <row r="3545" spans="1:7">
      <c r="A3545" s="33"/>
      <c r="B3545" s="34"/>
      <c r="C3545" s="33"/>
      <c r="D3545" s="33"/>
      <c r="E3545" s="33"/>
      <c r="G3545">
        <f t="shared" si="55"/>
        <v>6</v>
      </c>
    </row>
    <row r="3546" spans="1:7">
      <c r="A3546" s="33"/>
      <c r="B3546" s="34"/>
      <c r="C3546" s="33"/>
      <c r="D3546" s="33"/>
      <c r="E3546" s="33"/>
      <c r="G3546">
        <f t="shared" si="55"/>
        <v>6</v>
      </c>
    </row>
    <row r="3547" spans="1:7">
      <c r="A3547" s="33"/>
      <c r="B3547" s="34"/>
      <c r="C3547" s="33"/>
      <c r="D3547" s="33"/>
      <c r="E3547" s="33"/>
      <c r="G3547">
        <f t="shared" si="55"/>
        <v>6</v>
      </c>
    </row>
    <row r="3548" spans="1:7">
      <c r="A3548" s="33"/>
      <c r="B3548" s="34"/>
      <c r="C3548" s="33"/>
      <c r="D3548" s="33"/>
      <c r="E3548" s="33"/>
      <c r="G3548">
        <f t="shared" si="55"/>
        <v>6</v>
      </c>
    </row>
    <row r="3549" spans="1:7">
      <c r="A3549" s="33"/>
      <c r="B3549" s="34"/>
      <c r="C3549" s="33"/>
      <c r="D3549" s="33"/>
      <c r="E3549" s="33"/>
      <c r="G3549">
        <f t="shared" si="55"/>
        <v>6</v>
      </c>
    </row>
    <row r="3550" spans="1:7">
      <c r="A3550" s="33"/>
      <c r="B3550" s="34"/>
      <c r="C3550" s="33"/>
      <c r="D3550" s="33"/>
      <c r="E3550" s="33"/>
      <c r="G3550">
        <f t="shared" si="55"/>
        <v>6</v>
      </c>
    </row>
    <row r="3551" spans="1:7">
      <c r="A3551" s="33"/>
      <c r="B3551" s="34"/>
      <c r="C3551" s="33"/>
      <c r="D3551" s="33"/>
      <c r="E3551" s="33"/>
      <c r="G3551">
        <f t="shared" si="55"/>
        <v>6</v>
      </c>
    </row>
    <row r="3552" spans="1:7">
      <c r="A3552" s="33"/>
      <c r="B3552" s="34"/>
      <c r="C3552" s="33"/>
      <c r="D3552" s="33"/>
      <c r="E3552" s="33"/>
      <c r="G3552">
        <f t="shared" si="55"/>
        <v>6</v>
      </c>
    </row>
    <row r="3553" spans="1:7">
      <c r="A3553" s="33"/>
      <c r="B3553" s="34"/>
      <c r="C3553" s="33"/>
      <c r="D3553" s="33"/>
      <c r="E3553" s="33"/>
      <c r="G3553">
        <f t="shared" si="55"/>
        <v>6</v>
      </c>
    </row>
    <row r="3554" spans="1:7">
      <c r="A3554" s="33"/>
      <c r="B3554" s="34"/>
      <c r="C3554" s="33"/>
      <c r="D3554" s="33"/>
      <c r="E3554" s="33"/>
      <c r="G3554">
        <f t="shared" si="55"/>
        <v>6</v>
      </c>
    </row>
    <row r="3555" spans="1:7">
      <c r="A3555" s="33"/>
      <c r="B3555" s="34"/>
      <c r="C3555" s="33"/>
      <c r="D3555" s="33"/>
      <c r="E3555" s="33"/>
      <c r="G3555">
        <f t="shared" si="55"/>
        <v>6</v>
      </c>
    </row>
    <row r="3556" spans="1:7">
      <c r="A3556" s="33"/>
      <c r="B3556" s="34"/>
      <c r="C3556" s="33"/>
      <c r="D3556" s="33"/>
      <c r="E3556" s="33"/>
      <c r="G3556">
        <f t="shared" si="55"/>
        <v>6</v>
      </c>
    </row>
    <row r="3557" spans="1:7">
      <c r="A3557" s="33"/>
      <c r="B3557" s="34"/>
      <c r="C3557" s="33"/>
      <c r="D3557" s="33"/>
      <c r="E3557" s="33"/>
      <c r="G3557">
        <f t="shared" si="55"/>
        <v>6</v>
      </c>
    </row>
    <row r="3558" spans="1:7">
      <c r="A3558" s="33"/>
      <c r="B3558" s="34"/>
      <c r="C3558" s="33"/>
      <c r="D3558" s="33"/>
      <c r="E3558" s="33"/>
      <c r="G3558">
        <f t="shared" si="55"/>
        <v>6</v>
      </c>
    </row>
    <row r="3559" spans="1:7">
      <c r="A3559" s="33"/>
      <c r="B3559" s="34"/>
      <c r="C3559" s="33"/>
      <c r="D3559" s="33"/>
      <c r="E3559" s="33"/>
      <c r="G3559">
        <f t="shared" si="55"/>
        <v>6</v>
      </c>
    </row>
    <row r="3560" spans="1:7">
      <c r="A3560" s="33"/>
      <c r="B3560" s="34"/>
      <c r="C3560" s="33"/>
      <c r="D3560" s="33"/>
      <c r="E3560" s="33"/>
      <c r="G3560">
        <f t="shared" si="55"/>
        <v>6</v>
      </c>
    </row>
    <row r="3561" spans="1:7">
      <c r="A3561" s="33"/>
      <c r="B3561" s="34"/>
      <c r="C3561" s="33"/>
      <c r="D3561" s="33"/>
      <c r="E3561" s="33"/>
      <c r="G3561">
        <f t="shared" ref="G3561:G3624" si="56">WEEKDAY(B3561,2)</f>
        <v>6</v>
      </c>
    </row>
    <row r="3562" spans="1:7">
      <c r="A3562" s="33"/>
      <c r="B3562" s="34"/>
      <c r="C3562" s="33"/>
      <c r="D3562" s="33"/>
      <c r="E3562" s="33"/>
      <c r="G3562">
        <f t="shared" si="56"/>
        <v>6</v>
      </c>
    </row>
    <row r="3563" spans="1:7">
      <c r="A3563" s="33"/>
      <c r="B3563" s="34"/>
      <c r="C3563" s="33"/>
      <c r="D3563" s="33"/>
      <c r="E3563" s="33"/>
      <c r="G3563">
        <f t="shared" si="56"/>
        <v>6</v>
      </c>
    </row>
    <row r="3564" spans="1:7">
      <c r="A3564" s="33"/>
      <c r="B3564" s="34"/>
      <c r="C3564" s="33"/>
      <c r="D3564" s="33"/>
      <c r="E3564" s="33"/>
      <c r="G3564">
        <f t="shared" si="56"/>
        <v>6</v>
      </c>
    </row>
    <row r="3565" spans="1:7">
      <c r="A3565" s="33"/>
      <c r="B3565" s="34"/>
      <c r="C3565" s="33"/>
      <c r="D3565" s="33"/>
      <c r="E3565" s="33"/>
      <c r="G3565">
        <f t="shared" si="56"/>
        <v>6</v>
      </c>
    </row>
    <row r="3566" spans="1:7">
      <c r="A3566" s="33"/>
      <c r="B3566" s="34"/>
      <c r="C3566" s="33"/>
      <c r="D3566" s="33"/>
      <c r="E3566" s="33"/>
      <c r="G3566">
        <f t="shared" si="56"/>
        <v>6</v>
      </c>
    </row>
    <row r="3567" spans="1:7">
      <c r="A3567" s="33"/>
      <c r="B3567" s="34"/>
      <c r="C3567" s="33"/>
      <c r="D3567" s="33"/>
      <c r="E3567" s="33"/>
      <c r="G3567">
        <f t="shared" si="56"/>
        <v>6</v>
      </c>
    </row>
    <row r="3568" spans="1:7">
      <c r="A3568" s="33"/>
      <c r="B3568" s="34"/>
      <c r="C3568" s="33"/>
      <c r="D3568" s="33"/>
      <c r="E3568" s="33"/>
      <c r="G3568">
        <f t="shared" si="56"/>
        <v>6</v>
      </c>
    </row>
    <row r="3569" spans="1:7">
      <c r="A3569" s="33"/>
      <c r="B3569" s="34"/>
      <c r="C3569" s="33"/>
      <c r="D3569" s="33"/>
      <c r="E3569" s="33"/>
      <c r="G3569">
        <f t="shared" si="56"/>
        <v>6</v>
      </c>
    </row>
    <row r="3570" spans="1:7">
      <c r="A3570" s="33"/>
      <c r="B3570" s="34"/>
      <c r="C3570" s="33"/>
      <c r="D3570" s="33"/>
      <c r="E3570" s="33"/>
      <c r="G3570">
        <f t="shared" si="56"/>
        <v>6</v>
      </c>
    </row>
    <row r="3571" spans="1:7">
      <c r="A3571" s="33"/>
      <c r="B3571" s="34"/>
      <c r="C3571" s="33"/>
      <c r="D3571" s="33"/>
      <c r="E3571" s="33"/>
      <c r="G3571">
        <f t="shared" si="56"/>
        <v>6</v>
      </c>
    </row>
    <row r="3572" spans="1:7">
      <c r="A3572" s="33"/>
      <c r="B3572" s="34"/>
      <c r="C3572" s="33"/>
      <c r="D3572" s="33"/>
      <c r="E3572" s="33"/>
      <c r="G3572">
        <f t="shared" si="56"/>
        <v>6</v>
      </c>
    </row>
    <row r="3573" spans="1:7">
      <c r="A3573" s="33"/>
      <c r="B3573" s="34"/>
      <c r="C3573" s="33"/>
      <c r="D3573" s="33"/>
      <c r="E3573" s="33"/>
      <c r="G3573">
        <f t="shared" si="56"/>
        <v>6</v>
      </c>
    </row>
    <row r="3574" spans="1:7">
      <c r="A3574" s="33"/>
      <c r="B3574" s="34"/>
      <c r="C3574" s="33"/>
      <c r="D3574" s="33"/>
      <c r="E3574" s="33"/>
      <c r="G3574">
        <f t="shared" si="56"/>
        <v>6</v>
      </c>
    </row>
    <row r="3575" spans="1:7">
      <c r="A3575" s="33"/>
      <c r="B3575" s="34"/>
      <c r="C3575" s="33"/>
      <c r="D3575" s="33"/>
      <c r="E3575" s="33"/>
      <c r="G3575">
        <f t="shared" si="56"/>
        <v>6</v>
      </c>
    </row>
    <row r="3576" spans="1:7">
      <c r="A3576" s="33"/>
      <c r="B3576" s="34"/>
      <c r="C3576" s="33"/>
      <c r="D3576" s="33"/>
      <c r="E3576" s="33"/>
      <c r="G3576">
        <f t="shared" si="56"/>
        <v>6</v>
      </c>
    </row>
    <row r="3577" spans="1:7">
      <c r="A3577" s="33"/>
      <c r="B3577" s="34"/>
      <c r="C3577" s="33"/>
      <c r="D3577" s="33"/>
      <c r="E3577" s="33"/>
      <c r="G3577">
        <f t="shared" si="56"/>
        <v>6</v>
      </c>
    </row>
    <row r="3578" spans="1:7">
      <c r="A3578" s="33"/>
      <c r="B3578" s="34"/>
      <c r="C3578" s="33"/>
      <c r="D3578" s="33"/>
      <c r="E3578" s="33"/>
      <c r="G3578">
        <f t="shared" si="56"/>
        <v>6</v>
      </c>
    </row>
    <row r="3579" spans="1:7">
      <c r="A3579" s="33"/>
      <c r="B3579" s="34"/>
      <c r="C3579" s="33"/>
      <c r="D3579" s="33"/>
      <c r="E3579" s="33"/>
      <c r="G3579">
        <f t="shared" si="56"/>
        <v>6</v>
      </c>
    </row>
    <row r="3580" spans="1:7">
      <c r="A3580" s="33"/>
      <c r="B3580" s="34"/>
      <c r="C3580" s="33"/>
      <c r="D3580" s="33"/>
      <c r="E3580" s="33"/>
      <c r="G3580">
        <f t="shared" si="56"/>
        <v>6</v>
      </c>
    </row>
    <row r="3581" spans="1:7">
      <c r="A3581" s="33"/>
      <c r="B3581" s="34"/>
      <c r="C3581" s="33"/>
      <c r="D3581" s="33"/>
      <c r="E3581" s="33"/>
      <c r="G3581">
        <f t="shared" si="56"/>
        <v>6</v>
      </c>
    </row>
    <row r="3582" spans="1:7">
      <c r="A3582" s="33"/>
      <c r="B3582" s="34"/>
      <c r="C3582" s="33"/>
      <c r="D3582" s="33"/>
      <c r="E3582" s="33"/>
      <c r="G3582">
        <f t="shared" si="56"/>
        <v>6</v>
      </c>
    </row>
    <row r="3583" spans="1:7">
      <c r="A3583" s="33"/>
      <c r="B3583" s="34"/>
      <c r="C3583" s="33"/>
      <c r="D3583" s="33"/>
      <c r="E3583" s="33"/>
      <c r="G3583">
        <f t="shared" si="56"/>
        <v>6</v>
      </c>
    </row>
    <row r="3584" spans="1:7">
      <c r="A3584" s="33"/>
      <c r="B3584" s="34"/>
      <c r="C3584" s="33"/>
      <c r="D3584" s="33"/>
      <c r="E3584" s="33"/>
      <c r="G3584">
        <f t="shared" si="56"/>
        <v>6</v>
      </c>
    </row>
    <row r="3585" spans="1:7">
      <c r="A3585" s="33"/>
      <c r="B3585" s="34"/>
      <c r="C3585" s="33"/>
      <c r="D3585" s="33"/>
      <c r="E3585" s="33"/>
      <c r="G3585">
        <f t="shared" si="56"/>
        <v>6</v>
      </c>
    </row>
    <row r="3586" spans="1:7">
      <c r="A3586" s="33"/>
      <c r="B3586" s="34"/>
      <c r="C3586" s="33"/>
      <c r="D3586" s="33"/>
      <c r="E3586" s="33"/>
      <c r="G3586">
        <f t="shared" si="56"/>
        <v>6</v>
      </c>
    </row>
    <row r="3587" spans="1:7">
      <c r="A3587" s="33"/>
      <c r="B3587" s="34"/>
      <c r="C3587" s="33"/>
      <c r="D3587" s="33"/>
      <c r="E3587" s="33"/>
      <c r="G3587">
        <f t="shared" si="56"/>
        <v>6</v>
      </c>
    </row>
    <row r="3588" spans="1:7">
      <c r="A3588" s="33"/>
      <c r="B3588" s="34"/>
      <c r="C3588" s="33"/>
      <c r="D3588" s="33"/>
      <c r="E3588" s="33"/>
      <c r="G3588">
        <f t="shared" si="56"/>
        <v>6</v>
      </c>
    </row>
    <row r="3589" spans="1:7">
      <c r="A3589" s="33"/>
      <c r="B3589" s="34"/>
      <c r="C3589" s="33"/>
      <c r="D3589" s="33"/>
      <c r="E3589" s="33"/>
      <c r="G3589">
        <f t="shared" si="56"/>
        <v>6</v>
      </c>
    </row>
    <row r="3590" spans="1:7">
      <c r="A3590" s="33"/>
      <c r="B3590" s="34"/>
      <c r="C3590" s="33"/>
      <c r="D3590" s="33"/>
      <c r="E3590" s="33"/>
      <c r="G3590">
        <f t="shared" si="56"/>
        <v>6</v>
      </c>
    </row>
    <row r="3591" spans="1:7">
      <c r="A3591" s="33"/>
      <c r="B3591" s="34"/>
      <c r="C3591" s="33"/>
      <c r="D3591" s="33"/>
      <c r="E3591" s="33"/>
      <c r="G3591">
        <f t="shared" si="56"/>
        <v>6</v>
      </c>
    </row>
    <row r="3592" spans="1:7">
      <c r="A3592" s="33"/>
      <c r="B3592" s="34"/>
      <c r="C3592" s="33"/>
      <c r="D3592" s="33"/>
      <c r="E3592" s="33"/>
      <c r="G3592">
        <f t="shared" si="56"/>
        <v>6</v>
      </c>
    </row>
    <row r="3593" spans="1:7">
      <c r="A3593" s="33"/>
      <c r="B3593" s="34"/>
      <c r="C3593" s="33"/>
      <c r="D3593" s="33"/>
      <c r="E3593" s="33"/>
      <c r="G3593">
        <f t="shared" si="56"/>
        <v>6</v>
      </c>
    </row>
    <row r="3594" spans="1:7">
      <c r="A3594" s="33"/>
      <c r="B3594" s="34"/>
      <c r="C3594" s="33"/>
      <c r="D3594" s="33"/>
      <c r="E3594" s="33"/>
      <c r="G3594">
        <f t="shared" si="56"/>
        <v>6</v>
      </c>
    </row>
    <row r="3595" spans="1:7">
      <c r="A3595" s="33"/>
      <c r="B3595" s="34"/>
      <c r="C3595" s="33"/>
      <c r="D3595" s="33"/>
      <c r="E3595" s="33"/>
      <c r="G3595">
        <f t="shared" si="56"/>
        <v>6</v>
      </c>
    </row>
    <row r="3596" spans="1:7">
      <c r="A3596" s="33"/>
      <c r="B3596" s="34"/>
      <c r="C3596" s="33"/>
      <c r="D3596" s="33"/>
      <c r="E3596" s="33"/>
      <c r="G3596">
        <f t="shared" si="56"/>
        <v>6</v>
      </c>
    </row>
    <row r="3597" spans="1:7">
      <c r="A3597" s="33"/>
      <c r="B3597" s="34"/>
      <c r="C3597" s="33"/>
      <c r="D3597" s="33"/>
      <c r="E3597" s="33"/>
      <c r="G3597">
        <f t="shared" si="56"/>
        <v>6</v>
      </c>
    </row>
    <row r="3598" spans="1:7">
      <c r="A3598" s="33"/>
      <c r="B3598" s="34"/>
      <c r="C3598" s="33"/>
      <c r="D3598" s="33"/>
      <c r="E3598" s="33"/>
      <c r="G3598">
        <f t="shared" si="56"/>
        <v>6</v>
      </c>
    </row>
    <row r="3599" spans="1:7">
      <c r="A3599" s="33"/>
      <c r="B3599" s="34"/>
      <c r="C3599" s="33"/>
      <c r="D3599" s="33"/>
      <c r="E3599" s="33"/>
      <c r="G3599">
        <f t="shared" si="56"/>
        <v>6</v>
      </c>
    </row>
    <row r="3600" spans="1:7">
      <c r="A3600" s="33"/>
      <c r="B3600" s="34"/>
      <c r="C3600" s="33"/>
      <c r="D3600" s="33"/>
      <c r="E3600" s="33"/>
      <c r="G3600">
        <f t="shared" si="56"/>
        <v>6</v>
      </c>
    </row>
    <row r="3601" spans="1:7">
      <c r="A3601" s="33"/>
      <c r="B3601" s="34"/>
      <c r="C3601" s="33"/>
      <c r="D3601" s="33"/>
      <c r="E3601" s="33"/>
      <c r="G3601">
        <f t="shared" si="56"/>
        <v>6</v>
      </c>
    </row>
    <row r="3602" spans="1:7">
      <c r="A3602" s="33"/>
      <c r="B3602" s="34"/>
      <c r="C3602" s="33"/>
      <c r="D3602" s="33"/>
      <c r="E3602" s="33"/>
      <c r="G3602">
        <f t="shared" si="56"/>
        <v>6</v>
      </c>
    </row>
    <row r="3603" spans="1:7">
      <c r="A3603" s="33"/>
      <c r="B3603" s="34"/>
      <c r="C3603" s="33"/>
      <c r="D3603" s="33"/>
      <c r="E3603" s="33"/>
      <c r="G3603">
        <f t="shared" si="56"/>
        <v>6</v>
      </c>
    </row>
    <row r="3604" spans="1:7">
      <c r="A3604" s="33"/>
      <c r="B3604" s="34"/>
      <c r="C3604" s="33"/>
      <c r="D3604" s="33"/>
      <c r="E3604" s="33"/>
      <c r="G3604">
        <f t="shared" si="56"/>
        <v>6</v>
      </c>
    </row>
    <row r="3605" spans="1:7">
      <c r="A3605" s="33"/>
      <c r="B3605" s="34"/>
      <c r="C3605" s="33"/>
      <c r="D3605" s="33"/>
      <c r="E3605" s="33"/>
      <c r="G3605">
        <f t="shared" si="56"/>
        <v>6</v>
      </c>
    </row>
    <row r="3606" spans="1:7">
      <c r="A3606" s="33"/>
      <c r="B3606" s="34"/>
      <c r="C3606" s="33"/>
      <c r="D3606" s="33"/>
      <c r="E3606" s="33"/>
      <c r="G3606">
        <f t="shared" si="56"/>
        <v>6</v>
      </c>
    </row>
    <row r="3607" spans="1:7">
      <c r="A3607" s="33"/>
      <c r="B3607" s="34"/>
      <c r="C3607" s="33"/>
      <c r="D3607" s="33"/>
      <c r="E3607" s="33"/>
      <c r="G3607">
        <f t="shared" si="56"/>
        <v>6</v>
      </c>
    </row>
    <row r="3608" spans="1:7">
      <c r="A3608" s="33"/>
      <c r="B3608" s="34"/>
      <c r="C3608" s="33"/>
      <c r="D3608" s="33"/>
      <c r="E3608" s="33"/>
      <c r="G3608">
        <f t="shared" si="56"/>
        <v>6</v>
      </c>
    </row>
    <row r="3609" spans="1:7">
      <c r="A3609" s="33"/>
      <c r="B3609" s="34"/>
      <c r="C3609" s="33"/>
      <c r="D3609" s="33"/>
      <c r="E3609" s="33"/>
      <c r="G3609">
        <f t="shared" si="56"/>
        <v>6</v>
      </c>
    </row>
    <row r="3610" spans="1:7">
      <c r="A3610" s="33"/>
      <c r="B3610" s="34"/>
      <c r="C3610" s="33"/>
      <c r="D3610" s="33"/>
      <c r="E3610" s="33"/>
      <c r="G3610">
        <f t="shared" si="56"/>
        <v>6</v>
      </c>
    </row>
    <row r="3611" spans="1:7">
      <c r="A3611" s="33"/>
      <c r="B3611" s="34"/>
      <c r="C3611" s="33"/>
      <c r="D3611" s="33"/>
      <c r="E3611" s="33"/>
      <c r="G3611">
        <f t="shared" si="56"/>
        <v>6</v>
      </c>
    </row>
    <row r="3612" spans="1:7">
      <c r="A3612" s="33"/>
      <c r="B3612" s="34"/>
      <c r="C3612" s="33"/>
      <c r="D3612" s="33"/>
      <c r="E3612" s="33"/>
      <c r="G3612">
        <f t="shared" si="56"/>
        <v>6</v>
      </c>
    </row>
    <row r="3613" spans="1:7">
      <c r="A3613" s="33"/>
      <c r="B3613" s="34"/>
      <c r="C3613" s="33"/>
      <c r="D3613" s="33"/>
      <c r="E3613" s="33"/>
      <c r="G3613">
        <f t="shared" si="56"/>
        <v>6</v>
      </c>
    </row>
    <row r="3614" spans="1:7">
      <c r="A3614" s="33"/>
      <c r="B3614" s="34"/>
      <c r="C3614" s="33"/>
      <c r="D3614" s="33"/>
      <c r="E3614" s="33"/>
      <c r="G3614">
        <f t="shared" si="56"/>
        <v>6</v>
      </c>
    </row>
    <row r="3615" spans="1:7">
      <c r="A3615" s="33"/>
      <c r="B3615" s="34"/>
      <c r="C3615" s="33"/>
      <c r="D3615" s="33"/>
      <c r="E3615" s="33"/>
      <c r="G3615">
        <f t="shared" si="56"/>
        <v>6</v>
      </c>
    </row>
    <row r="3616" spans="1:7">
      <c r="A3616" s="33"/>
      <c r="B3616" s="34"/>
      <c r="C3616" s="33"/>
      <c r="D3616" s="33"/>
      <c r="E3616" s="33"/>
      <c r="G3616">
        <f t="shared" si="56"/>
        <v>6</v>
      </c>
    </row>
    <row r="3617" spans="1:7">
      <c r="A3617" s="33"/>
      <c r="B3617" s="34"/>
      <c r="C3617" s="33"/>
      <c r="D3617" s="33"/>
      <c r="E3617" s="33"/>
      <c r="G3617">
        <f t="shared" si="56"/>
        <v>6</v>
      </c>
    </row>
    <row r="3618" spans="1:7">
      <c r="A3618" s="33"/>
      <c r="B3618" s="34"/>
      <c r="C3618" s="33"/>
      <c r="D3618" s="33"/>
      <c r="E3618" s="33"/>
      <c r="G3618">
        <f t="shared" si="56"/>
        <v>6</v>
      </c>
    </row>
    <row r="3619" spans="1:7">
      <c r="A3619" s="33"/>
      <c r="B3619" s="34"/>
      <c r="C3619" s="33"/>
      <c r="D3619" s="33"/>
      <c r="E3619" s="33"/>
      <c r="G3619">
        <f t="shared" si="56"/>
        <v>6</v>
      </c>
    </row>
    <row r="3620" spans="1:7">
      <c r="A3620" s="33"/>
      <c r="B3620" s="34"/>
      <c r="C3620" s="33"/>
      <c r="D3620" s="33"/>
      <c r="E3620" s="33"/>
      <c r="G3620">
        <f t="shared" si="56"/>
        <v>6</v>
      </c>
    </row>
    <row r="3621" spans="1:7">
      <c r="A3621" s="33"/>
      <c r="B3621" s="34"/>
      <c r="C3621" s="33"/>
      <c r="D3621" s="33"/>
      <c r="E3621" s="33"/>
      <c r="G3621">
        <f t="shared" si="56"/>
        <v>6</v>
      </c>
    </row>
    <row r="3622" spans="1:7">
      <c r="A3622" s="33"/>
      <c r="B3622" s="34"/>
      <c r="C3622" s="33"/>
      <c r="D3622" s="33"/>
      <c r="E3622" s="33"/>
      <c r="G3622">
        <f t="shared" si="56"/>
        <v>6</v>
      </c>
    </row>
    <row r="3623" spans="1:7">
      <c r="A3623" s="33"/>
      <c r="B3623" s="34"/>
      <c r="C3623" s="33"/>
      <c r="D3623" s="33"/>
      <c r="E3623" s="33"/>
      <c r="G3623">
        <f t="shared" si="56"/>
        <v>6</v>
      </c>
    </row>
    <row r="3624" spans="1:7">
      <c r="A3624" s="33"/>
      <c r="B3624" s="34"/>
      <c r="C3624" s="33"/>
      <c r="D3624" s="33"/>
      <c r="E3624" s="33"/>
      <c r="G3624">
        <f t="shared" si="56"/>
        <v>6</v>
      </c>
    </row>
    <row r="3625" spans="1:7">
      <c r="A3625" s="33"/>
      <c r="B3625" s="34"/>
      <c r="C3625" s="33"/>
      <c r="D3625" s="33"/>
      <c r="E3625" s="33"/>
      <c r="G3625">
        <f t="shared" ref="G3625:G3688" si="57">WEEKDAY(B3625,2)</f>
        <v>6</v>
      </c>
    </row>
    <row r="3626" spans="1:7">
      <c r="A3626" s="33"/>
      <c r="B3626" s="34"/>
      <c r="C3626" s="33"/>
      <c r="D3626" s="33"/>
      <c r="E3626" s="33"/>
      <c r="G3626">
        <f t="shared" si="57"/>
        <v>6</v>
      </c>
    </row>
    <row r="3627" spans="1:7">
      <c r="A3627" s="33"/>
      <c r="B3627" s="34"/>
      <c r="C3627" s="33"/>
      <c r="D3627" s="33"/>
      <c r="E3627" s="33"/>
      <c r="G3627">
        <f t="shared" si="57"/>
        <v>6</v>
      </c>
    </row>
    <row r="3628" spans="1:7">
      <c r="A3628" s="33"/>
      <c r="B3628" s="34"/>
      <c r="C3628" s="33"/>
      <c r="D3628" s="33"/>
      <c r="E3628" s="33"/>
      <c r="G3628">
        <f t="shared" si="57"/>
        <v>6</v>
      </c>
    </row>
    <row r="3629" spans="1:7">
      <c r="A3629" s="33"/>
      <c r="B3629" s="34"/>
      <c r="C3629" s="33"/>
      <c r="D3629" s="33"/>
      <c r="E3629" s="33"/>
      <c r="G3629">
        <f t="shared" si="57"/>
        <v>6</v>
      </c>
    </row>
    <row r="3630" spans="1:7">
      <c r="A3630" s="33"/>
      <c r="B3630" s="34"/>
      <c r="C3630" s="33"/>
      <c r="D3630" s="33"/>
      <c r="E3630" s="33"/>
      <c r="G3630">
        <f t="shared" si="57"/>
        <v>6</v>
      </c>
    </row>
    <row r="3631" spans="1:7">
      <c r="A3631" s="33"/>
      <c r="B3631" s="34"/>
      <c r="C3631" s="33"/>
      <c r="D3631" s="33"/>
      <c r="E3631" s="33"/>
      <c r="G3631">
        <f t="shared" si="57"/>
        <v>6</v>
      </c>
    </row>
    <row r="3632" spans="1:7">
      <c r="A3632" s="33"/>
      <c r="B3632" s="34"/>
      <c r="C3632" s="33"/>
      <c r="D3632" s="33"/>
      <c r="E3632" s="33"/>
      <c r="G3632">
        <f t="shared" si="57"/>
        <v>6</v>
      </c>
    </row>
    <row r="3633" spans="1:7">
      <c r="A3633" s="33"/>
      <c r="B3633" s="34"/>
      <c r="C3633" s="33"/>
      <c r="D3633" s="33"/>
      <c r="E3633" s="33"/>
      <c r="G3633">
        <f t="shared" si="57"/>
        <v>6</v>
      </c>
    </row>
    <row r="3634" spans="1:7">
      <c r="A3634" s="33"/>
      <c r="B3634" s="34"/>
      <c r="C3634" s="33"/>
      <c r="D3634" s="33"/>
      <c r="E3634" s="33"/>
      <c r="G3634">
        <f t="shared" si="57"/>
        <v>6</v>
      </c>
    </row>
    <row r="3635" spans="1:7">
      <c r="A3635" s="33"/>
      <c r="B3635" s="34"/>
      <c r="C3635" s="33"/>
      <c r="D3635" s="33"/>
      <c r="E3635" s="33"/>
      <c r="G3635">
        <f t="shared" si="57"/>
        <v>6</v>
      </c>
    </row>
    <row r="3636" spans="1:7">
      <c r="A3636" s="33"/>
      <c r="B3636" s="34"/>
      <c r="C3636" s="33"/>
      <c r="D3636" s="33"/>
      <c r="E3636" s="33"/>
      <c r="G3636">
        <f t="shared" si="57"/>
        <v>6</v>
      </c>
    </row>
    <row r="3637" spans="1:7">
      <c r="A3637" s="33"/>
      <c r="B3637" s="34"/>
      <c r="C3637" s="33"/>
      <c r="D3637" s="33"/>
      <c r="E3637" s="33"/>
      <c r="G3637">
        <f t="shared" si="57"/>
        <v>6</v>
      </c>
    </row>
    <row r="3638" spans="1:7">
      <c r="A3638" s="33"/>
      <c r="B3638" s="34"/>
      <c r="C3638" s="33"/>
      <c r="D3638" s="33"/>
      <c r="E3638" s="33"/>
      <c r="G3638">
        <f t="shared" si="57"/>
        <v>6</v>
      </c>
    </row>
    <row r="3639" spans="1:7">
      <c r="A3639" s="33"/>
      <c r="B3639" s="34"/>
      <c r="C3639" s="33"/>
      <c r="D3639" s="33"/>
      <c r="E3639" s="33"/>
      <c r="G3639">
        <f t="shared" si="57"/>
        <v>6</v>
      </c>
    </row>
    <row r="3640" spans="1:7">
      <c r="A3640" s="33"/>
      <c r="B3640" s="34"/>
      <c r="C3640" s="33"/>
      <c r="D3640" s="33"/>
      <c r="E3640" s="33"/>
      <c r="G3640">
        <f t="shared" si="57"/>
        <v>6</v>
      </c>
    </row>
    <row r="3641" spans="1:7">
      <c r="A3641" s="33"/>
      <c r="B3641" s="34"/>
      <c r="C3641" s="33"/>
      <c r="D3641" s="33"/>
      <c r="E3641" s="33"/>
      <c r="G3641">
        <f t="shared" si="57"/>
        <v>6</v>
      </c>
    </row>
    <row r="3642" spans="1:7">
      <c r="A3642" s="33"/>
      <c r="B3642" s="34"/>
      <c r="C3642" s="33"/>
      <c r="D3642" s="33"/>
      <c r="E3642" s="33"/>
      <c r="G3642">
        <f t="shared" si="57"/>
        <v>6</v>
      </c>
    </row>
    <row r="3643" spans="1:7">
      <c r="A3643" s="33"/>
      <c r="B3643" s="34"/>
      <c r="C3643" s="33"/>
      <c r="D3643" s="33"/>
      <c r="E3643" s="33"/>
      <c r="G3643">
        <f t="shared" si="57"/>
        <v>6</v>
      </c>
    </row>
    <row r="3644" spans="1:7">
      <c r="A3644" s="33"/>
      <c r="B3644" s="34"/>
      <c r="C3644" s="33"/>
      <c r="D3644" s="33"/>
      <c r="E3644" s="33"/>
      <c r="G3644">
        <f t="shared" si="57"/>
        <v>6</v>
      </c>
    </row>
    <row r="3645" spans="1:7">
      <c r="A3645" s="33"/>
      <c r="B3645" s="34"/>
      <c r="C3645" s="33"/>
      <c r="D3645" s="33"/>
      <c r="E3645" s="33"/>
      <c r="G3645">
        <f t="shared" si="57"/>
        <v>6</v>
      </c>
    </row>
    <row r="3646" spans="1:7">
      <c r="A3646" s="33"/>
      <c r="B3646" s="34"/>
      <c r="C3646" s="33"/>
      <c r="D3646" s="33"/>
      <c r="E3646" s="33"/>
      <c r="G3646">
        <f t="shared" si="57"/>
        <v>6</v>
      </c>
    </row>
    <row r="3647" spans="1:7">
      <c r="A3647" s="33"/>
      <c r="B3647" s="34"/>
      <c r="C3647" s="33"/>
      <c r="D3647" s="33"/>
      <c r="E3647" s="33"/>
      <c r="G3647">
        <f t="shared" si="57"/>
        <v>6</v>
      </c>
    </row>
    <row r="3648" spans="1:7">
      <c r="A3648" s="33"/>
      <c r="B3648" s="34"/>
      <c r="C3648" s="33"/>
      <c r="D3648" s="33"/>
      <c r="E3648" s="33"/>
      <c r="G3648">
        <f t="shared" si="57"/>
        <v>6</v>
      </c>
    </row>
    <row r="3649" spans="1:7">
      <c r="A3649" s="33"/>
      <c r="B3649" s="34"/>
      <c r="C3649" s="33"/>
      <c r="D3649" s="33"/>
      <c r="E3649" s="33"/>
      <c r="G3649">
        <f t="shared" si="57"/>
        <v>6</v>
      </c>
    </row>
    <row r="3650" spans="1:7">
      <c r="A3650" s="33"/>
      <c r="B3650" s="34"/>
      <c r="C3650" s="33"/>
      <c r="D3650" s="33"/>
      <c r="E3650" s="33"/>
      <c r="G3650">
        <f t="shared" si="57"/>
        <v>6</v>
      </c>
    </row>
    <row r="3651" spans="1:7">
      <c r="A3651" s="33"/>
      <c r="B3651" s="34"/>
      <c r="C3651" s="33"/>
      <c r="D3651" s="33"/>
      <c r="E3651" s="33"/>
      <c r="G3651">
        <f t="shared" si="57"/>
        <v>6</v>
      </c>
    </row>
    <row r="3652" spans="1:7">
      <c r="A3652" s="33"/>
      <c r="B3652" s="34"/>
      <c r="C3652" s="33"/>
      <c r="D3652" s="33"/>
      <c r="E3652" s="33"/>
      <c r="G3652">
        <f t="shared" si="57"/>
        <v>6</v>
      </c>
    </row>
    <row r="3653" spans="1:7">
      <c r="A3653" s="33"/>
      <c r="B3653" s="34"/>
      <c r="C3653" s="33"/>
      <c r="D3653" s="33"/>
      <c r="E3653" s="33"/>
      <c r="G3653">
        <f t="shared" si="57"/>
        <v>6</v>
      </c>
    </row>
    <row r="3654" spans="1:7">
      <c r="A3654" s="33"/>
      <c r="B3654" s="34"/>
      <c r="C3654" s="33"/>
      <c r="D3654" s="33"/>
      <c r="E3654" s="33"/>
      <c r="G3654">
        <f t="shared" si="57"/>
        <v>6</v>
      </c>
    </row>
    <row r="3655" spans="1:7">
      <c r="A3655" s="33"/>
      <c r="B3655" s="34"/>
      <c r="C3655" s="33"/>
      <c r="D3655" s="33"/>
      <c r="E3655" s="33"/>
      <c r="G3655">
        <f t="shared" si="57"/>
        <v>6</v>
      </c>
    </row>
    <row r="3656" spans="1:7">
      <c r="A3656" s="33"/>
      <c r="B3656" s="34"/>
      <c r="C3656" s="33"/>
      <c r="D3656" s="33"/>
      <c r="E3656" s="33"/>
      <c r="G3656">
        <f t="shared" si="57"/>
        <v>6</v>
      </c>
    </row>
    <row r="3657" spans="1:7">
      <c r="A3657" s="33"/>
      <c r="B3657" s="34"/>
      <c r="C3657" s="33"/>
      <c r="D3657" s="33"/>
      <c r="E3657" s="33"/>
      <c r="G3657">
        <f t="shared" si="57"/>
        <v>6</v>
      </c>
    </row>
    <row r="3658" spans="1:7">
      <c r="A3658" s="33"/>
      <c r="B3658" s="34"/>
      <c r="C3658" s="33"/>
      <c r="D3658" s="33"/>
      <c r="E3658" s="33"/>
      <c r="G3658">
        <f t="shared" si="57"/>
        <v>6</v>
      </c>
    </row>
    <row r="3659" spans="1:7">
      <c r="A3659" s="33"/>
      <c r="B3659" s="34"/>
      <c r="C3659" s="33"/>
      <c r="D3659" s="33"/>
      <c r="E3659" s="33"/>
      <c r="G3659">
        <f t="shared" si="57"/>
        <v>6</v>
      </c>
    </row>
    <row r="3660" spans="1:7">
      <c r="A3660" s="33"/>
      <c r="B3660" s="34"/>
      <c r="C3660" s="33"/>
      <c r="D3660" s="33"/>
      <c r="E3660" s="33"/>
      <c r="G3660">
        <f t="shared" si="57"/>
        <v>6</v>
      </c>
    </row>
    <row r="3661" spans="1:7">
      <c r="A3661" s="33"/>
      <c r="B3661" s="34"/>
      <c r="C3661" s="33"/>
      <c r="D3661" s="33"/>
      <c r="E3661" s="33"/>
      <c r="G3661">
        <f t="shared" si="57"/>
        <v>6</v>
      </c>
    </row>
    <row r="3662" spans="1:7">
      <c r="A3662" s="33"/>
      <c r="B3662" s="34"/>
      <c r="C3662" s="33"/>
      <c r="D3662" s="33"/>
      <c r="E3662" s="33"/>
      <c r="G3662">
        <f t="shared" si="57"/>
        <v>6</v>
      </c>
    </row>
    <row r="3663" spans="1:7">
      <c r="A3663" s="33"/>
      <c r="B3663" s="34"/>
      <c r="C3663" s="33"/>
      <c r="D3663" s="33"/>
      <c r="E3663" s="33"/>
      <c r="G3663">
        <f t="shared" si="57"/>
        <v>6</v>
      </c>
    </row>
    <row r="3664" spans="1:7">
      <c r="A3664" s="33"/>
      <c r="B3664" s="34"/>
      <c r="C3664" s="33"/>
      <c r="D3664" s="33"/>
      <c r="E3664" s="33"/>
      <c r="G3664">
        <f t="shared" si="57"/>
        <v>6</v>
      </c>
    </row>
    <row r="3665" spans="1:7">
      <c r="A3665" s="33"/>
      <c r="B3665" s="34"/>
      <c r="C3665" s="33"/>
      <c r="D3665" s="33"/>
      <c r="E3665" s="33"/>
      <c r="G3665">
        <f t="shared" si="57"/>
        <v>6</v>
      </c>
    </row>
    <row r="3666" spans="1:7">
      <c r="A3666" s="33"/>
      <c r="B3666" s="34"/>
      <c r="C3666" s="33"/>
      <c r="D3666" s="33"/>
      <c r="E3666" s="33"/>
      <c r="G3666">
        <f t="shared" si="57"/>
        <v>6</v>
      </c>
    </row>
    <row r="3667" spans="1:7">
      <c r="A3667" s="33"/>
      <c r="B3667" s="34"/>
      <c r="C3667" s="33"/>
      <c r="D3667" s="33"/>
      <c r="E3667" s="33"/>
      <c r="G3667">
        <f t="shared" si="57"/>
        <v>6</v>
      </c>
    </row>
    <row r="3668" spans="1:7">
      <c r="A3668" s="33"/>
      <c r="B3668" s="34"/>
      <c r="C3668" s="33"/>
      <c r="D3668" s="33"/>
      <c r="E3668" s="33"/>
      <c r="G3668">
        <f t="shared" si="57"/>
        <v>6</v>
      </c>
    </row>
    <row r="3669" spans="1:7">
      <c r="A3669" s="33"/>
      <c r="B3669" s="34"/>
      <c r="C3669" s="33"/>
      <c r="D3669" s="33"/>
      <c r="E3669" s="33"/>
      <c r="G3669">
        <f t="shared" si="57"/>
        <v>6</v>
      </c>
    </row>
    <row r="3670" spans="1:7">
      <c r="A3670" s="33"/>
      <c r="B3670" s="34"/>
      <c r="C3670" s="33"/>
      <c r="D3670" s="33"/>
      <c r="E3670" s="33"/>
      <c r="G3670">
        <f t="shared" si="57"/>
        <v>6</v>
      </c>
    </row>
    <row r="3671" spans="1:7">
      <c r="A3671" s="33"/>
      <c r="B3671" s="34"/>
      <c r="C3671" s="33"/>
      <c r="D3671" s="33"/>
      <c r="E3671" s="33"/>
      <c r="G3671">
        <f t="shared" si="57"/>
        <v>6</v>
      </c>
    </row>
    <row r="3672" spans="1:7">
      <c r="A3672" s="33"/>
      <c r="B3672" s="34"/>
      <c r="C3672" s="33"/>
      <c r="D3672" s="33"/>
      <c r="E3672" s="33"/>
      <c r="G3672">
        <f t="shared" si="57"/>
        <v>6</v>
      </c>
    </row>
    <row r="3673" spans="1:7">
      <c r="A3673" s="33"/>
      <c r="B3673" s="34"/>
      <c r="C3673" s="33"/>
      <c r="D3673" s="33"/>
      <c r="E3673" s="33"/>
      <c r="G3673">
        <f t="shared" si="57"/>
        <v>6</v>
      </c>
    </row>
    <row r="3674" spans="1:7">
      <c r="A3674" s="33"/>
      <c r="B3674" s="34"/>
      <c r="C3674" s="33"/>
      <c r="D3674" s="33"/>
      <c r="E3674" s="33"/>
      <c r="G3674">
        <f t="shared" si="57"/>
        <v>6</v>
      </c>
    </row>
    <row r="3675" spans="1:7">
      <c r="A3675" s="33"/>
      <c r="B3675" s="34"/>
      <c r="C3675" s="33"/>
      <c r="D3675" s="33"/>
      <c r="E3675" s="33"/>
      <c r="G3675">
        <f t="shared" si="57"/>
        <v>6</v>
      </c>
    </row>
    <row r="3676" spans="1:7">
      <c r="A3676" s="33"/>
      <c r="B3676" s="34"/>
      <c r="C3676" s="33"/>
      <c r="D3676" s="33"/>
      <c r="E3676" s="33"/>
      <c r="G3676">
        <f t="shared" si="57"/>
        <v>6</v>
      </c>
    </row>
    <row r="3677" spans="1:7">
      <c r="A3677" s="33"/>
      <c r="B3677" s="34"/>
      <c r="C3677" s="33"/>
      <c r="D3677" s="33"/>
      <c r="E3677" s="33"/>
      <c r="G3677">
        <f t="shared" si="57"/>
        <v>6</v>
      </c>
    </row>
    <row r="3678" spans="1:7">
      <c r="A3678" s="33"/>
      <c r="B3678" s="34"/>
      <c r="C3678" s="33"/>
      <c r="D3678" s="33"/>
      <c r="E3678" s="33"/>
      <c r="G3678">
        <f t="shared" si="57"/>
        <v>6</v>
      </c>
    </row>
    <row r="3679" spans="1:7">
      <c r="A3679" s="33"/>
      <c r="B3679" s="34"/>
      <c r="C3679" s="33"/>
      <c r="D3679" s="33"/>
      <c r="E3679" s="33"/>
      <c r="G3679">
        <f t="shared" si="57"/>
        <v>6</v>
      </c>
    </row>
    <row r="3680" spans="1:7">
      <c r="A3680" s="33"/>
      <c r="B3680" s="34"/>
      <c r="C3680" s="33"/>
      <c r="D3680" s="33"/>
      <c r="E3680" s="33"/>
      <c r="G3680">
        <f t="shared" si="57"/>
        <v>6</v>
      </c>
    </row>
    <row r="3681" spans="1:7">
      <c r="A3681" s="33"/>
      <c r="B3681" s="34"/>
      <c r="C3681" s="33"/>
      <c r="D3681" s="33"/>
      <c r="E3681" s="33"/>
      <c r="G3681">
        <f t="shared" si="57"/>
        <v>6</v>
      </c>
    </row>
    <row r="3682" spans="1:7">
      <c r="A3682" s="33"/>
      <c r="B3682" s="34"/>
      <c r="C3682" s="33"/>
      <c r="D3682" s="33"/>
      <c r="E3682" s="33"/>
      <c r="G3682">
        <f t="shared" si="57"/>
        <v>6</v>
      </c>
    </row>
    <row r="3683" spans="1:7">
      <c r="A3683" s="33"/>
      <c r="B3683" s="34"/>
      <c r="C3683" s="33"/>
      <c r="D3683" s="33"/>
      <c r="E3683" s="33"/>
      <c r="G3683">
        <f t="shared" si="57"/>
        <v>6</v>
      </c>
    </row>
    <row r="3684" spans="1:7">
      <c r="A3684" s="33"/>
      <c r="B3684" s="34"/>
      <c r="C3684" s="33"/>
      <c r="D3684" s="33"/>
      <c r="E3684" s="33"/>
      <c r="G3684">
        <f t="shared" si="57"/>
        <v>6</v>
      </c>
    </row>
    <row r="3685" spans="1:7">
      <c r="A3685" s="33"/>
      <c r="B3685" s="34"/>
      <c r="C3685" s="33"/>
      <c r="D3685" s="33"/>
      <c r="E3685" s="33"/>
      <c r="G3685">
        <f t="shared" si="57"/>
        <v>6</v>
      </c>
    </row>
    <row r="3686" spans="1:7">
      <c r="A3686" s="33"/>
      <c r="B3686" s="34"/>
      <c r="C3686" s="33"/>
      <c r="D3686" s="33"/>
      <c r="E3686" s="33"/>
      <c r="G3686">
        <f t="shared" si="57"/>
        <v>6</v>
      </c>
    </row>
    <row r="3687" spans="1:7">
      <c r="A3687" s="33"/>
      <c r="B3687" s="34"/>
      <c r="C3687" s="33"/>
      <c r="D3687" s="33"/>
      <c r="E3687" s="33"/>
      <c r="G3687">
        <f t="shared" si="57"/>
        <v>6</v>
      </c>
    </row>
    <row r="3688" spans="1:7">
      <c r="A3688" s="33"/>
      <c r="B3688" s="34"/>
      <c r="C3688" s="33"/>
      <c r="D3688" s="33"/>
      <c r="E3688" s="33"/>
      <c r="G3688">
        <f t="shared" si="57"/>
        <v>6</v>
      </c>
    </row>
    <row r="3689" spans="1:7">
      <c r="A3689" s="33"/>
      <c r="B3689" s="34"/>
      <c r="C3689" s="33"/>
      <c r="D3689" s="33"/>
      <c r="E3689" s="33"/>
      <c r="G3689">
        <f t="shared" ref="G3689:G3752" si="58">WEEKDAY(B3689,2)</f>
        <v>6</v>
      </c>
    </row>
    <row r="3690" spans="1:7">
      <c r="A3690" s="33"/>
      <c r="B3690" s="34"/>
      <c r="C3690" s="33"/>
      <c r="D3690" s="33"/>
      <c r="E3690" s="33"/>
      <c r="G3690">
        <f t="shared" si="58"/>
        <v>6</v>
      </c>
    </row>
    <row r="3691" spans="1:7">
      <c r="A3691" s="33"/>
      <c r="B3691" s="34"/>
      <c r="C3691" s="33"/>
      <c r="D3691" s="33"/>
      <c r="E3691" s="33"/>
      <c r="G3691">
        <f t="shared" si="58"/>
        <v>6</v>
      </c>
    </row>
    <row r="3692" spans="1:7">
      <c r="A3692" s="33"/>
      <c r="B3692" s="34"/>
      <c r="C3692" s="33"/>
      <c r="D3692" s="33"/>
      <c r="E3692" s="33"/>
      <c r="G3692">
        <f t="shared" si="58"/>
        <v>6</v>
      </c>
    </row>
    <row r="3693" spans="1:7">
      <c r="A3693" s="33"/>
      <c r="B3693" s="34"/>
      <c r="C3693" s="33"/>
      <c r="D3693" s="33"/>
      <c r="E3693" s="33"/>
      <c r="G3693">
        <f t="shared" si="58"/>
        <v>6</v>
      </c>
    </row>
    <row r="3694" spans="1:7">
      <c r="A3694" s="33"/>
      <c r="B3694" s="34"/>
      <c r="C3694" s="33"/>
      <c r="D3694" s="33"/>
      <c r="E3694" s="33"/>
      <c r="G3694">
        <f t="shared" si="58"/>
        <v>6</v>
      </c>
    </row>
    <row r="3695" spans="1:7">
      <c r="A3695" s="33"/>
      <c r="B3695" s="34"/>
      <c r="C3695" s="33"/>
      <c r="D3695" s="33"/>
      <c r="E3695" s="33"/>
      <c r="G3695">
        <f t="shared" si="58"/>
        <v>6</v>
      </c>
    </row>
    <row r="3696" spans="1:7">
      <c r="A3696" s="33"/>
      <c r="B3696" s="34"/>
      <c r="C3696" s="33"/>
      <c r="D3696" s="33"/>
      <c r="E3696" s="33"/>
      <c r="G3696">
        <f t="shared" si="58"/>
        <v>6</v>
      </c>
    </row>
    <row r="3697" spans="1:7">
      <c r="A3697" s="33"/>
      <c r="B3697" s="34"/>
      <c r="C3697" s="33"/>
      <c r="D3697" s="33"/>
      <c r="E3697" s="33"/>
      <c r="G3697">
        <f t="shared" si="58"/>
        <v>6</v>
      </c>
    </row>
    <row r="3698" spans="1:7">
      <c r="A3698" s="33"/>
      <c r="B3698" s="34"/>
      <c r="C3698" s="33"/>
      <c r="D3698" s="33"/>
      <c r="E3698" s="33"/>
      <c r="G3698">
        <f t="shared" si="58"/>
        <v>6</v>
      </c>
    </row>
    <row r="3699" spans="1:7">
      <c r="A3699" s="33"/>
      <c r="B3699" s="34"/>
      <c r="C3699" s="33"/>
      <c r="D3699" s="33"/>
      <c r="E3699" s="33"/>
      <c r="G3699">
        <f t="shared" si="58"/>
        <v>6</v>
      </c>
    </row>
    <row r="3700" spans="1:7">
      <c r="A3700" s="33"/>
      <c r="B3700" s="34"/>
      <c r="C3700" s="33"/>
      <c r="D3700" s="33"/>
      <c r="E3700" s="33"/>
      <c r="G3700">
        <f t="shared" si="58"/>
        <v>6</v>
      </c>
    </row>
    <row r="3701" spans="1:7">
      <c r="A3701" s="33"/>
      <c r="B3701" s="34"/>
      <c r="C3701" s="33"/>
      <c r="D3701" s="33"/>
      <c r="E3701" s="33"/>
      <c r="G3701">
        <f t="shared" si="58"/>
        <v>6</v>
      </c>
    </row>
    <row r="3702" spans="1:7">
      <c r="A3702" s="33"/>
      <c r="B3702" s="34"/>
      <c r="C3702" s="33"/>
      <c r="D3702" s="33"/>
      <c r="E3702" s="33"/>
      <c r="G3702">
        <f t="shared" si="58"/>
        <v>6</v>
      </c>
    </row>
    <row r="3703" spans="1:7">
      <c r="A3703" s="33"/>
      <c r="B3703" s="34"/>
      <c r="C3703" s="33"/>
      <c r="D3703" s="33"/>
      <c r="E3703" s="33"/>
      <c r="G3703">
        <f t="shared" si="58"/>
        <v>6</v>
      </c>
    </row>
    <row r="3704" spans="1:7">
      <c r="A3704" s="33"/>
      <c r="B3704" s="34"/>
      <c r="C3704" s="33"/>
      <c r="D3704" s="33"/>
      <c r="E3704" s="33"/>
      <c r="G3704">
        <f t="shared" si="58"/>
        <v>6</v>
      </c>
    </row>
    <row r="3705" spans="1:7">
      <c r="A3705" s="33"/>
      <c r="B3705" s="34"/>
      <c r="C3705" s="33"/>
      <c r="D3705" s="33"/>
      <c r="E3705" s="33"/>
      <c r="G3705">
        <f t="shared" si="58"/>
        <v>6</v>
      </c>
    </row>
    <row r="3706" spans="1:7">
      <c r="A3706" s="33"/>
      <c r="B3706" s="34"/>
      <c r="C3706" s="33"/>
      <c r="D3706" s="33"/>
      <c r="E3706" s="33"/>
      <c r="G3706">
        <f t="shared" si="58"/>
        <v>6</v>
      </c>
    </row>
    <row r="3707" spans="1:7">
      <c r="A3707" s="33"/>
      <c r="B3707" s="34"/>
      <c r="C3707" s="33"/>
      <c r="D3707" s="33"/>
      <c r="E3707" s="33"/>
      <c r="G3707">
        <f t="shared" si="58"/>
        <v>6</v>
      </c>
    </row>
    <row r="3708" spans="1:7">
      <c r="A3708" s="33"/>
      <c r="B3708" s="34"/>
      <c r="C3708" s="33"/>
      <c r="D3708" s="33"/>
      <c r="E3708" s="33"/>
      <c r="G3708">
        <f t="shared" si="58"/>
        <v>6</v>
      </c>
    </row>
    <row r="3709" spans="1:7">
      <c r="A3709" s="33"/>
      <c r="B3709" s="34"/>
      <c r="C3709" s="33"/>
      <c r="D3709" s="33"/>
      <c r="E3709" s="33"/>
      <c r="G3709">
        <f t="shared" si="58"/>
        <v>6</v>
      </c>
    </row>
    <row r="3710" spans="1:7">
      <c r="A3710" s="33"/>
      <c r="B3710" s="34"/>
      <c r="C3710" s="33"/>
      <c r="D3710" s="33"/>
      <c r="E3710" s="33"/>
      <c r="G3710">
        <f t="shared" si="58"/>
        <v>6</v>
      </c>
    </row>
    <row r="3711" spans="1:7">
      <c r="A3711" s="33"/>
      <c r="B3711" s="34"/>
      <c r="C3711" s="33"/>
      <c r="D3711" s="33"/>
      <c r="E3711" s="33"/>
      <c r="G3711">
        <f t="shared" si="58"/>
        <v>6</v>
      </c>
    </row>
    <row r="3712" spans="1:7">
      <c r="A3712" s="33"/>
      <c r="B3712" s="34"/>
      <c r="C3712" s="33"/>
      <c r="D3712" s="33"/>
      <c r="E3712" s="33"/>
      <c r="G3712">
        <f t="shared" si="58"/>
        <v>6</v>
      </c>
    </row>
    <row r="3713" spans="1:7">
      <c r="A3713" s="33"/>
      <c r="B3713" s="34"/>
      <c r="C3713" s="33"/>
      <c r="D3713" s="33"/>
      <c r="E3713" s="33"/>
      <c r="G3713">
        <f t="shared" si="58"/>
        <v>6</v>
      </c>
    </row>
    <row r="3714" spans="1:7">
      <c r="A3714" s="33"/>
      <c r="B3714" s="34"/>
      <c r="C3714" s="33"/>
      <c r="D3714" s="33"/>
      <c r="E3714" s="33"/>
      <c r="G3714">
        <f t="shared" si="58"/>
        <v>6</v>
      </c>
    </row>
    <row r="3715" spans="1:7">
      <c r="A3715" s="33"/>
      <c r="B3715" s="34"/>
      <c r="C3715" s="33"/>
      <c r="D3715" s="33"/>
      <c r="E3715" s="33"/>
      <c r="G3715">
        <f t="shared" si="58"/>
        <v>6</v>
      </c>
    </row>
    <row r="3716" spans="1:7">
      <c r="A3716" s="33"/>
      <c r="B3716" s="34"/>
      <c r="C3716" s="33"/>
      <c r="D3716" s="33"/>
      <c r="E3716" s="33"/>
      <c r="G3716">
        <f t="shared" si="58"/>
        <v>6</v>
      </c>
    </row>
    <row r="3717" spans="1:7">
      <c r="A3717" s="33"/>
      <c r="B3717" s="34"/>
      <c r="C3717" s="33"/>
      <c r="D3717" s="33"/>
      <c r="E3717" s="33"/>
      <c r="G3717">
        <f t="shared" si="58"/>
        <v>6</v>
      </c>
    </row>
    <row r="3718" spans="1:7">
      <c r="A3718" s="33"/>
      <c r="B3718" s="34"/>
      <c r="C3718" s="33"/>
      <c r="D3718" s="33"/>
      <c r="E3718" s="33"/>
      <c r="G3718">
        <f t="shared" si="58"/>
        <v>6</v>
      </c>
    </row>
    <row r="3719" spans="1:7">
      <c r="A3719" s="33"/>
      <c r="B3719" s="34"/>
      <c r="C3719" s="33"/>
      <c r="D3719" s="33"/>
      <c r="E3719" s="33"/>
      <c r="G3719">
        <f t="shared" si="58"/>
        <v>6</v>
      </c>
    </row>
    <row r="3720" spans="1:7">
      <c r="A3720" s="33"/>
      <c r="B3720" s="34"/>
      <c r="C3720" s="33"/>
      <c r="D3720" s="33"/>
      <c r="E3720" s="33"/>
      <c r="G3720">
        <f t="shared" si="58"/>
        <v>6</v>
      </c>
    </row>
    <row r="3721" spans="1:7">
      <c r="A3721" s="33"/>
      <c r="B3721" s="34"/>
      <c r="C3721" s="33"/>
      <c r="D3721" s="33"/>
      <c r="E3721" s="33"/>
      <c r="G3721">
        <f t="shared" si="58"/>
        <v>6</v>
      </c>
    </row>
    <row r="3722" spans="1:7">
      <c r="A3722" s="33"/>
      <c r="B3722" s="34"/>
      <c r="C3722" s="33"/>
      <c r="D3722" s="33"/>
      <c r="E3722" s="33"/>
      <c r="G3722">
        <f t="shared" si="58"/>
        <v>6</v>
      </c>
    </row>
    <row r="3723" spans="1:7">
      <c r="A3723" s="33"/>
      <c r="B3723" s="34"/>
      <c r="C3723" s="33"/>
      <c r="D3723" s="33"/>
      <c r="E3723" s="33"/>
      <c r="G3723">
        <f t="shared" si="58"/>
        <v>6</v>
      </c>
    </row>
    <row r="3724" spans="1:7">
      <c r="A3724" s="33"/>
      <c r="B3724" s="34"/>
      <c r="C3724" s="33"/>
      <c r="D3724" s="33"/>
      <c r="E3724" s="33"/>
      <c r="G3724">
        <f t="shared" si="58"/>
        <v>6</v>
      </c>
    </row>
    <row r="3725" spans="1:7">
      <c r="A3725" s="33"/>
      <c r="B3725" s="34"/>
      <c r="C3725" s="33"/>
      <c r="D3725" s="33"/>
      <c r="E3725" s="33"/>
      <c r="G3725">
        <f t="shared" si="58"/>
        <v>6</v>
      </c>
    </row>
    <row r="3726" spans="1:7">
      <c r="A3726" s="33"/>
      <c r="B3726" s="34"/>
      <c r="C3726" s="33"/>
      <c r="D3726" s="33"/>
      <c r="E3726" s="33"/>
      <c r="G3726">
        <f t="shared" si="58"/>
        <v>6</v>
      </c>
    </row>
    <row r="3727" spans="1:7">
      <c r="A3727" s="33"/>
      <c r="B3727" s="34"/>
      <c r="C3727" s="33"/>
      <c r="D3727" s="33"/>
      <c r="E3727" s="33"/>
      <c r="G3727">
        <f t="shared" si="58"/>
        <v>6</v>
      </c>
    </row>
    <row r="3728" spans="1:7">
      <c r="A3728" s="33"/>
      <c r="B3728" s="34"/>
      <c r="C3728" s="33"/>
      <c r="D3728" s="33"/>
      <c r="E3728" s="33"/>
      <c r="G3728">
        <f t="shared" si="58"/>
        <v>6</v>
      </c>
    </row>
    <row r="3729" spans="1:7">
      <c r="A3729" s="33"/>
      <c r="B3729" s="34"/>
      <c r="C3729" s="33"/>
      <c r="D3729" s="33"/>
      <c r="E3729" s="33"/>
      <c r="G3729">
        <f t="shared" si="58"/>
        <v>6</v>
      </c>
    </row>
    <row r="3730" spans="1:7">
      <c r="A3730" s="33"/>
      <c r="B3730" s="34"/>
      <c r="C3730" s="33"/>
      <c r="D3730" s="33"/>
      <c r="E3730" s="33"/>
      <c r="G3730">
        <f t="shared" si="58"/>
        <v>6</v>
      </c>
    </row>
    <row r="3731" spans="1:7">
      <c r="A3731" s="33"/>
      <c r="B3731" s="34"/>
      <c r="C3731" s="33"/>
      <c r="D3731" s="33"/>
      <c r="E3731" s="33"/>
      <c r="G3731">
        <f t="shared" si="58"/>
        <v>6</v>
      </c>
    </row>
    <row r="3732" spans="1:7">
      <c r="A3732" s="33"/>
      <c r="B3732" s="34"/>
      <c r="C3732" s="33"/>
      <c r="D3732" s="33"/>
      <c r="E3732" s="33"/>
      <c r="G3732">
        <f t="shared" si="58"/>
        <v>6</v>
      </c>
    </row>
    <row r="3733" spans="1:7">
      <c r="A3733" s="33"/>
      <c r="B3733" s="34"/>
      <c r="C3733" s="33"/>
      <c r="D3733" s="33"/>
      <c r="E3733" s="33"/>
      <c r="G3733">
        <f t="shared" si="58"/>
        <v>6</v>
      </c>
    </row>
    <row r="3734" spans="1:7">
      <c r="A3734" s="33"/>
      <c r="B3734" s="34"/>
      <c r="C3734" s="33"/>
      <c r="D3734" s="33"/>
      <c r="E3734" s="33"/>
      <c r="G3734">
        <f t="shared" si="58"/>
        <v>6</v>
      </c>
    </row>
    <row r="3735" spans="1:7">
      <c r="A3735" s="33"/>
      <c r="B3735" s="34"/>
      <c r="C3735" s="33"/>
      <c r="D3735" s="33"/>
      <c r="E3735" s="33"/>
      <c r="G3735">
        <f t="shared" si="58"/>
        <v>6</v>
      </c>
    </row>
    <row r="3736" spans="1:7">
      <c r="A3736" s="33"/>
      <c r="B3736" s="34"/>
      <c r="C3736" s="33"/>
      <c r="D3736" s="33"/>
      <c r="E3736" s="33"/>
      <c r="G3736">
        <f t="shared" si="58"/>
        <v>6</v>
      </c>
    </row>
    <row r="3737" spans="1:7">
      <c r="A3737" s="33"/>
      <c r="B3737" s="34"/>
      <c r="C3737" s="33"/>
      <c r="D3737" s="33"/>
      <c r="E3737" s="33"/>
      <c r="G3737">
        <f t="shared" si="58"/>
        <v>6</v>
      </c>
    </row>
    <row r="3738" spans="1:7">
      <c r="A3738" s="33"/>
      <c r="B3738" s="34"/>
      <c r="C3738" s="33"/>
      <c r="D3738" s="33"/>
      <c r="E3738" s="33"/>
      <c r="G3738">
        <f t="shared" si="58"/>
        <v>6</v>
      </c>
    </row>
    <row r="3739" spans="1:7">
      <c r="A3739" s="33"/>
      <c r="B3739" s="34"/>
      <c r="C3739" s="33"/>
      <c r="D3739" s="33"/>
      <c r="E3739" s="33"/>
      <c r="G3739">
        <f t="shared" si="58"/>
        <v>6</v>
      </c>
    </row>
    <row r="3740" spans="1:7">
      <c r="A3740" s="33"/>
      <c r="B3740" s="34"/>
      <c r="C3740" s="33"/>
      <c r="D3740" s="33"/>
      <c r="E3740" s="33"/>
      <c r="G3740">
        <f t="shared" si="58"/>
        <v>6</v>
      </c>
    </row>
    <row r="3741" spans="1:7">
      <c r="A3741" s="33"/>
      <c r="B3741" s="34"/>
      <c r="C3741" s="33"/>
      <c r="D3741" s="33"/>
      <c r="E3741" s="33"/>
      <c r="G3741">
        <f t="shared" si="58"/>
        <v>6</v>
      </c>
    </row>
    <row r="3742" spans="1:7">
      <c r="A3742" s="33"/>
      <c r="B3742" s="34"/>
      <c r="C3742" s="33"/>
      <c r="D3742" s="33"/>
      <c r="E3742" s="33"/>
      <c r="G3742">
        <f t="shared" si="58"/>
        <v>6</v>
      </c>
    </row>
    <row r="3743" spans="1:7">
      <c r="A3743" s="33"/>
      <c r="B3743" s="34"/>
      <c r="C3743" s="33"/>
      <c r="D3743" s="33"/>
      <c r="E3743" s="33"/>
      <c r="G3743">
        <f t="shared" si="58"/>
        <v>6</v>
      </c>
    </row>
    <row r="3744" spans="1:7">
      <c r="A3744" s="33"/>
      <c r="B3744" s="34"/>
      <c r="C3744" s="33"/>
      <c r="D3744" s="33"/>
      <c r="E3744" s="33"/>
      <c r="G3744">
        <f t="shared" si="58"/>
        <v>6</v>
      </c>
    </row>
    <row r="3745" spans="1:7">
      <c r="A3745" s="33"/>
      <c r="B3745" s="34"/>
      <c r="C3745" s="33"/>
      <c r="D3745" s="33"/>
      <c r="E3745" s="33"/>
      <c r="G3745">
        <f t="shared" si="58"/>
        <v>6</v>
      </c>
    </row>
    <row r="3746" spans="1:7">
      <c r="A3746" s="33"/>
      <c r="B3746" s="34"/>
      <c r="C3746" s="33"/>
      <c r="D3746" s="33"/>
      <c r="E3746" s="33"/>
      <c r="G3746">
        <f t="shared" si="58"/>
        <v>6</v>
      </c>
    </row>
    <row r="3747" spans="1:7">
      <c r="A3747" s="33"/>
      <c r="B3747" s="34"/>
      <c r="C3747" s="33"/>
      <c r="D3747" s="33"/>
      <c r="E3747" s="33"/>
      <c r="G3747">
        <f t="shared" si="58"/>
        <v>6</v>
      </c>
    </row>
    <row r="3748" spans="1:7">
      <c r="A3748" s="33"/>
      <c r="B3748" s="34"/>
      <c r="C3748" s="33"/>
      <c r="D3748" s="33"/>
      <c r="E3748" s="33"/>
      <c r="G3748">
        <f t="shared" si="58"/>
        <v>6</v>
      </c>
    </row>
    <row r="3749" spans="1:7">
      <c r="A3749" s="33"/>
      <c r="B3749" s="34"/>
      <c r="C3749" s="33"/>
      <c r="D3749" s="33"/>
      <c r="E3749" s="33"/>
      <c r="G3749">
        <f t="shared" si="58"/>
        <v>6</v>
      </c>
    </row>
    <row r="3750" spans="1:7">
      <c r="A3750" s="33"/>
      <c r="B3750" s="34"/>
      <c r="C3750" s="33"/>
      <c r="D3750" s="33"/>
      <c r="E3750" s="33"/>
      <c r="G3750">
        <f t="shared" si="58"/>
        <v>6</v>
      </c>
    </row>
    <row r="3751" spans="1:7">
      <c r="A3751" s="33"/>
      <c r="B3751" s="34"/>
      <c r="C3751" s="33"/>
      <c r="D3751" s="33"/>
      <c r="E3751" s="33"/>
      <c r="G3751">
        <f t="shared" si="58"/>
        <v>6</v>
      </c>
    </row>
    <row r="3752" spans="1:7">
      <c r="A3752" s="33"/>
      <c r="B3752" s="34"/>
      <c r="C3752" s="33"/>
      <c r="D3752" s="33"/>
      <c r="E3752" s="33"/>
      <c r="G3752">
        <f t="shared" si="58"/>
        <v>6</v>
      </c>
    </row>
    <row r="3753" spans="1:7">
      <c r="A3753" s="33"/>
      <c r="B3753" s="34"/>
      <c r="C3753" s="33"/>
      <c r="D3753" s="33"/>
      <c r="E3753" s="33"/>
      <c r="G3753">
        <f t="shared" ref="G3753:G3816" si="59">WEEKDAY(B3753,2)</f>
        <v>6</v>
      </c>
    </row>
    <row r="3754" spans="1:7">
      <c r="A3754" s="33"/>
      <c r="B3754" s="34"/>
      <c r="C3754" s="33"/>
      <c r="D3754" s="33"/>
      <c r="E3754" s="33"/>
      <c r="G3754">
        <f t="shared" si="59"/>
        <v>6</v>
      </c>
    </row>
    <row r="3755" spans="1:7">
      <c r="A3755" s="33"/>
      <c r="B3755" s="34"/>
      <c r="C3755" s="33"/>
      <c r="D3755" s="33"/>
      <c r="E3755" s="33"/>
      <c r="G3755">
        <f t="shared" si="59"/>
        <v>6</v>
      </c>
    </row>
    <row r="3756" spans="1:7">
      <c r="A3756" s="33"/>
      <c r="B3756" s="34"/>
      <c r="C3756" s="33"/>
      <c r="D3756" s="33"/>
      <c r="E3756" s="33"/>
      <c r="G3756">
        <f t="shared" si="59"/>
        <v>6</v>
      </c>
    </row>
    <row r="3757" spans="1:7">
      <c r="A3757" s="33"/>
      <c r="B3757" s="34"/>
      <c r="C3757" s="33"/>
      <c r="D3757" s="33"/>
      <c r="E3757" s="33"/>
      <c r="G3757">
        <f t="shared" si="59"/>
        <v>6</v>
      </c>
    </row>
    <row r="3758" spans="1:7">
      <c r="A3758" s="33"/>
      <c r="B3758" s="34"/>
      <c r="C3758" s="33"/>
      <c r="D3758" s="33"/>
      <c r="E3758" s="33"/>
      <c r="G3758">
        <f t="shared" si="59"/>
        <v>6</v>
      </c>
    </row>
    <row r="3759" spans="1:7">
      <c r="A3759" s="33"/>
      <c r="B3759" s="34"/>
      <c r="C3759" s="33"/>
      <c r="D3759" s="33"/>
      <c r="E3759" s="33"/>
      <c r="G3759">
        <f t="shared" si="59"/>
        <v>6</v>
      </c>
    </row>
    <row r="3760" spans="1:7">
      <c r="A3760" s="33"/>
      <c r="B3760" s="34"/>
      <c r="C3760" s="33"/>
      <c r="D3760" s="33"/>
      <c r="E3760" s="33"/>
      <c r="G3760">
        <f t="shared" si="59"/>
        <v>6</v>
      </c>
    </row>
    <row r="3761" spans="1:7">
      <c r="A3761" s="33"/>
      <c r="B3761" s="34"/>
      <c r="C3761" s="33"/>
      <c r="D3761" s="33"/>
      <c r="E3761" s="33"/>
      <c r="G3761">
        <f t="shared" si="59"/>
        <v>6</v>
      </c>
    </row>
    <row r="3762" spans="1:7">
      <c r="A3762" s="33"/>
      <c r="B3762" s="34"/>
      <c r="C3762" s="33"/>
      <c r="D3762" s="33"/>
      <c r="E3762" s="33"/>
      <c r="G3762">
        <f t="shared" si="59"/>
        <v>6</v>
      </c>
    </row>
    <row r="3763" spans="1:7">
      <c r="A3763" s="33"/>
      <c r="B3763" s="34"/>
      <c r="C3763" s="33"/>
      <c r="D3763" s="33"/>
      <c r="E3763" s="33"/>
      <c r="G3763">
        <f t="shared" si="59"/>
        <v>6</v>
      </c>
    </row>
    <row r="3764" spans="1:7">
      <c r="A3764" s="33"/>
      <c r="B3764" s="34"/>
      <c r="C3764" s="33"/>
      <c r="D3764" s="33"/>
      <c r="E3764" s="33"/>
      <c r="G3764">
        <f t="shared" si="59"/>
        <v>6</v>
      </c>
    </row>
    <row r="3765" spans="1:7">
      <c r="A3765" s="33"/>
      <c r="B3765" s="34"/>
      <c r="C3765" s="33"/>
      <c r="D3765" s="33"/>
      <c r="E3765" s="33"/>
      <c r="G3765">
        <f t="shared" si="59"/>
        <v>6</v>
      </c>
    </row>
    <row r="3766" spans="1:7">
      <c r="A3766" s="33"/>
      <c r="B3766" s="34"/>
      <c r="C3766" s="33"/>
      <c r="D3766" s="33"/>
      <c r="E3766" s="33"/>
      <c r="G3766">
        <f t="shared" si="59"/>
        <v>6</v>
      </c>
    </row>
    <row r="3767" spans="1:7">
      <c r="A3767" s="33"/>
      <c r="B3767" s="34"/>
      <c r="C3767" s="33"/>
      <c r="D3767" s="33"/>
      <c r="E3767" s="33"/>
      <c r="G3767">
        <f t="shared" si="59"/>
        <v>6</v>
      </c>
    </row>
    <row r="3768" spans="1:7">
      <c r="A3768" s="33"/>
      <c r="B3768" s="34"/>
      <c r="C3768" s="33"/>
      <c r="D3768" s="33"/>
      <c r="E3768" s="33"/>
      <c r="G3768">
        <f t="shared" si="59"/>
        <v>6</v>
      </c>
    </row>
    <row r="3769" spans="1:7">
      <c r="A3769" s="33"/>
      <c r="B3769" s="34"/>
      <c r="C3769" s="33"/>
      <c r="D3769" s="33"/>
      <c r="E3769" s="33"/>
      <c r="G3769">
        <f t="shared" si="59"/>
        <v>6</v>
      </c>
    </row>
    <row r="3770" spans="1:7">
      <c r="A3770" s="33"/>
      <c r="B3770" s="34"/>
      <c r="C3770" s="33"/>
      <c r="D3770" s="33"/>
      <c r="E3770" s="33"/>
      <c r="G3770">
        <f t="shared" si="59"/>
        <v>6</v>
      </c>
    </row>
    <row r="3771" spans="1:7">
      <c r="A3771" s="33"/>
      <c r="B3771" s="34"/>
      <c r="C3771" s="33"/>
      <c r="D3771" s="33"/>
      <c r="E3771" s="33"/>
      <c r="G3771">
        <f t="shared" si="59"/>
        <v>6</v>
      </c>
    </row>
    <row r="3772" spans="1:7">
      <c r="A3772" s="33"/>
      <c r="B3772" s="34"/>
      <c r="C3772" s="33"/>
      <c r="D3772" s="33"/>
      <c r="E3772" s="33"/>
      <c r="G3772">
        <f t="shared" si="59"/>
        <v>6</v>
      </c>
    </row>
    <row r="3773" spans="1:7">
      <c r="A3773" s="33"/>
      <c r="B3773" s="34"/>
      <c r="C3773" s="33"/>
      <c r="D3773" s="33"/>
      <c r="E3773" s="33"/>
      <c r="G3773">
        <f t="shared" si="59"/>
        <v>6</v>
      </c>
    </row>
    <row r="3774" spans="1:7">
      <c r="A3774" s="33"/>
      <c r="B3774" s="34"/>
      <c r="C3774" s="33"/>
      <c r="D3774" s="33"/>
      <c r="E3774" s="33"/>
      <c r="G3774">
        <f t="shared" si="59"/>
        <v>6</v>
      </c>
    </row>
    <row r="3775" spans="1:7">
      <c r="A3775" s="33"/>
      <c r="B3775" s="34"/>
      <c r="C3775" s="33"/>
      <c r="D3775" s="33"/>
      <c r="E3775" s="33"/>
      <c r="G3775">
        <f t="shared" si="59"/>
        <v>6</v>
      </c>
    </row>
    <row r="3776" spans="1:7">
      <c r="A3776" s="33"/>
      <c r="B3776" s="34"/>
      <c r="C3776" s="33"/>
      <c r="D3776" s="33"/>
      <c r="E3776" s="33"/>
      <c r="G3776">
        <f t="shared" si="59"/>
        <v>6</v>
      </c>
    </row>
    <row r="3777" spans="1:7">
      <c r="A3777" s="33"/>
      <c r="B3777" s="34"/>
      <c r="C3777" s="33"/>
      <c r="D3777" s="33"/>
      <c r="E3777" s="33"/>
      <c r="G3777">
        <f t="shared" si="59"/>
        <v>6</v>
      </c>
    </row>
    <row r="3778" spans="1:7">
      <c r="A3778" s="33"/>
      <c r="B3778" s="34"/>
      <c r="C3778" s="33"/>
      <c r="D3778" s="33"/>
      <c r="E3778" s="33"/>
      <c r="G3778">
        <f t="shared" si="59"/>
        <v>6</v>
      </c>
    </row>
    <row r="3779" spans="1:7">
      <c r="A3779" s="33"/>
      <c r="B3779" s="34"/>
      <c r="C3779" s="33"/>
      <c r="D3779" s="33"/>
      <c r="E3779" s="33"/>
      <c r="G3779">
        <f t="shared" si="59"/>
        <v>6</v>
      </c>
    </row>
    <row r="3780" spans="1:7">
      <c r="A3780" s="33"/>
      <c r="B3780" s="34"/>
      <c r="C3780" s="33"/>
      <c r="D3780" s="33"/>
      <c r="E3780" s="33"/>
      <c r="G3780">
        <f t="shared" si="59"/>
        <v>6</v>
      </c>
    </row>
    <row r="3781" spans="1:7">
      <c r="A3781" s="33"/>
      <c r="B3781" s="34"/>
      <c r="C3781" s="33"/>
      <c r="D3781" s="33"/>
      <c r="E3781" s="33"/>
      <c r="G3781">
        <f t="shared" si="59"/>
        <v>6</v>
      </c>
    </row>
    <row r="3782" spans="1:7">
      <c r="A3782" s="33"/>
      <c r="B3782" s="34"/>
      <c r="C3782" s="33"/>
      <c r="D3782" s="33"/>
      <c r="E3782" s="33"/>
      <c r="G3782">
        <f t="shared" si="59"/>
        <v>6</v>
      </c>
    </row>
    <row r="3783" spans="1:7">
      <c r="A3783" s="33"/>
      <c r="B3783" s="34"/>
      <c r="C3783" s="33"/>
      <c r="D3783" s="33"/>
      <c r="E3783" s="33"/>
      <c r="G3783">
        <f t="shared" si="59"/>
        <v>6</v>
      </c>
    </row>
    <row r="3784" spans="1:7">
      <c r="A3784" s="33"/>
      <c r="B3784" s="34"/>
      <c r="C3784" s="33"/>
      <c r="D3784" s="33"/>
      <c r="E3784" s="33"/>
      <c r="G3784">
        <f t="shared" si="59"/>
        <v>6</v>
      </c>
    </row>
    <row r="3785" spans="1:7">
      <c r="A3785" s="33"/>
      <c r="B3785" s="34"/>
      <c r="C3785" s="33"/>
      <c r="D3785" s="33"/>
      <c r="E3785" s="33"/>
      <c r="G3785">
        <f t="shared" si="59"/>
        <v>6</v>
      </c>
    </row>
    <row r="3786" spans="1:7">
      <c r="A3786" s="33"/>
      <c r="B3786" s="34"/>
      <c r="C3786" s="33"/>
      <c r="D3786" s="33"/>
      <c r="E3786" s="33"/>
      <c r="G3786">
        <f t="shared" si="59"/>
        <v>6</v>
      </c>
    </row>
    <row r="3787" spans="1:7">
      <c r="A3787" s="33"/>
      <c r="B3787" s="34"/>
      <c r="C3787" s="33"/>
      <c r="D3787" s="33"/>
      <c r="E3787" s="33"/>
      <c r="G3787">
        <f t="shared" si="59"/>
        <v>6</v>
      </c>
    </row>
    <row r="3788" spans="1:7">
      <c r="A3788" s="33"/>
      <c r="B3788" s="34"/>
      <c r="C3788" s="33"/>
      <c r="D3788" s="33"/>
      <c r="E3788" s="33"/>
      <c r="G3788">
        <f t="shared" si="59"/>
        <v>6</v>
      </c>
    </row>
    <row r="3789" spans="1:7">
      <c r="A3789" s="33"/>
      <c r="B3789" s="34"/>
      <c r="C3789" s="33"/>
      <c r="D3789" s="33"/>
      <c r="E3789" s="33"/>
      <c r="G3789">
        <f t="shared" si="59"/>
        <v>6</v>
      </c>
    </row>
    <row r="3790" spans="1:7">
      <c r="A3790" s="33"/>
      <c r="B3790" s="34"/>
      <c r="C3790" s="33"/>
      <c r="D3790" s="33"/>
      <c r="E3790" s="33"/>
      <c r="G3790">
        <f t="shared" si="59"/>
        <v>6</v>
      </c>
    </row>
    <row r="3791" spans="1:7">
      <c r="A3791" s="33"/>
      <c r="B3791" s="34"/>
      <c r="C3791" s="33"/>
      <c r="D3791" s="33"/>
      <c r="E3791" s="33"/>
      <c r="G3791">
        <f t="shared" si="59"/>
        <v>6</v>
      </c>
    </row>
    <row r="3792" spans="1:7">
      <c r="A3792" s="33"/>
      <c r="B3792" s="34"/>
      <c r="C3792" s="33"/>
      <c r="D3792" s="33"/>
      <c r="E3792" s="33"/>
      <c r="G3792">
        <f t="shared" si="59"/>
        <v>6</v>
      </c>
    </row>
    <row r="3793" spans="1:7">
      <c r="A3793" s="33"/>
      <c r="B3793" s="34"/>
      <c r="C3793" s="33"/>
      <c r="D3793" s="33"/>
      <c r="E3793" s="33"/>
      <c r="G3793">
        <f t="shared" si="59"/>
        <v>6</v>
      </c>
    </row>
    <row r="3794" spans="1:7">
      <c r="A3794" s="33"/>
      <c r="B3794" s="34"/>
      <c r="C3794" s="33"/>
      <c r="D3794" s="33"/>
      <c r="E3794" s="33"/>
      <c r="G3794">
        <f t="shared" si="59"/>
        <v>6</v>
      </c>
    </row>
    <row r="3795" spans="1:7">
      <c r="A3795" s="33"/>
      <c r="B3795" s="34"/>
      <c r="C3795" s="33"/>
      <c r="D3795" s="33"/>
      <c r="E3795" s="33"/>
      <c r="G3795">
        <f t="shared" si="59"/>
        <v>6</v>
      </c>
    </row>
    <row r="3796" spans="1:7">
      <c r="A3796" s="33"/>
      <c r="B3796" s="34"/>
      <c r="C3796" s="33"/>
      <c r="D3796" s="33"/>
      <c r="E3796" s="33"/>
      <c r="G3796">
        <f t="shared" si="59"/>
        <v>6</v>
      </c>
    </row>
    <row r="3797" spans="1:7">
      <c r="A3797" s="33"/>
      <c r="B3797" s="34"/>
      <c r="C3797" s="33"/>
      <c r="D3797" s="33"/>
      <c r="E3797" s="33"/>
      <c r="G3797">
        <f t="shared" si="59"/>
        <v>6</v>
      </c>
    </row>
    <row r="3798" spans="1:7">
      <c r="A3798" s="33"/>
      <c r="B3798" s="34"/>
      <c r="C3798" s="33"/>
      <c r="D3798" s="33"/>
      <c r="E3798" s="33"/>
      <c r="G3798">
        <f t="shared" si="59"/>
        <v>6</v>
      </c>
    </row>
    <row r="3799" spans="1:7">
      <c r="A3799" s="33"/>
      <c r="B3799" s="34"/>
      <c r="C3799" s="33"/>
      <c r="D3799" s="33"/>
      <c r="E3799" s="33"/>
      <c r="G3799">
        <f t="shared" si="59"/>
        <v>6</v>
      </c>
    </row>
    <row r="3800" spans="1:7">
      <c r="A3800" s="33"/>
      <c r="B3800" s="34"/>
      <c r="C3800" s="33"/>
      <c r="D3800" s="33"/>
      <c r="E3800" s="33"/>
      <c r="G3800">
        <f t="shared" si="59"/>
        <v>6</v>
      </c>
    </row>
    <row r="3801" spans="1:7">
      <c r="A3801" s="33"/>
      <c r="B3801" s="34"/>
      <c r="C3801" s="33"/>
      <c r="D3801" s="33"/>
      <c r="E3801" s="33"/>
      <c r="G3801">
        <f t="shared" si="59"/>
        <v>6</v>
      </c>
    </row>
    <row r="3802" spans="1:7">
      <c r="A3802" s="33"/>
      <c r="B3802" s="34"/>
      <c r="C3802" s="33"/>
      <c r="D3802" s="33"/>
      <c r="E3802" s="33"/>
      <c r="G3802">
        <f t="shared" si="59"/>
        <v>6</v>
      </c>
    </row>
    <row r="3803" spans="1:7">
      <c r="A3803" s="33"/>
      <c r="B3803" s="34"/>
      <c r="C3803" s="33"/>
      <c r="D3803" s="33"/>
      <c r="E3803" s="33"/>
      <c r="G3803">
        <f t="shared" si="59"/>
        <v>6</v>
      </c>
    </row>
    <row r="3804" spans="1:7">
      <c r="A3804" s="33"/>
      <c r="B3804" s="34"/>
      <c r="C3804" s="33"/>
      <c r="D3804" s="33"/>
      <c r="E3804" s="33"/>
      <c r="G3804">
        <f t="shared" si="59"/>
        <v>6</v>
      </c>
    </row>
    <row r="3805" spans="1:7">
      <c r="A3805" s="33"/>
      <c r="B3805" s="34"/>
      <c r="C3805" s="33"/>
      <c r="D3805" s="33"/>
      <c r="E3805" s="33"/>
      <c r="G3805">
        <f t="shared" si="59"/>
        <v>6</v>
      </c>
    </row>
    <row r="3806" spans="1:7">
      <c r="A3806" s="33"/>
      <c r="B3806" s="34"/>
      <c r="C3806" s="33"/>
      <c r="D3806" s="33"/>
      <c r="E3806" s="33"/>
      <c r="G3806">
        <f t="shared" si="59"/>
        <v>6</v>
      </c>
    </row>
    <row r="3807" spans="1:7">
      <c r="A3807" s="33"/>
      <c r="B3807" s="34"/>
      <c r="C3807" s="33"/>
      <c r="D3807" s="33"/>
      <c r="E3807" s="33"/>
      <c r="G3807">
        <f t="shared" si="59"/>
        <v>6</v>
      </c>
    </row>
    <row r="3808" spans="1:7">
      <c r="A3808" s="33"/>
      <c r="B3808" s="34"/>
      <c r="C3808" s="33"/>
      <c r="D3808" s="33"/>
      <c r="E3808" s="33"/>
      <c r="G3808">
        <f t="shared" si="59"/>
        <v>6</v>
      </c>
    </row>
    <row r="3809" spans="1:7">
      <c r="A3809" s="33"/>
      <c r="B3809" s="34"/>
      <c r="C3809" s="33"/>
      <c r="D3809" s="33"/>
      <c r="E3809" s="33"/>
      <c r="G3809">
        <f t="shared" si="59"/>
        <v>6</v>
      </c>
    </row>
    <row r="3810" spans="1:7">
      <c r="A3810" s="33"/>
      <c r="B3810" s="34"/>
      <c r="C3810" s="33"/>
      <c r="D3810" s="33"/>
      <c r="E3810" s="33"/>
      <c r="G3810">
        <f t="shared" si="59"/>
        <v>6</v>
      </c>
    </row>
    <row r="3811" spans="1:7">
      <c r="A3811" s="33"/>
      <c r="B3811" s="34"/>
      <c r="C3811" s="33"/>
      <c r="D3811" s="33"/>
      <c r="E3811" s="33"/>
      <c r="G3811">
        <f t="shared" si="59"/>
        <v>6</v>
      </c>
    </row>
    <row r="3812" spans="1:7">
      <c r="A3812" s="33"/>
      <c r="B3812" s="34"/>
      <c r="C3812" s="33"/>
      <c r="D3812" s="33"/>
      <c r="E3812" s="33"/>
      <c r="G3812">
        <f t="shared" si="59"/>
        <v>6</v>
      </c>
    </row>
    <row r="3813" spans="1:7">
      <c r="A3813" s="33"/>
      <c r="B3813" s="34"/>
      <c r="C3813" s="33"/>
      <c r="D3813" s="33"/>
      <c r="E3813" s="33"/>
      <c r="G3813">
        <f t="shared" si="59"/>
        <v>6</v>
      </c>
    </row>
    <row r="3814" spans="1:7">
      <c r="A3814" s="33"/>
      <c r="B3814" s="34"/>
      <c r="C3814" s="33"/>
      <c r="D3814" s="33"/>
      <c r="E3814" s="33"/>
      <c r="G3814">
        <f t="shared" si="59"/>
        <v>6</v>
      </c>
    </row>
    <row r="3815" spans="1:7">
      <c r="A3815" s="33"/>
      <c r="B3815" s="34"/>
      <c r="C3815" s="33"/>
      <c r="D3815" s="33"/>
      <c r="E3815" s="33"/>
      <c r="G3815">
        <f t="shared" si="59"/>
        <v>6</v>
      </c>
    </row>
    <row r="3816" spans="1:7">
      <c r="A3816" s="33"/>
      <c r="B3816" s="34"/>
      <c r="C3816" s="33"/>
      <c r="D3816" s="33"/>
      <c r="E3816" s="33"/>
      <c r="G3816">
        <f t="shared" si="59"/>
        <v>6</v>
      </c>
    </row>
    <row r="3817" spans="1:7">
      <c r="A3817" s="33"/>
      <c r="B3817" s="34"/>
      <c r="C3817" s="33"/>
      <c r="D3817" s="33"/>
      <c r="E3817" s="33"/>
      <c r="G3817">
        <f t="shared" ref="G3817:G3880" si="60">WEEKDAY(B3817,2)</f>
        <v>6</v>
      </c>
    </row>
    <row r="3818" spans="1:7">
      <c r="A3818" s="33"/>
      <c r="B3818" s="34"/>
      <c r="C3818" s="33"/>
      <c r="D3818" s="33"/>
      <c r="E3818" s="33"/>
      <c r="G3818">
        <f t="shared" si="60"/>
        <v>6</v>
      </c>
    </row>
    <row r="3819" spans="1:7">
      <c r="A3819" s="33"/>
      <c r="B3819" s="34"/>
      <c r="C3819" s="33"/>
      <c r="D3819" s="33"/>
      <c r="E3819" s="33"/>
      <c r="G3819">
        <f t="shared" si="60"/>
        <v>6</v>
      </c>
    </row>
    <row r="3820" spans="1:7">
      <c r="A3820" s="33"/>
      <c r="B3820" s="34"/>
      <c r="C3820" s="33"/>
      <c r="D3820" s="33"/>
      <c r="E3820" s="33"/>
      <c r="G3820">
        <f t="shared" si="60"/>
        <v>6</v>
      </c>
    </row>
    <row r="3821" spans="1:7">
      <c r="A3821" s="33"/>
      <c r="B3821" s="34"/>
      <c r="C3821" s="33"/>
      <c r="D3821" s="33"/>
      <c r="E3821" s="33"/>
      <c r="G3821">
        <f t="shared" si="60"/>
        <v>6</v>
      </c>
    </row>
    <row r="3822" spans="1:7">
      <c r="A3822" s="33"/>
      <c r="B3822" s="34"/>
      <c r="C3822" s="33"/>
      <c r="D3822" s="33"/>
      <c r="E3822" s="33"/>
      <c r="G3822">
        <f t="shared" si="60"/>
        <v>6</v>
      </c>
    </row>
    <row r="3823" spans="1:7">
      <c r="A3823" s="33"/>
      <c r="B3823" s="34"/>
      <c r="C3823" s="33"/>
      <c r="D3823" s="33"/>
      <c r="E3823" s="33"/>
      <c r="G3823">
        <f t="shared" si="60"/>
        <v>6</v>
      </c>
    </row>
    <row r="3824" spans="1:7">
      <c r="A3824" s="33"/>
      <c r="B3824" s="34"/>
      <c r="C3824" s="33"/>
      <c r="D3824" s="33"/>
      <c r="E3824" s="33"/>
      <c r="G3824">
        <f t="shared" si="60"/>
        <v>6</v>
      </c>
    </row>
    <row r="3825" spans="1:7">
      <c r="A3825" s="33"/>
      <c r="B3825" s="34"/>
      <c r="C3825" s="33"/>
      <c r="D3825" s="33"/>
      <c r="E3825" s="33"/>
      <c r="G3825">
        <f t="shared" si="60"/>
        <v>6</v>
      </c>
    </row>
    <row r="3826" spans="1:7">
      <c r="A3826" s="33"/>
      <c r="B3826" s="34"/>
      <c r="C3826" s="33"/>
      <c r="D3826" s="33"/>
      <c r="E3826" s="33"/>
      <c r="G3826">
        <f t="shared" si="60"/>
        <v>6</v>
      </c>
    </row>
    <row r="3827" spans="1:7">
      <c r="A3827" s="33"/>
      <c r="B3827" s="34"/>
      <c r="C3827" s="33"/>
      <c r="D3827" s="33"/>
      <c r="E3827" s="33"/>
      <c r="G3827">
        <f t="shared" si="60"/>
        <v>6</v>
      </c>
    </row>
    <row r="3828" spans="1:7">
      <c r="A3828" s="33"/>
      <c r="B3828" s="34"/>
      <c r="C3828" s="33"/>
      <c r="D3828" s="33"/>
      <c r="E3828" s="33"/>
      <c r="G3828">
        <f t="shared" si="60"/>
        <v>6</v>
      </c>
    </row>
    <row r="3829" spans="1:7">
      <c r="A3829" s="33"/>
      <c r="B3829" s="34"/>
      <c r="C3829" s="33"/>
      <c r="D3829" s="33"/>
      <c r="E3829" s="33"/>
      <c r="G3829">
        <f t="shared" si="60"/>
        <v>6</v>
      </c>
    </row>
    <row r="3830" spans="1:7">
      <c r="A3830" s="33"/>
      <c r="B3830" s="34"/>
      <c r="C3830" s="33"/>
      <c r="D3830" s="33"/>
      <c r="E3830" s="33"/>
      <c r="G3830">
        <f t="shared" si="60"/>
        <v>6</v>
      </c>
    </row>
    <row r="3831" spans="1:7">
      <c r="A3831" s="33"/>
      <c r="B3831" s="34"/>
      <c r="C3831" s="33"/>
      <c r="D3831" s="33"/>
      <c r="E3831" s="33"/>
      <c r="G3831">
        <f t="shared" si="60"/>
        <v>6</v>
      </c>
    </row>
    <row r="3832" spans="1:7">
      <c r="A3832" s="33"/>
      <c r="B3832" s="34"/>
      <c r="C3832" s="33"/>
      <c r="D3832" s="33"/>
      <c r="E3832" s="33"/>
      <c r="G3832">
        <f t="shared" si="60"/>
        <v>6</v>
      </c>
    </row>
    <row r="3833" spans="1:7">
      <c r="A3833" s="33"/>
      <c r="B3833" s="34"/>
      <c r="C3833" s="33"/>
      <c r="D3833" s="33"/>
      <c r="E3833" s="33"/>
      <c r="G3833">
        <f t="shared" si="60"/>
        <v>6</v>
      </c>
    </row>
    <row r="3834" spans="1:7">
      <c r="A3834" s="33"/>
      <c r="B3834" s="34"/>
      <c r="C3834" s="33"/>
      <c r="D3834" s="33"/>
      <c r="E3834" s="33"/>
      <c r="G3834">
        <f t="shared" si="60"/>
        <v>6</v>
      </c>
    </row>
    <row r="3835" spans="1:7">
      <c r="A3835" s="33"/>
      <c r="B3835" s="34"/>
      <c r="C3835" s="33"/>
      <c r="D3835" s="33"/>
      <c r="E3835" s="33"/>
      <c r="G3835">
        <f t="shared" si="60"/>
        <v>6</v>
      </c>
    </row>
    <row r="3836" spans="1:7">
      <c r="A3836" s="33"/>
      <c r="B3836" s="34"/>
      <c r="C3836" s="33"/>
      <c r="D3836" s="33"/>
      <c r="E3836" s="33"/>
      <c r="G3836">
        <f t="shared" si="60"/>
        <v>6</v>
      </c>
    </row>
    <row r="3837" spans="1:7">
      <c r="A3837" s="33"/>
      <c r="B3837" s="34"/>
      <c r="C3837" s="33"/>
      <c r="D3837" s="33"/>
      <c r="E3837" s="33"/>
      <c r="G3837">
        <f t="shared" si="60"/>
        <v>6</v>
      </c>
    </row>
    <row r="3838" spans="1:7">
      <c r="A3838" s="33"/>
      <c r="B3838" s="34"/>
      <c r="C3838" s="33"/>
      <c r="D3838" s="33"/>
      <c r="E3838" s="33"/>
      <c r="G3838">
        <f t="shared" si="60"/>
        <v>6</v>
      </c>
    </row>
    <row r="3839" spans="1:7">
      <c r="A3839" s="33"/>
      <c r="B3839" s="34"/>
      <c r="C3839" s="33"/>
      <c r="D3839" s="33"/>
      <c r="E3839" s="33"/>
      <c r="G3839">
        <f t="shared" si="60"/>
        <v>6</v>
      </c>
    </row>
    <row r="3840" spans="1:7">
      <c r="A3840" s="33"/>
      <c r="B3840" s="34"/>
      <c r="C3840" s="33"/>
      <c r="D3840" s="33"/>
      <c r="E3840" s="33"/>
      <c r="G3840">
        <f t="shared" si="60"/>
        <v>6</v>
      </c>
    </row>
    <row r="3841" spans="1:7">
      <c r="A3841" s="33"/>
      <c r="B3841" s="34"/>
      <c r="C3841" s="33"/>
      <c r="D3841" s="33"/>
      <c r="E3841" s="33"/>
      <c r="G3841">
        <f t="shared" si="60"/>
        <v>6</v>
      </c>
    </row>
    <row r="3842" spans="1:7">
      <c r="A3842" s="33"/>
      <c r="B3842" s="34"/>
      <c r="C3842" s="33"/>
      <c r="D3842" s="33"/>
      <c r="E3842" s="33"/>
      <c r="G3842">
        <f t="shared" si="60"/>
        <v>6</v>
      </c>
    </row>
    <row r="3843" spans="1:7">
      <c r="A3843" s="33"/>
      <c r="B3843" s="34"/>
      <c r="C3843" s="33"/>
      <c r="D3843" s="33"/>
      <c r="E3843" s="33"/>
      <c r="G3843">
        <f t="shared" si="60"/>
        <v>6</v>
      </c>
    </row>
    <row r="3844" spans="1:7">
      <c r="A3844" s="33"/>
      <c r="B3844" s="34"/>
      <c r="C3844" s="33"/>
      <c r="D3844" s="33"/>
      <c r="E3844" s="33"/>
      <c r="G3844">
        <f t="shared" si="60"/>
        <v>6</v>
      </c>
    </row>
    <row r="3845" spans="1:7">
      <c r="A3845" s="33"/>
      <c r="B3845" s="34"/>
      <c r="C3845" s="33"/>
      <c r="D3845" s="33"/>
      <c r="E3845" s="33"/>
      <c r="G3845">
        <f t="shared" si="60"/>
        <v>6</v>
      </c>
    </row>
    <row r="3846" spans="1:7">
      <c r="A3846" s="33"/>
      <c r="B3846" s="34"/>
      <c r="C3846" s="33"/>
      <c r="D3846" s="33"/>
      <c r="E3846" s="33"/>
      <c r="G3846">
        <f t="shared" si="60"/>
        <v>6</v>
      </c>
    </row>
    <row r="3847" spans="1:7">
      <c r="A3847" s="33"/>
      <c r="B3847" s="34"/>
      <c r="C3847" s="33"/>
      <c r="D3847" s="33"/>
      <c r="E3847" s="33"/>
      <c r="G3847">
        <f t="shared" si="60"/>
        <v>6</v>
      </c>
    </row>
    <row r="3848" spans="1:7">
      <c r="A3848" s="33"/>
      <c r="B3848" s="34"/>
      <c r="C3848" s="33"/>
      <c r="D3848" s="33"/>
      <c r="E3848" s="33"/>
      <c r="G3848">
        <f t="shared" si="60"/>
        <v>6</v>
      </c>
    </row>
    <row r="3849" spans="1:7">
      <c r="A3849" s="33"/>
      <c r="B3849" s="34"/>
      <c r="C3849" s="33"/>
      <c r="D3849" s="33"/>
      <c r="E3849" s="33"/>
      <c r="G3849">
        <f t="shared" si="60"/>
        <v>6</v>
      </c>
    </row>
    <row r="3850" spans="1:7">
      <c r="A3850" s="33"/>
      <c r="B3850" s="34"/>
      <c r="C3850" s="33"/>
      <c r="D3850" s="33"/>
      <c r="E3850" s="33"/>
      <c r="G3850">
        <f t="shared" si="60"/>
        <v>6</v>
      </c>
    </row>
    <row r="3851" spans="1:7">
      <c r="A3851" s="33"/>
      <c r="B3851" s="34"/>
      <c r="C3851" s="33"/>
      <c r="D3851" s="33"/>
      <c r="E3851" s="33"/>
      <c r="G3851">
        <f t="shared" si="60"/>
        <v>6</v>
      </c>
    </row>
    <row r="3852" spans="1:7">
      <c r="A3852" s="33"/>
      <c r="B3852" s="34"/>
      <c r="C3852" s="33"/>
      <c r="D3852" s="33"/>
      <c r="E3852" s="33"/>
      <c r="G3852">
        <f t="shared" si="60"/>
        <v>6</v>
      </c>
    </row>
    <row r="3853" spans="1:7">
      <c r="A3853" s="33"/>
      <c r="B3853" s="34"/>
      <c r="C3853" s="33"/>
      <c r="D3853" s="33"/>
      <c r="E3853" s="33"/>
      <c r="G3853">
        <f t="shared" si="60"/>
        <v>6</v>
      </c>
    </row>
    <row r="3854" spans="1:7">
      <c r="A3854" s="33"/>
      <c r="B3854" s="34"/>
      <c r="C3854" s="33"/>
      <c r="D3854" s="33"/>
      <c r="E3854" s="33"/>
      <c r="G3854">
        <f t="shared" si="60"/>
        <v>6</v>
      </c>
    </row>
    <row r="3855" spans="1:7">
      <c r="A3855" s="33"/>
      <c r="B3855" s="34"/>
      <c r="C3855" s="33"/>
      <c r="D3855" s="33"/>
      <c r="E3855" s="33"/>
      <c r="G3855">
        <f t="shared" si="60"/>
        <v>6</v>
      </c>
    </row>
    <row r="3856" spans="1:7">
      <c r="A3856" s="33"/>
      <c r="B3856" s="34"/>
      <c r="C3856" s="33"/>
      <c r="D3856" s="33"/>
      <c r="E3856" s="33"/>
      <c r="G3856">
        <f t="shared" si="60"/>
        <v>6</v>
      </c>
    </row>
    <row r="3857" spans="1:7">
      <c r="A3857" s="33"/>
      <c r="B3857" s="34"/>
      <c r="C3857" s="33"/>
      <c r="D3857" s="33"/>
      <c r="E3857" s="33"/>
      <c r="G3857">
        <f t="shared" si="60"/>
        <v>6</v>
      </c>
    </row>
    <row r="3858" spans="1:7">
      <c r="A3858" s="33"/>
      <c r="B3858" s="34"/>
      <c r="C3858" s="33"/>
      <c r="D3858" s="33"/>
      <c r="E3858" s="33"/>
      <c r="G3858">
        <f t="shared" si="60"/>
        <v>6</v>
      </c>
    </row>
    <row r="3859" spans="1:7">
      <c r="A3859" s="33"/>
      <c r="B3859" s="34"/>
      <c r="C3859" s="33"/>
      <c r="D3859" s="33"/>
      <c r="E3859" s="33"/>
      <c r="G3859">
        <f t="shared" si="60"/>
        <v>6</v>
      </c>
    </row>
    <row r="3860" spans="1:7">
      <c r="A3860" s="33"/>
      <c r="B3860" s="34"/>
      <c r="C3860" s="33"/>
      <c r="D3860" s="33"/>
      <c r="E3860" s="33"/>
      <c r="G3860">
        <f t="shared" si="60"/>
        <v>6</v>
      </c>
    </row>
    <row r="3861" spans="1:7">
      <c r="A3861" s="33"/>
      <c r="B3861" s="34"/>
      <c r="C3861" s="33"/>
      <c r="D3861" s="33"/>
      <c r="E3861" s="33"/>
      <c r="G3861">
        <f t="shared" si="60"/>
        <v>6</v>
      </c>
    </row>
    <row r="3862" spans="1:7">
      <c r="A3862" s="33"/>
      <c r="B3862" s="34"/>
      <c r="C3862" s="33"/>
      <c r="D3862" s="33"/>
      <c r="E3862" s="33"/>
      <c r="G3862">
        <f t="shared" si="60"/>
        <v>6</v>
      </c>
    </row>
    <row r="3863" spans="1:7">
      <c r="A3863" s="33"/>
      <c r="B3863" s="34"/>
      <c r="C3863" s="33"/>
      <c r="D3863" s="33"/>
      <c r="E3863" s="33"/>
      <c r="G3863">
        <f t="shared" si="60"/>
        <v>6</v>
      </c>
    </row>
    <row r="3864" spans="1:7">
      <c r="A3864" s="33"/>
      <c r="B3864" s="34"/>
      <c r="C3864" s="33"/>
      <c r="D3864" s="33"/>
      <c r="E3864" s="33"/>
      <c r="G3864">
        <f t="shared" si="60"/>
        <v>6</v>
      </c>
    </row>
    <row r="3865" spans="1:7">
      <c r="A3865" s="33"/>
      <c r="B3865" s="34"/>
      <c r="C3865" s="33"/>
      <c r="D3865" s="33"/>
      <c r="E3865" s="33"/>
      <c r="G3865">
        <f t="shared" si="60"/>
        <v>6</v>
      </c>
    </row>
    <row r="3866" spans="1:7">
      <c r="A3866" s="33"/>
      <c r="B3866" s="34"/>
      <c r="C3866" s="33"/>
      <c r="D3866" s="33"/>
      <c r="E3866" s="33"/>
      <c r="G3866">
        <f t="shared" si="60"/>
        <v>6</v>
      </c>
    </row>
    <row r="3867" spans="1:7">
      <c r="A3867" s="33"/>
      <c r="B3867" s="34"/>
      <c r="C3867" s="33"/>
      <c r="D3867" s="33"/>
      <c r="E3867" s="33"/>
      <c r="G3867">
        <f t="shared" si="60"/>
        <v>6</v>
      </c>
    </row>
    <row r="3868" spans="1:7">
      <c r="A3868" s="33"/>
      <c r="B3868" s="34"/>
      <c r="C3868" s="33"/>
      <c r="D3868" s="33"/>
      <c r="E3868" s="33"/>
      <c r="G3868">
        <f t="shared" si="60"/>
        <v>6</v>
      </c>
    </row>
    <row r="3869" spans="1:7">
      <c r="A3869" s="33"/>
      <c r="B3869" s="34"/>
      <c r="C3869" s="33"/>
      <c r="D3869" s="33"/>
      <c r="E3869" s="33"/>
      <c r="G3869">
        <f t="shared" si="60"/>
        <v>6</v>
      </c>
    </row>
    <row r="3870" spans="1:7">
      <c r="A3870" s="33"/>
      <c r="B3870" s="34"/>
      <c r="C3870" s="33"/>
      <c r="D3870" s="33"/>
      <c r="E3870" s="33"/>
      <c r="G3870">
        <f t="shared" si="60"/>
        <v>6</v>
      </c>
    </row>
    <row r="3871" spans="1:7">
      <c r="A3871" s="33"/>
      <c r="B3871" s="34"/>
      <c r="C3871" s="33"/>
      <c r="D3871" s="33"/>
      <c r="E3871" s="33"/>
      <c r="G3871">
        <f t="shared" si="60"/>
        <v>6</v>
      </c>
    </row>
    <row r="3872" spans="1:7">
      <c r="A3872" s="33"/>
      <c r="B3872" s="34"/>
      <c r="C3872" s="33"/>
      <c r="D3872" s="33"/>
      <c r="E3872" s="33"/>
      <c r="G3872">
        <f t="shared" si="60"/>
        <v>6</v>
      </c>
    </row>
    <row r="3873" spans="1:7">
      <c r="A3873" s="33"/>
      <c r="B3873" s="34"/>
      <c r="C3873" s="33"/>
      <c r="D3873" s="33"/>
      <c r="E3873" s="33"/>
      <c r="G3873">
        <f t="shared" si="60"/>
        <v>6</v>
      </c>
    </row>
    <row r="3874" spans="1:7">
      <c r="A3874" s="33"/>
      <c r="B3874" s="34"/>
      <c r="C3874" s="33"/>
      <c r="D3874" s="33"/>
      <c r="E3874" s="33"/>
      <c r="G3874">
        <f t="shared" si="60"/>
        <v>6</v>
      </c>
    </row>
    <row r="3875" spans="1:7">
      <c r="A3875" s="33"/>
      <c r="B3875" s="34"/>
      <c r="C3875" s="33"/>
      <c r="D3875" s="33"/>
      <c r="E3875" s="33"/>
      <c r="G3875">
        <f t="shared" si="60"/>
        <v>6</v>
      </c>
    </row>
    <row r="3876" spans="1:7">
      <c r="A3876" s="33"/>
      <c r="B3876" s="34"/>
      <c r="C3876" s="33"/>
      <c r="D3876" s="33"/>
      <c r="E3876" s="33"/>
      <c r="G3876">
        <f t="shared" si="60"/>
        <v>6</v>
      </c>
    </row>
    <row r="3877" spans="1:7">
      <c r="A3877" s="33"/>
      <c r="B3877" s="34"/>
      <c r="C3877" s="33"/>
      <c r="D3877" s="33"/>
      <c r="E3877" s="33"/>
      <c r="G3877">
        <f t="shared" si="60"/>
        <v>6</v>
      </c>
    </row>
    <row r="3878" spans="1:7">
      <c r="A3878" s="33"/>
      <c r="B3878" s="34"/>
      <c r="C3878" s="33"/>
      <c r="D3878" s="33"/>
      <c r="E3878" s="33"/>
      <c r="G3878">
        <f t="shared" si="60"/>
        <v>6</v>
      </c>
    </row>
    <row r="3879" spans="1:7">
      <c r="A3879" s="33"/>
      <c r="B3879" s="34"/>
      <c r="C3879" s="33"/>
      <c r="D3879" s="33"/>
      <c r="E3879" s="33"/>
      <c r="G3879">
        <f t="shared" si="60"/>
        <v>6</v>
      </c>
    </row>
    <row r="3880" spans="1:7">
      <c r="A3880" s="33"/>
      <c r="B3880" s="34"/>
      <c r="C3880" s="33"/>
      <c r="D3880" s="33"/>
      <c r="E3880" s="33"/>
      <c r="G3880">
        <f t="shared" si="60"/>
        <v>6</v>
      </c>
    </row>
    <row r="3881" spans="1:7">
      <c r="A3881" s="33"/>
      <c r="B3881" s="34"/>
      <c r="C3881" s="33"/>
      <c r="D3881" s="33"/>
      <c r="E3881" s="33"/>
      <c r="G3881">
        <f t="shared" ref="G3881:G3944" si="61">WEEKDAY(B3881,2)</f>
        <v>6</v>
      </c>
    </row>
    <row r="3882" spans="1:7">
      <c r="A3882" s="33"/>
      <c r="B3882" s="34"/>
      <c r="C3882" s="33"/>
      <c r="D3882" s="33"/>
      <c r="E3882" s="33"/>
      <c r="G3882">
        <f t="shared" si="61"/>
        <v>6</v>
      </c>
    </row>
    <row r="3883" spans="1:7">
      <c r="A3883" s="33"/>
      <c r="B3883" s="34"/>
      <c r="C3883" s="33"/>
      <c r="D3883" s="33"/>
      <c r="E3883" s="33"/>
      <c r="G3883">
        <f t="shared" si="61"/>
        <v>6</v>
      </c>
    </row>
    <row r="3884" spans="1:7">
      <c r="A3884" s="33"/>
      <c r="B3884" s="34"/>
      <c r="C3884" s="33"/>
      <c r="D3884" s="33"/>
      <c r="E3884" s="33"/>
      <c r="G3884">
        <f t="shared" si="61"/>
        <v>6</v>
      </c>
    </row>
    <row r="3885" spans="1:7">
      <c r="A3885" s="33"/>
      <c r="B3885" s="34"/>
      <c r="C3885" s="33"/>
      <c r="D3885" s="33"/>
      <c r="E3885" s="33"/>
      <c r="G3885">
        <f t="shared" si="61"/>
        <v>6</v>
      </c>
    </row>
    <row r="3886" spans="1:7">
      <c r="A3886" s="33"/>
      <c r="B3886" s="34"/>
      <c r="C3886" s="33"/>
      <c r="D3886" s="33"/>
      <c r="E3886" s="33"/>
      <c r="G3886">
        <f t="shared" si="61"/>
        <v>6</v>
      </c>
    </row>
    <row r="3887" spans="1:7">
      <c r="A3887" s="33"/>
      <c r="B3887" s="34"/>
      <c r="C3887" s="33"/>
      <c r="D3887" s="33"/>
      <c r="E3887" s="33"/>
      <c r="G3887">
        <f t="shared" si="61"/>
        <v>6</v>
      </c>
    </row>
    <row r="3888" spans="1:7">
      <c r="A3888" s="33"/>
      <c r="B3888" s="34"/>
      <c r="C3888" s="33"/>
      <c r="D3888" s="33"/>
      <c r="E3888" s="33"/>
      <c r="G3888">
        <f t="shared" si="61"/>
        <v>6</v>
      </c>
    </row>
    <row r="3889" spans="1:7">
      <c r="A3889" s="33"/>
      <c r="B3889" s="34"/>
      <c r="C3889" s="33"/>
      <c r="D3889" s="33"/>
      <c r="E3889" s="33"/>
      <c r="G3889">
        <f t="shared" si="61"/>
        <v>6</v>
      </c>
    </row>
    <row r="3890" spans="1:7">
      <c r="A3890" s="33"/>
      <c r="B3890" s="34"/>
      <c r="C3890" s="33"/>
      <c r="D3890" s="33"/>
      <c r="E3890" s="33"/>
      <c r="G3890">
        <f t="shared" si="61"/>
        <v>6</v>
      </c>
    </row>
    <row r="3891" spans="1:7">
      <c r="A3891" s="33"/>
      <c r="B3891" s="34"/>
      <c r="C3891" s="33"/>
      <c r="D3891" s="33"/>
      <c r="E3891" s="33"/>
      <c r="G3891">
        <f t="shared" si="61"/>
        <v>6</v>
      </c>
    </row>
    <row r="3892" spans="1:7">
      <c r="A3892" s="33"/>
      <c r="B3892" s="34"/>
      <c r="C3892" s="33"/>
      <c r="D3892" s="33"/>
      <c r="E3892" s="33"/>
      <c r="G3892">
        <f t="shared" si="61"/>
        <v>6</v>
      </c>
    </row>
    <row r="3893" spans="1:7">
      <c r="A3893" s="33"/>
      <c r="B3893" s="34"/>
      <c r="C3893" s="33"/>
      <c r="D3893" s="33"/>
      <c r="E3893" s="33"/>
      <c r="G3893">
        <f t="shared" si="61"/>
        <v>6</v>
      </c>
    </row>
    <row r="3894" spans="1:7">
      <c r="A3894" s="33"/>
      <c r="B3894" s="34"/>
      <c r="C3894" s="33"/>
      <c r="D3894" s="33"/>
      <c r="E3894" s="33"/>
      <c r="G3894">
        <f t="shared" si="61"/>
        <v>6</v>
      </c>
    </row>
    <row r="3895" spans="1:7">
      <c r="A3895" s="33"/>
      <c r="B3895" s="34"/>
      <c r="C3895" s="33"/>
      <c r="D3895" s="33"/>
      <c r="E3895" s="33"/>
      <c r="G3895">
        <f t="shared" si="61"/>
        <v>6</v>
      </c>
    </row>
    <row r="3896" spans="1:7">
      <c r="A3896" s="33"/>
      <c r="B3896" s="34"/>
      <c r="C3896" s="33"/>
      <c r="D3896" s="33"/>
      <c r="E3896" s="33"/>
      <c r="G3896">
        <f t="shared" si="61"/>
        <v>6</v>
      </c>
    </row>
    <row r="3897" spans="1:7">
      <c r="A3897" s="33"/>
      <c r="B3897" s="34"/>
      <c r="C3897" s="33"/>
      <c r="D3897" s="33"/>
      <c r="E3897" s="33"/>
      <c r="G3897">
        <f t="shared" si="61"/>
        <v>6</v>
      </c>
    </row>
    <row r="3898" spans="1:7">
      <c r="A3898" s="33"/>
      <c r="B3898" s="34"/>
      <c r="C3898" s="33"/>
      <c r="D3898" s="33"/>
      <c r="E3898" s="33"/>
      <c r="G3898">
        <f t="shared" si="61"/>
        <v>6</v>
      </c>
    </row>
    <row r="3899" spans="1:7">
      <c r="A3899" s="33"/>
      <c r="B3899" s="34"/>
      <c r="C3899" s="33"/>
      <c r="D3899" s="33"/>
      <c r="E3899" s="33"/>
      <c r="G3899">
        <f t="shared" si="61"/>
        <v>6</v>
      </c>
    </row>
    <row r="3900" spans="1:7">
      <c r="A3900" s="33"/>
      <c r="B3900" s="34"/>
      <c r="C3900" s="33"/>
      <c r="D3900" s="33"/>
      <c r="E3900" s="33"/>
      <c r="G3900">
        <f t="shared" si="61"/>
        <v>6</v>
      </c>
    </row>
    <row r="3901" spans="1:7">
      <c r="A3901" s="33"/>
      <c r="B3901" s="34"/>
      <c r="C3901" s="33"/>
      <c r="D3901" s="33"/>
      <c r="E3901" s="33"/>
      <c r="G3901">
        <f t="shared" si="61"/>
        <v>6</v>
      </c>
    </row>
    <row r="3902" spans="1:7">
      <c r="A3902" s="33"/>
      <c r="B3902" s="34"/>
      <c r="C3902" s="33"/>
      <c r="D3902" s="33"/>
      <c r="E3902" s="33"/>
      <c r="G3902">
        <f t="shared" si="61"/>
        <v>6</v>
      </c>
    </row>
    <row r="3903" spans="1:7">
      <c r="A3903" s="33"/>
      <c r="B3903" s="34"/>
      <c r="C3903" s="33"/>
      <c r="D3903" s="33"/>
      <c r="E3903" s="33"/>
      <c r="G3903">
        <f t="shared" si="61"/>
        <v>6</v>
      </c>
    </row>
    <row r="3904" spans="1:7">
      <c r="A3904" s="33"/>
      <c r="B3904" s="34"/>
      <c r="C3904" s="33"/>
      <c r="D3904" s="33"/>
      <c r="E3904" s="33"/>
      <c r="G3904">
        <f t="shared" si="61"/>
        <v>6</v>
      </c>
    </row>
    <row r="3905" spans="1:7">
      <c r="A3905" s="33"/>
      <c r="B3905" s="34"/>
      <c r="C3905" s="33"/>
      <c r="D3905" s="33"/>
      <c r="E3905" s="33"/>
      <c r="G3905">
        <f t="shared" si="61"/>
        <v>6</v>
      </c>
    </row>
    <row r="3906" spans="1:7">
      <c r="A3906" s="33"/>
      <c r="B3906" s="34"/>
      <c r="C3906" s="33"/>
      <c r="D3906" s="33"/>
      <c r="E3906" s="33"/>
      <c r="G3906">
        <f t="shared" si="61"/>
        <v>6</v>
      </c>
    </row>
    <row r="3907" spans="1:7">
      <c r="A3907" s="33"/>
      <c r="B3907" s="34"/>
      <c r="C3907" s="33"/>
      <c r="D3907" s="33"/>
      <c r="E3907" s="33"/>
      <c r="G3907">
        <f t="shared" si="61"/>
        <v>6</v>
      </c>
    </row>
    <row r="3908" spans="1:7">
      <c r="A3908" s="33"/>
      <c r="B3908" s="34"/>
      <c r="C3908" s="33"/>
      <c r="D3908" s="33"/>
      <c r="E3908" s="33"/>
      <c r="G3908">
        <f t="shared" si="61"/>
        <v>6</v>
      </c>
    </row>
    <row r="3909" spans="1:7">
      <c r="A3909" s="33"/>
      <c r="B3909" s="34"/>
      <c r="C3909" s="33"/>
      <c r="D3909" s="33"/>
      <c r="E3909" s="33"/>
      <c r="G3909">
        <f t="shared" si="61"/>
        <v>6</v>
      </c>
    </row>
    <row r="3910" spans="1:7">
      <c r="A3910" s="33"/>
      <c r="B3910" s="34"/>
      <c r="C3910" s="33"/>
      <c r="D3910" s="33"/>
      <c r="E3910" s="33"/>
      <c r="G3910">
        <f t="shared" si="61"/>
        <v>6</v>
      </c>
    </row>
    <row r="3911" spans="1:7">
      <c r="A3911" s="33"/>
      <c r="B3911" s="34"/>
      <c r="C3911" s="33"/>
      <c r="D3911" s="33"/>
      <c r="E3911" s="33"/>
      <c r="G3911">
        <f t="shared" si="61"/>
        <v>6</v>
      </c>
    </row>
    <row r="3912" spans="1:7">
      <c r="A3912" s="33"/>
      <c r="B3912" s="34"/>
      <c r="C3912" s="33"/>
      <c r="D3912" s="33"/>
      <c r="E3912" s="33"/>
      <c r="G3912">
        <f t="shared" si="61"/>
        <v>6</v>
      </c>
    </row>
    <row r="3913" spans="1:7">
      <c r="A3913" s="33"/>
      <c r="B3913" s="34"/>
      <c r="C3913" s="33"/>
      <c r="D3913" s="33"/>
      <c r="E3913" s="33"/>
      <c r="G3913">
        <f t="shared" si="61"/>
        <v>6</v>
      </c>
    </row>
    <row r="3914" spans="1:7">
      <c r="A3914" s="33"/>
      <c r="B3914" s="34"/>
      <c r="C3914" s="33"/>
      <c r="D3914" s="33"/>
      <c r="E3914" s="33"/>
      <c r="G3914">
        <f t="shared" si="61"/>
        <v>6</v>
      </c>
    </row>
    <row r="3915" spans="1:7">
      <c r="A3915" s="33"/>
      <c r="B3915" s="34"/>
      <c r="C3915" s="33"/>
      <c r="D3915" s="33"/>
      <c r="E3915" s="33"/>
      <c r="G3915">
        <f t="shared" si="61"/>
        <v>6</v>
      </c>
    </row>
    <row r="3916" spans="1:7">
      <c r="A3916" s="33"/>
      <c r="B3916" s="34"/>
      <c r="C3916" s="33"/>
      <c r="D3916" s="33"/>
      <c r="E3916" s="33"/>
      <c r="G3916">
        <f t="shared" si="61"/>
        <v>6</v>
      </c>
    </row>
    <row r="3917" spans="1:7">
      <c r="A3917" s="33"/>
      <c r="B3917" s="34"/>
      <c r="C3917" s="33"/>
      <c r="D3917" s="33"/>
      <c r="E3917" s="33"/>
      <c r="G3917">
        <f t="shared" si="61"/>
        <v>6</v>
      </c>
    </row>
    <row r="3918" spans="1:7">
      <c r="A3918" s="33"/>
      <c r="B3918" s="34"/>
      <c r="C3918" s="33"/>
      <c r="D3918" s="33"/>
      <c r="E3918" s="33"/>
      <c r="G3918">
        <f t="shared" si="61"/>
        <v>6</v>
      </c>
    </row>
    <row r="3919" spans="1:7">
      <c r="A3919" s="33"/>
      <c r="B3919" s="34"/>
      <c r="C3919" s="33"/>
      <c r="D3919" s="33"/>
      <c r="E3919" s="33"/>
      <c r="G3919">
        <f t="shared" si="61"/>
        <v>6</v>
      </c>
    </row>
    <row r="3920" spans="1:7">
      <c r="A3920" s="33"/>
      <c r="B3920" s="34"/>
      <c r="C3920" s="33"/>
      <c r="D3920" s="33"/>
      <c r="E3920" s="33"/>
      <c r="G3920">
        <f t="shared" si="61"/>
        <v>6</v>
      </c>
    </row>
    <row r="3921" spans="1:7">
      <c r="A3921" s="33"/>
      <c r="B3921" s="34"/>
      <c r="C3921" s="33"/>
      <c r="D3921" s="33"/>
      <c r="E3921" s="33"/>
      <c r="G3921">
        <f t="shared" si="61"/>
        <v>6</v>
      </c>
    </row>
    <row r="3922" spans="1:7">
      <c r="A3922" s="33"/>
      <c r="B3922" s="34"/>
      <c r="C3922" s="33"/>
      <c r="D3922" s="33"/>
      <c r="E3922" s="33"/>
      <c r="G3922">
        <f t="shared" si="61"/>
        <v>6</v>
      </c>
    </row>
    <row r="3923" spans="1:7">
      <c r="A3923" s="33"/>
      <c r="B3923" s="34"/>
      <c r="C3923" s="33"/>
      <c r="D3923" s="33"/>
      <c r="E3923" s="33"/>
      <c r="G3923">
        <f t="shared" si="61"/>
        <v>6</v>
      </c>
    </row>
    <row r="3924" spans="1:7">
      <c r="A3924" s="33"/>
      <c r="B3924" s="34"/>
      <c r="C3924" s="33"/>
      <c r="D3924" s="33"/>
      <c r="E3924" s="33"/>
      <c r="G3924">
        <f t="shared" si="61"/>
        <v>6</v>
      </c>
    </row>
    <row r="3925" spans="1:7">
      <c r="A3925" s="33"/>
      <c r="B3925" s="34"/>
      <c r="C3925" s="33"/>
      <c r="D3925" s="33"/>
      <c r="E3925" s="33"/>
      <c r="G3925">
        <f t="shared" si="61"/>
        <v>6</v>
      </c>
    </row>
    <row r="3926" spans="1:7">
      <c r="A3926" s="33"/>
      <c r="B3926" s="34"/>
      <c r="C3926" s="33"/>
      <c r="D3926" s="33"/>
      <c r="E3926" s="33"/>
      <c r="G3926">
        <f t="shared" si="61"/>
        <v>6</v>
      </c>
    </row>
    <row r="3927" spans="1:7">
      <c r="A3927" s="33"/>
      <c r="B3927" s="34"/>
      <c r="C3927" s="33"/>
      <c r="D3927" s="33"/>
      <c r="E3927" s="33"/>
      <c r="G3927">
        <f t="shared" si="61"/>
        <v>6</v>
      </c>
    </row>
    <row r="3928" spans="1:7">
      <c r="A3928" s="33"/>
      <c r="B3928" s="34"/>
      <c r="C3928" s="33"/>
      <c r="D3928" s="33"/>
      <c r="E3928" s="33"/>
      <c r="G3928">
        <f t="shared" si="61"/>
        <v>6</v>
      </c>
    </row>
    <row r="3929" spans="1:7">
      <c r="A3929" s="33"/>
      <c r="B3929" s="34"/>
      <c r="C3929" s="33"/>
      <c r="D3929" s="33"/>
      <c r="E3929" s="33"/>
      <c r="G3929">
        <f t="shared" si="61"/>
        <v>6</v>
      </c>
    </row>
    <row r="3930" spans="1:7">
      <c r="A3930" s="33"/>
      <c r="B3930" s="34"/>
      <c r="C3930" s="33"/>
      <c r="D3930" s="33"/>
      <c r="E3930" s="33"/>
      <c r="G3930">
        <f t="shared" si="61"/>
        <v>6</v>
      </c>
    </row>
    <row r="3931" spans="1:7">
      <c r="A3931" s="33"/>
      <c r="B3931" s="34"/>
      <c r="C3931" s="33"/>
      <c r="D3931" s="33"/>
      <c r="E3931" s="33"/>
      <c r="G3931">
        <f t="shared" si="61"/>
        <v>6</v>
      </c>
    </row>
    <row r="3932" spans="1:7">
      <c r="A3932" s="33"/>
      <c r="B3932" s="34"/>
      <c r="C3932" s="33"/>
      <c r="D3932" s="33"/>
      <c r="E3932" s="33"/>
      <c r="G3932">
        <f t="shared" si="61"/>
        <v>6</v>
      </c>
    </row>
    <row r="3933" spans="1:7">
      <c r="A3933" s="33"/>
      <c r="B3933" s="34"/>
      <c r="C3933" s="33"/>
      <c r="D3933" s="33"/>
      <c r="E3933" s="33"/>
      <c r="G3933">
        <f t="shared" si="61"/>
        <v>6</v>
      </c>
    </row>
    <row r="3934" spans="1:7">
      <c r="A3934" s="33"/>
      <c r="B3934" s="34"/>
      <c r="C3934" s="33"/>
      <c r="D3934" s="33"/>
      <c r="E3934" s="33"/>
      <c r="G3934">
        <f t="shared" si="61"/>
        <v>6</v>
      </c>
    </row>
    <row r="3935" spans="1:7">
      <c r="A3935" s="33"/>
      <c r="B3935" s="34"/>
      <c r="C3935" s="33"/>
      <c r="D3935" s="33"/>
      <c r="E3935" s="33"/>
      <c r="G3935">
        <f t="shared" si="61"/>
        <v>6</v>
      </c>
    </row>
    <row r="3936" spans="1:7">
      <c r="A3936" s="33"/>
      <c r="B3936" s="34"/>
      <c r="C3936" s="33"/>
      <c r="D3936" s="33"/>
      <c r="E3936" s="33"/>
      <c r="G3936">
        <f t="shared" si="61"/>
        <v>6</v>
      </c>
    </row>
    <row r="3937" spans="1:7">
      <c r="A3937" s="33"/>
      <c r="B3937" s="34"/>
      <c r="C3937" s="33"/>
      <c r="D3937" s="33"/>
      <c r="E3937" s="33"/>
      <c r="G3937">
        <f t="shared" si="61"/>
        <v>6</v>
      </c>
    </row>
    <row r="3938" spans="1:7">
      <c r="A3938" s="33"/>
      <c r="B3938" s="34"/>
      <c r="C3938" s="33"/>
      <c r="D3938" s="33"/>
      <c r="E3938" s="33"/>
      <c r="G3938">
        <f t="shared" si="61"/>
        <v>6</v>
      </c>
    </row>
    <row r="3939" spans="1:7">
      <c r="A3939" s="33"/>
      <c r="B3939" s="34"/>
      <c r="C3939" s="33"/>
      <c r="D3939" s="33"/>
      <c r="E3939" s="33"/>
      <c r="G3939">
        <f t="shared" si="61"/>
        <v>6</v>
      </c>
    </row>
    <row r="3940" spans="1:7">
      <c r="A3940" s="33"/>
      <c r="B3940" s="34"/>
      <c r="C3940" s="33"/>
      <c r="D3940" s="33"/>
      <c r="E3940" s="33"/>
      <c r="G3940">
        <f t="shared" si="61"/>
        <v>6</v>
      </c>
    </row>
    <row r="3941" spans="1:7">
      <c r="A3941" s="33"/>
      <c r="B3941" s="34"/>
      <c r="C3941" s="33"/>
      <c r="D3941" s="33"/>
      <c r="E3941" s="33"/>
      <c r="G3941">
        <f t="shared" si="61"/>
        <v>6</v>
      </c>
    </row>
    <row r="3942" spans="1:7">
      <c r="A3942" s="33"/>
      <c r="B3942" s="34"/>
      <c r="C3942" s="33"/>
      <c r="D3942" s="33"/>
      <c r="E3942" s="33"/>
      <c r="G3942">
        <f t="shared" si="61"/>
        <v>6</v>
      </c>
    </row>
    <row r="3943" spans="1:7">
      <c r="A3943" s="33"/>
      <c r="B3943" s="34"/>
      <c r="C3943" s="33"/>
      <c r="D3943" s="33"/>
      <c r="E3943" s="33"/>
      <c r="G3943">
        <f t="shared" si="61"/>
        <v>6</v>
      </c>
    </row>
    <row r="3944" spans="1:7">
      <c r="A3944" s="33"/>
      <c r="B3944" s="34"/>
      <c r="C3944" s="33"/>
      <c r="D3944" s="33"/>
      <c r="E3944" s="33"/>
      <c r="G3944">
        <f t="shared" si="61"/>
        <v>6</v>
      </c>
    </row>
    <row r="3945" spans="1:7">
      <c r="A3945" s="33"/>
      <c r="B3945" s="34"/>
      <c r="C3945" s="33"/>
      <c r="D3945" s="33"/>
      <c r="E3945" s="33"/>
      <c r="G3945">
        <f t="shared" ref="G3945:G4008" si="62">WEEKDAY(B3945,2)</f>
        <v>6</v>
      </c>
    </row>
    <row r="3946" spans="1:7">
      <c r="A3946" s="33"/>
      <c r="B3946" s="34"/>
      <c r="C3946" s="33"/>
      <c r="D3946" s="33"/>
      <c r="E3946" s="33"/>
      <c r="G3946">
        <f t="shared" si="62"/>
        <v>6</v>
      </c>
    </row>
    <row r="3947" spans="1:7">
      <c r="A3947" s="33"/>
      <c r="B3947" s="34"/>
      <c r="C3947" s="33"/>
      <c r="D3947" s="33"/>
      <c r="E3947" s="33"/>
      <c r="G3947">
        <f t="shared" si="62"/>
        <v>6</v>
      </c>
    </row>
    <row r="3948" spans="1:7">
      <c r="A3948" s="33"/>
      <c r="B3948" s="34"/>
      <c r="C3948" s="33"/>
      <c r="D3948" s="33"/>
      <c r="E3948" s="33"/>
      <c r="G3948">
        <f t="shared" si="62"/>
        <v>6</v>
      </c>
    </row>
    <row r="3949" spans="1:7">
      <c r="A3949" s="33"/>
      <c r="B3949" s="34"/>
      <c r="C3949" s="33"/>
      <c r="D3949" s="33"/>
      <c r="E3949" s="33"/>
      <c r="G3949">
        <f t="shared" si="62"/>
        <v>6</v>
      </c>
    </row>
    <row r="3950" spans="1:7">
      <c r="A3950" s="33"/>
      <c r="B3950" s="34"/>
      <c r="C3950" s="33"/>
      <c r="D3950" s="33"/>
      <c r="E3950" s="33"/>
      <c r="G3950">
        <f t="shared" si="62"/>
        <v>6</v>
      </c>
    </row>
    <row r="3951" spans="1:7">
      <c r="A3951" s="33"/>
      <c r="B3951" s="34"/>
      <c r="C3951" s="33"/>
      <c r="D3951" s="33"/>
      <c r="E3951" s="33"/>
      <c r="G3951">
        <f t="shared" si="62"/>
        <v>6</v>
      </c>
    </row>
    <row r="3952" spans="1:7">
      <c r="A3952" s="33"/>
      <c r="B3952" s="34"/>
      <c r="C3952" s="33"/>
      <c r="D3952" s="33"/>
      <c r="E3952" s="33"/>
      <c r="G3952">
        <f t="shared" si="62"/>
        <v>6</v>
      </c>
    </row>
    <row r="3953" spans="1:7">
      <c r="A3953" s="33"/>
      <c r="B3953" s="34"/>
      <c r="C3953" s="33"/>
      <c r="D3953" s="33"/>
      <c r="E3953" s="33"/>
      <c r="G3953">
        <f t="shared" si="62"/>
        <v>6</v>
      </c>
    </row>
    <row r="3954" spans="1:7">
      <c r="A3954" s="33"/>
      <c r="B3954" s="34"/>
      <c r="C3954" s="33"/>
      <c r="D3954" s="33"/>
      <c r="E3954" s="33"/>
      <c r="G3954">
        <f t="shared" si="62"/>
        <v>6</v>
      </c>
    </row>
    <row r="3955" spans="1:7">
      <c r="A3955" s="33"/>
      <c r="B3955" s="34"/>
      <c r="C3955" s="33"/>
      <c r="D3955" s="33"/>
      <c r="E3955" s="33"/>
      <c r="G3955">
        <f t="shared" si="62"/>
        <v>6</v>
      </c>
    </row>
    <row r="3956" spans="1:7">
      <c r="A3956" s="33"/>
      <c r="B3956" s="34"/>
      <c r="C3956" s="33"/>
      <c r="D3956" s="33"/>
      <c r="E3956" s="33"/>
      <c r="G3956">
        <f t="shared" si="62"/>
        <v>6</v>
      </c>
    </row>
    <row r="3957" spans="1:7">
      <c r="A3957" s="33"/>
      <c r="B3957" s="34"/>
      <c r="C3957" s="33"/>
      <c r="D3957" s="33"/>
      <c r="E3957" s="33"/>
      <c r="G3957">
        <f t="shared" si="62"/>
        <v>6</v>
      </c>
    </row>
    <row r="3958" spans="1:7">
      <c r="A3958" s="33"/>
      <c r="B3958" s="34"/>
      <c r="C3958" s="33"/>
      <c r="D3958" s="33"/>
      <c r="E3958" s="33"/>
      <c r="G3958">
        <f t="shared" si="62"/>
        <v>6</v>
      </c>
    </row>
    <row r="3959" spans="1:7">
      <c r="A3959" s="33"/>
      <c r="B3959" s="34"/>
      <c r="C3959" s="33"/>
      <c r="D3959" s="33"/>
      <c r="E3959" s="33"/>
      <c r="G3959">
        <f t="shared" si="62"/>
        <v>6</v>
      </c>
    </row>
    <row r="3960" spans="1:7">
      <c r="A3960" s="33"/>
      <c r="B3960" s="34"/>
      <c r="C3960" s="33"/>
      <c r="D3960" s="33"/>
      <c r="E3960" s="33"/>
      <c r="G3960">
        <f t="shared" si="62"/>
        <v>6</v>
      </c>
    </row>
    <row r="3961" spans="1:7">
      <c r="A3961" s="33"/>
      <c r="B3961" s="34"/>
      <c r="C3961" s="33"/>
      <c r="D3961" s="33"/>
      <c r="E3961" s="33"/>
      <c r="G3961">
        <f t="shared" si="62"/>
        <v>6</v>
      </c>
    </row>
    <row r="3962" spans="1:7">
      <c r="A3962" s="33"/>
      <c r="B3962" s="34"/>
      <c r="C3962" s="33"/>
      <c r="D3962" s="33"/>
      <c r="E3962" s="33"/>
      <c r="G3962">
        <f t="shared" si="62"/>
        <v>6</v>
      </c>
    </row>
    <row r="3963" spans="1:7">
      <c r="A3963" s="33"/>
      <c r="B3963" s="34"/>
      <c r="C3963" s="33"/>
      <c r="D3963" s="33"/>
      <c r="E3963" s="33"/>
      <c r="G3963">
        <f t="shared" si="62"/>
        <v>6</v>
      </c>
    </row>
    <row r="3964" spans="1:7">
      <c r="A3964" s="33"/>
      <c r="B3964" s="34"/>
      <c r="C3964" s="33"/>
      <c r="D3964" s="33"/>
      <c r="E3964" s="33"/>
      <c r="G3964">
        <f t="shared" si="62"/>
        <v>6</v>
      </c>
    </row>
    <row r="3965" spans="1:7">
      <c r="A3965" s="33"/>
      <c r="B3965" s="34"/>
      <c r="C3965" s="33"/>
      <c r="D3965" s="33"/>
      <c r="E3965" s="33"/>
      <c r="G3965">
        <f t="shared" si="62"/>
        <v>6</v>
      </c>
    </row>
    <row r="3966" spans="1:7">
      <c r="A3966" s="33"/>
      <c r="B3966" s="34"/>
      <c r="C3966" s="33"/>
      <c r="D3966" s="33"/>
      <c r="E3966" s="33"/>
      <c r="G3966">
        <f t="shared" si="62"/>
        <v>6</v>
      </c>
    </row>
    <row r="3967" spans="1:7">
      <c r="A3967" s="33"/>
      <c r="B3967" s="34"/>
      <c r="C3967" s="33"/>
      <c r="D3967" s="33"/>
      <c r="E3967" s="33"/>
      <c r="G3967">
        <f t="shared" si="62"/>
        <v>6</v>
      </c>
    </row>
    <row r="3968" spans="1:7">
      <c r="A3968" s="33"/>
      <c r="B3968" s="34"/>
      <c r="C3968" s="33"/>
      <c r="D3968" s="33"/>
      <c r="E3968" s="33"/>
      <c r="G3968">
        <f t="shared" si="62"/>
        <v>6</v>
      </c>
    </row>
    <row r="3969" spans="1:7">
      <c r="A3969" s="33"/>
      <c r="B3969" s="34"/>
      <c r="C3969" s="33"/>
      <c r="D3969" s="33"/>
      <c r="E3969" s="33"/>
      <c r="G3969">
        <f t="shared" si="62"/>
        <v>6</v>
      </c>
    </row>
    <row r="3970" spans="1:7">
      <c r="A3970" s="33"/>
      <c r="B3970" s="34"/>
      <c r="C3970" s="33"/>
      <c r="D3970" s="33"/>
      <c r="E3970" s="33"/>
      <c r="G3970">
        <f t="shared" si="62"/>
        <v>6</v>
      </c>
    </row>
    <row r="3971" spans="1:7">
      <c r="A3971" s="33"/>
      <c r="B3971" s="34"/>
      <c r="C3971" s="33"/>
      <c r="D3971" s="33"/>
      <c r="E3971" s="33"/>
      <c r="G3971">
        <f t="shared" si="62"/>
        <v>6</v>
      </c>
    </row>
    <row r="3972" spans="1:7">
      <c r="A3972" s="33"/>
      <c r="B3972" s="34"/>
      <c r="C3972" s="33"/>
      <c r="D3972" s="33"/>
      <c r="E3972" s="33"/>
      <c r="G3972">
        <f t="shared" si="62"/>
        <v>6</v>
      </c>
    </row>
    <row r="3973" spans="1:7">
      <c r="A3973" s="33"/>
      <c r="B3973" s="34"/>
      <c r="C3973" s="33"/>
      <c r="D3973" s="33"/>
      <c r="E3973" s="33"/>
      <c r="G3973">
        <f t="shared" si="62"/>
        <v>6</v>
      </c>
    </row>
    <row r="3974" spans="1:7">
      <c r="A3974" s="33"/>
      <c r="B3974" s="34"/>
      <c r="C3974" s="33"/>
      <c r="D3974" s="33"/>
      <c r="E3974" s="33"/>
      <c r="G3974">
        <f t="shared" si="62"/>
        <v>6</v>
      </c>
    </row>
    <row r="3975" spans="1:7">
      <c r="A3975" s="33"/>
      <c r="B3975" s="34"/>
      <c r="C3975" s="33"/>
      <c r="D3975" s="33"/>
      <c r="E3975" s="33"/>
      <c r="G3975">
        <f t="shared" si="62"/>
        <v>6</v>
      </c>
    </row>
    <row r="3976" spans="1:7">
      <c r="A3976" s="33"/>
      <c r="B3976" s="34"/>
      <c r="C3976" s="33"/>
      <c r="D3976" s="33"/>
      <c r="E3976" s="33"/>
      <c r="G3976">
        <f t="shared" si="62"/>
        <v>6</v>
      </c>
    </row>
    <row r="3977" spans="1:7">
      <c r="A3977" s="33"/>
      <c r="B3977" s="34"/>
      <c r="C3977" s="33"/>
      <c r="D3977" s="33"/>
      <c r="E3977" s="33"/>
      <c r="G3977">
        <f t="shared" si="62"/>
        <v>6</v>
      </c>
    </row>
    <row r="3978" spans="1:7">
      <c r="A3978" s="33"/>
      <c r="B3978" s="34"/>
      <c r="C3978" s="33"/>
      <c r="D3978" s="33"/>
      <c r="E3978" s="33"/>
      <c r="G3978">
        <f t="shared" si="62"/>
        <v>6</v>
      </c>
    </row>
    <row r="3979" spans="1:7">
      <c r="A3979" s="33"/>
      <c r="B3979" s="34"/>
      <c r="C3979" s="33"/>
      <c r="D3979" s="33"/>
      <c r="E3979" s="33"/>
      <c r="G3979">
        <f t="shared" si="62"/>
        <v>6</v>
      </c>
    </row>
    <row r="3980" spans="1:7">
      <c r="A3980" s="33"/>
      <c r="B3980" s="34"/>
      <c r="C3980" s="33"/>
      <c r="D3980" s="33"/>
      <c r="E3980" s="33"/>
      <c r="G3980">
        <f t="shared" si="62"/>
        <v>6</v>
      </c>
    </row>
    <row r="3981" spans="1:7">
      <c r="A3981" s="33"/>
      <c r="B3981" s="34"/>
      <c r="C3981" s="33"/>
      <c r="D3981" s="33"/>
      <c r="E3981" s="33"/>
      <c r="G3981">
        <f t="shared" si="62"/>
        <v>6</v>
      </c>
    </row>
    <row r="3982" spans="1:7">
      <c r="A3982" s="33"/>
      <c r="B3982" s="34"/>
      <c r="C3982" s="33"/>
      <c r="D3982" s="33"/>
      <c r="E3982" s="33"/>
      <c r="G3982">
        <f t="shared" si="62"/>
        <v>6</v>
      </c>
    </row>
    <row r="3983" spans="1:7">
      <c r="A3983" s="33"/>
      <c r="B3983" s="34"/>
      <c r="C3983" s="33"/>
      <c r="D3983" s="33"/>
      <c r="E3983" s="33"/>
      <c r="G3983">
        <f t="shared" si="62"/>
        <v>6</v>
      </c>
    </row>
    <row r="3984" spans="1:7">
      <c r="A3984" s="33"/>
      <c r="B3984" s="34"/>
      <c r="C3984" s="33"/>
      <c r="D3984" s="33"/>
      <c r="E3984" s="33"/>
      <c r="G3984">
        <f t="shared" si="62"/>
        <v>6</v>
      </c>
    </row>
    <row r="3985" spans="1:7">
      <c r="A3985" s="33"/>
      <c r="B3985" s="34"/>
      <c r="C3985" s="33"/>
      <c r="D3985" s="33"/>
      <c r="E3985" s="33"/>
      <c r="G3985">
        <f t="shared" si="62"/>
        <v>6</v>
      </c>
    </row>
    <row r="3986" spans="1:7">
      <c r="A3986" s="33"/>
      <c r="B3986" s="34"/>
      <c r="C3986" s="33"/>
      <c r="D3986" s="33"/>
      <c r="E3986" s="33"/>
      <c r="G3986">
        <f t="shared" si="62"/>
        <v>6</v>
      </c>
    </row>
    <row r="3987" spans="1:7">
      <c r="A3987" s="33"/>
      <c r="B3987" s="34"/>
      <c r="C3987" s="33"/>
      <c r="D3987" s="33"/>
      <c r="E3987" s="33"/>
      <c r="G3987">
        <f t="shared" si="62"/>
        <v>6</v>
      </c>
    </row>
    <row r="3988" spans="1:7">
      <c r="A3988" s="33"/>
      <c r="B3988" s="34"/>
      <c r="C3988" s="33"/>
      <c r="D3988" s="33"/>
      <c r="E3988" s="33"/>
      <c r="G3988">
        <f t="shared" si="62"/>
        <v>6</v>
      </c>
    </row>
    <row r="3989" spans="1:7">
      <c r="A3989" s="33"/>
      <c r="B3989" s="34"/>
      <c r="C3989" s="33"/>
      <c r="D3989" s="33"/>
      <c r="E3989" s="33"/>
      <c r="G3989">
        <f t="shared" si="62"/>
        <v>6</v>
      </c>
    </row>
    <row r="3990" spans="1:7">
      <c r="A3990" s="33"/>
      <c r="B3990" s="34"/>
      <c r="C3990" s="33"/>
      <c r="D3990" s="33"/>
      <c r="E3990" s="33"/>
      <c r="G3990">
        <f t="shared" si="62"/>
        <v>6</v>
      </c>
    </row>
    <row r="3991" spans="1:7">
      <c r="A3991" s="33"/>
      <c r="B3991" s="34"/>
      <c r="C3991" s="33"/>
      <c r="D3991" s="33"/>
      <c r="E3991" s="33"/>
      <c r="G3991">
        <f t="shared" si="62"/>
        <v>6</v>
      </c>
    </row>
    <row r="3992" spans="1:7">
      <c r="A3992" s="33"/>
      <c r="B3992" s="34"/>
      <c r="C3992" s="33"/>
      <c r="D3992" s="33"/>
      <c r="E3992" s="33"/>
      <c r="G3992">
        <f t="shared" si="62"/>
        <v>6</v>
      </c>
    </row>
    <row r="3993" spans="1:7">
      <c r="A3993" s="33"/>
      <c r="B3993" s="34"/>
      <c r="C3993" s="33"/>
      <c r="D3993" s="33"/>
      <c r="E3993" s="33"/>
      <c r="G3993">
        <f t="shared" si="62"/>
        <v>6</v>
      </c>
    </row>
    <row r="3994" spans="1:7">
      <c r="A3994" s="33"/>
      <c r="B3994" s="34"/>
      <c r="C3994" s="33"/>
      <c r="D3994" s="33"/>
      <c r="E3994" s="33"/>
      <c r="G3994">
        <f t="shared" si="62"/>
        <v>6</v>
      </c>
    </row>
    <row r="3995" spans="1:7">
      <c r="A3995" s="33"/>
      <c r="B3995" s="34"/>
      <c r="C3995" s="33"/>
      <c r="D3995" s="33"/>
      <c r="E3995" s="33"/>
      <c r="G3995">
        <f t="shared" si="62"/>
        <v>6</v>
      </c>
    </row>
    <row r="3996" spans="1:7">
      <c r="A3996" s="33"/>
      <c r="B3996" s="34"/>
      <c r="C3996" s="33"/>
      <c r="D3996" s="33"/>
      <c r="E3996" s="33"/>
      <c r="G3996">
        <f t="shared" si="62"/>
        <v>6</v>
      </c>
    </row>
    <row r="3997" spans="1:7">
      <c r="A3997" s="33"/>
      <c r="B3997" s="34"/>
      <c r="C3997" s="33"/>
      <c r="D3997" s="33"/>
      <c r="E3997" s="33"/>
      <c r="G3997">
        <f t="shared" si="62"/>
        <v>6</v>
      </c>
    </row>
    <row r="3998" spans="1:7">
      <c r="A3998" s="33"/>
      <c r="B3998" s="34"/>
      <c r="C3998" s="33"/>
      <c r="D3998" s="33"/>
      <c r="E3998" s="33"/>
      <c r="G3998">
        <f t="shared" si="62"/>
        <v>6</v>
      </c>
    </row>
    <row r="3999" spans="1:7">
      <c r="A3999" s="33"/>
      <c r="B3999" s="34"/>
      <c r="C3999" s="33"/>
      <c r="D3999" s="33"/>
      <c r="E3999" s="33"/>
      <c r="G3999">
        <f t="shared" si="62"/>
        <v>6</v>
      </c>
    </row>
    <row r="4000" spans="1:7">
      <c r="A4000" s="33"/>
      <c r="B4000" s="34"/>
      <c r="C4000" s="33"/>
      <c r="D4000" s="33"/>
      <c r="E4000" s="33"/>
      <c r="G4000">
        <f t="shared" si="62"/>
        <v>6</v>
      </c>
    </row>
    <row r="4001" spans="1:7">
      <c r="A4001" s="33"/>
      <c r="B4001" s="34"/>
      <c r="C4001" s="33"/>
      <c r="D4001" s="33"/>
      <c r="E4001" s="33"/>
      <c r="G4001">
        <f t="shared" si="62"/>
        <v>6</v>
      </c>
    </row>
    <row r="4002" spans="1:7">
      <c r="A4002" s="33"/>
      <c r="B4002" s="34"/>
      <c r="C4002" s="33"/>
      <c r="D4002" s="33"/>
      <c r="E4002" s="33"/>
      <c r="G4002">
        <f t="shared" si="62"/>
        <v>6</v>
      </c>
    </row>
    <row r="4003" spans="1:7">
      <c r="A4003" s="33"/>
      <c r="B4003" s="34"/>
      <c r="C4003" s="33"/>
      <c r="D4003" s="33"/>
      <c r="E4003" s="33"/>
      <c r="G4003">
        <f t="shared" si="62"/>
        <v>6</v>
      </c>
    </row>
    <row r="4004" spans="1:7">
      <c r="A4004" s="33"/>
      <c r="B4004" s="34"/>
      <c r="C4004" s="33"/>
      <c r="D4004" s="33"/>
      <c r="E4004" s="33"/>
      <c r="G4004">
        <f t="shared" si="62"/>
        <v>6</v>
      </c>
    </row>
    <row r="4005" spans="1:7">
      <c r="A4005" s="33"/>
      <c r="B4005" s="34"/>
      <c r="C4005" s="33"/>
      <c r="D4005" s="33"/>
      <c r="E4005" s="33"/>
      <c r="G4005">
        <f t="shared" si="62"/>
        <v>6</v>
      </c>
    </row>
    <row r="4006" spans="1:7">
      <c r="A4006" s="33"/>
      <c r="B4006" s="34"/>
      <c r="C4006" s="33"/>
      <c r="D4006" s="33"/>
      <c r="E4006" s="33"/>
      <c r="G4006">
        <f t="shared" si="62"/>
        <v>6</v>
      </c>
    </row>
    <row r="4007" spans="1:7">
      <c r="A4007" s="33"/>
      <c r="B4007" s="34"/>
      <c r="C4007" s="33"/>
      <c r="D4007" s="33"/>
      <c r="E4007" s="33"/>
      <c r="G4007">
        <f t="shared" si="62"/>
        <v>6</v>
      </c>
    </row>
    <row r="4008" spans="1:7">
      <c r="A4008" s="33"/>
      <c r="B4008" s="34"/>
      <c r="C4008" s="33"/>
      <c r="D4008" s="33"/>
      <c r="E4008" s="33"/>
      <c r="G4008">
        <f t="shared" si="62"/>
        <v>6</v>
      </c>
    </row>
    <row r="4009" spans="1:7">
      <c r="A4009" s="33"/>
      <c r="B4009" s="34"/>
      <c r="C4009" s="33"/>
      <c r="D4009" s="33"/>
      <c r="E4009" s="33"/>
      <c r="G4009">
        <f t="shared" ref="G4009:G4072" si="63">WEEKDAY(B4009,2)</f>
        <v>6</v>
      </c>
    </row>
    <row r="4010" spans="1:7">
      <c r="A4010" s="33"/>
      <c r="B4010" s="34"/>
      <c r="C4010" s="33"/>
      <c r="D4010" s="33"/>
      <c r="E4010" s="33"/>
      <c r="G4010">
        <f t="shared" si="63"/>
        <v>6</v>
      </c>
    </row>
    <row r="4011" spans="1:7">
      <c r="A4011" s="33"/>
      <c r="B4011" s="34"/>
      <c r="C4011" s="33"/>
      <c r="D4011" s="33"/>
      <c r="E4011" s="33"/>
      <c r="G4011">
        <f t="shared" si="63"/>
        <v>6</v>
      </c>
    </row>
    <row r="4012" spans="1:7">
      <c r="A4012" s="33"/>
      <c r="B4012" s="34"/>
      <c r="C4012" s="33"/>
      <c r="D4012" s="33"/>
      <c r="E4012" s="33"/>
      <c r="G4012">
        <f t="shared" si="63"/>
        <v>6</v>
      </c>
    </row>
    <row r="4013" spans="1:7">
      <c r="A4013" s="33"/>
      <c r="B4013" s="34"/>
      <c r="C4013" s="33"/>
      <c r="D4013" s="33"/>
      <c r="E4013" s="33"/>
      <c r="G4013">
        <f t="shared" si="63"/>
        <v>6</v>
      </c>
    </row>
    <row r="4014" spans="1:7">
      <c r="A4014" s="33"/>
      <c r="B4014" s="34"/>
      <c r="C4014" s="33"/>
      <c r="D4014" s="33"/>
      <c r="E4014" s="33"/>
      <c r="G4014">
        <f t="shared" si="63"/>
        <v>6</v>
      </c>
    </row>
    <row r="4015" spans="1:7">
      <c r="A4015" s="33"/>
      <c r="B4015" s="34"/>
      <c r="C4015" s="33"/>
      <c r="D4015" s="33"/>
      <c r="E4015" s="33"/>
      <c r="G4015">
        <f t="shared" si="63"/>
        <v>6</v>
      </c>
    </row>
    <row r="4016" spans="1:7">
      <c r="A4016" s="33"/>
      <c r="B4016" s="34"/>
      <c r="C4016" s="33"/>
      <c r="D4016" s="33"/>
      <c r="E4016" s="33"/>
      <c r="G4016">
        <f t="shared" si="63"/>
        <v>6</v>
      </c>
    </row>
    <row r="4017" spans="1:7">
      <c r="A4017" s="33"/>
      <c r="B4017" s="34"/>
      <c r="C4017" s="33"/>
      <c r="D4017" s="33"/>
      <c r="E4017" s="33"/>
      <c r="G4017">
        <f t="shared" si="63"/>
        <v>6</v>
      </c>
    </row>
    <row r="4018" spans="1:7">
      <c r="A4018" s="33"/>
      <c r="B4018" s="34"/>
      <c r="C4018" s="33"/>
      <c r="D4018" s="33"/>
      <c r="E4018" s="33"/>
      <c r="G4018">
        <f t="shared" si="63"/>
        <v>6</v>
      </c>
    </row>
    <row r="4019" spans="1:7">
      <c r="A4019" s="33"/>
      <c r="B4019" s="34"/>
      <c r="C4019" s="33"/>
      <c r="D4019" s="33"/>
      <c r="E4019" s="33"/>
      <c r="G4019">
        <f t="shared" si="63"/>
        <v>6</v>
      </c>
    </row>
    <row r="4020" spans="1:7">
      <c r="A4020" s="33"/>
      <c r="B4020" s="34"/>
      <c r="C4020" s="33"/>
      <c r="D4020" s="33"/>
      <c r="E4020" s="33"/>
      <c r="G4020">
        <f t="shared" si="63"/>
        <v>6</v>
      </c>
    </row>
    <row r="4021" spans="1:7">
      <c r="A4021" s="33"/>
      <c r="B4021" s="34"/>
      <c r="C4021" s="33"/>
      <c r="D4021" s="33"/>
      <c r="E4021" s="33"/>
      <c r="G4021">
        <f t="shared" si="63"/>
        <v>6</v>
      </c>
    </row>
    <row r="4022" spans="1:7">
      <c r="A4022" s="33"/>
      <c r="B4022" s="34"/>
      <c r="C4022" s="33"/>
      <c r="D4022" s="33"/>
      <c r="E4022" s="33"/>
      <c r="G4022">
        <f t="shared" si="63"/>
        <v>6</v>
      </c>
    </row>
    <row r="4023" spans="1:7">
      <c r="A4023" s="33"/>
      <c r="B4023" s="34"/>
      <c r="C4023" s="33"/>
      <c r="D4023" s="33"/>
      <c r="E4023" s="33"/>
      <c r="G4023">
        <f t="shared" si="63"/>
        <v>6</v>
      </c>
    </row>
    <row r="4024" spans="1:7">
      <c r="A4024" s="33"/>
      <c r="B4024" s="34"/>
      <c r="C4024" s="33"/>
      <c r="D4024" s="33"/>
      <c r="E4024" s="33"/>
      <c r="G4024">
        <f t="shared" si="63"/>
        <v>6</v>
      </c>
    </row>
    <row r="4025" spans="1:7">
      <c r="A4025" s="33"/>
      <c r="B4025" s="34"/>
      <c r="C4025" s="33"/>
      <c r="D4025" s="33"/>
      <c r="E4025" s="33"/>
      <c r="G4025">
        <f t="shared" si="63"/>
        <v>6</v>
      </c>
    </row>
    <row r="4026" spans="1:7">
      <c r="A4026" s="33"/>
      <c r="B4026" s="34"/>
      <c r="C4026" s="33"/>
      <c r="D4026" s="33"/>
      <c r="E4026" s="33"/>
      <c r="G4026">
        <f t="shared" si="63"/>
        <v>6</v>
      </c>
    </row>
    <row r="4027" spans="1:7">
      <c r="A4027" s="33"/>
      <c r="B4027" s="34"/>
      <c r="C4027" s="33"/>
      <c r="D4027" s="33"/>
      <c r="E4027" s="33"/>
      <c r="G4027">
        <f t="shared" si="63"/>
        <v>6</v>
      </c>
    </row>
    <row r="4028" spans="1:7">
      <c r="A4028" s="33"/>
      <c r="B4028" s="34"/>
      <c r="C4028" s="33"/>
      <c r="D4028" s="33"/>
      <c r="E4028" s="33"/>
      <c r="G4028">
        <f t="shared" si="63"/>
        <v>6</v>
      </c>
    </row>
    <row r="4029" spans="1:7">
      <c r="A4029" s="33"/>
      <c r="B4029" s="34"/>
      <c r="C4029" s="33"/>
      <c r="D4029" s="33"/>
      <c r="E4029" s="33"/>
      <c r="G4029">
        <f t="shared" si="63"/>
        <v>6</v>
      </c>
    </row>
    <row r="4030" spans="1:7">
      <c r="A4030" s="33"/>
      <c r="B4030" s="34"/>
      <c r="C4030" s="33"/>
      <c r="D4030" s="33"/>
      <c r="E4030" s="33"/>
      <c r="G4030">
        <f t="shared" si="63"/>
        <v>6</v>
      </c>
    </row>
    <row r="4031" spans="1:7">
      <c r="A4031" s="33"/>
      <c r="B4031" s="34"/>
      <c r="C4031" s="33"/>
      <c r="D4031" s="33"/>
      <c r="E4031" s="33"/>
      <c r="G4031">
        <f t="shared" si="63"/>
        <v>6</v>
      </c>
    </row>
    <row r="4032" spans="1:7">
      <c r="A4032" s="33"/>
      <c r="B4032" s="34"/>
      <c r="C4032" s="33"/>
      <c r="D4032" s="33"/>
      <c r="E4032" s="33"/>
      <c r="G4032">
        <f t="shared" si="63"/>
        <v>6</v>
      </c>
    </row>
    <row r="4033" spans="1:7">
      <c r="A4033" s="33"/>
      <c r="B4033" s="34"/>
      <c r="C4033" s="33"/>
      <c r="D4033" s="33"/>
      <c r="E4033" s="33"/>
      <c r="G4033">
        <f t="shared" si="63"/>
        <v>6</v>
      </c>
    </row>
    <row r="4034" spans="1:7">
      <c r="A4034" s="33"/>
      <c r="B4034" s="34"/>
      <c r="C4034" s="33"/>
      <c r="D4034" s="33"/>
      <c r="E4034" s="33"/>
      <c r="G4034">
        <f t="shared" si="63"/>
        <v>6</v>
      </c>
    </row>
    <row r="4035" spans="1:7">
      <c r="A4035" s="33"/>
      <c r="B4035" s="34"/>
      <c r="C4035" s="33"/>
      <c r="D4035" s="33"/>
      <c r="E4035" s="33"/>
      <c r="G4035">
        <f t="shared" si="63"/>
        <v>6</v>
      </c>
    </row>
    <row r="4036" spans="1:7">
      <c r="A4036" s="33"/>
      <c r="B4036" s="34"/>
      <c r="C4036" s="33"/>
      <c r="D4036" s="33"/>
      <c r="E4036" s="33"/>
      <c r="G4036">
        <f t="shared" si="63"/>
        <v>6</v>
      </c>
    </row>
    <row r="4037" spans="1:7">
      <c r="A4037" s="33"/>
      <c r="B4037" s="34"/>
      <c r="C4037" s="33"/>
      <c r="D4037" s="33"/>
      <c r="E4037" s="33"/>
      <c r="G4037">
        <f t="shared" si="63"/>
        <v>6</v>
      </c>
    </row>
    <row r="4038" spans="1:7">
      <c r="A4038" s="33"/>
      <c r="B4038" s="34"/>
      <c r="C4038" s="33"/>
      <c r="D4038" s="33"/>
      <c r="E4038" s="33"/>
      <c r="G4038">
        <f t="shared" si="63"/>
        <v>6</v>
      </c>
    </row>
    <row r="4039" spans="1:7">
      <c r="A4039" s="33"/>
      <c r="B4039" s="34"/>
      <c r="C4039" s="33"/>
      <c r="D4039" s="33"/>
      <c r="E4039" s="33"/>
      <c r="G4039">
        <f t="shared" si="63"/>
        <v>6</v>
      </c>
    </row>
    <row r="4040" spans="1:7">
      <c r="A4040" s="33"/>
      <c r="B4040" s="34"/>
      <c r="C4040" s="33"/>
      <c r="D4040" s="33"/>
      <c r="E4040" s="33"/>
      <c r="G4040">
        <f t="shared" si="63"/>
        <v>6</v>
      </c>
    </row>
    <row r="4041" spans="1:7">
      <c r="A4041" s="33"/>
      <c r="B4041" s="34"/>
      <c r="C4041" s="33"/>
      <c r="D4041" s="33"/>
      <c r="E4041" s="33"/>
      <c r="G4041">
        <f t="shared" si="63"/>
        <v>6</v>
      </c>
    </row>
    <row r="4042" spans="1:7">
      <c r="A4042" s="33"/>
      <c r="B4042" s="34"/>
      <c r="C4042" s="33"/>
      <c r="D4042" s="33"/>
      <c r="E4042" s="33"/>
      <c r="G4042">
        <f t="shared" si="63"/>
        <v>6</v>
      </c>
    </row>
    <row r="4043" spans="1:7">
      <c r="A4043" s="33"/>
      <c r="B4043" s="34"/>
      <c r="C4043" s="33"/>
      <c r="D4043" s="33"/>
      <c r="E4043" s="33"/>
      <c r="G4043">
        <f t="shared" si="63"/>
        <v>6</v>
      </c>
    </row>
    <row r="4044" spans="1:7">
      <c r="A4044" s="33"/>
      <c r="B4044" s="34"/>
      <c r="C4044" s="33"/>
      <c r="D4044" s="33"/>
      <c r="E4044" s="33"/>
      <c r="G4044">
        <f t="shared" si="63"/>
        <v>6</v>
      </c>
    </row>
    <row r="4045" spans="1:7">
      <c r="A4045" s="33"/>
      <c r="B4045" s="34"/>
      <c r="C4045" s="33"/>
      <c r="D4045" s="33"/>
      <c r="E4045" s="33"/>
      <c r="G4045">
        <f t="shared" si="63"/>
        <v>6</v>
      </c>
    </row>
    <row r="4046" spans="1:7">
      <c r="A4046" s="33"/>
      <c r="B4046" s="34"/>
      <c r="C4046" s="33"/>
      <c r="D4046" s="33"/>
      <c r="E4046" s="33"/>
      <c r="G4046">
        <f t="shared" si="63"/>
        <v>6</v>
      </c>
    </row>
    <row r="4047" spans="1:7">
      <c r="A4047" s="33"/>
      <c r="B4047" s="34"/>
      <c r="C4047" s="33"/>
      <c r="D4047" s="33"/>
      <c r="E4047" s="33"/>
      <c r="G4047">
        <f t="shared" si="63"/>
        <v>6</v>
      </c>
    </row>
    <row r="4048" spans="1:7">
      <c r="A4048" s="33"/>
      <c r="B4048" s="34"/>
      <c r="C4048" s="33"/>
      <c r="D4048" s="33"/>
      <c r="E4048" s="33"/>
      <c r="G4048">
        <f t="shared" si="63"/>
        <v>6</v>
      </c>
    </row>
    <row r="4049" spans="1:7">
      <c r="A4049" s="33"/>
      <c r="B4049" s="34"/>
      <c r="C4049" s="33"/>
      <c r="D4049" s="33"/>
      <c r="E4049" s="33"/>
      <c r="G4049">
        <f t="shared" si="63"/>
        <v>6</v>
      </c>
    </row>
    <row r="4050" spans="1:7">
      <c r="A4050" s="33"/>
      <c r="B4050" s="34"/>
      <c r="C4050" s="33"/>
      <c r="D4050" s="33"/>
      <c r="E4050" s="33"/>
      <c r="G4050">
        <f t="shared" si="63"/>
        <v>6</v>
      </c>
    </row>
    <row r="4051" spans="1:7">
      <c r="A4051" s="33"/>
      <c r="B4051" s="34"/>
      <c r="C4051" s="33"/>
      <c r="D4051" s="33"/>
      <c r="E4051" s="33"/>
      <c r="G4051">
        <f t="shared" si="63"/>
        <v>6</v>
      </c>
    </row>
    <row r="4052" spans="1:7">
      <c r="A4052" s="33"/>
      <c r="B4052" s="34"/>
      <c r="C4052" s="33"/>
      <c r="D4052" s="33"/>
      <c r="E4052" s="33"/>
      <c r="G4052">
        <f t="shared" si="63"/>
        <v>6</v>
      </c>
    </row>
    <row r="4053" spans="1:7">
      <c r="A4053" s="33"/>
      <c r="B4053" s="34"/>
      <c r="C4053" s="33"/>
      <c r="D4053" s="33"/>
      <c r="E4053" s="33"/>
      <c r="G4053">
        <f t="shared" si="63"/>
        <v>6</v>
      </c>
    </row>
    <row r="4054" spans="1:7">
      <c r="A4054" s="33"/>
      <c r="B4054" s="34"/>
      <c r="C4054" s="33"/>
      <c r="D4054" s="33"/>
      <c r="E4054" s="33"/>
      <c r="G4054">
        <f t="shared" si="63"/>
        <v>6</v>
      </c>
    </row>
    <row r="4055" spans="1:7">
      <c r="A4055" s="33"/>
      <c r="B4055" s="34"/>
      <c r="C4055" s="33"/>
      <c r="D4055" s="33"/>
      <c r="E4055" s="33"/>
      <c r="G4055">
        <f t="shared" si="63"/>
        <v>6</v>
      </c>
    </row>
    <row r="4056" spans="1:7">
      <c r="A4056" s="33"/>
      <c r="B4056" s="34"/>
      <c r="C4056" s="33"/>
      <c r="D4056" s="33"/>
      <c r="E4056" s="33"/>
      <c r="G4056">
        <f t="shared" si="63"/>
        <v>6</v>
      </c>
    </row>
    <row r="4057" spans="1:7">
      <c r="A4057" s="33"/>
      <c r="B4057" s="34"/>
      <c r="C4057" s="33"/>
      <c r="D4057" s="33"/>
      <c r="E4057" s="33"/>
      <c r="G4057">
        <f t="shared" si="63"/>
        <v>6</v>
      </c>
    </row>
    <row r="4058" spans="1:7">
      <c r="A4058" s="33"/>
      <c r="B4058" s="34"/>
      <c r="C4058" s="33"/>
      <c r="D4058" s="33"/>
      <c r="E4058" s="33"/>
      <c r="G4058">
        <f t="shared" si="63"/>
        <v>6</v>
      </c>
    </row>
    <row r="4059" spans="1:7">
      <c r="A4059" s="33"/>
      <c r="B4059" s="34"/>
      <c r="C4059" s="33"/>
      <c r="D4059" s="33"/>
      <c r="E4059" s="33"/>
      <c r="G4059">
        <f t="shared" si="63"/>
        <v>6</v>
      </c>
    </row>
    <row r="4060" spans="1:7">
      <c r="A4060" s="33"/>
      <c r="B4060" s="34"/>
      <c r="C4060" s="33"/>
      <c r="D4060" s="33"/>
      <c r="E4060" s="33"/>
      <c r="G4060">
        <f t="shared" si="63"/>
        <v>6</v>
      </c>
    </row>
    <row r="4061" spans="1:7">
      <c r="A4061" s="33"/>
      <c r="B4061" s="34"/>
      <c r="C4061" s="33"/>
      <c r="D4061" s="33"/>
      <c r="E4061" s="33"/>
      <c r="G4061">
        <f t="shared" si="63"/>
        <v>6</v>
      </c>
    </row>
    <row r="4062" spans="1:7">
      <c r="A4062" s="33"/>
      <c r="B4062" s="34"/>
      <c r="C4062" s="33"/>
      <c r="D4062" s="33"/>
      <c r="E4062" s="33"/>
      <c r="G4062">
        <f t="shared" si="63"/>
        <v>6</v>
      </c>
    </row>
    <row r="4063" spans="1:7">
      <c r="A4063" s="33"/>
      <c r="B4063" s="34"/>
      <c r="C4063" s="33"/>
      <c r="D4063" s="33"/>
      <c r="E4063" s="33"/>
      <c r="G4063">
        <f t="shared" si="63"/>
        <v>6</v>
      </c>
    </row>
    <row r="4064" spans="1:7">
      <c r="A4064" s="33"/>
      <c r="B4064" s="34"/>
      <c r="C4064" s="33"/>
      <c r="D4064" s="33"/>
      <c r="E4064" s="33"/>
      <c r="G4064">
        <f t="shared" si="63"/>
        <v>6</v>
      </c>
    </row>
    <row r="4065" spans="1:7">
      <c r="A4065" s="33"/>
      <c r="B4065" s="34"/>
      <c r="C4065" s="33"/>
      <c r="D4065" s="33"/>
      <c r="E4065" s="33"/>
      <c r="G4065">
        <f t="shared" si="63"/>
        <v>6</v>
      </c>
    </row>
    <row r="4066" spans="1:7">
      <c r="A4066" s="33"/>
      <c r="B4066" s="34"/>
      <c r="C4066" s="33"/>
      <c r="D4066" s="33"/>
      <c r="E4066" s="33"/>
      <c r="G4066">
        <f t="shared" si="63"/>
        <v>6</v>
      </c>
    </row>
    <row r="4067" spans="1:7">
      <c r="A4067" s="33"/>
      <c r="B4067" s="34"/>
      <c r="C4067" s="33"/>
      <c r="D4067" s="33"/>
      <c r="E4067" s="33"/>
      <c r="G4067">
        <f t="shared" si="63"/>
        <v>6</v>
      </c>
    </row>
    <row r="4068" spans="1:7">
      <c r="A4068" s="33"/>
      <c r="B4068" s="34"/>
      <c r="C4068" s="33"/>
      <c r="D4068" s="33"/>
      <c r="E4068" s="33"/>
      <c r="G4068">
        <f t="shared" si="63"/>
        <v>6</v>
      </c>
    </row>
    <row r="4069" spans="1:7">
      <c r="A4069" s="33"/>
      <c r="B4069" s="34"/>
      <c r="C4069" s="33"/>
      <c r="D4069" s="33"/>
      <c r="E4069" s="33"/>
      <c r="G4069">
        <f t="shared" si="63"/>
        <v>6</v>
      </c>
    </row>
    <row r="4070" spans="1:7">
      <c r="A4070" s="33"/>
      <c r="B4070" s="34"/>
      <c r="C4070" s="33"/>
      <c r="D4070" s="33"/>
      <c r="E4070" s="33"/>
      <c r="G4070">
        <f t="shared" si="63"/>
        <v>6</v>
      </c>
    </row>
    <row r="4071" spans="1:7">
      <c r="A4071" s="33"/>
      <c r="B4071" s="34"/>
      <c r="C4071" s="33"/>
      <c r="D4071" s="33"/>
      <c r="E4071" s="33"/>
      <c r="G4071">
        <f t="shared" si="63"/>
        <v>6</v>
      </c>
    </row>
    <row r="4072" spans="1:7">
      <c r="A4072" s="33"/>
      <c r="B4072" s="34"/>
      <c r="C4072" s="33"/>
      <c r="D4072" s="33"/>
      <c r="E4072" s="33"/>
      <c r="G4072">
        <f t="shared" si="63"/>
        <v>6</v>
      </c>
    </row>
    <row r="4073" spans="1:7">
      <c r="A4073" s="33"/>
      <c r="B4073" s="34"/>
      <c r="C4073" s="33"/>
      <c r="D4073" s="33"/>
      <c r="E4073" s="33"/>
      <c r="G4073">
        <f t="shared" ref="G4073:G4136" si="64">WEEKDAY(B4073,2)</f>
        <v>6</v>
      </c>
    </row>
    <row r="4074" spans="1:7">
      <c r="A4074" s="33"/>
      <c r="B4074" s="34"/>
      <c r="C4074" s="33"/>
      <c r="D4074" s="33"/>
      <c r="E4074" s="33"/>
      <c r="G4074">
        <f t="shared" si="64"/>
        <v>6</v>
      </c>
    </row>
    <row r="4075" spans="1:7">
      <c r="A4075" s="33"/>
      <c r="B4075" s="34"/>
      <c r="C4075" s="33"/>
      <c r="D4075" s="33"/>
      <c r="E4075" s="33"/>
      <c r="G4075">
        <f t="shared" si="64"/>
        <v>6</v>
      </c>
    </row>
    <row r="4076" spans="1:7">
      <c r="A4076" s="33"/>
      <c r="B4076" s="34"/>
      <c r="C4076" s="33"/>
      <c r="D4076" s="33"/>
      <c r="E4076" s="33"/>
      <c r="G4076">
        <f t="shared" si="64"/>
        <v>6</v>
      </c>
    </row>
    <row r="4077" spans="1:7">
      <c r="A4077" s="33"/>
      <c r="B4077" s="34"/>
      <c r="C4077" s="33"/>
      <c r="D4077" s="33"/>
      <c r="E4077" s="33"/>
      <c r="G4077">
        <f t="shared" si="64"/>
        <v>6</v>
      </c>
    </row>
    <row r="4078" spans="1:7">
      <c r="A4078" s="33"/>
      <c r="B4078" s="34"/>
      <c r="C4078" s="33"/>
      <c r="D4078" s="33"/>
      <c r="E4078" s="33"/>
      <c r="G4078">
        <f t="shared" si="64"/>
        <v>6</v>
      </c>
    </row>
    <row r="4079" spans="1:7">
      <c r="A4079" s="33"/>
      <c r="B4079" s="34"/>
      <c r="C4079" s="33"/>
      <c r="D4079" s="33"/>
      <c r="E4079" s="33"/>
      <c r="G4079">
        <f t="shared" si="64"/>
        <v>6</v>
      </c>
    </row>
    <row r="4080" spans="1:7">
      <c r="A4080" s="33"/>
      <c r="B4080" s="34"/>
      <c r="C4080" s="33"/>
      <c r="D4080" s="33"/>
      <c r="E4080" s="33"/>
      <c r="G4080">
        <f t="shared" si="64"/>
        <v>6</v>
      </c>
    </row>
    <row r="4081" spans="1:7">
      <c r="A4081" s="33"/>
      <c r="B4081" s="34"/>
      <c r="C4081" s="33"/>
      <c r="D4081" s="33"/>
      <c r="E4081" s="33"/>
      <c r="G4081">
        <f t="shared" si="64"/>
        <v>6</v>
      </c>
    </row>
    <row r="4082" spans="1:7">
      <c r="A4082" s="33"/>
      <c r="B4082" s="34"/>
      <c r="C4082" s="33"/>
      <c r="D4082" s="33"/>
      <c r="E4082" s="33"/>
      <c r="G4082">
        <f t="shared" si="64"/>
        <v>6</v>
      </c>
    </row>
    <row r="4083" spans="1:7">
      <c r="A4083" s="33"/>
      <c r="B4083" s="34"/>
      <c r="C4083" s="33"/>
      <c r="D4083" s="33"/>
      <c r="E4083" s="33"/>
      <c r="G4083">
        <f t="shared" si="64"/>
        <v>6</v>
      </c>
    </row>
    <row r="4084" spans="1:7">
      <c r="A4084" s="33"/>
      <c r="B4084" s="34"/>
      <c r="C4084" s="33"/>
      <c r="D4084" s="33"/>
      <c r="E4084" s="33"/>
      <c r="G4084">
        <f t="shared" si="64"/>
        <v>6</v>
      </c>
    </row>
    <row r="4085" spans="1:7">
      <c r="A4085" s="33"/>
      <c r="B4085" s="34"/>
      <c r="C4085" s="33"/>
      <c r="D4085" s="33"/>
      <c r="E4085" s="33"/>
      <c r="G4085">
        <f t="shared" si="64"/>
        <v>6</v>
      </c>
    </row>
    <row r="4086" spans="1:7">
      <c r="A4086" s="33"/>
      <c r="B4086" s="34"/>
      <c r="C4086" s="33"/>
      <c r="D4086" s="33"/>
      <c r="E4086" s="33"/>
      <c r="G4086">
        <f t="shared" si="64"/>
        <v>6</v>
      </c>
    </row>
    <row r="4087" spans="1:7">
      <c r="A4087" s="33"/>
      <c r="B4087" s="34"/>
      <c r="C4087" s="33"/>
      <c r="D4087" s="33"/>
      <c r="E4087" s="33"/>
      <c r="G4087">
        <f t="shared" si="64"/>
        <v>6</v>
      </c>
    </row>
    <row r="4088" spans="1:7">
      <c r="A4088" s="33"/>
      <c r="B4088" s="34"/>
      <c r="C4088" s="33"/>
      <c r="D4088" s="33"/>
      <c r="E4088" s="33"/>
      <c r="G4088">
        <f t="shared" si="64"/>
        <v>6</v>
      </c>
    </row>
    <row r="4089" spans="1:7">
      <c r="A4089" s="33"/>
      <c r="B4089" s="34"/>
      <c r="C4089" s="33"/>
      <c r="D4089" s="33"/>
      <c r="E4089" s="33"/>
      <c r="G4089">
        <f t="shared" si="64"/>
        <v>6</v>
      </c>
    </row>
    <row r="4090" spans="1:7">
      <c r="A4090" s="33"/>
      <c r="B4090" s="34"/>
      <c r="C4090" s="33"/>
      <c r="D4090" s="33"/>
      <c r="E4090" s="33"/>
      <c r="G4090">
        <f t="shared" si="64"/>
        <v>6</v>
      </c>
    </row>
    <row r="4091" spans="1:7">
      <c r="A4091" s="33"/>
      <c r="B4091" s="34"/>
      <c r="C4091" s="33"/>
      <c r="D4091" s="33"/>
      <c r="E4091" s="33"/>
      <c r="G4091">
        <f t="shared" si="64"/>
        <v>6</v>
      </c>
    </row>
    <row r="4092" spans="1:7">
      <c r="A4092" s="33"/>
      <c r="B4092" s="34"/>
      <c r="C4092" s="33"/>
      <c r="D4092" s="33"/>
      <c r="E4092" s="33"/>
      <c r="G4092">
        <f t="shared" si="64"/>
        <v>6</v>
      </c>
    </row>
    <row r="4093" spans="1:7">
      <c r="A4093" s="33"/>
      <c r="B4093" s="34"/>
      <c r="C4093" s="33"/>
      <c r="D4093" s="33"/>
      <c r="E4093" s="33"/>
      <c r="G4093">
        <f t="shared" si="64"/>
        <v>6</v>
      </c>
    </row>
    <row r="4094" spans="1:7">
      <c r="A4094" s="33"/>
      <c r="B4094" s="34"/>
      <c r="C4094" s="33"/>
      <c r="D4094" s="33"/>
      <c r="E4094" s="33"/>
      <c r="G4094">
        <f t="shared" si="64"/>
        <v>6</v>
      </c>
    </row>
    <row r="4095" spans="1:7">
      <c r="A4095" s="33"/>
      <c r="B4095" s="34"/>
      <c r="C4095" s="33"/>
      <c r="D4095" s="33"/>
      <c r="E4095" s="33"/>
      <c r="G4095">
        <f t="shared" si="64"/>
        <v>6</v>
      </c>
    </row>
    <row r="4096" spans="1:7">
      <c r="A4096" s="33"/>
      <c r="B4096" s="34"/>
      <c r="C4096" s="33"/>
      <c r="D4096" s="33"/>
      <c r="E4096" s="33"/>
      <c r="G4096">
        <f t="shared" si="64"/>
        <v>6</v>
      </c>
    </row>
    <row r="4097" spans="1:7">
      <c r="A4097" s="33"/>
      <c r="B4097" s="34"/>
      <c r="C4097" s="33"/>
      <c r="D4097" s="33"/>
      <c r="E4097" s="33"/>
      <c r="G4097">
        <f t="shared" si="64"/>
        <v>6</v>
      </c>
    </row>
    <row r="4098" spans="1:7">
      <c r="A4098" s="33"/>
      <c r="B4098" s="34"/>
      <c r="C4098" s="33"/>
      <c r="D4098" s="33"/>
      <c r="E4098" s="33"/>
      <c r="G4098">
        <f t="shared" si="64"/>
        <v>6</v>
      </c>
    </row>
    <row r="4099" spans="1:7">
      <c r="A4099" s="33"/>
      <c r="B4099" s="34"/>
      <c r="C4099" s="33"/>
      <c r="D4099" s="33"/>
      <c r="E4099" s="33"/>
      <c r="G4099">
        <f t="shared" si="64"/>
        <v>6</v>
      </c>
    </row>
    <row r="4100" spans="1:7">
      <c r="A4100" s="33"/>
      <c r="B4100" s="34"/>
      <c r="C4100" s="33"/>
      <c r="D4100" s="33"/>
      <c r="E4100" s="33"/>
      <c r="G4100">
        <f t="shared" si="64"/>
        <v>6</v>
      </c>
    </row>
    <row r="4101" spans="1:7">
      <c r="A4101" s="33"/>
      <c r="B4101" s="34"/>
      <c r="C4101" s="33"/>
      <c r="D4101" s="33"/>
      <c r="E4101" s="33"/>
      <c r="G4101">
        <f t="shared" si="64"/>
        <v>6</v>
      </c>
    </row>
    <row r="4102" spans="1:7">
      <c r="A4102" s="33"/>
      <c r="B4102" s="34"/>
      <c r="C4102" s="33"/>
      <c r="D4102" s="33"/>
      <c r="E4102" s="33"/>
      <c r="G4102">
        <f t="shared" si="64"/>
        <v>6</v>
      </c>
    </row>
    <row r="4103" spans="1:7">
      <c r="A4103" s="33"/>
      <c r="B4103" s="34"/>
      <c r="C4103" s="33"/>
      <c r="D4103" s="33"/>
      <c r="E4103" s="33"/>
      <c r="G4103">
        <f t="shared" si="64"/>
        <v>6</v>
      </c>
    </row>
    <row r="4104" spans="1:7">
      <c r="A4104" s="33"/>
      <c r="B4104" s="34"/>
      <c r="C4104" s="33"/>
      <c r="D4104" s="33"/>
      <c r="E4104" s="33"/>
      <c r="G4104">
        <f t="shared" si="64"/>
        <v>6</v>
      </c>
    </row>
    <row r="4105" spans="1:7">
      <c r="A4105" s="33"/>
      <c r="B4105" s="34"/>
      <c r="C4105" s="33"/>
      <c r="D4105" s="33"/>
      <c r="E4105" s="33"/>
      <c r="G4105">
        <f t="shared" si="64"/>
        <v>6</v>
      </c>
    </row>
    <row r="4106" spans="1:7">
      <c r="A4106" s="33"/>
      <c r="B4106" s="34"/>
      <c r="C4106" s="33"/>
      <c r="D4106" s="33"/>
      <c r="E4106" s="33"/>
      <c r="G4106">
        <f t="shared" si="64"/>
        <v>6</v>
      </c>
    </row>
    <row r="4107" spans="1:7">
      <c r="A4107" s="33"/>
      <c r="B4107" s="34"/>
      <c r="C4107" s="33"/>
      <c r="D4107" s="33"/>
      <c r="E4107" s="33"/>
      <c r="G4107">
        <f t="shared" si="64"/>
        <v>6</v>
      </c>
    </row>
    <row r="4108" spans="1:7">
      <c r="A4108" s="33"/>
      <c r="B4108" s="34"/>
      <c r="C4108" s="33"/>
      <c r="D4108" s="33"/>
      <c r="E4108" s="33"/>
      <c r="G4108">
        <f t="shared" si="64"/>
        <v>6</v>
      </c>
    </row>
    <row r="4109" spans="1:7">
      <c r="A4109" s="33"/>
      <c r="B4109" s="34"/>
      <c r="C4109" s="33"/>
      <c r="D4109" s="33"/>
      <c r="E4109" s="33"/>
      <c r="G4109">
        <f t="shared" si="64"/>
        <v>6</v>
      </c>
    </row>
    <row r="4110" spans="1:7">
      <c r="A4110" s="33"/>
      <c r="B4110" s="34"/>
      <c r="C4110" s="33"/>
      <c r="D4110" s="33"/>
      <c r="E4110" s="33"/>
      <c r="G4110">
        <f t="shared" si="64"/>
        <v>6</v>
      </c>
    </row>
    <row r="4111" spans="1:7">
      <c r="A4111" s="33"/>
      <c r="B4111" s="34"/>
      <c r="C4111" s="33"/>
      <c r="D4111" s="33"/>
      <c r="E4111" s="33"/>
      <c r="G4111">
        <f t="shared" si="64"/>
        <v>6</v>
      </c>
    </row>
    <row r="4112" spans="1:7">
      <c r="A4112" s="33"/>
      <c r="B4112" s="34"/>
      <c r="C4112" s="33"/>
      <c r="D4112" s="33"/>
      <c r="E4112" s="33"/>
      <c r="G4112">
        <f t="shared" si="64"/>
        <v>6</v>
      </c>
    </row>
    <row r="4113" spans="1:7">
      <c r="A4113" s="33"/>
      <c r="B4113" s="34"/>
      <c r="C4113" s="33"/>
      <c r="D4113" s="33"/>
      <c r="E4113" s="33"/>
      <c r="G4113">
        <f t="shared" si="64"/>
        <v>6</v>
      </c>
    </row>
    <row r="4114" spans="1:7">
      <c r="A4114" s="33"/>
      <c r="B4114" s="34"/>
      <c r="C4114" s="33"/>
      <c r="D4114" s="33"/>
      <c r="E4114" s="33"/>
      <c r="G4114">
        <f t="shared" si="64"/>
        <v>6</v>
      </c>
    </row>
    <row r="4115" spans="1:7">
      <c r="A4115" s="33"/>
      <c r="B4115" s="34"/>
      <c r="C4115" s="33"/>
      <c r="D4115" s="33"/>
      <c r="E4115" s="33"/>
      <c r="G4115">
        <f t="shared" si="64"/>
        <v>6</v>
      </c>
    </row>
    <row r="4116" spans="1:7">
      <c r="A4116" s="33"/>
      <c r="B4116" s="34"/>
      <c r="C4116" s="33"/>
      <c r="D4116" s="33"/>
      <c r="E4116" s="33"/>
      <c r="G4116">
        <f t="shared" si="64"/>
        <v>6</v>
      </c>
    </row>
    <row r="4117" spans="1:7">
      <c r="A4117" s="33"/>
      <c r="B4117" s="34"/>
      <c r="C4117" s="33"/>
      <c r="D4117" s="33"/>
      <c r="E4117" s="33"/>
      <c r="G4117">
        <f t="shared" si="64"/>
        <v>6</v>
      </c>
    </row>
    <row r="4118" spans="1:7">
      <c r="A4118" s="33"/>
      <c r="B4118" s="34"/>
      <c r="C4118" s="33"/>
      <c r="D4118" s="33"/>
      <c r="E4118" s="33"/>
      <c r="G4118">
        <f t="shared" si="64"/>
        <v>6</v>
      </c>
    </row>
    <row r="4119" spans="1:7">
      <c r="A4119" s="33"/>
      <c r="B4119" s="34"/>
      <c r="C4119" s="33"/>
      <c r="D4119" s="33"/>
      <c r="E4119" s="33"/>
      <c r="G4119">
        <f t="shared" si="64"/>
        <v>6</v>
      </c>
    </row>
    <row r="4120" spans="1:7">
      <c r="A4120" s="33"/>
      <c r="B4120" s="34"/>
      <c r="C4120" s="33"/>
      <c r="D4120" s="33"/>
      <c r="E4120" s="33"/>
      <c r="G4120">
        <f t="shared" si="64"/>
        <v>6</v>
      </c>
    </row>
    <row r="4121" spans="1:7">
      <c r="A4121" s="33"/>
      <c r="B4121" s="34"/>
      <c r="C4121" s="33"/>
      <c r="D4121" s="33"/>
      <c r="E4121" s="33"/>
      <c r="G4121">
        <f t="shared" si="64"/>
        <v>6</v>
      </c>
    </row>
    <row r="4122" spans="1:7">
      <c r="A4122" s="33"/>
      <c r="B4122" s="34"/>
      <c r="C4122" s="33"/>
      <c r="D4122" s="33"/>
      <c r="E4122" s="33"/>
      <c r="G4122">
        <f t="shared" si="64"/>
        <v>6</v>
      </c>
    </row>
    <row r="4123" spans="1:7">
      <c r="A4123" s="33"/>
      <c r="B4123" s="34"/>
      <c r="C4123" s="33"/>
      <c r="D4123" s="33"/>
      <c r="E4123" s="33"/>
      <c r="G4123">
        <f t="shared" si="64"/>
        <v>6</v>
      </c>
    </row>
    <row r="4124" spans="1:7">
      <c r="A4124" s="33"/>
      <c r="B4124" s="34"/>
      <c r="C4124" s="33"/>
      <c r="D4124" s="33"/>
      <c r="E4124" s="33"/>
      <c r="G4124">
        <f t="shared" si="64"/>
        <v>6</v>
      </c>
    </row>
    <row r="4125" spans="1:7">
      <c r="A4125" s="33"/>
      <c r="B4125" s="34"/>
      <c r="C4125" s="33"/>
      <c r="D4125" s="33"/>
      <c r="E4125" s="33"/>
      <c r="G4125">
        <f t="shared" si="64"/>
        <v>6</v>
      </c>
    </row>
    <row r="4126" spans="1:7">
      <c r="A4126" s="33"/>
      <c r="B4126" s="34"/>
      <c r="C4126" s="33"/>
      <c r="D4126" s="33"/>
      <c r="E4126" s="33"/>
      <c r="G4126">
        <f t="shared" si="64"/>
        <v>6</v>
      </c>
    </row>
    <row r="4127" spans="1:7">
      <c r="A4127" s="33"/>
      <c r="B4127" s="34"/>
      <c r="C4127" s="33"/>
      <c r="D4127" s="33"/>
      <c r="E4127" s="33"/>
      <c r="G4127">
        <f t="shared" si="64"/>
        <v>6</v>
      </c>
    </row>
    <row r="4128" spans="1:7">
      <c r="A4128" s="33"/>
      <c r="B4128" s="34"/>
      <c r="C4128" s="33"/>
      <c r="D4128" s="33"/>
      <c r="E4128" s="33"/>
      <c r="G4128">
        <f t="shared" si="64"/>
        <v>6</v>
      </c>
    </row>
    <row r="4129" spans="1:7">
      <c r="A4129" s="33"/>
      <c r="B4129" s="34"/>
      <c r="C4129" s="33"/>
      <c r="D4129" s="33"/>
      <c r="E4129" s="33"/>
      <c r="G4129">
        <f t="shared" si="64"/>
        <v>6</v>
      </c>
    </row>
    <row r="4130" spans="1:7">
      <c r="A4130" s="33"/>
      <c r="B4130" s="34"/>
      <c r="C4130" s="33"/>
      <c r="D4130" s="33"/>
      <c r="E4130" s="33"/>
      <c r="G4130">
        <f t="shared" si="64"/>
        <v>6</v>
      </c>
    </row>
    <row r="4131" spans="1:7">
      <c r="A4131" s="33"/>
      <c r="B4131" s="34"/>
      <c r="C4131" s="33"/>
      <c r="D4131" s="33"/>
      <c r="E4131" s="33"/>
      <c r="G4131">
        <f t="shared" si="64"/>
        <v>6</v>
      </c>
    </row>
    <row r="4132" spans="1:7">
      <c r="A4132" s="33"/>
      <c r="B4132" s="34"/>
      <c r="C4132" s="33"/>
      <c r="D4132" s="33"/>
      <c r="E4132" s="33"/>
      <c r="G4132">
        <f t="shared" si="64"/>
        <v>6</v>
      </c>
    </row>
    <row r="4133" spans="1:7">
      <c r="A4133" s="33"/>
      <c r="B4133" s="34"/>
      <c r="C4133" s="33"/>
      <c r="D4133" s="33"/>
      <c r="E4133" s="33"/>
      <c r="G4133">
        <f t="shared" si="64"/>
        <v>6</v>
      </c>
    </row>
    <row r="4134" spans="1:7">
      <c r="A4134" s="33"/>
      <c r="B4134" s="34"/>
      <c r="C4134" s="33"/>
      <c r="D4134" s="33"/>
      <c r="E4134" s="33"/>
      <c r="G4134">
        <f t="shared" si="64"/>
        <v>6</v>
      </c>
    </row>
    <row r="4135" spans="1:7">
      <c r="A4135" s="33"/>
      <c r="B4135" s="34"/>
      <c r="C4135" s="33"/>
      <c r="D4135" s="33"/>
      <c r="E4135" s="33"/>
      <c r="G4135">
        <f t="shared" si="64"/>
        <v>6</v>
      </c>
    </row>
    <row r="4136" spans="1:7">
      <c r="A4136" s="33"/>
      <c r="B4136" s="34"/>
      <c r="C4136" s="33"/>
      <c r="D4136" s="33"/>
      <c r="E4136" s="33"/>
      <c r="G4136">
        <f t="shared" si="64"/>
        <v>6</v>
      </c>
    </row>
    <row r="4137" spans="1:7">
      <c r="A4137" s="33"/>
      <c r="B4137" s="34"/>
      <c r="C4137" s="33"/>
      <c r="D4137" s="33"/>
      <c r="E4137" s="33"/>
      <c r="G4137">
        <f t="shared" ref="G4137:G4200" si="65">WEEKDAY(B4137,2)</f>
        <v>6</v>
      </c>
    </row>
    <row r="4138" spans="1:7">
      <c r="A4138" s="33"/>
      <c r="B4138" s="34"/>
      <c r="C4138" s="33"/>
      <c r="D4138" s="33"/>
      <c r="E4138" s="33"/>
      <c r="G4138">
        <f t="shared" si="65"/>
        <v>6</v>
      </c>
    </row>
    <row r="4139" spans="1:7">
      <c r="A4139" s="33"/>
      <c r="B4139" s="34"/>
      <c r="C4139" s="33"/>
      <c r="D4139" s="33"/>
      <c r="E4139" s="33"/>
      <c r="G4139">
        <f t="shared" si="65"/>
        <v>6</v>
      </c>
    </row>
    <row r="4140" spans="1:7">
      <c r="A4140" s="33"/>
      <c r="B4140" s="34"/>
      <c r="C4140" s="33"/>
      <c r="D4140" s="33"/>
      <c r="E4140" s="33"/>
      <c r="G4140">
        <f t="shared" si="65"/>
        <v>6</v>
      </c>
    </row>
    <row r="4141" spans="1:7">
      <c r="A4141" s="33"/>
      <c r="B4141" s="34"/>
      <c r="C4141" s="33"/>
      <c r="D4141" s="33"/>
      <c r="E4141" s="33"/>
      <c r="G4141">
        <f t="shared" si="65"/>
        <v>6</v>
      </c>
    </row>
    <row r="4142" spans="1:7">
      <c r="A4142" s="33"/>
      <c r="B4142" s="34"/>
      <c r="C4142" s="33"/>
      <c r="D4142" s="33"/>
      <c r="E4142" s="33"/>
      <c r="G4142">
        <f t="shared" si="65"/>
        <v>6</v>
      </c>
    </row>
    <row r="4143" spans="1:7">
      <c r="A4143" s="33"/>
      <c r="B4143" s="34"/>
      <c r="C4143" s="33"/>
      <c r="D4143" s="33"/>
      <c r="E4143" s="33"/>
      <c r="G4143">
        <f t="shared" si="65"/>
        <v>6</v>
      </c>
    </row>
    <row r="4144" spans="1:7">
      <c r="A4144" s="33"/>
      <c r="B4144" s="34"/>
      <c r="C4144" s="33"/>
      <c r="D4144" s="33"/>
      <c r="E4144" s="33"/>
      <c r="G4144">
        <f t="shared" si="65"/>
        <v>6</v>
      </c>
    </row>
    <row r="4145" spans="1:7">
      <c r="A4145" s="33"/>
      <c r="B4145" s="34"/>
      <c r="C4145" s="33"/>
      <c r="D4145" s="33"/>
      <c r="E4145" s="33"/>
      <c r="G4145">
        <f t="shared" si="65"/>
        <v>6</v>
      </c>
    </row>
    <row r="4146" spans="1:7">
      <c r="A4146" s="33"/>
      <c r="B4146" s="34"/>
      <c r="C4146" s="33"/>
      <c r="D4146" s="33"/>
      <c r="E4146" s="33"/>
      <c r="G4146">
        <f t="shared" si="65"/>
        <v>6</v>
      </c>
    </row>
    <row r="4147" spans="1:7">
      <c r="A4147" s="33"/>
      <c r="B4147" s="34"/>
      <c r="C4147" s="33"/>
      <c r="D4147" s="33"/>
      <c r="E4147" s="33"/>
      <c r="G4147">
        <f t="shared" si="65"/>
        <v>6</v>
      </c>
    </row>
    <row r="4148" spans="1:7">
      <c r="A4148" s="33"/>
      <c r="B4148" s="34"/>
      <c r="C4148" s="33"/>
      <c r="D4148" s="33"/>
      <c r="E4148" s="33"/>
      <c r="G4148">
        <f t="shared" si="65"/>
        <v>6</v>
      </c>
    </row>
    <row r="4149" spans="1:7">
      <c r="A4149" s="33"/>
      <c r="B4149" s="34"/>
      <c r="C4149" s="33"/>
      <c r="D4149" s="33"/>
      <c r="E4149" s="33"/>
      <c r="G4149">
        <f t="shared" si="65"/>
        <v>6</v>
      </c>
    </row>
    <row r="4150" spans="1:7">
      <c r="A4150" s="33"/>
      <c r="B4150" s="34"/>
      <c r="C4150" s="33"/>
      <c r="D4150" s="33"/>
      <c r="E4150" s="33"/>
      <c r="G4150">
        <f t="shared" si="65"/>
        <v>6</v>
      </c>
    </row>
    <row r="4151" spans="1:7">
      <c r="A4151" s="33"/>
      <c r="B4151" s="34"/>
      <c r="C4151" s="33"/>
      <c r="D4151" s="33"/>
      <c r="E4151" s="33"/>
      <c r="G4151">
        <f t="shared" si="65"/>
        <v>6</v>
      </c>
    </row>
    <row r="4152" spans="1:7">
      <c r="A4152" s="33"/>
      <c r="B4152" s="34"/>
      <c r="C4152" s="33"/>
      <c r="D4152" s="33"/>
      <c r="E4152" s="33"/>
      <c r="G4152">
        <f t="shared" si="65"/>
        <v>6</v>
      </c>
    </row>
    <row r="4153" spans="1:7">
      <c r="A4153" s="33"/>
      <c r="B4153" s="34"/>
      <c r="C4153" s="33"/>
      <c r="D4153" s="33"/>
      <c r="E4153" s="33"/>
      <c r="G4153">
        <f t="shared" si="65"/>
        <v>6</v>
      </c>
    </row>
    <row r="4154" spans="1:7">
      <c r="A4154" s="33"/>
      <c r="B4154" s="34"/>
      <c r="C4154" s="33"/>
      <c r="D4154" s="33"/>
      <c r="E4154" s="33"/>
      <c r="G4154">
        <f t="shared" si="65"/>
        <v>6</v>
      </c>
    </row>
    <row r="4155" spans="1:7">
      <c r="A4155" s="33"/>
      <c r="B4155" s="34"/>
      <c r="C4155" s="33"/>
      <c r="D4155" s="33"/>
      <c r="E4155" s="33"/>
      <c r="G4155">
        <f t="shared" si="65"/>
        <v>6</v>
      </c>
    </row>
    <row r="4156" spans="1:7">
      <c r="A4156" s="33"/>
      <c r="B4156" s="34"/>
      <c r="C4156" s="33"/>
      <c r="D4156" s="33"/>
      <c r="E4156" s="33"/>
      <c r="G4156">
        <f t="shared" si="65"/>
        <v>6</v>
      </c>
    </row>
    <row r="4157" spans="1:7">
      <c r="A4157" s="33"/>
      <c r="B4157" s="34"/>
      <c r="C4157" s="33"/>
      <c r="D4157" s="33"/>
      <c r="E4157" s="33"/>
      <c r="G4157">
        <f t="shared" si="65"/>
        <v>6</v>
      </c>
    </row>
    <row r="4158" spans="1:7">
      <c r="A4158" s="33"/>
      <c r="B4158" s="34"/>
      <c r="C4158" s="33"/>
      <c r="D4158" s="33"/>
      <c r="E4158" s="33"/>
      <c r="G4158">
        <f t="shared" si="65"/>
        <v>6</v>
      </c>
    </row>
    <row r="4159" spans="1:7">
      <c r="A4159" s="33"/>
      <c r="B4159" s="34"/>
      <c r="C4159" s="33"/>
      <c r="D4159" s="33"/>
      <c r="E4159" s="33"/>
      <c r="G4159">
        <f t="shared" si="65"/>
        <v>6</v>
      </c>
    </row>
    <row r="4160" spans="1:7">
      <c r="A4160" s="33"/>
      <c r="B4160" s="34"/>
      <c r="C4160" s="33"/>
      <c r="D4160" s="33"/>
      <c r="E4160" s="33"/>
      <c r="G4160">
        <f t="shared" si="65"/>
        <v>6</v>
      </c>
    </row>
    <row r="4161" spans="1:7">
      <c r="A4161" s="33"/>
      <c r="B4161" s="34"/>
      <c r="C4161" s="33"/>
      <c r="D4161" s="33"/>
      <c r="E4161" s="33"/>
      <c r="G4161">
        <f t="shared" si="65"/>
        <v>6</v>
      </c>
    </row>
    <row r="4162" spans="1:7">
      <c r="A4162" s="33"/>
      <c r="B4162" s="34"/>
      <c r="C4162" s="33"/>
      <c r="D4162" s="33"/>
      <c r="E4162" s="33"/>
      <c r="G4162">
        <f t="shared" si="65"/>
        <v>6</v>
      </c>
    </row>
    <row r="4163" spans="1:7">
      <c r="A4163" s="33"/>
      <c r="B4163" s="34"/>
      <c r="C4163" s="33"/>
      <c r="D4163" s="33"/>
      <c r="E4163" s="33"/>
      <c r="G4163">
        <f t="shared" si="65"/>
        <v>6</v>
      </c>
    </row>
    <row r="4164" spans="1:7">
      <c r="A4164" s="33"/>
      <c r="B4164" s="34"/>
      <c r="C4164" s="33"/>
      <c r="D4164" s="33"/>
      <c r="E4164" s="33"/>
      <c r="G4164">
        <f t="shared" si="65"/>
        <v>6</v>
      </c>
    </row>
    <row r="4165" spans="1:7">
      <c r="A4165" s="33"/>
      <c r="B4165" s="34"/>
      <c r="C4165" s="33"/>
      <c r="D4165" s="33"/>
      <c r="E4165" s="33"/>
      <c r="G4165">
        <f t="shared" si="65"/>
        <v>6</v>
      </c>
    </row>
    <row r="4166" spans="1:7">
      <c r="A4166" s="33"/>
      <c r="B4166" s="34"/>
      <c r="C4166" s="33"/>
      <c r="D4166" s="33"/>
      <c r="E4166" s="33"/>
      <c r="G4166">
        <f t="shared" si="65"/>
        <v>6</v>
      </c>
    </row>
    <row r="4167" spans="1:7">
      <c r="A4167" s="33"/>
      <c r="B4167" s="34"/>
      <c r="C4167" s="33"/>
      <c r="D4167" s="33"/>
      <c r="E4167" s="33"/>
      <c r="G4167">
        <f t="shared" si="65"/>
        <v>6</v>
      </c>
    </row>
    <row r="4168" spans="1:7">
      <c r="A4168" s="33"/>
      <c r="B4168" s="34"/>
      <c r="C4168" s="33"/>
      <c r="D4168" s="33"/>
      <c r="E4168" s="33"/>
      <c r="G4168">
        <f t="shared" si="65"/>
        <v>6</v>
      </c>
    </row>
    <row r="4169" spans="1:7">
      <c r="A4169" s="33"/>
      <c r="B4169" s="34"/>
      <c r="C4169" s="33"/>
      <c r="D4169" s="33"/>
      <c r="E4169" s="33"/>
      <c r="G4169">
        <f t="shared" si="65"/>
        <v>6</v>
      </c>
    </row>
    <row r="4170" spans="1:7">
      <c r="A4170" s="33"/>
      <c r="B4170" s="34"/>
      <c r="C4170" s="33"/>
      <c r="D4170" s="33"/>
      <c r="E4170" s="33"/>
      <c r="G4170">
        <f t="shared" si="65"/>
        <v>6</v>
      </c>
    </row>
    <row r="4171" spans="1:7">
      <c r="A4171" s="33"/>
      <c r="B4171" s="34"/>
      <c r="C4171" s="33"/>
      <c r="D4171" s="33"/>
      <c r="E4171" s="33"/>
      <c r="G4171">
        <f t="shared" si="65"/>
        <v>6</v>
      </c>
    </row>
    <row r="4172" spans="1:7">
      <c r="A4172" s="33"/>
      <c r="B4172" s="34"/>
      <c r="C4172" s="33"/>
      <c r="D4172" s="33"/>
      <c r="E4172" s="33"/>
      <c r="G4172">
        <f t="shared" si="65"/>
        <v>6</v>
      </c>
    </row>
    <row r="4173" spans="1:7">
      <c r="A4173" s="33"/>
      <c r="B4173" s="34"/>
      <c r="C4173" s="33"/>
      <c r="D4173" s="33"/>
      <c r="E4173" s="33"/>
      <c r="G4173">
        <f t="shared" si="65"/>
        <v>6</v>
      </c>
    </row>
    <row r="4174" spans="1:7">
      <c r="A4174" s="33"/>
      <c r="B4174" s="34"/>
      <c r="C4174" s="33"/>
      <c r="D4174" s="33"/>
      <c r="E4174" s="33"/>
      <c r="G4174">
        <f t="shared" si="65"/>
        <v>6</v>
      </c>
    </row>
    <row r="4175" spans="1:7">
      <c r="A4175" s="33"/>
      <c r="B4175" s="34"/>
      <c r="C4175" s="33"/>
      <c r="D4175" s="33"/>
      <c r="E4175" s="33"/>
      <c r="G4175">
        <f t="shared" si="65"/>
        <v>6</v>
      </c>
    </row>
    <row r="4176" spans="1:7">
      <c r="A4176" s="33"/>
      <c r="B4176" s="34"/>
      <c r="C4176" s="33"/>
      <c r="D4176" s="33"/>
      <c r="E4176" s="33"/>
      <c r="G4176">
        <f t="shared" si="65"/>
        <v>6</v>
      </c>
    </row>
    <row r="4177" spans="1:7">
      <c r="A4177" s="33"/>
      <c r="B4177" s="34"/>
      <c r="C4177" s="33"/>
      <c r="D4177" s="33"/>
      <c r="E4177" s="33"/>
      <c r="G4177">
        <f t="shared" si="65"/>
        <v>6</v>
      </c>
    </row>
    <row r="4178" spans="1:7">
      <c r="A4178" s="33"/>
      <c r="B4178" s="34"/>
      <c r="C4178" s="33"/>
      <c r="D4178" s="33"/>
      <c r="E4178" s="33"/>
      <c r="G4178">
        <f t="shared" si="65"/>
        <v>6</v>
      </c>
    </row>
    <row r="4179" spans="1:7">
      <c r="A4179" s="33"/>
      <c r="B4179" s="34"/>
      <c r="C4179" s="33"/>
      <c r="D4179" s="33"/>
      <c r="E4179" s="33"/>
      <c r="G4179">
        <f t="shared" si="65"/>
        <v>6</v>
      </c>
    </row>
    <row r="4180" spans="1:7">
      <c r="A4180" s="33"/>
      <c r="B4180" s="34"/>
      <c r="C4180" s="33"/>
      <c r="D4180" s="33"/>
      <c r="E4180" s="33"/>
      <c r="G4180">
        <f t="shared" si="65"/>
        <v>6</v>
      </c>
    </row>
    <row r="4181" spans="1:7">
      <c r="A4181" s="33"/>
      <c r="B4181" s="34"/>
      <c r="C4181" s="33"/>
      <c r="D4181" s="33"/>
      <c r="E4181" s="33"/>
      <c r="G4181">
        <f t="shared" si="65"/>
        <v>6</v>
      </c>
    </row>
    <row r="4182" spans="1:7">
      <c r="A4182" s="33"/>
      <c r="B4182" s="34"/>
      <c r="C4182" s="33"/>
      <c r="D4182" s="33"/>
      <c r="E4182" s="33"/>
      <c r="G4182">
        <f t="shared" si="65"/>
        <v>6</v>
      </c>
    </row>
    <row r="4183" spans="1:7">
      <c r="A4183" s="33"/>
      <c r="B4183" s="34"/>
      <c r="C4183" s="33"/>
      <c r="D4183" s="33"/>
      <c r="E4183" s="33"/>
      <c r="G4183">
        <f t="shared" si="65"/>
        <v>6</v>
      </c>
    </row>
    <row r="4184" spans="1:7">
      <c r="A4184" s="33"/>
      <c r="B4184" s="34"/>
      <c r="C4184" s="33"/>
      <c r="D4184" s="33"/>
      <c r="E4184" s="33"/>
      <c r="G4184">
        <f t="shared" si="65"/>
        <v>6</v>
      </c>
    </row>
    <row r="4185" spans="1:7">
      <c r="A4185" s="33"/>
      <c r="B4185" s="34"/>
      <c r="C4185" s="33"/>
      <c r="D4185" s="33"/>
      <c r="E4185" s="33"/>
      <c r="G4185">
        <f t="shared" si="65"/>
        <v>6</v>
      </c>
    </row>
    <row r="4186" spans="1:7">
      <c r="A4186" s="33"/>
      <c r="B4186" s="34"/>
      <c r="C4186" s="33"/>
      <c r="D4186" s="33"/>
      <c r="E4186" s="33"/>
      <c r="G4186">
        <f t="shared" si="65"/>
        <v>6</v>
      </c>
    </row>
    <row r="4187" spans="1:7">
      <c r="A4187" s="33"/>
      <c r="B4187" s="34"/>
      <c r="C4187" s="33"/>
      <c r="D4187" s="33"/>
      <c r="E4187" s="33"/>
      <c r="G4187">
        <f t="shared" si="65"/>
        <v>6</v>
      </c>
    </row>
    <row r="4188" spans="1:7">
      <c r="A4188" s="33"/>
      <c r="B4188" s="34"/>
      <c r="C4188" s="33"/>
      <c r="D4188" s="33"/>
      <c r="E4188" s="33"/>
      <c r="G4188">
        <f t="shared" si="65"/>
        <v>6</v>
      </c>
    </row>
    <row r="4189" spans="1:7">
      <c r="A4189" s="33"/>
      <c r="B4189" s="34"/>
      <c r="C4189" s="33"/>
      <c r="D4189" s="33"/>
      <c r="E4189" s="33"/>
      <c r="G4189">
        <f t="shared" si="65"/>
        <v>6</v>
      </c>
    </row>
    <row r="4190" spans="1:7">
      <c r="A4190" s="33"/>
      <c r="B4190" s="34"/>
      <c r="C4190" s="33"/>
      <c r="D4190" s="33"/>
      <c r="E4190" s="33"/>
      <c r="G4190">
        <f t="shared" si="65"/>
        <v>6</v>
      </c>
    </row>
    <row r="4191" spans="1:7">
      <c r="A4191" s="33"/>
      <c r="B4191" s="34"/>
      <c r="C4191" s="33"/>
      <c r="D4191" s="33"/>
      <c r="E4191" s="33"/>
      <c r="G4191">
        <f t="shared" si="65"/>
        <v>6</v>
      </c>
    </row>
    <row r="4192" spans="1:7">
      <c r="A4192" s="33"/>
      <c r="B4192" s="34"/>
      <c r="C4192" s="33"/>
      <c r="D4192" s="33"/>
      <c r="E4192" s="33"/>
      <c r="G4192">
        <f t="shared" si="65"/>
        <v>6</v>
      </c>
    </row>
    <row r="4193" spans="1:7">
      <c r="A4193" s="33"/>
      <c r="B4193" s="34"/>
      <c r="C4193" s="33"/>
      <c r="D4193" s="33"/>
      <c r="E4193" s="33"/>
      <c r="G4193">
        <f t="shared" si="65"/>
        <v>6</v>
      </c>
    </row>
    <row r="4194" spans="1:7">
      <c r="A4194" s="33"/>
      <c r="B4194" s="34"/>
      <c r="C4194" s="33"/>
      <c r="D4194" s="33"/>
      <c r="E4194" s="33"/>
      <c r="G4194">
        <f t="shared" si="65"/>
        <v>6</v>
      </c>
    </row>
    <row r="4195" spans="1:7">
      <c r="A4195" s="33"/>
      <c r="B4195" s="34"/>
      <c r="C4195" s="33"/>
      <c r="D4195" s="33"/>
      <c r="E4195" s="33"/>
      <c r="G4195">
        <f t="shared" si="65"/>
        <v>6</v>
      </c>
    </row>
    <row r="4196" spans="1:7">
      <c r="A4196" s="33"/>
      <c r="B4196" s="34"/>
      <c r="C4196" s="33"/>
      <c r="D4196" s="33"/>
      <c r="E4196" s="33"/>
      <c r="G4196">
        <f t="shared" si="65"/>
        <v>6</v>
      </c>
    </row>
    <row r="4197" spans="1:7">
      <c r="A4197" s="33"/>
      <c r="B4197" s="34"/>
      <c r="C4197" s="33"/>
      <c r="D4197" s="33"/>
      <c r="E4197" s="33"/>
      <c r="G4197">
        <f t="shared" si="65"/>
        <v>6</v>
      </c>
    </row>
    <row r="4198" spans="1:7">
      <c r="A4198" s="33"/>
      <c r="B4198" s="34"/>
      <c r="C4198" s="33"/>
      <c r="D4198" s="33"/>
      <c r="E4198" s="33"/>
      <c r="G4198">
        <f t="shared" si="65"/>
        <v>6</v>
      </c>
    </row>
    <row r="4199" spans="1:7">
      <c r="A4199" s="33"/>
      <c r="B4199" s="34"/>
      <c r="C4199" s="33"/>
      <c r="D4199" s="33"/>
      <c r="E4199" s="33"/>
      <c r="G4199">
        <f t="shared" si="65"/>
        <v>6</v>
      </c>
    </row>
    <row r="4200" spans="1:7">
      <c r="A4200" s="33"/>
      <c r="B4200" s="34"/>
      <c r="C4200" s="33"/>
      <c r="D4200" s="33"/>
      <c r="E4200" s="33"/>
      <c r="G4200">
        <f t="shared" si="65"/>
        <v>6</v>
      </c>
    </row>
    <row r="4201" spans="1:7">
      <c r="A4201" s="33"/>
      <c r="B4201" s="34"/>
      <c r="C4201" s="33"/>
      <c r="D4201" s="33"/>
      <c r="E4201" s="33"/>
      <c r="G4201">
        <f t="shared" ref="G4201:G4264" si="66">WEEKDAY(B4201,2)</f>
        <v>6</v>
      </c>
    </row>
    <row r="4202" spans="1:7">
      <c r="A4202" s="33"/>
      <c r="B4202" s="34"/>
      <c r="C4202" s="33"/>
      <c r="D4202" s="33"/>
      <c r="E4202" s="33"/>
      <c r="G4202">
        <f t="shared" si="66"/>
        <v>6</v>
      </c>
    </row>
    <row r="4203" spans="1:7">
      <c r="A4203" s="33"/>
      <c r="B4203" s="34"/>
      <c r="C4203" s="33"/>
      <c r="D4203" s="33"/>
      <c r="E4203" s="33"/>
      <c r="G4203">
        <f t="shared" si="66"/>
        <v>6</v>
      </c>
    </row>
    <row r="4204" spans="1:7">
      <c r="A4204" s="33"/>
      <c r="B4204" s="34"/>
      <c r="C4204" s="33"/>
      <c r="D4204" s="33"/>
      <c r="E4204" s="33"/>
      <c r="G4204">
        <f t="shared" si="66"/>
        <v>6</v>
      </c>
    </row>
    <row r="4205" spans="1:7">
      <c r="A4205" s="33"/>
      <c r="B4205" s="34"/>
      <c r="C4205" s="33"/>
      <c r="D4205" s="33"/>
      <c r="E4205" s="33"/>
      <c r="G4205">
        <f t="shared" si="66"/>
        <v>6</v>
      </c>
    </row>
    <row r="4206" spans="1:7">
      <c r="A4206" s="33"/>
      <c r="B4206" s="34"/>
      <c r="C4206" s="33"/>
      <c r="D4206" s="33"/>
      <c r="E4206" s="33"/>
      <c r="G4206">
        <f t="shared" si="66"/>
        <v>6</v>
      </c>
    </row>
    <row r="4207" spans="1:7">
      <c r="A4207" s="33"/>
      <c r="B4207" s="34"/>
      <c r="C4207" s="33"/>
      <c r="D4207" s="33"/>
      <c r="E4207" s="33"/>
      <c r="G4207">
        <f t="shared" si="66"/>
        <v>6</v>
      </c>
    </row>
    <row r="4208" spans="1:7">
      <c r="A4208" s="33"/>
      <c r="B4208" s="34"/>
      <c r="C4208" s="33"/>
      <c r="D4208" s="33"/>
      <c r="E4208" s="33"/>
      <c r="G4208">
        <f t="shared" si="66"/>
        <v>6</v>
      </c>
    </row>
    <row r="4209" spans="1:7">
      <c r="A4209" s="33"/>
      <c r="B4209" s="34"/>
      <c r="C4209" s="33"/>
      <c r="D4209" s="33"/>
      <c r="E4209" s="33"/>
      <c r="G4209">
        <f t="shared" si="66"/>
        <v>6</v>
      </c>
    </row>
    <row r="4210" spans="1:7">
      <c r="A4210" s="33"/>
      <c r="B4210" s="34"/>
      <c r="C4210" s="33"/>
      <c r="D4210" s="33"/>
      <c r="E4210" s="33"/>
      <c r="G4210">
        <f t="shared" si="66"/>
        <v>6</v>
      </c>
    </row>
    <row r="4211" spans="1:7">
      <c r="A4211" s="33"/>
      <c r="B4211" s="34"/>
      <c r="C4211" s="33"/>
      <c r="D4211" s="33"/>
      <c r="E4211" s="33"/>
      <c r="G4211">
        <f t="shared" si="66"/>
        <v>6</v>
      </c>
    </row>
    <row r="4212" spans="1:7">
      <c r="A4212" s="33"/>
      <c r="B4212" s="34"/>
      <c r="C4212" s="33"/>
      <c r="D4212" s="33"/>
      <c r="E4212" s="33"/>
      <c r="G4212">
        <f t="shared" si="66"/>
        <v>6</v>
      </c>
    </row>
    <row r="4213" spans="1:7">
      <c r="A4213" s="33"/>
      <c r="B4213" s="34"/>
      <c r="C4213" s="33"/>
      <c r="D4213" s="33"/>
      <c r="E4213" s="33"/>
      <c r="G4213">
        <f t="shared" si="66"/>
        <v>6</v>
      </c>
    </row>
    <row r="4214" spans="1:7">
      <c r="A4214" s="33"/>
      <c r="B4214" s="34"/>
      <c r="C4214" s="33"/>
      <c r="D4214" s="33"/>
      <c r="E4214" s="33"/>
      <c r="G4214">
        <f t="shared" si="66"/>
        <v>6</v>
      </c>
    </row>
    <row r="4215" spans="1:7">
      <c r="A4215" s="33"/>
      <c r="B4215" s="34"/>
      <c r="C4215" s="33"/>
      <c r="D4215" s="33"/>
      <c r="E4215" s="33"/>
      <c r="G4215">
        <f t="shared" si="66"/>
        <v>6</v>
      </c>
    </row>
    <row r="4216" spans="1:7">
      <c r="A4216" s="33"/>
      <c r="B4216" s="34"/>
      <c r="C4216" s="33"/>
      <c r="D4216" s="33"/>
      <c r="E4216" s="33"/>
      <c r="G4216">
        <f t="shared" si="66"/>
        <v>6</v>
      </c>
    </row>
    <row r="4217" spans="1:7">
      <c r="A4217" s="33"/>
      <c r="B4217" s="34"/>
      <c r="C4217" s="33"/>
      <c r="D4217" s="33"/>
      <c r="E4217" s="33"/>
      <c r="G4217">
        <f t="shared" si="66"/>
        <v>6</v>
      </c>
    </row>
    <row r="4218" spans="1:7">
      <c r="A4218" s="33"/>
      <c r="B4218" s="34"/>
      <c r="C4218" s="33"/>
      <c r="D4218" s="33"/>
      <c r="E4218" s="33"/>
      <c r="G4218">
        <f t="shared" si="66"/>
        <v>6</v>
      </c>
    </row>
    <row r="4219" spans="1:7">
      <c r="A4219" s="33"/>
      <c r="B4219" s="34"/>
      <c r="C4219" s="33"/>
      <c r="D4219" s="33"/>
      <c r="E4219" s="33"/>
      <c r="G4219">
        <f t="shared" si="66"/>
        <v>6</v>
      </c>
    </row>
    <row r="4220" spans="1:7">
      <c r="A4220" s="33"/>
      <c r="B4220" s="34"/>
      <c r="C4220" s="33"/>
      <c r="D4220" s="33"/>
      <c r="E4220" s="33"/>
      <c r="G4220">
        <f t="shared" si="66"/>
        <v>6</v>
      </c>
    </row>
    <row r="4221" spans="1:7">
      <c r="A4221" s="33"/>
      <c r="B4221" s="34"/>
      <c r="C4221" s="33"/>
      <c r="D4221" s="33"/>
      <c r="E4221" s="33"/>
      <c r="G4221">
        <f t="shared" si="66"/>
        <v>6</v>
      </c>
    </row>
    <row r="4222" spans="1:7">
      <c r="A4222" s="33"/>
      <c r="B4222" s="34"/>
      <c r="C4222" s="33"/>
      <c r="D4222" s="33"/>
      <c r="E4222" s="33"/>
      <c r="G4222">
        <f t="shared" si="66"/>
        <v>6</v>
      </c>
    </row>
    <row r="4223" spans="1:7">
      <c r="A4223" s="33"/>
      <c r="B4223" s="34"/>
      <c r="C4223" s="33"/>
      <c r="D4223" s="33"/>
      <c r="E4223" s="33"/>
      <c r="G4223">
        <f t="shared" si="66"/>
        <v>6</v>
      </c>
    </row>
    <row r="4224" spans="1:7">
      <c r="A4224" s="33"/>
      <c r="B4224" s="34"/>
      <c r="C4224" s="33"/>
      <c r="D4224" s="33"/>
      <c r="E4224" s="33"/>
      <c r="G4224">
        <f t="shared" si="66"/>
        <v>6</v>
      </c>
    </row>
    <row r="4225" spans="1:7">
      <c r="A4225" s="33"/>
      <c r="B4225" s="34"/>
      <c r="C4225" s="33"/>
      <c r="D4225" s="33"/>
      <c r="E4225" s="33"/>
      <c r="G4225">
        <f t="shared" si="66"/>
        <v>6</v>
      </c>
    </row>
    <row r="4226" spans="1:7">
      <c r="A4226" s="33"/>
      <c r="B4226" s="34"/>
      <c r="C4226" s="33"/>
      <c r="D4226" s="33"/>
      <c r="E4226" s="33"/>
      <c r="G4226">
        <f t="shared" si="66"/>
        <v>6</v>
      </c>
    </row>
    <row r="4227" spans="1:7">
      <c r="A4227" s="33"/>
      <c r="B4227" s="34"/>
      <c r="C4227" s="33"/>
      <c r="D4227" s="33"/>
      <c r="E4227" s="33"/>
      <c r="G4227">
        <f t="shared" si="66"/>
        <v>6</v>
      </c>
    </row>
    <row r="4228" spans="1:7">
      <c r="A4228" s="33"/>
      <c r="B4228" s="34"/>
      <c r="C4228" s="33"/>
      <c r="D4228" s="33"/>
      <c r="E4228" s="33"/>
      <c r="G4228">
        <f t="shared" si="66"/>
        <v>6</v>
      </c>
    </row>
    <row r="4229" spans="1:7">
      <c r="A4229" s="33"/>
      <c r="B4229" s="34"/>
      <c r="C4229" s="33"/>
      <c r="D4229" s="33"/>
      <c r="E4229" s="33"/>
      <c r="G4229">
        <f t="shared" si="66"/>
        <v>6</v>
      </c>
    </row>
    <row r="4230" spans="1:7">
      <c r="A4230" s="33"/>
      <c r="B4230" s="34"/>
      <c r="C4230" s="33"/>
      <c r="D4230" s="33"/>
      <c r="E4230" s="33"/>
      <c r="G4230">
        <f t="shared" si="66"/>
        <v>6</v>
      </c>
    </row>
    <row r="4231" spans="1:7">
      <c r="A4231" s="33"/>
      <c r="B4231" s="34"/>
      <c r="C4231" s="33"/>
      <c r="D4231" s="33"/>
      <c r="E4231" s="33"/>
      <c r="G4231">
        <f t="shared" si="66"/>
        <v>6</v>
      </c>
    </row>
    <row r="4232" spans="1:7">
      <c r="A4232" s="33"/>
      <c r="B4232" s="34"/>
      <c r="C4232" s="33"/>
      <c r="D4232" s="33"/>
      <c r="E4232" s="33"/>
      <c r="G4232">
        <f t="shared" si="66"/>
        <v>6</v>
      </c>
    </row>
    <row r="4233" spans="1:7">
      <c r="A4233" s="33"/>
      <c r="B4233" s="34"/>
      <c r="C4233" s="33"/>
      <c r="D4233" s="33"/>
      <c r="E4233" s="33"/>
      <c r="G4233">
        <f t="shared" si="66"/>
        <v>6</v>
      </c>
    </row>
    <row r="4234" spans="1:7">
      <c r="A4234" s="33"/>
      <c r="B4234" s="34"/>
      <c r="C4234" s="33"/>
      <c r="D4234" s="33"/>
      <c r="E4234" s="33"/>
      <c r="G4234">
        <f t="shared" si="66"/>
        <v>6</v>
      </c>
    </row>
    <row r="4235" spans="1:7">
      <c r="A4235" s="33"/>
      <c r="B4235" s="34"/>
      <c r="C4235" s="33"/>
      <c r="D4235" s="33"/>
      <c r="E4235" s="33"/>
      <c r="G4235">
        <f t="shared" si="66"/>
        <v>6</v>
      </c>
    </row>
    <row r="4236" spans="1:7">
      <c r="A4236" s="33"/>
      <c r="B4236" s="34"/>
      <c r="C4236" s="33"/>
      <c r="D4236" s="33"/>
      <c r="E4236" s="33"/>
      <c r="G4236">
        <f t="shared" si="66"/>
        <v>6</v>
      </c>
    </row>
    <row r="4237" spans="1:7">
      <c r="A4237" s="33"/>
      <c r="B4237" s="34"/>
      <c r="C4237" s="33"/>
      <c r="D4237" s="33"/>
      <c r="E4237" s="33"/>
      <c r="G4237">
        <f t="shared" si="66"/>
        <v>6</v>
      </c>
    </row>
    <row r="4238" spans="1:7">
      <c r="A4238" s="33"/>
      <c r="B4238" s="34"/>
      <c r="C4238" s="33"/>
      <c r="D4238" s="33"/>
      <c r="E4238" s="33"/>
      <c r="G4238">
        <f t="shared" si="66"/>
        <v>6</v>
      </c>
    </row>
    <row r="4239" spans="1:7">
      <c r="A4239" s="33"/>
      <c r="B4239" s="34"/>
      <c r="C4239" s="33"/>
      <c r="D4239" s="33"/>
      <c r="E4239" s="33"/>
      <c r="G4239">
        <f t="shared" si="66"/>
        <v>6</v>
      </c>
    </row>
    <row r="4240" spans="1:7">
      <c r="A4240" s="33"/>
      <c r="B4240" s="34"/>
      <c r="C4240" s="33"/>
      <c r="D4240" s="33"/>
      <c r="E4240" s="33"/>
      <c r="G4240">
        <f t="shared" si="66"/>
        <v>6</v>
      </c>
    </row>
    <row r="4241" spans="1:7">
      <c r="A4241" s="33"/>
      <c r="B4241" s="34"/>
      <c r="C4241" s="33"/>
      <c r="D4241" s="33"/>
      <c r="E4241" s="33"/>
      <c r="G4241">
        <f t="shared" si="66"/>
        <v>6</v>
      </c>
    </row>
    <row r="4242" spans="1:7">
      <c r="A4242" s="33"/>
      <c r="B4242" s="34"/>
      <c r="C4242" s="33"/>
      <c r="D4242" s="33"/>
      <c r="E4242" s="33"/>
      <c r="G4242">
        <f t="shared" si="66"/>
        <v>6</v>
      </c>
    </row>
    <row r="4243" spans="1:7">
      <c r="A4243" s="33"/>
      <c r="B4243" s="34"/>
      <c r="C4243" s="33"/>
      <c r="D4243" s="33"/>
      <c r="E4243" s="33"/>
      <c r="G4243">
        <f t="shared" si="66"/>
        <v>6</v>
      </c>
    </row>
    <row r="4244" spans="1:7">
      <c r="A4244" s="33"/>
      <c r="B4244" s="34"/>
      <c r="C4244" s="33"/>
      <c r="D4244" s="33"/>
      <c r="E4244" s="33"/>
      <c r="G4244">
        <f t="shared" si="66"/>
        <v>6</v>
      </c>
    </row>
    <row r="4245" spans="1:7">
      <c r="A4245" s="33"/>
      <c r="B4245" s="34"/>
      <c r="C4245" s="33"/>
      <c r="D4245" s="33"/>
      <c r="E4245" s="33"/>
      <c r="G4245">
        <f t="shared" si="66"/>
        <v>6</v>
      </c>
    </row>
    <row r="4246" spans="1:7">
      <c r="A4246" s="33"/>
      <c r="B4246" s="34"/>
      <c r="C4246" s="33"/>
      <c r="D4246" s="33"/>
      <c r="E4246" s="33"/>
      <c r="G4246">
        <f t="shared" si="66"/>
        <v>6</v>
      </c>
    </row>
    <row r="4247" spans="1:7">
      <c r="A4247" s="33"/>
      <c r="B4247" s="34"/>
      <c r="C4247" s="33"/>
      <c r="D4247" s="33"/>
      <c r="E4247" s="33"/>
      <c r="G4247">
        <f t="shared" si="66"/>
        <v>6</v>
      </c>
    </row>
    <row r="4248" spans="1:7">
      <c r="A4248" s="33"/>
      <c r="B4248" s="34"/>
      <c r="C4248" s="33"/>
      <c r="D4248" s="33"/>
      <c r="E4248" s="33"/>
      <c r="G4248">
        <f t="shared" si="66"/>
        <v>6</v>
      </c>
    </row>
    <row r="4249" spans="1:7">
      <c r="A4249" s="33"/>
      <c r="B4249" s="34"/>
      <c r="C4249" s="33"/>
      <c r="D4249" s="33"/>
      <c r="E4249" s="33"/>
      <c r="G4249">
        <f t="shared" si="66"/>
        <v>6</v>
      </c>
    </row>
    <row r="4250" spans="1:7">
      <c r="A4250" s="33"/>
      <c r="B4250" s="34"/>
      <c r="C4250" s="33"/>
      <c r="D4250" s="33"/>
      <c r="E4250" s="33"/>
      <c r="G4250">
        <f t="shared" si="66"/>
        <v>6</v>
      </c>
    </row>
    <row r="4251" spans="1:7">
      <c r="A4251" s="33"/>
      <c r="B4251" s="34"/>
      <c r="C4251" s="33"/>
      <c r="D4251" s="33"/>
      <c r="E4251" s="33"/>
      <c r="G4251">
        <f t="shared" si="66"/>
        <v>6</v>
      </c>
    </row>
    <row r="4252" spans="1:7">
      <c r="A4252" s="33"/>
      <c r="B4252" s="34"/>
      <c r="C4252" s="33"/>
      <c r="D4252" s="33"/>
      <c r="E4252" s="33"/>
      <c r="G4252">
        <f t="shared" si="66"/>
        <v>6</v>
      </c>
    </row>
    <row r="4253" spans="1:7">
      <c r="A4253" s="33"/>
      <c r="B4253" s="34"/>
      <c r="C4253" s="33"/>
      <c r="D4253" s="33"/>
      <c r="E4253" s="33"/>
      <c r="G4253">
        <f t="shared" si="66"/>
        <v>6</v>
      </c>
    </row>
    <row r="4254" spans="1:7">
      <c r="A4254" s="33"/>
      <c r="B4254" s="34"/>
      <c r="C4254" s="33"/>
      <c r="D4254" s="33"/>
      <c r="E4254" s="33"/>
      <c r="G4254">
        <f t="shared" si="66"/>
        <v>6</v>
      </c>
    </row>
    <row r="4255" spans="1:7">
      <c r="A4255" s="33"/>
      <c r="B4255" s="34"/>
      <c r="C4255" s="33"/>
      <c r="D4255" s="33"/>
      <c r="E4255" s="33"/>
      <c r="G4255">
        <f t="shared" si="66"/>
        <v>6</v>
      </c>
    </row>
    <row r="4256" spans="1:7">
      <c r="A4256" s="33"/>
      <c r="B4256" s="34"/>
      <c r="C4256" s="33"/>
      <c r="D4256" s="33"/>
      <c r="E4256" s="33"/>
      <c r="G4256">
        <f t="shared" si="66"/>
        <v>6</v>
      </c>
    </row>
    <row r="4257" spans="1:7">
      <c r="A4257" s="33"/>
      <c r="B4257" s="34"/>
      <c r="C4257" s="33"/>
      <c r="D4257" s="33"/>
      <c r="E4257" s="33"/>
      <c r="G4257">
        <f t="shared" si="66"/>
        <v>6</v>
      </c>
    </row>
    <row r="4258" spans="1:7">
      <c r="A4258" s="33"/>
      <c r="B4258" s="34"/>
      <c r="C4258" s="33"/>
      <c r="D4258" s="33"/>
      <c r="E4258" s="33"/>
      <c r="G4258">
        <f t="shared" si="66"/>
        <v>6</v>
      </c>
    </row>
    <row r="4259" spans="1:7">
      <c r="A4259" s="33"/>
      <c r="B4259" s="34"/>
      <c r="C4259" s="33"/>
      <c r="D4259" s="33"/>
      <c r="E4259" s="33"/>
      <c r="G4259">
        <f t="shared" si="66"/>
        <v>6</v>
      </c>
    </row>
    <row r="4260" spans="1:7">
      <c r="A4260" s="33"/>
      <c r="B4260" s="34"/>
      <c r="C4260" s="33"/>
      <c r="D4260" s="33"/>
      <c r="E4260" s="33"/>
      <c r="G4260">
        <f t="shared" si="66"/>
        <v>6</v>
      </c>
    </row>
    <row r="4261" spans="1:7">
      <c r="A4261" s="33"/>
      <c r="B4261" s="34"/>
      <c r="C4261" s="33"/>
      <c r="D4261" s="33"/>
      <c r="E4261" s="33"/>
      <c r="G4261">
        <f t="shared" si="66"/>
        <v>6</v>
      </c>
    </row>
    <row r="4262" spans="1:7">
      <c r="A4262" s="33"/>
      <c r="B4262" s="34"/>
      <c r="C4262" s="33"/>
      <c r="D4262" s="33"/>
      <c r="E4262" s="33"/>
      <c r="G4262">
        <f t="shared" si="66"/>
        <v>6</v>
      </c>
    </row>
    <row r="4263" spans="1:7">
      <c r="A4263" s="33"/>
      <c r="B4263" s="34"/>
      <c r="C4263" s="33"/>
      <c r="D4263" s="33"/>
      <c r="E4263" s="33"/>
      <c r="G4263">
        <f t="shared" si="66"/>
        <v>6</v>
      </c>
    </row>
    <row r="4264" spans="1:7">
      <c r="A4264" s="33"/>
      <c r="B4264" s="34"/>
      <c r="C4264" s="33"/>
      <c r="D4264" s="33"/>
      <c r="E4264" s="33"/>
      <c r="G4264">
        <f t="shared" si="66"/>
        <v>6</v>
      </c>
    </row>
    <row r="4265" spans="1:7">
      <c r="A4265" s="33"/>
      <c r="B4265" s="34"/>
      <c r="C4265" s="33"/>
      <c r="D4265" s="33"/>
      <c r="E4265" s="33"/>
      <c r="G4265">
        <f t="shared" ref="G4265:G4328" si="67">WEEKDAY(B4265,2)</f>
        <v>6</v>
      </c>
    </row>
    <row r="4266" spans="1:7">
      <c r="A4266" s="33"/>
      <c r="B4266" s="34"/>
      <c r="C4266" s="33"/>
      <c r="D4266" s="33"/>
      <c r="E4266" s="33"/>
      <c r="G4266">
        <f t="shared" si="67"/>
        <v>6</v>
      </c>
    </row>
    <row r="4267" spans="1:7">
      <c r="A4267" s="33"/>
      <c r="B4267" s="34"/>
      <c r="C4267" s="33"/>
      <c r="D4267" s="33"/>
      <c r="E4267" s="33"/>
      <c r="G4267">
        <f t="shared" si="67"/>
        <v>6</v>
      </c>
    </row>
    <row r="4268" spans="1:7">
      <c r="A4268" s="33"/>
      <c r="B4268" s="34"/>
      <c r="C4268" s="33"/>
      <c r="D4268" s="33"/>
      <c r="E4268" s="33"/>
      <c r="G4268">
        <f t="shared" si="67"/>
        <v>6</v>
      </c>
    </row>
    <row r="4269" spans="1:7">
      <c r="A4269" s="33"/>
      <c r="B4269" s="34"/>
      <c r="C4269" s="33"/>
      <c r="D4269" s="33"/>
      <c r="E4269" s="33"/>
      <c r="G4269">
        <f t="shared" si="67"/>
        <v>6</v>
      </c>
    </row>
    <row r="4270" spans="1:7">
      <c r="A4270" s="33"/>
      <c r="B4270" s="34"/>
      <c r="C4270" s="33"/>
      <c r="D4270" s="33"/>
      <c r="E4270" s="33"/>
      <c r="G4270">
        <f t="shared" si="67"/>
        <v>6</v>
      </c>
    </row>
    <row r="4271" spans="1:7">
      <c r="A4271" s="33"/>
      <c r="B4271" s="34"/>
      <c r="C4271" s="33"/>
      <c r="D4271" s="33"/>
      <c r="E4271" s="33"/>
      <c r="G4271">
        <f t="shared" si="67"/>
        <v>6</v>
      </c>
    </row>
    <row r="4272" spans="1:7">
      <c r="A4272" s="33"/>
      <c r="B4272" s="34"/>
      <c r="C4272" s="33"/>
      <c r="D4272" s="33"/>
      <c r="E4272" s="33"/>
      <c r="G4272">
        <f t="shared" si="67"/>
        <v>6</v>
      </c>
    </row>
    <row r="4273" spans="1:7">
      <c r="A4273" s="33"/>
      <c r="B4273" s="34"/>
      <c r="C4273" s="33"/>
      <c r="D4273" s="33"/>
      <c r="E4273" s="33"/>
      <c r="G4273">
        <f t="shared" si="67"/>
        <v>6</v>
      </c>
    </row>
    <row r="4274" spans="1:7">
      <c r="A4274" s="33"/>
      <c r="B4274" s="34"/>
      <c r="C4274" s="33"/>
      <c r="D4274" s="33"/>
      <c r="E4274" s="33"/>
      <c r="G4274">
        <f t="shared" si="67"/>
        <v>6</v>
      </c>
    </row>
    <row r="4275" spans="1:7">
      <c r="A4275" s="33"/>
      <c r="B4275" s="34"/>
      <c r="C4275" s="33"/>
      <c r="D4275" s="33"/>
      <c r="E4275" s="33"/>
      <c r="G4275">
        <f t="shared" si="67"/>
        <v>6</v>
      </c>
    </row>
    <row r="4276" spans="1:7">
      <c r="A4276" s="33"/>
      <c r="B4276" s="34"/>
      <c r="C4276" s="33"/>
      <c r="D4276" s="33"/>
      <c r="E4276" s="33"/>
      <c r="G4276">
        <f t="shared" si="67"/>
        <v>6</v>
      </c>
    </row>
    <row r="4277" spans="1:7">
      <c r="A4277" s="33"/>
      <c r="B4277" s="34"/>
      <c r="C4277" s="33"/>
      <c r="D4277" s="33"/>
      <c r="E4277" s="33"/>
      <c r="G4277">
        <f t="shared" si="67"/>
        <v>6</v>
      </c>
    </row>
    <row r="4278" spans="1:7">
      <c r="A4278" s="33"/>
      <c r="B4278" s="34"/>
      <c r="C4278" s="33"/>
      <c r="D4278" s="33"/>
      <c r="E4278" s="33"/>
      <c r="G4278">
        <f t="shared" si="67"/>
        <v>6</v>
      </c>
    </row>
    <row r="4279" spans="1:7">
      <c r="A4279" s="33"/>
      <c r="B4279" s="34"/>
      <c r="C4279" s="33"/>
      <c r="D4279" s="33"/>
      <c r="E4279" s="33"/>
      <c r="G4279">
        <f t="shared" si="67"/>
        <v>6</v>
      </c>
    </row>
    <row r="4280" spans="1:7">
      <c r="A4280" s="33"/>
      <c r="B4280" s="34"/>
      <c r="C4280" s="33"/>
      <c r="D4280" s="33"/>
      <c r="E4280" s="33"/>
      <c r="G4280">
        <f t="shared" si="67"/>
        <v>6</v>
      </c>
    </row>
    <row r="4281" spans="1:7">
      <c r="A4281" s="33"/>
      <c r="B4281" s="34"/>
      <c r="C4281" s="33"/>
      <c r="D4281" s="33"/>
      <c r="E4281" s="33"/>
      <c r="G4281">
        <f t="shared" si="67"/>
        <v>6</v>
      </c>
    </row>
    <row r="4282" spans="1:7">
      <c r="A4282" s="33"/>
      <c r="B4282" s="34"/>
      <c r="C4282" s="33"/>
      <c r="D4282" s="33"/>
      <c r="E4282" s="33"/>
      <c r="G4282">
        <f t="shared" si="67"/>
        <v>6</v>
      </c>
    </row>
    <row r="4283" spans="1:7">
      <c r="A4283" s="33"/>
      <c r="B4283" s="34"/>
      <c r="C4283" s="33"/>
      <c r="D4283" s="33"/>
      <c r="E4283" s="33"/>
      <c r="G4283">
        <f t="shared" si="67"/>
        <v>6</v>
      </c>
    </row>
    <row r="4284" spans="1:7">
      <c r="A4284" s="33"/>
      <c r="B4284" s="34"/>
      <c r="C4284" s="33"/>
      <c r="D4284" s="33"/>
      <c r="E4284" s="33"/>
      <c r="G4284">
        <f t="shared" si="67"/>
        <v>6</v>
      </c>
    </row>
    <row r="4285" spans="1:7">
      <c r="A4285" s="33"/>
      <c r="B4285" s="34"/>
      <c r="C4285" s="33"/>
      <c r="D4285" s="33"/>
      <c r="E4285" s="33"/>
      <c r="G4285">
        <f t="shared" si="67"/>
        <v>6</v>
      </c>
    </row>
    <row r="4286" spans="1:7">
      <c r="A4286" s="33"/>
      <c r="B4286" s="34"/>
      <c r="C4286" s="33"/>
      <c r="D4286" s="33"/>
      <c r="E4286" s="33"/>
      <c r="G4286">
        <f t="shared" si="67"/>
        <v>6</v>
      </c>
    </row>
    <row r="4287" spans="1:7">
      <c r="A4287" s="33"/>
      <c r="B4287" s="34"/>
      <c r="C4287" s="33"/>
      <c r="D4287" s="33"/>
      <c r="E4287" s="33"/>
      <c r="G4287">
        <f t="shared" si="67"/>
        <v>6</v>
      </c>
    </row>
    <row r="4288" spans="1:7">
      <c r="A4288" s="33"/>
      <c r="B4288" s="34"/>
      <c r="C4288" s="33"/>
      <c r="D4288" s="33"/>
      <c r="E4288" s="33"/>
      <c r="G4288">
        <f t="shared" si="67"/>
        <v>6</v>
      </c>
    </row>
    <row r="4289" spans="1:7">
      <c r="A4289" s="33"/>
      <c r="B4289" s="34"/>
      <c r="C4289" s="33"/>
      <c r="D4289" s="33"/>
      <c r="E4289" s="33"/>
      <c r="G4289">
        <f t="shared" si="67"/>
        <v>6</v>
      </c>
    </row>
    <row r="4290" spans="1:7">
      <c r="A4290" s="33"/>
      <c r="B4290" s="34"/>
      <c r="C4290" s="33"/>
      <c r="D4290" s="33"/>
      <c r="E4290" s="33"/>
      <c r="G4290">
        <f t="shared" si="67"/>
        <v>6</v>
      </c>
    </row>
    <row r="4291" spans="1:7">
      <c r="A4291" s="33"/>
      <c r="B4291" s="34"/>
      <c r="C4291" s="33"/>
      <c r="D4291" s="33"/>
      <c r="E4291" s="33"/>
      <c r="G4291">
        <f t="shared" si="67"/>
        <v>6</v>
      </c>
    </row>
    <row r="4292" spans="1:7">
      <c r="A4292" s="33"/>
      <c r="B4292" s="34"/>
      <c r="C4292" s="33"/>
      <c r="D4292" s="33"/>
      <c r="E4292" s="33"/>
      <c r="G4292">
        <f t="shared" si="67"/>
        <v>6</v>
      </c>
    </row>
    <row r="4293" spans="1:7">
      <c r="A4293" s="33"/>
      <c r="B4293" s="34"/>
      <c r="C4293" s="33"/>
      <c r="D4293" s="33"/>
      <c r="E4293" s="33"/>
      <c r="G4293">
        <f t="shared" si="67"/>
        <v>6</v>
      </c>
    </row>
    <row r="4294" spans="1:7">
      <c r="A4294" s="33"/>
      <c r="B4294" s="34"/>
      <c r="C4294" s="33"/>
      <c r="D4294" s="33"/>
      <c r="E4294" s="33"/>
      <c r="G4294">
        <f t="shared" si="67"/>
        <v>6</v>
      </c>
    </row>
    <row r="4295" spans="1:7">
      <c r="A4295" s="33"/>
      <c r="B4295" s="34"/>
      <c r="C4295" s="33"/>
      <c r="D4295" s="33"/>
      <c r="E4295" s="33"/>
      <c r="G4295">
        <f t="shared" si="67"/>
        <v>6</v>
      </c>
    </row>
    <row r="4296" spans="1:7">
      <c r="A4296" s="33"/>
      <c r="B4296" s="34"/>
      <c r="C4296" s="33"/>
      <c r="D4296" s="33"/>
      <c r="E4296" s="33"/>
      <c r="G4296">
        <f t="shared" si="67"/>
        <v>6</v>
      </c>
    </row>
    <row r="4297" spans="1:7">
      <c r="A4297" s="33"/>
      <c r="B4297" s="34"/>
      <c r="C4297" s="33"/>
      <c r="D4297" s="33"/>
      <c r="E4297" s="33"/>
      <c r="G4297">
        <f t="shared" si="67"/>
        <v>6</v>
      </c>
    </row>
    <row r="4298" spans="1:7">
      <c r="A4298" s="33"/>
      <c r="B4298" s="34"/>
      <c r="C4298" s="33"/>
      <c r="D4298" s="33"/>
      <c r="E4298" s="33"/>
      <c r="G4298">
        <f t="shared" si="67"/>
        <v>6</v>
      </c>
    </row>
    <row r="4299" spans="1:7">
      <c r="A4299" s="33"/>
      <c r="B4299" s="34"/>
      <c r="C4299" s="33"/>
      <c r="D4299" s="33"/>
      <c r="E4299" s="33"/>
      <c r="G4299">
        <f t="shared" si="67"/>
        <v>6</v>
      </c>
    </row>
    <row r="4300" spans="1:7">
      <c r="A4300" s="33"/>
      <c r="B4300" s="34"/>
      <c r="C4300" s="33"/>
      <c r="D4300" s="33"/>
      <c r="E4300" s="33"/>
      <c r="G4300">
        <f t="shared" si="67"/>
        <v>6</v>
      </c>
    </row>
    <row r="4301" spans="1:7">
      <c r="A4301" s="33"/>
      <c r="B4301" s="34"/>
      <c r="C4301" s="33"/>
      <c r="D4301" s="33"/>
      <c r="E4301" s="33"/>
      <c r="G4301">
        <f t="shared" si="67"/>
        <v>6</v>
      </c>
    </row>
    <row r="4302" spans="1:7">
      <c r="A4302" s="33"/>
      <c r="B4302" s="34"/>
      <c r="C4302" s="33"/>
      <c r="D4302" s="33"/>
      <c r="E4302" s="33"/>
      <c r="G4302">
        <f t="shared" si="67"/>
        <v>6</v>
      </c>
    </row>
    <row r="4303" spans="1:7">
      <c r="A4303" s="33"/>
      <c r="B4303" s="34"/>
      <c r="C4303" s="33"/>
      <c r="D4303" s="33"/>
      <c r="E4303" s="33"/>
      <c r="G4303">
        <f t="shared" si="67"/>
        <v>6</v>
      </c>
    </row>
    <row r="4304" spans="1:7">
      <c r="A4304" s="33"/>
      <c r="B4304" s="34"/>
      <c r="C4304" s="33"/>
      <c r="D4304" s="33"/>
      <c r="E4304" s="33"/>
      <c r="G4304">
        <f t="shared" si="67"/>
        <v>6</v>
      </c>
    </row>
    <row r="4305" spans="1:7">
      <c r="A4305" s="33"/>
      <c r="B4305" s="34"/>
      <c r="C4305" s="33"/>
      <c r="D4305" s="33"/>
      <c r="E4305" s="33"/>
      <c r="G4305">
        <f t="shared" si="67"/>
        <v>6</v>
      </c>
    </row>
    <row r="4306" spans="1:7">
      <c r="A4306" s="33"/>
      <c r="B4306" s="34"/>
      <c r="C4306" s="33"/>
      <c r="D4306" s="33"/>
      <c r="E4306" s="33"/>
      <c r="G4306">
        <f t="shared" si="67"/>
        <v>6</v>
      </c>
    </row>
    <row r="4307" spans="1:7">
      <c r="A4307" s="33"/>
      <c r="B4307" s="34"/>
      <c r="C4307" s="33"/>
      <c r="D4307" s="33"/>
      <c r="E4307" s="33"/>
      <c r="G4307">
        <f t="shared" si="67"/>
        <v>6</v>
      </c>
    </row>
    <row r="4308" spans="1:7">
      <c r="A4308" s="33"/>
      <c r="B4308" s="34"/>
      <c r="C4308" s="33"/>
      <c r="D4308" s="33"/>
      <c r="E4308" s="33"/>
      <c r="G4308">
        <f t="shared" si="67"/>
        <v>6</v>
      </c>
    </row>
    <row r="4309" spans="1:7">
      <c r="A4309" s="33"/>
      <c r="B4309" s="34"/>
      <c r="C4309" s="33"/>
      <c r="D4309" s="33"/>
      <c r="E4309" s="33"/>
      <c r="G4309">
        <f t="shared" si="67"/>
        <v>6</v>
      </c>
    </row>
    <row r="4310" spans="1:7">
      <c r="A4310" s="33"/>
      <c r="B4310" s="34"/>
      <c r="C4310" s="33"/>
      <c r="D4310" s="33"/>
      <c r="E4310" s="33"/>
      <c r="G4310">
        <f t="shared" si="67"/>
        <v>6</v>
      </c>
    </row>
    <row r="4311" spans="1:7">
      <c r="A4311" s="33"/>
      <c r="B4311" s="34"/>
      <c r="C4311" s="33"/>
      <c r="D4311" s="33"/>
      <c r="E4311" s="33"/>
      <c r="G4311">
        <f t="shared" si="67"/>
        <v>6</v>
      </c>
    </row>
    <row r="4312" spans="1:7">
      <c r="A4312" s="33"/>
      <c r="B4312" s="34"/>
      <c r="C4312" s="33"/>
      <c r="D4312" s="33"/>
      <c r="E4312" s="33"/>
      <c r="G4312">
        <f t="shared" si="67"/>
        <v>6</v>
      </c>
    </row>
    <row r="4313" spans="1:7">
      <c r="A4313" s="33"/>
      <c r="B4313" s="34"/>
      <c r="C4313" s="33"/>
      <c r="D4313" s="33"/>
      <c r="E4313" s="33"/>
      <c r="G4313">
        <f t="shared" si="67"/>
        <v>6</v>
      </c>
    </row>
    <row r="4314" spans="1:7">
      <c r="A4314" s="33"/>
      <c r="B4314" s="34"/>
      <c r="C4314" s="33"/>
      <c r="D4314" s="33"/>
      <c r="E4314" s="33"/>
      <c r="G4314">
        <f t="shared" si="67"/>
        <v>6</v>
      </c>
    </row>
    <row r="4315" spans="1:7">
      <c r="A4315" s="33"/>
      <c r="B4315" s="34"/>
      <c r="C4315" s="33"/>
      <c r="D4315" s="33"/>
      <c r="E4315" s="33"/>
      <c r="G4315">
        <f t="shared" si="67"/>
        <v>6</v>
      </c>
    </row>
    <row r="4316" spans="1:7">
      <c r="A4316" s="33"/>
      <c r="B4316" s="34"/>
      <c r="C4316" s="33"/>
      <c r="D4316" s="33"/>
      <c r="E4316" s="33"/>
      <c r="G4316">
        <f t="shared" si="67"/>
        <v>6</v>
      </c>
    </row>
    <row r="4317" spans="1:7">
      <c r="A4317" s="33"/>
      <c r="B4317" s="34"/>
      <c r="C4317" s="33"/>
      <c r="D4317" s="33"/>
      <c r="E4317" s="33"/>
      <c r="G4317">
        <f t="shared" si="67"/>
        <v>6</v>
      </c>
    </row>
    <row r="4318" spans="1:7">
      <c r="A4318" s="33"/>
      <c r="B4318" s="34"/>
      <c r="C4318" s="33"/>
      <c r="D4318" s="33"/>
      <c r="E4318" s="33"/>
      <c r="G4318">
        <f t="shared" si="67"/>
        <v>6</v>
      </c>
    </row>
    <row r="4319" spans="1:7">
      <c r="A4319" s="33"/>
      <c r="B4319" s="34"/>
      <c r="C4319" s="33"/>
      <c r="D4319" s="33"/>
      <c r="E4319" s="33"/>
      <c r="G4319">
        <f t="shared" si="67"/>
        <v>6</v>
      </c>
    </row>
    <row r="4320" spans="1:7">
      <c r="A4320" s="33"/>
      <c r="B4320" s="34"/>
      <c r="C4320" s="33"/>
      <c r="D4320" s="33"/>
      <c r="E4320" s="33"/>
      <c r="G4320">
        <f t="shared" si="67"/>
        <v>6</v>
      </c>
    </row>
    <row r="4321" spans="1:7">
      <c r="A4321" s="33"/>
      <c r="B4321" s="34"/>
      <c r="C4321" s="33"/>
      <c r="D4321" s="33"/>
      <c r="E4321" s="33"/>
      <c r="G4321">
        <f t="shared" si="67"/>
        <v>6</v>
      </c>
    </row>
    <row r="4322" spans="1:7">
      <c r="A4322" s="33"/>
      <c r="B4322" s="34"/>
      <c r="C4322" s="33"/>
      <c r="D4322" s="33"/>
      <c r="E4322" s="33"/>
      <c r="G4322">
        <f t="shared" si="67"/>
        <v>6</v>
      </c>
    </row>
    <row r="4323" spans="1:7">
      <c r="A4323" s="33"/>
      <c r="B4323" s="34"/>
      <c r="C4323" s="33"/>
      <c r="D4323" s="33"/>
      <c r="E4323" s="33"/>
      <c r="G4323">
        <f t="shared" si="67"/>
        <v>6</v>
      </c>
    </row>
    <row r="4324" spans="1:7">
      <c r="A4324" s="33"/>
      <c r="B4324" s="34"/>
      <c r="C4324" s="33"/>
      <c r="D4324" s="33"/>
      <c r="E4324" s="33"/>
      <c r="G4324">
        <f t="shared" si="67"/>
        <v>6</v>
      </c>
    </row>
    <row r="4325" spans="1:7">
      <c r="A4325" s="33"/>
      <c r="B4325" s="34"/>
      <c r="C4325" s="33"/>
      <c r="D4325" s="33"/>
      <c r="E4325" s="33"/>
      <c r="G4325">
        <f t="shared" si="67"/>
        <v>6</v>
      </c>
    </row>
    <row r="4326" spans="1:7">
      <c r="A4326" s="33"/>
      <c r="B4326" s="34"/>
      <c r="C4326" s="33"/>
      <c r="D4326" s="33"/>
      <c r="E4326" s="33"/>
      <c r="G4326">
        <f t="shared" si="67"/>
        <v>6</v>
      </c>
    </row>
    <row r="4327" spans="1:7">
      <c r="A4327" s="33"/>
      <c r="B4327" s="34"/>
      <c r="C4327" s="33"/>
      <c r="D4327" s="33"/>
      <c r="E4327" s="33"/>
      <c r="G4327">
        <f t="shared" si="67"/>
        <v>6</v>
      </c>
    </row>
    <row r="4328" spans="1:7">
      <c r="A4328" s="33"/>
      <c r="B4328" s="34"/>
      <c r="C4328" s="33"/>
      <c r="D4328" s="33"/>
      <c r="E4328" s="33"/>
      <c r="G4328">
        <f t="shared" si="67"/>
        <v>6</v>
      </c>
    </row>
    <row r="4329" spans="1:7">
      <c r="A4329" s="33"/>
      <c r="B4329" s="34"/>
      <c r="C4329" s="33"/>
      <c r="D4329" s="33"/>
      <c r="E4329" s="33"/>
      <c r="G4329">
        <f t="shared" ref="G4329:G4392" si="68">WEEKDAY(B4329,2)</f>
        <v>6</v>
      </c>
    </row>
    <row r="4330" spans="1:7">
      <c r="A4330" s="33"/>
      <c r="B4330" s="34"/>
      <c r="C4330" s="33"/>
      <c r="D4330" s="33"/>
      <c r="E4330" s="33"/>
      <c r="G4330">
        <f t="shared" si="68"/>
        <v>6</v>
      </c>
    </row>
    <row r="4331" spans="1:7">
      <c r="A4331" s="33"/>
      <c r="B4331" s="34"/>
      <c r="C4331" s="33"/>
      <c r="D4331" s="33"/>
      <c r="E4331" s="33"/>
      <c r="G4331">
        <f t="shared" si="68"/>
        <v>6</v>
      </c>
    </row>
    <row r="4332" spans="1:7">
      <c r="A4332" s="33"/>
      <c r="B4332" s="34"/>
      <c r="C4332" s="33"/>
      <c r="D4332" s="33"/>
      <c r="E4332" s="33"/>
      <c r="G4332">
        <f t="shared" si="68"/>
        <v>6</v>
      </c>
    </row>
    <row r="4333" spans="1:7">
      <c r="A4333" s="33"/>
      <c r="B4333" s="34"/>
      <c r="C4333" s="33"/>
      <c r="D4333" s="33"/>
      <c r="E4333" s="33"/>
      <c r="G4333">
        <f t="shared" si="68"/>
        <v>6</v>
      </c>
    </row>
    <row r="4334" spans="1:7">
      <c r="A4334" s="33"/>
      <c r="B4334" s="34"/>
      <c r="C4334" s="33"/>
      <c r="D4334" s="33"/>
      <c r="E4334" s="33"/>
      <c r="G4334">
        <f t="shared" si="68"/>
        <v>6</v>
      </c>
    </row>
    <row r="4335" spans="1:7">
      <c r="A4335" s="33"/>
      <c r="B4335" s="34"/>
      <c r="C4335" s="33"/>
      <c r="D4335" s="33"/>
      <c r="E4335" s="33"/>
      <c r="G4335">
        <f t="shared" si="68"/>
        <v>6</v>
      </c>
    </row>
    <row r="4336" spans="1:7">
      <c r="A4336" s="33"/>
      <c r="B4336" s="34"/>
      <c r="C4336" s="33"/>
      <c r="D4336" s="33"/>
      <c r="E4336" s="33"/>
      <c r="G4336">
        <f t="shared" si="68"/>
        <v>6</v>
      </c>
    </row>
    <row r="4337" spans="1:7">
      <c r="A4337" s="33"/>
      <c r="B4337" s="34"/>
      <c r="C4337" s="33"/>
      <c r="D4337" s="33"/>
      <c r="E4337" s="33"/>
      <c r="G4337">
        <f t="shared" si="68"/>
        <v>6</v>
      </c>
    </row>
    <row r="4338" spans="1:7">
      <c r="A4338" s="33"/>
      <c r="B4338" s="34"/>
      <c r="C4338" s="33"/>
      <c r="D4338" s="33"/>
      <c r="E4338" s="33"/>
      <c r="G4338">
        <f t="shared" si="68"/>
        <v>6</v>
      </c>
    </row>
    <row r="4339" spans="1:7">
      <c r="A4339" s="33"/>
      <c r="B4339" s="34"/>
      <c r="C4339" s="33"/>
      <c r="D4339" s="33"/>
      <c r="E4339" s="33"/>
      <c r="G4339">
        <f t="shared" si="68"/>
        <v>6</v>
      </c>
    </row>
    <row r="4340" spans="1:7">
      <c r="A4340" s="33"/>
      <c r="B4340" s="34"/>
      <c r="C4340" s="33"/>
      <c r="D4340" s="33"/>
      <c r="E4340" s="33"/>
      <c r="G4340">
        <f t="shared" si="68"/>
        <v>6</v>
      </c>
    </row>
    <row r="4341" spans="1:7">
      <c r="A4341" s="33"/>
      <c r="B4341" s="34"/>
      <c r="C4341" s="33"/>
      <c r="D4341" s="33"/>
      <c r="E4341" s="33"/>
      <c r="G4341">
        <f t="shared" si="68"/>
        <v>6</v>
      </c>
    </row>
    <row r="4342" spans="1:7">
      <c r="A4342" s="33"/>
      <c r="B4342" s="34"/>
      <c r="C4342" s="33"/>
      <c r="D4342" s="33"/>
      <c r="E4342" s="33"/>
      <c r="G4342">
        <f t="shared" si="68"/>
        <v>6</v>
      </c>
    </row>
    <row r="4343" spans="1:7">
      <c r="A4343" s="33"/>
      <c r="B4343" s="34"/>
      <c r="C4343" s="33"/>
      <c r="D4343" s="33"/>
      <c r="E4343" s="33"/>
      <c r="G4343">
        <f t="shared" si="68"/>
        <v>6</v>
      </c>
    </row>
    <row r="4344" spans="1:7">
      <c r="A4344" s="33"/>
      <c r="B4344" s="34"/>
      <c r="C4344" s="33"/>
      <c r="D4344" s="33"/>
      <c r="E4344" s="33"/>
      <c r="G4344">
        <f t="shared" si="68"/>
        <v>6</v>
      </c>
    </row>
    <row r="4345" spans="1:7">
      <c r="A4345" s="33"/>
      <c r="B4345" s="34"/>
      <c r="C4345" s="33"/>
      <c r="D4345" s="33"/>
      <c r="E4345" s="33"/>
      <c r="G4345">
        <f t="shared" si="68"/>
        <v>6</v>
      </c>
    </row>
    <row r="4346" spans="1:7">
      <c r="A4346" s="33"/>
      <c r="B4346" s="34"/>
      <c r="C4346" s="33"/>
      <c r="D4346" s="33"/>
      <c r="E4346" s="33"/>
      <c r="G4346">
        <f t="shared" si="68"/>
        <v>6</v>
      </c>
    </row>
    <row r="4347" spans="1:7">
      <c r="A4347" s="33"/>
      <c r="B4347" s="34"/>
      <c r="C4347" s="33"/>
      <c r="D4347" s="33"/>
      <c r="E4347" s="33"/>
      <c r="G4347">
        <f t="shared" si="68"/>
        <v>6</v>
      </c>
    </row>
    <row r="4348" spans="1:7">
      <c r="A4348" s="33"/>
      <c r="B4348" s="34"/>
      <c r="C4348" s="33"/>
      <c r="D4348" s="33"/>
      <c r="E4348" s="33"/>
      <c r="G4348">
        <f t="shared" si="68"/>
        <v>6</v>
      </c>
    </row>
    <row r="4349" spans="1:7">
      <c r="A4349" s="33"/>
      <c r="B4349" s="34"/>
      <c r="C4349" s="33"/>
      <c r="D4349" s="33"/>
      <c r="E4349" s="33"/>
      <c r="G4349">
        <f t="shared" si="68"/>
        <v>6</v>
      </c>
    </row>
    <row r="4350" spans="1:7">
      <c r="A4350" s="33"/>
      <c r="B4350" s="34"/>
      <c r="C4350" s="33"/>
      <c r="D4350" s="33"/>
      <c r="E4350" s="33"/>
      <c r="G4350">
        <f t="shared" si="68"/>
        <v>6</v>
      </c>
    </row>
    <row r="4351" spans="1:7">
      <c r="A4351" s="33"/>
      <c r="B4351" s="34"/>
      <c r="C4351" s="33"/>
      <c r="D4351" s="33"/>
      <c r="E4351" s="33"/>
      <c r="G4351">
        <f t="shared" si="68"/>
        <v>6</v>
      </c>
    </row>
    <row r="4352" spans="1:7">
      <c r="A4352" s="33"/>
      <c r="B4352" s="34"/>
      <c r="C4352" s="33"/>
      <c r="D4352" s="33"/>
      <c r="E4352" s="33"/>
      <c r="G4352">
        <f t="shared" si="68"/>
        <v>6</v>
      </c>
    </row>
    <row r="4353" spans="1:7">
      <c r="A4353" s="33"/>
      <c r="B4353" s="34"/>
      <c r="C4353" s="33"/>
      <c r="D4353" s="33"/>
      <c r="E4353" s="33"/>
      <c r="G4353">
        <f t="shared" si="68"/>
        <v>6</v>
      </c>
    </row>
    <row r="4354" spans="1:7">
      <c r="A4354" s="33"/>
      <c r="B4354" s="34"/>
      <c r="C4354" s="33"/>
      <c r="D4354" s="33"/>
      <c r="E4354" s="33"/>
      <c r="G4354">
        <f t="shared" si="68"/>
        <v>6</v>
      </c>
    </row>
    <row r="4355" spans="1:7">
      <c r="A4355" s="33"/>
      <c r="B4355" s="34"/>
      <c r="C4355" s="33"/>
      <c r="D4355" s="33"/>
      <c r="E4355" s="33"/>
      <c r="G4355">
        <f t="shared" si="68"/>
        <v>6</v>
      </c>
    </row>
    <row r="4356" spans="1:7">
      <c r="A4356" s="33"/>
      <c r="B4356" s="34"/>
      <c r="C4356" s="33"/>
      <c r="D4356" s="33"/>
      <c r="E4356" s="33"/>
      <c r="G4356">
        <f t="shared" si="68"/>
        <v>6</v>
      </c>
    </row>
    <row r="4357" spans="1:7">
      <c r="A4357" s="33"/>
      <c r="B4357" s="34"/>
      <c r="C4357" s="33"/>
      <c r="D4357" s="33"/>
      <c r="E4357" s="33"/>
      <c r="G4357">
        <f t="shared" si="68"/>
        <v>6</v>
      </c>
    </row>
    <row r="4358" spans="1:7">
      <c r="A4358" s="33"/>
      <c r="B4358" s="34"/>
      <c r="C4358" s="33"/>
      <c r="D4358" s="33"/>
      <c r="E4358" s="33"/>
      <c r="G4358">
        <f t="shared" si="68"/>
        <v>6</v>
      </c>
    </row>
    <row r="4359" spans="1:7">
      <c r="A4359" s="33"/>
      <c r="B4359" s="34"/>
      <c r="C4359" s="33"/>
      <c r="D4359" s="33"/>
      <c r="E4359" s="33"/>
      <c r="G4359">
        <f t="shared" si="68"/>
        <v>6</v>
      </c>
    </row>
    <row r="4360" spans="1:7">
      <c r="A4360" s="33"/>
      <c r="B4360" s="34"/>
      <c r="C4360" s="33"/>
      <c r="D4360" s="33"/>
      <c r="E4360" s="33"/>
      <c r="G4360">
        <f t="shared" si="68"/>
        <v>6</v>
      </c>
    </row>
    <row r="4361" spans="1:7">
      <c r="A4361" s="33"/>
      <c r="B4361" s="34"/>
      <c r="C4361" s="33"/>
      <c r="D4361" s="33"/>
      <c r="E4361" s="33"/>
      <c r="G4361">
        <f t="shared" si="68"/>
        <v>6</v>
      </c>
    </row>
    <row r="4362" spans="1:7">
      <c r="A4362" s="33"/>
      <c r="B4362" s="34"/>
      <c r="C4362" s="33"/>
      <c r="D4362" s="33"/>
      <c r="E4362" s="33"/>
      <c r="G4362">
        <f t="shared" si="68"/>
        <v>6</v>
      </c>
    </row>
    <row r="4363" spans="1:7">
      <c r="A4363" s="33"/>
      <c r="B4363" s="34"/>
      <c r="C4363" s="33"/>
      <c r="D4363" s="33"/>
      <c r="E4363" s="33"/>
      <c r="G4363">
        <f t="shared" si="68"/>
        <v>6</v>
      </c>
    </row>
    <row r="4364" spans="1:7">
      <c r="A4364" s="33"/>
      <c r="B4364" s="34"/>
      <c r="C4364" s="33"/>
      <c r="D4364" s="33"/>
      <c r="E4364" s="33"/>
      <c r="G4364">
        <f t="shared" si="68"/>
        <v>6</v>
      </c>
    </row>
    <row r="4365" spans="1:7">
      <c r="A4365" s="33"/>
      <c r="B4365" s="34"/>
      <c r="C4365" s="33"/>
      <c r="D4365" s="33"/>
      <c r="E4365" s="33"/>
      <c r="G4365">
        <f t="shared" si="68"/>
        <v>6</v>
      </c>
    </row>
    <row r="4366" spans="1:7">
      <c r="A4366" s="33"/>
      <c r="B4366" s="34"/>
      <c r="C4366" s="33"/>
      <c r="D4366" s="33"/>
      <c r="E4366" s="33"/>
      <c r="G4366">
        <f t="shared" si="68"/>
        <v>6</v>
      </c>
    </row>
    <row r="4367" spans="1:7">
      <c r="A4367" s="33"/>
      <c r="B4367" s="34"/>
      <c r="C4367" s="33"/>
      <c r="D4367" s="33"/>
      <c r="E4367" s="33"/>
      <c r="G4367">
        <f t="shared" si="68"/>
        <v>6</v>
      </c>
    </row>
    <row r="4368" spans="1:7">
      <c r="A4368" s="33"/>
      <c r="B4368" s="34"/>
      <c r="C4368" s="33"/>
      <c r="D4368" s="33"/>
      <c r="E4368" s="33"/>
      <c r="G4368">
        <f t="shared" si="68"/>
        <v>6</v>
      </c>
    </row>
    <row r="4369" spans="1:7">
      <c r="A4369" s="33"/>
      <c r="B4369" s="34"/>
      <c r="C4369" s="33"/>
      <c r="D4369" s="33"/>
      <c r="E4369" s="33"/>
      <c r="G4369">
        <f t="shared" si="68"/>
        <v>6</v>
      </c>
    </row>
    <row r="4370" spans="1:7">
      <c r="A4370" s="33"/>
      <c r="B4370" s="34"/>
      <c r="C4370" s="33"/>
      <c r="D4370" s="33"/>
      <c r="E4370" s="33"/>
      <c r="G4370">
        <f t="shared" si="68"/>
        <v>6</v>
      </c>
    </row>
    <row r="4371" spans="1:7">
      <c r="A4371" s="33"/>
      <c r="B4371" s="34"/>
      <c r="C4371" s="33"/>
      <c r="D4371" s="33"/>
      <c r="E4371" s="33"/>
      <c r="G4371">
        <f t="shared" si="68"/>
        <v>6</v>
      </c>
    </row>
    <row r="4372" spans="1:7">
      <c r="A4372" s="33"/>
      <c r="B4372" s="34"/>
      <c r="C4372" s="33"/>
      <c r="D4372" s="33"/>
      <c r="E4372" s="33"/>
      <c r="G4372">
        <f t="shared" si="68"/>
        <v>6</v>
      </c>
    </row>
    <row r="4373" spans="1:7">
      <c r="A4373" s="33"/>
      <c r="B4373" s="34"/>
      <c r="C4373" s="33"/>
      <c r="D4373" s="33"/>
      <c r="E4373" s="33"/>
      <c r="G4373">
        <f t="shared" si="68"/>
        <v>6</v>
      </c>
    </row>
    <row r="4374" spans="1:7">
      <c r="A4374" s="33"/>
      <c r="B4374" s="34"/>
      <c r="C4374" s="33"/>
      <c r="D4374" s="33"/>
      <c r="E4374" s="33"/>
      <c r="G4374">
        <f t="shared" si="68"/>
        <v>6</v>
      </c>
    </row>
    <row r="4375" spans="1:7">
      <c r="A4375" s="33"/>
      <c r="B4375" s="34"/>
      <c r="C4375" s="33"/>
      <c r="D4375" s="33"/>
      <c r="E4375" s="33"/>
      <c r="G4375">
        <f t="shared" si="68"/>
        <v>6</v>
      </c>
    </row>
    <row r="4376" spans="1:7">
      <c r="A4376" s="33"/>
      <c r="B4376" s="34"/>
      <c r="C4376" s="33"/>
      <c r="D4376" s="33"/>
      <c r="E4376" s="33"/>
      <c r="G4376">
        <f t="shared" si="68"/>
        <v>6</v>
      </c>
    </row>
    <row r="4377" spans="1:7">
      <c r="A4377" s="33"/>
      <c r="B4377" s="34"/>
      <c r="C4377" s="33"/>
      <c r="D4377" s="33"/>
      <c r="E4377" s="33"/>
      <c r="G4377">
        <f t="shared" si="68"/>
        <v>6</v>
      </c>
    </row>
    <row r="4378" spans="1:7">
      <c r="A4378" s="33"/>
      <c r="B4378" s="34"/>
      <c r="C4378" s="33"/>
      <c r="D4378" s="33"/>
      <c r="E4378" s="33"/>
      <c r="G4378">
        <f t="shared" si="68"/>
        <v>6</v>
      </c>
    </row>
    <row r="4379" spans="1:7">
      <c r="A4379" s="33"/>
      <c r="B4379" s="34"/>
      <c r="C4379" s="33"/>
      <c r="D4379" s="33"/>
      <c r="E4379" s="33"/>
      <c r="G4379">
        <f t="shared" si="68"/>
        <v>6</v>
      </c>
    </row>
    <row r="4380" spans="1:7">
      <c r="A4380" s="33"/>
      <c r="B4380" s="34"/>
      <c r="C4380" s="33"/>
      <c r="D4380" s="33"/>
      <c r="E4380" s="33"/>
      <c r="G4380">
        <f t="shared" si="68"/>
        <v>6</v>
      </c>
    </row>
    <row r="4381" spans="1:7">
      <c r="A4381" s="33"/>
      <c r="B4381" s="34"/>
      <c r="C4381" s="33"/>
      <c r="D4381" s="33"/>
      <c r="E4381" s="33"/>
      <c r="G4381">
        <f t="shared" si="68"/>
        <v>6</v>
      </c>
    </row>
    <row r="4382" spans="1:7">
      <c r="A4382" s="33"/>
      <c r="B4382" s="34"/>
      <c r="C4382" s="33"/>
      <c r="D4382" s="33"/>
      <c r="E4382" s="33"/>
      <c r="G4382">
        <f t="shared" si="68"/>
        <v>6</v>
      </c>
    </row>
    <row r="4383" spans="1:7">
      <c r="A4383" s="33"/>
      <c r="B4383" s="34"/>
      <c r="C4383" s="33"/>
      <c r="D4383" s="33"/>
      <c r="E4383" s="33"/>
      <c r="G4383">
        <f t="shared" si="68"/>
        <v>6</v>
      </c>
    </row>
    <row r="4384" spans="1:7">
      <c r="A4384" s="33"/>
      <c r="B4384" s="34"/>
      <c r="C4384" s="33"/>
      <c r="D4384" s="33"/>
      <c r="E4384" s="33"/>
      <c r="G4384">
        <f t="shared" si="68"/>
        <v>6</v>
      </c>
    </row>
    <row r="4385" spans="1:7">
      <c r="A4385" s="33"/>
      <c r="B4385" s="34"/>
      <c r="C4385" s="33"/>
      <c r="D4385" s="33"/>
      <c r="E4385" s="33"/>
      <c r="G4385">
        <f t="shared" si="68"/>
        <v>6</v>
      </c>
    </row>
    <row r="4386" spans="1:7">
      <c r="A4386" s="33"/>
      <c r="B4386" s="34"/>
      <c r="C4386" s="33"/>
      <c r="D4386" s="33"/>
      <c r="E4386" s="33"/>
      <c r="G4386">
        <f t="shared" si="68"/>
        <v>6</v>
      </c>
    </row>
    <row r="4387" spans="1:7">
      <c r="A4387" s="33"/>
      <c r="B4387" s="34"/>
      <c r="C4387" s="33"/>
      <c r="D4387" s="33"/>
      <c r="E4387" s="33"/>
      <c r="G4387">
        <f t="shared" si="68"/>
        <v>6</v>
      </c>
    </row>
    <row r="4388" spans="1:7">
      <c r="A4388" s="33"/>
      <c r="B4388" s="34"/>
      <c r="C4388" s="33"/>
      <c r="D4388" s="33"/>
      <c r="E4388" s="33"/>
      <c r="G4388">
        <f t="shared" si="68"/>
        <v>6</v>
      </c>
    </row>
    <row r="4389" spans="1:7">
      <c r="A4389" s="33"/>
      <c r="B4389" s="34"/>
      <c r="C4389" s="33"/>
      <c r="D4389" s="33"/>
      <c r="E4389" s="33"/>
      <c r="G4389">
        <f t="shared" si="68"/>
        <v>6</v>
      </c>
    </row>
    <row r="4390" spans="1:7">
      <c r="A4390" s="33"/>
      <c r="B4390" s="34"/>
      <c r="C4390" s="33"/>
      <c r="D4390" s="33"/>
      <c r="E4390" s="33"/>
      <c r="G4390">
        <f t="shared" si="68"/>
        <v>6</v>
      </c>
    </row>
    <row r="4391" spans="1:7">
      <c r="A4391" s="33"/>
      <c r="B4391" s="34"/>
      <c r="C4391" s="33"/>
      <c r="D4391" s="33"/>
      <c r="E4391" s="33"/>
      <c r="G4391">
        <f t="shared" si="68"/>
        <v>6</v>
      </c>
    </row>
    <row r="4392" spans="1:7">
      <c r="A4392" s="33"/>
      <c r="B4392" s="34"/>
      <c r="C4392" s="33"/>
      <c r="D4392" s="33"/>
      <c r="E4392" s="33"/>
      <c r="G4392">
        <f t="shared" si="68"/>
        <v>6</v>
      </c>
    </row>
    <row r="4393" spans="1:7">
      <c r="A4393" s="33"/>
      <c r="B4393" s="34"/>
      <c r="C4393" s="33"/>
      <c r="D4393" s="33"/>
      <c r="E4393" s="33"/>
      <c r="G4393">
        <f t="shared" ref="G4393:G4456" si="69">WEEKDAY(B4393,2)</f>
        <v>6</v>
      </c>
    </row>
    <row r="4394" spans="1:7">
      <c r="A4394" s="33"/>
      <c r="B4394" s="34"/>
      <c r="C4394" s="33"/>
      <c r="D4394" s="33"/>
      <c r="E4394" s="33"/>
      <c r="G4394">
        <f t="shared" si="69"/>
        <v>6</v>
      </c>
    </row>
    <row r="4395" spans="1:7">
      <c r="A4395" s="33"/>
      <c r="B4395" s="34"/>
      <c r="C4395" s="33"/>
      <c r="D4395" s="33"/>
      <c r="E4395" s="33"/>
      <c r="G4395">
        <f t="shared" si="69"/>
        <v>6</v>
      </c>
    </row>
    <row r="4396" spans="1:7">
      <c r="A4396" s="33"/>
      <c r="B4396" s="34"/>
      <c r="C4396" s="33"/>
      <c r="D4396" s="33"/>
      <c r="E4396" s="33"/>
      <c r="G4396">
        <f t="shared" si="69"/>
        <v>6</v>
      </c>
    </row>
    <row r="4397" spans="1:7">
      <c r="A4397" s="33"/>
      <c r="B4397" s="34"/>
      <c r="C4397" s="33"/>
      <c r="D4397" s="33"/>
      <c r="E4397" s="33"/>
      <c r="G4397">
        <f t="shared" si="69"/>
        <v>6</v>
      </c>
    </row>
    <row r="4398" spans="1:7">
      <c r="A4398" s="33"/>
      <c r="B4398" s="34"/>
      <c r="C4398" s="33"/>
      <c r="D4398" s="33"/>
      <c r="E4398" s="33"/>
      <c r="G4398">
        <f t="shared" si="69"/>
        <v>6</v>
      </c>
    </row>
    <row r="4399" spans="1:7">
      <c r="A4399" s="33"/>
      <c r="B4399" s="34"/>
      <c r="C4399" s="33"/>
      <c r="D4399" s="33"/>
      <c r="E4399" s="33"/>
      <c r="G4399">
        <f t="shared" si="69"/>
        <v>6</v>
      </c>
    </row>
    <row r="4400" spans="1:7">
      <c r="A4400" s="33"/>
      <c r="B4400" s="34"/>
      <c r="C4400" s="33"/>
      <c r="D4400" s="33"/>
      <c r="E4400" s="33"/>
      <c r="G4400">
        <f t="shared" si="69"/>
        <v>6</v>
      </c>
    </row>
    <row r="4401" spans="1:7">
      <c r="A4401" s="33"/>
      <c r="B4401" s="34"/>
      <c r="C4401" s="33"/>
      <c r="D4401" s="33"/>
      <c r="E4401" s="33"/>
      <c r="G4401">
        <f t="shared" si="69"/>
        <v>6</v>
      </c>
    </row>
    <row r="4402" spans="1:7">
      <c r="A4402" s="33"/>
      <c r="B4402" s="34"/>
      <c r="C4402" s="33"/>
      <c r="D4402" s="33"/>
      <c r="E4402" s="33"/>
      <c r="G4402">
        <f t="shared" si="69"/>
        <v>6</v>
      </c>
    </row>
    <row r="4403" spans="1:7">
      <c r="A4403" s="33"/>
      <c r="B4403" s="34"/>
      <c r="C4403" s="33"/>
      <c r="D4403" s="33"/>
      <c r="E4403" s="33"/>
      <c r="G4403">
        <f t="shared" si="69"/>
        <v>6</v>
      </c>
    </row>
    <row r="4404" spans="1:7">
      <c r="A4404" s="33"/>
      <c r="B4404" s="34"/>
      <c r="C4404" s="33"/>
      <c r="D4404" s="33"/>
      <c r="E4404" s="33"/>
      <c r="G4404">
        <f t="shared" si="69"/>
        <v>6</v>
      </c>
    </row>
    <row r="4405" spans="1:7">
      <c r="A4405" s="33"/>
      <c r="B4405" s="34"/>
      <c r="C4405" s="33"/>
      <c r="D4405" s="33"/>
      <c r="E4405" s="33"/>
      <c r="G4405">
        <f t="shared" si="69"/>
        <v>6</v>
      </c>
    </row>
    <row r="4406" spans="1:7">
      <c r="A4406" s="33"/>
      <c r="B4406" s="34"/>
      <c r="C4406" s="33"/>
      <c r="D4406" s="33"/>
      <c r="E4406" s="33"/>
      <c r="G4406">
        <f t="shared" si="69"/>
        <v>6</v>
      </c>
    </row>
    <row r="4407" spans="1:7">
      <c r="A4407" s="33"/>
      <c r="B4407" s="34"/>
      <c r="C4407" s="33"/>
      <c r="D4407" s="33"/>
      <c r="E4407" s="33"/>
      <c r="G4407">
        <f t="shared" si="69"/>
        <v>6</v>
      </c>
    </row>
    <row r="4408" spans="1:7">
      <c r="A4408" s="33"/>
      <c r="B4408" s="34"/>
      <c r="C4408" s="33"/>
      <c r="D4408" s="33"/>
      <c r="E4408" s="33"/>
      <c r="G4408">
        <f t="shared" si="69"/>
        <v>6</v>
      </c>
    </row>
    <row r="4409" spans="1:7">
      <c r="A4409" s="33"/>
      <c r="B4409" s="34"/>
      <c r="C4409" s="33"/>
      <c r="D4409" s="33"/>
      <c r="E4409" s="33"/>
      <c r="G4409">
        <f t="shared" si="69"/>
        <v>6</v>
      </c>
    </row>
    <row r="4410" spans="1:7">
      <c r="A4410" s="33"/>
      <c r="B4410" s="34"/>
      <c r="C4410" s="33"/>
      <c r="D4410" s="33"/>
      <c r="E4410" s="33"/>
      <c r="G4410">
        <f t="shared" si="69"/>
        <v>6</v>
      </c>
    </row>
    <row r="4411" spans="1:7">
      <c r="A4411" s="33"/>
      <c r="B4411" s="34"/>
      <c r="C4411" s="33"/>
      <c r="D4411" s="33"/>
      <c r="E4411" s="33"/>
      <c r="G4411">
        <f t="shared" si="69"/>
        <v>6</v>
      </c>
    </row>
    <row r="4412" spans="1:7">
      <c r="A4412" s="33"/>
      <c r="B4412" s="34"/>
      <c r="C4412" s="33"/>
      <c r="D4412" s="33"/>
      <c r="E4412" s="33"/>
      <c r="G4412">
        <f t="shared" si="69"/>
        <v>6</v>
      </c>
    </row>
    <row r="4413" spans="1:7">
      <c r="A4413" s="33"/>
      <c r="B4413" s="34"/>
      <c r="C4413" s="33"/>
      <c r="D4413" s="33"/>
      <c r="E4413" s="33"/>
      <c r="G4413">
        <f t="shared" si="69"/>
        <v>6</v>
      </c>
    </row>
    <row r="4414" spans="1:7">
      <c r="A4414" s="33"/>
      <c r="B4414" s="34"/>
      <c r="C4414" s="33"/>
      <c r="D4414" s="33"/>
      <c r="E4414" s="33"/>
      <c r="G4414">
        <f t="shared" si="69"/>
        <v>6</v>
      </c>
    </row>
    <row r="4415" spans="1:7">
      <c r="A4415" s="33"/>
      <c r="B4415" s="34"/>
      <c r="C4415" s="33"/>
      <c r="D4415" s="33"/>
      <c r="E4415" s="33"/>
      <c r="G4415">
        <f t="shared" si="69"/>
        <v>6</v>
      </c>
    </row>
    <row r="4416" spans="1:7">
      <c r="A4416" s="33"/>
      <c r="B4416" s="34"/>
      <c r="C4416" s="33"/>
      <c r="D4416" s="33"/>
      <c r="E4416" s="33"/>
      <c r="G4416">
        <f t="shared" si="69"/>
        <v>6</v>
      </c>
    </row>
    <row r="4417" spans="1:7">
      <c r="A4417" s="33"/>
      <c r="B4417" s="34"/>
      <c r="C4417" s="33"/>
      <c r="D4417" s="33"/>
      <c r="E4417" s="33"/>
      <c r="G4417">
        <f t="shared" si="69"/>
        <v>6</v>
      </c>
    </row>
    <row r="4418" spans="1:7">
      <c r="A4418" s="33"/>
      <c r="B4418" s="34"/>
      <c r="C4418" s="33"/>
      <c r="D4418" s="33"/>
      <c r="E4418" s="33"/>
      <c r="G4418">
        <f t="shared" si="69"/>
        <v>6</v>
      </c>
    </row>
    <row r="4419" spans="1:7">
      <c r="A4419" s="33"/>
      <c r="B4419" s="34"/>
      <c r="C4419" s="33"/>
      <c r="D4419" s="33"/>
      <c r="E4419" s="33"/>
      <c r="G4419">
        <f t="shared" si="69"/>
        <v>6</v>
      </c>
    </row>
    <row r="4420" spans="1:7">
      <c r="A4420" s="33"/>
      <c r="B4420" s="34"/>
      <c r="C4420" s="33"/>
      <c r="D4420" s="33"/>
      <c r="E4420" s="33"/>
      <c r="G4420">
        <f t="shared" si="69"/>
        <v>6</v>
      </c>
    </row>
    <row r="4421" spans="1:7">
      <c r="A4421" s="33"/>
      <c r="B4421" s="34"/>
      <c r="C4421" s="33"/>
      <c r="D4421" s="33"/>
      <c r="E4421" s="33"/>
      <c r="G4421">
        <f t="shared" si="69"/>
        <v>6</v>
      </c>
    </row>
    <row r="4422" spans="1:7">
      <c r="A4422" s="33"/>
      <c r="B4422" s="34"/>
      <c r="C4422" s="33"/>
      <c r="D4422" s="33"/>
      <c r="E4422" s="33"/>
      <c r="G4422">
        <f t="shared" si="69"/>
        <v>6</v>
      </c>
    </row>
    <row r="4423" spans="1:7">
      <c r="A4423" s="33"/>
      <c r="B4423" s="34"/>
      <c r="C4423" s="33"/>
      <c r="D4423" s="33"/>
      <c r="E4423" s="33"/>
      <c r="G4423">
        <f t="shared" si="69"/>
        <v>6</v>
      </c>
    </row>
    <row r="4424" spans="1:7">
      <c r="A4424" s="33"/>
      <c r="B4424" s="34"/>
      <c r="C4424" s="33"/>
      <c r="D4424" s="33"/>
      <c r="E4424" s="33"/>
      <c r="G4424">
        <f t="shared" si="69"/>
        <v>6</v>
      </c>
    </row>
    <row r="4425" spans="1:7">
      <c r="A4425" s="33"/>
      <c r="B4425" s="34"/>
      <c r="C4425" s="33"/>
      <c r="D4425" s="33"/>
      <c r="E4425" s="33"/>
      <c r="G4425">
        <f t="shared" si="69"/>
        <v>6</v>
      </c>
    </row>
    <row r="4426" spans="1:7">
      <c r="A4426" s="33"/>
      <c r="B4426" s="34"/>
      <c r="C4426" s="33"/>
      <c r="D4426" s="33"/>
      <c r="E4426" s="33"/>
      <c r="G4426">
        <f t="shared" si="69"/>
        <v>6</v>
      </c>
    </row>
    <row r="4427" spans="1:7">
      <c r="A4427" s="33"/>
      <c r="B4427" s="34"/>
      <c r="C4427" s="33"/>
      <c r="D4427" s="33"/>
      <c r="E4427" s="33"/>
      <c r="G4427">
        <f t="shared" si="69"/>
        <v>6</v>
      </c>
    </row>
    <row r="4428" spans="1:7">
      <c r="A4428" s="33"/>
      <c r="B4428" s="34"/>
      <c r="C4428" s="33"/>
      <c r="D4428" s="33"/>
      <c r="E4428" s="33"/>
      <c r="G4428">
        <f t="shared" si="69"/>
        <v>6</v>
      </c>
    </row>
    <row r="4429" spans="1:7">
      <c r="A4429" s="33"/>
      <c r="B4429" s="34"/>
      <c r="C4429" s="33"/>
      <c r="D4429" s="33"/>
      <c r="E4429" s="33"/>
      <c r="G4429">
        <f t="shared" si="69"/>
        <v>6</v>
      </c>
    </row>
    <row r="4430" spans="1:7">
      <c r="A4430" s="33"/>
      <c r="B4430" s="34"/>
      <c r="C4430" s="33"/>
      <c r="D4430" s="33"/>
      <c r="E4430" s="33"/>
      <c r="G4430">
        <f t="shared" si="69"/>
        <v>6</v>
      </c>
    </row>
    <row r="4431" spans="1:7">
      <c r="A4431" s="33"/>
      <c r="B4431" s="34"/>
      <c r="C4431" s="33"/>
      <c r="D4431" s="33"/>
      <c r="E4431" s="33"/>
      <c r="G4431">
        <f t="shared" si="69"/>
        <v>6</v>
      </c>
    </row>
    <row r="4432" spans="1:7">
      <c r="A4432" s="33"/>
      <c r="B4432" s="34"/>
      <c r="C4432" s="33"/>
      <c r="D4432" s="33"/>
      <c r="E4432" s="33"/>
      <c r="G4432">
        <f t="shared" si="69"/>
        <v>6</v>
      </c>
    </row>
    <row r="4433" spans="1:7">
      <c r="A4433" s="33"/>
      <c r="B4433" s="34"/>
      <c r="C4433" s="33"/>
      <c r="D4433" s="33"/>
      <c r="E4433" s="33"/>
      <c r="G4433">
        <f t="shared" si="69"/>
        <v>6</v>
      </c>
    </row>
    <row r="4434" spans="1:7">
      <c r="A4434" s="33"/>
      <c r="B4434" s="34"/>
      <c r="C4434" s="33"/>
      <c r="D4434" s="33"/>
      <c r="E4434" s="33"/>
      <c r="G4434">
        <f t="shared" si="69"/>
        <v>6</v>
      </c>
    </row>
    <row r="4435" spans="1:7">
      <c r="A4435" s="33"/>
      <c r="B4435" s="34"/>
      <c r="C4435" s="33"/>
      <c r="D4435" s="33"/>
      <c r="E4435" s="33"/>
      <c r="G4435">
        <f t="shared" si="69"/>
        <v>6</v>
      </c>
    </row>
    <row r="4436" spans="1:7">
      <c r="A4436" s="33"/>
      <c r="B4436" s="34"/>
      <c r="C4436" s="33"/>
      <c r="D4436" s="33"/>
      <c r="E4436" s="33"/>
      <c r="G4436">
        <f t="shared" si="69"/>
        <v>6</v>
      </c>
    </row>
    <row r="4437" spans="1:7">
      <c r="A4437" s="33"/>
      <c r="B4437" s="34"/>
      <c r="C4437" s="33"/>
      <c r="D4437" s="33"/>
      <c r="E4437" s="33"/>
      <c r="G4437">
        <f t="shared" si="69"/>
        <v>6</v>
      </c>
    </row>
    <row r="4438" spans="1:7">
      <c r="A4438" s="33"/>
      <c r="B4438" s="34"/>
      <c r="C4438" s="33"/>
      <c r="D4438" s="33"/>
      <c r="E4438" s="33"/>
      <c r="G4438">
        <f t="shared" si="69"/>
        <v>6</v>
      </c>
    </row>
    <row r="4439" spans="1:7">
      <c r="A4439" s="33"/>
      <c r="B4439" s="34"/>
      <c r="C4439" s="33"/>
      <c r="D4439" s="33"/>
      <c r="E4439" s="33"/>
      <c r="G4439">
        <f t="shared" si="69"/>
        <v>6</v>
      </c>
    </row>
    <row r="4440" spans="1:7">
      <c r="A4440" s="33"/>
      <c r="B4440" s="34"/>
      <c r="C4440" s="33"/>
      <c r="D4440" s="33"/>
      <c r="E4440" s="33"/>
      <c r="G4440">
        <f t="shared" si="69"/>
        <v>6</v>
      </c>
    </row>
    <row r="4441" spans="1:7">
      <c r="A4441" s="33"/>
      <c r="B4441" s="34"/>
      <c r="C4441" s="33"/>
      <c r="D4441" s="33"/>
      <c r="E4441" s="33"/>
      <c r="G4441">
        <f t="shared" si="69"/>
        <v>6</v>
      </c>
    </row>
    <row r="4442" spans="1:7">
      <c r="A4442" s="33"/>
      <c r="B4442" s="34"/>
      <c r="C4442" s="33"/>
      <c r="D4442" s="33"/>
      <c r="E4442" s="33"/>
      <c r="G4442">
        <f t="shared" si="69"/>
        <v>6</v>
      </c>
    </row>
    <row r="4443" spans="1:7">
      <c r="A4443" s="33"/>
      <c r="B4443" s="34"/>
      <c r="C4443" s="33"/>
      <c r="D4443" s="33"/>
      <c r="E4443" s="33"/>
      <c r="G4443">
        <f t="shared" si="69"/>
        <v>6</v>
      </c>
    </row>
    <row r="4444" spans="1:7">
      <c r="A4444" s="33"/>
      <c r="B4444" s="34"/>
      <c r="C4444" s="33"/>
      <c r="D4444" s="33"/>
      <c r="E4444" s="33"/>
      <c r="G4444">
        <f t="shared" si="69"/>
        <v>6</v>
      </c>
    </row>
    <row r="4445" spans="1:7">
      <c r="A4445" s="33"/>
      <c r="B4445" s="34"/>
      <c r="C4445" s="33"/>
      <c r="D4445" s="33"/>
      <c r="E4445" s="33"/>
      <c r="G4445">
        <f t="shared" si="69"/>
        <v>6</v>
      </c>
    </row>
    <row r="4446" spans="1:7">
      <c r="A4446" s="33"/>
      <c r="B4446" s="34"/>
      <c r="C4446" s="33"/>
      <c r="D4446" s="33"/>
      <c r="E4446" s="33"/>
      <c r="G4446">
        <f t="shared" si="69"/>
        <v>6</v>
      </c>
    </row>
    <row r="4447" spans="1:7">
      <c r="A4447" s="33"/>
      <c r="B4447" s="34"/>
      <c r="C4447" s="33"/>
      <c r="D4447" s="33"/>
      <c r="E4447" s="33"/>
      <c r="G4447">
        <f t="shared" si="69"/>
        <v>6</v>
      </c>
    </row>
    <row r="4448" spans="1:7">
      <c r="A4448" s="33"/>
      <c r="B4448" s="34"/>
      <c r="C4448" s="33"/>
      <c r="D4448" s="33"/>
      <c r="E4448" s="33"/>
      <c r="G4448">
        <f t="shared" si="69"/>
        <v>6</v>
      </c>
    </row>
    <row r="4449" spans="1:7">
      <c r="A4449" s="33"/>
      <c r="B4449" s="34"/>
      <c r="C4449" s="33"/>
      <c r="D4449" s="33"/>
      <c r="E4449" s="33"/>
      <c r="G4449">
        <f t="shared" si="69"/>
        <v>6</v>
      </c>
    </row>
    <row r="4450" spans="1:7">
      <c r="A4450" s="33"/>
      <c r="B4450" s="34"/>
      <c r="C4450" s="33"/>
      <c r="D4450" s="33"/>
      <c r="E4450" s="33"/>
      <c r="G4450">
        <f t="shared" si="69"/>
        <v>6</v>
      </c>
    </row>
    <row r="4451" spans="1:7">
      <c r="A4451" s="33"/>
      <c r="B4451" s="34"/>
      <c r="C4451" s="33"/>
      <c r="D4451" s="33"/>
      <c r="E4451" s="33"/>
      <c r="G4451">
        <f t="shared" si="69"/>
        <v>6</v>
      </c>
    </row>
    <row r="4452" spans="1:7">
      <c r="A4452" s="33"/>
      <c r="B4452" s="34"/>
      <c r="C4452" s="33"/>
      <c r="D4452" s="33"/>
      <c r="E4452" s="33"/>
      <c r="G4452">
        <f t="shared" si="69"/>
        <v>6</v>
      </c>
    </row>
    <row r="4453" spans="1:7">
      <c r="A4453" s="33"/>
      <c r="B4453" s="34"/>
      <c r="C4453" s="33"/>
      <c r="D4453" s="33"/>
      <c r="E4453" s="33"/>
      <c r="G4453">
        <f t="shared" si="69"/>
        <v>6</v>
      </c>
    </row>
    <row r="4454" spans="1:7">
      <c r="A4454" s="33"/>
      <c r="B4454" s="34"/>
      <c r="C4454" s="33"/>
      <c r="D4454" s="33"/>
      <c r="E4454" s="33"/>
      <c r="G4454">
        <f t="shared" si="69"/>
        <v>6</v>
      </c>
    </row>
    <row r="4455" spans="1:7">
      <c r="A4455" s="33"/>
      <c r="B4455" s="34"/>
      <c r="C4455" s="33"/>
      <c r="D4455" s="33"/>
      <c r="E4455" s="33"/>
      <c r="G4455">
        <f t="shared" si="69"/>
        <v>6</v>
      </c>
    </row>
    <row r="4456" spans="1:7">
      <c r="A4456" s="33"/>
      <c r="B4456" s="34"/>
      <c r="C4456" s="33"/>
      <c r="D4456" s="33"/>
      <c r="E4456" s="33"/>
      <c r="G4456">
        <f t="shared" si="69"/>
        <v>6</v>
      </c>
    </row>
    <row r="4457" spans="1:7">
      <c r="A4457" s="33"/>
      <c r="B4457" s="34"/>
      <c r="C4457" s="33"/>
      <c r="D4457" s="33"/>
      <c r="E4457" s="33"/>
      <c r="G4457">
        <f t="shared" ref="G4457:G4520" si="70">WEEKDAY(B4457,2)</f>
        <v>6</v>
      </c>
    </row>
    <row r="4458" spans="1:7">
      <c r="A4458" s="33"/>
      <c r="B4458" s="34"/>
      <c r="C4458" s="33"/>
      <c r="D4458" s="33"/>
      <c r="E4458" s="33"/>
      <c r="G4458">
        <f t="shared" si="70"/>
        <v>6</v>
      </c>
    </row>
    <row r="4459" spans="1:7">
      <c r="A4459" s="33"/>
      <c r="B4459" s="34"/>
      <c r="C4459" s="33"/>
      <c r="D4459" s="33"/>
      <c r="E4459" s="33"/>
      <c r="G4459">
        <f t="shared" si="70"/>
        <v>6</v>
      </c>
    </row>
    <row r="4460" spans="1:7">
      <c r="A4460" s="33"/>
      <c r="B4460" s="34"/>
      <c r="C4460" s="33"/>
      <c r="D4460" s="33"/>
      <c r="E4460" s="33"/>
      <c r="G4460">
        <f t="shared" si="70"/>
        <v>6</v>
      </c>
    </row>
    <row r="4461" spans="1:7">
      <c r="A4461" s="33"/>
      <c r="B4461" s="34"/>
      <c r="C4461" s="33"/>
      <c r="D4461" s="33"/>
      <c r="E4461" s="33"/>
      <c r="G4461">
        <f t="shared" si="70"/>
        <v>6</v>
      </c>
    </row>
    <row r="4462" spans="1:7">
      <c r="A4462" s="33"/>
      <c r="B4462" s="34"/>
      <c r="C4462" s="33"/>
      <c r="D4462" s="33"/>
      <c r="E4462" s="33"/>
      <c r="G4462">
        <f t="shared" si="70"/>
        <v>6</v>
      </c>
    </row>
    <row r="4463" spans="1:7">
      <c r="A4463" s="33"/>
      <c r="B4463" s="34"/>
      <c r="C4463" s="33"/>
      <c r="D4463" s="33"/>
      <c r="E4463" s="33"/>
      <c r="G4463">
        <f t="shared" si="70"/>
        <v>6</v>
      </c>
    </row>
    <row r="4464" spans="1:7">
      <c r="A4464" s="33"/>
      <c r="B4464" s="34"/>
      <c r="C4464" s="33"/>
      <c r="D4464" s="33"/>
      <c r="E4464" s="33"/>
      <c r="G4464">
        <f t="shared" si="70"/>
        <v>6</v>
      </c>
    </row>
    <row r="4465" spans="1:7">
      <c r="A4465" s="33"/>
      <c r="B4465" s="34"/>
      <c r="C4465" s="33"/>
      <c r="D4465" s="33"/>
      <c r="E4465" s="33"/>
      <c r="G4465">
        <f t="shared" si="70"/>
        <v>6</v>
      </c>
    </row>
    <row r="4466" spans="1:7">
      <c r="A4466" s="33"/>
      <c r="B4466" s="34"/>
      <c r="C4466" s="33"/>
      <c r="D4466" s="33"/>
      <c r="E4466" s="33"/>
      <c r="G4466">
        <f t="shared" si="70"/>
        <v>6</v>
      </c>
    </row>
    <row r="4467" spans="1:7">
      <c r="A4467" s="33"/>
      <c r="B4467" s="34"/>
      <c r="C4467" s="33"/>
      <c r="D4467" s="33"/>
      <c r="E4467" s="33"/>
      <c r="G4467">
        <f t="shared" si="70"/>
        <v>6</v>
      </c>
    </row>
    <row r="4468" spans="1:7">
      <c r="A4468" s="33"/>
      <c r="B4468" s="34"/>
      <c r="C4468" s="33"/>
      <c r="D4468" s="33"/>
      <c r="E4468" s="33"/>
      <c r="G4468">
        <f t="shared" si="70"/>
        <v>6</v>
      </c>
    </row>
    <row r="4469" spans="1:7">
      <c r="A4469" s="33"/>
      <c r="B4469" s="34"/>
      <c r="C4469" s="33"/>
      <c r="D4469" s="33"/>
      <c r="E4469" s="33"/>
      <c r="G4469">
        <f t="shared" si="70"/>
        <v>6</v>
      </c>
    </row>
    <row r="4470" spans="1:7">
      <c r="A4470" s="33"/>
      <c r="B4470" s="34"/>
      <c r="C4470" s="33"/>
      <c r="D4470" s="33"/>
      <c r="E4470" s="33"/>
      <c r="G4470">
        <f t="shared" si="70"/>
        <v>6</v>
      </c>
    </row>
    <row r="4471" spans="1:7">
      <c r="A4471" s="33"/>
      <c r="B4471" s="34"/>
      <c r="C4471" s="33"/>
      <c r="D4471" s="33"/>
      <c r="E4471" s="33"/>
      <c r="G4471">
        <f t="shared" si="70"/>
        <v>6</v>
      </c>
    </row>
    <row r="4472" spans="1:7">
      <c r="A4472" s="33"/>
      <c r="B4472" s="34"/>
      <c r="C4472" s="33"/>
      <c r="D4472" s="33"/>
      <c r="E4472" s="33"/>
      <c r="G4472">
        <f t="shared" si="70"/>
        <v>6</v>
      </c>
    </row>
    <row r="4473" spans="1:7">
      <c r="A4473" s="33"/>
      <c r="B4473" s="34"/>
      <c r="C4473" s="33"/>
      <c r="D4473" s="33"/>
      <c r="E4473" s="33"/>
      <c r="G4473">
        <f t="shared" si="70"/>
        <v>6</v>
      </c>
    </row>
    <row r="4474" spans="1:7">
      <c r="A4474" s="33"/>
      <c r="B4474" s="34"/>
      <c r="C4474" s="33"/>
      <c r="D4474" s="33"/>
      <c r="E4474" s="33"/>
      <c r="G4474">
        <f t="shared" si="70"/>
        <v>6</v>
      </c>
    </row>
    <row r="4475" spans="1:7">
      <c r="A4475" s="33"/>
      <c r="B4475" s="34"/>
      <c r="C4475" s="33"/>
      <c r="D4475" s="33"/>
      <c r="E4475" s="33"/>
      <c r="G4475">
        <f t="shared" si="70"/>
        <v>6</v>
      </c>
    </row>
    <row r="4476" spans="1:7">
      <c r="A4476" s="33"/>
      <c r="B4476" s="34"/>
      <c r="C4476" s="33"/>
      <c r="D4476" s="33"/>
      <c r="E4476" s="33"/>
      <c r="G4476">
        <f t="shared" si="70"/>
        <v>6</v>
      </c>
    </row>
    <row r="4477" spans="1:7">
      <c r="A4477" s="33"/>
      <c r="B4477" s="34"/>
      <c r="C4477" s="33"/>
      <c r="D4477" s="33"/>
      <c r="E4477" s="33"/>
      <c r="G4477">
        <f t="shared" si="70"/>
        <v>6</v>
      </c>
    </row>
    <row r="4478" spans="1:7">
      <c r="A4478" s="33"/>
      <c r="B4478" s="34"/>
      <c r="C4478" s="33"/>
      <c r="D4478" s="33"/>
      <c r="E4478" s="33"/>
      <c r="G4478">
        <f t="shared" si="70"/>
        <v>6</v>
      </c>
    </row>
    <row r="4479" spans="1:7">
      <c r="A4479" s="33"/>
      <c r="B4479" s="34"/>
      <c r="C4479" s="33"/>
      <c r="D4479" s="33"/>
      <c r="E4479" s="33"/>
      <c r="G4479">
        <f t="shared" si="70"/>
        <v>6</v>
      </c>
    </row>
    <row r="4480" spans="1:7">
      <c r="A4480" s="33"/>
      <c r="B4480" s="34"/>
      <c r="C4480" s="33"/>
      <c r="D4480" s="33"/>
      <c r="E4480" s="33"/>
      <c r="G4480">
        <f t="shared" si="70"/>
        <v>6</v>
      </c>
    </row>
    <row r="4481" spans="1:7">
      <c r="A4481" s="33"/>
      <c r="B4481" s="34"/>
      <c r="C4481" s="33"/>
      <c r="D4481" s="33"/>
      <c r="E4481" s="33"/>
      <c r="G4481">
        <f t="shared" si="70"/>
        <v>6</v>
      </c>
    </row>
    <row r="4482" spans="1:7">
      <c r="A4482" s="33"/>
      <c r="B4482" s="34"/>
      <c r="C4482" s="33"/>
      <c r="D4482" s="33"/>
      <c r="E4482" s="33"/>
      <c r="G4482">
        <f t="shared" si="70"/>
        <v>6</v>
      </c>
    </row>
    <row r="4483" spans="1:7">
      <c r="A4483" s="33"/>
      <c r="B4483" s="34"/>
      <c r="C4483" s="33"/>
      <c r="D4483" s="33"/>
      <c r="E4483" s="33"/>
      <c r="G4483">
        <f t="shared" si="70"/>
        <v>6</v>
      </c>
    </row>
    <row r="4484" spans="1:7">
      <c r="A4484" s="33"/>
      <c r="B4484" s="34"/>
      <c r="C4484" s="33"/>
      <c r="D4484" s="33"/>
      <c r="E4484" s="33"/>
      <c r="G4484">
        <f t="shared" si="70"/>
        <v>6</v>
      </c>
    </row>
    <row r="4485" spans="1:7">
      <c r="A4485" s="33"/>
      <c r="B4485" s="34"/>
      <c r="C4485" s="33"/>
      <c r="D4485" s="33"/>
      <c r="E4485" s="33"/>
      <c r="G4485">
        <f t="shared" si="70"/>
        <v>6</v>
      </c>
    </row>
    <row r="4486" spans="1:7">
      <c r="A4486" s="33"/>
      <c r="B4486" s="34"/>
      <c r="C4486" s="33"/>
      <c r="D4486" s="33"/>
      <c r="E4486" s="33"/>
      <c r="G4486">
        <f t="shared" si="70"/>
        <v>6</v>
      </c>
    </row>
    <row r="4487" spans="1:7">
      <c r="A4487" s="33"/>
      <c r="B4487" s="34"/>
      <c r="C4487" s="33"/>
      <c r="D4487" s="33"/>
      <c r="E4487" s="33"/>
      <c r="G4487">
        <f t="shared" si="70"/>
        <v>6</v>
      </c>
    </row>
    <row r="4488" spans="1:7">
      <c r="A4488" s="33"/>
      <c r="B4488" s="34"/>
      <c r="C4488" s="33"/>
      <c r="D4488" s="33"/>
      <c r="E4488" s="33"/>
      <c r="G4488">
        <f t="shared" si="70"/>
        <v>6</v>
      </c>
    </row>
    <row r="4489" spans="1:7">
      <c r="A4489" s="33"/>
      <c r="B4489" s="34"/>
      <c r="C4489" s="33"/>
      <c r="D4489" s="33"/>
      <c r="E4489" s="33"/>
      <c r="G4489">
        <f t="shared" si="70"/>
        <v>6</v>
      </c>
    </row>
    <row r="4490" spans="1:7">
      <c r="A4490" s="33"/>
      <c r="B4490" s="34"/>
      <c r="C4490" s="33"/>
      <c r="D4490" s="33"/>
      <c r="E4490" s="33"/>
      <c r="G4490">
        <f t="shared" si="70"/>
        <v>6</v>
      </c>
    </row>
    <row r="4491" spans="1:7">
      <c r="A4491" s="33"/>
      <c r="B4491" s="34"/>
      <c r="C4491" s="33"/>
      <c r="D4491" s="33"/>
      <c r="E4491" s="33"/>
      <c r="G4491">
        <f t="shared" si="70"/>
        <v>6</v>
      </c>
    </row>
    <row r="4492" spans="1:7">
      <c r="A4492" s="33"/>
      <c r="B4492" s="34"/>
      <c r="C4492" s="33"/>
      <c r="D4492" s="33"/>
      <c r="E4492" s="33"/>
      <c r="G4492">
        <f t="shared" si="70"/>
        <v>6</v>
      </c>
    </row>
    <row r="4493" spans="1:7">
      <c r="A4493" s="33"/>
      <c r="B4493" s="34"/>
      <c r="C4493" s="33"/>
      <c r="D4493" s="33"/>
      <c r="E4493" s="33"/>
      <c r="G4493">
        <f t="shared" si="70"/>
        <v>6</v>
      </c>
    </row>
    <row r="4494" spans="1:7">
      <c r="A4494" s="33"/>
      <c r="B4494" s="34"/>
      <c r="C4494" s="33"/>
      <c r="D4494" s="33"/>
      <c r="E4494" s="33"/>
      <c r="G4494">
        <f t="shared" si="70"/>
        <v>6</v>
      </c>
    </row>
    <row r="4495" spans="1:7">
      <c r="A4495" s="33"/>
      <c r="B4495" s="34"/>
      <c r="C4495" s="33"/>
      <c r="D4495" s="33"/>
      <c r="E4495" s="33"/>
      <c r="G4495">
        <f t="shared" si="70"/>
        <v>6</v>
      </c>
    </row>
    <row r="4496" spans="1:7">
      <c r="A4496" s="33"/>
      <c r="B4496" s="34"/>
      <c r="C4496" s="33"/>
      <c r="D4496" s="33"/>
      <c r="E4496" s="33"/>
      <c r="G4496">
        <f t="shared" si="70"/>
        <v>6</v>
      </c>
    </row>
    <row r="4497" spans="1:7">
      <c r="A4497" s="33"/>
      <c r="B4497" s="34"/>
      <c r="C4497" s="33"/>
      <c r="D4497" s="33"/>
      <c r="E4497" s="33"/>
      <c r="G4497">
        <f t="shared" si="70"/>
        <v>6</v>
      </c>
    </row>
    <row r="4498" spans="1:7">
      <c r="A4498" s="33"/>
      <c r="B4498" s="34"/>
      <c r="C4498" s="33"/>
      <c r="D4498" s="33"/>
      <c r="E4498" s="33"/>
      <c r="G4498">
        <f t="shared" si="70"/>
        <v>6</v>
      </c>
    </row>
    <row r="4499" spans="1:7">
      <c r="A4499" s="33"/>
      <c r="B4499" s="34"/>
      <c r="C4499" s="33"/>
      <c r="D4499" s="33"/>
      <c r="E4499" s="33"/>
      <c r="G4499">
        <f t="shared" si="70"/>
        <v>6</v>
      </c>
    </row>
    <row r="4500" spans="1:7">
      <c r="A4500" s="33"/>
      <c r="B4500" s="34"/>
      <c r="C4500" s="33"/>
      <c r="D4500" s="33"/>
      <c r="E4500" s="33"/>
      <c r="G4500">
        <f t="shared" si="70"/>
        <v>6</v>
      </c>
    </row>
    <row r="4501" spans="1:7">
      <c r="A4501" s="33"/>
      <c r="B4501" s="34"/>
      <c r="C4501" s="33"/>
      <c r="D4501" s="33"/>
      <c r="E4501" s="33"/>
      <c r="G4501">
        <f t="shared" si="70"/>
        <v>6</v>
      </c>
    </row>
    <row r="4502" spans="1:7">
      <c r="A4502" s="33"/>
      <c r="B4502" s="34"/>
      <c r="C4502" s="33"/>
      <c r="D4502" s="33"/>
      <c r="E4502" s="33"/>
      <c r="G4502">
        <f t="shared" si="70"/>
        <v>6</v>
      </c>
    </row>
    <row r="4503" spans="1:7">
      <c r="A4503" s="33"/>
      <c r="B4503" s="34"/>
      <c r="C4503" s="33"/>
      <c r="D4503" s="33"/>
      <c r="E4503" s="33"/>
      <c r="G4503">
        <f t="shared" si="70"/>
        <v>6</v>
      </c>
    </row>
    <row r="4504" spans="1:7">
      <c r="A4504" s="33"/>
      <c r="B4504" s="34"/>
      <c r="C4504" s="33"/>
      <c r="D4504" s="33"/>
      <c r="E4504" s="33"/>
      <c r="G4504">
        <f t="shared" si="70"/>
        <v>6</v>
      </c>
    </row>
    <row r="4505" spans="1:7">
      <c r="A4505" s="33"/>
      <c r="B4505" s="34"/>
      <c r="C4505" s="33"/>
      <c r="D4505" s="33"/>
      <c r="E4505" s="33"/>
      <c r="G4505">
        <f t="shared" si="70"/>
        <v>6</v>
      </c>
    </row>
    <row r="4506" spans="1:7">
      <c r="A4506" s="33"/>
      <c r="B4506" s="34"/>
      <c r="C4506" s="33"/>
      <c r="D4506" s="33"/>
      <c r="E4506" s="33"/>
      <c r="G4506">
        <f t="shared" si="70"/>
        <v>6</v>
      </c>
    </row>
    <row r="4507" spans="1:7">
      <c r="A4507" s="33"/>
      <c r="B4507" s="34"/>
      <c r="C4507" s="33"/>
      <c r="D4507" s="33"/>
      <c r="E4507" s="33"/>
      <c r="G4507">
        <f t="shared" si="70"/>
        <v>6</v>
      </c>
    </row>
    <row r="4508" spans="1:7">
      <c r="A4508" s="33"/>
      <c r="B4508" s="34"/>
      <c r="C4508" s="33"/>
      <c r="D4508" s="33"/>
      <c r="E4508" s="33"/>
      <c r="G4508">
        <f t="shared" si="70"/>
        <v>6</v>
      </c>
    </row>
    <row r="4509" spans="1:7">
      <c r="A4509" s="33"/>
      <c r="B4509" s="34"/>
      <c r="C4509" s="33"/>
      <c r="D4509" s="33"/>
      <c r="E4509" s="33"/>
      <c r="G4509">
        <f t="shared" si="70"/>
        <v>6</v>
      </c>
    </row>
    <row r="4510" spans="1:7">
      <c r="A4510" s="33"/>
      <c r="B4510" s="34"/>
      <c r="C4510" s="33"/>
      <c r="D4510" s="33"/>
      <c r="E4510" s="33"/>
      <c r="G4510">
        <f t="shared" si="70"/>
        <v>6</v>
      </c>
    </row>
    <row r="4511" spans="1:7">
      <c r="A4511" s="33"/>
      <c r="B4511" s="34"/>
      <c r="C4511" s="33"/>
      <c r="D4511" s="33"/>
      <c r="E4511" s="33"/>
      <c r="G4511">
        <f t="shared" si="70"/>
        <v>6</v>
      </c>
    </row>
    <row r="4512" spans="1:7">
      <c r="A4512" s="33"/>
      <c r="B4512" s="34"/>
      <c r="C4512" s="33"/>
      <c r="D4512" s="33"/>
      <c r="E4512" s="33"/>
      <c r="G4512">
        <f t="shared" si="70"/>
        <v>6</v>
      </c>
    </row>
    <row r="4513" spans="1:7">
      <c r="A4513" s="33"/>
      <c r="B4513" s="34"/>
      <c r="C4513" s="33"/>
      <c r="D4513" s="33"/>
      <c r="E4513" s="33"/>
      <c r="G4513">
        <f t="shared" si="70"/>
        <v>6</v>
      </c>
    </row>
    <row r="4514" spans="1:7">
      <c r="A4514" s="33"/>
      <c r="B4514" s="34"/>
      <c r="C4514" s="33"/>
      <c r="D4514" s="33"/>
      <c r="E4514" s="33"/>
      <c r="G4514">
        <f t="shared" si="70"/>
        <v>6</v>
      </c>
    </row>
    <row r="4515" spans="1:7">
      <c r="A4515" s="33"/>
      <c r="B4515" s="34"/>
      <c r="C4515" s="33"/>
      <c r="D4515" s="33"/>
      <c r="E4515" s="33"/>
      <c r="G4515">
        <f t="shared" si="70"/>
        <v>6</v>
      </c>
    </row>
    <row r="4516" spans="1:7">
      <c r="A4516" s="33"/>
      <c r="B4516" s="34"/>
      <c r="C4516" s="33"/>
      <c r="D4516" s="33"/>
      <c r="E4516" s="33"/>
      <c r="G4516">
        <f t="shared" si="70"/>
        <v>6</v>
      </c>
    </row>
    <row r="4517" spans="1:7">
      <c r="A4517" s="33"/>
      <c r="B4517" s="34"/>
      <c r="C4517" s="33"/>
      <c r="D4517" s="33"/>
      <c r="E4517" s="33"/>
      <c r="G4517">
        <f t="shared" si="70"/>
        <v>6</v>
      </c>
    </row>
    <row r="4518" spans="1:7">
      <c r="A4518" s="33"/>
      <c r="B4518" s="34"/>
      <c r="C4518" s="33"/>
      <c r="D4518" s="33"/>
      <c r="E4518" s="33"/>
      <c r="G4518">
        <f t="shared" si="70"/>
        <v>6</v>
      </c>
    </row>
    <row r="4519" spans="1:7">
      <c r="A4519" s="33"/>
      <c r="B4519" s="34"/>
      <c r="C4519" s="33"/>
      <c r="D4519" s="33"/>
      <c r="E4519" s="33"/>
      <c r="G4519">
        <f t="shared" si="70"/>
        <v>6</v>
      </c>
    </row>
    <row r="4520" spans="1:7">
      <c r="A4520" s="33"/>
      <c r="B4520" s="34"/>
      <c r="C4520" s="33"/>
      <c r="D4520" s="33"/>
      <c r="E4520" s="33"/>
      <c r="G4520">
        <f t="shared" si="70"/>
        <v>6</v>
      </c>
    </row>
    <row r="4521" spans="1:7">
      <c r="A4521" s="33"/>
      <c r="B4521" s="34"/>
      <c r="C4521" s="33"/>
      <c r="D4521" s="33"/>
      <c r="E4521" s="33"/>
      <c r="G4521">
        <f t="shared" ref="G4521:G4584" si="71">WEEKDAY(B4521,2)</f>
        <v>6</v>
      </c>
    </row>
    <row r="4522" spans="1:7">
      <c r="A4522" s="33"/>
      <c r="B4522" s="34"/>
      <c r="C4522" s="33"/>
      <c r="D4522" s="33"/>
      <c r="E4522" s="33"/>
      <c r="G4522">
        <f t="shared" si="71"/>
        <v>6</v>
      </c>
    </row>
    <row r="4523" spans="1:7">
      <c r="A4523" s="33"/>
      <c r="B4523" s="34"/>
      <c r="C4523" s="33"/>
      <c r="D4523" s="33"/>
      <c r="E4523" s="33"/>
      <c r="G4523">
        <f t="shared" si="71"/>
        <v>6</v>
      </c>
    </row>
    <row r="4524" spans="1:7">
      <c r="A4524" s="33"/>
      <c r="B4524" s="34"/>
      <c r="C4524" s="33"/>
      <c r="D4524" s="33"/>
      <c r="E4524" s="33"/>
      <c r="G4524">
        <f t="shared" si="71"/>
        <v>6</v>
      </c>
    </row>
    <row r="4525" spans="1:7">
      <c r="A4525" s="33"/>
      <c r="B4525" s="34"/>
      <c r="C4525" s="33"/>
      <c r="D4525" s="33"/>
      <c r="E4525" s="33"/>
      <c r="G4525">
        <f t="shared" si="71"/>
        <v>6</v>
      </c>
    </row>
    <row r="4526" spans="1:7">
      <c r="A4526" s="33"/>
      <c r="B4526" s="34"/>
      <c r="C4526" s="33"/>
      <c r="D4526" s="33"/>
      <c r="E4526" s="33"/>
      <c r="G4526">
        <f t="shared" si="71"/>
        <v>6</v>
      </c>
    </row>
    <row r="4527" spans="1:7">
      <c r="A4527" s="33"/>
      <c r="B4527" s="34"/>
      <c r="C4527" s="33"/>
      <c r="D4527" s="33"/>
      <c r="E4527" s="33"/>
      <c r="G4527">
        <f t="shared" si="71"/>
        <v>6</v>
      </c>
    </row>
    <row r="4528" spans="1:7">
      <c r="A4528" s="33"/>
      <c r="B4528" s="34"/>
      <c r="C4528" s="33"/>
      <c r="D4528" s="33"/>
      <c r="E4528" s="33"/>
      <c r="G4528">
        <f t="shared" si="71"/>
        <v>6</v>
      </c>
    </row>
    <row r="4529" spans="1:7">
      <c r="A4529" s="33"/>
      <c r="B4529" s="34"/>
      <c r="C4529" s="33"/>
      <c r="D4529" s="33"/>
      <c r="E4529" s="33"/>
      <c r="G4529">
        <f t="shared" si="71"/>
        <v>6</v>
      </c>
    </row>
    <row r="4530" spans="1:7">
      <c r="A4530" s="33"/>
      <c r="B4530" s="34"/>
      <c r="C4530" s="33"/>
      <c r="D4530" s="33"/>
      <c r="E4530" s="33"/>
      <c r="G4530">
        <f t="shared" si="71"/>
        <v>6</v>
      </c>
    </row>
    <row r="4531" spans="1:7">
      <c r="A4531" s="33"/>
      <c r="B4531" s="34"/>
      <c r="C4531" s="33"/>
      <c r="D4531" s="33"/>
      <c r="E4531" s="33"/>
      <c r="G4531">
        <f t="shared" si="71"/>
        <v>6</v>
      </c>
    </row>
    <row r="4532" spans="1:7">
      <c r="A4532" s="33"/>
      <c r="B4532" s="34"/>
      <c r="C4532" s="33"/>
      <c r="D4532" s="33"/>
      <c r="E4532" s="33"/>
      <c r="G4532">
        <f t="shared" si="71"/>
        <v>6</v>
      </c>
    </row>
    <row r="4533" spans="1:7">
      <c r="A4533" s="33"/>
      <c r="B4533" s="34"/>
      <c r="C4533" s="33"/>
      <c r="D4533" s="33"/>
      <c r="E4533" s="33"/>
      <c r="G4533">
        <f t="shared" si="71"/>
        <v>6</v>
      </c>
    </row>
    <row r="4534" spans="1:7">
      <c r="A4534" s="33"/>
      <c r="B4534" s="34"/>
      <c r="C4534" s="33"/>
      <c r="D4534" s="33"/>
      <c r="E4534" s="33"/>
      <c r="G4534">
        <f t="shared" si="71"/>
        <v>6</v>
      </c>
    </row>
    <row r="4535" spans="1:7">
      <c r="A4535" s="33"/>
      <c r="B4535" s="34"/>
      <c r="C4535" s="33"/>
      <c r="D4535" s="33"/>
      <c r="E4535" s="33"/>
      <c r="G4535">
        <f t="shared" si="71"/>
        <v>6</v>
      </c>
    </row>
    <row r="4536" spans="1:7">
      <c r="A4536" s="33"/>
      <c r="B4536" s="34"/>
      <c r="C4536" s="33"/>
      <c r="D4536" s="33"/>
      <c r="E4536" s="33"/>
      <c r="G4536">
        <f t="shared" si="71"/>
        <v>6</v>
      </c>
    </row>
    <row r="4537" spans="1:7">
      <c r="A4537" s="33"/>
      <c r="B4537" s="34"/>
      <c r="C4537" s="33"/>
      <c r="D4537" s="33"/>
      <c r="E4537" s="33"/>
      <c r="G4537">
        <f t="shared" si="71"/>
        <v>6</v>
      </c>
    </row>
    <row r="4538" spans="1:7">
      <c r="A4538" s="33"/>
      <c r="B4538" s="34"/>
      <c r="C4538" s="33"/>
      <c r="D4538" s="33"/>
      <c r="E4538" s="33"/>
      <c r="G4538">
        <f t="shared" si="71"/>
        <v>6</v>
      </c>
    </row>
    <row r="4539" spans="1:7">
      <c r="A4539" s="33"/>
      <c r="B4539" s="34"/>
      <c r="C4539" s="33"/>
      <c r="D4539" s="33"/>
      <c r="E4539" s="33"/>
      <c r="G4539">
        <f t="shared" si="71"/>
        <v>6</v>
      </c>
    </row>
    <row r="4540" spans="1:7">
      <c r="A4540" s="33"/>
      <c r="B4540" s="34"/>
      <c r="C4540" s="33"/>
      <c r="D4540" s="33"/>
      <c r="E4540" s="33"/>
      <c r="G4540">
        <f t="shared" si="71"/>
        <v>6</v>
      </c>
    </row>
    <row r="4541" spans="1:7">
      <c r="A4541" s="33"/>
      <c r="B4541" s="34"/>
      <c r="C4541" s="33"/>
      <c r="D4541" s="33"/>
      <c r="E4541" s="33"/>
      <c r="G4541">
        <f t="shared" si="71"/>
        <v>6</v>
      </c>
    </row>
    <row r="4542" spans="1:7">
      <c r="A4542" s="33"/>
      <c r="B4542" s="34"/>
      <c r="C4542" s="33"/>
      <c r="D4542" s="33"/>
      <c r="E4542" s="33"/>
      <c r="G4542">
        <f t="shared" si="71"/>
        <v>6</v>
      </c>
    </row>
    <row r="4543" spans="1:7">
      <c r="A4543" s="33"/>
      <c r="B4543" s="34"/>
      <c r="C4543" s="33"/>
      <c r="D4543" s="33"/>
      <c r="E4543" s="33"/>
      <c r="G4543">
        <f t="shared" si="71"/>
        <v>6</v>
      </c>
    </row>
    <row r="4544" spans="1:7">
      <c r="A4544" s="33"/>
      <c r="B4544" s="34"/>
      <c r="C4544" s="33"/>
      <c r="D4544" s="33"/>
      <c r="E4544" s="33"/>
      <c r="G4544">
        <f t="shared" si="71"/>
        <v>6</v>
      </c>
    </row>
    <row r="4545" spans="1:7">
      <c r="A4545" s="33"/>
      <c r="B4545" s="34"/>
      <c r="C4545" s="33"/>
      <c r="D4545" s="33"/>
      <c r="E4545" s="33"/>
      <c r="G4545">
        <f t="shared" si="71"/>
        <v>6</v>
      </c>
    </row>
    <row r="4546" spans="1:7">
      <c r="A4546" s="33"/>
      <c r="B4546" s="34"/>
      <c r="C4546" s="33"/>
      <c r="D4546" s="33"/>
      <c r="E4546" s="33"/>
      <c r="G4546">
        <f t="shared" si="71"/>
        <v>6</v>
      </c>
    </row>
    <row r="4547" spans="1:7">
      <c r="A4547" s="33"/>
      <c r="B4547" s="34"/>
      <c r="C4547" s="33"/>
      <c r="D4547" s="33"/>
      <c r="E4547" s="33"/>
      <c r="G4547">
        <f t="shared" si="71"/>
        <v>6</v>
      </c>
    </row>
    <row r="4548" spans="1:7">
      <c r="A4548" s="33"/>
      <c r="B4548" s="34"/>
      <c r="C4548" s="33"/>
      <c r="D4548" s="33"/>
      <c r="E4548" s="33"/>
      <c r="G4548">
        <f t="shared" si="71"/>
        <v>6</v>
      </c>
    </row>
    <row r="4549" spans="1:7">
      <c r="A4549" s="33"/>
      <c r="B4549" s="34"/>
      <c r="C4549" s="33"/>
      <c r="D4549" s="33"/>
      <c r="E4549" s="33"/>
      <c r="G4549">
        <f t="shared" si="71"/>
        <v>6</v>
      </c>
    </row>
    <row r="4550" spans="1:7">
      <c r="A4550" s="33"/>
      <c r="B4550" s="34"/>
      <c r="C4550" s="33"/>
      <c r="D4550" s="33"/>
      <c r="E4550" s="33"/>
      <c r="G4550">
        <f t="shared" si="71"/>
        <v>6</v>
      </c>
    </row>
    <row r="4551" spans="1:7">
      <c r="A4551" s="33"/>
      <c r="B4551" s="34"/>
      <c r="C4551" s="33"/>
      <c r="D4551" s="33"/>
      <c r="E4551" s="33"/>
      <c r="G4551">
        <f t="shared" si="71"/>
        <v>6</v>
      </c>
    </row>
    <row r="4552" spans="1:7">
      <c r="A4552" s="33"/>
      <c r="B4552" s="34"/>
      <c r="C4552" s="33"/>
      <c r="D4552" s="33"/>
      <c r="E4552" s="33"/>
      <c r="G4552">
        <f t="shared" si="71"/>
        <v>6</v>
      </c>
    </row>
    <row r="4553" spans="1:7">
      <c r="A4553" s="33"/>
      <c r="B4553" s="34"/>
      <c r="C4553" s="33"/>
      <c r="D4553" s="33"/>
      <c r="E4553" s="33"/>
      <c r="G4553">
        <f t="shared" si="71"/>
        <v>6</v>
      </c>
    </row>
    <row r="4554" spans="1:7">
      <c r="A4554" s="33"/>
      <c r="B4554" s="34"/>
      <c r="C4554" s="33"/>
      <c r="D4554" s="33"/>
      <c r="E4554" s="33"/>
      <c r="G4554">
        <f t="shared" si="71"/>
        <v>6</v>
      </c>
    </row>
    <row r="4555" spans="1:7">
      <c r="A4555" s="33"/>
      <c r="B4555" s="34"/>
      <c r="C4555" s="33"/>
      <c r="D4555" s="33"/>
      <c r="E4555" s="33"/>
      <c r="G4555">
        <f t="shared" si="71"/>
        <v>6</v>
      </c>
    </row>
    <row r="4556" spans="1:7">
      <c r="A4556" s="33"/>
      <c r="B4556" s="34"/>
      <c r="C4556" s="33"/>
      <c r="D4556" s="33"/>
      <c r="E4556" s="33"/>
      <c r="G4556">
        <f t="shared" si="71"/>
        <v>6</v>
      </c>
    </row>
    <row r="4557" spans="1:7">
      <c r="A4557" s="33"/>
      <c r="B4557" s="34"/>
      <c r="C4557" s="33"/>
      <c r="D4557" s="33"/>
      <c r="E4557" s="33"/>
      <c r="G4557">
        <f t="shared" si="71"/>
        <v>6</v>
      </c>
    </row>
    <row r="4558" spans="1:7">
      <c r="A4558" s="33"/>
      <c r="B4558" s="34"/>
      <c r="C4558" s="33"/>
      <c r="D4558" s="33"/>
      <c r="E4558" s="33"/>
      <c r="G4558">
        <f t="shared" si="71"/>
        <v>6</v>
      </c>
    </row>
    <row r="4559" spans="1:7">
      <c r="A4559" s="33"/>
      <c r="B4559" s="34"/>
      <c r="C4559" s="33"/>
      <c r="D4559" s="33"/>
      <c r="E4559" s="33"/>
      <c r="G4559">
        <f t="shared" si="71"/>
        <v>6</v>
      </c>
    </row>
    <row r="4560" spans="1:7">
      <c r="A4560" s="33"/>
      <c r="B4560" s="34"/>
      <c r="C4560" s="33"/>
      <c r="D4560" s="33"/>
      <c r="E4560" s="33"/>
      <c r="G4560">
        <f t="shared" si="71"/>
        <v>6</v>
      </c>
    </row>
    <row r="4561" spans="1:7">
      <c r="A4561" s="33"/>
      <c r="B4561" s="34"/>
      <c r="C4561" s="33"/>
      <c r="D4561" s="33"/>
      <c r="E4561" s="33"/>
      <c r="G4561">
        <f t="shared" si="71"/>
        <v>6</v>
      </c>
    </row>
    <row r="4562" spans="1:7">
      <c r="A4562" s="33"/>
      <c r="B4562" s="34"/>
      <c r="C4562" s="33"/>
      <c r="D4562" s="33"/>
      <c r="E4562" s="33"/>
      <c r="G4562">
        <f t="shared" si="71"/>
        <v>6</v>
      </c>
    </row>
    <row r="4563" spans="1:7">
      <c r="A4563" s="33"/>
      <c r="B4563" s="34"/>
      <c r="C4563" s="33"/>
      <c r="D4563" s="33"/>
      <c r="E4563" s="33"/>
      <c r="G4563">
        <f t="shared" si="71"/>
        <v>6</v>
      </c>
    </row>
    <row r="4564" spans="1:7">
      <c r="A4564" s="33"/>
      <c r="B4564" s="34"/>
      <c r="C4564" s="33"/>
      <c r="D4564" s="33"/>
      <c r="E4564" s="33"/>
      <c r="G4564">
        <f t="shared" si="71"/>
        <v>6</v>
      </c>
    </row>
    <row r="4565" spans="1:7">
      <c r="A4565" s="33"/>
      <c r="B4565" s="34"/>
      <c r="C4565" s="33"/>
      <c r="D4565" s="33"/>
      <c r="E4565" s="33"/>
      <c r="G4565">
        <f t="shared" si="71"/>
        <v>6</v>
      </c>
    </row>
    <row r="4566" spans="1:7">
      <c r="A4566" s="33"/>
      <c r="B4566" s="34"/>
      <c r="C4566" s="33"/>
      <c r="D4566" s="33"/>
      <c r="E4566" s="33"/>
      <c r="G4566">
        <f t="shared" si="71"/>
        <v>6</v>
      </c>
    </row>
    <row r="4567" spans="1:7">
      <c r="A4567" s="33"/>
      <c r="B4567" s="34"/>
      <c r="C4567" s="33"/>
      <c r="D4567" s="33"/>
      <c r="E4567" s="33"/>
      <c r="G4567">
        <f t="shared" si="71"/>
        <v>6</v>
      </c>
    </row>
    <row r="4568" spans="1:7">
      <c r="A4568" s="33"/>
      <c r="B4568" s="34"/>
      <c r="C4568" s="33"/>
      <c r="D4568" s="33"/>
      <c r="E4568" s="33"/>
      <c r="G4568">
        <f t="shared" si="71"/>
        <v>6</v>
      </c>
    </row>
    <row r="4569" spans="1:7">
      <c r="A4569" s="33"/>
      <c r="B4569" s="34"/>
      <c r="C4569" s="33"/>
      <c r="D4569" s="33"/>
      <c r="E4569" s="33"/>
      <c r="G4569">
        <f t="shared" si="71"/>
        <v>6</v>
      </c>
    </row>
    <row r="4570" spans="1:7">
      <c r="A4570" s="33"/>
      <c r="B4570" s="34"/>
      <c r="C4570" s="33"/>
      <c r="D4570" s="33"/>
      <c r="E4570" s="33"/>
      <c r="G4570">
        <f t="shared" si="71"/>
        <v>6</v>
      </c>
    </row>
    <row r="4571" spans="1:7">
      <c r="A4571" s="33"/>
      <c r="B4571" s="34"/>
      <c r="C4571" s="33"/>
      <c r="D4571" s="33"/>
      <c r="E4571" s="33"/>
      <c r="G4571">
        <f t="shared" si="71"/>
        <v>6</v>
      </c>
    </row>
    <row r="4572" spans="1:7">
      <c r="A4572" s="33"/>
      <c r="B4572" s="34"/>
      <c r="C4572" s="33"/>
      <c r="D4572" s="33"/>
      <c r="E4572" s="33"/>
      <c r="G4572">
        <f t="shared" si="71"/>
        <v>6</v>
      </c>
    </row>
    <row r="4573" spans="1:7">
      <c r="A4573" s="33"/>
      <c r="B4573" s="34"/>
      <c r="C4573" s="33"/>
      <c r="D4573" s="33"/>
      <c r="E4573" s="33"/>
      <c r="G4573">
        <f t="shared" si="71"/>
        <v>6</v>
      </c>
    </row>
    <row r="4574" spans="1:7">
      <c r="A4574" s="33"/>
      <c r="B4574" s="34"/>
      <c r="C4574" s="33"/>
      <c r="D4574" s="33"/>
      <c r="E4574" s="33"/>
      <c r="G4574">
        <f t="shared" si="71"/>
        <v>6</v>
      </c>
    </row>
    <row r="4575" spans="1:7">
      <c r="A4575" s="33"/>
      <c r="B4575" s="34"/>
      <c r="C4575" s="33"/>
      <c r="D4575" s="33"/>
      <c r="E4575" s="33"/>
      <c r="G4575">
        <f t="shared" si="71"/>
        <v>6</v>
      </c>
    </row>
    <row r="4576" spans="1:7">
      <c r="A4576" s="33"/>
      <c r="B4576" s="34"/>
      <c r="C4576" s="33"/>
      <c r="D4576" s="33"/>
      <c r="E4576" s="33"/>
      <c r="G4576">
        <f t="shared" si="71"/>
        <v>6</v>
      </c>
    </row>
    <row r="4577" spans="1:7">
      <c r="A4577" s="33"/>
      <c r="B4577" s="34"/>
      <c r="C4577" s="33"/>
      <c r="D4577" s="33"/>
      <c r="E4577" s="33"/>
      <c r="G4577">
        <f t="shared" si="71"/>
        <v>6</v>
      </c>
    </row>
    <row r="4578" spans="1:7">
      <c r="A4578" s="33"/>
      <c r="B4578" s="34"/>
      <c r="C4578" s="33"/>
      <c r="D4578" s="33"/>
      <c r="E4578" s="33"/>
      <c r="G4578">
        <f t="shared" si="71"/>
        <v>6</v>
      </c>
    </row>
    <row r="4579" spans="1:7">
      <c r="A4579" s="33"/>
      <c r="B4579" s="34"/>
      <c r="C4579" s="33"/>
      <c r="D4579" s="33"/>
      <c r="E4579" s="33"/>
      <c r="G4579">
        <f t="shared" si="71"/>
        <v>6</v>
      </c>
    </row>
    <row r="4580" spans="1:7">
      <c r="A4580" s="33"/>
      <c r="B4580" s="34"/>
      <c r="C4580" s="33"/>
      <c r="D4580" s="33"/>
      <c r="E4580" s="33"/>
      <c r="G4580">
        <f t="shared" si="71"/>
        <v>6</v>
      </c>
    </row>
    <row r="4581" spans="1:7">
      <c r="A4581" s="33"/>
      <c r="B4581" s="34"/>
      <c r="C4581" s="33"/>
      <c r="D4581" s="33"/>
      <c r="E4581" s="33"/>
      <c r="G4581">
        <f t="shared" si="71"/>
        <v>6</v>
      </c>
    </row>
    <row r="4582" spans="1:7">
      <c r="A4582" s="33"/>
      <c r="B4582" s="34"/>
      <c r="C4582" s="33"/>
      <c r="D4582" s="33"/>
      <c r="E4582" s="33"/>
      <c r="G4582">
        <f t="shared" si="71"/>
        <v>6</v>
      </c>
    </row>
    <row r="4583" spans="1:7">
      <c r="A4583" s="33"/>
      <c r="B4583" s="34"/>
      <c r="C4583" s="33"/>
      <c r="D4583" s="33"/>
      <c r="E4583" s="33"/>
      <c r="G4583">
        <f t="shared" si="71"/>
        <v>6</v>
      </c>
    </row>
    <row r="4584" spans="1:7">
      <c r="A4584" s="33"/>
      <c r="B4584" s="34"/>
      <c r="C4584" s="33"/>
      <c r="D4584" s="33"/>
      <c r="E4584" s="33"/>
      <c r="G4584">
        <f t="shared" si="71"/>
        <v>6</v>
      </c>
    </row>
    <row r="4585" spans="1:7">
      <c r="A4585" s="33"/>
      <c r="B4585" s="34"/>
      <c r="C4585" s="33"/>
      <c r="D4585" s="33"/>
      <c r="E4585" s="33"/>
      <c r="G4585">
        <f t="shared" ref="G4585:G4648" si="72">WEEKDAY(B4585,2)</f>
        <v>6</v>
      </c>
    </row>
    <row r="4586" spans="1:7">
      <c r="A4586" s="33"/>
      <c r="B4586" s="34"/>
      <c r="C4586" s="33"/>
      <c r="D4586" s="33"/>
      <c r="E4586" s="33"/>
      <c r="G4586">
        <f t="shared" si="72"/>
        <v>6</v>
      </c>
    </row>
    <row r="4587" spans="1:7">
      <c r="A4587" s="33"/>
      <c r="B4587" s="34"/>
      <c r="C4587" s="33"/>
      <c r="D4587" s="33"/>
      <c r="E4587" s="33"/>
      <c r="G4587">
        <f t="shared" si="72"/>
        <v>6</v>
      </c>
    </row>
    <row r="4588" spans="1:7">
      <c r="A4588" s="33"/>
      <c r="B4588" s="34"/>
      <c r="C4588" s="33"/>
      <c r="D4588" s="33"/>
      <c r="E4588" s="33"/>
      <c r="G4588">
        <f t="shared" si="72"/>
        <v>6</v>
      </c>
    </row>
    <row r="4589" spans="1:7">
      <c r="A4589" s="33"/>
      <c r="B4589" s="34"/>
      <c r="C4589" s="33"/>
      <c r="D4589" s="33"/>
      <c r="E4589" s="33"/>
      <c r="G4589">
        <f t="shared" si="72"/>
        <v>6</v>
      </c>
    </row>
    <row r="4590" spans="1:7">
      <c r="A4590" s="33"/>
      <c r="B4590" s="34"/>
      <c r="C4590" s="33"/>
      <c r="D4590" s="33"/>
      <c r="E4590" s="33"/>
      <c r="G4590">
        <f t="shared" si="72"/>
        <v>6</v>
      </c>
    </row>
    <row r="4591" spans="1:7">
      <c r="A4591" s="33"/>
      <c r="B4591" s="34"/>
      <c r="C4591" s="33"/>
      <c r="D4591" s="33"/>
      <c r="E4591" s="33"/>
      <c r="G4591">
        <f t="shared" si="72"/>
        <v>6</v>
      </c>
    </row>
    <row r="4592" spans="1:7">
      <c r="A4592" s="33"/>
      <c r="B4592" s="34"/>
      <c r="C4592" s="33"/>
      <c r="D4592" s="33"/>
      <c r="E4592" s="33"/>
      <c r="G4592">
        <f t="shared" si="72"/>
        <v>6</v>
      </c>
    </row>
    <row r="4593" spans="1:7">
      <c r="A4593" s="33"/>
      <c r="B4593" s="34"/>
      <c r="C4593" s="33"/>
      <c r="D4593" s="33"/>
      <c r="E4593" s="33"/>
      <c r="G4593">
        <f t="shared" si="72"/>
        <v>6</v>
      </c>
    </row>
    <row r="4594" spans="1:7">
      <c r="A4594" s="33"/>
      <c r="B4594" s="34"/>
      <c r="C4594" s="33"/>
      <c r="D4594" s="33"/>
      <c r="E4594" s="33"/>
      <c r="G4594">
        <f t="shared" si="72"/>
        <v>6</v>
      </c>
    </row>
    <row r="4595" spans="1:7">
      <c r="A4595" s="33"/>
      <c r="B4595" s="34"/>
      <c r="C4595" s="33"/>
      <c r="D4595" s="33"/>
      <c r="E4595" s="33"/>
      <c r="G4595">
        <f t="shared" si="72"/>
        <v>6</v>
      </c>
    </row>
    <row r="4596" spans="1:7">
      <c r="A4596" s="33"/>
      <c r="B4596" s="34"/>
      <c r="C4596" s="33"/>
      <c r="D4596" s="33"/>
      <c r="E4596" s="33"/>
      <c r="G4596">
        <f t="shared" si="72"/>
        <v>6</v>
      </c>
    </row>
    <row r="4597" spans="1:7">
      <c r="A4597" s="33"/>
      <c r="B4597" s="34"/>
      <c r="C4597" s="33"/>
      <c r="D4597" s="33"/>
      <c r="E4597" s="33"/>
      <c r="G4597">
        <f t="shared" si="72"/>
        <v>6</v>
      </c>
    </row>
    <row r="4598" spans="1:7">
      <c r="A4598" s="33"/>
      <c r="B4598" s="34"/>
      <c r="C4598" s="33"/>
      <c r="D4598" s="33"/>
      <c r="E4598" s="33"/>
      <c r="G4598">
        <f t="shared" si="72"/>
        <v>6</v>
      </c>
    </row>
    <row r="4599" spans="1:7">
      <c r="A4599" s="33"/>
      <c r="B4599" s="34"/>
      <c r="C4599" s="33"/>
      <c r="D4599" s="33"/>
      <c r="E4599" s="33"/>
      <c r="G4599">
        <f t="shared" si="72"/>
        <v>6</v>
      </c>
    </row>
    <row r="4600" spans="1:7">
      <c r="A4600" s="33"/>
      <c r="B4600" s="34"/>
      <c r="C4600" s="33"/>
      <c r="D4600" s="33"/>
      <c r="E4600" s="33"/>
      <c r="G4600">
        <f t="shared" si="72"/>
        <v>6</v>
      </c>
    </row>
    <row r="4601" spans="1:7">
      <c r="A4601" s="33"/>
      <c r="B4601" s="34"/>
      <c r="C4601" s="33"/>
      <c r="D4601" s="33"/>
      <c r="E4601" s="33"/>
      <c r="G4601">
        <f t="shared" si="72"/>
        <v>6</v>
      </c>
    </row>
    <row r="4602" spans="1:7">
      <c r="A4602" s="33"/>
      <c r="B4602" s="34"/>
      <c r="C4602" s="33"/>
      <c r="D4602" s="33"/>
      <c r="E4602" s="33"/>
      <c r="G4602">
        <f t="shared" si="72"/>
        <v>6</v>
      </c>
    </row>
    <row r="4603" spans="1:7">
      <c r="A4603" s="33"/>
      <c r="B4603" s="34"/>
      <c r="C4603" s="33"/>
      <c r="D4603" s="33"/>
      <c r="E4603" s="33"/>
      <c r="G4603">
        <f t="shared" si="72"/>
        <v>6</v>
      </c>
    </row>
    <row r="4604" spans="1:7">
      <c r="A4604" s="33"/>
      <c r="B4604" s="34"/>
      <c r="C4604" s="33"/>
      <c r="D4604" s="33"/>
      <c r="E4604" s="33"/>
      <c r="G4604">
        <f t="shared" si="72"/>
        <v>6</v>
      </c>
    </row>
    <row r="4605" spans="1:7">
      <c r="A4605" s="33"/>
      <c r="B4605" s="34"/>
      <c r="C4605" s="33"/>
      <c r="D4605" s="33"/>
      <c r="E4605" s="33"/>
      <c r="G4605">
        <f t="shared" si="72"/>
        <v>6</v>
      </c>
    </row>
    <row r="4606" spans="1:7">
      <c r="A4606" s="33"/>
      <c r="B4606" s="34"/>
      <c r="C4606" s="33"/>
      <c r="D4606" s="33"/>
      <c r="E4606" s="33"/>
      <c r="G4606">
        <f t="shared" si="72"/>
        <v>6</v>
      </c>
    </row>
    <row r="4607" spans="1:7">
      <c r="A4607" s="33"/>
      <c r="B4607" s="34"/>
      <c r="C4607" s="33"/>
      <c r="D4607" s="33"/>
      <c r="E4607" s="33"/>
      <c r="G4607">
        <f t="shared" si="72"/>
        <v>6</v>
      </c>
    </row>
    <row r="4608" spans="1:7">
      <c r="A4608" s="33"/>
      <c r="B4608" s="34"/>
      <c r="C4608" s="33"/>
      <c r="D4608" s="33"/>
      <c r="E4608" s="33"/>
      <c r="G4608">
        <f t="shared" si="72"/>
        <v>6</v>
      </c>
    </row>
    <row r="4609" spans="1:7">
      <c r="A4609" s="33"/>
      <c r="B4609" s="34"/>
      <c r="C4609" s="33"/>
      <c r="D4609" s="33"/>
      <c r="E4609" s="33"/>
      <c r="G4609">
        <f t="shared" si="72"/>
        <v>6</v>
      </c>
    </row>
    <row r="4610" spans="1:7">
      <c r="A4610" s="33"/>
      <c r="B4610" s="34"/>
      <c r="C4610" s="33"/>
      <c r="D4610" s="33"/>
      <c r="E4610" s="33"/>
      <c r="G4610">
        <f t="shared" si="72"/>
        <v>6</v>
      </c>
    </row>
    <row r="4611" spans="1:7">
      <c r="A4611" s="33"/>
      <c r="B4611" s="34"/>
      <c r="C4611" s="33"/>
      <c r="D4611" s="33"/>
      <c r="E4611" s="33"/>
      <c r="G4611">
        <f t="shared" si="72"/>
        <v>6</v>
      </c>
    </row>
    <row r="4612" spans="1:7">
      <c r="A4612" s="33"/>
      <c r="B4612" s="34"/>
      <c r="C4612" s="33"/>
      <c r="D4612" s="33"/>
      <c r="E4612" s="33"/>
      <c r="G4612">
        <f t="shared" si="72"/>
        <v>6</v>
      </c>
    </row>
    <row r="4613" spans="1:7">
      <c r="A4613" s="33"/>
      <c r="B4613" s="34"/>
      <c r="C4613" s="33"/>
      <c r="D4613" s="33"/>
      <c r="E4613" s="33"/>
      <c r="G4613">
        <f t="shared" si="72"/>
        <v>6</v>
      </c>
    </row>
    <row r="4614" spans="1:7">
      <c r="A4614" s="33"/>
      <c r="B4614" s="34"/>
      <c r="C4614" s="33"/>
      <c r="D4614" s="33"/>
      <c r="E4614" s="33"/>
      <c r="G4614">
        <f t="shared" si="72"/>
        <v>6</v>
      </c>
    </row>
    <row r="4615" spans="1:7">
      <c r="A4615" s="33"/>
      <c r="B4615" s="34"/>
      <c r="C4615" s="33"/>
      <c r="D4615" s="33"/>
      <c r="E4615" s="33"/>
      <c r="G4615">
        <f t="shared" si="72"/>
        <v>6</v>
      </c>
    </row>
    <row r="4616" spans="1:7">
      <c r="A4616" s="33"/>
      <c r="B4616" s="34"/>
      <c r="C4616" s="33"/>
      <c r="D4616" s="33"/>
      <c r="E4616" s="33"/>
      <c r="G4616">
        <f t="shared" si="72"/>
        <v>6</v>
      </c>
    </row>
    <row r="4617" spans="1:7">
      <c r="A4617" s="33"/>
      <c r="B4617" s="34"/>
      <c r="C4617" s="33"/>
      <c r="D4617" s="33"/>
      <c r="E4617" s="33"/>
      <c r="G4617">
        <f t="shared" si="72"/>
        <v>6</v>
      </c>
    </row>
    <row r="4618" spans="1:7">
      <c r="A4618" s="33"/>
      <c r="B4618" s="34"/>
      <c r="C4618" s="33"/>
      <c r="D4618" s="33"/>
      <c r="E4618" s="33"/>
      <c r="G4618">
        <f t="shared" si="72"/>
        <v>6</v>
      </c>
    </row>
    <row r="4619" spans="1:7">
      <c r="A4619" s="33"/>
      <c r="B4619" s="34"/>
      <c r="C4619" s="33"/>
      <c r="D4619" s="33"/>
      <c r="E4619" s="33"/>
      <c r="G4619">
        <f t="shared" si="72"/>
        <v>6</v>
      </c>
    </row>
    <row r="4620" spans="1:7">
      <c r="A4620" s="33"/>
      <c r="B4620" s="34"/>
      <c r="C4620" s="33"/>
      <c r="D4620" s="33"/>
      <c r="E4620" s="33"/>
      <c r="G4620">
        <f t="shared" si="72"/>
        <v>6</v>
      </c>
    </row>
    <row r="4621" spans="1:7">
      <c r="A4621" s="33"/>
      <c r="B4621" s="34"/>
      <c r="C4621" s="33"/>
      <c r="D4621" s="33"/>
      <c r="E4621" s="33"/>
      <c r="G4621">
        <f t="shared" si="72"/>
        <v>6</v>
      </c>
    </row>
    <row r="4622" spans="1:7">
      <c r="A4622" s="33"/>
      <c r="B4622" s="34"/>
      <c r="C4622" s="33"/>
      <c r="D4622" s="33"/>
      <c r="E4622" s="33"/>
      <c r="G4622">
        <f t="shared" si="72"/>
        <v>6</v>
      </c>
    </row>
    <row r="4623" spans="1:7">
      <c r="A4623" s="33"/>
      <c r="B4623" s="34"/>
      <c r="C4623" s="33"/>
      <c r="D4623" s="33"/>
      <c r="E4623" s="33"/>
      <c r="G4623">
        <f t="shared" si="72"/>
        <v>6</v>
      </c>
    </row>
    <row r="4624" spans="1:7">
      <c r="A4624" s="33"/>
      <c r="B4624" s="34"/>
      <c r="C4624" s="33"/>
      <c r="D4624" s="33"/>
      <c r="E4624" s="33"/>
      <c r="G4624">
        <f t="shared" si="72"/>
        <v>6</v>
      </c>
    </row>
    <row r="4625" spans="1:7">
      <c r="A4625" s="33"/>
      <c r="B4625" s="34"/>
      <c r="C4625" s="33"/>
      <c r="D4625" s="33"/>
      <c r="E4625" s="33"/>
      <c r="G4625">
        <f t="shared" si="72"/>
        <v>6</v>
      </c>
    </row>
    <row r="4626" spans="1:7">
      <c r="A4626" s="33"/>
      <c r="B4626" s="34"/>
      <c r="C4626" s="33"/>
      <c r="D4626" s="33"/>
      <c r="E4626" s="33"/>
      <c r="G4626">
        <f t="shared" si="72"/>
        <v>6</v>
      </c>
    </row>
    <row r="4627" spans="1:7">
      <c r="A4627" s="33"/>
      <c r="B4627" s="34"/>
      <c r="C4627" s="33"/>
      <c r="D4627" s="33"/>
      <c r="E4627" s="33"/>
      <c r="G4627">
        <f t="shared" si="72"/>
        <v>6</v>
      </c>
    </row>
    <row r="4628" spans="1:7">
      <c r="A4628" s="33"/>
      <c r="B4628" s="34"/>
      <c r="C4628" s="33"/>
      <c r="D4628" s="33"/>
      <c r="E4628" s="33"/>
      <c r="G4628">
        <f t="shared" si="72"/>
        <v>6</v>
      </c>
    </row>
    <row r="4629" spans="1:7">
      <c r="A4629" s="33"/>
      <c r="B4629" s="34"/>
      <c r="C4629" s="33"/>
      <c r="D4629" s="33"/>
      <c r="E4629" s="33"/>
      <c r="G4629">
        <f t="shared" si="72"/>
        <v>6</v>
      </c>
    </row>
    <row r="4630" spans="1:7">
      <c r="A4630" s="33"/>
      <c r="B4630" s="34"/>
      <c r="C4630" s="33"/>
      <c r="D4630" s="33"/>
      <c r="E4630" s="33"/>
      <c r="G4630">
        <f t="shared" si="72"/>
        <v>6</v>
      </c>
    </row>
    <row r="4631" spans="1:7">
      <c r="A4631" s="33"/>
      <c r="B4631" s="34"/>
      <c r="C4631" s="33"/>
      <c r="D4631" s="33"/>
      <c r="E4631" s="33"/>
      <c r="G4631">
        <f t="shared" si="72"/>
        <v>6</v>
      </c>
    </row>
    <row r="4632" spans="1:7">
      <c r="A4632" s="33"/>
      <c r="B4632" s="34"/>
      <c r="C4632" s="33"/>
      <c r="D4632" s="33"/>
      <c r="E4632" s="33"/>
      <c r="G4632">
        <f t="shared" si="72"/>
        <v>6</v>
      </c>
    </row>
    <row r="4633" spans="1:7">
      <c r="A4633" s="33"/>
      <c r="B4633" s="34"/>
      <c r="C4633" s="33"/>
      <c r="D4633" s="33"/>
      <c r="E4633" s="33"/>
      <c r="G4633">
        <f t="shared" si="72"/>
        <v>6</v>
      </c>
    </row>
    <row r="4634" spans="1:7">
      <c r="A4634" s="33"/>
      <c r="B4634" s="34"/>
      <c r="C4634" s="33"/>
      <c r="D4634" s="33"/>
      <c r="E4634" s="33"/>
      <c r="G4634">
        <f t="shared" si="72"/>
        <v>6</v>
      </c>
    </row>
    <row r="4635" spans="1:7">
      <c r="A4635" s="33"/>
      <c r="B4635" s="34"/>
      <c r="C4635" s="33"/>
      <c r="D4635" s="33"/>
      <c r="E4635" s="33"/>
      <c r="G4635">
        <f t="shared" si="72"/>
        <v>6</v>
      </c>
    </row>
    <row r="4636" spans="1:7">
      <c r="A4636" s="33"/>
      <c r="B4636" s="34"/>
      <c r="C4636" s="33"/>
      <c r="D4636" s="33"/>
      <c r="E4636" s="33"/>
      <c r="G4636">
        <f t="shared" si="72"/>
        <v>6</v>
      </c>
    </row>
    <row r="4637" spans="1:7">
      <c r="A4637" s="33"/>
      <c r="B4637" s="34"/>
      <c r="C4637" s="33"/>
      <c r="D4637" s="33"/>
      <c r="E4637" s="33"/>
      <c r="G4637">
        <f t="shared" si="72"/>
        <v>6</v>
      </c>
    </row>
    <row r="4638" spans="1:7">
      <c r="A4638" s="33"/>
      <c r="B4638" s="34"/>
      <c r="C4638" s="33"/>
      <c r="D4638" s="33"/>
      <c r="E4638" s="33"/>
      <c r="G4638">
        <f t="shared" si="72"/>
        <v>6</v>
      </c>
    </row>
    <row r="4639" spans="1:7">
      <c r="A4639" s="33"/>
      <c r="B4639" s="34"/>
      <c r="C4639" s="33"/>
      <c r="D4639" s="33"/>
      <c r="E4639" s="33"/>
      <c r="G4639">
        <f t="shared" si="72"/>
        <v>6</v>
      </c>
    </row>
    <row r="4640" spans="1:7">
      <c r="A4640" s="33"/>
      <c r="B4640" s="34"/>
      <c r="C4640" s="33"/>
      <c r="D4640" s="33"/>
      <c r="E4640" s="33"/>
      <c r="G4640">
        <f t="shared" si="72"/>
        <v>6</v>
      </c>
    </row>
    <row r="4641" spans="1:7">
      <c r="A4641" s="33"/>
      <c r="B4641" s="34"/>
      <c r="C4641" s="33"/>
      <c r="D4641" s="33"/>
      <c r="E4641" s="33"/>
      <c r="G4641">
        <f t="shared" si="72"/>
        <v>6</v>
      </c>
    </row>
    <row r="4642" spans="1:7">
      <c r="A4642" s="33"/>
      <c r="B4642" s="34"/>
      <c r="C4642" s="33"/>
      <c r="D4642" s="33"/>
      <c r="E4642" s="33"/>
      <c r="G4642">
        <f t="shared" si="72"/>
        <v>6</v>
      </c>
    </row>
    <row r="4643" spans="1:7">
      <c r="A4643" s="33"/>
      <c r="B4643" s="34"/>
      <c r="C4643" s="33"/>
      <c r="D4643" s="33"/>
      <c r="E4643" s="33"/>
      <c r="G4643">
        <f t="shared" si="72"/>
        <v>6</v>
      </c>
    </row>
    <row r="4644" spans="1:7">
      <c r="A4644" s="33"/>
      <c r="B4644" s="34"/>
      <c r="C4644" s="33"/>
      <c r="D4644" s="33"/>
      <c r="E4644" s="33"/>
      <c r="G4644">
        <f t="shared" si="72"/>
        <v>6</v>
      </c>
    </row>
    <row r="4645" spans="1:7">
      <c r="A4645" s="33"/>
      <c r="B4645" s="34"/>
      <c r="C4645" s="33"/>
      <c r="D4645" s="33"/>
      <c r="E4645" s="33"/>
      <c r="G4645">
        <f t="shared" si="72"/>
        <v>6</v>
      </c>
    </row>
    <row r="4646" spans="1:7">
      <c r="A4646" s="33"/>
      <c r="B4646" s="34"/>
      <c r="C4646" s="33"/>
      <c r="D4646" s="33"/>
      <c r="E4646" s="33"/>
      <c r="G4646">
        <f t="shared" si="72"/>
        <v>6</v>
      </c>
    </row>
    <row r="4647" spans="1:7">
      <c r="A4647" s="33"/>
      <c r="B4647" s="34"/>
      <c r="C4647" s="33"/>
      <c r="D4647" s="33"/>
      <c r="E4647" s="33"/>
      <c r="G4647">
        <f t="shared" si="72"/>
        <v>6</v>
      </c>
    </row>
    <row r="4648" spans="1:7">
      <c r="A4648" s="33"/>
      <c r="B4648" s="34"/>
      <c r="C4648" s="33"/>
      <c r="D4648" s="33"/>
      <c r="E4648" s="33"/>
      <c r="G4648">
        <f t="shared" si="72"/>
        <v>6</v>
      </c>
    </row>
    <row r="4649" spans="1:7">
      <c r="A4649" s="33"/>
      <c r="B4649" s="34"/>
      <c r="C4649" s="33"/>
      <c r="D4649" s="33"/>
      <c r="E4649" s="33"/>
      <c r="G4649">
        <f t="shared" ref="G4649:G4712" si="73">WEEKDAY(B4649,2)</f>
        <v>6</v>
      </c>
    </row>
    <row r="4650" spans="1:7">
      <c r="A4650" s="33"/>
      <c r="B4650" s="34"/>
      <c r="C4650" s="33"/>
      <c r="D4650" s="33"/>
      <c r="E4650" s="33"/>
      <c r="G4650">
        <f t="shared" si="73"/>
        <v>6</v>
      </c>
    </row>
    <row r="4651" spans="1:7">
      <c r="A4651" s="33"/>
      <c r="B4651" s="34"/>
      <c r="C4651" s="33"/>
      <c r="D4651" s="33"/>
      <c r="E4651" s="33"/>
      <c r="G4651">
        <f t="shared" si="73"/>
        <v>6</v>
      </c>
    </row>
    <row r="4652" spans="1:7">
      <c r="A4652" s="33"/>
      <c r="B4652" s="34"/>
      <c r="C4652" s="33"/>
      <c r="D4652" s="33"/>
      <c r="E4652" s="33"/>
      <c r="G4652">
        <f t="shared" si="73"/>
        <v>6</v>
      </c>
    </row>
    <row r="4653" spans="1:7">
      <c r="A4653" s="33"/>
      <c r="B4653" s="34"/>
      <c r="C4653" s="33"/>
      <c r="D4653" s="33"/>
      <c r="E4653" s="33"/>
      <c r="G4653">
        <f t="shared" si="73"/>
        <v>6</v>
      </c>
    </row>
    <row r="4654" spans="1:7">
      <c r="A4654" s="33"/>
      <c r="B4654" s="34"/>
      <c r="C4654" s="33"/>
      <c r="D4654" s="33"/>
      <c r="E4654" s="33"/>
      <c r="G4654">
        <f t="shared" si="73"/>
        <v>6</v>
      </c>
    </row>
    <row r="4655" spans="1:7">
      <c r="A4655" s="33"/>
      <c r="B4655" s="34"/>
      <c r="C4655" s="33"/>
      <c r="D4655" s="33"/>
      <c r="E4655" s="33"/>
      <c r="G4655">
        <f t="shared" si="73"/>
        <v>6</v>
      </c>
    </row>
    <row r="4656" spans="1:7">
      <c r="A4656" s="33"/>
      <c r="B4656" s="34"/>
      <c r="C4656" s="33"/>
      <c r="D4656" s="33"/>
      <c r="E4656" s="33"/>
      <c r="G4656">
        <f t="shared" si="73"/>
        <v>6</v>
      </c>
    </row>
    <row r="4657" spans="1:7">
      <c r="A4657" s="33"/>
      <c r="B4657" s="34"/>
      <c r="C4657" s="33"/>
      <c r="D4657" s="33"/>
      <c r="E4657" s="33"/>
      <c r="G4657">
        <f t="shared" si="73"/>
        <v>6</v>
      </c>
    </row>
    <row r="4658" spans="1:7">
      <c r="A4658" s="33"/>
      <c r="B4658" s="34"/>
      <c r="C4658" s="33"/>
      <c r="D4658" s="33"/>
      <c r="E4658" s="33"/>
      <c r="G4658">
        <f t="shared" si="73"/>
        <v>6</v>
      </c>
    </row>
    <row r="4659" spans="1:7">
      <c r="A4659" s="33"/>
      <c r="B4659" s="34"/>
      <c r="C4659" s="33"/>
      <c r="D4659" s="33"/>
      <c r="E4659" s="33"/>
      <c r="G4659">
        <f t="shared" si="73"/>
        <v>6</v>
      </c>
    </row>
    <row r="4660" spans="1:7">
      <c r="A4660" s="33"/>
      <c r="B4660" s="34"/>
      <c r="C4660" s="33"/>
      <c r="D4660" s="33"/>
      <c r="E4660" s="33"/>
      <c r="G4660">
        <f t="shared" si="73"/>
        <v>6</v>
      </c>
    </row>
    <row r="4661" spans="1:7">
      <c r="A4661" s="33"/>
      <c r="B4661" s="34"/>
      <c r="C4661" s="33"/>
      <c r="D4661" s="33"/>
      <c r="E4661" s="33"/>
      <c r="G4661">
        <f t="shared" si="73"/>
        <v>6</v>
      </c>
    </row>
    <row r="4662" spans="1:7">
      <c r="A4662" s="33"/>
      <c r="B4662" s="34"/>
      <c r="C4662" s="33"/>
      <c r="D4662" s="33"/>
      <c r="E4662" s="33"/>
      <c r="G4662">
        <f t="shared" si="73"/>
        <v>6</v>
      </c>
    </row>
    <row r="4663" spans="1:7">
      <c r="A4663" s="33"/>
      <c r="B4663" s="34"/>
      <c r="C4663" s="33"/>
      <c r="D4663" s="33"/>
      <c r="E4663" s="33"/>
      <c r="G4663">
        <f t="shared" si="73"/>
        <v>6</v>
      </c>
    </row>
    <row r="4664" spans="1:7">
      <c r="A4664" s="33"/>
      <c r="B4664" s="34"/>
      <c r="C4664" s="33"/>
      <c r="D4664" s="33"/>
      <c r="E4664" s="33"/>
      <c r="G4664">
        <f t="shared" si="73"/>
        <v>6</v>
      </c>
    </row>
    <row r="4665" spans="1:7">
      <c r="A4665" s="33"/>
      <c r="B4665" s="34"/>
      <c r="C4665" s="33"/>
      <c r="D4665" s="33"/>
      <c r="E4665" s="33"/>
      <c r="G4665">
        <f t="shared" si="73"/>
        <v>6</v>
      </c>
    </row>
    <row r="4666" spans="1:7">
      <c r="A4666" s="33"/>
      <c r="B4666" s="34"/>
      <c r="C4666" s="33"/>
      <c r="D4666" s="33"/>
      <c r="E4666" s="33"/>
      <c r="G4666">
        <f t="shared" si="73"/>
        <v>6</v>
      </c>
    </row>
    <row r="4667" spans="1:7">
      <c r="A4667" s="33"/>
      <c r="B4667" s="34"/>
      <c r="C4667" s="33"/>
      <c r="D4667" s="33"/>
      <c r="E4667" s="33"/>
      <c r="G4667">
        <f t="shared" si="73"/>
        <v>6</v>
      </c>
    </row>
    <row r="4668" spans="1:7">
      <c r="A4668" s="33"/>
      <c r="B4668" s="34"/>
      <c r="C4668" s="33"/>
      <c r="D4668" s="33"/>
      <c r="E4668" s="33"/>
      <c r="G4668">
        <f t="shared" si="73"/>
        <v>6</v>
      </c>
    </row>
    <row r="4669" spans="1:7">
      <c r="A4669" s="33"/>
      <c r="B4669" s="34"/>
      <c r="C4669" s="33"/>
      <c r="D4669" s="33"/>
      <c r="E4669" s="33"/>
      <c r="G4669">
        <f t="shared" si="73"/>
        <v>6</v>
      </c>
    </row>
    <row r="4670" spans="1:7">
      <c r="A4670" s="33"/>
      <c r="B4670" s="34"/>
      <c r="C4670" s="33"/>
      <c r="D4670" s="33"/>
      <c r="E4670" s="33"/>
      <c r="G4670">
        <f t="shared" si="73"/>
        <v>6</v>
      </c>
    </row>
    <row r="4671" spans="1:7">
      <c r="A4671" s="33"/>
      <c r="B4671" s="34"/>
      <c r="C4671" s="33"/>
      <c r="D4671" s="33"/>
      <c r="E4671" s="33"/>
      <c r="G4671">
        <f t="shared" si="73"/>
        <v>6</v>
      </c>
    </row>
    <row r="4672" spans="1:7">
      <c r="A4672" s="33"/>
      <c r="B4672" s="34"/>
      <c r="C4672" s="33"/>
      <c r="D4672" s="33"/>
      <c r="E4672" s="33"/>
      <c r="G4672">
        <f t="shared" si="73"/>
        <v>6</v>
      </c>
    </row>
    <row r="4673" spans="1:7">
      <c r="A4673" s="33"/>
      <c r="B4673" s="34"/>
      <c r="C4673" s="33"/>
      <c r="D4673" s="33"/>
      <c r="E4673" s="33"/>
      <c r="G4673">
        <f t="shared" si="73"/>
        <v>6</v>
      </c>
    </row>
    <row r="4674" spans="1:7">
      <c r="A4674" s="33"/>
      <c r="B4674" s="34"/>
      <c r="C4674" s="33"/>
      <c r="D4674" s="33"/>
      <c r="E4674" s="33"/>
      <c r="G4674">
        <f t="shared" si="73"/>
        <v>6</v>
      </c>
    </row>
    <row r="4675" spans="1:7">
      <c r="A4675" s="33"/>
      <c r="B4675" s="34"/>
      <c r="C4675" s="33"/>
      <c r="D4675" s="33"/>
      <c r="E4675" s="33"/>
      <c r="G4675">
        <f t="shared" si="73"/>
        <v>6</v>
      </c>
    </row>
    <row r="4676" spans="1:7">
      <c r="A4676" s="33"/>
      <c r="B4676" s="34"/>
      <c r="C4676" s="33"/>
      <c r="D4676" s="33"/>
      <c r="E4676" s="33"/>
      <c r="G4676">
        <f t="shared" si="73"/>
        <v>6</v>
      </c>
    </row>
    <row r="4677" spans="1:7">
      <c r="A4677" s="33"/>
      <c r="B4677" s="34"/>
      <c r="C4677" s="33"/>
      <c r="D4677" s="33"/>
      <c r="E4677" s="33"/>
      <c r="G4677">
        <f t="shared" si="73"/>
        <v>6</v>
      </c>
    </row>
    <row r="4678" spans="1:7">
      <c r="A4678" s="33"/>
      <c r="B4678" s="34"/>
      <c r="C4678" s="33"/>
      <c r="D4678" s="33"/>
      <c r="E4678" s="33"/>
      <c r="G4678">
        <f t="shared" si="73"/>
        <v>6</v>
      </c>
    </row>
    <row r="4679" spans="1:7">
      <c r="A4679" s="33"/>
      <c r="B4679" s="34"/>
      <c r="C4679" s="33"/>
      <c r="D4679" s="33"/>
      <c r="E4679" s="33"/>
      <c r="G4679">
        <f t="shared" si="73"/>
        <v>6</v>
      </c>
    </row>
    <row r="4680" spans="1:7">
      <c r="A4680" s="33"/>
      <c r="B4680" s="34"/>
      <c r="C4680" s="33"/>
      <c r="D4680" s="33"/>
      <c r="E4680" s="33"/>
      <c r="G4680">
        <f t="shared" si="73"/>
        <v>6</v>
      </c>
    </row>
    <row r="4681" spans="1:7">
      <c r="A4681" s="33"/>
      <c r="B4681" s="34"/>
      <c r="C4681" s="33"/>
      <c r="D4681" s="33"/>
      <c r="E4681" s="33"/>
      <c r="G4681">
        <f t="shared" si="73"/>
        <v>6</v>
      </c>
    </row>
    <row r="4682" spans="1:7">
      <c r="A4682" s="33"/>
      <c r="B4682" s="34"/>
      <c r="C4682" s="33"/>
      <c r="D4682" s="33"/>
      <c r="E4682" s="33"/>
      <c r="G4682">
        <f t="shared" si="73"/>
        <v>6</v>
      </c>
    </row>
    <row r="4683" spans="1:7">
      <c r="A4683" s="33"/>
      <c r="B4683" s="34"/>
      <c r="C4683" s="33"/>
      <c r="D4683" s="33"/>
      <c r="E4683" s="33"/>
      <c r="G4683">
        <f t="shared" si="73"/>
        <v>6</v>
      </c>
    </row>
    <row r="4684" spans="1:7">
      <c r="A4684" s="33"/>
      <c r="B4684" s="34"/>
      <c r="C4684" s="33"/>
      <c r="D4684" s="33"/>
      <c r="E4684" s="33"/>
      <c r="G4684">
        <f t="shared" si="73"/>
        <v>6</v>
      </c>
    </row>
    <row r="4685" spans="1:7">
      <c r="A4685" s="33"/>
      <c r="B4685" s="34"/>
      <c r="C4685" s="33"/>
      <c r="D4685" s="33"/>
      <c r="E4685" s="33"/>
      <c r="G4685">
        <f t="shared" si="73"/>
        <v>6</v>
      </c>
    </row>
    <row r="4686" spans="1:7">
      <c r="A4686" s="33"/>
      <c r="B4686" s="34"/>
      <c r="C4686" s="33"/>
      <c r="D4686" s="33"/>
      <c r="E4686" s="33"/>
      <c r="G4686">
        <f t="shared" si="73"/>
        <v>6</v>
      </c>
    </row>
    <row r="4687" spans="1:7">
      <c r="A4687" s="33"/>
      <c r="B4687" s="34"/>
      <c r="C4687" s="33"/>
      <c r="D4687" s="33"/>
      <c r="E4687" s="33"/>
      <c r="G4687">
        <f t="shared" si="73"/>
        <v>6</v>
      </c>
    </row>
    <row r="4688" spans="1:7">
      <c r="A4688" s="33"/>
      <c r="B4688" s="34"/>
      <c r="C4688" s="33"/>
      <c r="D4688" s="33"/>
      <c r="E4688" s="33"/>
      <c r="G4688">
        <f t="shared" si="73"/>
        <v>6</v>
      </c>
    </row>
    <row r="4689" spans="1:7">
      <c r="A4689" s="33"/>
      <c r="B4689" s="34"/>
      <c r="C4689" s="33"/>
      <c r="D4689" s="33"/>
      <c r="E4689" s="33"/>
      <c r="G4689">
        <f t="shared" si="73"/>
        <v>6</v>
      </c>
    </row>
    <row r="4690" spans="1:7">
      <c r="A4690" s="33"/>
      <c r="B4690" s="34"/>
      <c r="C4690" s="33"/>
      <c r="D4690" s="33"/>
      <c r="E4690" s="33"/>
      <c r="G4690">
        <f t="shared" si="73"/>
        <v>6</v>
      </c>
    </row>
    <row r="4691" spans="1:7">
      <c r="A4691" s="33"/>
      <c r="B4691" s="34"/>
      <c r="C4691" s="33"/>
      <c r="D4691" s="33"/>
      <c r="E4691" s="33"/>
      <c r="G4691">
        <f t="shared" si="73"/>
        <v>6</v>
      </c>
    </row>
    <row r="4692" spans="1:7">
      <c r="A4692" s="33"/>
      <c r="B4692" s="34"/>
      <c r="C4692" s="33"/>
      <c r="D4692" s="33"/>
      <c r="E4692" s="33"/>
      <c r="G4692">
        <f t="shared" si="73"/>
        <v>6</v>
      </c>
    </row>
    <row r="4693" spans="1:7">
      <c r="A4693" s="33"/>
      <c r="B4693" s="34"/>
      <c r="C4693" s="33"/>
      <c r="D4693" s="33"/>
      <c r="E4693" s="33"/>
      <c r="G4693">
        <f t="shared" si="73"/>
        <v>6</v>
      </c>
    </row>
    <row r="4694" spans="1:7">
      <c r="A4694" s="33"/>
      <c r="B4694" s="34"/>
      <c r="C4694" s="33"/>
      <c r="D4694" s="33"/>
      <c r="E4694" s="33"/>
      <c r="G4694">
        <f t="shared" si="73"/>
        <v>6</v>
      </c>
    </row>
    <row r="4695" spans="1:7">
      <c r="A4695" s="33"/>
      <c r="B4695" s="34"/>
      <c r="C4695" s="33"/>
      <c r="D4695" s="33"/>
      <c r="E4695" s="33"/>
      <c r="G4695">
        <f t="shared" si="73"/>
        <v>6</v>
      </c>
    </row>
    <row r="4696" spans="1:7">
      <c r="A4696" s="33"/>
      <c r="B4696" s="34"/>
      <c r="C4696" s="33"/>
      <c r="D4696" s="33"/>
      <c r="E4696" s="33"/>
      <c r="G4696">
        <f t="shared" si="73"/>
        <v>6</v>
      </c>
    </row>
    <row r="4697" spans="1:7">
      <c r="A4697" s="33"/>
      <c r="B4697" s="34"/>
      <c r="C4697" s="33"/>
      <c r="D4697" s="33"/>
      <c r="E4697" s="33"/>
      <c r="G4697">
        <f t="shared" si="73"/>
        <v>6</v>
      </c>
    </row>
    <row r="4698" spans="1:7">
      <c r="A4698" s="33"/>
      <c r="B4698" s="34"/>
      <c r="C4698" s="33"/>
      <c r="D4698" s="33"/>
      <c r="E4698" s="33"/>
      <c r="G4698">
        <f t="shared" si="73"/>
        <v>6</v>
      </c>
    </row>
    <row r="4699" spans="1:7">
      <c r="A4699" s="33"/>
      <c r="B4699" s="34"/>
      <c r="C4699" s="33"/>
      <c r="D4699" s="33"/>
      <c r="E4699" s="33"/>
      <c r="G4699">
        <f t="shared" si="73"/>
        <v>6</v>
      </c>
    </row>
    <row r="4700" spans="1:7">
      <c r="A4700" s="33"/>
      <c r="B4700" s="34"/>
      <c r="C4700" s="33"/>
      <c r="D4700" s="33"/>
      <c r="E4700" s="33"/>
      <c r="G4700">
        <f t="shared" si="73"/>
        <v>6</v>
      </c>
    </row>
    <row r="4701" spans="1:7">
      <c r="A4701" s="33"/>
      <c r="B4701" s="34"/>
      <c r="C4701" s="33"/>
      <c r="D4701" s="33"/>
      <c r="E4701" s="33"/>
      <c r="G4701">
        <f t="shared" si="73"/>
        <v>6</v>
      </c>
    </row>
    <row r="4702" spans="1:7">
      <c r="A4702" s="33"/>
      <c r="B4702" s="34"/>
      <c r="C4702" s="33"/>
      <c r="D4702" s="33"/>
      <c r="E4702" s="33"/>
      <c r="G4702">
        <f t="shared" si="73"/>
        <v>6</v>
      </c>
    </row>
    <row r="4703" spans="1:7">
      <c r="A4703" s="33"/>
      <c r="B4703" s="34"/>
      <c r="C4703" s="33"/>
      <c r="D4703" s="33"/>
      <c r="E4703" s="33"/>
      <c r="G4703">
        <f t="shared" si="73"/>
        <v>6</v>
      </c>
    </row>
    <row r="4704" spans="1:7">
      <c r="A4704" s="33"/>
      <c r="B4704" s="34"/>
      <c r="C4704" s="33"/>
      <c r="D4704" s="33"/>
      <c r="E4704" s="33"/>
      <c r="G4704">
        <f t="shared" si="73"/>
        <v>6</v>
      </c>
    </row>
    <row r="4705" spans="1:7">
      <c r="A4705" s="33"/>
      <c r="B4705" s="34"/>
      <c r="C4705" s="33"/>
      <c r="D4705" s="33"/>
      <c r="E4705" s="33"/>
      <c r="G4705">
        <f t="shared" si="73"/>
        <v>6</v>
      </c>
    </row>
    <row r="4706" spans="1:7">
      <c r="A4706" s="33"/>
      <c r="B4706" s="34"/>
      <c r="C4706" s="33"/>
      <c r="D4706" s="33"/>
      <c r="E4706" s="33"/>
      <c r="G4706">
        <f t="shared" si="73"/>
        <v>6</v>
      </c>
    </row>
    <row r="4707" spans="1:7">
      <c r="A4707" s="33"/>
      <c r="B4707" s="34"/>
      <c r="C4707" s="33"/>
      <c r="D4707" s="33"/>
      <c r="E4707" s="33"/>
      <c r="G4707">
        <f t="shared" si="73"/>
        <v>6</v>
      </c>
    </row>
    <row r="4708" spans="1:7">
      <c r="A4708" s="33"/>
      <c r="B4708" s="34"/>
      <c r="C4708" s="33"/>
      <c r="D4708" s="33"/>
      <c r="E4708" s="33"/>
      <c r="G4708">
        <f t="shared" si="73"/>
        <v>6</v>
      </c>
    </row>
    <row r="4709" spans="1:7">
      <c r="A4709" s="33"/>
      <c r="B4709" s="34"/>
      <c r="C4709" s="33"/>
      <c r="D4709" s="33"/>
      <c r="E4709" s="33"/>
      <c r="G4709">
        <f t="shared" si="73"/>
        <v>6</v>
      </c>
    </row>
    <row r="4710" spans="1:7">
      <c r="A4710" s="33"/>
      <c r="B4710" s="34"/>
      <c r="C4710" s="33"/>
      <c r="D4710" s="33"/>
      <c r="E4710" s="33"/>
      <c r="G4710">
        <f t="shared" si="73"/>
        <v>6</v>
      </c>
    </row>
    <row r="4711" spans="1:7">
      <c r="A4711" s="33"/>
      <c r="B4711" s="34"/>
      <c r="C4711" s="33"/>
      <c r="D4711" s="33"/>
      <c r="E4711" s="33"/>
      <c r="G4711">
        <f t="shared" si="73"/>
        <v>6</v>
      </c>
    </row>
    <row r="4712" spans="1:7">
      <c r="A4712" s="33"/>
      <c r="B4712" s="34"/>
      <c r="C4712" s="33"/>
      <c r="D4712" s="33"/>
      <c r="E4712" s="33"/>
      <c r="G4712">
        <f t="shared" si="73"/>
        <v>6</v>
      </c>
    </row>
    <row r="4713" spans="1:7">
      <c r="A4713" s="33"/>
      <c r="B4713" s="34"/>
      <c r="C4713" s="33"/>
      <c r="D4713" s="33"/>
      <c r="E4713" s="33"/>
      <c r="G4713">
        <f t="shared" ref="G4713:G4776" si="74">WEEKDAY(B4713,2)</f>
        <v>6</v>
      </c>
    </row>
    <row r="4714" spans="1:7">
      <c r="A4714" s="33"/>
      <c r="B4714" s="34"/>
      <c r="C4714" s="33"/>
      <c r="D4714" s="33"/>
      <c r="E4714" s="33"/>
      <c r="G4714">
        <f t="shared" si="74"/>
        <v>6</v>
      </c>
    </row>
    <row r="4715" spans="1:7">
      <c r="A4715" s="33"/>
      <c r="B4715" s="34"/>
      <c r="C4715" s="33"/>
      <c r="D4715" s="33"/>
      <c r="E4715" s="33"/>
      <c r="G4715">
        <f t="shared" si="74"/>
        <v>6</v>
      </c>
    </row>
    <row r="4716" spans="1:7">
      <c r="A4716" s="33"/>
      <c r="B4716" s="34"/>
      <c r="C4716" s="33"/>
      <c r="D4716" s="33"/>
      <c r="E4716" s="33"/>
      <c r="G4716">
        <f t="shared" si="74"/>
        <v>6</v>
      </c>
    </row>
    <row r="4717" spans="1:7">
      <c r="A4717" s="33"/>
      <c r="B4717" s="34"/>
      <c r="C4717" s="33"/>
      <c r="D4717" s="33"/>
      <c r="E4717" s="33"/>
      <c r="G4717">
        <f t="shared" si="74"/>
        <v>6</v>
      </c>
    </row>
    <row r="4718" spans="1:7">
      <c r="A4718" s="33"/>
      <c r="B4718" s="34"/>
      <c r="C4718" s="33"/>
      <c r="D4718" s="33"/>
      <c r="E4718" s="33"/>
      <c r="G4718">
        <f t="shared" si="74"/>
        <v>6</v>
      </c>
    </row>
    <row r="4719" spans="1:7">
      <c r="A4719" s="33"/>
      <c r="B4719" s="34"/>
      <c r="C4719" s="33"/>
      <c r="D4719" s="33"/>
      <c r="E4719" s="33"/>
      <c r="G4719">
        <f t="shared" si="74"/>
        <v>6</v>
      </c>
    </row>
    <row r="4720" spans="1:7">
      <c r="A4720" s="33"/>
      <c r="B4720" s="34"/>
      <c r="C4720" s="33"/>
      <c r="D4720" s="33"/>
      <c r="E4720" s="33"/>
      <c r="G4720">
        <f t="shared" si="74"/>
        <v>6</v>
      </c>
    </row>
    <row r="4721" spans="1:7">
      <c r="A4721" s="33"/>
      <c r="B4721" s="34"/>
      <c r="C4721" s="33"/>
      <c r="D4721" s="33"/>
      <c r="E4721" s="33"/>
      <c r="G4721">
        <f t="shared" si="74"/>
        <v>6</v>
      </c>
    </row>
    <row r="4722" spans="1:7">
      <c r="A4722" s="33"/>
      <c r="B4722" s="34"/>
      <c r="C4722" s="33"/>
      <c r="D4722" s="33"/>
      <c r="E4722" s="33"/>
      <c r="G4722">
        <f t="shared" si="74"/>
        <v>6</v>
      </c>
    </row>
    <row r="4723" spans="1:7">
      <c r="A4723" s="33"/>
      <c r="B4723" s="34"/>
      <c r="C4723" s="33"/>
      <c r="D4723" s="33"/>
      <c r="E4723" s="33"/>
      <c r="G4723">
        <f t="shared" si="74"/>
        <v>6</v>
      </c>
    </row>
    <row r="4724" spans="1:7">
      <c r="A4724" s="33"/>
      <c r="B4724" s="34"/>
      <c r="C4724" s="33"/>
      <c r="D4724" s="33"/>
      <c r="E4724" s="33"/>
      <c r="G4724">
        <f t="shared" si="74"/>
        <v>6</v>
      </c>
    </row>
    <row r="4725" spans="1:7">
      <c r="A4725" s="33"/>
      <c r="B4725" s="34"/>
      <c r="C4725" s="33"/>
      <c r="D4725" s="33"/>
      <c r="E4725" s="33"/>
      <c r="G4725">
        <f t="shared" si="74"/>
        <v>6</v>
      </c>
    </row>
    <row r="4726" spans="1:7">
      <c r="A4726" s="33"/>
      <c r="B4726" s="34"/>
      <c r="C4726" s="33"/>
      <c r="D4726" s="33"/>
      <c r="E4726" s="33"/>
      <c r="G4726">
        <f t="shared" si="74"/>
        <v>6</v>
      </c>
    </row>
    <row r="4727" spans="1:7">
      <c r="A4727" s="33"/>
      <c r="B4727" s="34"/>
      <c r="C4727" s="33"/>
      <c r="D4727" s="33"/>
      <c r="E4727" s="33"/>
      <c r="G4727">
        <f t="shared" si="74"/>
        <v>6</v>
      </c>
    </row>
    <row r="4728" spans="1:7">
      <c r="A4728" s="33"/>
      <c r="B4728" s="34"/>
      <c r="C4728" s="33"/>
      <c r="D4728" s="33"/>
      <c r="E4728" s="33"/>
      <c r="G4728">
        <f t="shared" si="74"/>
        <v>6</v>
      </c>
    </row>
    <row r="4729" spans="1:7">
      <c r="A4729" s="33"/>
      <c r="B4729" s="34"/>
      <c r="C4729" s="33"/>
      <c r="D4729" s="33"/>
      <c r="E4729" s="33"/>
      <c r="G4729">
        <f t="shared" si="74"/>
        <v>6</v>
      </c>
    </row>
    <row r="4730" spans="1:7">
      <c r="A4730" s="33"/>
      <c r="B4730" s="34"/>
      <c r="C4730" s="33"/>
      <c r="D4730" s="33"/>
      <c r="E4730" s="33"/>
      <c r="G4730">
        <f t="shared" si="74"/>
        <v>6</v>
      </c>
    </row>
    <row r="4731" spans="1:7">
      <c r="A4731" s="33"/>
      <c r="B4731" s="34"/>
      <c r="C4731" s="33"/>
      <c r="D4731" s="33"/>
      <c r="E4731" s="33"/>
      <c r="G4731">
        <f t="shared" si="74"/>
        <v>6</v>
      </c>
    </row>
    <row r="4732" spans="1:7">
      <c r="A4732" s="33"/>
      <c r="B4732" s="34"/>
      <c r="C4732" s="33"/>
      <c r="D4732" s="33"/>
      <c r="E4732" s="33"/>
      <c r="G4732">
        <f t="shared" si="74"/>
        <v>6</v>
      </c>
    </row>
    <row r="4733" spans="1:7">
      <c r="A4733" s="33"/>
      <c r="B4733" s="34"/>
      <c r="C4733" s="33"/>
      <c r="D4733" s="33"/>
      <c r="E4733" s="33"/>
      <c r="G4733">
        <f t="shared" si="74"/>
        <v>6</v>
      </c>
    </row>
    <row r="4734" spans="1:7">
      <c r="A4734" s="33"/>
      <c r="B4734" s="34"/>
      <c r="C4734" s="33"/>
      <c r="D4734" s="33"/>
      <c r="E4734" s="33"/>
      <c r="G4734">
        <f t="shared" si="74"/>
        <v>6</v>
      </c>
    </row>
    <row r="4735" spans="1:7">
      <c r="A4735" s="33"/>
      <c r="B4735" s="34"/>
      <c r="C4735" s="33"/>
      <c r="D4735" s="33"/>
      <c r="E4735" s="33"/>
      <c r="G4735">
        <f t="shared" si="74"/>
        <v>6</v>
      </c>
    </row>
    <row r="4736" spans="1:7">
      <c r="A4736" s="33"/>
      <c r="B4736" s="34"/>
      <c r="C4736" s="33"/>
      <c r="D4736" s="33"/>
      <c r="E4736" s="33"/>
      <c r="G4736">
        <f t="shared" si="74"/>
        <v>6</v>
      </c>
    </row>
    <row r="4737" spans="1:7">
      <c r="A4737" s="33"/>
      <c r="B4737" s="34"/>
      <c r="C4737" s="33"/>
      <c r="D4737" s="33"/>
      <c r="E4737" s="33"/>
      <c r="G4737">
        <f t="shared" si="74"/>
        <v>6</v>
      </c>
    </row>
    <row r="4738" spans="1:7">
      <c r="A4738" s="33"/>
      <c r="B4738" s="34"/>
      <c r="C4738" s="33"/>
      <c r="D4738" s="33"/>
      <c r="E4738" s="33"/>
      <c r="G4738">
        <f t="shared" si="74"/>
        <v>6</v>
      </c>
    </row>
    <row r="4739" spans="1:7">
      <c r="A4739" s="33"/>
      <c r="B4739" s="34"/>
      <c r="C4739" s="33"/>
      <c r="D4739" s="33"/>
      <c r="E4739" s="33"/>
      <c r="G4739">
        <f t="shared" si="74"/>
        <v>6</v>
      </c>
    </row>
    <row r="4740" spans="1:7">
      <c r="A4740" s="33"/>
      <c r="B4740" s="34"/>
      <c r="C4740" s="33"/>
      <c r="D4740" s="33"/>
      <c r="E4740" s="33"/>
      <c r="G4740">
        <f t="shared" si="74"/>
        <v>6</v>
      </c>
    </row>
    <row r="4741" spans="1:7">
      <c r="A4741" s="33"/>
      <c r="B4741" s="34"/>
      <c r="C4741" s="33"/>
      <c r="D4741" s="33"/>
      <c r="E4741" s="33"/>
      <c r="G4741">
        <f t="shared" si="74"/>
        <v>6</v>
      </c>
    </row>
    <row r="4742" spans="1:7">
      <c r="A4742" s="33"/>
      <c r="B4742" s="34"/>
      <c r="C4742" s="33"/>
      <c r="D4742" s="33"/>
      <c r="E4742" s="33"/>
      <c r="G4742">
        <f t="shared" si="74"/>
        <v>6</v>
      </c>
    </row>
    <row r="4743" spans="1:7">
      <c r="A4743" s="33"/>
      <c r="B4743" s="34"/>
      <c r="C4743" s="33"/>
      <c r="D4743" s="33"/>
      <c r="E4743" s="33"/>
      <c r="G4743">
        <f t="shared" si="74"/>
        <v>6</v>
      </c>
    </row>
    <row r="4744" spans="1:7">
      <c r="A4744" s="33"/>
      <c r="B4744" s="34"/>
      <c r="C4744" s="33"/>
      <c r="D4744" s="33"/>
      <c r="E4744" s="33"/>
      <c r="G4744">
        <f t="shared" si="74"/>
        <v>6</v>
      </c>
    </row>
    <row r="4745" spans="1:7">
      <c r="A4745" s="33"/>
      <c r="B4745" s="34"/>
      <c r="C4745" s="33"/>
      <c r="D4745" s="33"/>
      <c r="E4745" s="33"/>
      <c r="G4745">
        <f t="shared" si="74"/>
        <v>6</v>
      </c>
    </row>
    <row r="4746" spans="1:7">
      <c r="A4746" s="33"/>
      <c r="B4746" s="34"/>
      <c r="C4746" s="33"/>
      <c r="D4746" s="33"/>
      <c r="E4746" s="33"/>
      <c r="G4746">
        <f t="shared" si="74"/>
        <v>6</v>
      </c>
    </row>
    <row r="4747" spans="1:7">
      <c r="A4747" s="33"/>
      <c r="B4747" s="34"/>
      <c r="C4747" s="33"/>
      <c r="D4747" s="33"/>
      <c r="E4747" s="33"/>
      <c r="G4747">
        <f t="shared" si="74"/>
        <v>6</v>
      </c>
    </row>
    <row r="4748" spans="1:7">
      <c r="A4748" s="33"/>
      <c r="B4748" s="34"/>
      <c r="C4748" s="33"/>
      <c r="D4748" s="33"/>
      <c r="E4748" s="33"/>
      <c r="G4748">
        <f t="shared" si="74"/>
        <v>6</v>
      </c>
    </row>
    <row r="4749" spans="1:7">
      <c r="A4749" s="33"/>
      <c r="B4749" s="34"/>
      <c r="C4749" s="33"/>
      <c r="D4749" s="33"/>
      <c r="E4749" s="33"/>
      <c r="G4749">
        <f t="shared" si="74"/>
        <v>6</v>
      </c>
    </row>
    <row r="4750" spans="1:7">
      <c r="A4750" s="33"/>
      <c r="B4750" s="34"/>
      <c r="C4750" s="33"/>
      <c r="D4750" s="33"/>
      <c r="E4750" s="33"/>
      <c r="G4750">
        <f t="shared" si="74"/>
        <v>6</v>
      </c>
    </row>
    <row r="4751" spans="1:7">
      <c r="A4751" s="33"/>
      <c r="B4751" s="34"/>
      <c r="C4751" s="33"/>
      <c r="D4751" s="33"/>
      <c r="E4751" s="33"/>
      <c r="G4751">
        <f t="shared" si="74"/>
        <v>6</v>
      </c>
    </row>
    <row r="4752" spans="1:7">
      <c r="A4752" s="33"/>
      <c r="B4752" s="34"/>
      <c r="C4752" s="33"/>
      <c r="D4752" s="33"/>
      <c r="E4752" s="33"/>
      <c r="G4752">
        <f t="shared" si="74"/>
        <v>6</v>
      </c>
    </row>
    <row r="4753" spans="1:7">
      <c r="A4753" s="33"/>
      <c r="B4753" s="34"/>
      <c r="C4753" s="33"/>
      <c r="D4753" s="33"/>
      <c r="E4753" s="33"/>
      <c r="G4753">
        <f t="shared" si="74"/>
        <v>6</v>
      </c>
    </row>
    <row r="4754" spans="1:7">
      <c r="A4754" s="33"/>
      <c r="B4754" s="34"/>
      <c r="C4754" s="33"/>
      <c r="D4754" s="33"/>
      <c r="E4754" s="33"/>
      <c r="G4754">
        <f t="shared" si="74"/>
        <v>6</v>
      </c>
    </row>
    <row r="4755" spans="1:7">
      <c r="A4755" s="33"/>
      <c r="B4755" s="34"/>
      <c r="C4755" s="33"/>
      <c r="D4755" s="33"/>
      <c r="E4755" s="33"/>
      <c r="G4755">
        <f t="shared" si="74"/>
        <v>6</v>
      </c>
    </row>
    <row r="4756" spans="1:7">
      <c r="A4756" s="33"/>
      <c r="B4756" s="34"/>
      <c r="C4756" s="33"/>
      <c r="D4756" s="33"/>
      <c r="E4756" s="33"/>
      <c r="G4756">
        <f t="shared" si="74"/>
        <v>6</v>
      </c>
    </row>
    <row r="4757" spans="1:7">
      <c r="A4757" s="33"/>
      <c r="B4757" s="34"/>
      <c r="C4757" s="33"/>
      <c r="D4757" s="33"/>
      <c r="E4757" s="33"/>
      <c r="G4757">
        <f t="shared" si="74"/>
        <v>6</v>
      </c>
    </row>
    <row r="4758" spans="1:7">
      <c r="A4758" s="33"/>
      <c r="B4758" s="34"/>
      <c r="C4758" s="33"/>
      <c r="D4758" s="33"/>
      <c r="E4758" s="33"/>
      <c r="G4758">
        <f t="shared" si="74"/>
        <v>6</v>
      </c>
    </row>
    <row r="4759" spans="1:7">
      <c r="A4759" s="33"/>
      <c r="B4759" s="34"/>
      <c r="C4759" s="33"/>
      <c r="D4759" s="33"/>
      <c r="E4759" s="33"/>
      <c r="G4759">
        <f t="shared" si="74"/>
        <v>6</v>
      </c>
    </row>
    <row r="4760" spans="1:7">
      <c r="A4760" s="33"/>
      <c r="B4760" s="34"/>
      <c r="C4760" s="33"/>
      <c r="D4760" s="33"/>
      <c r="E4760" s="33"/>
      <c r="G4760">
        <f t="shared" si="74"/>
        <v>6</v>
      </c>
    </row>
    <row r="4761" spans="1:7">
      <c r="A4761" s="33"/>
      <c r="B4761" s="34"/>
      <c r="C4761" s="33"/>
      <c r="D4761" s="33"/>
      <c r="E4761" s="33"/>
      <c r="G4761">
        <f t="shared" si="74"/>
        <v>6</v>
      </c>
    </row>
    <row r="4762" spans="1:7">
      <c r="A4762" s="33"/>
      <c r="B4762" s="34"/>
      <c r="C4762" s="33"/>
      <c r="D4762" s="33"/>
      <c r="E4762" s="33"/>
      <c r="G4762">
        <f t="shared" si="74"/>
        <v>6</v>
      </c>
    </row>
    <row r="4763" spans="1:7">
      <c r="A4763" s="33"/>
      <c r="B4763" s="34"/>
      <c r="C4763" s="33"/>
      <c r="D4763" s="33"/>
      <c r="E4763" s="33"/>
      <c r="G4763">
        <f t="shared" si="74"/>
        <v>6</v>
      </c>
    </row>
    <row r="4764" spans="1:7">
      <c r="A4764" s="33"/>
      <c r="B4764" s="34"/>
      <c r="C4764" s="33"/>
      <c r="D4764" s="33"/>
      <c r="E4764" s="33"/>
      <c r="G4764">
        <f t="shared" si="74"/>
        <v>6</v>
      </c>
    </row>
    <row r="4765" spans="1:7">
      <c r="A4765" s="33"/>
      <c r="B4765" s="34"/>
      <c r="C4765" s="33"/>
      <c r="D4765" s="33"/>
      <c r="E4765" s="33"/>
      <c r="G4765">
        <f t="shared" si="74"/>
        <v>6</v>
      </c>
    </row>
    <row r="4766" spans="1:7">
      <c r="A4766" s="33"/>
      <c r="B4766" s="34"/>
      <c r="C4766" s="33"/>
      <c r="D4766" s="33"/>
      <c r="E4766" s="33"/>
      <c r="G4766">
        <f t="shared" si="74"/>
        <v>6</v>
      </c>
    </row>
    <row r="4767" spans="1:7">
      <c r="A4767" s="33"/>
      <c r="B4767" s="34"/>
      <c r="C4767" s="33"/>
      <c r="D4767" s="33"/>
      <c r="E4767" s="33"/>
      <c r="G4767">
        <f t="shared" si="74"/>
        <v>6</v>
      </c>
    </row>
    <row r="4768" spans="1:7">
      <c r="A4768" s="33"/>
      <c r="B4768" s="34"/>
      <c r="C4768" s="33"/>
      <c r="D4768" s="33"/>
      <c r="E4768" s="33"/>
      <c r="G4768">
        <f t="shared" si="74"/>
        <v>6</v>
      </c>
    </row>
    <row r="4769" spans="1:7">
      <c r="A4769" s="33"/>
      <c r="B4769" s="34"/>
      <c r="C4769" s="33"/>
      <c r="D4769" s="33"/>
      <c r="E4769" s="33"/>
      <c r="G4769">
        <f t="shared" si="74"/>
        <v>6</v>
      </c>
    </row>
    <row r="4770" spans="1:7">
      <c r="A4770" s="33"/>
      <c r="B4770" s="34"/>
      <c r="C4770" s="33"/>
      <c r="D4770" s="33"/>
      <c r="E4770" s="33"/>
      <c r="G4770">
        <f t="shared" si="74"/>
        <v>6</v>
      </c>
    </row>
    <row r="4771" spans="1:7">
      <c r="A4771" s="33"/>
      <c r="B4771" s="34"/>
      <c r="C4771" s="33"/>
      <c r="D4771" s="33"/>
      <c r="E4771" s="33"/>
      <c r="G4771">
        <f t="shared" si="74"/>
        <v>6</v>
      </c>
    </row>
    <row r="4772" spans="1:7">
      <c r="A4772" s="33"/>
      <c r="B4772" s="34"/>
      <c r="C4772" s="33"/>
      <c r="D4772" s="33"/>
      <c r="E4772" s="33"/>
      <c r="G4772">
        <f t="shared" si="74"/>
        <v>6</v>
      </c>
    </row>
    <row r="4773" spans="1:7">
      <c r="A4773" s="33"/>
      <c r="B4773" s="34"/>
      <c r="C4773" s="33"/>
      <c r="D4773" s="33"/>
      <c r="E4773" s="33"/>
      <c r="G4773">
        <f t="shared" si="74"/>
        <v>6</v>
      </c>
    </row>
    <row r="4774" spans="1:7">
      <c r="A4774" s="33"/>
      <c r="B4774" s="34"/>
      <c r="C4774" s="33"/>
      <c r="D4774" s="33"/>
      <c r="E4774" s="33"/>
      <c r="G4774">
        <f t="shared" si="74"/>
        <v>6</v>
      </c>
    </row>
    <row r="4775" spans="1:7">
      <c r="A4775" s="33"/>
      <c r="B4775" s="34"/>
      <c r="C4775" s="33"/>
      <c r="D4775" s="33"/>
      <c r="E4775" s="33"/>
      <c r="G4775">
        <f t="shared" si="74"/>
        <v>6</v>
      </c>
    </row>
    <row r="4776" spans="1:7">
      <c r="A4776" s="33"/>
      <c r="B4776" s="34"/>
      <c r="C4776" s="33"/>
      <c r="D4776" s="33"/>
      <c r="E4776" s="33"/>
      <c r="G4776">
        <f t="shared" si="74"/>
        <v>6</v>
      </c>
    </row>
    <row r="4777" spans="1:7">
      <c r="A4777" s="33"/>
      <c r="B4777" s="34"/>
      <c r="C4777" s="33"/>
      <c r="D4777" s="33"/>
      <c r="E4777" s="33"/>
      <c r="G4777">
        <f t="shared" ref="G4777:G4840" si="75">WEEKDAY(B4777,2)</f>
        <v>6</v>
      </c>
    </row>
    <row r="4778" spans="1:7">
      <c r="A4778" s="33"/>
      <c r="B4778" s="34"/>
      <c r="C4778" s="33"/>
      <c r="D4778" s="33"/>
      <c r="E4778" s="33"/>
      <c r="G4778">
        <f t="shared" si="75"/>
        <v>6</v>
      </c>
    </row>
    <row r="4779" spans="1:7">
      <c r="A4779" s="33"/>
      <c r="B4779" s="34"/>
      <c r="C4779" s="33"/>
      <c r="D4779" s="33"/>
      <c r="E4779" s="33"/>
      <c r="G4779">
        <f t="shared" si="75"/>
        <v>6</v>
      </c>
    </row>
    <row r="4780" spans="1:7">
      <c r="A4780" s="33"/>
      <c r="B4780" s="34"/>
      <c r="C4780" s="33"/>
      <c r="D4780" s="33"/>
      <c r="E4780" s="33"/>
      <c r="G4780">
        <f t="shared" si="75"/>
        <v>6</v>
      </c>
    </row>
    <row r="4781" spans="1:7">
      <c r="A4781" s="33"/>
      <c r="B4781" s="34"/>
      <c r="C4781" s="33"/>
      <c r="D4781" s="33"/>
      <c r="E4781" s="33"/>
      <c r="G4781">
        <f t="shared" si="75"/>
        <v>6</v>
      </c>
    </row>
    <row r="4782" spans="1:7">
      <c r="A4782" s="33"/>
      <c r="B4782" s="34"/>
      <c r="C4782" s="33"/>
      <c r="D4782" s="33"/>
      <c r="E4782" s="33"/>
      <c r="G4782">
        <f t="shared" si="75"/>
        <v>6</v>
      </c>
    </row>
    <row r="4783" spans="1:7">
      <c r="A4783" s="33"/>
      <c r="B4783" s="34"/>
      <c r="C4783" s="33"/>
      <c r="D4783" s="33"/>
      <c r="E4783" s="33"/>
      <c r="G4783">
        <f t="shared" si="75"/>
        <v>6</v>
      </c>
    </row>
    <row r="4784" spans="1:7">
      <c r="A4784" s="33"/>
      <c r="B4784" s="34"/>
      <c r="C4784" s="33"/>
      <c r="D4784" s="33"/>
      <c r="E4784" s="33"/>
      <c r="G4784">
        <f t="shared" si="75"/>
        <v>6</v>
      </c>
    </row>
    <row r="4785" spans="1:7">
      <c r="A4785" s="33"/>
      <c r="B4785" s="34"/>
      <c r="C4785" s="33"/>
      <c r="D4785" s="33"/>
      <c r="E4785" s="33"/>
      <c r="G4785">
        <f t="shared" si="75"/>
        <v>6</v>
      </c>
    </row>
    <row r="4786" spans="1:7">
      <c r="A4786" s="33"/>
      <c r="B4786" s="34"/>
      <c r="C4786" s="33"/>
      <c r="D4786" s="33"/>
      <c r="E4786" s="33"/>
      <c r="G4786">
        <f t="shared" si="75"/>
        <v>6</v>
      </c>
    </row>
    <row r="4787" spans="1:7">
      <c r="A4787" s="33"/>
      <c r="B4787" s="34"/>
      <c r="C4787" s="33"/>
      <c r="D4787" s="33"/>
      <c r="E4787" s="33"/>
      <c r="G4787">
        <f t="shared" si="75"/>
        <v>6</v>
      </c>
    </row>
    <row r="4788" spans="1:7">
      <c r="A4788" s="33"/>
      <c r="B4788" s="34"/>
      <c r="C4788" s="33"/>
      <c r="D4788" s="33"/>
      <c r="E4788" s="33"/>
      <c r="G4788">
        <f t="shared" si="75"/>
        <v>6</v>
      </c>
    </row>
    <row r="4789" spans="1:7">
      <c r="A4789" s="33"/>
      <c r="B4789" s="34"/>
      <c r="C4789" s="33"/>
      <c r="D4789" s="33"/>
      <c r="E4789" s="33"/>
      <c r="G4789">
        <f t="shared" si="75"/>
        <v>6</v>
      </c>
    </row>
    <row r="4790" spans="1:7">
      <c r="A4790" s="33"/>
      <c r="B4790" s="34"/>
      <c r="C4790" s="33"/>
      <c r="D4790" s="33"/>
      <c r="E4790" s="33"/>
      <c r="G4790">
        <f t="shared" si="75"/>
        <v>6</v>
      </c>
    </row>
    <row r="4791" spans="1:7">
      <c r="A4791" s="33"/>
      <c r="B4791" s="34"/>
      <c r="C4791" s="33"/>
      <c r="D4791" s="33"/>
      <c r="E4791" s="33"/>
      <c r="G4791">
        <f t="shared" si="75"/>
        <v>6</v>
      </c>
    </row>
    <row r="4792" spans="1:7">
      <c r="A4792" s="33"/>
      <c r="B4792" s="34"/>
      <c r="C4792" s="33"/>
      <c r="D4792" s="33"/>
      <c r="E4792" s="33"/>
      <c r="G4792">
        <f t="shared" si="75"/>
        <v>6</v>
      </c>
    </row>
    <row r="4793" spans="1:7">
      <c r="A4793" s="33"/>
      <c r="B4793" s="34"/>
      <c r="C4793" s="33"/>
      <c r="D4793" s="33"/>
      <c r="E4793" s="33"/>
      <c r="G4793">
        <f t="shared" si="75"/>
        <v>6</v>
      </c>
    </row>
    <row r="4794" spans="1:7">
      <c r="A4794" s="33"/>
      <c r="B4794" s="34"/>
      <c r="C4794" s="33"/>
      <c r="D4794" s="33"/>
      <c r="E4794" s="33"/>
      <c r="G4794">
        <f t="shared" si="75"/>
        <v>6</v>
      </c>
    </row>
    <row r="4795" spans="1:7">
      <c r="A4795" s="33"/>
      <c r="B4795" s="34"/>
      <c r="C4795" s="33"/>
      <c r="D4795" s="33"/>
      <c r="E4795" s="33"/>
      <c r="G4795">
        <f t="shared" si="75"/>
        <v>6</v>
      </c>
    </row>
    <row r="4796" spans="1:7">
      <c r="A4796" s="33"/>
      <c r="B4796" s="34"/>
      <c r="C4796" s="33"/>
      <c r="D4796" s="33"/>
      <c r="E4796" s="33"/>
      <c r="G4796">
        <f t="shared" si="75"/>
        <v>6</v>
      </c>
    </row>
    <row r="4797" spans="1:7">
      <c r="A4797" s="33"/>
      <c r="B4797" s="34"/>
      <c r="C4797" s="33"/>
      <c r="D4797" s="33"/>
      <c r="E4797" s="33"/>
      <c r="G4797">
        <f t="shared" si="75"/>
        <v>6</v>
      </c>
    </row>
    <row r="4798" spans="1:7">
      <c r="A4798" s="33"/>
      <c r="B4798" s="34"/>
      <c r="C4798" s="33"/>
      <c r="D4798" s="33"/>
      <c r="E4798" s="33"/>
      <c r="G4798">
        <f t="shared" si="75"/>
        <v>6</v>
      </c>
    </row>
    <row r="4799" spans="1:7">
      <c r="A4799" s="33"/>
      <c r="B4799" s="34"/>
      <c r="C4799" s="33"/>
      <c r="D4799" s="33"/>
      <c r="E4799" s="33"/>
      <c r="G4799">
        <f t="shared" si="75"/>
        <v>6</v>
      </c>
    </row>
    <row r="4800" spans="1:7">
      <c r="A4800" s="33"/>
      <c r="B4800" s="34"/>
      <c r="C4800" s="33"/>
      <c r="D4800" s="33"/>
      <c r="E4800" s="33"/>
      <c r="G4800">
        <f t="shared" si="75"/>
        <v>6</v>
      </c>
    </row>
    <row r="4801" spans="1:7">
      <c r="A4801" s="33"/>
      <c r="B4801" s="34"/>
      <c r="C4801" s="33"/>
      <c r="D4801" s="33"/>
      <c r="E4801" s="33"/>
      <c r="G4801">
        <f t="shared" si="75"/>
        <v>6</v>
      </c>
    </row>
    <row r="4802" spans="1:7">
      <c r="A4802" s="33"/>
      <c r="B4802" s="34"/>
      <c r="C4802" s="33"/>
      <c r="D4802" s="33"/>
      <c r="E4802" s="33"/>
      <c r="G4802">
        <f t="shared" si="75"/>
        <v>6</v>
      </c>
    </row>
    <row r="4803" spans="1:7">
      <c r="A4803" s="33"/>
      <c r="B4803" s="34"/>
      <c r="C4803" s="33"/>
      <c r="D4803" s="33"/>
      <c r="E4803" s="33"/>
      <c r="G4803">
        <f t="shared" si="75"/>
        <v>6</v>
      </c>
    </row>
    <row r="4804" spans="1:7">
      <c r="A4804" s="33"/>
      <c r="B4804" s="34"/>
      <c r="C4804" s="33"/>
      <c r="D4804" s="33"/>
      <c r="E4804" s="33"/>
      <c r="G4804">
        <f t="shared" si="75"/>
        <v>6</v>
      </c>
    </row>
    <row r="4805" spans="1:7">
      <c r="A4805" s="33"/>
      <c r="B4805" s="34"/>
      <c r="C4805" s="33"/>
      <c r="D4805" s="33"/>
      <c r="E4805" s="33"/>
      <c r="G4805">
        <f t="shared" si="75"/>
        <v>6</v>
      </c>
    </row>
    <row r="4806" spans="1:7">
      <c r="A4806" s="33"/>
      <c r="B4806" s="34"/>
      <c r="C4806" s="33"/>
      <c r="D4806" s="33"/>
      <c r="E4806" s="33"/>
      <c r="G4806">
        <f t="shared" si="75"/>
        <v>6</v>
      </c>
    </row>
    <row r="4807" spans="1:7">
      <c r="A4807" s="33"/>
      <c r="B4807" s="34"/>
      <c r="C4807" s="33"/>
      <c r="D4807" s="33"/>
      <c r="E4807" s="33"/>
      <c r="G4807">
        <f t="shared" si="75"/>
        <v>6</v>
      </c>
    </row>
    <row r="4808" spans="1:7">
      <c r="A4808" s="33"/>
      <c r="B4808" s="34"/>
      <c r="C4808" s="33"/>
      <c r="D4808" s="33"/>
      <c r="E4808" s="33"/>
      <c r="G4808">
        <f t="shared" si="75"/>
        <v>6</v>
      </c>
    </row>
    <row r="4809" spans="1:7">
      <c r="A4809" s="33"/>
      <c r="B4809" s="34"/>
      <c r="C4809" s="33"/>
      <c r="D4809" s="33"/>
      <c r="E4809" s="33"/>
      <c r="G4809">
        <f t="shared" si="75"/>
        <v>6</v>
      </c>
    </row>
    <row r="4810" spans="1:7">
      <c r="A4810" s="33"/>
      <c r="B4810" s="34"/>
      <c r="C4810" s="33"/>
      <c r="D4810" s="33"/>
      <c r="E4810" s="33"/>
      <c r="G4810">
        <f t="shared" si="75"/>
        <v>6</v>
      </c>
    </row>
    <row r="4811" spans="1:7">
      <c r="A4811" s="33"/>
      <c r="B4811" s="34"/>
      <c r="C4811" s="33"/>
      <c r="D4811" s="33"/>
      <c r="E4811" s="33"/>
      <c r="G4811">
        <f t="shared" si="75"/>
        <v>6</v>
      </c>
    </row>
    <row r="4812" spans="1:7">
      <c r="A4812" s="33"/>
      <c r="B4812" s="34"/>
      <c r="C4812" s="33"/>
      <c r="D4812" s="33"/>
      <c r="E4812" s="33"/>
      <c r="G4812">
        <f t="shared" si="75"/>
        <v>6</v>
      </c>
    </row>
    <row r="4813" spans="1:7">
      <c r="A4813" s="33"/>
      <c r="B4813" s="34"/>
      <c r="C4813" s="33"/>
      <c r="D4813" s="33"/>
      <c r="E4813" s="33"/>
      <c r="G4813">
        <f t="shared" si="75"/>
        <v>6</v>
      </c>
    </row>
    <row r="4814" spans="1:7">
      <c r="A4814" s="33"/>
      <c r="B4814" s="34"/>
      <c r="C4814" s="33"/>
      <c r="D4814" s="33"/>
      <c r="E4814" s="33"/>
      <c r="G4814">
        <f t="shared" si="75"/>
        <v>6</v>
      </c>
    </row>
    <row r="4815" spans="1:7">
      <c r="A4815" s="33"/>
      <c r="B4815" s="34"/>
      <c r="C4815" s="33"/>
      <c r="D4815" s="33"/>
      <c r="E4815" s="33"/>
      <c r="G4815">
        <f t="shared" si="75"/>
        <v>6</v>
      </c>
    </row>
    <row r="4816" spans="1:7">
      <c r="A4816" s="33"/>
      <c r="B4816" s="34"/>
      <c r="C4816" s="33"/>
      <c r="D4816" s="33"/>
      <c r="E4816" s="33"/>
      <c r="G4816">
        <f t="shared" si="75"/>
        <v>6</v>
      </c>
    </row>
    <row r="4817" spans="1:7">
      <c r="A4817" s="33"/>
      <c r="B4817" s="34"/>
      <c r="C4817" s="33"/>
      <c r="D4817" s="33"/>
      <c r="E4817" s="33"/>
      <c r="G4817">
        <f t="shared" si="75"/>
        <v>6</v>
      </c>
    </row>
    <row r="4818" spans="1:7">
      <c r="A4818" s="33"/>
      <c r="B4818" s="34"/>
      <c r="C4818" s="33"/>
      <c r="D4818" s="33"/>
      <c r="E4818" s="33"/>
      <c r="G4818">
        <f t="shared" si="75"/>
        <v>6</v>
      </c>
    </row>
    <row r="4819" spans="1:7">
      <c r="A4819" s="33"/>
      <c r="B4819" s="34"/>
      <c r="C4819" s="33"/>
      <c r="D4819" s="33"/>
      <c r="E4819" s="33"/>
      <c r="G4819">
        <f t="shared" si="75"/>
        <v>6</v>
      </c>
    </row>
    <row r="4820" spans="1:7">
      <c r="A4820" s="33"/>
      <c r="B4820" s="34"/>
      <c r="C4820" s="33"/>
      <c r="D4820" s="33"/>
      <c r="E4820" s="33"/>
      <c r="G4820">
        <f t="shared" si="75"/>
        <v>6</v>
      </c>
    </row>
    <row r="4821" spans="1:7">
      <c r="A4821" s="33"/>
      <c r="B4821" s="34"/>
      <c r="C4821" s="33"/>
      <c r="D4821" s="33"/>
      <c r="E4821" s="33"/>
      <c r="G4821">
        <f t="shared" si="75"/>
        <v>6</v>
      </c>
    </row>
    <row r="4822" spans="1:7">
      <c r="A4822" s="33"/>
      <c r="B4822" s="34"/>
      <c r="C4822" s="33"/>
      <c r="D4822" s="33"/>
      <c r="E4822" s="33"/>
      <c r="G4822">
        <f t="shared" si="75"/>
        <v>6</v>
      </c>
    </row>
    <row r="4823" spans="1:7">
      <c r="A4823" s="33"/>
      <c r="B4823" s="34"/>
      <c r="C4823" s="33"/>
      <c r="D4823" s="33"/>
      <c r="E4823" s="33"/>
      <c r="G4823">
        <f t="shared" si="75"/>
        <v>6</v>
      </c>
    </row>
    <row r="4824" spans="1:7">
      <c r="A4824" s="33"/>
      <c r="B4824" s="34"/>
      <c r="C4824" s="33"/>
      <c r="D4824" s="33"/>
      <c r="E4824" s="33"/>
      <c r="G4824">
        <f t="shared" si="75"/>
        <v>6</v>
      </c>
    </row>
    <row r="4825" spans="1:7">
      <c r="A4825" s="33"/>
      <c r="B4825" s="34"/>
      <c r="C4825" s="33"/>
      <c r="D4825" s="33"/>
      <c r="E4825" s="33"/>
      <c r="G4825">
        <f t="shared" si="75"/>
        <v>6</v>
      </c>
    </row>
    <row r="4826" spans="1:7">
      <c r="A4826" s="33"/>
      <c r="B4826" s="34"/>
      <c r="C4826" s="33"/>
      <c r="D4826" s="33"/>
      <c r="E4826" s="33"/>
      <c r="G4826">
        <f t="shared" si="75"/>
        <v>6</v>
      </c>
    </row>
    <row r="4827" spans="1:7">
      <c r="A4827" s="33"/>
      <c r="B4827" s="34"/>
      <c r="C4827" s="33"/>
      <c r="D4827" s="33"/>
      <c r="E4827" s="33"/>
      <c r="G4827">
        <f t="shared" si="75"/>
        <v>6</v>
      </c>
    </row>
    <row r="4828" spans="1:7">
      <c r="A4828" s="33"/>
      <c r="B4828" s="34"/>
      <c r="C4828" s="33"/>
      <c r="D4828" s="33"/>
      <c r="E4828" s="33"/>
      <c r="G4828">
        <f t="shared" si="75"/>
        <v>6</v>
      </c>
    </row>
    <row r="4829" spans="1:7">
      <c r="A4829" s="33"/>
      <c r="B4829" s="34"/>
      <c r="C4829" s="33"/>
      <c r="D4829" s="33"/>
      <c r="E4829" s="33"/>
      <c r="G4829">
        <f t="shared" si="75"/>
        <v>6</v>
      </c>
    </row>
    <row r="4830" spans="1:7">
      <c r="A4830" s="33"/>
      <c r="B4830" s="34"/>
      <c r="C4830" s="33"/>
      <c r="D4830" s="33"/>
      <c r="E4830" s="33"/>
      <c r="G4830">
        <f t="shared" si="75"/>
        <v>6</v>
      </c>
    </row>
    <row r="4831" spans="1:7">
      <c r="A4831" s="33"/>
      <c r="B4831" s="34"/>
      <c r="C4831" s="33"/>
      <c r="D4831" s="33"/>
      <c r="E4831" s="33"/>
      <c r="G4831">
        <f t="shared" si="75"/>
        <v>6</v>
      </c>
    </row>
    <row r="4832" spans="1:7">
      <c r="A4832" s="33"/>
      <c r="B4832" s="34"/>
      <c r="C4832" s="33"/>
      <c r="D4832" s="33"/>
      <c r="E4832" s="33"/>
      <c r="G4832">
        <f t="shared" si="75"/>
        <v>6</v>
      </c>
    </row>
    <row r="4833" spans="1:7">
      <c r="A4833" s="33"/>
      <c r="B4833" s="34"/>
      <c r="C4833" s="33"/>
      <c r="D4833" s="33"/>
      <c r="E4833" s="33"/>
      <c r="G4833">
        <f t="shared" si="75"/>
        <v>6</v>
      </c>
    </row>
    <row r="4834" spans="1:7">
      <c r="A4834" s="33"/>
      <c r="B4834" s="34"/>
      <c r="C4834" s="33"/>
      <c r="D4834" s="33"/>
      <c r="E4834" s="33"/>
      <c r="G4834">
        <f t="shared" si="75"/>
        <v>6</v>
      </c>
    </row>
    <row r="4835" spans="1:7">
      <c r="A4835" s="33"/>
      <c r="B4835" s="34"/>
      <c r="C4835" s="33"/>
      <c r="D4835" s="33"/>
      <c r="E4835" s="33"/>
      <c r="G4835">
        <f t="shared" si="75"/>
        <v>6</v>
      </c>
    </row>
    <row r="4836" spans="1:7">
      <c r="A4836" s="33"/>
      <c r="B4836" s="34"/>
      <c r="C4836" s="33"/>
      <c r="D4836" s="33"/>
      <c r="E4836" s="33"/>
      <c r="G4836">
        <f t="shared" si="75"/>
        <v>6</v>
      </c>
    </row>
    <row r="4837" spans="1:7">
      <c r="A4837" s="33"/>
      <c r="B4837" s="34"/>
      <c r="C4837" s="33"/>
      <c r="D4837" s="33"/>
      <c r="E4837" s="33"/>
      <c r="G4837">
        <f t="shared" si="75"/>
        <v>6</v>
      </c>
    </row>
    <row r="4838" spans="1:7">
      <c r="A4838" s="33"/>
      <c r="B4838" s="34"/>
      <c r="C4838" s="33"/>
      <c r="D4838" s="33"/>
      <c r="E4838" s="33"/>
      <c r="G4838">
        <f t="shared" si="75"/>
        <v>6</v>
      </c>
    </row>
    <row r="4839" spans="1:7">
      <c r="A4839" s="33"/>
      <c r="B4839" s="34"/>
      <c r="C4839" s="33"/>
      <c r="D4839" s="33"/>
      <c r="E4839" s="33"/>
      <c r="G4839">
        <f t="shared" si="75"/>
        <v>6</v>
      </c>
    </row>
    <row r="4840" spans="1:7">
      <c r="A4840" s="33"/>
      <c r="B4840" s="34"/>
      <c r="C4840" s="33"/>
      <c r="D4840" s="33"/>
      <c r="E4840" s="33"/>
      <c r="G4840">
        <f t="shared" si="75"/>
        <v>6</v>
      </c>
    </row>
    <row r="4841" spans="1:7">
      <c r="A4841" s="33"/>
      <c r="B4841" s="34"/>
      <c r="C4841" s="33"/>
      <c r="D4841" s="33"/>
      <c r="E4841" s="33"/>
      <c r="G4841">
        <f t="shared" ref="G4841:G4904" si="76">WEEKDAY(B4841,2)</f>
        <v>6</v>
      </c>
    </row>
    <row r="4842" spans="1:7">
      <c r="A4842" s="33"/>
      <c r="B4842" s="34"/>
      <c r="C4842" s="33"/>
      <c r="D4842" s="33"/>
      <c r="E4842" s="33"/>
      <c r="G4842">
        <f t="shared" si="76"/>
        <v>6</v>
      </c>
    </row>
    <row r="4843" spans="1:7">
      <c r="A4843" s="33"/>
      <c r="B4843" s="34"/>
      <c r="C4843" s="33"/>
      <c r="D4843" s="33"/>
      <c r="E4843" s="33"/>
      <c r="G4843">
        <f t="shared" si="76"/>
        <v>6</v>
      </c>
    </row>
    <row r="4844" spans="1:7">
      <c r="A4844" s="33"/>
      <c r="B4844" s="34"/>
      <c r="C4844" s="33"/>
      <c r="D4844" s="33"/>
      <c r="E4844" s="33"/>
      <c r="G4844">
        <f t="shared" si="76"/>
        <v>6</v>
      </c>
    </row>
    <row r="4845" spans="1:7">
      <c r="A4845" s="33"/>
      <c r="B4845" s="34"/>
      <c r="C4845" s="33"/>
      <c r="D4845" s="33"/>
      <c r="E4845" s="33"/>
      <c r="G4845">
        <f t="shared" si="76"/>
        <v>6</v>
      </c>
    </row>
    <row r="4846" spans="1:7">
      <c r="A4846" s="33"/>
      <c r="B4846" s="34"/>
      <c r="C4846" s="33"/>
      <c r="D4846" s="33"/>
      <c r="E4846" s="33"/>
      <c r="G4846">
        <f t="shared" si="76"/>
        <v>6</v>
      </c>
    </row>
    <row r="4847" spans="1:7">
      <c r="A4847" s="33"/>
      <c r="B4847" s="34"/>
      <c r="C4847" s="33"/>
      <c r="D4847" s="33"/>
      <c r="E4847" s="33"/>
      <c r="G4847">
        <f t="shared" si="76"/>
        <v>6</v>
      </c>
    </row>
    <row r="4848" spans="1:7">
      <c r="A4848" s="33"/>
      <c r="B4848" s="34"/>
      <c r="C4848" s="33"/>
      <c r="D4848" s="33"/>
      <c r="E4848" s="33"/>
      <c r="G4848">
        <f t="shared" si="76"/>
        <v>6</v>
      </c>
    </row>
    <row r="4849" spans="1:7">
      <c r="A4849" s="33"/>
      <c r="B4849" s="34"/>
      <c r="C4849" s="33"/>
      <c r="D4849" s="33"/>
      <c r="E4849" s="33"/>
      <c r="G4849">
        <f t="shared" si="76"/>
        <v>6</v>
      </c>
    </row>
    <row r="4850" spans="1:7">
      <c r="A4850" s="33"/>
      <c r="B4850" s="34"/>
      <c r="C4850" s="33"/>
      <c r="D4850" s="33"/>
      <c r="E4850" s="33"/>
      <c r="G4850">
        <f t="shared" si="76"/>
        <v>6</v>
      </c>
    </row>
    <row r="4851" spans="1:7">
      <c r="A4851" s="33"/>
      <c r="B4851" s="34"/>
      <c r="C4851" s="33"/>
      <c r="D4851" s="33"/>
      <c r="E4851" s="33"/>
      <c r="G4851">
        <f t="shared" si="76"/>
        <v>6</v>
      </c>
    </row>
    <row r="4852" spans="1:7">
      <c r="A4852" s="33"/>
      <c r="B4852" s="34"/>
      <c r="C4852" s="33"/>
      <c r="D4852" s="33"/>
      <c r="E4852" s="33"/>
      <c r="G4852">
        <f t="shared" si="76"/>
        <v>6</v>
      </c>
    </row>
    <row r="4853" spans="1:7">
      <c r="A4853" s="33"/>
      <c r="B4853" s="34"/>
      <c r="C4853" s="33"/>
      <c r="D4853" s="33"/>
      <c r="E4853" s="33"/>
      <c r="G4853">
        <f t="shared" si="76"/>
        <v>6</v>
      </c>
    </row>
    <row r="4854" spans="1:7">
      <c r="A4854" s="33"/>
      <c r="B4854" s="34"/>
      <c r="C4854" s="33"/>
      <c r="D4854" s="33"/>
      <c r="E4854" s="33"/>
      <c r="G4854">
        <f t="shared" si="76"/>
        <v>6</v>
      </c>
    </row>
    <row r="4855" spans="1:7">
      <c r="A4855" s="33"/>
      <c r="B4855" s="34"/>
      <c r="C4855" s="33"/>
      <c r="D4855" s="33"/>
      <c r="E4855" s="33"/>
      <c r="G4855">
        <f t="shared" si="76"/>
        <v>6</v>
      </c>
    </row>
    <row r="4856" spans="1:7">
      <c r="A4856" s="33"/>
      <c r="B4856" s="34"/>
      <c r="C4856" s="33"/>
      <c r="D4856" s="33"/>
      <c r="E4856" s="33"/>
      <c r="G4856">
        <f t="shared" si="76"/>
        <v>6</v>
      </c>
    </row>
    <row r="4857" spans="1:7">
      <c r="A4857" s="33"/>
      <c r="B4857" s="34"/>
      <c r="C4857" s="33"/>
      <c r="D4857" s="33"/>
      <c r="E4857" s="33"/>
      <c r="G4857">
        <f t="shared" si="76"/>
        <v>6</v>
      </c>
    </row>
    <row r="4858" spans="1:7">
      <c r="A4858" s="33"/>
      <c r="B4858" s="34"/>
      <c r="C4858" s="33"/>
      <c r="D4858" s="33"/>
      <c r="E4858" s="33"/>
      <c r="G4858">
        <f t="shared" si="76"/>
        <v>6</v>
      </c>
    </row>
    <row r="4859" spans="1:7">
      <c r="A4859" s="33"/>
      <c r="B4859" s="34"/>
      <c r="C4859" s="33"/>
      <c r="D4859" s="33"/>
      <c r="E4859" s="33"/>
      <c r="G4859">
        <f t="shared" si="76"/>
        <v>6</v>
      </c>
    </row>
    <row r="4860" spans="1:7">
      <c r="A4860" s="33"/>
      <c r="B4860" s="34"/>
      <c r="C4860" s="33"/>
      <c r="D4860" s="33"/>
      <c r="E4860" s="33"/>
      <c r="G4860">
        <f t="shared" si="76"/>
        <v>6</v>
      </c>
    </row>
    <row r="4861" spans="1:7">
      <c r="A4861" s="33"/>
      <c r="B4861" s="34"/>
      <c r="C4861" s="33"/>
      <c r="D4861" s="33"/>
      <c r="E4861" s="33"/>
      <c r="G4861">
        <f t="shared" si="76"/>
        <v>6</v>
      </c>
    </row>
    <row r="4862" spans="1:7">
      <c r="A4862" s="33"/>
      <c r="B4862" s="34"/>
      <c r="C4862" s="33"/>
      <c r="D4862" s="33"/>
      <c r="E4862" s="33"/>
      <c r="G4862">
        <f t="shared" si="76"/>
        <v>6</v>
      </c>
    </row>
    <row r="4863" spans="1:7">
      <c r="A4863" s="33"/>
      <c r="B4863" s="34"/>
      <c r="C4863" s="33"/>
      <c r="D4863" s="33"/>
      <c r="E4863" s="33"/>
      <c r="G4863">
        <f t="shared" si="76"/>
        <v>6</v>
      </c>
    </row>
    <row r="4864" spans="1:7">
      <c r="A4864" s="33"/>
      <c r="B4864" s="34"/>
      <c r="C4864" s="33"/>
      <c r="D4864" s="33"/>
      <c r="E4864" s="33"/>
      <c r="G4864">
        <f t="shared" si="76"/>
        <v>6</v>
      </c>
    </row>
    <row r="4865" spans="1:7">
      <c r="A4865" s="33"/>
      <c r="B4865" s="34"/>
      <c r="C4865" s="33"/>
      <c r="D4865" s="33"/>
      <c r="E4865" s="33"/>
      <c r="G4865">
        <f t="shared" si="76"/>
        <v>6</v>
      </c>
    </row>
    <row r="4866" spans="1:7">
      <c r="A4866" s="33"/>
      <c r="B4866" s="34"/>
      <c r="C4866" s="33"/>
      <c r="D4866" s="33"/>
      <c r="E4866" s="33"/>
      <c r="G4866">
        <f t="shared" si="76"/>
        <v>6</v>
      </c>
    </row>
    <row r="4867" spans="1:7">
      <c r="A4867" s="33"/>
      <c r="B4867" s="34"/>
      <c r="C4867" s="33"/>
      <c r="D4867" s="33"/>
      <c r="E4867" s="33"/>
      <c r="G4867">
        <f t="shared" si="76"/>
        <v>6</v>
      </c>
    </row>
    <row r="4868" spans="1:7">
      <c r="A4868" s="33"/>
      <c r="B4868" s="34"/>
      <c r="C4868" s="33"/>
      <c r="D4868" s="33"/>
      <c r="E4868" s="33"/>
      <c r="G4868">
        <f t="shared" si="76"/>
        <v>6</v>
      </c>
    </row>
    <row r="4869" spans="1:7">
      <c r="A4869" s="33"/>
      <c r="B4869" s="34"/>
      <c r="C4869" s="33"/>
      <c r="D4869" s="33"/>
      <c r="E4869" s="33"/>
      <c r="G4869">
        <f t="shared" si="76"/>
        <v>6</v>
      </c>
    </row>
    <row r="4870" spans="1:7">
      <c r="A4870" s="33"/>
      <c r="B4870" s="34"/>
      <c r="C4870" s="33"/>
      <c r="D4870" s="33"/>
      <c r="E4870" s="33"/>
      <c r="G4870">
        <f t="shared" si="76"/>
        <v>6</v>
      </c>
    </row>
    <row r="4871" spans="1:7">
      <c r="A4871" s="33"/>
      <c r="B4871" s="34"/>
      <c r="C4871" s="33"/>
      <c r="D4871" s="33"/>
      <c r="E4871" s="33"/>
      <c r="G4871">
        <f t="shared" si="76"/>
        <v>6</v>
      </c>
    </row>
    <row r="4872" spans="1:7">
      <c r="A4872" s="33"/>
      <c r="B4872" s="34"/>
      <c r="C4872" s="33"/>
      <c r="D4872" s="33"/>
      <c r="E4872" s="33"/>
      <c r="G4872">
        <f t="shared" si="76"/>
        <v>6</v>
      </c>
    </row>
    <row r="4873" spans="1:7">
      <c r="A4873" s="33"/>
      <c r="B4873" s="34"/>
      <c r="C4873" s="33"/>
      <c r="D4873" s="33"/>
      <c r="E4873" s="33"/>
      <c r="G4873">
        <f t="shared" si="76"/>
        <v>6</v>
      </c>
    </row>
    <row r="4874" spans="1:7">
      <c r="A4874" s="33"/>
      <c r="B4874" s="34"/>
      <c r="C4874" s="33"/>
      <c r="D4874" s="33"/>
      <c r="E4874" s="33"/>
      <c r="G4874">
        <f t="shared" si="76"/>
        <v>6</v>
      </c>
    </row>
    <row r="4875" spans="1:7">
      <c r="A4875" s="33"/>
      <c r="B4875" s="34"/>
      <c r="C4875" s="33"/>
      <c r="D4875" s="33"/>
      <c r="E4875" s="33"/>
      <c r="G4875">
        <f t="shared" si="76"/>
        <v>6</v>
      </c>
    </row>
    <row r="4876" spans="1:7">
      <c r="A4876" s="33"/>
      <c r="B4876" s="34"/>
      <c r="C4876" s="33"/>
      <c r="D4876" s="33"/>
      <c r="E4876" s="33"/>
      <c r="G4876">
        <f t="shared" si="76"/>
        <v>6</v>
      </c>
    </row>
    <row r="4877" spans="1:7">
      <c r="A4877" s="33"/>
      <c r="B4877" s="34"/>
      <c r="C4877" s="33"/>
      <c r="D4877" s="33"/>
      <c r="E4877" s="33"/>
      <c r="G4877">
        <f t="shared" si="76"/>
        <v>6</v>
      </c>
    </row>
    <row r="4878" spans="1:7">
      <c r="A4878" s="33"/>
      <c r="B4878" s="34"/>
      <c r="C4878" s="33"/>
      <c r="D4878" s="33"/>
      <c r="E4878" s="33"/>
      <c r="G4878">
        <f t="shared" si="76"/>
        <v>6</v>
      </c>
    </row>
    <row r="4879" spans="1:7">
      <c r="A4879" s="33"/>
      <c r="B4879" s="34"/>
      <c r="C4879" s="33"/>
      <c r="D4879" s="33"/>
      <c r="E4879" s="33"/>
      <c r="G4879">
        <f t="shared" si="76"/>
        <v>6</v>
      </c>
    </row>
    <row r="4880" spans="1:7">
      <c r="A4880" s="33"/>
      <c r="B4880" s="34"/>
      <c r="C4880" s="33"/>
      <c r="D4880" s="33"/>
      <c r="E4880" s="33"/>
      <c r="G4880">
        <f t="shared" si="76"/>
        <v>6</v>
      </c>
    </row>
    <row r="4881" spans="1:7">
      <c r="A4881" s="33"/>
      <c r="B4881" s="34"/>
      <c r="C4881" s="33"/>
      <c r="D4881" s="33"/>
      <c r="E4881" s="33"/>
      <c r="G4881">
        <f t="shared" si="76"/>
        <v>6</v>
      </c>
    </row>
    <row r="4882" spans="1:7">
      <c r="A4882" s="33"/>
      <c r="B4882" s="34"/>
      <c r="C4882" s="33"/>
      <c r="D4882" s="33"/>
      <c r="E4882" s="33"/>
      <c r="G4882">
        <f t="shared" si="76"/>
        <v>6</v>
      </c>
    </row>
    <row r="4883" spans="1:7">
      <c r="A4883" s="33"/>
      <c r="B4883" s="34"/>
      <c r="C4883" s="33"/>
      <c r="D4883" s="33"/>
      <c r="E4883" s="33"/>
      <c r="G4883">
        <f t="shared" si="76"/>
        <v>6</v>
      </c>
    </row>
    <row r="4884" spans="1:7">
      <c r="A4884" s="33"/>
      <c r="B4884" s="34"/>
      <c r="C4884" s="33"/>
      <c r="D4884" s="33"/>
      <c r="E4884" s="33"/>
      <c r="G4884">
        <f t="shared" si="76"/>
        <v>6</v>
      </c>
    </row>
    <row r="4885" spans="1:7">
      <c r="A4885" s="33"/>
      <c r="B4885" s="34"/>
      <c r="C4885" s="33"/>
      <c r="D4885" s="33"/>
      <c r="E4885" s="33"/>
      <c r="G4885">
        <f t="shared" si="76"/>
        <v>6</v>
      </c>
    </row>
    <row r="4886" spans="1:7">
      <c r="A4886" s="33"/>
      <c r="B4886" s="34"/>
      <c r="C4886" s="33"/>
      <c r="D4886" s="33"/>
      <c r="E4886" s="33"/>
      <c r="G4886">
        <f t="shared" si="76"/>
        <v>6</v>
      </c>
    </row>
    <row r="4887" spans="1:7">
      <c r="A4887" s="33"/>
      <c r="B4887" s="34"/>
      <c r="C4887" s="33"/>
      <c r="D4887" s="33"/>
      <c r="E4887" s="33"/>
      <c r="G4887">
        <f t="shared" si="76"/>
        <v>6</v>
      </c>
    </row>
    <row r="4888" spans="1:7">
      <c r="A4888" s="33"/>
      <c r="B4888" s="34"/>
      <c r="C4888" s="33"/>
      <c r="D4888" s="33"/>
      <c r="E4888" s="33"/>
      <c r="G4888">
        <f t="shared" si="76"/>
        <v>6</v>
      </c>
    </row>
    <row r="4889" spans="1:7">
      <c r="A4889" s="33"/>
      <c r="B4889" s="34"/>
      <c r="C4889" s="33"/>
      <c r="D4889" s="33"/>
      <c r="E4889" s="33"/>
      <c r="G4889">
        <f t="shared" si="76"/>
        <v>6</v>
      </c>
    </row>
    <row r="4890" spans="1:7">
      <c r="A4890" s="33"/>
      <c r="B4890" s="34"/>
      <c r="C4890" s="33"/>
      <c r="D4890" s="33"/>
      <c r="E4890" s="33"/>
      <c r="G4890">
        <f t="shared" si="76"/>
        <v>6</v>
      </c>
    </row>
    <row r="4891" spans="1:7">
      <c r="A4891" s="33"/>
      <c r="B4891" s="34"/>
      <c r="C4891" s="33"/>
      <c r="D4891" s="33"/>
      <c r="E4891" s="33"/>
      <c r="G4891">
        <f t="shared" si="76"/>
        <v>6</v>
      </c>
    </row>
    <row r="4892" spans="1:7">
      <c r="A4892" s="33"/>
      <c r="B4892" s="34"/>
      <c r="C4892" s="33"/>
      <c r="D4892" s="33"/>
      <c r="E4892" s="33"/>
      <c r="G4892">
        <f t="shared" si="76"/>
        <v>6</v>
      </c>
    </row>
    <row r="4893" spans="1:7">
      <c r="A4893" s="33"/>
      <c r="B4893" s="34"/>
      <c r="C4893" s="33"/>
      <c r="D4893" s="33"/>
      <c r="E4893" s="33"/>
      <c r="G4893">
        <f t="shared" si="76"/>
        <v>6</v>
      </c>
    </row>
    <row r="4894" spans="1:7">
      <c r="A4894" s="33"/>
      <c r="B4894" s="34"/>
      <c r="C4894" s="33"/>
      <c r="D4894" s="33"/>
      <c r="E4894" s="33"/>
      <c r="G4894">
        <f t="shared" si="76"/>
        <v>6</v>
      </c>
    </row>
    <row r="4895" spans="1:7">
      <c r="A4895" s="33"/>
      <c r="B4895" s="34"/>
      <c r="C4895" s="33"/>
      <c r="D4895" s="33"/>
      <c r="E4895" s="33"/>
      <c r="G4895">
        <f t="shared" si="76"/>
        <v>6</v>
      </c>
    </row>
    <row r="4896" spans="1:7">
      <c r="A4896" s="33"/>
      <c r="B4896" s="34"/>
      <c r="C4896" s="33"/>
      <c r="D4896" s="33"/>
      <c r="E4896" s="33"/>
      <c r="G4896">
        <f t="shared" si="76"/>
        <v>6</v>
      </c>
    </row>
    <row r="4897" spans="1:7">
      <c r="A4897" s="33"/>
      <c r="B4897" s="34"/>
      <c r="C4897" s="33"/>
      <c r="D4897" s="33"/>
      <c r="E4897" s="33"/>
      <c r="G4897">
        <f t="shared" si="76"/>
        <v>6</v>
      </c>
    </row>
    <row r="4898" spans="1:7">
      <c r="A4898" s="33"/>
      <c r="B4898" s="34"/>
      <c r="C4898" s="33"/>
      <c r="D4898" s="33"/>
      <c r="E4898" s="33"/>
      <c r="G4898">
        <f t="shared" si="76"/>
        <v>6</v>
      </c>
    </row>
    <row r="4899" spans="1:7">
      <c r="A4899" s="33"/>
      <c r="B4899" s="34"/>
      <c r="C4899" s="33"/>
      <c r="D4899" s="33"/>
      <c r="E4899" s="33"/>
      <c r="G4899">
        <f t="shared" si="76"/>
        <v>6</v>
      </c>
    </row>
    <row r="4900" spans="1:7">
      <c r="A4900" s="33"/>
      <c r="B4900" s="34"/>
      <c r="C4900" s="33"/>
      <c r="D4900" s="33"/>
      <c r="E4900" s="33"/>
      <c r="G4900">
        <f t="shared" si="76"/>
        <v>6</v>
      </c>
    </row>
    <row r="4901" spans="1:7">
      <c r="A4901" s="33"/>
      <c r="B4901" s="34"/>
      <c r="C4901" s="33"/>
      <c r="D4901" s="33"/>
      <c r="E4901" s="33"/>
      <c r="G4901">
        <f t="shared" si="76"/>
        <v>6</v>
      </c>
    </row>
    <row r="4902" spans="1:7">
      <c r="A4902" s="33"/>
      <c r="B4902" s="34"/>
      <c r="C4902" s="33"/>
      <c r="D4902" s="33"/>
      <c r="E4902" s="33"/>
      <c r="G4902">
        <f t="shared" si="76"/>
        <v>6</v>
      </c>
    </row>
    <row r="4903" spans="1:7">
      <c r="A4903" s="33"/>
      <c r="B4903" s="34"/>
      <c r="C4903" s="33"/>
      <c r="D4903" s="33"/>
      <c r="E4903" s="33"/>
      <c r="G4903">
        <f t="shared" si="76"/>
        <v>6</v>
      </c>
    </row>
    <row r="4904" spans="1:7">
      <c r="A4904" s="33"/>
      <c r="B4904" s="34"/>
      <c r="C4904" s="33"/>
      <c r="D4904" s="33"/>
      <c r="E4904" s="33"/>
      <c r="G4904">
        <f t="shared" si="76"/>
        <v>6</v>
      </c>
    </row>
    <row r="4905" spans="1:7">
      <c r="A4905" s="33"/>
      <c r="B4905" s="34"/>
      <c r="C4905" s="33"/>
      <c r="D4905" s="33"/>
      <c r="E4905" s="33"/>
      <c r="G4905">
        <f t="shared" ref="G4905:G4968" si="77">WEEKDAY(B4905,2)</f>
        <v>6</v>
      </c>
    </row>
    <row r="4906" spans="1:7">
      <c r="A4906" s="33"/>
      <c r="B4906" s="34"/>
      <c r="C4906" s="33"/>
      <c r="D4906" s="33"/>
      <c r="E4906" s="33"/>
      <c r="G4906">
        <f t="shared" si="77"/>
        <v>6</v>
      </c>
    </row>
    <row r="4907" spans="1:7">
      <c r="A4907" s="33"/>
      <c r="B4907" s="34"/>
      <c r="C4907" s="33"/>
      <c r="D4907" s="33"/>
      <c r="E4907" s="33"/>
      <c r="G4907">
        <f t="shared" si="77"/>
        <v>6</v>
      </c>
    </row>
    <row r="4908" spans="1:7">
      <c r="A4908" s="33"/>
      <c r="B4908" s="34"/>
      <c r="C4908" s="33"/>
      <c r="D4908" s="33"/>
      <c r="E4908" s="33"/>
      <c r="G4908">
        <f t="shared" si="77"/>
        <v>6</v>
      </c>
    </row>
    <row r="4909" spans="1:7">
      <c r="A4909" s="33"/>
      <c r="B4909" s="34"/>
      <c r="C4909" s="33"/>
      <c r="D4909" s="33"/>
      <c r="E4909" s="33"/>
      <c r="G4909">
        <f t="shared" si="77"/>
        <v>6</v>
      </c>
    </row>
    <row r="4910" spans="1:7">
      <c r="A4910" s="33"/>
      <c r="B4910" s="34"/>
      <c r="C4910" s="33"/>
      <c r="D4910" s="33"/>
      <c r="E4910" s="33"/>
      <c r="G4910">
        <f t="shared" si="77"/>
        <v>6</v>
      </c>
    </row>
    <row r="4911" spans="1:7">
      <c r="A4911" s="33"/>
      <c r="B4911" s="34"/>
      <c r="C4911" s="33"/>
      <c r="D4911" s="33"/>
      <c r="E4911" s="33"/>
      <c r="G4911">
        <f t="shared" si="77"/>
        <v>6</v>
      </c>
    </row>
    <row r="4912" spans="1:7">
      <c r="A4912" s="33"/>
      <c r="B4912" s="34"/>
      <c r="C4912" s="33"/>
      <c r="D4912" s="33"/>
      <c r="E4912" s="33"/>
      <c r="G4912">
        <f t="shared" si="77"/>
        <v>6</v>
      </c>
    </row>
    <row r="4913" spans="1:7">
      <c r="A4913" s="33"/>
      <c r="B4913" s="34"/>
      <c r="C4913" s="33"/>
      <c r="D4913" s="33"/>
      <c r="E4913" s="33"/>
      <c r="G4913">
        <f t="shared" si="77"/>
        <v>6</v>
      </c>
    </row>
    <row r="4914" spans="1:7">
      <c r="A4914" s="33"/>
      <c r="B4914" s="34"/>
      <c r="C4914" s="33"/>
      <c r="D4914" s="33"/>
      <c r="E4914" s="33"/>
      <c r="G4914">
        <f t="shared" si="77"/>
        <v>6</v>
      </c>
    </row>
    <row r="4915" spans="1:7">
      <c r="A4915" s="33"/>
      <c r="B4915" s="34"/>
      <c r="C4915" s="33"/>
      <c r="D4915" s="33"/>
      <c r="E4915" s="33"/>
      <c r="G4915">
        <f t="shared" si="77"/>
        <v>6</v>
      </c>
    </row>
    <row r="4916" spans="1:7">
      <c r="A4916" s="33"/>
      <c r="B4916" s="34"/>
      <c r="C4916" s="33"/>
      <c r="D4916" s="33"/>
      <c r="E4916" s="33"/>
      <c r="G4916">
        <f t="shared" si="77"/>
        <v>6</v>
      </c>
    </row>
    <row r="4917" spans="1:7">
      <c r="A4917" s="33"/>
      <c r="B4917" s="34"/>
      <c r="C4917" s="33"/>
      <c r="D4917" s="33"/>
      <c r="E4917" s="33"/>
      <c r="G4917">
        <f t="shared" si="77"/>
        <v>6</v>
      </c>
    </row>
    <row r="4918" spans="1:7">
      <c r="A4918" s="33"/>
      <c r="B4918" s="34"/>
      <c r="C4918" s="33"/>
      <c r="D4918" s="33"/>
      <c r="E4918" s="33"/>
      <c r="G4918">
        <f t="shared" si="77"/>
        <v>6</v>
      </c>
    </row>
    <row r="4919" spans="1:7">
      <c r="A4919" s="33"/>
      <c r="B4919" s="34"/>
      <c r="C4919" s="33"/>
      <c r="D4919" s="33"/>
      <c r="E4919" s="33"/>
      <c r="G4919">
        <f t="shared" si="77"/>
        <v>6</v>
      </c>
    </row>
    <row r="4920" spans="1:7">
      <c r="A4920" s="33"/>
      <c r="B4920" s="34"/>
      <c r="C4920" s="33"/>
      <c r="D4920" s="33"/>
      <c r="E4920" s="33"/>
      <c r="G4920">
        <f t="shared" si="77"/>
        <v>6</v>
      </c>
    </row>
    <row r="4921" spans="1:7">
      <c r="A4921" s="33"/>
      <c r="B4921" s="34"/>
      <c r="C4921" s="33"/>
      <c r="D4921" s="33"/>
      <c r="E4921" s="33"/>
      <c r="G4921">
        <f t="shared" si="77"/>
        <v>6</v>
      </c>
    </row>
    <row r="4922" spans="1:7">
      <c r="A4922" s="33"/>
      <c r="B4922" s="34"/>
      <c r="C4922" s="33"/>
      <c r="D4922" s="33"/>
      <c r="E4922" s="33"/>
      <c r="G4922">
        <f t="shared" si="77"/>
        <v>6</v>
      </c>
    </row>
    <row r="4923" spans="1:7">
      <c r="A4923" s="33"/>
      <c r="B4923" s="34"/>
      <c r="C4923" s="33"/>
      <c r="D4923" s="33"/>
      <c r="E4923" s="33"/>
      <c r="G4923">
        <f t="shared" si="77"/>
        <v>6</v>
      </c>
    </row>
    <row r="4924" spans="1:7">
      <c r="A4924" s="33"/>
      <c r="B4924" s="34"/>
      <c r="C4924" s="33"/>
      <c r="D4924" s="33"/>
      <c r="E4924" s="33"/>
      <c r="G4924">
        <f t="shared" si="77"/>
        <v>6</v>
      </c>
    </row>
    <row r="4925" spans="1:7">
      <c r="A4925" s="33"/>
      <c r="B4925" s="34"/>
      <c r="C4925" s="33"/>
      <c r="D4925" s="33"/>
      <c r="E4925" s="33"/>
      <c r="G4925">
        <f t="shared" si="77"/>
        <v>6</v>
      </c>
    </row>
    <row r="4926" spans="1:7">
      <c r="A4926" s="33"/>
      <c r="B4926" s="34"/>
      <c r="C4926" s="33"/>
      <c r="D4926" s="33"/>
      <c r="E4926" s="33"/>
      <c r="G4926">
        <f t="shared" si="77"/>
        <v>6</v>
      </c>
    </row>
    <row r="4927" spans="1:7">
      <c r="A4927" s="33"/>
      <c r="B4927" s="34"/>
      <c r="C4927" s="33"/>
      <c r="D4927" s="33"/>
      <c r="E4927" s="33"/>
      <c r="G4927">
        <f t="shared" si="77"/>
        <v>6</v>
      </c>
    </row>
    <row r="4928" spans="1:7">
      <c r="A4928" s="33"/>
      <c r="B4928" s="34"/>
      <c r="C4928" s="33"/>
      <c r="D4928" s="33"/>
      <c r="E4928" s="33"/>
      <c r="G4928">
        <f t="shared" si="77"/>
        <v>6</v>
      </c>
    </row>
    <row r="4929" spans="1:7">
      <c r="A4929" s="33"/>
      <c r="B4929" s="34"/>
      <c r="C4929" s="33"/>
      <c r="D4929" s="33"/>
      <c r="E4929" s="33"/>
      <c r="G4929">
        <f t="shared" si="77"/>
        <v>6</v>
      </c>
    </row>
    <row r="4930" spans="1:7">
      <c r="A4930" s="33"/>
      <c r="B4930" s="34"/>
      <c r="C4930" s="33"/>
      <c r="D4930" s="33"/>
      <c r="E4930" s="33"/>
      <c r="G4930">
        <f t="shared" si="77"/>
        <v>6</v>
      </c>
    </row>
    <row r="4931" spans="1:7">
      <c r="A4931" s="33"/>
      <c r="B4931" s="34"/>
      <c r="C4931" s="33"/>
      <c r="D4931" s="33"/>
      <c r="E4931" s="33"/>
      <c r="G4931">
        <f t="shared" si="77"/>
        <v>6</v>
      </c>
    </row>
    <row r="4932" spans="1:7">
      <c r="A4932" s="33"/>
      <c r="B4932" s="34"/>
      <c r="C4932" s="33"/>
      <c r="D4932" s="33"/>
      <c r="E4932" s="33"/>
      <c r="G4932">
        <f t="shared" si="77"/>
        <v>6</v>
      </c>
    </row>
    <row r="4933" spans="1:7">
      <c r="A4933" s="33"/>
      <c r="B4933" s="34"/>
      <c r="C4933" s="33"/>
      <c r="D4933" s="33"/>
      <c r="E4933" s="33"/>
      <c r="G4933">
        <f t="shared" si="77"/>
        <v>6</v>
      </c>
    </row>
    <row r="4934" spans="1:7">
      <c r="A4934" s="33"/>
      <c r="B4934" s="34"/>
      <c r="C4934" s="33"/>
      <c r="D4934" s="33"/>
      <c r="E4934" s="33"/>
      <c r="G4934">
        <f t="shared" si="77"/>
        <v>6</v>
      </c>
    </row>
    <row r="4935" spans="1:7">
      <c r="A4935" s="33"/>
      <c r="B4935" s="34"/>
      <c r="C4935" s="33"/>
      <c r="D4935" s="33"/>
      <c r="E4935" s="33"/>
      <c r="G4935">
        <f t="shared" si="77"/>
        <v>6</v>
      </c>
    </row>
    <row r="4936" spans="1:7">
      <c r="A4936" s="33"/>
      <c r="B4936" s="34"/>
      <c r="C4936" s="33"/>
      <c r="D4936" s="33"/>
      <c r="E4936" s="33"/>
      <c r="G4936">
        <f t="shared" si="77"/>
        <v>6</v>
      </c>
    </row>
    <row r="4937" spans="1:7">
      <c r="A4937" s="33"/>
      <c r="B4937" s="34"/>
      <c r="C4937" s="33"/>
      <c r="D4937" s="33"/>
      <c r="E4937" s="33"/>
      <c r="G4937">
        <f t="shared" si="77"/>
        <v>6</v>
      </c>
    </row>
    <row r="4938" spans="1:7">
      <c r="A4938" s="33"/>
      <c r="B4938" s="34"/>
      <c r="C4938" s="33"/>
      <c r="D4938" s="33"/>
      <c r="E4938" s="33"/>
      <c r="G4938">
        <f t="shared" si="77"/>
        <v>6</v>
      </c>
    </row>
    <row r="4939" spans="1:7">
      <c r="A4939" s="33"/>
      <c r="B4939" s="34"/>
      <c r="C4939" s="33"/>
      <c r="D4939" s="33"/>
      <c r="E4939" s="33"/>
      <c r="G4939">
        <f t="shared" si="77"/>
        <v>6</v>
      </c>
    </row>
    <row r="4940" spans="1:7">
      <c r="A4940" s="33"/>
      <c r="B4940" s="34"/>
      <c r="C4940" s="33"/>
      <c r="D4940" s="33"/>
      <c r="E4940" s="33"/>
      <c r="G4940">
        <f t="shared" si="77"/>
        <v>6</v>
      </c>
    </row>
    <row r="4941" spans="1:7">
      <c r="A4941" s="33"/>
      <c r="B4941" s="34"/>
      <c r="C4941" s="33"/>
      <c r="D4941" s="33"/>
      <c r="E4941" s="33"/>
      <c r="G4941">
        <f t="shared" si="77"/>
        <v>6</v>
      </c>
    </row>
    <row r="4942" spans="1:7">
      <c r="A4942" s="33"/>
      <c r="B4942" s="34"/>
      <c r="C4942" s="33"/>
      <c r="D4942" s="33"/>
      <c r="E4942" s="33"/>
      <c r="G4942">
        <f t="shared" si="77"/>
        <v>6</v>
      </c>
    </row>
    <row r="4943" spans="1:7">
      <c r="A4943" s="33"/>
      <c r="B4943" s="34"/>
      <c r="C4943" s="33"/>
      <c r="D4943" s="33"/>
      <c r="E4943" s="33"/>
      <c r="G4943">
        <f t="shared" si="77"/>
        <v>6</v>
      </c>
    </row>
    <row r="4944" spans="1:7">
      <c r="A4944" s="33"/>
      <c r="B4944" s="34"/>
      <c r="C4944" s="33"/>
      <c r="D4944" s="33"/>
      <c r="E4944" s="33"/>
      <c r="G4944">
        <f t="shared" si="77"/>
        <v>6</v>
      </c>
    </row>
    <row r="4945" spans="1:7">
      <c r="A4945" s="33"/>
      <c r="B4945" s="34"/>
      <c r="C4945" s="33"/>
      <c r="D4945" s="33"/>
      <c r="E4945" s="33"/>
      <c r="G4945">
        <f t="shared" si="77"/>
        <v>6</v>
      </c>
    </row>
    <row r="4946" spans="1:7">
      <c r="A4946" s="33"/>
      <c r="B4946" s="34"/>
      <c r="C4946" s="33"/>
      <c r="D4946" s="33"/>
      <c r="E4946" s="33"/>
      <c r="G4946">
        <f t="shared" si="77"/>
        <v>6</v>
      </c>
    </row>
    <row r="4947" spans="1:7">
      <c r="A4947" s="33"/>
      <c r="B4947" s="34"/>
      <c r="C4947" s="33"/>
      <c r="D4947" s="33"/>
      <c r="E4947" s="33"/>
      <c r="G4947">
        <f t="shared" si="77"/>
        <v>6</v>
      </c>
    </row>
    <row r="4948" spans="1:7">
      <c r="A4948" s="33"/>
      <c r="B4948" s="34"/>
      <c r="C4948" s="33"/>
      <c r="D4948" s="33"/>
      <c r="E4948" s="33"/>
      <c r="G4948">
        <f t="shared" si="77"/>
        <v>6</v>
      </c>
    </row>
    <row r="4949" spans="1:7">
      <c r="A4949" s="33"/>
      <c r="B4949" s="34"/>
      <c r="C4949" s="33"/>
      <c r="D4949" s="33"/>
      <c r="E4949" s="33"/>
      <c r="G4949">
        <f t="shared" si="77"/>
        <v>6</v>
      </c>
    </row>
    <row r="4950" spans="1:7">
      <c r="A4950" s="33"/>
      <c r="B4950" s="34"/>
      <c r="C4950" s="33"/>
      <c r="D4950" s="33"/>
      <c r="E4950" s="33"/>
      <c r="G4950">
        <f t="shared" si="77"/>
        <v>6</v>
      </c>
    </row>
    <row r="4951" spans="1:7">
      <c r="A4951" s="33"/>
      <c r="B4951" s="34"/>
      <c r="C4951" s="33"/>
      <c r="D4951" s="33"/>
      <c r="E4951" s="33"/>
      <c r="G4951">
        <f t="shared" si="77"/>
        <v>6</v>
      </c>
    </row>
    <row r="4952" spans="1:7">
      <c r="A4952" s="33"/>
      <c r="B4952" s="34"/>
      <c r="C4952" s="33"/>
      <c r="D4952" s="33"/>
      <c r="E4952" s="33"/>
      <c r="G4952">
        <f t="shared" si="77"/>
        <v>6</v>
      </c>
    </row>
    <row r="4953" spans="1:7">
      <c r="A4953" s="33"/>
      <c r="B4953" s="34"/>
      <c r="C4953" s="33"/>
      <c r="D4953" s="33"/>
      <c r="E4953" s="33"/>
      <c r="G4953">
        <f t="shared" si="77"/>
        <v>6</v>
      </c>
    </row>
    <row r="4954" spans="1:7">
      <c r="A4954" s="33"/>
      <c r="B4954" s="34"/>
      <c r="C4954" s="33"/>
      <c r="D4954" s="33"/>
      <c r="E4954" s="33"/>
      <c r="G4954">
        <f t="shared" si="77"/>
        <v>6</v>
      </c>
    </row>
    <row r="4955" spans="1:7">
      <c r="A4955" s="33"/>
      <c r="B4955" s="34"/>
      <c r="C4955" s="33"/>
      <c r="D4955" s="33"/>
      <c r="E4955" s="33"/>
      <c r="G4955">
        <f t="shared" si="77"/>
        <v>6</v>
      </c>
    </row>
    <row r="4956" spans="1:7">
      <c r="A4956" s="33"/>
      <c r="B4956" s="34"/>
      <c r="C4956" s="33"/>
      <c r="D4956" s="33"/>
      <c r="E4956" s="33"/>
      <c r="G4956">
        <f t="shared" si="77"/>
        <v>6</v>
      </c>
    </row>
    <row r="4957" spans="1:7">
      <c r="A4957" s="33"/>
      <c r="B4957" s="34"/>
      <c r="C4957" s="33"/>
      <c r="D4957" s="33"/>
      <c r="E4957" s="33"/>
      <c r="G4957">
        <f t="shared" si="77"/>
        <v>6</v>
      </c>
    </row>
    <row r="4958" spans="1:7">
      <c r="A4958" s="33"/>
      <c r="B4958" s="34"/>
      <c r="C4958" s="33"/>
      <c r="D4958" s="33"/>
      <c r="E4958" s="33"/>
      <c r="G4958">
        <f t="shared" si="77"/>
        <v>6</v>
      </c>
    </row>
    <row r="4959" spans="1:7">
      <c r="A4959" s="33"/>
      <c r="B4959" s="34"/>
      <c r="C4959" s="33"/>
      <c r="D4959" s="33"/>
      <c r="E4959" s="33"/>
      <c r="G4959">
        <f t="shared" si="77"/>
        <v>6</v>
      </c>
    </row>
    <row r="4960" spans="1:7">
      <c r="A4960" s="33"/>
      <c r="B4960" s="34"/>
      <c r="C4960" s="33"/>
      <c r="D4960" s="33"/>
      <c r="E4960" s="33"/>
      <c r="G4960">
        <f t="shared" si="77"/>
        <v>6</v>
      </c>
    </row>
    <row r="4961" spans="1:7">
      <c r="A4961" s="33"/>
      <c r="B4961" s="34"/>
      <c r="C4961" s="33"/>
      <c r="D4961" s="33"/>
      <c r="E4961" s="33"/>
      <c r="G4961">
        <f t="shared" si="77"/>
        <v>6</v>
      </c>
    </row>
    <row r="4962" spans="1:7">
      <c r="A4962" s="33"/>
      <c r="B4962" s="34"/>
      <c r="C4962" s="33"/>
      <c r="D4962" s="33"/>
      <c r="E4962" s="33"/>
      <c r="G4962">
        <f t="shared" si="77"/>
        <v>6</v>
      </c>
    </row>
    <row r="4963" spans="1:7">
      <c r="A4963" s="33"/>
      <c r="B4963" s="34"/>
      <c r="C4963" s="33"/>
      <c r="D4963" s="33"/>
      <c r="E4963" s="33"/>
      <c r="G4963">
        <f t="shared" si="77"/>
        <v>6</v>
      </c>
    </row>
    <row r="4964" spans="1:7">
      <c r="A4964" s="33"/>
      <c r="B4964" s="34"/>
      <c r="C4964" s="33"/>
      <c r="D4964" s="33"/>
      <c r="E4964" s="33"/>
      <c r="G4964">
        <f t="shared" si="77"/>
        <v>6</v>
      </c>
    </row>
    <row r="4965" spans="1:7">
      <c r="A4965" s="33"/>
      <c r="B4965" s="34"/>
      <c r="C4965" s="33"/>
      <c r="D4965" s="33"/>
      <c r="E4965" s="33"/>
      <c r="G4965">
        <f t="shared" si="77"/>
        <v>6</v>
      </c>
    </row>
    <row r="4966" spans="1:7">
      <c r="A4966" s="33"/>
      <c r="B4966" s="34"/>
      <c r="C4966" s="33"/>
      <c r="D4966" s="33"/>
      <c r="E4966" s="33"/>
      <c r="G4966">
        <f t="shared" si="77"/>
        <v>6</v>
      </c>
    </row>
    <row r="4967" spans="1:7">
      <c r="A4967" s="33"/>
      <c r="B4967" s="34"/>
      <c r="C4967" s="33"/>
      <c r="D4967" s="33"/>
      <c r="E4967" s="33"/>
      <c r="G4967">
        <f t="shared" si="77"/>
        <v>6</v>
      </c>
    </row>
    <row r="4968" spans="1:7">
      <c r="A4968" s="33"/>
      <c r="B4968" s="34"/>
      <c r="C4968" s="33"/>
      <c r="D4968" s="33"/>
      <c r="E4968" s="33"/>
      <c r="G4968">
        <f t="shared" si="77"/>
        <v>6</v>
      </c>
    </row>
    <row r="4969" spans="1:7">
      <c r="A4969" s="33"/>
      <c r="B4969" s="34"/>
      <c r="C4969" s="33"/>
      <c r="D4969" s="33"/>
      <c r="E4969" s="33"/>
      <c r="G4969">
        <f t="shared" ref="G4969:G5032" si="78">WEEKDAY(B4969,2)</f>
        <v>6</v>
      </c>
    </row>
    <row r="4970" spans="1:7">
      <c r="A4970" s="33"/>
      <c r="B4970" s="34"/>
      <c r="C4970" s="33"/>
      <c r="D4970" s="33"/>
      <c r="E4970" s="33"/>
      <c r="G4970">
        <f t="shared" si="78"/>
        <v>6</v>
      </c>
    </row>
    <row r="4971" spans="1:7">
      <c r="A4971" s="33"/>
      <c r="B4971" s="34"/>
      <c r="C4971" s="33"/>
      <c r="D4971" s="33"/>
      <c r="E4971" s="33"/>
      <c r="G4971">
        <f t="shared" si="78"/>
        <v>6</v>
      </c>
    </row>
    <row r="4972" spans="1:7">
      <c r="A4972" s="33"/>
      <c r="B4972" s="34"/>
      <c r="C4972" s="33"/>
      <c r="D4972" s="33"/>
      <c r="E4972" s="33"/>
      <c r="G4972">
        <f t="shared" si="78"/>
        <v>6</v>
      </c>
    </row>
    <row r="4973" spans="1:7">
      <c r="A4973" s="33"/>
      <c r="B4973" s="34"/>
      <c r="C4973" s="33"/>
      <c r="D4973" s="33"/>
      <c r="E4973" s="33"/>
      <c r="G4973">
        <f t="shared" si="78"/>
        <v>6</v>
      </c>
    </row>
    <row r="4974" spans="1:7">
      <c r="A4974" s="33"/>
      <c r="B4974" s="34"/>
      <c r="C4974" s="33"/>
      <c r="D4974" s="33"/>
      <c r="E4974" s="33"/>
      <c r="G4974">
        <f t="shared" si="78"/>
        <v>6</v>
      </c>
    </row>
    <row r="4975" spans="1:7">
      <c r="A4975" s="33"/>
      <c r="B4975" s="34"/>
      <c r="C4975" s="33"/>
      <c r="D4975" s="33"/>
      <c r="E4975" s="33"/>
      <c r="G4975">
        <f t="shared" si="78"/>
        <v>6</v>
      </c>
    </row>
    <row r="4976" spans="1:7">
      <c r="A4976" s="33"/>
      <c r="B4976" s="34"/>
      <c r="C4976" s="33"/>
      <c r="D4976" s="33"/>
      <c r="E4976" s="33"/>
      <c r="G4976">
        <f t="shared" si="78"/>
        <v>6</v>
      </c>
    </row>
    <row r="4977" spans="1:7">
      <c r="A4977" s="33"/>
      <c r="B4977" s="34"/>
      <c r="C4977" s="33"/>
      <c r="D4977" s="33"/>
      <c r="E4977" s="33"/>
      <c r="G4977">
        <f t="shared" si="78"/>
        <v>6</v>
      </c>
    </row>
    <row r="4978" spans="1:7">
      <c r="A4978" s="33"/>
      <c r="B4978" s="34"/>
      <c r="C4978" s="33"/>
      <c r="D4978" s="33"/>
      <c r="E4978" s="33"/>
      <c r="G4978">
        <f t="shared" si="78"/>
        <v>6</v>
      </c>
    </row>
    <row r="4979" spans="1:7">
      <c r="A4979" s="33"/>
      <c r="B4979" s="34"/>
      <c r="C4979" s="33"/>
      <c r="D4979" s="33"/>
      <c r="E4979" s="33"/>
      <c r="G4979">
        <f t="shared" si="78"/>
        <v>6</v>
      </c>
    </row>
    <row r="4980" spans="1:7">
      <c r="A4980" s="33"/>
      <c r="B4980" s="34"/>
      <c r="C4980" s="33"/>
      <c r="D4980" s="33"/>
      <c r="E4980" s="33"/>
      <c r="G4980">
        <f t="shared" si="78"/>
        <v>6</v>
      </c>
    </row>
    <row r="4981" spans="1:7">
      <c r="A4981" s="33"/>
      <c r="B4981" s="34"/>
      <c r="C4981" s="33"/>
      <c r="D4981" s="33"/>
      <c r="E4981" s="33"/>
      <c r="G4981">
        <f t="shared" si="78"/>
        <v>6</v>
      </c>
    </row>
    <row r="4982" spans="1:7">
      <c r="A4982" s="33"/>
      <c r="B4982" s="34"/>
      <c r="C4982" s="33"/>
      <c r="D4982" s="33"/>
      <c r="E4982" s="33"/>
      <c r="G4982">
        <f t="shared" si="78"/>
        <v>6</v>
      </c>
    </row>
    <row r="4983" spans="1:7">
      <c r="A4983" s="33"/>
      <c r="B4983" s="34"/>
      <c r="C4983" s="33"/>
      <c r="D4983" s="33"/>
      <c r="E4983" s="33"/>
      <c r="G4983">
        <f t="shared" si="78"/>
        <v>6</v>
      </c>
    </row>
    <row r="4984" spans="1:7">
      <c r="A4984" s="33"/>
      <c r="B4984" s="34"/>
      <c r="C4984" s="33"/>
      <c r="D4984" s="33"/>
      <c r="E4984" s="33"/>
      <c r="G4984">
        <f t="shared" si="78"/>
        <v>6</v>
      </c>
    </row>
    <row r="4985" spans="1:7">
      <c r="A4985" s="33"/>
      <c r="B4985" s="34"/>
      <c r="C4985" s="33"/>
      <c r="D4985" s="33"/>
      <c r="E4985" s="33"/>
      <c r="G4985">
        <f t="shared" si="78"/>
        <v>6</v>
      </c>
    </row>
    <row r="4986" spans="1:7">
      <c r="A4986" s="33"/>
      <c r="B4986" s="34"/>
      <c r="C4986" s="33"/>
      <c r="D4986" s="33"/>
      <c r="E4986" s="33"/>
      <c r="G4986">
        <f t="shared" si="78"/>
        <v>6</v>
      </c>
    </row>
    <row r="4987" spans="1:7">
      <c r="A4987" s="33"/>
      <c r="B4987" s="34"/>
      <c r="C4987" s="33"/>
      <c r="D4987" s="33"/>
      <c r="E4987" s="33"/>
      <c r="G4987">
        <f t="shared" si="78"/>
        <v>6</v>
      </c>
    </row>
    <row r="4988" spans="1:7">
      <c r="A4988" s="33"/>
      <c r="B4988" s="34"/>
      <c r="C4988" s="33"/>
      <c r="D4988" s="33"/>
      <c r="E4988" s="33"/>
      <c r="G4988">
        <f t="shared" si="78"/>
        <v>6</v>
      </c>
    </row>
    <row r="4989" spans="1:7">
      <c r="A4989" s="33"/>
      <c r="B4989" s="34"/>
      <c r="C4989" s="33"/>
      <c r="D4989" s="33"/>
      <c r="E4989" s="33"/>
      <c r="G4989">
        <f t="shared" si="78"/>
        <v>6</v>
      </c>
    </row>
    <row r="4990" spans="1:7">
      <c r="A4990" s="33"/>
      <c r="B4990" s="34"/>
      <c r="C4990" s="33"/>
      <c r="D4990" s="33"/>
      <c r="E4990" s="33"/>
      <c r="G4990">
        <f t="shared" si="78"/>
        <v>6</v>
      </c>
    </row>
    <row r="4991" spans="1:7">
      <c r="A4991" s="33"/>
      <c r="B4991" s="34"/>
      <c r="C4991" s="33"/>
      <c r="D4991" s="33"/>
      <c r="E4991" s="33"/>
      <c r="G4991">
        <f t="shared" si="78"/>
        <v>6</v>
      </c>
    </row>
    <row r="4992" spans="1:7">
      <c r="A4992" s="33"/>
      <c r="B4992" s="34"/>
      <c r="C4992" s="33"/>
      <c r="D4992" s="33"/>
      <c r="E4992" s="33"/>
      <c r="G4992">
        <f t="shared" si="78"/>
        <v>6</v>
      </c>
    </row>
    <row r="4993" spans="1:7">
      <c r="A4993" s="33"/>
      <c r="B4993" s="34"/>
      <c r="C4993" s="33"/>
      <c r="D4993" s="33"/>
      <c r="E4993" s="33"/>
      <c r="G4993">
        <f t="shared" si="78"/>
        <v>6</v>
      </c>
    </row>
    <row r="4994" spans="1:7">
      <c r="A4994" s="33"/>
      <c r="B4994" s="34"/>
      <c r="C4994" s="33"/>
      <c r="D4994" s="33"/>
      <c r="E4994" s="33"/>
      <c r="G4994">
        <f t="shared" si="78"/>
        <v>6</v>
      </c>
    </row>
    <row r="4995" spans="1:7">
      <c r="A4995" s="33"/>
      <c r="B4995" s="34"/>
      <c r="C4995" s="33"/>
      <c r="D4995" s="33"/>
      <c r="E4995" s="33"/>
      <c r="G4995">
        <f t="shared" si="78"/>
        <v>6</v>
      </c>
    </row>
    <row r="4996" spans="1:7">
      <c r="A4996" s="33"/>
      <c r="B4996" s="34"/>
      <c r="C4996" s="33"/>
      <c r="D4996" s="33"/>
      <c r="E4996" s="33"/>
      <c r="G4996">
        <f t="shared" si="78"/>
        <v>6</v>
      </c>
    </row>
    <row r="4997" spans="1:7">
      <c r="A4997" s="33"/>
      <c r="B4997" s="34"/>
      <c r="C4997" s="33"/>
      <c r="D4997" s="33"/>
      <c r="E4997" s="33"/>
      <c r="G4997">
        <f t="shared" si="78"/>
        <v>6</v>
      </c>
    </row>
    <row r="4998" spans="1:7">
      <c r="A4998" s="33"/>
      <c r="B4998" s="34"/>
      <c r="C4998" s="33"/>
      <c r="D4998" s="33"/>
      <c r="E4998" s="33"/>
      <c r="G4998">
        <f t="shared" si="78"/>
        <v>6</v>
      </c>
    </row>
    <row r="4999" spans="1:7">
      <c r="A4999" s="33"/>
      <c r="B4999" s="34"/>
      <c r="C4999" s="33"/>
      <c r="D4999" s="33"/>
      <c r="E4999" s="33"/>
      <c r="G4999">
        <f t="shared" si="78"/>
        <v>6</v>
      </c>
    </row>
    <row r="5000" spans="1:7">
      <c r="A5000" s="33"/>
      <c r="B5000" s="34"/>
      <c r="C5000" s="33"/>
      <c r="D5000" s="33"/>
      <c r="E5000" s="33"/>
      <c r="G5000">
        <f t="shared" si="78"/>
        <v>6</v>
      </c>
    </row>
    <row r="5001" spans="1:7">
      <c r="A5001" s="33"/>
      <c r="B5001" s="34"/>
      <c r="C5001" s="33"/>
      <c r="D5001" s="33"/>
      <c r="E5001" s="33"/>
      <c r="G5001">
        <f t="shared" si="78"/>
        <v>6</v>
      </c>
    </row>
    <row r="5002" spans="1:7">
      <c r="A5002" s="33"/>
      <c r="B5002" s="34"/>
      <c r="C5002" s="33"/>
      <c r="D5002" s="33"/>
      <c r="E5002" s="33"/>
      <c r="G5002">
        <f t="shared" si="78"/>
        <v>6</v>
      </c>
    </row>
    <row r="5003" spans="1:7">
      <c r="A5003" s="33"/>
      <c r="B5003" s="34"/>
      <c r="C5003" s="33"/>
      <c r="D5003" s="33"/>
      <c r="E5003" s="33"/>
      <c r="G5003">
        <f t="shared" si="78"/>
        <v>6</v>
      </c>
    </row>
    <row r="5004" spans="1:7">
      <c r="A5004" s="33"/>
      <c r="B5004" s="34"/>
      <c r="C5004" s="33"/>
      <c r="D5004" s="33"/>
      <c r="E5004" s="33"/>
      <c r="G5004">
        <f t="shared" si="78"/>
        <v>6</v>
      </c>
    </row>
    <row r="5005" spans="1:7">
      <c r="A5005" s="33"/>
      <c r="B5005" s="34"/>
      <c r="C5005" s="33"/>
      <c r="D5005" s="33"/>
      <c r="E5005" s="33"/>
      <c r="G5005">
        <f t="shared" si="78"/>
        <v>6</v>
      </c>
    </row>
    <row r="5006" spans="1:7">
      <c r="A5006" s="33"/>
      <c r="B5006" s="34"/>
      <c r="C5006" s="33"/>
      <c r="D5006" s="33"/>
      <c r="E5006" s="33"/>
      <c r="G5006">
        <f t="shared" si="78"/>
        <v>6</v>
      </c>
    </row>
    <row r="5007" spans="1:7">
      <c r="A5007" s="33"/>
      <c r="B5007" s="34"/>
      <c r="C5007" s="33"/>
      <c r="D5007" s="33"/>
      <c r="E5007" s="33"/>
      <c r="G5007">
        <f t="shared" si="78"/>
        <v>6</v>
      </c>
    </row>
    <row r="5008" spans="1:7">
      <c r="A5008" s="33"/>
      <c r="B5008" s="34"/>
      <c r="C5008" s="33"/>
      <c r="D5008" s="33"/>
      <c r="E5008" s="33"/>
      <c r="G5008">
        <f t="shared" si="78"/>
        <v>6</v>
      </c>
    </row>
    <row r="5009" spans="1:7">
      <c r="A5009" s="33"/>
      <c r="B5009" s="34"/>
      <c r="C5009" s="33"/>
      <c r="D5009" s="33"/>
      <c r="E5009" s="33"/>
      <c r="G5009">
        <f t="shared" si="78"/>
        <v>6</v>
      </c>
    </row>
    <row r="5010" spans="1:7">
      <c r="A5010" s="33"/>
      <c r="B5010" s="34"/>
      <c r="C5010" s="33"/>
      <c r="D5010" s="33"/>
      <c r="E5010" s="33"/>
      <c r="G5010">
        <f t="shared" si="78"/>
        <v>6</v>
      </c>
    </row>
    <row r="5011" spans="1:7">
      <c r="A5011" s="33"/>
      <c r="B5011" s="34"/>
      <c r="C5011" s="33"/>
      <c r="D5011" s="33"/>
      <c r="E5011" s="33"/>
      <c r="G5011">
        <f t="shared" si="78"/>
        <v>6</v>
      </c>
    </row>
    <row r="5012" spans="1:7">
      <c r="A5012" s="33"/>
      <c r="B5012" s="34"/>
      <c r="C5012" s="33"/>
      <c r="D5012" s="33"/>
      <c r="E5012" s="33"/>
      <c r="G5012">
        <f t="shared" si="78"/>
        <v>6</v>
      </c>
    </row>
    <row r="5013" spans="1:7">
      <c r="A5013" s="33"/>
      <c r="B5013" s="34"/>
      <c r="C5013" s="33"/>
      <c r="D5013" s="33"/>
      <c r="E5013" s="33"/>
      <c r="G5013">
        <f t="shared" si="78"/>
        <v>6</v>
      </c>
    </row>
    <row r="5014" spans="1:7">
      <c r="A5014" s="33"/>
      <c r="B5014" s="34"/>
      <c r="C5014" s="33"/>
      <c r="D5014" s="33"/>
      <c r="E5014" s="33"/>
      <c r="G5014">
        <f t="shared" si="78"/>
        <v>6</v>
      </c>
    </row>
    <row r="5015" spans="1:7">
      <c r="A5015" s="33"/>
      <c r="B5015" s="34"/>
      <c r="C5015" s="33"/>
      <c r="D5015" s="33"/>
      <c r="E5015" s="33"/>
      <c r="G5015">
        <f t="shared" si="78"/>
        <v>6</v>
      </c>
    </row>
    <row r="5016" spans="1:7">
      <c r="A5016" s="33"/>
      <c r="B5016" s="34"/>
      <c r="C5016" s="33"/>
      <c r="D5016" s="33"/>
      <c r="E5016" s="33"/>
      <c r="G5016">
        <f t="shared" si="78"/>
        <v>6</v>
      </c>
    </row>
    <row r="5017" spans="1:7">
      <c r="A5017" s="33"/>
      <c r="B5017" s="34"/>
      <c r="C5017" s="33"/>
      <c r="D5017" s="33"/>
      <c r="E5017" s="33"/>
      <c r="G5017">
        <f t="shared" si="78"/>
        <v>6</v>
      </c>
    </row>
    <row r="5018" spans="1:7">
      <c r="A5018" s="33"/>
      <c r="B5018" s="34"/>
      <c r="C5018" s="33"/>
      <c r="D5018" s="33"/>
      <c r="E5018" s="33"/>
      <c r="G5018">
        <f t="shared" si="78"/>
        <v>6</v>
      </c>
    </row>
    <row r="5019" spans="1:7">
      <c r="A5019" s="33"/>
      <c r="B5019" s="34"/>
      <c r="C5019" s="33"/>
      <c r="D5019" s="33"/>
      <c r="E5019" s="33"/>
      <c r="G5019">
        <f t="shared" si="78"/>
        <v>6</v>
      </c>
    </row>
    <row r="5020" spans="1:7">
      <c r="A5020" s="33"/>
      <c r="B5020" s="34"/>
      <c r="C5020" s="33"/>
      <c r="D5020" s="33"/>
      <c r="E5020" s="33"/>
      <c r="G5020">
        <f t="shared" si="78"/>
        <v>6</v>
      </c>
    </row>
    <row r="5021" spans="1:7">
      <c r="A5021" s="33"/>
      <c r="B5021" s="34"/>
      <c r="C5021" s="33"/>
      <c r="D5021" s="33"/>
      <c r="E5021" s="33"/>
      <c r="G5021">
        <f t="shared" si="78"/>
        <v>6</v>
      </c>
    </row>
    <row r="5022" spans="1:7">
      <c r="A5022" s="33"/>
      <c r="B5022" s="34"/>
      <c r="C5022" s="33"/>
      <c r="D5022" s="33"/>
      <c r="E5022" s="33"/>
      <c r="G5022">
        <f t="shared" si="78"/>
        <v>6</v>
      </c>
    </row>
    <row r="5023" spans="1:7">
      <c r="A5023" s="33"/>
      <c r="B5023" s="34"/>
      <c r="C5023" s="33"/>
      <c r="D5023" s="33"/>
      <c r="E5023" s="33"/>
      <c r="G5023">
        <f t="shared" si="78"/>
        <v>6</v>
      </c>
    </row>
    <row r="5024" spans="1:7">
      <c r="A5024" s="33"/>
      <c r="B5024" s="34"/>
      <c r="C5024" s="33"/>
      <c r="D5024" s="33"/>
      <c r="E5024" s="33"/>
      <c r="G5024">
        <f t="shared" si="78"/>
        <v>6</v>
      </c>
    </row>
    <row r="5025" spans="1:7">
      <c r="A5025" s="33"/>
      <c r="B5025" s="34"/>
      <c r="C5025" s="33"/>
      <c r="D5025" s="33"/>
      <c r="E5025" s="33"/>
      <c r="G5025">
        <f t="shared" si="78"/>
        <v>6</v>
      </c>
    </row>
    <row r="5026" spans="1:7">
      <c r="A5026" s="33"/>
      <c r="B5026" s="34"/>
      <c r="C5026" s="33"/>
      <c r="D5026" s="33"/>
      <c r="E5026" s="33"/>
      <c r="G5026">
        <f t="shared" si="78"/>
        <v>6</v>
      </c>
    </row>
    <row r="5027" spans="1:7">
      <c r="A5027" s="33"/>
      <c r="B5027" s="34"/>
      <c r="C5027" s="33"/>
      <c r="D5027" s="33"/>
      <c r="E5027" s="33"/>
      <c r="G5027">
        <f t="shared" si="78"/>
        <v>6</v>
      </c>
    </row>
    <row r="5028" spans="1:7">
      <c r="A5028" s="33"/>
      <c r="B5028" s="34"/>
      <c r="C5028" s="33"/>
      <c r="D5028" s="33"/>
      <c r="E5028" s="33"/>
      <c r="G5028">
        <f t="shared" si="78"/>
        <v>6</v>
      </c>
    </row>
    <row r="5029" spans="1:7">
      <c r="A5029" s="33"/>
      <c r="B5029" s="34"/>
      <c r="C5029" s="33"/>
      <c r="D5029" s="33"/>
      <c r="E5029" s="33"/>
      <c r="G5029">
        <f t="shared" si="78"/>
        <v>6</v>
      </c>
    </row>
    <row r="5030" spans="1:7">
      <c r="A5030" s="33"/>
      <c r="B5030" s="34"/>
      <c r="C5030" s="33"/>
      <c r="D5030" s="33"/>
      <c r="E5030" s="33"/>
      <c r="G5030">
        <f t="shared" si="78"/>
        <v>6</v>
      </c>
    </row>
    <row r="5031" spans="1:7">
      <c r="A5031" s="33"/>
      <c r="B5031" s="34"/>
      <c r="C5031" s="33"/>
      <c r="D5031" s="33"/>
      <c r="E5031" s="33"/>
      <c r="G5031">
        <f t="shared" si="78"/>
        <v>6</v>
      </c>
    </row>
    <row r="5032" spans="1:7">
      <c r="A5032" s="33"/>
      <c r="B5032" s="34"/>
      <c r="C5032" s="33"/>
      <c r="D5032" s="33"/>
      <c r="E5032" s="33"/>
      <c r="G5032">
        <f t="shared" si="78"/>
        <v>6</v>
      </c>
    </row>
    <row r="5033" spans="1:7">
      <c r="A5033" s="33"/>
      <c r="B5033" s="34"/>
      <c r="C5033" s="33"/>
      <c r="D5033" s="33"/>
      <c r="E5033" s="33"/>
      <c r="G5033">
        <f t="shared" ref="G5033:G5096" si="79">WEEKDAY(B5033,2)</f>
        <v>6</v>
      </c>
    </row>
    <row r="5034" spans="1:7">
      <c r="A5034" s="33"/>
      <c r="B5034" s="34"/>
      <c r="C5034" s="33"/>
      <c r="D5034" s="33"/>
      <c r="E5034" s="33"/>
      <c r="G5034">
        <f t="shared" si="79"/>
        <v>6</v>
      </c>
    </row>
    <row r="5035" spans="1:7">
      <c r="A5035" s="33"/>
      <c r="B5035" s="34"/>
      <c r="C5035" s="33"/>
      <c r="D5035" s="33"/>
      <c r="E5035" s="33"/>
      <c r="G5035">
        <f t="shared" si="79"/>
        <v>6</v>
      </c>
    </row>
    <row r="5036" spans="1:7">
      <c r="A5036" s="33"/>
      <c r="B5036" s="34"/>
      <c r="C5036" s="33"/>
      <c r="D5036" s="33"/>
      <c r="E5036" s="33"/>
      <c r="G5036">
        <f t="shared" si="79"/>
        <v>6</v>
      </c>
    </row>
    <row r="5037" spans="1:7">
      <c r="A5037" s="33"/>
      <c r="B5037" s="34"/>
      <c r="C5037" s="33"/>
      <c r="D5037" s="33"/>
      <c r="E5037" s="33"/>
      <c r="G5037">
        <f t="shared" si="79"/>
        <v>6</v>
      </c>
    </row>
    <row r="5038" spans="1:7">
      <c r="A5038" s="33"/>
      <c r="B5038" s="34"/>
      <c r="C5038" s="33"/>
      <c r="D5038" s="33"/>
      <c r="E5038" s="33"/>
      <c r="G5038">
        <f t="shared" si="79"/>
        <v>6</v>
      </c>
    </row>
    <row r="5039" spans="1:7">
      <c r="A5039" s="33"/>
      <c r="B5039" s="34"/>
      <c r="C5039" s="33"/>
      <c r="D5039" s="33"/>
      <c r="E5039" s="33"/>
      <c r="G5039">
        <f t="shared" si="79"/>
        <v>6</v>
      </c>
    </row>
    <row r="5040" spans="1:7">
      <c r="A5040" s="33"/>
      <c r="B5040" s="34"/>
      <c r="C5040" s="33"/>
      <c r="D5040" s="33"/>
      <c r="E5040" s="33"/>
      <c r="G5040">
        <f t="shared" si="79"/>
        <v>6</v>
      </c>
    </row>
    <row r="5041" spans="1:7">
      <c r="A5041" s="33"/>
      <c r="B5041" s="34"/>
      <c r="C5041" s="33"/>
      <c r="D5041" s="33"/>
      <c r="E5041" s="33"/>
      <c r="G5041">
        <f t="shared" si="79"/>
        <v>6</v>
      </c>
    </row>
    <row r="5042" spans="1:7">
      <c r="A5042" s="33"/>
      <c r="B5042" s="34"/>
      <c r="C5042" s="33"/>
      <c r="D5042" s="33"/>
      <c r="E5042" s="33"/>
      <c r="G5042">
        <f t="shared" si="79"/>
        <v>6</v>
      </c>
    </row>
    <row r="5043" spans="1:7">
      <c r="A5043" s="33"/>
      <c r="B5043" s="34"/>
      <c r="C5043" s="33"/>
      <c r="D5043" s="33"/>
      <c r="E5043" s="33"/>
      <c r="G5043">
        <f t="shared" si="79"/>
        <v>6</v>
      </c>
    </row>
    <row r="5044" spans="1:7">
      <c r="A5044" s="33"/>
      <c r="B5044" s="34"/>
      <c r="C5044" s="33"/>
      <c r="D5044" s="33"/>
      <c r="E5044" s="33"/>
      <c r="G5044">
        <f t="shared" si="79"/>
        <v>6</v>
      </c>
    </row>
    <row r="5045" spans="1:7">
      <c r="A5045" s="33"/>
      <c r="B5045" s="34"/>
      <c r="C5045" s="33"/>
      <c r="D5045" s="33"/>
      <c r="E5045" s="33"/>
      <c r="G5045">
        <f t="shared" si="79"/>
        <v>6</v>
      </c>
    </row>
    <row r="5046" spans="1:7">
      <c r="A5046" s="33"/>
      <c r="B5046" s="34"/>
      <c r="C5046" s="33"/>
      <c r="D5046" s="33"/>
      <c r="E5046" s="33"/>
      <c r="G5046">
        <f t="shared" si="79"/>
        <v>6</v>
      </c>
    </row>
    <row r="5047" spans="1:7">
      <c r="A5047" s="33"/>
      <c r="B5047" s="34"/>
      <c r="C5047" s="33"/>
      <c r="D5047" s="33"/>
      <c r="E5047" s="33"/>
      <c r="G5047">
        <f t="shared" si="79"/>
        <v>6</v>
      </c>
    </row>
    <row r="5048" spans="1:7">
      <c r="A5048" s="33"/>
      <c r="B5048" s="34"/>
      <c r="C5048" s="33"/>
      <c r="D5048" s="33"/>
      <c r="E5048" s="33"/>
      <c r="G5048">
        <f t="shared" si="79"/>
        <v>6</v>
      </c>
    </row>
    <row r="5049" spans="1:7">
      <c r="A5049" s="33"/>
      <c r="B5049" s="34"/>
      <c r="C5049" s="33"/>
      <c r="D5049" s="33"/>
      <c r="E5049" s="33"/>
      <c r="G5049">
        <f t="shared" si="79"/>
        <v>6</v>
      </c>
    </row>
    <row r="5050" spans="1:7">
      <c r="A5050" s="33"/>
      <c r="B5050" s="34"/>
      <c r="C5050" s="33"/>
      <c r="D5050" s="33"/>
      <c r="E5050" s="33"/>
      <c r="G5050">
        <f t="shared" si="79"/>
        <v>6</v>
      </c>
    </row>
    <row r="5051" spans="1:7">
      <c r="A5051" s="33"/>
      <c r="B5051" s="34"/>
      <c r="C5051" s="33"/>
      <c r="D5051" s="33"/>
      <c r="E5051" s="33"/>
      <c r="G5051">
        <f t="shared" si="79"/>
        <v>6</v>
      </c>
    </row>
    <row r="5052" spans="1:7">
      <c r="A5052" s="33"/>
      <c r="B5052" s="34"/>
      <c r="C5052" s="33"/>
      <c r="D5052" s="33"/>
      <c r="E5052" s="33"/>
      <c r="G5052">
        <f t="shared" si="79"/>
        <v>6</v>
      </c>
    </row>
    <row r="5053" spans="1:7">
      <c r="A5053" s="33"/>
      <c r="B5053" s="34"/>
      <c r="C5053" s="33"/>
      <c r="D5053" s="33"/>
      <c r="E5053" s="33"/>
      <c r="G5053">
        <f t="shared" si="79"/>
        <v>6</v>
      </c>
    </row>
    <row r="5054" spans="1:7">
      <c r="A5054" s="33"/>
      <c r="B5054" s="34"/>
      <c r="C5054" s="33"/>
      <c r="D5054" s="33"/>
      <c r="E5054" s="33"/>
      <c r="G5054">
        <f t="shared" si="79"/>
        <v>6</v>
      </c>
    </row>
    <row r="5055" spans="1:7">
      <c r="A5055" s="33"/>
      <c r="B5055" s="34"/>
      <c r="C5055" s="33"/>
      <c r="D5055" s="33"/>
      <c r="E5055" s="33"/>
      <c r="G5055">
        <f t="shared" si="79"/>
        <v>6</v>
      </c>
    </row>
    <row r="5056" spans="1:7">
      <c r="A5056" s="33"/>
      <c r="B5056" s="34"/>
      <c r="C5056" s="33"/>
      <c r="D5056" s="33"/>
      <c r="E5056" s="33"/>
      <c r="G5056">
        <f t="shared" si="79"/>
        <v>6</v>
      </c>
    </row>
    <row r="5057" spans="1:7">
      <c r="A5057" s="33"/>
      <c r="B5057" s="34"/>
      <c r="C5057" s="33"/>
      <c r="D5057" s="33"/>
      <c r="E5057" s="33"/>
      <c r="G5057">
        <f t="shared" si="79"/>
        <v>6</v>
      </c>
    </row>
    <row r="5058" spans="1:7">
      <c r="A5058" s="33"/>
      <c r="B5058" s="34"/>
      <c r="C5058" s="33"/>
      <c r="D5058" s="33"/>
      <c r="E5058" s="33"/>
      <c r="G5058">
        <f t="shared" si="79"/>
        <v>6</v>
      </c>
    </row>
    <row r="5059" spans="1:7">
      <c r="A5059" s="33"/>
      <c r="B5059" s="34"/>
      <c r="C5059" s="33"/>
      <c r="D5059" s="33"/>
      <c r="E5059" s="33"/>
      <c r="G5059">
        <f t="shared" si="79"/>
        <v>6</v>
      </c>
    </row>
    <row r="5060" spans="1:7">
      <c r="A5060" s="33"/>
      <c r="B5060" s="34"/>
      <c r="C5060" s="33"/>
      <c r="D5060" s="33"/>
      <c r="E5060" s="33"/>
      <c r="G5060">
        <f t="shared" si="79"/>
        <v>6</v>
      </c>
    </row>
    <row r="5061" spans="1:7">
      <c r="A5061" s="33"/>
      <c r="B5061" s="34"/>
      <c r="C5061" s="33"/>
      <c r="D5061" s="33"/>
      <c r="E5061" s="33"/>
      <c r="G5061">
        <f t="shared" si="79"/>
        <v>6</v>
      </c>
    </row>
    <row r="5062" spans="1:7">
      <c r="A5062" s="33"/>
      <c r="B5062" s="34"/>
      <c r="C5062" s="33"/>
      <c r="D5062" s="33"/>
      <c r="E5062" s="33"/>
      <c r="G5062">
        <f t="shared" si="79"/>
        <v>6</v>
      </c>
    </row>
    <row r="5063" spans="1:7">
      <c r="A5063" s="33"/>
      <c r="B5063" s="34"/>
      <c r="C5063" s="33"/>
      <c r="D5063" s="33"/>
      <c r="E5063" s="33"/>
      <c r="G5063">
        <f t="shared" si="79"/>
        <v>6</v>
      </c>
    </row>
    <row r="5064" spans="1:7">
      <c r="A5064" s="33"/>
      <c r="B5064" s="34"/>
      <c r="C5064" s="33"/>
      <c r="D5064" s="33"/>
      <c r="E5064" s="33"/>
      <c r="G5064">
        <f t="shared" si="79"/>
        <v>6</v>
      </c>
    </row>
    <row r="5065" spans="1:7">
      <c r="A5065" s="33"/>
      <c r="B5065" s="34"/>
      <c r="C5065" s="33"/>
      <c r="D5065" s="33"/>
      <c r="E5065" s="33"/>
      <c r="G5065">
        <f t="shared" si="79"/>
        <v>6</v>
      </c>
    </row>
    <row r="5066" spans="1:7">
      <c r="A5066" s="33"/>
      <c r="B5066" s="34"/>
      <c r="C5066" s="33"/>
      <c r="D5066" s="33"/>
      <c r="E5066" s="33"/>
      <c r="G5066">
        <f t="shared" si="79"/>
        <v>6</v>
      </c>
    </row>
    <row r="5067" spans="1:7">
      <c r="A5067" s="33"/>
      <c r="B5067" s="34"/>
      <c r="C5067" s="33"/>
      <c r="D5067" s="33"/>
      <c r="E5067" s="33"/>
      <c r="G5067">
        <f t="shared" si="79"/>
        <v>6</v>
      </c>
    </row>
    <row r="5068" spans="1:7">
      <c r="A5068" s="33"/>
      <c r="B5068" s="34"/>
      <c r="C5068" s="33"/>
      <c r="D5068" s="33"/>
      <c r="E5068" s="33"/>
      <c r="G5068">
        <f t="shared" si="79"/>
        <v>6</v>
      </c>
    </row>
    <row r="5069" spans="1:7">
      <c r="A5069" s="33"/>
      <c r="B5069" s="34"/>
      <c r="C5069" s="33"/>
      <c r="D5069" s="33"/>
      <c r="E5069" s="33"/>
      <c r="G5069">
        <f t="shared" si="79"/>
        <v>6</v>
      </c>
    </row>
    <row r="5070" spans="1:7">
      <c r="A5070" s="33"/>
      <c r="B5070" s="34"/>
      <c r="C5070" s="33"/>
      <c r="D5070" s="33"/>
      <c r="E5070" s="33"/>
      <c r="G5070">
        <f t="shared" si="79"/>
        <v>6</v>
      </c>
    </row>
    <row r="5071" spans="1:7">
      <c r="A5071" s="33"/>
      <c r="B5071" s="34"/>
      <c r="C5071" s="33"/>
      <c r="D5071" s="33"/>
      <c r="E5071" s="33"/>
      <c r="G5071">
        <f t="shared" si="79"/>
        <v>6</v>
      </c>
    </row>
    <row r="5072" spans="1:7">
      <c r="A5072" s="33"/>
      <c r="B5072" s="34"/>
      <c r="C5072" s="33"/>
      <c r="D5072" s="33"/>
      <c r="E5072" s="33"/>
      <c r="G5072">
        <f t="shared" si="79"/>
        <v>6</v>
      </c>
    </row>
    <row r="5073" spans="1:7">
      <c r="A5073" s="33"/>
      <c r="B5073" s="34"/>
      <c r="C5073" s="33"/>
      <c r="D5073" s="33"/>
      <c r="E5073" s="33"/>
      <c r="G5073">
        <f t="shared" si="79"/>
        <v>6</v>
      </c>
    </row>
    <row r="5074" spans="1:7">
      <c r="A5074" s="33"/>
      <c r="B5074" s="34"/>
      <c r="C5074" s="33"/>
      <c r="D5074" s="33"/>
      <c r="E5074" s="33"/>
      <c r="G5074">
        <f t="shared" si="79"/>
        <v>6</v>
      </c>
    </row>
    <row r="5075" spans="1:7">
      <c r="A5075" s="33"/>
      <c r="B5075" s="34"/>
      <c r="C5075" s="33"/>
      <c r="D5075" s="33"/>
      <c r="E5075" s="33"/>
      <c r="G5075">
        <f t="shared" si="79"/>
        <v>6</v>
      </c>
    </row>
    <row r="5076" spans="1:7">
      <c r="A5076" s="33"/>
      <c r="B5076" s="34"/>
      <c r="C5076" s="33"/>
      <c r="D5076" s="33"/>
      <c r="E5076" s="33"/>
      <c r="G5076">
        <f t="shared" si="79"/>
        <v>6</v>
      </c>
    </row>
    <row r="5077" spans="1:7">
      <c r="A5077" s="33"/>
      <c r="B5077" s="34"/>
      <c r="C5077" s="33"/>
      <c r="D5077" s="33"/>
      <c r="E5077" s="33"/>
      <c r="G5077">
        <f t="shared" si="79"/>
        <v>6</v>
      </c>
    </row>
    <row r="5078" spans="1:7">
      <c r="A5078" s="33"/>
      <c r="B5078" s="34"/>
      <c r="C5078" s="33"/>
      <c r="D5078" s="33"/>
      <c r="E5078" s="33"/>
      <c r="G5078">
        <f t="shared" si="79"/>
        <v>6</v>
      </c>
    </row>
    <row r="5079" spans="1:7">
      <c r="A5079" s="33"/>
      <c r="B5079" s="34"/>
      <c r="C5079" s="33"/>
      <c r="D5079" s="33"/>
      <c r="E5079" s="33"/>
      <c r="G5079">
        <f t="shared" si="79"/>
        <v>6</v>
      </c>
    </row>
    <row r="5080" spans="1:7">
      <c r="A5080" s="33"/>
      <c r="B5080" s="34"/>
      <c r="C5080" s="33"/>
      <c r="D5080" s="33"/>
      <c r="E5080" s="33"/>
      <c r="G5080">
        <f t="shared" si="79"/>
        <v>6</v>
      </c>
    </row>
    <row r="5081" spans="1:7">
      <c r="A5081" s="33"/>
      <c r="B5081" s="34"/>
      <c r="C5081" s="33"/>
      <c r="D5081" s="33"/>
      <c r="E5081" s="33"/>
      <c r="G5081">
        <f t="shared" si="79"/>
        <v>6</v>
      </c>
    </row>
    <row r="5082" spans="1:7">
      <c r="A5082" s="33"/>
      <c r="B5082" s="34"/>
      <c r="C5082" s="33"/>
      <c r="D5082" s="33"/>
      <c r="E5082" s="33"/>
      <c r="G5082">
        <f t="shared" si="79"/>
        <v>6</v>
      </c>
    </row>
    <row r="5083" spans="1:7">
      <c r="A5083" s="33"/>
      <c r="B5083" s="34"/>
      <c r="C5083" s="33"/>
      <c r="D5083" s="33"/>
      <c r="E5083" s="33"/>
      <c r="G5083">
        <f t="shared" si="79"/>
        <v>6</v>
      </c>
    </row>
    <row r="5084" spans="1:7">
      <c r="A5084" s="33"/>
      <c r="B5084" s="34"/>
      <c r="C5084" s="33"/>
      <c r="D5084" s="33"/>
      <c r="E5084" s="33"/>
      <c r="G5084">
        <f t="shared" si="79"/>
        <v>6</v>
      </c>
    </row>
    <row r="5085" spans="1:7">
      <c r="A5085" s="33"/>
      <c r="B5085" s="34"/>
      <c r="C5085" s="33"/>
      <c r="D5085" s="33"/>
      <c r="E5085" s="33"/>
      <c r="G5085">
        <f t="shared" si="79"/>
        <v>6</v>
      </c>
    </row>
    <row r="5086" spans="1:7">
      <c r="A5086" s="33"/>
      <c r="B5086" s="34"/>
      <c r="C5086" s="33"/>
      <c r="D5086" s="33"/>
      <c r="E5086" s="33"/>
      <c r="G5086">
        <f t="shared" si="79"/>
        <v>6</v>
      </c>
    </row>
    <row r="5087" spans="1:7">
      <c r="A5087" s="33"/>
      <c r="B5087" s="34"/>
      <c r="C5087" s="33"/>
      <c r="D5087" s="33"/>
      <c r="E5087" s="33"/>
      <c r="G5087">
        <f t="shared" si="79"/>
        <v>6</v>
      </c>
    </row>
    <row r="5088" spans="1:7">
      <c r="A5088" s="33"/>
      <c r="B5088" s="34"/>
      <c r="C5088" s="33"/>
      <c r="D5088" s="33"/>
      <c r="E5088" s="33"/>
      <c r="G5088">
        <f t="shared" si="79"/>
        <v>6</v>
      </c>
    </row>
    <row r="5089" spans="1:7">
      <c r="A5089" s="33"/>
      <c r="B5089" s="34"/>
      <c r="C5089" s="33"/>
      <c r="D5089" s="33"/>
      <c r="E5089" s="33"/>
      <c r="G5089">
        <f t="shared" si="79"/>
        <v>6</v>
      </c>
    </row>
    <row r="5090" spans="1:7">
      <c r="A5090" s="33"/>
      <c r="B5090" s="34"/>
      <c r="C5090" s="33"/>
      <c r="D5090" s="33"/>
      <c r="E5090" s="33"/>
      <c r="G5090">
        <f t="shared" si="79"/>
        <v>6</v>
      </c>
    </row>
    <row r="5091" spans="1:7">
      <c r="A5091" s="33"/>
      <c r="B5091" s="34"/>
      <c r="C5091" s="33"/>
      <c r="D5091" s="33"/>
      <c r="E5091" s="33"/>
      <c r="G5091">
        <f t="shared" si="79"/>
        <v>6</v>
      </c>
    </row>
    <row r="5092" spans="1:7">
      <c r="A5092" s="33"/>
      <c r="B5092" s="34"/>
      <c r="C5092" s="33"/>
      <c r="D5092" s="33"/>
      <c r="E5092" s="33"/>
      <c r="G5092">
        <f t="shared" si="79"/>
        <v>6</v>
      </c>
    </row>
    <row r="5093" spans="1:7">
      <c r="A5093" s="33"/>
      <c r="B5093" s="34"/>
      <c r="C5093" s="33"/>
      <c r="D5093" s="33"/>
      <c r="E5093" s="33"/>
      <c r="G5093">
        <f t="shared" si="79"/>
        <v>6</v>
      </c>
    </row>
    <row r="5094" spans="1:7">
      <c r="A5094" s="33"/>
      <c r="B5094" s="34"/>
      <c r="C5094" s="33"/>
      <c r="D5094" s="33"/>
      <c r="E5094" s="33"/>
      <c r="G5094">
        <f t="shared" si="79"/>
        <v>6</v>
      </c>
    </row>
    <row r="5095" spans="1:7">
      <c r="A5095" s="33"/>
      <c r="B5095" s="34"/>
      <c r="C5095" s="33"/>
      <c r="D5095" s="33"/>
      <c r="E5095" s="33"/>
      <c r="G5095">
        <f t="shared" si="79"/>
        <v>6</v>
      </c>
    </row>
    <row r="5096" spans="1:7">
      <c r="A5096" s="33"/>
      <c r="B5096" s="34"/>
      <c r="C5096" s="33"/>
      <c r="D5096" s="33"/>
      <c r="E5096" s="33"/>
      <c r="G5096">
        <f t="shared" si="79"/>
        <v>6</v>
      </c>
    </row>
    <row r="5097" spans="1:7">
      <c r="A5097" s="33"/>
      <c r="B5097" s="34"/>
      <c r="C5097" s="33"/>
      <c r="D5097" s="33"/>
      <c r="E5097" s="33"/>
      <c r="G5097">
        <f t="shared" ref="G5097:G5160" si="80">WEEKDAY(B5097,2)</f>
        <v>6</v>
      </c>
    </row>
    <row r="5098" spans="1:7">
      <c r="A5098" s="33"/>
      <c r="B5098" s="34"/>
      <c r="C5098" s="33"/>
      <c r="D5098" s="33"/>
      <c r="E5098" s="33"/>
      <c r="G5098">
        <f t="shared" si="80"/>
        <v>6</v>
      </c>
    </row>
    <row r="5099" spans="1:7">
      <c r="A5099" s="33"/>
      <c r="B5099" s="34"/>
      <c r="C5099" s="33"/>
      <c r="D5099" s="33"/>
      <c r="E5099" s="33"/>
      <c r="G5099">
        <f t="shared" si="80"/>
        <v>6</v>
      </c>
    </row>
    <row r="5100" spans="1:7">
      <c r="A5100" s="33"/>
      <c r="B5100" s="34"/>
      <c r="C5100" s="33"/>
      <c r="D5100" s="33"/>
      <c r="E5100" s="33"/>
      <c r="G5100">
        <f t="shared" si="80"/>
        <v>6</v>
      </c>
    </row>
    <row r="5101" spans="1:7">
      <c r="A5101" s="33"/>
      <c r="B5101" s="34"/>
      <c r="C5101" s="33"/>
      <c r="D5101" s="33"/>
      <c r="E5101" s="33"/>
      <c r="G5101">
        <f t="shared" si="80"/>
        <v>6</v>
      </c>
    </row>
    <row r="5102" spans="1:7">
      <c r="A5102" s="33"/>
      <c r="B5102" s="34"/>
      <c r="C5102" s="33"/>
      <c r="D5102" s="33"/>
      <c r="E5102" s="33"/>
      <c r="G5102">
        <f t="shared" si="80"/>
        <v>6</v>
      </c>
    </row>
    <row r="5103" spans="1:7">
      <c r="A5103" s="33"/>
      <c r="B5103" s="34"/>
      <c r="C5103" s="33"/>
      <c r="D5103" s="33"/>
      <c r="E5103" s="33"/>
      <c r="G5103">
        <f t="shared" si="80"/>
        <v>6</v>
      </c>
    </row>
    <row r="5104" spans="1:7">
      <c r="A5104" s="33"/>
      <c r="B5104" s="34"/>
      <c r="C5104" s="33"/>
      <c r="D5104" s="33"/>
      <c r="E5104" s="33"/>
      <c r="G5104">
        <f t="shared" si="80"/>
        <v>6</v>
      </c>
    </row>
    <row r="5105" spans="1:7">
      <c r="A5105" s="33"/>
      <c r="B5105" s="34"/>
      <c r="C5105" s="33"/>
      <c r="D5105" s="33"/>
      <c r="E5105" s="33"/>
      <c r="G5105">
        <f t="shared" si="80"/>
        <v>6</v>
      </c>
    </row>
    <row r="5106" spans="1:7">
      <c r="A5106" s="33"/>
      <c r="B5106" s="34"/>
      <c r="C5106" s="33"/>
      <c r="D5106" s="33"/>
      <c r="E5106" s="33"/>
      <c r="G5106">
        <f t="shared" si="80"/>
        <v>6</v>
      </c>
    </row>
    <row r="5107" spans="1:7">
      <c r="A5107" s="33"/>
      <c r="B5107" s="34"/>
      <c r="C5107" s="33"/>
      <c r="D5107" s="33"/>
      <c r="E5107" s="33"/>
      <c r="G5107">
        <f t="shared" si="80"/>
        <v>6</v>
      </c>
    </row>
    <row r="5108" spans="1:7">
      <c r="A5108" s="33"/>
      <c r="B5108" s="34"/>
      <c r="C5108" s="33"/>
      <c r="D5108" s="33"/>
      <c r="E5108" s="33"/>
      <c r="G5108">
        <f t="shared" si="80"/>
        <v>6</v>
      </c>
    </row>
    <row r="5109" spans="1:7">
      <c r="A5109" s="33"/>
      <c r="B5109" s="34"/>
      <c r="C5109" s="33"/>
      <c r="D5109" s="33"/>
      <c r="E5109" s="33"/>
      <c r="G5109">
        <f t="shared" si="80"/>
        <v>6</v>
      </c>
    </row>
    <row r="5110" spans="1:7">
      <c r="A5110" s="33"/>
      <c r="B5110" s="34"/>
      <c r="C5110" s="33"/>
      <c r="D5110" s="33"/>
      <c r="E5110" s="33"/>
      <c r="G5110">
        <f t="shared" si="80"/>
        <v>6</v>
      </c>
    </row>
    <row r="5111" spans="1:7">
      <c r="A5111" s="33"/>
      <c r="B5111" s="34"/>
      <c r="C5111" s="33"/>
      <c r="D5111" s="33"/>
      <c r="E5111" s="33"/>
      <c r="G5111">
        <f t="shared" si="80"/>
        <v>6</v>
      </c>
    </row>
    <row r="5112" spans="1:7">
      <c r="A5112" s="33"/>
      <c r="B5112" s="34"/>
      <c r="C5112" s="33"/>
      <c r="D5112" s="33"/>
      <c r="E5112" s="33"/>
      <c r="G5112">
        <f t="shared" si="80"/>
        <v>6</v>
      </c>
    </row>
    <row r="5113" spans="1:7">
      <c r="A5113" s="33"/>
      <c r="B5113" s="34"/>
      <c r="C5113" s="33"/>
      <c r="D5113" s="33"/>
      <c r="E5113" s="33"/>
      <c r="G5113">
        <f t="shared" si="80"/>
        <v>6</v>
      </c>
    </row>
    <row r="5114" spans="1:7">
      <c r="A5114" s="33"/>
      <c r="B5114" s="34"/>
      <c r="C5114" s="33"/>
      <c r="D5114" s="33"/>
      <c r="E5114" s="33"/>
      <c r="G5114">
        <f t="shared" si="80"/>
        <v>6</v>
      </c>
    </row>
    <row r="5115" spans="1:7">
      <c r="A5115" s="33"/>
      <c r="B5115" s="34"/>
      <c r="C5115" s="33"/>
      <c r="D5115" s="33"/>
      <c r="E5115" s="33"/>
      <c r="G5115">
        <f t="shared" si="80"/>
        <v>6</v>
      </c>
    </row>
    <row r="5116" spans="1:7">
      <c r="A5116" s="33"/>
      <c r="B5116" s="34"/>
      <c r="C5116" s="33"/>
      <c r="D5116" s="33"/>
      <c r="E5116" s="33"/>
      <c r="G5116">
        <f t="shared" si="80"/>
        <v>6</v>
      </c>
    </row>
    <row r="5117" spans="1:7">
      <c r="A5117" s="33"/>
      <c r="B5117" s="34"/>
      <c r="C5117" s="33"/>
      <c r="D5117" s="33"/>
      <c r="E5117" s="33"/>
      <c r="G5117">
        <f t="shared" si="80"/>
        <v>6</v>
      </c>
    </row>
    <row r="5118" spans="1:7">
      <c r="A5118" s="33"/>
      <c r="B5118" s="34"/>
      <c r="C5118" s="33"/>
      <c r="D5118" s="33"/>
      <c r="E5118" s="33"/>
      <c r="G5118">
        <f t="shared" si="80"/>
        <v>6</v>
      </c>
    </row>
    <row r="5119" spans="1:7">
      <c r="A5119" s="33"/>
      <c r="B5119" s="34"/>
      <c r="C5119" s="33"/>
      <c r="D5119" s="33"/>
      <c r="E5119" s="33"/>
      <c r="G5119">
        <f t="shared" si="80"/>
        <v>6</v>
      </c>
    </row>
    <row r="5120" spans="1:7">
      <c r="A5120" s="33"/>
      <c r="B5120" s="34"/>
      <c r="C5120" s="33"/>
      <c r="D5120" s="33"/>
      <c r="E5120" s="33"/>
      <c r="G5120">
        <f t="shared" si="80"/>
        <v>6</v>
      </c>
    </row>
    <row r="5121" spans="1:7">
      <c r="A5121" s="33"/>
      <c r="B5121" s="34"/>
      <c r="C5121" s="33"/>
      <c r="D5121" s="33"/>
      <c r="E5121" s="33"/>
      <c r="G5121">
        <f t="shared" si="80"/>
        <v>6</v>
      </c>
    </row>
    <row r="5122" spans="1:7">
      <c r="A5122" s="33"/>
      <c r="B5122" s="34"/>
      <c r="C5122" s="33"/>
      <c r="D5122" s="33"/>
      <c r="E5122" s="33"/>
      <c r="G5122">
        <f t="shared" si="80"/>
        <v>6</v>
      </c>
    </row>
    <row r="5123" spans="1:7">
      <c r="A5123" s="33"/>
      <c r="B5123" s="34"/>
      <c r="C5123" s="33"/>
      <c r="D5123" s="33"/>
      <c r="E5123" s="33"/>
      <c r="G5123">
        <f t="shared" si="80"/>
        <v>6</v>
      </c>
    </row>
    <row r="5124" spans="1:7">
      <c r="A5124" s="33"/>
      <c r="B5124" s="34"/>
      <c r="C5124" s="33"/>
      <c r="D5124" s="33"/>
      <c r="E5124" s="33"/>
      <c r="G5124">
        <f t="shared" si="80"/>
        <v>6</v>
      </c>
    </row>
    <row r="5125" spans="1:7">
      <c r="A5125" s="33"/>
      <c r="B5125" s="34"/>
      <c r="C5125" s="33"/>
      <c r="D5125" s="33"/>
      <c r="E5125" s="33"/>
      <c r="G5125">
        <f t="shared" si="80"/>
        <v>6</v>
      </c>
    </row>
    <row r="5126" spans="1:7">
      <c r="A5126" s="33"/>
      <c r="B5126" s="34"/>
      <c r="C5126" s="33"/>
      <c r="D5126" s="33"/>
      <c r="E5126" s="33"/>
      <c r="G5126">
        <f t="shared" si="80"/>
        <v>6</v>
      </c>
    </row>
    <row r="5127" spans="1:7">
      <c r="A5127" s="33"/>
      <c r="B5127" s="34"/>
      <c r="C5127" s="33"/>
      <c r="D5127" s="33"/>
      <c r="E5127" s="33"/>
      <c r="G5127">
        <f t="shared" si="80"/>
        <v>6</v>
      </c>
    </row>
    <row r="5128" spans="1:7">
      <c r="A5128" s="33"/>
      <c r="B5128" s="34"/>
      <c r="C5128" s="33"/>
      <c r="D5128" s="33"/>
      <c r="E5128" s="33"/>
      <c r="G5128">
        <f t="shared" si="80"/>
        <v>6</v>
      </c>
    </row>
    <row r="5129" spans="1:7">
      <c r="A5129" s="33"/>
      <c r="B5129" s="34"/>
      <c r="C5129" s="33"/>
      <c r="D5129" s="33"/>
      <c r="E5129" s="33"/>
      <c r="G5129">
        <f t="shared" si="80"/>
        <v>6</v>
      </c>
    </row>
    <row r="5130" spans="1:7">
      <c r="A5130" s="33"/>
      <c r="B5130" s="34"/>
      <c r="C5130" s="33"/>
      <c r="D5130" s="33"/>
      <c r="E5130" s="33"/>
      <c r="G5130">
        <f t="shared" si="80"/>
        <v>6</v>
      </c>
    </row>
    <row r="5131" spans="1:7">
      <c r="A5131" s="33"/>
      <c r="B5131" s="34"/>
      <c r="C5131" s="33"/>
      <c r="D5131" s="33"/>
      <c r="E5131" s="33"/>
      <c r="G5131">
        <f t="shared" si="80"/>
        <v>6</v>
      </c>
    </row>
    <row r="5132" spans="1:7">
      <c r="A5132" s="33"/>
      <c r="B5132" s="34"/>
      <c r="C5132" s="33"/>
      <c r="D5132" s="33"/>
      <c r="E5132" s="33"/>
      <c r="G5132">
        <f t="shared" si="80"/>
        <v>6</v>
      </c>
    </row>
    <row r="5133" spans="1:7">
      <c r="A5133" s="33"/>
      <c r="B5133" s="34"/>
      <c r="C5133" s="33"/>
      <c r="D5133" s="33"/>
      <c r="E5133" s="33"/>
      <c r="G5133">
        <f t="shared" si="80"/>
        <v>6</v>
      </c>
    </row>
    <row r="5134" spans="1:7">
      <c r="A5134" s="33"/>
      <c r="B5134" s="34"/>
      <c r="C5134" s="33"/>
      <c r="D5134" s="33"/>
      <c r="E5134" s="33"/>
      <c r="G5134">
        <f t="shared" si="80"/>
        <v>6</v>
      </c>
    </row>
    <row r="5135" spans="1:7">
      <c r="A5135" s="33"/>
      <c r="B5135" s="34"/>
      <c r="C5135" s="33"/>
      <c r="D5135" s="33"/>
      <c r="E5135" s="33"/>
      <c r="G5135">
        <f t="shared" si="80"/>
        <v>6</v>
      </c>
    </row>
    <row r="5136" spans="1:7">
      <c r="A5136" s="33"/>
      <c r="B5136" s="34"/>
      <c r="C5136" s="33"/>
      <c r="D5136" s="33"/>
      <c r="E5136" s="33"/>
      <c r="G5136">
        <f t="shared" si="80"/>
        <v>6</v>
      </c>
    </row>
    <row r="5137" spans="1:7">
      <c r="A5137" s="33"/>
      <c r="B5137" s="34"/>
      <c r="C5137" s="33"/>
      <c r="D5137" s="33"/>
      <c r="E5137" s="33"/>
      <c r="G5137">
        <f t="shared" si="80"/>
        <v>6</v>
      </c>
    </row>
    <row r="5138" spans="1:7">
      <c r="A5138" s="33"/>
      <c r="B5138" s="34"/>
      <c r="C5138" s="33"/>
      <c r="D5138" s="33"/>
      <c r="E5138" s="33"/>
      <c r="G5138">
        <f t="shared" si="80"/>
        <v>6</v>
      </c>
    </row>
    <row r="5139" spans="1:7">
      <c r="A5139" s="33"/>
      <c r="B5139" s="34"/>
      <c r="C5139" s="33"/>
      <c r="D5139" s="33"/>
      <c r="E5139" s="33"/>
      <c r="G5139">
        <f t="shared" si="80"/>
        <v>6</v>
      </c>
    </row>
    <row r="5140" spans="1:7">
      <c r="A5140" s="33"/>
      <c r="B5140" s="34"/>
      <c r="C5140" s="33"/>
      <c r="D5140" s="33"/>
      <c r="E5140" s="33"/>
      <c r="G5140">
        <f t="shared" si="80"/>
        <v>6</v>
      </c>
    </row>
    <row r="5141" spans="1:7">
      <c r="A5141" s="33"/>
      <c r="B5141" s="34"/>
      <c r="C5141" s="33"/>
      <c r="D5141" s="33"/>
      <c r="E5141" s="33"/>
      <c r="G5141">
        <f t="shared" si="80"/>
        <v>6</v>
      </c>
    </row>
    <row r="5142" spans="1:7">
      <c r="A5142" s="33"/>
      <c r="B5142" s="34"/>
      <c r="C5142" s="33"/>
      <c r="D5142" s="33"/>
      <c r="E5142" s="33"/>
      <c r="G5142">
        <f t="shared" si="80"/>
        <v>6</v>
      </c>
    </row>
    <row r="5143" spans="1:7">
      <c r="A5143" s="33"/>
      <c r="B5143" s="34"/>
      <c r="C5143" s="33"/>
      <c r="D5143" s="33"/>
      <c r="E5143" s="33"/>
      <c r="G5143">
        <f t="shared" si="80"/>
        <v>6</v>
      </c>
    </row>
    <row r="5144" spans="1:7">
      <c r="A5144" s="33"/>
      <c r="B5144" s="34"/>
      <c r="C5144" s="33"/>
      <c r="D5144" s="33"/>
      <c r="E5144" s="33"/>
      <c r="G5144">
        <f t="shared" si="80"/>
        <v>6</v>
      </c>
    </row>
    <row r="5145" spans="1:7">
      <c r="A5145" s="33"/>
      <c r="B5145" s="34"/>
      <c r="C5145" s="33"/>
      <c r="D5145" s="33"/>
      <c r="E5145" s="33"/>
      <c r="G5145">
        <f t="shared" si="80"/>
        <v>6</v>
      </c>
    </row>
    <row r="5146" spans="1:7">
      <c r="A5146" s="33"/>
      <c r="B5146" s="34"/>
      <c r="C5146" s="33"/>
      <c r="D5146" s="33"/>
      <c r="E5146" s="33"/>
      <c r="G5146">
        <f t="shared" si="80"/>
        <v>6</v>
      </c>
    </row>
    <row r="5147" spans="1:7">
      <c r="A5147" s="33"/>
      <c r="B5147" s="34"/>
      <c r="C5147" s="33"/>
      <c r="D5147" s="33"/>
      <c r="E5147" s="33"/>
      <c r="G5147">
        <f t="shared" si="80"/>
        <v>6</v>
      </c>
    </row>
    <row r="5148" spans="1:7">
      <c r="A5148" s="33"/>
      <c r="B5148" s="34"/>
      <c r="C5148" s="33"/>
      <c r="D5148" s="33"/>
      <c r="E5148" s="33"/>
      <c r="G5148">
        <f t="shared" si="80"/>
        <v>6</v>
      </c>
    </row>
    <row r="5149" spans="1:7">
      <c r="A5149" s="33"/>
      <c r="B5149" s="34"/>
      <c r="C5149" s="33"/>
      <c r="D5149" s="33"/>
      <c r="E5149" s="33"/>
      <c r="G5149">
        <f t="shared" si="80"/>
        <v>6</v>
      </c>
    </row>
    <row r="5150" spans="1:7">
      <c r="A5150" s="33"/>
      <c r="B5150" s="34"/>
      <c r="C5150" s="33"/>
      <c r="D5150" s="33"/>
      <c r="E5150" s="33"/>
      <c r="G5150">
        <f t="shared" si="80"/>
        <v>6</v>
      </c>
    </row>
    <row r="5151" spans="1:7">
      <c r="A5151" s="33"/>
      <c r="B5151" s="34"/>
      <c r="C5151" s="33"/>
      <c r="D5151" s="33"/>
      <c r="E5151" s="33"/>
      <c r="G5151">
        <f t="shared" si="80"/>
        <v>6</v>
      </c>
    </row>
    <row r="5152" spans="1:7">
      <c r="A5152" s="33"/>
      <c r="B5152" s="34"/>
      <c r="C5152" s="33"/>
      <c r="D5152" s="33"/>
      <c r="E5152" s="33"/>
      <c r="G5152">
        <f t="shared" si="80"/>
        <v>6</v>
      </c>
    </row>
    <row r="5153" spans="1:7">
      <c r="A5153" s="33"/>
      <c r="B5153" s="34"/>
      <c r="C5153" s="33"/>
      <c r="D5153" s="33"/>
      <c r="E5153" s="33"/>
      <c r="G5153">
        <f t="shared" si="80"/>
        <v>6</v>
      </c>
    </row>
    <row r="5154" spans="1:7">
      <c r="A5154" s="33"/>
      <c r="B5154" s="34"/>
      <c r="C5154" s="33"/>
      <c r="D5154" s="33"/>
      <c r="E5154" s="33"/>
      <c r="G5154">
        <f t="shared" si="80"/>
        <v>6</v>
      </c>
    </row>
    <row r="5155" spans="1:7">
      <c r="A5155" s="33"/>
      <c r="B5155" s="34"/>
      <c r="C5155" s="33"/>
      <c r="D5155" s="33"/>
      <c r="E5155" s="33"/>
      <c r="G5155">
        <f t="shared" si="80"/>
        <v>6</v>
      </c>
    </row>
    <row r="5156" spans="1:7">
      <c r="A5156" s="33"/>
      <c r="B5156" s="34"/>
      <c r="C5156" s="33"/>
      <c r="D5156" s="33"/>
      <c r="E5156" s="33"/>
      <c r="G5156">
        <f t="shared" si="80"/>
        <v>6</v>
      </c>
    </row>
    <row r="5157" spans="1:7">
      <c r="A5157" s="33"/>
      <c r="B5157" s="34"/>
      <c r="C5157" s="33"/>
      <c r="D5157" s="33"/>
      <c r="E5157" s="33"/>
      <c r="G5157">
        <f t="shared" si="80"/>
        <v>6</v>
      </c>
    </row>
    <row r="5158" spans="1:7">
      <c r="A5158" s="33"/>
      <c r="B5158" s="34"/>
      <c r="C5158" s="33"/>
      <c r="D5158" s="33"/>
      <c r="E5158" s="33"/>
      <c r="G5158">
        <f t="shared" si="80"/>
        <v>6</v>
      </c>
    </row>
    <row r="5159" spans="1:7">
      <c r="A5159" s="33"/>
      <c r="B5159" s="34"/>
      <c r="C5159" s="33"/>
      <c r="D5159" s="33"/>
      <c r="E5159" s="33"/>
      <c r="G5159">
        <f t="shared" si="80"/>
        <v>6</v>
      </c>
    </row>
    <row r="5160" spans="1:7">
      <c r="A5160" s="33"/>
      <c r="B5160" s="34"/>
      <c r="C5160" s="33"/>
      <c r="D5160" s="33"/>
      <c r="E5160" s="33"/>
      <c r="G5160">
        <f t="shared" si="80"/>
        <v>6</v>
      </c>
    </row>
    <row r="5161" spans="1:7">
      <c r="A5161" s="33"/>
      <c r="B5161" s="34"/>
      <c r="C5161" s="33"/>
      <c r="D5161" s="33"/>
      <c r="E5161" s="33"/>
      <c r="G5161">
        <f t="shared" ref="G5161:G5224" si="81">WEEKDAY(B5161,2)</f>
        <v>6</v>
      </c>
    </row>
    <row r="5162" spans="1:7">
      <c r="A5162" s="33"/>
      <c r="B5162" s="34"/>
      <c r="C5162" s="33"/>
      <c r="D5162" s="33"/>
      <c r="E5162" s="33"/>
      <c r="G5162">
        <f t="shared" si="81"/>
        <v>6</v>
      </c>
    </row>
    <row r="5163" spans="1:7">
      <c r="A5163" s="33"/>
      <c r="B5163" s="34"/>
      <c r="C5163" s="33"/>
      <c r="D5163" s="33"/>
      <c r="E5163" s="33"/>
      <c r="G5163">
        <f t="shared" si="81"/>
        <v>6</v>
      </c>
    </row>
    <row r="5164" spans="1:7">
      <c r="A5164" s="33"/>
      <c r="B5164" s="34"/>
      <c r="C5164" s="33"/>
      <c r="D5164" s="33"/>
      <c r="E5164" s="33"/>
      <c r="G5164">
        <f t="shared" si="81"/>
        <v>6</v>
      </c>
    </row>
    <row r="5165" spans="1:7">
      <c r="A5165" s="33"/>
      <c r="B5165" s="34"/>
      <c r="C5165" s="33"/>
      <c r="D5165" s="33"/>
      <c r="E5165" s="33"/>
      <c r="G5165">
        <f t="shared" si="81"/>
        <v>6</v>
      </c>
    </row>
    <row r="5166" spans="1:7">
      <c r="A5166" s="33"/>
      <c r="B5166" s="34"/>
      <c r="C5166" s="33"/>
      <c r="D5166" s="33"/>
      <c r="E5166" s="33"/>
      <c r="G5166">
        <f t="shared" si="81"/>
        <v>6</v>
      </c>
    </row>
    <row r="5167" spans="1:7">
      <c r="A5167" s="33"/>
      <c r="B5167" s="34"/>
      <c r="C5167" s="33"/>
      <c r="D5167" s="33"/>
      <c r="E5167" s="33"/>
      <c r="G5167">
        <f t="shared" si="81"/>
        <v>6</v>
      </c>
    </row>
    <row r="5168" spans="1:7">
      <c r="A5168" s="33"/>
      <c r="B5168" s="34"/>
      <c r="C5168" s="33"/>
      <c r="D5168" s="33"/>
      <c r="E5168" s="33"/>
      <c r="G5168">
        <f t="shared" si="81"/>
        <v>6</v>
      </c>
    </row>
    <row r="5169" spans="1:7">
      <c r="A5169" s="33"/>
      <c r="B5169" s="34"/>
      <c r="C5169" s="33"/>
      <c r="D5169" s="33"/>
      <c r="E5169" s="33"/>
      <c r="G5169">
        <f t="shared" si="81"/>
        <v>6</v>
      </c>
    </row>
    <row r="5170" spans="1:7">
      <c r="A5170" s="33"/>
      <c r="B5170" s="34"/>
      <c r="C5170" s="33"/>
      <c r="D5170" s="33"/>
      <c r="E5170" s="33"/>
      <c r="G5170">
        <f t="shared" si="81"/>
        <v>6</v>
      </c>
    </row>
    <row r="5171" spans="1:7">
      <c r="A5171" s="33"/>
      <c r="B5171" s="34"/>
      <c r="C5171" s="33"/>
      <c r="D5171" s="33"/>
      <c r="E5171" s="33"/>
      <c r="G5171">
        <f t="shared" si="81"/>
        <v>6</v>
      </c>
    </row>
    <row r="5172" spans="1:7">
      <c r="A5172" s="33"/>
      <c r="B5172" s="34"/>
      <c r="C5172" s="33"/>
      <c r="D5172" s="33"/>
      <c r="E5172" s="33"/>
      <c r="G5172">
        <f t="shared" si="81"/>
        <v>6</v>
      </c>
    </row>
    <row r="5173" spans="1:7">
      <c r="A5173" s="33"/>
      <c r="B5173" s="34"/>
      <c r="C5173" s="33"/>
      <c r="D5173" s="33"/>
      <c r="E5173" s="33"/>
      <c r="G5173">
        <f t="shared" si="81"/>
        <v>6</v>
      </c>
    </row>
    <row r="5174" spans="1:7">
      <c r="A5174" s="33"/>
      <c r="B5174" s="34"/>
      <c r="C5174" s="33"/>
      <c r="D5174" s="33"/>
      <c r="E5174" s="33"/>
      <c r="G5174">
        <f t="shared" si="81"/>
        <v>6</v>
      </c>
    </row>
    <row r="5175" spans="1:7">
      <c r="A5175" s="33"/>
      <c r="B5175" s="34"/>
      <c r="C5175" s="33"/>
      <c r="D5175" s="33"/>
      <c r="E5175" s="33"/>
      <c r="G5175">
        <f t="shared" si="81"/>
        <v>6</v>
      </c>
    </row>
    <row r="5176" spans="1:7">
      <c r="A5176" s="33"/>
      <c r="B5176" s="34"/>
      <c r="C5176" s="33"/>
      <c r="D5176" s="33"/>
      <c r="E5176" s="33"/>
      <c r="G5176">
        <f t="shared" si="81"/>
        <v>6</v>
      </c>
    </row>
    <row r="5177" spans="1:7">
      <c r="A5177" s="33"/>
      <c r="B5177" s="34"/>
      <c r="C5177" s="33"/>
      <c r="D5177" s="33"/>
      <c r="E5177" s="33"/>
      <c r="G5177">
        <f t="shared" si="81"/>
        <v>6</v>
      </c>
    </row>
    <row r="5178" spans="1:7">
      <c r="A5178" s="33"/>
      <c r="B5178" s="34"/>
      <c r="C5178" s="33"/>
      <c r="D5178" s="33"/>
      <c r="E5178" s="33"/>
      <c r="G5178">
        <f t="shared" si="81"/>
        <v>6</v>
      </c>
    </row>
    <row r="5179" spans="1:7">
      <c r="A5179" s="33"/>
      <c r="B5179" s="34"/>
      <c r="C5179" s="33"/>
      <c r="D5179" s="33"/>
      <c r="E5179" s="33"/>
      <c r="G5179">
        <f t="shared" si="81"/>
        <v>6</v>
      </c>
    </row>
    <row r="5180" spans="1:7">
      <c r="A5180" s="33"/>
      <c r="B5180" s="34"/>
      <c r="C5180" s="33"/>
      <c r="D5180" s="33"/>
      <c r="E5180" s="33"/>
      <c r="G5180">
        <f t="shared" si="81"/>
        <v>6</v>
      </c>
    </row>
    <row r="5181" spans="1:7">
      <c r="A5181" s="33"/>
      <c r="B5181" s="34"/>
      <c r="C5181" s="33"/>
      <c r="D5181" s="33"/>
      <c r="E5181" s="33"/>
      <c r="G5181">
        <f t="shared" si="81"/>
        <v>6</v>
      </c>
    </row>
    <row r="5182" spans="1:7">
      <c r="A5182" s="33"/>
      <c r="B5182" s="34"/>
      <c r="C5182" s="33"/>
      <c r="D5182" s="33"/>
      <c r="E5182" s="33"/>
      <c r="G5182">
        <f t="shared" si="81"/>
        <v>6</v>
      </c>
    </row>
    <row r="5183" spans="1:7">
      <c r="A5183" s="33"/>
      <c r="B5183" s="34"/>
      <c r="C5183" s="33"/>
      <c r="D5183" s="33"/>
      <c r="E5183" s="33"/>
      <c r="G5183">
        <f t="shared" si="81"/>
        <v>6</v>
      </c>
    </row>
    <row r="5184" spans="1:7">
      <c r="A5184" s="33"/>
      <c r="B5184" s="34"/>
      <c r="C5184" s="33"/>
      <c r="D5184" s="33"/>
      <c r="E5184" s="33"/>
      <c r="G5184">
        <f t="shared" si="81"/>
        <v>6</v>
      </c>
    </row>
    <row r="5185" spans="1:7">
      <c r="A5185" s="33"/>
      <c r="B5185" s="34"/>
      <c r="C5185" s="33"/>
      <c r="D5185" s="33"/>
      <c r="E5185" s="33"/>
      <c r="G5185">
        <f t="shared" si="81"/>
        <v>6</v>
      </c>
    </row>
    <row r="5186" spans="1:7">
      <c r="A5186" s="33"/>
      <c r="B5186" s="34"/>
      <c r="C5186" s="33"/>
      <c r="D5186" s="33"/>
      <c r="E5186" s="33"/>
      <c r="G5186">
        <f t="shared" si="81"/>
        <v>6</v>
      </c>
    </row>
    <row r="5187" spans="1:7">
      <c r="A5187" s="33"/>
      <c r="B5187" s="34"/>
      <c r="C5187" s="33"/>
      <c r="D5187" s="33"/>
      <c r="E5187" s="33"/>
      <c r="G5187">
        <f t="shared" si="81"/>
        <v>6</v>
      </c>
    </row>
    <row r="5188" spans="1:7">
      <c r="A5188" s="33"/>
      <c r="B5188" s="34"/>
      <c r="C5188" s="33"/>
      <c r="D5188" s="33"/>
      <c r="E5188" s="33"/>
      <c r="G5188">
        <f t="shared" si="81"/>
        <v>6</v>
      </c>
    </row>
    <row r="5189" spans="1:7">
      <c r="A5189" s="33"/>
      <c r="B5189" s="34"/>
      <c r="C5189" s="33"/>
      <c r="D5189" s="33"/>
      <c r="E5189" s="33"/>
      <c r="G5189">
        <f t="shared" si="81"/>
        <v>6</v>
      </c>
    </row>
    <row r="5190" spans="1:7">
      <c r="A5190" s="33"/>
      <c r="B5190" s="34"/>
      <c r="C5190" s="33"/>
      <c r="D5190" s="33"/>
      <c r="E5190" s="33"/>
      <c r="G5190">
        <f t="shared" si="81"/>
        <v>6</v>
      </c>
    </row>
    <row r="5191" spans="1:7">
      <c r="A5191" s="33"/>
      <c r="B5191" s="34"/>
      <c r="C5191" s="33"/>
      <c r="D5191" s="33"/>
      <c r="E5191" s="33"/>
      <c r="G5191">
        <f t="shared" si="81"/>
        <v>6</v>
      </c>
    </row>
    <row r="5192" spans="1:7">
      <c r="A5192" s="33"/>
      <c r="B5192" s="34"/>
      <c r="C5192" s="33"/>
      <c r="D5192" s="33"/>
      <c r="E5192" s="33"/>
      <c r="G5192">
        <f t="shared" si="81"/>
        <v>6</v>
      </c>
    </row>
    <row r="5193" spans="1:7">
      <c r="A5193" s="33"/>
      <c r="B5193" s="34"/>
      <c r="C5193" s="33"/>
      <c r="D5193" s="33"/>
      <c r="E5193" s="33"/>
      <c r="G5193">
        <f t="shared" si="81"/>
        <v>6</v>
      </c>
    </row>
    <row r="5194" spans="1:7">
      <c r="A5194" s="33"/>
      <c r="B5194" s="34"/>
      <c r="C5194" s="33"/>
      <c r="D5194" s="33"/>
      <c r="E5194" s="33"/>
      <c r="G5194">
        <f t="shared" si="81"/>
        <v>6</v>
      </c>
    </row>
    <row r="5195" spans="1:7">
      <c r="A5195" s="33"/>
      <c r="B5195" s="34"/>
      <c r="C5195" s="33"/>
      <c r="D5195" s="33"/>
      <c r="E5195" s="33"/>
      <c r="G5195">
        <f t="shared" si="81"/>
        <v>6</v>
      </c>
    </row>
    <row r="5196" spans="1:7">
      <c r="A5196" s="33"/>
      <c r="B5196" s="34"/>
      <c r="C5196" s="33"/>
      <c r="D5196" s="33"/>
      <c r="E5196" s="33"/>
      <c r="G5196">
        <f t="shared" si="81"/>
        <v>6</v>
      </c>
    </row>
    <row r="5197" spans="1:7">
      <c r="A5197" s="33"/>
      <c r="B5197" s="34"/>
      <c r="C5197" s="33"/>
      <c r="D5197" s="33"/>
      <c r="E5197" s="33"/>
      <c r="G5197">
        <f t="shared" si="81"/>
        <v>6</v>
      </c>
    </row>
    <row r="5198" spans="1:7">
      <c r="A5198" s="33"/>
      <c r="B5198" s="34"/>
      <c r="C5198" s="33"/>
      <c r="D5198" s="33"/>
      <c r="E5198" s="33"/>
      <c r="G5198">
        <f t="shared" si="81"/>
        <v>6</v>
      </c>
    </row>
    <row r="5199" spans="1:7">
      <c r="A5199" s="33"/>
      <c r="B5199" s="34"/>
      <c r="C5199" s="33"/>
      <c r="D5199" s="33"/>
      <c r="E5199" s="33"/>
      <c r="G5199">
        <f t="shared" si="81"/>
        <v>6</v>
      </c>
    </row>
    <row r="5200" spans="1:7">
      <c r="A5200" s="33"/>
      <c r="B5200" s="34"/>
      <c r="C5200" s="33"/>
      <c r="D5200" s="33"/>
      <c r="E5200" s="33"/>
      <c r="G5200">
        <f t="shared" si="81"/>
        <v>6</v>
      </c>
    </row>
    <row r="5201" spans="1:7">
      <c r="A5201" s="33"/>
      <c r="B5201" s="34"/>
      <c r="C5201" s="33"/>
      <c r="D5201" s="33"/>
      <c r="E5201" s="33"/>
      <c r="G5201">
        <f t="shared" si="81"/>
        <v>6</v>
      </c>
    </row>
    <row r="5202" spans="1:7">
      <c r="A5202" s="33"/>
      <c r="B5202" s="34"/>
      <c r="C5202" s="33"/>
      <c r="D5202" s="33"/>
      <c r="E5202" s="33"/>
      <c r="G5202">
        <f t="shared" si="81"/>
        <v>6</v>
      </c>
    </row>
    <row r="5203" spans="1:7">
      <c r="A5203" s="33"/>
      <c r="B5203" s="34"/>
      <c r="C5203" s="33"/>
      <c r="D5203" s="33"/>
      <c r="E5203" s="33"/>
      <c r="G5203">
        <f t="shared" si="81"/>
        <v>6</v>
      </c>
    </row>
    <row r="5204" spans="1:7">
      <c r="A5204" s="33"/>
      <c r="B5204" s="34"/>
      <c r="C5204" s="33"/>
      <c r="D5204" s="33"/>
      <c r="E5204" s="33"/>
      <c r="G5204">
        <f t="shared" si="81"/>
        <v>6</v>
      </c>
    </row>
    <row r="5205" spans="1:7">
      <c r="A5205" s="33"/>
      <c r="B5205" s="34"/>
      <c r="C5205" s="33"/>
      <c r="D5205" s="33"/>
      <c r="E5205" s="33"/>
      <c r="G5205">
        <f t="shared" si="81"/>
        <v>6</v>
      </c>
    </row>
    <row r="5206" spans="1:7">
      <c r="A5206" s="33"/>
      <c r="B5206" s="34"/>
      <c r="C5206" s="33"/>
      <c r="D5206" s="33"/>
      <c r="E5206" s="33"/>
      <c r="G5206">
        <f t="shared" si="81"/>
        <v>6</v>
      </c>
    </row>
    <row r="5207" spans="1:7">
      <c r="A5207" s="33"/>
      <c r="B5207" s="34"/>
      <c r="C5207" s="33"/>
      <c r="D5207" s="33"/>
      <c r="E5207" s="33"/>
      <c r="G5207">
        <f t="shared" si="81"/>
        <v>6</v>
      </c>
    </row>
    <row r="5208" spans="1:7">
      <c r="A5208" s="33"/>
      <c r="B5208" s="34"/>
      <c r="C5208" s="33"/>
      <c r="D5208" s="33"/>
      <c r="E5208" s="33"/>
      <c r="G5208">
        <f t="shared" si="81"/>
        <v>6</v>
      </c>
    </row>
    <row r="5209" spans="1:7">
      <c r="A5209" s="33"/>
      <c r="B5209" s="34"/>
      <c r="C5209" s="33"/>
      <c r="D5209" s="33"/>
      <c r="E5209" s="33"/>
      <c r="G5209">
        <f t="shared" si="81"/>
        <v>6</v>
      </c>
    </row>
    <row r="5210" spans="1:7">
      <c r="A5210" s="33"/>
      <c r="B5210" s="34"/>
      <c r="C5210" s="33"/>
      <c r="D5210" s="33"/>
      <c r="E5210" s="33"/>
      <c r="G5210">
        <f t="shared" si="81"/>
        <v>6</v>
      </c>
    </row>
    <row r="5211" spans="1:7">
      <c r="A5211" s="33"/>
      <c r="B5211" s="34"/>
      <c r="C5211" s="33"/>
      <c r="D5211" s="33"/>
      <c r="E5211" s="33"/>
      <c r="G5211">
        <f t="shared" si="81"/>
        <v>6</v>
      </c>
    </row>
    <row r="5212" spans="1:7">
      <c r="A5212" s="33"/>
      <c r="B5212" s="34"/>
      <c r="C5212" s="33"/>
      <c r="D5212" s="33"/>
      <c r="E5212" s="33"/>
      <c r="G5212">
        <f t="shared" si="81"/>
        <v>6</v>
      </c>
    </row>
    <row r="5213" spans="1:7">
      <c r="A5213" s="33"/>
      <c r="B5213" s="34"/>
      <c r="C5213" s="33"/>
      <c r="D5213" s="33"/>
      <c r="E5213" s="33"/>
      <c r="G5213">
        <f t="shared" si="81"/>
        <v>6</v>
      </c>
    </row>
    <row r="5214" spans="1:7">
      <c r="A5214" s="33"/>
      <c r="B5214" s="34"/>
      <c r="C5214" s="33"/>
      <c r="D5214" s="33"/>
      <c r="E5214" s="33"/>
      <c r="G5214">
        <f t="shared" si="81"/>
        <v>6</v>
      </c>
    </row>
    <row r="5215" spans="1:7">
      <c r="A5215" s="33"/>
      <c r="B5215" s="34"/>
      <c r="C5215" s="33"/>
      <c r="D5215" s="33"/>
      <c r="E5215" s="33"/>
      <c r="G5215">
        <f t="shared" si="81"/>
        <v>6</v>
      </c>
    </row>
    <row r="5216" spans="1:7">
      <c r="A5216" s="33"/>
      <c r="B5216" s="34"/>
      <c r="C5216" s="33"/>
      <c r="D5216" s="33"/>
      <c r="E5216" s="33"/>
      <c r="G5216">
        <f t="shared" si="81"/>
        <v>6</v>
      </c>
    </row>
    <row r="5217" spans="1:7">
      <c r="A5217" s="33"/>
      <c r="B5217" s="34"/>
      <c r="C5217" s="33"/>
      <c r="D5217" s="33"/>
      <c r="E5217" s="33"/>
      <c r="G5217">
        <f t="shared" si="81"/>
        <v>6</v>
      </c>
    </row>
    <row r="5218" spans="1:7">
      <c r="A5218" s="33"/>
      <c r="B5218" s="34"/>
      <c r="C5218" s="33"/>
      <c r="D5218" s="33"/>
      <c r="E5218" s="33"/>
      <c r="G5218">
        <f t="shared" si="81"/>
        <v>6</v>
      </c>
    </row>
    <row r="5219" spans="1:7">
      <c r="A5219" s="33"/>
      <c r="B5219" s="34"/>
      <c r="C5219" s="33"/>
      <c r="D5219" s="33"/>
      <c r="E5219" s="33"/>
      <c r="G5219">
        <f t="shared" si="81"/>
        <v>6</v>
      </c>
    </row>
    <row r="5220" spans="1:7">
      <c r="A5220" s="33"/>
      <c r="B5220" s="34"/>
      <c r="C5220" s="33"/>
      <c r="D5220" s="33"/>
      <c r="E5220" s="33"/>
      <c r="G5220">
        <f t="shared" si="81"/>
        <v>6</v>
      </c>
    </row>
    <row r="5221" spans="1:7">
      <c r="A5221" s="33"/>
      <c r="B5221" s="34"/>
      <c r="C5221" s="33"/>
      <c r="D5221" s="33"/>
      <c r="E5221" s="33"/>
      <c r="G5221">
        <f t="shared" si="81"/>
        <v>6</v>
      </c>
    </row>
    <row r="5222" spans="1:7">
      <c r="A5222" s="33"/>
      <c r="B5222" s="34"/>
      <c r="C5222" s="33"/>
      <c r="D5222" s="33"/>
      <c r="E5222" s="33"/>
      <c r="G5222">
        <f t="shared" si="81"/>
        <v>6</v>
      </c>
    </row>
    <row r="5223" spans="1:7">
      <c r="A5223" s="33"/>
      <c r="B5223" s="34"/>
      <c r="C5223" s="33"/>
      <c r="D5223" s="33"/>
      <c r="E5223" s="33"/>
      <c r="G5223">
        <f t="shared" si="81"/>
        <v>6</v>
      </c>
    </row>
    <row r="5224" spans="1:7">
      <c r="A5224" s="33"/>
      <c r="B5224" s="34"/>
      <c r="C5224" s="33"/>
      <c r="D5224" s="33"/>
      <c r="E5224" s="33"/>
      <c r="G5224">
        <f t="shared" si="81"/>
        <v>6</v>
      </c>
    </row>
    <row r="5225" spans="1:7">
      <c r="A5225" s="33"/>
      <c r="B5225" s="34"/>
      <c r="C5225" s="33"/>
      <c r="D5225" s="33"/>
      <c r="E5225" s="33"/>
      <c r="G5225">
        <f t="shared" ref="G5225:G5288" si="82">WEEKDAY(B5225,2)</f>
        <v>6</v>
      </c>
    </row>
    <row r="5226" spans="1:7">
      <c r="A5226" s="33"/>
      <c r="B5226" s="34"/>
      <c r="C5226" s="33"/>
      <c r="D5226" s="33"/>
      <c r="E5226" s="33"/>
      <c r="G5226">
        <f t="shared" si="82"/>
        <v>6</v>
      </c>
    </row>
    <row r="5227" spans="1:7">
      <c r="A5227" s="33"/>
      <c r="B5227" s="34"/>
      <c r="C5227" s="33"/>
      <c r="D5227" s="33"/>
      <c r="E5227" s="33"/>
      <c r="G5227">
        <f t="shared" si="82"/>
        <v>6</v>
      </c>
    </row>
    <row r="5228" spans="1:7">
      <c r="A5228" s="33"/>
      <c r="B5228" s="34"/>
      <c r="C5228" s="33"/>
      <c r="D5228" s="33"/>
      <c r="E5228" s="33"/>
      <c r="G5228">
        <f t="shared" si="82"/>
        <v>6</v>
      </c>
    </row>
    <row r="5229" spans="1:7">
      <c r="A5229" s="33"/>
      <c r="B5229" s="34"/>
      <c r="C5229" s="33"/>
      <c r="D5229" s="33"/>
      <c r="E5229" s="33"/>
      <c r="G5229">
        <f t="shared" si="82"/>
        <v>6</v>
      </c>
    </row>
    <row r="5230" spans="1:7">
      <c r="A5230" s="33"/>
      <c r="B5230" s="34"/>
      <c r="C5230" s="33"/>
      <c r="D5230" s="33"/>
      <c r="E5230" s="33"/>
      <c r="G5230">
        <f t="shared" si="82"/>
        <v>6</v>
      </c>
    </row>
    <row r="5231" spans="1:7">
      <c r="A5231" s="33"/>
      <c r="B5231" s="34"/>
      <c r="C5231" s="33"/>
      <c r="D5231" s="33"/>
      <c r="E5231" s="33"/>
      <c r="G5231">
        <f t="shared" si="82"/>
        <v>6</v>
      </c>
    </row>
    <row r="5232" spans="1:7">
      <c r="A5232" s="33"/>
      <c r="B5232" s="34"/>
      <c r="C5232" s="33"/>
      <c r="D5232" s="33"/>
      <c r="E5232" s="33"/>
      <c r="G5232">
        <f t="shared" si="82"/>
        <v>6</v>
      </c>
    </row>
    <row r="5233" spans="1:7">
      <c r="A5233" s="33"/>
      <c r="B5233" s="34"/>
      <c r="C5233" s="33"/>
      <c r="D5233" s="33"/>
      <c r="E5233" s="33"/>
      <c r="G5233">
        <f t="shared" si="82"/>
        <v>6</v>
      </c>
    </row>
    <row r="5234" spans="1:7">
      <c r="A5234" s="33"/>
      <c r="B5234" s="34"/>
      <c r="C5234" s="33"/>
      <c r="D5234" s="33"/>
      <c r="E5234" s="33"/>
      <c r="G5234">
        <f t="shared" si="82"/>
        <v>6</v>
      </c>
    </row>
    <row r="5235" spans="1:7">
      <c r="A5235" s="33"/>
      <c r="B5235" s="34"/>
      <c r="C5235" s="33"/>
      <c r="D5235" s="33"/>
      <c r="E5235" s="33"/>
      <c r="G5235">
        <f t="shared" si="82"/>
        <v>6</v>
      </c>
    </row>
    <row r="5236" spans="1:7">
      <c r="A5236" s="33"/>
      <c r="B5236" s="34"/>
      <c r="C5236" s="33"/>
      <c r="D5236" s="33"/>
      <c r="E5236" s="33"/>
      <c r="G5236">
        <f t="shared" si="82"/>
        <v>6</v>
      </c>
    </row>
    <row r="5237" spans="1:7">
      <c r="A5237" s="33"/>
      <c r="B5237" s="34"/>
      <c r="C5237" s="33"/>
      <c r="D5237" s="33"/>
      <c r="E5237" s="33"/>
      <c r="G5237">
        <f t="shared" si="82"/>
        <v>6</v>
      </c>
    </row>
    <row r="5238" spans="1:7">
      <c r="A5238" s="33"/>
      <c r="B5238" s="34"/>
      <c r="C5238" s="33"/>
      <c r="D5238" s="33"/>
      <c r="E5238" s="33"/>
      <c r="G5238">
        <f t="shared" si="82"/>
        <v>6</v>
      </c>
    </row>
    <row r="5239" spans="1:7">
      <c r="A5239" s="33"/>
      <c r="B5239" s="34"/>
      <c r="C5239" s="33"/>
      <c r="D5239" s="33"/>
      <c r="E5239" s="33"/>
      <c r="G5239">
        <f t="shared" si="82"/>
        <v>6</v>
      </c>
    </row>
    <row r="5240" spans="1:7">
      <c r="A5240" s="33"/>
      <c r="B5240" s="34"/>
      <c r="C5240" s="33"/>
      <c r="D5240" s="33"/>
      <c r="E5240" s="33"/>
      <c r="G5240">
        <f t="shared" si="82"/>
        <v>6</v>
      </c>
    </row>
    <row r="5241" spans="1:7">
      <c r="A5241" s="33"/>
      <c r="B5241" s="34"/>
      <c r="C5241" s="33"/>
      <c r="D5241" s="33"/>
      <c r="E5241" s="33"/>
      <c r="G5241">
        <f t="shared" si="82"/>
        <v>6</v>
      </c>
    </row>
    <row r="5242" spans="1:7">
      <c r="A5242" s="33"/>
      <c r="B5242" s="34"/>
      <c r="C5242" s="33"/>
      <c r="D5242" s="33"/>
      <c r="E5242" s="33"/>
      <c r="G5242">
        <f t="shared" si="82"/>
        <v>6</v>
      </c>
    </row>
    <row r="5243" spans="1:7">
      <c r="A5243" s="33"/>
      <c r="B5243" s="34"/>
      <c r="C5243" s="33"/>
      <c r="D5243" s="33"/>
      <c r="E5243" s="33"/>
      <c r="G5243">
        <f t="shared" si="82"/>
        <v>6</v>
      </c>
    </row>
    <row r="5244" spans="1:7">
      <c r="A5244" s="33"/>
      <c r="B5244" s="34"/>
      <c r="C5244" s="33"/>
      <c r="D5244" s="33"/>
      <c r="E5244" s="33"/>
      <c r="G5244">
        <f t="shared" si="82"/>
        <v>6</v>
      </c>
    </row>
    <row r="5245" spans="1:7">
      <c r="A5245" s="33"/>
      <c r="B5245" s="34"/>
      <c r="C5245" s="33"/>
      <c r="D5245" s="33"/>
      <c r="E5245" s="33"/>
      <c r="G5245">
        <f t="shared" si="82"/>
        <v>6</v>
      </c>
    </row>
    <row r="5246" spans="1:7">
      <c r="A5246" s="33"/>
      <c r="B5246" s="34"/>
      <c r="C5246" s="33"/>
      <c r="D5246" s="33"/>
      <c r="E5246" s="33"/>
      <c r="G5246">
        <f t="shared" si="82"/>
        <v>6</v>
      </c>
    </row>
    <row r="5247" spans="1:7">
      <c r="A5247" s="33"/>
      <c r="B5247" s="34"/>
      <c r="C5247" s="33"/>
      <c r="D5247" s="33"/>
      <c r="E5247" s="33"/>
      <c r="G5247">
        <f t="shared" si="82"/>
        <v>6</v>
      </c>
    </row>
    <row r="5248" spans="1:7">
      <c r="A5248" s="33"/>
      <c r="B5248" s="34"/>
      <c r="C5248" s="33"/>
      <c r="D5248" s="33"/>
      <c r="E5248" s="33"/>
      <c r="G5248">
        <f t="shared" si="82"/>
        <v>6</v>
      </c>
    </row>
    <row r="5249" spans="1:7">
      <c r="A5249" s="33"/>
      <c r="B5249" s="34"/>
      <c r="C5249" s="33"/>
      <c r="D5249" s="33"/>
      <c r="E5249" s="33"/>
      <c r="G5249">
        <f t="shared" si="82"/>
        <v>6</v>
      </c>
    </row>
    <row r="5250" spans="1:7">
      <c r="A5250" s="33"/>
      <c r="B5250" s="34"/>
      <c r="C5250" s="33"/>
      <c r="D5250" s="33"/>
      <c r="E5250" s="33"/>
      <c r="G5250">
        <f t="shared" si="82"/>
        <v>6</v>
      </c>
    </row>
    <row r="5251" spans="1:7">
      <c r="A5251" s="33"/>
      <c r="B5251" s="34"/>
      <c r="C5251" s="33"/>
      <c r="D5251" s="33"/>
      <c r="E5251" s="33"/>
      <c r="G5251">
        <f t="shared" si="82"/>
        <v>6</v>
      </c>
    </row>
    <row r="5252" spans="1:7">
      <c r="A5252" s="33"/>
      <c r="B5252" s="34"/>
      <c r="C5252" s="33"/>
      <c r="D5252" s="33"/>
      <c r="E5252" s="33"/>
      <c r="G5252">
        <f t="shared" si="82"/>
        <v>6</v>
      </c>
    </row>
    <row r="5253" spans="1:7">
      <c r="A5253" s="33"/>
      <c r="B5253" s="34"/>
      <c r="C5253" s="33"/>
      <c r="D5253" s="33"/>
      <c r="E5253" s="33"/>
      <c r="G5253">
        <f t="shared" si="82"/>
        <v>6</v>
      </c>
    </row>
    <row r="5254" spans="1:7">
      <c r="A5254" s="33"/>
      <c r="B5254" s="34"/>
      <c r="C5254" s="33"/>
      <c r="D5254" s="33"/>
      <c r="E5254" s="33"/>
      <c r="G5254">
        <f t="shared" si="82"/>
        <v>6</v>
      </c>
    </row>
    <row r="5255" spans="1:7">
      <c r="A5255" s="33"/>
      <c r="B5255" s="34"/>
      <c r="C5255" s="33"/>
      <c r="D5255" s="33"/>
      <c r="E5255" s="33"/>
      <c r="G5255">
        <f t="shared" si="82"/>
        <v>6</v>
      </c>
    </row>
    <row r="5256" spans="1:7">
      <c r="A5256" s="33"/>
      <c r="B5256" s="34"/>
      <c r="C5256" s="33"/>
      <c r="D5256" s="33"/>
      <c r="E5256" s="33"/>
      <c r="G5256">
        <f t="shared" si="82"/>
        <v>6</v>
      </c>
    </row>
    <row r="5257" spans="1:7">
      <c r="A5257" s="33"/>
      <c r="B5257" s="34"/>
      <c r="C5257" s="33"/>
      <c r="D5257" s="33"/>
      <c r="E5257" s="33"/>
      <c r="G5257">
        <f t="shared" si="82"/>
        <v>6</v>
      </c>
    </row>
    <row r="5258" spans="1:7">
      <c r="A5258" s="33"/>
      <c r="B5258" s="34"/>
      <c r="C5258" s="33"/>
      <c r="D5258" s="33"/>
      <c r="E5258" s="33"/>
      <c r="G5258">
        <f t="shared" si="82"/>
        <v>6</v>
      </c>
    </row>
    <row r="5259" spans="1:7">
      <c r="A5259" s="33"/>
      <c r="B5259" s="34"/>
      <c r="C5259" s="33"/>
      <c r="D5259" s="33"/>
      <c r="E5259" s="33"/>
      <c r="G5259">
        <f t="shared" si="82"/>
        <v>6</v>
      </c>
    </row>
    <row r="5260" spans="1:7">
      <c r="A5260" s="33"/>
      <c r="B5260" s="34"/>
      <c r="C5260" s="33"/>
      <c r="D5260" s="33"/>
      <c r="E5260" s="33"/>
      <c r="G5260">
        <f t="shared" si="82"/>
        <v>6</v>
      </c>
    </row>
    <row r="5261" spans="1:7">
      <c r="A5261" s="33"/>
      <c r="B5261" s="34"/>
      <c r="C5261" s="33"/>
      <c r="D5261" s="33"/>
      <c r="E5261" s="33"/>
      <c r="G5261">
        <f t="shared" si="82"/>
        <v>6</v>
      </c>
    </row>
    <row r="5262" spans="1:7">
      <c r="A5262" s="33"/>
      <c r="B5262" s="34"/>
      <c r="C5262" s="33"/>
      <c r="D5262" s="33"/>
      <c r="E5262" s="33"/>
      <c r="G5262">
        <f t="shared" si="82"/>
        <v>6</v>
      </c>
    </row>
    <row r="5263" spans="1:7">
      <c r="A5263" s="33"/>
      <c r="B5263" s="34"/>
      <c r="C5263" s="33"/>
      <c r="D5263" s="33"/>
      <c r="E5263" s="33"/>
      <c r="G5263">
        <f t="shared" si="82"/>
        <v>6</v>
      </c>
    </row>
    <row r="5264" spans="1:7">
      <c r="A5264" s="33"/>
      <c r="B5264" s="34"/>
      <c r="C5264" s="33"/>
      <c r="D5264" s="33"/>
      <c r="E5264" s="33"/>
      <c r="G5264">
        <f t="shared" si="82"/>
        <v>6</v>
      </c>
    </row>
    <row r="5265" spans="1:7">
      <c r="A5265" s="33"/>
      <c r="B5265" s="34"/>
      <c r="C5265" s="33"/>
      <c r="D5265" s="33"/>
      <c r="E5265" s="33"/>
      <c r="G5265">
        <f t="shared" si="82"/>
        <v>6</v>
      </c>
    </row>
    <row r="5266" spans="1:7">
      <c r="A5266" s="33"/>
      <c r="B5266" s="34"/>
      <c r="C5266" s="33"/>
      <c r="D5266" s="33"/>
      <c r="E5266" s="33"/>
      <c r="G5266">
        <f t="shared" si="82"/>
        <v>6</v>
      </c>
    </row>
    <row r="5267" spans="1:7">
      <c r="A5267" s="33"/>
      <c r="B5267" s="34"/>
      <c r="C5267" s="33"/>
      <c r="D5267" s="33"/>
      <c r="E5267" s="33"/>
      <c r="G5267">
        <f t="shared" si="82"/>
        <v>6</v>
      </c>
    </row>
    <row r="5268" spans="1:7">
      <c r="A5268" s="33"/>
      <c r="B5268" s="34"/>
      <c r="C5268" s="33"/>
      <c r="D5268" s="33"/>
      <c r="E5268" s="33"/>
      <c r="G5268">
        <f t="shared" si="82"/>
        <v>6</v>
      </c>
    </row>
    <row r="5269" spans="1:7">
      <c r="A5269" s="33"/>
      <c r="B5269" s="34"/>
      <c r="C5269" s="33"/>
      <c r="D5269" s="33"/>
      <c r="E5269" s="33"/>
      <c r="G5269">
        <f t="shared" si="82"/>
        <v>6</v>
      </c>
    </row>
    <row r="5270" spans="1:7">
      <c r="A5270" s="33"/>
      <c r="B5270" s="34"/>
      <c r="C5270" s="33"/>
      <c r="D5270" s="33"/>
      <c r="E5270" s="33"/>
      <c r="G5270">
        <f t="shared" si="82"/>
        <v>6</v>
      </c>
    </row>
    <row r="5271" spans="1:7">
      <c r="A5271" s="33"/>
      <c r="B5271" s="34"/>
      <c r="C5271" s="33"/>
      <c r="D5271" s="33"/>
      <c r="E5271" s="33"/>
      <c r="G5271">
        <f t="shared" si="82"/>
        <v>6</v>
      </c>
    </row>
    <row r="5272" spans="1:7">
      <c r="A5272" s="33"/>
      <c r="B5272" s="34"/>
      <c r="C5272" s="33"/>
      <c r="D5272" s="33"/>
      <c r="E5272" s="33"/>
      <c r="G5272">
        <f t="shared" si="82"/>
        <v>6</v>
      </c>
    </row>
    <row r="5273" spans="1:7">
      <c r="A5273" s="33"/>
      <c r="B5273" s="34"/>
      <c r="C5273" s="33"/>
      <c r="D5273" s="33"/>
      <c r="E5273" s="33"/>
      <c r="G5273">
        <f t="shared" si="82"/>
        <v>6</v>
      </c>
    </row>
    <row r="5274" spans="1:7">
      <c r="A5274" s="33"/>
      <c r="B5274" s="34"/>
      <c r="C5274" s="33"/>
      <c r="D5274" s="33"/>
      <c r="E5274" s="33"/>
      <c r="G5274">
        <f t="shared" si="82"/>
        <v>6</v>
      </c>
    </row>
    <row r="5275" spans="1:7">
      <c r="A5275" s="33"/>
      <c r="B5275" s="34"/>
      <c r="C5275" s="33"/>
      <c r="D5275" s="33"/>
      <c r="E5275" s="33"/>
      <c r="G5275">
        <f t="shared" si="82"/>
        <v>6</v>
      </c>
    </row>
    <row r="5276" spans="1:7">
      <c r="A5276" s="33"/>
      <c r="B5276" s="34"/>
      <c r="C5276" s="33"/>
      <c r="D5276" s="33"/>
      <c r="E5276" s="33"/>
      <c r="G5276">
        <f t="shared" si="82"/>
        <v>6</v>
      </c>
    </row>
    <row r="5277" spans="1:7">
      <c r="A5277" s="33"/>
      <c r="B5277" s="34"/>
      <c r="C5277" s="33"/>
      <c r="D5277" s="33"/>
      <c r="E5277" s="33"/>
      <c r="G5277">
        <f t="shared" si="82"/>
        <v>6</v>
      </c>
    </row>
    <row r="5278" spans="1:7">
      <c r="A5278" s="33"/>
      <c r="B5278" s="34"/>
      <c r="C5278" s="33"/>
      <c r="D5278" s="33"/>
      <c r="E5278" s="33"/>
      <c r="G5278">
        <f t="shared" si="82"/>
        <v>6</v>
      </c>
    </row>
    <row r="5279" spans="1:7">
      <c r="A5279" s="33"/>
      <c r="B5279" s="34"/>
      <c r="C5279" s="33"/>
      <c r="D5279" s="33"/>
      <c r="E5279" s="33"/>
      <c r="G5279">
        <f t="shared" si="82"/>
        <v>6</v>
      </c>
    </row>
    <row r="5280" spans="1:7">
      <c r="A5280" s="33"/>
      <c r="B5280" s="34"/>
      <c r="C5280" s="33"/>
      <c r="D5280" s="33"/>
      <c r="E5280" s="33"/>
      <c r="G5280">
        <f t="shared" si="82"/>
        <v>6</v>
      </c>
    </row>
    <row r="5281" spans="1:7">
      <c r="A5281" s="33"/>
      <c r="B5281" s="34"/>
      <c r="C5281" s="33"/>
      <c r="D5281" s="33"/>
      <c r="E5281" s="33"/>
      <c r="G5281">
        <f t="shared" si="82"/>
        <v>6</v>
      </c>
    </row>
    <row r="5282" spans="1:7">
      <c r="A5282" s="33"/>
      <c r="B5282" s="34"/>
      <c r="C5282" s="33"/>
      <c r="D5282" s="33"/>
      <c r="E5282" s="33"/>
      <c r="G5282">
        <f t="shared" si="82"/>
        <v>6</v>
      </c>
    </row>
    <row r="5283" spans="1:7">
      <c r="A5283" s="33"/>
      <c r="B5283" s="34"/>
      <c r="C5283" s="33"/>
      <c r="D5283" s="33"/>
      <c r="E5283" s="33"/>
      <c r="G5283">
        <f t="shared" si="82"/>
        <v>6</v>
      </c>
    </row>
    <row r="5284" spans="1:7">
      <c r="A5284" s="33"/>
      <c r="B5284" s="34"/>
      <c r="C5284" s="33"/>
      <c r="D5284" s="33"/>
      <c r="E5284" s="33"/>
      <c r="G5284">
        <f t="shared" si="82"/>
        <v>6</v>
      </c>
    </row>
    <row r="5285" spans="1:7">
      <c r="A5285" s="33"/>
      <c r="B5285" s="34"/>
      <c r="C5285" s="33"/>
      <c r="D5285" s="33"/>
      <c r="E5285" s="33"/>
      <c r="G5285">
        <f t="shared" si="82"/>
        <v>6</v>
      </c>
    </row>
    <row r="5286" spans="1:7">
      <c r="A5286" s="33"/>
      <c r="B5286" s="34"/>
      <c r="C5286" s="33"/>
      <c r="D5286" s="33"/>
      <c r="E5286" s="33"/>
      <c r="G5286">
        <f t="shared" si="82"/>
        <v>6</v>
      </c>
    </row>
    <row r="5287" spans="1:7">
      <c r="A5287" s="33"/>
      <c r="B5287" s="34"/>
      <c r="C5287" s="33"/>
      <c r="D5287" s="33"/>
      <c r="E5287" s="33"/>
      <c r="G5287">
        <f t="shared" si="82"/>
        <v>6</v>
      </c>
    </row>
    <row r="5288" spans="1:7">
      <c r="A5288" s="33"/>
      <c r="B5288" s="34"/>
      <c r="C5288" s="33"/>
      <c r="D5288" s="33"/>
      <c r="E5288" s="33"/>
      <c r="G5288">
        <f t="shared" si="82"/>
        <v>6</v>
      </c>
    </row>
    <row r="5289" spans="1:7">
      <c r="A5289" s="33"/>
      <c r="B5289" s="34"/>
      <c r="C5289" s="33"/>
      <c r="D5289" s="33"/>
      <c r="E5289" s="33"/>
      <c r="G5289">
        <f t="shared" ref="G5289:G5352" si="83">WEEKDAY(B5289,2)</f>
        <v>6</v>
      </c>
    </row>
    <row r="5290" spans="1:7">
      <c r="A5290" s="33"/>
      <c r="B5290" s="34"/>
      <c r="C5290" s="33"/>
      <c r="D5290" s="33"/>
      <c r="E5290" s="33"/>
      <c r="G5290">
        <f t="shared" si="83"/>
        <v>6</v>
      </c>
    </row>
    <row r="5291" spans="1:7">
      <c r="A5291" s="33"/>
      <c r="B5291" s="34"/>
      <c r="C5291" s="33"/>
      <c r="D5291" s="33"/>
      <c r="E5291" s="33"/>
      <c r="G5291">
        <f t="shared" si="83"/>
        <v>6</v>
      </c>
    </row>
    <row r="5292" spans="1:7">
      <c r="A5292" s="33"/>
      <c r="B5292" s="34"/>
      <c r="C5292" s="33"/>
      <c r="D5292" s="33"/>
      <c r="E5292" s="33"/>
      <c r="G5292">
        <f t="shared" si="83"/>
        <v>6</v>
      </c>
    </row>
    <row r="5293" spans="1:7">
      <c r="A5293" s="33"/>
      <c r="B5293" s="34"/>
      <c r="C5293" s="33"/>
      <c r="D5293" s="33"/>
      <c r="E5293" s="33"/>
      <c r="G5293">
        <f t="shared" si="83"/>
        <v>6</v>
      </c>
    </row>
    <row r="5294" spans="1:7">
      <c r="A5294" s="33"/>
      <c r="B5294" s="34"/>
      <c r="C5294" s="33"/>
      <c r="D5294" s="33"/>
      <c r="E5294" s="33"/>
      <c r="G5294">
        <f t="shared" si="83"/>
        <v>6</v>
      </c>
    </row>
    <row r="5295" spans="1:7">
      <c r="A5295" s="33"/>
      <c r="B5295" s="34"/>
      <c r="C5295" s="33"/>
      <c r="D5295" s="33"/>
      <c r="E5295" s="33"/>
      <c r="G5295">
        <f t="shared" si="83"/>
        <v>6</v>
      </c>
    </row>
    <row r="5296" spans="1:7">
      <c r="A5296" s="33"/>
      <c r="B5296" s="34"/>
      <c r="C5296" s="33"/>
      <c r="D5296" s="33"/>
      <c r="E5296" s="33"/>
      <c r="G5296">
        <f t="shared" si="83"/>
        <v>6</v>
      </c>
    </row>
    <row r="5297" spans="1:7">
      <c r="A5297" s="33"/>
      <c r="B5297" s="34"/>
      <c r="C5297" s="33"/>
      <c r="D5297" s="33"/>
      <c r="E5297" s="33"/>
      <c r="G5297">
        <f t="shared" si="83"/>
        <v>6</v>
      </c>
    </row>
    <row r="5298" spans="1:7">
      <c r="A5298" s="33"/>
      <c r="B5298" s="34"/>
      <c r="C5298" s="33"/>
      <c r="D5298" s="33"/>
      <c r="E5298" s="33"/>
      <c r="G5298">
        <f t="shared" si="83"/>
        <v>6</v>
      </c>
    </row>
    <row r="5299" spans="1:7">
      <c r="A5299" s="33"/>
      <c r="B5299" s="34"/>
      <c r="C5299" s="33"/>
      <c r="D5299" s="33"/>
      <c r="E5299" s="33"/>
      <c r="G5299">
        <f t="shared" si="83"/>
        <v>6</v>
      </c>
    </row>
    <row r="5300" spans="1:7">
      <c r="A5300" s="33"/>
      <c r="B5300" s="34"/>
      <c r="C5300" s="33"/>
      <c r="D5300" s="33"/>
      <c r="E5300" s="33"/>
      <c r="G5300">
        <f t="shared" si="83"/>
        <v>6</v>
      </c>
    </row>
    <row r="5301" spans="1:7">
      <c r="A5301" s="33"/>
      <c r="B5301" s="34"/>
      <c r="C5301" s="33"/>
      <c r="D5301" s="33"/>
      <c r="E5301" s="33"/>
      <c r="G5301">
        <f t="shared" si="83"/>
        <v>6</v>
      </c>
    </row>
    <row r="5302" spans="1:7">
      <c r="A5302" s="33"/>
      <c r="B5302" s="34"/>
      <c r="C5302" s="33"/>
      <c r="D5302" s="33"/>
      <c r="E5302" s="33"/>
      <c r="G5302">
        <f t="shared" si="83"/>
        <v>6</v>
      </c>
    </row>
    <row r="5303" spans="1:7">
      <c r="A5303" s="33"/>
      <c r="B5303" s="34"/>
      <c r="C5303" s="33"/>
      <c r="D5303" s="33"/>
      <c r="E5303" s="33"/>
      <c r="G5303">
        <f t="shared" si="83"/>
        <v>6</v>
      </c>
    </row>
    <row r="5304" spans="1:7">
      <c r="A5304" s="33"/>
      <c r="B5304" s="34"/>
      <c r="C5304" s="33"/>
      <c r="D5304" s="33"/>
      <c r="E5304" s="33"/>
      <c r="G5304">
        <f t="shared" si="83"/>
        <v>6</v>
      </c>
    </row>
    <row r="5305" spans="1:7">
      <c r="A5305" s="33"/>
      <c r="B5305" s="34"/>
      <c r="C5305" s="33"/>
      <c r="D5305" s="33"/>
      <c r="E5305" s="33"/>
      <c r="G5305">
        <f t="shared" si="83"/>
        <v>6</v>
      </c>
    </row>
    <row r="5306" spans="1:7">
      <c r="A5306" s="33"/>
      <c r="B5306" s="34"/>
      <c r="C5306" s="33"/>
      <c r="D5306" s="33"/>
      <c r="E5306" s="33"/>
      <c r="G5306">
        <f t="shared" si="83"/>
        <v>6</v>
      </c>
    </row>
    <row r="5307" spans="1:7">
      <c r="A5307" s="33"/>
      <c r="B5307" s="34"/>
      <c r="C5307" s="33"/>
      <c r="D5307" s="33"/>
      <c r="E5307" s="33"/>
      <c r="G5307">
        <f t="shared" si="83"/>
        <v>6</v>
      </c>
    </row>
    <row r="5308" spans="1:7">
      <c r="A5308" s="33"/>
      <c r="B5308" s="34"/>
      <c r="C5308" s="33"/>
      <c r="D5308" s="33"/>
      <c r="E5308" s="33"/>
      <c r="G5308">
        <f t="shared" si="83"/>
        <v>6</v>
      </c>
    </row>
    <row r="5309" spans="1:7">
      <c r="A5309" s="33"/>
      <c r="B5309" s="34"/>
      <c r="C5309" s="33"/>
      <c r="D5309" s="33"/>
      <c r="E5309" s="33"/>
      <c r="G5309">
        <f t="shared" si="83"/>
        <v>6</v>
      </c>
    </row>
    <row r="5310" spans="1:7">
      <c r="A5310" s="33"/>
      <c r="B5310" s="34"/>
      <c r="C5310" s="33"/>
      <c r="D5310" s="33"/>
      <c r="E5310" s="33"/>
      <c r="G5310">
        <f t="shared" si="83"/>
        <v>6</v>
      </c>
    </row>
    <row r="5311" spans="1:7">
      <c r="A5311" s="33"/>
      <c r="B5311" s="34"/>
      <c r="C5311" s="33"/>
      <c r="D5311" s="33"/>
      <c r="E5311" s="33"/>
      <c r="G5311">
        <f t="shared" si="83"/>
        <v>6</v>
      </c>
    </row>
    <row r="5312" spans="1:7">
      <c r="A5312" s="33"/>
      <c r="B5312" s="34"/>
      <c r="C5312" s="33"/>
      <c r="D5312" s="33"/>
      <c r="E5312" s="33"/>
      <c r="G5312">
        <f t="shared" si="83"/>
        <v>6</v>
      </c>
    </row>
    <row r="5313" spans="1:7">
      <c r="A5313" s="33"/>
      <c r="B5313" s="34"/>
      <c r="C5313" s="33"/>
      <c r="D5313" s="33"/>
      <c r="E5313" s="33"/>
      <c r="G5313">
        <f t="shared" si="83"/>
        <v>6</v>
      </c>
    </row>
    <row r="5314" spans="1:7">
      <c r="A5314" s="33"/>
      <c r="B5314" s="34"/>
      <c r="C5314" s="33"/>
      <c r="D5314" s="33"/>
      <c r="E5314" s="33"/>
      <c r="G5314">
        <f t="shared" si="83"/>
        <v>6</v>
      </c>
    </row>
    <row r="5315" spans="1:7">
      <c r="A5315" s="33"/>
      <c r="B5315" s="34"/>
      <c r="C5315" s="33"/>
      <c r="D5315" s="33"/>
      <c r="E5315" s="33"/>
      <c r="G5315">
        <f t="shared" si="83"/>
        <v>6</v>
      </c>
    </row>
    <row r="5316" spans="1:7">
      <c r="A5316" s="33"/>
      <c r="B5316" s="34"/>
      <c r="C5316" s="33"/>
      <c r="D5316" s="33"/>
      <c r="E5316" s="33"/>
      <c r="G5316">
        <f t="shared" si="83"/>
        <v>6</v>
      </c>
    </row>
    <row r="5317" spans="1:7">
      <c r="A5317" s="33"/>
      <c r="B5317" s="34"/>
      <c r="C5317" s="33"/>
      <c r="D5317" s="33"/>
      <c r="E5317" s="33"/>
      <c r="G5317">
        <f t="shared" si="83"/>
        <v>6</v>
      </c>
    </row>
    <row r="5318" spans="1:7">
      <c r="A5318" s="33"/>
      <c r="B5318" s="34"/>
      <c r="C5318" s="33"/>
      <c r="D5318" s="33"/>
      <c r="E5318" s="33"/>
      <c r="G5318">
        <f t="shared" si="83"/>
        <v>6</v>
      </c>
    </row>
    <row r="5319" spans="1:7">
      <c r="A5319" s="33"/>
      <c r="B5319" s="34"/>
      <c r="C5319" s="33"/>
      <c r="D5319" s="33"/>
      <c r="E5319" s="33"/>
      <c r="G5319">
        <f t="shared" si="83"/>
        <v>6</v>
      </c>
    </row>
    <row r="5320" spans="1:7">
      <c r="A5320" s="33"/>
      <c r="B5320" s="34"/>
      <c r="C5320" s="33"/>
      <c r="D5320" s="33"/>
      <c r="E5320" s="33"/>
      <c r="G5320">
        <f t="shared" si="83"/>
        <v>6</v>
      </c>
    </row>
    <row r="5321" spans="1:7">
      <c r="A5321" s="33"/>
      <c r="B5321" s="34"/>
      <c r="C5321" s="33"/>
      <c r="D5321" s="33"/>
      <c r="E5321" s="33"/>
      <c r="G5321">
        <f t="shared" si="83"/>
        <v>6</v>
      </c>
    </row>
    <row r="5322" spans="1:7">
      <c r="A5322" s="33"/>
      <c r="B5322" s="34"/>
      <c r="C5322" s="33"/>
      <c r="D5322" s="33"/>
      <c r="E5322" s="33"/>
      <c r="G5322">
        <f t="shared" si="83"/>
        <v>6</v>
      </c>
    </row>
    <row r="5323" spans="1:7">
      <c r="A5323" s="33"/>
      <c r="B5323" s="34"/>
      <c r="C5323" s="33"/>
      <c r="D5323" s="33"/>
      <c r="E5323" s="33"/>
      <c r="G5323">
        <f t="shared" si="83"/>
        <v>6</v>
      </c>
    </row>
    <row r="5324" spans="1:7">
      <c r="A5324" s="33"/>
      <c r="B5324" s="34"/>
      <c r="C5324" s="33"/>
      <c r="D5324" s="33"/>
      <c r="E5324" s="33"/>
      <c r="G5324">
        <f t="shared" si="83"/>
        <v>6</v>
      </c>
    </row>
    <row r="5325" spans="1:7">
      <c r="A5325" s="33"/>
      <c r="B5325" s="34"/>
      <c r="C5325" s="33"/>
      <c r="D5325" s="33"/>
      <c r="E5325" s="33"/>
      <c r="G5325">
        <f t="shared" si="83"/>
        <v>6</v>
      </c>
    </row>
    <row r="5326" spans="1:7">
      <c r="A5326" s="33"/>
      <c r="B5326" s="34"/>
      <c r="C5326" s="33"/>
      <c r="D5326" s="33"/>
      <c r="E5326" s="33"/>
      <c r="G5326">
        <f t="shared" si="83"/>
        <v>6</v>
      </c>
    </row>
    <row r="5327" spans="1:7">
      <c r="A5327" s="33"/>
      <c r="B5327" s="34"/>
      <c r="C5327" s="33"/>
      <c r="D5327" s="33"/>
      <c r="E5327" s="33"/>
      <c r="G5327">
        <f t="shared" si="83"/>
        <v>6</v>
      </c>
    </row>
    <row r="5328" spans="1:7">
      <c r="A5328" s="33"/>
      <c r="B5328" s="34"/>
      <c r="C5328" s="33"/>
      <c r="D5328" s="33"/>
      <c r="E5328" s="33"/>
      <c r="G5328">
        <f t="shared" si="83"/>
        <v>6</v>
      </c>
    </row>
    <row r="5329" spans="1:7">
      <c r="A5329" s="33"/>
      <c r="B5329" s="34"/>
      <c r="C5329" s="33"/>
      <c r="D5329" s="33"/>
      <c r="E5329" s="33"/>
      <c r="G5329">
        <f t="shared" si="83"/>
        <v>6</v>
      </c>
    </row>
    <row r="5330" spans="1:7">
      <c r="A5330" s="33"/>
      <c r="B5330" s="34"/>
      <c r="C5330" s="33"/>
      <c r="D5330" s="33"/>
      <c r="E5330" s="33"/>
      <c r="G5330">
        <f t="shared" si="83"/>
        <v>6</v>
      </c>
    </row>
    <row r="5331" spans="1:7">
      <c r="A5331" s="33"/>
      <c r="B5331" s="34"/>
      <c r="C5331" s="33"/>
      <c r="D5331" s="33"/>
      <c r="E5331" s="33"/>
      <c r="G5331">
        <f t="shared" si="83"/>
        <v>6</v>
      </c>
    </row>
    <row r="5332" spans="1:7">
      <c r="A5332" s="33"/>
      <c r="B5332" s="34"/>
      <c r="C5332" s="33"/>
      <c r="D5332" s="33"/>
      <c r="E5332" s="33"/>
      <c r="G5332">
        <f t="shared" si="83"/>
        <v>6</v>
      </c>
    </row>
    <row r="5333" spans="1:7">
      <c r="A5333" s="33"/>
      <c r="B5333" s="34"/>
      <c r="C5333" s="33"/>
      <c r="D5333" s="33"/>
      <c r="E5333" s="33"/>
      <c r="G5333">
        <f t="shared" si="83"/>
        <v>6</v>
      </c>
    </row>
    <row r="5334" spans="1:7">
      <c r="A5334" s="33"/>
      <c r="B5334" s="34"/>
      <c r="C5334" s="33"/>
      <c r="D5334" s="33"/>
      <c r="E5334" s="33"/>
      <c r="G5334">
        <f t="shared" si="83"/>
        <v>6</v>
      </c>
    </row>
    <row r="5335" spans="1:7">
      <c r="A5335" s="33"/>
      <c r="B5335" s="34"/>
      <c r="C5335" s="33"/>
      <c r="D5335" s="33"/>
      <c r="E5335" s="33"/>
      <c r="G5335">
        <f t="shared" si="83"/>
        <v>6</v>
      </c>
    </row>
    <row r="5336" spans="1:7">
      <c r="A5336" s="33"/>
      <c r="B5336" s="34"/>
      <c r="C5336" s="33"/>
      <c r="D5336" s="33"/>
      <c r="E5336" s="33"/>
      <c r="G5336">
        <f t="shared" si="83"/>
        <v>6</v>
      </c>
    </row>
    <row r="5337" spans="1:7">
      <c r="A5337" s="33"/>
      <c r="B5337" s="34"/>
      <c r="C5337" s="33"/>
      <c r="D5337" s="33"/>
      <c r="E5337" s="33"/>
      <c r="G5337">
        <f t="shared" si="83"/>
        <v>6</v>
      </c>
    </row>
    <row r="5338" spans="1:7">
      <c r="A5338" s="33"/>
      <c r="B5338" s="34"/>
      <c r="C5338" s="33"/>
      <c r="D5338" s="33"/>
      <c r="E5338" s="33"/>
      <c r="G5338">
        <f t="shared" si="83"/>
        <v>6</v>
      </c>
    </row>
    <row r="5339" spans="1:7">
      <c r="A5339" s="33"/>
      <c r="B5339" s="34"/>
      <c r="C5339" s="33"/>
      <c r="D5339" s="33"/>
      <c r="E5339" s="33"/>
      <c r="G5339">
        <f t="shared" si="83"/>
        <v>6</v>
      </c>
    </row>
    <row r="5340" spans="1:7">
      <c r="A5340" s="33"/>
      <c r="B5340" s="34"/>
      <c r="C5340" s="33"/>
      <c r="D5340" s="33"/>
      <c r="E5340" s="33"/>
      <c r="G5340">
        <f t="shared" si="83"/>
        <v>6</v>
      </c>
    </row>
    <row r="5341" spans="1:7">
      <c r="A5341" s="33"/>
      <c r="B5341" s="34"/>
      <c r="C5341" s="33"/>
      <c r="D5341" s="33"/>
      <c r="E5341" s="33"/>
      <c r="G5341">
        <f t="shared" si="83"/>
        <v>6</v>
      </c>
    </row>
    <row r="5342" spans="1:7">
      <c r="A5342" s="33"/>
      <c r="B5342" s="34"/>
      <c r="C5342" s="33"/>
      <c r="D5342" s="33"/>
      <c r="E5342" s="33"/>
      <c r="G5342">
        <f t="shared" si="83"/>
        <v>6</v>
      </c>
    </row>
    <row r="5343" spans="1:7">
      <c r="A5343" s="33"/>
      <c r="B5343" s="34"/>
      <c r="C5343" s="33"/>
      <c r="D5343" s="33"/>
      <c r="E5343" s="33"/>
      <c r="G5343">
        <f t="shared" si="83"/>
        <v>6</v>
      </c>
    </row>
    <row r="5344" spans="1:7">
      <c r="A5344" s="33"/>
      <c r="B5344" s="34"/>
      <c r="C5344" s="33"/>
      <c r="D5344" s="33"/>
      <c r="E5344" s="33"/>
      <c r="G5344">
        <f t="shared" si="83"/>
        <v>6</v>
      </c>
    </row>
    <row r="5345" spans="1:7">
      <c r="A5345" s="33"/>
      <c r="B5345" s="34"/>
      <c r="C5345" s="33"/>
      <c r="D5345" s="33"/>
      <c r="E5345" s="33"/>
      <c r="G5345">
        <f t="shared" si="83"/>
        <v>6</v>
      </c>
    </row>
    <row r="5346" spans="1:7">
      <c r="A5346" s="33"/>
      <c r="B5346" s="34"/>
      <c r="C5346" s="33"/>
      <c r="D5346" s="33"/>
      <c r="E5346" s="33"/>
      <c r="G5346">
        <f t="shared" si="83"/>
        <v>6</v>
      </c>
    </row>
    <row r="5347" spans="1:7">
      <c r="A5347" s="33"/>
      <c r="B5347" s="34"/>
      <c r="C5347" s="33"/>
      <c r="D5347" s="33"/>
      <c r="E5347" s="33"/>
      <c r="G5347">
        <f t="shared" si="83"/>
        <v>6</v>
      </c>
    </row>
    <row r="5348" spans="1:7">
      <c r="A5348" s="33"/>
      <c r="B5348" s="34"/>
      <c r="C5348" s="33"/>
      <c r="D5348" s="33"/>
      <c r="E5348" s="33"/>
      <c r="G5348">
        <f t="shared" si="83"/>
        <v>6</v>
      </c>
    </row>
    <row r="5349" spans="1:7">
      <c r="A5349" s="33"/>
      <c r="B5349" s="34"/>
      <c r="C5349" s="33"/>
      <c r="D5349" s="33"/>
      <c r="E5349" s="33"/>
      <c r="G5349">
        <f t="shared" si="83"/>
        <v>6</v>
      </c>
    </row>
    <row r="5350" spans="1:7">
      <c r="A5350" s="33"/>
      <c r="B5350" s="34"/>
      <c r="C5350" s="33"/>
      <c r="D5350" s="33"/>
      <c r="E5350" s="33"/>
      <c r="G5350">
        <f t="shared" si="83"/>
        <v>6</v>
      </c>
    </row>
    <row r="5351" spans="1:7">
      <c r="A5351" s="33"/>
      <c r="B5351" s="34"/>
      <c r="C5351" s="33"/>
      <c r="D5351" s="33"/>
      <c r="E5351" s="33"/>
      <c r="G5351">
        <f t="shared" si="83"/>
        <v>6</v>
      </c>
    </row>
    <row r="5352" spans="1:7">
      <c r="A5352" s="33"/>
      <c r="B5352" s="34"/>
      <c r="C5352" s="33"/>
      <c r="D5352" s="33"/>
      <c r="E5352" s="33"/>
      <c r="G5352">
        <f t="shared" si="83"/>
        <v>6</v>
      </c>
    </row>
    <row r="5353" spans="1:7">
      <c r="A5353" s="33"/>
      <c r="B5353" s="34"/>
      <c r="C5353" s="33"/>
      <c r="D5353" s="33"/>
      <c r="E5353" s="33"/>
      <c r="G5353">
        <f t="shared" ref="G5353:G5416" si="84">WEEKDAY(B5353,2)</f>
        <v>6</v>
      </c>
    </row>
    <row r="5354" spans="1:7">
      <c r="A5354" s="33"/>
      <c r="B5354" s="34"/>
      <c r="C5354" s="33"/>
      <c r="D5354" s="33"/>
      <c r="E5354" s="33"/>
      <c r="G5354">
        <f t="shared" si="84"/>
        <v>6</v>
      </c>
    </row>
    <row r="5355" spans="1:7">
      <c r="A5355" s="33"/>
      <c r="B5355" s="34"/>
      <c r="C5355" s="33"/>
      <c r="D5355" s="33"/>
      <c r="E5355" s="33"/>
      <c r="G5355">
        <f t="shared" si="84"/>
        <v>6</v>
      </c>
    </row>
    <row r="5356" spans="1:7">
      <c r="A5356" s="33"/>
      <c r="B5356" s="34"/>
      <c r="C5356" s="33"/>
      <c r="D5356" s="33"/>
      <c r="E5356" s="33"/>
      <c r="G5356">
        <f t="shared" si="84"/>
        <v>6</v>
      </c>
    </row>
    <row r="5357" spans="1:7">
      <c r="A5357" s="33"/>
      <c r="B5357" s="34"/>
      <c r="C5357" s="33"/>
      <c r="D5357" s="33"/>
      <c r="E5357" s="33"/>
      <c r="G5357">
        <f t="shared" si="84"/>
        <v>6</v>
      </c>
    </row>
    <row r="5358" spans="1:7">
      <c r="A5358" s="33"/>
      <c r="B5358" s="34"/>
      <c r="C5358" s="33"/>
      <c r="D5358" s="33"/>
      <c r="E5358" s="33"/>
      <c r="G5358">
        <f t="shared" si="84"/>
        <v>6</v>
      </c>
    </row>
    <row r="5359" spans="1:7">
      <c r="A5359" s="33"/>
      <c r="B5359" s="34"/>
      <c r="C5359" s="33"/>
      <c r="D5359" s="33"/>
      <c r="E5359" s="33"/>
      <c r="G5359">
        <f t="shared" si="84"/>
        <v>6</v>
      </c>
    </row>
    <row r="5360" spans="1:7">
      <c r="A5360" s="33"/>
      <c r="B5360" s="34"/>
      <c r="C5360" s="33"/>
      <c r="D5360" s="33"/>
      <c r="E5360" s="33"/>
      <c r="G5360">
        <f t="shared" si="84"/>
        <v>6</v>
      </c>
    </row>
    <row r="5361" spans="1:7">
      <c r="A5361" s="33"/>
      <c r="B5361" s="34"/>
      <c r="C5361" s="33"/>
      <c r="D5361" s="33"/>
      <c r="E5361" s="33"/>
      <c r="G5361">
        <f t="shared" si="84"/>
        <v>6</v>
      </c>
    </row>
    <row r="5362" spans="1:7">
      <c r="A5362" s="33"/>
      <c r="B5362" s="34"/>
      <c r="C5362" s="33"/>
      <c r="D5362" s="33"/>
      <c r="E5362" s="33"/>
      <c r="G5362">
        <f t="shared" si="84"/>
        <v>6</v>
      </c>
    </row>
    <row r="5363" spans="1:7">
      <c r="A5363" s="33"/>
      <c r="B5363" s="34"/>
      <c r="C5363" s="33"/>
      <c r="D5363" s="33"/>
      <c r="E5363" s="33"/>
      <c r="G5363">
        <f t="shared" si="84"/>
        <v>6</v>
      </c>
    </row>
    <row r="5364" spans="1:7">
      <c r="A5364" s="33"/>
      <c r="B5364" s="34"/>
      <c r="C5364" s="33"/>
      <c r="D5364" s="33"/>
      <c r="E5364" s="33"/>
      <c r="G5364">
        <f t="shared" si="84"/>
        <v>6</v>
      </c>
    </row>
    <row r="5365" spans="1:7">
      <c r="A5365" s="33"/>
      <c r="B5365" s="34"/>
      <c r="C5365" s="33"/>
      <c r="D5365" s="33"/>
      <c r="E5365" s="33"/>
      <c r="G5365">
        <f t="shared" si="84"/>
        <v>6</v>
      </c>
    </row>
    <row r="5366" spans="1:7">
      <c r="A5366" s="33"/>
      <c r="B5366" s="34"/>
      <c r="C5366" s="33"/>
      <c r="D5366" s="33"/>
      <c r="E5366" s="33"/>
      <c r="G5366">
        <f t="shared" si="84"/>
        <v>6</v>
      </c>
    </row>
    <row r="5367" spans="1:7">
      <c r="A5367" s="33"/>
      <c r="B5367" s="34"/>
      <c r="C5367" s="33"/>
      <c r="D5367" s="33"/>
      <c r="E5367" s="33"/>
      <c r="G5367">
        <f t="shared" si="84"/>
        <v>6</v>
      </c>
    </row>
    <row r="5368" spans="1:7">
      <c r="A5368" s="33"/>
      <c r="B5368" s="34"/>
      <c r="C5368" s="33"/>
      <c r="D5368" s="33"/>
      <c r="E5368" s="33"/>
      <c r="G5368">
        <f t="shared" si="84"/>
        <v>6</v>
      </c>
    </row>
    <row r="5369" spans="1:7">
      <c r="A5369" s="33"/>
      <c r="B5369" s="34"/>
      <c r="C5369" s="33"/>
      <c r="D5369" s="33"/>
      <c r="E5369" s="33"/>
      <c r="G5369">
        <f t="shared" si="84"/>
        <v>6</v>
      </c>
    </row>
    <row r="5370" spans="1:7">
      <c r="A5370" s="33"/>
      <c r="B5370" s="34"/>
      <c r="C5370" s="33"/>
      <c r="D5370" s="33"/>
      <c r="E5370" s="33"/>
      <c r="G5370">
        <f t="shared" si="84"/>
        <v>6</v>
      </c>
    </row>
    <row r="5371" spans="1:7">
      <c r="A5371" s="33"/>
      <c r="B5371" s="34"/>
      <c r="C5371" s="33"/>
      <c r="D5371" s="33"/>
      <c r="E5371" s="33"/>
      <c r="G5371">
        <f t="shared" si="84"/>
        <v>6</v>
      </c>
    </row>
    <row r="5372" spans="1:7">
      <c r="A5372" s="33"/>
      <c r="B5372" s="34"/>
      <c r="C5372" s="33"/>
      <c r="D5372" s="33"/>
      <c r="E5372" s="33"/>
      <c r="G5372">
        <f t="shared" si="84"/>
        <v>6</v>
      </c>
    </row>
    <row r="5373" spans="1:7">
      <c r="A5373" s="33"/>
      <c r="B5373" s="34"/>
      <c r="C5373" s="33"/>
      <c r="D5373" s="33"/>
      <c r="E5373" s="33"/>
      <c r="G5373">
        <f t="shared" si="84"/>
        <v>6</v>
      </c>
    </row>
    <row r="5374" spans="1:7">
      <c r="A5374" s="33"/>
      <c r="B5374" s="34"/>
      <c r="C5374" s="33"/>
      <c r="D5374" s="33"/>
      <c r="E5374" s="33"/>
      <c r="G5374">
        <f t="shared" si="84"/>
        <v>6</v>
      </c>
    </row>
    <row r="5375" spans="1:7">
      <c r="A5375" s="33"/>
      <c r="B5375" s="34"/>
      <c r="C5375" s="33"/>
      <c r="D5375" s="33"/>
      <c r="E5375" s="33"/>
      <c r="G5375">
        <f t="shared" si="84"/>
        <v>6</v>
      </c>
    </row>
    <row r="5376" spans="1:7">
      <c r="A5376" s="33"/>
      <c r="B5376" s="34"/>
      <c r="C5376" s="33"/>
      <c r="D5376" s="33"/>
      <c r="E5376" s="33"/>
      <c r="G5376">
        <f t="shared" si="84"/>
        <v>6</v>
      </c>
    </row>
    <row r="5377" spans="1:7">
      <c r="A5377" s="33"/>
      <c r="B5377" s="34"/>
      <c r="C5377" s="33"/>
      <c r="D5377" s="33"/>
      <c r="E5377" s="33"/>
      <c r="G5377">
        <f t="shared" si="84"/>
        <v>6</v>
      </c>
    </row>
    <row r="5378" spans="1:7">
      <c r="A5378" s="33"/>
      <c r="B5378" s="34"/>
      <c r="C5378" s="33"/>
      <c r="D5378" s="33"/>
      <c r="E5378" s="33"/>
      <c r="G5378">
        <f t="shared" si="84"/>
        <v>6</v>
      </c>
    </row>
    <row r="5379" spans="1:7">
      <c r="A5379" s="33"/>
      <c r="B5379" s="34"/>
      <c r="C5379" s="33"/>
      <c r="D5379" s="33"/>
      <c r="E5379" s="33"/>
      <c r="G5379">
        <f t="shared" si="84"/>
        <v>6</v>
      </c>
    </row>
    <row r="5380" spans="1:7">
      <c r="A5380" s="33"/>
      <c r="B5380" s="34"/>
      <c r="C5380" s="33"/>
      <c r="D5380" s="33"/>
      <c r="E5380" s="33"/>
      <c r="G5380">
        <f t="shared" si="84"/>
        <v>6</v>
      </c>
    </row>
    <row r="5381" spans="1:7">
      <c r="A5381" s="33"/>
      <c r="B5381" s="34"/>
      <c r="C5381" s="33"/>
      <c r="D5381" s="33"/>
      <c r="E5381" s="33"/>
      <c r="G5381">
        <f t="shared" si="84"/>
        <v>6</v>
      </c>
    </row>
    <row r="5382" spans="1:7">
      <c r="A5382" s="33"/>
      <c r="B5382" s="34"/>
      <c r="C5382" s="33"/>
      <c r="D5382" s="33"/>
      <c r="E5382" s="33"/>
      <c r="G5382">
        <f t="shared" si="84"/>
        <v>6</v>
      </c>
    </row>
    <row r="5383" spans="1:7">
      <c r="A5383" s="33"/>
      <c r="B5383" s="34"/>
      <c r="C5383" s="33"/>
      <c r="D5383" s="33"/>
      <c r="E5383" s="33"/>
      <c r="G5383">
        <f t="shared" si="84"/>
        <v>6</v>
      </c>
    </row>
    <row r="5384" spans="1:7">
      <c r="A5384" s="33"/>
      <c r="B5384" s="34"/>
      <c r="C5384" s="33"/>
      <c r="D5384" s="33"/>
      <c r="E5384" s="33"/>
      <c r="G5384">
        <f t="shared" si="84"/>
        <v>6</v>
      </c>
    </row>
    <row r="5385" spans="1:7">
      <c r="A5385" s="33"/>
      <c r="B5385" s="34"/>
      <c r="C5385" s="33"/>
      <c r="D5385" s="33"/>
      <c r="E5385" s="33"/>
      <c r="G5385">
        <f t="shared" si="84"/>
        <v>6</v>
      </c>
    </row>
    <row r="5386" spans="1:7">
      <c r="A5386" s="33"/>
      <c r="B5386" s="34"/>
      <c r="C5386" s="33"/>
      <c r="D5386" s="33"/>
      <c r="E5386" s="33"/>
      <c r="G5386">
        <f t="shared" si="84"/>
        <v>6</v>
      </c>
    </row>
    <row r="5387" spans="1:7">
      <c r="A5387" s="33"/>
      <c r="B5387" s="34"/>
      <c r="C5387" s="33"/>
      <c r="D5387" s="33"/>
      <c r="E5387" s="33"/>
      <c r="G5387">
        <f t="shared" si="84"/>
        <v>6</v>
      </c>
    </row>
    <row r="5388" spans="1:7">
      <c r="A5388" s="33"/>
      <c r="B5388" s="34"/>
      <c r="C5388" s="33"/>
      <c r="D5388" s="33"/>
      <c r="E5388" s="33"/>
      <c r="G5388">
        <f t="shared" si="84"/>
        <v>6</v>
      </c>
    </row>
    <row r="5389" spans="1:7">
      <c r="A5389" s="33"/>
      <c r="B5389" s="34"/>
      <c r="C5389" s="33"/>
      <c r="D5389" s="33"/>
      <c r="E5389" s="33"/>
      <c r="G5389">
        <f t="shared" si="84"/>
        <v>6</v>
      </c>
    </row>
    <row r="5390" spans="1:7">
      <c r="A5390" s="33"/>
      <c r="B5390" s="34"/>
      <c r="C5390" s="33"/>
      <c r="D5390" s="33"/>
      <c r="E5390" s="33"/>
      <c r="G5390">
        <f t="shared" si="84"/>
        <v>6</v>
      </c>
    </row>
    <row r="5391" spans="1:7">
      <c r="A5391" s="33"/>
      <c r="B5391" s="34"/>
      <c r="C5391" s="33"/>
      <c r="D5391" s="33"/>
      <c r="E5391" s="33"/>
      <c r="G5391">
        <f t="shared" si="84"/>
        <v>6</v>
      </c>
    </row>
    <row r="5392" spans="1:7">
      <c r="A5392" s="33"/>
      <c r="B5392" s="34"/>
      <c r="C5392" s="33"/>
      <c r="D5392" s="33"/>
      <c r="E5392" s="33"/>
      <c r="G5392">
        <f t="shared" si="84"/>
        <v>6</v>
      </c>
    </row>
    <row r="5393" spans="1:7">
      <c r="A5393" s="33"/>
      <c r="B5393" s="34"/>
      <c r="C5393" s="33"/>
      <c r="D5393" s="33"/>
      <c r="E5393" s="33"/>
      <c r="G5393">
        <f t="shared" si="84"/>
        <v>6</v>
      </c>
    </row>
    <row r="5394" spans="1:7">
      <c r="A5394" s="33"/>
      <c r="B5394" s="34"/>
      <c r="C5394" s="33"/>
      <c r="D5394" s="33"/>
      <c r="E5394" s="33"/>
      <c r="G5394">
        <f t="shared" si="84"/>
        <v>6</v>
      </c>
    </row>
    <row r="5395" spans="1:7">
      <c r="A5395" s="33"/>
      <c r="B5395" s="34"/>
      <c r="C5395" s="33"/>
      <c r="D5395" s="33"/>
      <c r="E5395" s="33"/>
      <c r="G5395">
        <f t="shared" si="84"/>
        <v>6</v>
      </c>
    </row>
    <row r="5396" spans="1:7">
      <c r="A5396" s="33"/>
      <c r="B5396" s="34"/>
      <c r="C5396" s="33"/>
      <c r="D5396" s="33"/>
      <c r="E5396" s="33"/>
      <c r="G5396">
        <f t="shared" si="84"/>
        <v>6</v>
      </c>
    </row>
    <row r="5397" spans="1:7">
      <c r="A5397" s="33"/>
      <c r="B5397" s="34"/>
      <c r="C5397" s="33"/>
      <c r="D5397" s="33"/>
      <c r="E5397" s="33"/>
      <c r="G5397">
        <f t="shared" si="84"/>
        <v>6</v>
      </c>
    </row>
    <row r="5398" spans="1:7">
      <c r="A5398" s="33"/>
      <c r="B5398" s="34"/>
      <c r="C5398" s="33"/>
      <c r="D5398" s="33"/>
      <c r="E5398" s="33"/>
      <c r="G5398">
        <f t="shared" si="84"/>
        <v>6</v>
      </c>
    </row>
    <row r="5399" spans="1:7">
      <c r="A5399" s="33"/>
      <c r="B5399" s="34"/>
      <c r="C5399" s="33"/>
      <c r="D5399" s="33"/>
      <c r="E5399" s="33"/>
      <c r="G5399">
        <f t="shared" si="84"/>
        <v>6</v>
      </c>
    </row>
    <row r="5400" spans="1:7">
      <c r="A5400" s="33"/>
      <c r="B5400" s="34"/>
      <c r="C5400" s="33"/>
      <c r="D5400" s="33"/>
      <c r="E5400" s="33"/>
      <c r="G5400">
        <f t="shared" si="84"/>
        <v>6</v>
      </c>
    </row>
    <row r="5401" spans="1:7">
      <c r="A5401" s="33"/>
      <c r="B5401" s="34"/>
      <c r="C5401" s="33"/>
      <c r="D5401" s="33"/>
      <c r="E5401" s="33"/>
      <c r="G5401">
        <f t="shared" si="84"/>
        <v>6</v>
      </c>
    </row>
    <row r="5402" spans="1:7">
      <c r="A5402" s="33"/>
      <c r="B5402" s="34"/>
      <c r="C5402" s="33"/>
      <c r="D5402" s="33"/>
      <c r="E5402" s="33"/>
      <c r="G5402">
        <f t="shared" si="84"/>
        <v>6</v>
      </c>
    </row>
    <row r="5403" spans="1:7">
      <c r="A5403" s="33"/>
      <c r="B5403" s="34"/>
      <c r="C5403" s="33"/>
      <c r="D5403" s="33"/>
      <c r="E5403" s="33"/>
      <c r="G5403">
        <f t="shared" si="84"/>
        <v>6</v>
      </c>
    </row>
    <row r="5404" spans="1:7">
      <c r="A5404" s="33"/>
      <c r="B5404" s="34"/>
      <c r="C5404" s="33"/>
      <c r="D5404" s="33"/>
      <c r="E5404" s="33"/>
      <c r="G5404">
        <f t="shared" si="84"/>
        <v>6</v>
      </c>
    </row>
    <row r="5405" spans="1:7">
      <c r="A5405" s="33"/>
      <c r="B5405" s="34"/>
      <c r="C5405" s="33"/>
      <c r="D5405" s="33"/>
      <c r="E5405" s="33"/>
      <c r="G5405">
        <f t="shared" si="84"/>
        <v>6</v>
      </c>
    </row>
    <row r="5406" spans="1:7">
      <c r="A5406" s="33"/>
      <c r="B5406" s="34"/>
      <c r="C5406" s="33"/>
      <c r="D5406" s="33"/>
      <c r="E5406" s="33"/>
      <c r="G5406">
        <f t="shared" si="84"/>
        <v>6</v>
      </c>
    </row>
    <row r="5407" spans="1:7">
      <c r="A5407" s="33"/>
      <c r="B5407" s="34"/>
      <c r="C5407" s="33"/>
      <c r="D5407" s="33"/>
      <c r="E5407" s="33"/>
      <c r="G5407">
        <f t="shared" si="84"/>
        <v>6</v>
      </c>
    </row>
    <row r="5408" spans="1:7">
      <c r="A5408" s="33"/>
      <c r="B5408" s="34"/>
      <c r="C5408" s="33"/>
      <c r="D5408" s="33"/>
      <c r="E5408" s="33"/>
      <c r="G5408">
        <f t="shared" si="84"/>
        <v>6</v>
      </c>
    </row>
    <row r="5409" spans="1:7">
      <c r="A5409" s="33"/>
      <c r="B5409" s="34"/>
      <c r="C5409" s="33"/>
      <c r="D5409" s="33"/>
      <c r="E5409" s="33"/>
      <c r="G5409">
        <f t="shared" si="84"/>
        <v>6</v>
      </c>
    </row>
    <row r="5410" spans="1:7">
      <c r="A5410" s="33"/>
      <c r="B5410" s="34"/>
      <c r="C5410" s="33"/>
      <c r="D5410" s="33"/>
      <c r="E5410" s="33"/>
      <c r="G5410">
        <f t="shared" si="84"/>
        <v>6</v>
      </c>
    </row>
    <row r="5411" spans="1:7">
      <c r="A5411" s="33"/>
      <c r="B5411" s="34"/>
      <c r="C5411" s="33"/>
      <c r="D5411" s="33"/>
      <c r="E5411" s="33"/>
      <c r="G5411">
        <f t="shared" si="84"/>
        <v>6</v>
      </c>
    </row>
    <row r="5412" spans="1:7">
      <c r="A5412" s="33"/>
      <c r="B5412" s="34"/>
      <c r="C5412" s="33"/>
      <c r="D5412" s="33"/>
      <c r="E5412" s="33"/>
      <c r="G5412">
        <f t="shared" si="84"/>
        <v>6</v>
      </c>
    </row>
    <row r="5413" spans="1:7">
      <c r="A5413" s="33"/>
      <c r="B5413" s="34"/>
      <c r="C5413" s="33"/>
      <c r="D5413" s="33"/>
      <c r="E5413" s="33"/>
      <c r="G5413">
        <f t="shared" si="84"/>
        <v>6</v>
      </c>
    </row>
    <row r="5414" spans="1:7">
      <c r="A5414" s="33"/>
      <c r="B5414" s="34"/>
      <c r="C5414" s="33"/>
      <c r="D5414" s="33"/>
      <c r="E5414" s="33"/>
      <c r="G5414">
        <f t="shared" si="84"/>
        <v>6</v>
      </c>
    </row>
    <row r="5415" spans="1:7">
      <c r="A5415" s="33"/>
      <c r="B5415" s="34"/>
      <c r="C5415" s="33"/>
      <c r="D5415" s="33"/>
      <c r="E5415" s="33"/>
      <c r="G5415">
        <f t="shared" si="84"/>
        <v>6</v>
      </c>
    </row>
    <row r="5416" spans="1:7">
      <c r="A5416" s="33"/>
      <c r="B5416" s="34"/>
      <c r="C5416" s="33"/>
      <c r="D5416" s="33"/>
      <c r="E5416" s="33"/>
      <c r="G5416">
        <f t="shared" si="84"/>
        <v>6</v>
      </c>
    </row>
    <row r="5417" spans="1:7">
      <c r="A5417" s="33"/>
      <c r="B5417" s="34"/>
      <c r="C5417" s="33"/>
      <c r="D5417" s="33"/>
      <c r="E5417" s="33"/>
      <c r="G5417">
        <f t="shared" ref="G5417:G5480" si="85">WEEKDAY(B5417,2)</f>
        <v>6</v>
      </c>
    </row>
    <row r="5418" spans="1:7">
      <c r="A5418" s="33"/>
      <c r="B5418" s="34"/>
      <c r="C5418" s="33"/>
      <c r="D5418" s="33"/>
      <c r="E5418" s="33"/>
      <c r="G5418">
        <f t="shared" si="85"/>
        <v>6</v>
      </c>
    </row>
    <row r="5419" spans="1:7">
      <c r="A5419" s="33"/>
      <c r="B5419" s="34"/>
      <c r="C5419" s="33"/>
      <c r="D5419" s="33"/>
      <c r="E5419" s="33"/>
      <c r="G5419">
        <f t="shared" si="85"/>
        <v>6</v>
      </c>
    </row>
    <row r="5420" spans="1:7">
      <c r="A5420" s="33"/>
      <c r="B5420" s="34"/>
      <c r="C5420" s="33"/>
      <c r="D5420" s="33"/>
      <c r="E5420" s="33"/>
      <c r="G5420">
        <f t="shared" si="85"/>
        <v>6</v>
      </c>
    </row>
    <row r="5421" spans="1:7">
      <c r="A5421" s="33"/>
      <c r="B5421" s="34"/>
      <c r="C5421" s="33"/>
      <c r="D5421" s="33"/>
      <c r="E5421" s="33"/>
      <c r="G5421">
        <f t="shared" si="85"/>
        <v>6</v>
      </c>
    </row>
    <row r="5422" spans="1:7">
      <c r="A5422" s="33"/>
      <c r="B5422" s="34"/>
      <c r="C5422" s="33"/>
      <c r="D5422" s="33"/>
      <c r="E5422" s="33"/>
      <c r="G5422">
        <f t="shared" si="85"/>
        <v>6</v>
      </c>
    </row>
    <row r="5423" spans="1:7">
      <c r="A5423" s="33"/>
      <c r="B5423" s="34"/>
      <c r="C5423" s="33"/>
      <c r="D5423" s="33"/>
      <c r="E5423" s="33"/>
      <c r="G5423">
        <f t="shared" si="85"/>
        <v>6</v>
      </c>
    </row>
    <row r="5424" spans="1:7">
      <c r="A5424" s="33"/>
      <c r="B5424" s="34"/>
      <c r="C5424" s="33"/>
      <c r="D5424" s="33"/>
      <c r="E5424" s="33"/>
      <c r="G5424">
        <f t="shared" si="85"/>
        <v>6</v>
      </c>
    </row>
    <row r="5425" spans="1:7">
      <c r="A5425" s="33"/>
      <c r="B5425" s="34"/>
      <c r="C5425" s="33"/>
      <c r="D5425" s="33"/>
      <c r="E5425" s="33"/>
      <c r="G5425">
        <f t="shared" si="85"/>
        <v>6</v>
      </c>
    </row>
    <row r="5426" spans="1:7">
      <c r="A5426" s="33"/>
      <c r="B5426" s="34"/>
      <c r="C5426" s="33"/>
      <c r="D5426" s="33"/>
      <c r="E5426" s="33"/>
      <c r="G5426">
        <f t="shared" si="85"/>
        <v>6</v>
      </c>
    </row>
    <row r="5427" spans="1:7">
      <c r="A5427" s="33"/>
      <c r="B5427" s="34"/>
      <c r="C5427" s="33"/>
      <c r="D5427" s="33"/>
      <c r="E5427" s="33"/>
      <c r="G5427">
        <f t="shared" si="85"/>
        <v>6</v>
      </c>
    </row>
    <row r="5428" spans="1:7">
      <c r="A5428" s="33"/>
      <c r="B5428" s="34"/>
      <c r="C5428" s="33"/>
      <c r="D5428" s="33"/>
      <c r="E5428" s="33"/>
      <c r="G5428">
        <f t="shared" si="85"/>
        <v>6</v>
      </c>
    </row>
    <row r="5429" spans="1:7">
      <c r="A5429" s="33"/>
      <c r="B5429" s="34"/>
      <c r="C5429" s="33"/>
      <c r="D5429" s="33"/>
      <c r="E5429" s="33"/>
      <c r="G5429">
        <f t="shared" si="85"/>
        <v>6</v>
      </c>
    </row>
    <row r="5430" spans="1:7">
      <c r="A5430" s="33"/>
      <c r="B5430" s="34"/>
      <c r="C5430" s="33"/>
      <c r="D5430" s="33"/>
      <c r="E5430" s="33"/>
      <c r="G5430">
        <f t="shared" si="85"/>
        <v>6</v>
      </c>
    </row>
    <row r="5431" spans="1:7">
      <c r="A5431" s="33"/>
      <c r="B5431" s="34"/>
      <c r="C5431" s="33"/>
      <c r="D5431" s="33"/>
      <c r="E5431" s="33"/>
      <c r="G5431">
        <f t="shared" si="85"/>
        <v>6</v>
      </c>
    </row>
    <row r="5432" spans="1:7">
      <c r="A5432" s="33"/>
      <c r="B5432" s="34"/>
      <c r="C5432" s="33"/>
      <c r="D5432" s="33"/>
      <c r="E5432" s="33"/>
      <c r="G5432">
        <f t="shared" si="85"/>
        <v>6</v>
      </c>
    </row>
    <row r="5433" spans="1:7">
      <c r="A5433" s="33"/>
      <c r="B5433" s="34"/>
      <c r="C5433" s="33"/>
      <c r="D5433" s="33"/>
      <c r="E5433" s="33"/>
      <c r="G5433">
        <f t="shared" si="85"/>
        <v>6</v>
      </c>
    </row>
    <row r="5434" spans="1:7">
      <c r="A5434" s="33"/>
      <c r="B5434" s="34"/>
      <c r="C5434" s="33"/>
      <c r="D5434" s="33"/>
      <c r="E5434" s="33"/>
      <c r="G5434">
        <f t="shared" si="85"/>
        <v>6</v>
      </c>
    </row>
    <row r="5435" spans="1:7">
      <c r="A5435" s="33"/>
      <c r="B5435" s="34"/>
      <c r="C5435" s="33"/>
      <c r="D5435" s="33"/>
      <c r="E5435" s="33"/>
      <c r="G5435">
        <f t="shared" si="85"/>
        <v>6</v>
      </c>
    </row>
    <row r="5436" spans="1:7">
      <c r="A5436" s="33"/>
      <c r="B5436" s="34"/>
      <c r="C5436" s="33"/>
      <c r="D5436" s="33"/>
      <c r="E5436" s="33"/>
      <c r="G5436">
        <f t="shared" si="85"/>
        <v>6</v>
      </c>
    </row>
    <row r="5437" spans="1:7">
      <c r="A5437" s="33"/>
      <c r="B5437" s="34"/>
      <c r="C5437" s="33"/>
      <c r="D5437" s="33"/>
      <c r="E5437" s="33"/>
      <c r="G5437">
        <f t="shared" si="85"/>
        <v>6</v>
      </c>
    </row>
    <row r="5438" spans="1:7">
      <c r="A5438" s="33"/>
      <c r="B5438" s="34"/>
      <c r="C5438" s="33"/>
      <c r="D5438" s="33"/>
      <c r="E5438" s="33"/>
      <c r="G5438">
        <f t="shared" si="85"/>
        <v>6</v>
      </c>
    </row>
    <row r="5439" spans="1:7">
      <c r="A5439" s="33"/>
      <c r="B5439" s="34"/>
      <c r="C5439" s="33"/>
      <c r="D5439" s="33"/>
      <c r="E5439" s="33"/>
      <c r="G5439">
        <f t="shared" si="85"/>
        <v>6</v>
      </c>
    </row>
    <row r="5440" spans="1:7">
      <c r="A5440" s="33"/>
      <c r="B5440" s="34"/>
      <c r="C5440" s="33"/>
      <c r="D5440" s="33"/>
      <c r="E5440" s="33"/>
      <c r="G5440">
        <f t="shared" si="85"/>
        <v>6</v>
      </c>
    </row>
    <row r="5441" spans="1:7">
      <c r="A5441" s="33"/>
      <c r="B5441" s="34"/>
      <c r="C5441" s="33"/>
      <c r="D5441" s="33"/>
      <c r="E5441" s="33"/>
      <c r="G5441">
        <f t="shared" si="85"/>
        <v>6</v>
      </c>
    </row>
    <row r="5442" spans="1:7">
      <c r="A5442" s="33"/>
      <c r="B5442" s="34"/>
      <c r="C5442" s="33"/>
      <c r="D5442" s="33"/>
      <c r="E5442" s="33"/>
      <c r="G5442">
        <f t="shared" si="85"/>
        <v>6</v>
      </c>
    </row>
    <row r="5443" spans="1:7">
      <c r="A5443" s="33"/>
      <c r="B5443" s="34"/>
      <c r="C5443" s="33"/>
      <c r="D5443" s="33"/>
      <c r="E5443" s="33"/>
      <c r="G5443">
        <f t="shared" si="85"/>
        <v>6</v>
      </c>
    </row>
    <row r="5444" spans="1:7">
      <c r="A5444" s="33"/>
      <c r="B5444" s="34"/>
      <c r="C5444" s="33"/>
      <c r="D5444" s="33"/>
      <c r="E5444" s="33"/>
      <c r="G5444">
        <f t="shared" si="85"/>
        <v>6</v>
      </c>
    </row>
    <row r="5445" spans="1:7">
      <c r="A5445" s="33"/>
      <c r="B5445" s="34"/>
      <c r="C5445" s="33"/>
      <c r="D5445" s="33"/>
      <c r="E5445" s="33"/>
      <c r="G5445">
        <f t="shared" si="85"/>
        <v>6</v>
      </c>
    </row>
    <row r="5446" spans="1:7">
      <c r="A5446" s="33"/>
      <c r="B5446" s="34"/>
      <c r="C5446" s="33"/>
      <c r="D5446" s="33"/>
      <c r="E5446" s="33"/>
      <c r="G5446">
        <f t="shared" si="85"/>
        <v>6</v>
      </c>
    </row>
    <row r="5447" spans="1:7">
      <c r="A5447" s="33"/>
      <c r="B5447" s="34"/>
      <c r="C5447" s="33"/>
      <c r="D5447" s="33"/>
      <c r="E5447" s="33"/>
      <c r="G5447">
        <f t="shared" si="85"/>
        <v>6</v>
      </c>
    </row>
    <row r="5448" spans="1:7">
      <c r="A5448" s="33"/>
      <c r="B5448" s="34"/>
      <c r="C5448" s="33"/>
      <c r="D5448" s="33"/>
      <c r="E5448" s="33"/>
      <c r="G5448">
        <f t="shared" si="85"/>
        <v>6</v>
      </c>
    </row>
    <row r="5449" spans="1:7">
      <c r="A5449" s="33"/>
      <c r="B5449" s="34"/>
      <c r="C5449" s="33"/>
      <c r="D5449" s="33"/>
      <c r="E5449" s="33"/>
      <c r="G5449">
        <f t="shared" si="85"/>
        <v>6</v>
      </c>
    </row>
    <row r="5450" spans="1:7">
      <c r="A5450" s="33"/>
      <c r="B5450" s="34"/>
      <c r="C5450" s="33"/>
      <c r="D5450" s="33"/>
      <c r="E5450" s="33"/>
      <c r="G5450">
        <f t="shared" si="85"/>
        <v>6</v>
      </c>
    </row>
    <row r="5451" spans="1:7">
      <c r="A5451" s="33"/>
      <c r="B5451" s="34"/>
      <c r="C5451" s="33"/>
      <c r="D5451" s="33"/>
      <c r="E5451" s="33"/>
      <c r="G5451">
        <f t="shared" si="85"/>
        <v>6</v>
      </c>
    </row>
    <row r="5452" spans="1:7">
      <c r="A5452" s="33"/>
      <c r="B5452" s="34"/>
      <c r="C5452" s="33"/>
      <c r="D5452" s="33"/>
      <c r="E5452" s="33"/>
      <c r="G5452">
        <f t="shared" si="85"/>
        <v>6</v>
      </c>
    </row>
    <row r="5453" spans="1:7">
      <c r="A5453" s="33"/>
      <c r="B5453" s="34"/>
      <c r="C5453" s="33"/>
      <c r="D5453" s="33"/>
      <c r="E5453" s="33"/>
      <c r="G5453">
        <f t="shared" si="85"/>
        <v>6</v>
      </c>
    </row>
    <row r="5454" spans="1:7">
      <c r="A5454" s="33"/>
      <c r="B5454" s="34"/>
      <c r="C5454" s="33"/>
      <c r="D5454" s="33"/>
      <c r="E5454" s="33"/>
      <c r="G5454">
        <f t="shared" si="85"/>
        <v>6</v>
      </c>
    </row>
    <row r="5455" spans="1:7">
      <c r="A5455" s="33"/>
      <c r="B5455" s="34"/>
      <c r="C5455" s="33"/>
      <c r="D5455" s="33"/>
      <c r="E5455" s="33"/>
      <c r="G5455">
        <f t="shared" si="85"/>
        <v>6</v>
      </c>
    </row>
    <row r="5456" spans="1:7">
      <c r="A5456" s="33"/>
      <c r="B5456" s="34"/>
      <c r="C5456" s="33"/>
      <c r="D5456" s="33"/>
      <c r="E5456" s="33"/>
      <c r="G5456">
        <f t="shared" si="85"/>
        <v>6</v>
      </c>
    </row>
    <row r="5457" spans="1:7">
      <c r="A5457" s="33"/>
      <c r="B5457" s="34"/>
      <c r="C5457" s="33"/>
      <c r="D5457" s="33"/>
      <c r="E5457" s="33"/>
      <c r="G5457">
        <f t="shared" si="85"/>
        <v>6</v>
      </c>
    </row>
    <row r="5458" spans="1:7">
      <c r="A5458" s="33"/>
      <c r="B5458" s="34"/>
      <c r="C5458" s="33"/>
      <c r="D5458" s="33"/>
      <c r="E5458" s="33"/>
      <c r="G5458">
        <f t="shared" si="85"/>
        <v>6</v>
      </c>
    </row>
    <row r="5459" spans="1:7">
      <c r="A5459" s="33"/>
      <c r="B5459" s="34"/>
      <c r="C5459" s="33"/>
      <c r="D5459" s="33"/>
      <c r="E5459" s="33"/>
      <c r="G5459">
        <f t="shared" si="85"/>
        <v>6</v>
      </c>
    </row>
    <row r="5460" spans="1:7">
      <c r="A5460" s="33"/>
      <c r="B5460" s="34"/>
      <c r="C5460" s="33"/>
      <c r="D5460" s="33"/>
      <c r="E5460" s="33"/>
      <c r="G5460">
        <f t="shared" si="85"/>
        <v>6</v>
      </c>
    </row>
    <row r="5461" spans="1:7">
      <c r="A5461" s="33"/>
      <c r="B5461" s="34"/>
      <c r="C5461" s="33"/>
      <c r="D5461" s="33"/>
      <c r="E5461" s="33"/>
      <c r="G5461">
        <f t="shared" si="85"/>
        <v>6</v>
      </c>
    </row>
    <row r="5462" spans="1:7">
      <c r="A5462" s="33"/>
      <c r="B5462" s="34"/>
      <c r="C5462" s="33"/>
      <c r="D5462" s="33"/>
      <c r="E5462" s="33"/>
      <c r="G5462">
        <f t="shared" si="85"/>
        <v>6</v>
      </c>
    </row>
    <row r="5463" spans="1:7">
      <c r="A5463" s="33"/>
      <c r="B5463" s="34"/>
      <c r="C5463" s="33"/>
      <c r="D5463" s="33"/>
      <c r="E5463" s="33"/>
      <c r="G5463">
        <f t="shared" si="85"/>
        <v>6</v>
      </c>
    </row>
    <row r="5464" spans="1:7">
      <c r="A5464" s="33"/>
      <c r="B5464" s="34"/>
      <c r="C5464" s="33"/>
      <c r="D5464" s="33"/>
      <c r="E5464" s="33"/>
      <c r="G5464">
        <f t="shared" si="85"/>
        <v>6</v>
      </c>
    </row>
    <row r="5465" spans="1:7">
      <c r="A5465" s="33"/>
      <c r="B5465" s="34"/>
      <c r="C5465" s="33"/>
      <c r="D5465" s="33"/>
      <c r="E5465" s="33"/>
      <c r="G5465">
        <f t="shared" si="85"/>
        <v>6</v>
      </c>
    </row>
    <row r="5466" spans="1:7">
      <c r="A5466" s="33"/>
      <c r="B5466" s="34"/>
      <c r="C5466" s="33"/>
      <c r="D5466" s="33"/>
      <c r="E5466" s="33"/>
      <c r="G5466">
        <f t="shared" si="85"/>
        <v>6</v>
      </c>
    </row>
    <row r="5467" spans="1:7">
      <c r="A5467" s="33"/>
      <c r="B5467" s="34"/>
      <c r="C5467" s="33"/>
      <c r="D5467" s="33"/>
      <c r="E5467" s="33"/>
      <c r="G5467">
        <f t="shared" si="85"/>
        <v>6</v>
      </c>
    </row>
    <row r="5468" spans="1:7">
      <c r="A5468" s="33"/>
      <c r="B5468" s="34"/>
      <c r="C5468" s="33"/>
      <c r="D5468" s="33"/>
      <c r="E5468" s="33"/>
      <c r="G5468">
        <f t="shared" si="85"/>
        <v>6</v>
      </c>
    </row>
    <row r="5469" spans="1:7">
      <c r="A5469" s="33"/>
      <c r="B5469" s="34"/>
      <c r="C5469" s="33"/>
      <c r="D5469" s="33"/>
      <c r="E5469" s="33"/>
      <c r="G5469">
        <f t="shared" si="85"/>
        <v>6</v>
      </c>
    </row>
    <row r="5470" spans="1:7">
      <c r="A5470" s="33"/>
      <c r="B5470" s="34"/>
      <c r="C5470" s="33"/>
      <c r="D5470" s="33"/>
      <c r="E5470" s="33"/>
      <c r="G5470">
        <f t="shared" si="85"/>
        <v>6</v>
      </c>
    </row>
    <row r="5471" spans="1:7">
      <c r="A5471" s="33"/>
      <c r="B5471" s="34"/>
      <c r="C5471" s="33"/>
      <c r="D5471" s="33"/>
      <c r="E5471" s="33"/>
      <c r="G5471">
        <f t="shared" si="85"/>
        <v>6</v>
      </c>
    </row>
    <row r="5472" spans="1:7">
      <c r="A5472" s="33"/>
      <c r="B5472" s="34"/>
      <c r="C5472" s="33"/>
      <c r="D5472" s="33"/>
      <c r="E5472" s="33"/>
      <c r="G5472">
        <f t="shared" si="85"/>
        <v>6</v>
      </c>
    </row>
    <row r="5473" spans="1:7">
      <c r="A5473" s="33"/>
      <c r="B5473" s="34"/>
      <c r="C5473" s="33"/>
      <c r="D5473" s="33"/>
      <c r="E5473" s="33"/>
      <c r="G5473">
        <f t="shared" si="85"/>
        <v>6</v>
      </c>
    </row>
    <row r="5474" spans="1:7">
      <c r="A5474" s="33"/>
      <c r="B5474" s="34"/>
      <c r="C5474" s="33"/>
      <c r="D5474" s="33"/>
      <c r="E5474" s="33"/>
      <c r="G5474">
        <f t="shared" si="85"/>
        <v>6</v>
      </c>
    </row>
    <row r="5475" spans="1:7">
      <c r="A5475" s="33"/>
      <c r="B5475" s="34"/>
      <c r="C5475" s="33"/>
      <c r="D5475" s="33"/>
      <c r="E5475" s="33"/>
      <c r="G5475">
        <f t="shared" si="85"/>
        <v>6</v>
      </c>
    </row>
    <row r="5476" spans="1:7">
      <c r="A5476" s="33"/>
      <c r="B5476" s="34"/>
      <c r="C5476" s="33"/>
      <c r="D5476" s="33"/>
      <c r="E5476" s="33"/>
      <c r="G5476">
        <f t="shared" si="85"/>
        <v>6</v>
      </c>
    </row>
    <row r="5477" spans="1:7">
      <c r="A5477" s="33"/>
      <c r="B5477" s="34"/>
      <c r="C5477" s="33"/>
      <c r="D5477" s="33"/>
      <c r="E5477" s="33"/>
      <c r="G5477">
        <f t="shared" si="85"/>
        <v>6</v>
      </c>
    </row>
    <row r="5478" spans="1:7">
      <c r="A5478" s="33"/>
      <c r="B5478" s="34"/>
      <c r="C5478" s="33"/>
      <c r="D5478" s="33"/>
      <c r="E5478" s="33"/>
      <c r="G5478">
        <f t="shared" si="85"/>
        <v>6</v>
      </c>
    </row>
    <row r="5479" spans="1:7">
      <c r="A5479" s="33"/>
      <c r="B5479" s="34"/>
      <c r="C5479" s="33"/>
      <c r="D5479" s="33"/>
      <c r="E5479" s="33"/>
      <c r="G5479">
        <f t="shared" si="85"/>
        <v>6</v>
      </c>
    </row>
    <row r="5480" spans="1:7">
      <c r="A5480" s="33"/>
      <c r="B5480" s="34"/>
      <c r="C5480" s="33"/>
      <c r="D5480" s="33"/>
      <c r="E5480" s="33"/>
      <c r="G5480">
        <f t="shared" si="85"/>
        <v>6</v>
      </c>
    </row>
    <row r="5481" spans="1:7">
      <c r="A5481" s="33"/>
      <c r="B5481" s="34"/>
      <c r="C5481" s="33"/>
      <c r="D5481" s="33"/>
      <c r="E5481" s="33"/>
      <c r="G5481">
        <f t="shared" ref="G5481:G5544" si="86">WEEKDAY(B5481,2)</f>
        <v>6</v>
      </c>
    </row>
    <row r="5482" spans="1:7">
      <c r="A5482" s="33"/>
      <c r="B5482" s="34"/>
      <c r="C5482" s="33"/>
      <c r="D5482" s="33"/>
      <c r="E5482" s="33"/>
      <c r="G5482">
        <f t="shared" si="86"/>
        <v>6</v>
      </c>
    </row>
    <row r="5483" spans="1:7">
      <c r="A5483" s="33"/>
      <c r="B5483" s="34"/>
      <c r="C5483" s="33"/>
      <c r="D5483" s="33"/>
      <c r="E5483" s="33"/>
      <c r="G5483">
        <f t="shared" si="86"/>
        <v>6</v>
      </c>
    </row>
    <row r="5484" spans="1:7">
      <c r="A5484" s="33"/>
      <c r="B5484" s="34"/>
      <c r="C5484" s="33"/>
      <c r="D5484" s="33"/>
      <c r="E5484" s="33"/>
      <c r="G5484">
        <f t="shared" si="86"/>
        <v>6</v>
      </c>
    </row>
    <row r="5485" spans="1:7">
      <c r="A5485" s="33"/>
      <c r="B5485" s="34"/>
      <c r="C5485" s="33"/>
      <c r="D5485" s="33"/>
      <c r="E5485" s="33"/>
      <c r="G5485">
        <f t="shared" si="86"/>
        <v>6</v>
      </c>
    </row>
    <row r="5486" spans="1:7">
      <c r="A5486" s="33"/>
      <c r="B5486" s="34"/>
      <c r="C5486" s="33"/>
      <c r="D5486" s="33"/>
      <c r="E5486" s="33"/>
      <c r="G5486">
        <f t="shared" si="86"/>
        <v>6</v>
      </c>
    </row>
    <row r="5487" spans="1:7">
      <c r="A5487" s="33"/>
      <c r="B5487" s="34"/>
      <c r="C5487" s="33"/>
      <c r="D5487" s="33"/>
      <c r="E5487" s="33"/>
      <c r="G5487">
        <f t="shared" si="86"/>
        <v>6</v>
      </c>
    </row>
    <row r="5488" spans="1:7">
      <c r="A5488" s="33"/>
      <c r="B5488" s="34"/>
      <c r="C5488" s="33"/>
      <c r="D5488" s="33"/>
      <c r="E5488" s="33"/>
      <c r="G5488">
        <f t="shared" si="86"/>
        <v>6</v>
      </c>
    </row>
    <row r="5489" spans="1:7">
      <c r="A5489" s="33"/>
      <c r="B5489" s="34"/>
      <c r="C5489" s="33"/>
      <c r="D5489" s="33"/>
      <c r="E5489" s="33"/>
      <c r="G5489">
        <f t="shared" si="86"/>
        <v>6</v>
      </c>
    </row>
    <row r="5490" spans="1:7">
      <c r="A5490" s="33"/>
      <c r="B5490" s="34"/>
      <c r="C5490" s="33"/>
      <c r="D5490" s="33"/>
      <c r="E5490" s="33"/>
      <c r="G5490">
        <f t="shared" si="86"/>
        <v>6</v>
      </c>
    </row>
    <row r="5491" spans="1:7">
      <c r="A5491" s="33"/>
      <c r="B5491" s="34"/>
      <c r="C5491" s="33"/>
      <c r="D5491" s="33"/>
      <c r="E5491" s="33"/>
      <c r="G5491">
        <f t="shared" si="86"/>
        <v>6</v>
      </c>
    </row>
    <row r="5492" spans="1:7">
      <c r="A5492" s="33"/>
      <c r="B5492" s="34"/>
      <c r="C5492" s="33"/>
      <c r="D5492" s="33"/>
      <c r="E5492" s="33"/>
      <c r="G5492">
        <f t="shared" si="86"/>
        <v>6</v>
      </c>
    </row>
    <row r="5493" spans="1:7">
      <c r="A5493" s="33"/>
      <c r="B5493" s="34"/>
      <c r="C5493" s="33"/>
      <c r="D5493" s="33"/>
      <c r="E5493" s="33"/>
      <c r="G5493">
        <f t="shared" si="86"/>
        <v>6</v>
      </c>
    </row>
    <row r="5494" spans="1:7">
      <c r="A5494" s="33"/>
      <c r="B5494" s="34"/>
      <c r="C5494" s="33"/>
      <c r="D5494" s="33"/>
      <c r="E5494" s="33"/>
      <c r="G5494">
        <f t="shared" si="86"/>
        <v>6</v>
      </c>
    </row>
    <row r="5495" spans="1:7">
      <c r="A5495" s="33"/>
      <c r="B5495" s="34"/>
      <c r="C5495" s="33"/>
      <c r="D5495" s="33"/>
      <c r="E5495" s="33"/>
      <c r="G5495">
        <f t="shared" si="86"/>
        <v>6</v>
      </c>
    </row>
    <row r="5496" spans="1:7">
      <c r="A5496" s="33"/>
      <c r="B5496" s="34"/>
      <c r="C5496" s="33"/>
      <c r="D5496" s="33"/>
      <c r="E5496" s="33"/>
      <c r="G5496">
        <f t="shared" si="86"/>
        <v>6</v>
      </c>
    </row>
    <row r="5497" spans="1:7">
      <c r="A5497" s="33"/>
      <c r="B5497" s="34"/>
      <c r="C5497" s="33"/>
      <c r="D5497" s="33"/>
      <c r="E5497" s="33"/>
      <c r="G5497">
        <f t="shared" si="86"/>
        <v>6</v>
      </c>
    </row>
    <row r="5498" spans="1:7">
      <c r="A5498" s="33"/>
      <c r="B5498" s="34"/>
      <c r="C5498" s="33"/>
      <c r="D5498" s="33"/>
      <c r="E5498" s="33"/>
      <c r="G5498">
        <f t="shared" si="86"/>
        <v>6</v>
      </c>
    </row>
    <row r="5499" spans="1:7">
      <c r="A5499" s="33"/>
      <c r="B5499" s="34"/>
      <c r="C5499" s="33"/>
      <c r="D5499" s="33"/>
      <c r="E5499" s="33"/>
      <c r="G5499">
        <f t="shared" si="86"/>
        <v>6</v>
      </c>
    </row>
    <row r="5500" spans="1:7">
      <c r="A5500" s="33"/>
      <c r="B5500" s="34"/>
      <c r="C5500" s="33"/>
      <c r="D5500" s="33"/>
      <c r="E5500" s="33"/>
      <c r="G5500">
        <f t="shared" si="86"/>
        <v>6</v>
      </c>
    </row>
    <row r="5501" spans="1:7">
      <c r="A5501" s="33"/>
      <c r="B5501" s="34"/>
      <c r="C5501" s="33"/>
      <c r="D5501" s="33"/>
      <c r="E5501" s="33"/>
      <c r="G5501">
        <f t="shared" si="86"/>
        <v>6</v>
      </c>
    </row>
    <row r="5502" spans="1:7">
      <c r="A5502" s="33"/>
      <c r="B5502" s="34"/>
      <c r="C5502" s="33"/>
      <c r="D5502" s="33"/>
      <c r="E5502" s="33"/>
      <c r="G5502">
        <f t="shared" si="86"/>
        <v>6</v>
      </c>
    </row>
    <row r="5503" spans="1:7">
      <c r="A5503" s="33"/>
      <c r="B5503" s="34"/>
      <c r="C5503" s="33"/>
      <c r="D5503" s="33"/>
      <c r="E5503" s="33"/>
      <c r="G5503">
        <f t="shared" si="86"/>
        <v>6</v>
      </c>
    </row>
    <row r="5504" spans="1:7">
      <c r="A5504" s="33"/>
      <c r="B5504" s="34"/>
      <c r="C5504" s="33"/>
      <c r="D5504" s="33"/>
      <c r="E5504" s="33"/>
      <c r="G5504">
        <f t="shared" si="86"/>
        <v>6</v>
      </c>
    </row>
    <row r="5505" spans="1:7">
      <c r="A5505" s="33"/>
      <c r="B5505" s="34"/>
      <c r="C5505" s="33"/>
      <c r="D5505" s="33"/>
      <c r="E5505" s="33"/>
      <c r="G5505">
        <f t="shared" si="86"/>
        <v>6</v>
      </c>
    </row>
    <row r="5506" spans="1:7">
      <c r="A5506" s="33"/>
      <c r="B5506" s="34"/>
      <c r="C5506" s="33"/>
      <c r="D5506" s="33"/>
      <c r="E5506" s="33"/>
      <c r="G5506">
        <f t="shared" si="86"/>
        <v>6</v>
      </c>
    </row>
    <row r="5507" spans="1:7">
      <c r="A5507" s="33"/>
      <c r="B5507" s="34"/>
      <c r="C5507" s="33"/>
      <c r="D5507" s="33"/>
      <c r="E5507" s="33"/>
      <c r="G5507">
        <f t="shared" si="86"/>
        <v>6</v>
      </c>
    </row>
    <row r="5508" spans="1:7">
      <c r="A5508" s="33"/>
      <c r="B5508" s="34"/>
      <c r="C5508" s="33"/>
      <c r="D5508" s="33"/>
      <c r="E5508" s="33"/>
      <c r="G5508">
        <f t="shared" si="86"/>
        <v>6</v>
      </c>
    </row>
    <row r="5509" spans="1:7">
      <c r="A5509" s="33"/>
      <c r="B5509" s="34"/>
      <c r="C5509" s="33"/>
      <c r="D5509" s="33"/>
      <c r="E5509" s="33"/>
      <c r="G5509">
        <f t="shared" si="86"/>
        <v>6</v>
      </c>
    </row>
    <row r="5510" spans="1:7">
      <c r="A5510" s="33"/>
      <c r="B5510" s="34"/>
      <c r="C5510" s="33"/>
      <c r="D5510" s="33"/>
      <c r="E5510" s="33"/>
      <c r="G5510">
        <f t="shared" si="86"/>
        <v>6</v>
      </c>
    </row>
    <row r="5511" spans="1:7">
      <c r="A5511" s="33"/>
      <c r="B5511" s="34"/>
      <c r="C5511" s="33"/>
      <c r="D5511" s="33"/>
      <c r="E5511" s="33"/>
      <c r="G5511">
        <f t="shared" si="86"/>
        <v>6</v>
      </c>
    </row>
    <row r="5512" spans="1:7">
      <c r="A5512" s="33"/>
      <c r="B5512" s="34"/>
      <c r="C5512" s="33"/>
      <c r="D5512" s="33"/>
      <c r="E5512" s="33"/>
      <c r="G5512">
        <f t="shared" si="86"/>
        <v>6</v>
      </c>
    </row>
    <row r="5513" spans="1:7">
      <c r="A5513" s="33"/>
      <c r="B5513" s="34"/>
      <c r="C5513" s="33"/>
      <c r="D5513" s="33"/>
      <c r="E5513" s="33"/>
      <c r="G5513">
        <f t="shared" si="86"/>
        <v>6</v>
      </c>
    </row>
    <row r="5514" spans="1:7">
      <c r="A5514" s="33"/>
      <c r="B5514" s="34"/>
      <c r="C5514" s="33"/>
      <c r="D5514" s="33"/>
      <c r="E5514" s="33"/>
      <c r="G5514">
        <f t="shared" si="86"/>
        <v>6</v>
      </c>
    </row>
    <row r="5515" spans="1:7">
      <c r="A5515" s="33"/>
      <c r="B5515" s="34"/>
      <c r="C5515" s="33"/>
      <c r="D5515" s="33"/>
      <c r="E5515" s="33"/>
      <c r="G5515">
        <f t="shared" si="86"/>
        <v>6</v>
      </c>
    </row>
    <row r="5516" spans="1:7">
      <c r="A5516" s="33"/>
      <c r="B5516" s="34"/>
      <c r="C5516" s="33"/>
      <c r="D5516" s="33"/>
      <c r="E5516" s="33"/>
      <c r="G5516">
        <f t="shared" si="86"/>
        <v>6</v>
      </c>
    </row>
    <row r="5517" spans="1:7">
      <c r="A5517" s="33"/>
      <c r="B5517" s="34"/>
      <c r="C5517" s="33"/>
      <c r="D5517" s="33"/>
      <c r="E5517" s="33"/>
      <c r="G5517">
        <f t="shared" si="86"/>
        <v>6</v>
      </c>
    </row>
    <row r="5518" spans="1:7">
      <c r="A5518" s="33"/>
      <c r="B5518" s="34"/>
      <c r="C5518" s="33"/>
      <c r="D5518" s="33"/>
      <c r="E5518" s="33"/>
      <c r="G5518">
        <f t="shared" si="86"/>
        <v>6</v>
      </c>
    </row>
    <row r="5519" spans="1:7">
      <c r="A5519" s="33"/>
      <c r="B5519" s="34"/>
      <c r="C5519" s="33"/>
      <c r="D5519" s="33"/>
      <c r="E5519" s="33"/>
      <c r="G5519">
        <f t="shared" si="86"/>
        <v>6</v>
      </c>
    </row>
    <row r="5520" spans="1:7">
      <c r="A5520" s="33"/>
      <c r="B5520" s="34"/>
      <c r="C5520" s="33"/>
      <c r="D5520" s="33"/>
      <c r="E5520" s="33"/>
      <c r="G5520">
        <f t="shared" si="86"/>
        <v>6</v>
      </c>
    </row>
    <row r="5521" spans="1:7">
      <c r="A5521" s="33"/>
      <c r="B5521" s="34"/>
      <c r="C5521" s="33"/>
      <c r="D5521" s="33"/>
      <c r="E5521" s="33"/>
      <c r="G5521">
        <f t="shared" si="86"/>
        <v>6</v>
      </c>
    </row>
    <row r="5522" spans="1:7">
      <c r="A5522" s="33"/>
      <c r="B5522" s="34"/>
      <c r="C5522" s="33"/>
      <c r="D5522" s="33"/>
      <c r="E5522" s="33"/>
      <c r="G5522">
        <f t="shared" si="86"/>
        <v>6</v>
      </c>
    </row>
    <row r="5523" spans="1:7">
      <c r="A5523" s="33"/>
      <c r="B5523" s="34"/>
      <c r="C5523" s="33"/>
      <c r="D5523" s="33"/>
      <c r="E5523" s="33"/>
      <c r="G5523">
        <f t="shared" si="86"/>
        <v>6</v>
      </c>
    </row>
    <row r="5524" spans="1:7">
      <c r="A5524" s="33"/>
      <c r="B5524" s="34"/>
      <c r="C5524" s="33"/>
      <c r="D5524" s="33"/>
      <c r="E5524" s="33"/>
      <c r="G5524">
        <f t="shared" si="86"/>
        <v>6</v>
      </c>
    </row>
    <row r="5525" spans="1:7">
      <c r="A5525" s="33"/>
      <c r="B5525" s="34"/>
      <c r="C5525" s="33"/>
      <c r="D5525" s="33"/>
      <c r="E5525" s="33"/>
      <c r="G5525">
        <f t="shared" si="86"/>
        <v>6</v>
      </c>
    </row>
    <row r="5526" spans="1:7">
      <c r="A5526" s="33"/>
      <c r="B5526" s="34"/>
      <c r="C5526" s="33"/>
      <c r="D5526" s="33"/>
      <c r="E5526" s="33"/>
      <c r="G5526">
        <f t="shared" si="86"/>
        <v>6</v>
      </c>
    </row>
    <row r="5527" spans="1:7">
      <c r="A5527" s="33"/>
      <c r="B5527" s="34"/>
      <c r="C5527" s="33"/>
      <c r="D5527" s="33"/>
      <c r="E5527" s="33"/>
      <c r="G5527">
        <f t="shared" si="86"/>
        <v>6</v>
      </c>
    </row>
    <row r="5528" spans="1:7">
      <c r="A5528" s="33"/>
      <c r="B5528" s="34"/>
      <c r="C5528" s="33"/>
      <c r="D5528" s="33"/>
      <c r="E5528" s="33"/>
      <c r="G5528">
        <f t="shared" si="86"/>
        <v>6</v>
      </c>
    </row>
    <row r="5529" spans="1:7">
      <c r="A5529" s="33"/>
      <c r="B5529" s="34"/>
      <c r="C5529" s="33"/>
      <c r="D5529" s="33"/>
      <c r="E5529" s="33"/>
      <c r="G5529">
        <f t="shared" si="86"/>
        <v>6</v>
      </c>
    </row>
    <row r="5530" spans="1:7">
      <c r="A5530" s="33"/>
      <c r="B5530" s="34"/>
      <c r="C5530" s="33"/>
      <c r="D5530" s="33"/>
      <c r="E5530" s="33"/>
      <c r="G5530">
        <f t="shared" si="86"/>
        <v>6</v>
      </c>
    </row>
    <row r="5531" spans="1:7">
      <c r="A5531" s="33"/>
      <c r="B5531" s="34"/>
      <c r="C5531" s="33"/>
      <c r="D5531" s="33"/>
      <c r="E5531" s="33"/>
      <c r="G5531">
        <f t="shared" si="86"/>
        <v>6</v>
      </c>
    </row>
    <row r="5532" spans="1:7">
      <c r="A5532" s="33"/>
      <c r="B5532" s="34"/>
      <c r="C5532" s="33"/>
      <c r="D5532" s="33"/>
      <c r="E5532" s="33"/>
      <c r="G5532">
        <f t="shared" si="86"/>
        <v>6</v>
      </c>
    </row>
    <row r="5533" spans="1:7">
      <c r="A5533" s="33"/>
      <c r="B5533" s="34"/>
      <c r="C5533" s="33"/>
      <c r="D5533" s="33"/>
      <c r="E5533" s="33"/>
      <c r="G5533">
        <f t="shared" si="86"/>
        <v>6</v>
      </c>
    </row>
    <row r="5534" spans="1:7">
      <c r="A5534" s="33"/>
      <c r="B5534" s="34"/>
      <c r="C5534" s="33"/>
      <c r="D5534" s="33"/>
      <c r="E5534" s="33"/>
      <c r="G5534">
        <f t="shared" si="86"/>
        <v>6</v>
      </c>
    </row>
    <row r="5535" spans="1:7">
      <c r="A5535" s="33"/>
      <c r="B5535" s="34"/>
      <c r="C5535" s="33"/>
      <c r="D5535" s="33"/>
      <c r="E5535" s="33"/>
      <c r="G5535">
        <f t="shared" si="86"/>
        <v>6</v>
      </c>
    </row>
    <row r="5536" spans="1:7">
      <c r="A5536" s="33"/>
      <c r="B5536" s="34"/>
      <c r="C5536" s="33"/>
      <c r="D5536" s="33"/>
      <c r="E5536" s="33"/>
      <c r="G5536">
        <f t="shared" si="86"/>
        <v>6</v>
      </c>
    </row>
    <row r="5537" spans="1:7">
      <c r="A5537" s="33"/>
      <c r="B5537" s="34"/>
      <c r="C5537" s="33"/>
      <c r="D5537" s="33"/>
      <c r="E5537" s="33"/>
      <c r="G5537">
        <f t="shared" si="86"/>
        <v>6</v>
      </c>
    </row>
    <row r="5538" spans="1:7">
      <c r="A5538" s="33"/>
      <c r="B5538" s="34"/>
      <c r="C5538" s="33"/>
      <c r="D5538" s="33"/>
      <c r="E5538" s="33"/>
      <c r="G5538">
        <f t="shared" si="86"/>
        <v>6</v>
      </c>
    </row>
    <row r="5539" spans="1:7">
      <c r="A5539" s="33"/>
      <c r="B5539" s="34"/>
      <c r="C5539" s="33"/>
      <c r="D5539" s="33"/>
      <c r="E5539" s="33"/>
      <c r="G5539">
        <f t="shared" si="86"/>
        <v>6</v>
      </c>
    </row>
    <row r="5540" spans="1:7">
      <c r="A5540" s="33"/>
      <c r="B5540" s="34"/>
      <c r="C5540" s="33"/>
      <c r="D5540" s="33"/>
      <c r="E5540" s="33"/>
      <c r="G5540">
        <f t="shared" si="86"/>
        <v>6</v>
      </c>
    </row>
    <row r="5541" spans="1:7">
      <c r="A5541" s="33"/>
      <c r="B5541" s="34"/>
      <c r="C5541" s="33"/>
      <c r="D5541" s="33"/>
      <c r="E5541" s="33"/>
      <c r="G5541">
        <f t="shared" si="86"/>
        <v>6</v>
      </c>
    </row>
    <row r="5542" spans="1:7">
      <c r="A5542" s="33"/>
      <c r="B5542" s="34"/>
      <c r="C5542" s="33"/>
      <c r="D5542" s="33"/>
      <c r="E5542" s="33"/>
      <c r="G5542">
        <f t="shared" si="86"/>
        <v>6</v>
      </c>
    </row>
    <row r="5543" spans="1:7">
      <c r="A5543" s="33"/>
      <c r="B5543" s="34"/>
      <c r="C5543" s="33"/>
      <c r="D5543" s="33"/>
      <c r="E5543" s="33"/>
      <c r="G5543">
        <f t="shared" si="86"/>
        <v>6</v>
      </c>
    </row>
    <row r="5544" spans="1:7">
      <c r="A5544" s="33"/>
      <c r="B5544" s="34"/>
      <c r="C5544" s="33"/>
      <c r="D5544" s="33"/>
      <c r="E5544" s="33"/>
      <c r="G5544">
        <f t="shared" si="86"/>
        <v>6</v>
      </c>
    </row>
    <row r="5545" spans="1:7">
      <c r="A5545" s="33"/>
      <c r="B5545" s="34"/>
      <c r="C5545" s="33"/>
      <c r="D5545" s="33"/>
      <c r="E5545" s="33"/>
      <c r="G5545">
        <f t="shared" ref="G5545:G5608" si="87">WEEKDAY(B5545,2)</f>
        <v>6</v>
      </c>
    </row>
    <row r="5546" spans="1:7">
      <c r="A5546" s="33"/>
      <c r="B5546" s="34"/>
      <c r="C5546" s="33"/>
      <c r="D5546" s="33"/>
      <c r="E5546" s="33"/>
      <c r="G5546">
        <f t="shared" si="87"/>
        <v>6</v>
      </c>
    </row>
    <row r="5547" spans="1:7">
      <c r="A5547" s="33"/>
      <c r="B5547" s="34"/>
      <c r="C5547" s="33"/>
      <c r="D5547" s="33"/>
      <c r="E5547" s="33"/>
      <c r="G5547">
        <f t="shared" si="87"/>
        <v>6</v>
      </c>
    </row>
    <row r="5548" spans="1:7">
      <c r="A5548" s="33"/>
      <c r="B5548" s="34"/>
      <c r="C5548" s="33"/>
      <c r="D5548" s="33"/>
      <c r="E5548" s="33"/>
      <c r="G5548">
        <f t="shared" si="87"/>
        <v>6</v>
      </c>
    </row>
    <row r="5549" spans="1:7">
      <c r="A5549" s="33"/>
      <c r="B5549" s="34"/>
      <c r="C5549" s="33"/>
      <c r="D5549" s="33"/>
      <c r="E5549" s="33"/>
      <c r="G5549">
        <f t="shared" si="87"/>
        <v>6</v>
      </c>
    </row>
    <row r="5550" spans="1:7">
      <c r="A5550" s="33"/>
      <c r="B5550" s="34"/>
      <c r="C5550" s="33"/>
      <c r="D5550" s="33"/>
      <c r="E5550" s="33"/>
      <c r="G5550">
        <f t="shared" si="87"/>
        <v>6</v>
      </c>
    </row>
    <row r="5551" spans="1:7">
      <c r="A5551" s="33"/>
      <c r="B5551" s="34"/>
      <c r="C5551" s="33"/>
      <c r="D5551" s="33"/>
      <c r="E5551" s="33"/>
      <c r="G5551">
        <f t="shared" si="87"/>
        <v>6</v>
      </c>
    </row>
    <row r="5552" spans="1:7">
      <c r="A5552" s="33"/>
      <c r="B5552" s="34"/>
      <c r="C5552" s="33"/>
      <c r="D5552" s="33"/>
      <c r="E5552" s="33"/>
      <c r="G5552">
        <f t="shared" si="87"/>
        <v>6</v>
      </c>
    </row>
    <row r="5553" spans="1:7">
      <c r="A5553" s="33"/>
      <c r="B5553" s="34"/>
      <c r="C5553" s="33"/>
      <c r="D5553" s="33"/>
      <c r="E5553" s="33"/>
      <c r="G5553">
        <f t="shared" si="87"/>
        <v>6</v>
      </c>
    </row>
    <row r="5554" spans="1:7">
      <c r="A5554" s="33"/>
      <c r="B5554" s="34"/>
      <c r="C5554" s="33"/>
      <c r="D5554" s="33"/>
      <c r="E5554" s="33"/>
      <c r="G5554">
        <f t="shared" si="87"/>
        <v>6</v>
      </c>
    </row>
    <row r="5555" spans="1:7">
      <c r="A5555" s="33"/>
      <c r="B5555" s="34"/>
      <c r="C5555" s="33"/>
      <c r="D5555" s="33"/>
      <c r="E5555" s="33"/>
      <c r="G5555">
        <f t="shared" si="87"/>
        <v>6</v>
      </c>
    </row>
    <row r="5556" spans="1:7">
      <c r="A5556" s="33"/>
      <c r="B5556" s="34"/>
      <c r="C5556" s="33"/>
      <c r="D5556" s="33"/>
      <c r="E5556" s="33"/>
      <c r="G5556">
        <f t="shared" si="87"/>
        <v>6</v>
      </c>
    </row>
    <row r="5557" spans="1:7">
      <c r="A5557" s="33"/>
      <c r="B5557" s="34"/>
      <c r="C5557" s="33"/>
      <c r="D5557" s="33"/>
      <c r="E5557" s="33"/>
      <c r="G5557">
        <f t="shared" si="87"/>
        <v>6</v>
      </c>
    </row>
    <row r="5558" spans="1:7">
      <c r="A5558" s="33"/>
      <c r="B5558" s="34"/>
      <c r="C5558" s="33"/>
      <c r="D5558" s="33"/>
      <c r="E5558" s="33"/>
      <c r="G5558">
        <f t="shared" si="87"/>
        <v>6</v>
      </c>
    </row>
    <row r="5559" spans="1:7">
      <c r="A5559" s="33"/>
      <c r="B5559" s="34"/>
      <c r="C5559" s="33"/>
      <c r="D5559" s="33"/>
      <c r="E5559" s="33"/>
      <c r="G5559">
        <f t="shared" si="87"/>
        <v>6</v>
      </c>
    </row>
    <row r="5560" spans="1:7">
      <c r="A5560" s="33"/>
      <c r="B5560" s="34"/>
      <c r="C5560" s="33"/>
      <c r="D5560" s="33"/>
      <c r="E5560" s="33"/>
      <c r="G5560">
        <f t="shared" si="87"/>
        <v>6</v>
      </c>
    </row>
    <row r="5561" spans="1:7">
      <c r="A5561" s="33"/>
      <c r="B5561" s="34"/>
      <c r="C5561" s="33"/>
      <c r="D5561" s="33"/>
      <c r="E5561" s="33"/>
      <c r="G5561">
        <f t="shared" si="87"/>
        <v>6</v>
      </c>
    </row>
    <row r="5562" spans="1:7">
      <c r="A5562" s="33"/>
      <c r="B5562" s="34"/>
      <c r="C5562" s="33"/>
      <c r="D5562" s="33"/>
      <c r="E5562" s="33"/>
      <c r="G5562">
        <f t="shared" si="87"/>
        <v>6</v>
      </c>
    </row>
    <row r="5563" spans="1:7">
      <c r="A5563" s="33"/>
      <c r="B5563" s="34"/>
      <c r="C5563" s="33"/>
      <c r="D5563" s="33"/>
      <c r="E5563" s="33"/>
      <c r="G5563">
        <f t="shared" si="87"/>
        <v>6</v>
      </c>
    </row>
    <row r="5564" spans="1:7">
      <c r="A5564" s="33"/>
      <c r="B5564" s="34"/>
      <c r="C5564" s="33"/>
      <c r="D5564" s="33"/>
      <c r="E5564" s="33"/>
      <c r="G5564">
        <f t="shared" si="87"/>
        <v>6</v>
      </c>
    </row>
    <row r="5565" spans="1:7">
      <c r="A5565" s="33"/>
      <c r="B5565" s="34"/>
      <c r="C5565" s="33"/>
      <c r="D5565" s="33"/>
      <c r="E5565" s="33"/>
      <c r="G5565">
        <f t="shared" si="87"/>
        <v>6</v>
      </c>
    </row>
    <row r="5566" spans="1:7">
      <c r="A5566" s="33"/>
      <c r="B5566" s="34"/>
      <c r="C5566" s="33"/>
      <c r="D5566" s="33"/>
      <c r="E5566" s="33"/>
      <c r="G5566">
        <f t="shared" si="87"/>
        <v>6</v>
      </c>
    </row>
    <row r="5567" spans="1:7">
      <c r="A5567" s="33"/>
      <c r="B5567" s="34"/>
      <c r="C5567" s="33"/>
      <c r="D5567" s="33"/>
      <c r="E5567" s="33"/>
      <c r="G5567">
        <f t="shared" si="87"/>
        <v>6</v>
      </c>
    </row>
    <row r="5568" spans="1:7">
      <c r="A5568" s="33"/>
      <c r="B5568" s="34"/>
      <c r="C5568" s="33"/>
      <c r="D5568" s="33"/>
      <c r="E5568" s="33"/>
      <c r="G5568">
        <f t="shared" si="87"/>
        <v>6</v>
      </c>
    </row>
    <row r="5569" spans="1:7">
      <c r="A5569" s="33"/>
      <c r="B5569" s="34"/>
      <c r="C5569" s="33"/>
      <c r="D5569" s="33"/>
      <c r="E5569" s="33"/>
      <c r="G5569">
        <f t="shared" si="87"/>
        <v>6</v>
      </c>
    </row>
    <row r="5570" spans="1:7">
      <c r="A5570" s="33"/>
      <c r="B5570" s="34"/>
      <c r="C5570" s="33"/>
      <c r="D5570" s="33"/>
      <c r="E5570" s="33"/>
      <c r="G5570">
        <f t="shared" si="87"/>
        <v>6</v>
      </c>
    </row>
    <row r="5571" spans="1:7">
      <c r="A5571" s="33"/>
      <c r="B5571" s="34"/>
      <c r="C5571" s="33"/>
      <c r="D5571" s="33"/>
      <c r="E5571" s="33"/>
      <c r="G5571">
        <f t="shared" si="87"/>
        <v>6</v>
      </c>
    </row>
    <row r="5572" spans="1:7">
      <c r="A5572" s="33"/>
      <c r="B5572" s="34"/>
      <c r="C5572" s="33"/>
      <c r="D5572" s="33"/>
      <c r="E5572" s="33"/>
      <c r="G5572">
        <f t="shared" si="87"/>
        <v>6</v>
      </c>
    </row>
    <row r="5573" spans="1:7">
      <c r="A5573" s="33"/>
      <c r="B5573" s="34"/>
      <c r="C5573" s="33"/>
      <c r="D5573" s="33"/>
      <c r="E5573" s="33"/>
      <c r="G5573">
        <f t="shared" si="87"/>
        <v>6</v>
      </c>
    </row>
    <row r="5574" spans="1:7">
      <c r="A5574" s="33"/>
      <c r="B5574" s="34"/>
      <c r="C5574" s="33"/>
      <c r="D5574" s="33"/>
      <c r="E5574" s="33"/>
      <c r="G5574">
        <f t="shared" si="87"/>
        <v>6</v>
      </c>
    </row>
    <row r="5575" spans="1:7">
      <c r="A5575" s="33"/>
      <c r="B5575" s="34"/>
      <c r="C5575" s="33"/>
      <c r="D5575" s="33"/>
      <c r="E5575" s="33"/>
      <c r="G5575">
        <f t="shared" si="87"/>
        <v>6</v>
      </c>
    </row>
    <row r="5576" spans="1:7">
      <c r="A5576" s="33"/>
      <c r="B5576" s="34"/>
      <c r="C5576" s="33"/>
      <c r="D5576" s="33"/>
      <c r="E5576" s="33"/>
      <c r="G5576">
        <f t="shared" si="87"/>
        <v>6</v>
      </c>
    </row>
    <row r="5577" spans="1:7">
      <c r="A5577" s="33"/>
      <c r="B5577" s="34"/>
      <c r="C5577" s="33"/>
      <c r="D5577" s="33"/>
      <c r="E5577" s="33"/>
      <c r="G5577">
        <f t="shared" si="87"/>
        <v>6</v>
      </c>
    </row>
    <row r="5578" spans="1:7">
      <c r="A5578" s="33"/>
      <c r="B5578" s="34"/>
      <c r="C5578" s="33"/>
      <c r="D5578" s="33"/>
      <c r="E5578" s="33"/>
      <c r="G5578">
        <f t="shared" si="87"/>
        <v>6</v>
      </c>
    </row>
    <row r="5579" spans="1:7">
      <c r="A5579" s="33"/>
      <c r="B5579" s="34"/>
      <c r="C5579" s="33"/>
      <c r="D5579" s="33"/>
      <c r="E5579" s="33"/>
      <c r="G5579">
        <f t="shared" si="87"/>
        <v>6</v>
      </c>
    </row>
    <row r="5580" spans="1:7">
      <c r="A5580" s="33"/>
      <c r="B5580" s="34"/>
      <c r="C5580" s="33"/>
      <c r="D5580" s="33"/>
      <c r="E5580" s="33"/>
      <c r="G5580">
        <f t="shared" si="87"/>
        <v>6</v>
      </c>
    </row>
    <row r="5581" spans="1:7">
      <c r="A5581" s="33"/>
      <c r="B5581" s="34"/>
      <c r="C5581" s="33"/>
      <c r="D5581" s="33"/>
      <c r="E5581" s="33"/>
      <c r="G5581">
        <f t="shared" si="87"/>
        <v>6</v>
      </c>
    </row>
    <row r="5582" spans="1:7">
      <c r="A5582" s="33"/>
      <c r="B5582" s="34"/>
      <c r="C5582" s="33"/>
      <c r="D5582" s="33"/>
      <c r="E5582" s="33"/>
      <c r="G5582">
        <f t="shared" si="87"/>
        <v>6</v>
      </c>
    </row>
    <row r="5583" spans="1:7">
      <c r="A5583" s="33"/>
      <c r="B5583" s="34"/>
      <c r="C5583" s="33"/>
      <c r="D5583" s="33"/>
      <c r="E5583" s="33"/>
      <c r="G5583">
        <f t="shared" si="87"/>
        <v>6</v>
      </c>
    </row>
    <row r="5584" spans="1:7">
      <c r="A5584" s="33"/>
      <c r="B5584" s="34"/>
      <c r="C5584" s="33"/>
      <c r="D5584" s="33"/>
      <c r="E5584" s="33"/>
      <c r="G5584">
        <f t="shared" si="87"/>
        <v>6</v>
      </c>
    </row>
    <row r="5585" spans="1:7">
      <c r="A5585" s="33"/>
      <c r="B5585" s="34"/>
      <c r="C5585" s="33"/>
      <c r="D5585" s="33"/>
      <c r="E5585" s="33"/>
      <c r="G5585">
        <f t="shared" si="87"/>
        <v>6</v>
      </c>
    </row>
    <row r="5586" spans="1:7">
      <c r="A5586" s="33"/>
      <c r="B5586" s="34"/>
      <c r="C5586" s="33"/>
      <c r="D5586" s="33"/>
      <c r="E5586" s="33"/>
      <c r="G5586">
        <f t="shared" si="87"/>
        <v>6</v>
      </c>
    </row>
    <row r="5587" spans="1:7">
      <c r="A5587" s="33"/>
      <c r="B5587" s="34"/>
      <c r="C5587" s="33"/>
      <c r="D5587" s="33"/>
      <c r="E5587" s="33"/>
      <c r="G5587">
        <f t="shared" si="87"/>
        <v>6</v>
      </c>
    </row>
    <row r="5588" spans="1:7">
      <c r="A5588" s="33"/>
      <c r="B5588" s="34"/>
      <c r="C5588" s="33"/>
      <c r="D5588" s="33"/>
      <c r="E5588" s="33"/>
      <c r="G5588">
        <f t="shared" si="87"/>
        <v>6</v>
      </c>
    </row>
    <row r="5589" spans="1:7">
      <c r="A5589" s="33"/>
      <c r="B5589" s="34"/>
      <c r="C5589" s="33"/>
      <c r="D5589" s="33"/>
      <c r="E5589" s="33"/>
      <c r="G5589">
        <f t="shared" si="87"/>
        <v>6</v>
      </c>
    </row>
    <row r="5590" spans="1:7">
      <c r="A5590" s="33"/>
      <c r="B5590" s="34"/>
      <c r="C5590" s="33"/>
      <c r="D5590" s="33"/>
      <c r="E5590" s="33"/>
      <c r="G5590">
        <f t="shared" si="87"/>
        <v>6</v>
      </c>
    </row>
    <row r="5591" spans="1:7">
      <c r="A5591" s="33"/>
      <c r="B5591" s="34"/>
      <c r="C5591" s="33"/>
      <c r="D5591" s="33"/>
      <c r="E5591" s="33"/>
      <c r="G5591">
        <f t="shared" si="87"/>
        <v>6</v>
      </c>
    </row>
    <row r="5592" spans="1:7">
      <c r="A5592" s="33"/>
      <c r="B5592" s="34"/>
      <c r="C5592" s="33"/>
      <c r="D5592" s="33"/>
      <c r="E5592" s="33"/>
      <c r="G5592">
        <f t="shared" si="87"/>
        <v>6</v>
      </c>
    </row>
    <row r="5593" spans="1:7">
      <c r="A5593" s="33"/>
      <c r="B5593" s="34"/>
      <c r="C5593" s="33"/>
      <c r="D5593" s="33"/>
      <c r="E5593" s="33"/>
      <c r="G5593">
        <f t="shared" si="87"/>
        <v>6</v>
      </c>
    </row>
    <row r="5594" spans="1:7">
      <c r="A5594" s="33"/>
      <c r="B5594" s="34"/>
      <c r="C5594" s="33"/>
      <c r="D5594" s="33"/>
      <c r="E5594" s="33"/>
      <c r="G5594">
        <f t="shared" si="87"/>
        <v>6</v>
      </c>
    </row>
    <row r="5595" spans="1:7">
      <c r="A5595" s="33"/>
      <c r="B5595" s="34"/>
      <c r="C5595" s="33"/>
      <c r="D5595" s="33"/>
      <c r="E5595" s="33"/>
      <c r="G5595">
        <f t="shared" si="87"/>
        <v>6</v>
      </c>
    </row>
    <row r="5596" spans="1:7">
      <c r="A5596" s="33"/>
      <c r="B5596" s="34"/>
      <c r="C5596" s="33"/>
      <c r="D5596" s="33"/>
      <c r="E5596" s="33"/>
      <c r="G5596">
        <f t="shared" si="87"/>
        <v>6</v>
      </c>
    </row>
    <row r="5597" spans="1:7">
      <c r="A5597" s="33"/>
      <c r="B5597" s="34"/>
      <c r="C5597" s="33"/>
      <c r="D5597" s="33"/>
      <c r="E5597" s="33"/>
      <c r="G5597">
        <f t="shared" si="87"/>
        <v>6</v>
      </c>
    </row>
    <row r="5598" spans="1:7">
      <c r="A5598" s="33"/>
      <c r="B5598" s="34"/>
      <c r="C5598" s="33"/>
      <c r="D5598" s="33"/>
      <c r="E5598" s="33"/>
      <c r="G5598">
        <f t="shared" si="87"/>
        <v>6</v>
      </c>
    </row>
    <row r="5599" spans="1:7">
      <c r="A5599" s="33"/>
      <c r="B5599" s="34"/>
      <c r="C5599" s="33"/>
      <c r="D5599" s="33"/>
      <c r="E5599" s="33"/>
      <c r="G5599">
        <f t="shared" si="87"/>
        <v>6</v>
      </c>
    </row>
    <row r="5600" spans="1:7">
      <c r="A5600" s="33"/>
      <c r="B5600" s="34"/>
      <c r="C5600" s="33"/>
      <c r="D5600" s="33"/>
      <c r="E5600" s="33"/>
      <c r="G5600">
        <f t="shared" si="87"/>
        <v>6</v>
      </c>
    </row>
    <row r="5601" spans="1:7">
      <c r="A5601" s="33"/>
      <c r="B5601" s="34"/>
      <c r="C5601" s="33"/>
      <c r="D5601" s="33"/>
      <c r="E5601" s="33"/>
      <c r="G5601">
        <f t="shared" si="87"/>
        <v>6</v>
      </c>
    </row>
    <row r="5602" spans="1:7">
      <c r="A5602" s="33"/>
      <c r="B5602" s="34"/>
      <c r="C5602" s="33"/>
      <c r="D5602" s="33"/>
      <c r="E5602" s="33"/>
      <c r="G5602">
        <f t="shared" si="87"/>
        <v>6</v>
      </c>
    </row>
    <row r="5603" spans="1:7">
      <c r="A5603" s="33"/>
      <c r="B5603" s="34"/>
      <c r="C5603" s="33"/>
      <c r="D5603" s="33"/>
      <c r="E5603" s="33"/>
      <c r="G5603">
        <f t="shared" si="87"/>
        <v>6</v>
      </c>
    </row>
    <row r="5604" spans="1:7">
      <c r="A5604" s="33"/>
      <c r="B5604" s="34"/>
      <c r="C5604" s="33"/>
      <c r="D5604" s="33"/>
      <c r="E5604" s="33"/>
      <c r="G5604">
        <f t="shared" si="87"/>
        <v>6</v>
      </c>
    </row>
    <row r="5605" spans="1:7">
      <c r="A5605" s="33"/>
      <c r="B5605" s="34"/>
      <c r="C5605" s="33"/>
      <c r="D5605" s="33"/>
      <c r="E5605" s="33"/>
      <c r="G5605">
        <f t="shared" si="87"/>
        <v>6</v>
      </c>
    </row>
    <row r="5606" spans="1:7">
      <c r="A5606" s="33"/>
      <c r="B5606" s="34"/>
      <c r="C5606" s="33"/>
      <c r="D5606" s="33"/>
      <c r="E5606" s="33"/>
      <c r="G5606">
        <f t="shared" si="87"/>
        <v>6</v>
      </c>
    </row>
    <row r="5607" spans="1:7">
      <c r="A5607" s="33"/>
      <c r="B5607" s="34"/>
      <c r="C5607" s="33"/>
      <c r="D5607" s="33"/>
      <c r="E5607" s="33"/>
      <c r="G5607">
        <f t="shared" si="87"/>
        <v>6</v>
      </c>
    </row>
    <row r="5608" spans="1:7">
      <c r="A5608" s="33"/>
      <c r="B5608" s="34"/>
      <c r="C5608" s="33"/>
      <c r="D5608" s="33"/>
      <c r="E5608" s="33"/>
      <c r="G5608">
        <f t="shared" si="87"/>
        <v>6</v>
      </c>
    </row>
    <row r="5609" spans="1:7">
      <c r="A5609" s="33"/>
      <c r="B5609" s="34"/>
      <c r="C5609" s="33"/>
      <c r="D5609" s="33"/>
      <c r="E5609" s="33"/>
      <c r="G5609">
        <f t="shared" ref="G5609:G5672" si="88">WEEKDAY(B5609,2)</f>
        <v>6</v>
      </c>
    </row>
    <row r="5610" spans="1:7">
      <c r="A5610" s="33"/>
      <c r="B5610" s="34"/>
      <c r="C5610" s="33"/>
      <c r="D5610" s="33"/>
      <c r="E5610" s="33"/>
      <c r="G5610">
        <f t="shared" si="88"/>
        <v>6</v>
      </c>
    </row>
    <row r="5611" spans="1:7">
      <c r="A5611" s="33"/>
      <c r="B5611" s="34"/>
      <c r="C5611" s="33"/>
      <c r="D5611" s="33"/>
      <c r="E5611" s="33"/>
      <c r="G5611">
        <f t="shared" si="88"/>
        <v>6</v>
      </c>
    </row>
    <row r="5612" spans="1:7">
      <c r="A5612" s="33"/>
      <c r="B5612" s="34"/>
      <c r="C5612" s="33"/>
      <c r="D5612" s="33"/>
      <c r="E5612" s="33"/>
      <c r="G5612">
        <f t="shared" si="88"/>
        <v>6</v>
      </c>
    </row>
    <row r="5613" spans="1:7">
      <c r="A5613" s="33"/>
      <c r="B5613" s="34"/>
      <c r="C5613" s="33"/>
      <c r="D5613" s="33"/>
      <c r="E5613" s="33"/>
      <c r="G5613">
        <f t="shared" si="88"/>
        <v>6</v>
      </c>
    </row>
    <row r="5614" spans="1:7">
      <c r="A5614" s="33"/>
      <c r="B5614" s="34"/>
      <c r="C5614" s="33"/>
      <c r="D5614" s="33"/>
      <c r="E5614" s="33"/>
      <c r="G5614">
        <f t="shared" si="88"/>
        <v>6</v>
      </c>
    </row>
    <row r="5615" spans="1:7">
      <c r="A5615" s="33"/>
      <c r="B5615" s="34"/>
      <c r="C5615" s="33"/>
      <c r="D5615" s="33"/>
      <c r="E5615" s="33"/>
      <c r="G5615">
        <f t="shared" si="88"/>
        <v>6</v>
      </c>
    </row>
    <row r="5616" spans="1:7">
      <c r="A5616" s="33"/>
      <c r="B5616" s="34"/>
      <c r="C5616" s="33"/>
      <c r="D5616" s="33"/>
      <c r="E5616" s="33"/>
      <c r="G5616">
        <f t="shared" si="88"/>
        <v>6</v>
      </c>
    </row>
    <row r="5617" spans="1:7">
      <c r="A5617" s="33"/>
      <c r="B5617" s="34"/>
      <c r="C5617" s="33"/>
      <c r="D5617" s="33"/>
      <c r="E5617" s="33"/>
      <c r="G5617">
        <f t="shared" si="88"/>
        <v>6</v>
      </c>
    </row>
    <row r="5618" spans="1:7">
      <c r="A5618" s="33"/>
      <c r="B5618" s="34"/>
      <c r="C5618" s="33"/>
      <c r="D5618" s="33"/>
      <c r="E5618" s="33"/>
      <c r="G5618">
        <f t="shared" si="88"/>
        <v>6</v>
      </c>
    </row>
    <row r="5619" spans="1:7">
      <c r="A5619" s="33"/>
      <c r="B5619" s="34"/>
      <c r="C5619" s="33"/>
      <c r="D5619" s="33"/>
      <c r="E5619" s="33"/>
      <c r="G5619">
        <f t="shared" si="88"/>
        <v>6</v>
      </c>
    </row>
    <row r="5620" spans="1:7">
      <c r="A5620" s="33"/>
      <c r="B5620" s="34"/>
      <c r="C5620" s="33"/>
      <c r="D5620" s="33"/>
      <c r="E5620" s="33"/>
      <c r="G5620">
        <f t="shared" si="88"/>
        <v>6</v>
      </c>
    </row>
    <row r="5621" spans="1:7">
      <c r="A5621" s="33"/>
      <c r="B5621" s="34"/>
      <c r="C5621" s="33"/>
      <c r="D5621" s="33"/>
      <c r="E5621" s="33"/>
      <c r="G5621">
        <f t="shared" si="88"/>
        <v>6</v>
      </c>
    </row>
    <row r="5622" spans="1:7">
      <c r="A5622" s="33"/>
      <c r="B5622" s="34"/>
      <c r="C5622" s="33"/>
      <c r="D5622" s="33"/>
      <c r="E5622" s="33"/>
      <c r="G5622">
        <f t="shared" si="88"/>
        <v>6</v>
      </c>
    </row>
    <row r="5623" spans="1:7">
      <c r="A5623" s="33"/>
      <c r="B5623" s="34"/>
      <c r="C5623" s="33"/>
      <c r="D5623" s="33"/>
      <c r="E5623" s="33"/>
      <c r="G5623">
        <f t="shared" si="88"/>
        <v>6</v>
      </c>
    </row>
    <row r="5624" spans="1:7">
      <c r="A5624" s="33"/>
      <c r="B5624" s="34"/>
      <c r="C5624" s="33"/>
      <c r="D5624" s="33"/>
      <c r="E5624" s="33"/>
      <c r="G5624">
        <f t="shared" si="88"/>
        <v>6</v>
      </c>
    </row>
    <row r="5625" spans="1:7">
      <c r="A5625" s="33"/>
      <c r="B5625" s="34"/>
      <c r="C5625" s="33"/>
      <c r="D5625" s="33"/>
      <c r="E5625" s="33"/>
      <c r="G5625">
        <f t="shared" si="88"/>
        <v>6</v>
      </c>
    </row>
    <row r="5626" spans="1:7">
      <c r="A5626" s="33"/>
      <c r="B5626" s="34"/>
      <c r="C5626" s="33"/>
      <c r="D5626" s="33"/>
      <c r="E5626" s="33"/>
      <c r="G5626">
        <f t="shared" si="88"/>
        <v>6</v>
      </c>
    </row>
    <row r="5627" spans="1:7">
      <c r="A5627" s="33"/>
      <c r="B5627" s="34"/>
      <c r="C5627" s="33"/>
      <c r="D5627" s="33"/>
      <c r="E5627" s="33"/>
      <c r="G5627">
        <f t="shared" si="88"/>
        <v>6</v>
      </c>
    </row>
    <row r="5628" spans="1:7">
      <c r="A5628" s="33"/>
      <c r="B5628" s="34"/>
      <c r="C5628" s="33"/>
      <c r="D5628" s="33"/>
      <c r="E5628" s="33"/>
      <c r="G5628">
        <f t="shared" si="88"/>
        <v>6</v>
      </c>
    </row>
    <row r="5629" spans="1:7">
      <c r="A5629" s="33"/>
      <c r="B5629" s="34"/>
      <c r="C5629" s="33"/>
      <c r="D5629" s="33"/>
      <c r="E5629" s="33"/>
      <c r="G5629">
        <f t="shared" si="88"/>
        <v>6</v>
      </c>
    </row>
    <row r="5630" spans="1:7">
      <c r="A5630" s="33"/>
      <c r="B5630" s="34"/>
      <c r="C5630" s="33"/>
      <c r="D5630" s="33"/>
      <c r="E5630" s="33"/>
      <c r="G5630">
        <f t="shared" si="88"/>
        <v>6</v>
      </c>
    </row>
    <row r="5631" spans="1:7">
      <c r="A5631" s="33"/>
      <c r="B5631" s="34"/>
      <c r="C5631" s="33"/>
      <c r="D5631" s="33"/>
      <c r="E5631" s="33"/>
      <c r="G5631">
        <f t="shared" si="88"/>
        <v>6</v>
      </c>
    </row>
    <row r="5632" spans="1:7">
      <c r="A5632" s="33"/>
      <c r="B5632" s="34"/>
      <c r="C5632" s="33"/>
      <c r="D5632" s="33"/>
      <c r="E5632" s="33"/>
      <c r="G5632">
        <f t="shared" si="88"/>
        <v>6</v>
      </c>
    </row>
    <row r="5633" spans="1:7">
      <c r="A5633" s="33"/>
      <c r="B5633" s="34"/>
      <c r="C5633" s="33"/>
      <c r="D5633" s="33"/>
      <c r="E5633" s="33"/>
      <c r="G5633">
        <f t="shared" si="88"/>
        <v>6</v>
      </c>
    </row>
    <row r="5634" spans="1:7">
      <c r="A5634" s="33"/>
      <c r="B5634" s="34"/>
      <c r="C5634" s="33"/>
      <c r="D5634" s="33"/>
      <c r="E5634" s="33"/>
      <c r="G5634">
        <f t="shared" si="88"/>
        <v>6</v>
      </c>
    </row>
    <row r="5635" spans="1:7">
      <c r="A5635" s="33"/>
      <c r="B5635" s="34"/>
      <c r="C5635" s="33"/>
      <c r="D5635" s="33"/>
      <c r="E5635" s="33"/>
      <c r="G5635">
        <f t="shared" si="88"/>
        <v>6</v>
      </c>
    </row>
    <row r="5636" spans="1:7">
      <c r="A5636" s="33"/>
      <c r="B5636" s="34"/>
      <c r="C5636" s="33"/>
      <c r="D5636" s="33"/>
      <c r="E5636" s="33"/>
      <c r="G5636">
        <f t="shared" si="88"/>
        <v>6</v>
      </c>
    </row>
    <row r="5637" spans="1:7">
      <c r="A5637" s="33"/>
      <c r="B5637" s="34"/>
      <c r="C5637" s="33"/>
      <c r="D5637" s="33"/>
      <c r="E5637" s="33"/>
      <c r="G5637">
        <f t="shared" si="88"/>
        <v>6</v>
      </c>
    </row>
    <row r="5638" spans="1:7">
      <c r="A5638" s="33"/>
      <c r="B5638" s="34"/>
      <c r="C5638" s="33"/>
      <c r="D5638" s="33"/>
      <c r="E5638" s="33"/>
      <c r="G5638">
        <f t="shared" si="88"/>
        <v>6</v>
      </c>
    </row>
    <row r="5639" spans="1:7">
      <c r="A5639" s="33"/>
      <c r="B5639" s="34"/>
      <c r="C5639" s="33"/>
      <c r="D5639" s="33"/>
      <c r="E5639" s="33"/>
      <c r="G5639">
        <f t="shared" si="88"/>
        <v>6</v>
      </c>
    </row>
    <row r="5640" spans="1:7">
      <c r="A5640" s="33"/>
      <c r="B5640" s="34"/>
      <c r="C5640" s="33"/>
      <c r="D5640" s="33"/>
      <c r="E5640" s="33"/>
      <c r="G5640">
        <f t="shared" si="88"/>
        <v>6</v>
      </c>
    </row>
    <row r="5641" spans="1:7">
      <c r="A5641" s="33"/>
      <c r="B5641" s="34"/>
      <c r="C5641" s="33"/>
      <c r="D5641" s="33"/>
      <c r="E5641" s="33"/>
      <c r="G5641">
        <f t="shared" si="88"/>
        <v>6</v>
      </c>
    </row>
    <row r="5642" spans="1:7">
      <c r="A5642" s="33"/>
      <c r="B5642" s="34"/>
      <c r="C5642" s="33"/>
      <c r="D5642" s="33"/>
      <c r="E5642" s="33"/>
      <c r="G5642">
        <f t="shared" si="88"/>
        <v>6</v>
      </c>
    </row>
    <row r="5643" spans="1:7">
      <c r="A5643" s="33"/>
      <c r="B5643" s="34"/>
      <c r="C5643" s="33"/>
      <c r="D5643" s="33"/>
      <c r="E5643" s="33"/>
      <c r="G5643">
        <f t="shared" si="88"/>
        <v>6</v>
      </c>
    </row>
    <row r="5644" spans="1:7">
      <c r="A5644" s="33"/>
      <c r="B5644" s="34"/>
      <c r="C5644" s="33"/>
      <c r="D5644" s="33"/>
      <c r="E5644" s="33"/>
      <c r="G5644">
        <f t="shared" si="88"/>
        <v>6</v>
      </c>
    </row>
    <row r="5645" spans="1:7">
      <c r="A5645" s="33"/>
      <c r="B5645" s="34"/>
      <c r="C5645" s="33"/>
      <c r="D5645" s="33"/>
      <c r="E5645" s="33"/>
      <c r="G5645">
        <f t="shared" si="88"/>
        <v>6</v>
      </c>
    </row>
    <row r="5646" spans="1:7">
      <c r="A5646" s="33"/>
      <c r="B5646" s="34"/>
      <c r="C5646" s="33"/>
      <c r="D5646" s="33"/>
      <c r="E5646" s="33"/>
      <c r="G5646">
        <f t="shared" si="88"/>
        <v>6</v>
      </c>
    </row>
    <row r="5647" spans="1:7">
      <c r="A5647" s="33"/>
      <c r="B5647" s="34"/>
      <c r="C5647" s="33"/>
      <c r="D5647" s="33"/>
      <c r="E5647" s="33"/>
      <c r="G5647">
        <f t="shared" si="88"/>
        <v>6</v>
      </c>
    </row>
    <row r="5648" spans="1:7">
      <c r="A5648" s="33"/>
      <c r="B5648" s="34"/>
      <c r="C5648" s="33"/>
      <c r="D5648" s="33"/>
      <c r="E5648" s="33"/>
      <c r="G5648">
        <f t="shared" si="88"/>
        <v>6</v>
      </c>
    </row>
    <row r="5649" spans="1:7">
      <c r="A5649" s="33"/>
      <c r="B5649" s="34"/>
      <c r="C5649" s="33"/>
      <c r="D5649" s="33"/>
      <c r="E5649" s="33"/>
      <c r="G5649">
        <f t="shared" si="88"/>
        <v>6</v>
      </c>
    </row>
    <row r="5650" spans="1:7">
      <c r="A5650" s="33"/>
      <c r="B5650" s="34"/>
      <c r="C5650" s="33"/>
      <c r="D5650" s="33"/>
      <c r="E5650" s="33"/>
      <c r="G5650">
        <f t="shared" si="88"/>
        <v>6</v>
      </c>
    </row>
    <row r="5651" spans="1:7">
      <c r="A5651" s="33"/>
      <c r="B5651" s="34"/>
      <c r="C5651" s="33"/>
      <c r="D5651" s="33"/>
      <c r="E5651" s="33"/>
      <c r="G5651">
        <f t="shared" si="88"/>
        <v>6</v>
      </c>
    </row>
    <row r="5652" spans="1:7">
      <c r="A5652" s="33"/>
      <c r="B5652" s="34"/>
      <c r="C5652" s="33"/>
      <c r="D5652" s="33"/>
      <c r="E5652" s="33"/>
      <c r="G5652">
        <f t="shared" si="88"/>
        <v>6</v>
      </c>
    </row>
    <row r="5653" spans="1:7">
      <c r="A5653" s="33"/>
      <c r="B5653" s="34"/>
      <c r="C5653" s="33"/>
      <c r="D5653" s="33"/>
      <c r="E5653" s="33"/>
      <c r="G5653">
        <f t="shared" si="88"/>
        <v>6</v>
      </c>
    </row>
    <row r="5654" spans="1:7">
      <c r="A5654" s="33"/>
      <c r="B5654" s="34"/>
      <c r="C5654" s="33"/>
      <c r="D5654" s="33"/>
      <c r="E5654" s="33"/>
      <c r="G5654">
        <f t="shared" si="88"/>
        <v>6</v>
      </c>
    </row>
    <row r="5655" spans="1:7">
      <c r="A5655" s="33"/>
      <c r="B5655" s="34"/>
      <c r="C5655" s="33"/>
      <c r="D5655" s="33"/>
      <c r="E5655" s="33"/>
      <c r="G5655">
        <f t="shared" si="88"/>
        <v>6</v>
      </c>
    </row>
    <row r="5656" spans="1:7">
      <c r="A5656" s="33"/>
      <c r="B5656" s="34"/>
      <c r="C5656" s="33"/>
      <c r="D5656" s="33"/>
      <c r="E5656" s="33"/>
      <c r="G5656">
        <f t="shared" si="88"/>
        <v>6</v>
      </c>
    </row>
    <row r="5657" spans="1:7">
      <c r="A5657" s="33"/>
      <c r="B5657" s="34"/>
      <c r="C5657" s="33"/>
      <c r="D5657" s="33"/>
      <c r="E5657" s="33"/>
      <c r="G5657">
        <f t="shared" si="88"/>
        <v>6</v>
      </c>
    </row>
    <row r="5658" spans="1:7">
      <c r="A5658" s="33"/>
      <c r="B5658" s="34"/>
      <c r="C5658" s="33"/>
      <c r="D5658" s="33"/>
      <c r="E5658" s="33"/>
      <c r="G5658">
        <f t="shared" si="88"/>
        <v>6</v>
      </c>
    </row>
    <row r="5659" spans="1:7">
      <c r="A5659" s="33"/>
      <c r="B5659" s="34"/>
      <c r="C5659" s="33"/>
      <c r="D5659" s="33"/>
      <c r="E5659" s="33"/>
      <c r="G5659">
        <f t="shared" si="88"/>
        <v>6</v>
      </c>
    </row>
    <row r="5660" spans="1:7">
      <c r="A5660" s="33"/>
      <c r="B5660" s="34"/>
      <c r="C5660" s="33"/>
      <c r="D5660" s="33"/>
      <c r="E5660" s="33"/>
      <c r="G5660">
        <f t="shared" si="88"/>
        <v>6</v>
      </c>
    </row>
    <row r="5661" spans="1:7">
      <c r="A5661" s="33"/>
      <c r="B5661" s="34"/>
      <c r="C5661" s="33"/>
      <c r="D5661" s="33"/>
      <c r="E5661" s="33"/>
      <c r="G5661">
        <f t="shared" si="88"/>
        <v>6</v>
      </c>
    </row>
    <row r="5662" spans="1:7">
      <c r="A5662" s="33"/>
      <c r="B5662" s="34"/>
      <c r="C5662" s="33"/>
      <c r="D5662" s="33"/>
      <c r="E5662" s="33"/>
      <c r="G5662">
        <f t="shared" si="88"/>
        <v>6</v>
      </c>
    </row>
    <row r="5663" spans="1:7">
      <c r="A5663" s="33"/>
      <c r="B5663" s="34"/>
      <c r="C5663" s="33"/>
      <c r="D5663" s="33"/>
      <c r="E5663" s="33"/>
      <c r="G5663">
        <f t="shared" si="88"/>
        <v>6</v>
      </c>
    </row>
    <row r="5664" spans="1:7">
      <c r="A5664" s="33"/>
      <c r="B5664" s="34"/>
      <c r="C5664" s="33"/>
      <c r="D5664" s="33"/>
      <c r="E5664" s="33"/>
      <c r="G5664">
        <f t="shared" si="88"/>
        <v>6</v>
      </c>
    </row>
    <row r="5665" spans="1:7">
      <c r="A5665" s="33"/>
      <c r="B5665" s="34"/>
      <c r="C5665" s="33"/>
      <c r="D5665" s="33"/>
      <c r="E5665" s="33"/>
      <c r="G5665">
        <f t="shared" si="88"/>
        <v>6</v>
      </c>
    </row>
    <row r="5666" spans="1:7">
      <c r="A5666" s="33"/>
      <c r="B5666" s="34"/>
      <c r="C5666" s="33"/>
      <c r="D5666" s="33"/>
      <c r="E5666" s="33"/>
      <c r="G5666">
        <f t="shared" si="88"/>
        <v>6</v>
      </c>
    </row>
    <row r="5667" spans="1:7">
      <c r="A5667" s="33"/>
      <c r="B5667" s="34"/>
      <c r="C5667" s="33"/>
      <c r="D5667" s="33"/>
      <c r="E5667" s="33"/>
      <c r="G5667">
        <f t="shared" si="88"/>
        <v>6</v>
      </c>
    </row>
    <row r="5668" spans="1:7">
      <c r="A5668" s="33"/>
      <c r="B5668" s="34"/>
      <c r="C5668" s="33"/>
      <c r="D5668" s="33"/>
      <c r="E5668" s="33"/>
      <c r="G5668">
        <f t="shared" si="88"/>
        <v>6</v>
      </c>
    </row>
    <row r="5669" spans="1:7">
      <c r="A5669" s="33"/>
      <c r="B5669" s="34"/>
      <c r="C5669" s="33"/>
      <c r="D5669" s="33"/>
      <c r="E5669" s="33"/>
      <c r="G5669">
        <f t="shared" si="88"/>
        <v>6</v>
      </c>
    </row>
    <row r="5670" spans="1:7">
      <c r="A5670" s="33"/>
      <c r="B5670" s="34"/>
      <c r="C5670" s="33"/>
      <c r="D5670" s="33"/>
      <c r="E5670" s="33"/>
      <c r="G5670">
        <f t="shared" si="88"/>
        <v>6</v>
      </c>
    </row>
    <row r="5671" spans="1:7">
      <c r="A5671" s="33"/>
      <c r="B5671" s="34"/>
      <c r="C5671" s="33"/>
      <c r="D5671" s="33"/>
      <c r="E5671" s="33"/>
      <c r="G5671">
        <f t="shared" si="88"/>
        <v>6</v>
      </c>
    </row>
    <row r="5672" spans="1:7">
      <c r="A5672" s="33"/>
      <c r="B5672" s="34"/>
      <c r="C5672" s="33"/>
      <c r="D5672" s="33"/>
      <c r="E5672" s="33"/>
      <c r="G5672">
        <f t="shared" si="88"/>
        <v>6</v>
      </c>
    </row>
    <row r="5673" spans="1:7">
      <c r="A5673" s="33"/>
      <c r="B5673" s="34"/>
      <c r="C5673" s="33"/>
      <c r="D5673" s="33"/>
      <c r="E5673" s="33"/>
      <c r="G5673">
        <f t="shared" ref="G5673:G5736" si="89">WEEKDAY(B5673,2)</f>
        <v>6</v>
      </c>
    </row>
    <row r="5674" spans="1:7">
      <c r="A5674" s="33"/>
      <c r="B5674" s="34"/>
      <c r="C5674" s="33"/>
      <c r="D5674" s="33"/>
      <c r="E5674" s="33"/>
      <c r="G5674">
        <f t="shared" si="89"/>
        <v>6</v>
      </c>
    </row>
    <row r="5675" spans="1:7">
      <c r="A5675" s="33"/>
      <c r="B5675" s="34"/>
      <c r="C5675" s="33"/>
      <c r="D5675" s="33"/>
      <c r="E5675" s="33"/>
      <c r="G5675">
        <f t="shared" si="89"/>
        <v>6</v>
      </c>
    </row>
    <row r="5676" spans="1:7">
      <c r="A5676" s="33"/>
      <c r="B5676" s="34"/>
      <c r="C5676" s="33"/>
      <c r="D5676" s="33"/>
      <c r="E5676" s="33"/>
      <c r="G5676">
        <f t="shared" si="89"/>
        <v>6</v>
      </c>
    </row>
    <row r="5677" spans="1:7">
      <c r="A5677" s="33"/>
      <c r="B5677" s="34"/>
      <c r="C5677" s="33"/>
      <c r="D5677" s="33"/>
      <c r="E5677" s="33"/>
      <c r="G5677">
        <f t="shared" si="89"/>
        <v>6</v>
      </c>
    </row>
    <row r="5678" spans="1:7">
      <c r="A5678" s="33"/>
      <c r="B5678" s="34"/>
      <c r="C5678" s="33"/>
      <c r="D5678" s="33"/>
      <c r="E5678" s="33"/>
      <c r="G5678">
        <f t="shared" si="89"/>
        <v>6</v>
      </c>
    </row>
    <row r="5679" spans="1:7">
      <c r="A5679" s="33"/>
      <c r="B5679" s="34"/>
      <c r="C5679" s="33"/>
      <c r="D5679" s="33"/>
      <c r="E5679" s="33"/>
      <c r="G5679">
        <f t="shared" si="89"/>
        <v>6</v>
      </c>
    </row>
    <row r="5680" spans="1:7">
      <c r="A5680" s="33"/>
      <c r="B5680" s="34"/>
      <c r="C5680" s="33"/>
      <c r="D5680" s="33"/>
      <c r="E5680" s="33"/>
      <c r="G5680">
        <f t="shared" si="89"/>
        <v>6</v>
      </c>
    </row>
    <row r="5681" spans="1:7">
      <c r="A5681" s="33"/>
      <c r="B5681" s="34"/>
      <c r="C5681" s="33"/>
      <c r="D5681" s="33"/>
      <c r="E5681" s="33"/>
      <c r="G5681">
        <f t="shared" si="89"/>
        <v>6</v>
      </c>
    </row>
    <row r="5682" spans="1:7">
      <c r="A5682" s="33"/>
      <c r="B5682" s="34"/>
      <c r="C5682" s="33"/>
      <c r="D5682" s="33"/>
      <c r="E5682" s="33"/>
      <c r="G5682">
        <f t="shared" si="89"/>
        <v>6</v>
      </c>
    </row>
    <row r="5683" spans="1:7">
      <c r="A5683" s="33"/>
      <c r="B5683" s="34"/>
      <c r="C5683" s="33"/>
      <c r="D5683" s="33"/>
      <c r="E5683" s="33"/>
      <c r="G5683">
        <f t="shared" si="89"/>
        <v>6</v>
      </c>
    </row>
    <row r="5684" spans="1:7">
      <c r="A5684" s="33"/>
      <c r="B5684" s="34"/>
      <c r="C5684" s="33"/>
      <c r="D5684" s="33"/>
      <c r="E5684" s="33"/>
      <c r="G5684">
        <f t="shared" si="89"/>
        <v>6</v>
      </c>
    </row>
    <row r="5685" spans="1:7">
      <c r="A5685" s="33"/>
      <c r="B5685" s="34"/>
      <c r="C5685" s="33"/>
      <c r="D5685" s="33"/>
      <c r="E5685" s="33"/>
      <c r="G5685">
        <f t="shared" si="89"/>
        <v>6</v>
      </c>
    </row>
    <row r="5686" spans="1:7">
      <c r="A5686" s="33"/>
      <c r="B5686" s="34"/>
      <c r="C5686" s="33"/>
      <c r="D5686" s="33"/>
      <c r="E5686" s="33"/>
      <c r="G5686">
        <f t="shared" si="89"/>
        <v>6</v>
      </c>
    </row>
    <row r="5687" spans="1:7">
      <c r="A5687" s="33"/>
      <c r="B5687" s="34"/>
      <c r="C5687" s="33"/>
      <c r="D5687" s="33"/>
      <c r="E5687" s="33"/>
      <c r="G5687">
        <f t="shared" si="89"/>
        <v>6</v>
      </c>
    </row>
    <row r="5688" spans="1:7">
      <c r="A5688" s="33"/>
      <c r="B5688" s="34"/>
      <c r="C5688" s="33"/>
      <c r="D5688" s="33"/>
      <c r="E5688" s="33"/>
      <c r="G5688">
        <f t="shared" si="89"/>
        <v>6</v>
      </c>
    </row>
    <row r="5689" spans="1:7">
      <c r="A5689" s="33"/>
      <c r="B5689" s="34"/>
      <c r="C5689" s="33"/>
      <c r="D5689" s="33"/>
      <c r="E5689" s="33"/>
      <c r="G5689">
        <f t="shared" si="89"/>
        <v>6</v>
      </c>
    </row>
    <row r="5690" spans="1:7">
      <c r="A5690" s="33"/>
      <c r="B5690" s="34"/>
      <c r="C5690" s="33"/>
      <c r="D5690" s="33"/>
      <c r="E5690" s="33"/>
      <c r="G5690">
        <f t="shared" si="89"/>
        <v>6</v>
      </c>
    </row>
    <row r="5691" spans="1:7">
      <c r="A5691" s="33"/>
      <c r="B5691" s="34"/>
      <c r="C5691" s="33"/>
      <c r="D5691" s="33"/>
      <c r="E5691" s="33"/>
      <c r="G5691">
        <f t="shared" si="89"/>
        <v>6</v>
      </c>
    </row>
    <row r="5692" spans="1:7">
      <c r="A5692" s="33"/>
      <c r="B5692" s="34"/>
      <c r="C5692" s="33"/>
      <c r="D5692" s="33"/>
      <c r="E5692" s="33"/>
      <c r="G5692">
        <f t="shared" si="89"/>
        <v>6</v>
      </c>
    </row>
    <row r="5693" spans="1:7">
      <c r="A5693" s="33"/>
      <c r="B5693" s="34"/>
      <c r="C5693" s="33"/>
      <c r="D5693" s="33"/>
      <c r="E5693" s="33"/>
      <c r="G5693">
        <f t="shared" si="89"/>
        <v>6</v>
      </c>
    </row>
    <row r="5694" spans="1:7">
      <c r="A5694" s="33"/>
      <c r="B5694" s="34"/>
      <c r="C5694" s="33"/>
      <c r="D5694" s="33"/>
      <c r="E5694" s="33"/>
      <c r="G5694">
        <f t="shared" si="89"/>
        <v>6</v>
      </c>
    </row>
    <row r="5695" spans="1:7">
      <c r="A5695" s="33"/>
      <c r="B5695" s="34"/>
      <c r="C5695" s="33"/>
      <c r="D5695" s="33"/>
      <c r="E5695" s="33"/>
      <c r="G5695">
        <f t="shared" si="89"/>
        <v>6</v>
      </c>
    </row>
    <row r="5696" spans="1:7">
      <c r="A5696" s="33"/>
      <c r="B5696" s="34"/>
      <c r="C5696" s="33"/>
      <c r="D5696" s="33"/>
      <c r="E5696" s="33"/>
      <c r="G5696">
        <f t="shared" si="89"/>
        <v>6</v>
      </c>
    </row>
    <row r="5697" spans="1:7">
      <c r="A5697" s="33"/>
      <c r="B5697" s="34"/>
      <c r="C5697" s="33"/>
      <c r="D5697" s="33"/>
      <c r="E5697" s="33"/>
      <c r="G5697">
        <f t="shared" si="89"/>
        <v>6</v>
      </c>
    </row>
    <row r="5698" spans="1:7">
      <c r="A5698" s="33"/>
      <c r="B5698" s="34"/>
      <c r="C5698" s="33"/>
      <c r="D5698" s="33"/>
      <c r="E5698" s="33"/>
      <c r="G5698">
        <f t="shared" si="89"/>
        <v>6</v>
      </c>
    </row>
    <row r="5699" spans="1:7">
      <c r="A5699" s="33"/>
      <c r="B5699" s="34"/>
      <c r="C5699" s="33"/>
      <c r="D5699" s="33"/>
      <c r="E5699" s="33"/>
      <c r="G5699">
        <f t="shared" si="89"/>
        <v>6</v>
      </c>
    </row>
    <row r="5700" spans="1:7">
      <c r="A5700" s="33"/>
      <c r="B5700" s="34"/>
      <c r="C5700" s="33"/>
      <c r="D5700" s="33"/>
      <c r="E5700" s="33"/>
      <c r="G5700">
        <f t="shared" si="89"/>
        <v>6</v>
      </c>
    </row>
    <row r="5701" spans="1:7">
      <c r="A5701" s="33"/>
      <c r="B5701" s="34"/>
      <c r="C5701" s="33"/>
      <c r="D5701" s="33"/>
      <c r="E5701" s="33"/>
      <c r="G5701">
        <f t="shared" si="89"/>
        <v>6</v>
      </c>
    </row>
    <row r="5702" spans="1:7">
      <c r="A5702" s="33"/>
      <c r="B5702" s="34"/>
      <c r="C5702" s="33"/>
      <c r="D5702" s="33"/>
      <c r="E5702" s="33"/>
      <c r="G5702">
        <f t="shared" si="89"/>
        <v>6</v>
      </c>
    </row>
    <row r="5703" spans="1:7">
      <c r="A5703" s="33"/>
      <c r="B5703" s="34"/>
      <c r="C5703" s="33"/>
      <c r="D5703" s="33"/>
      <c r="E5703" s="33"/>
      <c r="G5703">
        <f t="shared" si="89"/>
        <v>6</v>
      </c>
    </row>
    <row r="5704" spans="1:7">
      <c r="A5704" s="33"/>
      <c r="B5704" s="34"/>
      <c r="C5704" s="33"/>
      <c r="D5704" s="33"/>
      <c r="E5704" s="33"/>
      <c r="G5704">
        <f t="shared" si="89"/>
        <v>6</v>
      </c>
    </row>
    <row r="5705" spans="1:7">
      <c r="A5705" s="33"/>
      <c r="B5705" s="34"/>
      <c r="C5705" s="33"/>
      <c r="D5705" s="33"/>
      <c r="E5705" s="33"/>
      <c r="G5705">
        <f t="shared" si="89"/>
        <v>6</v>
      </c>
    </row>
    <row r="5706" spans="1:7">
      <c r="A5706" s="33"/>
      <c r="B5706" s="34"/>
      <c r="C5706" s="33"/>
      <c r="D5706" s="33"/>
      <c r="E5706" s="33"/>
      <c r="G5706">
        <f t="shared" si="89"/>
        <v>6</v>
      </c>
    </row>
    <row r="5707" spans="1:7">
      <c r="A5707" s="33"/>
      <c r="B5707" s="34"/>
      <c r="C5707" s="33"/>
      <c r="D5707" s="33"/>
      <c r="E5707" s="33"/>
      <c r="G5707">
        <f t="shared" si="89"/>
        <v>6</v>
      </c>
    </row>
    <row r="5708" spans="1:7">
      <c r="A5708" s="33"/>
      <c r="B5708" s="34"/>
      <c r="C5708" s="33"/>
      <c r="D5708" s="33"/>
      <c r="E5708" s="33"/>
      <c r="G5708">
        <f t="shared" si="89"/>
        <v>6</v>
      </c>
    </row>
    <row r="5709" spans="1:7">
      <c r="A5709" s="33"/>
      <c r="B5709" s="34"/>
      <c r="C5709" s="33"/>
      <c r="D5709" s="33"/>
      <c r="E5709" s="33"/>
      <c r="G5709">
        <f t="shared" si="89"/>
        <v>6</v>
      </c>
    </row>
    <row r="5710" spans="1:7">
      <c r="A5710" s="33"/>
      <c r="B5710" s="34"/>
      <c r="C5710" s="33"/>
      <c r="D5710" s="33"/>
      <c r="E5710" s="33"/>
      <c r="G5710">
        <f t="shared" si="89"/>
        <v>6</v>
      </c>
    </row>
    <row r="5711" spans="1:7">
      <c r="A5711" s="33"/>
      <c r="B5711" s="34"/>
      <c r="C5711" s="33"/>
      <c r="D5711" s="33"/>
      <c r="E5711" s="33"/>
      <c r="G5711">
        <f t="shared" si="89"/>
        <v>6</v>
      </c>
    </row>
    <row r="5712" spans="1:7">
      <c r="A5712" s="33"/>
      <c r="B5712" s="34"/>
      <c r="C5712" s="33"/>
      <c r="D5712" s="33"/>
      <c r="E5712" s="33"/>
      <c r="G5712">
        <f t="shared" si="89"/>
        <v>6</v>
      </c>
    </row>
    <row r="5713" spans="1:7">
      <c r="A5713" s="33"/>
      <c r="B5713" s="34"/>
      <c r="C5713" s="33"/>
      <c r="D5713" s="33"/>
      <c r="E5713" s="33"/>
      <c r="G5713">
        <f t="shared" si="89"/>
        <v>6</v>
      </c>
    </row>
    <row r="5714" spans="1:7">
      <c r="A5714" s="33"/>
      <c r="B5714" s="34"/>
      <c r="C5714" s="33"/>
      <c r="D5714" s="33"/>
      <c r="E5714" s="33"/>
      <c r="G5714">
        <f t="shared" si="89"/>
        <v>6</v>
      </c>
    </row>
    <row r="5715" spans="1:7">
      <c r="A5715" s="33"/>
      <c r="B5715" s="34"/>
      <c r="C5715" s="33"/>
      <c r="D5715" s="33"/>
      <c r="E5715" s="33"/>
      <c r="G5715">
        <f t="shared" si="89"/>
        <v>6</v>
      </c>
    </row>
    <row r="5716" spans="1:7">
      <c r="A5716" s="33"/>
      <c r="B5716" s="34"/>
      <c r="C5716" s="33"/>
      <c r="D5716" s="33"/>
      <c r="E5716" s="33"/>
      <c r="G5716">
        <f t="shared" si="89"/>
        <v>6</v>
      </c>
    </row>
    <row r="5717" spans="1:7">
      <c r="A5717" s="33"/>
      <c r="B5717" s="34"/>
      <c r="C5717" s="33"/>
      <c r="D5717" s="33"/>
      <c r="E5717" s="33"/>
      <c r="G5717">
        <f t="shared" si="89"/>
        <v>6</v>
      </c>
    </row>
    <row r="5718" spans="1:7">
      <c r="A5718" s="33"/>
      <c r="B5718" s="34"/>
      <c r="C5718" s="33"/>
      <c r="D5718" s="33"/>
      <c r="E5718" s="33"/>
      <c r="G5718">
        <f t="shared" si="89"/>
        <v>6</v>
      </c>
    </row>
    <row r="5719" spans="1:7">
      <c r="A5719" s="33"/>
      <c r="B5719" s="34"/>
      <c r="C5719" s="33"/>
      <c r="D5719" s="33"/>
      <c r="E5719" s="33"/>
      <c r="G5719">
        <f t="shared" si="89"/>
        <v>6</v>
      </c>
    </row>
    <row r="5720" spans="1:7">
      <c r="A5720" s="33"/>
      <c r="B5720" s="34"/>
      <c r="C5720" s="33"/>
      <c r="D5720" s="33"/>
      <c r="E5720" s="33"/>
      <c r="G5720">
        <f t="shared" si="89"/>
        <v>6</v>
      </c>
    </row>
    <row r="5721" spans="1:7">
      <c r="A5721" s="33"/>
      <c r="B5721" s="34"/>
      <c r="C5721" s="33"/>
      <c r="D5721" s="33"/>
      <c r="E5721" s="33"/>
      <c r="G5721">
        <f t="shared" si="89"/>
        <v>6</v>
      </c>
    </row>
    <row r="5722" spans="1:7">
      <c r="A5722" s="33"/>
      <c r="B5722" s="34"/>
      <c r="C5722" s="33"/>
      <c r="D5722" s="33"/>
      <c r="E5722" s="33"/>
      <c r="G5722">
        <f t="shared" si="89"/>
        <v>6</v>
      </c>
    </row>
    <row r="5723" spans="1:7">
      <c r="A5723" s="33"/>
      <c r="B5723" s="34"/>
      <c r="C5723" s="33"/>
      <c r="D5723" s="33"/>
      <c r="E5723" s="33"/>
      <c r="G5723">
        <f t="shared" si="89"/>
        <v>6</v>
      </c>
    </row>
    <row r="5724" spans="1:7">
      <c r="A5724" s="33"/>
      <c r="B5724" s="34"/>
      <c r="C5724" s="33"/>
      <c r="D5724" s="33"/>
      <c r="E5724" s="33"/>
      <c r="G5724">
        <f t="shared" si="89"/>
        <v>6</v>
      </c>
    </row>
    <row r="5725" spans="1:7">
      <c r="A5725" s="33"/>
      <c r="B5725" s="34"/>
      <c r="C5725" s="33"/>
      <c r="D5725" s="33"/>
      <c r="E5725" s="33"/>
      <c r="G5725">
        <f t="shared" si="89"/>
        <v>6</v>
      </c>
    </row>
    <row r="5726" spans="1:7">
      <c r="A5726" s="33"/>
      <c r="B5726" s="34"/>
      <c r="C5726" s="33"/>
      <c r="D5726" s="33"/>
      <c r="E5726" s="33"/>
      <c r="G5726">
        <f t="shared" si="89"/>
        <v>6</v>
      </c>
    </row>
    <row r="5727" spans="1:7">
      <c r="A5727" s="33"/>
      <c r="B5727" s="34"/>
      <c r="C5727" s="33"/>
      <c r="D5727" s="33"/>
      <c r="E5727" s="33"/>
      <c r="G5727">
        <f t="shared" si="89"/>
        <v>6</v>
      </c>
    </row>
    <row r="5728" spans="1:7">
      <c r="A5728" s="33"/>
      <c r="B5728" s="34"/>
      <c r="C5728" s="33"/>
      <c r="D5728" s="33"/>
      <c r="E5728" s="33"/>
      <c r="G5728">
        <f t="shared" si="89"/>
        <v>6</v>
      </c>
    </row>
    <row r="5729" spans="1:7">
      <c r="A5729" s="33"/>
      <c r="B5729" s="34"/>
      <c r="C5729" s="33"/>
      <c r="D5729" s="33"/>
      <c r="E5729" s="33"/>
      <c r="G5729">
        <f t="shared" si="89"/>
        <v>6</v>
      </c>
    </row>
    <row r="5730" spans="1:7">
      <c r="A5730" s="33"/>
      <c r="B5730" s="34"/>
      <c r="C5730" s="33"/>
      <c r="D5730" s="33"/>
      <c r="E5730" s="33"/>
      <c r="G5730">
        <f t="shared" si="89"/>
        <v>6</v>
      </c>
    </row>
    <row r="5731" spans="1:7">
      <c r="A5731" s="33"/>
      <c r="B5731" s="34"/>
      <c r="C5731" s="33"/>
      <c r="D5731" s="33"/>
      <c r="E5731" s="33"/>
      <c r="G5731">
        <f t="shared" si="89"/>
        <v>6</v>
      </c>
    </row>
    <row r="5732" spans="1:7">
      <c r="A5732" s="33"/>
      <c r="B5732" s="34"/>
      <c r="C5732" s="33"/>
      <c r="D5732" s="33"/>
      <c r="E5732" s="33"/>
      <c r="G5732">
        <f t="shared" si="89"/>
        <v>6</v>
      </c>
    </row>
    <row r="5733" spans="1:7">
      <c r="A5733" s="33"/>
      <c r="B5733" s="34"/>
      <c r="C5733" s="33"/>
      <c r="D5733" s="33"/>
      <c r="E5733" s="33"/>
      <c r="G5733">
        <f t="shared" si="89"/>
        <v>6</v>
      </c>
    </row>
    <row r="5734" spans="1:7">
      <c r="A5734" s="33"/>
      <c r="B5734" s="34"/>
      <c r="C5734" s="33"/>
      <c r="D5734" s="33"/>
      <c r="E5734" s="33"/>
      <c r="G5734">
        <f t="shared" si="89"/>
        <v>6</v>
      </c>
    </row>
    <row r="5735" spans="1:7">
      <c r="A5735" s="33"/>
      <c r="B5735" s="34"/>
      <c r="C5735" s="33"/>
      <c r="D5735" s="33"/>
      <c r="E5735" s="33"/>
      <c r="G5735">
        <f t="shared" si="89"/>
        <v>6</v>
      </c>
    </row>
    <row r="5736" spans="1:7">
      <c r="A5736" s="33"/>
      <c r="B5736" s="34"/>
      <c r="C5736" s="33"/>
      <c r="D5736" s="33"/>
      <c r="E5736" s="33"/>
      <c r="G5736">
        <f t="shared" si="89"/>
        <v>6</v>
      </c>
    </row>
    <row r="5737" spans="1:7">
      <c r="A5737" s="33"/>
      <c r="B5737" s="34"/>
      <c r="C5737" s="33"/>
      <c r="D5737" s="33"/>
      <c r="E5737" s="33"/>
      <c r="G5737">
        <f t="shared" ref="G5737:G5800" si="90">WEEKDAY(B5737,2)</f>
        <v>6</v>
      </c>
    </row>
    <row r="5738" spans="1:7">
      <c r="A5738" s="33"/>
      <c r="B5738" s="34"/>
      <c r="C5738" s="33"/>
      <c r="D5738" s="33"/>
      <c r="E5738" s="33"/>
      <c r="G5738">
        <f t="shared" si="90"/>
        <v>6</v>
      </c>
    </row>
    <row r="5739" spans="1:7">
      <c r="A5739" s="33"/>
      <c r="B5739" s="34"/>
      <c r="C5739" s="33"/>
      <c r="D5739" s="33"/>
      <c r="E5739" s="33"/>
      <c r="G5739">
        <f t="shared" si="90"/>
        <v>6</v>
      </c>
    </row>
    <row r="5740" spans="1:7">
      <c r="A5740" s="33"/>
      <c r="B5740" s="34"/>
      <c r="C5740" s="33"/>
      <c r="D5740" s="33"/>
      <c r="E5740" s="33"/>
      <c r="G5740">
        <f t="shared" si="90"/>
        <v>6</v>
      </c>
    </row>
    <row r="5741" spans="1:7">
      <c r="A5741" s="33"/>
      <c r="B5741" s="34"/>
      <c r="C5741" s="33"/>
      <c r="D5741" s="33"/>
      <c r="E5741" s="33"/>
      <c r="G5741">
        <f t="shared" si="90"/>
        <v>6</v>
      </c>
    </row>
    <row r="5742" spans="1:7">
      <c r="A5742" s="33"/>
      <c r="B5742" s="34"/>
      <c r="C5742" s="33"/>
      <c r="D5742" s="33"/>
      <c r="E5742" s="33"/>
      <c r="G5742">
        <f t="shared" si="90"/>
        <v>6</v>
      </c>
    </row>
    <row r="5743" spans="1:7">
      <c r="A5743" s="33"/>
      <c r="B5743" s="34"/>
      <c r="C5743" s="33"/>
      <c r="D5743" s="33"/>
      <c r="E5743" s="33"/>
      <c r="G5743">
        <f t="shared" si="90"/>
        <v>6</v>
      </c>
    </row>
    <row r="5744" spans="1:7">
      <c r="A5744" s="33"/>
      <c r="B5744" s="34"/>
      <c r="C5744" s="33"/>
      <c r="D5744" s="33"/>
      <c r="E5744" s="33"/>
      <c r="G5744">
        <f t="shared" si="90"/>
        <v>6</v>
      </c>
    </row>
    <row r="5745" spans="1:7">
      <c r="A5745" s="33"/>
      <c r="B5745" s="34"/>
      <c r="C5745" s="33"/>
      <c r="D5745" s="33"/>
      <c r="E5745" s="33"/>
      <c r="G5745">
        <f t="shared" si="90"/>
        <v>6</v>
      </c>
    </row>
    <row r="5746" spans="1:7">
      <c r="A5746" s="33"/>
      <c r="B5746" s="34"/>
      <c r="C5746" s="33"/>
      <c r="D5746" s="33"/>
      <c r="E5746" s="33"/>
      <c r="G5746">
        <f t="shared" si="90"/>
        <v>6</v>
      </c>
    </row>
    <row r="5747" spans="1:7">
      <c r="A5747" s="33"/>
      <c r="B5747" s="34"/>
      <c r="C5747" s="33"/>
      <c r="D5747" s="33"/>
      <c r="E5747" s="33"/>
      <c r="G5747">
        <f t="shared" si="90"/>
        <v>6</v>
      </c>
    </row>
    <row r="5748" spans="1:7">
      <c r="A5748" s="33"/>
      <c r="B5748" s="34"/>
      <c r="C5748" s="33"/>
      <c r="D5748" s="33"/>
      <c r="E5748" s="33"/>
      <c r="G5748">
        <f t="shared" si="90"/>
        <v>6</v>
      </c>
    </row>
    <row r="5749" spans="1:7">
      <c r="A5749" s="33"/>
      <c r="B5749" s="34"/>
      <c r="C5749" s="33"/>
      <c r="D5749" s="33"/>
      <c r="E5749" s="33"/>
      <c r="G5749">
        <f t="shared" si="90"/>
        <v>6</v>
      </c>
    </row>
    <row r="5750" spans="1:7">
      <c r="A5750" s="33"/>
      <c r="B5750" s="34"/>
      <c r="C5750" s="33"/>
      <c r="D5750" s="33"/>
      <c r="E5750" s="33"/>
      <c r="G5750">
        <f t="shared" si="90"/>
        <v>6</v>
      </c>
    </row>
    <row r="5751" spans="1:7">
      <c r="A5751" s="33"/>
      <c r="B5751" s="34"/>
      <c r="C5751" s="33"/>
      <c r="D5751" s="33"/>
      <c r="E5751" s="33"/>
      <c r="G5751">
        <f t="shared" si="90"/>
        <v>6</v>
      </c>
    </row>
    <row r="5752" spans="1:7">
      <c r="A5752" s="33"/>
      <c r="B5752" s="34"/>
      <c r="C5752" s="33"/>
      <c r="D5752" s="33"/>
      <c r="E5752" s="33"/>
      <c r="G5752">
        <f t="shared" si="90"/>
        <v>6</v>
      </c>
    </row>
    <row r="5753" spans="1:7">
      <c r="A5753" s="33"/>
      <c r="B5753" s="34"/>
      <c r="C5753" s="33"/>
      <c r="D5753" s="33"/>
      <c r="E5753" s="33"/>
      <c r="G5753">
        <f t="shared" si="90"/>
        <v>6</v>
      </c>
    </row>
    <row r="5754" spans="1:7">
      <c r="A5754" s="33"/>
      <c r="B5754" s="34"/>
      <c r="C5754" s="33"/>
      <c r="D5754" s="33"/>
      <c r="E5754" s="33"/>
      <c r="G5754">
        <f t="shared" si="90"/>
        <v>6</v>
      </c>
    </row>
    <row r="5755" spans="1:7">
      <c r="A5755" s="33"/>
      <c r="B5755" s="34"/>
      <c r="C5755" s="33"/>
      <c r="D5755" s="33"/>
      <c r="E5755" s="33"/>
      <c r="G5755">
        <f t="shared" si="90"/>
        <v>6</v>
      </c>
    </row>
    <row r="5756" spans="1:7">
      <c r="A5756" s="33"/>
      <c r="B5756" s="34"/>
      <c r="C5756" s="33"/>
      <c r="D5756" s="33"/>
      <c r="E5756" s="33"/>
      <c r="G5756">
        <f t="shared" si="90"/>
        <v>6</v>
      </c>
    </row>
    <row r="5757" spans="1:7">
      <c r="A5757" s="33"/>
      <c r="B5757" s="34"/>
      <c r="C5757" s="33"/>
      <c r="D5757" s="33"/>
      <c r="E5757" s="33"/>
      <c r="G5757">
        <f t="shared" si="90"/>
        <v>6</v>
      </c>
    </row>
    <row r="5758" spans="1:7">
      <c r="A5758" s="33"/>
      <c r="B5758" s="34"/>
      <c r="C5758" s="33"/>
      <c r="D5758" s="33"/>
      <c r="E5758" s="33"/>
      <c r="G5758">
        <f t="shared" si="90"/>
        <v>6</v>
      </c>
    </row>
    <row r="5759" spans="1:7">
      <c r="A5759" s="33"/>
      <c r="B5759" s="34"/>
      <c r="C5759" s="33"/>
      <c r="D5759" s="33"/>
      <c r="E5759" s="33"/>
      <c r="G5759">
        <f t="shared" si="90"/>
        <v>6</v>
      </c>
    </row>
    <row r="5760" spans="1:7">
      <c r="A5760" s="33"/>
      <c r="B5760" s="34"/>
      <c r="C5760" s="33"/>
      <c r="D5760" s="33"/>
      <c r="E5760" s="33"/>
      <c r="G5760">
        <f t="shared" si="90"/>
        <v>6</v>
      </c>
    </row>
    <row r="5761" spans="1:7">
      <c r="A5761" s="33"/>
      <c r="B5761" s="34"/>
      <c r="C5761" s="33"/>
      <c r="D5761" s="33"/>
      <c r="E5761" s="33"/>
      <c r="G5761">
        <f t="shared" si="90"/>
        <v>6</v>
      </c>
    </row>
    <row r="5762" spans="1:7">
      <c r="A5762" s="33"/>
      <c r="B5762" s="34"/>
      <c r="C5762" s="33"/>
      <c r="D5762" s="33"/>
      <c r="E5762" s="33"/>
      <c r="G5762">
        <f t="shared" si="90"/>
        <v>6</v>
      </c>
    </row>
    <row r="5763" spans="1:7">
      <c r="A5763" s="33"/>
      <c r="B5763" s="34"/>
      <c r="C5763" s="33"/>
      <c r="D5763" s="33"/>
      <c r="E5763" s="33"/>
      <c r="G5763">
        <f t="shared" si="90"/>
        <v>6</v>
      </c>
    </row>
    <row r="5764" spans="1:7">
      <c r="A5764" s="33"/>
      <c r="B5764" s="34"/>
      <c r="C5764" s="33"/>
      <c r="D5764" s="33"/>
      <c r="E5764" s="33"/>
      <c r="G5764">
        <f t="shared" si="90"/>
        <v>6</v>
      </c>
    </row>
    <row r="5765" spans="1:7">
      <c r="A5765" s="33"/>
      <c r="B5765" s="34"/>
      <c r="C5765" s="33"/>
      <c r="D5765" s="33"/>
      <c r="E5765" s="33"/>
      <c r="G5765">
        <f t="shared" si="90"/>
        <v>6</v>
      </c>
    </row>
    <row r="5766" spans="1:7">
      <c r="A5766" s="33"/>
      <c r="B5766" s="34"/>
      <c r="C5766" s="33"/>
      <c r="D5766" s="33"/>
      <c r="E5766" s="33"/>
      <c r="G5766">
        <f t="shared" si="90"/>
        <v>6</v>
      </c>
    </row>
    <row r="5767" spans="1:7">
      <c r="A5767" s="33"/>
      <c r="B5767" s="34"/>
      <c r="C5767" s="33"/>
      <c r="D5767" s="33"/>
      <c r="E5767" s="33"/>
      <c r="G5767">
        <f t="shared" si="90"/>
        <v>6</v>
      </c>
    </row>
    <row r="5768" spans="1:7">
      <c r="A5768" s="33"/>
      <c r="B5768" s="34"/>
      <c r="C5768" s="33"/>
      <c r="D5768" s="33"/>
      <c r="E5768" s="33"/>
      <c r="G5768">
        <f t="shared" si="90"/>
        <v>6</v>
      </c>
    </row>
    <row r="5769" spans="1:7">
      <c r="A5769" s="33"/>
      <c r="B5769" s="34"/>
      <c r="C5769" s="33"/>
      <c r="D5769" s="33"/>
      <c r="E5769" s="33"/>
      <c r="G5769">
        <f t="shared" si="90"/>
        <v>6</v>
      </c>
    </row>
    <row r="5770" spans="1:7">
      <c r="A5770" s="33"/>
      <c r="B5770" s="34"/>
      <c r="C5770" s="33"/>
      <c r="D5770" s="33"/>
      <c r="E5770" s="33"/>
      <c r="G5770">
        <f t="shared" si="90"/>
        <v>6</v>
      </c>
    </row>
    <row r="5771" spans="1:7">
      <c r="A5771" s="33"/>
      <c r="B5771" s="34"/>
      <c r="C5771" s="33"/>
      <c r="D5771" s="33"/>
      <c r="E5771" s="33"/>
      <c r="G5771">
        <f t="shared" si="90"/>
        <v>6</v>
      </c>
    </row>
    <row r="5772" spans="1:7">
      <c r="A5772" s="33"/>
      <c r="B5772" s="34"/>
      <c r="C5772" s="33"/>
      <c r="D5772" s="33"/>
      <c r="E5772" s="33"/>
      <c r="G5772">
        <f t="shared" si="90"/>
        <v>6</v>
      </c>
    </row>
    <row r="5773" spans="1:7">
      <c r="A5773" s="33"/>
      <c r="B5773" s="34"/>
      <c r="C5773" s="33"/>
      <c r="D5773" s="33"/>
      <c r="E5773" s="33"/>
      <c r="G5773">
        <f t="shared" si="90"/>
        <v>6</v>
      </c>
    </row>
    <row r="5774" spans="1:7">
      <c r="A5774" s="33"/>
      <c r="B5774" s="34"/>
      <c r="C5774" s="33"/>
      <c r="D5774" s="33"/>
      <c r="E5774" s="33"/>
      <c r="G5774">
        <f t="shared" si="90"/>
        <v>6</v>
      </c>
    </row>
    <row r="5775" spans="1:7">
      <c r="A5775" s="33"/>
      <c r="B5775" s="34"/>
      <c r="C5775" s="33"/>
      <c r="D5775" s="33"/>
      <c r="E5775" s="33"/>
      <c r="G5775">
        <f t="shared" si="90"/>
        <v>6</v>
      </c>
    </row>
    <row r="5776" spans="1:7">
      <c r="A5776" s="33"/>
      <c r="B5776" s="34"/>
      <c r="C5776" s="33"/>
      <c r="D5776" s="33"/>
      <c r="E5776" s="33"/>
      <c r="G5776">
        <f t="shared" si="90"/>
        <v>6</v>
      </c>
    </row>
    <row r="5777" spans="1:7">
      <c r="A5777" s="33"/>
      <c r="B5777" s="34"/>
      <c r="C5777" s="33"/>
      <c r="D5777" s="33"/>
      <c r="E5777" s="33"/>
      <c r="G5777">
        <f t="shared" si="90"/>
        <v>6</v>
      </c>
    </row>
    <row r="5778" spans="1:7">
      <c r="A5778" s="33"/>
      <c r="B5778" s="34"/>
      <c r="C5778" s="33"/>
      <c r="D5778" s="33"/>
      <c r="E5778" s="33"/>
      <c r="G5778">
        <f t="shared" si="90"/>
        <v>6</v>
      </c>
    </row>
    <row r="5779" spans="1:7">
      <c r="A5779" s="33"/>
      <c r="B5779" s="34"/>
      <c r="C5779" s="33"/>
      <c r="D5779" s="33"/>
      <c r="E5779" s="33"/>
      <c r="G5779">
        <f t="shared" si="90"/>
        <v>6</v>
      </c>
    </row>
    <row r="5780" spans="1:7">
      <c r="A5780" s="33"/>
      <c r="B5780" s="34"/>
      <c r="C5780" s="33"/>
      <c r="D5780" s="33"/>
      <c r="E5780" s="33"/>
      <c r="G5780">
        <f t="shared" si="90"/>
        <v>6</v>
      </c>
    </row>
    <row r="5781" spans="1:7">
      <c r="A5781" s="33"/>
      <c r="B5781" s="34"/>
      <c r="C5781" s="33"/>
      <c r="D5781" s="33"/>
      <c r="E5781" s="33"/>
      <c r="G5781">
        <f t="shared" si="90"/>
        <v>6</v>
      </c>
    </row>
    <row r="5782" spans="1:7">
      <c r="A5782" s="33"/>
      <c r="B5782" s="34"/>
      <c r="C5782" s="33"/>
      <c r="D5782" s="33"/>
      <c r="E5782" s="33"/>
      <c r="G5782">
        <f t="shared" si="90"/>
        <v>6</v>
      </c>
    </row>
    <row r="5783" spans="1:7">
      <c r="A5783" s="33"/>
      <c r="B5783" s="34"/>
      <c r="C5783" s="33"/>
      <c r="D5783" s="33"/>
      <c r="E5783" s="33"/>
      <c r="G5783">
        <f t="shared" si="90"/>
        <v>6</v>
      </c>
    </row>
    <row r="5784" spans="1:7">
      <c r="A5784" s="33"/>
      <c r="B5784" s="34"/>
      <c r="C5784" s="33"/>
      <c r="D5784" s="33"/>
      <c r="E5784" s="33"/>
      <c r="G5784">
        <f t="shared" si="90"/>
        <v>6</v>
      </c>
    </row>
    <row r="5785" spans="1:7">
      <c r="A5785" s="33"/>
      <c r="B5785" s="34"/>
      <c r="C5785" s="33"/>
      <c r="D5785" s="33"/>
      <c r="E5785" s="33"/>
      <c r="G5785">
        <f t="shared" si="90"/>
        <v>6</v>
      </c>
    </row>
    <row r="5786" spans="1:7">
      <c r="A5786" s="33"/>
      <c r="B5786" s="34"/>
      <c r="C5786" s="33"/>
      <c r="D5786" s="33"/>
      <c r="E5786" s="33"/>
      <c r="G5786">
        <f t="shared" si="90"/>
        <v>6</v>
      </c>
    </row>
    <row r="5787" spans="1:7">
      <c r="A5787" s="33"/>
      <c r="B5787" s="34"/>
      <c r="C5787" s="33"/>
      <c r="D5787" s="33"/>
      <c r="E5787" s="33"/>
      <c r="G5787">
        <f t="shared" si="90"/>
        <v>6</v>
      </c>
    </row>
    <row r="5788" spans="1:7">
      <c r="A5788" s="33"/>
      <c r="B5788" s="34"/>
      <c r="C5788" s="33"/>
      <c r="D5788" s="33"/>
      <c r="E5788" s="33"/>
      <c r="G5788">
        <f t="shared" si="90"/>
        <v>6</v>
      </c>
    </row>
    <row r="5789" spans="1:7">
      <c r="A5789" s="33"/>
      <c r="B5789" s="34"/>
      <c r="C5789" s="33"/>
      <c r="D5789" s="33"/>
      <c r="E5789" s="33"/>
      <c r="G5789">
        <f t="shared" si="90"/>
        <v>6</v>
      </c>
    </row>
    <row r="5790" spans="1:7">
      <c r="A5790" s="33"/>
      <c r="B5790" s="34"/>
      <c r="C5790" s="33"/>
      <c r="D5790" s="33"/>
      <c r="E5790" s="33"/>
      <c r="G5790">
        <f t="shared" si="90"/>
        <v>6</v>
      </c>
    </row>
    <row r="5791" spans="1:7">
      <c r="A5791" s="33"/>
      <c r="B5791" s="34"/>
      <c r="C5791" s="33"/>
      <c r="D5791" s="33"/>
      <c r="E5791" s="33"/>
      <c r="G5791">
        <f t="shared" si="90"/>
        <v>6</v>
      </c>
    </row>
    <row r="5792" spans="1:7">
      <c r="A5792" s="33"/>
      <c r="B5792" s="34"/>
      <c r="C5792" s="33"/>
      <c r="D5792" s="33"/>
      <c r="E5792" s="33"/>
      <c r="G5792">
        <f t="shared" si="90"/>
        <v>6</v>
      </c>
    </row>
    <row r="5793" spans="1:7">
      <c r="A5793" s="33"/>
      <c r="B5793" s="34"/>
      <c r="C5793" s="33"/>
      <c r="D5793" s="33"/>
      <c r="E5793" s="33"/>
      <c r="G5793">
        <f t="shared" si="90"/>
        <v>6</v>
      </c>
    </row>
    <row r="5794" spans="1:7">
      <c r="A5794" s="33"/>
      <c r="B5794" s="34"/>
      <c r="C5794" s="33"/>
      <c r="D5794" s="33"/>
      <c r="E5794" s="33"/>
      <c r="G5794">
        <f t="shared" si="90"/>
        <v>6</v>
      </c>
    </row>
    <row r="5795" spans="1:7">
      <c r="A5795" s="33"/>
      <c r="B5795" s="34"/>
      <c r="C5795" s="33"/>
      <c r="D5795" s="33"/>
      <c r="E5795" s="33"/>
      <c r="G5795">
        <f t="shared" si="90"/>
        <v>6</v>
      </c>
    </row>
    <row r="5796" spans="1:7">
      <c r="A5796" s="33"/>
      <c r="B5796" s="34"/>
      <c r="C5796" s="33"/>
      <c r="D5796" s="33"/>
      <c r="E5796" s="33"/>
      <c r="G5796">
        <f t="shared" si="90"/>
        <v>6</v>
      </c>
    </row>
    <row r="5797" spans="1:7">
      <c r="A5797" s="33"/>
      <c r="B5797" s="34"/>
      <c r="C5797" s="33"/>
      <c r="D5797" s="33"/>
      <c r="E5797" s="33"/>
      <c r="G5797">
        <f t="shared" si="90"/>
        <v>6</v>
      </c>
    </row>
    <row r="5798" spans="1:7">
      <c r="A5798" s="33"/>
      <c r="B5798" s="34"/>
      <c r="C5798" s="33"/>
      <c r="D5798" s="33"/>
      <c r="E5798" s="33"/>
      <c r="G5798">
        <f t="shared" si="90"/>
        <v>6</v>
      </c>
    </row>
    <row r="5799" spans="1:7">
      <c r="A5799" s="33"/>
      <c r="B5799" s="34"/>
      <c r="C5799" s="33"/>
      <c r="D5799" s="33"/>
      <c r="E5799" s="33"/>
      <c r="G5799">
        <f t="shared" si="90"/>
        <v>6</v>
      </c>
    </row>
    <row r="5800" spans="1:7">
      <c r="A5800" s="33"/>
      <c r="B5800" s="34"/>
      <c r="C5800" s="33"/>
      <c r="D5800" s="33"/>
      <c r="E5800" s="33"/>
      <c r="G5800">
        <f t="shared" si="90"/>
        <v>6</v>
      </c>
    </row>
    <row r="5801" spans="1:7">
      <c r="A5801" s="33"/>
      <c r="B5801" s="34"/>
      <c r="C5801" s="33"/>
      <c r="D5801" s="33"/>
      <c r="E5801" s="33"/>
      <c r="G5801">
        <f t="shared" ref="G5801:G5864" si="91">WEEKDAY(B5801,2)</f>
        <v>6</v>
      </c>
    </row>
    <row r="5802" spans="1:7">
      <c r="A5802" s="33"/>
      <c r="B5802" s="34"/>
      <c r="C5802" s="33"/>
      <c r="D5802" s="33"/>
      <c r="E5802" s="33"/>
      <c r="G5802">
        <f t="shared" si="91"/>
        <v>6</v>
      </c>
    </row>
    <row r="5803" spans="1:7">
      <c r="A5803" s="33"/>
      <c r="B5803" s="34"/>
      <c r="C5803" s="33"/>
      <c r="D5803" s="33"/>
      <c r="E5803" s="33"/>
      <c r="G5803">
        <f t="shared" si="91"/>
        <v>6</v>
      </c>
    </row>
    <row r="5804" spans="1:7">
      <c r="A5804" s="33"/>
      <c r="B5804" s="34"/>
      <c r="C5804" s="33"/>
      <c r="D5804" s="33"/>
      <c r="E5804" s="33"/>
      <c r="G5804">
        <f t="shared" si="91"/>
        <v>6</v>
      </c>
    </row>
    <row r="5805" spans="1:7">
      <c r="A5805" s="33"/>
      <c r="B5805" s="34"/>
      <c r="C5805" s="33"/>
      <c r="D5805" s="33"/>
      <c r="E5805" s="33"/>
      <c r="G5805">
        <f t="shared" si="91"/>
        <v>6</v>
      </c>
    </row>
    <row r="5806" spans="1:7">
      <c r="A5806" s="33"/>
      <c r="B5806" s="34"/>
      <c r="C5806" s="33"/>
      <c r="D5806" s="33"/>
      <c r="E5806" s="33"/>
      <c r="G5806">
        <f t="shared" si="91"/>
        <v>6</v>
      </c>
    </row>
    <row r="5807" spans="1:7">
      <c r="A5807" s="33"/>
      <c r="B5807" s="34"/>
      <c r="C5807" s="33"/>
      <c r="D5807" s="33"/>
      <c r="E5807" s="33"/>
      <c r="G5807">
        <f t="shared" si="91"/>
        <v>6</v>
      </c>
    </row>
    <row r="5808" spans="1:7">
      <c r="A5808" s="33"/>
      <c r="B5808" s="34"/>
      <c r="C5808" s="33"/>
      <c r="D5808" s="33"/>
      <c r="E5808" s="33"/>
      <c r="G5808">
        <f t="shared" si="91"/>
        <v>6</v>
      </c>
    </row>
    <row r="5809" spans="1:7">
      <c r="A5809" s="33"/>
      <c r="B5809" s="34"/>
      <c r="C5809" s="33"/>
      <c r="D5809" s="33"/>
      <c r="E5809" s="33"/>
      <c r="G5809">
        <f t="shared" si="91"/>
        <v>6</v>
      </c>
    </row>
    <row r="5810" spans="1:7">
      <c r="A5810" s="33"/>
      <c r="B5810" s="34"/>
      <c r="C5810" s="33"/>
      <c r="D5810" s="33"/>
      <c r="E5810" s="33"/>
      <c r="G5810">
        <f t="shared" si="91"/>
        <v>6</v>
      </c>
    </row>
    <row r="5811" spans="1:7">
      <c r="A5811" s="33"/>
      <c r="B5811" s="34"/>
      <c r="C5811" s="33"/>
      <c r="D5811" s="33"/>
      <c r="E5811" s="33"/>
      <c r="G5811">
        <f t="shared" si="91"/>
        <v>6</v>
      </c>
    </row>
    <row r="5812" spans="1:7">
      <c r="A5812" s="33"/>
      <c r="B5812" s="34"/>
      <c r="C5812" s="33"/>
      <c r="D5812" s="33"/>
      <c r="E5812" s="33"/>
      <c r="G5812">
        <f t="shared" si="91"/>
        <v>6</v>
      </c>
    </row>
    <row r="5813" spans="1:7">
      <c r="A5813" s="33"/>
      <c r="B5813" s="34"/>
      <c r="C5813" s="33"/>
      <c r="D5813" s="33"/>
      <c r="E5813" s="33"/>
      <c r="G5813">
        <f t="shared" si="91"/>
        <v>6</v>
      </c>
    </row>
    <row r="5814" spans="1:7">
      <c r="A5814" s="33"/>
      <c r="B5814" s="34"/>
      <c r="C5814" s="33"/>
      <c r="D5814" s="33"/>
      <c r="E5814" s="33"/>
      <c r="G5814">
        <f t="shared" si="91"/>
        <v>6</v>
      </c>
    </row>
    <row r="5815" spans="1:7">
      <c r="A5815" s="33"/>
      <c r="B5815" s="34"/>
      <c r="C5815" s="33"/>
      <c r="D5815" s="33"/>
      <c r="E5815" s="33"/>
      <c r="G5815">
        <f t="shared" si="91"/>
        <v>6</v>
      </c>
    </row>
    <row r="5816" spans="1:7">
      <c r="A5816" s="33"/>
      <c r="B5816" s="34"/>
      <c r="C5816" s="33"/>
      <c r="D5816" s="33"/>
      <c r="E5816" s="33"/>
      <c r="G5816">
        <f t="shared" si="91"/>
        <v>6</v>
      </c>
    </row>
    <row r="5817" spans="1:7">
      <c r="A5817" s="33"/>
      <c r="B5817" s="34"/>
      <c r="C5817" s="33"/>
      <c r="D5817" s="33"/>
      <c r="E5817" s="33"/>
      <c r="G5817">
        <f t="shared" si="91"/>
        <v>6</v>
      </c>
    </row>
    <row r="5818" spans="1:7">
      <c r="A5818" s="33"/>
      <c r="B5818" s="34"/>
      <c r="C5818" s="33"/>
      <c r="D5818" s="33"/>
      <c r="E5818" s="33"/>
      <c r="G5818">
        <f t="shared" si="91"/>
        <v>6</v>
      </c>
    </row>
    <row r="5819" spans="1:7">
      <c r="A5819" s="33"/>
      <c r="B5819" s="34"/>
      <c r="C5819" s="33"/>
      <c r="D5819" s="33"/>
      <c r="E5819" s="33"/>
      <c r="G5819">
        <f t="shared" si="91"/>
        <v>6</v>
      </c>
    </row>
    <row r="5820" spans="1:7">
      <c r="A5820" s="33"/>
      <c r="B5820" s="34"/>
      <c r="C5820" s="33"/>
      <c r="D5820" s="33"/>
      <c r="E5820" s="33"/>
      <c r="G5820">
        <f t="shared" si="91"/>
        <v>6</v>
      </c>
    </row>
    <row r="5821" spans="1:7">
      <c r="A5821" s="33"/>
      <c r="B5821" s="34"/>
      <c r="C5821" s="33"/>
      <c r="D5821" s="33"/>
      <c r="E5821" s="33"/>
      <c r="G5821">
        <f t="shared" si="91"/>
        <v>6</v>
      </c>
    </row>
    <row r="5822" spans="1:7">
      <c r="A5822" s="33"/>
      <c r="B5822" s="34"/>
      <c r="C5822" s="33"/>
      <c r="D5822" s="33"/>
      <c r="E5822" s="33"/>
      <c r="G5822">
        <f t="shared" si="91"/>
        <v>6</v>
      </c>
    </row>
    <row r="5823" spans="1:7">
      <c r="A5823" s="33"/>
      <c r="B5823" s="34"/>
      <c r="C5823" s="33"/>
      <c r="D5823" s="33"/>
      <c r="E5823" s="33"/>
      <c r="G5823">
        <f t="shared" si="91"/>
        <v>6</v>
      </c>
    </row>
    <row r="5824" spans="1:7">
      <c r="A5824" s="33"/>
      <c r="B5824" s="34"/>
      <c r="C5824" s="33"/>
      <c r="D5824" s="33"/>
      <c r="E5824" s="33"/>
      <c r="G5824">
        <f t="shared" si="91"/>
        <v>6</v>
      </c>
    </row>
    <row r="5825" spans="1:7">
      <c r="A5825" s="33"/>
      <c r="B5825" s="34"/>
      <c r="C5825" s="33"/>
      <c r="D5825" s="33"/>
      <c r="E5825" s="33"/>
      <c r="G5825">
        <f t="shared" si="91"/>
        <v>6</v>
      </c>
    </row>
    <row r="5826" spans="1:7">
      <c r="A5826" s="33"/>
      <c r="B5826" s="34"/>
      <c r="C5826" s="33"/>
      <c r="D5826" s="33"/>
      <c r="E5826" s="33"/>
      <c r="G5826">
        <f t="shared" si="91"/>
        <v>6</v>
      </c>
    </row>
    <row r="5827" spans="1:7">
      <c r="A5827" s="33"/>
      <c r="B5827" s="34"/>
      <c r="C5827" s="33"/>
      <c r="D5827" s="33"/>
      <c r="E5827" s="33"/>
      <c r="G5827">
        <f t="shared" si="91"/>
        <v>6</v>
      </c>
    </row>
    <row r="5828" spans="1:7">
      <c r="A5828" s="33"/>
      <c r="B5828" s="34"/>
      <c r="C5828" s="33"/>
      <c r="D5828" s="33"/>
      <c r="E5828" s="33"/>
      <c r="G5828">
        <f t="shared" si="91"/>
        <v>6</v>
      </c>
    </row>
    <row r="5829" spans="1:7">
      <c r="A5829" s="33"/>
      <c r="B5829" s="34"/>
      <c r="C5829" s="33"/>
      <c r="D5829" s="33"/>
      <c r="E5829" s="33"/>
      <c r="G5829">
        <f t="shared" si="91"/>
        <v>6</v>
      </c>
    </row>
    <row r="5830" spans="1:7">
      <c r="A5830" s="33"/>
      <c r="B5830" s="34"/>
      <c r="C5830" s="33"/>
      <c r="D5830" s="33"/>
      <c r="E5830" s="33"/>
      <c r="G5830">
        <f t="shared" si="91"/>
        <v>6</v>
      </c>
    </row>
    <row r="5831" spans="1:7">
      <c r="A5831" s="33"/>
      <c r="B5831" s="34"/>
      <c r="C5831" s="33"/>
      <c r="D5831" s="33"/>
      <c r="E5831" s="33"/>
      <c r="G5831">
        <f t="shared" si="91"/>
        <v>6</v>
      </c>
    </row>
    <row r="5832" spans="1:7">
      <c r="A5832" s="33"/>
      <c r="B5832" s="34"/>
      <c r="C5832" s="33"/>
      <c r="D5832" s="33"/>
      <c r="E5832" s="33"/>
      <c r="G5832">
        <f t="shared" si="91"/>
        <v>6</v>
      </c>
    </row>
    <row r="5833" spans="1:7">
      <c r="A5833" s="33"/>
      <c r="B5833" s="34"/>
      <c r="C5833" s="33"/>
      <c r="D5833" s="33"/>
      <c r="E5833" s="33"/>
      <c r="G5833">
        <f t="shared" si="91"/>
        <v>6</v>
      </c>
    </row>
    <row r="5834" spans="1:7">
      <c r="A5834" s="33"/>
      <c r="B5834" s="34"/>
      <c r="C5834" s="33"/>
      <c r="D5834" s="33"/>
      <c r="E5834" s="33"/>
      <c r="G5834">
        <f t="shared" si="91"/>
        <v>6</v>
      </c>
    </row>
    <row r="5835" spans="1:7">
      <c r="A5835" s="33"/>
      <c r="B5835" s="34"/>
      <c r="C5835" s="33"/>
      <c r="D5835" s="33"/>
      <c r="E5835" s="33"/>
      <c r="G5835">
        <f t="shared" si="91"/>
        <v>6</v>
      </c>
    </row>
    <row r="5836" spans="1:7">
      <c r="A5836" s="33"/>
      <c r="B5836" s="34"/>
      <c r="C5836" s="33"/>
      <c r="D5836" s="33"/>
      <c r="E5836" s="33"/>
      <c r="G5836">
        <f t="shared" si="91"/>
        <v>6</v>
      </c>
    </row>
    <row r="5837" spans="1:7">
      <c r="A5837" s="33"/>
      <c r="B5837" s="34"/>
      <c r="C5837" s="33"/>
      <c r="D5837" s="33"/>
      <c r="E5837" s="33"/>
      <c r="G5837">
        <f t="shared" si="91"/>
        <v>6</v>
      </c>
    </row>
    <row r="5838" spans="1:7">
      <c r="A5838" s="33"/>
      <c r="B5838" s="34"/>
      <c r="C5838" s="33"/>
      <c r="D5838" s="33"/>
      <c r="E5838" s="33"/>
      <c r="G5838">
        <f t="shared" si="91"/>
        <v>6</v>
      </c>
    </row>
    <row r="5839" spans="1:7">
      <c r="A5839" s="33"/>
      <c r="B5839" s="34"/>
      <c r="C5839" s="33"/>
      <c r="D5839" s="33"/>
      <c r="E5839" s="33"/>
      <c r="G5839">
        <f t="shared" si="91"/>
        <v>6</v>
      </c>
    </row>
    <row r="5840" spans="1:7">
      <c r="A5840" s="33"/>
      <c r="B5840" s="34"/>
      <c r="C5840" s="33"/>
      <c r="D5840" s="33"/>
      <c r="E5840" s="33"/>
      <c r="G5840">
        <f t="shared" si="91"/>
        <v>6</v>
      </c>
    </row>
    <row r="5841" spans="1:7">
      <c r="A5841" s="33"/>
      <c r="B5841" s="34"/>
      <c r="C5841" s="33"/>
      <c r="D5841" s="33"/>
      <c r="E5841" s="33"/>
      <c r="G5841">
        <f t="shared" si="91"/>
        <v>6</v>
      </c>
    </row>
    <row r="5842" spans="1:7">
      <c r="A5842" s="33"/>
      <c r="B5842" s="34"/>
      <c r="C5842" s="33"/>
      <c r="D5842" s="33"/>
      <c r="E5842" s="33"/>
      <c r="G5842">
        <f t="shared" si="91"/>
        <v>6</v>
      </c>
    </row>
    <row r="5843" spans="1:7">
      <c r="A5843" s="33"/>
      <c r="B5843" s="34"/>
      <c r="C5843" s="33"/>
      <c r="D5843" s="33"/>
      <c r="E5843" s="33"/>
      <c r="G5843">
        <f t="shared" si="91"/>
        <v>6</v>
      </c>
    </row>
    <row r="5844" spans="1:7">
      <c r="A5844" s="33"/>
      <c r="B5844" s="34"/>
      <c r="C5844" s="33"/>
      <c r="D5844" s="33"/>
      <c r="E5844" s="33"/>
      <c r="G5844">
        <f t="shared" si="91"/>
        <v>6</v>
      </c>
    </row>
    <row r="5845" spans="1:7">
      <c r="A5845" s="33"/>
      <c r="B5845" s="34"/>
      <c r="C5845" s="33"/>
      <c r="D5845" s="33"/>
      <c r="E5845" s="33"/>
      <c r="G5845">
        <f t="shared" si="91"/>
        <v>6</v>
      </c>
    </row>
    <row r="5846" spans="1:7">
      <c r="A5846" s="33"/>
      <c r="B5846" s="34"/>
      <c r="C5846" s="33"/>
      <c r="D5846" s="33"/>
      <c r="E5846" s="33"/>
      <c r="G5846">
        <f t="shared" si="91"/>
        <v>6</v>
      </c>
    </row>
    <row r="5847" spans="1:7">
      <c r="A5847" s="33"/>
      <c r="B5847" s="34"/>
      <c r="C5847" s="33"/>
      <c r="D5847" s="33"/>
      <c r="E5847" s="33"/>
      <c r="G5847">
        <f t="shared" si="91"/>
        <v>6</v>
      </c>
    </row>
    <row r="5848" spans="1:7">
      <c r="A5848" s="33"/>
      <c r="B5848" s="34"/>
      <c r="C5848" s="33"/>
      <c r="D5848" s="33"/>
      <c r="E5848" s="33"/>
      <c r="G5848">
        <f t="shared" si="91"/>
        <v>6</v>
      </c>
    </row>
    <row r="5849" spans="1:7">
      <c r="A5849" s="33"/>
      <c r="B5849" s="34"/>
      <c r="C5849" s="33"/>
      <c r="D5849" s="33"/>
      <c r="E5849" s="33"/>
      <c r="G5849">
        <f t="shared" si="91"/>
        <v>6</v>
      </c>
    </row>
    <row r="5850" spans="1:7">
      <c r="A5850" s="33"/>
      <c r="B5850" s="34"/>
      <c r="C5850" s="33"/>
      <c r="D5850" s="33"/>
      <c r="E5850" s="33"/>
      <c r="G5850">
        <f t="shared" si="91"/>
        <v>6</v>
      </c>
    </row>
    <row r="5851" spans="1:7">
      <c r="A5851" s="33"/>
      <c r="B5851" s="34"/>
      <c r="C5851" s="33"/>
      <c r="D5851" s="33"/>
      <c r="E5851" s="33"/>
      <c r="G5851">
        <f t="shared" si="91"/>
        <v>6</v>
      </c>
    </row>
    <row r="5852" spans="1:7">
      <c r="A5852" s="33"/>
      <c r="B5852" s="34"/>
      <c r="C5852" s="33"/>
      <c r="D5852" s="33"/>
      <c r="E5852" s="33"/>
      <c r="G5852">
        <f t="shared" si="91"/>
        <v>6</v>
      </c>
    </row>
    <row r="5853" spans="1:7">
      <c r="A5853" s="33"/>
      <c r="B5853" s="34"/>
      <c r="C5853" s="33"/>
      <c r="D5853" s="33"/>
      <c r="E5853" s="33"/>
      <c r="G5853">
        <f t="shared" si="91"/>
        <v>6</v>
      </c>
    </row>
    <row r="5854" spans="1:7">
      <c r="A5854" s="33"/>
      <c r="B5854" s="34"/>
      <c r="C5854" s="33"/>
      <c r="D5854" s="33"/>
      <c r="E5854" s="33"/>
      <c r="G5854">
        <f t="shared" si="91"/>
        <v>6</v>
      </c>
    </row>
    <row r="5855" spans="1:7">
      <c r="A5855" s="33"/>
      <c r="B5855" s="34"/>
      <c r="C5855" s="33"/>
      <c r="D5855" s="33"/>
      <c r="E5855" s="33"/>
      <c r="G5855">
        <f t="shared" si="91"/>
        <v>6</v>
      </c>
    </row>
    <row r="5856" spans="1:7">
      <c r="A5856" s="33"/>
      <c r="B5856" s="34"/>
      <c r="C5856" s="33"/>
      <c r="D5856" s="33"/>
      <c r="E5856" s="33"/>
      <c r="G5856">
        <f t="shared" si="91"/>
        <v>6</v>
      </c>
    </row>
    <row r="5857" spans="1:7">
      <c r="A5857" s="33"/>
      <c r="B5857" s="34"/>
      <c r="C5857" s="33"/>
      <c r="D5857" s="33"/>
      <c r="E5857" s="33"/>
      <c r="G5857">
        <f t="shared" si="91"/>
        <v>6</v>
      </c>
    </row>
    <row r="5858" spans="1:7">
      <c r="A5858" s="33"/>
      <c r="B5858" s="34"/>
      <c r="C5858" s="33"/>
      <c r="D5858" s="33"/>
      <c r="E5858" s="33"/>
      <c r="G5858">
        <f t="shared" si="91"/>
        <v>6</v>
      </c>
    </row>
    <row r="5859" spans="1:7">
      <c r="A5859" s="33"/>
      <c r="B5859" s="34"/>
      <c r="C5859" s="33"/>
      <c r="D5859" s="33"/>
      <c r="E5859" s="33"/>
      <c r="G5859">
        <f t="shared" si="91"/>
        <v>6</v>
      </c>
    </row>
    <row r="5860" spans="1:7">
      <c r="A5860" s="33"/>
      <c r="B5860" s="34"/>
      <c r="C5860" s="33"/>
      <c r="D5860" s="33"/>
      <c r="E5860" s="33"/>
      <c r="G5860">
        <f t="shared" si="91"/>
        <v>6</v>
      </c>
    </row>
    <row r="5861" spans="1:7">
      <c r="A5861" s="33"/>
      <c r="B5861" s="34"/>
      <c r="C5861" s="33"/>
      <c r="D5861" s="33"/>
      <c r="E5861" s="33"/>
      <c r="G5861">
        <f t="shared" si="91"/>
        <v>6</v>
      </c>
    </row>
    <row r="5862" spans="1:7">
      <c r="A5862" s="33"/>
      <c r="B5862" s="34"/>
      <c r="C5862" s="33"/>
      <c r="D5862" s="33"/>
      <c r="E5862" s="33"/>
      <c r="G5862">
        <f t="shared" si="91"/>
        <v>6</v>
      </c>
    </row>
    <row r="5863" spans="1:7">
      <c r="A5863" s="33"/>
      <c r="B5863" s="34"/>
      <c r="C5863" s="33"/>
      <c r="D5863" s="33"/>
      <c r="E5863" s="33"/>
      <c r="G5863">
        <f t="shared" si="91"/>
        <v>6</v>
      </c>
    </row>
    <row r="5864" spans="1:7">
      <c r="A5864" s="33"/>
      <c r="B5864" s="34"/>
      <c r="C5864" s="33"/>
      <c r="D5864" s="33"/>
      <c r="E5864" s="33"/>
      <c r="G5864">
        <f t="shared" si="91"/>
        <v>6</v>
      </c>
    </row>
    <row r="5865" spans="1:7">
      <c r="A5865" s="33"/>
      <c r="B5865" s="34"/>
      <c r="C5865" s="33"/>
      <c r="D5865" s="33"/>
      <c r="E5865" s="33"/>
      <c r="G5865">
        <f t="shared" ref="G5865:G5928" si="92">WEEKDAY(B5865,2)</f>
        <v>6</v>
      </c>
    </row>
    <row r="5866" spans="1:7">
      <c r="A5866" s="33"/>
      <c r="B5866" s="34"/>
      <c r="C5866" s="33"/>
      <c r="D5866" s="33"/>
      <c r="E5866" s="33"/>
      <c r="G5866">
        <f t="shared" si="92"/>
        <v>6</v>
      </c>
    </row>
    <row r="5867" spans="1:7">
      <c r="A5867" s="33"/>
      <c r="B5867" s="34"/>
      <c r="C5867" s="33"/>
      <c r="D5867" s="33"/>
      <c r="E5867" s="33"/>
      <c r="G5867">
        <f t="shared" si="92"/>
        <v>6</v>
      </c>
    </row>
    <row r="5868" spans="1:7">
      <c r="A5868" s="33"/>
      <c r="B5868" s="34"/>
      <c r="C5868" s="33"/>
      <c r="D5868" s="33"/>
      <c r="E5868" s="33"/>
      <c r="G5868">
        <f t="shared" si="92"/>
        <v>6</v>
      </c>
    </row>
    <row r="5869" spans="1:7">
      <c r="A5869" s="33"/>
      <c r="B5869" s="34"/>
      <c r="C5869" s="33"/>
      <c r="D5869" s="33"/>
      <c r="E5869" s="33"/>
      <c r="G5869">
        <f t="shared" si="92"/>
        <v>6</v>
      </c>
    </row>
    <row r="5870" spans="1:7">
      <c r="A5870" s="33"/>
      <c r="B5870" s="34"/>
      <c r="C5870" s="33"/>
      <c r="D5870" s="33"/>
      <c r="E5870" s="33"/>
      <c r="G5870">
        <f t="shared" si="92"/>
        <v>6</v>
      </c>
    </row>
    <row r="5871" spans="1:7">
      <c r="A5871" s="33"/>
      <c r="B5871" s="34"/>
      <c r="C5871" s="33"/>
      <c r="D5871" s="33"/>
      <c r="E5871" s="33"/>
      <c r="G5871">
        <f t="shared" si="92"/>
        <v>6</v>
      </c>
    </row>
    <row r="5872" spans="1:7">
      <c r="A5872" s="33"/>
      <c r="B5872" s="34"/>
      <c r="C5872" s="33"/>
      <c r="D5872" s="33"/>
      <c r="E5872" s="33"/>
      <c r="G5872">
        <f t="shared" si="92"/>
        <v>6</v>
      </c>
    </row>
    <row r="5873" spans="1:7">
      <c r="A5873" s="33"/>
      <c r="B5873" s="34"/>
      <c r="C5873" s="33"/>
      <c r="D5873" s="33"/>
      <c r="E5873" s="33"/>
      <c r="G5873">
        <f t="shared" si="92"/>
        <v>6</v>
      </c>
    </row>
    <row r="5874" spans="1:7">
      <c r="A5874" s="33"/>
      <c r="B5874" s="34"/>
      <c r="C5874" s="33"/>
      <c r="D5874" s="33"/>
      <c r="E5874" s="33"/>
      <c r="G5874">
        <f t="shared" si="92"/>
        <v>6</v>
      </c>
    </row>
    <row r="5875" spans="1:7">
      <c r="A5875" s="33"/>
      <c r="B5875" s="34"/>
      <c r="C5875" s="33"/>
      <c r="D5875" s="33"/>
      <c r="E5875" s="33"/>
      <c r="G5875">
        <f t="shared" si="92"/>
        <v>6</v>
      </c>
    </row>
    <row r="5876" spans="1:7">
      <c r="A5876" s="33"/>
      <c r="B5876" s="34"/>
      <c r="C5876" s="33"/>
      <c r="D5876" s="33"/>
      <c r="E5876" s="33"/>
      <c r="G5876">
        <f t="shared" si="92"/>
        <v>6</v>
      </c>
    </row>
    <row r="5877" spans="1:7">
      <c r="A5877" s="33"/>
      <c r="B5877" s="34"/>
      <c r="C5877" s="33"/>
      <c r="D5877" s="33"/>
      <c r="E5877" s="33"/>
      <c r="G5877">
        <f t="shared" si="92"/>
        <v>6</v>
      </c>
    </row>
    <row r="5878" spans="1:7">
      <c r="A5878" s="33"/>
      <c r="B5878" s="34"/>
      <c r="C5878" s="33"/>
      <c r="D5878" s="33"/>
      <c r="E5878" s="33"/>
      <c r="G5878">
        <f t="shared" si="92"/>
        <v>6</v>
      </c>
    </row>
    <row r="5879" spans="1:7">
      <c r="A5879" s="33"/>
      <c r="B5879" s="34"/>
      <c r="C5879" s="33"/>
      <c r="D5879" s="33"/>
      <c r="E5879" s="33"/>
      <c r="G5879">
        <f t="shared" si="92"/>
        <v>6</v>
      </c>
    </row>
    <row r="5880" spans="1:7">
      <c r="A5880" s="33"/>
      <c r="B5880" s="34"/>
      <c r="C5880" s="33"/>
      <c r="D5880" s="33"/>
      <c r="E5880" s="33"/>
      <c r="G5880">
        <f t="shared" si="92"/>
        <v>6</v>
      </c>
    </row>
    <row r="5881" spans="1:7">
      <c r="A5881" s="33"/>
      <c r="B5881" s="34"/>
      <c r="C5881" s="33"/>
      <c r="D5881" s="33"/>
      <c r="E5881" s="33"/>
      <c r="G5881">
        <f t="shared" si="92"/>
        <v>6</v>
      </c>
    </row>
    <row r="5882" spans="1:7">
      <c r="A5882" s="33"/>
      <c r="B5882" s="34"/>
      <c r="C5882" s="33"/>
      <c r="D5882" s="33"/>
      <c r="E5882" s="33"/>
      <c r="G5882">
        <f t="shared" si="92"/>
        <v>6</v>
      </c>
    </row>
    <row r="5883" spans="1:7">
      <c r="A5883" s="33"/>
      <c r="B5883" s="34"/>
      <c r="C5883" s="33"/>
      <c r="D5883" s="33"/>
      <c r="E5883" s="33"/>
      <c r="G5883">
        <f t="shared" si="92"/>
        <v>6</v>
      </c>
    </row>
    <row r="5884" spans="1:7">
      <c r="A5884" s="33"/>
      <c r="B5884" s="34"/>
      <c r="C5884" s="33"/>
      <c r="D5884" s="33"/>
      <c r="E5884" s="33"/>
      <c r="G5884">
        <f t="shared" si="92"/>
        <v>6</v>
      </c>
    </row>
    <row r="5885" spans="1:7">
      <c r="A5885" s="33"/>
      <c r="B5885" s="34"/>
      <c r="C5885" s="33"/>
      <c r="D5885" s="33"/>
      <c r="E5885" s="33"/>
      <c r="G5885">
        <f t="shared" si="92"/>
        <v>6</v>
      </c>
    </row>
    <row r="5886" spans="1:7">
      <c r="A5886" s="33"/>
      <c r="B5886" s="34"/>
      <c r="C5886" s="33"/>
      <c r="D5886" s="33"/>
      <c r="E5886" s="33"/>
      <c r="G5886">
        <f t="shared" si="92"/>
        <v>6</v>
      </c>
    </row>
    <row r="5887" spans="1:7">
      <c r="A5887" s="33"/>
      <c r="B5887" s="34"/>
      <c r="C5887" s="33"/>
      <c r="D5887" s="33"/>
      <c r="E5887" s="33"/>
      <c r="G5887">
        <f t="shared" si="92"/>
        <v>6</v>
      </c>
    </row>
    <row r="5888" spans="1:7">
      <c r="A5888" s="33"/>
      <c r="B5888" s="34"/>
      <c r="C5888" s="33"/>
      <c r="D5888" s="33"/>
      <c r="E5888" s="33"/>
      <c r="G5888">
        <f t="shared" si="92"/>
        <v>6</v>
      </c>
    </row>
    <row r="5889" spans="1:7">
      <c r="A5889" s="33"/>
      <c r="B5889" s="34"/>
      <c r="C5889" s="33"/>
      <c r="D5889" s="33"/>
      <c r="E5889" s="33"/>
      <c r="G5889">
        <f t="shared" si="92"/>
        <v>6</v>
      </c>
    </row>
    <row r="5890" spans="1:7">
      <c r="A5890" s="33"/>
      <c r="B5890" s="34"/>
      <c r="C5890" s="33"/>
      <c r="D5890" s="33"/>
      <c r="E5890" s="33"/>
      <c r="G5890">
        <f t="shared" si="92"/>
        <v>6</v>
      </c>
    </row>
    <row r="5891" spans="1:7">
      <c r="A5891" s="33"/>
      <c r="B5891" s="34"/>
      <c r="C5891" s="33"/>
      <c r="D5891" s="33"/>
      <c r="E5891" s="33"/>
      <c r="G5891">
        <f t="shared" si="92"/>
        <v>6</v>
      </c>
    </row>
    <row r="5892" spans="1:7">
      <c r="A5892" s="33"/>
      <c r="B5892" s="34"/>
      <c r="C5892" s="33"/>
      <c r="D5892" s="33"/>
      <c r="E5892" s="33"/>
      <c r="G5892">
        <f t="shared" si="92"/>
        <v>6</v>
      </c>
    </row>
    <row r="5893" spans="1:7">
      <c r="A5893" s="33"/>
      <c r="B5893" s="34"/>
      <c r="C5893" s="33"/>
      <c r="D5893" s="33"/>
      <c r="E5893" s="33"/>
      <c r="G5893">
        <f t="shared" si="92"/>
        <v>6</v>
      </c>
    </row>
    <row r="5894" spans="1:7">
      <c r="A5894" s="33"/>
      <c r="B5894" s="34"/>
      <c r="C5894" s="33"/>
      <c r="D5894" s="33"/>
      <c r="E5894" s="33"/>
      <c r="G5894">
        <f t="shared" si="92"/>
        <v>6</v>
      </c>
    </row>
    <row r="5895" spans="1:7">
      <c r="A5895" s="33"/>
      <c r="B5895" s="34"/>
      <c r="C5895" s="33"/>
      <c r="D5895" s="33"/>
      <c r="E5895" s="33"/>
      <c r="G5895">
        <f t="shared" si="92"/>
        <v>6</v>
      </c>
    </row>
    <row r="5896" spans="1:7">
      <c r="A5896" s="33"/>
      <c r="B5896" s="34"/>
      <c r="C5896" s="33"/>
      <c r="D5896" s="33"/>
      <c r="E5896" s="33"/>
      <c r="G5896">
        <f t="shared" si="92"/>
        <v>6</v>
      </c>
    </row>
    <row r="5897" spans="1:7">
      <c r="A5897" s="33"/>
      <c r="B5897" s="34"/>
      <c r="C5897" s="33"/>
      <c r="D5897" s="33"/>
      <c r="E5897" s="33"/>
      <c r="G5897">
        <f t="shared" si="92"/>
        <v>6</v>
      </c>
    </row>
    <row r="5898" spans="1:7">
      <c r="A5898" s="33"/>
      <c r="B5898" s="34"/>
      <c r="C5898" s="33"/>
      <c r="D5898" s="33"/>
      <c r="E5898" s="33"/>
      <c r="G5898">
        <f t="shared" si="92"/>
        <v>6</v>
      </c>
    </row>
    <row r="5899" spans="1:7">
      <c r="A5899" s="33"/>
      <c r="B5899" s="34"/>
      <c r="C5899" s="33"/>
      <c r="D5899" s="33"/>
      <c r="E5899" s="33"/>
      <c r="G5899">
        <f t="shared" si="92"/>
        <v>6</v>
      </c>
    </row>
    <row r="5900" spans="1:7">
      <c r="A5900" s="33"/>
      <c r="B5900" s="34"/>
      <c r="C5900" s="33"/>
      <c r="D5900" s="33"/>
      <c r="E5900" s="33"/>
      <c r="G5900">
        <f t="shared" si="92"/>
        <v>6</v>
      </c>
    </row>
    <row r="5901" spans="1:7">
      <c r="A5901" s="33"/>
      <c r="B5901" s="34"/>
      <c r="C5901" s="33"/>
      <c r="D5901" s="33"/>
      <c r="E5901" s="33"/>
      <c r="G5901">
        <f t="shared" si="92"/>
        <v>6</v>
      </c>
    </row>
    <row r="5902" spans="1:7">
      <c r="A5902" s="33"/>
      <c r="B5902" s="34"/>
      <c r="C5902" s="33"/>
      <c r="D5902" s="33"/>
      <c r="E5902" s="33"/>
      <c r="G5902">
        <f t="shared" si="92"/>
        <v>6</v>
      </c>
    </row>
    <row r="5903" spans="1:7">
      <c r="A5903" s="33"/>
      <c r="B5903" s="34"/>
      <c r="C5903" s="33"/>
      <c r="D5903" s="33"/>
      <c r="E5903" s="33"/>
      <c r="G5903">
        <f t="shared" si="92"/>
        <v>6</v>
      </c>
    </row>
    <row r="5904" spans="1:7">
      <c r="A5904" s="33"/>
      <c r="B5904" s="34"/>
      <c r="C5904" s="33"/>
      <c r="D5904" s="33"/>
      <c r="E5904" s="33"/>
      <c r="G5904">
        <f t="shared" si="92"/>
        <v>6</v>
      </c>
    </row>
    <row r="5905" spans="1:7">
      <c r="A5905" s="33"/>
      <c r="B5905" s="34"/>
      <c r="C5905" s="33"/>
      <c r="D5905" s="33"/>
      <c r="E5905" s="33"/>
      <c r="G5905">
        <f t="shared" si="92"/>
        <v>6</v>
      </c>
    </row>
    <row r="5906" spans="1:7">
      <c r="A5906" s="33"/>
      <c r="B5906" s="34"/>
      <c r="C5906" s="33"/>
      <c r="D5906" s="33"/>
      <c r="E5906" s="33"/>
      <c r="G5906">
        <f t="shared" si="92"/>
        <v>6</v>
      </c>
    </row>
    <row r="5907" spans="1:7">
      <c r="A5907" s="33"/>
      <c r="B5907" s="34"/>
      <c r="C5907" s="33"/>
      <c r="D5907" s="33"/>
      <c r="E5907" s="33"/>
      <c r="G5907">
        <f t="shared" si="92"/>
        <v>6</v>
      </c>
    </row>
    <row r="5908" spans="1:7">
      <c r="A5908" s="33"/>
      <c r="B5908" s="34"/>
      <c r="C5908" s="33"/>
      <c r="D5908" s="33"/>
      <c r="E5908" s="33"/>
      <c r="G5908">
        <f t="shared" si="92"/>
        <v>6</v>
      </c>
    </row>
    <row r="5909" spans="1:7">
      <c r="A5909" s="33"/>
      <c r="B5909" s="34"/>
      <c r="C5909" s="33"/>
      <c r="D5909" s="33"/>
      <c r="E5909" s="33"/>
      <c r="G5909">
        <f t="shared" si="92"/>
        <v>6</v>
      </c>
    </row>
    <row r="5910" spans="1:7">
      <c r="A5910" s="33"/>
      <c r="B5910" s="34"/>
      <c r="C5910" s="33"/>
      <c r="D5910" s="33"/>
      <c r="E5910" s="33"/>
      <c r="G5910">
        <f t="shared" si="92"/>
        <v>6</v>
      </c>
    </row>
    <row r="5911" spans="1:7">
      <c r="A5911" s="33"/>
      <c r="B5911" s="34"/>
      <c r="C5911" s="33"/>
      <c r="D5911" s="33"/>
      <c r="E5911" s="33"/>
      <c r="G5911">
        <f t="shared" si="92"/>
        <v>6</v>
      </c>
    </row>
    <row r="5912" spans="1:7">
      <c r="A5912" s="33"/>
      <c r="B5912" s="34"/>
      <c r="C5912" s="33"/>
      <c r="D5912" s="33"/>
      <c r="E5912" s="33"/>
      <c r="G5912">
        <f t="shared" si="92"/>
        <v>6</v>
      </c>
    </row>
    <row r="5913" spans="1:7">
      <c r="A5913" s="33"/>
      <c r="B5913" s="34"/>
      <c r="C5913" s="33"/>
      <c r="D5913" s="33"/>
      <c r="E5913" s="33"/>
      <c r="G5913">
        <f t="shared" si="92"/>
        <v>6</v>
      </c>
    </row>
    <row r="5914" spans="1:7">
      <c r="A5914" s="33"/>
      <c r="B5914" s="34"/>
      <c r="C5914" s="33"/>
      <c r="D5914" s="33"/>
      <c r="E5914" s="33"/>
      <c r="G5914">
        <f t="shared" si="92"/>
        <v>6</v>
      </c>
    </row>
    <row r="5915" spans="1:7">
      <c r="A5915" s="33"/>
      <c r="B5915" s="34"/>
      <c r="C5915" s="33"/>
      <c r="D5915" s="33"/>
      <c r="E5915" s="33"/>
      <c r="G5915">
        <f t="shared" si="92"/>
        <v>6</v>
      </c>
    </row>
    <row r="5916" spans="1:7">
      <c r="A5916" s="33"/>
      <c r="B5916" s="34"/>
      <c r="C5916" s="33"/>
      <c r="D5916" s="33"/>
      <c r="E5916" s="33"/>
      <c r="G5916">
        <f t="shared" si="92"/>
        <v>6</v>
      </c>
    </row>
    <row r="5917" spans="1:7">
      <c r="A5917" s="33"/>
      <c r="B5917" s="34"/>
      <c r="C5917" s="33"/>
      <c r="D5917" s="33"/>
      <c r="E5917" s="33"/>
      <c r="G5917">
        <f t="shared" si="92"/>
        <v>6</v>
      </c>
    </row>
    <row r="5918" spans="1:7">
      <c r="A5918" s="33"/>
      <c r="B5918" s="34"/>
      <c r="C5918" s="33"/>
      <c r="D5918" s="33"/>
      <c r="E5918" s="33"/>
      <c r="G5918">
        <f t="shared" si="92"/>
        <v>6</v>
      </c>
    </row>
    <row r="5919" spans="1:7">
      <c r="A5919" s="33"/>
      <c r="B5919" s="34"/>
      <c r="C5919" s="33"/>
      <c r="D5919" s="33"/>
      <c r="E5919" s="33"/>
      <c r="G5919">
        <f t="shared" si="92"/>
        <v>6</v>
      </c>
    </row>
    <row r="5920" spans="1:7">
      <c r="A5920" s="33"/>
      <c r="B5920" s="34"/>
      <c r="C5920" s="33"/>
      <c r="D5920" s="33"/>
      <c r="E5920" s="33"/>
      <c r="G5920">
        <f t="shared" si="92"/>
        <v>6</v>
      </c>
    </row>
    <row r="5921" spans="1:7">
      <c r="A5921" s="33"/>
      <c r="B5921" s="34"/>
      <c r="C5921" s="33"/>
      <c r="D5921" s="33"/>
      <c r="E5921" s="33"/>
      <c r="G5921">
        <f t="shared" si="92"/>
        <v>6</v>
      </c>
    </row>
    <row r="5922" spans="1:7">
      <c r="A5922" s="33"/>
      <c r="B5922" s="34"/>
      <c r="C5922" s="33"/>
      <c r="D5922" s="33"/>
      <c r="E5922" s="33"/>
      <c r="G5922">
        <f t="shared" si="92"/>
        <v>6</v>
      </c>
    </row>
    <row r="5923" spans="1:7">
      <c r="A5923" s="33"/>
      <c r="B5923" s="34"/>
      <c r="C5923" s="33"/>
      <c r="D5923" s="33"/>
      <c r="E5923" s="33"/>
      <c r="G5923">
        <f t="shared" si="92"/>
        <v>6</v>
      </c>
    </row>
    <row r="5924" spans="1:7">
      <c r="A5924" s="33"/>
      <c r="B5924" s="34"/>
      <c r="C5924" s="33"/>
      <c r="D5924" s="33"/>
      <c r="E5924" s="33"/>
      <c r="G5924">
        <f t="shared" si="92"/>
        <v>6</v>
      </c>
    </row>
    <row r="5925" spans="1:7">
      <c r="A5925" s="33"/>
      <c r="B5925" s="34"/>
      <c r="C5925" s="33"/>
      <c r="D5925" s="33"/>
      <c r="E5925" s="33"/>
      <c r="G5925">
        <f t="shared" si="92"/>
        <v>6</v>
      </c>
    </row>
    <row r="5926" spans="1:7">
      <c r="A5926" s="33"/>
      <c r="B5926" s="34"/>
      <c r="C5926" s="33"/>
      <c r="D5926" s="33"/>
      <c r="E5926" s="33"/>
      <c r="G5926">
        <f t="shared" si="92"/>
        <v>6</v>
      </c>
    </row>
    <row r="5927" spans="1:7">
      <c r="A5927" s="33"/>
      <c r="B5927" s="34"/>
      <c r="C5927" s="33"/>
      <c r="D5927" s="33"/>
      <c r="E5927" s="33"/>
      <c r="G5927">
        <f t="shared" si="92"/>
        <v>6</v>
      </c>
    </row>
    <row r="5928" spans="1:7">
      <c r="A5928" s="33"/>
      <c r="B5928" s="34"/>
      <c r="C5928" s="33"/>
      <c r="D5928" s="33"/>
      <c r="E5928" s="33"/>
      <c r="G5928">
        <f t="shared" si="92"/>
        <v>6</v>
      </c>
    </row>
    <row r="5929" spans="1:7">
      <c r="A5929" s="33"/>
      <c r="B5929" s="34"/>
      <c r="C5929" s="33"/>
      <c r="D5929" s="33"/>
      <c r="E5929" s="33"/>
      <c r="G5929">
        <f t="shared" ref="G5929:G5992" si="93">WEEKDAY(B5929,2)</f>
        <v>6</v>
      </c>
    </row>
    <row r="5930" spans="1:7">
      <c r="A5930" s="33"/>
      <c r="B5930" s="34"/>
      <c r="C5930" s="33"/>
      <c r="D5930" s="33"/>
      <c r="E5930" s="33"/>
      <c r="G5930">
        <f t="shared" si="93"/>
        <v>6</v>
      </c>
    </row>
    <row r="5931" spans="1:7">
      <c r="A5931" s="33"/>
      <c r="B5931" s="34"/>
      <c r="C5931" s="33"/>
      <c r="D5931" s="33"/>
      <c r="E5931" s="33"/>
      <c r="G5931">
        <f t="shared" si="93"/>
        <v>6</v>
      </c>
    </row>
    <row r="5932" spans="1:7">
      <c r="A5932" s="33"/>
      <c r="B5932" s="34"/>
      <c r="C5932" s="33"/>
      <c r="D5932" s="33"/>
      <c r="E5932" s="33"/>
      <c r="G5932">
        <f t="shared" si="93"/>
        <v>6</v>
      </c>
    </row>
    <row r="5933" spans="1:7">
      <c r="A5933" s="33"/>
      <c r="B5933" s="34"/>
      <c r="C5933" s="33"/>
      <c r="D5933" s="33"/>
      <c r="E5933" s="33"/>
      <c r="G5933">
        <f t="shared" si="93"/>
        <v>6</v>
      </c>
    </row>
    <row r="5934" spans="1:7">
      <c r="A5934" s="33"/>
      <c r="B5934" s="34"/>
      <c r="C5934" s="33"/>
      <c r="D5934" s="33"/>
      <c r="E5934" s="33"/>
      <c r="G5934">
        <f t="shared" si="93"/>
        <v>6</v>
      </c>
    </row>
    <row r="5935" spans="1:7">
      <c r="A5935" s="33"/>
      <c r="B5935" s="34"/>
      <c r="C5935" s="33"/>
      <c r="D5935" s="33"/>
      <c r="E5935" s="33"/>
      <c r="G5935">
        <f t="shared" si="93"/>
        <v>6</v>
      </c>
    </row>
    <row r="5936" spans="1:7">
      <c r="A5936" s="33"/>
      <c r="B5936" s="34"/>
      <c r="C5936" s="33"/>
      <c r="D5936" s="33"/>
      <c r="E5936" s="33"/>
      <c r="G5936">
        <f t="shared" si="93"/>
        <v>6</v>
      </c>
    </row>
    <row r="5937" spans="1:7">
      <c r="A5937" s="33"/>
      <c r="B5937" s="34"/>
      <c r="C5937" s="33"/>
      <c r="D5937" s="33"/>
      <c r="E5937" s="33"/>
      <c r="G5937">
        <f t="shared" si="93"/>
        <v>6</v>
      </c>
    </row>
    <row r="5938" spans="1:7">
      <c r="A5938" s="33"/>
      <c r="B5938" s="34"/>
      <c r="C5938" s="33"/>
      <c r="D5938" s="33"/>
      <c r="E5938" s="33"/>
      <c r="G5938">
        <f t="shared" si="93"/>
        <v>6</v>
      </c>
    </row>
    <row r="5939" spans="1:7">
      <c r="A5939" s="33"/>
      <c r="B5939" s="34"/>
      <c r="C5939" s="33"/>
      <c r="D5939" s="33"/>
      <c r="E5939" s="33"/>
      <c r="G5939">
        <f t="shared" si="93"/>
        <v>6</v>
      </c>
    </row>
    <row r="5940" spans="1:7">
      <c r="A5940" s="33"/>
      <c r="B5940" s="34"/>
      <c r="C5940" s="33"/>
      <c r="D5940" s="33"/>
      <c r="E5940" s="33"/>
      <c r="G5940">
        <f t="shared" si="93"/>
        <v>6</v>
      </c>
    </row>
    <row r="5941" spans="1:7">
      <c r="A5941" s="33"/>
      <c r="B5941" s="34"/>
      <c r="C5941" s="33"/>
      <c r="D5941" s="33"/>
      <c r="E5941" s="33"/>
      <c r="G5941">
        <f t="shared" si="93"/>
        <v>6</v>
      </c>
    </row>
    <row r="5942" spans="1:7">
      <c r="A5942" s="33"/>
      <c r="B5942" s="34"/>
      <c r="C5942" s="33"/>
      <c r="D5942" s="33"/>
      <c r="E5942" s="33"/>
      <c r="G5942">
        <f t="shared" si="93"/>
        <v>6</v>
      </c>
    </row>
    <row r="5943" spans="1:7">
      <c r="A5943" s="33"/>
      <c r="B5943" s="34"/>
      <c r="C5943" s="33"/>
      <c r="D5943" s="33"/>
      <c r="E5943" s="33"/>
      <c r="G5943">
        <f t="shared" si="93"/>
        <v>6</v>
      </c>
    </row>
    <row r="5944" spans="1:7">
      <c r="A5944" s="33"/>
      <c r="B5944" s="34"/>
      <c r="C5944" s="33"/>
      <c r="D5944" s="33"/>
      <c r="E5944" s="33"/>
      <c r="G5944">
        <f t="shared" si="93"/>
        <v>6</v>
      </c>
    </row>
    <row r="5945" spans="1:7">
      <c r="A5945" s="33"/>
      <c r="B5945" s="34"/>
      <c r="C5945" s="33"/>
      <c r="D5945" s="33"/>
      <c r="E5945" s="33"/>
      <c r="G5945">
        <f t="shared" si="93"/>
        <v>6</v>
      </c>
    </row>
    <row r="5946" spans="1:7">
      <c r="A5946" s="33"/>
      <c r="B5946" s="34"/>
      <c r="C5946" s="33"/>
      <c r="D5946" s="33"/>
      <c r="E5946" s="33"/>
      <c r="G5946">
        <f t="shared" si="93"/>
        <v>6</v>
      </c>
    </row>
    <row r="5947" spans="1:7">
      <c r="A5947" s="33"/>
      <c r="B5947" s="34"/>
      <c r="C5947" s="33"/>
      <c r="D5947" s="33"/>
      <c r="E5947" s="33"/>
      <c r="G5947">
        <f t="shared" si="93"/>
        <v>6</v>
      </c>
    </row>
    <row r="5948" spans="1:7">
      <c r="A5948" s="33"/>
      <c r="B5948" s="34"/>
      <c r="C5948" s="33"/>
      <c r="D5948" s="33"/>
      <c r="E5948" s="33"/>
      <c r="G5948">
        <f t="shared" si="93"/>
        <v>6</v>
      </c>
    </row>
    <row r="5949" spans="1:7">
      <c r="A5949" s="33"/>
      <c r="B5949" s="34"/>
      <c r="C5949" s="33"/>
      <c r="D5949" s="33"/>
      <c r="E5949" s="33"/>
      <c r="G5949">
        <f t="shared" si="93"/>
        <v>6</v>
      </c>
    </row>
    <row r="5950" spans="1:7">
      <c r="A5950" s="33"/>
      <c r="B5950" s="34"/>
      <c r="C5950" s="33"/>
      <c r="D5950" s="33"/>
      <c r="E5950" s="33"/>
      <c r="G5950">
        <f t="shared" si="93"/>
        <v>6</v>
      </c>
    </row>
    <row r="5951" spans="1:7">
      <c r="A5951" s="33"/>
      <c r="B5951" s="34"/>
      <c r="C5951" s="33"/>
      <c r="D5951" s="33"/>
      <c r="E5951" s="33"/>
      <c r="G5951">
        <f t="shared" si="93"/>
        <v>6</v>
      </c>
    </row>
    <row r="5952" spans="1:7">
      <c r="A5952" s="33"/>
      <c r="B5952" s="34"/>
      <c r="C5952" s="33"/>
      <c r="D5952" s="33"/>
      <c r="E5952" s="33"/>
      <c r="G5952">
        <f t="shared" si="93"/>
        <v>6</v>
      </c>
    </row>
    <row r="5953" spans="1:7">
      <c r="A5953" s="33"/>
      <c r="B5953" s="34"/>
      <c r="C5953" s="33"/>
      <c r="D5953" s="33"/>
      <c r="E5953" s="33"/>
      <c r="G5953">
        <f t="shared" si="93"/>
        <v>6</v>
      </c>
    </row>
    <row r="5954" spans="1:7">
      <c r="A5954" s="33"/>
      <c r="B5954" s="34"/>
      <c r="C5954" s="33"/>
      <c r="D5954" s="33"/>
      <c r="E5954" s="33"/>
      <c r="G5954">
        <f t="shared" si="93"/>
        <v>6</v>
      </c>
    </row>
    <row r="5955" spans="1:7">
      <c r="A5955" s="33"/>
      <c r="B5955" s="34"/>
      <c r="C5955" s="33"/>
      <c r="D5955" s="33"/>
      <c r="E5955" s="33"/>
      <c r="G5955">
        <f t="shared" si="93"/>
        <v>6</v>
      </c>
    </row>
    <row r="5956" spans="1:7">
      <c r="A5956" s="33"/>
      <c r="B5956" s="34"/>
      <c r="C5956" s="33"/>
      <c r="D5956" s="33"/>
      <c r="E5956" s="33"/>
      <c r="G5956">
        <f t="shared" si="93"/>
        <v>6</v>
      </c>
    </row>
    <row r="5957" spans="1:7">
      <c r="A5957" s="33"/>
      <c r="B5957" s="34"/>
      <c r="C5957" s="33"/>
      <c r="D5957" s="33"/>
      <c r="E5957" s="33"/>
      <c r="G5957">
        <f t="shared" si="93"/>
        <v>6</v>
      </c>
    </row>
    <row r="5958" spans="1:7">
      <c r="A5958" s="33"/>
      <c r="B5958" s="34"/>
      <c r="C5958" s="33"/>
      <c r="D5958" s="33"/>
      <c r="E5958" s="33"/>
      <c r="G5958">
        <f t="shared" si="93"/>
        <v>6</v>
      </c>
    </row>
    <row r="5959" spans="1:7">
      <c r="A5959" s="33"/>
      <c r="B5959" s="34"/>
      <c r="C5959" s="33"/>
      <c r="D5959" s="33"/>
      <c r="E5959" s="33"/>
      <c r="G5959">
        <f t="shared" si="93"/>
        <v>6</v>
      </c>
    </row>
    <row r="5960" spans="1:7">
      <c r="A5960" s="33"/>
      <c r="B5960" s="34"/>
      <c r="C5960" s="33"/>
      <c r="D5960" s="33"/>
      <c r="E5960" s="33"/>
      <c r="G5960">
        <f t="shared" si="93"/>
        <v>6</v>
      </c>
    </row>
    <row r="5961" spans="1:7">
      <c r="A5961" s="33"/>
      <c r="B5961" s="34"/>
      <c r="C5961" s="33"/>
      <c r="D5961" s="33"/>
      <c r="E5961" s="33"/>
      <c r="G5961">
        <f t="shared" si="93"/>
        <v>6</v>
      </c>
    </row>
    <row r="5962" spans="1:7">
      <c r="A5962" s="33"/>
      <c r="B5962" s="34"/>
      <c r="C5962" s="33"/>
      <c r="D5962" s="33"/>
      <c r="E5962" s="33"/>
      <c r="G5962">
        <f t="shared" si="93"/>
        <v>6</v>
      </c>
    </row>
    <row r="5963" spans="1:7">
      <c r="A5963" s="33"/>
      <c r="B5963" s="34"/>
      <c r="C5963" s="33"/>
      <c r="D5963" s="33"/>
      <c r="E5963" s="33"/>
      <c r="G5963">
        <f t="shared" si="93"/>
        <v>6</v>
      </c>
    </row>
    <row r="5964" spans="1:7">
      <c r="A5964" s="33"/>
      <c r="B5964" s="34"/>
      <c r="C5964" s="33"/>
      <c r="D5964" s="33"/>
      <c r="E5964" s="33"/>
      <c r="G5964">
        <f t="shared" si="93"/>
        <v>6</v>
      </c>
    </row>
    <row r="5965" spans="1:7">
      <c r="A5965" s="33"/>
      <c r="B5965" s="34"/>
      <c r="C5965" s="33"/>
      <c r="D5965" s="33"/>
      <c r="E5965" s="33"/>
      <c r="G5965">
        <f t="shared" si="93"/>
        <v>6</v>
      </c>
    </row>
    <row r="5966" spans="1:7">
      <c r="A5966" s="33"/>
      <c r="B5966" s="34"/>
      <c r="C5966" s="33"/>
      <c r="D5966" s="33"/>
      <c r="E5966" s="33"/>
      <c r="G5966">
        <f t="shared" si="93"/>
        <v>6</v>
      </c>
    </row>
    <row r="5967" spans="1:7">
      <c r="A5967" s="33"/>
      <c r="B5967" s="34"/>
      <c r="C5967" s="33"/>
      <c r="D5967" s="33"/>
      <c r="E5967" s="33"/>
      <c r="G5967">
        <f t="shared" si="93"/>
        <v>6</v>
      </c>
    </row>
    <row r="5968" spans="1:7">
      <c r="A5968" s="33"/>
      <c r="B5968" s="34"/>
      <c r="C5968" s="33"/>
      <c r="D5968" s="33"/>
      <c r="E5968" s="33"/>
      <c r="G5968">
        <f t="shared" si="93"/>
        <v>6</v>
      </c>
    </row>
    <row r="5969" spans="1:7">
      <c r="A5969" s="33"/>
      <c r="B5969" s="34"/>
      <c r="C5969" s="33"/>
      <c r="D5969" s="33"/>
      <c r="E5969" s="33"/>
      <c r="G5969">
        <f t="shared" si="93"/>
        <v>6</v>
      </c>
    </row>
    <row r="5970" spans="1:7">
      <c r="A5970" s="33"/>
      <c r="B5970" s="34"/>
      <c r="C5970" s="33"/>
      <c r="D5970" s="33"/>
      <c r="E5970" s="33"/>
      <c r="G5970">
        <f t="shared" si="93"/>
        <v>6</v>
      </c>
    </row>
    <row r="5971" spans="1:7">
      <c r="A5971" s="33"/>
      <c r="B5971" s="34"/>
      <c r="C5971" s="33"/>
      <c r="D5971" s="33"/>
      <c r="E5971" s="33"/>
      <c r="G5971">
        <f t="shared" si="93"/>
        <v>6</v>
      </c>
    </row>
    <row r="5972" spans="1:7">
      <c r="A5972" s="33"/>
      <c r="B5972" s="34"/>
      <c r="C5972" s="33"/>
      <c r="D5972" s="33"/>
      <c r="E5972" s="33"/>
      <c r="G5972">
        <f t="shared" si="93"/>
        <v>6</v>
      </c>
    </row>
    <row r="5973" spans="1:7">
      <c r="A5973" s="33"/>
      <c r="B5973" s="34"/>
      <c r="C5973" s="33"/>
      <c r="D5973" s="33"/>
      <c r="E5973" s="33"/>
      <c r="G5973">
        <f t="shared" si="93"/>
        <v>6</v>
      </c>
    </row>
    <row r="5974" spans="1:7">
      <c r="A5974" s="33"/>
      <c r="B5974" s="34"/>
      <c r="C5974" s="33"/>
      <c r="D5974" s="33"/>
      <c r="E5974" s="33"/>
      <c r="G5974">
        <f t="shared" si="93"/>
        <v>6</v>
      </c>
    </row>
    <row r="5975" spans="1:7">
      <c r="A5975" s="33"/>
      <c r="B5975" s="34"/>
      <c r="C5975" s="33"/>
      <c r="D5975" s="33"/>
      <c r="E5975" s="33"/>
      <c r="G5975">
        <f t="shared" si="93"/>
        <v>6</v>
      </c>
    </row>
    <row r="5976" spans="1:7">
      <c r="A5976" s="33"/>
      <c r="B5976" s="34"/>
      <c r="C5976" s="33"/>
      <c r="D5976" s="33"/>
      <c r="E5976" s="33"/>
      <c r="G5976">
        <f t="shared" si="93"/>
        <v>6</v>
      </c>
    </row>
    <row r="5977" spans="1:7">
      <c r="A5977" s="33"/>
      <c r="B5977" s="34"/>
      <c r="C5977" s="33"/>
      <c r="D5977" s="33"/>
      <c r="E5977" s="33"/>
      <c r="G5977">
        <f t="shared" si="93"/>
        <v>6</v>
      </c>
    </row>
    <row r="5978" spans="1:7">
      <c r="A5978" s="33"/>
      <c r="B5978" s="34"/>
      <c r="C5978" s="33"/>
      <c r="D5978" s="33"/>
      <c r="E5978" s="33"/>
      <c r="G5978">
        <f t="shared" si="93"/>
        <v>6</v>
      </c>
    </row>
    <row r="5979" spans="1:7">
      <c r="A5979" s="33"/>
      <c r="B5979" s="34"/>
      <c r="C5979" s="33"/>
      <c r="D5979" s="33"/>
      <c r="E5979" s="33"/>
      <c r="G5979">
        <f t="shared" si="93"/>
        <v>6</v>
      </c>
    </row>
    <row r="5980" spans="1:7">
      <c r="A5980" s="33"/>
      <c r="B5980" s="34"/>
      <c r="C5980" s="33"/>
      <c r="D5980" s="33"/>
      <c r="E5980" s="33"/>
      <c r="G5980">
        <f t="shared" si="93"/>
        <v>6</v>
      </c>
    </row>
    <row r="5981" spans="1:7">
      <c r="A5981" s="33"/>
      <c r="B5981" s="34"/>
      <c r="C5981" s="33"/>
      <c r="D5981" s="33"/>
      <c r="E5981" s="33"/>
      <c r="G5981">
        <f t="shared" si="93"/>
        <v>6</v>
      </c>
    </row>
    <row r="5982" spans="1:7">
      <c r="A5982" s="33"/>
      <c r="B5982" s="34"/>
      <c r="C5982" s="33"/>
      <c r="D5982" s="33"/>
      <c r="E5982" s="33"/>
      <c r="G5982">
        <f t="shared" si="93"/>
        <v>6</v>
      </c>
    </row>
    <row r="5983" spans="1:7">
      <c r="A5983" s="33"/>
      <c r="B5983" s="34"/>
      <c r="C5983" s="33"/>
      <c r="D5983" s="33"/>
      <c r="E5983" s="33"/>
      <c r="G5983">
        <f t="shared" si="93"/>
        <v>6</v>
      </c>
    </row>
    <row r="5984" spans="1:7">
      <c r="A5984" s="33"/>
      <c r="B5984" s="34"/>
      <c r="C5984" s="33"/>
      <c r="D5984" s="33"/>
      <c r="E5984" s="33"/>
      <c r="G5984">
        <f t="shared" si="93"/>
        <v>6</v>
      </c>
    </row>
    <row r="5985" spans="1:7">
      <c r="A5985" s="33"/>
      <c r="B5985" s="34"/>
      <c r="C5985" s="33"/>
      <c r="D5985" s="33"/>
      <c r="E5985" s="33"/>
      <c r="G5985">
        <f t="shared" si="93"/>
        <v>6</v>
      </c>
    </row>
    <row r="5986" spans="1:7">
      <c r="A5986" s="33"/>
      <c r="B5986" s="34"/>
      <c r="C5986" s="33"/>
      <c r="D5986" s="33"/>
      <c r="E5986" s="33"/>
      <c r="G5986">
        <f t="shared" si="93"/>
        <v>6</v>
      </c>
    </row>
    <row r="5987" spans="1:7">
      <c r="A5987" s="33"/>
      <c r="B5987" s="34"/>
      <c r="C5987" s="33"/>
      <c r="D5987" s="33"/>
      <c r="E5987" s="33"/>
      <c r="G5987">
        <f t="shared" si="93"/>
        <v>6</v>
      </c>
    </row>
    <row r="5988" spans="1:7">
      <c r="A5988" s="33"/>
      <c r="B5988" s="34"/>
      <c r="C5988" s="33"/>
      <c r="D5988" s="33"/>
      <c r="E5988" s="33"/>
      <c r="G5988">
        <f t="shared" si="93"/>
        <v>6</v>
      </c>
    </row>
    <row r="5989" spans="1:7">
      <c r="A5989" s="33"/>
      <c r="B5989" s="34"/>
      <c r="C5989" s="33"/>
      <c r="D5989" s="33"/>
      <c r="E5989" s="33"/>
      <c r="G5989">
        <f t="shared" si="93"/>
        <v>6</v>
      </c>
    </row>
    <row r="5990" spans="1:7">
      <c r="A5990" s="33"/>
      <c r="B5990" s="34"/>
      <c r="C5990" s="33"/>
      <c r="D5990" s="33"/>
      <c r="E5990" s="33"/>
      <c r="G5990">
        <f t="shared" si="93"/>
        <v>6</v>
      </c>
    </row>
    <row r="5991" spans="1:7">
      <c r="A5991" s="33"/>
      <c r="B5991" s="34"/>
      <c r="C5991" s="33"/>
      <c r="D5991" s="33"/>
      <c r="E5991" s="33"/>
      <c r="G5991">
        <f t="shared" si="93"/>
        <v>6</v>
      </c>
    </row>
    <row r="5992" spans="1:7">
      <c r="A5992" s="33"/>
      <c r="B5992" s="34"/>
      <c r="C5992" s="33"/>
      <c r="D5992" s="33"/>
      <c r="E5992" s="33"/>
      <c r="G5992">
        <f t="shared" si="93"/>
        <v>6</v>
      </c>
    </row>
    <row r="5993" spans="1:7">
      <c r="A5993" s="33"/>
      <c r="B5993" s="34"/>
      <c r="C5993" s="33"/>
      <c r="D5993" s="33"/>
      <c r="E5993" s="33"/>
      <c r="G5993">
        <f t="shared" ref="G5993:G6056" si="94">WEEKDAY(B5993,2)</f>
        <v>6</v>
      </c>
    </row>
    <row r="5994" spans="1:7">
      <c r="A5994" s="33"/>
      <c r="B5994" s="34"/>
      <c r="C5994" s="33"/>
      <c r="D5994" s="33"/>
      <c r="E5994" s="33"/>
      <c r="G5994">
        <f t="shared" si="94"/>
        <v>6</v>
      </c>
    </row>
    <row r="5995" spans="1:7">
      <c r="A5995" s="33"/>
      <c r="B5995" s="34"/>
      <c r="C5995" s="33"/>
      <c r="D5995" s="33"/>
      <c r="E5995" s="33"/>
      <c r="G5995">
        <f t="shared" si="94"/>
        <v>6</v>
      </c>
    </row>
    <row r="5996" spans="1:7">
      <c r="A5996" s="33"/>
      <c r="B5996" s="34"/>
      <c r="C5996" s="33"/>
      <c r="D5996" s="33"/>
      <c r="E5996" s="33"/>
      <c r="G5996">
        <f t="shared" si="94"/>
        <v>6</v>
      </c>
    </row>
    <row r="5997" spans="1:7">
      <c r="A5997" s="33"/>
      <c r="B5997" s="34"/>
      <c r="C5997" s="33"/>
      <c r="D5997" s="33"/>
      <c r="E5997" s="33"/>
      <c r="G5997">
        <f t="shared" si="94"/>
        <v>6</v>
      </c>
    </row>
    <row r="5998" spans="1:7">
      <c r="A5998" s="33"/>
      <c r="B5998" s="34"/>
      <c r="C5998" s="33"/>
      <c r="D5998" s="33"/>
      <c r="E5998" s="33"/>
      <c r="G5998">
        <f t="shared" si="94"/>
        <v>6</v>
      </c>
    </row>
    <row r="5999" spans="1:7">
      <c r="A5999" s="33"/>
      <c r="B5999" s="34"/>
      <c r="C5999" s="33"/>
      <c r="D5999" s="33"/>
      <c r="E5999" s="33"/>
      <c r="G5999">
        <f t="shared" si="94"/>
        <v>6</v>
      </c>
    </row>
    <row r="6000" spans="1:7">
      <c r="A6000" s="33"/>
      <c r="B6000" s="34"/>
      <c r="C6000" s="33"/>
      <c r="D6000" s="33"/>
      <c r="E6000" s="33"/>
      <c r="G6000">
        <f t="shared" si="94"/>
        <v>6</v>
      </c>
    </row>
    <row r="6001" spans="1:7">
      <c r="A6001" s="33"/>
      <c r="B6001" s="34"/>
      <c r="C6001" s="33"/>
      <c r="D6001" s="33"/>
      <c r="E6001" s="33"/>
      <c r="G6001">
        <f t="shared" si="94"/>
        <v>6</v>
      </c>
    </row>
    <row r="6002" spans="1:7">
      <c r="A6002" s="33"/>
      <c r="B6002" s="34"/>
      <c r="C6002" s="33"/>
      <c r="D6002" s="33"/>
      <c r="E6002" s="33"/>
      <c r="G6002">
        <f t="shared" si="94"/>
        <v>6</v>
      </c>
    </row>
    <row r="6003" spans="1:7">
      <c r="A6003" s="33"/>
      <c r="B6003" s="34"/>
      <c r="C6003" s="33"/>
      <c r="D6003" s="33"/>
      <c r="E6003" s="33"/>
      <c r="G6003">
        <f t="shared" si="94"/>
        <v>6</v>
      </c>
    </row>
    <row r="6004" spans="1:7">
      <c r="A6004" s="33"/>
      <c r="B6004" s="34"/>
      <c r="C6004" s="33"/>
      <c r="D6004" s="33"/>
      <c r="E6004" s="33"/>
      <c r="G6004">
        <f t="shared" si="94"/>
        <v>6</v>
      </c>
    </row>
    <row r="6005" spans="1:7">
      <c r="A6005" s="33"/>
      <c r="B6005" s="34"/>
      <c r="C6005" s="33"/>
      <c r="D6005" s="33"/>
      <c r="E6005" s="33"/>
      <c r="G6005">
        <f t="shared" si="94"/>
        <v>6</v>
      </c>
    </row>
    <row r="6006" spans="1:7">
      <c r="A6006" s="33"/>
      <c r="B6006" s="34"/>
      <c r="C6006" s="33"/>
      <c r="D6006" s="33"/>
      <c r="E6006" s="33"/>
      <c r="G6006">
        <f t="shared" si="94"/>
        <v>6</v>
      </c>
    </row>
    <row r="6007" spans="1:7">
      <c r="A6007" s="33"/>
      <c r="B6007" s="34"/>
      <c r="C6007" s="33"/>
      <c r="D6007" s="33"/>
      <c r="E6007" s="33"/>
      <c r="G6007">
        <f t="shared" si="94"/>
        <v>6</v>
      </c>
    </row>
    <row r="6008" spans="1:7">
      <c r="A6008" s="33"/>
      <c r="B6008" s="34"/>
      <c r="C6008" s="33"/>
      <c r="D6008" s="33"/>
      <c r="E6008" s="33"/>
      <c r="G6008">
        <f t="shared" si="94"/>
        <v>6</v>
      </c>
    </row>
    <row r="6009" spans="1:7">
      <c r="A6009" s="33"/>
      <c r="B6009" s="34"/>
      <c r="C6009" s="33"/>
      <c r="D6009" s="33"/>
      <c r="E6009" s="33"/>
      <c r="G6009">
        <f t="shared" si="94"/>
        <v>6</v>
      </c>
    </row>
    <row r="6010" spans="1:7">
      <c r="A6010" s="33"/>
      <c r="B6010" s="34"/>
      <c r="C6010" s="33"/>
      <c r="D6010" s="33"/>
      <c r="E6010" s="33"/>
      <c r="G6010">
        <f t="shared" si="94"/>
        <v>6</v>
      </c>
    </row>
    <row r="6011" spans="1:7">
      <c r="A6011" s="33"/>
      <c r="B6011" s="34"/>
      <c r="C6011" s="33"/>
      <c r="D6011" s="33"/>
      <c r="E6011" s="33"/>
      <c r="G6011">
        <f t="shared" si="94"/>
        <v>6</v>
      </c>
    </row>
    <row r="6012" spans="1:7">
      <c r="A6012" s="33"/>
      <c r="B6012" s="34"/>
      <c r="C6012" s="33"/>
      <c r="D6012" s="33"/>
      <c r="E6012" s="33"/>
      <c r="G6012">
        <f t="shared" si="94"/>
        <v>6</v>
      </c>
    </row>
    <row r="6013" spans="1:7">
      <c r="A6013" s="33"/>
      <c r="B6013" s="34"/>
      <c r="C6013" s="33"/>
      <c r="D6013" s="33"/>
      <c r="E6013" s="33"/>
      <c r="G6013">
        <f t="shared" si="94"/>
        <v>6</v>
      </c>
    </row>
    <row r="6014" spans="1:7">
      <c r="A6014" s="33"/>
      <c r="B6014" s="34"/>
      <c r="C6014" s="33"/>
      <c r="D6014" s="33"/>
      <c r="E6014" s="33"/>
      <c r="G6014">
        <f t="shared" si="94"/>
        <v>6</v>
      </c>
    </row>
    <row r="6015" spans="1:7">
      <c r="A6015" s="33"/>
      <c r="B6015" s="34"/>
      <c r="C6015" s="33"/>
      <c r="D6015" s="33"/>
      <c r="E6015" s="33"/>
      <c r="G6015">
        <f t="shared" si="94"/>
        <v>6</v>
      </c>
    </row>
    <row r="6016" spans="1:7">
      <c r="A6016" s="33"/>
      <c r="B6016" s="34"/>
      <c r="C6016" s="33"/>
      <c r="D6016" s="33"/>
      <c r="E6016" s="33"/>
      <c r="G6016">
        <f t="shared" si="94"/>
        <v>6</v>
      </c>
    </row>
    <row r="6017" spans="1:7">
      <c r="A6017" s="33"/>
      <c r="B6017" s="34"/>
      <c r="C6017" s="33"/>
      <c r="D6017" s="33"/>
      <c r="E6017" s="33"/>
      <c r="G6017">
        <f t="shared" si="94"/>
        <v>6</v>
      </c>
    </row>
    <row r="6018" spans="1:7">
      <c r="A6018" s="33"/>
      <c r="B6018" s="34"/>
      <c r="C6018" s="33"/>
      <c r="D6018" s="33"/>
      <c r="E6018" s="33"/>
      <c r="G6018">
        <f t="shared" si="94"/>
        <v>6</v>
      </c>
    </row>
    <row r="6019" spans="1:7">
      <c r="A6019" s="33"/>
      <c r="B6019" s="34"/>
      <c r="C6019" s="33"/>
      <c r="D6019" s="33"/>
      <c r="E6019" s="33"/>
      <c r="G6019">
        <f t="shared" si="94"/>
        <v>6</v>
      </c>
    </row>
    <row r="6020" spans="1:7">
      <c r="A6020" s="33"/>
      <c r="B6020" s="34"/>
      <c r="C6020" s="33"/>
      <c r="D6020" s="33"/>
      <c r="E6020" s="33"/>
      <c r="G6020">
        <f t="shared" si="94"/>
        <v>6</v>
      </c>
    </row>
    <row r="6021" spans="1:7">
      <c r="A6021" s="33"/>
      <c r="B6021" s="34"/>
      <c r="C6021" s="33"/>
      <c r="D6021" s="33"/>
      <c r="E6021" s="33"/>
      <c r="G6021">
        <f t="shared" si="94"/>
        <v>6</v>
      </c>
    </row>
    <row r="6022" spans="1:7">
      <c r="A6022" s="33"/>
      <c r="B6022" s="34"/>
      <c r="C6022" s="33"/>
      <c r="D6022" s="33"/>
      <c r="E6022" s="33"/>
      <c r="G6022">
        <f t="shared" si="94"/>
        <v>6</v>
      </c>
    </row>
    <row r="6023" spans="1:7">
      <c r="A6023" s="33"/>
      <c r="B6023" s="34"/>
      <c r="C6023" s="33"/>
      <c r="D6023" s="33"/>
      <c r="E6023" s="33"/>
      <c r="G6023">
        <f t="shared" si="94"/>
        <v>6</v>
      </c>
    </row>
    <row r="6024" spans="1:7">
      <c r="A6024" s="33"/>
      <c r="B6024" s="34"/>
      <c r="C6024" s="33"/>
      <c r="D6024" s="33"/>
      <c r="E6024" s="33"/>
      <c r="G6024">
        <f t="shared" si="94"/>
        <v>6</v>
      </c>
    </row>
    <row r="6025" spans="1:7">
      <c r="A6025" s="33"/>
      <c r="B6025" s="34"/>
      <c r="C6025" s="33"/>
      <c r="D6025" s="33"/>
      <c r="E6025" s="33"/>
      <c r="G6025">
        <f t="shared" si="94"/>
        <v>6</v>
      </c>
    </row>
    <row r="6026" spans="1:7">
      <c r="A6026" s="33"/>
      <c r="B6026" s="34"/>
      <c r="C6026" s="33"/>
      <c r="D6026" s="33"/>
      <c r="E6026" s="33"/>
      <c r="G6026">
        <f t="shared" si="94"/>
        <v>6</v>
      </c>
    </row>
    <row r="6027" spans="1:7">
      <c r="A6027" s="33"/>
      <c r="B6027" s="34"/>
      <c r="C6027" s="33"/>
      <c r="D6027" s="33"/>
      <c r="E6027" s="33"/>
      <c r="G6027">
        <f t="shared" si="94"/>
        <v>6</v>
      </c>
    </row>
    <row r="6028" spans="1:7">
      <c r="A6028" s="33"/>
      <c r="B6028" s="34"/>
      <c r="C6028" s="33"/>
      <c r="D6028" s="33"/>
      <c r="E6028" s="33"/>
      <c r="G6028">
        <f t="shared" si="94"/>
        <v>6</v>
      </c>
    </row>
    <row r="6029" spans="1:7">
      <c r="A6029" s="33"/>
      <c r="B6029" s="34"/>
      <c r="C6029" s="33"/>
      <c r="D6029" s="33"/>
      <c r="E6029" s="33"/>
      <c r="G6029">
        <f t="shared" si="94"/>
        <v>6</v>
      </c>
    </row>
    <row r="6030" spans="1:7">
      <c r="A6030" s="33"/>
      <c r="B6030" s="34"/>
      <c r="C6030" s="33"/>
      <c r="D6030" s="33"/>
      <c r="E6030" s="33"/>
      <c r="G6030">
        <f t="shared" si="94"/>
        <v>6</v>
      </c>
    </row>
    <row r="6031" spans="1:7">
      <c r="A6031" s="33"/>
      <c r="B6031" s="34"/>
      <c r="C6031" s="33"/>
      <c r="D6031" s="33"/>
      <c r="E6031" s="33"/>
      <c r="G6031">
        <f t="shared" si="94"/>
        <v>6</v>
      </c>
    </row>
    <row r="6032" spans="1:7">
      <c r="A6032" s="33"/>
      <c r="B6032" s="34"/>
      <c r="C6032" s="33"/>
      <c r="D6032" s="33"/>
      <c r="E6032" s="33"/>
      <c r="G6032">
        <f t="shared" si="94"/>
        <v>6</v>
      </c>
    </row>
    <row r="6033" spans="1:7">
      <c r="A6033" s="33"/>
      <c r="B6033" s="34"/>
      <c r="C6033" s="33"/>
      <c r="D6033" s="33"/>
      <c r="E6033" s="33"/>
      <c r="G6033">
        <f t="shared" si="94"/>
        <v>6</v>
      </c>
    </row>
    <row r="6034" spans="1:7">
      <c r="A6034" s="33"/>
      <c r="B6034" s="34"/>
      <c r="C6034" s="33"/>
      <c r="D6034" s="33"/>
      <c r="E6034" s="33"/>
      <c r="G6034">
        <f t="shared" si="94"/>
        <v>6</v>
      </c>
    </row>
    <row r="6035" spans="1:7">
      <c r="A6035" s="33"/>
      <c r="B6035" s="34"/>
      <c r="C6035" s="33"/>
      <c r="D6035" s="33"/>
      <c r="E6035" s="33"/>
      <c r="G6035">
        <f t="shared" si="94"/>
        <v>6</v>
      </c>
    </row>
    <row r="6036" spans="1:7">
      <c r="A6036" s="33"/>
      <c r="B6036" s="34"/>
      <c r="C6036" s="33"/>
      <c r="D6036" s="33"/>
      <c r="E6036" s="33"/>
      <c r="G6036">
        <f t="shared" si="94"/>
        <v>6</v>
      </c>
    </row>
    <row r="6037" spans="1:7">
      <c r="A6037" s="33"/>
      <c r="B6037" s="34"/>
      <c r="C6037" s="33"/>
      <c r="D6037" s="33"/>
      <c r="E6037" s="33"/>
      <c r="G6037">
        <f t="shared" si="94"/>
        <v>6</v>
      </c>
    </row>
    <row r="6038" spans="1:7">
      <c r="A6038" s="33"/>
      <c r="B6038" s="34"/>
      <c r="C6038" s="33"/>
      <c r="D6038" s="33"/>
      <c r="E6038" s="33"/>
      <c r="G6038">
        <f t="shared" si="94"/>
        <v>6</v>
      </c>
    </row>
    <row r="6039" spans="1:7">
      <c r="A6039" s="33"/>
      <c r="B6039" s="34"/>
      <c r="C6039" s="33"/>
      <c r="D6039" s="33"/>
      <c r="E6039" s="33"/>
      <c r="G6039">
        <f t="shared" si="94"/>
        <v>6</v>
      </c>
    </row>
    <row r="6040" spans="1:7">
      <c r="A6040" s="33"/>
      <c r="B6040" s="34"/>
      <c r="C6040" s="33"/>
      <c r="D6040" s="33"/>
      <c r="E6040" s="33"/>
      <c r="G6040">
        <f t="shared" si="94"/>
        <v>6</v>
      </c>
    </row>
    <row r="6041" spans="1:7">
      <c r="A6041" s="33"/>
      <c r="B6041" s="34"/>
      <c r="C6041" s="33"/>
      <c r="D6041" s="33"/>
      <c r="E6041" s="33"/>
      <c r="G6041">
        <f t="shared" si="94"/>
        <v>6</v>
      </c>
    </row>
    <row r="6042" spans="1:7">
      <c r="A6042" s="33"/>
      <c r="B6042" s="34"/>
      <c r="C6042" s="33"/>
      <c r="D6042" s="33"/>
      <c r="E6042" s="33"/>
      <c r="G6042">
        <f t="shared" si="94"/>
        <v>6</v>
      </c>
    </row>
    <row r="6043" spans="1:7">
      <c r="A6043" s="33"/>
      <c r="B6043" s="34"/>
      <c r="C6043" s="33"/>
      <c r="D6043" s="33"/>
      <c r="E6043" s="33"/>
      <c r="G6043">
        <f t="shared" si="94"/>
        <v>6</v>
      </c>
    </row>
    <row r="6044" spans="1:7">
      <c r="A6044" s="33"/>
      <c r="B6044" s="34"/>
      <c r="C6044" s="33"/>
      <c r="D6044" s="33"/>
      <c r="E6044" s="33"/>
      <c r="G6044">
        <f t="shared" si="94"/>
        <v>6</v>
      </c>
    </row>
    <row r="6045" spans="1:7">
      <c r="A6045" s="33"/>
      <c r="B6045" s="34"/>
      <c r="C6045" s="33"/>
      <c r="D6045" s="33"/>
      <c r="E6045" s="33"/>
      <c r="G6045">
        <f t="shared" si="94"/>
        <v>6</v>
      </c>
    </row>
    <row r="6046" spans="1:7">
      <c r="A6046" s="33"/>
      <c r="B6046" s="34"/>
      <c r="C6046" s="33"/>
      <c r="D6046" s="33"/>
      <c r="E6046" s="33"/>
      <c r="G6046">
        <f t="shared" si="94"/>
        <v>6</v>
      </c>
    </row>
    <row r="6047" spans="1:7">
      <c r="A6047" s="33"/>
      <c r="B6047" s="34"/>
      <c r="C6047" s="33"/>
      <c r="D6047" s="33"/>
      <c r="E6047" s="33"/>
      <c r="G6047">
        <f t="shared" si="94"/>
        <v>6</v>
      </c>
    </row>
    <row r="6048" spans="1:7">
      <c r="A6048" s="33"/>
      <c r="B6048" s="34"/>
      <c r="C6048" s="33"/>
      <c r="D6048" s="33"/>
      <c r="E6048" s="33"/>
      <c r="G6048">
        <f t="shared" si="94"/>
        <v>6</v>
      </c>
    </row>
    <row r="6049" spans="1:7">
      <c r="A6049" s="33"/>
      <c r="B6049" s="34"/>
      <c r="C6049" s="33"/>
      <c r="D6049" s="33"/>
      <c r="E6049" s="33"/>
      <c r="G6049">
        <f t="shared" si="94"/>
        <v>6</v>
      </c>
    </row>
    <row r="6050" spans="1:7">
      <c r="A6050" s="33"/>
      <c r="B6050" s="34"/>
      <c r="C6050" s="33"/>
      <c r="D6050" s="33"/>
      <c r="E6050" s="33"/>
      <c r="G6050">
        <f t="shared" si="94"/>
        <v>6</v>
      </c>
    </row>
    <row r="6051" spans="1:7">
      <c r="A6051" s="33"/>
      <c r="B6051" s="34"/>
      <c r="C6051" s="33"/>
      <c r="D6051" s="33"/>
      <c r="E6051" s="33"/>
      <c r="G6051">
        <f t="shared" si="94"/>
        <v>6</v>
      </c>
    </row>
    <row r="6052" spans="1:7">
      <c r="A6052" s="33"/>
      <c r="B6052" s="34"/>
      <c r="C6052" s="33"/>
      <c r="D6052" s="33"/>
      <c r="E6052" s="33"/>
      <c r="G6052">
        <f t="shared" si="94"/>
        <v>6</v>
      </c>
    </row>
    <row r="6053" spans="1:7">
      <c r="A6053" s="33"/>
      <c r="B6053" s="34"/>
      <c r="C6053" s="33"/>
      <c r="D6053" s="33"/>
      <c r="E6053" s="33"/>
      <c r="G6053">
        <f t="shared" si="94"/>
        <v>6</v>
      </c>
    </row>
    <row r="6054" spans="1:7">
      <c r="A6054" s="33"/>
      <c r="B6054" s="34"/>
      <c r="C6054" s="33"/>
      <c r="D6054" s="33"/>
      <c r="E6054" s="33"/>
      <c r="G6054">
        <f t="shared" si="94"/>
        <v>6</v>
      </c>
    </row>
    <row r="6055" spans="1:7">
      <c r="A6055" s="33"/>
      <c r="B6055" s="34"/>
      <c r="C6055" s="33"/>
      <c r="D6055" s="33"/>
      <c r="E6055" s="33"/>
      <c r="G6055">
        <f t="shared" si="94"/>
        <v>6</v>
      </c>
    </row>
    <row r="6056" spans="1:7">
      <c r="A6056" s="33"/>
      <c r="B6056" s="34"/>
      <c r="C6056" s="33"/>
      <c r="D6056" s="33"/>
      <c r="E6056" s="33"/>
      <c r="G6056">
        <f t="shared" si="94"/>
        <v>6</v>
      </c>
    </row>
    <row r="6057" spans="1:7">
      <c r="A6057" s="33"/>
      <c r="B6057" s="34"/>
      <c r="C6057" s="33"/>
      <c r="D6057" s="33"/>
      <c r="E6057" s="33"/>
      <c r="G6057">
        <f t="shared" ref="G6057:G6120" si="95">WEEKDAY(B6057,2)</f>
        <v>6</v>
      </c>
    </row>
    <row r="6058" spans="1:7">
      <c r="A6058" s="33"/>
      <c r="B6058" s="34"/>
      <c r="C6058" s="33"/>
      <c r="D6058" s="33"/>
      <c r="E6058" s="33"/>
      <c r="G6058">
        <f t="shared" si="95"/>
        <v>6</v>
      </c>
    </row>
    <row r="6059" spans="1:7">
      <c r="A6059" s="33"/>
      <c r="B6059" s="34"/>
      <c r="C6059" s="33"/>
      <c r="D6059" s="33"/>
      <c r="E6059" s="33"/>
      <c r="G6059">
        <f t="shared" si="95"/>
        <v>6</v>
      </c>
    </row>
    <row r="6060" spans="1:7">
      <c r="A6060" s="33"/>
      <c r="B6060" s="34"/>
      <c r="C6060" s="33"/>
      <c r="D6060" s="33"/>
      <c r="E6060" s="33"/>
      <c r="G6060">
        <f t="shared" si="95"/>
        <v>6</v>
      </c>
    </row>
    <row r="6061" spans="1:7">
      <c r="A6061" s="33"/>
      <c r="B6061" s="34"/>
      <c r="C6061" s="33"/>
      <c r="D6061" s="33"/>
      <c r="E6061" s="33"/>
      <c r="G6061">
        <f t="shared" si="95"/>
        <v>6</v>
      </c>
    </row>
    <row r="6062" spans="1:7">
      <c r="A6062" s="33"/>
      <c r="B6062" s="34"/>
      <c r="C6062" s="33"/>
      <c r="D6062" s="33"/>
      <c r="E6062" s="33"/>
      <c r="G6062">
        <f t="shared" si="95"/>
        <v>6</v>
      </c>
    </row>
    <row r="6063" spans="1:7">
      <c r="A6063" s="33"/>
      <c r="B6063" s="34"/>
      <c r="C6063" s="33"/>
      <c r="D6063" s="33"/>
      <c r="E6063" s="33"/>
      <c r="G6063">
        <f t="shared" si="95"/>
        <v>6</v>
      </c>
    </row>
    <row r="6064" spans="1:7">
      <c r="A6064" s="33"/>
      <c r="B6064" s="34"/>
      <c r="C6064" s="33"/>
      <c r="D6064" s="33"/>
      <c r="E6064" s="33"/>
      <c r="G6064">
        <f t="shared" si="95"/>
        <v>6</v>
      </c>
    </row>
    <row r="6065" spans="1:7">
      <c r="A6065" s="33"/>
      <c r="B6065" s="34"/>
      <c r="C6065" s="33"/>
      <c r="D6065" s="33"/>
      <c r="E6065" s="33"/>
      <c r="G6065">
        <f t="shared" si="95"/>
        <v>6</v>
      </c>
    </row>
    <row r="6066" spans="1:7">
      <c r="A6066" s="33"/>
      <c r="B6066" s="34"/>
      <c r="C6066" s="33"/>
      <c r="D6066" s="33"/>
      <c r="E6066" s="33"/>
      <c r="G6066">
        <f t="shared" si="95"/>
        <v>6</v>
      </c>
    </row>
    <row r="6067" spans="1:7">
      <c r="A6067" s="33"/>
      <c r="B6067" s="34"/>
      <c r="C6067" s="33"/>
      <c r="D6067" s="33"/>
      <c r="E6067" s="33"/>
      <c r="G6067">
        <f t="shared" si="95"/>
        <v>6</v>
      </c>
    </row>
    <row r="6068" spans="1:7">
      <c r="A6068" s="33"/>
      <c r="B6068" s="34"/>
      <c r="C6068" s="33"/>
      <c r="D6068" s="33"/>
      <c r="E6068" s="33"/>
      <c r="G6068">
        <f t="shared" si="95"/>
        <v>6</v>
      </c>
    </row>
    <row r="6069" spans="1:7">
      <c r="A6069" s="33"/>
      <c r="B6069" s="34"/>
      <c r="C6069" s="33"/>
      <c r="D6069" s="33"/>
      <c r="E6069" s="33"/>
      <c r="G6069">
        <f t="shared" si="95"/>
        <v>6</v>
      </c>
    </row>
    <row r="6070" spans="1:7">
      <c r="A6070" s="33"/>
      <c r="B6070" s="34"/>
      <c r="C6070" s="33"/>
      <c r="D6070" s="33"/>
      <c r="E6070" s="33"/>
      <c r="G6070">
        <f t="shared" si="95"/>
        <v>6</v>
      </c>
    </row>
    <row r="6071" spans="1:7">
      <c r="A6071" s="33"/>
      <c r="B6071" s="34"/>
      <c r="C6071" s="33"/>
      <c r="D6071" s="33"/>
      <c r="E6071" s="33"/>
      <c r="G6071">
        <f t="shared" si="95"/>
        <v>6</v>
      </c>
    </row>
    <row r="6072" spans="1:7">
      <c r="A6072" s="33"/>
      <c r="B6072" s="34"/>
      <c r="C6072" s="33"/>
      <c r="D6072" s="33"/>
      <c r="E6072" s="33"/>
      <c r="G6072">
        <f t="shared" si="95"/>
        <v>6</v>
      </c>
    </row>
    <row r="6073" spans="1:7">
      <c r="A6073" s="33"/>
      <c r="B6073" s="34"/>
      <c r="C6073" s="33"/>
      <c r="D6073" s="33"/>
      <c r="E6073" s="33"/>
      <c r="G6073">
        <f t="shared" si="95"/>
        <v>6</v>
      </c>
    </row>
    <row r="6074" spans="1:7">
      <c r="A6074" s="33"/>
      <c r="B6074" s="34"/>
      <c r="C6074" s="33"/>
      <c r="D6074" s="33"/>
      <c r="E6074" s="33"/>
      <c r="G6074">
        <f t="shared" si="95"/>
        <v>6</v>
      </c>
    </row>
    <row r="6075" spans="1:7">
      <c r="A6075" s="33"/>
      <c r="B6075" s="34"/>
      <c r="C6075" s="33"/>
      <c r="D6075" s="33"/>
      <c r="E6075" s="33"/>
      <c r="G6075">
        <f t="shared" si="95"/>
        <v>6</v>
      </c>
    </row>
    <row r="6076" spans="1:7">
      <c r="A6076" s="33"/>
      <c r="B6076" s="34"/>
      <c r="C6076" s="33"/>
      <c r="D6076" s="33"/>
      <c r="E6076" s="33"/>
      <c r="G6076">
        <f t="shared" si="95"/>
        <v>6</v>
      </c>
    </row>
    <row r="6077" spans="1:7">
      <c r="A6077" s="33"/>
      <c r="B6077" s="34"/>
      <c r="C6077" s="33"/>
      <c r="D6077" s="33"/>
      <c r="E6077" s="33"/>
      <c r="G6077">
        <f t="shared" si="95"/>
        <v>6</v>
      </c>
    </row>
    <row r="6078" spans="1:7">
      <c r="A6078" s="33"/>
      <c r="B6078" s="34"/>
      <c r="C6078" s="33"/>
      <c r="D6078" s="33"/>
      <c r="E6078" s="33"/>
      <c r="G6078">
        <f t="shared" si="95"/>
        <v>6</v>
      </c>
    </row>
    <row r="6079" spans="1:7">
      <c r="A6079" s="33"/>
      <c r="B6079" s="34"/>
      <c r="C6079" s="33"/>
      <c r="D6079" s="33"/>
      <c r="E6079" s="33"/>
      <c r="G6079">
        <f t="shared" si="95"/>
        <v>6</v>
      </c>
    </row>
    <row r="6080" spans="1:7">
      <c r="A6080" s="33"/>
      <c r="B6080" s="34"/>
      <c r="C6080" s="33"/>
      <c r="D6080" s="33"/>
      <c r="E6080" s="33"/>
      <c r="G6080">
        <f t="shared" si="95"/>
        <v>6</v>
      </c>
    </row>
    <row r="6081" spans="1:7">
      <c r="A6081" s="33"/>
      <c r="B6081" s="34"/>
      <c r="C6081" s="33"/>
      <c r="D6081" s="33"/>
      <c r="E6081" s="33"/>
      <c r="G6081">
        <f t="shared" si="95"/>
        <v>6</v>
      </c>
    </row>
    <row r="6082" spans="1:7">
      <c r="A6082" s="33"/>
      <c r="B6082" s="34"/>
      <c r="C6082" s="33"/>
      <c r="D6082" s="33"/>
      <c r="E6082" s="33"/>
      <c r="G6082">
        <f t="shared" si="95"/>
        <v>6</v>
      </c>
    </row>
    <row r="6083" spans="1:7">
      <c r="A6083" s="33"/>
      <c r="B6083" s="34"/>
      <c r="C6083" s="33"/>
      <c r="D6083" s="33"/>
      <c r="E6083" s="33"/>
      <c r="G6083">
        <f t="shared" si="95"/>
        <v>6</v>
      </c>
    </row>
    <row r="6084" spans="1:7">
      <c r="A6084" s="33"/>
      <c r="B6084" s="34"/>
      <c r="C6084" s="33"/>
      <c r="D6084" s="33"/>
      <c r="E6084" s="33"/>
      <c r="G6084">
        <f t="shared" si="95"/>
        <v>6</v>
      </c>
    </row>
    <row r="6085" spans="1:7">
      <c r="A6085" s="33"/>
      <c r="B6085" s="34"/>
      <c r="C6085" s="33"/>
      <c r="D6085" s="33"/>
      <c r="E6085" s="33"/>
      <c r="G6085">
        <f t="shared" si="95"/>
        <v>6</v>
      </c>
    </row>
    <row r="6086" spans="1:7">
      <c r="A6086" s="33"/>
      <c r="B6086" s="34"/>
      <c r="C6086" s="33"/>
      <c r="D6086" s="33"/>
      <c r="E6086" s="33"/>
      <c r="G6086">
        <f t="shared" si="95"/>
        <v>6</v>
      </c>
    </row>
    <row r="6087" spans="1:7">
      <c r="A6087" s="33"/>
      <c r="B6087" s="34"/>
      <c r="C6087" s="33"/>
      <c r="D6087" s="33"/>
      <c r="E6087" s="33"/>
      <c r="G6087">
        <f t="shared" si="95"/>
        <v>6</v>
      </c>
    </row>
    <row r="6088" spans="1:7">
      <c r="A6088" s="33"/>
      <c r="B6088" s="34"/>
      <c r="C6088" s="33"/>
      <c r="D6088" s="33"/>
      <c r="E6088" s="33"/>
      <c r="G6088">
        <f t="shared" si="95"/>
        <v>6</v>
      </c>
    </row>
    <row r="6089" spans="1:7">
      <c r="A6089" s="33"/>
      <c r="B6089" s="34"/>
      <c r="C6089" s="33"/>
      <c r="D6089" s="33"/>
      <c r="E6089" s="33"/>
      <c r="G6089">
        <f t="shared" si="95"/>
        <v>6</v>
      </c>
    </row>
    <row r="6090" spans="1:7">
      <c r="A6090" s="33"/>
      <c r="B6090" s="34"/>
      <c r="C6090" s="33"/>
      <c r="D6090" s="33"/>
      <c r="E6090" s="33"/>
      <c r="G6090">
        <f t="shared" si="95"/>
        <v>6</v>
      </c>
    </row>
    <row r="6091" spans="1:7">
      <c r="A6091" s="33"/>
      <c r="B6091" s="34"/>
      <c r="C6091" s="33"/>
      <c r="D6091" s="33"/>
      <c r="E6091" s="33"/>
      <c r="G6091">
        <f t="shared" si="95"/>
        <v>6</v>
      </c>
    </row>
    <row r="6092" spans="1:7">
      <c r="A6092" s="33"/>
      <c r="B6092" s="34"/>
      <c r="C6092" s="33"/>
      <c r="D6092" s="33"/>
      <c r="E6092" s="33"/>
      <c r="G6092">
        <f t="shared" si="95"/>
        <v>6</v>
      </c>
    </row>
    <row r="6093" spans="1:7">
      <c r="A6093" s="33"/>
      <c r="B6093" s="34"/>
      <c r="C6093" s="33"/>
      <c r="D6093" s="33"/>
      <c r="E6093" s="33"/>
      <c r="G6093">
        <f t="shared" si="95"/>
        <v>6</v>
      </c>
    </row>
    <row r="6094" spans="1:7">
      <c r="A6094" s="33"/>
      <c r="B6094" s="34"/>
      <c r="C6094" s="33"/>
      <c r="D6094" s="33"/>
      <c r="E6094" s="33"/>
      <c r="G6094">
        <f t="shared" si="95"/>
        <v>6</v>
      </c>
    </row>
    <row r="6095" spans="1:7">
      <c r="A6095" s="33"/>
      <c r="B6095" s="34"/>
      <c r="C6095" s="33"/>
      <c r="D6095" s="33"/>
      <c r="E6095" s="33"/>
      <c r="G6095">
        <f t="shared" si="95"/>
        <v>6</v>
      </c>
    </row>
    <row r="6096" spans="1:7">
      <c r="A6096" s="33"/>
      <c r="B6096" s="34"/>
      <c r="C6096" s="33"/>
      <c r="D6096" s="33"/>
      <c r="E6096" s="33"/>
      <c r="G6096">
        <f t="shared" si="95"/>
        <v>6</v>
      </c>
    </row>
    <row r="6097" spans="1:7">
      <c r="A6097" s="33"/>
      <c r="B6097" s="34"/>
      <c r="C6097" s="33"/>
      <c r="D6097" s="33"/>
      <c r="E6097" s="33"/>
      <c r="G6097">
        <f t="shared" si="95"/>
        <v>6</v>
      </c>
    </row>
    <row r="6098" spans="1:7">
      <c r="A6098" s="33"/>
      <c r="B6098" s="34"/>
      <c r="C6098" s="33"/>
      <c r="D6098" s="33"/>
      <c r="E6098" s="33"/>
      <c r="G6098">
        <f t="shared" si="95"/>
        <v>6</v>
      </c>
    </row>
    <row r="6099" spans="1:7">
      <c r="A6099" s="33"/>
      <c r="B6099" s="34"/>
      <c r="C6099" s="33"/>
      <c r="D6099" s="33"/>
      <c r="E6099" s="33"/>
      <c r="G6099">
        <f t="shared" si="95"/>
        <v>6</v>
      </c>
    </row>
    <row r="6100" spans="1:7">
      <c r="A6100" s="33"/>
      <c r="B6100" s="34"/>
      <c r="C6100" s="33"/>
      <c r="D6100" s="33"/>
      <c r="E6100" s="33"/>
      <c r="G6100">
        <f t="shared" si="95"/>
        <v>6</v>
      </c>
    </row>
    <row r="6101" spans="1:7">
      <c r="A6101" s="33"/>
      <c r="B6101" s="34"/>
      <c r="C6101" s="33"/>
      <c r="D6101" s="33"/>
      <c r="E6101" s="33"/>
      <c r="G6101">
        <f t="shared" si="95"/>
        <v>6</v>
      </c>
    </row>
    <row r="6102" spans="1:7">
      <c r="A6102" s="33"/>
      <c r="B6102" s="34"/>
      <c r="C6102" s="33"/>
      <c r="D6102" s="33"/>
      <c r="E6102" s="33"/>
      <c r="G6102">
        <f t="shared" si="95"/>
        <v>6</v>
      </c>
    </row>
    <row r="6103" spans="1:7">
      <c r="A6103" s="33"/>
      <c r="B6103" s="34"/>
      <c r="C6103" s="33"/>
      <c r="D6103" s="33"/>
      <c r="E6103" s="33"/>
      <c r="G6103">
        <f t="shared" si="95"/>
        <v>6</v>
      </c>
    </row>
    <row r="6104" spans="1:7">
      <c r="A6104" s="33"/>
      <c r="B6104" s="34"/>
      <c r="C6104" s="33"/>
      <c r="D6104" s="33"/>
      <c r="E6104" s="33"/>
      <c r="G6104">
        <f t="shared" si="95"/>
        <v>6</v>
      </c>
    </row>
    <row r="6105" spans="1:7">
      <c r="A6105" s="33"/>
      <c r="B6105" s="34"/>
      <c r="C6105" s="33"/>
      <c r="D6105" s="33"/>
      <c r="E6105" s="33"/>
      <c r="G6105">
        <f t="shared" si="95"/>
        <v>6</v>
      </c>
    </row>
    <row r="6106" spans="1:7">
      <c r="A6106" s="33"/>
      <c r="B6106" s="34"/>
      <c r="C6106" s="33"/>
      <c r="D6106" s="33"/>
      <c r="E6106" s="33"/>
      <c r="G6106">
        <f t="shared" si="95"/>
        <v>6</v>
      </c>
    </row>
    <row r="6107" spans="1:7">
      <c r="A6107" s="33"/>
      <c r="B6107" s="34"/>
      <c r="C6107" s="33"/>
      <c r="D6107" s="33"/>
      <c r="E6107" s="33"/>
      <c r="G6107">
        <f t="shared" si="95"/>
        <v>6</v>
      </c>
    </row>
    <row r="6108" spans="1:7">
      <c r="A6108" s="33"/>
      <c r="B6108" s="34"/>
      <c r="C6108" s="33"/>
      <c r="D6108" s="33"/>
      <c r="E6108" s="33"/>
      <c r="G6108">
        <f t="shared" si="95"/>
        <v>6</v>
      </c>
    </row>
    <row r="6109" spans="1:7">
      <c r="A6109" s="33"/>
      <c r="B6109" s="34"/>
      <c r="C6109" s="33"/>
      <c r="D6109" s="33"/>
      <c r="E6109" s="33"/>
      <c r="G6109">
        <f t="shared" si="95"/>
        <v>6</v>
      </c>
    </row>
    <row r="6110" spans="1:7">
      <c r="A6110" s="33"/>
      <c r="B6110" s="34"/>
      <c r="C6110" s="33"/>
      <c r="D6110" s="33"/>
      <c r="E6110" s="33"/>
      <c r="G6110">
        <f t="shared" si="95"/>
        <v>6</v>
      </c>
    </row>
    <row r="6111" spans="1:7">
      <c r="A6111" s="33"/>
      <c r="B6111" s="34"/>
      <c r="C6111" s="33"/>
      <c r="D6111" s="33"/>
      <c r="E6111" s="33"/>
      <c r="G6111">
        <f t="shared" si="95"/>
        <v>6</v>
      </c>
    </row>
    <row r="6112" spans="1:7">
      <c r="A6112" s="33"/>
      <c r="B6112" s="34"/>
      <c r="C6112" s="33"/>
      <c r="D6112" s="33"/>
      <c r="E6112" s="33"/>
      <c r="G6112">
        <f t="shared" si="95"/>
        <v>6</v>
      </c>
    </row>
    <row r="6113" spans="1:7">
      <c r="A6113" s="33"/>
      <c r="B6113" s="34"/>
      <c r="C6113" s="33"/>
      <c r="D6113" s="33"/>
      <c r="E6113" s="33"/>
      <c r="G6113">
        <f t="shared" si="95"/>
        <v>6</v>
      </c>
    </row>
    <row r="6114" spans="1:7">
      <c r="A6114" s="33"/>
      <c r="B6114" s="34"/>
      <c r="C6114" s="33"/>
      <c r="D6114" s="33"/>
      <c r="E6114" s="33"/>
      <c r="G6114">
        <f t="shared" si="95"/>
        <v>6</v>
      </c>
    </row>
    <row r="6115" spans="1:7">
      <c r="A6115" s="33"/>
      <c r="B6115" s="34"/>
      <c r="C6115" s="33"/>
      <c r="D6115" s="33"/>
      <c r="E6115" s="33"/>
      <c r="G6115">
        <f t="shared" si="95"/>
        <v>6</v>
      </c>
    </row>
    <row r="6116" spans="1:7">
      <c r="A6116" s="33"/>
      <c r="B6116" s="34"/>
      <c r="C6116" s="33"/>
      <c r="D6116" s="33"/>
      <c r="E6116" s="33"/>
      <c r="G6116">
        <f t="shared" si="95"/>
        <v>6</v>
      </c>
    </row>
    <row r="6117" spans="1:7">
      <c r="A6117" s="33"/>
      <c r="B6117" s="34"/>
      <c r="C6117" s="33"/>
      <c r="D6117" s="33"/>
      <c r="E6117" s="33"/>
      <c r="G6117">
        <f t="shared" si="95"/>
        <v>6</v>
      </c>
    </row>
    <row r="6118" spans="1:7">
      <c r="A6118" s="33"/>
      <c r="B6118" s="34"/>
      <c r="C6118" s="33"/>
      <c r="D6118" s="33"/>
      <c r="E6118" s="33"/>
      <c r="G6118">
        <f t="shared" si="95"/>
        <v>6</v>
      </c>
    </row>
    <row r="6119" spans="1:7">
      <c r="A6119" s="33"/>
      <c r="B6119" s="34"/>
      <c r="C6119" s="33"/>
      <c r="D6119" s="33"/>
      <c r="E6119" s="33"/>
      <c r="G6119">
        <f t="shared" si="95"/>
        <v>6</v>
      </c>
    </row>
    <row r="6120" spans="1:7">
      <c r="A6120" s="33"/>
      <c r="B6120" s="34"/>
      <c r="C6120" s="33"/>
      <c r="D6120" s="33"/>
      <c r="E6120" s="33"/>
      <c r="G6120">
        <f t="shared" si="95"/>
        <v>6</v>
      </c>
    </row>
    <row r="6121" spans="1:7">
      <c r="A6121" s="33"/>
      <c r="B6121" s="34"/>
      <c r="C6121" s="33"/>
      <c r="D6121" s="33"/>
      <c r="E6121" s="33"/>
      <c r="G6121">
        <f t="shared" ref="G6121:G6184" si="96">WEEKDAY(B6121,2)</f>
        <v>6</v>
      </c>
    </row>
    <row r="6122" spans="1:7">
      <c r="A6122" s="33"/>
      <c r="B6122" s="34"/>
      <c r="C6122" s="33"/>
      <c r="D6122" s="33"/>
      <c r="E6122" s="33"/>
      <c r="G6122">
        <f t="shared" si="96"/>
        <v>6</v>
      </c>
    </row>
    <row r="6123" spans="1:7">
      <c r="A6123" s="33"/>
      <c r="B6123" s="34"/>
      <c r="C6123" s="33"/>
      <c r="D6123" s="33"/>
      <c r="E6123" s="33"/>
      <c r="G6123">
        <f t="shared" si="96"/>
        <v>6</v>
      </c>
    </row>
    <row r="6124" spans="1:7">
      <c r="A6124" s="33"/>
      <c r="B6124" s="34"/>
      <c r="C6124" s="33"/>
      <c r="D6124" s="33"/>
      <c r="E6124" s="33"/>
      <c r="G6124">
        <f t="shared" si="96"/>
        <v>6</v>
      </c>
    </row>
    <row r="6125" spans="1:7">
      <c r="A6125" s="33"/>
      <c r="B6125" s="34"/>
      <c r="C6125" s="33"/>
      <c r="D6125" s="33"/>
      <c r="E6125" s="33"/>
      <c r="G6125">
        <f t="shared" si="96"/>
        <v>6</v>
      </c>
    </row>
    <row r="6126" spans="1:7">
      <c r="A6126" s="33"/>
      <c r="B6126" s="34"/>
      <c r="C6126" s="33"/>
      <c r="D6126" s="33"/>
      <c r="E6126" s="33"/>
      <c r="G6126">
        <f t="shared" si="96"/>
        <v>6</v>
      </c>
    </row>
    <row r="6127" spans="1:7">
      <c r="A6127" s="33"/>
      <c r="B6127" s="34"/>
      <c r="C6127" s="33"/>
      <c r="D6127" s="33"/>
      <c r="E6127" s="33"/>
      <c r="G6127">
        <f t="shared" si="96"/>
        <v>6</v>
      </c>
    </row>
    <row r="6128" spans="1:7">
      <c r="A6128" s="33"/>
      <c r="B6128" s="34"/>
      <c r="C6128" s="33"/>
      <c r="D6128" s="33"/>
      <c r="E6128" s="33"/>
      <c r="G6128">
        <f t="shared" si="96"/>
        <v>6</v>
      </c>
    </row>
    <row r="6129" spans="1:7">
      <c r="A6129" s="33"/>
      <c r="B6129" s="34"/>
      <c r="C6129" s="33"/>
      <c r="D6129" s="33"/>
      <c r="E6129" s="33"/>
      <c r="G6129">
        <f t="shared" si="96"/>
        <v>6</v>
      </c>
    </row>
    <row r="6130" spans="1:7">
      <c r="A6130" s="33"/>
      <c r="B6130" s="34"/>
      <c r="C6130" s="33"/>
      <c r="D6130" s="33"/>
      <c r="E6130" s="33"/>
      <c r="G6130">
        <f t="shared" si="96"/>
        <v>6</v>
      </c>
    </row>
    <row r="6131" spans="1:7">
      <c r="A6131" s="33"/>
      <c r="B6131" s="34"/>
      <c r="C6131" s="33"/>
      <c r="D6131" s="33"/>
      <c r="E6131" s="33"/>
      <c r="G6131">
        <f t="shared" si="96"/>
        <v>6</v>
      </c>
    </row>
    <row r="6132" spans="1:7">
      <c r="A6132" s="33"/>
      <c r="B6132" s="34"/>
      <c r="C6132" s="33"/>
      <c r="D6132" s="33"/>
      <c r="E6132" s="33"/>
      <c r="G6132">
        <f t="shared" si="96"/>
        <v>6</v>
      </c>
    </row>
    <row r="6133" spans="1:7">
      <c r="A6133" s="33"/>
      <c r="B6133" s="34"/>
      <c r="C6133" s="33"/>
      <c r="D6133" s="33"/>
      <c r="E6133" s="33"/>
      <c r="G6133">
        <f t="shared" si="96"/>
        <v>6</v>
      </c>
    </row>
    <row r="6134" spans="1:7">
      <c r="A6134" s="33"/>
      <c r="B6134" s="34"/>
      <c r="C6134" s="33"/>
      <c r="D6134" s="33"/>
      <c r="E6134" s="33"/>
      <c r="G6134">
        <f t="shared" si="96"/>
        <v>6</v>
      </c>
    </row>
    <row r="6135" spans="1:7">
      <c r="A6135" s="33"/>
      <c r="B6135" s="34"/>
      <c r="C6135" s="33"/>
      <c r="D6135" s="33"/>
      <c r="E6135" s="33"/>
      <c r="G6135">
        <f t="shared" si="96"/>
        <v>6</v>
      </c>
    </row>
    <row r="6136" spans="1:7">
      <c r="A6136" s="33"/>
      <c r="B6136" s="34"/>
      <c r="C6136" s="33"/>
      <c r="D6136" s="33"/>
      <c r="E6136" s="33"/>
      <c r="G6136">
        <f t="shared" si="96"/>
        <v>6</v>
      </c>
    </row>
    <row r="6137" spans="1:7">
      <c r="A6137" s="33"/>
      <c r="B6137" s="34"/>
      <c r="C6137" s="33"/>
      <c r="D6137" s="33"/>
      <c r="E6137" s="33"/>
      <c r="G6137">
        <f t="shared" si="96"/>
        <v>6</v>
      </c>
    </row>
    <row r="6138" spans="1:7">
      <c r="A6138" s="33"/>
      <c r="B6138" s="34"/>
      <c r="C6138" s="33"/>
      <c r="D6138" s="33"/>
      <c r="E6138" s="33"/>
      <c r="G6138">
        <f t="shared" si="96"/>
        <v>6</v>
      </c>
    </row>
    <row r="6139" spans="1:7">
      <c r="A6139" s="33"/>
      <c r="B6139" s="34"/>
      <c r="C6139" s="33"/>
      <c r="D6139" s="33"/>
      <c r="E6139" s="33"/>
      <c r="G6139">
        <f t="shared" si="96"/>
        <v>6</v>
      </c>
    </row>
    <row r="6140" spans="1:7">
      <c r="A6140" s="33"/>
      <c r="B6140" s="34"/>
      <c r="C6140" s="33"/>
      <c r="D6140" s="33"/>
      <c r="E6140" s="33"/>
      <c r="G6140">
        <f t="shared" si="96"/>
        <v>6</v>
      </c>
    </row>
    <row r="6141" spans="1:7">
      <c r="A6141" s="33"/>
      <c r="B6141" s="34"/>
      <c r="C6141" s="33"/>
      <c r="D6141" s="33"/>
      <c r="E6141" s="33"/>
      <c r="G6141">
        <f t="shared" si="96"/>
        <v>6</v>
      </c>
    </row>
    <row r="6142" spans="1:7">
      <c r="A6142" s="33"/>
      <c r="B6142" s="34"/>
      <c r="C6142" s="33"/>
      <c r="D6142" s="33"/>
      <c r="E6142" s="33"/>
      <c r="G6142">
        <f t="shared" si="96"/>
        <v>6</v>
      </c>
    </row>
    <row r="6143" spans="1:7">
      <c r="A6143" s="33"/>
      <c r="B6143" s="34"/>
      <c r="C6143" s="33"/>
      <c r="D6143" s="33"/>
      <c r="E6143" s="33"/>
      <c r="G6143">
        <f t="shared" si="96"/>
        <v>6</v>
      </c>
    </row>
    <row r="6144" spans="1:7">
      <c r="A6144" s="33"/>
      <c r="B6144" s="34"/>
      <c r="C6144" s="33"/>
      <c r="D6144" s="33"/>
      <c r="E6144" s="33"/>
      <c r="G6144">
        <f t="shared" si="96"/>
        <v>6</v>
      </c>
    </row>
    <row r="6145" spans="1:7">
      <c r="A6145" s="33"/>
      <c r="B6145" s="34"/>
      <c r="C6145" s="33"/>
      <c r="D6145" s="33"/>
      <c r="E6145" s="33"/>
      <c r="G6145">
        <f t="shared" si="96"/>
        <v>6</v>
      </c>
    </row>
    <row r="6146" spans="1:7">
      <c r="A6146" s="33"/>
      <c r="B6146" s="34"/>
      <c r="C6146" s="33"/>
      <c r="D6146" s="33"/>
      <c r="E6146" s="33"/>
      <c r="G6146">
        <f t="shared" si="96"/>
        <v>6</v>
      </c>
    </row>
    <row r="6147" spans="1:7">
      <c r="A6147" s="33"/>
      <c r="B6147" s="34"/>
      <c r="C6147" s="33"/>
      <c r="D6147" s="33"/>
      <c r="E6147" s="33"/>
      <c r="G6147">
        <f t="shared" si="96"/>
        <v>6</v>
      </c>
    </row>
    <row r="6148" spans="1:7">
      <c r="A6148" s="33"/>
      <c r="B6148" s="34"/>
      <c r="C6148" s="33"/>
      <c r="D6148" s="33"/>
      <c r="E6148" s="33"/>
      <c r="G6148">
        <f t="shared" si="96"/>
        <v>6</v>
      </c>
    </row>
    <row r="6149" spans="1:7">
      <c r="A6149" s="33"/>
      <c r="B6149" s="34"/>
      <c r="C6149" s="33"/>
      <c r="D6149" s="33"/>
      <c r="E6149" s="33"/>
      <c r="G6149">
        <f t="shared" si="96"/>
        <v>6</v>
      </c>
    </row>
    <row r="6150" spans="1:7">
      <c r="A6150" s="33"/>
      <c r="B6150" s="34"/>
      <c r="C6150" s="33"/>
      <c r="D6150" s="33"/>
      <c r="E6150" s="33"/>
      <c r="G6150">
        <f t="shared" si="96"/>
        <v>6</v>
      </c>
    </row>
    <row r="6151" spans="1:7">
      <c r="A6151" s="33"/>
      <c r="B6151" s="34"/>
      <c r="C6151" s="33"/>
      <c r="D6151" s="33"/>
      <c r="E6151" s="33"/>
      <c r="G6151">
        <f t="shared" si="96"/>
        <v>6</v>
      </c>
    </row>
    <row r="6152" spans="1:7">
      <c r="A6152" s="33"/>
      <c r="B6152" s="34"/>
      <c r="C6152" s="33"/>
      <c r="D6152" s="33"/>
      <c r="E6152" s="33"/>
      <c r="G6152">
        <f t="shared" si="96"/>
        <v>6</v>
      </c>
    </row>
    <row r="6153" spans="1:7">
      <c r="A6153" s="33"/>
      <c r="B6153" s="34"/>
      <c r="C6153" s="33"/>
      <c r="D6153" s="33"/>
      <c r="E6153" s="33"/>
      <c r="G6153">
        <f t="shared" si="96"/>
        <v>6</v>
      </c>
    </row>
    <row r="6154" spans="1:7">
      <c r="A6154" s="33"/>
      <c r="B6154" s="34"/>
      <c r="C6154" s="33"/>
      <c r="D6154" s="33"/>
      <c r="E6154" s="33"/>
      <c r="G6154">
        <f t="shared" si="96"/>
        <v>6</v>
      </c>
    </row>
    <row r="6155" spans="1:7">
      <c r="A6155" s="33"/>
      <c r="B6155" s="34"/>
      <c r="C6155" s="33"/>
      <c r="D6155" s="33"/>
      <c r="E6155" s="33"/>
      <c r="G6155">
        <f t="shared" si="96"/>
        <v>6</v>
      </c>
    </row>
    <row r="6156" spans="1:7">
      <c r="A6156" s="33"/>
      <c r="B6156" s="34"/>
      <c r="C6156" s="33"/>
      <c r="D6156" s="33"/>
      <c r="E6156" s="33"/>
      <c r="G6156">
        <f t="shared" si="96"/>
        <v>6</v>
      </c>
    </row>
    <row r="6157" spans="1:7">
      <c r="A6157" s="33"/>
      <c r="B6157" s="34"/>
      <c r="C6157" s="33"/>
      <c r="D6157" s="33"/>
      <c r="E6157" s="33"/>
      <c r="G6157">
        <f t="shared" si="96"/>
        <v>6</v>
      </c>
    </row>
    <row r="6158" spans="1:7">
      <c r="A6158" s="33"/>
      <c r="B6158" s="34"/>
      <c r="C6158" s="33"/>
      <c r="D6158" s="33"/>
      <c r="E6158" s="33"/>
      <c r="G6158">
        <f t="shared" si="96"/>
        <v>6</v>
      </c>
    </row>
    <row r="6159" spans="1:7">
      <c r="A6159" s="33"/>
      <c r="B6159" s="34"/>
      <c r="C6159" s="33"/>
      <c r="D6159" s="33"/>
      <c r="E6159" s="33"/>
      <c r="G6159">
        <f t="shared" si="96"/>
        <v>6</v>
      </c>
    </row>
    <row r="6160" spans="1:7">
      <c r="A6160" s="33"/>
      <c r="B6160" s="34"/>
      <c r="C6160" s="33"/>
      <c r="D6160" s="33"/>
      <c r="E6160" s="33"/>
      <c r="G6160">
        <f t="shared" si="96"/>
        <v>6</v>
      </c>
    </row>
    <row r="6161" spans="1:7">
      <c r="A6161" s="33"/>
      <c r="B6161" s="34"/>
      <c r="C6161" s="33"/>
      <c r="D6161" s="33"/>
      <c r="E6161" s="33"/>
      <c r="G6161">
        <f t="shared" si="96"/>
        <v>6</v>
      </c>
    </row>
    <row r="6162" spans="1:7">
      <c r="A6162" s="33"/>
      <c r="B6162" s="34"/>
      <c r="C6162" s="33"/>
      <c r="D6162" s="33"/>
      <c r="E6162" s="33"/>
      <c r="G6162">
        <f t="shared" si="96"/>
        <v>6</v>
      </c>
    </row>
    <row r="6163" spans="1:7">
      <c r="A6163" s="33"/>
      <c r="B6163" s="34"/>
      <c r="C6163" s="33"/>
      <c r="D6163" s="33"/>
      <c r="E6163" s="33"/>
      <c r="G6163">
        <f t="shared" si="96"/>
        <v>6</v>
      </c>
    </row>
    <row r="6164" spans="1:7">
      <c r="A6164" s="33"/>
      <c r="B6164" s="34"/>
      <c r="C6164" s="33"/>
      <c r="D6164" s="33"/>
      <c r="E6164" s="33"/>
      <c r="G6164">
        <f t="shared" si="96"/>
        <v>6</v>
      </c>
    </row>
    <row r="6165" spans="1:7">
      <c r="A6165" s="33"/>
      <c r="B6165" s="34"/>
      <c r="C6165" s="33"/>
      <c r="D6165" s="33"/>
      <c r="E6165" s="33"/>
      <c r="G6165">
        <f t="shared" si="96"/>
        <v>6</v>
      </c>
    </row>
    <row r="6166" spans="1:7">
      <c r="A6166" s="33"/>
      <c r="B6166" s="34"/>
      <c r="C6166" s="33"/>
      <c r="D6166" s="33"/>
      <c r="E6166" s="33"/>
      <c r="G6166">
        <f t="shared" si="96"/>
        <v>6</v>
      </c>
    </row>
    <row r="6167" spans="1:7">
      <c r="A6167" s="33"/>
      <c r="B6167" s="34"/>
      <c r="C6167" s="33"/>
      <c r="D6167" s="33"/>
      <c r="E6167" s="33"/>
      <c r="G6167">
        <f t="shared" si="96"/>
        <v>6</v>
      </c>
    </row>
    <row r="6168" spans="1:7">
      <c r="A6168" s="33"/>
      <c r="B6168" s="34"/>
      <c r="C6168" s="33"/>
      <c r="D6168" s="33"/>
      <c r="E6168" s="33"/>
      <c r="G6168">
        <f t="shared" si="96"/>
        <v>6</v>
      </c>
    </row>
    <row r="6169" spans="1:7">
      <c r="A6169" s="33"/>
      <c r="B6169" s="34"/>
      <c r="C6169" s="33"/>
      <c r="D6169" s="33"/>
      <c r="E6169" s="33"/>
      <c r="G6169">
        <f t="shared" si="96"/>
        <v>6</v>
      </c>
    </row>
    <row r="6170" spans="1:7">
      <c r="A6170" s="33"/>
      <c r="B6170" s="34"/>
      <c r="C6170" s="33"/>
      <c r="D6170" s="33"/>
      <c r="E6170" s="33"/>
      <c r="G6170">
        <f t="shared" si="96"/>
        <v>6</v>
      </c>
    </row>
    <row r="6171" spans="1:7">
      <c r="A6171" s="33"/>
      <c r="B6171" s="34"/>
      <c r="C6171" s="33"/>
      <c r="D6171" s="33"/>
      <c r="E6171" s="33"/>
      <c r="G6171">
        <f t="shared" si="96"/>
        <v>6</v>
      </c>
    </row>
    <row r="6172" spans="1:7">
      <c r="A6172" s="33"/>
      <c r="B6172" s="34"/>
      <c r="C6172" s="33"/>
      <c r="D6172" s="33"/>
      <c r="E6172" s="33"/>
      <c r="G6172">
        <f t="shared" si="96"/>
        <v>6</v>
      </c>
    </row>
    <row r="6173" spans="1:7">
      <c r="A6173" s="33"/>
      <c r="B6173" s="34"/>
      <c r="C6173" s="33"/>
      <c r="D6173" s="33"/>
      <c r="E6173" s="33"/>
      <c r="G6173">
        <f t="shared" si="96"/>
        <v>6</v>
      </c>
    </row>
    <row r="6174" spans="1:7">
      <c r="A6174" s="33"/>
      <c r="B6174" s="34"/>
      <c r="C6174" s="33"/>
      <c r="D6174" s="33"/>
      <c r="E6174" s="33"/>
      <c r="G6174">
        <f t="shared" si="96"/>
        <v>6</v>
      </c>
    </row>
    <row r="6175" spans="1:7">
      <c r="A6175" s="33"/>
      <c r="B6175" s="34"/>
      <c r="C6175" s="33"/>
      <c r="D6175" s="33"/>
      <c r="E6175" s="33"/>
      <c r="G6175">
        <f t="shared" si="96"/>
        <v>6</v>
      </c>
    </row>
    <row r="6176" spans="1:7">
      <c r="A6176" s="33"/>
      <c r="B6176" s="34"/>
      <c r="C6176" s="33"/>
      <c r="D6176" s="33"/>
      <c r="E6176" s="33"/>
      <c r="G6176">
        <f t="shared" si="96"/>
        <v>6</v>
      </c>
    </row>
    <row r="6177" spans="1:7">
      <c r="A6177" s="33"/>
      <c r="B6177" s="34"/>
      <c r="C6177" s="33"/>
      <c r="D6177" s="33"/>
      <c r="E6177" s="33"/>
      <c r="G6177">
        <f t="shared" si="96"/>
        <v>6</v>
      </c>
    </row>
    <row r="6178" spans="1:7">
      <c r="A6178" s="33"/>
      <c r="B6178" s="34"/>
      <c r="C6178" s="33"/>
      <c r="D6178" s="33"/>
      <c r="E6178" s="33"/>
      <c r="G6178">
        <f t="shared" si="96"/>
        <v>6</v>
      </c>
    </row>
    <row r="6179" spans="1:7">
      <c r="A6179" s="33"/>
      <c r="B6179" s="34"/>
      <c r="C6179" s="33"/>
      <c r="D6179" s="33"/>
      <c r="E6179" s="33"/>
      <c r="G6179">
        <f t="shared" si="96"/>
        <v>6</v>
      </c>
    </row>
    <row r="6180" spans="1:7">
      <c r="A6180" s="33"/>
      <c r="B6180" s="34"/>
      <c r="C6180" s="33"/>
      <c r="D6180" s="33"/>
      <c r="E6180" s="33"/>
      <c r="G6180">
        <f t="shared" si="96"/>
        <v>6</v>
      </c>
    </row>
    <row r="6181" spans="1:7">
      <c r="A6181" s="33"/>
      <c r="B6181" s="34"/>
      <c r="C6181" s="33"/>
      <c r="D6181" s="33"/>
      <c r="E6181" s="33"/>
      <c r="G6181">
        <f t="shared" si="96"/>
        <v>6</v>
      </c>
    </row>
    <row r="6182" spans="1:7">
      <c r="A6182" s="33"/>
      <c r="B6182" s="34"/>
      <c r="C6182" s="33"/>
      <c r="D6182" s="33"/>
      <c r="E6182" s="33"/>
      <c r="G6182">
        <f t="shared" si="96"/>
        <v>6</v>
      </c>
    </row>
    <row r="6183" spans="1:7">
      <c r="A6183" s="33"/>
      <c r="B6183" s="34"/>
      <c r="C6183" s="33"/>
      <c r="D6183" s="33"/>
      <c r="E6183" s="33"/>
      <c r="G6183">
        <f t="shared" si="96"/>
        <v>6</v>
      </c>
    </row>
    <row r="6184" spans="1:7">
      <c r="A6184" s="33"/>
      <c r="B6184" s="34"/>
      <c r="C6184" s="33"/>
      <c r="D6184" s="33"/>
      <c r="E6184" s="33"/>
      <c r="G6184">
        <f t="shared" si="96"/>
        <v>6</v>
      </c>
    </row>
    <row r="6185" spans="1:7">
      <c r="A6185" s="33"/>
      <c r="B6185" s="34"/>
      <c r="C6185" s="33"/>
      <c r="D6185" s="33"/>
      <c r="E6185" s="33"/>
      <c r="G6185">
        <f t="shared" ref="G6185:G6248" si="97">WEEKDAY(B6185,2)</f>
        <v>6</v>
      </c>
    </row>
    <row r="6186" spans="1:7">
      <c r="A6186" s="33"/>
      <c r="B6186" s="34"/>
      <c r="C6186" s="33"/>
      <c r="D6186" s="33"/>
      <c r="E6186" s="33"/>
      <c r="G6186">
        <f t="shared" si="97"/>
        <v>6</v>
      </c>
    </row>
    <row r="6187" spans="1:7">
      <c r="A6187" s="33"/>
      <c r="B6187" s="34"/>
      <c r="C6187" s="33"/>
      <c r="D6187" s="33"/>
      <c r="E6187" s="33"/>
      <c r="G6187">
        <f t="shared" si="97"/>
        <v>6</v>
      </c>
    </row>
    <row r="6188" spans="1:7">
      <c r="A6188" s="33"/>
      <c r="B6188" s="34"/>
      <c r="C6188" s="33"/>
      <c r="D6188" s="33"/>
      <c r="E6188" s="33"/>
      <c r="G6188">
        <f t="shared" si="97"/>
        <v>6</v>
      </c>
    </row>
    <row r="6189" spans="1:7">
      <c r="A6189" s="33"/>
      <c r="B6189" s="34"/>
      <c r="C6189" s="33"/>
      <c r="D6189" s="33"/>
      <c r="E6189" s="33"/>
      <c r="G6189">
        <f t="shared" si="97"/>
        <v>6</v>
      </c>
    </row>
    <row r="6190" spans="1:7">
      <c r="A6190" s="33"/>
      <c r="B6190" s="34"/>
      <c r="C6190" s="33"/>
      <c r="D6190" s="33"/>
      <c r="E6190" s="33"/>
      <c r="G6190">
        <f t="shared" si="97"/>
        <v>6</v>
      </c>
    </row>
    <row r="6191" spans="1:7">
      <c r="A6191" s="33"/>
      <c r="B6191" s="34"/>
      <c r="C6191" s="33"/>
      <c r="D6191" s="33"/>
      <c r="E6191" s="33"/>
      <c r="G6191">
        <f t="shared" si="97"/>
        <v>6</v>
      </c>
    </row>
    <row r="6192" spans="1:7">
      <c r="A6192" s="33"/>
      <c r="B6192" s="34"/>
      <c r="C6192" s="33"/>
      <c r="D6192" s="33"/>
      <c r="E6192" s="33"/>
      <c r="G6192">
        <f t="shared" si="97"/>
        <v>6</v>
      </c>
    </row>
    <row r="6193" spans="1:7">
      <c r="A6193" s="33"/>
      <c r="B6193" s="34"/>
      <c r="C6193" s="33"/>
      <c r="D6193" s="33"/>
      <c r="E6193" s="33"/>
      <c r="G6193">
        <f t="shared" si="97"/>
        <v>6</v>
      </c>
    </row>
    <row r="6194" spans="1:7">
      <c r="A6194" s="33"/>
      <c r="B6194" s="34"/>
      <c r="C6194" s="33"/>
      <c r="D6194" s="33"/>
      <c r="E6194" s="33"/>
      <c r="G6194">
        <f t="shared" si="97"/>
        <v>6</v>
      </c>
    </row>
    <row r="6195" spans="1:7">
      <c r="A6195" s="33"/>
      <c r="B6195" s="34"/>
      <c r="C6195" s="33"/>
      <c r="D6195" s="33"/>
      <c r="E6195" s="33"/>
      <c r="G6195">
        <f t="shared" si="97"/>
        <v>6</v>
      </c>
    </row>
    <row r="6196" spans="1:7">
      <c r="A6196" s="33"/>
      <c r="B6196" s="34"/>
      <c r="C6196" s="33"/>
      <c r="D6196" s="33"/>
      <c r="E6196" s="33"/>
      <c r="G6196">
        <f t="shared" si="97"/>
        <v>6</v>
      </c>
    </row>
    <row r="6197" spans="1:7">
      <c r="A6197" s="33"/>
      <c r="B6197" s="34"/>
      <c r="C6197" s="33"/>
      <c r="D6197" s="33"/>
      <c r="E6197" s="33"/>
      <c r="G6197">
        <f t="shared" si="97"/>
        <v>6</v>
      </c>
    </row>
    <row r="6198" spans="1:7">
      <c r="A6198" s="33"/>
      <c r="B6198" s="34"/>
      <c r="C6198" s="33"/>
      <c r="D6198" s="33"/>
      <c r="E6198" s="33"/>
      <c r="G6198">
        <f t="shared" si="97"/>
        <v>6</v>
      </c>
    </row>
    <row r="6199" spans="1:7">
      <c r="A6199" s="33"/>
      <c r="B6199" s="34"/>
      <c r="C6199" s="33"/>
      <c r="D6199" s="33"/>
      <c r="E6199" s="33"/>
      <c r="G6199">
        <f t="shared" si="97"/>
        <v>6</v>
      </c>
    </row>
    <row r="6200" spans="1:7">
      <c r="A6200" s="33"/>
      <c r="B6200" s="34"/>
      <c r="C6200" s="33"/>
      <c r="D6200" s="33"/>
      <c r="E6200" s="33"/>
      <c r="G6200">
        <f t="shared" si="97"/>
        <v>6</v>
      </c>
    </row>
    <row r="6201" spans="1:7">
      <c r="A6201" s="33"/>
      <c r="B6201" s="34"/>
      <c r="C6201" s="33"/>
      <c r="D6201" s="33"/>
      <c r="E6201" s="33"/>
      <c r="G6201">
        <f t="shared" si="97"/>
        <v>6</v>
      </c>
    </row>
    <row r="6202" spans="1:7">
      <c r="A6202" s="33"/>
      <c r="B6202" s="34"/>
      <c r="C6202" s="33"/>
      <c r="D6202" s="33"/>
      <c r="E6202" s="33"/>
      <c r="G6202">
        <f t="shared" si="97"/>
        <v>6</v>
      </c>
    </row>
    <row r="6203" spans="1:7">
      <c r="A6203" s="33"/>
      <c r="B6203" s="34"/>
      <c r="C6203" s="33"/>
      <c r="D6203" s="33"/>
      <c r="E6203" s="33"/>
      <c r="G6203">
        <f t="shared" si="97"/>
        <v>6</v>
      </c>
    </row>
    <row r="6204" spans="1:7">
      <c r="A6204" s="33"/>
      <c r="B6204" s="34"/>
      <c r="C6204" s="33"/>
      <c r="D6204" s="33"/>
      <c r="E6204" s="33"/>
      <c r="G6204">
        <f t="shared" si="97"/>
        <v>6</v>
      </c>
    </row>
    <row r="6205" spans="1:7">
      <c r="A6205" s="33"/>
      <c r="B6205" s="34"/>
      <c r="C6205" s="33"/>
      <c r="D6205" s="33"/>
      <c r="E6205" s="33"/>
      <c r="G6205">
        <f t="shared" si="97"/>
        <v>6</v>
      </c>
    </row>
    <row r="6206" spans="1:7">
      <c r="A6206" s="33"/>
      <c r="B6206" s="34"/>
      <c r="C6206" s="33"/>
      <c r="D6206" s="33"/>
      <c r="E6206" s="33"/>
      <c r="G6206">
        <f t="shared" si="97"/>
        <v>6</v>
      </c>
    </row>
    <row r="6207" spans="1:7">
      <c r="A6207" s="33"/>
      <c r="B6207" s="34"/>
      <c r="C6207" s="33"/>
      <c r="D6207" s="33"/>
      <c r="E6207" s="33"/>
      <c r="G6207">
        <f t="shared" si="97"/>
        <v>6</v>
      </c>
    </row>
    <row r="6208" spans="1:7">
      <c r="A6208" s="33"/>
      <c r="B6208" s="34"/>
      <c r="C6208" s="33"/>
      <c r="D6208" s="33"/>
      <c r="E6208" s="33"/>
      <c r="G6208">
        <f t="shared" si="97"/>
        <v>6</v>
      </c>
    </row>
    <row r="6209" spans="1:7">
      <c r="A6209" s="33"/>
      <c r="B6209" s="34"/>
      <c r="C6209" s="33"/>
      <c r="D6209" s="33"/>
      <c r="E6209" s="33"/>
      <c r="G6209">
        <f t="shared" si="97"/>
        <v>6</v>
      </c>
    </row>
    <row r="6210" spans="1:7">
      <c r="A6210" s="33"/>
      <c r="B6210" s="34"/>
      <c r="C6210" s="33"/>
      <c r="D6210" s="33"/>
      <c r="E6210" s="33"/>
      <c r="G6210">
        <f t="shared" si="97"/>
        <v>6</v>
      </c>
    </row>
    <row r="6211" spans="1:7">
      <c r="A6211" s="33"/>
      <c r="B6211" s="34"/>
      <c r="C6211" s="33"/>
      <c r="D6211" s="33"/>
      <c r="E6211" s="33"/>
      <c r="G6211">
        <f t="shared" si="97"/>
        <v>6</v>
      </c>
    </row>
    <row r="6212" spans="1:7">
      <c r="A6212" s="33"/>
      <c r="B6212" s="34"/>
      <c r="C6212" s="33"/>
      <c r="D6212" s="33"/>
      <c r="E6212" s="33"/>
      <c r="G6212">
        <f t="shared" si="97"/>
        <v>6</v>
      </c>
    </row>
    <row r="6213" spans="1:7">
      <c r="A6213" s="33"/>
      <c r="B6213" s="34"/>
      <c r="C6213" s="33"/>
      <c r="D6213" s="33"/>
      <c r="E6213" s="33"/>
      <c r="G6213">
        <f t="shared" si="97"/>
        <v>6</v>
      </c>
    </row>
    <row r="6214" spans="1:7">
      <c r="A6214" s="33"/>
      <c r="B6214" s="34"/>
      <c r="C6214" s="33"/>
      <c r="D6214" s="33"/>
      <c r="E6214" s="33"/>
      <c r="G6214">
        <f t="shared" si="97"/>
        <v>6</v>
      </c>
    </row>
    <row r="6215" spans="1:7">
      <c r="A6215" s="33"/>
      <c r="B6215" s="34"/>
      <c r="C6215" s="33"/>
      <c r="D6215" s="33"/>
      <c r="E6215" s="33"/>
      <c r="G6215">
        <f t="shared" si="97"/>
        <v>6</v>
      </c>
    </row>
    <row r="6216" spans="1:7">
      <c r="A6216" s="33"/>
      <c r="B6216" s="34"/>
      <c r="C6216" s="33"/>
      <c r="D6216" s="33"/>
      <c r="E6216" s="33"/>
      <c r="G6216">
        <f t="shared" si="97"/>
        <v>6</v>
      </c>
    </row>
    <row r="6217" spans="1:7">
      <c r="A6217" s="33"/>
      <c r="B6217" s="34"/>
      <c r="C6217" s="33"/>
      <c r="D6217" s="33"/>
      <c r="E6217" s="33"/>
      <c r="G6217">
        <f t="shared" si="97"/>
        <v>6</v>
      </c>
    </row>
    <row r="6218" spans="1:7">
      <c r="A6218" s="33"/>
      <c r="B6218" s="34"/>
      <c r="C6218" s="33"/>
      <c r="D6218" s="33"/>
      <c r="E6218" s="33"/>
      <c r="G6218">
        <f t="shared" si="97"/>
        <v>6</v>
      </c>
    </row>
    <row r="6219" spans="1:7">
      <c r="A6219" s="33"/>
      <c r="B6219" s="34"/>
      <c r="C6219" s="33"/>
      <c r="D6219" s="33"/>
      <c r="E6219" s="33"/>
      <c r="G6219">
        <f t="shared" si="97"/>
        <v>6</v>
      </c>
    </row>
    <row r="6220" spans="1:7">
      <c r="A6220" s="33"/>
      <c r="B6220" s="34"/>
      <c r="C6220" s="33"/>
      <c r="D6220" s="33"/>
      <c r="E6220" s="33"/>
      <c r="G6220">
        <f t="shared" si="97"/>
        <v>6</v>
      </c>
    </row>
    <row r="6221" spans="1:7">
      <c r="A6221" s="33"/>
      <c r="B6221" s="34"/>
      <c r="C6221" s="33"/>
      <c r="D6221" s="33"/>
      <c r="E6221" s="33"/>
      <c r="G6221">
        <f t="shared" si="97"/>
        <v>6</v>
      </c>
    </row>
    <row r="6222" spans="1:7">
      <c r="A6222" s="33"/>
      <c r="B6222" s="34"/>
      <c r="C6222" s="33"/>
      <c r="D6222" s="33"/>
      <c r="E6222" s="33"/>
      <c r="G6222">
        <f t="shared" si="97"/>
        <v>6</v>
      </c>
    </row>
    <row r="6223" spans="1:7">
      <c r="A6223" s="33"/>
      <c r="B6223" s="34"/>
      <c r="C6223" s="33"/>
      <c r="D6223" s="33"/>
      <c r="E6223" s="33"/>
      <c r="G6223">
        <f t="shared" si="97"/>
        <v>6</v>
      </c>
    </row>
    <row r="6224" spans="1:7">
      <c r="A6224" s="33"/>
      <c r="B6224" s="34"/>
      <c r="C6224" s="33"/>
      <c r="D6224" s="33"/>
      <c r="E6224" s="33"/>
      <c r="G6224">
        <f t="shared" si="97"/>
        <v>6</v>
      </c>
    </row>
    <row r="6225" spans="1:7">
      <c r="A6225" s="33"/>
      <c r="B6225" s="34"/>
      <c r="C6225" s="33"/>
      <c r="D6225" s="33"/>
      <c r="E6225" s="33"/>
      <c r="G6225">
        <f t="shared" si="97"/>
        <v>6</v>
      </c>
    </row>
    <row r="6226" spans="1:7">
      <c r="A6226" s="33"/>
      <c r="B6226" s="34"/>
      <c r="C6226" s="33"/>
      <c r="D6226" s="33"/>
      <c r="E6226" s="33"/>
      <c r="G6226">
        <f t="shared" si="97"/>
        <v>6</v>
      </c>
    </row>
    <row r="6227" spans="1:7">
      <c r="A6227" s="33"/>
      <c r="B6227" s="34"/>
      <c r="C6227" s="33"/>
      <c r="D6227" s="33"/>
      <c r="E6227" s="33"/>
      <c r="G6227">
        <f t="shared" si="97"/>
        <v>6</v>
      </c>
    </row>
    <row r="6228" spans="1:7">
      <c r="A6228" s="33"/>
      <c r="B6228" s="34"/>
      <c r="C6228" s="33"/>
      <c r="D6228" s="33"/>
      <c r="E6228" s="33"/>
      <c r="G6228">
        <f t="shared" si="97"/>
        <v>6</v>
      </c>
    </row>
    <row r="6229" spans="1:7">
      <c r="A6229" s="33"/>
      <c r="B6229" s="34"/>
      <c r="C6229" s="33"/>
      <c r="D6229" s="33"/>
      <c r="E6229" s="33"/>
      <c r="G6229">
        <f t="shared" si="97"/>
        <v>6</v>
      </c>
    </row>
    <row r="6230" spans="1:7">
      <c r="A6230" s="33"/>
      <c r="B6230" s="34"/>
      <c r="C6230" s="33"/>
      <c r="D6230" s="33"/>
      <c r="E6230" s="33"/>
      <c r="G6230">
        <f t="shared" si="97"/>
        <v>6</v>
      </c>
    </row>
    <row r="6231" spans="1:7">
      <c r="A6231" s="33"/>
      <c r="B6231" s="34"/>
      <c r="C6231" s="33"/>
      <c r="D6231" s="33"/>
      <c r="E6231" s="33"/>
      <c r="G6231">
        <f t="shared" si="97"/>
        <v>6</v>
      </c>
    </row>
    <row r="6232" spans="1:7">
      <c r="A6232" s="33"/>
      <c r="B6232" s="34"/>
      <c r="C6232" s="33"/>
      <c r="D6232" s="33"/>
      <c r="E6232" s="33"/>
      <c r="G6232">
        <f t="shared" si="97"/>
        <v>6</v>
      </c>
    </row>
    <row r="6233" spans="1:7">
      <c r="A6233" s="33"/>
      <c r="B6233" s="34"/>
      <c r="C6233" s="33"/>
      <c r="D6233" s="33"/>
      <c r="E6233" s="33"/>
      <c r="G6233">
        <f t="shared" si="97"/>
        <v>6</v>
      </c>
    </row>
    <row r="6234" spans="1:7">
      <c r="A6234" s="33"/>
      <c r="B6234" s="34"/>
      <c r="C6234" s="33"/>
      <c r="D6234" s="33"/>
      <c r="E6234" s="33"/>
      <c r="G6234">
        <f t="shared" si="97"/>
        <v>6</v>
      </c>
    </row>
    <row r="6235" spans="1:7">
      <c r="A6235" s="33"/>
      <c r="B6235" s="34"/>
      <c r="C6235" s="33"/>
      <c r="D6235" s="33"/>
      <c r="E6235" s="33"/>
      <c r="G6235">
        <f t="shared" si="97"/>
        <v>6</v>
      </c>
    </row>
    <row r="6236" spans="1:7">
      <c r="A6236" s="33"/>
      <c r="B6236" s="34"/>
      <c r="C6236" s="33"/>
      <c r="D6236" s="33"/>
      <c r="E6236" s="33"/>
      <c r="G6236">
        <f t="shared" si="97"/>
        <v>6</v>
      </c>
    </row>
    <row r="6237" spans="1:7">
      <c r="A6237" s="33"/>
      <c r="B6237" s="34"/>
      <c r="C6237" s="33"/>
      <c r="D6237" s="33"/>
      <c r="E6237" s="33"/>
      <c r="G6237">
        <f t="shared" si="97"/>
        <v>6</v>
      </c>
    </row>
    <row r="6238" spans="1:7">
      <c r="A6238" s="33"/>
      <c r="B6238" s="34"/>
      <c r="C6238" s="33"/>
      <c r="D6238" s="33"/>
      <c r="E6238" s="33"/>
      <c r="G6238">
        <f t="shared" si="97"/>
        <v>6</v>
      </c>
    </row>
    <row r="6239" spans="1:7">
      <c r="A6239" s="33"/>
      <c r="B6239" s="34"/>
      <c r="C6239" s="33"/>
      <c r="D6239" s="33"/>
      <c r="E6239" s="33"/>
      <c r="G6239">
        <f t="shared" si="97"/>
        <v>6</v>
      </c>
    </row>
    <row r="6240" spans="1:7">
      <c r="A6240" s="33"/>
      <c r="B6240" s="34"/>
      <c r="C6240" s="33"/>
      <c r="D6240" s="33"/>
      <c r="E6240" s="33"/>
      <c r="G6240">
        <f t="shared" si="97"/>
        <v>6</v>
      </c>
    </row>
    <row r="6241" spans="1:7">
      <c r="A6241" s="33"/>
      <c r="B6241" s="34"/>
      <c r="C6241" s="33"/>
      <c r="D6241" s="33"/>
      <c r="E6241" s="33"/>
      <c r="G6241">
        <f t="shared" si="97"/>
        <v>6</v>
      </c>
    </row>
    <row r="6242" spans="1:7">
      <c r="A6242" s="33"/>
      <c r="B6242" s="34"/>
      <c r="C6242" s="33"/>
      <c r="D6242" s="33"/>
      <c r="E6242" s="33"/>
      <c r="G6242">
        <f t="shared" si="97"/>
        <v>6</v>
      </c>
    </row>
    <row r="6243" spans="1:7">
      <c r="A6243" s="33"/>
      <c r="B6243" s="34"/>
      <c r="C6243" s="33"/>
      <c r="D6243" s="33"/>
      <c r="E6243" s="33"/>
      <c r="G6243">
        <f t="shared" si="97"/>
        <v>6</v>
      </c>
    </row>
    <row r="6244" spans="1:7">
      <c r="A6244" s="33"/>
      <c r="B6244" s="34"/>
      <c r="C6244" s="33"/>
      <c r="D6244" s="33"/>
      <c r="E6244" s="33"/>
      <c r="G6244">
        <f t="shared" si="97"/>
        <v>6</v>
      </c>
    </row>
    <row r="6245" spans="1:7">
      <c r="A6245" s="33"/>
      <c r="B6245" s="34"/>
      <c r="C6245" s="33"/>
      <c r="D6245" s="33"/>
      <c r="E6245" s="33"/>
      <c r="G6245">
        <f t="shared" si="97"/>
        <v>6</v>
      </c>
    </row>
    <row r="6246" spans="1:7">
      <c r="A6246" s="33"/>
      <c r="B6246" s="34"/>
      <c r="C6246" s="33"/>
      <c r="D6246" s="33"/>
      <c r="E6246" s="33"/>
      <c r="G6246">
        <f t="shared" si="97"/>
        <v>6</v>
      </c>
    </row>
    <row r="6247" spans="1:7">
      <c r="A6247" s="33"/>
      <c r="B6247" s="34"/>
      <c r="C6247" s="33"/>
      <c r="D6247" s="33"/>
      <c r="E6247" s="33"/>
      <c r="G6247">
        <f t="shared" si="97"/>
        <v>6</v>
      </c>
    </row>
    <row r="6248" spans="1:7">
      <c r="A6248" s="33"/>
      <c r="B6248" s="34"/>
      <c r="C6248" s="33"/>
      <c r="D6248" s="33"/>
      <c r="E6248" s="33"/>
      <c r="G6248">
        <f t="shared" si="97"/>
        <v>6</v>
      </c>
    </row>
    <row r="6249" spans="1:7">
      <c r="A6249" s="33"/>
      <c r="B6249" s="34"/>
      <c r="C6249" s="33"/>
      <c r="D6249" s="33"/>
      <c r="E6249" s="33"/>
      <c r="G6249">
        <f t="shared" ref="G6249:G6312" si="98">WEEKDAY(B6249,2)</f>
        <v>6</v>
      </c>
    </row>
    <row r="6250" spans="1:7">
      <c r="A6250" s="33"/>
      <c r="B6250" s="34"/>
      <c r="C6250" s="33"/>
      <c r="D6250" s="33"/>
      <c r="E6250" s="33"/>
      <c r="G6250">
        <f t="shared" si="98"/>
        <v>6</v>
      </c>
    </row>
    <row r="6251" spans="1:7">
      <c r="A6251" s="33"/>
      <c r="B6251" s="34"/>
      <c r="C6251" s="33"/>
      <c r="D6251" s="33"/>
      <c r="E6251" s="33"/>
      <c r="G6251">
        <f t="shared" si="98"/>
        <v>6</v>
      </c>
    </row>
    <row r="6252" spans="1:7">
      <c r="A6252" s="33"/>
      <c r="B6252" s="34"/>
      <c r="C6252" s="33"/>
      <c r="D6252" s="33"/>
      <c r="E6252" s="33"/>
      <c r="G6252">
        <f t="shared" si="98"/>
        <v>6</v>
      </c>
    </row>
    <row r="6253" spans="1:7">
      <c r="A6253" s="33"/>
      <c r="B6253" s="34"/>
      <c r="C6253" s="33"/>
      <c r="D6253" s="33"/>
      <c r="E6253" s="33"/>
      <c r="G6253">
        <f t="shared" si="98"/>
        <v>6</v>
      </c>
    </row>
    <row r="6254" spans="1:7">
      <c r="A6254" s="33"/>
      <c r="B6254" s="34"/>
      <c r="C6254" s="33"/>
      <c r="D6254" s="33"/>
      <c r="E6254" s="33"/>
      <c r="G6254">
        <f t="shared" si="98"/>
        <v>6</v>
      </c>
    </row>
    <row r="6255" spans="1:7">
      <c r="A6255" s="33"/>
      <c r="B6255" s="34"/>
      <c r="C6255" s="33"/>
      <c r="D6255" s="33"/>
      <c r="E6255" s="33"/>
      <c r="G6255">
        <f t="shared" si="98"/>
        <v>6</v>
      </c>
    </row>
    <row r="6256" spans="1:7">
      <c r="A6256" s="33"/>
      <c r="B6256" s="34"/>
      <c r="C6256" s="33"/>
      <c r="D6256" s="33"/>
      <c r="E6256" s="33"/>
      <c r="G6256">
        <f t="shared" si="98"/>
        <v>6</v>
      </c>
    </row>
    <row r="6257" spans="1:7">
      <c r="A6257" s="33"/>
      <c r="B6257" s="34"/>
      <c r="C6257" s="33"/>
      <c r="D6257" s="33"/>
      <c r="E6257" s="33"/>
      <c r="G6257">
        <f t="shared" si="98"/>
        <v>6</v>
      </c>
    </row>
    <row r="6258" spans="1:7">
      <c r="A6258" s="33"/>
      <c r="B6258" s="34"/>
      <c r="C6258" s="33"/>
      <c r="D6258" s="33"/>
      <c r="E6258" s="33"/>
      <c r="G6258">
        <f t="shared" si="98"/>
        <v>6</v>
      </c>
    </row>
    <row r="6259" spans="1:7">
      <c r="A6259" s="33"/>
      <c r="B6259" s="34"/>
      <c r="C6259" s="33"/>
      <c r="D6259" s="33"/>
      <c r="E6259" s="33"/>
      <c r="G6259">
        <f t="shared" si="98"/>
        <v>6</v>
      </c>
    </row>
    <row r="6260" spans="1:7">
      <c r="A6260" s="33"/>
      <c r="B6260" s="34"/>
      <c r="C6260" s="33"/>
      <c r="D6260" s="33"/>
      <c r="E6260" s="33"/>
      <c r="G6260">
        <f t="shared" si="98"/>
        <v>6</v>
      </c>
    </row>
    <row r="6261" spans="1:7">
      <c r="A6261" s="33"/>
      <c r="B6261" s="34"/>
      <c r="C6261" s="33"/>
      <c r="D6261" s="33"/>
      <c r="E6261" s="33"/>
      <c r="G6261">
        <f t="shared" si="98"/>
        <v>6</v>
      </c>
    </row>
    <row r="6262" spans="1:7">
      <c r="A6262" s="33"/>
      <c r="B6262" s="34"/>
      <c r="C6262" s="33"/>
      <c r="D6262" s="33"/>
      <c r="E6262" s="33"/>
      <c r="G6262">
        <f t="shared" si="98"/>
        <v>6</v>
      </c>
    </row>
    <row r="6263" spans="1:7">
      <c r="A6263" s="33"/>
      <c r="B6263" s="34"/>
      <c r="C6263" s="33"/>
      <c r="D6263" s="33"/>
      <c r="E6263" s="33"/>
      <c r="G6263">
        <f t="shared" si="98"/>
        <v>6</v>
      </c>
    </row>
    <row r="6264" spans="1:7">
      <c r="A6264" s="33"/>
      <c r="B6264" s="34"/>
      <c r="C6264" s="33"/>
      <c r="D6264" s="33"/>
      <c r="E6264" s="33"/>
      <c r="G6264">
        <f t="shared" si="98"/>
        <v>6</v>
      </c>
    </row>
    <row r="6265" spans="1:7">
      <c r="A6265" s="33"/>
      <c r="B6265" s="34"/>
      <c r="C6265" s="33"/>
      <c r="D6265" s="33"/>
      <c r="E6265" s="33"/>
      <c r="G6265">
        <f t="shared" si="98"/>
        <v>6</v>
      </c>
    </row>
    <row r="6266" spans="1:7">
      <c r="A6266" s="33"/>
      <c r="B6266" s="34"/>
      <c r="C6266" s="33"/>
      <c r="D6266" s="33"/>
      <c r="E6266" s="33"/>
      <c r="G6266">
        <f t="shared" si="98"/>
        <v>6</v>
      </c>
    </row>
    <row r="6267" spans="1:7">
      <c r="A6267" s="33"/>
      <c r="B6267" s="34"/>
      <c r="C6267" s="33"/>
      <c r="D6267" s="33"/>
      <c r="E6267" s="33"/>
      <c r="G6267">
        <f t="shared" si="98"/>
        <v>6</v>
      </c>
    </row>
    <row r="6268" spans="1:7">
      <c r="A6268" s="33"/>
      <c r="B6268" s="34"/>
      <c r="C6268" s="33"/>
      <c r="D6268" s="33"/>
      <c r="E6268" s="33"/>
      <c r="G6268">
        <f t="shared" si="98"/>
        <v>6</v>
      </c>
    </row>
    <row r="6269" spans="1:7">
      <c r="A6269" s="33"/>
      <c r="B6269" s="34"/>
      <c r="C6269" s="33"/>
      <c r="D6269" s="33"/>
      <c r="E6269" s="33"/>
      <c r="G6269">
        <f t="shared" si="98"/>
        <v>6</v>
      </c>
    </row>
    <row r="6270" spans="1:7">
      <c r="A6270" s="33"/>
      <c r="B6270" s="34"/>
      <c r="C6270" s="33"/>
      <c r="D6270" s="33"/>
      <c r="E6270" s="33"/>
      <c r="G6270">
        <f t="shared" si="98"/>
        <v>6</v>
      </c>
    </row>
    <row r="6271" spans="1:7">
      <c r="A6271" s="33"/>
      <c r="B6271" s="34"/>
      <c r="C6271" s="33"/>
      <c r="D6271" s="33"/>
      <c r="E6271" s="33"/>
      <c r="G6271">
        <f t="shared" si="98"/>
        <v>6</v>
      </c>
    </row>
    <row r="6272" spans="1:7">
      <c r="A6272" s="33"/>
      <c r="B6272" s="34"/>
      <c r="C6272" s="33"/>
      <c r="D6272" s="33"/>
      <c r="E6272" s="33"/>
      <c r="G6272">
        <f t="shared" si="98"/>
        <v>6</v>
      </c>
    </row>
    <row r="6273" spans="1:7">
      <c r="A6273" s="33"/>
      <c r="B6273" s="34"/>
      <c r="C6273" s="33"/>
      <c r="D6273" s="33"/>
      <c r="E6273" s="33"/>
      <c r="G6273">
        <f t="shared" si="98"/>
        <v>6</v>
      </c>
    </row>
    <row r="6274" spans="1:7">
      <c r="A6274" s="33"/>
      <c r="B6274" s="34"/>
      <c r="C6274" s="33"/>
      <c r="D6274" s="33"/>
      <c r="E6274" s="33"/>
      <c r="G6274">
        <f t="shared" si="98"/>
        <v>6</v>
      </c>
    </row>
    <row r="6275" spans="1:7">
      <c r="A6275" s="33"/>
      <c r="B6275" s="34"/>
      <c r="C6275" s="33"/>
      <c r="D6275" s="33"/>
      <c r="E6275" s="33"/>
      <c r="G6275">
        <f t="shared" si="98"/>
        <v>6</v>
      </c>
    </row>
    <row r="6276" spans="1:7">
      <c r="A6276" s="33"/>
      <c r="B6276" s="34"/>
      <c r="C6276" s="33"/>
      <c r="D6276" s="33"/>
      <c r="E6276" s="33"/>
      <c r="G6276">
        <f t="shared" si="98"/>
        <v>6</v>
      </c>
    </row>
    <row r="6277" spans="1:7">
      <c r="A6277" s="33"/>
      <c r="B6277" s="34"/>
      <c r="C6277" s="33"/>
      <c r="D6277" s="33"/>
      <c r="E6277" s="33"/>
      <c r="G6277">
        <f t="shared" si="98"/>
        <v>6</v>
      </c>
    </row>
    <row r="6278" spans="1:7">
      <c r="A6278" s="33"/>
      <c r="B6278" s="34"/>
      <c r="C6278" s="33"/>
      <c r="D6278" s="33"/>
      <c r="E6278" s="33"/>
      <c r="G6278">
        <f t="shared" si="98"/>
        <v>6</v>
      </c>
    </row>
    <row r="6279" spans="1:7">
      <c r="A6279" s="33"/>
      <c r="B6279" s="34"/>
      <c r="C6279" s="33"/>
      <c r="D6279" s="33"/>
      <c r="E6279" s="33"/>
      <c r="G6279">
        <f t="shared" si="98"/>
        <v>6</v>
      </c>
    </row>
    <row r="6280" spans="1:7">
      <c r="A6280" s="33"/>
      <c r="B6280" s="34"/>
      <c r="C6280" s="33"/>
      <c r="D6280" s="33"/>
      <c r="E6280" s="33"/>
      <c r="G6280">
        <f t="shared" si="98"/>
        <v>6</v>
      </c>
    </row>
    <row r="6281" spans="1:7">
      <c r="A6281" s="33"/>
      <c r="B6281" s="34"/>
      <c r="C6281" s="33"/>
      <c r="D6281" s="33"/>
      <c r="E6281" s="33"/>
      <c r="G6281">
        <f t="shared" si="98"/>
        <v>6</v>
      </c>
    </row>
    <row r="6282" spans="1:7">
      <c r="A6282" s="33"/>
      <c r="B6282" s="34"/>
      <c r="C6282" s="33"/>
      <c r="D6282" s="33"/>
      <c r="E6282" s="33"/>
      <c r="G6282">
        <f t="shared" si="98"/>
        <v>6</v>
      </c>
    </row>
    <row r="6283" spans="1:7">
      <c r="A6283" s="33"/>
      <c r="B6283" s="34"/>
      <c r="C6283" s="33"/>
      <c r="D6283" s="33"/>
      <c r="E6283" s="33"/>
      <c r="G6283">
        <f t="shared" si="98"/>
        <v>6</v>
      </c>
    </row>
    <row r="6284" spans="1:7">
      <c r="A6284" s="33"/>
      <c r="B6284" s="34"/>
      <c r="C6284" s="33"/>
      <c r="D6284" s="33"/>
      <c r="E6284" s="33"/>
      <c r="G6284">
        <f t="shared" si="98"/>
        <v>6</v>
      </c>
    </row>
    <row r="6285" spans="1:7">
      <c r="A6285" s="33"/>
      <c r="B6285" s="34"/>
      <c r="C6285" s="33"/>
      <c r="D6285" s="33"/>
      <c r="E6285" s="33"/>
      <c r="G6285">
        <f t="shared" si="98"/>
        <v>6</v>
      </c>
    </row>
    <row r="6286" spans="1:7">
      <c r="A6286" s="33"/>
      <c r="B6286" s="34"/>
      <c r="C6286" s="33"/>
      <c r="D6286" s="33"/>
      <c r="E6286" s="33"/>
      <c r="G6286">
        <f t="shared" si="98"/>
        <v>6</v>
      </c>
    </row>
    <row r="6287" spans="1:7">
      <c r="A6287" s="33"/>
      <c r="B6287" s="34"/>
      <c r="C6287" s="33"/>
      <c r="D6287" s="33"/>
      <c r="E6287" s="33"/>
      <c r="G6287">
        <f t="shared" si="98"/>
        <v>6</v>
      </c>
    </row>
    <row r="6288" spans="1:7">
      <c r="A6288" s="33"/>
      <c r="B6288" s="34"/>
      <c r="C6288" s="33"/>
      <c r="D6288" s="33"/>
      <c r="E6288" s="33"/>
      <c r="G6288">
        <f t="shared" si="98"/>
        <v>6</v>
      </c>
    </row>
    <row r="6289" spans="1:7">
      <c r="A6289" s="33"/>
      <c r="B6289" s="34"/>
      <c r="C6289" s="33"/>
      <c r="D6289" s="33"/>
      <c r="E6289" s="33"/>
      <c r="G6289">
        <f t="shared" si="98"/>
        <v>6</v>
      </c>
    </row>
    <row r="6290" spans="1:7">
      <c r="A6290" s="33"/>
      <c r="B6290" s="34"/>
      <c r="C6290" s="33"/>
      <c r="D6290" s="33"/>
      <c r="E6290" s="33"/>
      <c r="G6290">
        <f t="shared" si="98"/>
        <v>6</v>
      </c>
    </row>
    <row r="6291" spans="1:7">
      <c r="A6291" s="33"/>
      <c r="B6291" s="34"/>
      <c r="C6291" s="33"/>
      <c r="D6291" s="33"/>
      <c r="E6291" s="33"/>
      <c r="G6291">
        <f t="shared" si="98"/>
        <v>6</v>
      </c>
    </row>
    <row r="6292" spans="1:7">
      <c r="A6292" s="33"/>
      <c r="B6292" s="34"/>
      <c r="C6292" s="33"/>
      <c r="D6292" s="33"/>
      <c r="E6292" s="33"/>
      <c r="G6292">
        <f t="shared" si="98"/>
        <v>6</v>
      </c>
    </row>
    <row r="6293" spans="1:7">
      <c r="A6293" s="33"/>
      <c r="B6293" s="34"/>
      <c r="C6293" s="33"/>
      <c r="D6293" s="33"/>
      <c r="E6293" s="33"/>
      <c r="G6293">
        <f t="shared" si="98"/>
        <v>6</v>
      </c>
    </row>
    <row r="6294" spans="1:7">
      <c r="A6294" s="33"/>
      <c r="B6294" s="34"/>
      <c r="C6294" s="33"/>
      <c r="D6294" s="33"/>
      <c r="E6294" s="33"/>
      <c r="G6294">
        <f t="shared" si="98"/>
        <v>6</v>
      </c>
    </row>
    <row r="6295" spans="1:7">
      <c r="A6295" s="33"/>
      <c r="B6295" s="34"/>
      <c r="C6295" s="33"/>
      <c r="D6295" s="33"/>
      <c r="E6295" s="33"/>
      <c r="G6295">
        <f t="shared" si="98"/>
        <v>6</v>
      </c>
    </row>
    <row r="6296" spans="1:7">
      <c r="A6296" s="33"/>
      <c r="B6296" s="34"/>
      <c r="C6296" s="33"/>
      <c r="D6296" s="33"/>
      <c r="E6296" s="33"/>
      <c r="G6296">
        <f t="shared" si="98"/>
        <v>6</v>
      </c>
    </row>
    <row r="6297" spans="1:7">
      <c r="A6297" s="33"/>
      <c r="B6297" s="34"/>
      <c r="C6297" s="33"/>
      <c r="D6297" s="33"/>
      <c r="E6297" s="33"/>
      <c r="G6297">
        <f t="shared" si="98"/>
        <v>6</v>
      </c>
    </row>
    <row r="6298" spans="1:7">
      <c r="A6298" s="33"/>
      <c r="B6298" s="34"/>
      <c r="C6298" s="33"/>
      <c r="D6298" s="33"/>
      <c r="E6298" s="33"/>
      <c r="G6298">
        <f t="shared" si="98"/>
        <v>6</v>
      </c>
    </row>
    <row r="6299" spans="1:7">
      <c r="A6299" s="33"/>
      <c r="B6299" s="34"/>
      <c r="C6299" s="33"/>
      <c r="D6299" s="33"/>
      <c r="E6299" s="33"/>
      <c r="G6299">
        <f t="shared" si="98"/>
        <v>6</v>
      </c>
    </row>
    <row r="6300" spans="1:7">
      <c r="A6300" s="33"/>
      <c r="B6300" s="34"/>
      <c r="C6300" s="33"/>
      <c r="D6300" s="33"/>
      <c r="E6300" s="33"/>
      <c r="G6300">
        <f t="shared" si="98"/>
        <v>6</v>
      </c>
    </row>
    <row r="6301" spans="1:7">
      <c r="A6301" s="33"/>
      <c r="B6301" s="34"/>
      <c r="C6301" s="33"/>
      <c r="D6301" s="33"/>
      <c r="E6301" s="33"/>
      <c r="G6301">
        <f t="shared" si="98"/>
        <v>6</v>
      </c>
    </row>
    <row r="6302" spans="1:7">
      <c r="A6302" s="33"/>
      <c r="B6302" s="34"/>
      <c r="C6302" s="33"/>
      <c r="D6302" s="33"/>
      <c r="E6302" s="33"/>
      <c r="G6302">
        <f t="shared" si="98"/>
        <v>6</v>
      </c>
    </row>
    <row r="6303" spans="1:7">
      <c r="A6303" s="33"/>
      <c r="B6303" s="34"/>
      <c r="C6303" s="33"/>
      <c r="D6303" s="33"/>
      <c r="E6303" s="33"/>
      <c r="G6303">
        <f t="shared" si="98"/>
        <v>6</v>
      </c>
    </row>
    <row r="6304" spans="1:7">
      <c r="A6304" s="33"/>
      <c r="B6304" s="34"/>
      <c r="C6304" s="33"/>
      <c r="D6304" s="33"/>
      <c r="E6304" s="33"/>
      <c r="G6304">
        <f t="shared" si="98"/>
        <v>6</v>
      </c>
    </row>
    <row r="6305" spans="1:7">
      <c r="A6305" s="33"/>
      <c r="B6305" s="34"/>
      <c r="C6305" s="33"/>
      <c r="D6305" s="33"/>
      <c r="E6305" s="33"/>
      <c r="G6305">
        <f t="shared" si="98"/>
        <v>6</v>
      </c>
    </row>
    <row r="6306" spans="1:7">
      <c r="A6306" s="33"/>
      <c r="B6306" s="34"/>
      <c r="C6306" s="33"/>
      <c r="D6306" s="33"/>
      <c r="E6306" s="33"/>
      <c r="G6306">
        <f t="shared" si="98"/>
        <v>6</v>
      </c>
    </row>
    <row r="6307" spans="1:7">
      <c r="A6307" s="33"/>
      <c r="B6307" s="34"/>
      <c r="C6307" s="33"/>
      <c r="D6307" s="33"/>
      <c r="E6307" s="33"/>
      <c r="G6307">
        <f t="shared" si="98"/>
        <v>6</v>
      </c>
    </row>
    <row r="6308" spans="1:7">
      <c r="A6308" s="33"/>
      <c r="B6308" s="34"/>
      <c r="C6308" s="33"/>
      <c r="D6308" s="33"/>
      <c r="E6308" s="33"/>
      <c r="G6308">
        <f t="shared" si="98"/>
        <v>6</v>
      </c>
    </row>
    <row r="6309" spans="1:7">
      <c r="A6309" s="33"/>
      <c r="B6309" s="34"/>
      <c r="C6309" s="33"/>
      <c r="D6309" s="33"/>
      <c r="E6309" s="33"/>
      <c r="G6309">
        <f t="shared" si="98"/>
        <v>6</v>
      </c>
    </row>
    <row r="6310" spans="1:7">
      <c r="A6310" s="33"/>
      <c r="B6310" s="34"/>
      <c r="C6310" s="33"/>
      <c r="D6310" s="33"/>
      <c r="E6310" s="33"/>
      <c r="G6310">
        <f t="shared" si="98"/>
        <v>6</v>
      </c>
    </row>
    <row r="6311" spans="1:7">
      <c r="A6311" s="33"/>
      <c r="B6311" s="34"/>
      <c r="C6311" s="33"/>
      <c r="D6311" s="33"/>
      <c r="E6311" s="33"/>
      <c r="G6311">
        <f t="shared" si="98"/>
        <v>6</v>
      </c>
    </row>
    <row r="6312" spans="1:7">
      <c r="A6312" s="33"/>
      <c r="B6312" s="34"/>
      <c r="C6312" s="33"/>
      <c r="D6312" s="33"/>
      <c r="E6312" s="33"/>
      <c r="G6312">
        <f t="shared" si="98"/>
        <v>6</v>
      </c>
    </row>
    <row r="6313" spans="1:7">
      <c r="A6313" s="33"/>
      <c r="B6313" s="34"/>
      <c r="C6313" s="33"/>
      <c r="D6313" s="33"/>
      <c r="E6313" s="33"/>
      <c r="G6313">
        <f t="shared" ref="G6313:G6376" si="99">WEEKDAY(B6313,2)</f>
        <v>6</v>
      </c>
    </row>
    <row r="6314" spans="1:7">
      <c r="A6314" s="33"/>
      <c r="B6314" s="34"/>
      <c r="C6314" s="33"/>
      <c r="D6314" s="33"/>
      <c r="E6314" s="33"/>
      <c r="G6314">
        <f t="shared" si="99"/>
        <v>6</v>
      </c>
    </row>
    <row r="6315" spans="1:7">
      <c r="A6315" s="33"/>
      <c r="B6315" s="34"/>
      <c r="C6315" s="33"/>
      <c r="D6315" s="33"/>
      <c r="E6315" s="33"/>
      <c r="G6315">
        <f t="shared" si="99"/>
        <v>6</v>
      </c>
    </row>
    <row r="6316" spans="1:7">
      <c r="A6316" s="33"/>
      <c r="B6316" s="34"/>
      <c r="C6316" s="33"/>
      <c r="D6316" s="33"/>
      <c r="E6316" s="33"/>
      <c r="G6316">
        <f t="shared" si="99"/>
        <v>6</v>
      </c>
    </row>
    <row r="6317" spans="1:7">
      <c r="A6317" s="33"/>
      <c r="B6317" s="34"/>
      <c r="C6317" s="33"/>
      <c r="D6317" s="33"/>
      <c r="E6317" s="33"/>
      <c r="G6317">
        <f t="shared" si="99"/>
        <v>6</v>
      </c>
    </row>
    <row r="6318" spans="1:7">
      <c r="A6318" s="33"/>
      <c r="B6318" s="34"/>
      <c r="C6318" s="33"/>
      <c r="D6318" s="33"/>
      <c r="E6318" s="33"/>
      <c r="G6318">
        <f t="shared" si="99"/>
        <v>6</v>
      </c>
    </row>
    <row r="6319" spans="1:7">
      <c r="A6319" s="33"/>
      <c r="B6319" s="34"/>
      <c r="C6319" s="33"/>
      <c r="D6319" s="33"/>
      <c r="E6319" s="33"/>
      <c r="G6319">
        <f t="shared" si="99"/>
        <v>6</v>
      </c>
    </row>
    <row r="6320" spans="1:7">
      <c r="A6320" s="33"/>
      <c r="B6320" s="34"/>
      <c r="C6320" s="33"/>
      <c r="D6320" s="33"/>
      <c r="E6320" s="33"/>
      <c r="G6320">
        <f t="shared" si="99"/>
        <v>6</v>
      </c>
    </row>
    <row r="6321" spans="1:7">
      <c r="A6321" s="33"/>
      <c r="B6321" s="34"/>
      <c r="C6321" s="33"/>
      <c r="D6321" s="33"/>
      <c r="E6321" s="33"/>
      <c r="G6321">
        <f t="shared" si="99"/>
        <v>6</v>
      </c>
    </row>
    <row r="6322" spans="1:7">
      <c r="A6322" s="33"/>
      <c r="B6322" s="34"/>
      <c r="C6322" s="33"/>
      <c r="D6322" s="33"/>
      <c r="E6322" s="33"/>
      <c r="G6322">
        <f t="shared" si="99"/>
        <v>6</v>
      </c>
    </row>
    <row r="6323" spans="1:7">
      <c r="A6323" s="33"/>
      <c r="B6323" s="34"/>
      <c r="C6323" s="33"/>
      <c r="D6323" s="33"/>
      <c r="E6323" s="33"/>
      <c r="G6323">
        <f t="shared" si="99"/>
        <v>6</v>
      </c>
    </row>
    <row r="6324" spans="1:7">
      <c r="A6324" s="33"/>
      <c r="B6324" s="34"/>
      <c r="C6324" s="33"/>
      <c r="D6324" s="33"/>
      <c r="E6324" s="33"/>
      <c r="G6324">
        <f t="shared" si="99"/>
        <v>6</v>
      </c>
    </row>
    <row r="6325" spans="1:7">
      <c r="A6325" s="33"/>
      <c r="B6325" s="34"/>
      <c r="C6325" s="33"/>
      <c r="D6325" s="33"/>
      <c r="E6325" s="33"/>
      <c r="G6325">
        <f t="shared" si="99"/>
        <v>6</v>
      </c>
    </row>
    <row r="6326" spans="1:7">
      <c r="A6326" s="33"/>
      <c r="B6326" s="34"/>
      <c r="C6326" s="33"/>
      <c r="D6326" s="33"/>
      <c r="E6326" s="33"/>
      <c r="G6326">
        <f t="shared" si="99"/>
        <v>6</v>
      </c>
    </row>
    <row r="6327" spans="1:7">
      <c r="A6327" s="33"/>
      <c r="B6327" s="34"/>
      <c r="C6327" s="33"/>
      <c r="D6327" s="33"/>
      <c r="E6327" s="33"/>
      <c r="G6327">
        <f t="shared" si="99"/>
        <v>6</v>
      </c>
    </row>
    <row r="6328" spans="1:7">
      <c r="A6328" s="33"/>
      <c r="B6328" s="34"/>
      <c r="C6328" s="33"/>
      <c r="D6328" s="33"/>
      <c r="E6328" s="33"/>
      <c r="G6328">
        <f t="shared" si="99"/>
        <v>6</v>
      </c>
    </row>
    <row r="6329" spans="1:7">
      <c r="A6329" s="33"/>
      <c r="B6329" s="34"/>
      <c r="C6329" s="33"/>
      <c r="D6329" s="33"/>
      <c r="E6329" s="33"/>
      <c r="G6329">
        <f t="shared" si="99"/>
        <v>6</v>
      </c>
    </row>
    <row r="6330" spans="1:7">
      <c r="A6330" s="33"/>
      <c r="B6330" s="34"/>
      <c r="C6330" s="33"/>
      <c r="D6330" s="33"/>
      <c r="E6330" s="33"/>
      <c r="G6330">
        <f t="shared" si="99"/>
        <v>6</v>
      </c>
    </row>
    <row r="6331" spans="1:7">
      <c r="A6331" s="33"/>
      <c r="B6331" s="34"/>
      <c r="C6331" s="33"/>
      <c r="D6331" s="33"/>
      <c r="E6331" s="33"/>
      <c r="G6331">
        <f t="shared" si="99"/>
        <v>6</v>
      </c>
    </row>
    <row r="6332" spans="1:7">
      <c r="A6332" s="33"/>
      <c r="B6332" s="34"/>
      <c r="C6332" s="33"/>
      <c r="D6332" s="33"/>
      <c r="E6332" s="33"/>
      <c r="G6332">
        <f t="shared" si="99"/>
        <v>6</v>
      </c>
    </row>
    <row r="6333" spans="1:7">
      <c r="A6333" s="33"/>
      <c r="B6333" s="34"/>
      <c r="C6333" s="33"/>
      <c r="D6333" s="33"/>
      <c r="E6333" s="33"/>
      <c r="G6333">
        <f t="shared" si="99"/>
        <v>6</v>
      </c>
    </row>
    <row r="6334" spans="1:7">
      <c r="A6334" s="33"/>
      <c r="B6334" s="34"/>
      <c r="C6334" s="33"/>
      <c r="D6334" s="33"/>
      <c r="E6334" s="33"/>
      <c r="G6334">
        <f t="shared" si="99"/>
        <v>6</v>
      </c>
    </row>
    <row r="6335" spans="1:7">
      <c r="A6335" s="33"/>
      <c r="B6335" s="34"/>
      <c r="C6335" s="33"/>
      <c r="D6335" s="33"/>
      <c r="E6335" s="33"/>
      <c r="G6335">
        <f t="shared" si="99"/>
        <v>6</v>
      </c>
    </row>
    <row r="6336" spans="1:7">
      <c r="A6336" s="33"/>
      <c r="B6336" s="34"/>
      <c r="C6336" s="33"/>
      <c r="D6336" s="33"/>
      <c r="E6336" s="33"/>
      <c r="G6336">
        <f t="shared" si="99"/>
        <v>6</v>
      </c>
    </row>
    <row r="6337" spans="1:7">
      <c r="A6337" s="33"/>
      <c r="B6337" s="34"/>
      <c r="C6337" s="33"/>
      <c r="D6337" s="33"/>
      <c r="E6337" s="33"/>
      <c r="G6337">
        <f t="shared" si="99"/>
        <v>6</v>
      </c>
    </row>
    <row r="6338" spans="1:7">
      <c r="A6338" s="33"/>
      <c r="B6338" s="34"/>
      <c r="C6338" s="33"/>
      <c r="D6338" s="33"/>
      <c r="E6338" s="33"/>
      <c r="G6338">
        <f t="shared" si="99"/>
        <v>6</v>
      </c>
    </row>
    <row r="6339" spans="1:7">
      <c r="A6339" s="33"/>
      <c r="B6339" s="34"/>
      <c r="C6339" s="33"/>
      <c r="D6339" s="33"/>
      <c r="E6339" s="33"/>
      <c r="G6339">
        <f t="shared" si="99"/>
        <v>6</v>
      </c>
    </row>
    <row r="6340" spans="1:7">
      <c r="A6340" s="33"/>
      <c r="B6340" s="34"/>
      <c r="C6340" s="33"/>
      <c r="D6340" s="33"/>
      <c r="E6340" s="33"/>
      <c r="G6340">
        <f t="shared" si="99"/>
        <v>6</v>
      </c>
    </row>
    <row r="6341" spans="1:7">
      <c r="A6341" s="33"/>
      <c r="B6341" s="34"/>
      <c r="C6341" s="33"/>
      <c r="D6341" s="33"/>
      <c r="E6341" s="33"/>
      <c r="G6341">
        <f t="shared" si="99"/>
        <v>6</v>
      </c>
    </row>
    <row r="6342" spans="1:7">
      <c r="A6342" s="33"/>
      <c r="B6342" s="34"/>
      <c r="C6342" s="33"/>
      <c r="D6342" s="33"/>
      <c r="E6342" s="33"/>
      <c r="G6342">
        <f t="shared" si="99"/>
        <v>6</v>
      </c>
    </row>
    <row r="6343" spans="1:7">
      <c r="A6343" s="33"/>
      <c r="B6343" s="34"/>
      <c r="C6343" s="33"/>
      <c r="D6343" s="33"/>
      <c r="E6343" s="33"/>
      <c r="G6343">
        <f t="shared" si="99"/>
        <v>6</v>
      </c>
    </row>
    <row r="6344" spans="1:7">
      <c r="A6344" s="33"/>
      <c r="B6344" s="34"/>
      <c r="C6344" s="33"/>
      <c r="D6344" s="33"/>
      <c r="E6344" s="33"/>
      <c r="G6344">
        <f t="shared" si="99"/>
        <v>6</v>
      </c>
    </row>
    <row r="6345" spans="1:7">
      <c r="A6345" s="33"/>
      <c r="B6345" s="34"/>
      <c r="C6345" s="33"/>
      <c r="D6345" s="33"/>
      <c r="E6345" s="33"/>
      <c r="G6345">
        <f t="shared" si="99"/>
        <v>6</v>
      </c>
    </row>
    <row r="6346" spans="1:7">
      <c r="A6346" s="33"/>
      <c r="B6346" s="34"/>
      <c r="C6346" s="33"/>
      <c r="D6346" s="33"/>
      <c r="E6346" s="33"/>
      <c r="G6346">
        <f t="shared" si="99"/>
        <v>6</v>
      </c>
    </row>
    <row r="6347" spans="1:7">
      <c r="A6347" s="33"/>
      <c r="B6347" s="34"/>
      <c r="C6347" s="33"/>
      <c r="D6347" s="33"/>
      <c r="E6347" s="33"/>
      <c r="G6347">
        <f t="shared" si="99"/>
        <v>6</v>
      </c>
    </row>
    <row r="6348" spans="1:7">
      <c r="A6348" s="33"/>
      <c r="B6348" s="34"/>
      <c r="C6348" s="33"/>
      <c r="D6348" s="33"/>
      <c r="E6348" s="33"/>
      <c r="G6348">
        <f t="shared" si="99"/>
        <v>6</v>
      </c>
    </row>
    <row r="6349" spans="1:7">
      <c r="A6349" s="33"/>
      <c r="B6349" s="34"/>
      <c r="C6349" s="33"/>
      <c r="D6349" s="33"/>
      <c r="E6349" s="33"/>
      <c r="G6349">
        <f t="shared" si="99"/>
        <v>6</v>
      </c>
    </row>
    <row r="6350" spans="1:7">
      <c r="A6350" s="33"/>
      <c r="B6350" s="34"/>
      <c r="C6350" s="33"/>
      <c r="D6350" s="33"/>
      <c r="E6350" s="33"/>
      <c r="G6350">
        <f t="shared" si="99"/>
        <v>6</v>
      </c>
    </row>
    <row r="6351" spans="1:7">
      <c r="A6351" s="33"/>
      <c r="B6351" s="34"/>
      <c r="C6351" s="33"/>
      <c r="D6351" s="33"/>
      <c r="E6351" s="33"/>
      <c r="G6351">
        <f t="shared" si="99"/>
        <v>6</v>
      </c>
    </row>
    <row r="6352" spans="1:7">
      <c r="A6352" s="33"/>
      <c r="B6352" s="34"/>
      <c r="C6352" s="33"/>
      <c r="D6352" s="33"/>
      <c r="E6352" s="33"/>
      <c r="G6352">
        <f t="shared" si="99"/>
        <v>6</v>
      </c>
    </row>
    <row r="6353" spans="1:7">
      <c r="A6353" s="33"/>
      <c r="B6353" s="34"/>
      <c r="C6353" s="33"/>
      <c r="D6353" s="33"/>
      <c r="E6353" s="33"/>
      <c r="G6353">
        <f t="shared" si="99"/>
        <v>6</v>
      </c>
    </row>
    <row r="6354" spans="1:7">
      <c r="A6354" s="33"/>
      <c r="B6354" s="34"/>
      <c r="C6354" s="33"/>
      <c r="D6354" s="33"/>
      <c r="E6354" s="33"/>
      <c r="G6354">
        <f t="shared" si="99"/>
        <v>6</v>
      </c>
    </row>
    <row r="6355" spans="1:7">
      <c r="A6355" s="33"/>
      <c r="B6355" s="34"/>
      <c r="C6355" s="33"/>
      <c r="D6355" s="33"/>
      <c r="E6355" s="33"/>
      <c r="G6355">
        <f t="shared" si="99"/>
        <v>6</v>
      </c>
    </row>
    <row r="6356" spans="1:7">
      <c r="A6356" s="33"/>
      <c r="B6356" s="34"/>
      <c r="C6356" s="33"/>
      <c r="D6356" s="33"/>
      <c r="E6356" s="33"/>
      <c r="G6356">
        <f t="shared" si="99"/>
        <v>6</v>
      </c>
    </row>
    <row r="6357" spans="1:7">
      <c r="A6357" s="33"/>
      <c r="B6357" s="34"/>
      <c r="C6357" s="33"/>
      <c r="D6357" s="33"/>
      <c r="E6357" s="33"/>
      <c r="G6357">
        <f t="shared" si="99"/>
        <v>6</v>
      </c>
    </row>
    <row r="6358" spans="1:7">
      <c r="A6358" s="33"/>
      <c r="B6358" s="34"/>
      <c r="C6358" s="33"/>
      <c r="D6358" s="33"/>
      <c r="E6358" s="33"/>
      <c r="G6358">
        <f t="shared" si="99"/>
        <v>6</v>
      </c>
    </row>
    <row r="6359" spans="1:7">
      <c r="A6359" s="33"/>
      <c r="B6359" s="34"/>
      <c r="C6359" s="33"/>
      <c r="D6359" s="33"/>
      <c r="E6359" s="33"/>
      <c r="G6359">
        <f t="shared" si="99"/>
        <v>6</v>
      </c>
    </row>
    <row r="6360" spans="1:7">
      <c r="A6360" s="33"/>
      <c r="B6360" s="34"/>
      <c r="C6360" s="33"/>
      <c r="D6360" s="33"/>
      <c r="E6360" s="33"/>
      <c r="G6360">
        <f t="shared" si="99"/>
        <v>6</v>
      </c>
    </row>
    <row r="6361" spans="1:7">
      <c r="A6361" s="33"/>
      <c r="B6361" s="34"/>
      <c r="C6361" s="33"/>
      <c r="D6361" s="33"/>
      <c r="E6361" s="33"/>
      <c r="G6361">
        <f t="shared" si="99"/>
        <v>6</v>
      </c>
    </row>
    <row r="6362" spans="1:7">
      <c r="A6362" s="33"/>
      <c r="B6362" s="34"/>
      <c r="C6362" s="33"/>
      <c r="D6362" s="33"/>
      <c r="E6362" s="33"/>
      <c r="G6362">
        <f t="shared" si="99"/>
        <v>6</v>
      </c>
    </row>
    <row r="6363" spans="1:7">
      <c r="A6363" s="33"/>
      <c r="B6363" s="34"/>
      <c r="C6363" s="33"/>
      <c r="D6363" s="33"/>
      <c r="E6363" s="33"/>
      <c r="G6363">
        <f t="shared" si="99"/>
        <v>6</v>
      </c>
    </row>
    <row r="6364" spans="1:7">
      <c r="A6364" s="33"/>
      <c r="B6364" s="34"/>
      <c r="C6364" s="33"/>
      <c r="D6364" s="33"/>
      <c r="E6364" s="33"/>
      <c r="G6364">
        <f t="shared" si="99"/>
        <v>6</v>
      </c>
    </row>
    <row r="6365" spans="1:7">
      <c r="A6365" s="33"/>
      <c r="B6365" s="34"/>
      <c r="C6365" s="33"/>
      <c r="D6365" s="33"/>
      <c r="E6365" s="33"/>
      <c r="G6365">
        <f t="shared" si="99"/>
        <v>6</v>
      </c>
    </row>
    <row r="6366" spans="1:7">
      <c r="A6366" s="33"/>
      <c r="B6366" s="34"/>
      <c r="C6366" s="33"/>
      <c r="D6366" s="33"/>
      <c r="E6366" s="33"/>
      <c r="G6366">
        <f t="shared" si="99"/>
        <v>6</v>
      </c>
    </row>
    <row r="6367" spans="1:7">
      <c r="A6367" s="33"/>
      <c r="B6367" s="34"/>
      <c r="C6367" s="33"/>
      <c r="D6367" s="33"/>
      <c r="E6367" s="33"/>
      <c r="G6367">
        <f t="shared" si="99"/>
        <v>6</v>
      </c>
    </row>
    <row r="6368" spans="1:7">
      <c r="A6368" s="33"/>
      <c r="B6368" s="34"/>
      <c r="C6368" s="33"/>
      <c r="D6368" s="33"/>
      <c r="E6368" s="33"/>
      <c r="G6368">
        <f t="shared" si="99"/>
        <v>6</v>
      </c>
    </row>
    <row r="6369" spans="1:7">
      <c r="A6369" s="33"/>
      <c r="B6369" s="34"/>
      <c r="C6369" s="33"/>
      <c r="D6369" s="33"/>
      <c r="E6369" s="33"/>
      <c r="G6369">
        <f t="shared" si="99"/>
        <v>6</v>
      </c>
    </row>
    <row r="6370" spans="1:7">
      <c r="A6370" s="33"/>
      <c r="B6370" s="34"/>
      <c r="C6370" s="33"/>
      <c r="D6370" s="33"/>
      <c r="E6370" s="33"/>
      <c r="G6370">
        <f t="shared" si="99"/>
        <v>6</v>
      </c>
    </row>
    <row r="6371" spans="1:7">
      <c r="A6371" s="33"/>
      <c r="B6371" s="34"/>
      <c r="C6371" s="33"/>
      <c r="D6371" s="33"/>
      <c r="E6371" s="33"/>
      <c r="G6371">
        <f t="shared" si="99"/>
        <v>6</v>
      </c>
    </row>
    <row r="6372" spans="1:7">
      <c r="A6372" s="33"/>
      <c r="B6372" s="34"/>
      <c r="C6372" s="33"/>
      <c r="D6372" s="33"/>
      <c r="E6372" s="33"/>
      <c r="G6372">
        <f t="shared" si="99"/>
        <v>6</v>
      </c>
    </row>
    <row r="6373" spans="1:7">
      <c r="A6373" s="33"/>
      <c r="B6373" s="34"/>
      <c r="C6373" s="33"/>
      <c r="D6373" s="33"/>
      <c r="E6373" s="33"/>
      <c r="G6373">
        <f t="shared" si="99"/>
        <v>6</v>
      </c>
    </row>
    <row r="6374" spans="1:7">
      <c r="A6374" s="33"/>
      <c r="B6374" s="34"/>
      <c r="C6374" s="33"/>
      <c r="D6374" s="33"/>
      <c r="E6374" s="33"/>
      <c r="G6374">
        <f t="shared" si="99"/>
        <v>6</v>
      </c>
    </row>
    <row r="6375" spans="1:7">
      <c r="A6375" s="33"/>
      <c r="B6375" s="34"/>
      <c r="C6375" s="33"/>
      <c r="D6375" s="33"/>
      <c r="E6375" s="33"/>
      <c r="G6375">
        <f t="shared" si="99"/>
        <v>6</v>
      </c>
    </row>
    <row r="6376" spans="1:7">
      <c r="A6376" s="33"/>
      <c r="B6376" s="34"/>
      <c r="C6376" s="33"/>
      <c r="D6376" s="33"/>
      <c r="E6376" s="33"/>
      <c r="G6376">
        <f t="shared" si="99"/>
        <v>6</v>
      </c>
    </row>
    <row r="6377" spans="1:7">
      <c r="A6377" s="33"/>
      <c r="B6377" s="34"/>
      <c r="C6377" s="33"/>
      <c r="D6377" s="33"/>
      <c r="E6377" s="33"/>
      <c r="G6377">
        <f t="shared" ref="G6377:G6440" si="100">WEEKDAY(B6377,2)</f>
        <v>6</v>
      </c>
    </row>
    <row r="6378" spans="1:7">
      <c r="A6378" s="33"/>
      <c r="B6378" s="34"/>
      <c r="C6378" s="33"/>
      <c r="D6378" s="33"/>
      <c r="E6378" s="33"/>
      <c r="G6378">
        <f t="shared" si="100"/>
        <v>6</v>
      </c>
    </row>
    <row r="6379" spans="1:7">
      <c r="A6379" s="33"/>
      <c r="B6379" s="34"/>
      <c r="C6379" s="33"/>
      <c r="D6379" s="33"/>
      <c r="E6379" s="33"/>
      <c r="G6379">
        <f t="shared" si="100"/>
        <v>6</v>
      </c>
    </row>
    <row r="6380" spans="1:7">
      <c r="A6380" s="33"/>
      <c r="B6380" s="34"/>
      <c r="C6380" s="33"/>
      <c r="D6380" s="33"/>
      <c r="E6380" s="33"/>
      <c r="G6380">
        <f t="shared" si="100"/>
        <v>6</v>
      </c>
    </row>
    <row r="6381" spans="1:7">
      <c r="A6381" s="33"/>
      <c r="B6381" s="34"/>
      <c r="C6381" s="33"/>
      <c r="D6381" s="33"/>
      <c r="E6381" s="33"/>
      <c r="G6381">
        <f t="shared" si="100"/>
        <v>6</v>
      </c>
    </row>
    <row r="6382" spans="1:7">
      <c r="A6382" s="33"/>
      <c r="B6382" s="34"/>
      <c r="C6382" s="33"/>
      <c r="D6382" s="33"/>
      <c r="E6382" s="33"/>
      <c r="G6382">
        <f t="shared" si="100"/>
        <v>6</v>
      </c>
    </row>
    <row r="6383" spans="1:7">
      <c r="A6383" s="33"/>
      <c r="B6383" s="34"/>
      <c r="C6383" s="33"/>
      <c r="D6383" s="33"/>
      <c r="E6383" s="33"/>
      <c r="G6383">
        <f t="shared" si="100"/>
        <v>6</v>
      </c>
    </row>
    <row r="6384" spans="1:7">
      <c r="A6384" s="33"/>
      <c r="B6384" s="34"/>
      <c r="C6384" s="33"/>
      <c r="D6384" s="33"/>
      <c r="E6384" s="33"/>
      <c r="G6384">
        <f t="shared" si="100"/>
        <v>6</v>
      </c>
    </row>
    <row r="6385" spans="1:7">
      <c r="A6385" s="33"/>
      <c r="B6385" s="34"/>
      <c r="C6385" s="33"/>
      <c r="D6385" s="33"/>
      <c r="E6385" s="33"/>
      <c r="G6385">
        <f t="shared" si="100"/>
        <v>6</v>
      </c>
    </row>
    <row r="6386" spans="1:7">
      <c r="A6386" s="33"/>
      <c r="B6386" s="34"/>
      <c r="C6386" s="33"/>
      <c r="D6386" s="33"/>
      <c r="E6386" s="33"/>
      <c r="G6386">
        <f t="shared" si="100"/>
        <v>6</v>
      </c>
    </row>
    <row r="6387" spans="1:7">
      <c r="A6387" s="33"/>
      <c r="B6387" s="34"/>
      <c r="C6387" s="33"/>
      <c r="D6387" s="33"/>
      <c r="E6387" s="33"/>
      <c r="G6387">
        <f t="shared" si="100"/>
        <v>6</v>
      </c>
    </row>
    <row r="6388" spans="1:7">
      <c r="A6388" s="33"/>
      <c r="B6388" s="34"/>
      <c r="C6388" s="33"/>
      <c r="D6388" s="33"/>
      <c r="E6388" s="33"/>
      <c r="G6388">
        <f t="shared" si="100"/>
        <v>6</v>
      </c>
    </row>
    <row r="6389" spans="1:7">
      <c r="A6389" s="33"/>
      <c r="B6389" s="34"/>
      <c r="C6389" s="33"/>
      <c r="D6389" s="33"/>
      <c r="E6389" s="33"/>
      <c r="G6389">
        <f t="shared" si="100"/>
        <v>6</v>
      </c>
    </row>
    <row r="6390" spans="1:7">
      <c r="A6390" s="33"/>
      <c r="B6390" s="34"/>
      <c r="C6390" s="33"/>
      <c r="D6390" s="33"/>
      <c r="E6390" s="33"/>
      <c r="G6390">
        <f t="shared" si="100"/>
        <v>6</v>
      </c>
    </row>
    <row r="6391" spans="1:7">
      <c r="A6391" s="33"/>
      <c r="B6391" s="34"/>
      <c r="C6391" s="33"/>
      <c r="D6391" s="33"/>
      <c r="E6391" s="33"/>
      <c r="G6391">
        <f t="shared" si="100"/>
        <v>6</v>
      </c>
    </row>
    <row r="6392" spans="1:7">
      <c r="A6392" s="33"/>
      <c r="B6392" s="34"/>
      <c r="C6392" s="33"/>
      <c r="D6392" s="33"/>
      <c r="E6392" s="33"/>
      <c r="G6392">
        <f t="shared" si="100"/>
        <v>6</v>
      </c>
    </row>
    <row r="6393" spans="1:7">
      <c r="A6393" s="33"/>
      <c r="B6393" s="34"/>
      <c r="C6393" s="33"/>
      <c r="D6393" s="33"/>
      <c r="E6393" s="33"/>
      <c r="G6393">
        <f t="shared" si="100"/>
        <v>6</v>
      </c>
    </row>
    <row r="6394" spans="1:7">
      <c r="A6394" s="33"/>
      <c r="B6394" s="34"/>
      <c r="C6394" s="33"/>
      <c r="D6394" s="33"/>
      <c r="E6394" s="33"/>
      <c r="G6394">
        <f t="shared" si="100"/>
        <v>6</v>
      </c>
    </row>
    <row r="6395" spans="1:7">
      <c r="A6395" s="33"/>
      <c r="B6395" s="34"/>
      <c r="C6395" s="33"/>
      <c r="D6395" s="33"/>
      <c r="E6395" s="33"/>
      <c r="G6395">
        <f t="shared" si="100"/>
        <v>6</v>
      </c>
    </row>
    <row r="6396" spans="1:7">
      <c r="A6396" s="33"/>
      <c r="B6396" s="34"/>
      <c r="C6396" s="33"/>
      <c r="D6396" s="33"/>
      <c r="E6396" s="33"/>
      <c r="G6396">
        <f t="shared" si="100"/>
        <v>6</v>
      </c>
    </row>
    <row r="6397" spans="1:7">
      <c r="A6397" s="33"/>
      <c r="B6397" s="34"/>
      <c r="C6397" s="33"/>
      <c r="D6397" s="33"/>
      <c r="E6397" s="33"/>
      <c r="G6397">
        <f t="shared" si="100"/>
        <v>6</v>
      </c>
    </row>
    <row r="6398" spans="1:7">
      <c r="A6398" s="33"/>
      <c r="B6398" s="34"/>
      <c r="C6398" s="33"/>
      <c r="D6398" s="33"/>
      <c r="E6398" s="33"/>
      <c r="G6398">
        <f t="shared" si="100"/>
        <v>6</v>
      </c>
    </row>
    <row r="6399" spans="1:7">
      <c r="A6399" s="33"/>
      <c r="B6399" s="34"/>
      <c r="C6399" s="33"/>
      <c r="D6399" s="33"/>
      <c r="E6399" s="33"/>
      <c r="G6399">
        <f t="shared" si="100"/>
        <v>6</v>
      </c>
    </row>
    <row r="6400" spans="1:7">
      <c r="A6400" s="33"/>
      <c r="B6400" s="34"/>
      <c r="C6400" s="33"/>
      <c r="D6400" s="33"/>
      <c r="E6400" s="33"/>
      <c r="G6400">
        <f t="shared" si="100"/>
        <v>6</v>
      </c>
    </row>
    <row r="6401" spans="1:7">
      <c r="A6401" s="33"/>
      <c r="B6401" s="34"/>
      <c r="C6401" s="33"/>
      <c r="D6401" s="33"/>
      <c r="E6401" s="33"/>
      <c r="G6401">
        <f t="shared" si="100"/>
        <v>6</v>
      </c>
    </row>
    <row r="6402" spans="1:7">
      <c r="A6402" s="33"/>
      <c r="B6402" s="34"/>
      <c r="C6402" s="33"/>
      <c r="D6402" s="33"/>
      <c r="E6402" s="33"/>
      <c r="G6402">
        <f t="shared" si="100"/>
        <v>6</v>
      </c>
    </row>
    <row r="6403" spans="1:7">
      <c r="A6403" s="33"/>
      <c r="B6403" s="34"/>
      <c r="C6403" s="33"/>
      <c r="D6403" s="33"/>
      <c r="E6403" s="33"/>
      <c r="G6403">
        <f t="shared" si="100"/>
        <v>6</v>
      </c>
    </row>
    <row r="6404" spans="1:7">
      <c r="A6404" s="33"/>
      <c r="B6404" s="34"/>
      <c r="C6404" s="33"/>
      <c r="D6404" s="33"/>
      <c r="E6404" s="33"/>
      <c r="G6404">
        <f t="shared" si="100"/>
        <v>6</v>
      </c>
    </row>
    <row r="6405" spans="1:7">
      <c r="A6405" s="33"/>
      <c r="B6405" s="34"/>
      <c r="C6405" s="33"/>
      <c r="D6405" s="33"/>
      <c r="E6405" s="33"/>
      <c r="G6405">
        <f t="shared" si="100"/>
        <v>6</v>
      </c>
    </row>
    <row r="6406" spans="1:7">
      <c r="A6406" s="33"/>
      <c r="B6406" s="34"/>
      <c r="C6406" s="33"/>
      <c r="D6406" s="33"/>
      <c r="E6406" s="33"/>
      <c r="G6406">
        <f t="shared" si="100"/>
        <v>6</v>
      </c>
    </row>
    <row r="6407" spans="1:7">
      <c r="A6407" s="33"/>
      <c r="B6407" s="34"/>
      <c r="C6407" s="33"/>
      <c r="D6407" s="33"/>
      <c r="E6407" s="33"/>
      <c r="G6407">
        <f t="shared" si="100"/>
        <v>6</v>
      </c>
    </row>
    <row r="6408" spans="1:7">
      <c r="A6408" s="33"/>
      <c r="B6408" s="34"/>
      <c r="C6408" s="33"/>
      <c r="D6408" s="33"/>
      <c r="E6408" s="33"/>
      <c r="G6408">
        <f t="shared" si="100"/>
        <v>6</v>
      </c>
    </row>
    <row r="6409" spans="1:7">
      <c r="A6409" s="33"/>
      <c r="B6409" s="34"/>
      <c r="C6409" s="33"/>
      <c r="D6409" s="33"/>
      <c r="E6409" s="33"/>
      <c r="G6409">
        <f t="shared" si="100"/>
        <v>6</v>
      </c>
    </row>
    <row r="6410" spans="1:7">
      <c r="A6410" s="33"/>
      <c r="B6410" s="34"/>
      <c r="C6410" s="33"/>
      <c r="D6410" s="33"/>
      <c r="E6410" s="33"/>
      <c r="G6410">
        <f t="shared" si="100"/>
        <v>6</v>
      </c>
    </row>
    <row r="6411" spans="1:7">
      <c r="A6411" s="33"/>
      <c r="B6411" s="34"/>
      <c r="C6411" s="33"/>
      <c r="D6411" s="33"/>
      <c r="E6411" s="33"/>
      <c r="G6411">
        <f t="shared" si="100"/>
        <v>6</v>
      </c>
    </row>
    <row r="6412" spans="1:7">
      <c r="A6412" s="33"/>
      <c r="B6412" s="34"/>
      <c r="C6412" s="33"/>
      <c r="D6412" s="33"/>
      <c r="E6412" s="33"/>
      <c r="G6412">
        <f t="shared" si="100"/>
        <v>6</v>
      </c>
    </row>
    <row r="6413" spans="1:7">
      <c r="A6413" s="33"/>
      <c r="B6413" s="34"/>
      <c r="C6413" s="33"/>
      <c r="D6413" s="33"/>
      <c r="E6413" s="33"/>
      <c r="G6413">
        <f t="shared" si="100"/>
        <v>6</v>
      </c>
    </row>
    <row r="6414" spans="1:7">
      <c r="A6414" s="33"/>
      <c r="B6414" s="34"/>
      <c r="C6414" s="33"/>
      <c r="D6414" s="33"/>
      <c r="E6414" s="33"/>
      <c r="G6414">
        <f t="shared" si="100"/>
        <v>6</v>
      </c>
    </row>
    <row r="6415" spans="1:7">
      <c r="A6415" s="33"/>
      <c r="B6415" s="34"/>
      <c r="C6415" s="33"/>
      <c r="D6415" s="33"/>
      <c r="E6415" s="33"/>
      <c r="G6415">
        <f t="shared" si="100"/>
        <v>6</v>
      </c>
    </row>
    <row r="6416" spans="1:7">
      <c r="A6416" s="33"/>
      <c r="B6416" s="34"/>
      <c r="C6416" s="33"/>
      <c r="D6416" s="33"/>
      <c r="E6416" s="33"/>
      <c r="G6416">
        <f t="shared" si="100"/>
        <v>6</v>
      </c>
    </row>
    <row r="6417" spans="1:7">
      <c r="A6417" s="33"/>
      <c r="B6417" s="34"/>
      <c r="C6417" s="33"/>
      <c r="D6417" s="33"/>
      <c r="E6417" s="33"/>
      <c r="G6417">
        <f t="shared" si="100"/>
        <v>6</v>
      </c>
    </row>
    <row r="6418" spans="1:7">
      <c r="A6418" s="33"/>
      <c r="B6418" s="34"/>
      <c r="C6418" s="33"/>
      <c r="D6418" s="33"/>
      <c r="E6418" s="33"/>
      <c r="G6418">
        <f t="shared" si="100"/>
        <v>6</v>
      </c>
    </row>
    <row r="6419" spans="1:7">
      <c r="A6419" s="33"/>
      <c r="B6419" s="34"/>
      <c r="C6419" s="33"/>
      <c r="D6419" s="33"/>
      <c r="E6419" s="33"/>
      <c r="G6419">
        <f t="shared" si="100"/>
        <v>6</v>
      </c>
    </row>
    <row r="6420" spans="1:7">
      <c r="A6420" s="33"/>
      <c r="B6420" s="34"/>
      <c r="C6420" s="33"/>
      <c r="D6420" s="33"/>
      <c r="E6420" s="33"/>
      <c r="G6420">
        <f t="shared" si="100"/>
        <v>6</v>
      </c>
    </row>
    <row r="6421" spans="1:7">
      <c r="A6421" s="33"/>
      <c r="B6421" s="34"/>
      <c r="C6421" s="33"/>
      <c r="D6421" s="33"/>
      <c r="E6421" s="33"/>
      <c r="G6421">
        <f t="shared" si="100"/>
        <v>6</v>
      </c>
    </row>
    <row r="6422" spans="1:7">
      <c r="A6422" s="33"/>
      <c r="B6422" s="34"/>
      <c r="C6422" s="33"/>
      <c r="D6422" s="33"/>
      <c r="E6422" s="33"/>
      <c r="G6422">
        <f t="shared" si="100"/>
        <v>6</v>
      </c>
    </row>
    <row r="6423" spans="1:7">
      <c r="A6423" s="33"/>
      <c r="B6423" s="34"/>
      <c r="C6423" s="33"/>
      <c r="D6423" s="33"/>
      <c r="E6423" s="33"/>
      <c r="G6423">
        <f t="shared" si="100"/>
        <v>6</v>
      </c>
    </row>
    <row r="6424" spans="1:7">
      <c r="A6424" s="33"/>
      <c r="B6424" s="34"/>
      <c r="C6424" s="33"/>
      <c r="D6424" s="33"/>
      <c r="E6424" s="33"/>
      <c r="G6424">
        <f t="shared" si="100"/>
        <v>6</v>
      </c>
    </row>
    <row r="6425" spans="1:7">
      <c r="A6425" s="33"/>
      <c r="B6425" s="34"/>
      <c r="C6425" s="33"/>
      <c r="D6425" s="33"/>
      <c r="E6425" s="33"/>
      <c r="G6425">
        <f t="shared" si="100"/>
        <v>6</v>
      </c>
    </row>
    <row r="6426" spans="1:7">
      <c r="A6426" s="33"/>
      <c r="B6426" s="34"/>
      <c r="C6426" s="33"/>
      <c r="D6426" s="33"/>
      <c r="E6426" s="33"/>
      <c r="G6426">
        <f t="shared" si="100"/>
        <v>6</v>
      </c>
    </row>
    <row r="6427" spans="1:7">
      <c r="A6427" s="33"/>
      <c r="B6427" s="34"/>
      <c r="C6427" s="33"/>
      <c r="D6427" s="33"/>
      <c r="E6427" s="33"/>
      <c r="G6427">
        <f t="shared" si="100"/>
        <v>6</v>
      </c>
    </row>
    <row r="6428" spans="1:7">
      <c r="A6428" s="33"/>
      <c r="B6428" s="34"/>
      <c r="C6428" s="33"/>
      <c r="D6428" s="33"/>
      <c r="E6428" s="33"/>
      <c r="G6428">
        <f t="shared" si="100"/>
        <v>6</v>
      </c>
    </row>
    <row r="6429" spans="1:7">
      <c r="A6429" s="33"/>
      <c r="B6429" s="34"/>
      <c r="C6429" s="33"/>
      <c r="D6429" s="33"/>
      <c r="E6429" s="33"/>
      <c r="G6429">
        <f t="shared" si="100"/>
        <v>6</v>
      </c>
    </row>
    <row r="6430" spans="1:7">
      <c r="A6430" s="33"/>
      <c r="B6430" s="34"/>
      <c r="C6430" s="33"/>
      <c r="D6430" s="33"/>
      <c r="E6430" s="33"/>
      <c r="G6430">
        <f t="shared" si="100"/>
        <v>6</v>
      </c>
    </row>
    <row r="6431" spans="1:7">
      <c r="A6431" s="33"/>
      <c r="B6431" s="34"/>
      <c r="C6431" s="33"/>
      <c r="D6431" s="33"/>
      <c r="E6431" s="33"/>
      <c r="G6431">
        <f t="shared" si="100"/>
        <v>6</v>
      </c>
    </row>
    <row r="6432" spans="1:7">
      <c r="A6432" s="33"/>
      <c r="B6432" s="34"/>
      <c r="C6432" s="33"/>
      <c r="D6432" s="33"/>
      <c r="E6432" s="33"/>
      <c r="G6432">
        <f t="shared" si="100"/>
        <v>6</v>
      </c>
    </row>
    <row r="6433" spans="1:7">
      <c r="A6433" s="33"/>
      <c r="B6433" s="34"/>
      <c r="C6433" s="33"/>
      <c r="D6433" s="33"/>
      <c r="E6433" s="33"/>
      <c r="G6433">
        <f t="shared" si="100"/>
        <v>6</v>
      </c>
    </row>
    <row r="6434" spans="1:7">
      <c r="A6434" s="33"/>
      <c r="B6434" s="34"/>
      <c r="C6434" s="33"/>
      <c r="D6434" s="33"/>
      <c r="E6434" s="33"/>
      <c r="G6434">
        <f t="shared" si="100"/>
        <v>6</v>
      </c>
    </row>
    <row r="6435" spans="1:7">
      <c r="A6435" s="33"/>
      <c r="B6435" s="34"/>
      <c r="C6435" s="33"/>
      <c r="D6435" s="33"/>
      <c r="E6435" s="33"/>
      <c r="G6435">
        <f t="shared" si="100"/>
        <v>6</v>
      </c>
    </row>
    <row r="6436" spans="1:7">
      <c r="A6436" s="33"/>
      <c r="B6436" s="34"/>
      <c r="C6436" s="33"/>
      <c r="D6436" s="33"/>
      <c r="E6436" s="33"/>
      <c r="G6436">
        <f t="shared" si="100"/>
        <v>6</v>
      </c>
    </row>
    <row r="6437" spans="1:7">
      <c r="A6437" s="33"/>
      <c r="B6437" s="34"/>
      <c r="C6437" s="33"/>
      <c r="D6437" s="33"/>
      <c r="E6437" s="33"/>
      <c r="G6437">
        <f t="shared" si="100"/>
        <v>6</v>
      </c>
    </row>
    <row r="6438" spans="1:7">
      <c r="A6438" s="33"/>
      <c r="B6438" s="34"/>
      <c r="C6438" s="33"/>
      <c r="D6438" s="33"/>
      <c r="E6438" s="33"/>
      <c r="G6438">
        <f t="shared" si="100"/>
        <v>6</v>
      </c>
    </row>
    <row r="6439" spans="1:7">
      <c r="A6439" s="33"/>
      <c r="B6439" s="34"/>
      <c r="C6439" s="33"/>
      <c r="D6439" s="33"/>
      <c r="E6439" s="33"/>
      <c r="G6439">
        <f t="shared" si="100"/>
        <v>6</v>
      </c>
    </row>
    <row r="6440" spans="1:7">
      <c r="A6440" s="33"/>
      <c r="B6440" s="34"/>
      <c r="C6440" s="33"/>
      <c r="D6440" s="33"/>
      <c r="E6440" s="33"/>
      <c r="G6440">
        <f t="shared" si="100"/>
        <v>6</v>
      </c>
    </row>
    <row r="6441" spans="1:7">
      <c r="A6441" s="33"/>
      <c r="B6441" s="34"/>
      <c r="C6441" s="33"/>
      <c r="D6441" s="33"/>
      <c r="E6441" s="33"/>
      <c r="G6441">
        <f t="shared" ref="G6441:G6504" si="101">WEEKDAY(B6441,2)</f>
        <v>6</v>
      </c>
    </row>
    <row r="6442" spans="1:7">
      <c r="A6442" s="33"/>
      <c r="B6442" s="34"/>
      <c r="C6442" s="33"/>
      <c r="D6442" s="33"/>
      <c r="E6442" s="33"/>
      <c r="G6442">
        <f t="shared" si="101"/>
        <v>6</v>
      </c>
    </row>
    <row r="6443" spans="1:7">
      <c r="A6443" s="33"/>
      <c r="B6443" s="34"/>
      <c r="C6443" s="33"/>
      <c r="D6443" s="33"/>
      <c r="E6443" s="33"/>
      <c r="G6443">
        <f t="shared" si="101"/>
        <v>6</v>
      </c>
    </row>
    <row r="6444" spans="1:7">
      <c r="A6444" s="33"/>
      <c r="B6444" s="34"/>
      <c r="C6444" s="33"/>
      <c r="D6444" s="33"/>
      <c r="E6444" s="33"/>
      <c r="G6444">
        <f t="shared" si="101"/>
        <v>6</v>
      </c>
    </row>
    <row r="6445" spans="1:7">
      <c r="A6445" s="33"/>
      <c r="B6445" s="34"/>
      <c r="C6445" s="33"/>
      <c r="D6445" s="33"/>
      <c r="E6445" s="33"/>
      <c r="G6445">
        <f t="shared" si="101"/>
        <v>6</v>
      </c>
    </row>
    <row r="6446" spans="1:7">
      <c r="A6446" s="33"/>
      <c r="B6446" s="34"/>
      <c r="C6446" s="33"/>
      <c r="D6446" s="33"/>
      <c r="E6446" s="33"/>
      <c r="G6446">
        <f t="shared" si="101"/>
        <v>6</v>
      </c>
    </row>
    <row r="6447" spans="1:7">
      <c r="A6447" s="33"/>
      <c r="B6447" s="34"/>
      <c r="C6447" s="33"/>
      <c r="D6447" s="33"/>
      <c r="E6447" s="33"/>
      <c r="G6447">
        <f t="shared" si="101"/>
        <v>6</v>
      </c>
    </row>
    <row r="6448" spans="1:7">
      <c r="A6448" s="33"/>
      <c r="B6448" s="34"/>
      <c r="C6448" s="33"/>
      <c r="D6448" s="33"/>
      <c r="E6448" s="33"/>
      <c r="G6448">
        <f t="shared" si="101"/>
        <v>6</v>
      </c>
    </row>
    <row r="6449" spans="1:7">
      <c r="A6449" s="33"/>
      <c r="B6449" s="34"/>
      <c r="C6449" s="33"/>
      <c r="D6449" s="33"/>
      <c r="E6449" s="33"/>
      <c r="G6449">
        <f t="shared" si="101"/>
        <v>6</v>
      </c>
    </row>
    <row r="6450" spans="1:7">
      <c r="A6450" s="33"/>
      <c r="B6450" s="34"/>
      <c r="C6450" s="33"/>
      <c r="D6450" s="33"/>
      <c r="E6450" s="33"/>
      <c r="G6450">
        <f t="shared" si="101"/>
        <v>6</v>
      </c>
    </row>
    <row r="6451" spans="1:7">
      <c r="A6451" s="33"/>
      <c r="B6451" s="34"/>
      <c r="C6451" s="33"/>
      <c r="D6451" s="33"/>
      <c r="E6451" s="33"/>
      <c r="G6451">
        <f t="shared" si="101"/>
        <v>6</v>
      </c>
    </row>
    <row r="6452" spans="1:7">
      <c r="A6452" s="33"/>
      <c r="B6452" s="34"/>
      <c r="C6452" s="33"/>
      <c r="D6452" s="33"/>
      <c r="E6452" s="33"/>
      <c r="G6452">
        <f t="shared" si="101"/>
        <v>6</v>
      </c>
    </row>
    <row r="6453" spans="1:7">
      <c r="A6453" s="33"/>
      <c r="B6453" s="34"/>
      <c r="C6453" s="33"/>
      <c r="D6453" s="33"/>
      <c r="E6453" s="33"/>
      <c r="G6453">
        <f t="shared" si="101"/>
        <v>6</v>
      </c>
    </row>
    <row r="6454" spans="1:7">
      <c r="A6454" s="33"/>
      <c r="B6454" s="34"/>
      <c r="C6454" s="33"/>
      <c r="D6454" s="33"/>
      <c r="E6454" s="33"/>
      <c r="G6454">
        <f t="shared" si="101"/>
        <v>6</v>
      </c>
    </row>
    <row r="6455" spans="1:7">
      <c r="A6455" s="33"/>
      <c r="B6455" s="34"/>
      <c r="C6455" s="33"/>
      <c r="D6455" s="33"/>
      <c r="E6455" s="33"/>
      <c r="G6455">
        <f t="shared" si="101"/>
        <v>6</v>
      </c>
    </row>
    <row r="6456" spans="1:7">
      <c r="A6456" s="33"/>
      <c r="B6456" s="34"/>
      <c r="C6456" s="33"/>
      <c r="D6456" s="33"/>
      <c r="E6456" s="33"/>
      <c r="G6456">
        <f t="shared" si="101"/>
        <v>6</v>
      </c>
    </row>
    <row r="6457" spans="1:7">
      <c r="A6457" s="33"/>
      <c r="B6457" s="34"/>
      <c r="C6457" s="33"/>
      <c r="D6457" s="33"/>
      <c r="E6457" s="33"/>
      <c r="G6457">
        <f t="shared" si="101"/>
        <v>6</v>
      </c>
    </row>
    <row r="6458" spans="1:7">
      <c r="A6458" s="33"/>
      <c r="B6458" s="34"/>
      <c r="C6458" s="33"/>
      <c r="D6458" s="33"/>
      <c r="E6458" s="33"/>
      <c r="G6458">
        <f t="shared" si="101"/>
        <v>6</v>
      </c>
    </row>
    <row r="6459" spans="1:7">
      <c r="A6459" s="33"/>
      <c r="B6459" s="34"/>
      <c r="C6459" s="33"/>
      <c r="D6459" s="33"/>
      <c r="E6459" s="33"/>
      <c r="G6459">
        <f t="shared" si="101"/>
        <v>6</v>
      </c>
    </row>
    <row r="6460" spans="1:7">
      <c r="A6460" s="33"/>
      <c r="B6460" s="34"/>
      <c r="C6460" s="33"/>
      <c r="D6460" s="33"/>
      <c r="E6460" s="33"/>
      <c r="G6460">
        <f t="shared" si="101"/>
        <v>6</v>
      </c>
    </row>
    <row r="6461" spans="1:7">
      <c r="A6461" s="33"/>
      <c r="B6461" s="34"/>
      <c r="C6461" s="33"/>
      <c r="D6461" s="33"/>
      <c r="E6461" s="33"/>
      <c r="G6461">
        <f t="shared" si="101"/>
        <v>6</v>
      </c>
    </row>
    <row r="6462" spans="1:7">
      <c r="A6462" s="33"/>
      <c r="B6462" s="34"/>
      <c r="C6462" s="33"/>
      <c r="D6462" s="33"/>
      <c r="E6462" s="33"/>
      <c r="G6462">
        <f t="shared" si="101"/>
        <v>6</v>
      </c>
    </row>
    <row r="6463" spans="1:7">
      <c r="A6463" s="33"/>
      <c r="B6463" s="34"/>
      <c r="C6463" s="33"/>
      <c r="D6463" s="33"/>
      <c r="E6463" s="33"/>
      <c r="G6463">
        <f t="shared" si="101"/>
        <v>6</v>
      </c>
    </row>
    <row r="6464" spans="1:7">
      <c r="A6464" s="33"/>
      <c r="B6464" s="34"/>
      <c r="C6464" s="33"/>
      <c r="D6464" s="33"/>
      <c r="E6464" s="33"/>
      <c r="G6464">
        <f t="shared" si="101"/>
        <v>6</v>
      </c>
    </row>
    <row r="6465" spans="1:7">
      <c r="A6465" s="33"/>
      <c r="B6465" s="34"/>
      <c r="C6465" s="33"/>
      <c r="D6465" s="33"/>
      <c r="E6465" s="33"/>
      <c r="G6465">
        <f t="shared" si="101"/>
        <v>6</v>
      </c>
    </row>
    <row r="6466" spans="1:7">
      <c r="A6466" s="33"/>
      <c r="B6466" s="34"/>
      <c r="C6466" s="33"/>
      <c r="D6466" s="33"/>
      <c r="E6466" s="33"/>
      <c r="G6466">
        <f t="shared" si="101"/>
        <v>6</v>
      </c>
    </row>
    <row r="6467" spans="1:7">
      <c r="A6467" s="33"/>
      <c r="B6467" s="34"/>
      <c r="C6467" s="33"/>
      <c r="D6467" s="33"/>
      <c r="E6467" s="33"/>
      <c r="G6467">
        <f t="shared" si="101"/>
        <v>6</v>
      </c>
    </row>
    <row r="6468" spans="1:7">
      <c r="A6468" s="33"/>
      <c r="B6468" s="34"/>
      <c r="C6468" s="33"/>
      <c r="D6468" s="33"/>
      <c r="E6468" s="33"/>
      <c r="G6468">
        <f t="shared" si="101"/>
        <v>6</v>
      </c>
    </row>
    <row r="6469" spans="1:7">
      <c r="A6469" s="33"/>
      <c r="B6469" s="34"/>
      <c r="C6469" s="33"/>
      <c r="D6469" s="33"/>
      <c r="E6469" s="33"/>
      <c r="G6469">
        <f t="shared" si="101"/>
        <v>6</v>
      </c>
    </row>
    <row r="6470" spans="1:7">
      <c r="A6470" s="33"/>
      <c r="B6470" s="34"/>
      <c r="C6470" s="33"/>
      <c r="D6470" s="33"/>
      <c r="E6470" s="33"/>
      <c r="G6470">
        <f t="shared" si="101"/>
        <v>6</v>
      </c>
    </row>
    <row r="6471" spans="1:7">
      <c r="A6471" s="33"/>
      <c r="B6471" s="34"/>
      <c r="C6471" s="33"/>
      <c r="D6471" s="33"/>
      <c r="E6471" s="33"/>
      <c r="G6471">
        <f t="shared" si="101"/>
        <v>6</v>
      </c>
    </row>
    <row r="6472" spans="1:7">
      <c r="A6472" s="33"/>
      <c r="B6472" s="34"/>
      <c r="C6472" s="33"/>
      <c r="D6472" s="33"/>
      <c r="E6472" s="33"/>
      <c r="G6472">
        <f t="shared" si="101"/>
        <v>6</v>
      </c>
    </row>
    <row r="6473" spans="1:7">
      <c r="A6473" s="33"/>
      <c r="B6473" s="34"/>
      <c r="C6473" s="33"/>
      <c r="D6473" s="33"/>
      <c r="E6473" s="33"/>
      <c r="G6473">
        <f t="shared" si="101"/>
        <v>6</v>
      </c>
    </row>
    <row r="6474" spans="1:7">
      <c r="A6474" s="33"/>
      <c r="B6474" s="34"/>
      <c r="C6474" s="33"/>
      <c r="D6474" s="33"/>
      <c r="E6474" s="33"/>
      <c r="G6474">
        <f t="shared" si="101"/>
        <v>6</v>
      </c>
    </row>
    <row r="6475" spans="1:7">
      <c r="A6475" s="33"/>
      <c r="B6475" s="34"/>
      <c r="C6475" s="33"/>
      <c r="D6475" s="33"/>
      <c r="E6475" s="33"/>
      <c r="G6475">
        <f t="shared" si="101"/>
        <v>6</v>
      </c>
    </row>
    <row r="6476" spans="1:7">
      <c r="A6476" s="33"/>
      <c r="B6476" s="34"/>
      <c r="C6476" s="33"/>
      <c r="D6476" s="33"/>
      <c r="E6476" s="33"/>
      <c r="G6476">
        <f t="shared" si="101"/>
        <v>6</v>
      </c>
    </row>
    <row r="6477" spans="1:7">
      <c r="A6477" s="33"/>
      <c r="B6477" s="34"/>
      <c r="C6477" s="33"/>
      <c r="D6477" s="33"/>
      <c r="E6477" s="33"/>
      <c r="G6477">
        <f t="shared" si="101"/>
        <v>6</v>
      </c>
    </row>
    <row r="6478" spans="1:7">
      <c r="A6478" s="33"/>
      <c r="B6478" s="34"/>
      <c r="C6478" s="33"/>
      <c r="D6478" s="33"/>
      <c r="E6478" s="33"/>
      <c r="G6478">
        <f t="shared" si="101"/>
        <v>6</v>
      </c>
    </row>
    <row r="6479" spans="1:7">
      <c r="A6479" s="33"/>
      <c r="B6479" s="34"/>
      <c r="C6479" s="33"/>
      <c r="D6479" s="33"/>
      <c r="E6479" s="33"/>
      <c r="G6479">
        <f t="shared" si="101"/>
        <v>6</v>
      </c>
    </row>
    <row r="6480" spans="1:7">
      <c r="A6480" s="33"/>
      <c r="B6480" s="34"/>
      <c r="C6480" s="33"/>
      <c r="D6480" s="33"/>
      <c r="E6480" s="33"/>
      <c r="G6480">
        <f t="shared" si="101"/>
        <v>6</v>
      </c>
    </row>
    <row r="6481" spans="1:7">
      <c r="A6481" s="33"/>
      <c r="B6481" s="34"/>
      <c r="C6481" s="33"/>
      <c r="D6481" s="33"/>
      <c r="E6481" s="33"/>
      <c r="G6481">
        <f t="shared" si="101"/>
        <v>6</v>
      </c>
    </row>
    <row r="6482" spans="1:7">
      <c r="A6482" s="33"/>
      <c r="B6482" s="34"/>
      <c r="C6482" s="33"/>
      <c r="D6482" s="33"/>
      <c r="E6482" s="33"/>
      <c r="G6482">
        <f t="shared" si="101"/>
        <v>6</v>
      </c>
    </row>
    <row r="6483" spans="1:7">
      <c r="A6483" s="33"/>
      <c r="B6483" s="34"/>
      <c r="C6483" s="33"/>
      <c r="D6483" s="33"/>
      <c r="E6483" s="33"/>
      <c r="G6483">
        <f t="shared" si="101"/>
        <v>6</v>
      </c>
    </row>
    <row r="6484" spans="1:7">
      <c r="A6484" s="33"/>
      <c r="B6484" s="34"/>
      <c r="C6484" s="33"/>
      <c r="D6484" s="33"/>
      <c r="E6484" s="33"/>
      <c r="G6484">
        <f t="shared" si="101"/>
        <v>6</v>
      </c>
    </row>
    <row r="6485" spans="1:7">
      <c r="A6485" s="33"/>
      <c r="B6485" s="34"/>
      <c r="C6485" s="33"/>
      <c r="D6485" s="33"/>
      <c r="E6485" s="33"/>
      <c r="G6485">
        <f t="shared" si="101"/>
        <v>6</v>
      </c>
    </row>
    <row r="6486" spans="1:7">
      <c r="A6486" s="33"/>
      <c r="B6486" s="34"/>
      <c r="C6486" s="33"/>
      <c r="D6486" s="33"/>
      <c r="E6486" s="33"/>
      <c r="G6486">
        <f t="shared" si="101"/>
        <v>6</v>
      </c>
    </row>
    <row r="6487" spans="1:7">
      <c r="A6487" s="33"/>
      <c r="B6487" s="34"/>
      <c r="C6487" s="33"/>
      <c r="D6487" s="33"/>
      <c r="E6487" s="33"/>
      <c r="G6487">
        <f t="shared" si="101"/>
        <v>6</v>
      </c>
    </row>
    <row r="6488" spans="1:7">
      <c r="A6488" s="33"/>
      <c r="B6488" s="34"/>
      <c r="C6488" s="33"/>
      <c r="D6488" s="33"/>
      <c r="E6488" s="33"/>
      <c r="G6488">
        <f t="shared" si="101"/>
        <v>6</v>
      </c>
    </row>
    <row r="6489" spans="1:7">
      <c r="A6489" s="33"/>
      <c r="B6489" s="34"/>
      <c r="C6489" s="33"/>
      <c r="D6489" s="33"/>
      <c r="E6489" s="33"/>
      <c r="G6489">
        <f t="shared" si="101"/>
        <v>6</v>
      </c>
    </row>
    <row r="6490" spans="1:7">
      <c r="A6490" s="33"/>
      <c r="B6490" s="34"/>
      <c r="C6490" s="33"/>
      <c r="D6490" s="33"/>
      <c r="E6490" s="33"/>
      <c r="G6490">
        <f t="shared" si="101"/>
        <v>6</v>
      </c>
    </row>
    <row r="6491" spans="1:7">
      <c r="A6491" s="33"/>
      <c r="B6491" s="34"/>
      <c r="C6491" s="33"/>
      <c r="D6491" s="33"/>
      <c r="E6491" s="33"/>
      <c r="G6491">
        <f t="shared" si="101"/>
        <v>6</v>
      </c>
    </row>
    <row r="6492" spans="1:7">
      <c r="A6492" s="33"/>
      <c r="B6492" s="34"/>
      <c r="C6492" s="33"/>
      <c r="D6492" s="33"/>
      <c r="E6492" s="33"/>
      <c r="G6492">
        <f t="shared" si="101"/>
        <v>6</v>
      </c>
    </row>
    <row r="6493" spans="1:7">
      <c r="A6493" s="33"/>
      <c r="B6493" s="34"/>
      <c r="C6493" s="33"/>
      <c r="D6493" s="33"/>
      <c r="E6493" s="33"/>
      <c r="G6493">
        <f t="shared" si="101"/>
        <v>6</v>
      </c>
    </row>
    <row r="6494" spans="1:7">
      <c r="A6494" s="33"/>
      <c r="B6494" s="34"/>
      <c r="C6494" s="33"/>
      <c r="D6494" s="33"/>
      <c r="E6494" s="33"/>
      <c r="G6494">
        <f t="shared" si="101"/>
        <v>6</v>
      </c>
    </row>
    <row r="6495" spans="1:7">
      <c r="A6495" s="33"/>
      <c r="B6495" s="34"/>
      <c r="C6495" s="33"/>
      <c r="D6495" s="33"/>
      <c r="E6495" s="33"/>
      <c r="G6495">
        <f t="shared" si="101"/>
        <v>6</v>
      </c>
    </row>
    <row r="6496" spans="1:7">
      <c r="A6496" s="33"/>
      <c r="B6496" s="34"/>
      <c r="C6496" s="33"/>
      <c r="D6496" s="33"/>
      <c r="E6496" s="33"/>
      <c r="G6496">
        <f t="shared" si="101"/>
        <v>6</v>
      </c>
    </row>
    <row r="6497" spans="1:7">
      <c r="A6497" s="33"/>
      <c r="B6497" s="34"/>
      <c r="C6497" s="33"/>
      <c r="D6497" s="33"/>
      <c r="E6497" s="33"/>
      <c r="G6497">
        <f t="shared" si="101"/>
        <v>6</v>
      </c>
    </row>
    <row r="6498" spans="1:7">
      <c r="A6498" s="33"/>
      <c r="B6498" s="34"/>
      <c r="C6498" s="33"/>
      <c r="D6498" s="33"/>
      <c r="E6498" s="33"/>
      <c r="G6498">
        <f t="shared" si="101"/>
        <v>6</v>
      </c>
    </row>
    <row r="6499" spans="1:7">
      <c r="A6499" s="33"/>
      <c r="B6499" s="34"/>
      <c r="C6499" s="33"/>
      <c r="D6499" s="33"/>
      <c r="E6499" s="33"/>
      <c r="G6499">
        <f t="shared" si="101"/>
        <v>6</v>
      </c>
    </row>
    <row r="6500" spans="1:7">
      <c r="A6500" s="33"/>
      <c r="B6500" s="34"/>
      <c r="C6500" s="33"/>
      <c r="D6500" s="33"/>
      <c r="E6500" s="33"/>
      <c r="G6500">
        <f t="shared" si="101"/>
        <v>6</v>
      </c>
    </row>
    <row r="6501" spans="1:7">
      <c r="A6501" s="33"/>
      <c r="B6501" s="34"/>
      <c r="C6501" s="33"/>
      <c r="D6501" s="33"/>
      <c r="E6501" s="33"/>
      <c r="G6501">
        <f t="shared" si="101"/>
        <v>6</v>
      </c>
    </row>
    <row r="6502" spans="1:7">
      <c r="A6502" s="33"/>
      <c r="B6502" s="34"/>
      <c r="C6502" s="33"/>
      <c r="D6502" s="33"/>
      <c r="E6502" s="33"/>
      <c r="G6502">
        <f t="shared" si="101"/>
        <v>6</v>
      </c>
    </row>
    <row r="6503" spans="1:7">
      <c r="A6503" s="33"/>
      <c r="B6503" s="34"/>
      <c r="C6503" s="33"/>
      <c r="D6503" s="33"/>
      <c r="E6503" s="33"/>
      <c r="G6503">
        <f t="shared" si="101"/>
        <v>6</v>
      </c>
    </row>
    <row r="6504" spans="1:7">
      <c r="A6504" s="33"/>
      <c r="B6504" s="34"/>
      <c r="C6504" s="33"/>
      <c r="D6504" s="33"/>
      <c r="E6504" s="33"/>
      <c r="G6504">
        <f t="shared" si="101"/>
        <v>6</v>
      </c>
    </row>
    <row r="6505" spans="1:7">
      <c r="A6505" s="33"/>
      <c r="B6505" s="34"/>
      <c r="C6505" s="33"/>
      <c r="D6505" s="33"/>
      <c r="E6505" s="33"/>
      <c r="G6505">
        <f t="shared" ref="G6505:G6568" si="102">WEEKDAY(B6505,2)</f>
        <v>6</v>
      </c>
    </row>
    <row r="6506" spans="1:7">
      <c r="A6506" s="33"/>
      <c r="B6506" s="34"/>
      <c r="C6506" s="33"/>
      <c r="D6506" s="33"/>
      <c r="E6506" s="33"/>
      <c r="G6506">
        <f t="shared" si="102"/>
        <v>6</v>
      </c>
    </row>
    <row r="6507" spans="1:7">
      <c r="A6507" s="33"/>
      <c r="B6507" s="34"/>
      <c r="C6507" s="33"/>
      <c r="D6507" s="33"/>
      <c r="E6507" s="33"/>
      <c r="G6507">
        <f t="shared" si="102"/>
        <v>6</v>
      </c>
    </row>
    <row r="6508" spans="1:7">
      <c r="A6508" s="33"/>
      <c r="B6508" s="34"/>
      <c r="C6508" s="33"/>
      <c r="D6508" s="33"/>
      <c r="E6508" s="33"/>
      <c r="G6508">
        <f t="shared" si="102"/>
        <v>6</v>
      </c>
    </row>
    <row r="6509" spans="1:7">
      <c r="A6509" s="33"/>
      <c r="B6509" s="34"/>
      <c r="C6509" s="33"/>
      <c r="D6509" s="33"/>
      <c r="E6509" s="33"/>
      <c r="G6509">
        <f t="shared" si="102"/>
        <v>6</v>
      </c>
    </row>
    <row r="6510" spans="1:7">
      <c r="A6510" s="33"/>
      <c r="B6510" s="34"/>
      <c r="C6510" s="33"/>
      <c r="D6510" s="33"/>
      <c r="E6510" s="33"/>
      <c r="G6510">
        <f t="shared" si="102"/>
        <v>6</v>
      </c>
    </row>
    <row r="6511" spans="1:7">
      <c r="A6511" s="33"/>
      <c r="B6511" s="34"/>
      <c r="C6511" s="33"/>
      <c r="D6511" s="33"/>
      <c r="E6511" s="33"/>
      <c r="G6511">
        <f t="shared" si="102"/>
        <v>6</v>
      </c>
    </row>
    <row r="6512" spans="1:7">
      <c r="A6512" s="33"/>
      <c r="B6512" s="34"/>
      <c r="C6512" s="33"/>
      <c r="D6512" s="33"/>
      <c r="E6512" s="33"/>
      <c r="G6512">
        <f t="shared" si="102"/>
        <v>6</v>
      </c>
    </row>
    <row r="6513" spans="1:7">
      <c r="A6513" s="33"/>
      <c r="B6513" s="34"/>
      <c r="C6513" s="33"/>
      <c r="D6513" s="33"/>
      <c r="E6513" s="33"/>
      <c r="G6513">
        <f t="shared" si="102"/>
        <v>6</v>
      </c>
    </row>
    <row r="6514" spans="1:7">
      <c r="A6514" s="33"/>
      <c r="B6514" s="34"/>
      <c r="C6514" s="33"/>
      <c r="D6514" s="33"/>
      <c r="E6514" s="33"/>
      <c r="G6514">
        <f t="shared" si="102"/>
        <v>6</v>
      </c>
    </row>
    <row r="6515" spans="1:7">
      <c r="A6515" s="33"/>
      <c r="B6515" s="34"/>
      <c r="C6515" s="33"/>
      <c r="D6515" s="33"/>
      <c r="E6515" s="33"/>
      <c r="G6515">
        <f t="shared" si="102"/>
        <v>6</v>
      </c>
    </row>
    <row r="6516" spans="1:7">
      <c r="A6516" s="33"/>
      <c r="B6516" s="34"/>
      <c r="C6516" s="33"/>
      <c r="D6516" s="33"/>
      <c r="E6516" s="33"/>
      <c r="G6516">
        <f t="shared" si="102"/>
        <v>6</v>
      </c>
    </row>
    <row r="6517" spans="1:7">
      <c r="A6517" s="33"/>
      <c r="B6517" s="34"/>
      <c r="C6517" s="33"/>
      <c r="D6517" s="33"/>
      <c r="E6517" s="33"/>
      <c r="G6517">
        <f t="shared" si="102"/>
        <v>6</v>
      </c>
    </row>
    <row r="6518" spans="1:7">
      <c r="A6518" s="33"/>
      <c r="B6518" s="34"/>
      <c r="C6518" s="33"/>
      <c r="D6518" s="33"/>
      <c r="E6518" s="33"/>
      <c r="G6518">
        <f t="shared" si="102"/>
        <v>6</v>
      </c>
    </row>
    <row r="6519" spans="1:7">
      <c r="A6519" s="33"/>
      <c r="B6519" s="34"/>
      <c r="C6519" s="33"/>
      <c r="D6519" s="33"/>
      <c r="E6519" s="33"/>
      <c r="G6519">
        <f t="shared" si="102"/>
        <v>6</v>
      </c>
    </row>
    <row r="6520" spans="1:7">
      <c r="A6520" s="33"/>
      <c r="B6520" s="34"/>
      <c r="C6520" s="33"/>
      <c r="D6520" s="33"/>
      <c r="E6520" s="33"/>
      <c r="G6520">
        <f t="shared" si="102"/>
        <v>6</v>
      </c>
    </row>
    <row r="6521" spans="1:7">
      <c r="A6521" s="33"/>
      <c r="B6521" s="34"/>
      <c r="C6521" s="33"/>
      <c r="D6521" s="33"/>
      <c r="E6521" s="33"/>
      <c r="G6521">
        <f t="shared" si="102"/>
        <v>6</v>
      </c>
    </row>
    <row r="6522" spans="1:7">
      <c r="A6522" s="33"/>
      <c r="B6522" s="34"/>
      <c r="C6522" s="33"/>
      <c r="D6522" s="33"/>
      <c r="E6522" s="33"/>
      <c r="G6522">
        <f t="shared" si="102"/>
        <v>6</v>
      </c>
    </row>
    <row r="6523" spans="1:7">
      <c r="A6523" s="33"/>
      <c r="B6523" s="34"/>
      <c r="C6523" s="33"/>
      <c r="D6523" s="33"/>
      <c r="E6523" s="33"/>
      <c r="G6523">
        <f t="shared" si="102"/>
        <v>6</v>
      </c>
    </row>
    <row r="6524" spans="1:7">
      <c r="A6524" s="33"/>
      <c r="B6524" s="34"/>
      <c r="C6524" s="33"/>
      <c r="D6524" s="33"/>
      <c r="E6524" s="33"/>
      <c r="G6524">
        <f t="shared" si="102"/>
        <v>6</v>
      </c>
    </row>
    <row r="6525" spans="1:7">
      <c r="A6525" s="33"/>
      <c r="B6525" s="34"/>
      <c r="C6525" s="33"/>
      <c r="D6525" s="33"/>
      <c r="E6525" s="33"/>
      <c r="G6525">
        <f t="shared" si="102"/>
        <v>6</v>
      </c>
    </row>
    <row r="6526" spans="1:7">
      <c r="A6526" s="33"/>
      <c r="B6526" s="34"/>
      <c r="C6526" s="33"/>
      <c r="D6526" s="33"/>
      <c r="E6526" s="33"/>
      <c r="G6526">
        <f t="shared" si="102"/>
        <v>6</v>
      </c>
    </row>
    <row r="6527" spans="1:7">
      <c r="A6527" s="33"/>
      <c r="B6527" s="34"/>
      <c r="C6527" s="33"/>
      <c r="D6527" s="33"/>
      <c r="E6527" s="33"/>
      <c r="G6527">
        <f t="shared" si="102"/>
        <v>6</v>
      </c>
    </row>
    <row r="6528" spans="1:7">
      <c r="A6528" s="33"/>
      <c r="B6528" s="34"/>
      <c r="C6528" s="33"/>
      <c r="D6528" s="33"/>
      <c r="E6528" s="33"/>
      <c r="G6528">
        <f t="shared" si="102"/>
        <v>6</v>
      </c>
    </row>
    <row r="6529" spans="1:7">
      <c r="A6529" s="33"/>
      <c r="B6529" s="34"/>
      <c r="C6529" s="33"/>
      <c r="D6529" s="33"/>
      <c r="E6529" s="33"/>
      <c r="G6529">
        <f t="shared" si="102"/>
        <v>6</v>
      </c>
    </row>
    <row r="6530" spans="1:7">
      <c r="A6530" s="33"/>
      <c r="B6530" s="34"/>
      <c r="C6530" s="33"/>
      <c r="D6530" s="33"/>
      <c r="E6530" s="33"/>
      <c r="G6530">
        <f t="shared" si="102"/>
        <v>6</v>
      </c>
    </row>
    <row r="6531" spans="1:7">
      <c r="A6531" s="33"/>
      <c r="B6531" s="34"/>
      <c r="C6531" s="33"/>
      <c r="D6531" s="33"/>
      <c r="E6531" s="33"/>
      <c r="G6531">
        <f t="shared" si="102"/>
        <v>6</v>
      </c>
    </row>
    <row r="6532" spans="1:7">
      <c r="A6532" s="33"/>
      <c r="B6532" s="34"/>
      <c r="C6532" s="33"/>
      <c r="D6532" s="33"/>
      <c r="E6532" s="33"/>
      <c r="G6532">
        <f t="shared" si="102"/>
        <v>6</v>
      </c>
    </row>
    <row r="6533" spans="1:7">
      <c r="A6533" s="33"/>
      <c r="B6533" s="34"/>
      <c r="C6533" s="33"/>
      <c r="D6533" s="33"/>
      <c r="E6533" s="33"/>
      <c r="G6533">
        <f t="shared" si="102"/>
        <v>6</v>
      </c>
    </row>
    <row r="6534" spans="1:7">
      <c r="A6534" s="33"/>
      <c r="B6534" s="34"/>
      <c r="C6534" s="33"/>
      <c r="D6534" s="33"/>
      <c r="E6534" s="33"/>
      <c r="G6534">
        <f t="shared" si="102"/>
        <v>6</v>
      </c>
    </row>
    <row r="6535" spans="1:7">
      <c r="A6535" s="33"/>
      <c r="B6535" s="34"/>
      <c r="C6535" s="33"/>
      <c r="D6535" s="33"/>
      <c r="E6535" s="33"/>
      <c r="G6535">
        <f t="shared" si="102"/>
        <v>6</v>
      </c>
    </row>
    <row r="6536" spans="1:7">
      <c r="A6536" s="33"/>
      <c r="B6536" s="34"/>
      <c r="C6536" s="33"/>
      <c r="D6536" s="33"/>
      <c r="E6536" s="33"/>
      <c r="G6536">
        <f t="shared" si="102"/>
        <v>6</v>
      </c>
    </row>
    <row r="6537" spans="1:7">
      <c r="A6537" s="33"/>
      <c r="B6537" s="34"/>
      <c r="C6537" s="33"/>
      <c r="D6537" s="33"/>
      <c r="E6537" s="33"/>
      <c r="G6537">
        <f t="shared" si="102"/>
        <v>6</v>
      </c>
    </row>
    <row r="6538" spans="1:7">
      <c r="A6538" s="33"/>
      <c r="B6538" s="34"/>
      <c r="C6538" s="33"/>
      <c r="D6538" s="33"/>
      <c r="E6538" s="33"/>
      <c r="G6538">
        <f t="shared" si="102"/>
        <v>6</v>
      </c>
    </row>
    <row r="6539" spans="1:7">
      <c r="A6539" s="33"/>
      <c r="B6539" s="34"/>
      <c r="C6539" s="33"/>
      <c r="D6539" s="33"/>
      <c r="E6539" s="33"/>
      <c r="G6539">
        <f t="shared" si="102"/>
        <v>6</v>
      </c>
    </row>
    <row r="6540" spans="1:7">
      <c r="A6540" s="33"/>
      <c r="B6540" s="34"/>
      <c r="C6540" s="33"/>
      <c r="D6540" s="33"/>
      <c r="E6540" s="33"/>
      <c r="G6540">
        <f t="shared" si="102"/>
        <v>6</v>
      </c>
    </row>
    <row r="6541" spans="1:7">
      <c r="A6541" s="33"/>
      <c r="B6541" s="34"/>
      <c r="C6541" s="33"/>
      <c r="D6541" s="33"/>
      <c r="E6541" s="33"/>
      <c r="G6541">
        <f t="shared" si="102"/>
        <v>6</v>
      </c>
    </row>
    <row r="6542" spans="1:7">
      <c r="A6542" s="33"/>
      <c r="B6542" s="34"/>
      <c r="C6542" s="33"/>
      <c r="D6542" s="33"/>
      <c r="E6542" s="33"/>
      <c r="G6542">
        <f t="shared" si="102"/>
        <v>6</v>
      </c>
    </row>
    <row r="6543" spans="1:7">
      <c r="A6543" s="33"/>
      <c r="B6543" s="34"/>
      <c r="C6543" s="33"/>
      <c r="D6543" s="33"/>
      <c r="E6543" s="33"/>
      <c r="G6543">
        <f t="shared" si="102"/>
        <v>6</v>
      </c>
    </row>
    <row r="6544" spans="1:7">
      <c r="A6544" s="33"/>
      <c r="B6544" s="34"/>
      <c r="C6544" s="33"/>
      <c r="D6544" s="33"/>
      <c r="E6544" s="33"/>
      <c r="G6544">
        <f t="shared" si="102"/>
        <v>6</v>
      </c>
    </row>
    <row r="6545" spans="1:7">
      <c r="A6545" s="33"/>
      <c r="B6545" s="34"/>
      <c r="C6545" s="33"/>
      <c r="D6545" s="33"/>
      <c r="E6545" s="33"/>
      <c r="G6545">
        <f t="shared" si="102"/>
        <v>6</v>
      </c>
    </row>
    <row r="6546" spans="1:7">
      <c r="A6546" s="33"/>
      <c r="B6546" s="34"/>
      <c r="C6546" s="33"/>
      <c r="D6546" s="33"/>
      <c r="E6546" s="33"/>
      <c r="G6546">
        <f t="shared" si="102"/>
        <v>6</v>
      </c>
    </row>
    <row r="6547" spans="1:7">
      <c r="A6547" s="33"/>
      <c r="B6547" s="34"/>
      <c r="C6547" s="33"/>
      <c r="D6547" s="33"/>
      <c r="E6547" s="33"/>
      <c r="G6547">
        <f t="shared" si="102"/>
        <v>6</v>
      </c>
    </row>
    <row r="6548" spans="1:7">
      <c r="A6548" s="33"/>
      <c r="B6548" s="34"/>
      <c r="C6548" s="33"/>
      <c r="D6548" s="33"/>
      <c r="E6548" s="33"/>
      <c r="G6548">
        <f t="shared" si="102"/>
        <v>6</v>
      </c>
    </row>
    <row r="6549" spans="1:7">
      <c r="A6549" s="33"/>
      <c r="B6549" s="34"/>
      <c r="C6549" s="33"/>
      <c r="D6549" s="33"/>
      <c r="E6549" s="33"/>
      <c r="G6549">
        <f t="shared" si="102"/>
        <v>6</v>
      </c>
    </row>
    <row r="6550" spans="1:7">
      <c r="A6550" s="33"/>
      <c r="B6550" s="34"/>
      <c r="C6550" s="33"/>
      <c r="D6550" s="33"/>
      <c r="E6550" s="33"/>
      <c r="G6550">
        <f t="shared" si="102"/>
        <v>6</v>
      </c>
    </row>
    <row r="6551" spans="1:7">
      <c r="A6551" s="33"/>
      <c r="B6551" s="34"/>
      <c r="C6551" s="33"/>
      <c r="D6551" s="33"/>
      <c r="E6551" s="33"/>
      <c r="G6551">
        <f t="shared" si="102"/>
        <v>6</v>
      </c>
    </row>
    <row r="6552" spans="1:7">
      <c r="A6552" s="33"/>
      <c r="B6552" s="34"/>
      <c r="C6552" s="33"/>
      <c r="D6552" s="33"/>
      <c r="E6552" s="33"/>
      <c r="G6552">
        <f t="shared" si="102"/>
        <v>6</v>
      </c>
    </row>
    <row r="6553" spans="1:7">
      <c r="A6553" s="33"/>
      <c r="B6553" s="34"/>
      <c r="C6553" s="33"/>
      <c r="D6553" s="33"/>
      <c r="E6553" s="33"/>
      <c r="G6553">
        <f t="shared" si="102"/>
        <v>6</v>
      </c>
    </row>
    <row r="6554" spans="1:7">
      <c r="A6554" s="33"/>
      <c r="B6554" s="34"/>
      <c r="C6554" s="33"/>
      <c r="D6554" s="33"/>
      <c r="E6554" s="33"/>
      <c r="G6554">
        <f t="shared" si="102"/>
        <v>6</v>
      </c>
    </row>
    <row r="6555" spans="1:7">
      <c r="A6555" s="33"/>
      <c r="B6555" s="34"/>
      <c r="C6555" s="33"/>
      <c r="D6555" s="33"/>
      <c r="E6555" s="33"/>
      <c r="G6555">
        <f t="shared" si="102"/>
        <v>6</v>
      </c>
    </row>
    <row r="6556" spans="1:7">
      <c r="A6556" s="33"/>
      <c r="B6556" s="34"/>
      <c r="C6556" s="33"/>
      <c r="D6556" s="33"/>
      <c r="E6556" s="33"/>
      <c r="G6556">
        <f t="shared" si="102"/>
        <v>6</v>
      </c>
    </row>
    <row r="6557" spans="1:7">
      <c r="A6557" s="33"/>
      <c r="B6557" s="34"/>
      <c r="C6557" s="33"/>
      <c r="D6557" s="33"/>
      <c r="E6557" s="33"/>
      <c r="G6557">
        <f t="shared" si="102"/>
        <v>6</v>
      </c>
    </row>
    <row r="6558" spans="1:7">
      <c r="A6558" s="33"/>
      <c r="B6558" s="34"/>
      <c r="C6558" s="33"/>
      <c r="D6558" s="33"/>
      <c r="E6558" s="33"/>
      <c r="G6558">
        <f t="shared" si="102"/>
        <v>6</v>
      </c>
    </row>
    <row r="6559" spans="1:7">
      <c r="A6559" s="33"/>
      <c r="B6559" s="34"/>
      <c r="C6559" s="33"/>
      <c r="D6559" s="33"/>
      <c r="E6559" s="33"/>
      <c r="G6559">
        <f t="shared" si="102"/>
        <v>6</v>
      </c>
    </row>
    <row r="6560" spans="1:7">
      <c r="A6560" s="33"/>
      <c r="B6560" s="34"/>
      <c r="C6560" s="33"/>
      <c r="D6560" s="33"/>
      <c r="E6560" s="33"/>
      <c r="G6560">
        <f t="shared" si="102"/>
        <v>6</v>
      </c>
    </row>
    <row r="6561" spans="1:7">
      <c r="A6561" s="33"/>
      <c r="B6561" s="34"/>
      <c r="C6561" s="33"/>
      <c r="D6561" s="33"/>
      <c r="E6561" s="33"/>
      <c r="G6561">
        <f t="shared" si="102"/>
        <v>6</v>
      </c>
    </row>
    <row r="6562" spans="1:7">
      <c r="A6562" s="33"/>
      <c r="B6562" s="34"/>
      <c r="C6562" s="33"/>
      <c r="D6562" s="33"/>
      <c r="E6562" s="33"/>
      <c r="G6562">
        <f t="shared" si="102"/>
        <v>6</v>
      </c>
    </row>
    <row r="6563" spans="1:7">
      <c r="A6563" s="33"/>
      <c r="B6563" s="34"/>
      <c r="C6563" s="33"/>
      <c r="D6563" s="33"/>
      <c r="E6563" s="33"/>
      <c r="G6563">
        <f t="shared" si="102"/>
        <v>6</v>
      </c>
    </row>
    <row r="6564" spans="1:7">
      <c r="A6564" s="33"/>
      <c r="B6564" s="34"/>
      <c r="C6564" s="33"/>
      <c r="D6564" s="33"/>
      <c r="E6564" s="33"/>
      <c r="G6564">
        <f t="shared" si="102"/>
        <v>6</v>
      </c>
    </row>
    <row r="6565" spans="1:7">
      <c r="A6565" s="33"/>
      <c r="B6565" s="34"/>
      <c r="C6565" s="33"/>
      <c r="D6565" s="33"/>
      <c r="E6565" s="33"/>
      <c r="G6565">
        <f t="shared" si="102"/>
        <v>6</v>
      </c>
    </row>
    <row r="6566" spans="1:7">
      <c r="A6566" s="33"/>
      <c r="B6566" s="34"/>
      <c r="C6566" s="33"/>
      <c r="D6566" s="33"/>
      <c r="E6566" s="33"/>
      <c r="G6566">
        <f t="shared" si="102"/>
        <v>6</v>
      </c>
    </row>
    <row r="6567" spans="1:7">
      <c r="A6567" s="33"/>
      <c r="B6567" s="34"/>
      <c r="C6567" s="33"/>
      <c r="D6567" s="33"/>
      <c r="E6567" s="33"/>
      <c r="G6567">
        <f t="shared" si="102"/>
        <v>6</v>
      </c>
    </row>
    <row r="6568" spans="1:7">
      <c r="A6568" s="33"/>
      <c r="B6568" s="34"/>
      <c r="C6568" s="33"/>
      <c r="D6568" s="33"/>
      <c r="E6568" s="33"/>
      <c r="G6568">
        <f t="shared" si="102"/>
        <v>6</v>
      </c>
    </row>
    <row r="6569" spans="1:7">
      <c r="A6569" s="33"/>
      <c r="B6569" s="34"/>
      <c r="C6569" s="33"/>
      <c r="D6569" s="33"/>
      <c r="E6569" s="33"/>
      <c r="G6569">
        <f t="shared" ref="G6569:G6632" si="103">WEEKDAY(B6569,2)</f>
        <v>6</v>
      </c>
    </row>
    <row r="6570" spans="1:7">
      <c r="A6570" s="33"/>
      <c r="B6570" s="34"/>
      <c r="C6570" s="33"/>
      <c r="D6570" s="33"/>
      <c r="E6570" s="33"/>
      <c r="G6570">
        <f t="shared" si="103"/>
        <v>6</v>
      </c>
    </row>
    <row r="6571" spans="1:7">
      <c r="A6571" s="33"/>
      <c r="B6571" s="34"/>
      <c r="C6571" s="33"/>
      <c r="D6571" s="33"/>
      <c r="E6571" s="33"/>
      <c r="G6571">
        <f t="shared" si="103"/>
        <v>6</v>
      </c>
    </row>
    <row r="6572" spans="1:7">
      <c r="A6572" s="33"/>
      <c r="B6572" s="34"/>
      <c r="C6572" s="33"/>
      <c r="D6572" s="33"/>
      <c r="E6572" s="33"/>
      <c r="G6572">
        <f t="shared" si="103"/>
        <v>6</v>
      </c>
    </row>
    <row r="6573" spans="1:7">
      <c r="A6573" s="33"/>
      <c r="B6573" s="34"/>
      <c r="C6573" s="33"/>
      <c r="D6573" s="33"/>
      <c r="E6573" s="33"/>
      <c r="G6573">
        <f t="shared" si="103"/>
        <v>6</v>
      </c>
    </row>
    <row r="6574" spans="1:7">
      <c r="A6574" s="33"/>
      <c r="B6574" s="34"/>
      <c r="C6574" s="33"/>
      <c r="D6574" s="33"/>
      <c r="E6574" s="33"/>
      <c r="G6574">
        <f t="shared" si="103"/>
        <v>6</v>
      </c>
    </row>
    <row r="6575" spans="1:7">
      <c r="A6575" s="33"/>
      <c r="B6575" s="34"/>
      <c r="C6575" s="33"/>
      <c r="D6575" s="33"/>
      <c r="E6575" s="33"/>
      <c r="G6575">
        <f t="shared" si="103"/>
        <v>6</v>
      </c>
    </row>
    <row r="6576" spans="1:7">
      <c r="A6576" s="33"/>
      <c r="B6576" s="34"/>
      <c r="C6576" s="33"/>
      <c r="D6576" s="33"/>
      <c r="E6576" s="33"/>
      <c r="G6576">
        <f t="shared" si="103"/>
        <v>6</v>
      </c>
    </row>
    <row r="6577" spans="1:7">
      <c r="A6577" s="33"/>
      <c r="B6577" s="34"/>
      <c r="C6577" s="33"/>
      <c r="D6577" s="33"/>
      <c r="E6577" s="33"/>
      <c r="G6577">
        <f t="shared" si="103"/>
        <v>6</v>
      </c>
    </row>
    <row r="6578" spans="1:7">
      <c r="A6578" s="33"/>
      <c r="B6578" s="34"/>
      <c r="C6578" s="33"/>
      <c r="D6578" s="33"/>
      <c r="E6578" s="33"/>
      <c r="G6578">
        <f t="shared" si="103"/>
        <v>6</v>
      </c>
    </row>
    <row r="6579" spans="1:7">
      <c r="A6579" s="33"/>
      <c r="B6579" s="34"/>
      <c r="C6579" s="33"/>
      <c r="D6579" s="33"/>
      <c r="E6579" s="33"/>
      <c r="G6579">
        <f t="shared" si="103"/>
        <v>6</v>
      </c>
    </row>
    <row r="6580" spans="1:7">
      <c r="A6580" s="33"/>
      <c r="B6580" s="34"/>
      <c r="C6580" s="33"/>
      <c r="D6580" s="33"/>
      <c r="E6580" s="33"/>
      <c r="G6580">
        <f t="shared" si="103"/>
        <v>6</v>
      </c>
    </row>
    <row r="6581" spans="1:7">
      <c r="A6581" s="33"/>
      <c r="B6581" s="34"/>
      <c r="C6581" s="33"/>
      <c r="D6581" s="33"/>
      <c r="E6581" s="33"/>
      <c r="G6581">
        <f t="shared" si="103"/>
        <v>6</v>
      </c>
    </row>
    <row r="6582" spans="1:7">
      <c r="A6582" s="33"/>
      <c r="B6582" s="34"/>
      <c r="C6582" s="33"/>
      <c r="D6582" s="33"/>
      <c r="E6582" s="33"/>
      <c r="G6582">
        <f t="shared" si="103"/>
        <v>6</v>
      </c>
    </row>
    <row r="6583" spans="1:7">
      <c r="A6583" s="33"/>
      <c r="B6583" s="34"/>
      <c r="C6583" s="33"/>
      <c r="D6583" s="33"/>
      <c r="E6583" s="33"/>
      <c r="G6583">
        <f t="shared" si="103"/>
        <v>6</v>
      </c>
    </row>
    <row r="6584" spans="1:7">
      <c r="A6584" s="33"/>
      <c r="B6584" s="34"/>
      <c r="C6584" s="33"/>
      <c r="D6584" s="33"/>
      <c r="E6584" s="33"/>
      <c r="G6584">
        <f t="shared" si="103"/>
        <v>6</v>
      </c>
    </row>
    <row r="6585" spans="1:7">
      <c r="A6585" s="33"/>
      <c r="B6585" s="34"/>
      <c r="C6585" s="33"/>
      <c r="D6585" s="33"/>
      <c r="E6585" s="33"/>
      <c r="G6585">
        <f t="shared" si="103"/>
        <v>6</v>
      </c>
    </row>
    <row r="6586" spans="1:7">
      <c r="A6586" s="33"/>
      <c r="B6586" s="34"/>
      <c r="C6586" s="33"/>
      <c r="D6586" s="33"/>
      <c r="E6586" s="33"/>
      <c r="G6586">
        <f t="shared" si="103"/>
        <v>6</v>
      </c>
    </row>
    <row r="6587" spans="1:7">
      <c r="A6587" s="33"/>
      <c r="B6587" s="34"/>
      <c r="C6587" s="33"/>
      <c r="D6587" s="33"/>
      <c r="E6587" s="33"/>
      <c r="G6587">
        <f t="shared" si="103"/>
        <v>6</v>
      </c>
    </row>
    <row r="6588" spans="1:7">
      <c r="A6588" s="33"/>
      <c r="B6588" s="34"/>
      <c r="C6588" s="33"/>
      <c r="D6588" s="33"/>
      <c r="E6588" s="33"/>
      <c r="G6588">
        <f t="shared" si="103"/>
        <v>6</v>
      </c>
    </row>
    <row r="6589" spans="1:7">
      <c r="A6589" s="33"/>
      <c r="B6589" s="34"/>
      <c r="C6589" s="33"/>
      <c r="D6589" s="33"/>
      <c r="E6589" s="33"/>
      <c r="G6589">
        <f t="shared" si="103"/>
        <v>6</v>
      </c>
    </row>
    <row r="6590" spans="1:7">
      <c r="A6590" s="33"/>
      <c r="B6590" s="34"/>
      <c r="C6590" s="33"/>
      <c r="D6590" s="33"/>
      <c r="E6590" s="33"/>
      <c r="G6590">
        <f t="shared" si="103"/>
        <v>6</v>
      </c>
    </row>
    <row r="6591" spans="1:7">
      <c r="A6591" s="33"/>
      <c r="B6591" s="34"/>
      <c r="C6591" s="33"/>
      <c r="D6591" s="33"/>
      <c r="E6591" s="33"/>
      <c r="G6591">
        <f t="shared" si="103"/>
        <v>6</v>
      </c>
    </row>
    <row r="6592" spans="1:7">
      <c r="A6592" s="33"/>
      <c r="B6592" s="34"/>
      <c r="C6592" s="33"/>
      <c r="D6592" s="33"/>
      <c r="E6592" s="33"/>
      <c r="G6592">
        <f t="shared" si="103"/>
        <v>6</v>
      </c>
    </row>
    <row r="6593" spans="1:7">
      <c r="A6593" s="33"/>
      <c r="B6593" s="34"/>
      <c r="C6593" s="33"/>
      <c r="D6593" s="33"/>
      <c r="E6593" s="33"/>
      <c r="G6593">
        <f t="shared" si="103"/>
        <v>6</v>
      </c>
    </row>
    <row r="6594" spans="1:7">
      <c r="A6594" s="33"/>
      <c r="B6594" s="34"/>
      <c r="C6594" s="33"/>
      <c r="D6594" s="33"/>
      <c r="E6594" s="33"/>
      <c r="G6594">
        <f t="shared" si="103"/>
        <v>6</v>
      </c>
    </row>
    <row r="6595" spans="1:7">
      <c r="A6595" s="33"/>
      <c r="B6595" s="34"/>
      <c r="C6595" s="33"/>
      <c r="D6595" s="33"/>
      <c r="E6595" s="33"/>
      <c r="G6595">
        <f t="shared" si="103"/>
        <v>6</v>
      </c>
    </row>
    <row r="6596" spans="1:7">
      <c r="A6596" s="33"/>
      <c r="B6596" s="34"/>
      <c r="C6596" s="33"/>
      <c r="D6596" s="33"/>
      <c r="E6596" s="33"/>
      <c r="G6596">
        <f t="shared" si="103"/>
        <v>6</v>
      </c>
    </row>
    <row r="6597" spans="1:7">
      <c r="A6597" s="33"/>
      <c r="B6597" s="34"/>
      <c r="C6597" s="33"/>
      <c r="D6597" s="33"/>
      <c r="E6597" s="33"/>
      <c r="G6597">
        <f t="shared" si="103"/>
        <v>6</v>
      </c>
    </row>
    <row r="6598" spans="1:7">
      <c r="A6598" s="33"/>
      <c r="B6598" s="34"/>
      <c r="C6598" s="33"/>
      <c r="D6598" s="33"/>
      <c r="E6598" s="33"/>
      <c r="G6598">
        <f t="shared" si="103"/>
        <v>6</v>
      </c>
    </row>
    <row r="6599" spans="1:7">
      <c r="A6599" s="33"/>
      <c r="B6599" s="34"/>
      <c r="C6599" s="33"/>
      <c r="D6599" s="33"/>
      <c r="E6599" s="33"/>
      <c r="G6599">
        <f t="shared" si="103"/>
        <v>6</v>
      </c>
    </row>
    <row r="6600" spans="1:7">
      <c r="A6600" s="33"/>
      <c r="B6600" s="34"/>
      <c r="C6600" s="33"/>
      <c r="D6600" s="33"/>
      <c r="E6600" s="33"/>
      <c r="G6600">
        <f t="shared" si="103"/>
        <v>6</v>
      </c>
    </row>
    <row r="6601" spans="1:7">
      <c r="A6601" s="33"/>
      <c r="B6601" s="34"/>
      <c r="C6601" s="33"/>
      <c r="D6601" s="33"/>
      <c r="E6601" s="33"/>
      <c r="G6601">
        <f t="shared" si="103"/>
        <v>6</v>
      </c>
    </row>
    <row r="6602" spans="1:7">
      <c r="A6602" s="33"/>
      <c r="B6602" s="34"/>
      <c r="C6602" s="33"/>
      <c r="D6602" s="33"/>
      <c r="E6602" s="33"/>
      <c r="G6602">
        <f t="shared" si="103"/>
        <v>6</v>
      </c>
    </row>
    <row r="6603" spans="1:7">
      <c r="A6603" s="33"/>
      <c r="B6603" s="34"/>
      <c r="C6603" s="33"/>
      <c r="D6603" s="33"/>
      <c r="E6603" s="33"/>
      <c r="G6603">
        <f t="shared" si="103"/>
        <v>6</v>
      </c>
    </row>
    <row r="6604" spans="1:7">
      <c r="A6604" s="33"/>
      <c r="B6604" s="34"/>
      <c r="C6604" s="33"/>
      <c r="D6604" s="33"/>
      <c r="E6604" s="33"/>
      <c r="G6604">
        <f t="shared" si="103"/>
        <v>6</v>
      </c>
    </row>
    <row r="6605" spans="1:7">
      <c r="A6605" s="33"/>
      <c r="B6605" s="34"/>
      <c r="C6605" s="33"/>
      <c r="D6605" s="33"/>
      <c r="E6605" s="33"/>
      <c r="G6605">
        <f t="shared" si="103"/>
        <v>6</v>
      </c>
    </row>
    <row r="6606" spans="1:7">
      <c r="A6606" s="33"/>
      <c r="B6606" s="34"/>
      <c r="C6606" s="33"/>
      <c r="D6606" s="33"/>
      <c r="E6606" s="33"/>
      <c r="G6606">
        <f t="shared" si="103"/>
        <v>6</v>
      </c>
    </row>
    <row r="6607" spans="1:7">
      <c r="A6607" s="33"/>
      <c r="B6607" s="34"/>
      <c r="C6607" s="33"/>
      <c r="D6607" s="33"/>
      <c r="E6607" s="33"/>
      <c r="G6607">
        <f t="shared" si="103"/>
        <v>6</v>
      </c>
    </row>
    <row r="6608" spans="1:7">
      <c r="A6608" s="33"/>
      <c r="B6608" s="34"/>
      <c r="C6608" s="33"/>
      <c r="D6608" s="33"/>
      <c r="E6608" s="33"/>
      <c r="G6608">
        <f t="shared" si="103"/>
        <v>6</v>
      </c>
    </row>
    <row r="6609" spans="1:7">
      <c r="A6609" s="33"/>
      <c r="B6609" s="34"/>
      <c r="C6609" s="33"/>
      <c r="D6609" s="33"/>
      <c r="E6609" s="33"/>
      <c r="G6609">
        <f t="shared" si="103"/>
        <v>6</v>
      </c>
    </row>
    <row r="6610" spans="1:7">
      <c r="A6610" s="33"/>
      <c r="B6610" s="34"/>
      <c r="C6610" s="33"/>
      <c r="D6610" s="33"/>
      <c r="E6610" s="33"/>
      <c r="G6610">
        <f t="shared" si="103"/>
        <v>6</v>
      </c>
    </row>
    <row r="6611" spans="1:7">
      <c r="A6611" s="33"/>
      <c r="B6611" s="34"/>
      <c r="C6611" s="33"/>
      <c r="D6611" s="33"/>
      <c r="E6611" s="33"/>
      <c r="G6611">
        <f t="shared" si="103"/>
        <v>6</v>
      </c>
    </row>
    <row r="6612" spans="1:7">
      <c r="A6612" s="33"/>
      <c r="B6612" s="34"/>
      <c r="C6612" s="33"/>
      <c r="D6612" s="33"/>
      <c r="E6612" s="33"/>
      <c r="G6612">
        <f t="shared" si="103"/>
        <v>6</v>
      </c>
    </row>
    <row r="6613" spans="1:7">
      <c r="A6613" s="33"/>
      <c r="B6613" s="34"/>
      <c r="C6613" s="33"/>
      <c r="D6613" s="33"/>
      <c r="E6613" s="33"/>
      <c r="G6613">
        <f t="shared" si="103"/>
        <v>6</v>
      </c>
    </row>
    <row r="6614" spans="1:7">
      <c r="A6614" s="33"/>
      <c r="B6614" s="34"/>
      <c r="C6614" s="33"/>
      <c r="D6614" s="33"/>
      <c r="E6614" s="33"/>
      <c r="G6614">
        <f t="shared" si="103"/>
        <v>6</v>
      </c>
    </row>
    <row r="6615" spans="1:7">
      <c r="A6615" s="33"/>
      <c r="B6615" s="34"/>
      <c r="C6615" s="33"/>
      <c r="D6615" s="33"/>
      <c r="E6615" s="33"/>
      <c r="G6615">
        <f t="shared" si="103"/>
        <v>6</v>
      </c>
    </row>
    <row r="6616" spans="1:7">
      <c r="A6616" s="33"/>
      <c r="B6616" s="34"/>
      <c r="C6616" s="33"/>
      <c r="D6616" s="33"/>
      <c r="E6616" s="33"/>
      <c r="G6616">
        <f t="shared" si="103"/>
        <v>6</v>
      </c>
    </row>
    <row r="6617" spans="1:7">
      <c r="A6617" s="33"/>
      <c r="B6617" s="34"/>
      <c r="C6617" s="33"/>
      <c r="D6617" s="33"/>
      <c r="E6617" s="33"/>
      <c r="G6617">
        <f t="shared" si="103"/>
        <v>6</v>
      </c>
    </row>
    <row r="6618" spans="1:7">
      <c r="A6618" s="33"/>
      <c r="B6618" s="34"/>
      <c r="C6618" s="33"/>
      <c r="D6618" s="33"/>
      <c r="E6618" s="33"/>
      <c r="G6618">
        <f t="shared" si="103"/>
        <v>6</v>
      </c>
    </row>
    <row r="6619" spans="1:7">
      <c r="A6619" s="33"/>
      <c r="B6619" s="34"/>
      <c r="C6619" s="33"/>
      <c r="D6619" s="33"/>
      <c r="E6619" s="33"/>
      <c r="G6619">
        <f t="shared" si="103"/>
        <v>6</v>
      </c>
    </row>
    <row r="6620" spans="1:7">
      <c r="A6620" s="33"/>
      <c r="B6620" s="34"/>
      <c r="C6620" s="33"/>
      <c r="D6620" s="33"/>
      <c r="E6620" s="33"/>
      <c r="G6620">
        <f t="shared" si="103"/>
        <v>6</v>
      </c>
    </row>
    <row r="6621" spans="1:7">
      <c r="A6621" s="33"/>
      <c r="B6621" s="34"/>
      <c r="C6621" s="33"/>
      <c r="D6621" s="33"/>
      <c r="E6621" s="33"/>
      <c r="G6621">
        <f t="shared" si="103"/>
        <v>6</v>
      </c>
    </row>
    <row r="6622" spans="1:7">
      <c r="A6622" s="33"/>
      <c r="B6622" s="34"/>
      <c r="C6622" s="33"/>
      <c r="D6622" s="33"/>
      <c r="E6622" s="33"/>
      <c r="G6622">
        <f t="shared" si="103"/>
        <v>6</v>
      </c>
    </row>
    <row r="6623" spans="1:7">
      <c r="A6623" s="33"/>
      <c r="B6623" s="34"/>
      <c r="C6623" s="33"/>
      <c r="D6623" s="33"/>
      <c r="E6623" s="33"/>
      <c r="G6623">
        <f t="shared" si="103"/>
        <v>6</v>
      </c>
    </row>
    <row r="6624" spans="1:7">
      <c r="A6624" s="33"/>
      <c r="B6624" s="34"/>
      <c r="C6624" s="33"/>
      <c r="D6624" s="33"/>
      <c r="E6624" s="33"/>
      <c r="G6624">
        <f t="shared" si="103"/>
        <v>6</v>
      </c>
    </row>
    <row r="6625" spans="1:7">
      <c r="A6625" s="33"/>
      <c r="B6625" s="34"/>
      <c r="C6625" s="33"/>
      <c r="D6625" s="33"/>
      <c r="E6625" s="33"/>
      <c r="G6625">
        <f t="shared" si="103"/>
        <v>6</v>
      </c>
    </row>
    <row r="6626" spans="1:7">
      <c r="A6626" s="33"/>
      <c r="B6626" s="34"/>
      <c r="C6626" s="33"/>
      <c r="D6626" s="33"/>
      <c r="E6626" s="33"/>
      <c r="G6626">
        <f t="shared" si="103"/>
        <v>6</v>
      </c>
    </row>
    <row r="6627" spans="1:7">
      <c r="A6627" s="33"/>
      <c r="B6627" s="34"/>
      <c r="C6627" s="33"/>
      <c r="D6627" s="33"/>
      <c r="E6627" s="33"/>
      <c r="G6627">
        <f t="shared" si="103"/>
        <v>6</v>
      </c>
    </row>
    <row r="6628" spans="1:7">
      <c r="A6628" s="33"/>
      <c r="B6628" s="34"/>
      <c r="C6628" s="33"/>
      <c r="D6628" s="33"/>
      <c r="E6628" s="33"/>
      <c r="G6628">
        <f t="shared" si="103"/>
        <v>6</v>
      </c>
    </row>
    <row r="6629" spans="1:7">
      <c r="A6629" s="33"/>
      <c r="B6629" s="34"/>
      <c r="C6629" s="33"/>
      <c r="D6629" s="33"/>
      <c r="E6629" s="33"/>
      <c r="G6629">
        <f t="shared" si="103"/>
        <v>6</v>
      </c>
    </row>
    <row r="6630" spans="1:7">
      <c r="A6630" s="33"/>
      <c r="B6630" s="34"/>
      <c r="C6630" s="33"/>
      <c r="D6630" s="33"/>
      <c r="E6630" s="33"/>
      <c r="G6630">
        <f t="shared" si="103"/>
        <v>6</v>
      </c>
    </row>
    <row r="6631" spans="1:7">
      <c r="A6631" s="33"/>
      <c r="B6631" s="34"/>
      <c r="C6631" s="33"/>
      <c r="D6631" s="33"/>
      <c r="E6631" s="33"/>
      <c r="G6631">
        <f t="shared" si="103"/>
        <v>6</v>
      </c>
    </row>
    <row r="6632" spans="1:7">
      <c r="A6632" s="33"/>
      <c r="B6632" s="34"/>
      <c r="C6632" s="33"/>
      <c r="D6632" s="33"/>
      <c r="E6632" s="33"/>
      <c r="G6632">
        <f t="shared" si="103"/>
        <v>6</v>
      </c>
    </row>
    <row r="6633" spans="1:7">
      <c r="A6633" s="33"/>
      <c r="B6633" s="34"/>
      <c r="C6633" s="33"/>
      <c r="D6633" s="33"/>
      <c r="E6633" s="33"/>
      <c r="G6633">
        <f t="shared" ref="G6633:G6696" si="104">WEEKDAY(B6633,2)</f>
        <v>6</v>
      </c>
    </row>
    <row r="6634" spans="1:7">
      <c r="A6634" s="33"/>
      <c r="B6634" s="34"/>
      <c r="C6634" s="33"/>
      <c r="D6634" s="33"/>
      <c r="E6634" s="33"/>
      <c r="G6634">
        <f t="shared" si="104"/>
        <v>6</v>
      </c>
    </row>
    <row r="6635" spans="1:7">
      <c r="A6635" s="33"/>
      <c r="B6635" s="34"/>
      <c r="C6635" s="33"/>
      <c r="D6635" s="33"/>
      <c r="E6635" s="33"/>
      <c r="G6635">
        <f t="shared" si="104"/>
        <v>6</v>
      </c>
    </row>
    <row r="6636" spans="1:7">
      <c r="A6636" s="33"/>
      <c r="B6636" s="34"/>
      <c r="C6636" s="33"/>
      <c r="D6636" s="33"/>
      <c r="E6636" s="33"/>
      <c r="G6636">
        <f t="shared" si="104"/>
        <v>6</v>
      </c>
    </row>
    <row r="6637" spans="1:7">
      <c r="A6637" s="33"/>
      <c r="B6637" s="34"/>
      <c r="C6637" s="33"/>
      <c r="D6637" s="33"/>
      <c r="E6637" s="33"/>
      <c r="G6637">
        <f t="shared" si="104"/>
        <v>6</v>
      </c>
    </row>
    <row r="6638" spans="1:7">
      <c r="A6638" s="33"/>
      <c r="B6638" s="34"/>
      <c r="C6638" s="33"/>
      <c r="D6638" s="33"/>
      <c r="E6638" s="33"/>
      <c r="G6638">
        <f t="shared" si="104"/>
        <v>6</v>
      </c>
    </row>
    <row r="6639" spans="1:7">
      <c r="A6639" s="33"/>
      <c r="B6639" s="34"/>
      <c r="C6639" s="33"/>
      <c r="D6639" s="33"/>
      <c r="E6639" s="33"/>
      <c r="G6639">
        <f t="shared" si="104"/>
        <v>6</v>
      </c>
    </row>
    <row r="6640" spans="1:7">
      <c r="A6640" s="33"/>
      <c r="B6640" s="34"/>
      <c r="C6640" s="33"/>
      <c r="D6640" s="33"/>
      <c r="E6640" s="33"/>
      <c r="G6640">
        <f t="shared" si="104"/>
        <v>6</v>
      </c>
    </row>
    <row r="6641" spans="1:7">
      <c r="A6641" s="33"/>
      <c r="B6641" s="34"/>
      <c r="C6641" s="33"/>
      <c r="D6641" s="33"/>
      <c r="E6641" s="33"/>
      <c r="G6641">
        <f t="shared" si="104"/>
        <v>6</v>
      </c>
    </row>
    <row r="6642" spans="1:7">
      <c r="A6642" s="33"/>
      <c r="B6642" s="34"/>
      <c r="C6642" s="33"/>
      <c r="D6642" s="33"/>
      <c r="E6642" s="33"/>
      <c r="G6642">
        <f t="shared" si="104"/>
        <v>6</v>
      </c>
    </row>
    <row r="6643" spans="1:7">
      <c r="A6643" s="33"/>
      <c r="B6643" s="34"/>
      <c r="C6643" s="33"/>
      <c r="D6643" s="33"/>
      <c r="E6643" s="33"/>
      <c r="G6643">
        <f t="shared" si="104"/>
        <v>6</v>
      </c>
    </row>
    <row r="6644" spans="1:7">
      <c r="A6644" s="33"/>
      <c r="B6644" s="34"/>
      <c r="C6644" s="33"/>
      <c r="D6644" s="33"/>
      <c r="E6644" s="33"/>
      <c r="G6644">
        <f t="shared" si="104"/>
        <v>6</v>
      </c>
    </row>
    <row r="6645" spans="1:7">
      <c r="A6645" s="33"/>
      <c r="B6645" s="34"/>
      <c r="C6645" s="33"/>
      <c r="D6645" s="33"/>
      <c r="E6645" s="33"/>
      <c r="G6645">
        <f t="shared" si="104"/>
        <v>6</v>
      </c>
    </row>
    <row r="6646" spans="1:7">
      <c r="A6646" s="33"/>
      <c r="B6646" s="34"/>
      <c r="C6646" s="33"/>
      <c r="D6646" s="33"/>
      <c r="E6646" s="33"/>
      <c r="G6646">
        <f t="shared" si="104"/>
        <v>6</v>
      </c>
    </row>
    <row r="6647" spans="1:7">
      <c r="A6647" s="33"/>
      <c r="B6647" s="34"/>
      <c r="C6647" s="33"/>
      <c r="D6647" s="33"/>
      <c r="E6647" s="33"/>
      <c r="G6647">
        <f t="shared" si="104"/>
        <v>6</v>
      </c>
    </row>
    <row r="6648" spans="1:7">
      <c r="A6648" s="33"/>
      <c r="B6648" s="34"/>
      <c r="C6648" s="33"/>
      <c r="D6648" s="33"/>
      <c r="E6648" s="33"/>
      <c r="G6648">
        <f t="shared" si="104"/>
        <v>6</v>
      </c>
    </row>
    <row r="6649" spans="1:7">
      <c r="A6649" s="33"/>
      <c r="B6649" s="34"/>
      <c r="C6649" s="33"/>
      <c r="D6649" s="33"/>
      <c r="E6649" s="33"/>
      <c r="G6649">
        <f t="shared" si="104"/>
        <v>6</v>
      </c>
    </row>
    <row r="6650" spans="1:7">
      <c r="A6650" s="33"/>
      <c r="B6650" s="34"/>
      <c r="C6650" s="33"/>
      <c r="D6650" s="33"/>
      <c r="E6650" s="33"/>
      <c r="G6650">
        <f t="shared" si="104"/>
        <v>6</v>
      </c>
    </row>
    <row r="6651" spans="1:7">
      <c r="A6651" s="33"/>
      <c r="B6651" s="34"/>
      <c r="C6651" s="33"/>
      <c r="D6651" s="33"/>
      <c r="E6651" s="33"/>
      <c r="G6651">
        <f t="shared" si="104"/>
        <v>6</v>
      </c>
    </row>
    <row r="6652" spans="1:7">
      <c r="A6652" s="33"/>
      <c r="B6652" s="34"/>
      <c r="C6652" s="33"/>
      <c r="D6652" s="33"/>
      <c r="E6652" s="33"/>
      <c r="G6652">
        <f t="shared" si="104"/>
        <v>6</v>
      </c>
    </row>
    <row r="6653" spans="1:7">
      <c r="A6653" s="33"/>
      <c r="B6653" s="34"/>
      <c r="C6653" s="33"/>
      <c r="D6653" s="33"/>
      <c r="E6653" s="33"/>
      <c r="G6653">
        <f t="shared" si="104"/>
        <v>6</v>
      </c>
    </row>
    <row r="6654" spans="1:7">
      <c r="A6654" s="33"/>
      <c r="B6654" s="34"/>
      <c r="C6654" s="33"/>
      <c r="D6654" s="33"/>
      <c r="E6654" s="33"/>
      <c r="G6654">
        <f t="shared" si="104"/>
        <v>6</v>
      </c>
    </row>
    <row r="6655" spans="1:7">
      <c r="A6655" s="33"/>
      <c r="B6655" s="34"/>
      <c r="C6655" s="33"/>
      <c r="D6655" s="33"/>
      <c r="E6655" s="33"/>
      <c r="G6655">
        <f t="shared" si="104"/>
        <v>6</v>
      </c>
    </row>
    <row r="6656" spans="1:7">
      <c r="A6656" s="33"/>
      <c r="B6656" s="34"/>
      <c r="C6656" s="33"/>
      <c r="D6656" s="33"/>
      <c r="E6656" s="33"/>
      <c r="G6656">
        <f t="shared" si="104"/>
        <v>6</v>
      </c>
    </row>
    <row r="6657" spans="1:7">
      <c r="A6657" s="33"/>
      <c r="B6657" s="34"/>
      <c r="C6657" s="33"/>
      <c r="D6657" s="33"/>
      <c r="E6657" s="33"/>
      <c r="G6657">
        <f t="shared" si="104"/>
        <v>6</v>
      </c>
    </row>
    <row r="6658" spans="1:7">
      <c r="A6658" s="33"/>
      <c r="B6658" s="34"/>
      <c r="C6658" s="33"/>
      <c r="D6658" s="33"/>
      <c r="E6658" s="33"/>
      <c r="G6658">
        <f t="shared" si="104"/>
        <v>6</v>
      </c>
    </row>
    <row r="6659" spans="1:7">
      <c r="A6659" s="33"/>
      <c r="B6659" s="34"/>
      <c r="C6659" s="33"/>
      <c r="D6659" s="33"/>
      <c r="E6659" s="33"/>
      <c r="G6659">
        <f t="shared" si="104"/>
        <v>6</v>
      </c>
    </row>
    <row r="6660" spans="1:7">
      <c r="A6660" s="33"/>
      <c r="B6660" s="34"/>
      <c r="C6660" s="33"/>
      <c r="D6660" s="33"/>
      <c r="E6660" s="33"/>
      <c r="G6660">
        <f t="shared" si="104"/>
        <v>6</v>
      </c>
    </row>
    <row r="6661" spans="1:7">
      <c r="A6661" s="33"/>
      <c r="B6661" s="34"/>
      <c r="C6661" s="33"/>
      <c r="D6661" s="33"/>
      <c r="E6661" s="33"/>
      <c r="G6661">
        <f t="shared" si="104"/>
        <v>6</v>
      </c>
    </row>
    <row r="6662" spans="1:7">
      <c r="A6662" s="33"/>
      <c r="B6662" s="34"/>
      <c r="C6662" s="33"/>
      <c r="D6662" s="33"/>
      <c r="E6662" s="33"/>
      <c r="G6662">
        <f t="shared" si="104"/>
        <v>6</v>
      </c>
    </row>
    <row r="6663" spans="1:7">
      <c r="A6663" s="33"/>
      <c r="B6663" s="34"/>
      <c r="C6663" s="33"/>
      <c r="D6663" s="33"/>
      <c r="E6663" s="33"/>
      <c r="G6663">
        <f t="shared" si="104"/>
        <v>6</v>
      </c>
    </row>
    <row r="6664" spans="1:7">
      <c r="A6664" s="33"/>
      <c r="B6664" s="34"/>
      <c r="C6664" s="33"/>
      <c r="D6664" s="33"/>
      <c r="E6664" s="33"/>
      <c r="G6664">
        <f t="shared" si="104"/>
        <v>6</v>
      </c>
    </row>
    <row r="6665" spans="1:7">
      <c r="A6665" s="33"/>
      <c r="B6665" s="34"/>
      <c r="C6665" s="33"/>
      <c r="D6665" s="33"/>
      <c r="E6665" s="33"/>
      <c r="G6665">
        <f t="shared" si="104"/>
        <v>6</v>
      </c>
    </row>
    <row r="6666" spans="1:7">
      <c r="A6666" s="33"/>
      <c r="B6666" s="34"/>
      <c r="C6666" s="33"/>
      <c r="D6666" s="33"/>
      <c r="E6666" s="33"/>
      <c r="G6666">
        <f t="shared" si="104"/>
        <v>6</v>
      </c>
    </row>
    <row r="6667" spans="1:7">
      <c r="A6667" s="33"/>
      <c r="B6667" s="34"/>
      <c r="C6667" s="33"/>
      <c r="D6667" s="33"/>
      <c r="E6667" s="33"/>
      <c r="G6667">
        <f t="shared" si="104"/>
        <v>6</v>
      </c>
    </row>
    <row r="6668" spans="1:7">
      <c r="A6668" s="33"/>
      <c r="B6668" s="34"/>
      <c r="C6668" s="33"/>
      <c r="D6668" s="33"/>
      <c r="E6668" s="33"/>
      <c r="G6668">
        <f t="shared" si="104"/>
        <v>6</v>
      </c>
    </row>
    <row r="6669" spans="1:7">
      <c r="A6669" s="33"/>
      <c r="B6669" s="34"/>
      <c r="C6669" s="33"/>
      <c r="D6669" s="33"/>
      <c r="E6669" s="33"/>
      <c r="G6669">
        <f t="shared" si="104"/>
        <v>6</v>
      </c>
    </row>
    <row r="6670" spans="1:7">
      <c r="A6670" s="33"/>
      <c r="B6670" s="34"/>
      <c r="C6670" s="33"/>
      <c r="D6670" s="33"/>
      <c r="E6670" s="33"/>
      <c r="G6670">
        <f t="shared" si="104"/>
        <v>6</v>
      </c>
    </row>
    <row r="6671" spans="1:7">
      <c r="A6671" s="33"/>
      <c r="B6671" s="34"/>
      <c r="C6671" s="33"/>
      <c r="D6671" s="33"/>
      <c r="E6671" s="33"/>
      <c r="G6671">
        <f t="shared" si="104"/>
        <v>6</v>
      </c>
    </row>
    <row r="6672" spans="1:7">
      <c r="A6672" s="33"/>
      <c r="B6672" s="34"/>
      <c r="C6672" s="33"/>
      <c r="D6672" s="33"/>
      <c r="E6672" s="33"/>
      <c r="G6672">
        <f t="shared" si="104"/>
        <v>6</v>
      </c>
    </row>
    <row r="6673" spans="1:7">
      <c r="A6673" s="33"/>
      <c r="B6673" s="34"/>
      <c r="C6673" s="33"/>
      <c r="D6673" s="33"/>
      <c r="E6673" s="33"/>
      <c r="G6673">
        <f t="shared" si="104"/>
        <v>6</v>
      </c>
    </row>
    <row r="6674" spans="1:7">
      <c r="A6674" s="33"/>
      <c r="B6674" s="34"/>
      <c r="C6674" s="33"/>
      <c r="D6674" s="33"/>
      <c r="E6674" s="33"/>
      <c r="G6674">
        <f t="shared" si="104"/>
        <v>6</v>
      </c>
    </row>
    <row r="6675" spans="1:7">
      <c r="A6675" s="33"/>
      <c r="B6675" s="34"/>
      <c r="C6675" s="33"/>
      <c r="D6675" s="33"/>
      <c r="E6675" s="33"/>
      <c r="G6675">
        <f t="shared" si="104"/>
        <v>6</v>
      </c>
    </row>
    <row r="6676" spans="1:7">
      <c r="A6676" s="33"/>
      <c r="B6676" s="34"/>
      <c r="C6676" s="33"/>
      <c r="D6676" s="33"/>
      <c r="E6676" s="33"/>
      <c r="G6676">
        <f t="shared" si="104"/>
        <v>6</v>
      </c>
    </row>
    <row r="6677" spans="1:7">
      <c r="A6677" s="33"/>
      <c r="B6677" s="34"/>
      <c r="C6677" s="33"/>
      <c r="D6677" s="33"/>
      <c r="E6677" s="33"/>
      <c r="G6677">
        <f t="shared" si="104"/>
        <v>6</v>
      </c>
    </row>
    <row r="6678" spans="1:7">
      <c r="A6678" s="33"/>
      <c r="B6678" s="34"/>
      <c r="C6678" s="33"/>
      <c r="D6678" s="33"/>
      <c r="E6678" s="33"/>
      <c r="G6678">
        <f t="shared" si="104"/>
        <v>6</v>
      </c>
    </row>
    <row r="6679" spans="1:7">
      <c r="A6679" s="33"/>
      <c r="B6679" s="34"/>
      <c r="C6679" s="33"/>
      <c r="D6679" s="33"/>
      <c r="E6679" s="33"/>
      <c r="G6679">
        <f t="shared" si="104"/>
        <v>6</v>
      </c>
    </row>
    <row r="6680" spans="1:7">
      <c r="A6680" s="33"/>
      <c r="B6680" s="34"/>
      <c r="C6680" s="33"/>
      <c r="D6680" s="33"/>
      <c r="E6680" s="33"/>
      <c r="G6680">
        <f t="shared" si="104"/>
        <v>6</v>
      </c>
    </row>
    <row r="6681" spans="1:7">
      <c r="A6681" s="33"/>
      <c r="B6681" s="34"/>
      <c r="C6681" s="33"/>
      <c r="D6681" s="33"/>
      <c r="E6681" s="33"/>
      <c r="G6681">
        <f t="shared" si="104"/>
        <v>6</v>
      </c>
    </row>
    <row r="6682" spans="1:7">
      <c r="A6682" s="33"/>
      <c r="B6682" s="34"/>
      <c r="C6682" s="33"/>
      <c r="D6682" s="33"/>
      <c r="E6682" s="33"/>
      <c r="G6682">
        <f t="shared" si="104"/>
        <v>6</v>
      </c>
    </row>
    <row r="6683" spans="1:7">
      <c r="A6683" s="33"/>
      <c r="B6683" s="34"/>
      <c r="C6683" s="33"/>
      <c r="D6683" s="33"/>
      <c r="E6683" s="33"/>
      <c r="G6683">
        <f t="shared" si="104"/>
        <v>6</v>
      </c>
    </row>
    <row r="6684" spans="1:7">
      <c r="A6684" s="33"/>
      <c r="B6684" s="34"/>
      <c r="C6684" s="33"/>
      <c r="D6684" s="33"/>
      <c r="E6684" s="33"/>
      <c r="G6684">
        <f t="shared" si="104"/>
        <v>6</v>
      </c>
    </row>
    <row r="6685" spans="1:7">
      <c r="A6685" s="33"/>
      <c r="B6685" s="34"/>
      <c r="C6685" s="33"/>
      <c r="D6685" s="33"/>
      <c r="E6685" s="33"/>
      <c r="G6685">
        <f t="shared" si="104"/>
        <v>6</v>
      </c>
    </row>
    <row r="6686" spans="1:7">
      <c r="A6686" s="33"/>
      <c r="B6686" s="34"/>
      <c r="C6686" s="33"/>
      <c r="D6686" s="33"/>
      <c r="E6686" s="33"/>
      <c r="G6686">
        <f t="shared" si="104"/>
        <v>6</v>
      </c>
    </row>
    <row r="6687" spans="1:7">
      <c r="A6687" s="33"/>
      <c r="B6687" s="34"/>
      <c r="C6687" s="33"/>
      <c r="D6687" s="33"/>
      <c r="E6687" s="33"/>
      <c r="G6687">
        <f t="shared" si="104"/>
        <v>6</v>
      </c>
    </row>
    <row r="6688" spans="1:7">
      <c r="A6688" s="33"/>
      <c r="B6688" s="34"/>
      <c r="C6688" s="33"/>
      <c r="D6688" s="33"/>
      <c r="E6688" s="33"/>
      <c r="G6688">
        <f t="shared" si="104"/>
        <v>6</v>
      </c>
    </row>
    <row r="6689" spans="1:7">
      <c r="A6689" s="33"/>
      <c r="B6689" s="34"/>
      <c r="C6689" s="33"/>
      <c r="D6689" s="33"/>
      <c r="E6689" s="33"/>
      <c r="G6689">
        <f t="shared" si="104"/>
        <v>6</v>
      </c>
    </row>
    <row r="6690" spans="1:7">
      <c r="A6690" s="33"/>
      <c r="B6690" s="34"/>
      <c r="C6690" s="33"/>
      <c r="D6690" s="33"/>
      <c r="E6690" s="33"/>
      <c r="G6690">
        <f t="shared" si="104"/>
        <v>6</v>
      </c>
    </row>
    <row r="6691" spans="1:7">
      <c r="A6691" s="33"/>
      <c r="B6691" s="34"/>
      <c r="C6691" s="33"/>
      <c r="D6691" s="33"/>
      <c r="E6691" s="33"/>
      <c r="G6691">
        <f t="shared" si="104"/>
        <v>6</v>
      </c>
    </row>
    <row r="6692" spans="1:7">
      <c r="A6692" s="33"/>
      <c r="B6692" s="34"/>
      <c r="C6692" s="33"/>
      <c r="D6692" s="33"/>
      <c r="E6692" s="33"/>
      <c r="G6692">
        <f t="shared" si="104"/>
        <v>6</v>
      </c>
    </row>
    <row r="6693" spans="1:7">
      <c r="A6693" s="33"/>
      <c r="B6693" s="34"/>
      <c r="C6693" s="33"/>
      <c r="D6693" s="33"/>
      <c r="E6693" s="33"/>
      <c r="G6693">
        <f t="shared" si="104"/>
        <v>6</v>
      </c>
    </row>
    <row r="6694" spans="1:7">
      <c r="A6694" s="33"/>
      <c r="B6694" s="34"/>
      <c r="C6694" s="33"/>
      <c r="D6694" s="33"/>
      <c r="E6694" s="33"/>
      <c r="G6694">
        <f t="shared" si="104"/>
        <v>6</v>
      </c>
    </row>
    <row r="6695" spans="1:7">
      <c r="A6695" s="33"/>
      <c r="B6695" s="34"/>
      <c r="C6695" s="33"/>
      <c r="D6695" s="33"/>
      <c r="E6695" s="33"/>
      <c r="G6695">
        <f t="shared" si="104"/>
        <v>6</v>
      </c>
    </row>
    <row r="6696" spans="1:7">
      <c r="A6696" s="33"/>
      <c r="B6696" s="34"/>
      <c r="C6696" s="33"/>
      <c r="D6696" s="33"/>
      <c r="E6696" s="33"/>
      <c r="G6696">
        <f t="shared" si="104"/>
        <v>6</v>
      </c>
    </row>
    <row r="6697" spans="1:7">
      <c r="A6697" s="33"/>
      <c r="B6697" s="34"/>
      <c r="C6697" s="33"/>
      <c r="D6697" s="33"/>
      <c r="E6697" s="33"/>
      <c r="G6697">
        <f t="shared" ref="G6697:G6760" si="105">WEEKDAY(B6697,2)</f>
        <v>6</v>
      </c>
    </row>
    <row r="6698" spans="1:7">
      <c r="A6698" s="33"/>
      <c r="B6698" s="34"/>
      <c r="C6698" s="33"/>
      <c r="D6698" s="33"/>
      <c r="E6698" s="33"/>
      <c r="G6698">
        <f t="shared" si="105"/>
        <v>6</v>
      </c>
    </row>
    <row r="6699" spans="1:7">
      <c r="A6699" s="33"/>
      <c r="B6699" s="34"/>
      <c r="C6699" s="33"/>
      <c r="D6699" s="33"/>
      <c r="E6699" s="33"/>
      <c r="G6699">
        <f t="shared" si="105"/>
        <v>6</v>
      </c>
    </row>
    <row r="6700" spans="1:7">
      <c r="A6700" s="33"/>
      <c r="B6700" s="34"/>
      <c r="C6700" s="33"/>
      <c r="D6700" s="33"/>
      <c r="E6700" s="33"/>
      <c r="G6700">
        <f t="shared" si="105"/>
        <v>6</v>
      </c>
    </row>
    <row r="6701" spans="1:7">
      <c r="A6701" s="33"/>
      <c r="B6701" s="34"/>
      <c r="C6701" s="33"/>
      <c r="D6701" s="33"/>
      <c r="E6701" s="33"/>
      <c r="G6701">
        <f t="shared" si="105"/>
        <v>6</v>
      </c>
    </row>
    <row r="6702" spans="1:7">
      <c r="A6702" s="33"/>
      <c r="B6702" s="34"/>
      <c r="C6702" s="33"/>
      <c r="D6702" s="33"/>
      <c r="E6702" s="33"/>
      <c r="G6702">
        <f t="shared" si="105"/>
        <v>6</v>
      </c>
    </row>
    <row r="6703" spans="1:7">
      <c r="A6703" s="33"/>
      <c r="B6703" s="34"/>
      <c r="C6703" s="33"/>
      <c r="D6703" s="33"/>
      <c r="E6703" s="33"/>
      <c r="G6703">
        <f t="shared" si="105"/>
        <v>6</v>
      </c>
    </row>
    <row r="6704" spans="1:7">
      <c r="A6704" s="33"/>
      <c r="B6704" s="34"/>
      <c r="C6704" s="33"/>
      <c r="D6704" s="33"/>
      <c r="E6704" s="33"/>
      <c r="G6704">
        <f t="shared" si="105"/>
        <v>6</v>
      </c>
    </row>
    <row r="6705" spans="1:7">
      <c r="A6705" s="33"/>
      <c r="B6705" s="34"/>
      <c r="C6705" s="33"/>
      <c r="D6705" s="33"/>
      <c r="E6705" s="33"/>
      <c r="G6705">
        <f t="shared" si="105"/>
        <v>6</v>
      </c>
    </row>
    <row r="6706" spans="1:7">
      <c r="A6706" s="33"/>
      <c r="B6706" s="34"/>
      <c r="C6706" s="33"/>
      <c r="D6706" s="33"/>
      <c r="E6706" s="33"/>
      <c r="G6706">
        <f t="shared" si="105"/>
        <v>6</v>
      </c>
    </row>
    <row r="6707" spans="1:7">
      <c r="A6707" s="33"/>
      <c r="B6707" s="34"/>
      <c r="C6707" s="33"/>
      <c r="D6707" s="33"/>
      <c r="E6707" s="33"/>
      <c r="G6707">
        <f t="shared" si="105"/>
        <v>6</v>
      </c>
    </row>
    <row r="6708" spans="1:7">
      <c r="A6708" s="33"/>
      <c r="B6708" s="34"/>
      <c r="C6708" s="33"/>
      <c r="D6708" s="33"/>
      <c r="E6708" s="33"/>
      <c r="G6708">
        <f t="shared" si="105"/>
        <v>6</v>
      </c>
    </row>
    <row r="6709" spans="1:7">
      <c r="A6709" s="33"/>
      <c r="B6709" s="34"/>
      <c r="C6709" s="33"/>
      <c r="D6709" s="33"/>
      <c r="E6709" s="33"/>
      <c r="G6709">
        <f t="shared" si="105"/>
        <v>6</v>
      </c>
    </row>
    <row r="6710" spans="1:7">
      <c r="A6710" s="33"/>
      <c r="B6710" s="34"/>
      <c r="C6710" s="33"/>
      <c r="D6710" s="33"/>
      <c r="E6710" s="33"/>
      <c r="G6710">
        <f t="shared" si="105"/>
        <v>6</v>
      </c>
    </row>
    <row r="6711" spans="1:7">
      <c r="A6711" s="33"/>
      <c r="B6711" s="34"/>
      <c r="C6711" s="33"/>
      <c r="D6711" s="33"/>
      <c r="E6711" s="33"/>
      <c r="G6711">
        <f t="shared" si="105"/>
        <v>6</v>
      </c>
    </row>
    <row r="6712" spans="1:7">
      <c r="A6712" s="33"/>
      <c r="B6712" s="34"/>
      <c r="C6712" s="33"/>
      <c r="D6712" s="33"/>
      <c r="E6712" s="33"/>
      <c r="G6712">
        <f t="shared" si="105"/>
        <v>6</v>
      </c>
    </row>
    <row r="6713" spans="1:7">
      <c r="A6713" s="33"/>
      <c r="B6713" s="34"/>
      <c r="C6713" s="33"/>
      <c r="D6713" s="33"/>
      <c r="E6713" s="33"/>
      <c r="G6713">
        <f t="shared" si="105"/>
        <v>6</v>
      </c>
    </row>
    <row r="6714" spans="1:7">
      <c r="A6714" s="33"/>
      <c r="B6714" s="34"/>
      <c r="C6714" s="33"/>
      <c r="D6714" s="33"/>
      <c r="E6714" s="33"/>
      <c r="G6714">
        <f t="shared" si="105"/>
        <v>6</v>
      </c>
    </row>
    <row r="6715" spans="1:7">
      <c r="A6715" s="33"/>
      <c r="B6715" s="34"/>
      <c r="C6715" s="33"/>
      <c r="D6715" s="33"/>
      <c r="E6715" s="33"/>
      <c r="G6715">
        <f t="shared" si="105"/>
        <v>6</v>
      </c>
    </row>
    <row r="6716" spans="1:7">
      <c r="A6716" s="33"/>
      <c r="B6716" s="34"/>
      <c r="C6716" s="33"/>
      <c r="D6716" s="33"/>
      <c r="E6716" s="33"/>
      <c r="G6716">
        <f t="shared" si="105"/>
        <v>6</v>
      </c>
    </row>
    <row r="6717" spans="1:7">
      <c r="A6717" s="33"/>
      <c r="B6717" s="34"/>
      <c r="C6717" s="33"/>
      <c r="D6717" s="33"/>
      <c r="E6717" s="33"/>
      <c r="G6717">
        <f t="shared" si="105"/>
        <v>6</v>
      </c>
    </row>
    <row r="6718" spans="1:7">
      <c r="A6718" s="33"/>
      <c r="B6718" s="34"/>
      <c r="C6718" s="33"/>
      <c r="D6718" s="33"/>
      <c r="E6718" s="33"/>
      <c r="G6718">
        <f t="shared" si="105"/>
        <v>6</v>
      </c>
    </row>
    <row r="6719" spans="1:7">
      <c r="A6719" s="33"/>
      <c r="B6719" s="34"/>
      <c r="C6719" s="33"/>
      <c r="D6719" s="33"/>
      <c r="E6719" s="33"/>
      <c r="G6719">
        <f t="shared" si="105"/>
        <v>6</v>
      </c>
    </row>
    <row r="6720" spans="1:7">
      <c r="A6720" s="33"/>
      <c r="B6720" s="34"/>
      <c r="C6720" s="33"/>
      <c r="D6720" s="33"/>
      <c r="E6720" s="33"/>
      <c r="G6720">
        <f t="shared" si="105"/>
        <v>6</v>
      </c>
    </row>
    <row r="6721" spans="1:7">
      <c r="A6721" s="33"/>
      <c r="B6721" s="34"/>
      <c r="C6721" s="33"/>
      <c r="D6721" s="33"/>
      <c r="E6721" s="33"/>
      <c r="G6721">
        <f t="shared" si="105"/>
        <v>6</v>
      </c>
    </row>
    <row r="6722" spans="1:7">
      <c r="A6722" s="33"/>
      <c r="B6722" s="34"/>
      <c r="C6722" s="33"/>
      <c r="D6722" s="33"/>
      <c r="E6722" s="33"/>
      <c r="G6722">
        <f t="shared" si="105"/>
        <v>6</v>
      </c>
    </row>
    <row r="6723" spans="1:7">
      <c r="A6723" s="33"/>
      <c r="B6723" s="34"/>
      <c r="C6723" s="33"/>
      <c r="D6723" s="33"/>
      <c r="E6723" s="33"/>
      <c r="G6723">
        <f t="shared" si="105"/>
        <v>6</v>
      </c>
    </row>
    <row r="6724" spans="1:7">
      <c r="A6724" s="33"/>
      <c r="B6724" s="34"/>
      <c r="C6724" s="33"/>
      <c r="D6724" s="33"/>
      <c r="E6724" s="33"/>
      <c r="G6724">
        <f t="shared" si="105"/>
        <v>6</v>
      </c>
    </row>
    <row r="6725" spans="1:7">
      <c r="A6725" s="33"/>
      <c r="B6725" s="34"/>
      <c r="C6725" s="33"/>
      <c r="D6725" s="33"/>
      <c r="E6725" s="33"/>
      <c r="G6725">
        <f t="shared" si="105"/>
        <v>6</v>
      </c>
    </row>
    <row r="6726" spans="1:7">
      <c r="A6726" s="33"/>
      <c r="B6726" s="34"/>
      <c r="C6726" s="33"/>
      <c r="D6726" s="33"/>
      <c r="E6726" s="33"/>
      <c r="G6726">
        <f t="shared" si="105"/>
        <v>6</v>
      </c>
    </row>
    <row r="6727" spans="1:7">
      <c r="A6727" s="33"/>
      <c r="B6727" s="34"/>
      <c r="C6727" s="33"/>
      <c r="D6727" s="33"/>
      <c r="E6727" s="33"/>
      <c r="G6727">
        <f t="shared" si="105"/>
        <v>6</v>
      </c>
    </row>
    <row r="6728" spans="1:7">
      <c r="A6728" s="33"/>
      <c r="B6728" s="34"/>
      <c r="C6728" s="33"/>
      <c r="D6728" s="33"/>
      <c r="E6728" s="33"/>
      <c r="G6728">
        <f t="shared" si="105"/>
        <v>6</v>
      </c>
    </row>
    <row r="6729" spans="1:7">
      <c r="A6729" s="33"/>
      <c r="B6729" s="34"/>
      <c r="C6729" s="33"/>
      <c r="D6729" s="33"/>
      <c r="E6729" s="33"/>
      <c r="G6729">
        <f t="shared" si="105"/>
        <v>6</v>
      </c>
    </row>
    <row r="6730" spans="1:7">
      <c r="A6730" s="33"/>
      <c r="B6730" s="34"/>
      <c r="C6730" s="33"/>
      <c r="D6730" s="33"/>
      <c r="E6730" s="33"/>
      <c r="G6730">
        <f t="shared" si="105"/>
        <v>6</v>
      </c>
    </row>
    <row r="6731" spans="1:7">
      <c r="A6731" s="33"/>
      <c r="B6731" s="34"/>
      <c r="C6731" s="33"/>
      <c r="D6731" s="33"/>
      <c r="E6731" s="33"/>
      <c r="G6731">
        <f t="shared" si="105"/>
        <v>6</v>
      </c>
    </row>
    <row r="6732" spans="1:7">
      <c r="A6732" s="33"/>
      <c r="B6732" s="34"/>
      <c r="C6732" s="33"/>
      <c r="D6732" s="33"/>
      <c r="E6732" s="33"/>
      <c r="G6732">
        <f t="shared" si="105"/>
        <v>6</v>
      </c>
    </row>
    <row r="6733" spans="1:7">
      <c r="A6733" s="33"/>
      <c r="B6733" s="34"/>
      <c r="C6733" s="33"/>
      <c r="D6733" s="33"/>
      <c r="E6733" s="33"/>
      <c r="G6733">
        <f t="shared" si="105"/>
        <v>6</v>
      </c>
    </row>
    <row r="6734" spans="1:7">
      <c r="A6734" s="33"/>
      <c r="B6734" s="34"/>
      <c r="C6734" s="33"/>
      <c r="D6734" s="33"/>
      <c r="E6734" s="33"/>
      <c r="G6734">
        <f t="shared" si="105"/>
        <v>6</v>
      </c>
    </row>
    <row r="6735" spans="1:7">
      <c r="A6735" s="33"/>
      <c r="B6735" s="34"/>
      <c r="C6735" s="33"/>
      <c r="D6735" s="33"/>
      <c r="E6735" s="33"/>
      <c r="G6735">
        <f t="shared" si="105"/>
        <v>6</v>
      </c>
    </row>
    <row r="6736" spans="1:7">
      <c r="A6736" s="33"/>
      <c r="B6736" s="34"/>
      <c r="C6736" s="33"/>
      <c r="D6736" s="33"/>
      <c r="E6736" s="33"/>
      <c r="G6736">
        <f t="shared" si="105"/>
        <v>6</v>
      </c>
    </row>
    <row r="6737" spans="1:7">
      <c r="A6737" s="33"/>
      <c r="B6737" s="34"/>
      <c r="C6737" s="33"/>
      <c r="D6737" s="33"/>
      <c r="E6737" s="33"/>
      <c r="G6737">
        <f t="shared" si="105"/>
        <v>6</v>
      </c>
    </row>
    <row r="6738" spans="1:7">
      <c r="A6738" s="33"/>
      <c r="B6738" s="34"/>
      <c r="C6738" s="33"/>
      <c r="D6738" s="33"/>
      <c r="E6738" s="33"/>
      <c r="G6738">
        <f t="shared" si="105"/>
        <v>6</v>
      </c>
    </row>
    <row r="6739" spans="1:7">
      <c r="A6739" s="33"/>
      <c r="B6739" s="34"/>
      <c r="C6739" s="33"/>
      <c r="D6739" s="33"/>
      <c r="E6739" s="33"/>
      <c r="G6739">
        <f t="shared" si="105"/>
        <v>6</v>
      </c>
    </row>
    <row r="6740" spans="1:7">
      <c r="A6740" s="33"/>
      <c r="B6740" s="34"/>
      <c r="C6740" s="33"/>
      <c r="D6740" s="33"/>
      <c r="E6740" s="33"/>
      <c r="G6740">
        <f t="shared" si="105"/>
        <v>6</v>
      </c>
    </row>
    <row r="6741" spans="1:7">
      <c r="A6741" s="33"/>
      <c r="B6741" s="34"/>
      <c r="C6741" s="33"/>
      <c r="D6741" s="33"/>
      <c r="E6741" s="33"/>
      <c r="G6741">
        <f t="shared" si="105"/>
        <v>6</v>
      </c>
    </row>
    <row r="6742" spans="1:7">
      <c r="A6742" s="33"/>
      <c r="B6742" s="34"/>
      <c r="C6742" s="33"/>
      <c r="D6742" s="33"/>
      <c r="E6742" s="33"/>
      <c r="G6742">
        <f t="shared" si="105"/>
        <v>6</v>
      </c>
    </row>
    <row r="6743" spans="1:7">
      <c r="A6743" s="33"/>
      <c r="B6743" s="34"/>
      <c r="C6743" s="33"/>
      <c r="D6743" s="33"/>
      <c r="E6743" s="33"/>
      <c r="G6743">
        <f t="shared" si="105"/>
        <v>6</v>
      </c>
    </row>
    <row r="6744" spans="1:7">
      <c r="A6744" s="33"/>
      <c r="B6744" s="34"/>
      <c r="C6744" s="33"/>
      <c r="D6744" s="33"/>
      <c r="E6744" s="33"/>
      <c r="G6744">
        <f t="shared" si="105"/>
        <v>6</v>
      </c>
    </row>
    <row r="6745" spans="1:7">
      <c r="A6745" s="33"/>
      <c r="B6745" s="34"/>
      <c r="C6745" s="33"/>
      <c r="D6745" s="33"/>
      <c r="E6745" s="33"/>
      <c r="G6745">
        <f t="shared" si="105"/>
        <v>6</v>
      </c>
    </row>
    <row r="6746" spans="1:7">
      <c r="A6746" s="33"/>
      <c r="B6746" s="34"/>
      <c r="C6746" s="33"/>
      <c r="D6746" s="33"/>
      <c r="E6746" s="33"/>
      <c r="G6746">
        <f t="shared" si="105"/>
        <v>6</v>
      </c>
    </row>
    <row r="6747" spans="1:7">
      <c r="A6747" s="33"/>
      <c r="B6747" s="34"/>
      <c r="C6747" s="33"/>
      <c r="D6747" s="33"/>
      <c r="E6747" s="33"/>
      <c r="G6747">
        <f t="shared" si="105"/>
        <v>6</v>
      </c>
    </row>
    <row r="6748" spans="1:7">
      <c r="A6748" s="33"/>
      <c r="B6748" s="34"/>
      <c r="C6748" s="33"/>
      <c r="D6748" s="33"/>
      <c r="E6748" s="33"/>
      <c r="G6748">
        <f t="shared" si="105"/>
        <v>6</v>
      </c>
    </row>
    <row r="6749" spans="1:7">
      <c r="A6749" s="33"/>
      <c r="B6749" s="34"/>
      <c r="C6749" s="33"/>
      <c r="D6749" s="33"/>
      <c r="E6749" s="33"/>
      <c r="G6749">
        <f t="shared" si="105"/>
        <v>6</v>
      </c>
    </row>
    <row r="6750" spans="1:7">
      <c r="A6750" s="33"/>
      <c r="B6750" s="34"/>
      <c r="C6750" s="33"/>
      <c r="D6750" s="33"/>
      <c r="E6750" s="33"/>
      <c r="G6750">
        <f t="shared" si="105"/>
        <v>6</v>
      </c>
    </row>
    <row r="6751" spans="1:7">
      <c r="A6751" s="33"/>
      <c r="B6751" s="34"/>
      <c r="C6751" s="33"/>
      <c r="D6751" s="33"/>
      <c r="E6751" s="33"/>
      <c r="G6751">
        <f t="shared" si="105"/>
        <v>6</v>
      </c>
    </row>
    <row r="6752" spans="1:7">
      <c r="A6752" s="33"/>
      <c r="B6752" s="34"/>
      <c r="C6752" s="33"/>
      <c r="D6752" s="33"/>
      <c r="E6752" s="33"/>
      <c r="G6752">
        <f t="shared" si="105"/>
        <v>6</v>
      </c>
    </row>
    <row r="6753" spans="1:7">
      <c r="A6753" s="33"/>
      <c r="B6753" s="34"/>
      <c r="C6753" s="33"/>
      <c r="D6753" s="33"/>
      <c r="E6753" s="33"/>
      <c r="G6753">
        <f t="shared" si="105"/>
        <v>6</v>
      </c>
    </row>
    <row r="6754" spans="1:7">
      <c r="A6754" s="33"/>
      <c r="B6754" s="34"/>
      <c r="C6754" s="33"/>
      <c r="D6754" s="33"/>
      <c r="E6754" s="33"/>
      <c r="G6754">
        <f t="shared" si="105"/>
        <v>6</v>
      </c>
    </row>
    <row r="6755" spans="1:7">
      <c r="A6755" s="33"/>
      <c r="B6755" s="34"/>
      <c r="C6755" s="33"/>
      <c r="D6755" s="33"/>
      <c r="E6755" s="33"/>
      <c r="G6755">
        <f t="shared" si="105"/>
        <v>6</v>
      </c>
    </row>
    <row r="6756" spans="1:7">
      <c r="A6756" s="33"/>
      <c r="B6756" s="34"/>
      <c r="C6756" s="33"/>
      <c r="D6756" s="33"/>
      <c r="E6756" s="33"/>
      <c r="G6756">
        <f t="shared" si="105"/>
        <v>6</v>
      </c>
    </row>
    <row r="6757" spans="1:7">
      <c r="A6757" s="33"/>
      <c r="B6757" s="34"/>
      <c r="C6757" s="33"/>
      <c r="D6757" s="33"/>
      <c r="E6757" s="33"/>
      <c r="G6757">
        <f t="shared" si="105"/>
        <v>6</v>
      </c>
    </row>
    <row r="6758" spans="1:7">
      <c r="A6758" s="33"/>
      <c r="B6758" s="34"/>
      <c r="C6758" s="33"/>
      <c r="D6758" s="33"/>
      <c r="E6758" s="33"/>
      <c r="G6758">
        <f t="shared" si="105"/>
        <v>6</v>
      </c>
    </row>
    <row r="6759" spans="1:7">
      <c r="A6759" s="33"/>
      <c r="B6759" s="34"/>
      <c r="C6759" s="33"/>
      <c r="D6759" s="33"/>
      <c r="E6759" s="33"/>
      <c r="G6759">
        <f t="shared" si="105"/>
        <v>6</v>
      </c>
    </row>
    <row r="6760" spans="1:7">
      <c r="A6760" s="33"/>
      <c r="B6760" s="34"/>
      <c r="C6760" s="33"/>
      <c r="D6760" s="33"/>
      <c r="E6760" s="33"/>
      <c r="G6760">
        <f t="shared" si="105"/>
        <v>6</v>
      </c>
    </row>
    <row r="6761" spans="1:7">
      <c r="A6761" s="33"/>
      <c r="B6761" s="34"/>
      <c r="C6761" s="33"/>
      <c r="D6761" s="33"/>
      <c r="E6761" s="33"/>
      <c r="G6761">
        <f t="shared" ref="G6761:G6824" si="106">WEEKDAY(B6761,2)</f>
        <v>6</v>
      </c>
    </row>
    <row r="6762" spans="1:7">
      <c r="A6762" s="33"/>
      <c r="B6762" s="34"/>
      <c r="C6762" s="33"/>
      <c r="D6762" s="33"/>
      <c r="E6762" s="33"/>
      <c r="G6762">
        <f t="shared" si="106"/>
        <v>6</v>
      </c>
    </row>
    <row r="6763" spans="1:7">
      <c r="A6763" s="33"/>
      <c r="B6763" s="34"/>
      <c r="C6763" s="33"/>
      <c r="D6763" s="33"/>
      <c r="E6763" s="33"/>
      <c r="G6763">
        <f t="shared" si="106"/>
        <v>6</v>
      </c>
    </row>
    <row r="6764" spans="1:7">
      <c r="A6764" s="33"/>
      <c r="B6764" s="34"/>
      <c r="C6764" s="33"/>
      <c r="D6764" s="33"/>
      <c r="E6764" s="33"/>
      <c r="G6764">
        <f t="shared" si="106"/>
        <v>6</v>
      </c>
    </row>
    <row r="6765" spans="1:7">
      <c r="A6765" s="33"/>
      <c r="B6765" s="34"/>
      <c r="C6765" s="33"/>
      <c r="D6765" s="33"/>
      <c r="E6765" s="33"/>
      <c r="G6765">
        <f t="shared" si="106"/>
        <v>6</v>
      </c>
    </row>
    <row r="6766" spans="1:7">
      <c r="A6766" s="33"/>
      <c r="B6766" s="34"/>
      <c r="C6766" s="33"/>
      <c r="D6766" s="33"/>
      <c r="E6766" s="33"/>
      <c r="G6766">
        <f t="shared" si="106"/>
        <v>6</v>
      </c>
    </row>
    <row r="6767" spans="1:7">
      <c r="A6767" s="33"/>
      <c r="B6767" s="34"/>
      <c r="C6767" s="33"/>
      <c r="D6767" s="33"/>
      <c r="E6767" s="33"/>
      <c r="G6767">
        <f t="shared" si="106"/>
        <v>6</v>
      </c>
    </row>
    <row r="6768" spans="1:7">
      <c r="A6768" s="33"/>
      <c r="B6768" s="34"/>
      <c r="C6768" s="33"/>
      <c r="D6768" s="33"/>
      <c r="E6768" s="33"/>
      <c r="G6768">
        <f t="shared" si="106"/>
        <v>6</v>
      </c>
    </row>
    <row r="6769" spans="1:7">
      <c r="A6769" s="33"/>
      <c r="B6769" s="34"/>
      <c r="C6769" s="33"/>
      <c r="D6769" s="33"/>
      <c r="E6769" s="33"/>
      <c r="G6769">
        <f t="shared" si="106"/>
        <v>6</v>
      </c>
    </row>
    <row r="6770" spans="1:7">
      <c r="A6770" s="33"/>
      <c r="B6770" s="34"/>
      <c r="C6770" s="33"/>
      <c r="D6770" s="33"/>
      <c r="E6770" s="33"/>
      <c r="G6770">
        <f t="shared" si="106"/>
        <v>6</v>
      </c>
    </row>
    <row r="6771" spans="1:7">
      <c r="A6771" s="33"/>
      <c r="B6771" s="34"/>
      <c r="C6771" s="33"/>
      <c r="D6771" s="33"/>
      <c r="E6771" s="33"/>
      <c r="G6771">
        <f t="shared" si="106"/>
        <v>6</v>
      </c>
    </row>
    <row r="6772" spans="1:7">
      <c r="A6772" s="33"/>
      <c r="B6772" s="34"/>
      <c r="C6772" s="33"/>
      <c r="D6772" s="33"/>
      <c r="E6772" s="33"/>
      <c r="G6772">
        <f t="shared" si="106"/>
        <v>6</v>
      </c>
    </row>
    <row r="6773" spans="1:7">
      <c r="A6773" s="33"/>
      <c r="B6773" s="34"/>
      <c r="C6773" s="33"/>
      <c r="D6773" s="33"/>
      <c r="E6773" s="33"/>
      <c r="G6773">
        <f t="shared" si="106"/>
        <v>6</v>
      </c>
    </row>
    <row r="6774" spans="1:7">
      <c r="A6774" s="33"/>
      <c r="B6774" s="34"/>
      <c r="C6774" s="33"/>
      <c r="D6774" s="33"/>
      <c r="E6774" s="33"/>
      <c r="G6774">
        <f t="shared" si="106"/>
        <v>6</v>
      </c>
    </row>
    <row r="6775" spans="1:7">
      <c r="A6775" s="33"/>
      <c r="B6775" s="34"/>
      <c r="C6775" s="33"/>
      <c r="D6775" s="33"/>
      <c r="E6775" s="33"/>
      <c r="G6775">
        <f t="shared" si="106"/>
        <v>6</v>
      </c>
    </row>
    <row r="6776" spans="1:7">
      <c r="A6776" s="33"/>
      <c r="B6776" s="34"/>
      <c r="C6776" s="33"/>
      <c r="D6776" s="33"/>
      <c r="E6776" s="33"/>
      <c r="G6776">
        <f t="shared" si="106"/>
        <v>6</v>
      </c>
    </row>
    <row r="6777" spans="1:7">
      <c r="A6777" s="33"/>
      <c r="B6777" s="34"/>
      <c r="C6777" s="33"/>
      <c r="D6777" s="33"/>
      <c r="E6777" s="33"/>
      <c r="G6777">
        <f t="shared" si="106"/>
        <v>6</v>
      </c>
    </row>
    <row r="6778" spans="1:7">
      <c r="A6778" s="33"/>
      <c r="B6778" s="34"/>
      <c r="C6778" s="33"/>
      <c r="D6778" s="33"/>
      <c r="E6778" s="33"/>
      <c r="G6778">
        <f t="shared" si="106"/>
        <v>6</v>
      </c>
    </row>
    <row r="6779" spans="1:7">
      <c r="A6779" s="33"/>
      <c r="B6779" s="34"/>
      <c r="C6779" s="33"/>
      <c r="D6779" s="33"/>
      <c r="E6779" s="33"/>
      <c r="G6779">
        <f t="shared" si="106"/>
        <v>6</v>
      </c>
    </row>
    <row r="6780" spans="1:7">
      <c r="A6780" s="33"/>
      <c r="B6780" s="34"/>
      <c r="C6780" s="33"/>
      <c r="D6780" s="33"/>
      <c r="E6780" s="33"/>
      <c r="G6780">
        <f t="shared" si="106"/>
        <v>6</v>
      </c>
    </row>
    <row r="6781" spans="1:7">
      <c r="A6781" s="33"/>
      <c r="B6781" s="34"/>
      <c r="C6781" s="33"/>
      <c r="D6781" s="33"/>
      <c r="E6781" s="33"/>
      <c r="G6781">
        <f t="shared" si="106"/>
        <v>6</v>
      </c>
    </row>
    <row r="6782" spans="1:7">
      <c r="A6782" s="33"/>
      <c r="B6782" s="34"/>
      <c r="C6782" s="33"/>
      <c r="D6782" s="33"/>
      <c r="E6782" s="33"/>
      <c r="G6782">
        <f t="shared" si="106"/>
        <v>6</v>
      </c>
    </row>
    <row r="6783" spans="1:7">
      <c r="A6783" s="33"/>
      <c r="B6783" s="34"/>
      <c r="C6783" s="33"/>
      <c r="D6783" s="33"/>
      <c r="E6783" s="33"/>
      <c r="G6783">
        <f t="shared" si="106"/>
        <v>6</v>
      </c>
    </row>
    <row r="6784" spans="1:7">
      <c r="A6784" s="33"/>
      <c r="B6784" s="34"/>
      <c r="C6784" s="33"/>
      <c r="D6784" s="33"/>
      <c r="E6784" s="33"/>
      <c r="G6784">
        <f t="shared" si="106"/>
        <v>6</v>
      </c>
    </row>
    <row r="6785" spans="1:7">
      <c r="A6785" s="33"/>
      <c r="B6785" s="34"/>
      <c r="C6785" s="33"/>
      <c r="D6785" s="33"/>
      <c r="E6785" s="33"/>
      <c r="G6785">
        <f t="shared" si="106"/>
        <v>6</v>
      </c>
    </row>
    <row r="6786" spans="1:7">
      <c r="A6786" s="33"/>
      <c r="B6786" s="34"/>
      <c r="C6786" s="33"/>
      <c r="D6786" s="33"/>
      <c r="E6786" s="33"/>
      <c r="G6786">
        <f t="shared" si="106"/>
        <v>6</v>
      </c>
    </row>
    <row r="6787" spans="1:7">
      <c r="A6787" s="33"/>
      <c r="B6787" s="34"/>
      <c r="C6787" s="33"/>
      <c r="D6787" s="33"/>
      <c r="E6787" s="33"/>
      <c r="G6787">
        <f t="shared" si="106"/>
        <v>6</v>
      </c>
    </row>
    <row r="6788" spans="1:7">
      <c r="A6788" s="33"/>
      <c r="B6788" s="34"/>
      <c r="C6788" s="33"/>
      <c r="D6788" s="33"/>
      <c r="E6788" s="33"/>
      <c r="G6788">
        <f t="shared" si="106"/>
        <v>6</v>
      </c>
    </row>
    <row r="6789" spans="1:7">
      <c r="A6789" s="33"/>
      <c r="B6789" s="34"/>
      <c r="C6789" s="33"/>
      <c r="D6789" s="33"/>
      <c r="E6789" s="33"/>
      <c r="G6789">
        <f t="shared" si="106"/>
        <v>6</v>
      </c>
    </row>
    <row r="6790" spans="1:7">
      <c r="A6790" s="33"/>
      <c r="B6790" s="34"/>
      <c r="C6790" s="33"/>
      <c r="D6790" s="33"/>
      <c r="E6790" s="33"/>
      <c r="G6790">
        <f t="shared" si="106"/>
        <v>6</v>
      </c>
    </row>
    <row r="6791" spans="1:7">
      <c r="A6791" s="33"/>
      <c r="B6791" s="34"/>
      <c r="C6791" s="33"/>
      <c r="D6791" s="33"/>
      <c r="E6791" s="33"/>
      <c r="G6791">
        <f t="shared" si="106"/>
        <v>6</v>
      </c>
    </row>
    <row r="6792" spans="1:7">
      <c r="A6792" s="33"/>
      <c r="B6792" s="34"/>
      <c r="C6792" s="33"/>
      <c r="D6792" s="33"/>
      <c r="E6792" s="33"/>
      <c r="G6792">
        <f t="shared" si="106"/>
        <v>6</v>
      </c>
    </row>
    <row r="6793" spans="1:7">
      <c r="A6793" s="33"/>
      <c r="B6793" s="34"/>
      <c r="C6793" s="33"/>
      <c r="D6793" s="33"/>
      <c r="E6793" s="33"/>
      <c r="G6793">
        <f t="shared" si="106"/>
        <v>6</v>
      </c>
    </row>
    <row r="6794" spans="1:7">
      <c r="A6794" s="33"/>
      <c r="B6794" s="34"/>
      <c r="C6794" s="33"/>
      <c r="D6794" s="33"/>
      <c r="E6794" s="33"/>
      <c r="G6794">
        <f t="shared" si="106"/>
        <v>6</v>
      </c>
    </row>
    <row r="6795" spans="1:7">
      <c r="A6795" s="33"/>
      <c r="B6795" s="34"/>
      <c r="C6795" s="33"/>
      <c r="D6795" s="33"/>
      <c r="E6795" s="33"/>
      <c r="G6795">
        <f t="shared" si="106"/>
        <v>6</v>
      </c>
    </row>
    <row r="6796" spans="1:7">
      <c r="A6796" s="33"/>
      <c r="B6796" s="34"/>
      <c r="C6796" s="33"/>
      <c r="D6796" s="33"/>
      <c r="E6796" s="33"/>
      <c r="G6796">
        <f t="shared" si="106"/>
        <v>6</v>
      </c>
    </row>
    <row r="6797" spans="1:7">
      <c r="A6797" s="33"/>
      <c r="B6797" s="34"/>
      <c r="C6797" s="33"/>
      <c r="D6797" s="33"/>
      <c r="E6797" s="33"/>
      <c r="G6797">
        <f t="shared" si="106"/>
        <v>6</v>
      </c>
    </row>
    <row r="6798" spans="1:7">
      <c r="A6798" s="33"/>
      <c r="B6798" s="34"/>
      <c r="C6798" s="33"/>
      <c r="D6798" s="33"/>
      <c r="E6798" s="33"/>
      <c r="G6798">
        <f t="shared" si="106"/>
        <v>6</v>
      </c>
    </row>
    <row r="6799" spans="1:7">
      <c r="A6799" s="33"/>
      <c r="B6799" s="34"/>
      <c r="C6799" s="33"/>
      <c r="D6799" s="33"/>
      <c r="E6799" s="33"/>
      <c r="G6799">
        <f t="shared" si="106"/>
        <v>6</v>
      </c>
    </row>
    <row r="6800" spans="1:7">
      <c r="A6800" s="33"/>
      <c r="B6800" s="34"/>
      <c r="C6800" s="33"/>
      <c r="D6800" s="33"/>
      <c r="E6800" s="33"/>
      <c r="G6800">
        <f t="shared" si="106"/>
        <v>6</v>
      </c>
    </row>
    <row r="6801" spans="1:7">
      <c r="A6801" s="33"/>
      <c r="B6801" s="34"/>
      <c r="C6801" s="33"/>
      <c r="D6801" s="33"/>
      <c r="E6801" s="33"/>
      <c r="G6801">
        <f t="shared" si="106"/>
        <v>6</v>
      </c>
    </row>
    <row r="6802" spans="1:7">
      <c r="A6802" s="33"/>
      <c r="B6802" s="34"/>
      <c r="C6802" s="33"/>
      <c r="D6802" s="33"/>
      <c r="E6802" s="33"/>
      <c r="G6802">
        <f t="shared" si="106"/>
        <v>6</v>
      </c>
    </row>
    <row r="6803" spans="1:7">
      <c r="A6803" s="33"/>
      <c r="B6803" s="34"/>
      <c r="C6803" s="33"/>
      <c r="D6803" s="33"/>
      <c r="E6803" s="33"/>
      <c r="G6803">
        <f t="shared" si="106"/>
        <v>6</v>
      </c>
    </row>
    <row r="6804" spans="1:7">
      <c r="A6804" s="33"/>
      <c r="B6804" s="34"/>
      <c r="C6804" s="33"/>
      <c r="D6804" s="33"/>
      <c r="E6804" s="33"/>
      <c r="G6804">
        <f t="shared" si="106"/>
        <v>6</v>
      </c>
    </row>
    <row r="6805" spans="1:7">
      <c r="A6805" s="33"/>
      <c r="B6805" s="34"/>
      <c r="C6805" s="33"/>
      <c r="D6805" s="33"/>
      <c r="E6805" s="33"/>
      <c r="G6805">
        <f t="shared" si="106"/>
        <v>6</v>
      </c>
    </row>
    <row r="6806" spans="1:7">
      <c r="A6806" s="33"/>
      <c r="B6806" s="34"/>
      <c r="C6806" s="33"/>
      <c r="D6806" s="33"/>
      <c r="E6806" s="33"/>
      <c r="G6806">
        <f t="shared" si="106"/>
        <v>6</v>
      </c>
    </row>
    <row r="6807" spans="1:7">
      <c r="A6807" s="33"/>
      <c r="B6807" s="34"/>
      <c r="C6807" s="33"/>
      <c r="D6807" s="33"/>
      <c r="E6807" s="33"/>
      <c r="G6807">
        <f t="shared" si="106"/>
        <v>6</v>
      </c>
    </row>
    <row r="6808" spans="1:7">
      <c r="A6808" s="33"/>
      <c r="B6808" s="34"/>
      <c r="C6808" s="33"/>
      <c r="D6808" s="33"/>
      <c r="E6808" s="33"/>
      <c r="G6808">
        <f t="shared" si="106"/>
        <v>6</v>
      </c>
    </row>
    <row r="6809" spans="1:7">
      <c r="A6809" s="33"/>
      <c r="B6809" s="34"/>
      <c r="C6809" s="33"/>
      <c r="D6809" s="33"/>
      <c r="E6809" s="33"/>
      <c r="G6809">
        <f t="shared" si="106"/>
        <v>6</v>
      </c>
    </row>
    <row r="6810" spans="1:7">
      <c r="A6810" s="33"/>
      <c r="B6810" s="34"/>
      <c r="C6810" s="33"/>
      <c r="D6810" s="33"/>
      <c r="E6810" s="33"/>
      <c r="G6810">
        <f t="shared" si="106"/>
        <v>6</v>
      </c>
    </row>
    <row r="6811" spans="1:7">
      <c r="A6811" s="33"/>
      <c r="B6811" s="34"/>
      <c r="C6811" s="33"/>
      <c r="D6811" s="33"/>
      <c r="E6811" s="33"/>
      <c r="G6811">
        <f t="shared" si="106"/>
        <v>6</v>
      </c>
    </row>
    <row r="6812" spans="1:7">
      <c r="A6812" s="33"/>
      <c r="B6812" s="34"/>
      <c r="C6812" s="33"/>
      <c r="D6812" s="33"/>
      <c r="E6812" s="33"/>
      <c r="G6812">
        <f t="shared" si="106"/>
        <v>6</v>
      </c>
    </row>
    <row r="6813" spans="1:7">
      <c r="A6813" s="33"/>
      <c r="B6813" s="34"/>
      <c r="C6813" s="33"/>
      <c r="D6813" s="33"/>
      <c r="E6813" s="33"/>
      <c r="G6813">
        <f t="shared" si="106"/>
        <v>6</v>
      </c>
    </row>
    <row r="6814" spans="1:7">
      <c r="A6814" s="33"/>
      <c r="B6814" s="34"/>
      <c r="C6814" s="33"/>
      <c r="D6814" s="33"/>
      <c r="E6814" s="33"/>
      <c r="G6814">
        <f t="shared" si="106"/>
        <v>6</v>
      </c>
    </row>
    <row r="6815" spans="1:7">
      <c r="A6815" s="33"/>
      <c r="B6815" s="34"/>
      <c r="C6815" s="33"/>
      <c r="D6815" s="33"/>
      <c r="E6815" s="33"/>
      <c r="G6815">
        <f t="shared" si="106"/>
        <v>6</v>
      </c>
    </row>
    <row r="6816" spans="1:7">
      <c r="A6816" s="33"/>
      <c r="B6816" s="34"/>
      <c r="C6816" s="33"/>
      <c r="D6816" s="33"/>
      <c r="E6816" s="33"/>
      <c r="G6816">
        <f t="shared" si="106"/>
        <v>6</v>
      </c>
    </row>
    <row r="6817" spans="1:7">
      <c r="A6817" s="33"/>
      <c r="B6817" s="34"/>
      <c r="C6817" s="33"/>
      <c r="D6817" s="33"/>
      <c r="E6817" s="33"/>
      <c r="G6817">
        <f t="shared" si="106"/>
        <v>6</v>
      </c>
    </row>
    <row r="6818" spans="1:7">
      <c r="A6818" s="33"/>
      <c r="B6818" s="34"/>
      <c r="C6818" s="33"/>
      <c r="D6818" s="33"/>
      <c r="E6818" s="33"/>
      <c r="G6818">
        <f t="shared" si="106"/>
        <v>6</v>
      </c>
    </row>
    <row r="6819" spans="1:7">
      <c r="A6819" s="33"/>
      <c r="B6819" s="34"/>
      <c r="C6819" s="33"/>
      <c r="D6819" s="33"/>
      <c r="E6819" s="33"/>
      <c r="G6819">
        <f t="shared" si="106"/>
        <v>6</v>
      </c>
    </row>
    <row r="6820" spans="1:7">
      <c r="A6820" s="33"/>
      <c r="B6820" s="34"/>
      <c r="C6820" s="33"/>
      <c r="D6820" s="33"/>
      <c r="E6820" s="33"/>
      <c r="G6820">
        <f t="shared" si="106"/>
        <v>6</v>
      </c>
    </row>
    <row r="6821" spans="1:7">
      <c r="A6821" s="33"/>
      <c r="B6821" s="34"/>
      <c r="C6821" s="33"/>
      <c r="D6821" s="33"/>
      <c r="E6821" s="33"/>
      <c r="G6821">
        <f t="shared" si="106"/>
        <v>6</v>
      </c>
    </row>
    <row r="6822" spans="1:7">
      <c r="A6822" s="33"/>
      <c r="B6822" s="34"/>
      <c r="C6822" s="33"/>
      <c r="D6822" s="33"/>
      <c r="E6822" s="33"/>
      <c r="G6822">
        <f t="shared" si="106"/>
        <v>6</v>
      </c>
    </row>
    <row r="6823" spans="1:7">
      <c r="A6823" s="33"/>
      <c r="B6823" s="34"/>
      <c r="C6823" s="33"/>
      <c r="D6823" s="33"/>
      <c r="E6823" s="33"/>
      <c r="G6823">
        <f t="shared" si="106"/>
        <v>6</v>
      </c>
    </row>
    <row r="6824" spans="1:7">
      <c r="A6824" s="33"/>
      <c r="B6824" s="34"/>
      <c r="C6824" s="33"/>
      <c r="D6824" s="33"/>
      <c r="E6824" s="33"/>
      <c r="G6824">
        <f t="shared" si="106"/>
        <v>6</v>
      </c>
    </row>
    <row r="6825" spans="1:7">
      <c r="A6825" s="33"/>
      <c r="B6825" s="34"/>
      <c r="C6825" s="33"/>
      <c r="D6825" s="33"/>
      <c r="E6825" s="33"/>
      <c r="G6825">
        <f t="shared" ref="G6825:G6888" si="107">WEEKDAY(B6825,2)</f>
        <v>6</v>
      </c>
    </row>
    <row r="6826" spans="1:7">
      <c r="A6826" s="33"/>
      <c r="B6826" s="34"/>
      <c r="C6826" s="33"/>
      <c r="D6826" s="33"/>
      <c r="E6826" s="33"/>
      <c r="G6826">
        <f t="shared" si="107"/>
        <v>6</v>
      </c>
    </row>
    <row r="6827" spans="1:7">
      <c r="A6827" s="33"/>
      <c r="B6827" s="34"/>
      <c r="C6827" s="33"/>
      <c r="D6827" s="33"/>
      <c r="E6827" s="33"/>
      <c r="G6827">
        <f t="shared" si="107"/>
        <v>6</v>
      </c>
    </row>
    <row r="6828" spans="1:7">
      <c r="A6828" s="33"/>
      <c r="B6828" s="34"/>
      <c r="C6828" s="33"/>
      <c r="D6828" s="33"/>
      <c r="E6828" s="33"/>
      <c r="G6828">
        <f t="shared" si="107"/>
        <v>6</v>
      </c>
    </row>
    <row r="6829" spans="1:7">
      <c r="A6829" s="33"/>
      <c r="B6829" s="34"/>
      <c r="C6829" s="33"/>
      <c r="D6829" s="33"/>
      <c r="E6829" s="33"/>
      <c r="G6829">
        <f t="shared" si="107"/>
        <v>6</v>
      </c>
    </row>
    <row r="6830" spans="1:7">
      <c r="A6830" s="33"/>
      <c r="B6830" s="34"/>
      <c r="C6830" s="33"/>
      <c r="D6830" s="33"/>
      <c r="E6830" s="33"/>
      <c r="G6830">
        <f t="shared" si="107"/>
        <v>6</v>
      </c>
    </row>
    <row r="6831" spans="1:7">
      <c r="A6831" s="33"/>
      <c r="B6831" s="34"/>
      <c r="C6831" s="33"/>
      <c r="D6831" s="33"/>
      <c r="E6831" s="33"/>
      <c r="G6831">
        <f t="shared" si="107"/>
        <v>6</v>
      </c>
    </row>
    <row r="6832" spans="1:7">
      <c r="A6832" s="33"/>
      <c r="B6832" s="34"/>
      <c r="C6832" s="33"/>
      <c r="D6832" s="33"/>
      <c r="E6832" s="33"/>
      <c r="G6832">
        <f t="shared" si="107"/>
        <v>6</v>
      </c>
    </row>
    <row r="6833" spans="1:7">
      <c r="A6833" s="33"/>
      <c r="B6833" s="34"/>
      <c r="C6833" s="33"/>
      <c r="D6833" s="33"/>
      <c r="E6833" s="33"/>
      <c r="G6833">
        <f t="shared" si="107"/>
        <v>6</v>
      </c>
    </row>
    <row r="6834" spans="1:7">
      <c r="A6834" s="33"/>
      <c r="B6834" s="34"/>
      <c r="C6834" s="33"/>
      <c r="D6834" s="33"/>
      <c r="E6834" s="33"/>
      <c r="G6834">
        <f t="shared" si="107"/>
        <v>6</v>
      </c>
    </row>
    <row r="6835" spans="1:7">
      <c r="A6835" s="33"/>
      <c r="B6835" s="34"/>
      <c r="C6835" s="33"/>
      <c r="D6835" s="33"/>
      <c r="E6835" s="33"/>
      <c r="G6835">
        <f t="shared" si="107"/>
        <v>6</v>
      </c>
    </row>
    <row r="6836" spans="1:7">
      <c r="A6836" s="33"/>
      <c r="B6836" s="34"/>
      <c r="C6836" s="33"/>
      <c r="D6836" s="33"/>
      <c r="E6836" s="33"/>
      <c r="G6836">
        <f t="shared" si="107"/>
        <v>6</v>
      </c>
    </row>
    <row r="6837" spans="1:7">
      <c r="A6837" s="33"/>
      <c r="B6837" s="34"/>
      <c r="C6837" s="33"/>
      <c r="D6837" s="33"/>
      <c r="E6837" s="33"/>
      <c r="G6837">
        <f t="shared" si="107"/>
        <v>6</v>
      </c>
    </row>
    <row r="6838" spans="1:7">
      <c r="A6838" s="33"/>
      <c r="B6838" s="34"/>
      <c r="C6838" s="33"/>
      <c r="D6838" s="33"/>
      <c r="E6838" s="33"/>
      <c r="G6838">
        <f t="shared" si="107"/>
        <v>6</v>
      </c>
    </row>
    <row r="6839" spans="1:7">
      <c r="A6839" s="33"/>
      <c r="B6839" s="34"/>
      <c r="C6839" s="33"/>
      <c r="D6839" s="33"/>
      <c r="E6839" s="33"/>
      <c r="G6839">
        <f t="shared" si="107"/>
        <v>6</v>
      </c>
    </row>
    <row r="6840" spans="1:7">
      <c r="A6840" s="33"/>
      <c r="B6840" s="34"/>
      <c r="C6840" s="33"/>
      <c r="D6840" s="33"/>
      <c r="E6840" s="33"/>
      <c r="G6840">
        <f t="shared" si="107"/>
        <v>6</v>
      </c>
    </row>
    <row r="6841" spans="1:7">
      <c r="A6841" s="33"/>
      <c r="B6841" s="34"/>
      <c r="C6841" s="33"/>
      <c r="D6841" s="33"/>
      <c r="E6841" s="33"/>
      <c r="G6841">
        <f t="shared" si="107"/>
        <v>6</v>
      </c>
    </row>
    <row r="6842" spans="1:7">
      <c r="A6842" s="33"/>
      <c r="B6842" s="34"/>
      <c r="C6842" s="33"/>
      <c r="D6842" s="33"/>
      <c r="E6842" s="33"/>
      <c r="G6842">
        <f t="shared" si="107"/>
        <v>6</v>
      </c>
    </row>
    <row r="6843" spans="1:7">
      <c r="A6843" s="33"/>
      <c r="B6843" s="34"/>
      <c r="C6843" s="33"/>
      <c r="D6843" s="33"/>
      <c r="E6843" s="33"/>
      <c r="G6843">
        <f t="shared" si="107"/>
        <v>6</v>
      </c>
    </row>
    <row r="6844" spans="1:7">
      <c r="A6844" s="33"/>
      <c r="B6844" s="34"/>
      <c r="C6844" s="33"/>
      <c r="D6844" s="33"/>
      <c r="E6844" s="33"/>
      <c r="G6844">
        <f t="shared" si="107"/>
        <v>6</v>
      </c>
    </row>
    <row r="6845" spans="1:7">
      <c r="A6845" s="33"/>
      <c r="B6845" s="34"/>
      <c r="C6845" s="33"/>
      <c r="D6845" s="33"/>
      <c r="E6845" s="33"/>
      <c r="G6845">
        <f t="shared" si="107"/>
        <v>6</v>
      </c>
    </row>
    <row r="6846" spans="1:7">
      <c r="A6846" s="33"/>
      <c r="B6846" s="34"/>
      <c r="C6846" s="33"/>
      <c r="D6846" s="33"/>
      <c r="E6846" s="33"/>
      <c r="G6846">
        <f t="shared" si="107"/>
        <v>6</v>
      </c>
    </row>
    <row r="6847" spans="1:7">
      <c r="A6847" s="33"/>
      <c r="B6847" s="34"/>
      <c r="C6847" s="33"/>
      <c r="D6847" s="33"/>
      <c r="E6847" s="33"/>
      <c r="G6847">
        <f t="shared" si="107"/>
        <v>6</v>
      </c>
    </row>
    <row r="6848" spans="1:7">
      <c r="A6848" s="33"/>
      <c r="B6848" s="34"/>
      <c r="C6848" s="33"/>
      <c r="D6848" s="33"/>
      <c r="E6848" s="33"/>
      <c r="G6848">
        <f t="shared" si="107"/>
        <v>6</v>
      </c>
    </row>
    <row r="6849" spans="1:7">
      <c r="A6849" s="33"/>
      <c r="B6849" s="34"/>
      <c r="C6849" s="33"/>
      <c r="D6849" s="33"/>
      <c r="E6849" s="33"/>
      <c r="G6849">
        <f t="shared" si="107"/>
        <v>6</v>
      </c>
    </row>
    <row r="6850" spans="1:7">
      <c r="A6850" s="33"/>
      <c r="B6850" s="34"/>
      <c r="C6850" s="33"/>
      <c r="D6850" s="33"/>
      <c r="E6850" s="33"/>
      <c r="G6850">
        <f t="shared" si="107"/>
        <v>6</v>
      </c>
    </row>
    <row r="6851" spans="1:7">
      <c r="A6851" s="33"/>
      <c r="B6851" s="34"/>
      <c r="C6851" s="33"/>
      <c r="D6851" s="33"/>
      <c r="E6851" s="33"/>
      <c r="G6851">
        <f t="shared" si="107"/>
        <v>6</v>
      </c>
    </row>
    <row r="6852" spans="1:7">
      <c r="A6852" s="33"/>
      <c r="B6852" s="34"/>
      <c r="C6852" s="33"/>
      <c r="D6852" s="33"/>
      <c r="E6852" s="33"/>
      <c r="G6852">
        <f t="shared" si="107"/>
        <v>6</v>
      </c>
    </row>
    <row r="6853" spans="1:7">
      <c r="A6853" s="33"/>
      <c r="B6853" s="34"/>
      <c r="C6853" s="33"/>
      <c r="D6853" s="33"/>
      <c r="E6853" s="33"/>
      <c r="G6853">
        <f t="shared" si="107"/>
        <v>6</v>
      </c>
    </row>
    <row r="6854" spans="1:7">
      <c r="A6854" s="33"/>
      <c r="B6854" s="34"/>
      <c r="C6854" s="33"/>
      <c r="D6854" s="33"/>
      <c r="E6854" s="33"/>
      <c r="G6854">
        <f t="shared" si="107"/>
        <v>6</v>
      </c>
    </row>
    <row r="6855" spans="1:7">
      <c r="A6855" s="33"/>
      <c r="B6855" s="34"/>
      <c r="C6855" s="33"/>
      <c r="D6855" s="33"/>
      <c r="E6855" s="33"/>
      <c r="G6855">
        <f t="shared" si="107"/>
        <v>6</v>
      </c>
    </row>
    <row r="6856" spans="1:7">
      <c r="A6856" s="33"/>
      <c r="B6856" s="34"/>
      <c r="C6856" s="33"/>
      <c r="D6856" s="33"/>
      <c r="E6856" s="33"/>
      <c r="G6856">
        <f t="shared" si="107"/>
        <v>6</v>
      </c>
    </row>
    <row r="6857" spans="1:7">
      <c r="A6857" s="33"/>
      <c r="B6857" s="34"/>
      <c r="C6857" s="33"/>
      <c r="D6857" s="33"/>
      <c r="E6857" s="33"/>
      <c r="G6857">
        <f t="shared" si="107"/>
        <v>6</v>
      </c>
    </row>
    <row r="6858" spans="1:7">
      <c r="A6858" s="33"/>
      <c r="B6858" s="34"/>
      <c r="C6858" s="33"/>
      <c r="D6858" s="33"/>
      <c r="E6858" s="33"/>
      <c r="G6858">
        <f t="shared" si="107"/>
        <v>6</v>
      </c>
    </row>
    <row r="6859" spans="1:7">
      <c r="A6859" s="33"/>
      <c r="B6859" s="34"/>
      <c r="C6859" s="33"/>
      <c r="D6859" s="33"/>
      <c r="E6859" s="33"/>
      <c r="G6859">
        <f t="shared" si="107"/>
        <v>6</v>
      </c>
    </row>
    <row r="6860" spans="1:7">
      <c r="A6860" s="33"/>
      <c r="B6860" s="34"/>
      <c r="C6860" s="33"/>
      <c r="D6860" s="33"/>
      <c r="E6860" s="33"/>
      <c r="G6860">
        <f t="shared" si="107"/>
        <v>6</v>
      </c>
    </row>
    <row r="6861" spans="1:7">
      <c r="A6861" s="33"/>
      <c r="B6861" s="34"/>
      <c r="C6861" s="33"/>
      <c r="D6861" s="33"/>
      <c r="E6861" s="33"/>
      <c r="G6861">
        <f t="shared" si="107"/>
        <v>6</v>
      </c>
    </row>
    <row r="6862" spans="1:7">
      <c r="A6862" s="33"/>
      <c r="B6862" s="34"/>
      <c r="C6862" s="33"/>
      <c r="D6862" s="33"/>
      <c r="E6862" s="33"/>
      <c r="G6862">
        <f t="shared" si="107"/>
        <v>6</v>
      </c>
    </row>
    <row r="6863" spans="1:7">
      <c r="A6863" s="33"/>
      <c r="B6863" s="34"/>
      <c r="C6863" s="33"/>
      <c r="D6863" s="33"/>
      <c r="E6863" s="33"/>
      <c r="G6863">
        <f t="shared" si="107"/>
        <v>6</v>
      </c>
    </row>
    <row r="6864" spans="1:7">
      <c r="A6864" s="33"/>
      <c r="B6864" s="34"/>
      <c r="C6864" s="33"/>
      <c r="D6864" s="33"/>
      <c r="E6864" s="33"/>
      <c r="G6864">
        <f t="shared" si="107"/>
        <v>6</v>
      </c>
    </row>
    <row r="6865" spans="1:7">
      <c r="A6865" s="33"/>
      <c r="B6865" s="34"/>
      <c r="C6865" s="33"/>
      <c r="D6865" s="33"/>
      <c r="E6865" s="33"/>
      <c r="G6865">
        <f t="shared" si="107"/>
        <v>6</v>
      </c>
    </row>
    <row r="6866" spans="1:7">
      <c r="A6866" s="33"/>
      <c r="B6866" s="34"/>
      <c r="C6866" s="33"/>
      <c r="D6866" s="33"/>
      <c r="E6866" s="33"/>
      <c r="G6866">
        <f t="shared" si="107"/>
        <v>6</v>
      </c>
    </row>
    <row r="6867" spans="1:7">
      <c r="A6867" s="33"/>
      <c r="B6867" s="34"/>
      <c r="C6867" s="33"/>
      <c r="D6867" s="33"/>
      <c r="E6867" s="33"/>
      <c r="G6867">
        <f t="shared" si="107"/>
        <v>6</v>
      </c>
    </row>
    <row r="6868" spans="1:7">
      <c r="A6868" s="33"/>
      <c r="B6868" s="34"/>
      <c r="C6868" s="33"/>
      <c r="D6868" s="33"/>
      <c r="E6868" s="33"/>
      <c r="G6868">
        <f t="shared" si="107"/>
        <v>6</v>
      </c>
    </row>
    <row r="6869" spans="1:7">
      <c r="A6869" s="33"/>
      <c r="B6869" s="34"/>
      <c r="C6869" s="33"/>
      <c r="D6869" s="33"/>
      <c r="E6869" s="33"/>
      <c r="G6869">
        <f t="shared" si="107"/>
        <v>6</v>
      </c>
    </row>
    <row r="6870" spans="1:7">
      <c r="A6870" s="33"/>
      <c r="B6870" s="34"/>
      <c r="C6870" s="33"/>
      <c r="D6870" s="33"/>
      <c r="E6870" s="33"/>
      <c r="G6870">
        <f t="shared" si="107"/>
        <v>6</v>
      </c>
    </row>
    <row r="6871" spans="1:7">
      <c r="A6871" s="33"/>
      <c r="B6871" s="34"/>
      <c r="C6871" s="33"/>
      <c r="D6871" s="33"/>
      <c r="E6871" s="33"/>
      <c r="G6871">
        <f t="shared" si="107"/>
        <v>6</v>
      </c>
    </row>
    <row r="6872" spans="1:7">
      <c r="A6872" s="33"/>
      <c r="B6872" s="34"/>
      <c r="C6872" s="33"/>
      <c r="D6872" s="33"/>
      <c r="E6872" s="33"/>
      <c r="G6872">
        <f t="shared" si="107"/>
        <v>6</v>
      </c>
    </row>
    <row r="6873" spans="1:7">
      <c r="A6873" s="33"/>
      <c r="B6873" s="34"/>
      <c r="C6873" s="33"/>
      <c r="D6873" s="33"/>
      <c r="E6873" s="33"/>
      <c r="G6873">
        <f t="shared" si="107"/>
        <v>6</v>
      </c>
    </row>
    <row r="6874" spans="1:7">
      <c r="A6874" s="33"/>
      <c r="B6874" s="34"/>
      <c r="C6874" s="33"/>
      <c r="D6874" s="33"/>
      <c r="E6874" s="33"/>
      <c r="G6874">
        <f t="shared" si="107"/>
        <v>6</v>
      </c>
    </row>
    <row r="6875" spans="1:7">
      <c r="A6875" s="33"/>
      <c r="B6875" s="34"/>
      <c r="C6875" s="33"/>
      <c r="D6875" s="33"/>
      <c r="E6875" s="33"/>
      <c r="G6875">
        <f t="shared" si="107"/>
        <v>6</v>
      </c>
    </row>
    <row r="6876" spans="1:7">
      <c r="A6876" s="33"/>
      <c r="B6876" s="34"/>
      <c r="C6876" s="33"/>
      <c r="D6876" s="33"/>
      <c r="E6876" s="33"/>
      <c r="G6876">
        <f t="shared" si="107"/>
        <v>6</v>
      </c>
    </row>
    <row r="6877" spans="1:7">
      <c r="A6877" s="33"/>
      <c r="B6877" s="34"/>
      <c r="C6877" s="33"/>
      <c r="D6877" s="33"/>
      <c r="E6877" s="33"/>
      <c r="G6877">
        <f t="shared" si="107"/>
        <v>6</v>
      </c>
    </row>
    <row r="6878" spans="1:7">
      <c r="A6878" s="33"/>
      <c r="B6878" s="34"/>
      <c r="C6878" s="33"/>
      <c r="D6878" s="33"/>
      <c r="E6878" s="33"/>
      <c r="G6878">
        <f t="shared" si="107"/>
        <v>6</v>
      </c>
    </row>
    <row r="6879" spans="1:7">
      <c r="A6879" s="33"/>
      <c r="B6879" s="34"/>
      <c r="C6879" s="33"/>
      <c r="D6879" s="33"/>
      <c r="E6879" s="33"/>
      <c r="G6879">
        <f t="shared" si="107"/>
        <v>6</v>
      </c>
    </row>
    <row r="6880" spans="1:7">
      <c r="A6880" s="33"/>
      <c r="B6880" s="34"/>
      <c r="C6880" s="33"/>
      <c r="D6880" s="33"/>
      <c r="E6880" s="33"/>
      <c r="G6880">
        <f t="shared" si="107"/>
        <v>6</v>
      </c>
    </row>
    <row r="6881" spans="1:7">
      <c r="A6881" s="33"/>
      <c r="B6881" s="34"/>
      <c r="C6881" s="33"/>
      <c r="D6881" s="33"/>
      <c r="E6881" s="33"/>
      <c r="G6881">
        <f t="shared" si="107"/>
        <v>6</v>
      </c>
    </row>
    <row r="6882" spans="1:7">
      <c r="A6882" s="33"/>
      <c r="B6882" s="34"/>
      <c r="C6882" s="33"/>
      <c r="D6882" s="33"/>
      <c r="E6882" s="33"/>
      <c r="G6882">
        <f t="shared" si="107"/>
        <v>6</v>
      </c>
    </row>
    <row r="6883" spans="1:7">
      <c r="A6883" s="33"/>
      <c r="B6883" s="34"/>
      <c r="C6883" s="33"/>
      <c r="D6883" s="33"/>
      <c r="E6883" s="33"/>
      <c r="G6883">
        <f t="shared" si="107"/>
        <v>6</v>
      </c>
    </row>
    <row r="6884" spans="1:7">
      <c r="A6884" s="33"/>
      <c r="B6884" s="34"/>
      <c r="C6884" s="33"/>
      <c r="D6884" s="33"/>
      <c r="E6884" s="33"/>
      <c r="G6884">
        <f t="shared" si="107"/>
        <v>6</v>
      </c>
    </row>
    <row r="6885" spans="1:7">
      <c r="A6885" s="33"/>
      <c r="B6885" s="34"/>
      <c r="C6885" s="33"/>
      <c r="D6885" s="33"/>
      <c r="E6885" s="33"/>
      <c r="G6885">
        <f t="shared" si="107"/>
        <v>6</v>
      </c>
    </row>
    <row r="6886" spans="1:7">
      <c r="A6886" s="33"/>
      <c r="B6886" s="34"/>
      <c r="C6886" s="33"/>
      <c r="D6886" s="33"/>
      <c r="E6886" s="33"/>
      <c r="G6886">
        <f t="shared" si="107"/>
        <v>6</v>
      </c>
    </row>
    <row r="6887" spans="1:7">
      <c r="A6887" s="33"/>
      <c r="B6887" s="34"/>
      <c r="C6887" s="33"/>
      <c r="D6887" s="33"/>
      <c r="E6887" s="33"/>
      <c r="G6887">
        <f t="shared" si="107"/>
        <v>6</v>
      </c>
    </row>
    <row r="6888" spans="1:7">
      <c r="A6888" s="33"/>
      <c r="B6888" s="34"/>
      <c r="C6888" s="33"/>
      <c r="D6888" s="33"/>
      <c r="E6888" s="33"/>
      <c r="G6888">
        <f t="shared" si="107"/>
        <v>6</v>
      </c>
    </row>
    <row r="6889" spans="1:7">
      <c r="A6889" s="33"/>
      <c r="B6889" s="34"/>
      <c r="C6889" s="33"/>
      <c r="D6889" s="33"/>
      <c r="E6889" s="33"/>
      <c r="G6889">
        <f t="shared" ref="G6889:G6952" si="108">WEEKDAY(B6889,2)</f>
        <v>6</v>
      </c>
    </row>
    <row r="6890" spans="1:7">
      <c r="A6890" s="33"/>
      <c r="B6890" s="34"/>
      <c r="C6890" s="33"/>
      <c r="D6890" s="33"/>
      <c r="E6890" s="33"/>
      <c r="G6890">
        <f t="shared" si="108"/>
        <v>6</v>
      </c>
    </row>
    <row r="6891" spans="1:7">
      <c r="A6891" s="33"/>
      <c r="B6891" s="34"/>
      <c r="C6891" s="33"/>
      <c r="D6891" s="33"/>
      <c r="E6891" s="33"/>
      <c r="G6891">
        <f t="shared" si="108"/>
        <v>6</v>
      </c>
    </row>
    <row r="6892" spans="1:7">
      <c r="A6892" s="33"/>
      <c r="B6892" s="34"/>
      <c r="C6892" s="33"/>
      <c r="D6892" s="33"/>
      <c r="E6892" s="33"/>
      <c r="G6892">
        <f t="shared" si="108"/>
        <v>6</v>
      </c>
    </row>
    <row r="6893" spans="1:7">
      <c r="A6893" s="33"/>
      <c r="B6893" s="34"/>
      <c r="C6893" s="33"/>
      <c r="D6893" s="33"/>
      <c r="E6893" s="33"/>
      <c r="G6893">
        <f t="shared" si="108"/>
        <v>6</v>
      </c>
    </row>
    <row r="6894" spans="1:7">
      <c r="A6894" s="33"/>
      <c r="B6894" s="34"/>
      <c r="C6894" s="33"/>
      <c r="D6894" s="33"/>
      <c r="E6894" s="33"/>
      <c r="G6894">
        <f t="shared" si="108"/>
        <v>6</v>
      </c>
    </row>
    <row r="6895" spans="1:7">
      <c r="A6895" s="33"/>
      <c r="B6895" s="34"/>
      <c r="C6895" s="33"/>
      <c r="D6895" s="33"/>
      <c r="E6895" s="33"/>
      <c r="G6895">
        <f t="shared" si="108"/>
        <v>6</v>
      </c>
    </row>
    <row r="6896" spans="1:7">
      <c r="A6896" s="33"/>
      <c r="B6896" s="34"/>
      <c r="C6896" s="33"/>
      <c r="D6896" s="33"/>
      <c r="E6896" s="33"/>
      <c r="G6896">
        <f t="shared" si="108"/>
        <v>6</v>
      </c>
    </row>
    <row r="6897" spans="1:7">
      <c r="A6897" s="33"/>
      <c r="B6897" s="34"/>
      <c r="C6897" s="33"/>
      <c r="D6897" s="33"/>
      <c r="E6897" s="33"/>
      <c r="G6897">
        <f t="shared" si="108"/>
        <v>6</v>
      </c>
    </row>
    <row r="6898" spans="1:7">
      <c r="A6898" s="33"/>
      <c r="B6898" s="34"/>
      <c r="C6898" s="33"/>
      <c r="D6898" s="33"/>
      <c r="E6898" s="33"/>
      <c r="G6898">
        <f t="shared" si="108"/>
        <v>6</v>
      </c>
    </row>
    <row r="6899" spans="1:7">
      <c r="A6899" s="33"/>
      <c r="B6899" s="34"/>
      <c r="C6899" s="33"/>
      <c r="D6899" s="33"/>
      <c r="E6899" s="33"/>
      <c r="G6899">
        <f t="shared" si="108"/>
        <v>6</v>
      </c>
    </row>
    <row r="6900" spans="1:7">
      <c r="A6900" s="33"/>
      <c r="B6900" s="34"/>
      <c r="C6900" s="33"/>
      <c r="D6900" s="33"/>
      <c r="E6900" s="33"/>
      <c r="G6900">
        <f t="shared" si="108"/>
        <v>6</v>
      </c>
    </row>
    <row r="6901" spans="1:7">
      <c r="A6901" s="33"/>
      <c r="B6901" s="34"/>
      <c r="C6901" s="33"/>
      <c r="D6901" s="33"/>
      <c r="E6901" s="33"/>
      <c r="G6901">
        <f t="shared" si="108"/>
        <v>6</v>
      </c>
    </row>
    <row r="6902" spans="1:7">
      <c r="A6902" s="33"/>
      <c r="B6902" s="34"/>
      <c r="C6902" s="33"/>
      <c r="D6902" s="33"/>
      <c r="E6902" s="33"/>
      <c r="G6902">
        <f t="shared" si="108"/>
        <v>6</v>
      </c>
    </row>
    <row r="6903" spans="1:7">
      <c r="A6903" s="33"/>
      <c r="B6903" s="34"/>
      <c r="C6903" s="33"/>
      <c r="D6903" s="33"/>
      <c r="E6903" s="33"/>
      <c r="G6903">
        <f t="shared" si="108"/>
        <v>6</v>
      </c>
    </row>
    <row r="6904" spans="1:7">
      <c r="A6904" s="33"/>
      <c r="B6904" s="34"/>
      <c r="C6904" s="33"/>
      <c r="D6904" s="33"/>
      <c r="E6904" s="33"/>
      <c r="G6904">
        <f t="shared" si="108"/>
        <v>6</v>
      </c>
    </row>
    <row r="6905" spans="1:7">
      <c r="A6905" s="33"/>
      <c r="B6905" s="34"/>
      <c r="C6905" s="33"/>
      <c r="D6905" s="33"/>
      <c r="E6905" s="33"/>
      <c r="G6905">
        <f t="shared" si="108"/>
        <v>6</v>
      </c>
    </row>
    <row r="6906" spans="1:7">
      <c r="A6906" s="33"/>
      <c r="B6906" s="34"/>
      <c r="C6906" s="33"/>
      <c r="D6906" s="33"/>
      <c r="E6906" s="33"/>
      <c r="G6906">
        <f t="shared" si="108"/>
        <v>6</v>
      </c>
    </row>
    <row r="6907" spans="1:7">
      <c r="A6907" s="33"/>
      <c r="B6907" s="34"/>
      <c r="C6907" s="33"/>
      <c r="D6907" s="33"/>
      <c r="E6907" s="33"/>
      <c r="G6907">
        <f t="shared" si="108"/>
        <v>6</v>
      </c>
    </row>
    <row r="6908" spans="1:7">
      <c r="A6908" s="33"/>
      <c r="B6908" s="34"/>
      <c r="C6908" s="33"/>
      <c r="D6908" s="33"/>
      <c r="E6908" s="33"/>
      <c r="G6908">
        <f t="shared" si="108"/>
        <v>6</v>
      </c>
    </row>
    <row r="6909" spans="1:7">
      <c r="A6909" s="33"/>
      <c r="B6909" s="34"/>
      <c r="C6909" s="33"/>
      <c r="D6909" s="33"/>
      <c r="E6909" s="33"/>
      <c r="G6909">
        <f t="shared" si="108"/>
        <v>6</v>
      </c>
    </row>
    <row r="6910" spans="1:7">
      <c r="A6910" s="33"/>
      <c r="B6910" s="34"/>
      <c r="C6910" s="33"/>
      <c r="D6910" s="33"/>
      <c r="E6910" s="33"/>
      <c r="G6910">
        <f t="shared" si="108"/>
        <v>6</v>
      </c>
    </row>
    <row r="6911" spans="1:7">
      <c r="A6911" s="33"/>
      <c r="B6911" s="34"/>
      <c r="C6911" s="33"/>
      <c r="D6911" s="33"/>
      <c r="E6911" s="33"/>
      <c r="G6911">
        <f t="shared" si="108"/>
        <v>6</v>
      </c>
    </row>
    <row r="6912" spans="1:7">
      <c r="A6912" s="33"/>
      <c r="B6912" s="34"/>
      <c r="C6912" s="33"/>
      <c r="D6912" s="33"/>
      <c r="E6912" s="33"/>
      <c r="G6912">
        <f t="shared" si="108"/>
        <v>6</v>
      </c>
    </row>
    <row r="6913" spans="1:7">
      <c r="A6913" s="33"/>
      <c r="B6913" s="34"/>
      <c r="C6913" s="33"/>
      <c r="D6913" s="33"/>
      <c r="E6913" s="33"/>
      <c r="G6913">
        <f t="shared" si="108"/>
        <v>6</v>
      </c>
    </row>
    <row r="6914" spans="1:7">
      <c r="A6914" s="33"/>
      <c r="B6914" s="34"/>
      <c r="C6914" s="33"/>
      <c r="D6914" s="33"/>
      <c r="E6914" s="33"/>
      <c r="G6914">
        <f t="shared" si="108"/>
        <v>6</v>
      </c>
    </row>
    <row r="6915" spans="1:7">
      <c r="A6915" s="33"/>
      <c r="B6915" s="34"/>
      <c r="C6915" s="33"/>
      <c r="D6915" s="33"/>
      <c r="E6915" s="33"/>
      <c r="G6915">
        <f t="shared" si="108"/>
        <v>6</v>
      </c>
    </row>
    <row r="6916" spans="1:7">
      <c r="A6916" s="33"/>
      <c r="B6916" s="34"/>
      <c r="C6916" s="33"/>
      <c r="D6916" s="33"/>
      <c r="E6916" s="33"/>
      <c r="G6916">
        <f t="shared" si="108"/>
        <v>6</v>
      </c>
    </row>
    <row r="6917" spans="1:7">
      <c r="A6917" s="33"/>
      <c r="B6917" s="34"/>
      <c r="C6917" s="33"/>
      <c r="D6917" s="33"/>
      <c r="E6917" s="33"/>
      <c r="G6917">
        <f t="shared" si="108"/>
        <v>6</v>
      </c>
    </row>
    <row r="6918" spans="1:7">
      <c r="A6918" s="33"/>
      <c r="B6918" s="34"/>
      <c r="C6918" s="33"/>
      <c r="D6918" s="33"/>
      <c r="E6918" s="33"/>
      <c r="G6918">
        <f t="shared" si="108"/>
        <v>6</v>
      </c>
    </row>
    <row r="6919" spans="1:7">
      <c r="A6919" s="33"/>
      <c r="B6919" s="34"/>
      <c r="C6919" s="33"/>
      <c r="D6919" s="33"/>
      <c r="E6919" s="33"/>
      <c r="G6919">
        <f t="shared" si="108"/>
        <v>6</v>
      </c>
    </row>
    <row r="6920" spans="1:7">
      <c r="A6920" s="33"/>
      <c r="B6920" s="34"/>
      <c r="C6920" s="33"/>
      <c r="D6920" s="33"/>
      <c r="E6920" s="33"/>
      <c r="G6920">
        <f t="shared" si="108"/>
        <v>6</v>
      </c>
    </row>
    <row r="6921" spans="1:7">
      <c r="A6921" s="33"/>
      <c r="B6921" s="34"/>
      <c r="C6921" s="33"/>
      <c r="D6921" s="33"/>
      <c r="E6921" s="33"/>
      <c r="G6921">
        <f t="shared" si="108"/>
        <v>6</v>
      </c>
    </row>
    <row r="6922" spans="1:7">
      <c r="A6922" s="33"/>
      <c r="B6922" s="34"/>
      <c r="C6922" s="33"/>
      <c r="D6922" s="33"/>
      <c r="E6922" s="33"/>
      <c r="G6922">
        <f t="shared" si="108"/>
        <v>6</v>
      </c>
    </row>
    <row r="6923" spans="1:7">
      <c r="A6923" s="33"/>
      <c r="B6923" s="34"/>
      <c r="C6923" s="33"/>
      <c r="D6923" s="33"/>
      <c r="E6923" s="33"/>
      <c r="G6923">
        <f t="shared" si="108"/>
        <v>6</v>
      </c>
    </row>
    <row r="6924" spans="1:7">
      <c r="A6924" s="33"/>
      <c r="B6924" s="34"/>
      <c r="C6924" s="33"/>
      <c r="D6924" s="33"/>
      <c r="E6924" s="33"/>
      <c r="G6924">
        <f t="shared" si="108"/>
        <v>6</v>
      </c>
    </row>
    <row r="6925" spans="1:7">
      <c r="A6925" s="33"/>
      <c r="B6925" s="34"/>
      <c r="C6925" s="33"/>
      <c r="D6925" s="33"/>
      <c r="E6925" s="33"/>
      <c r="G6925">
        <f t="shared" si="108"/>
        <v>6</v>
      </c>
    </row>
    <row r="6926" spans="1:7">
      <c r="A6926" s="33"/>
      <c r="B6926" s="34"/>
      <c r="C6926" s="33"/>
      <c r="D6926" s="33"/>
      <c r="E6926" s="33"/>
      <c r="G6926">
        <f t="shared" si="108"/>
        <v>6</v>
      </c>
    </row>
    <row r="6927" spans="1:7">
      <c r="A6927" s="33"/>
      <c r="B6927" s="34"/>
      <c r="C6927" s="33"/>
      <c r="D6927" s="33"/>
      <c r="E6927" s="33"/>
      <c r="G6927">
        <f t="shared" si="108"/>
        <v>6</v>
      </c>
    </row>
    <row r="6928" spans="1:7">
      <c r="A6928" s="33"/>
      <c r="B6928" s="34"/>
      <c r="C6928" s="33"/>
      <c r="D6928" s="33"/>
      <c r="E6928" s="33"/>
      <c r="G6928">
        <f t="shared" si="108"/>
        <v>6</v>
      </c>
    </row>
    <row r="6929" spans="1:7">
      <c r="A6929" s="33"/>
      <c r="B6929" s="34"/>
      <c r="C6929" s="33"/>
      <c r="D6929" s="33"/>
      <c r="E6929" s="33"/>
      <c r="G6929">
        <f t="shared" si="108"/>
        <v>6</v>
      </c>
    </row>
    <row r="6930" spans="1:7">
      <c r="A6930" s="33"/>
      <c r="B6930" s="34"/>
      <c r="C6930" s="33"/>
      <c r="D6930" s="33"/>
      <c r="E6930" s="33"/>
      <c r="G6930">
        <f t="shared" si="108"/>
        <v>6</v>
      </c>
    </row>
    <row r="6931" spans="1:7">
      <c r="A6931" s="33"/>
      <c r="B6931" s="34"/>
      <c r="C6931" s="33"/>
      <c r="D6931" s="33"/>
      <c r="E6931" s="33"/>
      <c r="G6931">
        <f t="shared" si="108"/>
        <v>6</v>
      </c>
    </row>
    <row r="6932" spans="1:7">
      <c r="A6932" s="33"/>
      <c r="B6932" s="34"/>
      <c r="C6932" s="33"/>
      <c r="D6932" s="33"/>
      <c r="E6932" s="33"/>
      <c r="G6932">
        <f t="shared" si="108"/>
        <v>6</v>
      </c>
    </row>
    <row r="6933" spans="1:7">
      <c r="A6933" s="33"/>
      <c r="B6933" s="34"/>
      <c r="C6933" s="33"/>
      <c r="D6933" s="33"/>
      <c r="E6933" s="33"/>
      <c r="G6933">
        <f t="shared" si="108"/>
        <v>6</v>
      </c>
    </row>
    <row r="6934" spans="1:7">
      <c r="A6934" s="33"/>
      <c r="B6934" s="34"/>
      <c r="C6934" s="33"/>
      <c r="D6934" s="33"/>
      <c r="E6934" s="33"/>
      <c r="G6934">
        <f t="shared" si="108"/>
        <v>6</v>
      </c>
    </row>
    <row r="6935" spans="1:7">
      <c r="A6935" s="33"/>
      <c r="B6935" s="34"/>
      <c r="C6935" s="33"/>
      <c r="D6935" s="33"/>
      <c r="E6935" s="33"/>
      <c r="G6935">
        <f t="shared" si="108"/>
        <v>6</v>
      </c>
    </row>
    <row r="6936" spans="1:7">
      <c r="A6936" s="33"/>
      <c r="B6936" s="34"/>
      <c r="C6936" s="33"/>
      <c r="D6936" s="33"/>
      <c r="E6936" s="33"/>
      <c r="G6936">
        <f t="shared" si="108"/>
        <v>6</v>
      </c>
    </row>
    <row r="6937" spans="1:7">
      <c r="A6937" s="33"/>
      <c r="B6937" s="34"/>
      <c r="C6937" s="33"/>
      <c r="D6937" s="33"/>
      <c r="E6937" s="33"/>
      <c r="G6937">
        <f t="shared" si="108"/>
        <v>6</v>
      </c>
    </row>
    <row r="6938" spans="1:7">
      <c r="A6938" s="33"/>
      <c r="B6938" s="34"/>
      <c r="C6938" s="33"/>
      <c r="D6938" s="33"/>
      <c r="E6938" s="33"/>
      <c r="G6938">
        <f t="shared" si="108"/>
        <v>6</v>
      </c>
    </row>
    <row r="6939" spans="1:7">
      <c r="A6939" s="33"/>
      <c r="B6939" s="34"/>
      <c r="C6939" s="33"/>
      <c r="D6939" s="33"/>
      <c r="E6939" s="33"/>
      <c r="G6939">
        <f t="shared" si="108"/>
        <v>6</v>
      </c>
    </row>
    <row r="6940" spans="1:7">
      <c r="A6940" s="33"/>
      <c r="B6940" s="34"/>
      <c r="C6940" s="33"/>
      <c r="D6940" s="33"/>
      <c r="E6940" s="33"/>
      <c r="G6940">
        <f t="shared" si="108"/>
        <v>6</v>
      </c>
    </row>
    <row r="6941" spans="1:7">
      <c r="A6941" s="33"/>
      <c r="B6941" s="34"/>
      <c r="C6941" s="33"/>
      <c r="D6941" s="33"/>
      <c r="E6941" s="33"/>
      <c r="G6941">
        <f t="shared" si="108"/>
        <v>6</v>
      </c>
    </row>
    <row r="6942" spans="1:7">
      <c r="A6942" s="33"/>
      <c r="B6942" s="34"/>
      <c r="C6942" s="33"/>
      <c r="D6942" s="33"/>
      <c r="E6942" s="33"/>
      <c r="G6942">
        <f t="shared" si="108"/>
        <v>6</v>
      </c>
    </row>
    <row r="6943" spans="1:7">
      <c r="A6943" s="33"/>
      <c r="B6943" s="34"/>
      <c r="C6943" s="33"/>
      <c r="D6943" s="33"/>
      <c r="E6943" s="33"/>
      <c r="G6943">
        <f t="shared" si="108"/>
        <v>6</v>
      </c>
    </row>
    <row r="6944" spans="1:7">
      <c r="A6944" s="33"/>
      <c r="B6944" s="34"/>
      <c r="C6944" s="33"/>
      <c r="D6944" s="33"/>
      <c r="E6944" s="33"/>
      <c r="G6944">
        <f t="shared" si="108"/>
        <v>6</v>
      </c>
    </row>
    <row r="6945" spans="1:7">
      <c r="A6945" s="33"/>
      <c r="B6945" s="34"/>
      <c r="C6945" s="33"/>
      <c r="D6945" s="33"/>
      <c r="E6945" s="33"/>
      <c r="G6945">
        <f t="shared" si="108"/>
        <v>6</v>
      </c>
    </row>
    <row r="6946" spans="1:7">
      <c r="A6946" s="33"/>
      <c r="B6946" s="34"/>
      <c r="C6946" s="33"/>
      <c r="D6946" s="33"/>
      <c r="E6946" s="33"/>
      <c r="G6946">
        <f t="shared" si="108"/>
        <v>6</v>
      </c>
    </row>
    <row r="6947" spans="1:7">
      <c r="A6947" s="33"/>
      <c r="B6947" s="34"/>
      <c r="C6947" s="33"/>
      <c r="D6947" s="33"/>
      <c r="E6947" s="33"/>
      <c r="G6947">
        <f t="shared" si="108"/>
        <v>6</v>
      </c>
    </row>
    <row r="6948" spans="1:7">
      <c r="A6948" s="33"/>
      <c r="B6948" s="34"/>
      <c r="C6948" s="33"/>
      <c r="D6948" s="33"/>
      <c r="E6948" s="33"/>
      <c r="G6948">
        <f t="shared" si="108"/>
        <v>6</v>
      </c>
    </row>
    <row r="6949" spans="1:7">
      <c r="A6949" s="33"/>
      <c r="B6949" s="34"/>
      <c r="C6949" s="33"/>
      <c r="D6949" s="33"/>
      <c r="E6949" s="33"/>
      <c r="G6949">
        <f t="shared" si="108"/>
        <v>6</v>
      </c>
    </row>
    <row r="6950" spans="1:7">
      <c r="A6950" s="33"/>
      <c r="B6950" s="34"/>
      <c r="C6950" s="33"/>
      <c r="D6950" s="33"/>
      <c r="E6950" s="33"/>
      <c r="G6950">
        <f t="shared" si="108"/>
        <v>6</v>
      </c>
    </row>
    <row r="6951" spans="1:7">
      <c r="A6951" s="33"/>
      <c r="B6951" s="34"/>
      <c r="C6951" s="33"/>
      <c r="D6951" s="33"/>
      <c r="E6951" s="33"/>
      <c r="G6951">
        <f t="shared" si="108"/>
        <v>6</v>
      </c>
    </row>
    <row r="6952" spans="1:7">
      <c r="A6952" s="33"/>
      <c r="B6952" s="34"/>
      <c r="C6952" s="33"/>
      <c r="D6952" s="33"/>
      <c r="E6952" s="33"/>
      <c r="G6952">
        <f t="shared" si="108"/>
        <v>6</v>
      </c>
    </row>
    <row r="6953" spans="1:7">
      <c r="A6953" s="33"/>
      <c r="B6953" s="34"/>
      <c r="C6953" s="33"/>
      <c r="D6953" s="33"/>
      <c r="E6953" s="33"/>
      <c r="G6953">
        <f t="shared" ref="G6953:G7016" si="109">WEEKDAY(B6953,2)</f>
        <v>6</v>
      </c>
    </row>
    <row r="6954" spans="1:7">
      <c r="A6954" s="33"/>
      <c r="B6954" s="34"/>
      <c r="C6954" s="33"/>
      <c r="D6954" s="33"/>
      <c r="E6954" s="33"/>
      <c r="G6954">
        <f t="shared" si="109"/>
        <v>6</v>
      </c>
    </row>
    <row r="6955" spans="1:7">
      <c r="A6955" s="33"/>
      <c r="B6955" s="34"/>
      <c r="C6955" s="33"/>
      <c r="D6955" s="33"/>
      <c r="E6955" s="33"/>
      <c r="G6955">
        <f t="shared" si="109"/>
        <v>6</v>
      </c>
    </row>
    <row r="6956" spans="1:7">
      <c r="A6956" s="33"/>
      <c r="B6956" s="34"/>
      <c r="C6956" s="33"/>
      <c r="D6956" s="33"/>
      <c r="E6956" s="33"/>
      <c r="G6956">
        <f t="shared" si="109"/>
        <v>6</v>
      </c>
    </row>
    <row r="6957" spans="1:7">
      <c r="A6957" s="33"/>
      <c r="B6957" s="34"/>
      <c r="C6957" s="33"/>
      <c r="D6957" s="33"/>
      <c r="E6957" s="33"/>
      <c r="G6957">
        <f t="shared" si="109"/>
        <v>6</v>
      </c>
    </row>
    <row r="6958" spans="1:7">
      <c r="A6958" s="33"/>
      <c r="B6958" s="34"/>
      <c r="C6958" s="33"/>
      <c r="D6958" s="33"/>
      <c r="E6958" s="33"/>
      <c r="G6958">
        <f t="shared" si="109"/>
        <v>6</v>
      </c>
    </row>
    <row r="6959" spans="1:7">
      <c r="A6959" s="33"/>
      <c r="B6959" s="34"/>
      <c r="C6959" s="33"/>
      <c r="D6959" s="33"/>
      <c r="E6959" s="33"/>
      <c r="G6959">
        <f t="shared" si="109"/>
        <v>6</v>
      </c>
    </row>
    <row r="6960" spans="1:7">
      <c r="A6960" s="33"/>
      <c r="B6960" s="34"/>
      <c r="C6960" s="33"/>
      <c r="D6960" s="33"/>
      <c r="E6960" s="33"/>
      <c r="G6960">
        <f t="shared" si="109"/>
        <v>6</v>
      </c>
    </row>
    <row r="6961" spans="1:7">
      <c r="A6961" s="33"/>
      <c r="B6961" s="34"/>
      <c r="C6961" s="33"/>
      <c r="D6961" s="33"/>
      <c r="E6961" s="33"/>
      <c r="G6961">
        <f t="shared" si="109"/>
        <v>6</v>
      </c>
    </row>
    <row r="6962" spans="1:7">
      <c r="A6962" s="33"/>
      <c r="B6962" s="34"/>
      <c r="C6962" s="33"/>
      <c r="D6962" s="33"/>
      <c r="E6962" s="33"/>
      <c r="G6962">
        <f t="shared" si="109"/>
        <v>6</v>
      </c>
    </row>
    <row r="6963" spans="1:7">
      <c r="A6963" s="33"/>
      <c r="B6963" s="34"/>
      <c r="C6963" s="33"/>
      <c r="D6963" s="33"/>
      <c r="E6963" s="33"/>
      <c r="G6963">
        <f t="shared" si="109"/>
        <v>6</v>
      </c>
    </row>
    <row r="6964" spans="1:7">
      <c r="A6964" s="33"/>
      <c r="B6964" s="34"/>
      <c r="C6964" s="33"/>
      <c r="D6964" s="33"/>
      <c r="E6964" s="33"/>
      <c r="G6964">
        <f t="shared" si="109"/>
        <v>6</v>
      </c>
    </row>
    <row r="6965" spans="1:7">
      <c r="A6965" s="33"/>
      <c r="B6965" s="34"/>
      <c r="C6965" s="33"/>
      <c r="D6965" s="33"/>
      <c r="E6965" s="33"/>
      <c r="G6965">
        <f t="shared" si="109"/>
        <v>6</v>
      </c>
    </row>
    <row r="6966" spans="1:7">
      <c r="A6966" s="33"/>
      <c r="B6966" s="34"/>
      <c r="C6966" s="33"/>
      <c r="D6966" s="33"/>
      <c r="E6966" s="33"/>
      <c r="G6966">
        <f t="shared" si="109"/>
        <v>6</v>
      </c>
    </row>
    <row r="6967" spans="1:7">
      <c r="A6967" s="33"/>
      <c r="B6967" s="34"/>
      <c r="C6967" s="33"/>
      <c r="D6967" s="33"/>
      <c r="E6967" s="33"/>
      <c r="G6967">
        <f t="shared" si="109"/>
        <v>6</v>
      </c>
    </row>
    <row r="6968" spans="1:7">
      <c r="A6968" s="33"/>
      <c r="B6968" s="34"/>
      <c r="C6968" s="33"/>
      <c r="D6968" s="33"/>
      <c r="E6968" s="33"/>
      <c r="G6968">
        <f t="shared" si="109"/>
        <v>6</v>
      </c>
    </row>
    <row r="6969" spans="1:7">
      <c r="A6969" s="33"/>
      <c r="B6969" s="34"/>
      <c r="C6969" s="33"/>
      <c r="D6969" s="33"/>
      <c r="E6969" s="33"/>
      <c r="G6969">
        <f t="shared" si="109"/>
        <v>6</v>
      </c>
    </row>
    <row r="6970" spans="1:7">
      <c r="A6970" s="33"/>
      <c r="B6970" s="34"/>
      <c r="C6970" s="33"/>
      <c r="D6970" s="33"/>
      <c r="E6970" s="33"/>
      <c r="G6970">
        <f t="shared" si="109"/>
        <v>6</v>
      </c>
    </row>
    <row r="6971" spans="1:7">
      <c r="A6971" s="33"/>
      <c r="B6971" s="34"/>
      <c r="C6971" s="33"/>
      <c r="D6971" s="33"/>
      <c r="E6971" s="33"/>
      <c r="G6971">
        <f t="shared" si="109"/>
        <v>6</v>
      </c>
    </row>
    <row r="6972" spans="1:7">
      <c r="A6972" s="33"/>
      <c r="B6972" s="34"/>
      <c r="C6972" s="33"/>
      <c r="D6972" s="33"/>
      <c r="E6972" s="33"/>
      <c r="G6972">
        <f t="shared" si="109"/>
        <v>6</v>
      </c>
    </row>
    <row r="6973" spans="1:7">
      <c r="A6973" s="33"/>
      <c r="B6973" s="34"/>
      <c r="C6973" s="33"/>
      <c r="D6973" s="33"/>
      <c r="E6973" s="33"/>
      <c r="G6973">
        <f t="shared" si="109"/>
        <v>6</v>
      </c>
    </row>
    <row r="6974" spans="1:7">
      <c r="A6974" s="33"/>
      <c r="B6974" s="34"/>
      <c r="C6974" s="33"/>
      <c r="D6974" s="33"/>
      <c r="E6974" s="33"/>
      <c r="G6974">
        <f t="shared" si="109"/>
        <v>6</v>
      </c>
    </row>
    <row r="6975" spans="1:7">
      <c r="A6975" s="33"/>
      <c r="B6975" s="34"/>
      <c r="C6975" s="33"/>
      <c r="D6975" s="33"/>
      <c r="E6975" s="33"/>
      <c r="G6975">
        <f t="shared" si="109"/>
        <v>6</v>
      </c>
    </row>
    <row r="6976" spans="1:7">
      <c r="A6976" s="33"/>
      <c r="B6976" s="34"/>
      <c r="C6976" s="33"/>
      <c r="D6976" s="33"/>
      <c r="E6976" s="33"/>
      <c r="G6976">
        <f t="shared" si="109"/>
        <v>6</v>
      </c>
    </row>
    <row r="6977" spans="1:7">
      <c r="A6977" s="33"/>
      <c r="B6977" s="34"/>
      <c r="C6977" s="33"/>
      <c r="D6977" s="33"/>
      <c r="E6977" s="33"/>
      <c r="G6977">
        <f t="shared" si="109"/>
        <v>6</v>
      </c>
    </row>
    <row r="6978" spans="1:7">
      <c r="A6978" s="33"/>
      <c r="B6978" s="34"/>
      <c r="C6978" s="33"/>
      <c r="D6978" s="33"/>
      <c r="E6978" s="33"/>
      <c r="G6978">
        <f t="shared" si="109"/>
        <v>6</v>
      </c>
    </row>
    <row r="6979" spans="1:7">
      <c r="A6979" s="33"/>
      <c r="B6979" s="34"/>
      <c r="C6979" s="33"/>
      <c r="D6979" s="33"/>
      <c r="E6979" s="33"/>
      <c r="G6979">
        <f t="shared" si="109"/>
        <v>6</v>
      </c>
    </row>
    <row r="6980" spans="1:7">
      <c r="A6980" s="33"/>
      <c r="B6980" s="34"/>
      <c r="C6980" s="33"/>
      <c r="D6980" s="33"/>
      <c r="E6980" s="33"/>
      <c r="G6980">
        <f t="shared" si="109"/>
        <v>6</v>
      </c>
    </row>
    <row r="6981" spans="1:7">
      <c r="A6981" s="33"/>
      <c r="B6981" s="34"/>
      <c r="C6981" s="33"/>
      <c r="D6981" s="33"/>
      <c r="E6981" s="33"/>
      <c r="G6981">
        <f t="shared" si="109"/>
        <v>6</v>
      </c>
    </row>
    <row r="6982" spans="1:7">
      <c r="A6982" s="33"/>
      <c r="B6982" s="34"/>
      <c r="C6982" s="33"/>
      <c r="D6982" s="33"/>
      <c r="E6982" s="33"/>
      <c r="G6982">
        <f t="shared" si="109"/>
        <v>6</v>
      </c>
    </row>
    <row r="6983" spans="1:7">
      <c r="A6983" s="33"/>
      <c r="B6983" s="34"/>
      <c r="C6983" s="33"/>
      <c r="D6983" s="33"/>
      <c r="E6983" s="33"/>
      <c r="G6983">
        <f t="shared" si="109"/>
        <v>6</v>
      </c>
    </row>
    <row r="6984" spans="1:7">
      <c r="A6984" s="33"/>
      <c r="B6984" s="34"/>
      <c r="C6984" s="33"/>
      <c r="D6984" s="33"/>
      <c r="E6984" s="33"/>
      <c r="G6984">
        <f t="shared" si="109"/>
        <v>6</v>
      </c>
    </row>
    <row r="6985" spans="1:7">
      <c r="A6985" s="33"/>
      <c r="B6985" s="34"/>
      <c r="C6985" s="33"/>
      <c r="D6985" s="33"/>
      <c r="E6985" s="33"/>
      <c r="G6985">
        <f t="shared" si="109"/>
        <v>6</v>
      </c>
    </row>
    <row r="6986" spans="1:7">
      <c r="A6986" s="33"/>
      <c r="B6986" s="34"/>
      <c r="C6986" s="33"/>
      <c r="D6986" s="33"/>
      <c r="E6986" s="33"/>
      <c r="G6986">
        <f t="shared" si="109"/>
        <v>6</v>
      </c>
    </row>
    <row r="6987" spans="1:7">
      <c r="A6987" s="33"/>
      <c r="B6987" s="34"/>
      <c r="C6987" s="33"/>
      <c r="D6987" s="33"/>
      <c r="E6987" s="33"/>
      <c r="G6987">
        <f t="shared" si="109"/>
        <v>6</v>
      </c>
    </row>
    <row r="6988" spans="1:7">
      <c r="A6988" s="33"/>
      <c r="B6988" s="34"/>
      <c r="C6988" s="33"/>
      <c r="D6988" s="33"/>
      <c r="E6988" s="33"/>
      <c r="G6988">
        <f t="shared" si="109"/>
        <v>6</v>
      </c>
    </row>
    <row r="6989" spans="1:7">
      <c r="A6989" s="33"/>
      <c r="B6989" s="34"/>
      <c r="C6989" s="33"/>
      <c r="D6989" s="33"/>
      <c r="E6989" s="33"/>
      <c r="G6989">
        <f t="shared" si="109"/>
        <v>6</v>
      </c>
    </row>
    <row r="6990" spans="1:7">
      <c r="A6990" s="33"/>
      <c r="B6990" s="34"/>
      <c r="C6990" s="33"/>
      <c r="D6990" s="33"/>
      <c r="E6990" s="33"/>
      <c r="G6990">
        <f t="shared" si="109"/>
        <v>6</v>
      </c>
    </row>
    <row r="6991" spans="1:7">
      <c r="A6991" s="33"/>
      <c r="B6991" s="34"/>
      <c r="C6991" s="33"/>
      <c r="D6991" s="33"/>
      <c r="E6991" s="33"/>
      <c r="G6991">
        <f t="shared" si="109"/>
        <v>6</v>
      </c>
    </row>
    <row r="6992" spans="1:7">
      <c r="A6992" s="33"/>
      <c r="B6992" s="34"/>
      <c r="C6992" s="33"/>
      <c r="D6992" s="33"/>
      <c r="E6992" s="33"/>
      <c r="G6992">
        <f t="shared" si="109"/>
        <v>6</v>
      </c>
    </row>
    <row r="6993" spans="1:7">
      <c r="A6993" s="33"/>
      <c r="B6993" s="34"/>
      <c r="C6993" s="33"/>
      <c r="D6993" s="33"/>
      <c r="E6993" s="33"/>
      <c r="G6993">
        <f t="shared" si="109"/>
        <v>6</v>
      </c>
    </row>
    <row r="6994" spans="1:7">
      <c r="A6994" s="33"/>
      <c r="B6994" s="34"/>
      <c r="C6994" s="33"/>
      <c r="D6994" s="33"/>
      <c r="E6994" s="33"/>
      <c r="G6994">
        <f t="shared" si="109"/>
        <v>6</v>
      </c>
    </row>
    <row r="6995" spans="1:7">
      <c r="A6995" s="33"/>
      <c r="B6995" s="34"/>
      <c r="C6995" s="33"/>
      <c r="D6995" s="33"/>
      <c r="E6995" s="33"/>
      <c r="G6995">
        <f t="shared" si="109"/>
        <v>6</v>
      </c>
    </row>
    <row r="6996" spans="1:7">
      <c r="A6996" s="33"/>
      <c r="B6996" s="34"/>
      <c r="C6996" s="33"/>
      <c r="D6996" s="33"/>
      <c r="E6996" s="33"/>
      <c r="G6996">
        <f t="shared" si="109"/>
        <v>6</v>
      </c>
    </row>
    <row r="6997" spans="1:7">
      <c r="A6997" s="33"/>
      <c r="B6997" s="34"/>
      <c r="C6997" s="33"/>
      <c r="D6997" s="33"/>
      <c r="E6997" s="33"/>
      <c r="G6997">
        <f t="shared" si="109"/>
        <v>6</v>
      </c>
    </row>
    <row r="6998" spans="1:7">
      <c r="A6998" s="33"/>
      <c r="B6998" s="34"/>
      <c r="C6998" s="33"/>
      <c r="D6998" s="33"/>
      <c r="E6998" s="33"/>
      <c r="G6998">
        <f t="shared" si="109"/>
        <v>6</v>
      </c>
    </row>
    <row r="6999" spans="1:7">
      <c r="A6999" s="33"/>
      <c r="B6999" s="34"/>
      <c r="C6999" s="33"/>
      <c r="D6999" s="33"/>
      <c r="E6999" s="33"/>
      <c r="G6999">
        <f t="shared" si="109"/>
        <v>6</v>
      </c>
    </row>
    <row r="7000" spans="1:7">
      <c r="A7000" s="33"/>
      <c r="B7000" s="34"/>
      <c r="C7000" s="33"/>
      <c r="D7000" s="33"/>
      <c r="E7000" s="33"/>
      <c r="G7000">
        <f t="shared" si="109"/>
        <v>6</v>
      </c>
    </row>
    <row r="7001" spans="1:7">
      <c r="A7001" s="33"/>
      <c r="B7001" s="34"/>
      <c r="C7001" s="33"/>
      <c r="D7001" s="33"/>
      <c r="E7001" s="33"/>
      <c r="G7001">
        <f t="shared" si="109"/>
        <v>6</v>
      </c>
    </row>
    <row r="7002" spans="1:7">
      <c r="A7002" s="33"/>
      <c r="B7002" s="34"/>
      <c r="C7002" s="33"/>
      <c r="D7002" s="33"/>
      <c r="E7002" s="33"/>
      <c r="G7002">
        <f t="shared" si="109"/>
        <v>6</v>
      </c>
    </row>
    <row r="7003" spans="1:7">
      <c r="A7003" s="33"/>
      <c r="B7003" s="34"/>
      <c r="C7003" s="33"/>
      <c r="D7003" s="33"/>
      <c r="E7003" s="33"/>
      <c r="G7003">
        <f t="shared" si="109"/>
        <v>6</v>
      </c>
    </row>
    <row r="7004" spans="1:7">
      <c r="A7004" s="33"/>
      <c r="B7004" s="34"/>
      <c r="C7004" s="33"/>
      <c r="D7004" s="33"/>
      <c r="E7004" s="33"/>
      <c r="G7004">
        <f t="shared" si="109"/>
        <v>6</v>
      </c>
    </row>
    <row r="7005" spans="1:7">
      <c r="A7005" s="33"/>
      <c r="B7005" s="34"/>
      <c r="C7005" s="33"/>
      <c r="D7005" s="33"/>
      <c r="E7005" s="33"/>
      <c r="G7005">
        <f t="shared" si="109"/>
        <v>6</v>
      </c>
    </row>
    <row r="7006" spans="1:7">
      <c r="A7006" s="33"/>
      <c r="B7006" s="34"/>
      <c r="C7006" s="33"/>
      <c r="D7006" s="33"/>
      <c r="E7006" s="33"/>
      <c r="G7006">
        <f t="shared" si="109"/>
        <v>6</v>
      </c>
    </row>
    <row r="7007" spans="1:7">
      <c r="A7007" s="33"/>
      <c r="B7007" s="34"/>
      <c r="C7007" s="33"/>
      <c r="D7007" s="33"/>
      <c r="E7007" s="33"/>
      <c r="G7007">
        <f t="shared" si="109"/>
        <v>6</v>
      </c>
    </row>
    <row r="7008" spans="1:7">
      <c r="A7008" s="33"/>
      <c r="B7008" s="34"/>
      <c r="C7008" s="33"/>
      <c r="D7008" s="33"/>
      <c r="E7008" s="33"/>
      <c r="G7008">
        <f t="shared" si="109"/>
        <v>6</v>
      </c>
    </row>
    <row r="7009" spans="1:7">
      <c r="A7009" s="33"/>
      <c r="B7009" s="34"/>
      <c r="C7009" s="33"/>
      <c r="D7009" s="33"/>
      <c r="E7009" s="33"/>
      <c r="G7009">
        <f t="shared" si="109"/>
        <v>6</v>
      </c>
    </row>
    <row r="7010" spans="1:7">
      <c r="A7010" s="33"/>
      <c r="B7010" s="34"/>
      <c r="C7010" s="33"/>
      <c r="D7010" s="33"/>
      <c r="E7010" s="33"/>
      <c r="G7010">
        <f t="shared" si="109"/>
        <v>6</v>
      </c>
    </row>
    <row r="7011" spans="1:7">
      <c r="A7011" s="33"/>
      <c r="B7011" s="34"/>
      <c r="C7011" s="33"/>
      <c r="D7011" s="33"/>
      <c r="E7011" s="33"/>
      <c r="G7011">
        <f t="shared" si="109"/>
        <v>6</v>
      </c>
    </row>
    <row r="7012" spans="1:7">
      <c r="A7012" s="33"/>
      <c r="B7012" s="34"/>
      <c r="C7012" s="33"/>
      <c r="D7012" s="33"/>
      <c r="E7012" s="33"/>
      <c r="G7012">
        <f t="shared" si="109"/>
        <v>6</v>
      </c>
    </row>
    <row r="7013" spans="1:7">
      <c r="A7013" s="33"/>
      <c r="B7013" s="34"/>
      <c r="C7013" s="33"/>
      <c r="D7013" s="33"/>
      <c r="E7013" s="33"/>
      <c r="G7013">
        <f t="shared" si="109"/>
        <v>6</v>
      </c>
    </row>
    <row r="7014" spans="1:7">
      <c r="A7014" s="33"/>
      <c r="B7014" s="34"/>
      <c r="C7014" s="33"/>
      <c r="D7014" s="33"/>
      <c r="E7014" s="33"/>
      <c r="G7014">
        <f t="shared" si="109"/>
        <v>6</v>
      </c>
    </row>
    <row r="7015" spans="1:7">
      <c r="A7015" s="33"/>
      <c r="B7015" s="34"/>
      <c r="C7015" s="33"/>
      <c r="D7015" s="33"/>
      <c r="E7015" s="33"/>
      <c r="G7015">
        <f t="shared" si="109"/>
        <v>6</v>
      </c>
    </row>
    <row r="7016" spans="1:7">
      <c r="A7016" s="33"/>
      <c r="B7016" s="34"/>
      <c r="C7016" s="33"/>
      <c r="D7016" s="33"/>
      <c r="E7016" s="33"/>
      <c r="G7016">
        <f t="shared" si="109"/>
        <v>6</v>
      </c>
    </row>
    <row r="7017" spans="1:7">
      <c r="A7017" s="33"/>
      <c r="B7017" s="34"/>
      <c r="C7017" s="33"/>
      <c r="D7017" s="33"/>
      <c r="E7017" s="33"/>
      <c r="G7017">
        <f t="shared" ref="G7017:G7080" si="110">WEEKDAY(B7017,2)</f>
        <v>6</v>
      </c>
    </row>
    <row r="7018" spans="1:7">
      <c r="A7018" s="33"/>
      <c r="B7018" s="34"/>
      <c r="C7018" s="33"/>
      <c r="D7018" s="33"/>
      <c r="E7018" s="33"/>
      <c r="G7018">
        <f t="shared" si="110"/>
        <v>6</v>
      </c>
    </row>
    <row r="7019" spans="1:7">
      <c r="A7019" s="33"/>
      <c r="B7019" s="34"/>
      <c r="C7019" s="33"/>
      <c r="D7019" s="33"/>
      <c r="E7019" s="33"/>
      <c r="G7019">
        <f t="shared" si="110"/>
        <v>6</v>
      </c>
    </row>
    <row r="7020" spans="1:7">
      <c r="A7020" s="33"/>
      <c r="B7020" s="34"/>
      <c r="C7020" s="33"/>
      <c r="D7020" s="33"/>
      <c r="E7020" s="33"/>
      <c r="G7020">
        <f t="shared" si="110"/>
        <v>6</v>
      </c>
    </row>
    <row r="7021" spans="1:7">
      <c r="A7021" s="33"/>
      <c r="B7021" s="34"/>
      <c r="C7021" s="33"/>
      <c r="D7021" s="33"/>
      <c r="E7021" s="33"/>
      <c r="G7021">
        <f t="shared" si="110"/>
        <v>6</v>
      </c>
    </row>
    <row r="7022" spans="1:7">
      <c r="A7022" s="33"/>
      <c r="B7022" s="34"/>
      <c r="C7022" s="33"/>
      <c r="D7022" s="33"/>
      <c r="E7022" s="33"/>
      <c r="G7022">
        <f t="shared" si="110"/>
        <v>6</v>
      </c>
    </row>
    <row r="7023" spans="1:7">
      <c r="A7023" s="33"/>
      <c r="B7023" s="34"/>
      <c r="C7023" s="33"/>
      <c r="D7023" s="33"/>
      <c r="E7023" s="33"/>
      <c r="G7023">
        <f t="shared" si="110"/>
        <v>6</v>
      </c>
    </row>
    <row r="7024" spans="1:7">
      <c r="A7024" s="33"/>
      <c r="B7024" s="34"/>
      <c r="C7024" s="33"/>
      <c r="D7024" s="33"/>
      <c r="E7024" s="33"/>
      <c r="G7024">
        <f t="shared" si="110"/>
        <v>6</v>
      </c>
    </row>
    <row r="7025" spans="1:7">
      <c r="A7025" s="33"/>
      <c r="B7025" s="34"/>
      <c r="C7025" s="33"/>
      <c r="D7025" s="33"/>
      <c r="E7025" s="33"/>
      <c r="G7025">
        <f t="shared" si="110"/>
        <v>6</v>
      </c>
    </row>
    <row r="7026" spans="1:7">
      <c r="A7026" s="33"/>
      <c r="B7026" s="34"/>
      <c r="C7026" s="33"/>
      <c r="D7026" s="33"/>
      <c r="E7026" s="33"/>
      <c r="G7026">
        <f t="shared" si="110"/>
        <v>6</v>
      </c>
    </row>
    <row r="7027" spans="1:7">
      <c r="A7027" s="33"/>
      <c r="B7027" s="34"/>
      <c r="C7027" s="33"/>
      <c r="D7027" s="33"/>
      <c r="E7027" s="33"/>
      <c r="G7027">
        <f t="shared" si="110"/>
        <v>6</v>
      </c>
    </row>
    <row r="7028" spans="1:7">
      <c r="A7028" s="33"/>
      <c r="B7028" s="34"/>
      <c r="C7028" s="33"/>
      <c r="D7028" s="33"/>
      <c r="E7028" s="33"/>
      <c r="G7028">
        <f t="shared" si="110"/>
        <v>6</v>
      </c>
    </row>
    <row r="7029" spans="1:7">
      <c r="A7029" s="33"/>
      <c r="B7029" s="34"/>
      <c r="C7029" s="33"/>
      <c r="D7029" s="33"/>
      <c r="E7029" s="33"/>
      <c r="G7029">
        <f t="shared" si="110"/>
        <v>6</v>
      </c>
    </row>
    <row r="7030" spans="1:7">
      <c r="A7030" s="33"/>
      <c r="B7030" s="34"/>
      <c r="C7030" s="33"/>
      <c r="D7030" s="33"/>
      <c r="E7030" s="33"/>
      <c r="G7030">
        <f t="shared" si="110"/>
        <v>6</v>
      </c>
    </row>
    <row r="7031" spans="1:7">
      <c r="A7031" s="33"/>
      <c r="B7031" s="34"/>
      <c r="C7031" s="33"/>
      <c r="D7031" s="33"/>
      <c r="E7031" s="33"/>
      <c r="G7031">
        <f t="shared" si="110"/>
        <v>6</v>
      </c>
    </row>
    <row r="7032" spans="1:7">
      <c r="A7032" s="33"/>
      <c r="B7032" s="34"/>
      <c r="C7032" s="33"/>
      <c r="D7032" s="33"/>
      <c r="E7032" s="33"/>
      <c r="G7032">
        <f t="shared" si="110"/>
        <v>6</v>
      </c>
    </row>
    <row r="7033" spans="1:7">
      <c r="A7033" s="33"/>
      <c r="B7033" s="34"/>
      <c r="C7033" s="33"/>
      <c r="D7033" s="33"/>
      <c r="E7033" s="33"/>
      <c r="G7033">
        <f t="shared" si="110"/>
        <v>6</v>
      </c>
    </row>
    <row r="7034" spans="1:7">
      <c r="A7034" s="33"/>
      <c r="B7034" s="34"/>
      <c r="C7034" s="33"/>
      <c r="D7034" s="33"/>
      <c r="E7034" s="33"/>
      <c r="G7034">
        <f t="shared" si="110"/>
        <v>6</v>
      </c>
    </row>
    <row r="7035" spans="1:7">
      <c r="A7035" s="33"/>
      <c r="B7035" s="34"/>
      <c r="C7035" s="33"/>
      <c r="D7035" s="33"/>
      <c r="E7035" s="33"/>
      <c r="G7035">
        <f t="shared" si="110"/>
        <v>6</v>
      </c>
    </row>
    <row r="7036" spans="1:7">
      <c r="A7036" s="33"/>
      <c r="B7036" s="34"/>
      <c r="C7036" s="33"/>
      <c r="D7036" s="33"/>
      <c r="E7036" s="33"/>
      <c r="G7036">
        <f t="shared" si="110"/>
        <v>6</v>
      </c>
    </row>
    <row r="7037" spans="1:7">
      <c r="A7037" s="33"/>
      <c r="B7037" s="34"/>
      <c r="C7037" s="33"/>
      <c r="D7037" s="33"/>
      <c r="E7037" s="33"/>
      <c r="G7037">
        <f t="shared" si="110"/>
        <v>6</v>
      </c>
    </row>
    <row r="7038" spans="1:7">
      <c r="A7038" s="33"/>
      <c r="B7038" s="34"/>
      <c r="C7038" s="33"/>
      <c r="D7038" s="33"/>
      <c r="E7038" s="33"/>
      <c r="G7038">
        <f t="shared" si="110"/>
        <v>6</v>
      </c>
    </row>
    <row r="7039" spans="1:7">
      <c r="A7039" s="33"/>
      <c r="B7039" s="34"/>
      <c r="C7039" s="33"/>
      <c r="D7039" s="33"/>
      <c r="E7039" s="33"/>
      <c r="G7039">
        <f t="shared" si="110"/>
        <v>6</v>
      </c>
    </row>
    <row r="7040" spans="1:7">
      <c r="A7040" s="33"/>
      <c r="B7040" s="34"/>
      <c r="C7040" s="33"/>
      <c r="D7040" s="33"/>
      <c r="E7040" s="33"/>
      <c r="G7040">
        <f t="shared" si="110"/>
        <v>6</v>
      </c>
    </row>
    <row r="7041" spans="1:7">
      <c r="A7041" s="33"/>
      <c r="B7041" s="34"/>
      <c r="C7041" s="33"/>
      <c r="D7041" s="33"/>
      <c r="E7041" s="33"/>
      <c r="G7041">
        <f t="shared" si="110"/>
        <v>6</v>
      </c>
    </row>
    <row r="7042" spans="1:7">
      <c r="A7042" s="33"/>
      <c r="B7042" s="34"/>
      <c r="C7042" s="33"/>
      <c r="D7042" s="33"/>
      <c r="E7042" s="33"/>
      <c r="G7042">
        <f t="shared" si="110"/>
        <v>6</v>
      </c>
    </row>
    <row r="7043" spans="1:7">
      <c r="A7043" s="33"/>
      <c r="B7043" s="34"/>
      <c r="C7043" s="33"/>
      <c r="D7043" s="33"/>
      <c r="E7043" s="33"/>
      <c r="G7043">
        <f t="shared" si="110"/>
        <v>6</v>
      </c>
    </row>
    <row r="7044" spans="1:7">
      <c r="A7044" s="33"/>
      <c r="B7044" s="34"/>
      <c r="C7044" s="33"/>
      <c r="D7044" s="33"/>
      <c r="E7044" s="33"/>
      <c r="G7044">
        <f t="shared" si="110"/>
        <v>6</v>
      </c>
    </row>
    <row r="7045" spans="1:7">
      <c r="A7045" s="33"/>
      <c r="B7045" s="34"/>
      <c r="C7045" s="33"/>
      <c r="D7045" s="33"/>
      <c r="E7045" s="33"/>
      <c r="G7045">
        <f t="shared" si="110"/>
        <v>6</v>
      </c>
    </row>
    <row r="7046" spans="1:7">
      <c r="A7046" s="33"/>
      <c r="B7046" s="34"/>
      <c r="C7046" s="33"/>
      <c r="D7046" s="33"/>
      <c r="E7046" s="33"/>
      <c r="G7046">
        <f t="shared" si="110"/>
        <v>6</v>
      </c>
    </row>
    <row r="7047" spans="1:7">
      <c r="A7047" s="33"/>
      <c r="B7047" s="34"/>
      <c r="C7047" s="33"/>
      <c r="D7047" s="33"/>
      <c r="E7047" s="33"/>
      <c r="G7047">
        <f t="shared" si="110"/>
        <v>6</v>
      </c>
    </row>
    <row r="7048" spans="1:7">
      <c r="A7048" s="33"/>
      <c r="B7048" s="34"/>
      <c r="C7048" s="33"/>
      <c r="D7048" s="33"/>
      <c r="E7048" s="33"/>
      <c r="G7048">
        <f t="shared" si="110"/>
        <v>6</v>
      </c>
    </row>
    <row r="7049" spans="1:7">
      <c r="A7049" s="33"/>
      <c r="B7049" s="34"/>
      <c r="C7049" s="33"/>
      <c r="D7049" s="33"/>
      <c r="E7049" s="33"/>
      <c r="G7049">
        <f t="shared" si="110"/>
        <v>6</v>
      </c>
    </row>
    <row r="7050" spans="1:7">
      <c r="A7050" s="33"/>
      <c r="B7050" s="34"/>
      <c r="C7050" s="33"/>
      <c r="D7050" s="33"/>
      <c r="E7050" s="33"/>
      <c r="G7050">
        <f t="shared" si="110"/>
        <v>6</v>
      </c>
    </row>
    <row r="7051" spans="1:7">
      <c r="A7051" s="33"/>
      <c r="B7051" s="34"/>
      <c r="C7051" s="33"/>
      <c r="D7051" s="33"/>
      <c r="E7051" s="33"/>
      <c r="G7051">
        <f t="shared" si="110"/>
        <v>6</v>
      </c>
    </row>
    <row r="7052" spans="1:7">
      <c r="A7052" s="33"/>
      <c r="B7052" s="34"/>
      <c r="C7052" s="33"/>
      <c r="D7052" s="33"/>
      <c r="E7052" s="33"/>
      <c r="G7052">
        <f t="shared" si="110"/>
        <v>6</v>
      </c>
    </row>
    <row r="7053" spans="1:7">
      <c r="A7053" s="33"/>
      <c r="B7053" s="34"/>
      <c r="C7053" s="33"/>
      <c r="D7053" s="33"/>
      <c r="E7053" s="33"/>
      <c r="G7053">
        <f t="shared" si="110"/>
        <v>6</v>
      </c>
    </row>
    <row r="7054" spans="1:7">
      <c r="A7054" s="33"/>
      <c r="B7054" s="34"/>
      <c r="C7054" s="33"/>
      <c r="D7054" s="33"/>
      <c r="E7054" s="33"/>
      <c r="G7054">
        <f t="shared" si="110"/>
        <v>6</v>
      </c>
    </row>
    <row r="7055" spans="1:7">
      <c r="A7055" s="33"/>
      <c r="B7055" s="34"/>
      <c r="C7055" s="33"/>
      <c r="D7055" s="33"/>
      <c r="E7055" s="33"/>
      <c r="G7055">
        <f t="shared" si="110"/>
        <v>6</v>
      </c>
    </row>
    <row r="7056" spans="1:7">
      <c r="A7056" s="33"/>
      <c r="B7056" s="34"/>
      <c r="C7056" s="33"/>
      <c r="D7056" s="33"/>
      <c r="E7056" s="33"/>
      <c r="G7056">
        <f t="shared" si="110"/>
        <v>6</v>
      </c>
    </row>
    <row r="7057" spans="1:7">
      <c r="A7057" s="33"/>
      <c r="B7057" s="34"/>
      <c r="C7057" s="33"/>
      <c r="D7057" s="33"/>
      <c r="E7057" s="33"/>
      <c r="G7057">
        <f t="shared" si="110"/>
        <v>6</v>
      </c>
    </row>
    <row r="7058" spans="1:7">
      <c r="A7058" s="33"/>
      <c r="B7058" s="34"/>
      <c r="C7058" s="33"/>
      <c r="D7058" s="33"/>
      <c r="E7058" s="33"/>
      <c r="G7058">
        <f t="shared" si="110"/>
        <v>6</v>
      </c>
    </row>
    <row r="7059" spans="1:7">
      <c r="A7059" s="33"/>
      <c r="B7059" s="34"/>
      <c r="C7059" s="33"/>
      <c r="D7059" s="33"/>
      <c r="E7059" s="33"/>
      <c r="G7059">
        <f t="shared" si="110"/>
        <v>6</v>
      </c>
    </row>
    <row r="7060" spans="1:7">
      <c r="A7060" s="33"/>
      <c r="B7060" s="34"/>
      <c r="C7060" s="33"/>
      <c r="D7060" s="33"/>
      <c r="E7060" s="33"/>
      <c r="G7060">
        <f t="shared" si="110"/>
        <v>6</v>
      </c>
    </row>
    <row r="7061" spans="1:7">
      <c r="A7061" s="33"/>
      <c r="B7061" s="34"/>
      <c r="C7061" s="33"/>
      <c r="D7061" s="33"/>
      <c r="E7061" s="33"/>
      <c r="G7061">
        <f t="shared" si="110"/>
        <v>6</v>
      </c>
    </row>
    <row r="7062" spans="1:7">
      <c r="A7062" s="33"/>
      <c r="B7062" s="34"/>
      <c r="C7062" s="33"/>
      <c r="D7062" s="33"/>
      <c r="E7062" s="33"/>
      <c r="G7062">
        <f t="shared" si="110"/>
        <v>6</v>
      </c>
    </row>
    <row r="7063" spans="1:7">
      <c r="A7063" s="33"/>
      <c r="B7063" s="34"/>
      <c r="C7063" s="33"/>
      <c r="D7063" s="33"/>
      <c r="E7063" s="33"/>
      <c r="G7063">
        <f t="shared" si="110"/>
        <v>6</v>
      </c>
    </row>
    <row r="7064" spans="1:7">
      <c r="A7064" s="33"/>
      <c r="B7064" s="34"/>
      <c r="C7064" s="33"/>
      <c r="D7064" s="33"/>
      <c r="E7064" s="33"/>
      <c r="G7064">
        <f t="shared" si="110"/>
        <v>6</v>
      </c>
    </row>
    <row r="7065" spans="1:7">
      <c r="A7065" s="33"/>
      <c r="B7065" s="34"/>
      <c r="C7065" s="33"/>
      <c r="D7065" s="33"/>
      <c r="E7065" s="33"/>
      <c r="G7065">
        <f t="shared" si="110"/>
        <v>6</v>
      </c>
    </row>
    <row r="7066" spans="1:7">
      <c r="A7066" s="33"/>
      <c r="B7066" s="34"/>
      <c r="C7066" s="33"/>
      <c r="D7066" s="33"/>
      <c r="E7066" s="33"/>
      <c r="G7066">
        <f t="shared" si="110"/>
        <v>6</v>
      </c>
    </row>
    <row r="7067" spans="1:7">
      <c r="A7067" s="33"/>
      <c r="B7067" s="34"/>
      <c r="C7067" s="33"/>
      <c r="D7067" s="33"/>
      <c r="E7067" s="33"/>
      <c r="G7067">
        <f t="shared" si="110"/>
        <v>6</v>
      </c>
    </row>
    <row r="7068" spans="1:7">
      <c r="A7068" s="33"/>
      <c r="B7068" s="34"/>
      <c r="C7068" s="33"/>
      <c r="D7068" s="33"/>
      <c r="E7068" s="33"/>
      <c r="G7068">
        <f t="shared" si="110"/>
        <v>6</v>
      </c>
    </row>
    <row r="7069" spans="1:7">
      <c r="A7069" s="33"/>
      <c r="B7069" s="34"/>
      <c r="C7069" s="33"/>
      <c r="D7069" s="33"/>
      <c r="E7069" s="33"/>
      <c r="G7069">
        <f t="shared" si="110"/>
        <v>6</v>
      </c>
    </row>
    <row r="7070" spans="1:7">
      <c r="A7070" s="33"/>
      <c r="B7070" s="34"/>
      <c r="C7070" s="33"/>
      <c r="D7070" s="33"/>
      <c r="E7070" s="33"/>
      <c r="G7070">
        <f t="shared" si="110"/>
        <v>6</v>
      </c>
    </row>
    <row r="7071" spans="1:7">
      <c r="A7071" s="33"/>
      <c r="B7071" s="34"/>
      <c r="C7071" s="33"/>
      <c r="D7071" s="33"/>
      <c r="E7071" s="33"/>
      <c r="G7071">
        <f t="shared" si="110"/>
        <v>6</v>
      </c>
    </row>
    <row r="7072" spans="1:7">
      <c r="A7072" s="33"/>
      <c r="B7072" s="34"/>
      <c r="C7072" s="33"/>
      <c r="D7072" s="33"/>
      <c r="E7072" s="33"/>
      <c r="G7072">
        <f t="shared" si="110"/>
        <v>6</v>
      </c>
    </row>
    <row r="7073" spans="1:7">
      <c r="A7073" s="33"/>
      <c r="B7073" s="34"/>
      <c r="C7073" s="33"/>
      <c r="D7073" s="33"/>
      <c r="E7073" s="33"/>
      <c r="G7073">
        <f t="shared" si="110"/>
        <v>6</v>
      </c>
    </row>
    <row r="7074" spans="1:7">
      <c r="A7074" s="33"/>
      <c r="B7074" s="34"/>
      <c r="C7074" s="33"/>
      <c r="D7074" s="33"/>
      <c r="E7074" s="33"/>
      <c r="G7074">
        <f t="shared" si="110"/>
        <v>6</v>
      </c>
    </row>
    <row r="7075" spans="1:7">
      <c r="A7075" s="33"/>
      <c r="B7075" s="34"/>
      <c r="C7075" s="33"/>
      <c r="D7075" s="33"/>
      <c r="E7075" s="33"/>
      <c r="G7075">
        <f t="shared" si="110"/>
        <v>6</v>
      </c>
    </row>
    <row r="7076" spans="1:7">
      <c r="A7076" s="33"/>
      <c r="B7076" s="34"/>
      <c r="C7076" s="33"/>
      <c r="D7076" s="33"/>
      <c r="E7076" s="33"/>
      <c r="G7076">
        <f t="shared" si="110"/>
        <v>6</v>
      </c>
    </row>
    <row r="7077" spans="1:7">
      <c r="A7077" s="33"/>
      <c r="B7077" s="34"/>
      <c r="C7077" s="33"/>
      <c r="D7077" s="33"/>
      <c r="E7077" s="33"/>
      <c r="G7077">
        <f t="shared" si="110"/>
        <v>6</v>
      </c>
    </row>
    <row r="7078" spans="1:7">
      <c r="A7078" s="33"/>
      <c r="B7078" s="34"/>
      <c r="C7078" s="33"/>
      <c r="D7078" s="33"/>
      <c r="E7078" s="33"/>
      <c r="G7078">
        <f t="shared" si="110"/>
        <v>6</v>
      </c>
    </row>
    <row r="7079" spans="1:7">
      <c r="A7079" s="33"/>
      <c r="B7079" s="34"/>
      <c r="C7079" s="33"/>
      <c r="D7079" s="33"/>
      <c r="E7079" s="33"/>
      <c r="G7079">
        <f t="shared" si="110"/>
        <v>6</v>
      </c>
    </row>
    <row r="7080" spans="1:7">
      <c r="A7080" s="33"/>
      <c r="B7080" s="34"/>
      <c r="C7080" s="33"/>
      <c r="D7080" s="33"/>
      <c r="E7080" s="33"/>
      <c r="G7080">
        <f t="shared" si="110"/>
        <v>6</v>
      </c>
    </row>
    <row r="7081" spans="1:7">
      <c r="A7081" s="33"/>
      <c r="B7081" s="34"/>
      <c r="C7081" s="33"/>
      <c r="D7081" s="33"/>
      <c r="E7081" s="33"/>
      <c r="G7081">
        <f t="shared" ref="G7081:G7144" si="111">WEEKDAY(B7081,2)</f>
        <v>6</v>
      </c>
    </row>
    <row r="7082" spans="1:7">
      <c r="A7082" s="33"/>
      <c r="B7082" s="34"/>
      <c r="C7082" s="33"/>
      <c r="D7082" s="33"/>
      <c r="E7082" s="33"/>
      <c r="G7082">
        <f t="shared" si="111"/>
        <v>6</v>
      </c>
    </row>
    <row r="7083" spans="1:7">
      <c r="A7083" s="33"/>
      <c r="B7083" s="34"/>
      <c r="C7083" s="33"/>
      <c r="D7083" s="33"/>
      <c r="E7083" s="33"/>
      <c r="G7083">
        <f t="shared" si="111"/>
        <v>6</v>
      </c>
    </row>
    <row r="7084" spans="1:7">
      <c r="A7084" s="33"/>
      <c r="B7084" s="34"/>
      <c r="C7084" s="33"/>
      <c r="D7084" s="33"/>
      <c r="E7084" s="33"/>
      <c r="G7084">
        <f t="shared" si="111"/>
        <v>6</v>
      </c>
    </row>
    <row r="7085" spans="1:7">
      <c r="A7085" s="33"/>
      <c r="B7085" s="34"/>
      <c r="C7085" s="33"/>
      <c r="D7085" s="33"/>
      <c r="E7085" s="33"/>
      <c r="G7085">
        <f t="shared" si="111"/>
        <v>6</v>
      </c>
    </row>
    <row r="7086" spans="1:7">
      <c r="A7086" s="33"/>
      <c r="B7086" s="34"/>
      <c r="C7086" s="33"/>
      <c r="D7086" s="33"/>
      <c r="E7086" s="33"/>
      <c r="G7086">
        <f t="shared" si="111"/>
        <v>6</v>
      </c>
    </row>
    <row r="7087" spans="1:7">
      <c r="A7087" s="33"/>
      <c r="B7087" s="34"/>
      <c r="C7087" s="33"/>
      <c r="D7087" s="33"/>
      <c r="E7087" s="33"/>
      <c r="G7087">
        <f t="shared" si="111"/>
        <v>6</v>
      </c>
    </row>
    <row r="7088" spans="1:7">
      <c r="A7088" s="33"/>
      <c r="B7088" s="34"/>
      <c r="C7088" s="33"/>
      <c r="D7088" s="33"/>
      <c r="E7088" s="33"/>
      <c r="G7088">
        <f t="shared" si="111"/>
        <v>6</v>
      </c>
    </row>
    <row r="7089" spans="1:7">
      <c r="A7089" s="33"/>
      <c r="B7089" s="34"/>
      <c r="C7089" s="33"/>
      <c r="D7089" s="33"/>
      <c r="E7089" s="33"/>
      <c r="G7089">
        <f t="shared" si="111"/>
        <v>6</v>
      </c>
    </row>
    <row r="7090" spans="1:7">
      <c r="A7090" s="33"/>
      <c r="B7090" s="34"/>
      <c r="C7090" s="33"/>
      <c r="D7090" s="33"/>
      <c r="E7090" s="33"/>
      <c r="G7090">
        <f t="shared" si="111"/>
        <v>6</v>
      </c>
    </row>
    <row r="7091" spans="1:7">
      <c r="A7091" s="33"/>
      <c r="B7091" s="34"/>
      <c r="C7091" s="33"/>
      <c r="D7091" s="33"/>
      <c r="E7091" s="33"/>
      <c r="G7091">
        <f t="shared" si="111"/>
        <v>6</v>
      </c>
    </row>
    <row r="7092" spans="1:7">
      <c r="A7092" s="33"/>
      <c r="B7092" s="34"/>
      <c r="C7092" s="33"/>
      <c r="D7092" s="33"/>
      <c r="E7092" s="33"/>
      <c r="G7092">
        <f t="shared" si="111"/>
        <v>6</v>
      </c>
    </row>
    <row r="7093" spans="1:7">
      <c r="A7093" s="33"/>
      <c r="B7093" s="34"/>
      <c r="C7093" s="33"/>
      <c r="D7093" s="33"/>
      <c r="E7093" s="33"/>
      <c r="G7093">
        <f t="shared" si="111"/>
        <v>6</v>
      </c>
    </row>
    <row r="7094" spans="1:7">
      <c r="A7094" s="33"/>
      <c r="B7094" s="34"/>
      <c r="C7094" s="33"/>
      <c r="D7094" s="33"/>
      <c r="E7094" s="33"/>
      <c r="G7094">
        <f t="shared" si="111"/>
        <v>6</v>
      </c>
    </row>
    <row r="7095" spans="1:7">
      <c r="A7095" s="33"/>
      <c r="B7095" s="34"/>
      <c r="C7095" s="33"/>
      <c r="D7095" s="33"/>
      <c r="E7095" s="33"/>
      <c r="G7095">
        <f t="shared" si="111"/>
        <v>6</v>
      </c>
    </row>
    <row r="7096" spans="1:7">
      <c r="A7096" s="33"/>
      <c r="B7096" s="34"/>
      <c r="C7096" s="33"/>
      <c r="D7096" s="33"/>
      <c r="E7096" s="33"/>
      <c r="G7096">
        <f t="shared" si="111"/>
        <v>6</v>
      </c>
    </row>
    <row r="7097" spans="1:7">
      <c r="A7097" s="33"/>
      <c r="B7097" s="34"/>
      <c r="C7097" s="33"/>
      <c r="D7097" s="33"/>
      <c r="E7097" s="33"/>
      <c r="G7097">
        <f t="shared" si="111"/>
        <v>6</v>
      </c>
    </row>
    <row r="7098" spans="1:7">
      <c r="A7098" s="33"/>
      <c r="B7098" s="34"/>
      <c r="C7098" s="33"/>
      <c r="D7098" s="33"/>
      <c r="E7098" s="33"/>
      <c r="G7098">
        <f t="shared" si="111"/>
        <v>6</v>
      </c>
    </row>
    <row r="7099" spans="1:7">
      <c r="A7099" s="33"/>
      <c r="B7099" s="34"/>
      <c r="C7099" s="33"/>
      <c r="D7099" s="33"/>
      <c r="E7099" s="33"/>
      <c r="G7099">
        <f t="shared" si="111"/>
        <v>6</v>
      </c>
    </row>
    <row r="7100" spans="1:7">
      <c r="A7100" s="33"/>
      <c r="B7100" s="34"/>
      <c r="C7100" s="33"/>
      <c r="D7100" s="33"/>
      <c r="E7100" s="33"/>
      <c r="G7100">
        <f t="shared" si="111"/>
        <v>6</v>
      </c>
    </row>
    <row r="7101" spans="1:7">
      <c r="A7101" s="33"/>
      <c r="B7101" s="34"/>
      <c r="C7101" s="33"/>
      <c r="D7101" s="33"/>
      <c r="E7101" s="33"/>
      <c r="G7101">
        <f t="shared" si="111"/>
        <v>6</v>
      </c>
    </row>
    <row r="7102" spans="1:7">
      <c r="A7102" s="33"/>
      <c r="B7102" s="34"/>
      <c r="C7102" s="33"/>
      <c r="D7102" s="33"/>
      <c r="E7102" s="33"/>
      <c r="G7102">
        <f t="shared" si="111"/>
        <v>6</v>
      </c>
    </row>
    <row r="7103" spans="1:7">
      <c r="A7103" s="33"/>
      <c r="B7103" s="34"/>
      <c r="C7103" s="33"/>
      <c r="D7103" s="33"/>
      <c r="E7103" s="33"/>
      <c r="G7103">
        <f t="shared" si="111"/>
        <v>6</v>
      </c>
    </row>
    <row r="7104" spans="1:7">
      <c r="A7104" s="33"/>
      <c r="B7104" s="34"/>
      <c r="C7104" s="33"/>
      <c r="D7104" s="33"/>
      <c r="E7104" s="33"/>
      <c r="G7104">
        <f t="shared" si="111"/>
        <v>6</v>
      </c>
    </row>
    <row r="7105" spans="1:7">
      <c r="A7105" s="33"/>
      <c r="B7105" s="34"/>
      <c r="C7105" s="33"/>
      <c r="D7105" s="33"/>
      <c r="E7105" s="33"/>
      <c r="G7105">
        <f t="shared" si="111"/>
        <v>6</v>
      </c>
    </row>
    <row r="7106" spans="1:7">
      <c r="A7106" s="33"/>
      <c r="B7106" s="34"/>
      <c r="C7106" s="33"/>
      <c r="D7106" s="33"/>
      <c r="E7106" s="33"/>
      <c r="G7106">
        <f t="shared" si="111"/>
        <v>6</v>
      </c>
    </row>
    <row r="7107" spans="1:7">
      <c r="A7107" s="33"/>
      <c r="B7107" s="34"/>
      <c r="C7107" s="33"/>
      <c r="D7107" s="33"/>
      <c r="E7107" s="33"/>
      <c r="G7107">
        <f t="shared" si="111"/>
        <v>6</v>
      </c>
    </row>
    <row r="7108" spans="1:7">
      <c r="A7108" s="33"/>
      <c r="B7108" s="34"/>
      <c r="C7108" s="33"/>
      <c r="D7108" s="33"/>
      <c r="E7108" s="33"/>
      <c r="G7108">
        <f t="shared" si="111"/>
        <v>6</v>
      </c>
    </row>
    <row r="7109" spans="1:7">
      <c r="A7109" s="33"/>
      <c r="B7109" s="34"/>
      <c r="C7109" s="33"/>
      <c r="D7109" s="33"/>
      <c r="E7109" s="33"/>
      <c r="G7109">
        <f t="shared" si="111"/>
        <v>6</v>
      </c>
    </row>
    <row r="7110" spans="1:7">
      <c r="A7110" s="33"/>
      <c r="B7110" s="34"/>
      <c r="C7110" s="33"/>
      <c r="D7110" s="33"/>
      <c r="E7110" s="33"/>
      <c r="G7110">
        <f t="shared" si="111"/>
        <v>6</v>
      </c>
    </row>
    <row r="7111" spans="1:7">
      <c r="A7111" s="33"/>
      <c r="B7111" s="34"/>
      <c r="C7111" s="33"/>
      <c r="D7111" s="33"/>
      <c r="E7111" s="33"/>
      <c r="G7111">
        <f t="shared" si="111"/>
        <v>6</v>
      </c>
    </row>
    <row r="7112" spans="1:7">
      <c r="A7112" s="33"/>
      <c r="B7112" s="34"/>
      <c r="C7112" s="33"/>
      <c r="D7112" s="33"/>
      <c r="E7112" s="33"/>
      <c r="G7112">
        <f t="shared" si="111"/>
        <v>6</v>
      </c>
    </row>
    <row r="7113" spans="1:7">
      <c r="A7113" s="33"/>
      <c r="B7113" s="34"/>
      <c r="C7113" s="33"/>
      <c r="D7113" s="33"/>
      <c r="E7113" s="33"/>
      <c r="G7113">
        <f t="shared" si="111"/>
        <v>6</v>
      </c>
    </row>
    <row r="7114" spans="1:7">
      <c r="A7114" s="33"/>
      <c r="B7114" s="34"/>
      <c r="C7114" s="33"/>
      <c r="D7114" s="33"/>
      <c r="E7114" s="33"/>
      <c r="G7114">
        <f t="shared" si="111"/>
        <v>6</v>
      </c>
    </row>
    <row r="7115" spans="1:7">
      <c r="A7115" s="33"/>
      <c r="B7115" s="34"/>
      <c r="C7115" s="33"/>
      <c r="D7115" s="33"/>
      <c r="E7115" s="33"/>
      <c r="G7115">
        <f t="shared" si="111"/>
        <v>6</v>
      </c>
    </row>
    <row r="7116" spans="1:7">
      <c r="A7116" s="33"/>
      <c r="B7116" s="34"/>
      <c r="C7116" s="33"/>
      <c r="D7116" s="33"/>
      <c r="E7116" s="33"/>
      <c r="G7116">
        <f t="shared" si="111"/>
        <v>6</v>
      </c>
    </row>
    <row r="7117" spans="1:7">
      <c r="A7117" s="33"/>
      <c r="B7117" s="34"/>
      <c r="C7117" s="33"/>
      <c r="D7117" s="33"/>
      <c r="E7117" s="33"/>
      <c r="G7117">
        <f t="shared" si="111"/>
        <v>6</v>
      </c>
    </row>
    <row r="7118" spans="1:7">
      <c r="A7118" s="33"/>
      <c r="B7118" s="34"/>
      <c r="C7118" s="33"/>
      <c r="D7118" s="33"/>
      <c r="E7118" s="33"/>
      <c r="G7118">
        <f t="shared" si="111"/>
        <v>6</v>
      </c>
    </row>
    <row r="7119" spans="1:7">
      <c r="A7119" s="33"/>
      <c r="B7119" s="34"/>
      <c r="C7119" s="33"/>
      <c r="D7119" s="33"/>
      <c r="E7119" s="33"/>
      <c r="G7119">
        <f t="shared" si="111"/>
        <v>6</v>
      </c>
    </row>
    <row r="7120" spans="1:7">
      <c r="A7120" s="33"/>
      <c r="B7120" s="34"/>
      <c r="C7120" s="33"/>
      <c r="D7120" s="33"/>
      <c r="E7120" s="33"/>
      <c r="G7120">
        <f t="shared" si="111"/>
        <v>6</v>
      </c>
    </row>
    <row r="7121" spans="1:7">
      <c r="A7121" s="33"/>
      <c r="B7121" s="34"/>
      <c r="C7121" s="33"/>
      <c r="D7121" s="33"/>
      <c r="E7121" s="33"/>
      <c r="G7121">
        <f t="shared" si="111"/>
        <v>6</v>
      </c>
    </row>
    <row r="7122" spans="1:7">
      <c r="A7122" s="33"/>
      <c r="B7122" s="34"/>
      <c r="C7122" s="33"/>
      <c r="D7122" s="33"/>
      <c r="E7122" s="33"/>
      <c r="G7122">
        <f t="shared" si="111"/>
        <v>6</v>
      </c>
    </row>
    <row r="7123" spans="1:7">
      <c r="A7123" s="33"/>
      <c r="B7123" s="34"/>
      <c r="C7123" s="33"/>
      <c r="D7123" s="33"/>
      <c r="E7123" s="33"/>
      <c r="G7123">
        <f t="shared" si="111"/>
        <v>6</v>
      </c>
    </row>
    <row r="7124" spans="1:7">
      <c r="A7124" s="33"/>
      <c r="B7124" s="34"/>
      <c r="C7124" s="33"/>
      <c r="D7124" s="33"/>
      <c r="E7124" s="33"/>
      <c r="G7124">
        <f t="shared" si="111"/>
        <v>6</v>
      </c>
    </row>
    <row r="7125" spans="1:7">
      <c r="A7125" s="33"/>
      <c r="B7125" s="34"/>
      <c r="C7125" s="33"/>
      <c r="D7125" s="33"/>
      <c r="E7125" s="33"/>
      <c r="G7125">
        <f t="shared" si="111"/>
        <v>6</v>
      </c>
    </row>
    <row r="7126" spans="1:7">
      <c r="A7126" s="33"/>
      <c r="B7126" s="34"/>
      <c r="C7126" s="33"/>
      <c r="D7126" s="33"/>
      <c r="E7126" s="33"/>
      <c r="G7126">
        <f t="shared" si="111"/>
        <v>6</v>
      </c>
    </row>
    <row r="7127" spans="1:7">
      <c r="A7127" s="33"/>
      <c r="B7127" s="34"/>
      <c r="C7127" s="33"/>
      <c r="D7127" s="33"/>
      <c r="E7127" s="33"/>
      <c r="G7127">
        <f t="shared" si="111"/>
        <v>6</v>
      </c>
    </row>
    <row r="7128" spans="1:7">
      <c r="A7128" s="33"/>
      <c r="B7128" s="34"/>
      <c r="C7128" s="33"/>
      <c r="D7128" s="33"/>
      <c r="E7128" s="33"/>
      <c r="G7128">
        <f t="shared" si="111"/>
        <v>6</v>
      </c>
    </row>
    <row r="7129" spans="1:7">
      <c r="A7129" s="33"/>
      <c r="B7129" s="34"/>
      <c r="C7129" s="33"/>
      <c r="D7129" s="33"/>
      <c r="E7129" s="33"/>
      <c r="G7129">
        <f t="shared" si="111"/>
        <v>6</v>
      </c>
    </row>
    <row r="7130" spans="1:7">
      <c r="A7130" s="33"/>
      <c r="B7130" s="34"/>
      <c r="C7130" s="33"/>
      <c r="D7130" s="33"/>
      <c r="E7130" s="33"/>
      <c r="G7130">
        <f t="shared" si="111"/>
        <v>6</v>
      </c>
    </row>
    <row r="7131" spans="1:7">
      <c r="A7131" s="33"/>
      <c r="B7131" s="34"/>
      <c r="C7131" s="33"/>
      <c r="D7131" s="33"/>
      <c r="E7131" s="33"/>
      <c r="G7131">
        <f t="shared" si="111"/>
        <v>6</v>
      </c>
    </row>
    <row r="7132" spans="1:7">
      <c r="A7132" s="33"/>
      <c r="B7132" s="34"/>
      <c r="C7132" s="33"/>
      <c r="D7132" s="33"/>
      <c r="E7132" s="33"/>
      <c r="G7132">
        <f t="shared" si="111"/>
        <v>6</v>
      </c>
    </row>
    <row r="7133" spans="1:7">
      <c r="A7133" s="33"/>
      <c r="B7133" s="34"/>
      <c r="C7133" s="33"/>
      <c r="D7133" s="33"/>
      <c r="E7133" s="33"/>
      <c r="G7133">
        <f t="shared" si="111"/>
        <v>6</v>
      </c>
    </row>
    <row r="7134" spans="1:7">
      <c r="A7134" s="33"/>
      <c r="B7134" s="34"/>
      <c r="C7134" s="33"/>
      <c r="D7134" s="33"/>
      <c r="E7134" s="33"/>
      <c r="G7134">
        <f t="shared" si="111"/>
        <v>6</v>
      </c>
    </row>
    <row r="7135" spans="1:7">
      <c r="A7135" s="33"/>
      <c r="B7135" s="34"/>
      <c r="C7135" s="33"/>
      <c r="D7135" s="33"/>
      <c r="E7135" s="33"/>
      <c r="G7135">
        <f t="shared" si="111"/>
        <v>6</v>
      </c>
    </row>
    <row r="7136" spans="1:7">
      <c r="A7136" s="33"/>
      <c r="B7136" s="34"/>
      <c r="C7136" s="33"/>
      <c r="D7136" s="33"/>
      <c r="E7136" s="33"/>
      <c r="G7136">
        <f t="shared" si="111"/>
        <v>6</v>
      </c>
    </row>
    <row r="7137" spans="1:7">
      <c r="A7137" s="33"/>
      <c r="B7137" s="34"/>
      <c r="C7137" s="33"/>
      <c r="D7137" s="33"/>
      <c r="E7137" s="33"/>
      <c r="G7137">
        <f t="shared" si="111"/>
        <v>6</v>
      </c>
    </row>
    <row r="7138" spans="1:7">
      <c r="A7138" s="33"/>
      <c r="B7138" s="34"/>
      <c r="C7138" s="33"/>
      <c r="D7138" s="33"/>
      <c r="E7138" s="33"/>
      <c r="G7138">
        <f t="shared" si="111"/>
        <v>6</v>
      </c>
    </row>
    <row r="7139" spans="1:7">
      <c r="A7139" s="33"/>
      <c r="B7139" s="34"/>
      <c r="C7139" s="33"/>
      <c r="D7139" s="33"/>
      <c r="E7139" s="33"/>
      <c r="G7139">
        <f t="shared" si="111"/>
        <v>6</v>
      </c>
    </row>
    <row r="7140" spans="1:7">
      <c r="A7140" s="33"/>
      <c r="B7140" s="34"/>
      <c r="C7140" s="33"/>
      <c r="D7140" s="33"/>
      <c r="E7140" s="33"/>
      <c r="G7140">
        <f t="shared" si="111"/>
        <v>6</v>
      </c>
    </row>
    <row r="7141" spans="1:7">
      <c r="A7141" s="33"/>
      <c r="B7141" s="34"/>
      <c r="C7141" s="33"/>
      <c r="D7141" s="33"/>
      <c r="E7141" s="33"/>
      <c r="G7141">
        <f t="shared" si="111"/>
        <v>6</v>
      </c>
    </row>
    <row r="7142" spans="1:7">
      <c r="A7142" s="33"/>
      <c r="B7142" s="34"/>
      <c r="C7142" s="33"/>
      <c r="D7142" s="33"/>
      <c r="E7142" s="33"/>
      <c r="G7142">
        <f t="shared" si="111"/>
        <v>6</v>
      </c>
    </row>
    <row r="7143" spans="1:7">
      <c r="A7143" s="33"/>
      <c r="B7143" s="34"/>
      <c r="C7143" s="33"/>
      <c r="D7143" s="33"/>
      <c r="E7143" s="33"/>
      <c r="G7143">
        <f t="shared" si="111"/>
        <v>6</v>
      </c>
    </row>
    <row r="7144" spans="1:7">
      <c r="A7144" s="33"/>
      <c r="B7144" s="34"/>
      <c r="C7144" s="33"/>
      <c r="D7144" s="33"/>
      <c r="E7144" s="33"/>
      <c r="G7144">
        <f t="shared" si="111"/>
        <v>6</v>
      </c>
    </row>
    <row r="7145" spans="1:7">
      <c r="A7145" s="33"/>
      <c r="B7145" s="34"/>
      <c r="C7145" s="33"/>
      <c r="D7145" s="33"/>
      <c r="E7145" s="33"/>
      <c r="G7145">
        <f t="shared" ref="G7145:G7208" si="112">WEEKDAY(B7145,2)</f>
        <v>6</v>
      </c>
    </row>
    <row r="7146" spans="1:7">
      <c r="A7146" s="33"/>
      <c r="B7146" s="34"/>
      <c r="C7146" s="33"/>
      <c r="D7146" s="33"/>
      <c r="E7146" s="33"/>
      <c r="G7146">
        <f t="shared" si="112"/>
        <v>6</v>
      </c>
    </row>
    <row r="7147" spans="1:7">
      <c r="A7147" s="33"/>
      <c r="B7147" s="34"/>
      <c r="C7147" s="33"/>
      <c r="D7147" s="33"/>
      <c r="E7147" s="33"/>
      <c r="G7147">
        <f t="shared" si="112"/>
        <v>6</v>
      </c>
    </row>
    <row r="7148" spans="1:7">
      <c r="A7148" s="33"/>
      <c r="B7148" s="34"/>
      <c r="C7148" s="33"/>
      <c r="D7148" s="33"/>
      <c r="E7148" s="33"/>
      <c r="G7148">
        <f t="shared" si="112"/>
        <v>6</v>
      </c>
    </row>
    <row r="7149" spans="1:7">
      <c r="A7149" s="33"/>
      <c r="B7149" s="34"/>
      <c r="C7149" s="33"/>
      <c r="D7149" s="33"/>
      <c r="E7149" s="33"/>
      <c r="G7149">
        <f t="shared" si="112"/>
        <v>6</v>
      </c>
    </row>
    <row r="7150" spans="1:7">
      <c r="A7150" s="33"/>
      <c r="B7150" s="34"/>
      <c r="C7150" s="33"/>
      <c r="D7150" s="33"/>
      <c r="E7150" s="33"/>
      <c r="G7150">
        <f t="shared" si="112"/>
        <v>6</v>
      </c>
    </row>
    <row r="7151" spans="1:7">
      <c r="A7151" s="33"/>
      <c r="B7151" s="34"/>
      <c r="C7151" s="33"/>
      <c r="D7151" s="33"/>
      <c r="E7151" s="33"/>
      <c r="G7151">
        <f t="shared" si="112"/>
        <v>6</v>
      </c>
    </row>
    <row r="7152" spans="1:7">
      <c r="A7152" s="33"/>
      <c r="B7152" s="34"/>
      <c r="C7152" s="33"/>
      <c r="D7152" s="33"/>
      <c r="E7152" s="33"/>
      <c r="G7152">
        <f t="shared" si="112"/>
        <v>6</v>
      </c>
    </row>
    <row r="7153" spans="1:7">
      <c r="A7153" s="33"/>
      <c r="B7153" s="34"/>
      <c r="C7153" s="33"/>
      <c r="D7153" s="33"/>
      <c r="E7153" s="33"/>
      <c r="G7153">
        <f t="shared" si="112"/>
        <v>6</v>
      </c>
    </row>
    <row r="7154" spans="1:7">
      <c r="A7154" s="33"/>
      <c r="B7154" s="34"/>
      <c r="C7154" s="33"/>
      <c r="D7154" s="33"/>
      <c r="E7154" s="33"/>
      <c r="G7154">
        <f t="shared" si="112"/>
        <v>6</v>
      </c>
    </row>
    <row r="7155" spans="1:7">
      <c r="A7155" s="33"/>
      <c r="B7155" s="34"/>
      <c r="C7155" s="33"/>
      <c r="D7155" s="33"/>
      <c r="E7155" s="33"/>
      <c r="G7155">
        <f t="shared" si="112"/>
        <v>6</v>
      </c>
    </row>
    <row r="7156" spans="1:7">
      <c r="A7156" s="33"/>
      <c r="B7156" s="34"/>
      <c r="C7156" s="33"/>
      <c r="D7156" s="33"/>
      <c r="E7156" s="33"/>
      <c r="G7156">
        <f t="shared" si="112"/>
        <v>6</v>
      </c>
    </row>
    <row r="7157" spans="1:7">
      <c r="A7157" s="33"/>
      <c r="B7157" s="34"/>
      <c r="C7157" s="33"/>
      <c r="D7157" s="33"/>
      <c r="E7157" s="33"/>
      <c r="G7157">
        <f t="shared" si="112"/>
        <v>6</v>
      </c>
    </row>
    <row r="7158" spans="1:7">
      <c r="A7158" s="33"/>
      <c r="B7158" s="34"/>
      <c r="C7158" s="33"/>
      <c r="D7158" s="33"/>
      <c r="E7158" s="33"/>
      <c r="G7158">
        <f t="shared" si="112"/>
        <v>6</v>
      </c>
    </row>
    <row r="7159" spans="1:7">
      <c r="A7159" s="33"/>
      <c r="B7159" s="34"/>
      <c r="C7159" s="33"/>
      <c r="D7159" s="33"/>
      <c r="E7159" s="33"/>
      <c r="G7159">
        <f t="shared" si="112"/>
        <v>6</v>
      </c>
    </row>
    <row r="7160" spans="1:7">
      <c r="A7160" s="33"/>
      <c r="B7160" s="34"/>
      <c r="C7160" s="33"/>
      <c r="D7160" s="33"/>
      <c r="E7160" s="33"/>
      <c r="G7160">
        <f t="shared" si="112"/>
        <v>6</v>
      </c>
    </row>
    <row r="7161" spans="1:7">
      <c r="A7161" s="33"/>
      <c r="B7161" s="34"/>
      <c r="C7161" s="33"/>
      <c r="D7161" s="33"/>
      <c r="E7161" s="33"/>
      <c r="G7161">
        <f t="shared" si="112"/>
        <v>6</v>
      </c>
    </row>
    <row r="7162" spans="1:7">
      <c r="A7162" s="33"/>
      <c r="B7162" s="34"/>
      <c r="C7162" s="33"/>
      <c r="D7162" s="33"/>
      <c r="E7162" s="33"/>
      <c r="G7162">
        <f t="shared" si="112"/>
        <v>6</v>
      </c>
    </row>
    <row r="7163" spans="1:7">
      <c r="A7163" s="33"/>
      <c r="B7163" s="34"/>
      <c r="C7163" s="33"/>
      <c r="D7163" s="33"/>
      <c r="E7163" s="33"/>
      <c r="G7163">
        <f t="shared" si="112"/>
        <v>6</v>
      </c>
    </row>
    <row r="7164" spans="1:7">
      <c r="A7164" s="33"/>
      <c r="B7164" s="34"/>
      <c r="C7164" s="33"/>
      <c r="D7164" s="33"/>
      <c r="E7164" s="33"/>
      <c r="G7164">
        <f t="shared" si="112"/>
        <v>6</v>
      </c>
    </row>
    <row r="7165" spans="1:7">
      <c r="A7165" s="33"/>
      <c r="B7165" s="34"/>
      <c r="C7165" s="33"/>
      <c r="D7165" s="33"/>
      <c r="E7165" s="33"/>
      <c r="G7165">
        <f t="shared" si="112"/>
        <v>6</v>
      </c>
    </row>
    <row r="7166" spans="1:7">
      <c r="A7166" s="33"/>
      <c r="B7166" s="34"/>
      <c r="C7166" s="33"/>
      <c r="D7166" s="33"/>
      <c r="E7166" s="33"/>
      <c r="G7166">
        <f t="shared" si="112"/>
        <v>6</v>
      </c>
    </row>
    <row r="7167" spans="1:7">
      <c r="A7167" s="33"/>
      <c r="B7167" s="34"/>
      <c r="C7167" s="33"/>
      <c r="D7167" s="33"/>
      <c r="E7167" s="33"/>
      <c r="G7167">
        <f t="shared" si="112"/>
        <v>6</v>
      </c>
    </row>
    <row r="7168" spans="1:7">
      <c r="A7168" s="33"/>
      <c r="B7168" s="34"/>
      <c r="C7168" s="33"/>
      <c r="D7168" s="33"/>
      <c r="E7168" s="33"/>
      <c r="G7168">
        <f t="shared" si="112"/>
        <v>6</v>
      </c>
    </row>
    <row r="7169" spans="1:7">
      <c r="A7169" s="33"/>
      <c r="B7169" s="34"/>
      <c r="C7169" s="33"/>
      <c r="D7169" s="33"/>
      <c r="E7169" s="33"/>
      <c r="G7169">
        <f t="shared" si="112"/>
        <v>6</v>
      </c>
    </row>
    <row r="7170" spans="1:7">
      <c r="A7170" s="33"/>
      <c r="B7170" s="34"/>
      <c r="C7170" s="33"/>
      <c r="D7170" s="33"/>
      <c r="E7170" s="33"/>
      <c r="G7170">
        <f t="shared" si="112"/>
        <v>6</v>
      </c>
    </row>
    <row r="7171" spans="1:7">
      <c r="A7171" s="33"/>
      <c r="B7171" s="34"/>
      <c r="C7171" s="33"/>
      <c r="D7171" s="33"/>
      <c r="E7171" s="33"/>
      <c r="G7171">
        <f t="shared" si="112"/>
        <v>6</v>
      </c>
    </row>
    <row r="7172" spans="1:7">
      <c r="A7172" s="33"/>
      <c r="B7172" s="34"/>
      <c r="C7172" s="33"/>
      <c r="D7172" s="33"/>
      <c r="E7172" s="33"/>
      <c r="G7172">
        <f t="shared" si="112"/>
        <v>6</v>
      </c>
    </row>
    <row r="7173" spans="1:7">
      <c r="A7173" s="33"/>
      <c r="B7173" s="34"/>
      <c r="C7173" s="33"/>
      <c r="D7173" s="33"/>
      <c r="E7173" s="33"/>
      <c r="G7173">
        <f t="shared" si="112"/>
        <v>6</v>
      </c>
    </row>
    <row r="7174" spans="1:7">
      <c r="A7174" s="33"/>
      <c r="B7174" s="34"/>
      <c r="C7174" s="33"/>
      <c r="D7174" s="33"/>
      <c r="E7174" s="33"/>
      <c r="G7174">
        <f t="shared" si="112"/>
        <v>6</v>
      </c>
    </row>
    <row r="7175" spans="1:7">
      <c r="A7175" s="33"/>
      <c r="B7175" s="34"/>
      <c r="C7175" s="33"/>
      <c r="D7175" s="33"/>
      <c r="E7175" s="33"/>
      <c r="G7175">
        <f t="shared" si="112"/>
        <v>6</v>
      </c>
    </row>
    <row r="7176" spans="1:7">
      <c r="A7176" s="33"/>
      <c r="B7176" s="34"/>
      <c r="C7176" s="33"/>
      <c r="D7176" s="33"/>
      <c r="E7176" s="33"/>
      <c r="G7176">
        <f t="shared" si="112"/>
        <v>6</v>
      </c>
    </row>
    <row r="7177" spans="1:7">
      <c r="A7177" s="33"/>
      <c r="B7177" s="34"/>
      <c r="C7177" s="33"/>
      <c r="D7177" s="33"/>
      <c r="E7177" s="33"/>
      <c r="G7177">
        <f t="shared" si="112"/>
        <v>6</v>
      </c>
    </row>
    <row r="7178" spans="1:7">
      <c r="A7178" s="33"/>
      <c r="B7178" s="34"/>
      <c r="C7178" s="33"/>
      <c r="D7178" s="33"/>
      <c r="E7178" s="33"/>
      <c r="G7178">
        <f t="shared" si="112"/>
        <v>6</v>
      </c>
    </row>
    <row r="7179" spans="1:7">
      <c r="A7179" s="33"/>
      <c r="B7179" s="34"/>
      <c r="C7179" s="33"/>
      <c r="D7179" s="33"/>
      <c r="E7179" s="33"/>
      <c r="G7179">
        <f t="shared" si="112"/>
        <v>6</v>
      </c>
    </row>
    <row r="7180" spans="1:7">
      <c r="A7180" s="33"/>
      <c r="B7180" s="34"/>
      <c r="C7180" s="33"/>
      <c r="D7180" s="33"/>
      <c r="E7180" s="33"/>
      <c r="G7180">
        <f t="shared" si="112"/>
        <v>6</v>
      </c>
    </row>
    <row r="7181" spans="1:7">
      <c r="A7181" s="33"/>
      <c r="B7181" s="34"/>
      <c r="C7181" s="33"/>
      <c r="D7181" s="33"/>
      <c r="E7181" s="33"/>
      <c r="G7181">
        <f t="shared" si="112"/>
        <v>6</v>
      </c>
    </row>
    <row r="7182" spans="1:7">
      <c r="A7182" s="33"/>
      <c r="B7182" s="34"/>
      <c r="C7182" s="33"/>
      <c r="D7182" s="33"/>
      <c r="E7182" s="33"/>
      <c r="G7182">
        <f t="shared" si="112"/>
        <v>6</v>
      </c>
    </row>
    <row r="7183" spans="1:7">
      <c r="A7183" s="33"/>
      <c r="B7183" s="34"/>
      <c r="C7183" s="33"/>
      <c r="D7183" s="33"/>
      <c r="E7183" s="33"/>
      <c r="G7183">
        <f t="shared" si="112"/>
        <v>6</v>
      </c>
    </row>
    <row r="7184" spans="1:7">
      <c r="A7184" s="33"/>
      <c r="B7184" s="34"/>
      <c r="C7184" s="33"/>
      <c r="D7184" s="33"/>
      <c r="E7184" s="33"/>
      <c r="G7184">
        <f t="shared" si="112"/>
        <v>6</v>
      </c>
    </row>
    <row r="7185" spans="1:7">
      <c r="A7185" s="33"/>
      <c r="B7185" s="34"/>
      <c r="C7185" s="33"/>
      <c r="D7185" s="33"/>
      <c r="E7185" s="33"/>
      <c r="G7185">
        <f t="shared" si="112"/>
        <v>6</v>
      </c>
    </row>
    <row r="7186" spans="1:7">
      <c r="A7186" s="33"/>
      <c r="B7186" s="34"/>
      <c r="C7186" s="33"/>
      <c r="D7186" s="33"/>
      <c r="E7186" s="33"/>
      <c r="G7186">
        <f t="shared" si="112"/>
        <v>6</v>
      </c>
    </row>
    <row r="7187" spans="1:7">
      <c r="A7187" s="33"/>
      <c r="B7187" s="34"/>
      <c r="C7187" s="33"/>
      <c r="D7187" s="33"/>
      <c r="E7187" s="33"/>
      <c r="G7187">
        <f t="shared" si="112"/>
        <v>6</v>
      </c>
    </row>
    <row r="7188" spans="1:7">
      <c r="A7188" s="33"/>
      <c r="B7188" s="34"/>
      <c r="C7188" s="33"/>
      <c r="D7188" s="33"/>
      <c r="E7188" s="33"/>
      <c r="G7188">
        <f t="shared" si="112"/>
        <v>6</v>
      </c>
    </row>
    <row r="7189" spans="1:7">
      <c r="A7189" s="33"/>
      <c r="B7189" s="34"/>
      <c r="C7189" s="33"/>
      <c r="D7189" s="33"/>
      <c r="E7189" s="33"/>
      <c r="G7189">
        <f t="shared" si="112"/>
        <v>6</v>
      </c>
    </row>
    <row r="7190" spans="1:7">
      <c r="A7190" s="33"/>
      <c r="B7190" s="34"/>
      <c r="C7190" s="33"/>
      <c r="D7190" s="33"/>
      <c r="E7190" s="33"/>
      <c r="G7190">
        <f t="shared" si="112"/>
        <v>6</v>
      </c>
    </row>
    <row r="7191" spans="1:7">
      <c r="A7191" s="33"/>
      <c r="B7191" s="34"/>
      <c r="C7191" s="33"/>
      <c r="D7191" s="33"/>
      <c r="E7191" s="33"/>
      <c r="G7191">
        <f t="shared" si="112"/>
        <v>6</v>
      </c>
    </row>
    <row r="7192" spans="1:7">
      <c r="A7192" s="33"/>
      <c r="B7192" s="34"/>
      <c r="C7192" s="33"/>
      <c r="D7192" s="33"/>
      <c r="E7192" s="33"/>
      <c r="G7192">
        <f t="shared" si="112"/>
        <v>6</v>
      </c>
    </row>
    <row r="7193" spans="1:7">
      <c r="A7193" s="33"/>
      <c r="B7193" s="34"/>
      <c r="C7193" s="33"/>
      <c r="D7193" s="33"/>
      <c r="E7193" s="33"/>
      <c r="G7193">
        <f t="shared" si="112"/>
        <v>6</v>
      </c>
    </row>
    <row r="7194" spans="1:7">
      <c r="A7194" s="33"/>
      <c r="B7194" s="34"/>
      <c r="C7194" s="33"/>
      <c r="D7194" s="33"/>
      <c r="E7194" s="33"/>
      <c r="G7194">
        <f t="shared" si="112"/>
        <v>6</v>
      </c>
    </row>
    <row r="7195" spans="1:7">
      <c r="A7195" s="33"/>
      <c r="B7195" s="34"/>
      <c r="C7195" s="33"/>
      <c r="D7195" s="33"/>
      <c r="E7195" s="33"/>
      <c r="G7195">
        <f t="shared" si="112"/>
        <v>6</v>
      </c>
    </row>
    <row r="7196" spans="1:7">
      <c r="A7196" s="33"/>
      <c r="B7196" s="34"/>
      <c r="C7196" s="33"/>
      <c r="D7196" s="33"/>
      <c r="E7196" s="33"/>
      <c r="G7196">
        <f t="shared" si="112"/>
        <v>6</v>
      </c>
    </row>
    <row r="7197" spans="1:7">
      <c r="A7197" s="33"/>
      <c r="B7197" s="34"/>
      <c r="C7197" s="33"/>
      <c r="D7197" s="33"/>
      <c r="E7197" s="33"/>
      <c r="G7197">
        <f t="shared" si="112"/>
        <v>6</v>
      </c>
    </row>
    <row r="7198" spans="1:7">
      <c r="A7198" s="33"/>
      <c r="B7198" s="34"/>
      <c r="C7198" s="33"/>
      <c r="D7198" s="33"/>
      <c r="E7198" s="33"/>
      <c r="G7198">
        <f t="shared" si="112"/>
        <v>6</v>
      </c>
    </row>
    <row r="7199" spans="1:7">
      <c r="A7199" s="33"/>
      <c r="B7199" s="34"/>
      <c r="C7199" s="33"/>
      <c r="D7199" s="33"/>
      <c r="E7199" s="33"/>
      <c r="G7199">
        <f t="shared" si="112"/>
        <v>6</v>
      </c>
    </row>
    <row r="7200" spans="1:7">
      <c r="A7200" s="33"/>
      <c r="B7200" s="34"/>
      <c r="C7200" s="33"/>
      <c r="D7200" s="33"/>
      <c r="E7200" s="33"/>
      <c r="G7200">
        <f t="shared" si="112"/>
        <v>6</v>
      </c>
    </row>
    <row r="7201" spans="1:7">
      <c r="A7201" s="33"/>
      <c r="B7201" s="34"/>
      <c r="C7201" s="33"/>
      <c r="D7201" s="33"/>
      <c r="E7201" s="33"/>
      <c r="G7201">
        <f t="shared" si="112"/>
        <v>6</v>
      </c>
    </row>
    <row r="7202" spans="1:7">
      <c r="A7202" s="33"/>
      <c r="B7202" s="34"/>
      <c r="C7202" s="33"/>
      <c r="D7202" s="33"/>
      <c r="E7202" s="33"/>
      <c r="G7202">
        <f t="shared" si="112"/>
        <v>6</v>
      </c>
    </row>
    <row r="7203" spans="1:7">
      <c r="A7203" s="33"/>
      <c r="B7203" s="34"/>
      <c r="C7203" s="33"/>
      <c r="D7203" s="33"/>
      <c r="E7203" s="33"/>
      <c r="G7203">
        <f t="shared" si="112"/>
        <v>6</v>
      </c>
    </row>
    <row r="7204" spans="1:7">
      <c r="A7204" s="33"/>
      <c r="B7204" s="34"/>
      <c r="C7204" s="33"/>
      <c r="D7204" s="33"/>
      <c r="E7204" s="33"/>
      <c r="G7204">
        <f t="shared" si="112"/>
        <v>6</v>
      </c>
    </row>
    <row r="7205" spans="1:7">
      <c r="A7205" s="33"/>
      <c r="B7205" s="34"/>
      <c r="C7205" s="33"/>
      <c r="D7205" s="33"/>
      <c r="E7205" s="33"/>
      <c r="G7205">
        <f t="shared" si="112"/>
        <v>6</v>
      </c>
    </row>
    <row r="7206" spans="1:7">
      <c r="A7206" s="33"/>
      <c r="B7206" s="34"/>
      <c r="C7206" s="33"/>
      <c r="D7206" s="33"/>
      <c r="E7206" s="33"/>
      <c r="G7206">
        <f t="shared" si="112"/>
        <v>6</v>
      </c>
    </row>
    <row r="7207" spans="1:7">
      <c r="A7207" s="33"/>
      <c r="B7207" s="34"/>
      <c r="C7207" s="33"/>
      <c r="D7207" s="33"/>
      <c r="E7207" s="33"/>
      <c r="G7207">
        <f t="shared" si="112"/>
        <v>6</v>
      </c>
    </row>
    <row r="7208" spans="1:7">
      <c r="A7208" s="33"/>
      <c r="B7208" s="34"/>
      <c r="C7208" s="33"/>
      <c r="D7208" s="33"/>
      <c r="E7208" s="33"/>
      <c r="G7208">
        <f t="shared" si="112"/>
        <v>6</v>
      </c>
    </row>
    <row r="7209" spans="1:7">
      <c r="A7209" s="33"/>
      <c r="B7209" s="34"/>
      <c r="C7209" s="33"/>
      <c r="D7209" s="33"/>
      <c r="E7209" s="33"/>
      <c r="G7209">
        <f t="shared" ref="G7209:G7231" si="113">WEEKDAY(B7209,2)</f>
        <v>6</v>
      </c>
    </row>
    <row r="7210" spans="1:7">
      <c r="A7210" s="33"/>
      <c r="B7210" s="34"/>
      <c r="C7210" s="33"/>
      <c r="D7210" s="33"/>
      <c r="E7210" s="33"/>
      <c r="G7210">
        <f t="shared" si="113"/>
        <v>6</v>
      </c>
    </row>
    <row r="7211" spans="1:7">
      <c r="A7211" s="33"/>
      <c r="B7211" s="34"/>
      <c r="C7211" s="33"/>
      <c r="D7211" s="33"/>
      <c r="E7211" s="33"/>
      <c r="G7211">
        <f t="shared" si="113"/>
        <v>6</v>
      </c>
    </row>
    <row r="7212" spans="1:7">
      <c r="A7212" s="33"/>
      <c r="B7212" s="34"/>
      <c r="C7212" s="33"/>
      <c r="D7212" s="33"/>
      <c r="E7212" s="33"/>
      <c r="G7212">
        <f t="shared" si="113"/>
        <v>6</v>
      </c>
    </row>
    <row r="7213" spans="1:7">
      <c r="A7213" s="33"/>
      <c r="B7213" s="34"/>
      <c r="C7213" s="33"/>
      <c r="D7213" s="33"/>
      <c r="E7213" s="33"/>
      <c r="G7213">
        <f t="shared" si="113"/>
        <v>6</v>
      </c>
    </row>
    <row r="7214" spans="1:7">
      <c r="A7214" s="33"/>
      <c r="B7214" s="34"/>
      <c r="C7214" s="33"/>
      <c r="D7214" s="33"/>
      <c r="E7214" s="33"/>
      <c r="G7214">
        <f t="shared" si="113"/>
        <v>6</v>
      </c>
    </row>
    <row r="7215" spans="1:7">
      <c r="A7215" s="33"/>
      <c r="B7215" s="34"/>
      <c r="C7215" s="33"/>
      <c r="D7215" s="33"/>
      <c r="E7215" s="33"/>
      <c r="G7215">
        <f t="shared" si="113"/>
        <v>6</v>
      </c>
    </row>
    <row r="7216" spans="1:7">
      <c r="A7216" s="33"/>
      <c r="B7216" s="34"/>
      <c r="C7216" s="33"/>
      <c r="D7216" s="33"/>
      <c r="E7216" s="33"/>
      <c r="G7216">
        <f t="shared" si="113"/>
        <v>6</v>
      </c>
    </row>
    <row r="7217" spans="1:7">
      <c r="A7217" s="33"/>
      <c r="B7217" s="34"/>
      <c r="C7217" s="33"/>
      <c r="D7217" s="33"/>
      <c r="E7217" s="33"/>
      <c r="G7217">
        <f t="shared" si="113"/>
        <v>6</v>
      </c>
    </row>
    <row r="7218" spans="1:7">
      <c r="A7218" s="33"/>
      <c r="B7218" s="34"/>
      <c r="C7218" s="33"/>
      <c r="D7218" s="33"/>
      <c r="E7218" s="33"/>
      <c r="G7218">
        <f t="shared" si="113"/>
        <v>6</v>
      </c>
    </row>
    <row r="7219" spans="1:7">
      <c r="A7219" s="33"/>
      <c r="B7219" s="34"/>
      <c r="C7219" s="33"/>
      <c r="D7219" s="33"/>
      <c r="E7219" s="33"/>
      <c r="G7219">
        <f t="shared" si="113"/>
        <v>6</v>
      </c>
    </row>
    <row r="7220" spans="1:7">
      <c r="A7220" s="33"/>
      <c r="B7220" s="34"/>
      <c r="C7220" s="33"/>
      <c r="D7220" s="33"/>
      <c r="E7220" s="33"/>
      <c r="G7220">
        <f t="shared" si="113"/>
        <v>6</v>
      </c>
    </row>
    <row r="7221" spans="1:7">
      <c r="A7221" s="33"/>
      <c r="B7221" s="34"/>
      <c r="C7221" s="33"/>
      <c r="D7221" s="33"/>
      <c r="E7221" s="33"/>
      <c r="G7221">
        <f t="shared" si="113"/>
        <v>6</v>
      </c>
    </row>
    <row r="7222" spans="1:7">
      <c r="A7222" s="33"/>
      <c r="B7222" s="34"/>
      <c r="C7222" s="33"/>
      <c r="D7222" s="33"/>
      <c r="E7222" s="33"/>
      <c r="G7222">
        <f t="shared" si="113"/>
        <v>6</v>
      </c>
    </row>
    <row r="7223" spans="1:7">
      <c r="A7223" s="33"/>
      <c r="B7223" s="34"/>
      <c r="C7223" s="33"/>
      <c r="D7223" s="33"/>
      <c r="E7223" s="33"/>
      <c r="G7223">
        <f t="shared" si="113"/>
        <v>6</v>
      </c>
    </row>
    <row r="7224" spans="1:7">
      <c r="A7224" s="33"/>
      <c r="B7224" s="34"/>
      <c r="C7224" s="33"/>
      <c r="D7224" s="33"/>
      <c r="E7224" s="33"/>
      <c r="G7224">
        <f t="shared" si="113"/>
        <v>6</v>
      </c>
    </row>
    <row r="7225" spans="1:7">
      <c r="A7225" s="33"/>
      <c r="B7225" s="34"/>
      <c r="C7225" s="33"/>
      <c r="D7225" s="33"/>
      <c r="E7225" s="33"/>
      <c r="G7225">
        <f t="shared" si="113"/>
        <v>6</v>
      </c>
    </row>
    <row r="7226" spans="1:7">
      <c r="A7226" s="33"/>
      <c r="B7226" s="34"/>
      <c r="C7226" s="33"/>
      <c r="D7226" s="33"/>
      <c r="E7226" s="33"/>
      <c r="G7226">
        <f t="shared" si="113"/>
        <v>6</v>
      </c>
    </row>
    <row r="7227" spans="1:7">
      <c r="A7227" s="33"/>
      <c r="B7227" s="34"/>
      <c r="C7227" s="33"/>
      <c r="D7227" s="33"/>
      <c r="E7227" s="33"/>
      <c r="G7227">
        <f t="shared" si="113"/>
        <v>6</v>
      </c>
    </row>
    <row r="7228" spans="1:7">
      <c r="A7228" s="33"/>
      <c r="B7228" s="34"/>
      <c r="C7228" s="33"/>
      <c r="D7228" s="33"/>
      <c r="E7228" s="33"/>
      <c r="G7228">
        <f t="shared" si="113"/>
        <v>6</v>
      </c>
    </row>
    <row r="7229" spans="1:7">
      <c r="A7229" s="33"/>
      <c r="B7229" s="34"/>
      <c r="C7229" s="33"/>
      <c r="D7229" s="33"/>
      <c r="E7229" s="33"/>
      <c r="G7229">
        <f t="shared" si="113"/>
        <v>6</v>
      </c>
    </row>
    <row r="7230" spans="1:7">
      <c r="A7230" s="33"/>
      <c r="B7230" s="34"/>
      <c r="C7230" s="33"/>
      <c r="D7230" s="33"/>
      <c r="E7230" s="33"/>
      <c r="G7230">
        <f t="shared" si="113"/>
        <v>6</v>
      </c>
    </row>
    <row r="7231" spans="1:7">
      <c r="A7231" s="33"/>
      <c r="B7231" s="34"/>
      <c r="C7231" s="33"/>
      <c r="D7231" s="33"/>
      <c r="E7231" s="33"/>
      <c r="G7231">
        <f t="shared" si="113"/>
        <v>6</v>
      </c>
    </row>
    <row r="7232" spans="1:7">
      <c r="A7232" s="33"/>
      <c r="B7232" s="34"/>
      <c r="C7232" s="33"/>
      <c r="D7232" s="33"/>
      <c r="E7232" s="33"/>
      <c r="G7232">
        <f t="shared" ref="G7232:G7295" si="114">WEEKDAY(B7232,2)</f>
        <v>6</v>
      </c>
    </row>
    <row r="7233" spans="1:7">
      <c r="A7233" s="33"/>
      <c r="B7233" s="34"/>
      <c r="C7233" s="33"/>
      <c r="D7233" s="33"/>
      <c r="E7233" s="33"/>
      <c r="G7233">
        <f t="shared" si="114"/>
        <v>6</v>
      </c>
    </row>
    <row r="7234" spans="1:7">
      <c r="A7234" s="33"/>
      <c r="B7234" s="34"/>
      <c r="C7234" s="33"/>
      <c r="D7234" s="33"/>
      <c r="E7234" s="33"/>
      <c r="G7234">
        <f t="shared" si="114"/>
        <v>6</v>
      </c>
    </row>
    <row r="7235" spans="1:7">
      <c r="A7235" s="33"/>
      <c r="B7235" s="34"/>
      <c r="C7235" s="33"/>
      <c r="D7235" s="33"/>
      <c r="E7235" s="33"/>
      <c r="G7235">
        <f t="shared" si="114"/>
        <v>6</v>
      </c>
    </row>
    <row r="7236" spans="1:7">
      <c r="A7236" s="33"/>
      <c r="B7236" s="34"/>
      <c r="C7236" s="33"/>
      <c r="D7236" s="33"/>
      <c r="E7236" s="33"/>
      <c r="G7236">
        <f t="shared" si="114"/>
        <v>6</v>
      </c>
    </row>
    <row r="7237" spans="1:7">
      <c r="A7237" s="33"/>
      <c r="B7237" s="34"/>
      <c r="C7237" s="33"/>
      <c r="D7237" s="33"/>
      <c r="E7237" s="33"/>
      <c r="G7237">
        <f t="shared" si="114"/>
        <v>6</v>
      </c>
    </row>
    <row r="7238" spans="1:7">
      <c r="A7238" s="33"/>
      <c r="B7238" s="34"/>
      <c r="C7238" s="33"/>
      <c r="D7238" s="33"/>
      <c r="E7238" s="33"/>
      <c r="G7238">
        <f t="shared" si="114"/>
        <v>6</v>
      </c>
    </row>
    <row r="7239" spans="1:7">
      <c r="A7239" s="33"/>
      <c r="B7239" s="34"/>
      <c r="C7239" s="33"/>
      <c r="D7239" s="33"/>
      <c r="E7239" s="33"/>
      <c r="G7239">
        <f t="shared" si="114"/>
        <v>6</v>
      </c>
    </row>
    <row r="7240" spans="1:7">
      <c r="A7240" s="33"/>
      <c r="B7240" s="34"/>
      <c r="C7240" s="33"/>
      <c r="D7240" s="33"/>
      <c r="E7240" s="33"/>
      <c r="G7240">
        <f t="shared" si="114"/>
        <v>6</v>
      </c>
    </row>
    <row r="7241" spans="1:7">
      <c r="A7241" s="33"/>
      <c r="B7241" s="34"/>
      <c r="C7241" s="33"/>
      <c r="D7241" s="33"/>
      <c r="E7241" s="33"/>
      <c r="G7241">
        <f t="shared" si="114"/>
        <v>6</v>
      </c>
    </row>
    <row r="7242" spans="1:7">
      <c r="A7242" s="33"/>
      <c r="B7242" s="34"/>
      <c r="C7242" s="33"/>
      <c r="D7242" s="33"/>
      <c r="E7242" s="33"/>
      <c r="G7242">
        <f t="shared" si="114"/>
        <v>6</v>
      </c>
    </row>
    <row r="7243" spans="1:7">
      <c r="A7243" s="33"/>
      <c r="B7243" s="34"/>
      <c r="C7243" s="33"/>
      <c r="D7243" s="33"/>
      <c r="E7243" s="33"/>
      <c r="G7243">
        <f t="shared" si="114"/>
        <v>6</v>
      </c>
    </row>
    <row r="7244" spans="1:7">
      <c r="A7244" s="33"/>
      <c r="B7244" s="34"/>
      <c r="C7244" s="33"/>
      <c r="D7244" s="33"/>
      <c r="E7244" s="33"/>
      <c r="G7244">
        <f t="shared" si="114"/>
        <v>6</v>
      </c>
    </row>
    <row r="7245" spans="1:7">
      <c r="A7245" s="33"/>
      <c r="B7245" s="34"/>
      <c r="C7245" s="33"/>
      <c r="D7245" s="33"/>
      <c r="E7245" s="33"/>
      <c r="G7245">
        <f t="shared" si="114"/>
        <v>6</v>
      </c>
    </row>
    <row r="7246" spans="1:7">
      <c r="A7246" s="33"/>
      <c r="B7246" s="34"/>
      <c r="C7246" s="33"/>
      <c r="D7246" s="33"/>
      <c r="E7246" s="33"/>
      <c r="G7246">
        <f t="shared" si="114"/>
        <v>6</v>
      </c>
    </row>
    <row r="7247" spans="1:7">
      <c r="A7247" s="33"/>
      <c r="B7247" s="34"/>
      <c r="C7247" s="33"/>
      <c r="D7247" s="33"/>
      <c r="E7247" s="33"/>
      <c r="G7247">
        <f t="shared" si="114"/>
        <v>6</v>
      </c>
    </row>
    <row r="7248" spans="1:7">
      <c r="A7248" s="33"/>
      <c r="B7248" s="34"/>
      <c r="C7248" s="33"/>
      <c r="D7248" s="33"/>
      <c r="E7248" s="33"/>
      <c r="G7248">
        <f t="shared" si="114"/>
        <v>6</v>
      </c>
    </row>
    <row r="7249" spans="1:7">
      <c r="A7249" s="33"/>
      <c r="B7249" s="34"/>
      <c r="C7249" s="33"/>
      <c r="D7249" s="33"/>
      <c r="E7249" s="33"/>
      <c r="G7249">
        <f t="shared" si="114"/>
        <v>6</v>
      </c>
    </row>
    <row r="7250" spans="1:7">
      <c r="A7250" s="33"/>
      <c r="B7250" s="34"/>
      <c r="C7250" s="33"/>
      <c r="D7250" s="33"/>
      <c r="E7250" s="33"/>
      <c r="G7250">
        <f t="shared" si="114"/>
        <v>6</v>
      </c>
    </row>
    <row r="7251" spans="1:7">
      <c r="A7251" s="33"/>
      <c r="B7251" s="34"/>
      <c r="C7251" s="33"/>
      <c r="D7251" s="33"/>
      <c r="E7251" s="33"/>
      <c r="G7251">
        <f t="shared" si="114"/>
        <v>6</v>
      </c>
    </row>
    <row r="7252" spans="1:7">
      <c r="A7252" s="33"/>
      <c r="B7252" s="34"/>
      <c r="C7252" s="33"/>
      <c r="D7252" s="33"/>
      <c r="E7252" s="33"/>
      <c r="G7252">
        <f t="shared" si="114"/>
        <v>6</v>
      </c>
    </row>
    <row r="7253" spans="1:7">
      <c r="A7253" s="33"/>
      <c r="B7253" s="34"/>
      <c r="C7253" s="33"/>
      <c r="D7253" s="33"/>
      <c r="E7253" s="33"/>
      <c r="G7253">
        <f t="shared" si="114"/>
        <v>6</v>
      </c>
    </row>
    <row r="7254" spans="1:7">
      <c r="A7254" s="33"/>
      <c r="B7254" s="34"/>
      <c r="C7254" s="33"/>
      <c r="D7254" s="33"/>
      <c r="E7254" s="33"/>
      <c r="G7254">
        <f t="shared" si="114"/>
        <v>6</v>
      </c>
    </row>
    <row r="7255" spans="1:7">
      <c r="A7255" s="33"/>
      <c r="B7255" s="34"/>
      <c r="C7255" s="33"/>
      <c r="D7255" s="33"/>
      <c r="E7255" s="33"/>
      <c r="G7255">
        <f t="shared" si="114"/>
        <v>6</v>
      </c>
    </row>
    <row r="7256" spans="1:7">
      <c r="A7256" s="33"/>
      <c r="B7256" s="34"/>
      <c r="C7256" s="33"/>
      <c r="D7256" s="33"/>
      <c r="E7256" s="33"/>
      <c r="G7256">
        <f t="shared" si="114"/>
        <v>6</v>
      </c>
    </row>
    <row r="7257" spans="1:7">
      <c r="A7257" s="33"/>
      <c r="B7257" s="34"/>
      <c r="C7257" s="33"/>
      <c r="D7257" s="33"/>
      <c r="E7257" s="33"/>
      <c r="G7257">
        <f t="shared" si="114"/>
        <v>6</v>
      </c>
    </row>
    <row r="7258" spans="1:7">
      <c r="A7258" s="33"/>
      <c r="B7258" s="34"/>
      <c r="C7258" s="33"/>
      <c r="D7258" s="33"/>
      <c r="E7258" s="33"/>
      <c r="G7258">
        <f t="shared" si="114"/>
        <v>6</v>
      </c>
    </row>
    <row r="7259" spans="1:7">
      <c r="A7259" s="33"/>
      <c r="B7259" s="34"/>
      <c r="C7259" s="33"/>
      <c r="D7259" s="33"/>
      <c r="E7259" s="33"/>
      <c r="G7259">
        <f t="shared" si="114"/>
        <v>6</v>
      </c>
    </row>
    <row r="7260" spans="1:7">
      <c r="A7260" s="33"/>
      <c r="B7260" s="34"/>
      <c r="C7260" s="33"/>
      <c r="D7260" s="33"/>
      <c r="E7260" s="33"/>
      <c r="G7260">
        <f t="shared" si="114"/>
        <v>6</v>
      </c>
    </row>
    <row r="7261" spans="1:7">
      <c r="A7261" s="33"/>
      <c r="B7261" s="34"/>
      <c r="C7261" s="33"/>
      <c r="D7261" s="33"/>
      <c r="E7261" s="33"/>
      <c r="G7261">
        <f t="shared" si="114"/>
        <v>6</v>
      </c>
    </row>
    <row r="7262" spans="1:7">
      <c r="A7262" s="33"/>
      <c r="B7262" s="34"/>
      <c r="C7262" s="33"/>
      <c r="D7262" s="33"/>
      <c r="E7262" s="33"/>
      <c r="G7262">
        <f t="shared" si="114"/>
        <v>6</v>
      </c>
    </row>
    <row r="7263" spans="1:7">
      <c r="A7263" s="33"/>
      <c r="B7263" s="34"/>
      <c r="C7263" s="33"/>
      <c r="D7263" s="33"/>
      <c r="E7263" s="33"/>
      <c r="G7263">
        <f t="shared" si="114"/>
        <v>6</v>
      </c>
    </row>
    <row r="7264" spans="1:7">
      <c r="A7264" s="33"/>
      <c r="B7264" s="34"/>
      <c r="C7264" s="33"/>
      <c r="D7264" s="33"/>
      <c r="E7264" s="33"/>
      <c r="G7264">
        <f t="shared" si="114"/>
        <v>6</v>
      </c>
    </row>
    <row r="7265" spans="1:7">
      <c r="A7265" s="33"/>
      <c r="B7265" s="34"/>
      <c r="C7265" s="33"/>
      <c r="D7265" s="33"/>
      <c r="E7265" s="33"/>
      <c r="G7265">
        <f t="shared" si="114"/>
        <v>6</v>
      </c>
    </row>
    <row r="7266" spans="1:7">
      <c r="A7266" s="33"/>
      <c r="B7266" s="34"/>
      <c r="C7266" s="33"/>
      <c r="D7266" s="33"/>
      <c r="E7266" s="33"/>
      <c r="G7266">
        <f t="shared" si="114"/>
        <v>6</v>
      </c>
    </row>
    <row r="7267" spans="1:7">
      <c r="A7267" s="33"/>
      <c r="B7267" s="34"/>
      <c r="C7267" s="33"/>
      <c r="D7267" s="33"/>
      <c r="E7267" s="33"/>
      <c r="G7267">
        <f t="shared" si="114"/>
        <v>6</v>
      </c>
    </row>
    <row r="7268" spans="1:7">
      <c r="A7268" s="33"/>
      <c r="B7268" s="34"/>
      <c r="C7268" s="33"/>
      <c r="D7268" s="33"/>
      <c r="E7268" s="33"/>
      <c r="G7268">
        <f t="shared" si="114"/>
        <v>6</v>
      </c>
    </row>
    <row r="7269" spans="1:7">
      <c r="A7269" s="33"/>
      <c r="B7269" s="34"/>
      <c r="C7269" s="33"/>
      <c r="D7269" s="33"/>
      <c r="E7269" s="33"/>
      <c r="G7269">
        <f t="shared" si="114"/>
        <v>6</v>
      </c>
    </row>
    <row r="7270" spans="1:7">
      <c r="A7270" s="33"/>
      <c r="B7270" s="34"/>
      <c r="C7270" s="33"/>
      <c r="D7270" s="33"/>
      <c r="E7270" s="33"/>
      <c r="G7270">
        <f t="shared" si="114"/>
        <v>6</v>
      </c>
    </row>
    <row r="7271" spans="1:7">
      <c r="A7271" s="33"/>
      <c r="B7271" s="34"/>
      <c r="C7271" s="33"/>
      <c r="D7271" s="33"/>
      <c r="E7271" s="33"/>
      <c r="G7271">
        <f t="shared" si="114"/>
        <v>6</v>
      </c>
    </row>
    <row r="7272" spans="1:7">
      <c r="A7272" s="33"/>
      <c r="B7272" s="34"/>
      <c r="C7272" s="33"/>
      <c r="D7272" s="33"/>
      <c r="E7272" s="33"/>
      <c r="G7272">
        <f t="shared" si="114"/>
        <v>6</v>
      </c>
    </row>
    <row r="7273" spans="1:7">
      <c r="A7273" s="33"/>
      <c r="B7273" s="34"/>
      <c r="C7273" s="33"/>
      <c r="D7273" s="33"/>
      <c r="E7273" s="33"/>
      <c r="G7273">
        <f t="shared" si="114"/>
        <v>6</v>
      </c>
    </row>
    <row r="7274" spans="1:7">
      <c r="A7274" s="33"/>
      <c r="B7274" s="34"/>
      <c r="C7274" s="33"/>
      <c r="D7274" s="33"/>
      <c r="E7274" s="33"/>
      <c r="G7274">
        <f t="shared" si="114"/>
        <v>6</v>
      </c>
    </row>
    <row r="7275" spans="1:7">
      <c r="A7275" s="33"/>
      <c r="B7275" s="34"/>
      <c r="C7275" s="33"/>
      <c r="D7275" s="33"/>
      <c r="E7275" s="33"/>
      <c r="G7275">
        <f t="shared" si="114"/>
        <v>6</v>
      </c>
    </row>
    <row r="7276" spans="1:7">
      <c r="A7276" s="33"/>
      <c r="B7276" s="34"/>
      <c r="C7276" s="33"/>
      <c r="D7276" s="33"/>
      <c r="E7276" s="33"/>
      <c r="G7276">
        <f t="shared" si="114"/>
        <v>6</v>
      </c>
    </row>
    <row r="7277" spans="1:7">
      <c r="A7277" s="33"/>
      <c r="B7277" s="34"/>
      <c r="C7277" s="33"/>
      <c r="D7277" s="33"/>
      <c r="E7277" s="33"/>
      <c r="G7277">
        <f t="shared" si="114"/>
        <v>6</v>
      </c>
    </row>
    <row r="7278" spans="1:7">
      <c r="A7278" s="33"/>
      <c r="B7278" s="34"/>
      <c r="C7278" s="33"/>
      <c r="D7278" s="33"/>
      <c r="E7278" s="33"/>
      <c r="G7278">
        <f t="shared" si="114"/>
        <v>6</v>
      </c>
    </row>
    <row r="7279" spans="1:7">
      <c r="A7279" s="33"/>
      <c r="B7279" s="34"/>
      <c r="C7279" s="33"/>
      <c r="D7279" s="33"/>
      <c r="E7279" s="33"/>
      <c r="G7279">
        <f t="shared" si="114"/>
        <v>6</v>
      </c>
    </row>
    <row r="7280" spans="1:7">
      <c r="A7280" s="33"/>
      <c r="B7280" s="34"/>
      <c r="C7280" s="33"/>
      <c r="D7280" s="33"/>
      <c r="E7280" s="33"/>
      <c r="G7280">
        <f t="shared" si="114"/>
        <v>6</v>
      </c>
    </row>
    <row r="7281" spans="1:7">
      <c r="A7281" s="33"/>
      <c r="B7281" s="34"/>
      <c r="C7281" s="33"/>
      <c r="D7281" s="33"/>
      <c r="E7281" s="33"/>
      <c r="G7281">
        <f t="shared" si="114"/>
        <v>6</v>
      </c>
    </row>
    <row r="7282" spans="1:7">
      <c r="A7282" s="33"/>
      <c r="B7282" s="34"/>
      <c r="C7282" s="33"/>
      <c r="D7282" s="33"/>
      <c r="E7282" s="33"/>
      <c r="G7282">
        <f t="shared" si="114"/>
        <v>6</v>
      </c>
    </row>
    <row r="7283" spans="1:7">
      <c r="A7283" s="33"/>
      <c r="B7283" s="34"/>
      <c r="C7283" s="33"/>
      <c r="D7283" s="33"/>
      <c r="E7283" s="33"/>
      <c r="G7283">
        <f t="shared" si="114"/>
        <v>6</v>
      </c>
    </row>
    <row r="7284" spans="1:7">
      <c r="A7284" s="33"/>
      <c r="B7284" s="34"/>
      <c r="C7284" s="33"/>
      <c r="D7284" s="33"/>
      <c r="E7284" s="33"/>
      <c r="G7284">
        <f t="shared" si="114"/>
        <v>6</v>
      </c>
    </row>
    <row r="7285" spans="1:7">
      <c r="A7285" s="33"/>
      <c r="B7285" s="34"/>
      <c r="C7285" s="33"/>
      <c r="D7285" s="33"/>
      <c r="E7285" s="33"/>
      <c r="G7285">
        <f t="shared" si="114"/>
        <v>6</v>
      </c>
    </row>
    <row r="7286" spans="1:7">
      <c r="A7286" s="33"/>
      <c r="B7286" s="34"/>
      <c r="C7286" s="33"/>
      <c r="D7286" s="33"/>
      <c r="E7286" s="33"/>
      <c r="G7286">
        <f t="shared" si="114"/>
        <v>6</v>
      </c>
    </row>
    <row r="7287" spans="1:7">
      <c r="A7287" s="33"/>
      <c r="B7287" s="34"/>
      <c r="C7287" s="33"/>
      <c r="D7287" s="33"/>
      <c r="E7287" s="33"/>
      <c r="G7287">
        <f t="shared" si="114"/>
        <v>6</v>
      </c>
    </row>
    <row r="7288" spans="1:7">
      <c r="A7288" s="33"/>
      <c r="B7288" s="34"/>
      <c r="C7288" s="33"/>
      <c r="D7288" s="33"/>
      <c r="E7288" s="33"/>
      <c r="G7288">
        <f t="shared" si="114"/>
        <v>6</v>
      </c>
    </row>
    <row r="7289" spans="1:7">
      <c r="A7289" s="33"/>
      <c r="B7289" s="34"/>
      <c r="C7289" s="33"/>
      <c r="D7289" s="33"/>
      <c r="E7289" s="33"/>
      <c r="G7289">
        <f t="shared" si="114"/>
        <v>6</v>
      </c>
    </row>
    <row r="7290" spans="1:7">
      <c r="A7290" s="33"/>
      <c r="B7290" s="34"/>
      <c r="C7290" s="33"/>
      <c r="D7290" s="33"/>
      <c r="E7290" s="33"/>
      <c r="G7290">
        <f t="shared" si="114"/>
        <v>6</v>
      </c>
    </row>
    <row r="7291" spans="1:7">
      <c r="A7291" s="33"/>
      <c r="B7291" s="34"/>
      <c r="C7291" s="33"/>
      <c r="D7291" s="33"/>
      <c r="E7291" s="33"/>
      <c r="G7291">
        <f t="shared" si="114"/>
        <v>6</v>
      </c>
    </row>
    <row r="7292" spans="1:7">
      <c r="A7292" s="33"/>
      <c r="B7292" s="34"/>
      <c r="C7292" s="33"/>
      <c r="D7292" s="33"/>
      <c r="E7292" s="33"/>
      <c r="G7292">
        <f t="shared" si="114"/>
        <v>6</v>
      </c>
    </row>
    <row r="7293" spans="1:7">
      <c r="A7293" s="33"/>
      <c r="B7293" s="34"/>
      <c r="C7293" s="33"/>
      <c r="D7293" s="33"/>
      <c r="E7293" s="33"/>
      <c r="G7293">
        <f t="shared" si="114"/>
        <v>6</v>
      </c>
    </row>
    <row r="7294" spans="1:7">
      <c r="A7294" s="33"/>
      <c r="B7294" s="34"/>
      <c r="C7294" s="33"/>
      <c r="D7294" s="33"/>
      <c r="E7294" s="33"/>
      <c r="G7294">
        <f t="shared" si="114"/>
        <v>6</v>
      </c>
    </row>
    <row r="7295" spans="1:7">
      <c r="A7295" s="33"/>
      <c r="B7295" s="34"/>
      <c r="C7295" s="33"/>
      <c r="D7295" s="33"/>
      <c r="E7295" s="33"/>
      <c r="G7295">
        <f t="shared" si="114"/>
        <v>6</v>
      </c>
    </row>
    <row r="7296" spans="1:7">
      <c r="A7296" s="33"/>
      <c r="B7296" s="34"/>
      <c r="C7296" s="33"/>
      <c r="D7296" s="33"/>
      <c r="E7296" s="33"/>
      <c r="G7296">
        <f t="shared" ref="G7296:G7359" si="115">WEEKDAY(B7296,2)</f>
        <v>6</v>
      </c>
    </row>
    <row r="7297" spans="1:7">
      <c r="A7297" s="33"/>
      <c r="B7297" s="34"/>
      <c r="C7297" s="33"/>
      <c r="D7297" s="33"/>
      <c r="E7297" s="33"/>
      <c r="G7297">
        <f t="shared" si="115"/>
        <v>6</v>
      </c>
    </row>
    <row r="7298" spans="1:7">
      <c r="A7298" s="33"/>
      <c r="B7298" s="34"/>
      <c r="C7298" s="33"/>
      <c r="D7298" s="33"/>
      <c r="E7298" s="33"/>
      <c r="G7298">
        <f t="shared" si="115"/>
        <v>6</v>
      </c>
    </row>
    <row r="7299" spans="1:7">
      <c r="A7299" s="33"/>
      <c r="B7299" s="34"/>
      <c r="C7299" s="33"/>
      <c r="D7299" s="33"/>
      <c r="E7299" s="33"/>
      <c r="G7299">
        <f t="shared" si="115"/>
        <v>6</v>
      </c>
    </row>
    <row r="7300" spans="1:7">
      <c r="A7300" s="33"/>
      <c r="B7300" s="34"/>
      <c r="C7300" s="33"/>
      <c r="D7300" s="33"/>
      <c r="E7300" s="33"/>
      <c r="G7300">
        <f t="shared" si="115"/>
        <v>6</v>
      </c>
    </row>
    <row r="7301" spans="1:7">
      <c r="A7301" s="33"/>
      <c r="B7301" s="34"/>
      <c r="C7301" s="33"/>
      <c r="D7301" s="33"/>
      <c r="E7301" s="33"/>
      <c r="G7301">
        <f t="shared" si="115"/>
        <v>6</v>
      </c>
    </row>
    <row r="7302" spans="1:7">
      <c r="A7302" s="33"/>
      <c r="B7302" s="34"/>
      <c r="C7302" s="33"/>
      <c r="D7302" s="33"/>
      <c r="E7302" s="33"/>
      <c r="G7302">
        <f t="shared" si="115"/>
        <v>6</v>
      </c>
    </row>
    <row r="7303" spans="1:7">
      <c r="A7303" s="33"/>
      <c r="B7303" s="34"/>
      <c r="C7303" s="33"/>
      <c r="D7303" s="33"/>
      <c r="E7303" s="33"/>
      <c r="G7303">
        <f t="shared" si="115"/>
        <v>6</v>
      </c>
    </row>
    <row r="7304" spans="1:7">
      <c r="A7304" s="33"/>
      <c r="B7304" s="34"/>
      <c r="C7304" s="33"/>
      <c r="D7304" s="33"/>
      <c r="E7304" s="33"/>
      <c r="G7304">
        <f t="shared" si="115"/>
        <v>6</v>
      </c>
    </row>
    <row r="7305" spans="1:7">
      <c r="A7305" s="33"/>
      <c r="B7305" s="34"/>
      <c r="C7305" s="33"/>
      <c r="D7305" s="33"/>
      <c r="E7305" s="33"/>
      <c r="G7305">
        <f t="shared" si="115"/>
        <v>6</v>
      </c>
    </row>
    <row r="7306" spans="1:7">
      <c r="A7306" s="33"/>
      <c r="B7306" s="34"/>
      <c r="C7306" s="33"/>
      <c r="D7306" s="33"/>
      <c r="E7306" s="33"/>
      <c r="G7306">
        <f t="shared" si="115"/>
        <v>6</v>
      </c>
    </row>
    <row r="7307" spans="1:7">
      <c r="A7307" s="33"/>
      <c r="B7307" s="34"/>
      <c r="C7307" s="33"/>
      <c r="D7307" s="33"/>
      <c r="E7307" s="33"/>
      <c r="G7307">
        <f t="shared" si="115"/>
        <v>6</v>
      </c>
    </row>
    <row r="7308" spans="1:7">
      <c r="A7308" s="33"/>
      <c r="B7308" s="34"/>
      <c r="C7308" s="33"/>
      <c r="D7308" s="33"/>
      <c r="E7308" s="33"/>
      <c r="G7308">
        <f t="shared" si="115"/>
        <v>6</v>
      </c>
    </row>
    <row r="7309" spans="1:7">
      <c r="A7309" s="33"/>
      <c r="B7309" s="34"/>
      <c r="C7309" s="33"/>
      <c r="D7309" s="33"/>
      <c r="E7309" s="33"/>
      <c r="G7309">
        <f t="shared" si="115"/>
        <v>6</v>
      </c>
    </row>
    <row r="7310" spans="1:7">
      <c r="A7310" s="33"/>
      <c r="B7310" s="34"/>
      <c r="C7310" s="33"/>
      <c r="D7310" s="33"/>
      <c r="E7310" s="33"/>
      <c r="G7310">
        <f t="shared" si="115"/>
        <v>6</v>
      </c>
    </row>
    <row r="7311" spans="1:7">
      <c r="A7311" s="33"/>
      <c r="B7311" s="34"/>
      <c r="C7311" s="33"/>
      <c r="D7311" s="33"/>
      <c r="E7311" s="33"/>
      <c r="G7311">
        <f t="shared" si="115"/>
        <v>6</v>
      </c>
    </row>
    <row r="7312" spans="1:7">
      <c r="A7312" s="33"/>
      <c r="B7312" s="34"/>
      <c r="C7312" s="33"/>
      <c r="D7312" s="33"/>
      <c r="E7312" s="33"/>
      <c r="G7312">
        <f t="shared" si="115"/>
        <v>6</v>
      </c>
    </row>
    <row r="7313" spans="1:7">
      <c r="A7313" s="33"/>
      <c r="B7313" s="34"/>
      <c r="C7313" s="33"/>
      <c r="D7313" s="33"/>
      <c r="E7313" s="33"/>
      <c r="G7313">
        <f t="shared" si="115"/>
        <v>6</v>
      </c>
    </row>
    <row r="7314" spans="1:7">
      <c r="A7314" s="33"/>
      <c r="B7314" s="34"/>
      <c r="C7314" s="33"/>
      <c r="D7314" s="33"/>
      <c r="E7314" s="33"/>
      <c r="G7314">
        <f t="shared" si="115"/>
        <v>6</v>
      </c>
    </row>
    <row r="7315" spans="1:7">
      <c r="A7315" s="33"/>
      <c r="B7315" s="34"/>
      <c r="C7315" s="33"/>
      <c r="D7315" s="33"/>
      <c r="E7315" s="33"/>
      <c r="G7315">
        <f t="shared" si="115"/>
        <v>6</v>
      </c>
    </row>
    <row r="7316" spans="1:7">
      <c r="A7316" s="33"/>
      <c r="B7316" s="34"/>
      <c r="C7316" s="33"/>
      <c r="D7316" s="33"/>
      <c r="E7316" s="33"/>
      <c r="G7316">
        <f t="shared" si="115"/>
        <v>6</v>
      </c>
    </row>
    <row r="7317" spans="1:7">
      <c r="A7317" s="33"/>
      <c r="B7317" s="34"/>
      <c r="C7317" s="33"/>
      <c r="D7317" s="33"/>
      <c r="E7317" s="33"/>
      <c r="G7317">
        <f t="shared" si="115"/>
        <v>6</v>
      </c>
    </row>
    <row r="7318" spans="1:7">
      <c r="A7318" s="33"/>
      <c r="B7318" s="34"/>
      <c r="C7318" s="33"/>
      <c r="D7318" s="33"/>
      <c r="E7318" s="33"/>
      <c r="G7318">
        <f t="shared" si="115"/>
        <v>6</v>
      </c>
    </row>
    <row r="7319" spans="1:7">
      <c r="A7319" s="33"/>
      <c r="B7319" s="34"/>
      <c r="C7319" s="33"/>
      <c r="D7319" s="33"/>
      <c r="E7319" s="33"/>
      <c r="G7319">
        <f t="shared" si="115"/>
        <v>6</v>
      </c>
    </row>
    <row r="7320" spans="1:7">
      <c r="A7320" s="33"/>
      <c r="B7320" s="34"/>
      <c r="C7320" s="33"/>
      <c r="D7320" s="33"/>
      <c r="E7320" s="33"/>
      <c r="G7320">
        <f t="shared" si="115"/>
        <v>6</v>
      </c>
    </row>
    <row r="7321" spans="1:7">
      <c r="A7321" s="33"/>
      <c r="B7321" s="34"/>
      <c r="C7321" s="33"/>
      <c r="D7321" s="33"/>
      <c r="E7321" s="33"/>
      <c r="G7321">
        <f t="shared" si="115"/>
        <v>6</v>
      </c>
    </row>
    <row r="7322" spans="1:7">
      <c r="A7322" s="33"/>
      <c r="B7322" s="34"/>
      <c r="C7322" s="33"/>
      <c r="D7322" s="33"/>
      <c r="E7322" s="33"/>
      <c r="G7322">
        <f t="shared" si="115"/>
        <v>6</v>
      </c>
    </row>
    <row r="7323" spans="1:7">
      <c r="A7323" s="33"/>
      <c r="B7323" s="34"/>
      <c r="C7323" s="33"/>
      <c r="D7323" s="33"/>
      <c r="E7323" s="33"/>
      <c r="G7323">
        <f t="shared" si="115"/>
        <v>6</v>
      </c>
    </row>
    <row r="7324" spans="1:7">
      <c r="A7324" s="33"/>
      <c r="B7324" s="34"/>
      <c r="C7324" s="33"/>
      <c r="D7324" s="33"/>
      <c r="E7324" s="33"/>
      <c r="G7324">
        <f t="shared" si="115"/>
        <v>6</v>
      </c>
    </row>
    <row r="7325" spans="1:7">
      <c r="A7325" s="33"/>
      <c r="B7325" s="34"/>
      <c r="C7325" s="33"/>
      <c r="D7325" s="33"/>
      <c r="E7325" s="33"/>
      <c r="G7325">
        <f t="shared" si="115"/>
        <v>6</v>
      </c>
    </row>
    <row r="7326" spans="1:7">
      <c r="A7326" s="33"/>
      <c r="B7326" s="34"/>
      <c r="C7326" s="33"/>
      <c r="D7326" s="33"/>
      <c r="E7326" s="33"/>
      <c r="G7326">
        <f t="shared" si="115"/>
        <v>6</v>
      </c>
    </row>
    <row r="7327" spans="1:7">
      <c r="A7327" s="33"/>
      <c r="B7327" s="34"/>
      <c r="C7327" s="33"/>
      <c r="D7327" s="33"/>
      <c r="E7327" s="33"/>
      <c r="G7327">
        <f t="shared" si="115"/>
        <v>6</v>
      </c>
    </row>
    <row r="7328" spans="1:7">
      <c r="A7328" s="33"/>
      <c r="B7328" s="34"/>
      <c r="C7328" s="33"/>
      <c r="D7328" s="33"/>
      <c r="E7328" s="33"/>
      <c r="G7328">
        <f t="shared" si="115"/>
        <v>6</v>
      </c>
    </row>
    <row r="7329" spans="1:7">
      <c r="A7329" s="33"/>
      <c r="B7329" s="34"/>
      <c r="C7329" s="33"/>
      <c r="D7329" s="33"/>
      <c r="E7329" s="33"/>
      <c r="G7329">
        <f t="shared" si="115"/>
        <v>6</v>
      </c>
    </row>
    <row r="7330" spans="1:7">
      <c r="A7330" s="33"/>
      <c r="B7330" s="34"/>
      <c r="C7330" s="33"/>
      <c r="D7330" s="33"/>
      <c r="E7330" s="33"/>
      <c r="G7330">
        <f t="shared" si="115"/>
        <v>6</v>
      </c>
    </row>
    <row r="7331" spans="1:7">
      <c r="A7331" s="33"/>
      <c r="B7331" s="34"/>
      <c r="C7331" s="33"/>
      <c r="D7331" s="33"/>
      <c r="E7331" s="33"/>
      <c r="G7331">
        <f t="shared" si="115"/>
        <v>6</v>
      </c>
    </row>
    <row r="7332" spans="1:7">
      <c r="A7332" s="33"/>
      <c r="B7332" s="34"/>
      <c r="C7332" s="33"/>
      <c r="D7332" s="33"/>
      <c r="E7332" s="33"/>
      <c r="G7332">
        <f t="shared" si="115"/>
        <v>6</v>
      </c>
    </row>
    <row r="7333" spans="1:7">
      <c r="A7333" s="33"/>
      <c r="B7333" s="34"/>
      <c r="C7333" s="33"/>
      <c r="D7333" s="33"/>
      <c r="E7333" s="33"/>
      <c r="G7333">
        <f t="shared" si="115"/>
        <v>6</v>
      </c>
    </row>
    <row r="7334" spans="1:7">
      <c r="A7334" s="33"/>
      <c r="B7334" s="34"/>
      <c r="C7334" s="33"/>
      <c r="D7334" s="33"/>
      <c r="E7334" s="33"/>
      <c r="G7334">
        <f t="shared" si="115"/>
        <v>6</v>
      </c>
    </row>
    <row r="7335" spans="1:7">
      <c r="A7335" s="33"/>
      <c r="B7335" s="34"/>
      <c r="C7335" s="33"/>
      <c r="D7335" s="33"/>
      <c r="E7335" s="33"/>
      <c r="G7335">
        <f t="shared" si="115"/>
        <v>6</v>
      </c>
    </row>
    <row r="7336" spans="1:7">
      <c r="A7336" s="33"/>
      <c r="B7336" s="34"/>
      <c r="C7336" s="33"/>
      <c r="D7336" s="33"/>
      <c r="E7336" s="33"/>
      <c r="G7336">
        <f t="shared" si="115"/>
        <v>6</v>
      </c>
    </row>
    <row r="7337" spans="1:7">
      <c r="A7337" s="33"/>
      <c r="B7337" s="34"/>
      <c r="C7337" s="33"/>
      <c r="D7337" s="33"/>
      <c r="E7337" s="33"/>
      <c r="G7337">
        <f t="shared" si="115"/>
        <v>6</v>
      </c>
    </row>
    <row r="7338" spans="1:7">
      <c r="A7338" s="33"/>
      <c r="B7338" s="34"/>
      <c r="C7338" s="33"/>
      <c r="D7338" s="33"/>
      <c r="E7338" s="33"/>
      <c r="G7338">
        <f t="shared" si="115"/>
        <v>6</v>
      </c>
    </row>
    <row r="7339" spans="1:7">
      <c r="A7339" s="33"/>
      <c r="B7339" s="34"/>
      <c r="C7339" s="33"/>
      <c r="D7339" s="33"/>
      <c r="E7339" s="33"/>
      <c r="G7339">
        <f t="shared" si="115"/>
        <v>6</v>
      </c>
    </row>
    <row r="7340" spans="1:7">
      <c r="A7340" s="33"/>
      <c r="B7340" s="34"/>
      <c r="C7340" s="33"/>
      <c r="D7340" s="33"/>
      <c r="E7340" s="33"/>
      <c r="G7340">
        <f t="shared" si="115"/>
        <v>6</v>
      </c>
    </row>
    <row r="7341" spans="1:7">
      <c r="A7341" s="33"/>
      <c r="B7341" s="34"/>
      <c r="C7341" s="33"/>
      <c r="D7341" s="33"/>
      <c r="E7341" s="33"/>
      <c r="G7341">
        <f t="shared" si="115"/>
        <v>6</v>
      </c>
    </row>
    <row r="7342" spans="1:7">
      <c r="A7342" s="33"/>
      <c r="B7342" s="34"/>
      <c r="C7342" s="33"/>
      <c r="D7342" s="33"/>
      <c r="E7342" s="33"/>
      <c r="G7342">
        <f t="shared" si="115"/>
        <v>6</v>
      </c>
    </row>
    <row r="7343" spans="1:7">
      <c r="A7343" s="33"/>
      <c r="B7343" s="34"/>
      <c r="C7343" s="33"/>
      <c r="D7343" s="33"/>
      <c r="E7343" s="33"/>
      <c r="G7343">
        <f t="shared" si="115"/>
        <v>6</v>
      </c>
    </row>
    <row r="7344" spans="1:7">
      <c r="A7344" s="33"/>
      <c r="B7344" s="34"/>
      <c r="C7344" s="33"/>
      <c r="D7344" s="33"/>
      <c r="E7344" s="33"/>
      <c r="G7344">
        <f t="shared" si="115"/>
        <v>6</v>
      </c>
    </row>
    <row r="7345" spans="1:7">
      <c r="A7345" s="33"/>
      <c r="B7345" s="34"/>
      <c r="C7345" s="33"/>
      <c r="D7345" s="33"/>
      <c r="E7345" s="33"/>
      <c r="G7345">
        <f t="shared" si="115"/>
        <v>6</v>
      </c>
    </row>
    <row r="7346" spans="1:7">
      <c r="A7346" s="33"/>
      <c r="B7346" s="34"/>
      <c r="C7346" s="33"/>
      <c r="D7346" s="33"/>
      <c r="E7346" s="33"/>
      <c r="G7346">
        <f t="shared" si="115"/>
        <v>6</v>
      </c>
    </row>
    <row r="7347" spans="1:7">
      <c r="A7347" s="33"/>
      <c r="B7347" s="34"/>
      <c r="C7347" s="33"/>
      <c r="D7347" s="33"/>
      <c r="E7347" s="33"/>
      <c r="G7347">
        <f t="shared" si="115"/>
        <v>6</v>
      </c>
    </row>
    <row r="7348" spans="1:7">
      <c r="A7348" s="33"/>
      <c r="B7348" s="34"/>
      <c r="C7348" s="33"/>
      <c r="D7348" s="33"/>
      <c r="E7348" s="33"/>
      <c r="G7348">
        <f t="shared" si="115"/>
        <v>6</v>
      </c>
    </row>
    <row r="7349" spans="1:7">
      <c r="A7349" s="33"/>
      <c r="B7349" s="34"/>
      <c r="C7349" s="33"/>
      <c r="D7349" s="33"/>
      <c r="E7349" s="33"/>
      <c r="G7349">
        <f t="shared" si="115"/>
        <v>6</v>
      </c>
    </row>
    <row r="7350" spans="1:7">
      <c r="A7350" s="33"/>
      <c r="B7350" s="34"/>
      <c r="C7350" s="33"/>
      <c r="D7350" s="33"/>
      <c r="E7350" s="33"/>
      <c r="G7350">
        <f t="shared" si="115"/>
        <v>6</v>
      </c>
    </row>
    <row r="7351" spans="1:7">
      <c r="A7351" s="33"/>
      <c r="B7351" s="34"/>
      <c r="C7351" s="33"/>
      <c r="D7351" s="33"/>
      <c r="E7351" s="33"/>
      <c r="G7351">
        <f t="shared" si="115"/>
        <v>6</v>
      </c>
    </row>
    <row r="7352" spans="1:7">
      <c r="A7352" s="33"/>
      <c r="B7352" s="34"/>
      <c r="C7352" s="33"/>
      <c r="D7352" s="33"/>
      <c r="E7352" s="33"/>
      <c r="G7352">
        <f t="shared" si="115"/>
        <v>6</v>
      </c>
    </row>
    <row r="7353" spans="1:7">
      <c r="A7353" s="33"/>
      <c r="B7353" s="34"/>
      <c r="C7353" s="33"/>
      <c r="D7353" s="33"/>
      <c r="E7353" s="33"/>
      <c r="G7353">
        <f t="shared" si="115"/>
        <v>6</v>
      </c>
    </row>
    <row r="7354" spans="1:7">
      <c r="A7354" s="33"/>
      <c r="B7354" s="34"/>
      <c r="C7354" s="33"/>
      <c r="D7354" s="33"/>
      <c r="E7354" s="33"/>
      <c r="G7354">
        <f t="shared" si="115"/>
        <v>6</v>
      </c>
    </row>
    <row r="7355" spans="1:7">
      <c r="A7355" s="33"/>
      <c r="B7355" s="34"/>
      <c r="C7355" s="33"/>
      <c r="D7355" s="33"/>
      <c r="E7355" s="33"/>
      <c r="G7355">
        <f t="shared" si="115"/>
        <v>6</v>
      </c>
    </row>
    <row r="7356" spans="1:7">
      <c r="A7356" s="33"/>
      <c r="B7356" s="34"/>
      <c r="C7356" s="33"/>
      <c r="D7356" s="33"/>
      <c r="E7356" s="33"/>
      <c r="G7356">
        <f t="shared" si="115"/>
        <v>6</v>
      </c>
    </row>
    <row r="7357" spans="1:7">
      <c r="A7357" s="33"/>
      <c r="B7357" s="34"/>
      <c r="C7357" s="33"/>
      <c r="D7357" s="33"/>
      <c r="E7357" s="33"/>
      <c r="G7357">
        <f t="shared" si="115"/>
        <v>6</v>
      </c>
    </row>
    <row r="7358" spans="1:7">
      <c r="A7358" s="33"/>
      <c r="B7358" s="34"/>
      <c r="C7358" s="33"/>
      <c r="D7358" s="33"/>
      <c r="E7358" s="33"/>
      <c r="G7358">
        <f t="shared" si="115"/>
        <v>6</v>
      </c>
    </row>
    <row r="7359" spans="1:7">
      <c r="A7359" s="33"/>
      <c r="B7359" s="34"/>
      <c r="C7359" s="33"/>
      <c r="D7359" s="33"/>
      <c r="E7359" s="33"/>
      <c r="G7359">
        <f t="shared" si="115"/>
        <v>6</v>
      </c>
    </row>
    <row r="7360" spans="1:7">
      <c r="A7360" s="33"/>
      <c r="B7360" s="34"/>
      <c r="C7360" s="33"/>
      <c r="D7360" s="33"/>
      <c r="E7360" s="33"/>
      <c r="G7360">
        <f t="shared" ref="G7360:G7423" si="116">WEEKDAY(B7360,2)</f>
        <v>6</v>
      </c>
    </row>
    <row r="7361" spans="1:7">
      <c r="A7361" s="33"/>
      <c r="B7361" s="34"/>
      <c r="C7361" s="33"/>
      <c r="D7361" s="33"/>
      <c r="E7361" s="33"/>
      <c r="G7361">
        <f t="shared" si="116"/>
        <v>6</v>
      </c>
    </row>
    <row r="7362" spans="1:7">
      <c r="A7362" s="33"/>
      <c r="B7362" s="34"/>
      <c r="C7362" s="33"/>
      <c r="D7362" s="33"/>
      <c r="E7362" s="33"/>
      <c r="G7362">
        <f t="shared" si="116"/>
        <v>6</v>
      </c>
    </row>
    <row r="7363" spans="1:7">
      <c r="A7363" s="33"/>
      <c r="B7363" s="34"/>
      <c r="C7363" s="33"/>
      <c r="D7363" s="33"/>
      <c r="E7363" s="33"/>
      <c r="G7363">
        <f t="shared" si="116"/>
        <v>6</v>
      </c>
    </row>
    <row r="7364" spans="1:7">
      <c r="A7364" s="33"/>
      <c r="B7364" s="34"/>
      <c r="C7364" s="33"/>
      <c r="D7364" s="33"/>
      <c r="E7364" s="33"/>
      <c r="G7364">
        <f t="shared" si="116"/>
        <v>6</v>
      </c>
    </row>
    <row r="7365" spans="1:7">
      <c r="A7365" s="33"/>
      <c r="B7365" s="34"/>
      <c r="C7365" s="33"/>
      <c r="D7365" s="33"/>
      <c r="E7365" s="33"/>
      <c r="G7365">
        <f t="shared" si="116"/>
        <v>6</v>
      </c>
    </row>
    <row r="7366" spans="1:7">
      <c r="A7366" s="33"/>
      <c r="B7366" s="34"/>
      <c r="C7366" s="33"/>
      <c r="D7366" s="33"/>
      <c r="E7366" s="33"/>
      <c r="G7366">
        <f t="shared" si="116"/>
        <v>6</v>
      </c>
    </row>
    <row r="7367" spans="1:7">
      <c r="A7367" s="33"/>
      <c r="B7367" s="34"/>
      <c r="C7367" s="33"/>
      <c r="D7367" s="33"/>
      <c r="E7367" s="33"/>
      <c r="G7367">
        <f t="shared" si="116"/>
        <v>6</v>
      </c>
    </row>
    <row r="7368" spans="1:7">
      <c r="A7368" s="33"/>
      <c r="B7368" s="34"/>
      <c r="C7368" s="33"/>
      <c r="D7368" s="33"/>
      <c r="E7368" s="33"/>
      <c r="G7368">
        <f t="shared" si="116"/>
        <v>6</v>
      </c>
    </row>
    <row r="7369" spans="1:7">
      <c r="A7369" s="33"/>
      <c r="B7369" s="34"/>
      <c r="C7369" s="33"/>
      <c r="D7369" s="33"/>
      <c r="E7369" s="33"/>
      <c r="G7369">
        <f t="shared" si="116"/>
        <v>6</v>
      </c>
    </row>
    <row r="7370" spans="1:7">
      <c r="A7370" s="33"/>
      <c r="B7370" s="34"/>
      <c r="C7370" s="33"/>
      <c r="D7370" s="33"/>
      <c r="E7370" s="33"/>
      <c r="G7370">
        <f t="shared" si="116"/>
        <v>6</v>
      </c>
    </row>
    <row r="7371" spans="1:7">
      <c r="A7371" s="33"/>
      <c r="B7371" s="34"/>
      <c r="C7371" s="33"/>
      <c r="D7371" s="33"/>
      <c r="E7371" s="33"/>
      <c r="G7371">
        <f t="shared" si="116"/>
        <v>6</v>
      </c>
    </row>
    <row r="7372" spans="1:7">
      <c r="A7372" s="33"/>
      <c r="B7372" s="34"/>
      <c r="C7372" s="33"/>
      <c r="D7372" s="33"/>
      <c r="E7372" s="33"/>
      <c r="G7372">
        <f t="shared" si="116"/>
        <v>6</v>
      </c>
    </row>
    <row r="7373" spans="1:7">
      <c r="A7373" s="33"/>
      <c r="B7373" s="34"/>
      <c r="C7373" s="33"/>
      <c r="D7373" s="33"/>
      <c r="E7373" s="33"/>
      <c r="G7373">
        <f t="shared" si="116"/>
        <v>6</v>
      </c>
    </row>
    <row r="7374" spans="1:7">
      <c r="A7374" s="33"/>
      <c r="B7374" s="34"/>
      <c r="C7374" s="33"/>
      <c r="D7374" s="33"/>
      <c r="E7374" s="33"/>
      <c r="G7374">
        <f t="shared" si="116"/>
        <v>6</v>
      </c>
    </row>
    <row r="7375" spans="1:7">
      <c r="A7375" s="33"/>
      <c r="B7375" s="34"/>
      <c r="C7375" s="33"/>
      <c r="D7375" s="33"/>
      <c r="E7375" s="33"/>
      <c r="G7375">
        <f t="shared" si="116"/>
        <v>6</v>
      </c>
    </row>
    <row r="7376" spans="1:7">
      <c r="A7376" s="33"/>
      <c r="B7376" s="34"/>
      <c r="C7376" s="33"/>
      <c r="D7376" s="33"/>
      <c r="E7376" s="33"/>
      <c r="G7376">
        <f t="shared" si="116"/>
        <v>6</v>
      </c>
    </row>
    <row r="7377" spans="1:7">
      <c r="A7377" s="33"/>
      <c r="B7377" s="34"/>
      <c r="C7377" s="33"/>
      <c r="D7377" s="33"/>
      <c r="E7377" s="33"/>
      <c r="G7377">
        <f t="shared" si="116"/>
        <v>6</v>
      </c>
    </row>
    <row r="7378" spans="1:7">
      <c r="A7378" s="33"/>
      <c r="B7378" s="34"/>
      <c r="C7378" s="33"/>
      <c r="D7378" s="33"/>
      <c r="E7378" s="33"/>
      <c r="G7378">
        <f t="shared" si="116"/>
        <v>6</v>
      </c>
    </row>
    <row r="7379" spans="1:7">
      <c r="A7379" s="33"/>
      <c r="B7379" s="34"/>
      <c r="C7379" s="33"/>
      <c r="D7379" s="33"/>
      <c r="E7379" s="33"/>
      <c r="G7379">
        <f t="shared" si="116"/>
        <v>6</v>
      </c>
    </row>
    <row r="7380" spans="1:7">
      <c r="A7380" s="33"/>
      <c r="B7380" s="34"/>
      <c r="C7380" s="33"/>
      <c r="D7380" s="33"/>
      <c r="E7380" s="33"/>
      <c r="G7380">
        <f t="shared" si="116"/>
        <v>6</v>
      </c>
    </row>
    <row r="7381" spans="1:7">
      <c r="A7381" s="33"/>
      <c r="B7381" s="34"/>
      <c r="C7381" s="33"/>
      <c r="D7381" s="33"/>
      <c r="E7381" s="33"/>
      <c r="G7381">
        <f t="shared" si="116"/>
        <v>6</v>
      </c>
    </row>
    <row r="7382" spans="1:7">
      <c r="A7382" s="33"/>
      <c r="B7382" s="34"/>
      <c r="C7382" s="33"/>
      <c r="D7382" s="33"/>
      <c r="E7382" s="33"/>
      <c r="G7382">
        <f t="shared" si="116"/>
        <v>6</v>
      </c>
    </row>
    <row r="7383" spans="1:7">
      <c r="A7383" s="33"/>
      <c r="B7383" s="34"/>
      <c r="C7383" s="33"/>
      <c r="D7383" s="33"/>
      <c r="E7383" s="33"/>
      <c r="G7383">
        <f t="shared" si="116"/>
        <v>6</v>
      </c>
    </row>
    <row r="7384" spans="1:7">
      <c r="A7384" s="33"/>
      <c r="B7384" s="34"/>
      <c r="C7384" s="33"/>
      <c r="D7384" s="33"/>
      <c r="E7384" s="33"/>
      <c r="G7384">
        <f t="shared" si="116"/>
        <v>6</v>
      </c>
    </row>
    <row r="7385" spans="1:7">
      <c r="A7385" s="33"/>
      <c r="B7385" s="34"/>
      <c r="C7385" s="33"/>
      <c r="D7385" s="33"/>
      <c r="E7385" s="33"/>
      <c r="G7385">
        <f t="shared" si="116"/>
        <v>6</v>
      </c>
    </row>
    <row r="7386" spans="1:7">
      <c r="A7386" s="33"/>
      <c r="B7386" s="34"/>
      <c r="C7386" s="33"/>
      <c r="D7386" s="33"/>
      <c r="E7386" s="33"/>
      <c r="G7386">
        <f t="shared" si="116"/>
        <v>6</v>
      </c>
    </row>
    <row r="7387" spans="1:7">
      <c r="A7387" s="33"/>
      <c r="B7387" s="34"/>
      <c r="C7387" s="33"/>
      <c r="D7387" s="33"/>
      <c r="E7387" s="33"/>
      <c r="G7387">
        <f t="shared" si="116"/>
        <v>6</v>
      </c>
    </row>
    <row r="7388" spans="1:7">
      <c r="A7388" s="33"/>
      <c r="B7388" s="34"/>
      <c r="C7388" s="33"/>
      <c r="D7388" s="33"/>
      <c r="E7388" s="33"/>
      <c r="G7388">
        <f t="shared" si="116"/>
        <v>6</v>
      </c>
    </row>
    <row r="7389" spans="1:7">
      <c r="A7389" s="33"/>
      <c r="B7389" s="34"/>
      <c r="C7389" s="33"/>
      <c r="D7389" s="33"/>
      <c r="E7389" s="33"/>
      <c r="G7389">
        <f t="shared" si="116"/>
        <v>6</v>
      </c>
    </row>
    <row r="7390" spans="1:7">
      <c r="A7390" s="33"/>
      <c r="B7390" s="34"/>
      <c r="C7390" s="33"/>
      <c r="D7390" s="33"/>
      <c r="E7390" s="33"/>
      <c r="G7390">
        <f t="shared" si="116"/>
        <v>6</v>
      </c>
    </row>
    <row r="7391" spans="1:7">
      <c r="A7391" s="33"/>
      <c r="B7391" s="34"/>
      <c r="C7391" s="33"/>
      <c r="D7391" s="33"/>
      <c r="E7391" s="33"/>
      <c r="G7391">
        <f t="shared" si="116"/>
        <v>6</v>
      </c>
    </row>
    <row r="7392" spans="1:7">
      <c r="A7392" s="33"/>
      <c r="B7392" s="34"/>
      <c r="C7392" s="33"/>
      <c r="D7392" s="33"/>
      <c r="E7392" s="33"/>
      <c r="G7392">
        <f t="shared" si="116"/>
        <v>6</v>
      </c>
    </row>
    <row r="7393" spans="1:7">
      <c r="A7393" s="33"/>
      <c r="B7393" s="34"/>
      <c r="C7393" s="33"/>
      <c r="D7393" s="33"/>
      <c r="E7393" s="33"/>
      <c r="G7393">
        <f t="shared" si="116"/>
        <v>6</v>
      </c>
    </row>
    <row r="7394" spans="1:7">
      <c r="A7394" s="33"/>
      <c r="B7394" s="34"/>
      <c r="C7394" s="33"/>
      <c r="D7394" s="33"/>
      <c r="E7394" s="33"/>
      <c r="G7394">
        <f t="shared" si="116"/>
        <v>6</v>
      </c>
    </row>
    <row r="7395" spans="1:7">
      <c r="A7395" s="33"/>
      <c r="B7395" s="34"/>
      <c r="C7395" s="33"/>
      <c r="D7395" s="33"/>
      <c r="E7395" s="33"/>
      <c r="G7395">
        <f t="shared" si="116"/>
        <v>6</v>
      </c>
    </row>
    <row r="7396" spans="1:7">
      <c r="A7396" s="33"/>
      <c r="B7396" s="34"/>
      <c r="C7396" s="33"/>
      <c r="D7396" s="33"/>
      <c r="E7396" s="33"/>
      <c r="G7396">
        <f t="shared" si="116"/>
        <v>6</v>
      </c>
    </row>
    <row r="7397" spans="1:7">
      <c r="A7397" s="33"/>
      <c r="B7397" s="34"/>
      <c r="C7397" s="33"/>
      <c r="D7397" s="33"/>
      <c r="E7397" s="33"/>
      <c r="G7397">
        <f t="shared" si="116"/>
        <v>6</v>
      </c>
    </row>
    <row r="7398" spans="1:7">
      <c r="A7398" s="33"/>
      <c r="B7398" s="34"/>
      <c r="C7398" s="33"/>
      <c r="D7398" s="33"/>
      <c r="E7398" s="33"/>
      <c r="G7398">
        <f t="shared" si="116"/>
        <v>6</v>
      </c>
    </row>
    <row r="7399" spans="1:7">
      <c r="A7399" s="33"/>
      <c r="B7399" s="34"/>
      <c r="C7399" s="33"/>
      <c r="D7399" s="33"/>
      <c r="E7399" s="33"/>
      <c r="G7399">
        <f t="shared" si="116"/>
        <v>6</v>
      </c>
    </row>
    <row r="7400" spans="1:7">
      <c r="A7400" s="33"/>
      <c r="B7400" s="34"/>
      <c r="C7400" s="33"/>
      <c r="D7400" s="33"/>
      <c r="E7400" s="33"/>
      <c r="G7400">
        <f t="shared" si="116"/>
        <v>6</v>
      </c>
    </row>
    <row r="7401" spans="1:7">
      <c r="A7401" s="33"/>
      <c r="B7401" s="34"/>
      <c r="C7401" s="33"/>
      <c r="D7401" s="33"/>
      <c r="E7401" s="33"/>
      <c r="G7401">
        <f t="shared" si="116"/>
        <v>6</v>
      </c>
    </row>
    <row r="7402" spans="1:7">
      <c r="A7402" s="33"/>
      <c r="B7402" s="34"/>
      <c r="C7402" s="33"/>
      <c r="D7402" s="33"/>
      <c r="E7402" s="33"/>
      <c r="G7402">
        <f t="shared" si="116"/>
        <v>6</v>
      </c>
    </row>
    <row r="7403" spans="1:7">
      <c r="A7403" s="33"/>
      <c r="B7403" s="34"/>
      <c r="C7403" s="33"/>
      <c r="D7403" s="33"/>
      <c r="E7403" s="33"/>
      <c r="G7403">
        <f t="shared" si="116"/>
        <v>6</v>
      </c>
    </row>
    <row r="7404" spans="1:7">
      <c r="A7404" s="33"/>
      <c r="B7404" s="34"/>
      <c r="C7404" s="33"/>
      <c r="D7404" s="33"/>
      <c r="E7404" s="33"/>
      <c r="G7404">
        <f t="shared" si="116"/>
        <v>6</v>
      </c>
    </row>
    <row r="7405" spans="1:7">
      <c r="A7405" s="33"/>
      <c r="B7405" s="34"/>
      <c r="C7405" s="33"/>
      <c r="D7405" s="33"/>
      <c r="E7405" s="33"/>
      <c r="G7405">
        <f t="shared" si="116"/>
        <v>6</v>
      </c>
    </row>
    <row r="7406" spans="1:7">
      <c r="A7406" s="33"/>
      <c r="B7406" s="34"/>
      <c r="C7406" s="33"/>
      <c r="D7406" s="33"/>
      <c r="E7406" s="33"/>
      <c r="G7406">
        <f t="shared" si="116"/>
        <v>6</v>
      </c>
    </row>
    <row r="7407" spans="1:7">
      <c r="A7407" s="33"/>
      <c r="B7407" s="34"/>
      <c r="C7407" s="33"/>
      <c r="D7407" s="33"/>
      <c r="E7407" s="33"/>
      <c r="G7407">
        <f t="shared" si="116"/>
        <v>6</v>
      </c>
    </row>
    <row r="7408" spans="1:7">
      <c r="A7408" s="33"/>
      <c r="B7408" s="34"/>
      <c r="C7408" s="33"/>
      <c r="D7408" s="33"/>
      <c r="E7408" s="33"/>
      <c r="G7408">
        <f t="shared" si="116"/>
        <v>6</v>
      </c>
    </row>
    <row r="7409" spans="1:7">
      <c r="A7409" s="33"/>
      <c r="B7409" s="34"/>
      <c r="C7409" s="33"/>
      <c r="D7409" s="33"/>
      <c r="E7409" s="33"/>
      <c r="G7409">
        <f t="shared" si="116"/>
        <v>6</v>
      </c>
    </row>
    <row r="7410" spans="1:7">
      <c r="A7410" s="33"/>
      <c r="B7410" s="34"/>
      <c r="C7410" s="33"/>
      <c r="D7410" s="33"/>
      <c r="E7410" s="33"/>
      <c r="G7410">
        <f t="shared" si="116"/>
        <v>6</v>
      </c>
    </row>
    <row r="7411" spans="1:7">
      <c r="A7411" s="33"/>
      <c r="B7411" s="34"/>
      <c r="C7411" s="33"/>
      <c r="D7411" s="33"/>
      <c r="E7411" s="33"/>
      <c r="G7411">
        <f t="shared" si="116"/>
        <v>6</v>
      </c>
    </row>
    <row r="7412" spans="1:7">
      <c r="A7412" s="33"/>
      <c r="B7412" s="34"/>
      <c r="C7412" s="33"/>
      <c r="D7412" s="33"/>
      <c r="E7412" s="33"/>
      <c r="G7412">
        <f t="shared" si="116"/>
        <v>6</v>
      </c>
    </row>
    <row r="7413" spans="1:7">
      <c r="A7413" s="33"/>
      <c r="B7413" s="34"/>
      <c r="C7413" s="33"/>
      <c r="D7413" s="33"/>
      <c r="E7413" s="33"/>
      <c r="G7413">
        <f t="shared" si="116"/>
        <v>6</v>
      </c>
    </row>
    <row r="7414" spans="1:7">
      <c r="A7414" s="33"/>
      <c r="B7414" s="34"/>
      <c r="C7414" s="33"/>
      <c r="D7414" s="33"/>
      <c r="E7414" s="33"/>
      <c r="G7414">
        <f t="shared" si="116"/>
        <v>6</v>
      </c>
    </row>
    <row r="7415" spans="1:7">
      <c r="A7415" s="33"/>
      <c r="B7415" s="34"/>
      <c r="C7415" s="33"/>
      <c r="D7415" s="33"/>
      <c r="E7415" s="33"/>
      <c r="G7415">
        <f t="shared" si="116"/>
        <v>6</v>
      </c>
    </row>
    <row r="7416" spans="1:7">
      <c r="A7416" s="33"/>
      <c r="B7416" s="34"/>
      <c r="C7416" s="33"/>
      <c r="D7416" s="33"/>
      <c r="E7416" s="33"/>
      <c r="G7416">
        <f t="shared" si="116"/>
        <v>6</v>
      </c>
    </row>
    <row r="7417" spans="1:7">
      <c r="A7417" s="33"/>
      <c r="B7417" s="34"/>
      <c r="C7417" s="33"/>
      <c r="D7417" s="33"/>
      <c r="E7417" s="33"/>
      <c r="G7417">
        <f t="shared" si="116"/>
        <v>6</v>
      </c>
    </row>
    <row r="7418" spans="1:7">
      <c r="A7418" s="33"/>
      <c r="B7418" s="34"/>
      <c r="C7418" s="33"/>
      <c r="D7418" s="33"/>
      <c r="E7418" s="33"/>
      <c r="G7418">
        <f t="shared" si="116"/>
        <v>6</v>
      </c>
    </row>
    <row r="7419" spans="1:7">
      <c r="A7419" s="33"/>
      <c r="B7419" s="34"/>
      <c r="C7419" s="33"/>
      <c r="D7419" s="33"/>
      <c r="E7419" s="33"/>
      <c r="G7419">
        <f t="shared" si="116"/>
        <v>6</v>
      </c>
    </row>
    <row r="7420" spans="1:7">
      <c r="A7420" s="33"/>
      <c r="B7420" s="34"/>
      <c r="C7420" s="33"/>
      <c r="D7420" s="33"/>
      <c r="E7420" s="33"/>
      <c r="G7420">
        <f t="shared" si="116"/>
        <v>6</v>
      </c>
    </row>
    <row r="7421" spans="1:7">
      <c r="A7421" s="33"/>
      <c r="B7421" s="34"/>
      <c r="C7421" s="33"/>
      <c r="D7421" s="33"/>
      <c r="E7421" s="33"/>
      <c r="G7421">
        <f t="shared" si="116"/>
        <v>6</v>
      </c>
    </row>
    <row r="7422" spans="1:7">
      <c r="A7422" s="33"/>
      <c r="B7422" s="34"/>
      <c r="C7422" s="33"/>
      <c r="D7422" s="33"/>
      <c r="E7422" s="33"/>
      <c r="G7422">
        <f t="shared" si="116"/>
        <v>6</v>
      </c>
    </row>
    <row r="7423" spans="1:7">
      <c r="A7423" s="33"/>
      <c r="B7423" s="34"/>
      <c r="C7423" s="33"/>
      <c r="D7423" s="33"/>
      <c r="E7423" s="33"/>
      <c r="G7423">
        <f t="shared" si="116"/>
        <v>6</v>
      </c>
    </row>
    <row r="7424" spans="1:7">
      <c r="A7424" s="33"/>
      <c r="B7424" s="34"/>
      <c r="C7424" s="33"/>
      <c r="D7424" s="33"/>
      <c r="E7424" s="33"/>
      <c r="G7424">
        <f t="shared" ref="G7424:G7487" si="117">WEEKDAY(B7424,2)</f>
        <v>6</v>
      </c>
    </row>
    <row r="7425" spans="1:7">
      <c r="A7425" s="33"/>
      <c r="B7425" s="34"/>
      <c r="C7425" s="33"/>
      <c r="D7425" s="33"/>
      <c r="E7425" s="33"/>
      <c r="G7425">
        <f t="shared" si="117"/>
        <v>6</v>
      </c>
    </row>
    <row r="7426" spans="1:7">
      <c r="A7426" s="33"/>
      <c r="B7426" s="34"/>
      <c r="C7426" s="33"/>
      <c r="D7426" s="33"/>
      <c r="E7426" s="33"/>
      <c r="G7426">
        <f t="shared" si="117"/>
        <v>6</v>
      </c>
    </row>
    <row r="7427" spans="1:7">
      <c r="A7427" s="33"/>
      <c r="B7427" s="34"/>
      <c r="C7427" s="33"/>
      <c r="D7427" s="33"/>
      <c r="E7427" s="33"/>
      <c r="G7427">
        <f t="shared" si="117"/>
        <v>6</v>
      </c>
    </row>
    <row r="7428" spans="1:7">
      <c r="A7428" s="33"/>
      <c r="B7428" s="34"/>
      <c r="C7428" s="33"/>
      <c r="D7428" s="33"/>
      <c r="E7428" s="33"/>
      <c r="G7428">
        <f t="shared" si="117"/>
        <v>6</v>
      </c>
    </row>
    <row r="7429" spans="1:7">
      <c r="A7429" s="33"/>
      <c r="B7429" s="34"/>
      <c r="C7429" s="33"/>
      <c r="D7429" s="33"/>
      <c r="E7429" s="33"/>
      <c r="G7429">
        <f t="shared" si="117"/>
        <v>6</v>
      </c>
    </row>
    <row r="7430" spans="1:7">
      <c r="A7430" s="33"/>
      <c r="B7430" s="34"/>
      <c r="C7430" s="33"/>
      <c r="D7430" s="33"/>
      <c r="E7430" s="33"/>
      <c r="G7430">
        <f t="shared" si="117"/>
        <v>6</v>
      </c>
    </row>
    <row r="7431" spans="1:7">
      <c r="A7431" s="33"/>
      <c r="B7431" s="34"/>
      <c r="C7431" s="33"/>
      <c r="D7431" s="33"/>
      <c r="E7431" s="33"/>
      <c r="G7431">
        <f t="shared" si="117"/>
        <v>6</v>
      </c>
    </row>
    <row r="7432" spans="1:7">
      <c r="A7432" s="33"/>
      <c r="B7432" s="34"/>
      <c r="C7432" s="33"/>
      <c r="D7432" s="33"/>
      <c r="E7432" s="33"/>
      <c r="G7432">
        <f t="shared" si="117"/>
        <v>6</v>
      </c>
    </row>
    <row r="7433" spans="1:7">
      <c r="A7433" s="33"/>
      <c r="B7433" s="34"/>
      <c r="C7433" s="33"/>
      <c r="D7433" s="33"/>
      <c r="E7433" s="33"/>
      <c r="G7433">
        <f t="shared" si="117"/>
        <v>6</v>
      </c>
    </row>
    <row r="7434" spans="1:7">
      <c r="A7434" s="33"/>
      <c r="B7434" s="34"/>
      <c r="C7434" s="33"/>
      <c r="D7434" s="33"/>
      <c r="E7434" s="33"/>
      <c r="G7434">
        <f t="shared" si="117"/>
        <v>6</v>
      </c>
    </row>
    <row r="7435" spans="1:7">
      <c r="A7435" s="33"/>
      <c r="B7435" s="34"/>
      <c r="C7435" s="33"/>
      <c r="D7435" s="33"/>
      <c r="E7435" s="33"/>
      <c r="G7435">
        <f t="shared" si="117"/>
        <v>6</v>
      </c>
    </row>
    <row r="7436" spans="1:7">
      <c r="A7436" s="33"/>
      <c r="B7436" s="34"/>
      <c r="C7436" s="33"/>
      <c r="D7436" s="33"/>
      <c r="E7436" s="33"/>
      <c r="G7436">
        <f t="shared" si="117"/>
        <v>6</v>
      </c>
    </row>
    <row r="7437" spans="1:7">
      <c r="A7437" s="33"/>
      <c r="B7437" s="34"/>
      <c r="C7437" s="33"/>
      <c r="D7437" s="33"/>
      <c r="E7437" s="33"/>
      <c r="G7437">
        <f t="shared" si="117"/>
        <v>6</v>
      </c>
    </row>
    <row r="7438" spans="1:7">
      <c r="A7438" s="33"/>
      <c r="B7438" s="34"/>
      <c r="C7438" s="33"/>
      <c r="D7438" s="33"/>
      <c r="E7438" s="33"/>
      <c r="G7438">
        <f t="shared" si="117"/>
        <v>6</v>
      </c>
    </row>
    <row r="7439" spans="1:7">
      <c r="A7439" s="33"/>
      <c r="B7439" s="34"/>
      <c r="C7439" s="33"/>
      <c r="D7439" s="33"/>
      <c r="E7439" s="33"/>
      <c r="G7439">
        <f t="shared" si="117"/>
        <v>6</v>
      </c>
    </row>
    <row r="7440" spans="1:7">
      <c r="A7440" s="33"/>
      <c r="B7440" s="34"/>
      <c r="C7440" s="33"/>
      <c r="D7440" s="33"/>
      <c r="E7440" s="33"/>
      <c r="G7440">
        <f t="shared" si="117"/>
        <v>6</v>
      </c>
    </row>
    <row r="7441" spans="1:7">
      <c r="A7441" s="33"/>
      <c r="B7441" s="34"/>
      <c r="C7441" s="33"/>
      <c r="D7441" s="33"/>
      <c r="E7441" s="33"/>
      <c r="G7441">
        <f t="shared" si="117"/>
        <v>6</v>
      </c>
    </row>
    <row r="7442" spans="1:7">
      <c r="A7442" s="33"/>
      <c r="B7442" s="34"/>
      <c r="C7442" s="33"/>
      <c r="D7442" s="33"/>
      <c r="E7442" s="33"/>
      <c r="G7442">
        <f t="shared" si="117"/>
        <v>6</v>
      </c>
    </row>
    <row r="7443" spans="1:7">
      <c r="A7443" s="33"/>
      <c r="B7443" s="34"/>
      <c r="C7443" s="33"/>
      <c r="D7443" s="33"/>
      <c r="E7443" s="33"/>
      <c r="G7443">
        <f t="shared" si="117"/>
        <v>6</v>
      </c>
    </row>
    <row r="7444" spans="1:7">
      <c r="A7444" s="33"/>
      <c r="B7444" s="34"/>
      <c r="C7444" s="33"/>
      <c r="D7444" s="33"/>
      <c r="E7444" s="33"/>
      <c r="G7444">
        <f t="shared" si="117"/>
        <v>6</v>
      </c>
    </row>
    <row r="7445" spans="1:7">
      <c r="A7445" s="33"/>
      <c r="B7445" s="34"/>
      <c r="C7445" s="33"/>
      <c r="D7445" s="33"/>
      <c r="E7445" s="33"/>
      <c r="G7445">
        <f t="shared" si="117"/>
        <v>6</v>
      </c>
    </row>
    <row r="7446" spans="1:7">
      <c r="A7446" s="33"/>
      <c r="B7446" s="34"/>
      <c r="C7446" s="33"/>
      <c r="D7446" s="33"/>
      <c r="E7446" s="33"/>
      <c r="G7446">
        <f t="shared" si="117"/>
        <v>6</v>
      </c>
    </row>
    <row r="7447" spans="1:7">
      <c r="A7447" s="33"/>
      <c r="B7447" s="34"/>
      <c r="C7447" s="33"/>
      <c r="D7447" s="33"/>
      <c r="E7447" s="33"/>
      <c r="G7447">
        <f t="shared" si="117"/>
        <v>6</v>
      </c>
    </row>
    <row r="7448" spans="1:7">
      <c r="A7448" s="33"/>
      <c r="B7448" s="34"/>
      <c r="C7448" s="33"/>
      <c r="D7448" s="33"/>
      <c r="E7448" s="33"/>
      <c r="G7448">
        <f t="shared" si="117"/>
        <v>6</v>
      </c>
    </row>
    <row r="7449" spans="1:7">
      <c r="A7449" s="33"/>
      <c r="B7449" s="34"/>
      <c r="C7449" s="33"/>
      <c r="D7449" s="33"/>
      <c r="E7449" s="33"/>
      <c r="G7449">
        <f t="shared" si="117"/>
        <v>6</v>
      </c>
    </row>
    <row r="7450" spans="1:7">
      <c r="A7450" s="33"/>
      <c r="B7450" s="34"/>
      <c r="C7450" s="33"/>
      <c r="D7450" s="33"/>
      <c r="E7450" s="33"/>
      <c r="G7450">
        <f t="shared" si="117"/>
        <v>6</v>
      </c>
    </row>
    <row r="7451" spans="1:7">
      <c r="A7451" s="33"/>
      <c r="B7451" s="34"/>
      <c r="C7451" s="33"/>
      <c r="D7451" s="33"/>
      <c r="E7451" s="33"/>
      <c r="G7451">
        <f t="shared" si="117"/>
        <v>6</v>
      </c>
    </row>
    <row r="7452" spans="1:7">
      <c r="A7452" s="33"/>
      <c r="B7452" s="34"/>
      <c r="C7452" s="33"/>
      <c r="D7452" s="33"/>
      <c r="E7452" s="33"/>
      <c r="G7452">
        <f t="shared" si="117"/>
        <v>6</v>
      </c>
    </row>
    <row r="7453" spans="1:7">
      <c r="A7453" s="33"/>
      <c r="B7453" s="34"/>
      <c r="C7453" s="33"/>
      <c r="D7453" s="33"/>
      <c r="E7453" s="33"/>
      <c r="G7453">
        <f t="shared" si="117"/>
        <v>6</v>
      </c>
    </row>
    <row r="7454" spans="1:7">
      <c r="A7454" s="33"/>
      <c r="B7454" s="34"/>
      <c r="C7454" s="33"/>
      <c r="D7454" s="33"/>
      <c r="E7454" s="33"/>
      <c r="G7454">
        <f t="shared" si="117"/>
        <v>6</v>
      </c>
    </row>
    <row r="7455" spans="1:7">
      <c r="A7455" s="33"/>
      <c r="B7455" s="34"/>
      <c r="C7455" s="33"/>
      <c r="D7455" s="33"/>
      <c r="E7455" s="33"/>
      <c r="G7455">
        <f t="shared" si="117"/>
        <v>6</v>
      </c>
    </row>
    <row r="7456" spans="1:7">
      <c r="A7456" s="33"/>
      <c r="B7456" s="34"/>
      <c r="C7456" s="33"/>
      <c r="D7456" s="33"/>
      <c r="E7456" s="33"/>
      <c r="G7456">
        <f t="shared" si="117"/>
        <v>6</v>
      </c>
    </row>
    <row r="7457" spans="1:7">
      <c r="A7457" s="33"/>
      <c r="B7457" s="34"/>
      <c r="C7457" s="33"/>
      <c r="D7457" s="33"/>
      <c r="E7457" s="33"/>
      <c r="G7457">
        <f t="shared" si="117"/>
        <v>6</v>
      </c>
    </row>
    <row r="7458" spans="1:7">
      <c r="A7458" s="33"/>
      <c r="B7458" s="34"/>
      <c r="C7458" s="33"/>
      <c r="D7458" s="33"/>
      <c r="E7458" s="33"/>
      <c r="G7458">
        <f t="shared" si="117"/>
        <v>6</v>
      </c>
    </row>
    <row r="7459" spans="1:7">
      <c r="A7459" s="33"/>
      <c r="B7459" s="34"/>
      <c r="C7459" s="33"/>
      <c r="D7459" s="33"/>
      <c r="E7459" s="33"/>
      <c r="G7459">
        <f t="shared" si="117"/>
        <v>6</v>
      </c>
    </row>
    <row r="7460" spans="1:7">
      <c r="A7460" s="33"/>
      <c r="B7460" s="34"/>
      <c r="C7460" s="33"/>
      <c r="D7460" s="33"/>
      <c r="E7460" s="33"/>
      <c r="G7460">
        <f t="shared" si="117"/>
        <v>6</v>
      </c>
    </row>
    <row r="7461" spans="1:7">
      <c r="A7461" s="33"/>
      <c r="B7461" s="34"/>
      <c r="C7461" s="33"/>
      <c r="D7461" s="33"/>
      <c r="E7461" s="33"/>
      <c r="G7461">
        <f t="shared" si="117"/>
        <v>6</v>
      </c>
    </row>
    <row r="7462" spans="1:7">
      <c r="A7462" s="33"/>
      <c r="B7462" s="34"/>
      <c r="C7462" s="33"/>
      <c r="D7462" s="33"/>
      <c r="E7462" s="33"/>
      <c r="G7462">
        <f t="shared" si="117"/>
        <v>6</v>
      </c>
    </row>
    <row r="7463" spans="1:7">
      <c r="A7463" s="33"/>
      <c r="B7463" s="34"/>
      <c r="C7463" s="33"/>
      <c r="D7463" s="33"/>
      <c r="E7463" s="33"/>
      <c r="G7463">
        <f t="shared" si="117"/>
        <v>6</v>
      </c>
    </row>
    <row r="7464" spans="1:7">
      <c r="A7464" s="33"/>
      <c r="B7464" s="34"/>
      <c r="C7464" s="33"/>
      <c r="D7464" s="33"/>
      <c r="E7464" s="33"/>
      <c r="G7464">
        <f t="shared" si="117"/>
        <v>6</v>
      </c>
    </row>
    <row r="7465" spans="1:7">
      <c r="A7465" s="33"/>
      <c r="B7465" s="34"/>
      <c r="C7465" s="33"/>
      <c r="D7465" s="33"/>
      <c r="E7465" s="33"/>
      <c r="G7465">
        <f t="shared" si="117"/>
        <v>6</v>
      </c>
    </row>
    <row r="7466" spans="1:7">
      <c r="A7466" s="33"/>
      <c r="B7466" s="34"/>
      <c r="C7466" s="33"/>
      <c r="D7466" s="33"/>
      <c r="E7466" s="33"/>
      <c r="G7466">
        <f t="shared" si="117"/>
        <v>6</v>
      </c>
    </row>
    <row r="7467" spans="1:7">
      <c r="A7467" s="33"/>
      <c r="B7467" s="34"/>
      <c r="C7467" s="33"/>
      <c r="D7467" s="33"/>
      <c r="E7467" s="33"/>
      <c r="G7467">
        <f t="shared" si="117"/>
        <v>6</v>
      </c>
    </row>
    <row r="7468" spans="1:7">
      <c r="A7468" s="33"/>
      <c r="B7468" s="34"/>
      <c r="C7468" s="33"/>
      <c r="D7468" s="33"/>
      <c r="E7468" s="33"/>
      <c r="G7468">
        <f t="shared" si="117"/>
        <v>6</v>
      </c>
    </row>
    <row r="7469" spans="1:7">
      <c r="A7469" s="33"/>
      <c r="B7469" s="34"/>
      <c r="C7469" s="33"/>
      <c r="D7469" s="33"/>
      <c r="E7469" s="33"/>
      <c r="G7469">
        <f t="shared" si="117"/>
        <v>6</v>
      </c>
    </row>
    <row r="7470" spans="1:7">
      <c r="A7470" s="33"/>
      <c r="B7470" s="34"/>
      <c r="C7470" s="33"/>
      <c r="D7470" s="33"/>
      <c r="E7470" s="33"/>
      <c r="G7470">
        <f t="shared" si="117"/>
        <v>6</v>
      </c>
    </row>
    <row r="7471" spans="1:7">
      <c r="A7471" s="33"/>
      <c r="B7471" s="34"/>
      <c r="C7471" s="33"/>
      <c r="D7471" s="33"/>
      <c r="E7471" s="33"/>
      <c r="G7471">
        <f t="shared" si="117"/>
        <v>6</v>
      </c>
    </row>
    <row r="7472" spans="1:7">
      <c r="A7472" s="33"/>
      <c r="B7472" s="34"/>
      <c r="C7472" s="33"/>
      <c r="D7472" s="33"/>
      <c r="E7472" s="33"/>
      <c r="G7472">
        <f t="shared" si="117"/>
        <v>6</v>
      </c>
    </row>
    <row r="7473" spans="1:7">
      <c r="A7473" s="33"/>
      <c r="B7473" s="34"/>
      <c r="C7473" s="33"/>
      <c r="D7473" s="33"/>
      <c r="E7473" s="33"/>
      <c r="G7473">
        <f t="shared" si="117"/>
        <v>6</v>
      </c>
    </row>
    <row r="7474" spans="1:7">
      <c r="A7474" s="33"/>
      <c r="B7474" s="34"/>
      <c r="C7474" s="33"/>
      <c r="D7474" s="33"/>
      <c r="E7474" s="33"/>
      <c r="G7474">
        <f t="shared" si="117"/>
        <v>6</v>
      </c>
    </row>
    <row r="7475" spans="1:7">
      <c r="A7475" s="33"/>
      <c r="B7475" s="34"/>
      <c r="C7475" s="33"/>
      <c r="D7475" s="33"/>
      <c r="E7475" s="33"/>
      <c r="G7475">
        <f t="shared" si="117"/>
        <v>6</v>
      </c>
    </row>
    <row r="7476" spans="1:7">
      <c r="A7476" s="33"/>
      <c r="B7476" s="34"/>
      <c r="C7476" s="33"/>
      <c r="D7476" s="33"/>
      <c r="E7476" s="33"/>
      <c r="G7476">
        <f t="shared" si="117"/>
        <v>6</v>
      </c>
    </row>
    <row r="7477" spans="1:7">
      <c r="A7477" s="33"/>
      <c r="B7477" s="34"/>
      <c r="C7477" s="33"/>
      <c r="D7477" s="33"/>
      <c r="E7477" s="33"/>
      <c r="G7477">
        <f t="shared" si="117"/>
        <v>6</v>
      </c>
    </row>
    <row r="7478" spans="1:7">
      <c r="A7478" s="33"/>
      <c r="B7478" s="34"/>
      <c r="C7478" s="33"/>
      <c r="D7478" s="33"/>
      <c r="E7478" s="33"/>
      <c r="G7478">
        <f t="shared" si="117"/>
        <v>6</v>
      </c>
    </row>
    <row r="7479" spans="1:7">
      <c r="A7479" s="33"/>
      <c r="B7479" s="34"/>
      <c r="C7479" s="33"/>
      <c r="D7479" s="33"/>
      <c r="E7479" s="33"/>
      <c r="G7479">
        <f t="shared" si="117"/>
        <v>6</v>
      </c>
    </row>
    <row r="7480" spans="1:7">
      <c r="A7480" s="33"/>
      <c r="B7480" s="34"/>
      <c r="C7480" s="33"/>
      <c r="D7480" s="33"/>
      <c r="E7480" s="33"/>
      <c r="G7480">
        <f t="shared" si="117"/>
        <v>6</v>
      </c>
    </row>
    <row r="7481" spans="1:7">
      <c r="A7481" s="33"/>
      <c r="B7481" s="34"/>
      <c r="C7481" s="33"/>
      <c r="D7481" s="33"/>
      <c r="E7481" s="33"/>
      <c r="G7481">
        <f t="shared" si="117"/>
        <v>6</v>
      </c>
    </row>
    <row r="7482" spans="1:7">
      <c r="A7482" s="33"/>
      <c r="B7482" s="34"/>
      <c r="C7482" s="33"/>
      <c r="D7482" s="33"/>
      <c r="E7482" s="33"/>
      <c r="G7482">
        <f t="shared" si="117"/>
        <v>6</v>
      </c>
    </row>
    <row r="7483" spans="1:7">
      <c r="A7483" s="33"/>
      <c r="B7483" s="34"/>
      <c r="C7483" s="33"/>
      <c r="D7483" s="33"/>
      <c r="E7483" s="33"/>
      <c r="G7483">
        <f t="shared" si="117"/>
        <v>6</v>
      </c>
    </row>
    <row r="7484" spans="1:7">
      <c r="A7484" s="33"/>
      <c r="B7484" s="34"/>
      <c r="C7484" s="33"/>
      <c r="D7484" s="33"/>
      <c r="E7484" s="33"/>
      <c r="G7484">
        <f t="shared" si="117"/>
        <v>6</v>
      </c>
    </row>
    <row r="7485" spans="1:7">
      <c r="A7485" s="33"/>
      <c r="B7485" s="34"/>
      <c r="C7485" s="33"/>
      <c r="D7485" s="33"/>
      <c r="E7485" s="33"/>
      <c r="G7485">
        <f t="shared" si="117"/>
        <v>6</v>
      </c>
    </row>
    <row r="7486" spans="1:7">
      <c r="A7486" s="33"/>
      <c r="B7486" s="34"/>
      <c r="C7486" s="33"/>
      <c r="D7486" s="33"/>
      <c r="E7486" s="33"/>
      <c r="G7486">
        <f t="shared" si="117"/>
        <v>6</v>
      </c>
    </row>
    <row r="7487" spans="1:7">
      <c r="A7487" s="33"/>
      <c r="B7487" s="34"/>
      <c r="C7487" s="33"/>
      <c r="D7487" s="33"/>
      <c r="E7487" s="33"/>
      <c r="G7487">
        <f t="shared" si="117"/>
        <v>6</v>
      </c>
    </row>
    <row r="7488" spans="1:7">
      <c r="A7488" s="33"/>
      <c r="B7488" s="34"/>
      <c r="C7488" s="33"/>
      <c r="D7488" s="33"/>
      <c r="E7488" s="33"/>
      <c r="G7488">
        <f t="shared" ref="G7488:G7551" si="118">WEEKDAY(B7488,2)</f>
        <v>6</v>
      </c>
    </row>
    <row r="7489" spans="1:7">
      <c r="A7489" s="33"/>
      <c r="B7489" s="34"/>
      <c r="C7489" s="33"/>
      <c r="D7489" s="33"/>
      <c r="E7489" s="33"/>
      <c r="G7489">
        <f t="shared" si="118"/>
        <v>6</v>
      </c>
    </row>
    <row r="7490" spans="1:7">
      <c r="A7490" s="33"/>
      <c r="B7490" s="34"/>
      <c r="C7490" s="33"/>
      <c r="D7490" s="33"/>
      <c r="E7490" s="33"/>
      <c r="G7490">
        <f t="shared" si="118"/>
        <v>6</v>
      </c>
    </row>
    <row r="7491" spans="1:7">
      <c r="A7491" s="33"/>
      <c r="B7491" s="34"/>
      <c r="C7491" s="33"/>
      <c r="D7491" s="33"/>
      <c r="E7491" s="33"/>
      <c r="G7491">
        <f t="shared" si="118"/>
        <v>6</v>
      </c>
    </row>
    <row r="7492" spans="1:7">
      <c r="A7492" s="33"/>
      <c r="B7492" s="34"/>
      <c r="C7492" s="33"/>
      <c r="D7492" s="33"/>
      <c r="E7492" s="33"/>
      <c r="G7492">
        <f t="shared" si="118"/>
        <v>6</v>
      </c>
    </row>
    <row r="7493" spans="1:7">
      <c r="A7493" s="33"/>
      <c r="B7493" s="34"/>
      <c r="C7493" s="33"/>
      <c r="D7493" s="33"/>
      <c r="E7493" s="33"/>
      <c r="G7493">
        <f t="shared" si="118"/>
        <v>6</v>
      </c>
    </row>
    <row r="7494" spans="1:7">
      <c r="A7494" s="33"/>
      <c r="B7494" s="34"/>
      <c r="C7494" s="33"/>
      <c r="D7494" s="33"/>
      <c r="E7494" s="33"/>
      <c r="G7494">
        <f t="shared" si="118"/>
        <v>6</v>
      </c>
    </row>
    <row r="7495" spans="1:7">
      <c r="A7495" s="33"/>
      <c r="B7495" s="34"/>
      <c r="C7495" s="33"/>
      <c r="D7495" s="33"/>
      <c r="E7495" s="33"/>
      <c r="G7495">
        <f t="shared" si="118"/>
        <v>6</v>
      </c>
    </row>
    <row r="7496" spans="1:7">
      <c r="A7496" s="33"/>
      <c r="B7496" s="34"/>
      <c r="C7496" s="33"/>
      <c r="D7496" s="33"/>
      <c r="E7496" s="33"/>
      <c r="G7496">
        <f t="shared" si="118"/>
        <v>6</v>
      </c>
    </row>
    <row r="7497" spans="1:7">
      <c r="A7497" s="33"/>
      <c r="B7497" s="34"/>
      <c r="C7497" s="33"/>
      <c r="D7497" s="33"/>
      <c r="E7497" s="33"/>
      <c r="G7497">
        <f t="shared" si="118"/>
        <v>6</v>
      </c>
    </row>
    <row r="7498" spans="1:7">
      <c r="A7498" s="33"/>
      <c r="B7498" s="34"/>
      <c r="C7498" s="33"/>
      <c r="D7498" s="33"/>
      <c r="E7498" s="33"/>
      <c r="G7498">
        <f t="shared" si="118"/>
        <v>6</v>
      </c>
    </row>
    <row r="7499" spans="1:7">
      <c r="A7499" s="33"/>
      <c r="B7499" s="34"/>
      <c r="C7499" s="33"/>
      <c r="D7499" s="33"/>
      <c r="E7499" s="33"/>
      <c r="G7499">
        <f t="shared" si="118"/>
        <v>6</v>
      </c>
    </row>
    <row r="7500" spans="1:7">
      <c r="A7500" s="33"/>
      <c r="B7500" s="34"/>
      <c r="C7500" s="33"/>
      <c r="D7500" s="33"/>
      <c r="E7500" s="33"/>
      <c r="G7500">
        <f t="shared" si="118"/>
        <v>6</v>
      </c>
    </row>
    <row r="7501" spans="1:7">
      <c r="A7501" s="33"/>
      <c r="B7501" s="34"/>
      <c r="C7501" s="33"/>
      <c r="D7501" s="33"/>
      <c r="E7501" s="33"/>
      <c r="G7501">
        <f t="shared" si="118"/>
        <v>6</v>
      </c>
    </row>
    <row r="7502" spans="1:7">
      <c r="A7502" s="33"/>
      <c r="B7502" s="34"/>
      <c r="C7502" s="33"/>
      <c r="D7502" s="33"/>
      <c r="E7502" s="33"/>
      <c r="G7502">
        <f t="shared" si="118"/>
        <v>6</v>
      </c>
    </row>
    <row r="7503" spans="1:7">
      <c r="A7503" s="33"/>
      <c r="B7503" s="34"/>
      <c r="C7503" s="33"/>
      <c r="D7503" s="33"/>
      <c r="E7503" s="33"/>
      <c r="G7503">
        <f t="shared" si="118"/>
        <v>6</v>
      </c>
    </row>
    <row r="7504" spans="1:7">
      <c r="A7504" s="33"/>
      <c r="B7504" s="34"/>
      <c r="C7504" s="33"/>
      <c r="D7504" s="33"/>
      <c r="E7504" s="33"/>
      <c r="G7504">
        <f t="shared" si="118"/>
        <v>6</v>
      </c>
    </row>
    <row r="7505" spans="1:7">
      <c r="A7505" s="33"/>
      <c r="B7505" s="34"/>
      <c r="C7505" s="33"/>
      <c r="D7505" s="33"/>
      <c r="E7505" s="33"/>
      <c r="G7505">
        <f t="shared" si="118"/>
        <v>6</v>
      </c>
    </row>
    <row r="7506" spans="1:7">
      <c r="A7506" s="33"/>
      <c r="B7506" s="34"/>
      <c r="C7506" s="33"/>
      <c r="D7506" s="33"/>
      <c r="E7506" s="33"/>
      <c r="G7506">
        <f t="shared" si="118"/>
        <v>6</v>
      </c>
    </row>
    <row r="7507" spans="1:7">
      <c r="A7507" s="33"/>
      <c r="B7507" s="34"/>
      <c r="C7507" s="33"/>
      <c r="D7507" s="33"/>
      <c r="E7507" s="33"/>
      <c r="G7507">
        <f t="shared" si="118"/>
        <v>6</v>
      </c>
    </row>
    <row r="7508" spans="1:7">
      <c r="A7508" s="33"/>
      <c r="B7508" s="34"/>
      <c r="C7508" s="33"/>
      <c r="D7508" s="33"/>
      <c r="E7508" s="33"/>
      <c r="G7508">
        <f t="shared" si="118"/>
        <v>6</v>
      </c>
    </row>
    <row r="7509" spans="1:7">
      <c r="A7509" s="33"/>
      <c r="B7509" s="34"/>
      <c r="C7509" s="33"/>
      <c r="D7509" s="33"/>
      <c r="E7509" s="33"/>
      <c r="G7509">
        <f t="shared" si="118"/>
        <v>6</v>
      </c>
    </row>
    <row r="7510" spans="1:7">
      <c r="A7510" s="33"/>
      <c r="B7510" s="34"/>
      <c r="C7510" s="33"/>
      <c r="D7510" s="33"/>
      <c r="E7510" s="33"/>
      <c r="G7510">
        <f t="shared" si="118"/>
        <v>6</v>
      </c>
    </row>
    <row r="7511" spans="1:7">
      <c r="A7511" s="33"/>
      <c r="B7511" s="34"/>
      <c r="C7511" s="33"/>
      <c r="D7511" s="33"/>
      <c r="E7511" s="33"/>
      <c r="G7511">
        <f t="shared" si="118"/>
        <v>6</v>
      </c>
    </row>
    <row r="7512" spans="1:7">
      <c r="A7512" s="33"/>
      <c r="B7512" s="34"/>
      <c r="C7512" s="33"/>
      <c r="D7512" s="33"/>
      <c r="E7512" s="33"/>
      <c r="G7512">
        <f t="shared" si="118"/>
        <v>6</v>
      </c>
    </row>
    <row r="7513" spans="1:7">
      <c r="A7513" s="33"/>
      <c r="B7513" s="34"/>
      <c r="C7513" s="33"/>
      <c r="D7513" s="33"/>
      <c r="E7513" s="33"/>
      <c r="G7513">
        <f t="shared" si="118"/>
        <v>6</v>
      </c>
    </row>
    <row r="7514" spans="1:7">
      <c r="A7514" s="33"/>
      <c r="B7514" s="34"/>
      <c r="C7514" s="33"/>
      <c r="D7514" s="33"/>
      <c r="E7514" s="33"/>
      <c r="G7514">
        <f t="shared" si="118"/>
        <v>6</v>
      </c>
    </row>
    <row r="7515" spans="1:7">
      <c r="A7515" s="33"/>
      <c r="B7515" s="34"/>
      <c r="C7515" s="33"/>
      <c r="D7515" s="33"/>
      <c r="E7515" s="33"/>
      <c r="G7515">
        <f t="shared" si="118"/>
        <v>6</v>
      </c>
    </row>
    <row r="7516" spans="1:7">
      <c r="A7516" s="33"/>
      <c r="B7516" s="34"/>
      <c r="C7516" s="33"/>
      <c r="D7516" s="33"/>
      <c r="E7516" s="33"/>
      <c r="G7516">
        <f t="shared" si="118"/>
        <v>6</v>
      </c>
    </row>
    <row r="7517" spans="1:7">
      <c r="A7517" s="33"/>
      <c r="B7517" s="34"/>
      <c r="C7517" s="33"/>
      <c r="D7517" s="33"/>
      <c r="E7517" s="33"/>
      <c r="G7517">
        <f t="shared" si="118"/>
        <v>6</v>
      </c>
    </row>
    <row r="7518" spans="1:7">
      <c r="A7518" s="33"/>
      <c r="B7518" s="34"/>
      <c r="C7518" s="33"/>
      <c r="D7518" s="33"/>
      <c r="E7518" s="33"/>
      <c r="G7518">
        <f t="shared" si="118"/>
        <v>6</v>
      </c>
    </row>
    <row r="7519" spans="1:7">
      <c r="A7519" s="33"/>
      <c r="B7519" s="34"/>
      <c r="C7519" s="33"/>
      <c r="D7519" s="33"/>
      <c r="E7519" s="33"/>
      <c r="G7519">
        <f t="shared" si="118"/>
        <v>6</v>
      </c>
    </row>
    <row r="7520" spans="1:7">
      <c r="A7520" s="33"/>
      <c r="B7520" s="34"/>
      <c r="C7520" s="33"/>
      <c r="D7520" s="33"/>
      <c r="E7520" s="33"/>
      <c r="G7520">
        <f t="shared" si="118"/>
        <v>6</v>
      </c>
    </row>
    <row r="7521" spans="1:7">
      <c r="A7521" s="33"/>
      <c r="B7521" s="34"/>
      <c r="C7521" s="33"/>
      <c r="D7521" s="33"/>
      <c r="E7521" s="33"/>
      <c r="G7521">
        <f t="shared" si="118"/>
        <v>6</v>
      </c>
    </row>
    <row r="7522" spans="1:7">
      <c r="A7522" s="33"/>
      <c r="B7522" s="34"/>
      <c r="C7522" s="33"/>
      <c r="D7522" s="33"/>
      <c r="E7522" s="33"/>
      <c r="G7522">
        <f t="shared" si="118"/>
        <v>6</v>
      </c>
    </row>
    <row r="7523" spans="1:7">
      <c r="A7523" s="33"/>
      <c r="B7523" s="34"/>
      <c r="C7523" s="33"/>
      <c r="D7523" s="33"/>
      <c r="E7523" s="33"/>
      <c r="G7523">
        <f t="shared" si="118"/>
        <v>6</v>
      </c>
    </row>
    <row r="7524" spans="1:7">
      <c r="A7524" s="33"/>
      <c r="B7524" s="34"/>
      <c r="C7524" s="33"/>
      <c r="D7524" s="33"/>
      <c r="E7524" s="33"/>
      <c r="G7524">
        <f t="shared" si="118"/>
        <v>6</v>
      </c>
    </row>
    <row r="7525" spans="1:7">
      <c r="A7525" s="33"/>
      <c r="B7525" s="34"/>
      <c r="C7525" s="33"/>
      <c r="D7525" s="33"/>
      <c r="E7525" s="33"/>
      <c r="G7525">
        <f t="shared" si="118"/>
        <v>6</v>
      </c>
    </row>
    <row r="7526" spans="1:7">
      <c r="A7526" s="33"/>
      <c r="B7526" s="34"/>
      <c r="C7526" s="33"/>
      <c r="D7526" s="33"/>
      <c r="E7526" s="33"/>
      <c r="G7526">
        <f t="shared" si="118"/>
        <v>6</v>
      </c>
    </row>
    <row r="7527" spans="1:7">
      <c r="A7527" s="33"/>
      <c r="B7527" s="34"/>
      <c r="C7527" s="33"/>
      <c r="D7527" s="33"/>
      <c r="E7527" s="33"/>
      <c r="G7527">
        <f t="shared" si="118"/>
        <v>6</v>
      </c>
    </row>
    <row r="7528" spans="1:7">
      <c r="A7528" s="33"/>
      <c r="B7528" s="34"/>
      <c r="C7528" s="33"/>
      <c r="D7528" s="33"/>
      <c r="E7528" s="33"/>
      <c r="G7528">
        <f t="shared" si="118"/>
        <v>6</v>
      </c>
    </row>
    <row r="7529" spans="1:7">
      <c r="A7529" s="33"/>
      <c r="B7529" s="34"/>
      <c r="C7529" s="33"/>
      <c r="D7529" s="33"/>
      <c r="E7529" s="33"/>
      <c r="G7529">
        <f t="shared" si="118"/>
        <v>6</v>
      </c>
    </row>
    <row r="7530" spans="1:7">
      <c r="A7530" s="33"/>
      <c r="B7530" s="34"/>
      <c r="C7530" s="33"/>
      <c r="D7530" s="33"/>
      <c r="E7530" s="33"/>
      <c r="G7530">
        <f t="shared" si="118"/>
        <v>6</v>
      </c>
    </row>
    <row r="7531" spans="1:7">
      <c r="A7531" s="33"/>
      <c r="B7531" s="34"/>
      <c r="C7531" s="33"/>
      <c r="D7531" s="33"/>
      <c r="E7531" s="33"/>
      <c r="G7531">
        <f t="shared" si="118"/>
        <v>6</v>
      </c>
    </row>
    <row r="7532" spans="1:7">
      <c r="A7532" s="33"/>
      <c r="B7532" s="34"/>
      <c r="C7532" s="33"/>
      <c r="D7532" s="33"/>
      <c r="E7532" s="33"/>
      <c r="G7532">
        <f t="shared" si="118"/>
        <v>6</v>
      </c>
    </row>
    <row r="7533" spans="1:7">
      <c r="A7533" s="33"/>
      <c r="B7533" s="34"/>
      <c r="C7533" s="33"/>
      <c r="D7533" s="33"/>
      <c r="E7533" s="33"/>
      <c r="G7533">
        <f t="shared" si="118"/>
        <v>6</v>
      </c>
    </row>
    <row r="7534" spans="1:7">
      <c r="A7534" s="33"/>
      <c r="B7534" s="34"/>
      <c r="C7534" s="33"/>
      <c r="D7534" s="33"/>
      <c r="E7534" s="33"/>
      <c r="G7534">
        <f t="shared" si="118"/>
        <v>6</v>
      </c>
    </row>
    <row r="7535" spans="1:7">
      <c r="A7535" s="33"/>
      <c r="B7535" s="34"/>
      <c r="C7535" s="33"/>
      <c r="D7535" s="33"/>
      <c r="E7535" s="33"/>
      <c r="G7535">
        <f t="shared" si="118"/>
        <v>6</v>
      </c>
    </row>
    <row r="7536" spans="1:7">
      <c r="A7536" s="33"/>
      <c r="B7536" s="34"/>
      <c r="C7536" s="33"/>
      <c r="D7536" s="33"/>
      <c r="E7536" s="33"/>
      <c r="G7536">
        <f t="shared" si="118"/>
        <v>6</v>
      </c>
    </row>
    <row r="7537" spans="1:7">
      <c r="A7537" s="33"/>
      <c r="B7537" s="34"/>
      <c r="C7537" s="33"/>
      <c r="D7537" s="33"/>
      <c r="E7537" s="33"/>
      <c r="G7537">
        <f t="shared" si="118"/>
        <v>6</v>
      </c>
    </row>
    <row r="7538" spans="1:7">
      <c r="A7538" s="33"/>
      <c r="B7538" s="34"/>
      <c r="C7538" s="33"/>
      <c r="D7538" s="33"/>
      <c r="E7538" s="33"/>
      <c r="G7538">
        <f t="shared" si="118"/>
        <v>6</v>
      </c>
    </row>
    <row r="7539" spans="1:7">
      <c r="A7539" s="33"/>
      <c r="B7539" s="34"/>
      <c r="C7539" s="33"/>
      <c r="D7539" s="33"/>
      <c r="E7539" s="33"/>
      <c r="G7539">
        <f t="shared" si="118"/>
        <v>6</v>
      </c>
    </row>
    <row r="7540" spans="1:7">
      <c r="A7540" s="33"/>
      <c r="B7540" s="34"/>
      <c r="C7540" s="33"/>
      <c r="D7540" s="33"/>
      <c r="E7540" s="33"/>
      <c r="G7540">
        <f t="shared" si="118"/>
        <v>6</v>
      </c>
    </row>
    <row r="7541" spans="1:7">
      <c r="A7541" s="33"/>
      <c r="B7541" s="34"/>
      <c r="C7541" s="33"/>
      <c r="D7541" s="33"/>
      <c r="E7541" s="33"/>
      <c r="G7541">
        <f t="shared" si="118"/>
        <v>6</v>
      </c>
    </row>
    <row r="7542" spans="1:7">
      <c r="A7542" s="33"/>
      <c r="B7542" s="34"/>
      <c r="C7542" s="33"/>
      <c r="D7542" s="33"/>
      <c r="E7542" s="33"/>
      <c r="G7542">
        <f t="shared" si="118"/>
        <v>6</v>
      </c>
    </row>
    <row r="7543" spans="1:7">
      <c r="A7543" s="33"/>
      <c r="B7543" s="34"/>
      <c r="C7543" s="33"/>
      <c r="D7543" s="33"/>
      <c r="E7543" s="33"/>
      <c r="G7543">
        <f t="shared" si="118"/>
        <v>6</v>
      </c>
    </row>
    <row r="7544" spans="1:7">
      <c r="A7544" s="33"/>
      <c r="B7544" s="34"/>
      <c r="C7544" s="33"/>
      <c r="D7544" s="33"/>
      <c r="E7544" s="33"/>
      <c r="G7544">
        <f t="shared" si="118"/>
        <v>6</v>
      </c>
    </row>
    <row r="7545" spans="1:7">
      <c r="A7545" s="33"/>
      <c r="B7545" s="34"/>
      <c r="C7545" s="33"/>
      <c r="D7545" s="33"/>
      <c r="E7545" s="33"/>
      <c r="G7545">
        <f t="shared" si="118"/>
        <v>6</v>
      </c>
    </row>
    <row r="7546" spans="1:7">
      <c r="A7546" s="33"/>
      <c r="B7546" s="34"/>
      <c r="C7546" s="33"/>
      <c r="D7546" s="33"/>
      <c r="E7546" s="33"/>
      <c r="G7546">
        <f t="shared" si="118"/>
        <v>6</v>
      </c>
    </row>
    <row r="7547" spans="1:7">
      <c r="A7547" s="33"/>
      <c r="B7547" s="34"/>
      <c r="C7547" s="33"/>
      <c r="D7547" s="33"/>
      <c r="E7547" s="33"/>
      <c r="G7547">
        <f t="shared" si="118"/>
        <v>6</v>
      </c>
    </row>
    <row r="7548" spans="1:7">
      <c r="A7548" s="33"/>
      <c r="B7548" s="34"/>
      <c r="C7548" s="33"/>
      <c r="D7548" s="33"/>
      <c r="E7548" s="33"/>
      <c r="G7548">
        <f t="shared" si="118"/>
        <v>6</v>
      </c>
    </row>
    <row r="7549" spans="1:7">
      <c r="A7549" s="33"/>
      <c r="B7549" s="34"/>
      <c r="C7549" s="33"/>
      <c r="D7549" s="33"/>
      <c r="E7549" s="33"/>
      <c r="G7549">
        <f t="shared" si="118"/>
        <v>6</v>
      </c>
    </row>
    <row r="7550" spans="1:7">
      <c r="A7550" s="33"/>
      <c r="B7550" s="34"/>
      <c r="C7550" s="33"/>
      <c r="D7550" s="33"/>
      <c r="E7550" s="33"/>
      <c r="G7550">
        <f t="shared" si="118"/>
        <v>6</v>
      </c>
    </row>
    <row r="7551" spans="1:7">
      <c r="A7551" s="33"/>
      <c r="B7551" s="34"/>
      <c r="C7551" s="33"/>
      <c r="D7551" s="33"/>
      <c r="E7551" s="33"/>
      <c r="G7551">
        <f t="shared" si="118"/>
        <v>6</v>
      </c>
    </row>
    <row r="7552" spans="1:7">
      <c r="A7552" s="33"/>
      <c r="B7552" s="34"/>
      <c r="C7552" s="33"/>
      <c r="D7552" s="33"/>
      <c r="E7552" s="33"/>
      <c r="G7552">
        <f t="shared" ref="G7552:G7615" si="119">WEEKDAY(B7552,2)</f>
        <v>6</v>
      </c>
    </row>
    <row r="7553" spans="1:7">
      <c r="A7553" s="33"/>
      <c r="B7553" s="34"/>
      <c r="C7553" s="33"/>
      <c r="D7553" s="33"/>
      <c r="E7553" s="33"/>
      <c r="G7553">
        <f t="shared" si="119"/>
        <v>6</v>
      </c>
    </row>
    <row r="7554" spans="1:7">
      <c r="A7554" s="33"/>
      <c r="B7554" s="34"/>
      <c r="C7554" s="33"/>
      <c r="D7554" s="33"/>
      <c r="E7554" s="33"/>
      <c r="G7554">
        <f t="shared" si="119"/>
        <v>6</v>
      </c>
    </row>
    <row r="7555" spans="1:7">
      <c r="A7555" s="33"/>
      <c r="B7555" s="34"/>
      <c r="C7555" s="33"/>
      <c r="D7555" s="33"/>
      <c r="E7555" s="33"/>
      <c r="G7555">
        <f t="shared" si="119"/>
        <v>6</v>
      </c>
    </row>
    <row r="7556" spans="1:7">
      <c r="A7556" s="33"/>
      <c r="B7556" s="34"/>
      <c r="C7556" s="33"/>
      <c r="D7556" s="33"/>
      <c r="E7556" s="33"/>
      <c r="G7556">
        <f t="shared" si="119"/>
        <v>6</v>
      </c>
    </row>
    <row r="7557" spans="1:7">
      <c r="A7557" s="33"/>
      <c r="B7557" s="34"/>
      <c r="C7557" s="33"/>
      <c r="D7557" s="33"/>
      <c r="E7557" s="33"/>
      <c r="G7557">
        <f t="shared" si="119"/>
        <v>6</v>
      </c>
    </row>
    <row r="7558" spans="1:7">
      <c r="A7558" s="33"/>
      <c r="B7558" s="34"/>
      <c r="C7558" s="33"/>
      <c r="D7558" s="33"/>
      <c r="E7558" s="33"/>
      <c r="G7558">
        <f t="shared" si="119"/>
        <v>6</v>
      </c>
    </row>
    <row r="7559" spans="1:7">
      <c r="A7559" s="33"/>
      <c r="B7559" s="34"/>
      <c r="C7559" s="33"/>
      <c r="D7559" s="33"/>
      <c r="E7559" s="33"/>
      <c r="G7559">
        <f t="shared" si="119"/>
        <v>6</v>
      </c>
    </row>
    <row r="7560" spans="1:7">
      <c r="A7560" s="33"/>
      <c r="B7560" s="34"/>
      <c r="C7560" s="33"/>
      <c r="D7560" s="33"/>
      <c r="E7560" s="33"/>
      <c r="G7560">
        <f t="shared" si="119"/>
        <v>6</v>
      </c>
    </row>
    <row r="7561" spans="1:7">
      <c r="A7561" s="33"/>
      <c r="B7561" s="34"/>
      <c r="C7561" s="33"/>
      <c r="D7561" s="33"/>
      <c r="E7561" s="33"/>
      <c r="G7561">
        <f t="shared" si="119"/>
        <v>6</v>
      </c>
    </row>
    <row r="7562" spans="1:7">
      <c r="A7562" s="33"/>
      <c r="B7562" s="34"/>
      <c r="C7562" s="33"/>
      <c r="D7562" s="33"/>
      <c r="E7562" s="33"/>
      <c r="G7562">
        <f t="shared" si="119"/>
        <v>6</v>
      </c>
    </row>
    <row r="7563" spans="1:7">
      <c r="A7563" s="33"/>
      <c r="B7563" s="34"/>
      <c r="C7563" s="33"/>
      <c r="D7563" s="33"/>
      <c r="E7563" s="33"/>
      <c r="G7563">
        <f t="shared" si="119"/>
        <v>6</v>
      </c>
    </row>
    <row r="7564" spans="1:7">
      <c r="A7564" s="33"/>
      <c r="B7564" s="34"/>
      <c r="C7564" s="33"/>
      <c r="D7564" s="33"/>
      <c r="E7564" s="33"/>
      <c r="G7564">
        <f t="shared" si="119"/>
        <v>6</v>
      </c>
    </row>
    <row r="7565" spans="1:7">
      <c r="A7565" s="33"/>
      <c r="B7565" s="34"/>
      <c r="C7565" s="33"/>
      <c r="D7565" s="33"/>
      <c r="E7565" s="33"/>
      <c r="G7565">
        <f t="shared" si="119"/>
        <v>6</v>
      </c>
    </row>
    <row r="7566" spans="1:7">
      <c r="A7566" s="33"/>
      <c r="B7566" s="34"/>
      <c r="C7566" s="33"/>
      <c r="D7566" s="33"/>
      <c r="E7566" s="33"/>
      <c r="G7566">
        <f t="shared" si="119"/>
        <v>6</v>
      </c>
    </row>
    <row r="7567" spans="1:7">
      <c r="A7567" s="33"/>
      <c r="B7567" s="34"/>
      <c r="C7567" s="33"/>
      <c r="D7567" s="33"/>
      <c r="E7567" s="33"/>
      <c r="G7567">
        <f t="shared" si="119"/>
        <v>6</v>
      </c>
    </row>
    <row r="7568" spans="1:7">
      <c r="A7568" s="33"/>
      <c r="B7568" s="34"/>
      <c r="C7568" s="33"/>
      <c r="D7568" s="33"/>
      <c r="E7568" s="33"/>
      <c r="G7568">
        <f t="shared" si="119"/>
        <v>6</v>
      </c>
    </row>
    <row r="7569" spans="1:7">
      <c r="A7569" s="33"/>
      <c r="B7569" s="34"/>
      <c r="C7569" s="33"/>
      <c r="D7569" s="33"/>
      <c r="E7569" s="33"/>
      <c r="G7569">
        <f t="shared" si="119"/>
        <v>6</v>
      </c>
    </row>
    <row r="7570" spans="1:7">
      <c r="A7570" s="33"/>
      <c r="B7570" s="34"/>
      <c r="C7570" s="33"/>
      <c r="D7570" s="33"/>
      <c r="E7570" s="33"/>
      <c r="G7570">
        <f t="shared" si="119"/>
        <v>6</v>
      </c>
    </row>
    <row r="7571" spans="1:7">
      <c r="A7571" s="33"/>
      <c r="B7571" s="34"/>
      <c r="C7571" s="33"/>
      <c r="D7571" s="33"/>
      <c r="E7571" s="33"/>
      <c r="G7571">
        <f t="shared" si="119"/>
        <v>6</v>
      </c>
    </row>
    <row r="7572" spans="1:7">
      <c r="A7572" s="33"/>
      <c r="B7572" s="34"/>
      <c r="C7572" s="33"/>
      <c r="D7572" s="33"/>
      <c r="E7572" s="33"/>
      <c r="G7572">
        <f t="shared" si="119"/>
        <v>6</v>
      </c>
    </row>
    <row r="7573" spans="1:7">
      <c r="A7573" s="33"/>
      <c r="B7573" s="34"/>
      <c r="C7573" s="33"/>
      <c r="D7573" s="33"/>
      <c r="E7573" s="33"/>
      <c r="G7573">
        <f t="shared" si="119"/>
        <v>6</v>
      </c>
    </row>
    <row r="7574" spans="1:7">
      <c r="A7574" s="33"/>
      <c r="B7574" s="34"/>
      <c r="C7574" s="33"/>
      <c r="D7574" s="33"/>
      <c r="E7574" s="33"/>
      <c r="G7574">
        <f t="shared" si="119"/>
        <v>6</v>
      </c>
    </row>
    <row r="7575" spans="1:7">
      <c r="A7575" s="33"/>
      <c r="B7575" s="34"/>
      <c r="C7575" s="33"/>
      <c r="D7575" s="33"/>
      <c r="E7575" s="33"/>
      <c r="G7575">
        <f t="shared" si="119"/>
        <v>6</v>
      </c>
    </row>
    <row r="7576" spans="1:7">
      <c r="A7576" s="33"/>
      <c r="B7576" s="34"/>
      <c r="C7576" s="33"/>
      <c r="D7576" s="33"/>
      <c r="E7576" s="33"/>
      <c r="G7576">
        <f t="shared" si="119"/>
        <v>6</v>
      </c>
    </row>
    <row r="7577" spans="1:7">
      <c r="A7577" s="33"/>
      <c r="B7577" s="34"/>
      <c r="C7577" s="33"/>
      <c r="D7577" s="33"/>
      <c r="E7577" s="33"/>
      <c r="G7577">
        <f t="shared" si="119"/>
        <v>6</v>
      </c>
    </row>
    <row r="7578" spans="1:7">
      <c r="A7578" s="33"/>
      <c r="B7578" s="34"/>
      <c r="C7578" s="33"/>
      <c r="D7578" s="33"/>
      <c r="E7578" s="33"/>
      <c r="G7578">
        <f t="shared" si="119"/>
        <v>6</v>
      </c>
    </row>
    <row r="7579" spans="1:7">
      <c r="A7579" s="33"/>
      <c r="B7579" s="34"/>
      <c r="C7579" s="33"/>
      <c r="D7579" s="33"/>
      <c r="E7579" s="33"/>
      <c r="G7579">
        <f t="shared" si="119"/>
        <v>6</v>
      </c>
    </row>
    <row r="7580" spans="1:7">
      <c r="A7580" s="33"/>
      <c r="B7580" s="34"/>
      <c r="C7580" s="33"/>
      <c r="D7580" s="33"/>
      <c r="E7580" s="33"/>
      <c r="G7580">
        <f t="shared" si="119"/>
        <v>6</v>
      </c>
    </row>
    <row r="7581" spans="1:7">
      <c r="A7581" s="33"/>
      <c r="B7581" s="34"/>
      <c r="C7581" s="33"/>
      <c r="D7581" s="33"/>
      <c r="E7581" s="33"/>
      <c r="G7581">
        <f t="shared" si="119"/>
        <v>6</v>
      </c>
    </row>
    <row r="7582" spans="1:7">
      <c r="A7582" s="33"/>
      <c r="B7582" s="34"/>
      <c r="C7582" s="33"/>
      <c r="D7582" s="33"/>
      <c r="E7582" s="33"/>
      <c r="G7582">
        <f t="shared" si="119"/>
        <v>6</v>
      </c>
    </row>
    <row r="7583" spans="1:7">
      <c r="A7583" s="33"/>
      <c r="B7583" s="34"/>
      <c r="C7583" s="33"/>
      <c r="D7583" s="33"/>
      <c r="E7583" s="33"/>
      <c r="G7583">
        <f t="shared" si="119"/>
        <v>6</v>
      </c>
    </row>
    <row r="7584" spans="1:7">
      <c r="A7584" s="33"/>
      <c r="B7584" s="34"/>
      <c r="C7584" s="33"/>
      <c r="D7584" s="33"/>
      <c r="E7584" s="33"/>
      <c r="G7584">
        <f t="shared" si="119"/>
        <v>6</v>
      </c>
    </row>
    <row r="7585" spans="1:7">
      <c r="A7585" s="33"/>
      <c r="B7585" s="34"/>
      <c r="C7585" s="33"/>
      <c r="D7585" s="33"/>
      <c r="E7585" s="33"/>
      <c r="G7585">
        <f t="shared" si="119"/>
        <v>6</v>
      </c>
    </row>
    <row r="7586" spans="1:7">
      <c r="A7586" s="33"/>
      <c r="B7586" s="34"/>
      <c r="C7586" s="33"/>
      <c r="D7586" s="33"/>
      <c r="E7586" s="33"/>
      <c r="G7586">
        <f t="shared" si="119"/>
        <v>6</v>
      </c>
    </row>
    <row r="7587" spans="1:7">
      <c r="A7587" s="33"/>
      <c r="B7587" s="34"/>
      <c r="C7587" s="33"/>
      <c r="D7587" s="33"/>
      <c r="E7587" s="33"/>
      <c r="G7587">
        <f t="shared" si="119"/>
        <v>6</v>
      </c>
    </row>
    <row r="7588" spans="1:7">
      <c r="A7588" s="33"/>
      <c r="B7588" s="34"/>
      <c r="C7588" s="33"/>
      <c r="D7588" s="33"/>
      <c r="E7588" s="33"/>
      <c r="G7588">
        <f t="shared" si="119"/>
        <v>6</v>
      </c>
    </row>
    <row r="7589" spans="1:7">
      <c r="A7589" s="33"/>
      <c r="B7589" s="34"/>
      <c r="C7589" s="33"/>
      <c r="D7589" s="33"/>
      <c r="E7589" s="33"/>
      <c r="G7589">
        <f t="shared" si="119"/>
        <v>6</v>
      </c>
    </row>
    <row r="7590" spans="1:7">
      <c r="A7590" s="33"/>
      <c r="B7590" s="34"/>
      <c r="C7590" s="33"/>
      <c r="D7590" s="33"/>
      <c r="E7590" s="33"/>
      <c r="G7590">
        <f t="shared" si="119"/>
        <v>6</v>
      </c>
    </row>
    <row r="7591" spans="1:7">
      <c r="A7591" s="33"/>
      <c r="B7591" s="34"/>
      <c r="C7591" s="33"/>
      <c r="D7591" s="33"/>
      <c r="E7591" s="33"/>
      <c r="G7591">
        <f t="shared" si="119"/>
        <v>6</v>
      </c>
    </row>
    <row r="7592" spans="1:7">
      <c r="A7592" s="33"/>
      <c r="B7592" s="34"/>
      <c r="C7592" s="33"/>
      <c r="D7592" s="33"/>
      <c r="E7592" s="33"/>
      <c r="G7592">
        <f t="shared" si="119"/>
        <v>6</v>
      </c>
    </row>
    <row r="7593" spans="1:7">
      <c r="A7593" s="33"/>
      <c r="B7593" s="34"/>
      <c r="C7593" s="33"/>
      <c r="D7593" s="33"/>
      <c r="E7593" s="33"/>
      <c r="G7593">
        <f t="shared" si="119"/>
        <v>6</v>
      </c>
    </row>
    <row r="7594" spans="1:7">
      <c r="A7594" s="33"/>
      <c r="B7594" s="34"/>
      <c r="C7594" s="33"/>
      <c r="D7594" s="33"/>
      <c r="E7594" s="33"/>
      <c r="G7594">
        <f t="shared" si="119"/>
        <v>6</v>
      </c>
    </row>
    <row r="7595" spans="1:7">
      <c r="A7595" s="33"/>
      <c r="B7595" s="34"/>
      <c r="C7595" s="33"/>
      <c r="D7595" s="33"/>
      <c r="E7595" s="33"/>
      <c r="G7595">
        <f t="shared" si="119"/>
        <v>6</v>
      </c>
    </row>
    <row r="7596" spans="1:7">
      <c r="A7596" s="33"/>
      <c r="B7596" s="34"/>
      <c r="C7596" s="33"/>
      <c r="D7596" s="33"/>
      <c r="E7596" s="33"/>
      <c r="G7596">
        <f t="shared" si="119"/>
        <v>6</v>
      </c>
    </row>
    <row r="7597" spans="1:7">
      <c r="A7597" s="33"/>
      <c r="B7597" s="34"/>
      <c r="C7597" s="33"/>
      <c r="D7597" s="33"/>
      <c r="E7597" s="33"/>
      <c r="G7597">
        <f t="shared" si="119"/>
        <v>6</v>
      </c>
    </row>
    <row r="7598" spans="1:7">
      <c r="A7598" s="33"/>
      <c r="B7598" s="34"/>
      <c r="C7598" s="33"/>
      <c r="D7598" s="33"/>
      <c r="E7598" s="33"/>
      <c r="G7598">
        <f t="shared" si="119"/>
        <v>6</v>
      </c>
    </row>
    <row r="7599" spans="1:7">
      <c r="A7599" s="33"/>
      <c r="B7599" s="34"/>
      <c r="C7599" s="33"/>
      <c r="D7599" s="33"/>
      <c r="E7599" s="33"/>
      <c r="G7599">
        <f t="shared" si="119"/>
        <v>6</v>
      </c>
    </row>
    <row r="7600" spans="1:7">
      <c r="A7600" s="33"/>
      <c r="B7600" s="34"/>
      <c r="C7600" s="33"/>
      <c r="D7600" s="33"/>
      <c r="E7600" s="33"/>
      <c r="G7600">
        <f t="shared" si="119"/>
        <v>6</v>
      </c>
    </row>
    <row r="7601" spans="1:7">
      <c r="A7601" s="33"/>
      <c r="B7601" s="34"/>
      <c r="C7601" s="33"/>
      <c r="D7601" s="33"/>
      <c r="E7601" s="33"/>
      <c r="G7601">
        <f t="shared" si="119"/>
        <v>6</v>
      </c>
    </row>
    <row r="7602" spans="1:7">
      <c r="A7602" s="33"/>
      <c r="B7602" s="34"/>
      <c r="C7602" s="33"/>
      <c r="D7602" s="33"/>
      <c r="E7602" s="33"/>
      <c r="G7602">
        <f t="shared" si="119"/>
        <v>6</v>
      </c>
    </row>
    <row r="7603" spans="1:7">
      <c r="A7603" s="33"/>
      <c r="B7603" s="34"/>
      <c r="C7603" s="33"/>
      <c r="D7603" s="33"/>
      <c r="E7603" s="33"/>
      <c r="G7603">
        <f t="shared" si="119"/>
        <v>6</v>
      </c>
    </row>
    <row r="7604" spans="1:7">
      <c r="A7604" s="33"/>
      <c r="B7604" s="34"/>
      <c r="C7604" s="33"/>
      <c r="D7604" s="33"/>
      <c r="E7604" s="33"/>
      <c r="G7604">
        <f t="shared" si="119"/>
        <v>6</v>
      </c>
    </row>
    <row r="7605" spans="1:7">
      <c r="A7605" s="33"/>
      <c r="B7605" s="34"/>
      <c r="C7605" s="33"/>
      <c r="D7605" s="33"/>
      <c r="E7605" s="33"/>
      <c r="G7605">
        <f t="shared" si="119"/>
        <v>6</v>
      </c>
    </row>
    <row r="7606" spans="1:7">
      <c r="A7606" s="33"/>
      <c r="B7606" s="34"/>
      <c r="C7606" s="33"/>
      <c r="D7606" s="33"/>
      <c r="E7606" s="33"/>
      <c r="G7606">
        <f t="shared" si="119"/>
        <v>6</v>
      </c>
    </row>
    <row r="7607" spans="1:7">
      <c r="A7607" s="33"/>
      <c r="B7607" s="34"/>
      <c r="C7607" s="33"/>
      <c r="D7607" s="33"/>
      <c r="E7607" s="33"/>
      <c r="G7607">
        <f t="shared" si="119"/>
        <v>6</v>
      </c>
    </row>
    <row r="7608" spans="1:7">
      <c r="A7608" s="33"/>
      <c r="B7608" s="34"/>
      <c r="C7608" s="33"/>
      <c r="D7608" s="33"/>
      <c r="E7608" s="33"/>
      <c r="G7608">
        <f t="shared" si="119"/>
        <v>6</v>
      </c>
    </row>
    <row r="7609" spans="1:7">
      <c r="A7609" s="33"/>
      <c r="B7609" s="34"/>
      <c r="C7609" s="33"/>
      <c r="D7609" s="33"/>
      <c r="E7609" s="33"/>
      <c r="G7609">
        <f t="shared" si="119"/>
        <v>6</v>
      </c>
    </row>
    <row r="7610" spans="1:7">
      <c r="A7610" s="33"/>
      <c r="B7610" s="34"/>
      <c r="C7610" s="33"/>
      <c r="D7610" s="33"/>
      <c r="E7610" s="33"/>
      <c r="G7610">
        <f t="shared" si="119"/>
        <v>6</v>
      </c>
    </row>
    <row r="7611" spans="1:7">
      <c r="A7611" s="33"/>
      <c r="B7611" s="34"/>
      <c r="C7611" s="33"/>
      <c r="D7611" s="33"/>
      <c r="E7611" s="33"/>
      <c r="G7611">
        <f t="shared" si="119"/>
        <v>6</v>
      </c>
    </row>
    <row r="7612" spans="1:7">
      <c r="A7612" s="33"/>
      <c r="B7612" s="34"/>
      <c r="C7612" s="33"/>
      <c r="D7612" s="33"/>
      <c r="E7612" s="33"/>
      <c r="G7612">
        <f t="shared" si="119"/>
        <v>6</v>
      </c>
    </row>
    <row r="7613" spans="1:7">
      <c r="A7613" s="33"/>
      <c r="B7613" s="34"/>
      <c r="C7613" s="33"/>
      <c r="D7613" s="33"/>
      <c r="E7613" s="33"/>
      <c r="G7613">
        <f t="shared" si="119"/>
        <v>6</v>
      </c>
    </row>
    <row r="7614" spans="1:7">
      <c r="A7614" s="33"/>
      <c r="B7614" s="34"/>
      <c r="C7614" s="33"/>
      <c r="D7614" s="33"/>
      <c r="E7614" s="33"/>
      <c r="G7614">
        <f t="shared" si="119"/>
        <v>6</v>
      </c>
    </row>
    <row r="7615" spans="1:7">
      <c r="A7615" s="33"/>
      <c r="B7615" s="34"/>
      <c r="C7615" s="33"/>
      <c r="D7615" s="33"/>
      <c r="E7615" s="33"/>
      <c r="G7615">
        <f t="shared" si="119"/>
        <v>6</v>
      </c>
    </row>
    <row r="7616" spans="1:7">
      <c r="A7616" s="33"/>
      <c r="B7616" s="34"/>
      <c r="C7616" s="33"/>
      <c r="D7616" s="33"/>
      <c r="E7616" s="33"/>
      <c r="G7616">
        <f t="shared" ref="G7616:G7679" si="120">WEEKDAY(B7616,2)</f>
        <v>6</v>
      </c>
    </row>
    <row r="7617" spans="1:7">
      <c r="A7617" s="33"/>
      <c r="B7617" s="34"/>
      <c r="C7617" s="33"/>
      <c r="D7617" s="33"/>
      <c r="E7617" s="33"/>
      <c r="G7617">
        <f t="shared" si="120"/>
        <v>6</v>
      </c>
    </row>
    <row r="7618" spans="1:7">
      <c r="A7618" s="33"/>
      <c r="B7618" s="34"/>
      <c r="C7618" s="33"/>
      <c r="D7618" s="33"/>
      <c r="E7618" s="33"/>
      <c r="G7618">
        <f t="shared" si="120"/>
        <v>6</v>
      </c>
    </row>
    <row r="7619" spans="1:7">
      <c r="A7619" s="33"/>
      <c r="B7619" s="34"/>
      <c r="C7619" s="33"/>
      <c r="D7619" s="33"/>
      <c r="E7619" s="33"/>
      <c r="G7619">
        <f t="shared" si="120"/>
        <v>6</v>
      </c>
    </row>
    <row r="7620" spans="1:7">
      <c r="A7620" s="33"/>
      <c r="B7620" s="34"/>
      <c r="C7620" s="33"/>
      <c r="D7620" s="33"/>
      <c r="E7620" s="33"/>
      <c r="G7620">
        <f t="shared" si="120"/>
        <v>6</v>
      </c>
    </row>
    <row r="7621" spans="1:7">
      <c r="A7621" s="33"/>
      <c r="B7621" s="34"/>
      <c r="C7621" s="33"/>
      <c r="D7621" s="33"/>
      <c r="E7621" s="33"/>
      <c r="G7621">
        <f t="shared" si="120"/>
        <v>6</v>
      </c>
    </row>
    <row r="7622" spans="1:7">
      <c r="A7622" s="33"/>
      <c r="B7622" s="34"/>
      <c r="C7622" s="33"/>
      <c r="D7622" s="33"/>
      <c r="E7622" s="33"/>
      <c r="G7622">
        <f t="shared" si="120"/>
        <v>6</v>
      </c>
    </row>
    <row r="7623" spans="1:7">
      <c r="A7623" s="33"/>
      <c r="B7623" s="34"/>
      <c r="C7623" s="33"/>
      <c r="D7623" s="33"/>
      <c r="E7623" s="33"/>
      <c r="G7623">
        <f t="shared" si="120"/>
        <v>6</v>
      </c>
    </row>
    <row r="7624" spans="1:7">
      <c r="A7624" s="33"/>
      <c r="B7624" s="34"/>
      <c r="C7624" s="33"/>
      <c r="D7624" s="33"/>
      <c r="E7624" s="33"/>
      <c r="G7624">
        <f t="shared" si="120"/>
        <v>6</v>
      </c>
    </row>
    <row r="7625" spans="1:7">
      <c r="A7625" s="33"/>
      <c r="B7625" s="34"/>
      <c r="C7625" s="33"/>
      <c r="D7625" s="33"/>
      <c r="E7625" s="33"/>
      <c r="G7625">
        <f t="shared" si="120"/>
        <v>6</v>
      </c>
    </row>
    <row r="7626" spans="1:7">
      <c r="A7626" s="33"/>
      <c r="B7626" s="34"/>
      <c r="C7626" s="33"/>
      <c r="D7626" s="33"/>
      <c r="E7626" s="33"/>
      <c r="G7626">
        <f t="shared" si="120"/>
        <v>6</v>
      </c>
    </row>
    <row r="7627" spans="1:7">
      <c r="A7627" s="33"/>
      <c r="B7627" s="34"/>
      <c r="C7627" s="33"/>
      <c r="D7627" s="33"/>
      <c r="E7627" s="33"/>
      <c r="G7627">
        <f t="shared" si="120"/>
        <v>6</v>
      </c>
    </row>
    <row r="7628" spans="1:7">
      <c r="A7628" s="33"/>
      <c r="B7628" s="34"/>
      <c r="C7628" s="33"/>
      <c r="D7628" s="33"/>
      <c r="E7628" s="33"/>
      <c r="G7628">
        <f t="shared" si="120"/>
        <v>6</v>
      </c>
    </row>
    <row r="7629" spans="1:7">
      <c r="A7629" s="33"/>
      <c r="B7629" s="34"/>
      <c r="C7629" s="33"/>
      <c r="D7629" s="33"/>
      <c r="E7629" s="33"/>
      <c r="G7629">
        <f t="shared" si="120"/>
        <v>6</v>
      </c>
    </row>
    <row r="7630" spans="1:7">
      <c r="A7630" s="33"/>
      <c r="B7630" s="34"/>
      <c r="C7630" s="33"/>
      <c r="D7630" s="33"/>
      <c r="E7630" s="33"/>
      <c r="G7630">
        <f t="shared" si="120"/>
        <v>6</v>
      </c>
    </row>
    <row r="7631" spans="1:7">
      <c r="A7631" s="33"/>
      <c r="B7631" s="34"/>
      <c r="C7631" s="33"/>
      <c r="D7631" s="33"/>
      <c r="E7631" s="33"/>
      <c r="G7631">
        <f t="shared" si="120"/>
        <v>6</v>
      </c>
    </row>
    <row r="7632" spans="1:7">
      <c r="A7632" s="33"/>
      <c r="B7632" s="34"/>
      <c r="C7632" s="33"/>
      <c r="D7632" s="33"/>
      <c r="E7632" s="33"/>
      <c r="G7632">
        <f t="shared" si="120"/>
        <v>6</v>
      </c>
    </row>
    <row r="7633" spans="1:7">
      <c r="A7633" s="33"/>
      <c r="B7633" s="34"/>
      <c r="C7633" s="33"/>
      <c r="D7633" s="33"/>
      <c r="E7633" s="33"/>
      <c r="G7633">
        <f t="shared" si="120"/>
        <v>6</v>
      </c>
    </row>
    <row r="7634" spans="1:7">
      <c r="A7634" s="33"/>
      <c r="B7634" s="34"/>
      <c r="C7634" s="33"/>
      <c r="D7634" s="33"/>
      <c r="E7634" s="33"/>
      <c r="G7634">
        <f t="shared" si="120"/>
        <v>6</v>
      </c>
    </row>
    <row r="7635" spans="1:7">
      <c r="A7635" s="33"/>
      <c r="B7635" s="34"/>
      <c r="C7635" s="33"/>
      <c r="D7635" s="33"/>
      <c r="E7635" s="33"/>
      <c r="G7635">
        <f t="shared" si="120"/>
        <v>6</v>
      </c>
    </row>
    <row r="7636" spans="1:7">
      <c r="A7636" s="33"/>
      <c r="B7636" s="34"/>
      <c r="C7636" s="33"/>
      <c r="D7636" s="33"/>
      <c r="E7636" s="33"/>
      <c r="G7636">
        <f t="shared" si="120"/>
        <v>6</v>
      </c>
    </row>
    <row r="7637" spans="1:7">
      <c r="A7637" s="33"/>
      <c r="B7637" s="34"/>
      <c r="C7637" s="33"/>
      <c r="D7637" s="33"/>
      <c r="E7637" s="33"/>
      <c r="G7637">
        <f t="shared" si="120"/>
        <v>6</v>
      </c>
    </row>
    <row r="7638" spans="1:7">
      <c r="A7638" s="33"/>
      <c r="B7638" s="34"/>
      <c r="C7638" s="33"/>
      <c r="D7638" s="33"/>
      <c r="E7638" s="33"/>
      <c r="G7638">
        <f t="shared" si="120"/>
        <v>6</v>
      </c>
    </row>
    <row r="7639" spans="1:7">
      <c r="A7639" s="33"/>
      <c r="B7639" s="34"/>
      <c r="C7639" s="33"/>
      <c r="D7639" s="33"/>
      <c r="E7639" s="33"/>
      <c r="G7639">
        <f t="shared" si="120"/>
        <v>6</v>
      </c>
    </row>
    <row r="7640" spans="1:7">
      <c r="A7640" s="33"/>
      <c r="B7640" s="34"/>
      <c r="C7640" s="33"/>
      <c r="D7640" s="33"/>
      <c r="E7640" s="33"/>
      <c r="G7640">
        <f t="shared" si="120"/>
        <v>6</v>
      </c>
    </row>
    <row r="7641" spans="1:7">
      <c r="A7641" s="33"/>
      <c r="B7641" s="34"/>
      <c r="C7641" s="33"/>
      <c r="D7641" s="33"/>
      <c r="E7641" s="33"/>
      <c r="G7641">
        <f t="shared" si="120"/>
        <v>6</v>
      </c>
    </row>
    <row r="7642" spans="1:7">
      <c r="A7642" s="33"/>
      <c r="B7642" s="34"/>
      <c r="C7642" s="33"/>
      <c r="D7642" s="33"/>
      <c r="E7642" s="33"/>
      <c r="G7642">
        <f t="shared" si="120"/>
        <v>6</v>
      </c>
    </row>
    <row r="7643" spans="1:7">
      <c r="A7643" s="33"/>
      <c r="B7643" s="34"/>
      <c r="C7643" s="33"/>
      <c r="D7643" s="33"/>
      <c r="E7643" s="33"/>
      <c r="G7643">
        <f t="shared" si="120"/>
        <v>6</v>
      </c>
    </row>
    <row r="7644" spans="1:7">
      <c r="A7644" s="33"/>
      <c r="B7644" s="34"/>
      <c r="C7644" s="33"/>
      <c r="D7644" s="33"/>
      <c r="E7644" s="33"/>
      <c r="G7644">
        <f t="shared" si="120"/>
        <v>6</v>
      </c>
    </row>
    <row r="7645" spans="1:7">
      <c r="A7645" s="33"/>
      <c r="B7645" s="34"/>
      <c r="C7645" s="33"/>
      <c r="D7645" s="33"/>
      <c r="E7645" s="33"/>
      <c r="G7645">
        <f t="shared" si="120"/>
        <v>6</v>
      </c>
    </row>
    <row r="7646" spans="1:7">
      <c r="A7646" s="33"/>
      <c r="B7646" s="34"/>
      <c r="C7646" s="33"/>
      <c r="D7646" s="33"/>
      <c r="E7646" s="33"/>
      <c r="G7646">
        <f t="shared" si="120"/>
        <v>6</v>
      </c>
    </row>
    <row r="7647" spans="1:7">
      <c r="A7647" s="33"/>
      <c r="B7647" s="34"/>
      <c r="C7647" s="33"/>
      <c r="D7647" s="33"/>
      <c r="E7647" s="33"/>
      <c r="G7647">
        <f t="shared" si="120"/>
        <v>6</v>
      </c>
    </row>
    <row r="7648" spans="1:7">
      <c r="A7648" s="33"/>
      <c r="B7648" s="34"/>
      <c r="C7648" s="33"/>
      <c r="D7648" s="33"/>
      <c r="E7648" s="33"/>
      <c r="G7648">
        <f t="shared" si="120"/>
        <v>6</v>
      </c>
    </row>
    <row r="7649" spans="1:7">
      <c r="A7649" s="33"/>
      <c r="B7649" s="34"/>
      <c r="C7649" s="33"/>
      <c r="D7649" s="33"/>
      <c r="E7649" s="33"/>
      <c r="G7649">
        <f t="shared" si="120"/>
        <v>6</v>
      </c>
    </row>
    <row r="7650" spans="1:7">
      <c r="A7650" s="33"/>
      <c r="B7650" s="34"/>
      <c r="C7650" s="33"/>
      <c r="D7650" s="33"/>
      <c r="E7650" s="33"/>
      <c r="G7650">
        <f t="shared" si="120"/>
        <v>6</v>
      </c>
    </row>
    <row r="7651" spans="1:7">
      <c r="A7651" s="33"/>
      <c r="B7651" s="34"/>
      <c r="C7651" s="33"/>
      <c r="D7651" s="33"/>
      <c r="E7651" s="33"/>
      <c r="G7651">
        <f t="shared" si="120"/>
        <v>6</v>
      </c>
    </row>
    <row r="7652" spans="1:7">
      <c r="A7652" s="33"/>
      <c r="B7652" s="34"/>
      <c r="C7652" s="33"/>
      <c r="D7652" s="33"/>
      <c r="E7652" s="33"/>
      <c r="G7652">
        <f t="shared" si="120"/>
        <v>6</v>
      </c>
    </row>
    <row r="7653" spans="1:7">
      <c r="A7653" s="33"/>
      <c r="B7653" s="34"/>
      <c r="C7653" s="33"/>
      <c r="D7653" s="33"/>
      <c r="E7653" s="33"/>
      <c r="G7653">
        <f t="shared" si="120"/>
        <v>6</v>
      </c>
    </row>
    <row r="7654" spans="1:7">
      <c r="A7654" s="33"/>
      <c r="B7654" s="34"/>
      <c r="C7654" s="33"/>
      <c r="D7654" s="33"/>
      <c r="E7654" s="33"/>
      <c r="G7654">
        <f t="shared" si="120"/>
        <v>6</v>
      </c>
    </row>
    <row r="7655" spans="1:7">
      <c r="A7655" s="33"/>
      <c r="B7655" s="34"/>
      <c r="C7655" s="33"/>
      <c r="D7655" s="33"/>
      <c r="E7655" s="33"/>
      <c r="G7655">
        <f t="shared" si="120"/>
        <v>6</v>
      </c>
    </row>
    <row r="7656" spans="1:7">
      <c r="A7656" s="33"/>
      <c r="B7656" s="34"/>
      <c r="C7656" s="33"/>
      <c r="D7656" s="33"/>
      <c r="E7656" s="33"/>
      <c r="G7656">
        <f t="shared" si="120"/>
        <v>6</v>
      </c>
    </row>
    <row r="7657" spans="1:7">
      <c r="A7657" s="33"/>
      <c r="B7657" s="34"/>
      <c r="C7657" s="33"/>
      <c r="D7657" s="33"/>
      <c r="E7657" s="33"/>
      <c r="G7657">
        <f t="shared" si="120"/>
        <v>6</v>
      </c>
    </row>
    <row r="7658" spans="1:7">
      <c r="A7658" s="33"/>
      <c r="B7658" s="34"/>
      <c r="C7658" s="33"/>
      <c r="D7658" s="33"/>
      <c r="E7658" s="33"/>
      <c r="G7658">
        <f t="shared" si="120"/>
        <v>6</v>
      </c>
    </row>
    <row r="7659" spans="1:7">
      <c r="A7659" s="33"/>
      <c r="B7659" s="34"/>
      <c r="C7659" s="33"/>
      <c r="D7659" s="33"/>
      <c r="E7659" s="33"/>
      <c r="G7659">
        <f t="shared" si="120"/>
        <v>6</v>
      </c>
    </row>
    <row r="7660" spans="1:7">
      <c r="A7660" s="33"/>
      <c r="B7660" s="34"/>
      <c r="C7660" s="33"/>
      <c r="D7660" s="33"/>
      <c r="E7660" s="33"/>
      <c r="G7660">
        <f t="shared" si="120"/>
        <v>6</v>
      </c>
    </row>
    <row r="7661" spans="1:7">
      <c r="A7661" s="33"/>
      <c r="B7661" s="34"/>
      <c r="C7661" s="33"/>
      <c r="D7661" s="33"/>
      <c r="E7661" s="33"/>
      <c r="G7661">
        <f t="shared" si="120"/>
        <v>6</v>
      </c>
    </row>
    <row r="7662" spans="1:7">
      <c r="A7662" s="33"/>
      <c r="B7662" s="34"/>
      <c r="C7662" s="33"/>
      <c r="D7662" s="33"/>
      <c r="E7662" s="33"/>
      <c r="G7662">
        <f t="shared" si="120"/>
        <v>6</v>
      </c>
    </row>
    <row r="7663" spans="1:7">
      <c r="A7663" s="33"/>
      <c r="B7663" s="34"/>
      <c r="C7663" s="33"/>
      <c r="D7663" s="33"/>
      <c r="E7663" s="33"/>
      <c r="G7663">
        <f t="shared" si="120"/>
        <v>6</v>
      </c>
    </row>
    <row r="7664" spans="1:7">
      <c r="A7664" s="33"/>
      <c r="B7664" s="34"/>
      <c r="C7664" s="33"/>
      <c r="D7664" s="33"/>
      <c r="E7664" s="33"/>
      <c r="G7664">
        <f t="shared" si="120"/>
        <v>6</v>
      </c>
    </row>
    <row r="7665" spans="1:7">
      <c r="A7665" s="33"/>
      <c r="B7665" s="34"/>
      <c r="C7665" s="33"/>
      <c r="D7665" s="33"/>
      <c r="E7665" s="33"/>
      <c r="G7665">
        <f t="shared" si="120"/>
        <v>6</v>
      </c>
    </row>
    <row r="7666" spans="1:7">
      <c r="A7666" s="33"/>
      <c r="B7666" s="34"/>
      <c r="C7666" s="33"/>
      <c r="D7666" s="33"/>
      <c r="E7666" s="33"/>
      <c r="G7666">
        <f t="shared" si="120"/>
        <v>6</v>
      </c>
    </row>
    <row r="7667" spans="1:7">
      <c r="A7667" s="33"/>
      <c r="B7667" s="34"/>
      <c r="C7667" s="33"/>
      <c r="D7667" s="33"/>
      <c r="E7667" s="33"/>
      <c r="G7667">
        <f t="shared" si="120"/>
        <v>6</v>
      </c>
    </row>
    <row r="7668" spans="1:7">
      <c r="A7668" s="33"/>
      <c r="B7668" s="34"/>
      <c r="C7668" s="33"/>
      <c r="D7668" s="33"/>
      <c r="E7668" s="33"/>
      <c r="G7668">
        <f t="shared" si="120"/>
        <v>6</v>
      </c>
    </row>
    <row r="7669" spans="1:7">
      <c r="A7669" s="33"/>
      <c r="B7669" s="34"/>
      <c r="C7669" s="33"/>
      <c r="D7669" s="33"/>
      <c r="E7669" s="33"/>
      <c r="G7669">
        <f t="shared" si="120"/>
        <v>6</v>
      </c>
    </row>
    <row r="7670" spans="1:7">
      <c r="A7670" s="33"/>
      <c r="B7670" s="34"/>
      <c r="C7670" s="33"/>
      <c r="D7670" s="33"/>
      <c r="E7670" s="33"/>
      <c r="G7670">
        <f t="shared" si="120"/>
        <v>6</v>
      </c>
    </row>
    <row r="7671" spans="1:7">
      <c r="A7671" s="33"/>
      <c r="B7671" s="34"/>
      <c r="C7671" s="33"/>
      <c r="D7671" s="33"/>
      <c r="E7671" s="33"/>
      <c r="G7671">
        <f t="shared" si="120"/>
        <v>6</v>
      </c>
    </row>
    <row r="7672" spans="1:7">
      <c r="A7672" s="33"/>
      <c r="B7672" s="34"/>
      <c r="C7672" s="33"/>
      <c r="D7672" s="33"/>
      <c r="E7672" s="33"/>
      <c r="G7672">
        <f t="shared" si="120"/>
        <v>6</v>
      </c>
    </row>
    <row r="7673" spans="1:7">
      <c r="A7673" s="33"/>
      <c r="B7673" s="34"/>
      <c r="C7673" s="33"/>
      <c r="D7673" s="33"/>
      <c r="E7673" s="33"/>
      <c r="G7673">
        <f t="shared" si="120"/>
        <v>6</v>
      </c>
    </row>
    <row r="7674" spans="1:7">
      <c r="A7674" s="33"/>
      <c r="B7674" s="34"/>
      <c r="C7674" s="33"/>
      <c r="D7674" s="33"/>
      <c r="E7674" s="33"/>
      <c r="G7674">
        <f t="shared" si="120"/>
        <v>6</v>
      </c>
    </row>
    <row r="7675" spans="1:7">
      <c r="A7675" s="33"/>
      <c r="B7675" s="34"/>
      <c r="C7675" s="33"/>
      <c r="D7675" s="33"/>
      <c r="E7675" s="33"/>
      <c r="G7675">
        <f t="shared" si="120"/>
        <v>6</v>
      </c>
    </row>
    <row r="7676" spans="1:7">
      <c r="A7676" s="33"/>
      <c r="B7676" s="34"/>
      <c r="C7676" s="33"/>
      <c r="D7676" s="33"/>
      <c r="E7676" s="33"/>
      <c r="G7676">
        <f t="shared" si="120"/>
        <v>6</v>
      </c>
    </row>
    <row r="7677" spans="1:7">
      <c r="A7677" s="33"/>
      <c r="B7677" s="34"/>
      <c r="C7677" s="33"/>
      <c r="D7677" s="33"/>
      <c r="E7677" s="33"/>
      <c r="G7677">
        <f t="shared" si="120"/>
        <v>6</v>
      </c>
    </row>
    <row r="7678" spans="1:7">
      <c r="A7678" s="33"/>
      <c r="B7678" s="34"/>
      <c r="C7678" s="33"/>
      <c r="D7678" s="33"/>
      <c r="E7678" s="33"/>
      <c r="G7678">
        <f t="shared" si="120"/>
        <v>6</v>
      </c>
    </row>
    <row r="7679" spans="1:7">
      <c r="A7679" s="33"/>
      <c r="B7679" s="34"/>
      <c r="C7679" s="33"/>
      <c r="D7679" s="33"/>
      <c r="E7679" s="33"/>
      <c r="G7679">
        <f t="shared" si="120"/>
        <v>6</v>
      </c>
    </row>
    <row r="7680" spans="1:7">
      <c r="A7680" s="33"/>
      <c r="B7680" s="34"/>
      <c r="C7680" s="33"/>
      <c r="D7680" s="33"/>
      <c r="E7680" s="33"/>
      <c r="G7680">
        <f t="shared" ref="G7680:G7743" si="121">WEEKDAY(B7680,2)</f>
        <v>6</v>
      </c>
    </row>
    <row r="7681" spans="1:7">
      <c r="A7681" s="33"/>
      <c r="B7681" s="34"/>
      <c r="C7681" s="33"/>
      <c r="D7681" s="33"/>
      <c r="E7681" s="33"/>
      <c r="G7681">
        <f t="shared" si="121"/>
        <v>6</v>
      </c>
    </row>
    <row r="7682" spans="1:7">
      <c r="A7682" s="33"/>
      <c r="B7682" s="34"/>
      <c r="C7682" s="33"/>
      <c r="D7682" s="33"/>
      <c r="E7682" s="33"/>
      <c r="G7682">
        <f t="shared" si="121"/>
        <v>6</v>
      </c>
    </row>
    <row r="7683" spans="1:7">
      <c r="A7683" s="33"/>
      <c r="B7683" s="34"/>
      <c r="C7683" s="33"/>
      <c r="D7683" s="33"/>
      <c r="E7683" s="33"/>
      <c r="G7683">
        <f t="shared" si="121"/>
        <v>6</v>
      </c>
    </row>
    <row r="7684" spans="1:7">
      <c r="A7684" s="33"/>
      <c r="B7684" s="34"/>
      <c r="C7684" s="33"/>
      <c r="D7684" s="33"/>
      <c r="E7684" s="33"/>
      <c r="G7684">
        <f t="shared" si="121"/>
        <v>6</v>
      </c>
    </row>
    <row r="7685" spans="1:7">
      <c r="A7685" s="33"/>
      <c r="B7685" s="34"/>
      <c r="C7685" s="33"/>
      <c r="D7685" s="33"/>
      <c r="E7685" s="33"/>
      <c r="G7685">
        <f t="shared" si="121"/>
        <v>6</v>
      </c>
    </row>
    <row r="7686" spans="1:7">
      <c r="A7686" s="33"/>
      <c r="B7686" s="34"/>
      <c r="C7686" s="33"/>
      <c r="D7686" s="33"/>
      <c r="E7686" s="33"/>
      <c r="G7686">
        <f t="shared" si="121"/>
        <v>6</v>
      </c>
    </row>
    <row r="7687" spans="1:7">
      <c r="A7687" s="33"/>
      <c r="B7687" s="34"/>
      <c r="C7687" s="33"/>
      <c r="D7687" s="33"/>
      <c r="E7687" s="33"/>
      <c r="G7687">
        <f t="shared" si="121"/>
        <v>6</v>
      </c>
    </row>
    <row r="7688" spans="1:7">
      <c r="A7688" s="33"/>
      <c r="B7688" s="34"/>
      <c r="C7688" s="33"/>
      <c r="D7688" s="33"/>
      <c r="E7688" s="33"/>
      <c r="G7688">
        <f t="shared" si="121"/>
        <v>6</v>
      </c>
    </row>
    <row r="7689" spans="1:7">
      <c r="A7689" s="33"/>
      <c r="B7689" s="34"/>
      <c r="C7689" s="33"/>
      <c r="D7689" s="33"/>
      <c r="E7689" s="33"/>
      <c r="G7689">
        <f t="shared" si="121"/>
        <v>6</v>
      </c>
    </row>
    <row r="7690" spans="1:7">
      <c r="A7690" s="33"/>
      <c r="B7690" s="34"/>
      <c r="C7690" s="33"/>
      <c r="D7690" s="33"/>
      <c r="E7690" s="33"/>
      <c r="G7690">
        <f t="shared" si="121"/>
        <v>6</v>
      </c>
    </row>
    <row r="7691" spans="1:7">
      <c r="A7691" s="33"/>
      <c r="B7691" s="34"/>
      <c r="C7691" s="33"/>
      <c r="D7691" s="33"/>
      <c r="E7691" s="33"/>
      <c r="G7691">
        <f t="shared" si="121"/>
        <v>6</v>
      </c>
    </row>
    <row r="7692" spans="1:7">
      <c r="A7692" s="33"/>
      <c r="B7692" s="34"/>
      <c r="C7692" s="33"/>
      <c r="D7692" s="33"/>
      <c r="E7692" s="33"/>
      <c r="G7692">
        <f t="shared" si="121"/>
        <v>6</v>
      </c>
    </row>
    <row r="7693" spans="1:7">
      <c r="A7693" s="33"/>
      <c r="B7693" s="34"/>
      <c r="C7693" s="33"/>
      <c r="D7693" s="33"/>
      <c r="E7693" s="33"/>
      <c r="G7693">
        <f t="shared" si="121"/>
        <v>6</v>
      </c>
    </row>
    <row r="7694" spans="1:7">
      <c r="A7694" s="33"/>
      <c r="B7694" s="34"/>
      <c r="C7694" s="33"/>
      <c r="D7694" s="33"/>
      <c r="E7694" s="33"/>
      <c r="G7694">
        <f t="shared" si="121"/>
        <v>6</v>
      </c>
    </row>
    <row r="7695" spans="1:7">
      <c r="A7695" s="33"/>
      <c r="B7695" s="34"/>
      <c r="C7695" s="33"/>
      <c r="D7695" s="33"/>
      <c r="E7695" s="33"/>
      <c r="G7695">
        <f t="shared" si="121"/>
        <v>6</v>
      </c>
    </row>
    <row r="7696" spans="1:7">
      <c r="A7696" s="33"/>
      <c r="B7696" s="34"/>
      <c r="C7696" s="33"/>
      <c r="D7696" s="33"/>
      <c r="E7696" s="33"/>
      <c r="G7696">
        <f t="shared" si="121"/>
        <v>6</v>
      </c>
    </row>
    <row r="7697" spans="1:7">
      <c r="A7697" s="33"/>
      <c r="B7697" s="34"/>
      <c r="C7697" s="33"/>
      <c r="D7697" s="33"/>
      <c r="E7697" s="33"/>
      <c r="G7697">
        <f t="shared" si="121"/>
        <v>6</v>
      </c>
    </row>
    <row r="7698" spans="1:7">
      <c r="A7698" s="33"/>
      <c r="B7698" s="34"/>
      <c r="C7698" s="33"/>
      <c r="D7698" s="33"/>
      <c r="E7698" s="33"/>
      <c r="G7698">
        <f t="shared" si="121"/>
        <v>6</v>
      </c>
    </row>
    <row r="7699" spans="1:7">
      <c r="A7699" s="33"/>
      <c r="B7699" s="34"/>
      <c r="C7699" s="33"/>
      <c r="D7699" s="33"/>
      <c r="E7699" s="33"/>
      <c r="G7699">
        <f t="shared" si="121"/>
        <v>6</v>
      </c>
    </row>
    <row r="7700" spans="1:7">
      <c r="A7700" s="33"/>
      <c r="B7700" s="34"/>
      <c r="C7700" s="33"/>
      <c r="D7700" s="33"/>
      <c r="E7700" s="33"/>
      <c r="G7700">
        <f t="shared" si="121"/>
        <v>6</v>
      </c>
    </row>
    <row r="7701" spans="1:7">
      <c r="A7701" s="33"/>
      <c r="B7701" s="34"/>
      <c r="C7701" s="33"/>
      <c r="D7701" s="33"/>
      <c r="E7701" s="33"/>
      <c r="G7701">
        <f t="shared" si="121"/>
        <v>6</v>
      </c>
    </row>
    <row r="7702" spans="1:7">
      <c r="A7702" s="33"/>
      <c r="B7702" s="34"/>
      <c r="C7702" s="33"/>
      <c r="D7702" s="33"/>
      <c r="E7702" s="33"/>
      <c r="G7702">
        <f t="shared" si="121"/>
        <v>6</v>
      </c>
    </row>
    <row r="7703" spans="1:7">
      <c r="A7703" s="33"/>
      <c r="B7703" s="34"/>
      <c r="C7703" s="33"/>
      <c r="D7703" s="33"/>
      <c r="E7703" s="33"/>
      <c r="G7703">
        <f t="shared" si="121"/>
        <v>6</v>
      </c>
    </row>
    <row r="7704" spans="1:7">
      <c r="A7704" s="33"/>
      <c r="B7704" s="34"/>
      <c r="C7704" s="33"/>
      <c r="D7704" s="33"/>
      <c r="E7704" s="33"/>
      <c r="G7704">
        <f t="shared" si="121"/>
        <v>6</v>
      </c>
    </row>
    <row r="7705" spans="1:7">
      <c r="A7705" s="33"/>
      <c r="B7705" s="34"/>
      <c r="C7705" s="33"/>
      <c r="D7705" s="33"/>
      <c r="E7705" s="33"/>
      <c r="G7705">
        <f t="shared" si="121"/>
        <v>6</v>
      </c>
    </row>
    <row r="7706" spans="1:7">
      <c r="A7706" s="33"/>
      <c r="B7706" s="34"/>
      <c r="C7706" s="33"/>
      <c r="D7706" s="33"/>
      <c r="E7706" s="33"/>
      <c r="G7706">
        <f t="shared" si="121"/>
        <v>6</v>
      </c>
    </row>
    <row r="7707" spans="1:7">
      <c r="A7707" s="33"/>
      <c r="B7707" s="34"/>
      <c r="C7707" s="33"/>
      <c r="D7707" s="33"/>
      <c r="E7707" s="33"/>
      <c r="G7707">
        <f t="shared" si="121"/>
        <v>6</v>
      </c>
    </row>
    <row r="7708" spans="1:7">
      <c r="A7708" s="33"/>
      <c r="B7708" s="34"/>
      <c r="C7708" s="33"/>
      <c r="D7708" s="33"/>
      <c r="E7708" s="33"/>
      <c r="G7708">
        <f t="shared" si="121"/>
        <v>6</v>
      </c>
    </row>
    <row r="7709" spans="1:7">
      <c r="A7709" s="33"/>
      <c r="B7709" s="34"/>
      <c r="C7709" s="33"/>
      <c r="D7709" s="33"/>
      <c r="E7709" s="33"/>
      <c r="G7709">
        <f t="shared" si="121"/>
        <v>6</v>
      </c>
    </row>
    <row r="7710" spans="1:7">
      <c r="A7710" s="33"/>
      <c r="B7710" s="34"/>
      <c r="C7710" s="33"/>
      <c r="D7710" s="33"/>
      <c r="E7710" s="33"/>
      <c r="G7710">
        <f t="shared" si="121"/>
        <v>6</v>
      </c>
    </row>
    <row r="7711" spans="1:7">
      <c r="A7711" s="33"/>
      <c r="B7711" s="34"/>
      <c r="C7711" s="33"/>
      <c r="D7711" s="33"/>
      <c r="E7711" s="33"/>
      <c r="G7711">
        <f t="shared" si="121"/>
        <v>6</v>
      </c>
    </row>
    <row r="7712" spans="1:7">
      <c r="A7712" s="33"/>
      <c r="B7712" s="34"/>
      <c r="C7712" s="33"/>
      <c r="D7712" s="33"/>
      <c r="E7712" s="33"/>
      <c r="G7712">
        <f t="shared" si="121"/>
        <v>6</v>
      </c>
    </row>
    <row r="7713" spans="1:7">
      <c r="A7713" s="33"/>
      <c r="B7713" s="34"/>
      <c r="C7713" s="33"/>
      <c r="D7713" s="33"/>
      <c r="E7713" s="33"/>
      <c r="G7713">
        <f t="shared" si="121"/>
        <v>6</v>
      </c>
    </row>
    <row r="7714" spans="1:7">
      <c r="A7714" s="33"/>
      <c r="B7714" s="34"/>
      <c r="C7714" s="33"/>
      <c r="D7714" s="33"/>
      <c r="E7714" s="33"/>
      <c r="G7714">
        <f t="shared" si="121"/>
        <v>6</v>
      </c>
    </row>
    <row r="7715" spans="1:7">
      <c r="A7715" s="33"/>
      <c r="B7715" s="34"/>
      <c r="C7715" s="33"/>
      <c r="D7715" s="33"/>
      <c r="E7715" s="33"/>
      <c r="G7715">
        <f t="shared" si="121"/>
        <v>6</v>
      </c>
    </row>
    <row r="7716" spans="1:7">
      <c r="A7716" s="33"/>
      <c r="B7716" s="34"/>
      <c r="C7716" s="33"/>
      <c r="D7716" s="33"/>
      <c r="E7716" s="33"/>
      <c r="G7716">
        <f t="shared" si="121"/>
        <v>6</v>
      </c>
    </row>
    <row r="7717" spans="1:7">
      <c r="A7717" s="33"/>
      <c r="B7717" s="34"/>
      <c r="C7717" s="33"/>
      <c r="D7717" s="33"/>
      <c r="E7717" s="33"/>
      <c r="G7717">
        <f t="shared" si="121"/>
        <v>6</v>
      </c>
    </row>
    <row r="7718" spans="1:7">
      <c r="A7718" s="33"/>
      <c r="B7718" s="34"/>
      <c r="C7718" s="33"/>
      <c r="D7718" s="33"/>
      <c r="E7718" s="33"/>
      <c r="G7718">
        <f t="shared" si="121"/>
        <v>6</v>
      </c>
    </row>
    <row r="7719" spans="1:7">
      <c r="A7719" s="33"/>
      <c r="B7719" s="34"/>
      <c r="C7719" s="33"/>
      <c r="D7719" s="33"/>
      <c r="E7719" s="33"/>
      <c r="G7719">
        <f t="shared" si="121"/>
        <v>6</v>
      </c>
    </row>
    <row r="7720" spans="1:7">
      <c r="A7720" s="33"/>
      <c r="B7720" s="34"/>
      <c r="C7720" s="33"/>
      <c r="D7720" s="33"/>
      <c r="E7720" s="33"/>
      <c r="G7720">
        <f t="shared" si="121"/>
        <v>6</v>
      </c>
    </row>
    <row r="7721" spans="1:7">
      <c r="A7721" s="33"/>
      <c r="B7721" s="34"/>
      <c r="C7721" s="33"/>
      <c r="D7721" s="33"/>
      <c r="E7721" s="33"/>
      <c r="G7721">
        <f t="shared" si="121"/>
        <v>6</v>
      </c>
    </row>
    <row r="7722" spans="1:7">
      <c r="A7722" s="33"/>
      <c r="B7722" s="34"/>
      <c r="C7722" s="33"/>
      <c r="D7722" s="33"/>
      <c r="E7722" s="33"/>
      <c r="G7722">
        <f t="shared" si="121"/>
        <v>6</v>
      </c>
    </row>
    <row r="7723" spans="1:7">
      <c r="A7723" s="33"/>
      <c r="B7723" s="34"/>
      <c r="C7723" s="33"/>
      <c r="D7723" s="33"/>
      <c r="E7723" s="33"/>
      <c r="G7723">
        <f t="shared" si="121"/>
        <v>6</v>
      </c>
    </row>
    <row r="7724" spans="1:7">
      <c r="A7724" s="33"/>
      <c r="B7724" s="34"/>
      <c r="C7724" s="33"/>
      <c r="D7724" s="33"/>
      <c r="E7724" s="33"/>
      <c r="G7724">
        <f t="shared" si="121"/>
        <v>6</v>
      </c>
    </row>
    <row r="7725" spans="1:7">
      <c r="A7725" s="33"/>
      <c r="B7725" s="34"/>
      <c r="C7725" s="33"/>
      <c r="D7725" s="33"/>
      <c r="E7725" s="33"/>
      <c r="G7725">
        <f t="shared" si="121"/>
        <v>6</v>
      </c>
    </row>
    <row r="7726" spans="1:7">
      <c r="A7726" s="33"/>
      <c r="B7726" s="34"/>
      <c r="C7726" s="33"/>
      <c r="D7726" s="33"/>
      <c r="E7726" s="33"/>
      <c r="G7726">
        <f t="shared" si="121"/>
        <v>6</v>
      </c>
    </row>
    <row r="7727" spans="1:7">
      <c r="A7727" s="33"/>
      <c r="B7727" s="34"/>
      <c r="C7727" s="33"/>
      <c r="D7727" s="33"/>
      <c r="E7727" s="33"/>
      <c r="G7727">
        <f t="shared" si="121"/>
        <v>6</v>
      </c>
    </row>
    <row r="7728" spans="1:7">
      <c r="A7728" s="33"/>
      <c r="B7728" s="34"/>
      <c r="C7728" s="33"/>
      <c r="D7728" s="33"/>
      <c r="E7728" s="33"/>
      <c r="G7728">
        <f t="shared" si="121"/>
        <v>6</v>
      </c>
    </row>
    <row r="7729" spans="1:7">
      <c r="A7729" s="33"/>
      <c r="B7729" s="34"/>
      <c r="C7729" s="33"/>
      <c r="D7729" s="33"/>
      <c r="E7729" s="33"/>
      <c r="G7729">
        <f t="shared" si="121"/>
        <v>6</v>
      </c>
    </row>
    <row r="7730" spans="1:7">
      <c r="A7730" s="33"/>
      <c r="B7730" s="34"/>
      <c r="C7730" s="33"/>
      <c r="D7730" s="33"/>
      <c r="E7730" s="33"/>
      <c r="G7730">
        <f t="shared" si="121"/>
        <v>6</v>
      </c>
    </row>
    <row r="7731" spans="1:7">
      <c r="A7731" s="33"/>
      <c r="B7731" s="34"/>
      <c r="C7731" s="33"/>
      <c r="D7731" s="33"/>
      <c r="E7731" s="33"/>
      <c r="G7731">
        <f t="shared" si="121"/>
        <v>6</v>
      </c>
    </row>
    <row r="7732" spans="1:7">
      <c r="A7732" s="33"/>
      <c r="B7732" s="34"/>
      <c r="C7732" s="33"/>
      <c r="D7732" s="33"/>
      <c r="E7732" s="33"/>
      <c r="G7732">
        <f t="shared" si="121"/>
        <v>6</v>
      </c>
    </row>
    <row r="7733" spans="1:7">
      <c r="A7733" s="33"/>
      <c r="B7733" s="34"/>
      <c r="C7733" s="33"/>
      <c r="D7733" s="33"/>
      <c r="E7733" s="33"/>
      <c r="G7733">
        <f t="shared" si="121"/>
        <v>6</v>
      </c>
    </row>
    <row r="7734" spans="1:7">
      <c r="A7734" s="33"/>
      <c r="B7734" s="34"/>
      <c r="C7734" s="33"/>
      <c r="D7734" s="33"/>
      <c r="E7734" s="33"/>
      <c r="G7734">
        <f t="shared" si="121"/>
        <v>6</v>
      </c>
    </row>
    <row r="7735" spans="1:7">
      <c r="A7735" s="33"/>
      <c r="B7735" s="34"/>
      <c r="C7735" s="33"/>
      <c r="D7735" s="33"/>
      <c r="E7735" s="33"/>
      <c r="G7735">
        <f t="shared" si="121"/>
        <v>6</v>
      </c>
    </row>
    <row r="7736" spans="1:7">
      <c r="A7736" s="33"/>
      <c r="B7736" s="34"/>
      <c r="C7736" s="33"/>
      <c r="D7736" s="33"/>
      <c r="E7736" s="33"/>
      <c r="G7736">
        <f t="shared" si="121"/>
        <v>6</v>
      </c>
    </row>
    <row r="7737" spans="1:7">
      <c r="A7737" s="33"/>
      <c r="B7737" s="34"/>
      <c r="C7737" s="33"/>
      <c r="D7737" s="33"/>
      <c r="E7737" s="33"/>
      <c r="G7737">
        <f t="shared" si="121"/>
        <v>6</v>
      </c>
    </row>
    <row r="7738" spans="1:7">
      <c r="A7738" s="33"/>
      <c r="B7738" s="34"/>
      <c r="C7738" s="33"/>
      <c r="D7738" s="33"/>
      <c r="E7738" s="33"/>
      <c r="G7738">
        <f t="shared" si="121"/>
        <v>6</v>
      </c>
    </row>
    <row r="7739" spans="1:7">
      <c r="A7739" s="33"/>
      <c r="B7739" s="34"/>
      <c r="C7739" s="33"/>
      <c r="D7739" s="33"/>
      <c r="E7739" s="33"/>
      <c r="G7739">
        <f t="shared" si="121"/>
        <v>6</v>
      </c>
    </row>
    <row r="7740" spans="1:7">
      <c r="A7740" s="33"/>
      <c r="B7740" s="34"/>
      <c r="C7740" s="33"/>
      <c r="D7740" s="33"/>
      <c r="E7740" s="33"/>
      <c r="G7740">
        <f t="shared" si="121"/>
        <v>6</v>
      </c>
    </row>
    <row r="7741" spans="1:7">
      <c r="A7741" s="33"/>
      <c r="B7741" s="34"/>
      <c r="C7741" s="33"/>
      <c r="D7741" s="33"/>
      <c r="E7741" s="33"/>
      <c r="G7741">
        <f t="shared" si="121"/>
        <v>6</v>
      </c>
    </row>
    <row r="7742" spans="1:7">
      <c r="A7742" s="33"/>
      <c r="B7742" s="34"/>
      <c r="C7742" s="33"/>
      <c r="D7742" s="33"/>
      <c r="E7742" s="33"/>
      <c r="G7742">
        <f t="shared" si="121"/>
        <v>6</v>
      </c>
    </row>
    <row r="7743" spans="1:7">
      <c r="A7743" s="33"/>
      <c r="B7743" s="34"/>
      <c r="C7743" s="33"/>
      <c r="D7743" s="33"/>
      <c r="E7743" s="33"/>
      <c r="G7743">
        <f t="shared" si="121"/>
        <v>6</v>
      </c>
    </row>
    <row r="7744" spans="1:7">
      <c r="A7744" s="33"/>
      <c r="B7744" s="34"/>
      <c r="C7744" s="33"/>
      <c r="D7744" s="33"/>
      <c r="E7744" s="33"/>
      <c r="G7744">
        <f t="shared" ref="G7744:G7807" si="122">WEEKDAY(B7744,2)</f>
        <v>6</v>
      </c>
    </row>
    <row r="7745" spans="1:7">
      <c r="A7745" s="33"/>
      <c r="B7745" s="34"/>
      <c r="C7745" s="33"/>
      <c r="D7745" s="33"/>
      <c r="E7745" s="33"/>
      <c r="G7745">
        <f t="shared" si="122"/>
        <v>6</v>
      </c>
    </row>
    <row r="7746" spans="1:7">
      <c r="A7746" s="33"/>
      <c r="B7746" s="34"/>
      <c r="C7746" s="33"/>
      <c r="D7746" s="33"/>
      <c r="E7746" s="33"/>
      <c r="G7746">
        <f t="shared" si="122"/>
        <v>6</v>
      </c>
    </row>
    <row r="7747" spans="1:7">
      <c r="A7747" s="33"/>
      <c r="B7747" s="34"/>
      <c r="C7747" s="33"/>
      <c r="D7747" s="33"/>
      <c r="E7747" s="33"/>
      <c r="G7747">
        <f t="shared" si="122"/>
        <v>6</v>
      </c>
    </row>
    <row r="7748" spans="1:7">
      <c r="A7748" s="33"/>
      <c r="B7748" s="34"/>
      <c r="C7748" s="33"/>
      <c r="D7748" s="33"/>
      <c r="E7748" s="33"/>
      <c r="G7748">
        <f t="shared" si="122"/>
        <v>6</v>
      </c>
    </row>
    <row r="7749" spans="1:7">
      <c r="A7749" s="33"/>
      <c r="B7749" s="34"/>
      <c r="C7749" s="33"/>
      <c r="D7749" s="33"/>
      <c r="E7749" s="33"/>
      <c r="G7749">
        <f t="shared" si="122"/>
        <v>6</v>
      </c>
    </row>
    <row r="7750" spans="1:7">
      <c r="A7750" s="33"/>
      <c r="B7750" s="34"/>
      <c r="C7750" s="33"/>
      <c r="D7750" s="33"/>
      <c r="E7750" s="33"/>
      <c r="G7750">
        <f t="shared" si="122"/>
        <v>6</v>
      </c>
    </row>
    <row r="7751" spans="1:7">
      <c r="A7751" s="33"/>
      <c r="B7751" s="34"/>
      <c r="C7751" s="33"/>
      <c r="D7751" s="33"/>
      <c r="E7751" s="33"/>
      <c r="G7751">
        <f t="shared" si="122"/>
        <v>6</v>
      </c>
    </row>
    <row r="7752" spans="1:7">
      <c r="A7752" s="33"/>
      <c r="B7752" s="34"/>
      <c r="C7752" s="33"/>
      <c r="D7752" s="33"/>
      <c r="E7752" s="33"/>
      <c r="G7752">
        <f t="shared" si="122"/>
        <v>6</v>
      </c>
    </row>
    <row r="7753" spans="1:7">
      <c r="A7753" s="33"/>
      <c r="B7753" s="34"/>
      <c r="C7753" s="33"/>
      <c r="D7753" s="33"/>
      <c r="E7753" s="33"/>
      <c r="G7753">
        <f t="shared" si="122"/>
        <v>6</v>
      </c>
    </row>
    <row r="7754" spans="1:7">
      <c r="A7754" s="33"/>
      <c r="B7754" s="34"/>
      <c r="C7754" s="33"/>
      <c r="D7754" s="33"/>
      <c r="E7754" s="33"/>
      <c r="G7754">
        <f t="shared" si="122"/>
        <v>6</v>
      </c>
    </row>
    <row r="7755" spans="1:7">
      <c r="A7755" s="33"/>
      <c r="B7755" s="34"/>
      <c r="C7755" s="33"/>
      <c r="D7755" s="33"/>
      <c r="E7755" s="33"/>
      <c r="G7755">
        <f t="shared" si="122"/>
        <v>6</v>
      </c>
    </row>
    <row r="7756" spans="1:7">
      <c r="A7756" s="33"/>
      <c r="B7756" s="34"/>
      <c r="C7756" s="33"/>
      <c r="D7756" s="33"/>
      <c r="E7756" s="33"/>
      <c r="G7756">
        <f t="shared" si="122"/>
        <v>6</v>
      </c>
    </row>
    <row r="7757" spans="1:7">
      <c r="A7757" s="33"/>
      <c r="B7757" s="34"/>
      <c r="C7757" s="33"/>
      <c r="D7757" s="33"/>
      <c r="E7757" s="33"/>
      <c r="G7757">
        <f t="shared" si="122"/>
        <v>6</v>
      </c>
    </row>
    <row r="7758" spans="1:7">
      <c r="A7758" s="33"/>
      <c r="B7758" s="34"/>
      <c r="C7758" s="33"/>
      <c r="D7758" s="33"/>
      <c r="E7758" s="33"/>
      <c r="G7758">
        <f t="shared" si="122"/>
        <v>6</v>
      </c>
    </row>
    <row r="7759" spans="1:7">
      <c r="A7759" s="33"/>
      <c r="B7759" s="34"/>
      <c r="C7759" s="33"/>
      <c r="D7759" s="33"/>
      <c r="E7759" s="33"/>
      <c r="G7759">
        <f t="shared" si="122"/>
        <v>6</v>
      </c>
    </row>
    <row r="7760" spans="1:7">
      <c r="A7760" s="33"/>
      <c r="B7760" s="34"/>
      <c r="C7760" s="33"/>
      <c r="D7760" s="33"/>
      <c r="E7760" s="33"/>
      <c r="G7760">
        <f t="shared" si="122"/>
        <v>6</v>
      </c>
    </row>
    <row r="7761" spans="1:7">
      <c r="A7761" s="33"/>
      <c r="B7761" s="34"/>
      <c r="C7761" s="33"/>
      <c r="D7761" s="33"/>
      <c r="E7761" s="33"/>
      <c r="G7761">
        <f t="shared" si="122"/>
        <v>6</v>
      </c>
    </row>
    <row r="7762" spans="1:7">
      <c r="A7762" s="33"/>
      <c r="B7762" s="34"/>
      <c r="C7762" s="33"/>
      <c r="D7762" s="33"/>
      <c r="E7762" s="33"/>
      <c r="G7762">
        <f t="shared" si="122"/>
        <v>6</v>
      </c>
    </row>
    <row r="7763" spans="1:7">
      <c r="A7763" s="33"/>
      <c r="B7763" s="34"/>
      <c r="C7763" s="33"/>
      <c r="D7763" s="33"/>
      <c r="E7763" s="33"/>
      <c r="G7763">
        <f t="shared" si="122"/>
        <v>6</v>
      </c>
    </row>
    <row r="7764" spans="1:7">
      <c r="A7764" s="33"/>
      <c r="B7764" s="34"/>
      <c r="C7764" s="33"/>
      <c r="D7764" s="33"/>
      <c r="E7764" s="33"/>
      <c r="G7764">
        <f t="shared" si="122"/>
        <v>6</v>
      </c>
    </row>
    <row r="7765" spans="1:7">
      <c r="A7765" s="33"/>
      <c r="B7765" s="34"/>
      <c r="C7765" s="33"/>
      <c r="D7765" s="33"/>
      <c r="E7765" s="33"/>
      <c r="G7765">
        <f t="shared" si="122"/>
        <v>6</v>
      </c>
    </row>
    <row r="7766" spans="1:7">
      <c r="A7766" s="33"/>
      <c r="B7766" s="34"/>
      <c r="C7766" s="33"/>
      <c r="D7766" s="33"/>
      <c r="E7766" s="33"/>
      <c r="G7766">
        <f t="shared" si="122"/>
        <v>6</v>
      </c>
    </row>
    <row r="7767" spans="1:7">
      <c r="A7767" s="33"/>
      <c r="B7767" s="34"/>
      <c r="C7767" s="33"/>
      <c r="D7767" s="33"/>
      <c r="E7767" s="33"/>
      <c r="G7767">
        <f t="shared" si="122"/>
        <v>6</v>
      </c>
    </row>
    <row r="7768" spans="1:7">
      <c r="A7768" s="33"/>
      <c r="B7768" s="34"/>
      <c r="C7768" s="33"/>
      <c r="D7768" s="33"/>
      <c r="E7768" s="33"/>
      <c r="G7768">
        <f t="shared" si="122"/>
        <v>6</v>
      </c>
    </row>
    <row r="7769" spans="1:7">
      <c r="A7769" s="33"/>
      <c r="B7769" s="34"/>
      <c r="C7769" s="33"/>
      <c r="D7769" s="33"/>
      <c r="E7769" s="33"/>
      <c r="G7769">
        <f t="shared" si="122"/>
        <v>6</v>
      </c>
    </row>
    <row r="7770" spans="1:7">
      <c r="A7770" s="33"/>
      <c r="B7770" s="34"/>
      <c r="C7770" s="33"/>
      <c r="D7770" s="33"/>
      <c r="E7770" s="33"/>
      <c r="G7770">
        <f t="shared" si="122"/>
        <v>6</v>
      </c>
    </row>
    <row r="7771" spans="1:7">
      <c r="A7771" s="33"/>
      <c r="B7771" s="34"/>
      <c r="C7771" s="33"/>
      <c r="D7771" s="33"/>
      <c r="E7771" s="33"/>
      <c r="G7771">
        <f t="shared" si="122"/>
        <v>6</v>
      </c>
    </row>
    <row r="7772" spans="1:7">
      <c r="A7772" s="33"/>
      <c r="B7772" s="34"/>
      <c r="C7772" s="33"/>
      <c r="D7772" s="33"/>
      <c r="E7772" s="33"/>
      <c r="G7772">
        <f t="shared" si="122"/>
        <v>6</v>
      </c>
    </row>
    <row r="7773" spans="1:7">
      <c r="A7773" s="33"/>
      <c r="B7773" s="34"/>
      <c r="C7773" s="33"/>
      <c r="D7773" s="33"/>
      <c r="E7773" s="33"/>
      <c r="G7773">
        <f t="shared" si="122"/>
        <v>6</v>
      </c>
    </row>
    <row r="7774" spans="1:7">
      <c r="A7774" s="33"/>
      <c r="B7774" s="34"/>
      <c r="C7774" s="33"/>
      <c r="D7774" s="33"/>
      <c r="E7774" s="33"/>
      <c r="G7774">
        <f t="shared" si="122"/>
        <v>6</v>
      </c>
    </row>
    <row r="7775" spans="1:7">
      <c r="A7775" s="33"/>
      <c r="B7775" s="34"/>
      <c r="C7775" s="33"/>
      <c r="D7775" s="33"/>
      <c r="E7775" s="33"/>
      <c r="G7775">
        <f t="shared" si="122"/>
        <v>6</v>
      </c>
    </row>
    <row r="7776" spans="1:7">
      <c r="A7776" s="33"/>
      <c r="B7776" s="34"/>
      <c r="C7776" s="33"/>
      <c r="D7776" s="33"/>
      <c r="E7776" s="33"/>
      <c r="G7776">
        <f t="shared" si="122"/>
        <v>6</v>
      </c>
    </row>
    <row r="7777" spans="1:7">
      <c r="A7777" s="33"/>
      <c r="B7777" s="34"/>
      <c r="C7777" s="33"/>
      <c r="D7777" s="33"/>
      <c r="E7777" s="33"/>
      <c r="G7777">
        <f t="shared" si="122"/>
        <v>6</v>
      </c>
    </row>
    <row r="7778" spans="1:7">
      <c r="A7778" s="33"/>
      <c r="B7778" s="34"/>
      <c r="C7778" s="33"/>
      <c r="D7778" s="33"/>
      <c r="E7778" s="33"/>
      <c r="G7778">
        <f t="shared" si="122"/>
        <v>6</v>
      </c>
    </row>
    <row r="7779" spans="1:7">
      <c r="A7779" s="33"/>
      <c r="B7779" s="34"/>
      <c r="C7779" s="33"/>
      <c r="D7779" s="33"/>
      <c r="E7779" s="33"/>
      <c r="G7779">
        <f t="shared" si="122"/>
        <v>6</v>
      </c>
    </row>
    <row r="7780" spans="1:7">
      <c r="A7780" s="33"/>
      <c r="B7780" s="34"/>
      <c r="C7780" s="33"/>
      <c r="D7780" s="33"/>
      <c r="E7780" s="33"/>
      <c r="G7780">
        <f t="shared" si="122"/>
        <v>6</v>
      </c>
    </row>
    <row r="7781" spans="1:7">
      <c r="A7781" s="33"/>
      <c r="B7781" s="34"/>
      <c r="C7781" s="33"/>
      <c r="D7781" s="33"/>
      <c r="E7781" s="33"/>
      <c r="G7781">
        <f t="shared" si="122"/>
        <v>6</v>
      </c>
    </row>
    <row r="7782" spans="1:7">
      <c r="A7782" s="33"/>
      <c r="B7782" s="34"/>
      <c r="C7782" s="33"/>
      <c r="D7782" s="33"/>
      <c r="E7782" s="33"/>
      <c r="G7782">
        <f t="shared" si="122"/>
        <v>6</v>
      </c>
    </row>
    <row r="7783" spans="1:7">
      <c r="A7783" s="33"/>
      <c r="B7783" s="34"/>
      <c r="C7783" s="33"/>
      <c r="D7783" s="33"/>
      <c r="E7783" s="33"/>
      <c r="G7783">
        <f t="shared" si="122"/>
        <v>6</v>
      </c>
    </row>
    <row r="7784" spans="1:7">
      <c r="A7784" s="33"/>
      <c r="B7784" s="34"/>
      <c r="C7784" s="33"/>
      <c r="D7784" s="33"/>
      <c r="E7784" s="33"/>
      <c r="G7784">
        <f t="shared" si="122"/>
        <v>6</v>
      </c>
    </row>
    <row r="7785" spans="1:7">
      <c r="A7785" s="33"/>
      <c r="B7785" s="34"/>
      <c r="C7785" s="33"/>
      <c r="D7785" s="33"/>
      <c r="E7785" s="33"/>
      <c r="G7785">
        <f t="shared" si="122"/>
        <v>6</v>
      </c>
    </row>
    <row r="7786" spans="1:7">
      <c r="A7786" s="33"/>
      <c r="B7786" s="34"/>
      <c r="C7786" s="33"/>
      <c r="D7786" s="33"/>
      <c r="E7786" s="33"/>
      <c r="G7786">
        <f t="shared" si="122"/>
        <v>6</v>
      </c>
    </row>
    <row r="7787" spans="1:7">
      <c r="A7787" s="33"/>
      <c r="B7787" s="34"/>
      <c r="C7787" s="33"/>
      <c r="D7787" s="33"/>
      <c r="E7787" s="33"/>
      <c r="G7787">
        <f t="shared" si="122"/>
        <v>6</v>
      </c>
    </row>
    <row r="7788" spans="1:7">
      <c r="A7788" s="33"/>
      <c r="B7788" s="34"/>
      <c r="C7788" s="33"/>
      <c r="D7788" s="33"/>
      <c r="E7788" s="33"/>
      <c r="G7788">
        <f t="shared" si="122"/>
        <v>6</v>
      </c>
    </row>
    <row r="7789" spans="1:7">
      <c r="A7789" s="33"/>
      <c r="B7789" s="34"/>
      <c r="C7789" s="33"/>
      <c r="D7789" s="33"/>
      <c r="E7789" s="33"/>
      <c r="G7789">
        <f t="shared" si="122"/>
        <v>6</v>
      </c>
    </row>
    <row r="7790" spans="1:7">
      <c r="A7790" s="33"/>
      <c r="B7790" s="34"/>
      <c r="C7790" s="33"/>
      <c r="D7790" s="33"/>
      <c r="E7790" s="33"/>
      <c r="G7790">
        <f t="shared" si="122"/>
        <v>6</v>
      </c>
    </row>
    <row r="7791" spans="1:7">
      <c r="A7791" s="33"/>
      <c r="B7791" s="34"/>
      <c r="C7791" s="33"/>
      <c r="D7791" s="33"/>
      <c r="E7791" s="33"/>
      <c r="G7791">
        <f t="shared" si="122"/>
        <v>6</v>
      </c>
    </row>
    <row r="7792" spans="1:7">
      <c r="A7792" s="33"/>
      <c r="B7792" s="34"/>
      <c r="C7792" s="33"/>
      <c r="D7792" s="33"/>
      <c r="E7792" s="33"/>
      <c r="G7792">
        <f t="shared" si="122"/>
        <v>6</v>
      </c>
    </row>
    <row r="7793" spans="1:7">
      <c r="A7793" s="33"/>
      <c r="B7793" s="34"/>
      <c r="C7793" s="33"/>
      <c r="D7793" s="33"/>
      <c r="E7793" s="33"/>
      <c r="G7793">
        <f t="shared" si="122"/>
        <v>6</v>
      </c>
    </row>
    <row r="7794" spans="1:7">
      <c r="A7794" s="33"/>
      <c r="B7794" s="34"/>
      <c r="C7794" s="33"/>
      <c r="D7794" s="33"/>
      <c r="E7794" s="33"/>
      <c r="G7794">
        <f t="shared" si="122"/>
        <v>6</v>
      </c>
    </row>
    <row r="7795" spans="1:7">
      <c r="A7795" s="33"/>
      <c r="B7795" s="34"/>
      <c r="C7795" s="33"/>
      <c r="D7795" s="33"/>
      <c r="E7795" s="33"/>
      <c r="G7795">
        <f t="shared" si="122"/>
        <v>6</v>
      </c>
    </row>
    <row r="7796" spans="1:7">
      <c r="A7796" s="33"/>
      <c r="B7796" s="34"/>
      <c r="C7796" s="33"/>
      <c r="D7796" s="33"/>
      <c r="E7796" s="33"/>
      <c r="G7796">
        <f t="shared" si="122"/>
        <v>6</v>
      </c>
    </row>
    <row r="7797" spans="1:7">
      <c r="A7797" s="33"/>
      <c r="B7797" s="34"/>
      <c r="C7797" s="33"/>
      <c r="D7797" s="33"/>
      <c r="E7797" s="33"/>
      <c r="G7797">
        <f t="shared" si="122"/>
        <v>6</v>
      </c>
    </row>
    <row r="7798" spans="1:7">
      <c r="A7798" s="33"/>
      <c r="B7798" s="34"/>
      <c r="C7798" s="33"/>
      <c r="D7798" s="33"/>
      <c r="E7798" s="33"/>
      <c r="G7798">
        <f t="shared" si="122"/>
        <v>6</v>
      </c>
    </row>
    <row r="7799" spans="1:7">
      <c r="A7799" s="33"/>
      <c r="B7799" s="34"/>
      <c r="C7799" s="33"/>
      <c r="D7799" s="33"/>
      <c r="E7799" s="33"/>
      <c r="G7799">
        <f t="shared" si="122"/>
        <v>6</v>
      </c>
    </row>
    <row r="7800" spans="1:7">
      <c r="A7800" s="33"/>
      <c r="B7800" s="34"/>
      <c r="C7800" s="33"/>
      <c r="D7800" s="33"/>
      <c r="E7800" s="33"/>
      <c r="G7800">
        <f t="shared" si="122"/>
        <v>6</v>
      </c>
    </row>
    <row r="7801" spans="1:7">
      <c r="A7801" s="33"/>
      <c r="B7801" s="34"/>
      <c r="C7801" s="33"/>
      <c r="D7801" s="33"/>
      <c r="E7801" s="33"/>
      <c r="G7801">
        <f t="shared" si="122"/>
        <v>6</v>
      </c>
    </row>
    <row r="7802" spans="1:7">
      <c r="A7802" s="33"/>
      <c r="B7802" s="34"/>
      <c r="C7802" s="33"/>
      <c r="D7802" s="33"/>
      <c r="E7802" s="33"/>
      <c r="G7802">
        <f t="shared" si="122"/>
        <v>6</v>
      </c>
    </row>
    <row r="7803" spans="1:7">
      <c r="A7803" s="33"/>
      <c r="B7803" s="34"/>
      <c r="C7803" s="33"/>
      <c r="D7803" s="33"/>
      <c r="E7803" s="33"/>
      <c r="G7803">
        <f t="shared" si="122"/>
        <v>6</v>
      </c>
    </row>
    <row r="7804" spans="1:7">
      <c r="A7804" s="33"/>
      <c r="B7804" s="34"/>
      <c r="C7804" s="33"/>
      <c r="D7804" s="33"/>
      <c r="E7804" s="33"/>
      <c r="G7804">
        <f t="shared" si="122"/>
        <v>6</v>
      </c>
    </row>
    <row r="7805" spans="1:7">
      <c r="A7805" s="33"/>
      <c r="B7805" s="34"/>
      <c r="C7805" s="33"/>
      <c r="D7805" s="33"/>
      <c r="E7805" s="33"/>
      <c r="G7805">
        <f t="shared" si="122"/>
        <v>6</v>
      </c>
    </row>
    <row r="7806" spans="1:7">
      <c r="A7806" s="33"/>
      <c r="B7806" s="34"/>
      <c r="C7806" s="33"/>
      <c r="D7806" s="33"/>
      <c r="E7806" s="33"/>
      <c r="G7806">
        <f t="shared" si="122"/>
        <v>6</v>
      </c>
    </row>
    <row r="7807" spans="1:7">
      <c r="A7807" s="33"/>
      <c r="B7807" s="34"/>
      <c r="C7807" s="33"/>
      <c r="D7807" s="33"/>
      <c r="E7807" s="33"/>
      <c r="G7807">
        <f t="shared" si="122"/>
        <v>6</v>
      </c>
    </row>
    <row r="7808" spans="1:7">
      <c r="A7808" s="33"/>
      <c r="B7808" s="34"/>
      <c r="C7808" s="33"/>
      <c r="D7808" s="33"/>
      <c r="E7808" s="33"/>
      <c r="G7808">
        <f t="shared" ref="G7808:G7871" si="123">WEEKDAY(B7808,2)</f>
        <v>6</v>
      </c>
    </row>
    <row r="7809" spans="1:7">
      <c r="A7809" s="33"/>
      <c r="B7809" s="34"/>
      <c r="C7809" s="33"/>
      <c r="D7809" s="33"/>
      <c r="E7809" s="33"/>
      <c r="G7809">
        <f t="shared" si="123"/>
        <v>6</v>
      </c>
    </row>
    <row r="7810" spans="1:7">
      <c r="A7810" s="33"/>
      <c r="B7810" s="34"/>
      <c r="C7810" s="33"/>
      <c r="D7810" s="33"/>
      <c r="E7810" s="33"/>
      <c r="G7810">
        <f t="shared" si="123"/>
        <v>6</v>
      </c>
    </row>
    <row r="7811" spans="1:7">
      <c r="A7811" s="33"/>
      <c r="B7811" s="34"/>
      <c r="C7811" s="33"/>
      <c r="D7811" s="33"/>
      <c r="E7811" s="33"/>
      <c r="G7811">
        <f t="shared" si="123"/>
        <v>6</v>
      </c>
    </row>
    <row r="7812" spans="1:7">
      <c r="A7812" s="33"/>
      <c r="B7812" s="34"/>
      <c r="C7812" s="33"/>
      <c r="D7812" s="33"/>
      <c r="E7812" s="33"/>
      <c r="G7812">
        <f t="shared" si="123"/>
        <v>6</v>
      </c>
    </row>
    <row r="7813" spans="1:7">
      <c r="A7813" s="33"/>
      <c r="B7813" s="34"/>
      <c r="C7813" s="33"/>
      <c r="D7813" s="33"/>
      <c r="E7813" s="33"/>
      <c r="G7813">
        <f t="shared" si="123"/>
        <v>6</v>
      </c>
    </row>
    <row r="7814" spans="1:7">
      <c r="A7814" s="33"/>
      <c r="B7814" s="34"/>
      <c r="C7814" s="33"/>
      <c r="D7814" s="33"/>
      <c r="E7814" s="33"/>
      <c r="G7814">
        <f t="shared" si="123"/>
        <v>6</v>
      </c>
    </row>
    <row r="7815" spans="1:7">
      <c r="A7815" s="33"/>
      <c r="B7815" s="34"/>
      <c r="C7815" s="33"/>
      <c r="D7815" s="33"/>
      <c r="E7815" s="33"/>
      <c r="G7815">
        <f t="shared" si="123"/>
        <v>6</v>
      </c>
    </row>
    <row r="7816" spans="1:7">
      <c r="A7816" s="33"/>
      <c r="B7816" s="34"/>
      <c r="C7816" s="33"/>
      <c r="D7816" s="33"/>
      <c r="E7816" s="33"/>
      <c r="G7816">
        <f t="shared" si="123"/>
        <v>6</v>
      </c>
    </row>
    <row r="7817" spans="1:7">
      <c r="A7817" s="33"/>
      <c r="B7817" s="34"/>
      <c r="C7817" s="33"/>
      <c r="D7817" s="33"/>
      <c r="E7817" s="33"/>
      <c r="G7817">
        <f t="shared" si="123"/>
        <v>6</v>
      </c>
    </row>
    <row r="7818" spans="1:7">
      <c r="A7818" s="33"/>
      <c r="B7818" s="34"/>
      <c r="C7818" s="33"/>
      <c r="D7818" s="33"/>
      <c r="E7818" s="33"/>
      <c r="G7818">
        <f t="shared" si="123"/>
        <v>6</v>
      </c>
    </row>
    <row r="7819" spans="1:7">
      <c r="A7819" s="33"/>
      <c r="B7819" s="34"/>
      <c r="C7819" s="33"/>
      <c r="D7819" s="33"/>
      <c r="E7819" s="33"/>
      <c r="G7819">
        <f t="shared" si="123"/>
        <v>6</v>
      </c>
    </row>
    <row r="7820" spans="1:7">
      <c r="A7820" s="33"/>
      <c r="B7820" s="34"/>
      <c r="C7820" s="33"/>
      <c r="D7820" s="33"/>
      <c r="E7820" s="33"/>
      <c r="G7820">
        <f t="shared" si="123"/>
        <v>6</v>
      </c>
    </row>
    <row r="7821" spans="1:7">
      <c r="A7821" s="33"/>
      <c r="B7821" s="34"/>
      <c r="C7821" s="33"/>
      <c r="D7821" s="33"/>
      <c r="E7821" s="33"/>
      <c r="G7821">
        <f t="shared" si="123"/>
        <v>6</v>
      </c>
    </row>
    <row r="7822" spans="1:7">
      <c r="A7822" s="33"/>
      <c r="B7822" s="34"/>
      <c r="C7822" s="33"/>
      <c r="D7822" s="33"/>
      <c r="E7822" s="33"/>
      <c r="G7822">
        <f t="shared" si="123"/>
        <v>6</v>
      </c>
    </row>
    <row r="7823" spans="1:7">
      <c r="A7823" s="33"/>
      <c r="B7823" s="34"/>
      <c r="C7823" s="33"/>
      <c r="D7823" s="33"/>
      <c r="E7823" s="33"/>
      <c r="G7823">
        <f t="shared" si="123"/>
        <v>6</v>
      </c>
    </row>
    <row r="7824" spans="1:7">
      <c r="A7824" s="33"/>
      <c r="B7824" s="34"/>
      <c r="C7824" s="33"/>
      <c r="D7824" s="33"/>
      <c r="E7824" s="33"/>
      <c r="G7824">
        <f t="shared" si="123"/>
        <v>6</v>
      </c>
    </row>
    <row r="7825" spans="1:7">
      <c r="A7825" s="33"/>
      <c r="B7825" s="34"/>
      <c r="C7825" s="33"/>
      <c r="D7825" s="33"/>
      <c r="E7825" s="33"/>
      <c r="G7825">
        <f t="shared" si="123"/>
        <v>6</v>
      </c>
    </row>
    <row r="7826" spans="1:7">
      <c r="A7826" s="33"/>
      <c r="B7826" s="34"/>
      <c r="C7826" s="33"/>
      <c r="D7826" s="33"/>
      <c r="E7826" s="33"/>
      <c r="G7826">
        <f t="shared" si="123"/>
        <v>6</v>
      </c>
    </row>
    <row r="7827" spans="1:7">
      <c r="A7827" s="33"/>
      <c r="B7827" s="34"/>
      <c r="C7827" s="33"/>
      <c r="D7827" s="33"/>
      <c r="E7827" s="33"/>
      <c r="G7827">
        <f t="shared" si="123"/>
        <v>6</v>
      </c>
    </row>
    <row r="7828" spans="1:7">
      <c r="A7828" s="33"/>
      <c r="B7828" s="34"/>
      <c r="C7828" s="33"/>
      <c r="D7828" s="33"/>
      <c r="E7828" s="33"/>
      <c r="G7828">
        <f t="shared" si="123"/>
        <v>6</v>
      </c>
    </row>
    <row r="7829" spans="1:7">
      <c r="A7829" s="33"/>
      <c r="B7829" s="34"/>
      <c r="C7829" s="33"/>
      <c r="D7829" s="33"/>
      <c r="E7829" s="33"/>
      <c r="G7829">
        <f t="shared" si="123"/>
        <v>6</v>
      </c>
    </row>
    <row r="7830" spans="1:7">
      <c r="A7830" s="33"/>
      <c r="B7830" s="34"/>
      <c r="C7830" s="33"/>
      <c r="D7830" s="33"/>
      <c r="E7830" s="33"/>
      <c r="G7830">
        <f t="shared" si="123"/>
        <v>6</v>
      </c>
    </row>
    <row r="7831" spans="1:7">
      <c r="A7831" s="33"/>
      <c r="B7831" s="34"/>
      <c r="C7831" s="33"/>
      <c r="D7831" s="33"/>
      <c r="E7831" s="33"/>
      <c r="G7831">
        <f t="shared" si="123"/>
        <v>6</v>
      </c>
    </row>
    <row r="7832" spans="1:7">
      <c r="A7832" s="33"/>
      <c r="B7832" s="34"/>
      <c r="C7832" s="33"/>
      <c r="D7832" s="33"/>
      <c r="E7832" s="33"/>
      <c r="G7832">
        <f t="shared" si="123"/>
        <v>6</v>
      </c>
    </row>
    <row r="7833" spans="1:7">
      <c r="A7833" s="33"/>
      <c r="B7833" s="34"/>
      <c r="C7833" s="33"/>
      <c r="D7833" s="33"/>
      <c r="E7833" s="33"/>
      <c r="G7833">
        <f t="shared" si="123"/>
        <v>6</v>
      </c>
    </row>
    <row r="7834" spans="1:7">
      <c r="A7834" s="33"/>
      <c r="B7834" s="34"/>
      <c r="C7834" s="33"/>
      <c r="D7834" s="33"/>
      <c r="E7834" s="33"/>
      <c r="G7834">
        <f t="shared" si="123"/>
        <v>6</v>
      </c>
    </row>
    <row r="7835" spans="1:7">
      <c r="A7835" s="33"/>
      <c r="B7835" s="34"/>
      <c r="C7835" s="33"/>
      <c r="D7835" s="33"/>
      <c r="E7835" s="33"/>
      <c r="G7835">
        <f t="shared" si="123"/>
        <v>6</v>
      </c>
    </row>
    <row r="7836" spans="1:7">
      <c r="A7836" s="33"/>
      <c r="B7836" s="34"/>
      <c r="C7836" s="33"/>
      <c r="D7836" s="33"/>
      <c r="E7836" s="33"/>
      <c r="G7836">
        <f t="shared" si="123"/>
        <v>6</v>
      </c>
    </row>
    <row r="7837" spans="1:7">
      <c r="A7837" s="33"/>
      <c r="B7837" s="34"/>
      <c r="C7837" s="33"/>
      <c r="D7837" s="33"/>
      <c r="E7837" s="33"/>
      <c r="G7837">
        <f t="shared" si="123"/>
        <v>6</v>
      </c>
    </row>
    <row r="7838" spans="1:7">
      <c r="A7838" s="33"/>
      <c r="B7838" s="34"/>
      <c r="C7838" s="33"/>
      <c r="D7838" s="33"/>
      <c r="E7838" s="33"/>
      <c r="G7838">
        <f t="shared" si="123"/>
        <v>6</v>
      </c>
    </row>
    <row r="7839" spans="1:7">
      <c r="A7839" s="33"/>
      <c r="B7839" s="34"/>
      <c r="C7839" s="33"/>
      <c r="D7839" s="33"/>
      <c r="E7839" s="33"/>
      <c r="G7839">
        <f t="shared" si="123"/>
        <v>6</v>
      </c>
    </row>
    <row r="7840" spans="1:7">
      <c r="A7840" s="33"/>
      <c r="B7840" s="34"/>
      <c r="C7840" s="33"/>
      <c r="D7840" s="33"/>
      <c r="E7840" s="33"/>
      <c r="G7840">
        <f t="shared" si="123"/>
        <v>6</v>
      </c>
    </row>
    <row r="7841" spans="1:7">
      <c r="A7841" s="33"/>
      <c r="B7841" s="34"/>
      <c r="C7841" s="33"/>
      <c r="D7841" s="33"/>
      <c r="E7841" s="33"/>
      <c r="G7841">
        <f t="shared" si="123"/>
        <v>6</v>
      </c>
    </row>
    <row r="7842" spans="1:7">
      <c r="A7842" s="33"/>
      <c r="B7842" s="34"/>
      <c r="C7842" s="33"/>
      <c r="D7842" s="33"/>
      <c r="E7842" s="33"/>
      <c r="G7842">
        <f t="shared" si="123"/>
        <v>6</v>
      </c>
    </row>
    <row r="7843" spans="1:7">
      <c r="A7843" s="33"/>
      <c r="B7843" s="34"/>
      <c r="C7843" s="33"/>
      <c r="D7843" s="33"/>
      <c r="E7843" s="33"/>
      <c r="G7843">
        <f t="shared" si="123"/>
        <v>6</v>
      </c>
    </row>
    <row r="7844" spans="1:7">
      <c r="A7844" s="33"/>
      <c r="B7844" s="34"/>
      <c r="C7844" s="33"/>
      <c r="D7844" s="33"/>
      <c r="E7844" s="33"/>
      <c r="G7844">
        <f t="shared" si="123"/>
        <v>6</v>
      </c>
    </row>
    <row r="7845" spans="1:7">
      <c r="A7845" s="33"/>
      <c r="B7845" s="34"/>
      <c r="C7845" s="33"/>
      <c r="D7845" s="33"/>
      <c r="E7845" s="33"/>
      <c r="G7845">
        <f t="shared" si="123"/>
        <v>6</v>
      </c>
    </row>
    <row r="7846" spans="1:7">
      <c r="A7846" s="33"/>
      <c r="B7846" s="34"/>
      <c r="C7846" s="33"/>
      <c r="D7846" s="33"/>
      <c r="E7846" s="33"/>
      <c r="G7846">
        <f t="shared" si="123"/>
        <v>6</v>
      </c>
    </row>
    <row r="7847" spans="1:7">
      <c r="A7847" s="33"/>
      <c r="B7847" s="34"/>
      <c r="C7847" s="33"/>
      <c r="D7847" s="33"/>
      <c r="E7847" s="33"/>
      <c r="G7847">
        <f t="shared" si="123"/>
        <v>6</v>
      </c>
    </row>
    <row r="7848" spans="1:7">
      <c r="A7848" s="33"/>
      <c r="B7848" s="34"/>
      <c r="C7848" s="33"/>
      <c r="D7848" s="33"/>
      <c r="E7848" s="33"/>
      <c r="G7848">
        <f t="shared" si="123"/>
        <v>6</v>
      </c>
    </row>
    <row r="7849" spans="1:7">
      <c r="A7849" s="33"/>
      <c r="B7849" s="34"/>
      <c r="C7849" s="33"/>
      <c r="D7849" s="33"/>
      <c r="E7849" s="33"/>
      <c r="G7849">
        <f t="shared" si="123"/>
        <v>6</v>
      </c>
    </row>
    <row r="7850" spans="1:7">
      <c r="A7850" s="33"/>
      <c r="B7850" s="34"/>
      <c r="C7850" s="33"/>
      <c r="D7850" s="33"/>
      <c r="E7850" s="33"/>
      <c r="G7850">
        <f t="shared" si="123"/>
        <v>6</v>
      </c>
    </row>
    <row r="7851" spans="1:7">
      <c r="A7851" s="33"/>
      <c r="B7851" s="34"/>
      <c r="C7851" s="33"/>
      <c r="D7851" s="33"/>
      <c r="E7851" s="33"/>
      <c r="G7851">
        <f t="shared" si="123"/>
        <v>6</v>
      </c>
    </row>
    <row r="7852" spans="1:7">
      <c r="A7852" s="33"/>
      <c r="B7852" s="34"/>
      <c r="C7852" s="33"/>
      <c r="D7852" s="33"/>
      <c r="E7852" s="33"/>
      <c r="G7852">
        <f t="shared" si="123"/>
        <v>6</v>
      </c>
    </row>
    <row r="7853" spans="1:7">
      <c r="A7853" s="33"/>
      <c r="B7853" s="34"/>
      <c r="C7853" s="33"/>
      <c r="D7853" s="33"/>
      <c r="E7853" s="33"/>
      <c r="G7853">
        <f t="shared" si="123"/>
        <v>6</v>
      </c>
    </row>
    <row r="7854" spans="1:7">
      <c r="A7854" s="33"/>
      <c r="B7854" s="34"/>
      <c r="C7854" s="33"/>
      <c r="D7854" s="33"/>
      <c r="E7854" s="33"/>
      <c r="G7854">
        <f t="shared" si="123"/>
        <v>6</v>
      </c>
    </row>
    <row r="7855" spans="1:7">
      <c r="A7855" s="33"/>
      <c r="B7855" s="34"/>
      <c r="C7855" s="33"/>
      <c r="D7855" s="33"/>
      <c r="E7855" s="33"/>
      <c r="G7855">
        <f t="shared" si="123"/>
        <v>6</v>
      </c>
    </row>
    <row r="7856" spans="1:7">
      <c r="A7856" s="33"/>
      <c r="B7856" s="34"/>
      <c r="C7856" s="33"/>
      <c r="D7856" s="33"/>
      <c r="E7856" s="33"/>
      <c r="G7856">
        <f t="shared" si="123"/>
        <v>6</v>
      </c>
    </row>
    <row r="7857" spans="1:7">
      <c r="A7857" s="33"/>
      <c r="B7857" s="34"/>
      <c r="C7857" s="33"/>
      <c r="D7857" s="33"/>
      <c r="E7857" s="33"/>
      <c r="G7857">
        <f t="shared" si="123"/>
        <v>6</v>
      </c>
    </row>
    <row r="7858" spans="1:7">
      <c r="A7858" s="33"/>
      <c r="B7858" s="34"/>
      <c r="C7858" s="33"/>
      <c r="D7858" s="33"/>
      <c r="E7858" s="33"/>
      <c r="G7858">
        <f t="shared" si="123"/>
        <v>6</v>
      </c>
    </row>
    <row r="7859" spans="1:7">
      <c r="A7859" s="33"/>
      <c r="B7859" s="34"/>
      <c r="C7859" s="33"/>
      <c r="D7859" s="33"/>
      <c r="E7859" s="33"/>
      <c r="G7859">
        <f t="shared" si="123"/>
        <v>6</v>
      </c>
    </row>
    <row r="7860" spans="1:7">
      <c r="A7860" s="33"/>
      <c r="B7860" s="34"/>
      <c r="C7860" s="33"/>
      <c r="D7860" s="33"/>
      <c r="E7860" s="33"/>
      <c r="G7860">
        <f t="shared" si="123"/>
        <v>6</v>
      </c>
    </row>
    <row r="7861" spans="1:7">
      <c r="A7861" s="33"/>
      <c r="B7861" s="34"/>
      <c r="C7861" s="33"/>
      <c r="D7861" s="33"/>
      <c r="E7861" s="33"/>
      <c r="G7861">
        <f t="shared" si="123"/>
        <v>6</v>
      </c>
    </row>
    <row r="7862" spans="1:7">
      <c r="A7862" s="33"/>
      <c r="B7862" s="34"/>
      <c r="C7862" s="33"/>
      <c r="D7862" s="33"/>
      <c r="E7862" s="33"/>
      <c r="G7862">
        <f t="shared" si="123"/>
        <v>6</v>
      </c>
    </row>
    <row r="7863" spans="1:7">
      <c r="A7863" s="33"/>
      <c r="B7863" s="34"/>
      <c r="C7863" s="33"/>
      <c r="D7863" s="33"/>
      <c r="E7863" s="33"/>
      <c r="G7863">
        <f t="shared" si="123"/>
        <v>6</v>
      </c>
    </row>
    <row r="7864" spans="1:7">
      <c r="A7864" s="33"/>
      <c r="B7864" s="34"/>
      <c r="C7864" s="33"/>
      <c r="D7864" s="33"/>
      <c r="E7864" s="33"/>
      <c r="G7864">
        <f t="shared" si="123"/>
        <v>6</v>
      </c>
    </row>
    <row r="7865" spans="1:7">
      <c r="A7865" s="33"/>
      <c r="B7865" s="34"/>
      <c r="C7865" s="33"/>
      <c r="D7865" s="33"/>
      <c r="E7865" s="33"/>
      <c r="G7865">
        <f t="shared" si="123"/>
        <v>6</v>
      </c>
    </row>
    <row r="7866" spans="1:7">
      <c r="A7866" s="33"/>
      <c r="B7866" s="34"/>
      <c r="C7866" s="33"/>
      <c r="D7866" s="33"/>
      <c r="E7866" s="33"/>
      <c r="G7866">
        <f t="shared" si="123"/>
        <v>6</v>
      </c>
    </row>
    <row r="7867" spans="1:7">
      <c r="A7867" s="33"/>
      <c r="B7867" s="34"/>
      <c r="C7867" s="33"/>
      <c r="D7867" s="33"/>
      <c r="E7867" s="33"/>
      <c r="G7867">
        <f t="shared" si="123"/>
        <v>6</v>
      </c>
    </row>
    <row r="7868" spans="1:7">
      <c r="A7868" s="33"/>
      <c r="B7868" s="34"/>
      <c r="C7868" s="33"/>
      <c r="D7868" s="33"/>
      <c r="E7868" s="33"/>
      <c r="G7868">
        <f t="shared" si="123"/>
        <v>6</v>
      </c>
    </row>
    <row r="7869" spans="1:7">
      <c r="A7869" s="33"/>
      <c r="B7869" s="34"/>
      <c r="C7869" s="33"/>
      <c r="D7869" s="33"/>
      <c r="E7869" s="33"/>
      <c r="G7869">
        <f t="shared" si="123"/>
        <v>6</v>
      </c>
    </row>
    <row r="7870" spans="1:7">
      <c r="A7870" s="33"/>
      <c r="B7870" s="34"/>
      <c r="C7870" s="33"/>
      <c r="D7870" s="33"/>
      <c r="E7870" s="33"/>
      <c r="G7870">
        <f t="shared" si="123"/>
        <v>6</v>
      </c>
    </row>
    <row r="7871" spans="1:7">
      <c r="A7871" s="33"/>
      <c r="B7871" s="34"/>
      <c r="C7871" s="33"/>
      <c r="D7871" s="33"/>
      <c r="E7871" s="33"/>
      <c r="G7871">
        <f t="shared" si="123"/>
        <v>6</v>
      </c>
    </row>
    <row r="7872" spans="1:7">
      <c r="A7872" s="33"/>
      <c r="B7872" s="34"/>
      <c r="C7872" s="33"/>
      <c r="D7872" s="33"/>
      <c r="E7872" s="33"/>
      <c r="G7872">
        <f t="shared" ref="G7872:G7935" si="124">WEEKDAY(B7872,2)</f>
        <v>6</v>
      </c>
    </row>
    <row r="7873" spans="1:7">
      <c r="A7873" s="33"/>
      <c r="B7873" s="34"/>
      <c r="C7873" s="33"/>
      <c r="D7873" s="33"/>
      <c r="E7873" s="33"/>
      <c r="G7873">
        <f t="shared" si="124"/>
        <v>6</v>
      </c>
    </row>
    <row r="7874" spans="1:7">
      <c r="A7874" s="33"/>
      <c r="B7874" s="34"/>
      <c r="C7874" s="33"/>
      <c r="D7874" s="33"/>
      <c r="E7874" s="33"/>
      <c r="G7874">
        <f t="shared" si="124"/>
        <v>6</v>
      </c>
    </row>
    <row r="7875" spans="1:7">
      <c r="A7875" s="33"/>
      <c r="B7875" s="34"/>
      <c r="C7875" s="33"/>
      <c r="D7875" s="33"/>
      <c r="E7875" s="33"/>
      <c r="G7875">
        <f t="shared" si="124"/>
        <v>6</v>
      </c>
    </row>
    <row r="7876" spans="1:7">
      <c r="A7876" s="33"/>
      <c r="B7876" s="34"/>
      <c r="C7876" s="33"/>
      <c r="D7876" s="33"/>
      <c r="E7876" s="33"/>
      <c r="G7876">
        <f t="shared" si="124"/>
        <v>6</v>
      </c>
    </row>
    <row r="7877" spans="1:7">
      <c r="A7877" s="33"/>
      <c r="B7877" s="34"/>
      <c r="C7877" s="33"/>
      <c r="D7877" s="33"/>
      <c r="E7877" s="33"/>
      <c r="G7877">
        <f t="shared" si="124"/>
        <v>6</v>
      </c>
    </row>
    <row r="7878" spans="1:7">
      <c r="A7878" s="33"/>
      <c r="B7878" s="34"/>
      <c r="C7878" s="33"/>
      <c r="D7878" s="33"/>
      <c r="E7878" s="33"/>
      <c r="G7878">
        <f t="shared" si="124"/>
        <v>6</v>
      </c>
    </row>
    <row r="7879" spans="1:7">
      <c r="A7879" s="33"/>
      <c r="B7879" s="34"/>
      <c r="C7879" s="33"/>
      <c r="D7879" s="33"/>
      <c r="E7879" s="33"/>
      <c r="G7879">
        <f t="shared" si="124"/>
        <v>6</v>
      </c>
    </row>
    <row r="7880" spans="1:7">
      <c r="A7880" s="33"/>
      <c r="B7880" s="34"/>
      <c r="C7880" s="33"/>
      <c r="D7880" s="33"/>
      <c r="E7880" s="33"/>
      <c r="G7880">
        <f t="shared" si="124"/>
        <v>6</v>
      </c>
    </row>
    <row r="7881" spans="1:7">
      <c r="A7881" s="33"/>
      <c r="B7881" s="34"/>
      <c r="C7881" s="33"/>
      <c r="D7881" s="33"/>
      <c r="E7881" s="33"/>
      <c r="G7881">
        <f t="shared" si="124"/>
        <v>6</v>
      </c>
    </row>
    <row r="7882" spans="1:7">
      <c r="A7882" s="33"/>
      <c r="B7882" s="34"/>
      <c r="C7882" s="33"/>
      <c r="D7882" s="33"/>
      <c r="E7882" s="33"/>
      <c r="G7882">
        <f t="shared" si="124"/>
        <v>6</v>
      </c>
    </row>
    <row r="7883" spans="1:7">
      <c r="A7883" s="33"/>
      <c r="B7883" s="34"/>
      <c r="C7883" s="33"/>
      <c r="D7883" s="33"/>
      <c r="E7883" s="33"/>
      <c r="G7883">
        <f t="shared" si="124"/>
        <v>6</v>
      </c>
    </row>
    <row r="7884" spans="1:7">
      <c r="A7884" s="33"/>
      <c r="B7884" s="34"/>
      <c r="C7884" s="33"/>
      <c r="D7884" s="33"/>
      <c r="E7884" s="33"/>
      <c r="G7884">
        <f t="shared" si="124"/>
        <v>6</v>
      </c>
    </row>
    <row r="7885" spans="1:7">
      <c r="A7885" s="33"/>
      <c r="B7885" s="34"/>
      <c r="C7885" s="33"/>
      <c r="D7885" s="33"/>
      <c r="E7885" s="33"/>
      <c r="G7885">
        <f t="shared" si="124"/>
        <v>6</v>
      </c>
    </row>
    <row r="7886" spans="1:7">
      <c r="A7886" s="33"/>
      <c r="B7886" s="34"/>
      <c r="C7886" s="33"/>
      <c r="D7886" s="33"/>
      <c r="E7886" s="33"/>
      <c r="G7886">
        <f t="shared" si="124"/>
        <v>6</v>
      </c>
    </row>
    <row r="7887" spans="1:7">
      <c r="A7887" s="33"/>
      <c r="B7887" s="34"/>
      <c r="C7887" s="33"/>
      <c r="D7887" s="33"/>
      <c r="E7887" s="33"/>
      <c r="G7887">
        <f t="shared" si="124"/>
        <v>6</v>
      </c>
    </row>
    <row r="7888" spans="1:7">
      <c r="A7888" s="33"/>
      <c r="B7888" s="34"/>
      <c r="C7888" s="33"/>
      <c r="D7888" s="33"/>
      <c r="E7888" s="33"/>
      <c r="G7888">
        <f t="shared" si="124"/>
        <v>6</v>
      </c>
    </row>
    <row r="7889" spans="1:7">
      <c r="A7889" s="33"/>
      <c r="B7889" s="34"/>
      <c r="C7889" s="33"/>
      <c r="D7889" s="33"/>
      <c r="E7889" s="33"/>
      <c r="G7889">
        <f t="shared" si="124"/>
        <v>6</v>
      </c>
    </row>
    <row r="7890" spans="1:7">
      <c r="A7890" s="33"/>
      <c r="B7890" s="34"/>
      <c r="C7890" s="33"/>
      <c r="D7890" s="33"/>
      <c r="E7890" s="33"/>
      <c r="G7890">
        <f t="shared" si="124"/>
        <v>6</v>
      </c>
    </row>
    <row r="7891" spans="1:7">
      <c r="A7891" s="33"/>
      <c r="B7891" s="34"/>
      <c r="C7891" s="33"/>
      <c r="D7891" s="33"/>
      <c r="E7891" s="33"/>
      <c r="G7891">
        <f t="shared" si="124"/>
        <v>6</v>
      </c>
    </row>
    <row r="7892" spans="1:7">
      <c r="A7892" s="33"/>
      <c r="B7892" s="34"/>
      <c r="C7892" s="33"/>
      <c r="D7892" s="33"/>
      <c r="E7892" s="33"/>
      <c r="G7892">
        <f t="shared" si="124"/>
        <v>6</v>
      </c>
    </row>
    <row r="7893" spans="1:7">
      <c r="A7893" s="33"/>
      <c r="B7893" s="34"/>
      <c r="C7893" s="33"/>
      <c r="D7893" s="33"/>
      <c r="E7893" s="33"/>
      <c r="G7893">
        <f t="shared" si="124"/>
        <v>6</v>
      </c>
    </row>
    <row r="7894" spans="1:7">
      <c r="A7894" s="33"/>
      <c r="B7894" s="34"/>
      <c r="C7894" s="33"/>
      <c r="D7894" s="33"/>
      <c r="E7894" s="33"/>
      <c r="G7894">
        <f t="shared" si="124"/>
        <v>6</v>
      </c>
    </row>
    <row r="7895" spans="1:7">
      <c r="A7895" s="33"/>
      <c r="B7895" s="34"/>
      <c r="C7895" s="33"/>
      <c r="D7895" s="33"/>
      <c r="E7895" s="33"/>
      <c r="G7895">
        <f t="shared" si="124"/>
        <v>6</v>
      </c>
    </row>
    <row r="7896" spans="1:7">
      <c r="A7896" s="33"/>
      <c r="B7896" s="34"/>
      <c r="C7896" s="33"/>
      <c r="D7896" s="33"/>
      <c r="E7896" s="33"/>
      <c r="G7896">
        <f t="shared" si="124"/>
        <v>6</v>
      </c>
    </row>
    <row r="7897" spans="1:7">
      <c r="A7897" s="33"/>
      <c r="B7897" s="34"/>
      <c r="C7897" s="33"/>
      <c r="D7897" s="33"/>
      <c r="E7897" s="33"/>
      <c r="G7897">
        <f t="shared" si="124"/>
        <v>6</v>
      </c>
    </row>
    <row r="7898" spans="1:7">
      <c r="A7898" s="33"/>
      <c r="B7898" s="34"/>
      <c r="C7898" s="33"/>
      <c r="D7898" s="33"/>
      <c r="E7898" s="33"/>
      <c r="G7898">
        <f t="shared" si="124"/>
        <v>6</v>
      </c>
    </row>
    <row r="7899" spans="1:7">
      <c r="A7899" s="33"/>
      <c r="B7899" s="34"/>
      <c r="C7899" s="33"/>
      <c r="D7899" s="33"/>
      <c r="E7899" s="33"/>
      <c r="G7899">
        <f t="shared" si="124"/>
        <v>6</v>
      </c>
    </row>
    <row r="7900" spans="1:7">
      <c r="A7900" s="33"/>
      <c r="B7900" s="34"/>
      <c r="C7900" s="33"/>
      <c r="D7900" s="33"/>
      <c r="E7900" s="33"/>
      <c r="G7900">
        <f t="shared" si="124"/>
        <v>6</v>
      </c>
    </row>
    <row r="7901" spans="1:7">
      <c r="A7901" s="33"/>
      <c r="B7901" s="34"/>
      <c r="C7901" s="33"/>
      <c r="D7901" s="33"/>
      <c r="E7901" s="33"/>
      <c r="G7901">
        <f t="shared" si="124"/>
        <v>6</v>
      </c>
    </row>
    <row r="7902" spans="1:7">
      <c r="A7902" s="33"/>
      <c r="B7902" s="34"/>
      <c r="C7902" s="33"/>
      <c r="D7902" s="33"/>
      <c r="E7902" s="33"/>
      <c r="G7902">
        <f t="shared" si="124"/>
        <v>6</v>
      </c>
    </row>
    <row r="7903" spans="1:7">
      <c r="A7903" s="33"/>
      <c r="B7903" s="34"/>
      <c r="C7903" s="33"/>
      <c r="D7903" s="33"/>
      <c r="E7903" s="33"/>
      <c r="G7903">
        <f t="shared" si="124"/>
        <v>6</v>
      </c>
    </row>
    <row r="7904" spans="1:7">
      <c r="A7904" s="33"/>
      <c r="B7904" s="34"/>
      <c r="C7904" s="33"/>
      <c r="D7904" s="33"/>
      <c r="E7904" s="33"/>
      <c r="G7904">
        <f t="shared" si="124"/>
        <v>6</v>
      </c>
    </row>
    <row r="7905" spans="1:7">
      <c r="A7905" s="33"/>
      <c r="B7905" s="34"/>
      <c r="C7905" s="33"/>
      <c r="D7905" s="33"/>
      <c r="E7905" s="33"/>
      <c r="G7905">
        <f t="shared" si="124"/>
        <v>6</v>
      </c>
    </row>
    <row r="7906" spans="1:7">
      <c r="A7906" s="33"/>
      <c r="B7906" s="34"/>
      <c r="C7906" s="33"/>
      <c r="D7906" s="33"/>
      <c r="E7906" s="33"/>
      <c r="G7906">
        <f t="shared" si="124"/>
        <v>6</v>
      </c>
    </row>
    <row r="7907" spans="1:7">
      <c r="A7907" s="33"/>
      <c r="B7907" s="34"/>
      <c r="C7907" s="33"/>
      <c r="D7907" s="33"/>
      <c r="E7907" s="33"/>
      <c r="G7907">
        <f t="shared" si="124"/>
        <v>6</v>
      </c>
    </row>
    <row r="7908" spans="1:7">
      <c r="A7908" s="33"/>
      <c r="B7908" s="34"/>
      <c r="C7908" s="33"/>
      <c r="D7908" s="33"/>
      <c r="E7908" s="33"/>
      <c r="G7908">
        <f t="shared" si="124"/>
        <v>6</v>
      </c>
    </row>
    <row r="7909" spans="1:7">
      <c r="A7909" s="33"/>
      <c r="B7909" s="34"/>
      <c r="C7909" s="33"/>
      <c r="D7909" s="33"/>
      <c r="E7909" s="33"/>
      <c r="G7909">
        <f t="shared" si="124"/>
        <v>6</v>
      </c>
    </row>
    <row r="7910" spans="1:7">
      <c r="A7910" s="33"/>
      <c r="B7910" s="34"/>
      <c r="C7910" s="33"/>
      <c r="D7910" s="33"/>
      <c r="E7910" s="33"/>
      <c r="G7910">
        <f t="shared" si="124"/>
        <v>6</v>
      </c>
    </row>
    <row r="7911" spans="1:7">
      <c r="A7911" s="33"/>
      <c r="B7911" s="34"/>
      <c r="C7911" s="33"/>
      <c r="D7911" s="33"/>
      <c r="E7911" s="33"/>
      <c r="G7911">
        <f t="shared" si="124"/>
        <v>6</v>
      </c>
    </row>
    <row r="7912" spans="1:7">
      <c r="A7912" s="33"/>
      <c r="B7912" s="34"/>
      <c r="C7912" s="33"/>
      <c r="D7912" s="33"/>
      <c r="E7912" s="33"/>
      <c r="G7912">
        <f t="shared" si="124"/>
        <v>6</v>
      </c>
    </row>
    <row r="7913" spans="1:7">
      <c r="A7913" s="33"/>
      <c r="B7913" s="34"/>
      <c r="C7913" s="33"/>
      <c r="D7913" s="33"/>
      <c r="E7913" s="33"/>
      <c r="G7913">
        <f t="shared" si="124"/>
        <v>6</v>
      </c>
    </row>
    <row r="7914" spans="1:7">
      <c r="A7914" s="33"/>
      <c r="B7914" s="34"/>
      <c r="C7914" s="33"/>
      <c r="D7914" s="33"/>
      <c r="E7914" s="33"/>
      <c r="G7914">
        <f t="shared" si="124"/>
        <v>6</v>
      </c>
    </row>
    <row r="7915" spans="1:7">
      <c r="A7915" s="33"/>
      <c r="B7915" s="34"/>
      <c r="C7915" s="33"/>
      <c r="D7915" s="33"/>
      <c r="E7915" s="33"/>
      <c r="G7915">
        <f t="shared" si="124"/>
        <v>6</v>
      </c>
    </row>
    <row r="7916" spans="1:7">
      <c r="A7916" s="33"/>
      <c r="B7916" s="34"/>
      <c r="C7916" s="33"/>
      <c r="D7916" s="33"/>
      <c r="E7916" s="33"/>
      <c r="G7916">
        <f t="shared" si="124"/>
        <v>6</v>
      </c>
    </row>
    <row r="7917" spans="1:7">
      <c r="A7917" s="33"/>
      <c r="B7917" s="34"/>
      <c r="C7917" s="33"/>
      <c r="D7917" s="33"/>
      <c r="E7917" s="33"/>
      <c r="G7917">
        <f t="shared" si="124"/>
        <v>6</v>
      </c>
    </row>
    <row r="7918" spans="1:7">
      <c r="A7918" s="33"/>
      <c r="B7918" s="34"/>
      <c r="C7918" s="33"/>
      <c r="D7918" s="33"/>
      <c r="E7918" s="33"/>
      <c r="G7918">
        <f t="shared" si="124"/>
        <v>6</v>
      </c>
    </row>
    <row r="7919" spans="1:7">
      <c r="A7919" s="33"/>
      <c r="B7919" s="34"/>
      <c r="C7919" s="33"/>
      <c r="D7919" s="33"/>
      <c r="E7919" s="33"/>
      <c r="G7919">
        <f t="shared" si="124"/>
        <v>6</v>
      </c>
    </row>
    <row r="7920" spans="1:7">
      <c r="A7920" s="33"/>
      <c r="B7920" s="34"/>
      <c r="C7920" s="33"/>
      <c r="D7920" s="33"/>
      <c r="E7920" s="33"/>
      <c r="G7920">
        <f t="shared" si="124"/>
        <v>6</v>
      </c>
    </row>
    <row r="7921" spans="1:7">
      <c r="A7921" s="33"/>
      <c r="B7921" s="34"/>
      <c r="C7921" s="33"/>
      <c r="D7921" s="33"/>
      <c r="E7921" s="33"/>
      <c r="G7921">
        <f t="shared" si="124"/>
        <v>6</v>
      </c>
    </row>
    <row r="7922" spans="1:7">
      <c r="A7922" s="33"/>
      <c r="B7922" s="34"/>
      <c r="C7922" s="33"/>
      <c r="D7922" s="33"/>
      <c r="E7922" s="33"/>
      <c r="G7922">
        <f t="shared" si="124"/>
        <v>6</v>
      </c>
    </row>
    <row r="7923" spans="1:7">
      <c r="A7923" s="33"/>
      <c r="B7923" s="34"/>
      <c r="C7923" s="33"/>
      <c r="D7923" s="33"/>
      <c r="E7923" s="33"/>
      <c r="G7923">
        <f t="shared" si="124"/>
        <v>6</v>
      </c>
    </row>
    <row r="7924" spans="1:7">
      <c r="A7924" s="33"/>
      <c r="B7924" s="34"/>
      <c r="C7924" s="33"/>
      <c r="D7924" s="33"/>
      <c r="E7924" s="33"/>
      <c r="G7924">
        <f t="shared" si="124"/>
        <v>6</v>
      </c>
    </row>
    <row r="7925" spans="1:7">
      <c r="A7925" s="33"/>
      <c r="B7925" s="34"/>
      <c r="C7925" s="33"/>
      <c r="D7925" s="33"/>
      <c r="E7925" s="33"/>
      <c r="G7925">
        <f t="shared" si="124"/>
        <v>6</v>
      </c>
    </row>
    <row r="7926" spans="1:7">
      <c r="A7926" s="33"/>
      <c r="B7926" s="34"/>
      <c r="C7926" s="33"/>
      <c r="D7926" s="33"/>
      <c r="E7926" s="33"/>
      <c r="G7926">
        <f t="shared" si="124"/>
        <v>6</v>
      </c>
    </row>
    <row r="7927" spans="1:7">
      <c r="A7927" s="33"/>
      <c r="B7927" s="34"/>
      <c r="C7927" s="33"/>
      <c r="D7927" s="33"/>
      <c r="E7927" s="33"/>
      <c r="G7927">
        <f t="shared" si="124"/>
        <v>6</v>
      </c>
    </row>
    <row r="7928" spans="1:7">
      <c r="A7928" s="33"/>
      <c r="B7928" s="34"/>
      <c r="C7928" s="33"/>
      <c r="D7928" s="33"/>
      <c r="E7928" s="33"/>
      <c r="G7928">
        <f t="shared" si="124"/>
        <v>6</v>
      </c>
    </row>
    <row r="7929" spans="1:7">
      <c r="A7929" s="33"/>
      <c r="B7929" s="34"/>
      <c r="C7929" s="33"/>
      <c r="D7929" s="33"/>
      <c r="E7929" s="33"/>
      <c r="G7929">
        <f t="shared" si="124"/>
        <v>6</v>
      </c>
    </row>
    <row r="7930" spans="1:7">
      <c r="A7930" s="33"/>
      <c r="B7930" s="34"/>
      <c r="C7930" s="33"/>
      <c r="D7930" s="33"/>
      <c r="E7930" s="33"/>
      <c r="G7930">
        <f t="shared" si="124"/>
        <v>6</v>
      </c>
    </row>
    <row r="7931" spans="1:7">
      <c r="A7931" s="33"/>
      <c r="B7931" s="34"/>
      <c r="C7931" s="33"/>
      <c r="D7931" s="33"/>
      <c r="E7931" s="33"/>
      <c r="G7931">
        <f t="shared" si="124"/>
        <v>6</v>
      </c>
    </row>
    <row r="7932" spans="1:7">
      <c r="A7932" s="33"/>
      <c r="B7932" s="34"/>
      <c r="C7932" s="33"/>
      <c r="D7932" s="33"/>
      <c r="E7932" s="33"/>
      <c r="G7932">
        <f t="shared" si="124"/>
        <v>6</v>
      </c>
    </row>
    <row r="7933" spans="1:7">
      <c r="A7933" s="33"/>
      <c r="B7933" s="34"/>
      <c r="C7933" s="33"/>
      <c r="D7933" s="33"/>
      <c r="E7933" s="33"/>
      <c r="G7933">
        <f t="shared" si="124"/>
        <v>6</v>
      </c>
    </row>
    <row r="7934" spans="1:7">
      <c r="A7934" s="33"/>
      <c r="B7934" s="34"/>
      <c r="C7934" s="33"/>
      <c r="D7934" s="33"/>
      <c r="E7934" s="33"/>
      <c r="G7934">
        <f t="shared" si="124"/>
        <v>6</v>
      </c>
    </row>
    <row r="7935" spans="1:7">
      <c r="A7935" s="33"/>
      <c r="B7935" s="34"/>
      <c r="C7935" s="33"/>
      <c r="D7935" s="33"/>
      <c r="E7935" s="33"/>
      <c r="G7935">
        <f t="shared" si="124"/>
        <v>6</v>
      </c>
    </row>
    <row r="7936" spans="1:7">
      <c r="A7936" s="33"/>
      <c r="B7936" s="34"/>
      <c r="C7936" s="33"/>
      <c r="D7936" s="33"/>
      <c r="E7936" s="33"/>
      <c r="G7936">
        <f t="shared" ref="G7936:G7999" si="125">WEEKDAY(B7936,2)</f>
        <v>6</v>
      </c>
    </row>
    <row r="7937" spans="1:7">
      <c r="A7937" s="33"/>
      <c r="B7937" s="34"/>
      <c r="C7937" s="33"/>
      <c r="D7937" s="33"/>
      <c r="E7937" s="33"/>
      <c r="G7937">
        <f t="shared" si="125"/>
        <v>6</v>
      </c>
    </row>
    <row r="7938" spans="1:7">
      <c r="A7938" s="33"/>
      <c r="B7938" s="34"/>
      <c r="C7938" s="33"/>
      <c r="D7938" s="33"/>
      <c r="E7938" s="33"/>
      <c r="G7938">
        <f t="shared" si="125"/>
        <v>6</v>
      </c>
    </row>
    <row r="7939" spans="1:7">
      <c r="A7939" s="33"/>
      <c r="B7939" s="34"/>
      <c r="C7939" s="33"/>
      <c r="D7939" s="33"/>
      <c r="E7939" s="33"/>
      <c r="G7939">
        <f t="shared" si="125"/>
        <v>6</v>
      </c>
    </row>
    <row r="7940" spans="1:7">
      <c r="A7940" s="33"/>
      <c r="B7940" s="34"/>
      <c r="C7940" s="33"/>
      <c r="D7940" s="33"/>
      <c r="E7940" s="33"/>
      <c r="G7940">
        <f t="shared" si="125"/>
        <v>6</v>
      </c>
    </row>
    <row r="7941" spans="1:7">
      <c r="A7941" s="33"/>
      <c r="B7941" s="34"/>
      <c r="C7941" s="33"/>
      <c r="D7941" s="33"/>
      <c r="E7941" s="33"/>
      <c r="G7941">
        <f t="shared" si="125"/>
        <v>6</v>
      </c>
    </row>
    <row r="7942" spans="1:7">
      <c r="A7942" s="33"/>
      <c r="B7942" s="34"/>
      <c r="C7942" s="33"/>
      <c r="D7942" s="33"/>
      <c r="E7942" s="33"/>
      <c r="G7942">
        <f t="shared" si="125"/>
        <v>6</v>
      </c>
    </row>
    <row r="7943" spans="1:7">
      <c r="A7943" s="33"/>
      <c r="B7943" s="34"/>
      <c r="C7943" s="33"/>
      <c r="D7943" s="33"/>
      <c r="E7943" s="33"/>
      <c r="G7943">
        <f t="shared" si="125"/>
        <v>6</v>
      </c>
    </row>
    <row r="7944" spans="1:7">
      <c r="A7944" s="33"/>
      <c r="B7944" s="34"/>
      <c r="C7944" s="33"/>
      <c r="D7944" s="33"/>
      <c r="E7944" s="33"/>
      <c r="G7944">
        <f t="shared" si="125"/>
        <v>6</v>
      </c>
    </row>
    <row r="7945" spans="1:7">
      <c r="A7945" s="33"/>
      <c r="B7945" s="34"/>
      <c r="C7945" s="33"/>
      <c r="D7945" s="33"/>
      <c r="E7945" s="33"/>
      <c r="G7945">
        <f t="shared" si="125"/>
        <v>6</v>
      </c>
    </row>
    <row r="7946" spans="1:7">
      <c r="A7946" s="33"/>
      <c r="B7946" s="34"/>
      <c r="C7946" s="33"/>
      <c r="D7946" s="33"/>
      <c r="E7946" s="33"/>
      <c r="G7946">
        <f t="shared" si="125"/>
        <v>6</v>
      </c>
    </row>
    <row r="7947" spans="1:7">
      <c r="A7947" s="33"/>
      <c r="B7947" s="34"/>
      <c r="C7947" s="33"/>
      <c r="D7947" s="33"/>
      <c r="E7947" s="33"/>
      <c r="G7947">
        <f t="shared" si="125"/>
        <v>6</v>
      </c>
    </row>
    <row r="7948" spans="1:7">
      <c r="A7948" s="33"/>
      <c r="B7948" s="34"/>
      <c r="C7948" s="33"/>
      <c r="D7948" s="33"/>
      <c r="E7948" s="33"/>
      <c r="G7948">
        <f t="shared" si="125"/>
        <v>6</v>
      </c>
    </row>
    <row r="7949" spans="1:7">
      <c r="A7949" s="33"/>
      <c r="B7949" s="34"/>
      <c r="C7949" s="33"/>
      <c r="D7949" s="33"/>
      <c r="E7949" s="33"/>
      <c r="G7949">
        <f t="shared" si="125"/>
        <v>6</v>
      </c>
    </row>
    <row r="7950" spans="1:7">
      <c r="A7950" s="33"/>
      <c r="B7950" s="34"/>
      <c r="C7950" s="33"/>
      <c r="D7950" s="33"/>
      <c r="E7950" s="33"/>
      <c r="G7950">
        <f t="shared" si="125"/>
        <v>6</v>
      </c>
    </row>
    <row r="7951" spans="1:7">
      <c r="A7951" s="33"/>
      <c r="B7951" s="34"/>
      <c r="C7951" s="33"/>
      <c r="D7951" s="33"/>
      <c r="E7951" s="33"/>
      <c r="G7951">
        <f t="shared" si="125"/>
        <v>6</v>
      </c>
    </row>
    <row r="7952" spans="1:7">
      <c r="A7952" s="33"/>
      <c r="B7952" s="34"/>
      <c r="C7952" s="33"/>
      <c r="D7952" s="33"/>
      <c r="E7952" s="33"/>
      <c r="G7952">
        <f t="shared" si="125"/>
        <v>6</v>
      </c>
    </row>
    <row r="7953" spans="1:7">
      <c r="A7953" s="33"/>
      <c r="B7953" s="34"/>
      <c r="C7953" s="33"/>
      <c r="D7953" s="33"/>
      <c r="E7953" s="33"/>
      <c r="G7953">
        <f t="shared" si="125"/>
        <v>6</v>
      </c>
    </row>
    <row r="7954" spans="1:7">
      <c r="A7954" s="33"/>
      <c r="B7954" s="34"/>
      <c r="C7954" s="33"/>
      <c r="D7954" s="33"/>
      <c r="E7954" s="33"/>
      <c r="G7954">
        <f t="shared" si="125"/>
        <v>6</v>
      </c>
    </row>
    <row r="7955" spans="1:7">
      <c r="A7955" s="33"/>
      <c r="B7955" s="34"/>
      <c r="C7955" s="33"/>
      <c r="D7955" s="33"/>
      <c r="E7955" s="33"/>
      <c r="G7955">
        <f t="shared" si="125"/>
        <v>6</v>
      </c>
    </row>
    <row r="7956" spans="1:7">
      <c r="A7956" s="33"/>
      <c r="B7956" s="34"/>
      <c r="C7956" s="33"/>
      <c r="D7956" s="33"/>
      <c r="E7956" s="33"/>
      <c r="G7956">
        <f t="shared" si="125"/>
        <v>6</v>
      </c>
    </row>
    <row r="7957" spans="1:7">
      <c r="A7957" s="33"/>
      <c r="B7957" s="34"/>
      <c r="C7957" s="33"/>
      <c r="D7957" s="33"/>
      <c r="E7957" s="33"/>
      <c r="G7957">
        <f t="shared" si="125"/>
        <v>6</v>
      </c>
    </row>
    <row r="7958" spans="1:7">
      <c r="A7958" s="33"/>
      <c r="B7958" s="34"/>
      <c r="C7958" s="33"/>
      <c r="D7958" s="33"/>
      <c r="E7958" s="33"/>
      <c r="G7958">
        <f t="shared" si="125"/>
        <v>6</v>
      </c>
    </row>
    <row r="7959" spans="1:7">
      <c r="A7959" s="33"/>
      <c r="B7959" s="34"/>
      <c r="C7959" s="33"/>
      <c r="D7959" s="33"/>
      <c r="E7959" s="33"/>
      <c r="G7959">
        <f t="shared" si="125"/>
        <v>6</v>
      </c>
    </row>
    <row r="7960" spans="1:7">
      <c r="A7960" s="33"/>
      <c r="B7960" s="34"/>
      <c r="C7960" s="33"/>
      <c r="D7960" s="33"/>
      <c r="E7960" s="33"/>
      <c r="G7960">
        <f t="shared" si="125"/>
        <v>6</v>
      </c>
    </row>
    <row r="7961" spans="1:7">
      <c r="A7961" s="33"/>
      <c r="B7961" s="34"/>
      <c r="C7961" s="33"/>
      <c r="D7961" s="33"/>
      <c r="E7961" s="33"/>
      <c r="G7961">
        <f t="shared" si="125"/>
        <v>6</v>
      </c>
    </row>
    <row r="7962" spans="1:7">
      <c r="A7962" s="33"/>
      <c r="B7962" s="34"/>
      <c r="C7962" s="33"/>
      <c r="D7962" s="33"/>
      <c r="E7962" s="33"/>
      <c r="G7962">
        <f t="shared" si="125"/>
        <v>6</v>
      </c>
    </row>
    <row r="7963" spans="1:7">
      <c r="A7963" s="33"/>
      <c r="B7963" s="34"/>
      <c r="C7963" s="33"/>
      <c r="D7963" s="33"/>
      <c r="E7963" s="33"/>
      <c r="G7963">
        <f t="shared" si="125"/>
        <v>6</v>
      </c>
    </row>
    <row r="7964" spans="1:7">
      <c r="A7964" s="33"/>
      <c r="B7964" s="34"/>
      <c r="C7964" s="33"/>
      <c r="D7964" s="33"/>
      <c r="E7964" s="33"/>
      <c r="G7964">
        <f t="shared" si="125"/>
        <v>6</v>
      </c>
    </row>
    <row r="7965" spans="1:7">
      <c r="A7965" s="33"/>
      <c r="B7965" s="34"/>
      <c r="C7965" s="33"/>
      <c r="D7965" s="33"/>
      <c r="E7965" s="33"/>
      <c r="G7965">
        <f t="shared" si="125"/>
        <v>6</v>
      </c>
    </row>
    <row r="7966" spans="1:7">
      <c r="A7966" s="33"/>
      <c r="B7966" s="34"/>
      <c r="C7966" s="33"/>
      <c r="D7966" s="33"/>
      <c r="E7966" s="33"/>
      <c r="G7966">
        <f t="shared" si="125"/>
        <v>6</v>
      </c>
    </row>
    <row r="7967" spans="1:7">
      <c r="A7967" s="33"/>
      <c r="B7967" s="34"/>
      <c r="C7967" s="33"/>
      <c r="D7967" s="33"/>
      <c r="E7967" s="33"/>
      <c r="G7967">
        <f t="shared" si="125"/>
        <v>6</v>
      </c>
    </row>
    <row r="7968" spans="1:7">
      <c r="A7968" s="33"/>
      <c r="B7968" s="34"/>
      <c r="C7968" s="33"/>
      <c r="D7968" s="33"/>
      <c r="E7968" s="33"/>
      <c r="G7968">
        <f t="shared" si="125"/>
        <v>6</v>
      </c>
    </row>
    <row r="7969" spans="1:7">
      <c r="A7969" s="33"/>
      <c r="B7969" s="34"/>
      <c r="C7969" s="33"/>
      <c r="D7969" s="33"/>
      <c r="E7969" s="33"/>
      <c r="G7969">
        <f t="shared" si="125"/>
        <v>6</v>
      </c>
    </row>
    <row r="7970" spans="1:7">
      <c r="A7970" s="33"/>
      <c r="B7970" s="34"/>
      <c r="C7970" s="33"/>
      <c r="D7970" s="33"/>
      <c r="E7970" s="33"/>
      <c r="G7970">
        <f t="shared" si="125"/>
        <v>6</v>
      </c>
    </row>
    <row r="7971" spans="1:7">
      <c r="A7971" s="33"/>
      <c r="B7971" s="34"/>
      <c r="C7971" s="33"/>
      <c r="D7971" s="33"/>
      <c r="E7971" s="33"/>
      <c r="G7971">
        <f t="shared" si="125"/>
        <v>6</v>
      </c>
    </row>
    <row r="7972" spans="1:7">
      <c r="A7972" s="33"/>
      <c r="B7972" s="34"/>
      <c r="C7972" s="33"/>
      <c r="D7972" s="33"/>
      <c r="E7972" s="33"/>
      <c r="G7972">
        <f t="shared" si="125"/>
        <v>6</v>
      </c>
    </row>
    <row r="7973" spans="1:7">
      <c r="A7973" s="33"/>
      <c r="B7973" s="34"/>
      <c r="C7973" s="33"/>
      <c r="D7973" s="33"/>
      <c r="E7973" s="33"/>
      <c r="G7973">
        <f t="shared" si="125"/>
        <v>6</v>
      </c>
    </row>
    <row r="7974" spans="1:7">
      <c r="A7974" s="33"/>
      <c r="B7974" s="34"/>
      <c r="C7974" s="33"/>
      <c r="D7974" s="33"/>
      <c r="E7974" s="33"/>
      <c r="G7974">
        <f t="shared" si="125"/>
        <v>6</v>
      </c>
    </row>
    <row r="7975" spans="1:7">
      <c r="A7975" s="33"/>
      <c r="B7975" s="34"/>
      <c r="C7975" s="33"/>
      <c r="D7975" s="33"/>
      <c r="E7975" s="33"/>
      <c r="G7975">
        <f t="shared" si="125"/>
        <v>6</v>
      </c>
    </row>
    <row r="7976" spans="1:7">
      <c r="A7976" s="33"/>
      <c r="B7976" s="34"/>
      <c r="C7976" s="33"/>
      <c r="D7976" s="33"/>
      <c r="E7976" s="33"/>
      <c r="G7976">
        <f t="shared" si="125"/>
        <v>6</v>
      </c>
    </row>
    <row r="7977" spans="1:7">
      <c r="A7977" s="33"/>
      <c r="B7977" s="34"/>
      <c r="C7977" s="33"/>
      <c r="D7977" s="33"/>
      <c r="E7977" s="33"/>
      <c r="G7977">
        <f t="shared" si="125"/>
        <v>6</v>
      </c>
    </row>
    <row r="7978" spans="1:7">
      <c r="A7978" s="33"/>
      <c r="B7978" s="34"/>
      <c r="C7978" s="33"/>
      <c r="D7978" s="33"/>
      <c r="E7978" s="33"/>
      <c r="G7978">
        <f t="shared" si="125"/>
        <v>6</v>
      </c>
    </row>
    <row r="7979" spans="1:7">
      <c r="A7979" s="33"/>
      <c r="B7979" s="34"/>
      <c r="C7979" s="33"/>
      <c r="D7979" s="33"/>
      <c r="E7979" s="33"/>
      <c r="G7979">
        <f t="shared" si="125"/>
        <v>6</v>
      </c>
    </row>
    <row r="7980" spans="1:7">
      <c r="A7980" s="33"/>
      <c r="B7980" s="34"/>
      <c r="C7980" s="33"/>
      <c r="D7980" s="33"/>
      <c r="E7980" s="33"/>
      <c r="G7980">
        <f t="shared" si="125"/>
        <v>6</v>
      </c>
    </row>
    <row r="7981" spans="1:7">
      <c r="A7981" s="33"/>
      <c r="B7981" s="34"/>
      <c r="C7981" s="33"/>
      <c r="D7981" s="33"/>
      <c r="E7981" s="33"/>
      <c r="G7981">
        <f t="shared" si="125"/>
        <v>6</v>
      </c>
    </row>
    <row r="7982" spans="1:7">
      <c r="A7982" s="33"/>
      <c r="B7982" s="34"/>
      <c r="C7982" s="33"/>
      <c r="D7982" s="33"/>
      <c r="E7982" s="33"/>
      <c r="G7982">
        <f t="shared" si="125"/>
        <v>6</v>
      </c>
    </row>
    <row r="7983" spans="1:7">
      <c r="A7983" s="33"/>
      <c r="B7983" s="34"/>
      <c r="C7983" s="33"/>
      <c r="D7983" s="33"/>
      <c r="E7983" s="33"/>
      <c r="G7983">
        <f t="shared" si="125"/>
        <v>6</v>
      </c>
    </row>
    <row r="7984" spans="1:7">
      <c r="A7984" s="33"/>
      <c r="B7984" s="34"/>
      <c r="C7984" s="33"/>
      <c r="D7984" s="33"/>
      <c r="E7984" s="33"/>
      <c r="G7984">
        <f t="shared" si="125"/>
        <v>6</v>
      </c>
    </row>
    <row r="7985" spans="1:7">
      <c r="A7985" s="33"/>
      <c r="B7985" s="34"/>
      <c r="C7985" s="33"/>
      <c r="D7985" s="33"/>
      <c r="E7985" s="33"/>
      <c r="G7985">
        <f t="shared" si="125"/>
        <v>6</v>
      </c>
    </row>
    <row r="7986" spans="1:7">
      <c r="A7986" s="33"/>
      <c r="B7986" s="34"/>
      <c r="C7986" s="33"/>
      <c r="D7986" s="33"/>
      <c r="E7986" s="33"/>
      <c r="G7986">
        <f t="shared" si="125"/>
        <v>6</v>
      </c>
    </row>
    <row r="7987" spans="1:7">
      <c r="A7987" s="33"/>
      <c r="B7987" s="34"/>
      <c r="C7987" s="33"/>
      <c r="D7987" s="33"/>
      <c r="E7987" s="33"/>
      <c r="G7987">
        <f t="shared" si="125"/>
        <v>6</v>
      </c>
    </row>
    <row r="7988" spans="1:7">
      <c r="A7988" s="33"/>
      <c r="B7988" s="34"/>
      <c r="C7988" s="33"/>
      <c r="D7988" s="33"/>
      <c r="E7988" s="33"/>
      <c r="G7988">
        <f t="shared" si="125"/>
        <v>6</v>
      </c>
    </row>
    <row r="7989" spans="1:7">
      <c r="A7989" s="33"/>
      <c r="B7989" s="34"/>
      <c r="C7989" s="33"/>
      <c r="D7989" s="33"/>
      <c r="E7989" s="33"/>
      <c r="G7989">
        <f t="shared" si="125"/>
        <v>6</v>
      </c>
    </row>
    <row r="7990" spans="1:7">
      <c r="A7990" s="33"/>
      <c r="B7990" s="34"/>
      <c r="C7990" s="33"/>
      <c r="D7990" s="33"/>
      <c r="E7990" s="33"/>
      <c r="G7990">
        <f t="shared" si="125"/>
        <v>6</v>
      </c>
    </row>
    <row r="7991" spans="1:7">
      <c r="A7991" s="33"/>
      <c r="B7991" s="34"/>
      <c r="C7991" s="33"/>
      <c r="D7991" s="33"/>
      <c r="E7991" s="33"/>
      <c r="G7991">
        <f t="shared" si="125"/>
        <v>6</v>
      </c>
    </row>
    <row r="7992" spans="1:7">
      <c r="A7992" s="33"/>
      <c r="B7992" s="34"/>
      <c r="C7992" s="33"/>
      <c r="D7992" s="33"/>
      <c r="E7992" s="33"/>
      <c r="G7992">
        <f t="shared" si="125"/>
        <v>6</v>
      </c>
    </row>
    <row r="7993" spans="1:7">
      <c r="A7993" s="33"/>
      <c r="B7993" s="34"/>
      <c r="C7993" s="33"/>
      <c r="D7993" s="33"/>
      <c r="E7993" s="33"/>
      <c r="G7993">
        <f t="shared" si="125"/>
        <v>6</v>
      </c>
    </row>
    <row r="7994" spans="1:7">
      <c r="A7994" s="33"/>
      <c r="B7994" s="34"/>
      <c r="C7994" s="33"/>
      <c r="D7994" s="33"/>
      <c r="E7994" s="33"/>
      <c r="G7994">
        <f t="shared" si="125"/>
        <v>6</v>
      </c>
    </row>
    <row r="7995" spans="1:7">
      <c r="A7995" s="33"/>
      <c r="B7995" s="34"/>
      <c r="C7995" s="33"/>
      <c r="D7995" s="33"/>
      <c r="E7995" s="33"/>
      <c r="G7995">
        <f t="shared" si="125"/>
        <v>6</v>
      </c>
    </row>
    <row r="7996" spans="1:7">
      <c r="A7996" s="33"/>
      <c r="B7996" s="34"/>
      <c r="C7996" s="33"/>
      <c r="D7996" s="33"/>
      <c r="E7996" s="33"/>
      <c r="G7996">
        <f t="shared" si="125"/>
        <v>6</v>
      </c>
    </row>
    <row r="7997" spans="1:7">
      <c r="A7997" s="33"/>
      <c r="B7997" s="34"/>
      <c r="C7997" s="33"/>
      <c r="D7997" s="33"/>
      <c r="E7997" s="33"/>
      <c r="G7997">
        <f t="shared" si="125"/>
        <v>6</v>
      </c>
    </row>
    <row r="7998" spans="1:7">
      <c r="A7998" s="33"/>
      <c r="B7998" s="34"/>
      <c r="C7998" s="33"/>
      <c r="D7998" s="33"/>
      <c r="E7998" s="33"/>
      <c r="G7998">
        <f t="shared" si="125"/>
        <v>6</v>
      </c>
    </row>
    <row r="7999" spans="1:7">
      <c r="A7999" s="33"/>
      <c r="B7999" s="34"/>
      <c r="C7999" s="33"/>
      <c r="D7999" s="33"/>
      <c r="E7999" s="33"/>
      <c r="G7999">
        <f t="shared" si="125"/>
        <v>6</v>
      </c>
    </row>
    <row r="8000" spans="1:7">
      <c r="A8000" s="33"/>
      <c r="B8000" s="34"/>
      <c r="C8000" s="33"/>
      <c r="D8000" s="33"/>
      <c r="E8000" s="33"/>
      <c r="G8000">
        <f t="shared" ref="G8000:G8063" si="126">WEEKDAY(B8000,2)</f>
        <v>6</v>
      </c>
    </row>
    <row r="8001" spans="1:7">
      <c r="A8001" s="33"/>
      <c r="B8001" s="34"/>
      <c r="C8001" s="33"/>
      <c r="D8001" s="33"/>
      <c r="E8001" s="33"/>
      <c r="G8001">
        <f t="shared" si="126"/>
        <v>6</v>
      </c>
    </row>
    <row r="8002" spans="1:7">
      <c r="A8002" s="33"/>
      <c r="B8002" s="34"/>
      <c r="C8002" s="33"/>
      <c r="D8002" s="33"/>
      <c r="E8002" s="33"/>
      <c r="G8002">
        <f t="shared" si="126"/>
        <v>6</v>
      </c>
    </row>
    <row r="8003" spans="1:7">
      <c r="A8003" s="33"/>
      <c r="B8003" s="34"/>
      <c r="C8003" s="33"/>
      <c r="D8003" s="33"/>
      <c r="E8003" s="33"/>
      <c r="G8003">
        <f t="shared" si="126"/>
        <v>6</v>
      </c>
    </row>
    <row r="8004" spans="1:7">
      <c r="A8004" s="33"/>
      <c r="B8004" s="34"/>
      <c r="C8004" s="33"/>
      <c r="D8004" s="33"/>
      <c r="E8004" s="33"/>
      <c r="G8004">
        <f t="shared" si="126"/>
        <v>6</v>
      </c>
    </row>
    <row r="8005" spans="1:7">
      <c r="A8005" s="33"/>
      <c r="B8005" s="34"/>
      <c r="C8005" s="33"/>
      <c r="D8005" s="33"/>
      <c r="E8005" s="33"/>
      <c r="G8005">
        <f t="shared" si="126"/>
        <v>6</v>
      </c>
    </row>
    <row r="8006" spans="1:7">
      <c r="A8006" s="33"/>
      <c r="B8006" s="34"/>
      <c r="C8006" s="33"/>
      <c r="D8006" s="33"/>
      <c r="E8006" s="33"/>
      <c r="G8006">
        <f t="shared" si="126"/>
        <v>6</v>
      </c>
    </row>
    <row r="8007" spans="1:7">
      <c r="A8007" s="33"/>
      <c r="B8007" s="34"/>
      <c r="C8007" s="33"/>
      <c r="D8007" s="33"/>
      <c r="E8007" s="33"/>
      <c r="G8007">
        <f t="shared" si="126"/>
        <v>6</v>
      </c>
    </row>
    <row r="8008" spans="1:7">
      <c r="A8008" s="33"/>
      <c r="B8008" s="34"/>
      <c r="C8008" s="33"/>
      <c r="D8008" s="33"/>
      <c r="E8008" s="33"/>
      <c r="G8008">
        <f t="shared" si="126"/>
        <v>6</v>
      </c>
    </row>
    <row r="8009" spans="1:7">
      <c r="A8009" s="33"/>
      <c r="B8009" s="34"/>
      <c r="C8009" s="33"/>
      <c r="D8009" s="33"/>
      <c r="E8009" s="33"/>
      <c r="G8009">
        <f t="shared" si="126"/>
        <v>6</v>
      </c>
    </row>
    <row r="8010" spans="1:7">
      <c r="A8010" s="33"/>
      <c r="B8010" s="34"/>
      <c r="C8010" s="33"/>
      <c r="D8010" s="33"/>
      <c r="E8010" s="33"/>
      <c r="G8010">
        <f t="shared" si="126"/>
        <v>6</v>
      </c>
    </row>
    <row r="8011" spans="1:7">
      <c r="A8011" s="33"/>
      <c r="B8011" s="34"/>
      <c r="C8011" s="33"/>
      <c r="D8011" s="33"/>
      <c r="E8011" s="33"/>
      <c r="G8011">
        <f t="shared" si="126"/>
        <v>6</v>
      </c>
    </row>
    <row r="8012" spans="1:7">
      <c r="A8012" s="33"/>
      <c r="B8012" s="34"/>
      <c r="C8012" s="33"/>
      <c r="D8012" s="33"/>
      <c r="E8012" s="33"/>
      <c r="G8012">
        <f t="shared" si="126"/>
        <v>6</v>
      </c>
    </row>
    <row r="8013" spans="1:7">
      <c r="A8013" s="33"/>
      <c r="B8013" s="34"/>
      <c r="C8013" s="33"/>
      <c r="D8013" s="33"/>
      <c r="E8013" s="33"/>
      <c r="G8013">
        <f t="shared" si="126"/>
        <v>6</v>
      </c>
    </row>
    <row r="8014" spans="1:7">
      <c r="A8014" s="33"/>
      <c r="B8014" s="34"/>
      <c r="C8014" s="33"/>
      <c r="D8014" s="33"/>
      <c r="E8014" s="33"/>
      <c r="G8014">
        <f t="shared" si="126"/>
        <v>6</v>
      </c>
    </row>
    <row r="8015" spans="1:7">
      <c r="A8015" s="33"/>
      <c r="B8015" s="34"/>
      <c r="C8015" s="33"/>
      <c r="D8015" s="33"/>
      <c r="E8015" s="33"/>
      <c r="G8015">
        <f t="shared" si="126"/>
        <v>6</v>
      </c>
    </row>
    <row r="8016" spans="1:7">
      <c r="A8016" s="33"/>
      <c r="B8016" s="34"/>
      <c r="C8016" s="33"/>
      <c r="D8016" s="33"/>
      <c r="E8016" s="33"/>
      <c r="G8016">
        <f t="shared" si="126"/>
        <v>6</v>
      </c>
    </row>
    <row r="8017" spans="1:7">
      <c r="A8017" s="33"/>
      <c r="B8017" s="34"/>
      <c r="C8017" s="33"/>
      <c r="D8017" s="33"/>
      <c r="E8017" s="33"/>
      <c r="G8017">
        <f t="shared" si="126"/>
        <v>6</v>
      </c>
    </row>
    <row r="8018" spans="1:7">
      <c r="A8018" s="33"/>
      <c r="B8018" s="34"/>
      <c r="C8018" s="33"/>
      <c r="D8018" s="33"/>
      <c r="E8018" s="33"/>
      <c r="G8018">
        <f t="shared" si="126"/>
        <v>6</v>
      </c>
    </row>
    <row r="8019" spans="1:7">
      <c r="A8019" s="33"/>
      <c r="B8019" s="34"/>
      <c r="C8019" s="33"/>
      <c r="D8019" s="33"/>
      <c r="E8019" s="33"/>
      <c r="G8019">
        <f t="shared" si="126"/>
        <v>6</v>
      </c>
    </row>
    <row r="8020" spans="1:7">
      <c r="A8020" s="33"/>
      <c r="B8020" s="34"/>
      <c r="C8020" s="33"/>
      <c r="D8020" s="33"/>
      <c r="E8020" s="33"/>
      <c r="G8020">
        <f t="shared" si="126"/>
        <v>6</v>
      </c>
    </row>
    <row r="8021" spans="1:7">
      <c r="A8021" s="33"/>
      <c r="B8021" s="34"/>
      <c r="C8021" s="33"/>
      <c r="D8021" s="33"/>
      <c r="E8021" s="33"/>
      <c r="G8021">
        <f t="shared" si="126"/>
        <v>6</v>
      </c>
    </row>
    <row r="8022" spans="1:7">
      <c r="A8022" s="33"/>
      <c r="B8022" s="34"/>
      <c r="C8022" s="33"/>
      <c r="D8022" s="33"/>
      <c r="E8022" s="33"/>
      <c r="G8022">
        <f t="shared" si="126"/>
        <v>6</v>
      </c>
    </row>
    <row r="8023" spans="1:7">
      <c r="A8023" s="33"/>
      <c r="B8023" s="34"/>
      <c r="C8023" s="33"/>
      <c r="D8023" s="33"/>
      <c r="E8023" s="33"/>
      <c r="G8023">
        <f t="shared" si="126"/>
        <v>6</v>
      </c>
    </row>
    <row r="8024" spans="1:7">
      <c r="A8024" s="33"/>
      <c r="B8024" s="34"/>
      <c r="C8024" s="33"/>
      <c r="D8024" s="33"/>
      <c r="E8024" s="33"/>
      <c r="G8024">
        <f t="shared" si="126"/>
        <v>6</v>
      </c>
    </row>
    <row r="8025" spans="1:7">
      <c r="A8025" s="33"/>
      <c r="B8025" s="34"/>
      <c r="C8025" s="33"/>
      <c r="D8025" s="33"/>
      <c r="E8025" s="33"/>
      <c r="G8025">
        <f t="shared" si="126"/>
        <v>6</v>
      </c>
    </row>
    <row r="8026" spans="1:7">
      <c r="A8026" s="33"/>
      <c r="B8026" s="34"/>
      <c r="C8026" s="33"/>
      <c r="D8026" s="33"/>
      <c r="E8026" s="33"/>
      <c r="G8026">
        <f t="shared" si="126"/>
        <v>6</v>
      </c>
    </row>
    <row r="8027" spans="1:7">
      <c r="A8027" s="33"/>
      <c r="B8027" s="34"/>
      <c r="C8027" s="33"/>
      <c r="D8027" s="33"/>
      <c r="E8027" s="33"/>
      <c r="G8027">
        <f t="shared" si="126"/>
        <v>6</v>
      </c>
    </row>
    <row r="8028" spans="1:7">
      <c r="A8028" s="33"/>
      <c r="B8028" s="34"/>
      <c r="C8028" s="33"/>
      <c r="D8028" s="33"/>
      <c r="E8028" s="33"/>
      <c r="G8028">
        <f t="shared" si="126"/>
        <v>6</v>
      </c>
    </row>
    <row r="8029" spans="1:7">
      <c r="A8029" s="33"/>
      <c r="B8029" s="34"/>
      <c r="C8029" s="33"/>
      <c r="D8029" s="33"/>
      <c r="E8029" s="33"/>
      <c r="G8029">
        <f t="shared" si="126"/>
        <v>6</v>
      </c>
    </row>
    <row r="8030" spans="1:7">
      <c r="A8030" s="33"/>
      <c r="B8030" s="34"/>
      <c r="C8030" s="33"/>
      <c r="D8030" s="33"/>
      <c r="E8030" s="33"/>
      <c r="G8030">
        <f t="shared" si="126"/>
        <v>6</v>
      </c>
    </row>
    <row r="8031" spans="1:7">
      <c r="A8031" s="33"/>
      <c r="B8031" s="34"/>
      <c r="C8031" s="33"/>
      <c r="D8031" s="33"/>
      <c r="E8031" s="33"/>
      <c r="G8031">
        <f t="shared" si="126"/>
        <v>6</v>
      </c>
    </row>
    <row r="8032" spans="1:7">
      <c r="A8032" s="33"/>
      <c r="B8032" s="34"/>
      <c r="C8032" s="33"/>
      <c r="D8032" s="33"/>
      <c r="E8032" s="33"/>
      <c r="G8032">
        <f t="shared" si="126"/>
        <v>6</v>
      </c>
    </row>
    <row r="8033" spans="1:7">
      <c r="A8033" s="33"/>
      <c r="B8033" s="34"/>
      <c r="C8033" s="33"/>
      <c r="D8033" s="33"/>
      <c r="E8033" s="33"/>
      <c r="G8033">
        <f t="shared" si="126"/>
        <v>6</v>
      </c>
    </row>
    <row r="8034" spans="1:7">
      <c r="A8034" s="33"/>
      <c r="B8034" s="34"/>
      <c r="C8034" s="33"/>
      <c r="D8034" s="33"/>
      <c r="E8034" s="33"/>
      <c r="G8034">
        <f t="shared" si="126"/>
        <v>6</v>
      </c>
    </row>
    <row r="8035" spans="1:7">
      <c r="A8035" s="33"/>
      <c r="B8035" s="34"/>
      <c r="C8035" s="33"/>
      <c r="D8035" s="33"/>
      <c r="E8035" s="33"/>
      <c r="G8035">
        <f t="shared" si="126"/>
        <v>6</v>
      </c>
    </row>
    <row r="8036" spans="1:7">
      <c r="A8036" s="33"/>
      <c r="B8036" s="34"/>
      <c r="C8036" s="33"/>
      <c r="D8036" s="33"/>
      <c r="E8036" s="33"/>
      <c r="G8036">
        <f t="shared" si="126"/>
        <v>6</v>
      </c>
    </row>
    <row r="8037" spans="1:7">
      <c r="A8037" s="33"/>
      <c r="B8037" s="34"/>
      <c r="C8037" s="33"/>
      <c r="D8037" s="33"/>
      <c r="E8037" s="33"/>
      <c r="G8037">
        <f t="shared" si="126"/>
        <v>6</v>
      </c>
    </row>
    <row r="8038" spans="1:7">
      <c r="A8038" s="33"/>
      <c r="B8038" s="34"/>
      <c r="C8038" s="33"/>
      <c r="D8038" s="33"/>
      <c r="E8038" s="33"/>
      <c r="G8038">
        <f t="shared" si="126"/>
        <v>6</v>
      </c>
    </row>
    <row r="8039" spans="1:7">
      <c r="A8039" s="33"/>
      <c r="B8039" s="34"/>
      <c r="C8039" s="33"/>
      <c r="D8039" s="33"/>
      <c r="E8039" s="33"/>
      <c r="G8039">
        <f t="shared" si="126"/>
        <v>6</v>
      </c>
    </row>
    <row r="8040" spans="1:7">
      <c r="A8040" s="33"/>
      <c r="B8040" s="34"/>
      <c r="C8040" s="33"/>
      <c r="D8040" s="33"/>
      <c r="E8040" s="33"/>
      <c r="G8040">
        <f t="shared" si="126"/>
        <v>6</v>
      </c>
    </row>
    <row r="8041" spans="1:7">
      <c r="A8041" s="33"/>
      <c r="B8041" s="34"/>
      <c r="C8041" s="33"/>
      <c r="D8041" s="33"/>
      <c r="E8041" s="33"/>
      <c r="G8041">
        <f t="shared" si="126"/>
        <v>6</v>
      </c>
    </row>
    <row r="8042" spans="1:7">
      <c r="A8042" s="33"/>
      <c r="B8042" s="34"/>
      <c r="C8042" s="33"/>
      <c r="D8042" s="33"/>
      <c r="E8042" s="33"/>
      <c r="G8042">
        <f t="shared" si="126"/>
        <v>6</v>
      </c>
    </row>
    <row r="8043" spans="1:7">
      <c r="A8043" s="33"/>
      <c r="B8043" s="34"/>
      <c r="C8043" s="33"/>
      <c r="D8043" s="33"/>
      <c r="E8043" s="33"/>
      <c r="G8043">
        <f t="shared" si="126"/>
        <v>6</v>
      </c>
    </row>
    <row r="8044" spans="1:7">
      <c r="A8044" s="33"/>
      <c r="B8044" s="34"/>
      <c r="C8044" s="33"/>
      <c r="D8044" s="33"/>
      <c r="E8044" s="33"/>
      <c r="G8044">
        <f t="shared" si="126"/>
        <v>6</v>
      </c>
    </row>
    <row r="8045" spans="1:7">
      <c r="A8045" s="33"/>
      <c r="B8045" s="34"/>
      <c r="C8045" s="33"/>
      <c r="D8045" s="33"/>
      <c r="E8045" s="33"/>
      <c r="G8045">
        <f t="shared" si="126"/>
        <v>6</v>
      </c>
    </row>
    <row r="8046" spans="1:7">
      <c r="A8046" s="33"/>
      <c r="B8046" s="34"/>
      <c r="C8046" s="33"/>
      <c r="D8046" s="33"/>
      <c r="E8046" s="33"/>
      <c r="G8046">
        <f t="shared" si="126"/>
        <v>6</v>
      </c>
    </row>
    <row r="8047" spans="1:7">
      <c r="A8047" s="33"/>
      <c r="B8047" s="34"/>
      <c r="C8047" s="33"/>
      <c r="D8047" s="33"/>
      <c r="E8047" s="33"/>
      <c r="G8047">
        <f t="shared" si="126"/>
        <v>6</v>
      </c>
    </row>
    <row r="8048" spans="1:7">
      <c r="A8048" s="33"/>
      <c r="B8048" s="34"/>
      <c r="C8048" s="33"/>
      <c r="D8048" s="33"/>
      <c r="E8048" s="33"/>
      <c r="G8048">
        <f t="shared" si="126"/>
        <v>6</v>
      </c>
    </row>
    <row r="8049" spans="1:7">
      <c r="A8049" s="33"/>
      <c r="B8049" s="34"/>
      <c r="C8049" s="33"/>
      <c r="D8049" s="33"/>
      <c r="E8049" s="33"/>
      <c r="G8049">
        <f t="shared" si="126"/>
        <v>6</v>
      </c>
    </row>
    <row r="8050" spans="1:7">
      <c r="A8050" s="33"/>
      <c r="B8050" s="34"/>
      <c r="C8050" s="33"/>
      <c r="D8050" s="33"/>
      <c r="E8050" s="33"/>
      <c r="G8050">
        <f t="shared" si="126"/>
        <v>6</v>
      </c>
    </row>
    <row r="8051" spans="1:7">
      <c r="A8051" s="33"/>
      <c r="B8051" s="34"/>
      <c r="C8051" s="33"/>
      <c r="D8051" s="33"/>
      <c r="E8051" s="33"/>
      <c r="G8051">
        <f t="shared" si="126"/>
        <v>6</v>
      </c>
    </row>
    <row r="8052" spans="1:7">
      <c r="A8052" s="33"/>
      <c r="B8052" s="34"/>
      <c r="C8052" s="33"/>
      <c r="D8052" s="33"/>
      <c r="E8052" s="33"/>
      <c r="G8052">
        <f t="shared" si="126"/>
        <v>6</v>
      </c>
    </row>
    <row r="8053" spans="1:7">
      <c r="A8053" s="33"/>
      <c r="B8053" s="34"/>
      <c r="C8053" s="33"/>
      <c r="D8053" s="33"/>
      <c r="E8053" s="33"/>
      <c r="G8053">
        <f t="shared" si="126"/>
        <v>6</v>
      </c>
    </row>
    <row r="8054" spans="1:7">
      <c r="A8054" s="33"/>
      <c r="B8054" s="34"/>
      <c r="C8054" s="33"/>
      <c r="D8054" s="33"/>
      <c r="E8054" s="33"/>
      <c r="G8054">
        <f t="shared" si="126"/>
        <v>6</v>
      </c>
    </row>
    <row r="8055" spans="1:7">
      <c r="A8055" s="33"/>
      <c r="B8055" s="34"/>
      <c r="C8055" s="33"/>
      <c r="D8055" s="33"/>
      <c r="E8055" s="33"/>
      <c r="G8055">
        <f t="shared" si="126"/>
        <v>6</v>
      </c>
    </row>
    <row r="8056" spans="1:7">
      <c r="A8056" s="33"/>
      <c r="B8056" s="34"/>
      <c r="C8056" s="33"/>
      <c r="D8056" s="33"/>
      <c r="E8056" s="33"/>
      <c r="G8056">
        <f t="shared" si="126"/>
        <v>6</v>
      </c>
    </row>
    <row r="8057" spans="1:7">
      <c r="A8057" s="33"/>
      <c r="B8057" s="34"/>
      <c r="C8057" s="33"/>
      <c r="D8057" s="33"/>
      <c r="E8057" s="33"/>
      <c r="G8057">
        <f t="shared" si="126"/>
        <v>6</v>
      </c>
    </row>
    <row r="8058" spans="1:7">
      <c r="A8058" s="33"/>
      <c r="B8058" s="34"/>
      <c r="C8058" s="33"/>
      <c r="D8058" s="33"/>
      <c r="E8058" s="33"/>
      <c r="G8058">
        <f t="shared" si="126"/>
        <v>6</v>
      </c>
    </row>
    <row r="8059" spans="1:7">
      <c r="A8059" s="33"/>
      <c r="B8059" s="34"/>
      <c r="C8059" s="33"/>
      <c r="D8059" s="33"/>
      <c r="E8059" s="33"/>
      <c r="G8059">
        <f t="shared" si="126"/>
        <v>6</v>
      </c>
    </row>
    <row r="8060" spans="1:7">
      <c r="A8060" s="33"/>
      <c r="B8060" s="34"/>
      <c r="C8060" s="33"/>
      <c r="D8060" s="33"/>
      <c r="E8060" s="33"/>
      <c r="G8060">
        <f t="shared" si="126"/>
        <v>6</v>
      </c>
    </row>
    <row r="8061" spans="1:7">
      <c r="A8061" s="33"/>
      <c r="B8061" s="34"/>
      <c r="C8061" s="33"/>
      <c r="D8061" s="33"/>
      <c r="E8061" s="33"/>
      <c r="G8061">
        <f t="shared" si="126"/>
        <v>6</v>
      </c>
    </row>
    <row r="8062" spans="1:7">
      <c r="A8062" s="33"/>
      <c r="B8062" s="34"/>
      <c r="C8062" s="33"/>
      <c r="D8062" s="33"/>
      <c r="E8062" s="33"/>
      <c r="G8062">
        <f t="shared" si="126"/>
        <v>6</v>
      </c>
    </row>
    <row r="8063" spans="1:7">
      <c r="A8063" s="33"/>
      <c r="B8063" s="34"/>
      <c r="C8063" s="33"/>
      <c r="D8063" s="33"/>
      <c r="E8063" s="33"/>
      <c r="G8063">
        <f t="shared" si="126"/>
        <v>6</v>
      </c>
    </row>
    <row r="8064" spans="1:7">
      <c r="A8064" s="33"/>
      <c r="B8064" s="34"/>
      <c r="C8064" s="33"/>
      <c r="D8064" s="33"/>
      <c r="E8064" s="33"/>
      <c r="G8064">
        <f t="shared" ref="G8064:G8127" si="127">WEEKDAY(B8064,2)</f>
        <v>6</v>
      </c>
    </row>
    <row r="8065" spans="1:7">
      <c r="A8065" s="33"/>
      <c r="B8065" s="34"/>
      <c r="C8065" s="33"/>
      <c r="D8065" s="33"/>
      <c r="E8065" s="33"/>
      <c r="G8065">
        <f t="shared" si="127"/>
        <v>6</v>
      </c>
    </row>
    <row r="8066" spans="1:7">
      <c r="A8066" s="33"/>
      <c r="B8066" s="34"/>
      <c r="C8066" s="33"/>
      <c r="D8066" s="33"/>
      <c r="E8066" s="33"/>
      <c r="G8066">
        <f t="shared" si="127"/>
        <v>6</v>
      </c>
    </row>
    <row r="8067" spans="1:7">
      <c r="A8067" s="33"/>
      <c r="B8067" s="34"/>
      <c r="C8067" s="33"/>
      <c r="D8067" s="33"/>
      <c r="E8067" s="33"/>
      <c r="G8067">
        <f t="shared" si="127"/>
        <v>6</v>
      </c>
    </row>
    <row r="8068" spans="1:7">
      <c r="A8068" s="33"/>
      <c r="B8068" s="34"/>
      <c r="C8068" s="33"/>
      <c r="D8068" s="33"/>
      <c r="E8068" s="33"/>
      <c r="G8068">
        <f t="shared" si="127"/>
        <v>6</v>
      </c>
    </row>
    <row r="8069" spans="1:7">
      <c r="A8069" s="33"/>
      <c r="B8069" s="34"/>
      <c r="C8069" s="33"/>
      <c r="D8069" s="33"/>
      <c r="E8069" s="33"/>
      <c r="G8069">
        <f t="shared" si="127"/>
        <v>6</v>
      </c>
    </row>
    <row r="8070" spans="1:7">
      <c r="A8070" s="33"/>
      <c r="B8070" s="34"/>
      <c r="C8070" s="33"/>
      <c r="D8070" s="33"/>
      <c r="E8070" s="33"/>
      <c r="G8070">
        <f t="shared" si="127"/>
        <v>6</v>
      </c>
    </row>
    <row r="8071" spans="1:7">
      <c r="A8071" s="33"/>
      <c r="B8071" s="34"/>
      <c r="C8071" s="33"/>
      <c r="D8071" s="33"/>
      <c r="E8071" s="33"/>
      <c r="G8071">
        <f t="shared" si="127"/>
        <v>6</v>
      </c>
    </row>
    <row r="8072" spans="1:7">
      <c r="A8072" s="33"/>
      <c r="B8072" s="34"/>
      <c r="C8072" s="33"/>
      <c r="D8072" s="33"/>
      <c r="E8072" s="33"/>
      <c r="G8072">
        <f t="shared" si="127"/>
        <v>6</v>
      </c>
    </row>
    <row r="8073" spans="1:7">
      <c r="A8073" s="33"/>
      <c r="B8073" s="34"/>
      <c r="C8073" s="33"/>
      <c r="D8073" s="33"/>
      <c r="E8073" s="33"/>
      <c r="G8073">
        <f t="shared" si="127"/>
        <v>6</v>
      </c>
    </row>
    <row r="8074" spans="1:7">
      <c r="A8074" s="33"/>
      <c r="B8074" s="34"/>
      <c r="C8074" s="33"/>
      <c r="D8074" s="33"/>
      <c r="E8074" s="33"/>
      <c r="G8074">
        <f t="shared" si="127"/>
        <v>6</v>
      </c>
    </row>
    <row r="8075" spans="1:7">
      <c r="A8075" s="33"/>
      <c r="B8075" s="34"/>
      <c r="C8075" s="33"/>
      <c r="D8075" s="33"/>
      <c r="E8075" s="33"/>
      <c r="G8075">
        <f t="shared" si="127"/>
        <v>6</v>
      </c>
    </row>
    <row r="8076" spans="1:7">
      <c r="A8076" s="33"/>
      <c r="B8076" s="34"/>
      <c r="C8076" s="33"/>
      <c r="D8076" s="33"/>
      <c r="E8076" s="33"/>
      <c r="G8076">
        <f t="shared" si="127"/>
        <v>6</v>
      </c>
    </row>
    <row r="8077" spans="1:7">
      <c r="A8077" s="33"/>
      <c r="B8077" s="34"/>
      <c r="C8077" s="33"/>
      <c r="D8077" s="33"/>
      <c r="E8077" s="33"/>
      <c r="G8077">
        <f t="shared" si="127"/>
        <v>6</v>
      </c>
    </row>
    <row r="8078" spans="1:7">
      <c r="A8078" s="33"/>
      <c r="B8078" s="34"/>
      <c r="C8078" s="33"/>
      <c r="D8078" s="33"/>
      <c r="E8078" s="33"/>
      <c r="G8078">
        <f t="shared" si="127"/>
        <v>6</v>
      </c>
    </row>
    <row r="8079" spans="1:7">
      <c r="A8079" s="33"/>
      <c r="B8079" s="34"/>
      <c r="C8079" s="33"/>
      <c r="D8079" s="33"/>
      <c r="E8079" s="33"/>
      <c r="G8079">
        <f t="shared" si="127"/>
        <v>6</v>
      </c>
    </row>
    <row r="8080" spans="1:7">
      <c r="A8080" s="33"/>
      <c r="B8080" s="34"/>
      <c r="C8080" s="33"/>
      <c r="D8080" s="33"/>
      <c r="E8080" s="33"/>
      <c r="G8080">
        <f t="shared" si="127"/>
        <v>6</v>
      </c>
    </row>
    <row r="8081" spans="1:7">
      <c r="A8081" s="33"/>
      <c r="B8081" s="34"/>
      <c r="C8081" s="33"/>
      <c r="D8081" s="33"/>
      <c r="E8081" s="33"/>
      <c r="G8081">
        <f t="shared" si="127"/>
        <v>6</v>
      </c>
    </row>
    <row r="8082" spans="1:7">
      <c r="A8082" s="33"/>
      <c r="B8082" s="34"/>
      <c r="C8082" s="33"/>
      <c r="D8082" s="33"/>
      <c r="E8082" s="33"/>
      <c r="G8082">
        <f t="shared" si="127"/>
        <v>6</v>
      </c>
    </row>
    <row r="8083" spans="1:7">
      <c r="A8083" s="33"/>
      <c r="B8083" s="34"/>
      <c r="C8083" s="33"/>
      <c r="D8083" s="33"/>
      <c r="E8083" s="33"/>
      <c r="G8083">
        <f t="shared" si="127"/>
        <v>6</v>
      </c>
    </row>
    <row r="8084" spans="1:7">
      <c r="A8084" s="33"/>
      <c r="B8084" s="34"/>
      <c r="C8084" s="33"/>
      <c r="D8084" s="33"/>
      <c r="E8084" s="33"/>
      <c r="G8084">
        <f t="shared" si="127"/>
        <v>6</v>
      </c>
    </row>
    <row r="8085" spans="1:7">
      <c r="A8085" s="33"/>
      <c r="B8085" s="34"/>
      <c r="C8085" s="33"/>
      <c r="D8085" s="33"/>
      <c r="E8085" s="33"/>
      <c r="G8085">
        <f t="shared" si="127"/>
        <v>6</v>
      </c>
    </row>
    <row r="8086" spans="1:7">
      <c r="A8086" s="33"/>
      <c r="B8086" s="34"/>
      <c r="C8086" s="33"/>
      <c r="D8086" s="33"/>
      <c r="E8086" s="33"/>
      <c r="G8086">
        <f t="shared" si="127"/>
        <v>6</v>
      </c>
    </row>
    <row r="8087" spans="1:7">
      <c r="A8087" s="33"/>
      <c r="B8087" s="34"/>
      <c r="C8087" s="33"/>
      <c r="D8087" s="33"/>
      <c r="E8087" s="33"/>
      <c r="G8087">
        <f t="shared" si="127"/>
        <v>6</v>
      </c>
    </row>
    <row r="8088" spans="1:7">
      <c r="A8088" s="33"/>
      <c r="B8088" s="34"/>
      <c r="C8088" s="33"/>
      <c r="D8088" s="33"/>
      <c r="E8088" s="33"/>
      <c r="G8088">
        <f t="shared" si="127"/>
        <v>6</v>
      </c>
    </row>
    <row r="8089" spans="1:7">
      <c r="A8089" s="33"/>
      <c r="B8089" s="34"/>
      <c r="C8089" s="33"/>
      <c r="D8089" s="33"/>
      <c r="E8089" s="33"/>
      <c r="G8089">
        <f t="shared" si="127"/>
        <v>6</v>
      </c>
    </row>
    <row r="8090" spans="1:7">
      <c r="A8090" s="33"/>
      <c r="B8090" s="34"/>
      <c r="C8090" s="33"/>
      <c r="D8090" s="33"/>
      <c r="E8090" s="33"/>
      <c r="G8090">
        <f t="shared" si="127"/>
        <v>6</v>
      </c>
    </row>
    <row r="8091" spans="1:7">
      <c r="A8091" s="33"/>
      <c r="B8091" s="34"/>
      <c r="C8091" s="33"/>
      <c r="D8091" s="33"/>
      <c r="E8091" s="33"/>
      <c r="G8091">
        <f t="shared" si="127"/>
        <v>6</v>
      </c>
    </row>
    <row r="8092" spans="1:7">
      <c r="A8092" s="33"/>
      <c r="B8092" s="34"/>
      <c r="C8092" s="33"/>
      <c r="D8092" s="33"/>
      <c r="E8092" s="33"/>
      <c r="G8092">
        <f t="shared" si="127"/>
        <v>6</v>
      </c>
    </row>
    <row r="8093" spans="1:7">
      <c r="A8093" s="33"/>
      <c r="B8093" s="34"/>
      <c r="C8093" s="33"/>
      <c r="D8093" s="33"/>
      <c r="E8093" s="33"/>
      <c r="G8093">
        <f t="shared" si="127"/>
        <v>6</v>
      </c>
    </row>
    <row r="8094" spans="1:7">
      <c r="A8094" s="33"/>
      <c r="B8094" s="34"/>
      <c r="C8094" s="33"/>
      <c r="D8094" s="33"/>
      <c r="E8094" s="33"/>
      <c r="G8094">
        <f t="shared" si="127"/>
        <v>6</v>
      </c>
    </row>
    <row r="8095" spans="1:7">
      <c r="A8095" s="33"/>
      <c r="B8095" s="34"/>
      <c r="C8095" s="33"/>
      <c r="D8095" s="33"/>
      <c r="E8095" s="33"/>
      <c r="G8095">
        <f t="shared" si="127"/>
        <v>6</v>
      </c>
    </row>
    <row r="8096" spans="1:7">
      <c r="A8096" s="33"/>
      <c r="B8096" s="34"/>
      <c r="C8096" s="33"/>
      <c r="D8096" s="33"/>
      <c r="E8096" s="33"/>
      <c r="G8096">
        <f t="shared" si="127"/>
        <v>6</v>
      </c>
    </row>
    <row r="8097" spans="1:7">
      <c r="A8097" s="33"/>
      <c r="B8097" s="34"/>
      <c r="C8097" s="33"/>
      <c r="D8097" s="33"/>
      <c r="E8097" s="33"/>
      <c r="G8097">
        <f t="shared" si="127"/>
        <v>6</v>
      </c>
    </row>
    <row r="8098" spans="1:7">
      <c r="A8098" s="33"/>
      <c r="B8098" s="34"/>
      <c r="C8098" s="33"/>
      <c r="D8098" s="33"/>
      <c r="E8098" s="33"/>
      <c r="G8098">
        <f t="shared" si="127"/>
        <v>6</v>
      </c>
    </row>
    <row r="8099" spans="1:7">
      <c r="A8099" s="33"/>
      <c r="B8099" s="34"/>
      <c r="C8099" s="33"/>
      <c r="D8099" s="33"/>
      <c r="E8099" s="33"/>
      <c r="G8099">
        <f t="shared" si="127"/>
        <v>6</v>
      </c>
    </row>
    <row r="8100" spans="1:7">
      <c r="A8100" s="33"/>
      <c r="B8100" s="34"/>
      <c r="C8100" s="33"/>
      <c r="D8100" s="33"/>
      <c r="E8100" s="33"/>
      <c r="G8100">
        <f t="shared" si="127"/>
        <v>6</v>
      </c>
    </row>
    <row r="8101" spans="1:7">
      <c r="A8101" s="33"/>
      <c r="B8101" s="34"/>
      <c r="C8101" s="33"/>
      <c r="D8101" s="33"/>
      <c r="E8101" s="33"/>
      <c r="G8101">
        <f t="shared" si="127"/>
        <v>6</v>
      </c>
    </row>
    <row r="8102" spans="1:7">
      <c r="A8102" s="33"/>
      <c r="B8102" s="34"/>
      <c r="C8102" s="33"/>
      <c r="D8102" s="33"/>
      <c r="E8102" s="33"/>
      <c r="G8102">
        <f t="shared" si="127"/>
        <v>6</v>
      </c>
    </row>
    <row r="8103" spans="1:7">
      <c r="A8103" s="33"/>
      <c r="B8103" s="34"/>
      <c r="C8103" s="33"/>
      <c r="D8103" s="33"/>
      <c r="E8103" s="33"/>
      <c r="G8103">
        <f t="shared" si="127"/>
        <v>6</v>
      </c>
    </row>
    <row r="8104" spans="1:7">
      <c r="A8104" s="33"/>
      <c r="B8104" s="34"/>
      <c r="C8104" s="33"/>
      <c r="D8104" s="33"/>
      <c r="E8104" s="33"/>
      <c r="G8104">
        <f t="shared" si="127"/>
        <v>6</v>
      </c>
    </row>
    <row r="8105" spans="1:7">
      <c r="A8105" s="33"/>
      <c r="B8105" s="34"/>
      <c r="C8105" s="33"/>
      <c r="D8105" s="33"/>
      <c r="E8105" s="33"/>
      <c r="G8105">
        <f t="shared" si="127"/>
        <v>6</v>
      </c>
    </row>
    <row r="8106" spans="1:7">
      <c r="A8106" s="33"/>
      <c r="B8106" s="34"/>
      <c r="C8106" s="33"/>
      <c r="D8106" s="33"/>
      <c r="E8106" s="33"/>
      <c r="G8106">
        <f t="shared" si="127"/>
        <v>6</v>
      </c>
    </row>
    <row r="8107" spans="1:7">
      <c r="A8107" s="33"/>
      <c r="B8107" s="34"/>
      <c r="C8107" s="33"/>
      <c r="D8107" s="33"/>
      <c r="E8107" s="33"/>
      <c r="G8107">
        <f t="shared" si="127"/>
        <v>6</v>
      </c>
    </row>
    <row r="8108" spans="1:7">
      <c r="A8108" s="33"/>
      <c r="B8108" s="34"/>
      <c r="C8108" s="33"/>
      <c r="D8108" s="33"/>
      <c r="E8108" s="33"/>
      <c r="G8108">
        <f t="shared" si="127"/>
        <v>6</v>
      </c>
    </row>
    <row r="8109" spans="1:7">
      <c r="A8109" s="33"/>
      <c r="B8109" s="34"/>
      <c r="C8109" s="33"/>
      <c r="D8109" s="33"/>
      <c r="E8109" s="33"/>
      <c r="G8109">
        <f t="shared" si="127"/>
        <v>6</v>
      </c>
    </row>
    <row r="8110" spans="1:7">
      <c r="A8110" s="33"/>
      <c r="B8110" s="34"/>
      <c r="C8110" s="33"/>
      <c r="D8110" s="33"/>
      <c r="E8110" s="33"/>
      <c r="G8110">
        <f t="shared" si="127"/>
        <v>6</v>
      </c>
    </row>
    <row r="8111" spans="1:7">
      <c r="A8111" s="33"/>
      <c r="B8111" s="34"/>
      <c r="C8111" s="33"/>
      <c r="D8111" s="33"/>
      <c r="E8111" s="33"/>
      <c r="G8111">
        <f t="shared" si="127"/>
        <v>6</v>
      </c>
    </row>
    <row r="8112" spans="1:7">
      <c r="A8112" s="33"/>
      <c r="B8112" s="34"/>
      <c r="C8112" s="33"/>
      <c r="D8112" s="33"/>
      <c r="E8112" s="33"/>
      <c r="G8112">
        <f t="shared" si="127"/>
        <v>6</v>
      </c>
    </row>
    <row r="8113" spans="1:7">
      <c r="A8113" s="33"/>
      <c r="B8113" s="34"/>
      <c r="C8113" s="33"/>
      <c r="D8113" s="33"/>
      <c r="E8113" s="33"/>
      <c r="G8113">
        <f t="shared" si="127"/>
        <v>6</v>
      </c>
    </row>
    <row r="8114" spans="1:7">
      <c r="A8114" s="33"/>
      <c r="B8114" s="34"/>
      <c r="C8114" s="33"/>
      <c r="D8114" s="33"/>
      <c r="E8114" s="33"/>
      <c r="G8114">
        <f t="shared" si="127"/>
        <v>6</v>
      </c>
    </row>
    <row r="8115" spans="1:7">
      <c r="A8115" s="33"/>
      <c r="B8115" s="34"/>
      <c r="C8115" s="33"/>
      <c r="D8115" s="33"/>
      <c r="E8115" s="33"/>
      <c r="G8115">
        <f t="shared" si="127"/>
        <v>6</v>
      </c>
    </row>
    <row r="8116" spans="1:7">
      <c r="A8116" s="33"/>
      <c r="B8116" s="34"/>
      <c r="C8116" s="33"/>
      <c r="D8116" s="33"/>
      <c r="E8116" s="33"/>
      <c r="G8116">
        <f t="shared" si="127"/>
        <v>6</v>
      </c>
    </row>
    <row r="8117" spans="1:7">
      <c r="A8117" s="33"/>
      <c r="B8117" s="34"/>
      <c r="C8117" s="33"/>
      <c r="D8117" s="33"/>
      <c r="E8117" s="33"/>
      <c r="G8117">
        <f t="shared" si="127"/>
        <v>6</v>
      </c>
    </row>
    <row r="8118" spans="1:7">
      <c r="A8118" s="33"/>
      <c r="B8118" s="34"/>
      <c r="C8118" s="33"/>
      <c r="D8118" s="33"/>
      <c r="E8118" s="33"/>
      <c r="G8118">
        <f t="shared" si="127"/>
        <v>6</v>
      </c>
    </row>
    <row r="8119" spans="1:7">
      <c r="A8119" s="33"/>
      <c r="B8119" s="34"/>
      <c r="C8119" s="33"/>
      <c r="D8119" s="33"/>
      <c r="E8119" s="33"/>
      <c r="G8119">
        <f t="shared" si="127"/>
        <v>6</v>
      </c>
    </row>
    <row r="8120" spans="1:7">
      <c r="A8120" s="33"/>
      <c r="B8120" s="34"/>
      <c r="C8120" s="33"/>
      <c r="D8120" s="33"/>
      <c r="E8120" s="33"/>
      <c r="G8120">
        <f t="shared" si="127"/>
        <v>6</v>
      </c>
    </row>
    <row r="8121" spans="1:7">
      <c r="A8121" s="33"/>
      <c r="B8121" s="34"/>
      <c r="C8121" s="33"/>
      <c r="D8121" s="33"/>
      <c r="E8121" s="33"/>
      <c r="G8121">
        <f t="shared" si="127"/>
        <v>6</v>
      </c>
    </row>
    <row r="8122" spans="1:7">
      <c r="A8122" s="33"/>
      <c r="B8122" s="34"/>
      <c r="C8122" s="33"/>
      <c r="D8122" s="33"/>
      <c r="E8122" s="33"/>
      <c r="G8122">
        <f t="shared" si="127"/>
        <v>6</v>
      </c>
    </row>
    <row r="8123" spans="1:7">
      <c r="A8123" s="33"/>
      <c r="B8123" s="34"/>
      <c r="C8123" s="33"/>
      <c r="D8123" s="33"/>
      <c r="E8123" s="33"/>
      <c r="G8123">
        <f t="shared" si="127"/>
        <v>6</v>
      </c>
    </row>
    <row r="8124" spans="1:7">
      <c r="A8124" s="33"/>
      <c r="B8124" s="34"/>
      <c r="C8124" s="33"/>
      <c r="D8124" s="33"/>
      <c r="E8124" s="33"/>
      <c r="G8124">
        <f t="shared" si="127"/>
        <v>6</v>
      </c>
    </row>
    <row r="8125" spans="1:7">
      <c r="A8125" s="33"/>
      <c r="B8125" s="34"/>
      <c r="C8125" s="33"/>
      <c r="D8125" s="33"/>
      <c r="E8125" s="33"/>
      <c r="G8125">
        <f t="shared" si="127"/>
        <v>6</v>
      </c>
    </row>
    <row r="8126" spans="1:7">
      <c r="A8126" s="33"/>
      <c r="B8126" s="34"/>
      <c r="C8126" s="33"/>
      <c r="D8126" s="33"/>
      <c r="E8126" s="33"/>
      <c r="G8126">
        <f t="shared" si="127"/>
        <v>6</v>
      </c>
    </row>
    <row r="8127" spans="1:7">
      <c r="A8127" s="33"/>
      <c r="B8127" s="34"/>
      <c r="C8127" s="33"/>
      <c r="D8127" s="33"/>
      <c r="E8127" s="33"/>
      <c r="G8127">
        <f t="shared" si="127"/>
        <v>6</v>
      </c>
    </row>
    <row r="8128" spans="1:7">
      <c r="A8128" s="33"/>
      <c r="B8128" s="34"/>
      <c r="C8128" s="33"/>
      <c r="D8128" s="33"/>
      <c r="E8128" s="33"/>
      <c r="G8128">
        <f t="shared" ref="G8128:G8191" si="128">WEEKDAY(B8128,2)</f>
        <v>6</v>
      </c>
    </row>
    <row r="8129" spans="1:7">
      <c r="A8129" s="33"/>
      <c r="B8129" s="34"/>
      <c r="C8129" s="33"/>
      <c r="D8129" s="33"/>
      <c r="E8129" s="33"/>
      <c r="G8129">
        <f t="shared" si="128"/>
        <v>6</v>
      </c>
    </row>
    <row r="8130" spans="1:7">
      <c r="A8130" s="33"/>
      <c r="B8130" s="34"/>
      <c r="C8130" s="33"/>
      <c r="D8130" s="33"/>
      <c r="E8130" s="33"/>
      <c r="G8130">
        <f t="shared" si="128"/>
        <v>6</v>
      </c>
    </row>
    <row r="8131" spans="1:7">
      <c r="A8131" s="33"/>
      <c r="B8131" s="34"/>
      <c r="C8131" s="33"/>
      <c r="D8131" s="33"/>
      <c r="E8131" s="33"/>
      <c r="G8131">
        <f t="shared" si="128"/>
        <v>6</v>
      </c>
    </row>
    <row r="8132" spans="1:7">
      <c r="A8132" s="33"/>
      <c r="B8132" s="34"/>
      <c r="C8132" s="33"/>
      <c r="D8132" s="33"/>
      <c r="E8132" s="33"/>
      <c r="G8132">
        <f t="shared" si="128"/>
        <v>6</v>
      </c>
    </row>
    <row r="8133" spans="1:7">
      <c r="A8133" s="33"/>
      <c r="B8133" s="34"/>
      <c r="C8133" s="33"/>
      <c r="D8133" s="33"/>
      <c r="E8133" s="33"/>
      <c r="G8133">
        <f t="shared" si="128"/>
        <v>6</v>
      </c>
    </row>
    <row r="8134" spans="1:7">
      <c r="A8134" s="33"/>
      <c r="B8134" s="34"/>
      <c r="C8134" s="33"/>
      <c r="D8134" s="33"/>
      <c r="E8134" s="33"/>
      <c r="G8134">
        <f t="shared" si="128"/>
        <v>6</v>
      </c>
    </row>
    <row r="8135" spans="1:7">
      <c r="A8135" s="33"/>
      <c r="B8135" s="34"/>
      <c r="C8135" s="33"/>
      <c r="D8135" s="33"/>
      <c r="E8135" s="33"/>
      <c r="G8135">
        <f t="shared" si="128"/>
        <v>6</v>
      </c>
    </row>
    <row r="8136" spans="1:7">
      <c r="A8136" s="33"/>
      <c r="B8136" s="34"/>
      <c r="C8136" s="33"/>
      <c r="D8136" s="33"/>
      <c r="E8136" s="33"/>
      <c r="G8136">
        <f t="shared" si="128"/>
        <v>6</v>
      </c>
    </row>
    <row r="8137" spans="1:7">
      <c r="A8137" s="33"/>
      <c r="B8137" s="34"/>
      <c r="C8137" s="33"/>
      <c r="D8137" s="33"/>
      <c r="E8137" s="33"/>
      <c r="G8137">
        <f t="shared" si="128"/>
        <v>6</v>
      </c>
    </row>
    <row r="8138" spans="1:7">
      <c r="A8138" s="33"/>
      <c r="B8138" s="34"/>
      <c r="C8138" s="33"/>
      <c r="D8138" s="33"/>
      <c r="E8138" s="33"/>
      <c r="G8138">
        <f t="shared" si="128"/>
        <v>6</v>
      </c>
    </row>
    <row r="8139" spans="1:7">
      <c r="A8139" s="33"/>
      <c r="B8139" s="34"/>
      <c r="C8139" s="33"/>
      <c r="D8139" s="33"/>
      <c r="E8139" s="33"/>
      <c r="G8139">
        <f t="shared" si="128"/>
        <v>6</v>
      </c>
    </row>
    <row r="8140" spans="1:7">
      <c r="A8140" s="33"/>
      <c r="B8140" s="34"/>
      <c r="C8140" s="33"/>
      <c r="D8140" s="33"/>
      <c r="E8140" s="33"/>
      <c r="G8140">
        <f t="shared" si="128"/>
        <v>6</v>
      </c>
    </row>
    <row r="8141" spans="1:7">
      <c r="A8141" s="33"/>
      <c r="B8141" s="34"/>
      <c r="C8141" s="33"/>
      <c r="D8141" s="33"/>
      <c r="E8141" s="33"/>
      <c r="G8141">
        <f t="shared" si="128"/>
        <v>6</v>
      </c>
    </row>
    <row r="8142" spans="1:7">
      <c r="A8142" s="33"/>
      <c r="B8142" s="34"/>
      <c r="C8142" s="33"/>
      <c r="D8142" s="33"/>
      <c r="E8142" s="33"/>
      <c r="G8142">
        <f t="shared" si="128"/>
        <v>6</v>
      </c>
    </row>
    <row r="8143" spans="1:7">
      <c r="A8143" s="33"/>
      <c r="B8143" s="34"/>
      <c r="C8143" s="33"/>
      <c r="D8143" s="33"/>
      <c r="E8143" s="33"/>
      <c r="G8143">
        <f t="shared" si="128"/>
        <v>6</v>
      </c>
    </row>
    <row r="8144" spans="1:7">
      <c r="A8144" s="33"/>
      <c r="B8144" s="34"/>
      <c r="C8144" s="33"/>
      <c r="D8144" s="33"/>
      <c r="E8144" s="33"/>
      <c r="G8144">
        <f t="shared" si="128"/>
        <v>6</v>
      </c>
    </row>
    <row r="8145" spans="1:7">
      <c r="A8145" s="33"/>
      <c r="B8145" s="34"/>
      <c r="C8145" s="33"/>
      <c r="D8145" s="33"/>
      <c r="E8145" s="33"/>
      <c r="G8145">
        <f t="shared" si="128"/>
        <v>6</v>
      </c>
    </row>
    <row r="8146" spans="1:7">
      <c r="A8146" s="33"/>
      <c r="B8146" s="34"/>
      <c r="C8146" s="33"/>
      <c r="D8146" s="33"/>
      <c r="E8146" s="33"/>
      <c r="G8146">
        <f t="shared" si="128"/>
        <v>6</v>
      </c>
    </row>
    <row r="8147" spans="1:7">
      <c r="A8147" s="33"/>
      <c r="B8147" s="34"/>
      <c r="C8147" s="33"/>
      <c r="D8147" s="33"/>
      <c r="E8147" s="33"/>
      <c r="G8147">
        <f t="shared" si="128"/>
        <v>6</v>
      </c>
    </row>
    <row r="8148" spans="1:7">
      <c r="A8148" s="33"/>
      <c r="B8148" s="34"/>
      <c r="C8148" s="33"/>
      <c r="D8148" s="33"/>
      <c r="E8148" s="33"/>
      <c r="G8148">
        <f t="shared" si="128"/>
        <v>6</v>
      </c>
    </row>
    <row r="8149" spans="1:7">
      <c r="A8149" s="33"/>
      <c r="B8149" s="34"/>
      <c r="C8149" s="33"/>
      <c r="D8149" s="33"/>
      <c r="E8149" s="33"/>
      <c r="G8149">
        <f t="shared" si="128"/>
        <v>6</v>
      </c>
    </row>
    <row r="8150" spans="1:7">
      <c r="A8150" s="33"/>
      <c r="B8150" s="34"/>
      <c r="C8150" s="33"/>
      <c r="D8150" s="33"/>
      <c r="E8150" s="33"/>
      <c r="G8150">
        <f t="shared" si="128"/>
        <v>6</v>
      </c>
    </row>
    <row r="8151" spans="1:7">
      <c r="A8151" s="33"/>
      <c r="B8151" s="34"/>
      <c r="C8151" s="33"/>
      <c r="D8151" s="33"/>
      <c r="E8151" s="33"/>
      <c r="G8151">
        <f t="shared" si="128"/>
        <v>6</v>
      </c>
    </row>
    <row r="8152" spans="1:7">
      <c r="A8152" s="33"/>
      <c r="B8152" s="34"/>
      <c r="C8152" s="33"/>
      <c r="D8152" s="33"/>
      <c r="E8152" s="33"/>
      <c r="G8152">
        <f t="shared" si="128"/>
        <v>6</v>
      </c>
    </row>
    <row r="8153" spans="1:7">
      <c r="A8153" s="33"/>
      <c r="B8153" s="34"/>
      <c r="C8153" s="33"/>
      <c r="D8153" s="33"/>
      <c r="E8153" s="33"/>
      <c r="G8153">
        <f t="shared" si="128"/>
        <v>6</v>
      </c>
    </row>
    <row r="8154" spans="1:7">
      <c r="A8154" s="33"/>
      <c r="B8154" s="34"/>
      <c r="C8154" s="33"/>
      <c r="D8154" s="33"/>
      <c r="E8154" s="33"/>
      <c r="G8154">
        <f t="shared" si="128"/>
        <v>6</v>
      </c>
    </row>
    <row r="8155" spans="1:7">
      <c r="A8155" s="33"/>
      <c r="B8155" s="34"/>
      <c r="C8155" s="33"/>
      <c r="D8155" s="33"/>
      <c r="E8155" s="33"/>
      <c r="G8155">
        <f t="shared" si="128"/>
        <v>6</v>
      </c>
    </row>
    <row r="8156" spans="1:7">
      <c r="A8156" s="33"/>
      <c r="B8156" s="34"/>
      <c r="C8156" s="33"/>
      <c r="D8156" s="33"/>
      <c r="E8156" s="33"/>
      <c r="G8156">
        <f t="shared" si="128"/>
        <v>6</v>
      </c>
    </row>
    <row r="8157" spans="1:7">
      <c r="A8157" s="33"/>
      <c r="B8157" s="34"/>
      <c r="C8157" s="33"/>
      <c r="D8157" s="33"/>
      <c r="E8157" s="33"/>
      <c r="G8157">
        <f t="shared" si="128"/>
        <v>6</v>
      </c>
    </row>
    <row r="8158" spans="1:7">
      <c r="A8158" s="33"/>
      <c r="B8158" s="34"/>
      <c r="C8158" s="33"/>
      <c r="D8158" s="33"/>
      <c r="E8158" s="33"/>
      <c r="G8158">
        <f t="shared" si="128"/>
        <v>6</v>
      </c>
    </row>
    <row r="8159" spans="1:7">
      <c r="A8159" s="33"/>
      <c r="B8159" s="34"/>
      <c r="C8159" s="33"/>
      <c r="D8159" s="33"/>
      <c r="E8159" s="33"/>
      <c r="G8159">
        <f t="shared" si="128"/>
        <v>6</v>
      </c>
    </row>
    <row r="8160" spans="1:7">
      <c r="A8160" s="33"/>
      <c r="B8160" s="34"/>
      <c r="C8160" s="33"/>
      <c r="D8160" s="33"/>
      <c r="E8160" s="33"/>
      <c r="G8160">
        <f t="shared" si="128"/>
        <v>6</v>
      </c>
    </row>
    <row r="8161" spans="1:7">
      <c r="A8161" s="33"/>
      <c r="B8161" s="34"/>
      <c r="C8161" s="33"/>
      <c r="D8161" s="33"/>
      <c r="E8161" s="33"/>
      <c r="G8161">
        <f t="shared" si="128"/>
        <v>6</v>
      </c>
    </row>
    <row r="8162" spans="1:7">
      <c r="A8162" s="33"/>
      <c r="B8162" s="34"/>
      <c r="C8162" s="33"/>
      <c r="D8162" s="33"/>
      <c r="E8162" s="33"/>
      <c r="G8162">
        <f t="shared" si="128"/>
        <v>6</v>
      </c>
    </row>
    <row r="8163" spans="1:7">
      <c r="A8163" s="33"/>
      <c r="B8163" s="34"/>
      <c r="C8163" s="33"/>
      <c r="D8163" s="33"/>
      <c r="E8163" s="33"/>
      <c r="G8163">
        <f t="shared" si="128"/>
        <v>6</v>
      </c>
    </row>
    <row r="8164" spans="1:7">
      <c r="A8164" s="33"/>
      <c r="B8164" s="34"/>
      <c r="C8164" s="33"/>
      <c r="D8164" s="33"/>
      <c r="E8164" s="33"/>
      <c r="G8164">
        <f t="shared" si="128"/>
        <v>6</v>
      </c>
    </row>
    <row r="8165" spans="1:7">
      <c r="A8165" s="33"/>
      <c r="B8165" s="34"/>
      <c r="C8165" s="33"/>
      <c r="D8165" s="33"/>
      <c r="E8165" s="33"/>
      <c r="G8165">
        <f t="shared" si="128"/>
        <v>6</v>
      </c>
    </row>
    <row r="8166" spans="1:7">
      <c r="A8166" s="33"/>
      <c r="B8166" s="34"/>
      <c r="C8166" s="33"/>
      <c r="D8166" s="33"/>
      <c r="E8166" s="33"/>
      <c r="G8166">
        <f t="shared" si="128"/>
        <v>6</v>
      </c>
    </row>
    <row r="8167" spans="1:7">
      <c r="A8167" s="33"/>
      <c r="B8167" s="34"/>
      <c r="C8167" s="33"/>
      <c r="D8167" s="33"/>
      <c r="E8167" s="33"/>
      <c r="G8167">
        <f t="shared" si="128"/>
        <v>6</v>
      </c>
    </row>
    <row r="8168" spans="1:7">
      <c r="A8168" s="33"/>
      <c r="B8168" s="34"/>
      <c r="C8168" s="33"/>
      <c r="D8168" s="33"/>
      <c r="E8168" s="33"/>
      <c r="G8168">
        <f t="shared" si="128"/>
        <v>6</v>
      </c>
    </row>
    <row r="8169" spans="1:7">
      <c r="A8169" s="33"/>
      <c r="B8169" s="34"/>
      <c r="C8169" s="33"/>
      <c r="D8169" s="33"/>
      <c r="E8169" s="33"/>
      <c r="G8169">
        <f t="shared" si="128"/>
        <v>6</v>
      </c>
    </row>
    <row r="8170" spans="1:7">
      <c r="A8170" s="33"/>
      <c r="B8170" s="34"/>
      <c r="C8170" s="33"/>
      <c r="D8170" s="33"/>
      <c r="E8170" s="33"/>
      <c r="G8170">
        <f t="shared" si="128"/>
        <v>6</v>
      </c>
    </row>
    <row r="8171" spans="1:7">
      <c r="A8171" s="33"/>
      <c r="B8171" s="34"/>
      <c r="C8171" s="33"/>
      <c r="D8171" s="33"/>
      <c r="E8171" s="33"/>
      <c r="G8171">
        <f t="shared" si="128"/>
        <v>6</v>
      </c>
    </row>
    <row r="8172" spans="1:7">
      <c r="A8172" s="33"/>
      <c r="B8172" s="34"/>
      <c r="C8172" s="33"/>
      <c r="D8172" s="33"/>
      <c r="E8172" s="33"/>
      <c r="G8172">
        <f t="shared" si="128"/>
        <v>6</v>
      </c>
    </row>
    <row r="8173" spans="1:7">
      <c r="A8173" s="33"/>
      <c r="B8173" s="34"/>
      <c r="C8173" s="33"/>
      <c r="D8173" s="33"/>
      <c r="E8173" s="33"/>
      <c r="G8173">
        <f t="shared" si="128"/>
        <v>6</v>
      </c>
    </row>
    <row r="8174" spans="1:7">
      <c r="A8174" s="33"/>
      <c r="B8174" s="34"/>
      <c r="C8174" s="33"/>
      <c r="D8174" s="33"/>
      <c r="E8174" s="33"/>
      <c r="G8174">
        <f t="shared" si="128"/>
        <v>6</v>
      </c>
    </row>
    <row r="8175" spans="1:7">
      <c r="A8175" s="33"/>
      <c r="B8175" s="34"/>
      <c r="C8175" s="33"/>
      <c r="D8175" s="33"/>
      <c r="E8175" s="33"/>
      <c r="G8175">
        <f t="shared" si="128"/>
        <v>6</v>
      </c>
    </row>
    <row r="8176" spans="1:7">
      <c r="A8176" s="33"/>
      <c r="B8176" s="34"/>
      <c r="C8176" s="33"/>
      <c r="D8176" s="33"/>
      <c r="E8176" s="33"/>
      <c r="G8176">
        <f t="shared" si="128"/>
        <v>6</v>
      </c>
    </row>
    <row r="8177" spans="1:7">
      <c r="A8177" s="33"/>
      <c r="B8177" s="34"/>
      <c r="C8177" s="33"/>
      <c r="D8177" s="33"/>
      <c r="E8177" s="33"/>
      <c r="G8177">
        <f t="shared" si="128"/>
        <v>6</v>
      </c>
    </row>
    <row r="8178" spans="1:7">
      <c r="A8178" s="33"/>
      <c r="B8178" s="34"/>
      <c r="C8178" s="33"/>
      <c r="D8178" s="33"/>
      <c r="E8178" s="33"/>
      <c r="G8178">
        <f t="shared" si="128"/>
        <v>6</v>
      </c>
    </row>
    <row r="8179" spans="1:7">
      <c r="A8179" s="33"/>
      <c r="B8179" s="34"/>
      <c r="C8179" s="33"/>
      <c r="D8179" s="33"/>
      <c r="E8179" s="33"/>
      <c r="G8179">
        <f t="shared" si="128"/>
        <v>6</v>
      </c>
    </row>
    <row r="8180" spans="1:7">
      <c r="A8180" s="33"/>
      <c r="B8180" s="34"/>
      <c r="C8180" s="33"/>
      <c r="D8180" s="33"/>
      <c r="E8180" s="33"/>
      <c r="G8180">
        <f t="shared" si="128"/>
        <v>6</v>
      </c>
    </row>
    <row r="8181" spans="1:7">
      <c r="A8181" s="33"/>
      <c r="B8181" s="34"/>
      <c r="C8181" s="33"/>
      <c r="D8181" s="33"/>
      <c r="E8181" s="33"/>
      <c r="G8181">
        <f t="shared" si="128"/>
        <v>6</v>
      </c>
    </row>
    <row r="8182" spans="1:7">
      <c r="A8182" s="33"/>
      <c r="B8182" s="34"/>
      <c r="C8182" s="33"/>
      <c r="D8182" s="33"/>
      <c r="E8182" s="33"/>
      <c r="G8182">
        <f t="shared" si="128"/>
        <v>6</v>
      </c>
    </row>
    <row r="8183" spans="1:7">
      <c r="A8183" s="33"/>
      <c r="B8183" s="34"/>
      <c r="C8183" s="33"/>
      <c r="D8183" s="33"/>
      <c r="E8183" s="33"/>
      <c r="G8183">
        <f t="shared" si="128"/>
        <v>6</v>
      </c>
    </row>
    <row r="8184" spans="1:7">
      <c r="A8184" s="33"/>
      <c r="B8184" s="34"/>
      <c r="C8184" s="33"/>
      <c r="D8184" s="33"/>
      <c r="E8184" s="33"/>
      <c r="G8184">
        <f t="shared" si="128"/>
        <v>6</v>
      </c>
    </row>
    <row r="8185" spans="1:7">
      <c r="A8185" s="33"/>
      <c r="B8185" s="34"/>
      <c r="C8185" s="33"/>
      <c r="D8185" s="33"/>
      <c r="E8185" s="33"/>
      <c r="G8185">
        <f t="shared" si="128"/>
        <v>6</v>
      </c>
    </row>
    <row r="8186" spans="1:7">
      <c r="A8186" s="33"/>
      <c r="B8186" s="34"/>
      <c r="C8186" s="33"/>
      <c r="D8186" s="33"/>
      <c r="E8186" s="33"/>
      <c r="G8186">
        <f t="shared" si="128"/>
        <v>6</v>
      </c>
    </row>
    <row r="8187" spans="1:7">
      <c r="A8187" s="33"/>
      <c r="B8187" s="34"/>
      <c r="C8187" s="33"/>
      <c r="D8187" s="33"/>
      <c r="E8187" s="33"/>
      <c r="G8187">
        <f t="shared" si="128"/>
        <v>6</v>
      </c>
    </row>
    <row r="8188" spans="1:7">
      <c r="A8188" s="33"/>
      <c r="B8188" s="34"/>
      <c r="C8188" s="33"/>
      <c r="D8188" s="33"/>
      <c r="E8188" s="33"/>
      <c r="G8188">
        <f t="shared" si="128"/>
        <v>6</v>
      </c>
    </row>
    <row r="8189" spans="1:7">
      <c r="A8189" s="33"/>
      <c r="B8189" s="34"/>
      <c r="C8189" s="33"/>
      <c r="D8189" s="33"/>
      <c r="E8189" s="33"/>
      <c r="G8189">
        <f t="shared" si="128"/>
        <v>6</v>
      </c>
    </row>
    <row r="8190" spans="1:7">
      <c r="A8190" s="33"/>
      <c r="B8190" s="34"/>
      <c r="C8190" s="33"/>
      <c r="D8190" s="33"/>
      <c r="E8190" s="33"/>
      <c r="G8190">
        <f t="shared" si="128"/>
        <v>6</v>
      </c>
    </row>
    <row r="8191" spans="1:7">
      <c r="A8191" s="33"/>
      <c r="B8191" s="34"/>
      <c r="C8191" s="33"/>
      <c r="D8191" s="33"/>
      <c r="E8191" s="33"/>
      <c r="G8191">
        <f t="shared" si="128"/>
        <v>6</v>
      </c>
    </row>
    <row r="8192" spans="1:7">
      <c r="A8192" s="33"/>
      <c r="B8192" s="34"/>
      <c r="C8192" s="33"/>
      <c r="D8192" s="33"/>
      <c r="E8192" s="33"/>
      <c r="G8192">
        <f t="shared" ref="G8192:G8255" si="129">WEEKDAY(B8192,2)</f>
        <v>6</v>
      </c>
    </row>
    <row r="8193" spans="1:7">
      <c r="A8193" s="33"/>
      <c r="B8193" s="34"/>
      <c r="C8193" s="33"/>
      <c r="D8193" s="33"/>
      <c r="E8193" s="33"/>
      <c r="G8193">
        <f t="shared" si="129"/>
        <v>6</v>
      </c>
    </row>
    <row r="8194" spans="1:7">
      <c r="A8194" s="33"/>
      <c r="B8194" s="34"/>
      <c r="C8194" s="33"/>
      <c r="D8194" s="33"/>
      <c r="E8194" s="33"/>
      <c r="G8194">
        <f t="shared" si="129"/>
        <v>6</v>
      </c>
    </row>
    <row r="8195" spans="1:7">
      <c r="A8195" s="33"/>
      <c r="B8195" s="34"/>
      <c r="C8195" s="33"/>
      <c r="D8195" s="33"/>
      <c r="E8195" s="33"/>
      <c r="G8195">
        <f t="shared" si="129"/>
        <v>6</v>
      </c>
    </row>
    <row r="8196" spans="1:7">
      <c r="A8196" s="33"/>
      <c r="B8196" s="34"/>
      <c r="C8196" s="33"/>
      <c r="D8196" s="33"/>
      <c r="E8196" s="33"/>
      <c r="G8196">
        <f t="shared" si="129"/>
        <v>6</v>
      </c>
    </row>
    <row r="8197" spans="1:7">
      <c r="A8197" s="33"/>
      <c r="B8197" s="34"/>
      <c r="C8197" s="33"/>
      <c r="D8197" s="33"/>
      <c r="E8197" s="33"/>
      <c r="G8197">
        <f t="shared" si="129"/>
        <v>6</v>
      </c>
    </row>
    <row r="8198" spans="1:7">
      <c r="A8198" s="33"/>
      <c r="B8198" s="34"/>
      <c r="C8198" s="33"/>
      <c r="D8198" s="33"/>
      <c r="E8198" s="33"/>
      <c r="G8198">
        <f t="shared" si="129"/>
        <v>6</v>
      </c>
    </row>
    <row r="8199" spans="1:7">
      <c r="A8199" s="33"/>
      <c r="B8199" s="34"/>
      <c r="C8199" s="33"/>
      <c r="D8199" s="33"/>
      <c r="E8199" s="33"/>
      <c r="G8199">
        <f t="shared" si="129"/>
        <v>6</v>
      </c>
    </row>
    <row r="8200" spans="1:7">
      <c r="A8200" s="33"/>
      <c r="B8200" s="34"/>
      <c r="C8200" s="33"/>
      <c r="D8200" s="33"/>
      <c r="E8200" s="33"/>
      <c r="G8200">
        <f t="shared" si="129"/>
        <v>6</v>
      </c>
    </row>
    <row r="8201" spans="1:7">
      <c r="A8201" s="33"/>
      <c r="B8201" s="34"/>
      <c r="C8201" s="33"/>
      <c r="D8201" s="33"/>
      <c r="E8201" s="33"/>
      <c r="G8201">
        <f t="shared" si="129"/>
        <v>6</v>
      </c>
    </row>
    <row r="8202" spans="1:7">
      <c r="A8202" s="33"/>
      <c r="B8202" s="34"/>
      <c r="C8202" s="33"/>
      <c r="D8202" s="33"/>
      <c r="E8202" s="33"/>
      <c r="G8202">
        <f t="shared" si="129"/>
        <v>6</v>
      </c>
    </row>
    <row r="8203" spans="1:7">
      <c r="A8203" s="33"/>
      <c r="B8203" s="34"/>
      <c r="C8203" s="33"/>
      <c r="D8203" s="33"/>
      <c r="E8203" s="33"/>
      <c r="G8203">
        <f t="shared" si="129"/>
        <v>6</v>
      </c>
    </row>
    <row r="8204" spans="1:7">
      <c r="A8204" s="33"/>
      <c r="B8204" s="34"/>
      <c r="C8204" s="33"/>
      <c r="D8204" s="33"/>
      <c r="E8204" s="33"/>
      <c r="G8204">
        <f t="shared" si="129"/>
        <v>6</v>
      </c>
    </row>
    <row r="8205" spans="1:7">
      <c r="A8205" s="33"/>
      <c r="B8205" s="34"/>
      <c r="C8205" s="33"/>
      <c r="D8205" s="33"/>
      <c r="E8205" s="33"/>
      <c r="G8205">
        <f t="shared" si="129"/>
        <v>6</v>
      </c>
    </row>
    <row r="8206" spans="1:7">
      <c r="A8206" s="33"/>
      <c r="B8206" s="34"/>
      <c r="C8206" s="33"/>
      <c r="D8206" s="33"/>
      <c r="E8206" s="33"/>
      <c r="G8206">
        <f t="shared" si="129"/>
        <v>6</v>
      </c>
    </row>
    <row r="8207" spans="1:7">
      <c r="A8207" s="33"/>
      <c r="B8207" s="34"/>
      <c r="C8207" s="33"/>
      <c r="D8207" s="33"/>
      <c r="E8207" s="33"/>
      <c r="G8207">
        <f t="shared" si="129"/>
        <v>6</v>
      </c>
    </row>
    <row r="8208" spans="1:7">
      <c r="A8208" s="33"/>
      <c r="B8208" s="34"/>
      <c r="C8208" s="33"/>
      <c r="D8208" s="33"/>
      <c r="E8208" s="33"/>
      <c r="G8208">
        <f t="shared" si="129"/>
        <v>6</v>
      </c>
    </row>
    <row r="8209" spans="1:7">
      <c r="A8209" s="33"/>
      <c r="B8209" s="34"/>
      <c r="C8209" s="33"/>
      <c r="D8209" s="33"/>
      <c r="E8209" s="33"/>
      <c r="G8209">
        <f t="shared" si="129"/>
        <v>6</v>
      </c>
    </row>
    <row r="8210" spans="1:7">
      <c r="A8210" s="33"/>
      <c r="B8210" s="34"/>
      <c r="C8210" s="33"/>
      <c r="D8210" s="33"/>
      <c r="E8210" s="33"/>
      <c r="G8210">
        <f t="shared" si="129"/>
        <v>6</v>
      </c>
    </row>
    <row r="8211" spans="1:7">
      <c r="A8211" s="33"/>
      <c r="B8211" s="34"/>
      <c r="C8211" s="33"/>
      <c r="D8211" s="33"/>
      <c r="E8211" s="33"/>
      <c r="G8211">
        <f t="shared" si="129"/>
        <v>6</v>
      </c>
    </row>
    <row r="8212" spans="1:7">
      <c r="A8212" s="33"/>
      <c r="B8212" s="34"/>
      <c r="C8212" s="33"/>
      <c r="D8212" s="33"/>
      <c r="E8212" s="33"/>
      <c r="G8212">
        <f t="shared" si="129"/>
        <v>6</v>
      </c>
    </row>
    <row r="8213" spans="1:7">
      <c r="A8213" s="33"/>
      <c r="B8213" s="34"/>
      <c r="C8213" s="33"/>
      <c r="D8213" s="33"/>
      <c r="E8213" s="33"/>
      <c r="G8213">
        <f t="shared" si="129"/>
        <v>6</v>
      </c>
    </row>
    <row r="8214" spans="1:7">
      <c r="A8214" s="33"/>
      <c r="B8214" s="34"/>
      <c r="C8214" s="33"/>
      <c r="D8214" s="33"/>
      <c r="E8214" s="33"/>
      <c r="G8214">
        <f t="shared" si="129"/>
        <v>6</v>
      </c>
    </row>
    <row r="8215" spans="1:7">
      <c r="A8215" s="33"/>
      <c r="B8215" s="34"/>
      <c r="C8215" s="33"/>
      <c r="D8215" s="33"/>
      <c r="E8215" s="33"/>
      <c r="G8215">
        <f t="shared" si="129"/>
        <v>6</v>
      </c>
    </row>
    <row r="8216" spans="1:7">
      <c r="A8216" s="33"/>
      <c r="B8216" s="34"/>
      <c r="C8216" s="33"/>
      <c r="D8216" s="33"/>
      <c r="E8216" s="33"/>
      <c r="G8216">
        <f t="shared" si="129"/>
        <v>6</v>
      </c>
    </row>
    <row r="8217" spans="1:7">
      <c r="A8217" s="33"/>
      <c r="B8217" s="34"/>
      <c r="C8217" s="33"/>
      <c r="D8217" s="33"/>
      <c r="E8217" s="33"/>
      <c r="G8217">
        <f t="shared" si="129"/>
        <v>6</v>
      </c>
    </row>
    <row r="8218" spans="1:7">
      <c r="A8218" s="33"/>
      <c r="B8218" s="34"/>
      <c r="C8218" s="33"/>
      <c r="D8218" s="33"/>
      <c r="E8218" s="33"/>
      <c r="G8218">
        <f t="shared" si="129"/>
        <v>6</v>
      </c>
    </row>
    <row r="8219" spans="1:7">
      <c r="A8219" s="33"/>
      <c r="B8219" s="34"/>
      <c r="C8219" s="33"/>
      <c r="D8219" s="33"/>
      <c r="E8219" s="33"/>
      <c r="G8219">
        <f t="shared" si="129"/>
        <v>6</v>
      </c>
    </row>
    <row r="8220" spans="1:7">
      <c r="A8220" s="33"/>
      <c r="B8220" s="34"/>
      <c r="C8220" s="33"/>
      <c r="D8220" s="33"/>
      <c r="E8220" s="33"/>
      <c r="G8220">
        <f t="shared" si="129"/>
        <v>6</v>
      </c>
    </row>
    <row r="8221" spans="1:7">
      <c r="A8221" s="33"/>
      <c r="B8221" s="34"/>
      <c r="C8221" s="33"/>
      <c r="D8221" s="33"/>
      <c r="E8221" s="33"/>
      <c r="G8221">
        <f t="shared" si="129"/>
        <v>6</v>
      </c>
    </row>
    <row r="8222" spans="1:7">
      <c r="A8222" s="33"/>
      <c r="B8222" s="34"/>
      <c r="C8222" s="33"/>
      <c r="D8222" s="33"/>
      <c r="E8222" s="33"/>
      <c r="G8222">
        <f t="shared" si="129"/>
        <v>6</v>
      </c>
    </row>
    <row r="8223" spans="1:7">
      <c r="A8223" s="33"/>
      <c r="B8223" s="34"/>
      <c r="C8223" s="33"/>
      <c r="D8223" s="33"/>
      <c r="E8223" s="33"/>
      <c r="G8223">
        <f t="shared" si="129"/>
        <v>6</v>
      </c>
    </row>
    <row r="8224" spans="1:7">
      <c r="A8224" s="33"/>
      <c r="B8224" s="34"/>
      <c r="C8224" s="33"/>
      <c r="D8224" s="33"/>
      <c r="E8224" s="33"/>
      <c r="G8224">
        <f t="shared" si="129"/>
        <v>6</v>
      </c>
    </row>
    <row r="8225" spans="1:7">
      <c r="A8225" s="33"/>
      <c r="B8225" s="34"/>
      <c r="C8225" s="33"/>
      <c r="D8225" s="33"/>
      <c r="E8225" s="33"/>
      <c r="G8225">
        <f t="shared" si="129"/>
        <v>6</v>
      </c>
    </row>
    <row r="8226" spans="1:7">
      <c r="A8226" s="33"/>
      <c r="B8226" s="34"/>
      <c r="C8226" s="33"/>
      <c r="D8226" s="33"/>
      <c r="E8226" s="33"/>
      <c r="G8226">
        <f t="shared" si="129"/>
        <v>6</v>
      </c>
    </row>
    <row r="8227" spans="1:7">
      <c r="A8227" s="33"/>
      <c r="B8227" s="34"/>
      <c r="C8227" s="33"/>
      <c r="D8227" s="33"/>
      <c r="E8227" s="33"/>
      <c r="G8227">
        <f t="shared" si="129"/>
        <v>6</v>
      </c>
    </row>
    <row r="8228" spans="1:7">
      <c r="A8228" s="33"/>
      <c r="B8228" s="34"/>
      <c r="C8228" s="33"/>
      <c r="D8228" s="33"/>
      <c r="E8228" s="33"/>
      <c r="G8228">
        <f t="shared" si="129"/>
        <v>6</v>
      </c>
    </row>
    <row r="8229" spans="1:7">
      <c r="A8229" s="33"/>
      <c r="B8229" s="34"/>
      <c r="C8229" s="33"/>
      <c r="D8229" s="33"/>
      <c r="E8229" s="33"/>
      <c r="G8229">
        <f t="shared" si="129"/>
        <v>6</v>
      </c>
    </row>
    <row r="8230" spans="1:7">
      <c r="A8230" s="33"/>
      <c r="B8230" s="34"/>
      <c r="C8230" s="33"/>
      <c r="D8230" s="33"/>
      <c r="E8230" s="33"/>
      <c r="G8230">
        <f t="shared" si="129"/>
        <v>6</v>
      </c>
    </row>
    <row r="8231" spans="1:7">
      <c r="A8231" s="33"/>
      <c r="B8231" s="34"/>
      <c r="C8231" s="33"/>
      <c r="D8231" s="33"/>
      <c r="E8231" s="33"/>
      <c r="G8231">
        <f t="shared" si="129"/>
        <v>6</v>
      </c>
    </row>
    <row r="8232" spans="1:7">
      <c r="A8232" s="33"/>
      <c r="B8232" s="34"/>
      <c r="C8232" s="33"/>
      <c r="D8232" s="33"/>
      <c r="E8232" s="33"/>
      <c r="G8232">
        <f t="shared" si="129"/>
        <v>6</v>
      </c>
    </row>
    <row r="8233" spans="1:7">
      <c r="A8233" s="33"/>
      <c r="B8233" s="34"/>
      <c r="C8233" s="33"/>
      <c r="D8233" s="33"/>
      <c r="E8233" s="33"/>
      <c r="G8233">
        <f t="shared" si="129"/>
        <v>6</v>
      </c>
    </row>
    <row r="8234" spans="1:7">
      <c r="A8234" s="33"/>
      <c r="B8234" s="34"/>
      <c r="C8234" s="33"/>
      <c r="D8234" s="33"/>
      <c r="E8234" s="33"/>
      <c r="G8234">
        <f t="shared" si="129"/>
        <v>6</v>
      </c>
    </row>
    <row r="8235" spans="1:7">
      <c r="A8235" s="33"/>
      <c r="B8235" s="34"/>
      <c r="C8235" s="33"/>
      <c r="D8235" s="33"/>
      <c r="E8235" s="33"/>
      <c r="G8235">
        <f t="shared" si="129"/>
        <v>6</v>
      </c>
    </row>
    <row r="8236" spans="1:7">
      <c r="A8236" s="33"/>
      <c r="B8236" s="34"/>
      <c r="C8236" s="33"/>
      <c r="D8236" s="33"/>
      <c r="E8236" s="33"/>
      <c r="G8236">
        <f t="shared" si="129"/>
        <v>6</v>
      </c>
    </row>
    <row r="8237" spans="1:7">
      <c r="A8237" s="33"/>
      <c r="B8237" s="34"/>
      <c r="C8237" s="33"/>
      <c r="D8237" s="33"/>
      <c r="E8237" s="33"/>
      <c r="G8237">
        <f t="shared" si="129"/>
        <v>6</v>
      </c>
    </row>
    <row r="8238" spans="1:7">
      <c r="A8238" s="33"/>
      <c r="B8238" s="34"/>
      <c r="C8238" s="33"/>
      <c r="D8238" s="33"/>
      <c r="E8238" s="33"/>
      <c r="G8238">
        <f t="shared" si="129"/>
        <v>6</v>
      </c>
    </row>
    <row r="8239" spans="1:7">
      <c r="A8239" s="33"/>
      <c r="B8239" s="34"/>
      <c r="C8239" s="33"/>
      <c r="D8239" s="33"/>
      <c r="E8239" s="33"/>
      <c r="G8239">
        <f t="shared" si="129"/>
        <v>6</v>
      </c>
    </row>
    <row r="8240" spans="1:7">
      <c r="A8240" s="33"/>
      <c r="B8240" s="34"/>
      <c r="C8240" s="33"/>
      <c r="D8240" s="33"/>
      <c r="E8240" s="33"/>
      <c r="G8240">
        <f t="shared" si="129"/>
        <v>6</v>
      </c>
    </row>
    <row r="8241" spans="1:7">
      <c r="A8241" s="33"/>
      <c r="B8241" s="34"/>
      <c r="C8241" s="33"/>
      <c r="D8241" s="33"/>
      <c r="E8241" s="33"/>
      <c r="G8241">
        <f t="shared" si="129"/>
        <v>6</v>
      </c>
    </row>
    <row r="8242" spans="1:7">
      <c r="A8242" s="33"/>
      <c r="B8242" s="34"/>
      <c r="C8242" s="33"/>
      <c r="D8242" s="33"/>
      <c r="E8242" s="33"/>
      <c r="G8242">
        <f t="shared" si="129"/>
        <v>6</v>
      </c>
    </row>
    <row r="8243" spans="1:7">
      <c r="A8243" s="33"/>
      <c r="B8243" s="34"/>
      <c r="C8243" s="33"/>
      <c r="D8243" s="33"/>
      <c r="E8243" s="33"/>
      <c r="G8243">
        <f t="shared" si="129"/>
        <v>6</v>
      </c>
    </row>
    <row r="8244" spans="1:7">
      <c r="A8244" s="33"/>
      <c r="B8244" s="34"/>
      <c r="C8244" s="33"/>
      <c r="D8244" s="33"/>
      <c r="E8244" s="33"/>
      <c r="G8244">
        <f t="shared" si="129"/>
        <v>6</v>
      </c>
    </row>
    <row r="8245" spans="1:7">
      <c r="A8245" s="33"/>
      <c r="B8245" s="34"/>
      <c r="C8245" s="33"/>
      <c r="D8245" s="33"/>
      <c r="E8245" s="33"/>
      <c r="G8245">
        <f t="shared" si="129"/>
        <v>6</v>
      </c>
    </row>
    <row r="8246" spans="1:7">
      <c r="A8246" s="33"/>
      <c r="B8246" s="34"/>
      <c r="C8246" s="33"/>
      <c r="D8246" s="33"/>
      <c r="E8246" s="33"/>
      <c r="G8246">
        <f t="shared" si="129"/>
        <v>6</v>
      </c>
    </row>
    <row r="8247" spans="1:7">
      <c r="A8247" s="33"/>
      <c r="B8247" s="34"/>
      <c r="C8247" s="33"/>
      <c r="D8247" s="33"/>
      <c r="E8247" s="33"/>
      <c r="G8247">
        <f t="shared" si="129"/>
        <v>6</v>
      </c>
    </row>
    <row r="8248" spans="1:7">
      <c r="A8248" s="33"/>
      <c r="B8248" s="34"/>
      <c r="C8248" s="33"/>
      <c r="D8248" s="33"/>
      <c r="E8248" s="33"/>
      <c r="G8248">
        <f t="shared" si="129"/>
        <v>6</v>
      </c>
    </row>
    <row r="8249" spans="1:7">
      <c r="A8249" s="33"/>
      <c r="B8249" s="34"/>
      <c r="C8249" s="33"/>
      <c r="D8249" s="33"/>
      <c r="E8249" s="33"/>
      <c r="G8249">
        <f t="shared" si="129"/>
        <v>6</v>
      </c>
    </row>
    <row r="8250" spans="1:7">
      <c r="A8250" s="33"/>
      <c r="B8250" s="34"/>
      <c r="C8250" s="33"/>
      <c r="D8250" s="33"/>
      <c r="E8250" s="33"/>
      <c r="G8250">
        <f t="shared" si="129"/>
        <v>6</v>
      </c>
    </row>
    <row r="8251" spans="1:7">
      <c r="A8251" s="33"/>
      <c r="B8251" s="34"/>
      <c r="C8251" s="33"/>
      <c r="D8251" s="33"/>
      <c r="E8251" s="33"/>
      <c r="G8251">
        <f t="shared" si="129"/>
        <v>6</v>
      </c>
    </row>
    <row r="8252" spans="1:7">
      <c r="A8252" s="33"/>
      <c r="B8252" s="34"/>
      <c r="C8252" s="33"/>
      <c r="D8252" s="33"/>
      <c r="E8252" s="33"/>
      <c r="G8252">
        <f t="shared" si="129"/>
        <v>6</v>
      </c>
    </row>
    <row r="8253" spans="1:7">
      <c r="A8253" s="33"/>
      <c r="B8253" s="34"/>
      <c r="C8253" s="33"/>
      <c r="D8253" s="33"/>
      <c r="E8253" s="33"/>
      <c r="G8253">
        <f t="shared" si="129"/>
        <v>6</v>
      </c>
    </row>
    <row r="8254" spans="1:7">
      <c r="A8254" s="33"/>
      <c r="B8254" s="34"/>
      <c r="C8254" s="33"/>
      <c r="D8254" s="33"/>
      <c r="E8254" s="33"/>
      <c r="G8254">
        <f t="shared" si="129"/>
        <v>6</v>
      </c>
    </row>
    <row r="8255" spans="1:7">
      <c r="A8255" s="33"/>
      <c r="B8255" s="34"/>
      <c r="C8255" s="33"/>
      <c r="D8255" s="33"/>
      <c r="E8255" s="33"/>
      <c r="G8255">
        <f t="shared" si="129"/>
        <v>6</v>
      </c>
    </row>
    <row r="8256" spans="1:7">
      <c r="A8256" s="33"/>
      <c r="B8256" s="34"/>
      <c r="C8256" s="33"/>
      <c r="D8256" s="33"/>
      <c r="E8256" s="33"/>
      <c r="G8256">
        <f t="shared" ref="G8256:G8319" si="130">WEEKDAY(B8256,2)</f>
        <v>6</v>
      </c>
    </row>
    <row r="8257" spans="1:7">
      <c r="A8257" s="33"/>
      <c r="B8257" s="34"/>
      <c r="C8257" s="33"/>
      <c r="D8257" s="33"/>
      <c r="E8257" s="33"/>
      <c r="G8257">
        <f t="shared" si="130"/>
        <v>6</v>
      </c>
    </row>
    <row r="8258" spans="1:7">
      <c r="A8258" s="33"/>
      <c r="B8258" s="34"/>
      <c r="C8258" s="33"/>
      <c r="D8258" s="33"/>
      <c r="E8258" s="33"/>
      <c r="G8258">
        <f t="shared" si="130"/>
        <v>6</v>
      </c>
    </row>
    <row r="8259" spans="1:7">
      <c r="A8259" s="33"/>
      <c r="B8259" s="34"/>
      <c r="C8259" s="33"/>
      <c r="D8259" s="33"/>
      <c r="E8259" s="33"/>
      <c r="G8259">
        <f t="shared" si="130"/>
        <v>6</v>
      </c>
    </row>
    <row r="8260" spans="1:7">
      <c r="A8260" s="33"/>
      <c r="B8260" s="34"/>
      <c r="C8260" s="33"/>
      <c r="D8260" s="33"/>
      <c r="E8260" s="33"/>
      <c r="G8260">
        <f t="shared" si="130"/>
        <v>6</v>
      </c>
    </row>
    <row r="8261" spans="1:7">
      <c r="A8261" s="33"/>
      <c r="B8261" s="34"/>
      <c r="C8261" s="33"/>
      <c r="D8261" s="33"/>
      <c r="E8261" s="33"/>
      <c r="G8261">
        <f t="shared" si="130"/>
        <v>6</v>
      </c>
    </row>
    <row r="8262" spans="1:7">
      <c r="A8262" s="33"/>
      <c r="B8262" s="34"/>
      <c r="C8262" s="33"/>
      <c r="D8262" s="33"/>
      <c r="E8262" s="33"/>
      <c r="G8262">
        <f t="shared" si="130"/>
        <v>6</v>
      </c>
    </row>
    <row r="8263" spans="1:7">
      <c r="A8263" s="33"/>
      <c r="B8263" s="34"/>
      <c r="C8263" s="33"/>
      <c r="D8263" s="33"/>
      <c r="E8263" s="33"/>
      <c r="G8263">
        <f t="shared" si="130"/>
        <v>6</v>
      </c>
    </row>
    <row r="8264" spans="1:7">
      <c r="A8264" s="33"/>
      <c r="B8264" s="34"/>
      <c r="C8264" s="33"/>
      <c r="D8264" s="33"/>
      <c r="E8264" s="33"/>
      <c r="G8264">
        <f t="shared" si="130"/>
        <v>6</v>
      </c>
    </row>
    <row r="8265" spans="1:7">
      <c r="A8265" s="33"/>
      <c r="B8265" s="34"/>
      <c r="C8265" s="33"/>
      <c r="D8265" s="33"/>
      <c r="E8265" s="33"/>
      <c r="G8265">
        <f t="shared" si="130"/>
        <v>6</v>
      </c>
    </row>
    <row r="8266" spans="1:7">
      <c r="A8266" s="33"/>
      <c r="B8266" s="34"/>
      <c r="C8266" s="33"/>
      <c r="D8266" s="33"/>
      <c r="E8266" s="33"/>
      <c r="G8266">
        <f t="shared" si="130"/>
        <v>6</v>
      </c>
    </row>
    <row r="8267" spans="1:7">
      <c r="A8267" s="33"/>
      <c r="B8267" s="34"/>
      <c r="C8267" s="33"/>
      <c r="D8267" s="33"/>
      <c r="E8267" s="33"/>
      <c r="G8267">
        <f t="shared" si="130"/>
        <v>6</v>
      </c>
    </row>
    <row r="8268" spans="1:7">
      <c r="A8268" s="33"/>
      <c r="B8268" s="34"/>
      <c r="C8268" s="33"/>
      <c r="D8268" s="33"/>
      <c r="E8268" s="33"/>
      <c r="G8268">
        <f t="shared" si="130"/>
        <v>6</v>
      </c>
    </row>
    <row r="8269" spans="1:7">
      <c r="A8269" s="33"/>
      <c r="B8269" s="34"/>
      <c r="C8269" s="33"/>
      <c r="D8269" s="33"/>
      <c r="E8269" s="33"/>
      <c r="G8269">
        <f t="shared" si="130"/>
        <v>6</v>
      </c>
    </row>
    <row r="8270" spans="1:7">
      <c r="A8270" s="33"/>
      <c r="B8270" s="34"/>
      <c r="C8270" s="33"/>
      <c r="D8270" s="33"/>
      <c r="E8270" s="33"/>
      <c r="G8270">
        <f t="shared" si="130"/>
        <v>6</v>
      </c>
    </row>
    <row r="8271" spans="1:7">
      <c r="A8271" s="33"/>
      <c r="B8271" s="34"/>
      <c r="C8271" s="33"/>
      <c r="D8271" s="33"/>
      <c r="E8271" s="33"/>
      <c r="G8271">
        <f t="shared" si="130"/>
        <v>6</v>
      </c>
    </row>
    <row r="8272" spans="1:7">
      <c r="A8272" s="33"/>
      <c r="B8272" s="34"/>
      <c r="C8272" s="33"/>
      <c r="D8272" s="33"/>
      <c r="E8272" s="33"/>
      <c r="G8272">
        <f t="shared" si="130"/>
        <v>6</v>
      </c>
    </row>
    <row r="8273" spans="1:7">
      <c r="A8273" s="33"/>
      <c r="B8273" s="34"/>
      <c r="C8273" s="33"/>
      <c r="D8273" s="33"/>
      <c r="E8273" s="33"/>
      <c r="G8273">
        <f t="shared" si="130"/>
        <v>6</v>
      </c>
    </row>
    <row r="8274" spans="1:7">
      <c r="A8274" s="33"/>
      <c r="B8274" s="34"/>
      <c r="C8274" s="33"/>
      <c r="D8274" s="33"/>
      <c r="E8274" s="33"/>
      <c r="G8274">
        <f t="shared" si="130"/>
        <v>6</v>
      </c>
    </row>
    <row r="8275" spans="1:7">
      <c r="A8275" s="33"/>
      <c r="B8275" s="34"/>
      <c r="C8275" s="33"/>
      <c r="D8275" s="33"/>
      <c r="E8275" s="33"/>
      <c r="G8275">
        <f t="shared" si="130"/>
        <v>6</v>
      </c>
    </row>
    <row r="8276" spans="1:7">
      <c r="A8276" s="33"/>
      <c r="B8276" s="34"/>
      <c r="C8276" s="33"/>
      <c r="D8276" s="33"/>
      <c r="E8276" s="33"/>
      <c r="G8276">
        <f t="shared" si="130"/>
        <v>6</v>
      </c>
    </row>
    <row r="8277" spans="1:7">
      <c r="A8277" s="33"/>
      <c r="B8277" s="34"/>
      <c r="C8277" s="33"/>
      <c r="D8277" s="33"/>
      <c r="E8277" s="33"/>
      <c r="G8277">
        <f t="shared" si="130"/>
        <v>6</v>
      </c>
    </row>
    <row r="8278" spans="1:7">
      <c r="A8278" s="33"/>
      <c r="B8278" s="34"/>
      <c r="C8278" s="33"/>
      <c r="D8278" s="33"/>
      <c r="E8278" s="33"/>
      <c r="G8278">
        <f t="shared" si="130"/>
        <v>6</v>
      </c>
    </row>
    <row r="8279" spans="1:7">
      <c r="A8279" s="33"/>
      <c r="B8279" s="34"/>
      <c r="C8279" s="33"/>
      <c r="D8279" s="33"/>
      <c r="E8279" s="33"/>
      <c r="G8279">
        <f t="shared" si="130"/>
        <v>6</v>
      </c>
    </row>
    <row r="8280" spans="1:7">
      <c r="A8280" s="33"/>
      <c r="B8280" s="34"/>
      <c r="C8280" s="33"/>
      <c r="D8280" s="33"/>
      <c r="E8280" s="33"/>
      <c r="G8280">
        <f t="shared" si="130"/>
        <v>6</v>
      </c>
    </row>
    <row r="8281" spans="1:7">
      <c r="A8281" s="33"/>
      <c r="B8281" s="34"/>
      <c r="C8281" s="33"/>
      <c r="D8281" s="33"/>
      <c r="E8281" s="33"/>
      <c r="G8281">
        <f t="shared" si="130"/>
        <v>6</v>
      </c>
    </row>
    <row r="8282" spans="1:7">
      <c r="A8282" s="33"/>
      <c r="B8282" s="34"/>
      <c r="C8282" s="33"/>
      <c r="D8282" s="33"/>
      <c r="E8282" s="33"/>
      <c r="G8282">
        <f t="shared" si="130"/>
        <v>6</v>
      </c>
    </row>
    <row r="8283" spans="1:7">
      <c r="A8283" s="33"/>
      <c r="B8283" s="34"/>
      <c r="C8283" s="33"/>
      <c r="D8283" s="33"/>
      <c r="E8283" s="33"/>
      <c r="G8283">
        <f t="shared" si="130"/>
        <v>6</v>
      </c>
    </row>
    <row r="8284" spans="1:7">
      <c r="A8284" s="33"/>
      <c r="B8284" s="34"/>
      <c r="C8284" s="33"/>
      <c r="D8284" s="33"/>
      <c r="E8284" s="33"/>
      <c r="G8284">
        <f t="shared" si="130"/>
        <v>6</v>
      </c>
    </row>
    <row r="8285" spans="1:7">
      <c r="A8285" s="33"/>
      <c r="B8285" s="34"/>
      <c r="C8285" s="33"/>
      <c r="D8285" s="33"/>
      <c r="E8285" s="33"/>
      <c r="G8285">
        <f t="shared" si="130"/>
        <v>6</v>
      </c>
    </row>
    <row r="8286" spans="1:7">
      <c r="A8286" s="33"/>
      <c r="B8286" s="34"/>
      <c r="C8286" s="33"/>
      <c r="D8286" s="33"/>
      <c r="E8286" s="33"/>
      <c r="G8286">
        <f t="shared" si="130"/>
        <v>6</v>
      </c>
    </row>
    <row r="8287" spans="1:7">
      <c r="A8287" s="33"/>
      <c r="B8287" s="34"/>
      <c r="C8287" s="33"/>
      <c r="D8287" s="33"/>
      <c r="E8287" s="33"/>
      <c r="G8287">
        <f t="shared" si="130"/>
        <v>6</v>
      </c>
    </row>
    <row r="8288" spans="1:7">
      <c r="A8288" s="33"/>
      <c r="B8288" s="34"/>
      <c r="C8288" s="33"/>
      <c r="D8288" s="33"/>
      <c r="E8288" s="33"/>
      <c r="G8288">
        <f t="shared" si="130"/>
        <v>6</v>
      </c>
    </row>
    <row r="8289" spans="1:7">
      <c r="A8289" s="33"/>
      <c r="B8289" s="34"/>
      <c r="C8289" s="33"/>
      <c r="D8289" s="33"/>
      <c r="E8289" s="33"/>
      <c r="G8289">
        <f t="shared" si="130"/>
        <v>6</v>
      </c>
    </row>
    <row r="8290" spans="1:7">
      <c r="A8290" s="33"/>
      <c r="B8290" s="34"/>
      <c r="C8290" s="33"/>
      <c r="D8290" s="33"/>
      <c r="E8290" s="33"/>
      <c r="G8290">
        <f t="shared" si="130"/>
        <v>6</v>
      </c>
    </row>
    <row r="8291" spans="1:7">
      <c r="A8291" s="33"/>
      <c r="B8291" s="34"/>
      <c r="C8291" s="33"/>
      <c r="D8291" s="33"/>
      <c r="E8291" s="33"/>
      <c r="G8291">
        <f t="shared" si="130"/>
        <v>6</v>
      </c>
    </row>
    <row r="8292" spans="1:7">
      <c r="A8292" s="33"/>
      <c r="B8292" s="34"/>
      <c r="C8292" s="33"/>
      <c r="D8292" s="33"/>
      <c r="E8292" s="33"/>
      <c r="G8292">
        <f t="shared" si="130"/>
        <v>6</v>
      </c>
    </row>
    <row r="8293" spans="1:7">
      <c r="A8293" s="33"/>
      <c r="B8293" s="34"/>
      <c r="C8293" s="33"/>
      <c r="D8293" s="33"/>
      <c r="E8293" s="33"/>
      <c r="G8293">
        <f t="shared" si="130"/>
        <v>6</v>
      </c>
    </row>
    <row r="8294" spans="1:7">
      <c r="A8294" s="33"/>
      <c r="B8294" s="34"/>
      <c r="C8294" s="33"/>
      <c r="D8294" s="33"/>
      <c r="E8294" s="33"/>
      <c r="G8294">
        <f t="shared" si="130"/>
        <v>6</v>
      </c>
    </row>
    <row r="8295" spans="1:7">
      <c r="A8295" s="33"/>
      <c r="B8295" s="34"/>
      <c r="C8295" s="33"/>
      <c r="D8295" s="33"/>
      <c r="E8295" s="33"/>
      <c r="G8295">
        <f t="shared" si="130"/>
        <v>6</v>
      </c>
    </row>
    <row r="8296" spans="1:7">
      <c r="A8296" s="33"/>
      <c r="B8296" s="34"/>
      <c r="C8296" s="33"/>
      <c r="D8296" s="33"/>
      <c r="E8296" s="33"/>
      <c r="G8296">
        <f t="shared" si="130"/>
        <v>6</v>
      </c>
    </row>
    <row r="8297" spans="1:7">
      <c r="A8297" s="33"/>
      <c r="B8297" s="34"/>
      <c r="C8297" s="33"/>
      <c r="D8297" s="33"/>
      <c r="E8297" s="33"/>
      <c r="G8297">
        <f t="shared" si="130"/>
        <v>6</v>
      </c>
    </row>
    <row r="8298" spans="1:7">
      <c r="A8298" s="33"/>
      <c r="B8298" s="34"/>
      <c r="C8298" s="33"/>
      <c r="D8298" s="33"/>
      <c r="E8298" s="33"/>
      <c r="G8298">
        <f t="shared" si="130"/>
        <v>6</v>
      </c>
    </row>
    <row r="8299" spans="1:7">
      <c r="A8299" s="33"/>
      <c r="B8299" s="34"/>
      <c r="C8299" s="33"/>
      <c r="D8299" s="33"/>
      <c r="E8299" s="33"/>
      <c r="G8299">
        <f t="shared" si="130"/>
        <v>6</v>
      </c>
    </row>
    <row r="8300" spans="1:7">
      <c r="A8300" s="33"/>
      <c r="B8300" s="34"/>
      <c r="C8300" s="33"/>
      <c r="D8300" s="33"/>
      <c r="E8300" s="33"/>
      <c r="G8300">
        <f t="shared" si="130"/>
        <v>6</v>
      </c>
    </row>
    <row r="8301" spans="1:7">
      <c r="A8301" s="33"/>
      <c r="B8301" s="34"/>
      <c r="C8301" s="33"/>
      <c r="D8301" s="33"/>
      <c r="E8301" s="33"/>
      <c r="G8301">
        <f t="shared" si="130"/>
        <v>6</v>
      </c>
    </row>
    <row r="8302" spans="1:7">
      <c r="A8302" s="33"/>
      <c r="B8302" s="34"/>
      <c r="C8302" s="33"/>
      <c r="D8302" s="33"/>
      <c r="E8302" s="33"/>
      <c r="G8302">
        <f t="shared" si="130"/>
        <v>6</v>
      </c>
    </row>
    <row r="8303" spans="1:7">
      <c r="A8303" s="33"/>
      <c r="B8303" s="34"/>
      <c r="C8303" s="33"/>
      <c r="D8303" s="33"/>
      <c r="E8303" s="33"/>
      <c r="G8303">
        <f t="shared" si="130"/>
        <v>6</v>
      </c>
    </row>
    <row r="8304" spans="1:7">
      <c r="A8304" s="33"/>
      <c r="B8304" s="34"/>
      <c r="C8304" s="33"/>
      <c r="D8304" s="33"/>
      <c r="E8304" s="33"/>
      <c r="G8304">
        <f t="shared" si="130"/>
        <v>6</v>
      </c>
    </row>
    <row r="8305" spans="1:7">
      <c r="A8305" s="33"/>
      <c r="B8305" s="34"/>
      <c r="C8305" s="33"/>
      <c r="D8305" s="33"/>
      <c r="E8305" s="33"/>
      <c r="G8305">
        <f t="shared" si="130"/>
        <v>6</v>
      </c>
    </row>
    <row r="8306" spans="1:7">
      <c r="A8306" s="33"/>
      <c r="B8306" s="34"/>
      <c r="C8306" s="33"/>
      <c r="D8306" s="33"/>
      <c r="E8306" s="33"/>
      <c r="G8306">
        <f t="shared" si="130"/>
        <v>6</v>
      </c>
    </row>
    <row r="8307" spans="1:7">
      <c r="A8307" s="33"/>
      <c r="B8307" s="34"/>
      <c r="C8307" s="33"/>
      <c r="D8307" s="33"/>
      <c r="E8307" s="33"/>
      <c r="G8307">
        <f t="shared" si="130"/>
        <v>6</v>
      </c>
    </row>
    <row r="8308" spans="1:7">
      <c r="A8308" s="33"/>
      <c r="B8308" s="34"/>
      <c r="C8308" s="33"/>
      <c r="D8308" s="33"/>
      <c r="E8308" s="33"/>
      <c r="G8308">
        <f t="shared" si="130"/>
        <v>6</v>
      </c>
    </row>
    <row r="8309" spans="1:7">
      <c r="A8309" s="33"/>
      <c r="B8309" s="34"/>
      <c r="C8309" s="33"/>
      <c r="D8309" s="33"/>
      <c r="E8309" s="33"/>
      <c r="G8309">
        <f t="shared" si="130"/>
        <v>6</v>
      </c>
    </row>
    <row r="8310" spans="1:7">
      <c r="A8310" s="33"/>
      <c r="B8310" s="34"/>
      <c r="C8310" s="33"/>
      <c r="D8310" s="33"/>
      <c r="E8310" s="33"/>
      <c r="G8310">
        <f t="shared" si="130"/>
        <v>6</v>
      </c>
    </row>
    <row r="8311" spans="1:7">
      <c r="A8311" s="33"/>
      <c r="B8311" s="34"/>
      <c r="C8311" s="33"/>
      <c r="D8311" s="33"/>
      <c r="E8311" s="33"/>
      <c r="G8311">
        <f t="shared" si="130"/>
        <v>6</v>
      </c>
    </row>
    <row r="8312" spans="1:7">
      <c r="A8312" s="33"/>
      <c r="B8312" s="34"/>
      <c r="C8312" s="33"/>
      <c r="D8312" s="33"/>
      <c r="E8312" s="33"/>
      <c r="G8312">
        <f t="shared" si="130"/>
        <v>6</v>
      </c>
    </row>
    <row r="8313" spans="1:7">
      <c r="A8313" s="33"/>
      <c r="B8313" s="34"/>
      <c r="C8313" s="33"/>
      <c r="D8313" s="33"/>
      <c r="E8313" s="33"/>
      <c r="G8313">
        <f t="shared" si="130"/>
        <v>6</v>
      </c>
    </row>
    <row r="8314" spans="1:7">
      <c r="A8314" s="33"/>
      <c r="B8314" s="34"/>
      <c r="C8314" s="33"/>
      <c r="D8314" s="33"/>
      <c r="E8314" s="33"/>
      <c r="G8314">
        <f t="shared" si="130"/>
        <v>6</v>
      </c>
    </row>
    <row r="8315" spans="1:7">
      <c r="A8315" s="33"/>
      <c r="B8315" s="34"/>
      <c r="C8315" s="33"/>
      <c r="D8315" s="33"/>
      <c r="E8315" s="33"/>
      <c r="G8315">
        <f t="shared" si="130"/>
        <v>6</v>
      </c>
    </row>
    <row r="8316" spans="1:7">
      <c r="A8316" s="33"/>
      <c r="B8316" s="34"/>
      <c r="C8316" s="33"/>
      <c r="D8316" s="33"/>
      <c r="E8316" s="33"/>
      <c r="G8316">
        <f t="shared" si="130"/>
        <v>6</v>
      </c>
    </row>
    <row r="8317" spans="1:7">
      <c r="A8317" s="33"/>
      <c r="B8317" s="34"/>
      <c r="C8317" s="33"/>
      <c r="D8317" s="33"/>
      <c r="E8317" s="33"/>
      <c r="G8317">
        <f t="shared" si="130"/>
        <v>6</v>
      </c>
    </row>
    <row r="8318" spans="1:7">
      <c r="A8318" s="33"/>
      <c r="B8318" s="34"/>
      <c r="C8318" s="33"/>
      <c r="D8318" s="33"/>
      <c r="E8318" s="33"/>
      <c r="G8318">
        <f t="shared" si="130"/>
        <v>6</v>
      </c>
    </row>
    <row r="8319" spans="1:7">
      <c r="A8319" s="33"/>
      <c r="B8319" s="34"/>
      <c r="C8319" s="33"/>
      <c r="D8319" s="33"/>
      <c r="E8319" s="33"/>
      <c r="G8319">
        <f t="shared" si="130"/>
        <v>6</v>
      </c>
    </row>
    <row r="8320" spans="1:7">
      <c r="A8320" s="33"/>
      <c r="B8320" s="34"/>
      <c r="C8320" s="33"/>
      <c r="D8320" s="33"/>
      <c r="E8320" s="33"/>
      <c r="G8320">
        <f t="shared" ref="G8320:G8383" si="131">WEEKDAY(B8320,2)</f>
        <v>6</v>
      </c>
    </row>
    <row r="8321" spans="1:7">
      <c r="A8321" s="33"/>
      <c r="B8321" s="34"/>
      <c r="C8321" s="33"/>
      <c r="D8321" s="33"/>
      <c r="E8321" s="33"/>
      <c r="G8321">
        <f t="shared" si="131"/>
        <v>6</v>
      </c>
    </row>
    <row r="8322" spans="1:7">
      <c r="A8322" s="33"/>
      <c r="B8322" s="34"/>
      <c r="C8322" s="33"/>
      <c r="D8322" s="33"/>
      <c r="E8322" s="33"/>
      <c r="G8322">
        <f t="shared" si="131"/>
        <v>6</v>
      </c>
    </row>
    <row r="8323" spans="1:7">
      <c r="A8323" s="33"/>
      <c r="B8323" s="34"/>
      <c r="C8323" s="33"/>
      <c r="D8323" s="33"/>
      <c r="E8323" s="33"/>
      <c r="G8323">
        <f t="shared" si="131"/>
        <v>6</v>
      </c>
    </row>
    <row r="8324" spans="1:7">
      <c r="A8324" s="33"/>
      <c r="B8324" s="34"/>
      <c r="C8324" s="33"/>
      <c r="D8324" s="33"/>
      <c r="E8324" s="33"/>
      <c r="G8324">
        <f t="shared" si="131"/>
        <v>6</v>
      </c>
    </row>
    <row r="8325" spans="1:7">
      <c r="A8325" s="33"/>
      <c r="B8325" s="34"/>
      <c r="C8325" s="33"/>
      <c r="D8325" s="33"/>
      <c r="E8325" s="33"/>
      <c r="G8325">
        <f t="shared" si="131"/>
        <v>6</v>
      </c>
    </row>
    <row r="8326" spans="1:7">
      <c r="A8326" s="33"/>
      <c r="B8326" s="34"/>
      <c r="C8326" s="33"/>
      <c r="D8326" s="33"/>
      <c r="E8326" s="33"/>
      <c r="G8326">
        <f t="shared" si="131"/>
        <v>6</v>
      </c>
    </row>
    <row r="8327" spans="1:7">
      <c r="A8327" s="33"/>
      <c r="B8327" s="34"/>
      <c r="C8327" s="33"/>
      <c r="D8327" s="33"/>
      <c r="E8327" s="33"/>
      <c r="G8327">
        <f t="shared" si="131"/>
        <v>6</v>
      </c>
    </row>
    <row r="8328" spans="1:7">
      <c r="A8328" s="33"/>
      <c r="B8328" s="34"/>
      <c r="C8328" s="33"/>
      <c r="D8328" s="33"/>
      <c r="E8328" s="33"/>
      <c r="G8328">
        <f t="shared" si="131"/>
        <v>6</v>
      </c>
    </row>
    <row r="8329" spans="1:7">
      <c r="A8329" s="33"/>
      <c r="B8329" s="34"/>
      <c r="C8329" s="33"/>
      <c r="D8329" s="33"/>
      <c r="E8329" s="33"/>
      <c r="G8329">
        <f t="shared" si="131"/>
        <v>6</v>
      </c>
    </row>
    <row r="8330" spans="1:7">
      <c r="A8330" s="33"/>
      <c r="B8330" s="34"/>
      <c r="C8330" s="33"/>
      <c r="D8330" s="33"/>
      <c r="E8330" s="33"/>
      <c r="G8330">
        <f t="shared" si="131"/>
        <v>6</v>
      </c>
    </row>
    <row r="8331" spans="1:7">
      <c r="A8331" s="33"/>
      <c r="B8331" s="34"/>
      <c r="C8331" s="33"/>
      <c r="D8331" s="33"/>
      <c r="E8331" s="33"/>
      <c r="G8331">
        <f t="shared" si="131"/>
        <v>6</v>
      </c>
    </row>
    <row r="8332" spans="1:7">
      <c r="A8332" s="33"/>
      <c r="B8332" s="34"/>
      <c r="C8332" s="33"/>
      <c r="D8332" s="33"/>
      <c r="E8332" s="33"/>
      <c r="G8332">
        <f t="shared" si="131"/>
        <v>6</v>
      </c>
    </row>
    <row r="8333" spans="1:7">
      <c r="A8333" s="33"/>
      <c r="B8333" s="34"/>
      <c r="C8333" s="33"/>
      <c r="D8333" s="33"/>
      <c r="E8333" s="33"/>
      <c r="G8333">
        <f t="shared" si="131"/>
        <v>6</v>
      </c>
    </row>
    <row r="8334" spans="1:7">
      <c r="A8334" s="33"/>
      <c r="B8334" s="34"/>
      <c r="C8334" s="33"/>
      <c r="D8334" s="33"/>
      <c r="E8334" s="33"/>
      <c r="G8334">
        <f t="shared" si="131"/>
        <v>6</v>
      </c>
    </row>
    <row r="8335" spans="1:7">
      <c r="A8335" s="33"/>
      <c r="B8335" s="34"/>
      <c r="C8335" s="33"/>
      <c r="D8335" s="33"/>
      <c r="E8335" s="33"/>
      <c r="G8335">
        <f t="shared" si="131"/>
        <v>6</v>
      </c>
    </row>
    <row r="8336" spans="1:7">
      <c r="A8336" s="33"/>
      <c r="B8336" s="34"/>
      <c r="C8336" s="33"/>
      <c r="D8336" s="33"/>
      <c r="E8336" s="33"/>
      <c r="G8336">
        <f t="shared" si="131"/>
        <v>6</v>
      </c>
    </row>
    <row r="8337" spans="1:7">
      <c r="A8337" s="33"/>
      <c r="B8337" s="34"/>
      <c r="C8337" s="33"/>
      <c r="D8337" s="33"/>
      <c r="E8337" s="33"/>
      <c r="G8337">
        <f t="shared" si="131"/>
        <v>6</v>
      </c>
    </row>
    <row r="8338" spans="1:7">
      <c r="A8338" s="33"/>
      <c r="B8338" s="34"/>
      <c r="C8338" s="33"/>
      <c r="D8338" s="33"/>
      <c r="E8338" s="33"/>
      <c r="G8338">
        <f t="shared" si="131"/>
        <v>6</v>
      </c>
    </row>
    <row r="8339" spans="1:7">
      <c r="A8339" s="33"/>
      <c r="B8339" s="34"/>
      <c r="C8339" s="33"/>
      <c r="D8339" s="33"/>
      <c r="E8339" s="33"/>
      <c r="G8339">
        <f t="shared" si="131"/>
        <v>6</v>
      </c>
    </row>
    <row r="8340" spans="1:7">
      <c r="A8340" s="33"/>
      <c r="B8340" s="34"/>
      <c r="C8340" s="33"/>
      <c r="D8340" s="33"/>
      <c r="E8340" s="33"/>
      <c r="G8340">
        <f t="shared" si="131"/>
        <v>6</v>
      </c>
    </row>
    <row r="8341" spans="1:7">
      <c r="A8341" s="33"/>
      <c r="B8341" s="34"/>
      <c r="C8341" s="33"/>
      <c r="D8341" s="33"/>
      <c r="E8341" s="33"/>
      <c r="G8341">
        <f t="shared" si="131"/>
        <v>6</v>
      </c>
    </row>
    <row r="8342" spans="1:7">
      <c r="A8342" s="33"/>
      <c r="B8342" s="34"/>
      <c r="C8342" s="33"/>
      <c r="D8342" s="33"/>
      <c r="E8342" s="33"/>
      <c r="G8342">
        <f t="shared" si="131"/>
        <v>6</v>
      </c>
    </row>
    <row r="8343" spans="1:7">
      <c r="A8343" s="33"/>
      <c r="B8343" s="34"/>
      <c r="C8343" s="33"/>
      <c r="D8343" s="33"/>
      <c r="E8343" s="33"/>
      <c r="G8343">
        <f t="shared" si="131"/>
        <v>6</v>
      </c>
    </row>
    <row r="8344" spans="1:7">
      <c r="A8344" s="33"/>
      <c r="B8344" s="34"/>
      <c r="C8344" s="33"/>
      <c r="D8344" s="33"/>
      <c r="E8344" s="33"/>
      <c r="G8344">
        <f t="shared" si="131"/>
        <v>6</v>
      </c>
    </row>
    <row r="8345" spans="1:7">
      <c r="A8345" s="33"/>
      <c r="B8345" s="34"/>
      <c r="C8345" s="33"/>
      <c r="D8345" s="33"/>
      <c r="E8345" s="33"/>
      <c r="G8345">
        <f t="shared" si="131"/>
        <v>6</v>
      </c>
    </row>
    <row r="8346" spans="1:7">
      <c r="A8346" s="33"/>
      <c r="B8346" s="34"/>
      <c r="C8346" s="33"/>
      <c r="D8346" s="33"/>
      <c r="E8346" s="33"/>
      <c r="G8346">
        <f t="shared" si="131"/>
        <v>6</v>
      </c>
    </row>
    <row r="8347" spans="1:7">
      <c r="A8347" s="33"/>
      <c r="B8347" s="34"/>
      <c r="C8347" s="33"/>
      <c r="D8347" s="33"/>
      <c r="E8347" s="33"/>
      <c r="G8347">
        <f t="shared" si="131"/>
        <v>6</v>
      </c>
    </row>
    <row r="8348" spans="1:7">
      <c r="A8348" s="33"/>
      <c r="B8348" s="34"/>
      <c r="C8348" s="33"/>
      <c r="D8348" s="33"/>
      <c r="E8348" s="33"/>
      <c r="G8348">
        <f t="shared" si="131"/>
        <v>6</v>
      </c>
    </row>
    <row r="8349" spans="1:7">
      <c r="A8349" s="33"/>
      <c r="B8349" s="34"/>
      <c r="C8349" s="33"/>
      <c r="D8349" s="33"/>
      <c r="E8349" s="33"/>
      <c r="G8349">
        <f t="shared" si="131"/>
        <v>6</v>
      </c>
    </row>
    <row r="8350" spans="1:7">
      <c r="A8350" s="33"/>
      <c r="B8350" s="34"/>
      <c r="C8350" s="33"/>
      <c r="D8350" s="33"/>
      <c r="E8350" s="33"/>
      <c r="G8350">
        <f t="shared" si="131"/>
        <v>6</v>
      </c>
    </row>
    <row r="8351" spans="1:7">
      <c r="A8351" s="33"/>
      <c r="B8351" s="34"/>
      <c r="C8351" s="33"/>
      <c r="D8351" s="33"/>
      <c r="E8351" s="33"/>
      <c r="G8351">
        <f t="shared" si="131"/>
        <v>6</v>
      </c>
    </row>
    <row r="8352" spans="1:7">
      <c r="A8352" s="33"/>
      <c r="B8352" s="34"/>
      <c r="C8352" s="33"/>
      <c r="D8352" s="33"/>
      <c r="E8352" s="33"/>
      <c r="G8352">
        <f t="shared" si="131"/>
        <v>6</v>
      </c>
    </row>
    <row r="8353" spans="1:7">
      <c r="A8353" s="33"/>
      <c r="B8353" s="34"/>
      <c r="C8353" s="33"/>
      <c r="D8353" s="33"/>
      <c r="E8353" s="33"/>
      <c r="G8353">
        <f t="shared" si="131"/>
        <v>6</v>
      </c>
    </row>
    <row r="8354" spans="1:7">
      <c r="A8354" s="33"/>
      <c r="B8354" s="34"/>
      <c r="C8354" s="33"/>
      <c r="D8354" s="33"/>
      <c r="E8354" s="33"/>
      <c r="G8354">
        <f t="shared" si="131"/>
        <v>6</v>
      </c>
    </row>
    <row r="8355" spans="1:7">
      <c r="A8355" s="33"/>
      <c r="B8355" s="34"/>
      <c r="C8355" s="33"/>
      <c r="D8355" s="33"/>
      <c r="E8355" s="33"/>
      <c r="G8355">
        <f t="shared" si="131"/>
        <v>6</v>
      </c>
    </row>
    <row r="8356" spans="1:7">
      <c r="A8356" s="33"/>
      <c r="B8356" s="34"/>
      <c r="C8356" s="33"/>
      <c r="D8356" s="33"/>
      <c r="E8356" s="33"/>
      <c r="G8356">
        <f t="shared" si="131"/>
        <v>6</v>
      </c>
    </row>
    <row r="8357" spans="1:7">
      <c r="A8357" s="33"/>
      <c r="B8357" s="34"/>
      <c r="C8357" s="33"/>
      <c r="D8357" s="33"/>
      <c r="E8357" s="33"/>
      <c r="G8357">
        <f t="shared" si="131"/>
        <v>6</v>
      </c>
    </row>
    <row r="8358" spans="1:7">
      <c r="A8358" s="33"/>
      <c r="B8358" s="34"/>
      <c r="C8358" s="33"/>
      <c r="D8358" s="33"/>
      <c r="E8358" s="33"/>
      <c r="G8358">
        <f t="shared" si="131"/>
        <v>6</v>
      </c>
    </row>
    <row r="8359" spans="1:7">
      <c r="A8359" s="33"/>
      <c r="B8359" s="34"/>
      <c r="C8359" s="33"/>
      <c r="D8359" s="33"/>
      <c r="E8359" s="33"/>
      <c r="G8359">
        <f t="shared" si="131"/>
        <v>6</v>
      </c>
    </row>
    <row r="8360" spans="1:7">
      <c r="A8360" s="33"/>
      <c r="B8360" s="34"/>
      <c r="C8360" s="33"/>
      <c r="D8360" s="33"/>
      <c r="E8360" s="33"/>
      <c r="G8360">
        <f t="shared" si="131"/>
        <v>6</v>
      </c>
    </row>
    <row r="8361" spans="1:7">
      <c r="A8361" s="33"/>
      <c r="B8361" s="34"/>
      <c r="C8361" s="33"/>
      <c r="D8361" s="33"/>
      <c r="E8361" s="33"/>
      <c r="G8361">
        <f t="shared" si="131"/>
        <v>6</v>
      </c>
    </row>
    <row r="8362" spans="1:7">
      <c r="A8362" s="33"/>
      <c r="B8362" s="34"/>
      <c r="C8362" s="33"/>
      <c r="D8362" s="33"/>
      <c r="E8362" s="33"/>
      <c r="G8362">
        <f t="shared" si="131"/>
        <v>6</v>
      </c>
    </row>
    <row r="8363" spans="1:7">
      <c r="A8363" s="33"/>
      <c r="B8363" s="34"/>
      <c r="C8363" s="33"/>
      <c r="D8363" s="33"/>
      <c r="E8363" s="33"/>
      <c r="G8363">
        <f t="shared" si="131"/>
        <v>6</v>
      </c>
    </row>
    <row r="8364" spans="1:7">
      <c r="A8364" s="33"/>
      <c r="B8364" s="34"/>
      <c r="C8364" s="33"/>
      <c r="D8364" s="33"/>
      <c r="E8364" s="33"/>
      <c r="G8364">
        <f t="shared" si="131"/>
        <v>6</v>
      </c>
    </row>
    <row r="8365" spans="1:7">
      <c r="A8365" s="33"/>
      <c r="B8365" s="34"/>
      <c r="C8365" s="33"/>
      <c r="D8365" s="33"/>
      <c r="E8365" s="33"/>
      <c r="G8365">
        <f t="shared" si="131"/>
        <v>6</v>
      </c>
    </row>
    <row r="8366" spans="1:7">
      <c r="A8366" s="33"/>
      <c r="B8366" s="34"/>
      <c r="C8366" s="33"/>
      <c r="D8366" s="33"/>
      <c r="E8366" s="33"/>
      <c r="G8366">
        <f t="shared" si="131"/>
        <v>6</v>
      </c>
    </row>
    <row r="8367" spans="1:7">
      <c r="A8367" s="33"/>
      <c r="B8367" s="34"/>
      <c r="C8367" s="33"/>
      <c r="D8367" s="33"/>
      <c r="E8367" s="33"/>
      <c r="G8367">
        <f t="shared" si="131"/>
        <v>6</v>
      </c>
    </row>
    <row r="8368" spans="1:7">
      <c r="A8368" s="33"/>
      <c r="B8368" s="34"/>
      <c r="C8368" s="33"/>
      <c r="D8368" s="33"/>
      <c r="E8368" s="33"/>
      <c r="G8368">
        <f t="shared" si="131"/>
        <v>6</v>
      </c>
    </row>
    <row r="8369" spans="1:7">
      <c r="A8369" s="33"/>
      <c r="B8369" s="34"/>
      <c r="C8369" s="33"/>
      <c r="D8369" s="33"/>
      <c r="E8369" s="33"/>
      <c r="G8369">
        <f t="shared" si="131"/>
        <v>6</v>
      </c>
    </row>
    <row r="8370" spans="1:7">
      <c r="A8370" s="33"/>
      <c r="B8370" s="34"/>
      <c r="C8370" s="33"/>
      <c r="D8370" s="33"/>
      <c r="E8370" s="33"/>
      <c r="G8370">
        <f t="shared" si="131"/>
        <v>6</v>
      </c>
    </row>
    <row r="8371" spans="1:7">
      <c r="A8371" s="33"/>
      <c r="B8371" s="34"/>
      <c r="C8371" s="33"/>
      <c r="D8371" s="33"/>
      <c r="E8371" s="33"/>
      <c r="G8371">
        <f t="shared" si="131"/>
        <v>6</v>
      </c>
    </row>
    <row r="8372" spans="1:7">
      <c r="A8372" s="33"/>
      <c r="B8372" s="34"/>
      <c r="C8372" s="33"/>
      <c r="D8372" s="33"/>
      <c r="E8372" s="33"/>
      <c r="G8372">
        <f t="shared" si="131"/>
        <v>6</v>
      </c>
    </row>
    <row r="8373" spans="1:7">
      <c r="A8373" s="33"/>
      <c r="B8373" s="34"/>
      <c r="C8373" s="33"/>
      <c r="D8373" s="33"/>
      <c r="E8373" s="33"/>
      <c r="G8373">
        <f t="shared" si="131"/>
        <v>6</v>
      </c>
    </row>
    <row r="8374" spans="1:7">
      <c r="A8374" s="33"/>
      <c r="B8374" s="34"/>
      <c r="C8374" s="33"/>
      <c r="D8374" s="33"/>
      <c r="E8374" s="33"/>
      <c r="G8374">
        <f t="shared" si="131"/>
        <v>6</v>
      </c>
    </row>
    <row r="8375" spans="1:7">
      <c r="A8375" s="33"/>
      <c r="B8375" s="34"/>
      <c r="C8375" s="33"/>
      <c r="D8375" s="33"/>
      <c r="E8375" s="33"/>
      <c r="G8375">
        <f t="shared" si="131"/>
        <v>6</v>
      </c>
    </row>
    <row r="8376" spans="1:7">
      <c r="A8376" s="33"/>
      <c r="B8376" s="34"/>
      <c r="C8376" s="33"/>
      <c r="D8376" s="33"/>
      <c r="E8376" s="33"/>
      <c r="G8376">
        <f t="shared" si="131"/>
        <v>6</v>
      </c>
    </row>
    <row r="8377" spans="1:7">
      <c r="A8377" s="33"/>
      <c r="B8377" s="34"/>
      <c r="C8377" s="33"/>
      <c r="D8377" s="33"/>
      <c r="E8377" s="33"/>
      <c r="G8377">
        <f t="shared" si="131"/>
        <v>6</v>
      </c>
    </row>
    <row r="8378" spans="1:7">
      <c r="A8378" s="33"/>
      <c r="B8378" s="34"/>
      <c r="C8378" s="33"/>
      <c r="D8378" s="33"/>
      <c r="E8378" s="33"/>
      <c r="G8378">
        <f t="shared" si="131"/>
        <v>6</v>
      </c>
    </row>
    <row r="8379" spans="1:7">
      <c r="A8379" s="33"/>
      <c r="B8379" s="34"/>
      <c r="C8379" s="33"/>
      <c r="D8379" s="33"/>
      <c r="E8379" s="33"/>
      <c r="G8379">
        <f t="shared" si="131"/>
        <v>6</v>
      </c>
    </row>
    <row r="8380" spans="1:7">
      <c r="A8380" s="33"/>
      <c r="B8380" s="34"/>
      <c r="C8380" s="33"/>
      <c r="D8380" s="33"/>
      <c r="E8380" s="33"/>
      <c r="G8380">
        <f t="shared" si="131"/>
        <v>6</v>
      </c>
    </row>
    <row r="8381" spans="1:7">
      <c r="A8381" s="33"/>
      <c r="B8381" s="34"/>
      <c r="C8381" s="33"/>
      <c r="D8381" s="33"/>
      <c r="E8381" s="33"/>
      <c r="G8381">
        <f t="shared" si="131"/>
        <v>6</v>
      </c>
    </row>
    <row r="8382" spans="1:7">
      <c r="A8382" s="33"/>
      <c r="B8382" s="34"/>
      <c r="C8382" s="33"/>
      <c r="D8382" s="33"/>
      <c r="E8382" s="33"/>
      <c r="G8382">
        <f t="shared" si="131"/>
        <v>6</v>
      </c>
    </row>
    <row r="8383" spans="1:7">
      <c r="A8383" s="33"/>
      <c r="B8383" s="34"/>
      <c r="C8383" s="33"/>
      <c r="D8383" s="33"/>
      <c r="E8383" s="33"/>
      <c r="G8383">
        <f t="shared" si="131"/>
        <v>6</v>
      </c>
    </row>
    <row r="8384" spans="1:7">
      <c r="A8384" s="33"/>
      <c r="B8384" s="34"/>
      <c r="C8384" s="33"/>
      <c r="D8384" s="33"/>
      <c r="E8384" s="33"/>
      <c r="G8384">
        <f t="shared" ref="G8384:G8447" si="132">WEEKDAY(B8384,2)</f>
        <v>6</v>
      </c>
    </row>
    <row r="8385" spans="1:7">
      <c r="A8385" s="33"/>
      <c r="B8385" s="34"/>
      <c r="C8385" s="33"/>
      <c r="D8385" s="33"/>
      <c r="E8385" s="33"/>
      <c r="G8385">
        <f t="shared" si="132"/>
        <v>6</v>
      </c>
    </row>
    <row r="8386" spans="1:7">
      <c r="A8386" s="33"/>
      <c r="B8386" s="34"/>
      <c r="C8386" s="33"/>
      <c r="D8386" s="33"/>
      <c r="E8386" s="33"/>
      <c r="G8386">
        <f t="shared" si="132"/>
        <v>6</v>
      </c>
    </row>
    <row r="8387" spans="1:7">
      <c r="A8387" s="33"/>
      <c r="B8387" s="34"/>
      <c r="C8387" s="33"/>
      <c r="D8387" s="33"/>
      <c r="E8387" s="33"/>
      <c r="G8387">
        <f t="shared" si="132"/>
        <v>6</v>
      </c>
    </row>
    <row r="8388" spans="1:7">
      <c r="A8388" s="33"/>
      <c r="B8388" s="34"/>
      <c r="C8388" s="33"/>
      <c r="D8388" s="33"/>
      <c r="E8388" s="33"/>
      <c r="G8388">
        <f t="shared" si="132"/>
        <v>6</v>
      </c>
    </row>
    <row r="8389" spans="1:7">
      <c r="A8389" s="33"/>
      <c r="B8389" s="34"/>
      <c r="C8389" s="33"/>
      <c r="D8389" s="33"/>
      <c r="E8389" s="33"/>
      <c r="G8389">
        <f t="shared" si="132"/>
        <v>6</v>
      </c>
    </row>
    <row r="8390" spans="1:7">
      <c r="A8390" s="33"/>
      <c r="B8390" s="34"/>
      <c r="C8390" s="33"/>
      <c r="D8390" s="33"/>
      <c r="E8390" s="33"/>
      <c r="G8390">
        <f t="shared" si="132"/>
        <v>6</v>
      </c>
    </row>
    <row r="8391" spans="1:7">
      <c r="A8391" s="33"/>
      <c r="B8391" s="34"/>
      <c r="C8391" s="33"/>
      <c r="D8391" s="33"/>
      <c r="E8391" s="33"/>
      <c r="G8391">
        <f t="shared" si="132"/>
        <v>6</v>
      </c>
    </row>
    <row r="8392" spans="1:7">
      <c r="A8392" s="33"/>
      <c r="B8392" s="34"/>
      <c r="C8392" s="33"/>
      <c r="D8392" s="33"/>
      <c r="E8392" s="33"/>
      <c r="G8392">
        <f t="shared" si="132"/>
        <v>6</v>
      </c>
    </row>
    <row r="8393" spans="1:7">
      <c r="A8393" s="33"/>
      <c r="B8393" s="34"/>
      <c r="C8393" s="33"/>
      <c r="D8393" s="33"/>
      <c r="E8393" s="33"/>
      <c r="G8393">
        <f t="shared" si="132"/>
        <v>6</v>
      </c>
    </row>
    <row r="8394" spans="1:7">
      <c r="A8394" s="33"/>
      <c r="B8394" s="34"/>
      <c r="C8394" s="33"/>
      <c r="D8394" s="33"/>
      <c r="E8394" s="33"/>
      <c r="G8394">
        <f t="shared" si="132"/>
        <v>6</v>
      </c>
    </row>
    <row r="8395" spans="1:7">
      <c r="A8395" s="33"/>
      <c r="B8395" s="34"/>
      <c r="C8395" s="33"/>
      <c r="D8395" s="33"/>
      <c r="E8395" s="33"/>
      <c r="G8395">
        <f t="shared" si="132"/>
        <v>6</v>
      </c>
    </row>
    <row r="8396" spans="1:7">
      <c r="A8396" s="33"/>
      <c r="B8396" s="34"/>
      <c r="C8396" s="33"/>
      <c r="D8396" s="33"/>
      <c r="E8396" s="33"/>
      <c r="G8396">
        <f t="shared" si="132"/>
        <v>6</v>
      </c>
    </row>
    <row r="8397" spans="1:7">
      <c r="A8397" s="33"/>
      <c r="B8397" s="34"/>
      <c r="C8397" s="33"/>
      <c r="D8397" s="33"/>
      <c r="E8397" s="33"/>
      <c r="G8397">
        <f t="shared" si="132"/>
        <v>6</v>
      </c>
    </row>
    <row r="8398" spans="1:7">
      <c r="A8398" s="33"/>
      <c r="B8398" s="34"/>
      <c r="C8398" s="33"/>
      <c r="D8398" s="33"/>
      <c r="E8398" s="33"/>
      <c r="G8398">
        <f t="shared" si="132"/>
        <v>6</v>
      </c>
    </row>
    <row r="8399" spans="1:7">
      <c r="A8399" s="33"/>
      <c r="B8399" s="34"/>
      <c r="C8399" s="33"/>
      <c r="D8399" s="33"/>
      <c r="E8399" s="33"/>
      <c r="G8399">
        <f t="shared" si="132"/>
        <v>6</v>
      </c>
    </row>
    <row r="8400" spans="1:7">
      <c r="A8400" s="33"/>
      <c r="B8400" s="34"/>
      <c r="C8400" s="33"/>
      <c r="D8400" s="33"/>
      <c r="E8400" s="33"/>
      <c r="G8400">
        <f t="shared" si="132"/>
        <v>6</v>
      </c>
    </row>
    <row r="8401" spans="1:7">
      <c r="A8401" s="33"/>
      <c r="B8401" s="34"/>
      <c r="C8401" s="33"/>
      <c r="D8401" s="33"/>
      <c r="E8401" s="33"/>
      <c r="G8401">
        <f t="shared" si="132"/>
        <v>6</v>
      </c>
    </row>
    <row r="8402" spans="1:7">
      <c r="A8402" s="33"/>
      <c r="B8402" s="34"/>
      <c r="C8402" s="33"/>
      <c r="D8402" s="33"/>
      <c r="E8402" s="33"/>
      <c r="G8402">
        <f t="shared" si="132"/>
        <v>6</v>
      </c>
    </row>
    <row r="8403" spans="1:7">
      <c r="A8403" s="33"/>
      <c r="B8403" s="34"/>
      <c r="C8403" s="33"/>
      <c r="D8403" s="33"/>
      <c r="E8403" s="33"/>
      <c r="G8403">
        <f t="shared" si="132"/>
        <v>6</v>
      </c>
    </row>
    <row r="8404" spans="1:7">
      <c r="A8404" s="33"/>
      <c r="B8404" s="34"/>
      <c r="C8404" s="33"/>
      <c r="D8404" s="33"/>
      <c r="E8404" s="33"/>
      <c r="G8404">
        <f t="shared" si="132"/>
        <v>6</v>
      </c>
    </row>
    <row r="8405" spans="1:7">
      <c r="A8405" s="33"/>
      <c r="B8405" s="34"/>
      <c r="C8405" s="33"/>
      <c r="D8405" s="33"/>
      <c r="E8405" s="33"/>
      <c r="G8405">
        <f t="shared" si="132"/>
        <v>6</v>
      </c>
    </row>
    <row r="8406" spans="1:7">
      <c r="A8406" s="33"/>
      <c r="B8406" s="34"/>
      <c r="C8406" s="33"/>
      <c r="D8406" s="33"/>
      <c r="E8406" s="33"/>
      <c r="G8406">
        <f t="shared" si="132"/>
        <v>6</v>
      </c>
    </row>
    <row r="8407" spans="1:7">
      <c r="A8407" s="33"/>
      <c r="B8407" s="34"/>
      <c r="C8407" s="33"/>
      <c r="D8407" s="33"/>
      <c r="E8407" s="33"/>
      <c r="G8407">
        <f t="shared" si="132"/>
        <v>6</v>
      </c>
    </row>
    <row r="8408" spans="1:7">
      <c r="A8408" s="33"/>
      <c r="B8408" s="34"/>
      <c r="C8408" s="33"/>
      <c r="D8408" s="33"/>
      <c r="E8408" s="33"/>
      <c r="G8408">
        <f t="shared" si="132"/>
        <v>6</v>
      </c>
    </row>
    <row r="8409" spans="1:7">
      <c r="A8409" s="33"/>
      <c r="B8409" s="34"/>
      <c r="C8409" s="33"/>
      <c r="D8409" s="33"/>
      <c r="E8409" s="33"/>
      <c r="G8409">
        <f t="shared" si="132"/>
        <v>6</v>
      </c>
    </row>
    <row r="8410" spans="1:7">
      <c r="A8410" s="33"/>
      <c r="B8410" s="34"/>
      <c r="C8410" s="33"/>
      <c r="D8410" s="33"/>
      <c r="E8410" s="33"/>
      <c r="G8410">
        <f t="shared" si="132"/>
        <v>6</v>
      </c>
    </row>
    <row r="8411" spans="1:7">
      <c r="A8411" s="33"/>
      <c r="B8411" s="34"/>
      <c r="C8411" s="33"/>
      <c r="D8411" s="33"/>
      <c r="E8411" s="33"/>
      <c r="G8411">
        <f t="shared" si="132"/>
        <v>6</v>
      </c>
    </row>
    <row r="8412" spans="1:7">
      <c r="A8412" s="33"/>
      <c r="B8412" s="34"/>
      <c r="C8412" s="33"/>
      <c r="D8412" s="33"/>
      <c r="E8412" s="33"/>
      <c r="G8412">
        <f t="shared" si="132"/>
        <v>6</v>
      </c>
    </row>
    <row r="8413" spans="1:7">
      <c r="A8413" s="33"/>
      <c r="B8413" s="34"/>
      <c r="C8413" s="33"/>
      <c r="D8413" s="33"/>
      <c r="E8413" s="33"/>
      <c r="G8413">
        <f t="shared" si="132"/>
        <v>6</v>
      </c>
    </row>
    <row r="8414" spans="1:7">
      <c r="A8414" s="33"/>
      <c r="B8414" s="34"/>
      <c r="C8414" s="33"/>
      <c r="D8414" s="33"/>
      <c r="E8414" s="33"/>
      <c r="G8414">
        <f t="shared" si="132"/>
        <v>6</v>
      </c>
    </row>
    <row r="8415" spans="1:7">
      <c r="A8415" s="33"/>
      <c r="B8415" s="34"/>
      <c r="C8415" s="33"/>
      <c r="D8415" s="33"/>
      <c r="E8415" s="33"/>
      <c r="G8415">
        <f t="shared" si="132"/>
        <v>6</v>
      </c>
    </row>
    <row r="8416" spans="1:7">
      <c r="A8416" s="33"/>
      <c r="B8416" s="34"/>
      <c r="C8416" s="33"/>
      <c r="D8416" s="33"/>
      <c r="E8416" s="33"/>
      <c r="G8416">
        <f t="shared" si="132"/>
        <v>6</v>
      </c>
    </row>
    <row r="8417" spans="1:7">
      <c r="A8417" s="33"/>
      <c r="B8417" s="34"/>
      <c r="C8417" s="33"/>
      <c r="D8417" s="33"/>
      <c r="E8417" s="33"/>
      <c r="G8417">
        <f t="shared" si="132"/>
        <v>6</v>
      </c>
    </row>
    <row r="8418" spans="1:7">
      <c r="A8418" s="33"/>
      <c r="B8418" s="34"/>
      <c r="C8418" s="33"/>
      <c r="D8418" s="33"/>
      <c r="E8418" s="33"/>
      <c r="G8418">
        <f t="shared" si="132"/>
        <v>6</v>
      </c>
    </row>
    <row r="8419" spans="1:7">
      <c r="A8419" s="33"/>
      <c r="B8419" s="34"/>
      <c r="C8419" s="33"/>
      <c r="D8419" s="33"/>
      <c r="E8419" s="33"/>
      <c r="G8419">
        <f t="shared" si="132"/>
        <v>6</v>
      </c>
    </row>
    <row r="8420" spans="1:7">
      <c r="A8420" s="33"/>
      <c r="B8420" s="34"/>
      <c r="C8420" s="33"/>
      <c r="D8420" s="33"/>
      <c r="E8420" s="33"/>
      <c r="G8420">
        <f t="shared" si="132"/>
        <v>6</v>
      </c>
    </row>
    <row r="8421" spans="1:7">
      <c r="A8421" s="33"/>
      <c r="B8421" s="34"/>
      <c r="C8421" s="33"/>
      <c r="D8421" s="33"/>
      <c r="E8421" s="33"/>
      <c r="G8421">
        <f t="shared" si="132"/>
        <v>6</v>
      </c>
    </row>
    <row r="8422" spans="1:7">
      <c r="A8422" s="33"/>
      <c r="B8422" s="34"/>
      <c r="C8422" s="33"/>
      <c r="D8422" s="33"/>
      <c r="E8422" s="33"/>
      <c r="G8422">
        <f t="shared" si="132"/>
        <v>6</v>
      </c>
    </row>
    <row r="8423" spans="1:7">
      <c r="A8423" s="33"/>
      <c r="B8423" s="34"/>
      <c r="C8423" s="33"/>
      <c r="D8423" s="33"/>
      <c r="E8423" s="33"/>
      <c r="G8423">
        <f t="shared" si="132"/>
        <v>6</v>
      </c>
    </row>
    <row r="8424" spans="1:7">
      <c r="A8424" s="33"/>
      <c r="B8424" s="34"/>
      <c r="C8424" s="33"/>
      <c r="D8424" s="33"/>
      <c r="E8424" s="33"/>
      <c r="G8424">
        <f t="shared" si="132"/>
        <v>6</v>
      </c>
    </row>
    <row r="8425" spans="1:7">
      <c r="A8425" s="33"/>
      <c r="B8425" s="34"/>
      <c r="C8425" s="33"/>
      <c r="D8425" s="33"/>
      <c r="E8425" s="33"/>
      <c r="G8425">
        <f t="shared" si="132"/>
        <v>6</v>
      </c>
    </row>
    <row r="8426" spans="1:7">
      <c r="A8426" s="33"/>
      <c r="B8426" s="34"/>
      <c r="C8426" s="33"/>
      <c r="D8426" s="33"/>
      <c r="E8426" s="33"/>
      <c r="G8426">
        <f t="shared" si="132"/>
        <v>6</v>
      </c>
    </row>
    <row r="8427" spans="1:7">
      <c r="A8427" s="33"/>
      <c r="B8427" s="34"/>
      <c r="C8427" s="33"/>
      <c r="D8427" s="33"/>
      <c r="E8427" s="33"/>
      <c r="G8427">
        <f t="shared" si="132"/>
        <v>6</v>
      </c>
    </row>
    <row r="8428" spans="1:7">
      <c r="A8428" s="33"/>
      <c r="B8428" s="34"/>
      <c r="C8428" s="33"/>
      <c r="D8428" s="33"/>
      <c r="E8428" s="33"/>
      <c r="G8428">
        <f t="shared" si="132"/>
        <v>6</v>
      </c>
    </row>
    <row r="8429" spans="1:7">
      <c r="A8429" s="33"/>
      <c r="B8429" s="34"/>
      <c r="C8429" s="33"/>
      <c r="D8429" s="33"/>
      <c r="E8429" s="33"/>
      <c r="G8429">
        <f t="shared" si="132"/>
        <v>6</v>
      </c>
    </row>
    <row r="8430" spans="1:7">
      <c r="A8430" s="33"/>
      <c r="B8430" s="34"/>
      <c r="C8430" s="33"/>
      <c r="D8430" s="33"/>
      <c r="E8430" s="33"/>
      <c r="G8430">
        <f t="shared" si="132"/>
        <v>6</v>
      </c>
    </row>
    <row r="8431" spans="1:7">
      <c r="A8431" s="33"/>
      <c r="B8431" s="34"/>
      <c r="C8431" s="33"/>
      <c r="D8431" s="33"/>
      <c r="E8431" s="33"/>
      <c r="G8431">
        <f t="shared" si="132"/>
        <v>6</v>
      </c>
    </row>
    <row r="8432" spans="1:7">
      <c r="A8432" s="33"/>
      <c r="B8432" s="34"/>
      <c r="C8432" s="33"/>
      <c r="D8432" s="33"/>
      <c r="E8432" s="33"/>
      <c r="G8432">
        <f t="shared" si="132"/>
        <v>6</v>
      </c>
    </row>
    <row r="8433" spans="1:7">
      <c r="A8433" s="33"/>
      <c r="B8433" s="34"/>
      <c r="C8433" s="33"/>
      <c r="D8433" s="33"/>
      <c r="E8433" s="33"/>
      <c r="G8433">
        <f t="shared" si="132"/>
        <v>6</v>
      </c>
    </row>
    <row r="8434" spans="1:7">
      <c r="A8434" s="33"/>
      <c r="B8434" s="34"/>
      <c r="C8434" s="33"/>
      <c r="D8434" s="33"/>
      <c r="E8434" s="33"/>
      <c r="G8434">
        <f t="shared" si="132"/>
        <v>6</v>
      </c>
    </row>
    <row r="8435" spans="1:7">
      <c r="A8435" s="33"/>
      <c r="B8435" s="34"/>
      <c r="C8435" s="33"/>
      <c r="D8435" s="33"/>
      <c r="E8435" s="33"/>
      <c r="G8435">
        <f t="shared" si="132"/>
        <v>6</v>
      </c>
    </row>
    <row r="8436" spans="1:7">
      <c r="A8436" s="33"/>
      <c r="B8436" s="34"/>
      <c r="C8436" s="33"/>
      <c r="D8436" s="33"/>
      <c r="E8436" s="33"/>
      <c r="G8436">
        <f t="shared" si="132"/>
        <v>6</v>
      </c>
    </row>
    <row r="8437" spans="1:7">
      <c r="A8437" s="33"/>
      <c r="B8437" s="34"/>
      <c r="C8437" s="33"/>
      <c r="D8437" s="33"/>
      <c r="E8437" s="33"/>
      <c r="G8437">
        <f t="shared" si="132"/>
        <v>6</v>
      </c>
    </row>
    <row r="8438" spans="1:7">
      <c r="A8438" s="33"/>
      <c r="B8438" s="34"/>
      <c r="C8438" s="33"/>
      <c r="D8438" s="33"/>
      <c r="E8438" s="33"/>
      <c r="G8438">
        <f t="shared" si="132"/>
        <v>6</v>
      </c>
    </row>
    <row r="8439" spans="1:7">
      <c r="A8439" s="33"/>
      <c r="B8439" s="34"/>
      <c r="C8439" s="33"/>
      <c r="D8439" s="33"/>
      <c r="E8439" s="33"/>
      <c r="G8439">
        <f t="shared" si="132"/>
        <v>6</v>
      </c>
    </row>
    <row r="8440" spans="1:7">
      <c r="A8440" s="33"/>
      <c r="B8440" s="34"/>
      <c r="C8440" s="33"/>
      <c r="D8440" s="33"/>
      <c r="E8440" s="33"/>
      <c r="G8440">
        <f t="shared" si="132"/>
        <v>6</v>
      </c>
    </row>
    <row r="8441" spans="1:7">
      <c r="A8441" s="33"/>
      <c r="B8441" s="34"/>
      <c r="C8441" s="33"/>
      <c r="D8441" s="33"/>
      <c r="E8441" s="33"/>
      <c r="G8441">
        <f t="shared" si="132"/>
        <v>6</v>
      </c>
    </row>
    <row r="8442" spans="1:7">
      <c r="A8442" s="33"/>
      <c r="B8442" s="34"/>
      <c r="C8442" s="33"/>
      <c r="D8442" s="33"/>
      <c r="E8442" s="33"/>
      <c r="G8442">
        <f t="shared" si="132"/>
        <v>6</v>
      </c>
    </row>
    <row r="8443" spans="1:7">
      <c r="A8443" s="33"/>
      <c r="B8443" s="34"/>
      <c r="C8443" s="33"/>
      <c r="D8443" s="33"/>
      <c r="E8443" s="33"/>
      <c r="G8443">
        <f t="shared" si="132"/>
        <v>6</v>
      </c>
    </row>
    <row r="8444" spans="1:7">
      <c r="A8444" s="33"/>
      <c r="B8444" s="34"/>
      <c r="C8444" s="33"/>
      <c r="D8444" s="33"/>
      <c r="E8444" s="33"/>
      <c r="G8444">
        <f t="shared" si="132"/>
        <v>6</v>
      </c>
    </row>
    <row r="8445" spans="1:7">
      <c r="A8445" s="33"/>
      <c r="B8445" s="34"/>
      <c r="C8445" s="33"/>
      <c r="D8445" s="33"/>
      <c r="E8445" s="33"/>
      <c r="G8445">
        <f t="shared" si="132"/>
        <v>6</v>
      </c>
    </row>
    <row r="8446" spans="1:7">
      <c r="A8446" s="33"/>
      <c r="B8446" s="34"/>
      <c r="C8446" s="33"/>
      <c r="D8446" s="33"/>
      <c r="E8446" s="33"/>
      <c r="G8446">
        <f t="shared" si="132"/>
        <v>6</v>
      </c>
    </row>
    <row r="8447" spans="1:7">
      <c r="A8447" s="33"/>
      <c r="B8447" s="34"/>
      <c r="C8447" s="33"/>
      <c r="D8447" s="33"/>
      <c r="E8447" s="33"/>
      <c r="G8447">
        <f t="shared" si="132"/>
        <v>6</v>
      </c>
    </row>
    <row r="8448" spans="1:7">
      <c r="A8448" s="33"/>
      <c r="B8448" s="34"/>
      <c r="C8448" s="33"/>
      <c r="D8448" s="33"/>
      <c r="E8448" s="33"/>
      <c r="G8448">
        <f t="shared" ref="G8448:G8511" si="133">WEEKDAY(B8448,2)</f>
        <v>6</v>
      </c>
    </row>
    <row r="8449" spans="1:7">
      <c r="A8449" s="33"/>
      <c r="B8449" s="34"/>
      <c r="C8449" s="33"/>
      <c r="D8449" s="33"/>
      <c r="E8449" s="33"/>
      <c r="G8449">
        <f t="shared" si="133"/>
        <v>6</v>
      </c>
    </row>
    <row r="8450" spans="1:7">
      <c r="A8450" s="33"/>
      <c r="B8450" s="34"/>
      <c r="C8450" s="33"/>
      <c r="D8450" s="33"/>
      <c r="E8450" s="33"/>
      <c r="G8450">
        <f t="shared" si="133"/>
        <v>6</v>
      </c>
    </row>
    <row r="8451" spans="1:7">
      <c r="A8451" s="33"/>
      <c r="B8451" s="34"/>
      <c r="C8451" s="33"/>
      <c r="D8451" s="33"/>
      <c r="E8451" s="33"/>
      <c r="G8451">
        <f t="shared" si="133"/>
        <v>6</v>
      </c>
    </row>
    <row r="8452" spans="1:7">
      <c r="A8452" s="33"/>
      <c r="B8452" s="34"/>
      <c r="C8452" s="33"/>
      <c r="D8452" s="33"/>
      <c r="E8452" s="33"/>
      <c r="G8452">
        <f t="shared" si="133"/>
        <v>6</v>
      </c>
    </row>
    <row r="8453" spans="1:7">
      <c r="A8453" s="33"/>
      <c r="B8453" s="34"/>
      <c r="C8453" s="33"/>
      <c r="D8453" s="33"/>
      <c r="E8453" s="33"/>
      <c r="G8453">
        <f t="shared" si="133"/>
        <v>6</v>
      </c>
    </row>
    <row r="8454" spans="1:7">
      <c r="A8454" s="33"/>
      <c r="B8454" s="34"/>
      <c r="C8454" s="33"/>
      <c r="D8454" s="33"/>
      <c r="E8454" s="33"/>
      <c r="G8454">
        <f t="shared" si="133"/>
        <v>6</v>
      </c>
    </row>
    <row r="8455" spans="1:7">
      <c r="A8455" s="33"/>
      <c r="B8455" s="34"/>
      <c r="C8455" s="33"/>
      <c r="D8455" s="33"/>
      <c r="E8455" s="33"/>
      <c r="G8455">
        <f t="shared" si="133"/>
        <v>6</v>
      </c>
    </row>
    <row r="8456" spans="1:7">
      <c r="A8456" s="33"/>
      <c r="B8456" s="34"/>
      <c r="C8456" s="33"/>
      <c r="D8456" s="33"/>
      <c r="E8456" s="33"/>
      <c r="G8456">
        <f t="shared" si="133"/>
        <v>6</v>
      </c>
    </row>
    <row r="8457" spans="1:7">
      <c r="A8457" s="33"/>
      <c r="B8457" s="34"/>
      <c r="C8457" s="33"/>
      <c r="D8457" s="33"/>
      <c r="E8457" s="33"/>
      <c r="G8457">
        <f t="shared" si="133"/>
        <v>6</v>
      </c>
    </row>
    <row r="8458" spans="1:7">
      <c r="A8458" s="33"/>
      <c r="B8458" s="34"/>
      <c r="C8458" s="33"/>
      <c r="D8458" s="33"/>
      <c r="E8458" s="33"/>
      <c r="G8458">
        <f t="shared" si="133"/>
        <v>6</v>
      </c>
    </row>
    <row r="8459" spans="1:7">
      <c r="A8459" s="33"/>
      <c r="B8459" s="34"/>
      <c r="C8459" s="33"/>
      <c r="D8459" s="33"/>
      <c r="E8459" s="33"/>
      <c r="G8459">
        <f t="shared" si="133"/>
        <v>6</v>
      </c>
    </row>
    <row r="8460" spans="1:7">
      <c r="A8460" s="33"/>
      <c r="B8460" s="34"/>
      <c r="C8460" s="33"/>
      <c r="D8460" s="33"/>
      <c r="E8460" s="33"/>
      <c r="G8460">
        <f t="shared" si="133"/>
        <v>6</v>
      </c>
    </row>
    <row r="8461" spans="1:7">
      <c r="A8461" s="33"/>
      <c r="B8461" s="34"/>
      <c r="C8461" s="33"/>
      <c r="D8461" s="33"/>
      <c r="E8461" s="33"/>
      <c r="G8461">
        <f t="shared" si="133"/>
        <v>6</v>
      </c>
    </row>
    <row r="8462" spans="1:7">
      <c r="A8462" s="33"/>
      <c r="B8462" s="34"/>
      <c r="C8462" s="33"/>
      <c r="D8462" s="33"/>
      <c r="E8462" s="33"/>
      <c r="G8462">
        <f t="shared" si="133"/>
        <v>6</v>
      </c>
    </row>
    <row r="8463" spans="1:7">
      <c r="A8463" s="33"/>
      <c r="B8463" s="34"/>
      <c r="C8463" s="33"/>
      <c r="D8463" s="33"/>
      <c r="E8463" s="33"/>
      <c r="G8463">
        <f t="shared" si="133"/>
        <v>6</v>
      </c>
    </row>
    <row r="8464" spans="1:7">
      <c r="A8464" s="33"/>
      <c r="B8464" s="34"/>
      <c r="C8464" s="33"/>
      <c r="D8464" s="33"/>
      <c r="E8464" s="33"/>
      <c r="G8464">
        <f t="shared" si="133"/>
        <v>6</v>
      </c>
    </row>
    <row r="8465" spans="1:7">
      <c r="A8465" s="33"/>
      <c r="B8465" s="34"/>
      <c r="C8465" s="33"/>
      <c r="D8465" s="33"/>
      <c r="E8465" s="33"/>
      <c r="G8465">
        <f t="shared" si="133"/>
        <v>6</v>
      </c>
    </row>
    <row r="8466" spans="1:7">
      <c r="A8466" s="33"/>
      <c r="B8466" s="34"/>
      <c r="C8466" s="33"/>
      <c r="D8466" s="33"/>
      <c r="E8466" s="33"/>
      <c r="G8466">
        <f t="shared" si="133"/>
        <v>6</v>
      </c>
    </row>
    <row r="8467" spans="1:7">
      <c r="A8467" s="33"/>
      <c r="B8467" s="34"/>
      <c r="C8467" s="33"/>
      <c r="D8467" s="33"/>
      <c r="E8467" s="33"/>
      <c r="G8467">
        <f t="shared" si="133"/>
        <v>6</v>
      </c>
    </row>
    <row r="8468" spans="1:7">
      <c r="A8468" s="33"/>
      <c r="B8468" s="34"/>
      <c r="C8468" s="33"/>
      <c r="D8468" s="33"/>
      <c r="E8468" s="33"/>
      <c r="G8468">
        <f t="shared" si="133"/>
        <v>6</v>
      </c>
    </row>
    <row r="8469" spans="1:7">
      <c r="A8469" s="33"/>
      <c r="B8469" s="34"/>
      <c r="C8469" s="33"/>
      <c r="D8469" s="33"/>
      <c r="E8469" s="33"/>
      <c r="G8469">
        <f t="shared" si="133"/>
        <v>6</v>
      </c>
    </row>
    <row r="8470" spans="1:7">
      <c r="A8470" s="33"/>
      <c r="B8470" s="34"/>
      <c r="C8470" s="33"/>
      <c r="D8470" s="33"/>
      <c r="E8470" s="33"/>
      <c r="G8470">
        <f t="shared" si="133"/>
        <v>6</v>
      </c>
    </row>
    <row r="8471" spans="1:7">
      <c r="A8471" s="33"/>
      <c r="B8471" s="34"/>
      <c r="C8471" s="33"/>
      <c r="D8471" s="33"/>
      <c r="E8471" s="33"/>
      <c r="G8471">
        <f t="shared" si="133"/>
        <v>6</v>
      </c>
    </row>
    <row r="8472" spans="1:7">
      <c r="A8472" s="33"/>
      <c r="B8472" s="34"/>
      <c r="C8472" s="33"/>
      <c r="D8472" s="33"/>
      <c r="E8472" s="33"/>
      <c r="G8472">
        <f t="shared" si="133"/>
        <v>6</v>
      </c>
    </row>
    <row r="8473" spans="1:7">
      <c r="A8473" s="33"/>
      <c r="B8473" s="34"/>
      <c r="C8473" s="33"/>
      <c r="D8473" s="33"/>
      <c r="E8473" s="33"/>
      <c r="G8473">
        <f t="shared" si="133"/>
        <v>6</v>
      </c>
    </row>
    <row r="8474" spans="1:7">
      <c r="A8474" s="33"/>
      <c r="B8474" s="34"/>
      <c r="C8474" s="33"/>
      <c r="D8474" s="33"/>
      <c r="E8474" s="33"/>
      <c r="G8474">
        <f t="shared" si="133"/>
        <v>6</v>
      </c>
    </row>
    <row r="8475" spans="1:7">
      <c r="A8475" s="33"/>
      <c r="B8475" s="34"/>
      <c r="C8475" s="33"/>
      <c r="D8475" s="33"/>
      <c r="E8475" s="33"/>
      <c r="G8475">
        <f t="shared" si="133"/>
        <v>6</v>
      </c>
    </row>
    <row r="8476" spans="1:7">
      <c r="A8476" s="33"/>
      <c r="B8476" s="34"/>
      <c r="C8476" s="33"/>
      <c r="D8476" s="33"/>
      <c r="E8476" s="33"/>
      <c r="G8476">
        <f t="shared" si="133"/>
        <v>6</v>
      </c>
    </row>
    <row r="8477" spans="1:7">
      <c r="A8477" s="33"/>
      <c r="B8477" s="34"/>
      <c r="C8477" s="33"/>
      <c r="D8477" s="33"/>
      <c r="E8477" s="33"/>
      <c r="G8477">
        <f t="shared" si="133"/>
        <v>6</v>
      </c>
    </row>
    <row r="8478" spans="1:7">
      <c r="A8478" s="33"/>
      <c r="B8478" s="34"/>
      <c r="C8478" s="33"/>
      <c r="D8478" s="33"/>
      <c r="E8478" s="33"/>
      <c r="G8478">
        <f t="shared" si="133"/>
        <v>6</v>
      </c>
    </row>
    <row r="8479" spans="1:7">
      <c r="A8479" s="33"/>
      <c r="B8479" s="34"/>
      <c r="C8479" s="33"/>
      <c r="D8479" s="33"/>
      <c r="E8479" s="33"/>
      <c r="G8479">
        <f t="shared" si="133"/>
        <v>6</v>
      </c>
    </row>
    <row r="8480" spans="1:7">
      <c r="A8480" s="33"/>
      <c r="B8480" s="34"/>
      <c r="C8480" s="33"/>
      <c r="D8480" s="33"/>
      <c r="E8480" s="33"/>
      <c r="G8480">
        <f t="shared" si="133"/>
        <v>6</v>
      </c>
    </row>
    <row r="8481" spans="1:7">
      <c r="A8481" s="33"/>
      <c r="B8481" s="34"/>
      <c r="C8481" s="33"/>
      <c r="D8481" s="33"/>
      <c r="E8481" s="33"/>
      <c r="G8481">
        <f t="shared" si="133"/>
        <v>6</v>
      </c>
    </row>
    <row r="8482" spans="1:7">
      <c r="A8482" s="33"/>
      <c r="B8482" s="34"/>
      <c r="C8482" s="33"/>
      <c r="D8482" s="33"/>
      <c r="E8482" s="33"/>
      <c r="G8482">
        <f t="shared" si="133"/>
        <v>6</v>
      </c>
    </row>
    <row r="8483" spans="1:7">
      <c r="A8483" s="33"/>
      <c r="B8483" s="34"/>
      <c r="C8483" s="33"/>
      <c r="D8483" s="33"/>
      <c r="E8483" s="33"/>
      <c r="G8483">
        <f t="shared" si="133"/>
        <v>6</v>
      </c>
    </row>
    <row r="8484" spans="1:7">
      <c r="A8484" s="33"/>
      <c r="B8484" s="34"/>
      <c r="C8484" s="33"/>
      <c r="D8484" s="33"/>
      <c r="E8484" s="33"/>
      <c r="G8484">
        <f t="shared" si="133"/>
        <v>6</v>
      </c>
    </row>
    <row r="8485" spans="1:7">
      <c r="A8485" s="33"/>
      <c r="B8485" s="34"/>
      <c r="C8485" s="33"/>
      <c r="D8485" s="33"/>
      <c r="E8485" s="33"/>
      <c r="G8485">
        <f t="shared" si="133"/>
        <v>6</v>
      </c>
    </row>
    <row r="8486" spans="1:7">
      <c r="A8486" s="33"/>
      <c r="B8486" s="34"/>
      <c r="C8486" s="33"/>
      <c r="D8486" s="33"/>
      <c r="E8486" s="33"/>
      <c r="G8486">
        <f t="shared" si="133"/>
        <v>6</v>
      </c>
    </row>
    <row r="8487" spans="1:7">
      <c r="A8487" s="33"/>
      <c r="B8487" s="34"/>
      <c r="C8487" s="33"/>
      <c r="D8487" s="33"/>
      <c r="E8487" s="33"/>
      <c r="G8487">
        <f t="shared" si="133"/>
        <v>6</v>
      </c>
    </row>
    <row r="8488" spans="1:7">
      <c r="A8488" s="33"/>
      <c r="B8488" s="34"/>
      <c r="C8488" s="33"/>
      <c r="D8488" s="33"/>
      <c r="E8488" s="33"/>
      <c r="G8488">
        <f t="shared" si="133"/>
        <v>6</v>
      </c>
    </row>
    <row r="8489" spans="1:7">
      <c r="A8489" s="33"/>
      <c r="B8489" s="34"/>
      <c r="C8489" s="33"/>
      <c r="D8489" s="33"/>
      <c r="E8489" s="33"/>
      <c r="G8489">
        <f t="shared" si="133"/>
        <v>6</v>
      </c>
    </row>
    <row r="8490" spans="1:7">
      <c r="A8490" s="33"/>
      <c r="B8490" s="34"/>
      <c r="C8490" s="33"/>
      <c r="D8490" s="33"/>
      <c r="E8490" s="33"/>
      <c r="G8490">
        <f t="shared" si="133"/>
        <v>6</v>
      </c>
    </row>
    <row r="8491" spans="1:7">
      <c r="A8491" s="33"/>
      <c r="B8491" s="34"/>
      <c r="C8491" s="33"/>
      <c r="D8491" s="33"/>
      <c r="E8491" s="33"/>
      <c r="G8491">
        <f t="shared" si="133"/>
        <v>6</v>
      </c>
    </row>
    <row r="8492" spans="1:7">
      <c r="A8492" s="33"/>
      <c r="B8492" s="34"/>
      <c r="C8492" s="33"/>
      <c r="D8492" s="33"/>
      <c r="E8492" s="33"/>
      <c r="G8492">
        <f t="shared" si="133"/>
        <v>6</v>
      </c>
    </row>
    <row r="8493" spans="1:7">
      <c r="A8493" s="33"/>
      <c r="B8493" s="34"/>
      <c r="C8493" s="33"/>
      <c r="D8493" s="33"/>
      <c r="E8493" s="33"/>
      <c r="G8493">
        <f t="shared" si="133"/>
        <v>6</v>
      </c>
    </row>
    <row r="8494" spans="1:7">
      <c r="A8494" s="33"/>
      <c r="B8494" s="34"/>
      <c r="C8494" s="33"/>
      <c r="D8494" s="33"/>
      <c r="E8494" s="33"/>
      <c r="G8494">
        <f t="shared" si="133"/>
        <v>6</v>
      </c>
    </row>
    <row r="8495" spans="1:7">
      <c r="A8495" s="33"/>
      <c r="B8495" s="34"/>
      <c r="C8495" s="33"/>
      <c r="D8495" s="33"/>
      <c r="E8495" s="33"/>
      <c r="G8495">
        <f t="shared" si="133"/>
        <v>6</v>
      </c>
    </row>
    <row r="8496" spans="1:7">
      <c r="A8496" s="33"/>
      <c r="B8496" s="34"/>
      <c r="C8496" s="33"/>
      <c r="D8496" s="33"/>
      <c r="E8496" s="33"/>
      <c r="G8496">
        <f t="shared" si="133"/>
        <v>6</v>
      </c>
    </row>
    <row r="8497" spans="1:7">
      <c r="A8497" s="33"/>
      <c r="B8497" s="34"/>
      <c r="C8497" s="33"/>
      <c r="D8497" s="33"/>
      <c r="E8497" s="33"/>
      <c r="G8497">
        <f t="shared" si="133"/>
        <v>6</v>
      </c>
    </row>
    <row r="8498" spans="1:7">
      <c r="A8498" s="33"/>
      <c r="B8498" s="34"/>
      <c r="C8498" s="33"/>
      <c r="D8498" s="33"/>
      <c r="E8498" s="33"/>
      <c r="G8498">
        <f t="shared" si="133"/>
        <v>6</v>
      </c>
    </row>
    <row r="8499" spans="1:7">
      <c r="A8499" s="33"/>
      <c r="B8499" s="34"/>
      <c r="C8499" s="33"/>
      <c r="D8499" s="33"/>
      <c r="E8499" s="33"/>
      <c r="G8499">
        <f t="shared" si="133"/>
        <v>6</v>
      </c>
    </row>
    <row r="8500" spans="1:7">
      <c r="A8500" s="33"/>
      <c r="B8500" s="34"/>
      <c r="C8500" s="33"/>
      <c r="D8500" s="33"/>
      <c r="E8500" s="33"/>
      <c r="G8500">
        <f t="shared" si="133"/>
        <v>6</v>
      </c>
    </row>
    <row r="8501" spans="1:7">
      <c r="A8501" s="33"/>
      <c r="B8501" s="34"/>
      <c r="C8501" s="33"/>
      <c r="D8501" s="33"/>
      <c r="E8501" s="33"/>
      <c r="G8501">
        <f t="shared" si="133"/>
        <v>6</v>
      </c>
    </row>
    <row r="8502" spans="1:7">
      <c r="A8502" s="33"/>
      <c r="B8502" s="34"/>
      <c r="C8502" s="33"/>
      <c r="D8502" s="33"/>
      <c r="E8502" s="33"/>
      <c r="G8502">
        <f t="shared" si="133"/>
        <v>6</v>
      </c>
    </row>
    <row r="8503" spans="1:7">
      <c r="A8503" s="33"/>
      <c r="B8503" s="34"/>
      <c r="C8503" s="33"/>
      <c r="D8503" s="33"/>
      <c r="E8503" s="33"/>
      <c r="G8503">
        <f t="shared" si="133"/>
        <v>6</v>
      </c>
    </row>
    <row r="8504" spans="1:7">
      <c r="A8504" s="33"/>
      <c r="B8504" s="34"/>
      <c r="C8504" s="33"/>
      <c r="D8504" s="33"/>
      <c r="E8504" s="33"/>
      <c r="G8504">
        <f t="shared" si="133"/>
        <v>6</v>
      </c>
    </row>
    <row r="8505" spans="1:7">
      <c r="A8505" s="33"/>
      <c r="B8505" s="34"/>
      <c r="C8505" s="33"/>
      <c r="D8505" s="33"/>
      <c r="E8505" s="33"/>
      <c r="G8505">
        <f t="shared" si="133"/>
        <v>6</v>
      </c>
    </row>
    <row r="8506" spans="1:7">
      <c r="A8506" s="33"/>
      <c r="B8506" s="34"/>
      <c r="C8506" s="33"/>
      <c r="D8506" s="33"/>
      <c r="E8506" s="33"/>
      <c r="G8506">
        <f t="shared" si="133"/>
        <v>6</v>
      </c>
    </row>
    <row r="8507" spans="1:7">
      <c r="A8507" s="33"/>
      <c r="B8507" s="34"/>
      <c r="C8507" s="33"/>
      <c r="D8507" s="33"/>
      <c r="E8507" s="33"/>
      <c r="G8507">
        <f t="shared" si="133"/>
        <v>6</v>
      </c>
    </row>
    <row r="8508" spans="1:7">
      <c r="A8508" s="33"/>
      <c r="B8508" s="34"/>
      <c r="C8508" s="33"/>
      <c r="D8508" s="33"/>
      <c r="E8508" s="33"/>
      <c r="G8508">
        <f t="shared" si="133"/>
        <v>6</v>
      </c>
    </row>
    <row r="8509" spans="1:7">
      <c r="A8509" s="33"/>
      <c r="B8509" s="34"/>
      <c r="C8509" s="33"/>
      <c r="D8509" s="33"/>
      <c r="E8509" s="33"/>
      <c r="G8509">
        <f t="shared" si="133"/>
        <v>6</v>
      </c>
    </row>
    <row r="8510" spans="1:7">
      <c r="A8510" s="33"/>
      <c r="B8510" s="34"/>
      <c r="C8510" s="33"/>
      <c r="D8510" s="33"/>
      <c r="E8510" s="33"/>
      <c r="G8510">
        <f t="shared" si="133"/>
        <v>6</v>
      </c>
    </row>
    <row r="8511" spans="1:7">
      <c r="A8511" s="33"/>
      <c r="B8511" s="34"/>
      <c r="C8511" s="33"/>
      <c r="D8511" s="33"/>
      <c r="E8511" s="33"/>
      <c r="G8511">
        <f t="shared" si="133"/>
        <v>6</v>
      </c>
    </row>
    <row r="8512" spans="1:7">
      <c r="A8512" s="33"/>
      <c r="B8512" s="34"/>
      <c r="C8512" s="33"/>
      <c r="D8512" s="33"/>
      <c r="E8512" s="33"/>
      <c r="G8512">
        <f t="shared" ref="G8512:G8575" si="134">WEEKDAY(B8512,2)</f>
        <v>6</v>
      </c>
    </row>
    <row r="8513" spans="1:7">
      <c r="A8513" s="33"/>
      <c r="B8513" s="34"/>
      <c r="C8513" s="33"/>
      <c r="D8513" s="33"/>
      <c r="E8513" s="33"/>
      <c r="G8513">
        <f t="shared" si="134"/>
        <v>6</v>
      </c>
    </row>
    <row r="8514" spans="1:7">
      <c r="A8514" s="33"/>
      <c r="B8514" s="34"/>
      <c r="C8514" s="33"/>
      <c r="D8514" s="33"/>
      <c r="E8514" s="33"/>
      <c r="G8514">
        <f t="shared" si="134"/>
        <v>6</v>
      </c>
    </row>
    <row r="8515" spans="1:7">
      <c r="A8515" s="33"/>
      <c r="B8515" s="34"/>
      <c r="C8515" s="33"/>
      <c r="D8515" s="33"/>
      <c r="E8515" s="33"/>
      <c r="G8515">
        <f t="shared" si="134"/>
        <v>6</v>
      </c>
    </row>
    <row r="8516" spans="1:7">
      <c r="A8516" s="33"/>
      <c r="B8516" s="34"/>
      <c r="C8516" s="33"/>
      <c r="D8516" s="33"/>
      <c r="E8516" s="33"/>
      <c r="G8516">
        <f t="shared" si="134"/>
        <v>6</v>
      </c>
    </row>
    <row r="8517" spans="1:7">
      <c r="A8517" s="33"/>
      <c r="B8517" s="34"/>
      <c r="C8517" s="33"/>
      <c r="D8517" s="33"/>
      <c r="E8517" s="33"/>
      <c r="G8517">
        <f t="shared" si="134"/>
        <v>6</v>
      </c>
    </row>
    <row r="8518" spans="1:7">
      <c r="A8518" s="33"/>
      <c r="B8518" s="34"/>
      <c r="C8518" s="33"/>
      <c r="D8518" s="33"/>
      <c r="E8518" s="33"/>
      <c r="G8518">
        <f t="shared" si="134"/>
        <v>6</v>
      </c>
    </row>
    <row r="8519" spans="1:7">
      <c r="A8519" s="33"/>
      <c r="B8519" s="34"/>
      <c r="C8519" s="33"/>
      <c r="D8519" s="33"/>
      <c r="E8519" s="33"/>
      <c r="G8519">
        <f t="shared" si="134"/>
        <v>6</v>
      </c>
    </row>
    <row r="8520" spans="1:7">
      <c r="A8520" s="33"/>
      <c r="B8520" s="34"/>
      <c r="C8520" s="33"/>
      <c r="D8520" s="33"/>
      <c r="E8520" s="33"/>
      <c r="G8520">
        <f t="shared" si="134"/>
        <v>6</v>
      </c>
    </row>
    <row r="8521" spans="1:7">
      <c r="A8521" s="33"/>
      <c r="B8521" s="34"/>
      <c r="C8521" s="33"/>
      <c r="D8521" s="33"/>
      <c r="E8521" s="33"/>
      <c r="G8521">
        <f t="shared" si="134"/>
        <v>6</v>
      </c>
    </row>
    <row r="8522" spans="1:7">
      <c r="A8522" s="33"/>
      <c r="B8522" s="34"/>
      <c r="C8522" s="33"/>
      <c r="D8522" s="33"/>
      <c r="E8522" s="33"/>
      <c r="G8522">
        <f t="shared" si="134"/>
        <v>6</v>
      </c>
    </row>
    <row r="8523" spans="1:7">
      <c r="A8523" s="33"/>
      <c r="B8523" s="34"/>
      <c r="C8523" s="33"/>
      <c r="D8523" s="33"/>
      <c r="E8523" s="33"/>
      <c r="G8523">
        <f t="shared" si="134"/>
        <v>6</v>
      </c>
    </row>
    <row r="8524" spans="1:7">
      <c r="A8524" s="33"/>
      <c r="B8524" s="34"/>
      <c r="C8524" s="33"/>
      <c r="D8524" s="33"/>
      <c r="E8524" s="33"/>
      <c r="G8524">
        <f t="shared" si="134"/>
        <v>6</v>
      </c>
    </row>
    <row r="8525" spans="1:7">
      <c r="A8525" s="33"/>
      <c r="B8525" s="34"/>
      <c r="C8525" s="33"/>
      <c r="D8525" s="33"/>
      <c r="E8525" s="33"/>
      <c r="G8525">
        <f t="shared" si="134"/>
        <v>6</v>
      </c>
    </row>
    <row r="8526" spans="1:7">
      <c r="A8526" s="33"/>
      <c r="B8526" s="34"/>
      <c r="C8526" s="33"/>
      <c r="D8526" s="33"/>
      <c r="E8526" s="33"/>
      <c r="G8526">
        <f t="shared" si="134"/>
        <v>6</v>
      </c>
    </row>
    <row r="8527" spans="1:7">
      <c r="A8527" s="33"/>
      <c r="B8527" s="34"/>
      <c r="C8527" s="33"/>
      <c r="D8527" s="33"/>
      <c r="E8527" s="33"/>
      <c r="G8527">
        <f t="shared" si="134"/>
        <v>6</v>
      </c>
    </row>
    <row r="8528" spans="1:7">
      <c r="A8528" s="33"/>
      <c r="B8528" s="34"/>
      <c r="C8528" s="33"/>
      <c r="D8528" s="33"/>
      <c r="E8528" s="33"/>
      <c r="G8528">
        <f t="shared" si="134"/>
        <v>6</v>
      </c>
    </row>
    <row r="8529" spans="1:7">
      <c r="A8529" s="33"/>
      <c r="B8529" s="34"/>
      <c r="C8529" s="33"/>
      <c r="D8529" s="33"/>
      <c r="E8529" s="33"/>
      <c r="G8529">
        <f t="shared" si="134"/>
        <v>6</v>
      </c>
    </row>
    <row r="8530" spans="1:7">
      <c r="A8530" s="33"/>
      <c r="B8530" s="34"/>
      <c r="C8530" s="33"/>
      <c r="D8530" s="33"/>
      <c r="E8530" s="33"/>
      <c r="G8530">
        <f t="shared" si="134"/>
        <v>6</v>
      </c>
    </row>
    <row r="8531" spans="1:7">
      <c r="A8531" s="33"/>
      <c r="B8531" s="34"/>
      <c r="C8531" s="33"/>
      <c r="D8531" s="33"/>
      <c r="E8531" s="33"/>
      <c r="G8531">
        <f t="shared" si="134"/>
        <v>6</v>
      </c>
    </row>
    <row r="8532" spans="1:7">
      <c r="A8532" s="33"/>
      <c r="B8532" s="34"/>
      <c r="C8532" s="33"/>
      <c r="D8532" s="33"/>
      <c r="E8532" s="33"/>
      <c r="G8532">
        <f t="shared" si="134"/>
        <v>6</v>
      </c>
    </row>
    <row r="8533" spans="1:7">
      <c r="A8533" s="33"/>
      <c r="B8533" s="34"/>
      <c r="C8533" s="33"/>
      <c r="D8533" s="33"/>
      <c r="E8533" s="33"/>
      <c r="G8533">
        <f t="shared" si="134"/>
        <v>6</v>
      </c>
    </row>
    <row r="8534" spans="1:7">
      <c r="A8534" s="33"/>
      <c r="B8534" s="34"/>
      <c r="C8534" s="33"/>
      <c r="D8534" s="33"/>
      <c r="E8534" s="33"/>
      <c r="G8534">
        <f t="shared" si="134"/>
        <v>6</v>
      </c>
    </row>
    <row r="8535" spans="1:7">
      <c r="A8535" s="33"/>
      <c r="B8535" s="34"/>
      <c r="C8535" s="33"/>
      <c r="D8535" s="33"/>
      <c r="E8535" s="33"/>
      <c r="G8535">
        <f t="shared" si="134"/>
        <v>6</v>
      </c>
    </row>
    <row r="8536" spans="1:7">
      <c r="A8536" s="33"/>
      <c r="B8536" s="34"/>
      <c r="C8536" s="33"/>
      <c r="D8536" s="33"/>
      <c r="E8536" s="33"/>
      <c r="G8536">
        <f t="shared" si="134"/>
        <v>6</v>
      </c>
    </row>
    <row r="8537" spans="1:7">
      <c r="A8537" s="33"/>
      <c r="B8537" s="34"/>
      <c r="C8537" s="33"/>
      <c r="D8537" s="33"/>
      <c r="E8537" s="33"/>
      <c r="G8537">
        <f t="shared" si="134"/>
        <v>6</v>
      </c>
    </row>
    <row r="8538" spans="1:7">
      <c r="A8538" s="33"/>
      <c r="B8538" s="34"/>
      <c r="C8538" s="33"/>
      <c r="D8538" s="33"/>
      <c r="E8538" s="33"/>
      <c r="G8538">
        <f t="shared" si="134"/>
        <v>6</v>
      </c>
    </row>
    <row r="8539" spans="1:7">
      <c r="A8539" s="33"/>
      <c r="B8539" s="34"/>
      <c r="C8539" s="33"/>
      <c r="D8539" s="33"/>
      <c r="E8539" s="33"/>
      <c r="G8539">
        <f t="shared" si="134"/>
        <v>6</v>
      </c>
    </row>
    <row r="8540" spans="1:7">
      <c r="A8540" s="33"/>
      <c r="B8540" s="34"/>
      <c r="C8540" s="33"/>
      <c r="D8540" s="33"/>
      <c r="E8540" s="33"/>
      <c r="G8540">
        <f t="shared" si="134"/>
        <v>6</v>
      </c>
    </row>
    <row r="8541" spans="1:7">
      <c r="A8541" s="33"/>
      <c r="B8541" s="34"/>
      <c r="C8541" s="33"/>
      <c r="D8541" s="33"/>
      <c r="E8541" s="33"/>
      <c r="G8541">
        <f t="shared" si="134"/>
        <v>6</v>
      </c>
    </row>
    <row r="8542" spans="1:7">
      <c r="A8542" s="33"/>
      <c r="B8542" s="34"/>
      <c r="C8542" s="33"/>
      <c r="D8542" s="33"/>
      <c r="E8542" s="33"/>
      <c r="G8542">
        <f t="shared" si="134"/>
        <v>6</v>
      </c>
    </row>
    <row r="8543" spans="1:7">
      <c r="A8543" s="33"/>
      <c r="B8543" s="34"/>
      <c r="C8543" s="33"/>
      <c r="D8543" s="33"/>
      <c r="E8543" s="33"/>
      <c r="G8543">
        <f t="shared" si="134"/>
        <v>6</v>
      </c>
    </row>
    <row r="8544" spans="1:7">
      <c r="A8544" s="33"/>
      <c r="B8544" s="34"/>
      <c r="C8544" s="33"/>
      <c r="D8544" s="33"/>
      <c r="E8544" s="33"/>
      <c r="G8544">
        <f t="shared" si="134"/>
        <v>6</v>
      </c>
    </row>
    <row r="8545" spans="1:7">
      <c r="A8545" s="33"/>
      <c r="B8545" s="34"/>
      <c r="C8545" s="33"/>
      <c r="D8545" s="33"/>
      <c r="E8545" s="33"/>
      <c r="G8545">
        <f t="shared" si="134"/>
        <v>6</v>
      </c>
    </row>
    <row r="8546" spans="1:7">
      <c r="A8546" s="33"/>
      <c r="B8546" s="34"/>
      <c r="C8546" s="33"/>
      <c r="D8546" s="33"/>
      <c r="E8546" s="33"/>
      <c r="G8546">
        <f t="shared" si="134"/>
        <v>6</v>
      </c>
    </row>
    <row r="8547" spans="1:7">
      <c r="A8547" s="33"/>
      <c r="B8547" s="34"/>
      <c r="C8547" s="33"/>
      <c r="D8547" s="33"/>
      <c r="E8547" s="33"/>
      <c r="G8547">
        <f t="shared" si="134"/>
        <v>6</v>
      </c>
    </row>
    <row r="8548" spans="1:7">
      <c r="A8548" s="33"/>
      <c r="B8548" s="34"/>
      <c r="C8548" s="33"/>
      <c r="D8548" s="33"/>
      <c r="E8548" s="33"/>
      <c r="G8548">
        <f t="shared" si="134"/>
        <v>6</v>
      </c>
    </row>
    <row r="8549" spans="1:7">
      <c r="A8549" s="33"/>
      <c r="B8549" s="34"/>
      <c r="C8549" s="33"/>
      <c r="D8549" s="33"/>
      <c r="E8549" s="33"/>
      <c r="G8549">
        <f t="shared" si="134"/>
        <v>6</v>
      </c>
    </row>
    <row r="8550" spans="1:7">
      <c r="A8550" s="33"/>
      <c r="B8550" s="34"/>
      <c r="C8550" s="33"/>
      <c r="D8550" s="33"/>
      <c r="E8550" s="33"/>
      <c r="G8550">
        <f t="shared" si="134"/>
        <v>6</v>
      </c>
    </row>
    <row r="8551" spans="1:7">
      <c r="A8551" s="33"/>
      <c r="B8551" s="34"/>
      <c r="C8551" s="33"/>
      <c r="D8551" s="33"/>
      <c r="E8551" s="33"/>
      <c r="G8551">
        <f t="shared" si="134"/>
        <v>6</v>
      </c>
    </row>
    <row r="8552" spans="1:7">
      <c r="A8552" s="33"/>
      <c r="B8552" s="34"/>
      <c r="C8552" s="33"/>
      <c r="D8552" s="33"/>
      <c r="E8552" s="33"/>
      <c r="G8552">
        <f t="shared" si="134"/>
        <v>6</v>
      </c>
    </row>
    <row r="8553" spans="1:7">
      <c r="A8553" s="33"/>
      <c r="B8553" s="34"/>
      <c r="C8553" s="33"/>
      <c r="D8553" s="33"/>
      <c r="E8553" s="33"/>
      <c r="G8553">
        <f t="shared" si="134"/>
        <v>6</v>
      </c>
    </row>
    <row r="8554" spans="1:7">
      <c r="A8554" s="33"/>
      <c r="B8554" s="34"/>
      <c r="C8554" s="33"/>
      <c r="D8554" s="33"/>
      <c r="E8554" s="33"/>
      <c r="G8554">
        <f t="shared" si="134"/>
        <v>6</v>
      </c>
    </row>
    <row r="8555" spans="1:7">
      <c r="A8555" s="33"/>
      <c r="B8555" s="34"/>
      <c r="C8555" s="33"/>
      <c r="D8555" s="33"/>
      <c r="E8555" s="33"/>
      <c r="G8555">
        <f t="shared" si="134"/>
        <v>6</v>
      </c>
    </row>
    <row r="8556" spans="1:7">
      <c r="A8556" s="33"/>
      <c r="B8556" s="34"/>
      <c r="C8556" s="33"/>
      <c r="D8556" s="33"/>
      <c r="E8556" s="33"/>
      <c r="G8556">
        <f t="shared" si="134"/>
        <v>6</v>
      </c>
    </row>
    <row r="8557" spans="1:7">
      <c r="A8557" s="33"/>
      <c r="B8557" s="34"/>
      <c r="C8557" s="33"/>
      <c r="D8557" s="33"/>
      <c r="E8557" s="33"/>
      <c r="G8557">
        <f t="shared" si="134"/>
        <v>6</v>
      </c>
    </row>
    <row r="8558" spans="1:7">
      <c r="A8558" s="33"/>
      <c r="B8558" s="34"/>
      <c r="C8558" s="33"/>
      <c r="D8558" s="33"/>
      <c r="E8558" s="33"/>
      <c r="G8558">
        <f t="shared" si="134"/>
        <v>6</v>
      </c>
    </row>
    <row r="8559" spans="1:7">
      <c r="A8559" s="33"/>
      <c r="B8559" s="34"/>
      <c r="C8559" s="33"/>
      <c r="D8559" s="33"/>
      <c r="E8559" s="33"/>
      <c r="G8559">
        <f t="shared" si="134"/>
        <v>6</v>
      </c>
    </row>
    <row r="8560" spans="1:7">
      <c r="A8560" s="33"/>
      <c r="B8560" s="34"/>
      <c r="C8560" s="33"/>
      <c r="D8560" s="33"/>
      <c r="E8560" s="33"/>
      <c r="G8560">
        <f t="shared" si="134"/>
        <v>6</v>
      </c>
    </row>
    <row r="8561" spans="1:7">
      <c r="A8561" s="33"/>
      <c r="B8561" s="34"/>
      <c r="C8561" s="33"/>
      <c r="D8561" s="33"/>
      <c r="E8561" s="33"/>
      <c r="G8561">
        <f t="shared" si="134"/>
        <v>6</v>
      </c>
    </row>
    <row r="8562" spans="1:7">
      <c r="A8562" s="33"/>
      <c r="B8562" s="34"/>
      <c r="C8562" s="33"/>
      <c r="D8562" s="33"/>
      <c r="E8562" s="33"/>
      <c r="G8562">
        <f t="shared" si="134"/>
        <v>6</v>
      </c>
    </row>
    <row r="8563" spans="1:7">
      <c r="A8563" s="33"/>
      <c r="B8563" s="34"/>
      <c r="C8563" s="33"/>
      <c r="D8563" s="33"/>
      <c r="E8563" s="33"/>
      <c r="G8563">
        <f t="shared" si="134"/>
        <v>6</v>
      </c>
    </row>
    <row r="8564" spans="1:7">
      <c r="A8564" s="33"/>
      <c r="B8564" s="34"/>
      <c r="C8564" s="33"/>
      <c r="D8564" s="33"/>
      <c r="E8564" s="33"/>
      <c r="G8564">
        <f t="shared" si="134"/>
        <v>6</v>
      </c>
    </row>
    <row r="8565" spans="1:7">
      <c r="A8565" s="33"/>
      <c r="B8565" s="34"/>
      <c r="C8565" s="33"/>
      <c r="D8565" s="33"/>
      <c r="E8565" s="33"/>
      <c r="G8565">
        <f t="shared" si="134"/>
        <v>6</v>
      </c>
    </row>
    <row r="8566" spans="1:7">
      <c r="A8566" s="33"/>
      <c r="B8566" s="34"/>
      <c r="C8566" s="33"/>
      <c r="D8566" s="33"/>
      <c r="E8566" s="33"/>
      <c r="G8566">
        <f t="shared" si="134"/>
        <v>6</v>
      </c>
    </row>
    <row r="8567" spans="1:7">
      <c r="A8567" s="33"/>
      <c r="B8567" s="34"/>
      <c r="C8567" s="33"/>
      <c r="D8567" s="33"/>
      <c r="E8567" s="33"/>
      <c r="G8567">
        <f t="shared" si="134"/>
        <v>6</v>
      </c>
    </row>
    <row r="8568" spans="1:7">
      <c r="A8568" s="33"/>
      <c r="B8568" s="34"/>
      <c r="C8568" s="33"/>
      <c r="D8568" s="33"/>
      <c r="E8568" s="33"/>
      <c r="G8568">
        <f t="shared" si="134"/>
        <v>6</v>
      </c>
    </row>
    <row r="8569" spans="1:7">
      <c r="A8569" s="33"/>
      <c r="B8569" s="34"/>
      <c r="C8569" s="33"/>
      <c r="D8569" s="33"/>
      <c r="E8569" s="33"/>
      <c r="G8569">
        <f t="shared" si="134"/>
        <v>6</v>
      </c>
    </row>
    <row r="8570" spans="1:7">
      <c r="A8570" s="33"/>
      <c r="B8570" s="34"/>
      <c r="C8570" s="33"/>
      <c r="D8570" s="33"/>
      <c r="E8570" s="33"/>
      <c r="G8570">
        <f t="shared" si="134"/>
        <v>6</v>
      </c>
    </row>
    <row r="8571" spans="1:7">
      <c r="A8571" s="33"/>
      <c r="B8571" s="34"/>
      <c r="C8571" s="33"/>
      <c r="D8571" s="33"/>
      <c r="E8571" s="33"/>
      <c r="G8571">
        <f t="shared" si="134"/>
        <v>6</v>
      </c>
    </row>
    <row r="8572" spans="1:7">
      <c r="A8572" s="33"/>
      <c r="B8572" s="34"/>
      <c r="C8572" s="33"/>
      <c r="D8572" s="33"/>
      <c r="E8572" s="33"/>
      <c r="G8572">
        <f t="shared" si="134"/>
        <v>6</v>
      </c>
    </row>
    <row r="8573" spans="1:7">
      <c r="A8573" s="33"/>
      <c r="B8573" s="34"/>
      <c r="C8573" s="33"/>
      <c r="D8573" s="33"/>
      <c r="E8573" s="33"/>
      <c r="G8573">
        <f t="shared" si="134"/>
        <v>6</v>
      </c>
    </row>
    <row r="8574" spans="1:7">
      <c r="A8574" s="33"/>
      <c r="B8574" s="34"/>
      <c r="C8574" s="33"/>
      <c r="D8574" s="33"/>
      <c r="E8574" s="33"/>
      <c r="G8574">
        <f t="shared" si="134"/>
        <v>6</v>
      </c>
    </row>
    <row r="8575" spans="1:7">
      <c r="A8575" s="33"/>
      <c r="B8575" s="34"/>
      <c r="C8575" s="33"/>
      <c r="D8575" s="33"/>
      <c r="E8575" s="33"/>
      <c r="G8575">
        <f t="shared" si="134"/>
        <v>6</v>
      </c>
    </row>
    <row r="8576" spans="1:7">
      <c r="A8576" s="33"/>
      <c r="B8576" s="34"/>
      <c r="C8576" s="33"/>
      <c r="D8576" s="33"/>
      <c r="E8576" s="33"/>
      <c r="G8576">
        <f t="shared" ref="G8576:G8639" si="135">WEEKDAY(B8576,2)</f>
        <v>6</v>
      </c>
    </row>
    <row r="8577" spans="1:7">
      <c r="A8577" s="33"/>
      <c r="B8577" s="34"/>
      <c r="C8577" s="33"/>
      <c r="D8577" s="33"/>
      <c r="E8577" s="33"/>
      <c r="G8577">
        <f t="shared" si="135"/>
        <v>6</v>
      </c>
    </row>
    <row r="8578" spans="1:7">
      <c r="A8578" s="33"/>
      <c r="B8578" s="34"/>
      <c r="C8578" s="33"/>
      <c r="D8578" s="33"/>
      <c r="E8578" s="33"/>
      <c r="G8578">
        <f t="shared" si="135"/>
        <v>6</v>
      </c>
    </row>
    <row r="8579" spans="1:7">
      <c r="A8579" s="33"/>
      <c r="B8579" s="34"/>
      <c r="C8579" s="33"/>
      <c r="D8579" s="33"/>
      <c r="E8579" s="33"/>
      <c r="G8579">
        <f t="shared" si="135"/>
        <v>6</v>
      </c>
    </row>
    <row r="8580" spans="1:7">
      <c r="A8580" s="33"/>
      <c r="B8580" s="34"/>
      <c r="C8580" s="33"/>
      <c r="D8580" s="33"/>
      <c r="E8580" s="33"/>
      <c r="G8580">
        <f t="shared" si="135"/>
        <v>6</v>
      </c>
    </row>
    <row r="8581" spans="1:7">
      <c r="A8581" s="33"/>
      <c r="B8581" s="34"/>
      <c r="C8581" s="33"/>
      <c r="D8581" s="33"/>
      <c r="E8581" s="33"/>
      <c r="G8581">
        <f t="shared" si="135"/>
        <v>6</v>
      </c>
    </row>
    <row r="8582" spans="1:7">
      <c r="A8582" s="33"/>
      <c r="B8582" s="34"/>
      <c r="C8582" s="33"/>
      <c r="D8582" s="33"/>
      <c r="E8582" s="33"/>
      <c r="G8582">
        <f t="shared" si="135"/>
        <v>6</v>
      </c>
    </row>
    <row r="8583" spans="1:7">
      <c r="A8583" s="33"/>
      <c r="B8583" s="34"/>
      <c r="C8583" s="33"/>
      <c r="D8583" s="33"/>
      <c r="E8583" s="33"/>
      <c r="G8583">
        <f t="shared" si="135"/>
        <v>6</v>
      </c>
    </row>
    <row r="8584" spans="1:7">
      <c r="A8584" s="33"/>
      <c r="B8584" s="34"/>
      <c r="C8584" s="33"/>
      <c r="D8584" s="33"/>
      <c r="E8584" s="33"/>
      <c r="G8584">
        <f t="shared" si="135"/>
        <v>6</v>
      </c>
    </row>
    <row r="8585" spans="1:7">
      <c r="A8585" s="33"/>
      <c r="B8585" s="34"/>
      <c r="C8585" s="33"/>
      <c r="D8585" s="33"/>
      <c r="E8585" s="33"/>
      <c r="G8585">
        <f t="shared" si="135"/>
        <v>6</v>
      </c>
    </row>
    <row r="8586" spans="1:7">
      <c r="A8586" s="33"/>
      <c r="B8586" s="34"/>
      <c r="C8586" s="33"/>
      <c r="D8586" s="33"/>
      <c r="E8586" s="33"/>
      <c r="G8586">
        <f t="shared" si="135"/>
        <v>6</v>
      </c>
    </row>
    <row r="8587" spans="1:7">
      <c r="A8587" s="33"/>
      <c r="B8587" s="34"/>
      <c r="C8587" s="33"/>
      <c r="D8587" s="33"/>
      <c r="E8587" s="33"/>
      <c r="G8587">
        <f t="shared" si="135"/>
        <v>6</v>
      </c>
    </row>
    <row r="8588" spans="1:7">
      <c r="A8588" s="33"/>
      <c r="B8588" s="34"/>
      <c r="C8588" s="33"/>
      <c r="D8588" s="33"/>
      <c r="E8588" s="33"/>
      <c r="G8588">
        <f t="shared" si="135"/>
        <v>6</v>
      </c>
    </row>
    <row r="8589" spans="1:7">
      <c r="A8589" s="33"/>
      <c r="B8589" s="34"/>
      <c r="C8589" s="33"/>
      <c r="D8589" s="33"/>
      <c r="E8589" s="33"/>
      <c r="G8589">
        <f t="shared" si="135"/>
        <v>6</v>
      </c>
    </row>
    <row r="8590" spans="1:7">
      <c r="A8590" s="33"/>
      <c r="B8590" s="34"/>
      <c r="C8590" s="33"/>
      <c r="D8590" s="33"/>
      <c r="E8590" s="33"/>
      <c r="G8590">
        <f t="shared" si="135"/>
        <v>6</v>
      </c>
    </row>
    <row r="8591" spans="1:7">
      <c r="A8591" s="33"/>
      <c r="B8591" s="34"/>
      <c r="C8591" s="33"/>
      <c r="D8591" s="33"/>
      <c r="E8591" s="33"/>
      <c r="G8591">
        <f t="shared" si="135"/>
        <v>6</v>
      </c>
    </row>
    <row r="8592" spans="1:7">
      <c r="A8592" s="33"/>
      <c r="B8592" s="34"/>
      <c r="C8592" s="33"/>
      <c r="D8592" s="33"/>
      <c r="E8592" s="33"/>
      <c r="G8592">
        <f t="shared" si="135"/>
        <v>6</v>
      </c>
    </row>
    <row r="8593" spans="1:7">
      <c r="A8593" s="33"/>
      <c r="B8593" s="34"/>
      <c r="C8593" s="33"/>
      <c r="D8593" s="33"/>
      <c r="E8593" s="33"/>
      <c r="G8593">
        <f t="shared" si="135"/>
        <v>6</v>
      </c>
    </row>
    <row r="8594" spans="1:7">
      <c r="A8594" s="33"/>
      <c r="B8594" s="34"/>
      <c r="C8594" s="33"/>
      <c r="D8594" s="33"/>
      <c r="E8594" s="33"/>
      <c r="G8594">
        <f t="shared" si="135"/>
        <v>6</v>
      </c>
    </row>
    <row r="8595" spans="1:7">
      <c r="A8595" s="33"/>
      <c r="B8595" s="34"/>
      <c r="C8595" s="33"/>
      <c r="D8595" s="33"/>
      <c r="E8595" s="33"/>
      <c r="G8595">
        <f t="shared" si="135"/>
        <v>6</v>
      </c>
    </row>
    <row r="8596" spans="1:7">
      <c r="A8596" s="33"/>
      <c r="B8596" s="34"/>
      <c r="C8596" s="33"/>
      <c r="D8596" s="33"/>
      <c r="E8596" s="33"/>
      <c r="G8596">
        <f t="shared" si="135"/>
        <v>6</v>
      </c>
    </row>
    <row r="8597" spans="1:7">
      <c r="A8597" s="33"/>
      <c r="B8597" s="34"/>
      <c r="C8597" s="33"/>
      <c r="D8597" s="33"/>
      <c r="E8597" s="33"/>
      <c r="G8597">
        <f t="shared" si="135"/>
        <v>6</v>
      </c>
    </row>
    <row r="8598" spans="1:7">
      <c r="A8598" s="33"/>
      <c r="B8598" s="34"/>
      <c r="C8598" s="33"/>
      <c r="D8598" s="33"/>
      <c r="E8598" s="33"/>
      <c r="G8598">
        <f t="shared" si="135"/>
        <v>6</v>
      </c>
    </row>
    <row r="8599" spans="1:7">
      <c r="A8599" s="33"/>
      <c r="B8599" s="34"/>
      <c r="C8599" s="33"/>
      <c r="D8599" s="33"/>
      <c r="E8599" s="33"/>
      <c r="G8599">
        <f t="shared" si="135"/>
        <v>6</v>
      </c>
    </row>
    <row r="8600" spans="1:7">
      <c r="A8600" s="33"/>
      <c r="B8600" s="34"/>
      <c r="C8600" s="33"/>
      <c r="D8600" s="33"/>
      <c r="E8600" s="33"/>
      <c r="G8600">
        <f t="shared" si="135"/>
        <v>6</v>
      </c>
    </row>
    <row r="8601" spans="1:7">
      <c r="A8601" s="33"/>
      <c r="B8601" s="34"/>
      <c r="C8601" s="33"/>
      <c r="D8601" s="33"/>
      <c r="E8601" s="33"/>
      <c r="G8601">
        <f t="shared" si="135"/>
        <v>6</v>
      </c>
    </row>
    <row r="8602" spans="1:7">
      <c r="A8602" s="33"/>
      <c r="B8602" s="34"/>
      <c r="C8602" s="33"/>
      <c r="D8602" s="33"/>
      <c r="E8602" s="33"/>
      <c r="G8602">
        <f t="shared" si="135"/>
        <v>6</v>
      </c>
    </row>
    <row r="8603" spans="1:7">
      <c r="A8603" s="33"/>
      <c r="B8603" s="34"/>
      <c r="C8603" s="33"/>
      <c r="D8603" s="33"/>
      <c r="E8603" s="33"/>
      <c r="G8603">
        <f t="shared" si="135"/>
        <v>6</v>
      </c>
    </row>
    <row r="8604" spans="1:7">
      <c r="A8604" s="33"/>
      <c r="B8604" s="34"/>
      <c r="C8604" s="33"/>
      <c r="D8604" s="33"/>
      <c r="E8604" s="33"/>
      <c r="G8604">
        <f t="shared" si="135"/>
        <v>6</v>
      </c>
    </row>
    <row r="8605" spans="1:7">
      <c r="A8605" s="33"/>
      <c r="B8605" s="34"/>
      <c r="C8605" s="33"/>
      <c r="D8605" s="33"/>
      <c r="E8605" s="33"/>
      <c r="G8605">
        <f t="shared" si="135"/>
        <v>6</v>
      </c>
    </row>
    <row r="8606" spans="1:7">
      <c r="A8606" s="33"/>
      <c r="B8606" s="34"/>
      <c r="C8606" s="33"/>
      <c r="D8606" s="33"/>
      <c r="E8606" s="33"/>
      <c r="G8606">
        <f t="shared" si="135"/>
        <v>6</v>
      </c>
    </row>
    <row r="8607" spans="1:7">
      <c r="A8607" s="33"/>
      <c r="B8607" s="34"/>
      <c r="C8607" s="33"/>
      <c r="D8607" s="33"/>
      <c r="E8607" s="33"/>
      <c r="G8607">
        <f t="shared" si="135"/>
        <v>6</v>
      </c>
    </row>
    <row r="8608" spans="1:7">
      <c r="A8608" s="33"/>
      <c r="B8608" s="34"/>
      <c r="C8608" s="33"/>
      <c r="D8608" s="33"/>
      <c r="E8608" s="33"/>
      <c r="G8608">
        <f t="shared" si="135"/>
        <v>6</v>
      </c>
    </row>
    <row r="8609" spans="1:7">
      <c r="A8609" s="33"/>
      <c r="B8609" s="34"/>
      <c r="C8609" s="33"/>
      <c r="D8609" s="33"/>
      <c r="E8609" s="33"/>
      <c r="G8609">
        <f t="shared" si="135"/>
        <v>6</v>
      </c>
    </row>
    <row r="8610" spans="1:7">
      <c r="A8610" s="33"/>
      <c r="B8610" s="34"/>
      <c r="C8610" s="33"/>
      <c r="D8610" s="33"/>
      <c r="E8610" s="33"/>
      <c r="G8610">
        <f t="shared" si="135"/>
        <v>6</v>
      </c>
    </row>
    <row r="8611" spans="1:7">
      <c r="A8611" s="33"/>
      <c r="B8611" s="34"/>
      <c r="C8611" s="33"/>
      <c r="D8611" s="33"/>
      <c r="E8611" s="33"/>
      <c r="G8611">
        <f t="shared" si="135"/>
        <v>6</v>
      </c>
    </row>
    <row r="8612" spans="1:7">
      <c r="A8612" s="33"/>
      <c r="B8612" s="34"/>
      <c r="C8612" s="33"/>
      <c r="D8612" s="33"/>
      <c r="E8612" s="33"/>
      <c r="G8612">
        <f t="shared" si="135"/>
        <v>6</v>
      </c>
    </row>
    <row r="8613" spans="1:7">
      <c r="A8613" s="33"/>
      <c r="B8613" s="34"/>
      <c r="C8613" s="33"/>
      <c r="D8613" s="33"/>
      <c r="E8613" s="33"/>
      <c r="G8613">
        <f t="shared" si="135"/>
        <v>6</v>
      </c>
    </row>
    <row r="8614" spans="1:7">
      <c r="A8614" s="33"/>
      <c r="B8614" s="34"/>
      <c r="C8614" s="33"/>
      <c r="D8614" s="33"/>
      <c r="E8614" s="33"/>
      <c r="G8614">
        <f t="shared" si="135"/>
        <v>6</v>
      </c>
    </row>
    <row r="8615" spans="1:7">
      <c r="A8615" s="33"/>
      <c r="B8615" s="34"/>
      <c r="C8615" s="33"/>
      <c r="D8615" s="33"/>
      <c r="E8615" s="33"/>
      <c r="G8615">
        <f t="shared" si="135"/>
        <v>6</v>
      </c>
    </row>
    <row r="8616" spans="1:7">
      <c r="A8616" s="33"/>
      <c r="B8616" s="34"/>
      <c r="C8616" s="33"/>
      <c r="D8616" s="33"/>
      <c r="E8616" s="33"/>
      <c r="G8616">
        <f t="shared" si="135"/>
        <v>6</v>
      </c>
    </row>
    <row r="8617" spans="1:7">
      <c r="A8617" s="33"/>
      <c r="B8617" s="34"/>
      <c r="C8617" s="33"/>
      <c r="D8617" s="33"/>
      <c r="E8617" s="33"/>
      <c r="G8617">
        <f t="shared" si="135"/>
        <v>6</v>
      </c>
    </row>
    <row r="8618" spans="1:7">
      <c r="A8618" s="33"/>
      <c r="B8618" s="34"/>
      <c r="C8618" s="33"/>
      <c r="D8618" s="33"/>
      <c r="E8618" s="33"/>
      <c r="G8618">
        <f t="shared" si="135"/>
        <v>6</v>
      </c>
    </row>
    <row r="8619" spans="1:7">
      <c r="A8619" s="33"/>
      <c r="B8619" s="34"/>
      <c r="C8619" s="33"/>
      <c r="D8619" s="33"/>
      <c r="E8619" s="33"/>
      <c r="G8619">
        <f t="shared" si="135"/>
        <v>6</v>
      </c>
    </row>
    <row r="8620" spans="1:7">
      <c r="A8620" s="33"/>
      <c r="B8620" s="34"/>
      <c r="C8620" s="33"/>
      <c r="D8620" s="33"/>
      <c r="E8620" s="33"/>
      <c r="G8620">
        <f t="shared" si="135"/>
        <v>6</v>
      </c>
    </row>
    <row r="8621" spans="1:7">
      <c r="A8621" s="33"/>
      <c r="B8621" s="34"/>
      <c r="C8621" s="33"/>
      <c r="D8621" s="33"/>
      <c r="E8621" s="33"/>
      <c r="G8621">
        <f t="shared" si="135"/>
        <v>6</v>
      </c>
    </row>
    <row r="8622" spans="1:7">
      <c r="A8622" s="33"/>
      <c r="B8622" s="34"/>
      <c r="C8622" s="33"/>
      <c r="D8622" s="33"/>
      <c r="E8622" s="33"/>
      <c r="G8622">
        <f t="shared" si="135"/>
        <v>6</v>
      </c>
    </row>
    <row r="8623" spans="1:7">
      <c r="A8623" s="33"/>
      <c r="B8623" s="34"/>
      <c r="C8623" s="33"/>
      <c r="D8623" s="33"/>
      <c r="E8623" s="33"/>
      <c r="G8623">
        <f t="shared" si="135"/>
        <v>6</v>
      </c>
    </row>
    <row r="8624" spans="1:7">
      <c r="A8624" s="33"/>
      <c r="B8624" s="34"/>
      <c r="C8624" s="33"/>
      <c r="D8624" s="33"/>
      <c r="E8624" s="33"/>
      <c r="G8624">
        <f t="shared" si="135"/>
        <v>6</v>
      </c>
    </row>
    <row r="8625" spans="1:7">
      <c r="A8625" s="33"/>
      <c r="B8625" s="34"/>
      <c r="C8625" s="33"/>
      <c r="D8625" s="33"/>
      <c r="E8625" s="33"/>
      <c r="G8625">
        <f t="shared" si="135"/>
        <v>6</v>
      </c>
    </row>
    <row r="8626" spans="1:7">
      <c r="A8626" s="33"/>
      <c r="B8626" s="34"/>
      <c r="C8626" s="33"/>
      <c r="D8626" s="33"/>
      <c r="E8626" s="33"/>
      <c r="G8626">
        <f t="shared" si="135"/>
        <v>6</v>
      </c>
    </row>
    <row r="8627" spans="1:7">
      <c r="A8627" s="33"/>
      <c r="B8627" s="34"/>
      <c r="C8627" s="33"/>
      <c r="D8627" s="33"/>
      <c r="E8627" s="33"/>
      <c r="G8627">
        <f t="shared" si="135"/>
        <v>6</v>
      </c>
    </row>
    <row r="8628" spans="1:7">
      <c r="A8628" s="33"/>
      <c r="B8628" s="34"/>
      <c r="C8628" s="33"/>
      <c r="D8628" s="33"/>
      <c r="E8628" s="33"/>
      <c r="G8628">
        <f t="shared" si="135"/>
        <v>6</v>
      </c>
    </row>
    <row r="8629" spans="1:7">
      <c r="A8629" s="33"/>
      <c r="B8629" s="34"/>
      <c r="C8629" s="33"/>
      <c r="D8629" s="33"/>
      <c r="E8629" s="33"/>
      <c r="G8629">
        <f t="shared" si="135"/>
        <v>6</v>
      </c>
    </row>
    <row r="8630" spans="1:7">
      <c r="A8630" s="33"/>
      <c r="B8630" s="34"/>
      <c r="C8630" s="33"/>
      <c r="D8630" s="33"/>
      <c r="E8630" s="33"/>
      <c r="G8630">
        <f t="shared" si="135"/>
        <v>6</v>
      </c>
    </row>
    <row r="8631" spans="1:7">
      <c r="A8631" s="33"/>
      <c r="B8631" s="34"/>
      <c r="C8631" s="33"/>
      <c r="D8631" s="33"/>
      <c r="E8631" s="33"/>
      <c r="G8631">
        <f t="shared" si="135"/>
        <v>6</v>
      </c>
    </row>
    <row r="8632" spans="1:7">
      <c r="A8632" s="33"/>
      <c r="B8632" s="34"/>
      <c r="C8632" s="33"/>
      <c r="D8632" s="33"/>
      <c r="E8632" s="33"/>
      <c r="G8632">
        <f t="shared" si="135"/>
        <v>6</v>
      </c>
    </row>
    <row r="8633" spans="1:7">
      <c r="A8633" s="33"/>
      <c r="B8633" s="34"/>
      <c r="C8633" s="33"/>
      <c r="D8633" s="33"/>
      <c r="E8633" s="33"/>
      <c r="G8633">
        <f t="shared" si="135"/>
        <v>6</v>
      </c>
    </row>
    <row r="8634" spans="1:7">
      <c r="A8634" s="33"/>
      <c r="B8634" s="34"/>
      <c r="C8634" s="33"/>
      <c r="D8634" s="33"/>
      <c r="E8634" s="33"/>
      <c r="G8634">
        <f t="shared" si="135"/>
        <v>6</v>
      </c>
    </row>
    <row r="8635" spans="1:7">
      <c r="A8635" s="33"/>
      <c r="B8635" s="34"/>
      <c r="C8635" s="33"/>
      <c r="D8635" s="33"/>
      <c r="E8635" s="33"/>
      <c r="G8635">
        <f t="shared" si="135"/>
        <v>6</v>
      </c>
    </row>
    <row r="8636" spans="1:7">
      <c r="A8636" s="33"/>
      <c r="B8636" s="34"/>
      <c r="C8636" s="33"/>
      <c r="D8636" s="33"/>
      <c r="E8636" s="33"/>
      <c r="G8636">
        <f t="shared" si="135"/>
        <v>6</v>
      </c>
    </row>
    <row r="8637" spans="1:7">
      <c r="A8637" s="33"/>
      <c r="B8637" s="34"/>
      <c r="C8637" s="33"/>
      <c r="D8637" s="33"/>
      <c r="E8637" s="33"/>
      <c r="G8637">
        <f t="shared" si="135"/>
        <v>6</v>
      </c>
    </row>
    <row r="8638" spans="1:7">
      <c r="A8638" s="33"/>
      <c r="B8638" s="34"/>
      <c r="C8638" s="33"/>
      <c r="D8638" s="33"/>
      <c r="E8638" s="33"/>
      <c r="G8638">
        <f t="shared" si="135"/>
        <v>6</v>
      </c>
    </row>
    <row r="8639" spans="1:7">
      <c r="A8639" s="33"/>
      <c r="B8639" s="34"/>
      <c r="C8639" s="33"/>
      <c r="D8639" s="33"/>
      <c r="E8639" s="33"/>
      <c r="G8639">
        <f t="shared" si="135"/>
        <v>6</v>
      </c>
    </row>
    <row r="8640" spans="1:7">
      <c r="A8640" s="33"/>
      <c r="B8640" s="34"/>
      <c r="C8640" s="33"/>
      <c r="D8640" s="33"/>
      <c r="E8640" s="33"/>
      <c r="G8640">
        <f t="shared" ref="G8640:G8703" si="136">WEEKDAY(B8640,2)</f>
        <v>6</v>
      </c>
    </row>
    <row r="8641" spans="1:7">
      <c r="A8641" s="33"/>
      <c r="B8641" s="34"/>
      <c r="C8641" s="33"/>
      <c r="D8641" s="33"/>
      <c r="E8641" s="33"/>
      <c r="G8641">
        <f t="shared" si="136"/>
        <v>6</v>
      </c>
    </row>
    <row r="8642" spans="1:7">
      <c r="A8642" s="33"/>
      <c r="B8642" s="34"/>
      <c r="C8642" s="33"/>
      <c r="D8642" s="33"/>
      <c r="E8642" s="33"/>
      <c r="G8642">
        <f t="shared" si="136"/>
        <v>6</v>
      </c>
    </row>
    <row r="8643" spans="1:7">
      <c r="A8643" s="33"/>
      <c r="B8643" s="34"/>
      <c r="C8643" s="33"/>
      <c r="D8643" s="33"/>
      <c r="E8643" s="33"/>
      <c r="G8643">
        <f t="shared" si="136"/>
        <v>6</v>
      </c>
    </row>
    <row r="8644" spans="1:7">
      <c r="A8644" s="33"/>
      <c r="B8644" s="34"/>
      <c r="C8644" s="33"/>
      <c r="D8644" s="33"/>
      <c r="E8644" s="33"/>
      <c r="G8644">
        <f t="shared" si="136"/>
        <v>6</v>
      </c>
    </row>
    <row r="8645" spans="1:7">
      <c r="A8645" s="33"/>
      <c r="B8645" s="34"/>
      <c r="C8645" s="33"/>
      <c r="D8645" s="33"/>
      <c r="E8645" s="33"/>
      <c r="G8645">
        <f t="shared" si="136"/>
        <v>6</v>
      </c>
    </row>
    <row r="8646" spans="1:7">
      <c r="A8646" s="33"/>
      <c r="B8646" s="34"/>
      <c r="C8646" s="33"/>
      <c r="D8646" s="33"/>
      <c r="E8646" s="33"/>
      <c r="G8646">
        <f t="shared" si="136"/>
        <v>6</v>
      </c>
    </row>
    <row r="8647" spans="1:7">
      <c r="A8647" s="33"/>
      <c r="B8647" s="34"/>
      <c r="C8647" s="33"/>
      <c r="D8647" s="33"/>
      <c r="E8647" s="33"/>
      <c r="G8647">
        <f t="shared" si="136"/>
        <v>6</v>
      </c>
    </row>
    <row r="8648" spans="1:7">
      <c r="A8648" s="33"/>
      <c r="B8648" s="34"/>
      <c r="C8648" s="33"/>
      <c r="D8648" s="33"/>
      <c r="E8648" s="33"/>
      <c r="G8648">
        <f t="shared" si="136"/>
        <v>6</v>
      </c>
    </row>
    <row r="8649" spans="1:7">
      <c r="A8649" s="33"/>
      <c r="B8649" s="34"/>
      <c r="C8649" s="33"/>
      <c r="D8649" s="33"/>
      <c r="E8649" s="33"/>
      <c r="G8649">
        <f t="shared" si="136"/>
        <v>6</v>
      </c>
    </row>
    <row r="8650" spans="1:7">
      <c r="A8650" s="33"/>
      <c r="B8650" s="34"/>
      <c r="C8650" s="33"/>
      <c r="D8650" s="33"/>
      <c r="E8650" s="33"/>
      <c r="G8650">
        <f t="shared" si="136"/>
        <v>6</v>
      </c>
    </row>
    <row r="8651" spans="1:7">
      <c r="A8651" s="33"/>
      <c r="B8651" s="34"/>
      <c r="C8651" s="33"/>
      <c r="D8651" s="33"/>
      <c r="E8651" s="33"/>
      <c r="G8651">
        <f t="shared" si="136"/>
        <v>6</v>
      </c>
    </row>
    <row r="8652" spans="1:7">
      <c r="A8652" s="33"/>
      <c r="B8652" s="34"/>
      <c r="C8652" s="33"/>
      <c r="D8652" s="33"/>
      <c r="E8652" s="33"/>
      <c r="G8652">
        <f t="shared" si="136"/>
        <v>6</v>
      </c>
    </row>
    <row r="8653" spans="1:7">
      <c r="A8653" s="33"/>
      <c r="B8653" s="34"/>
      <c r="C8653" s="33"/>
      <c r="D8653" s="33"/>
      <c r="E8653" s="33"/>
      <c r="G8653">
        <f t="shared" si="136"/>
        <v>6</v>
      </c>
    </row>
    <row r="8654" spans="1:7">
      <c r="A8654" s="33"/>
      <c r="B8654" s="34"/>
      <c r="C8654" s="33"/>
      <c r="D8654" s="33"/>
      <c r="E8654" s="33"/>
      <c r="G8654">
        <f t="shared" si="136"/>
        <v>6</v>
      </c>
    </row>
    <row r="8655" spans="1:7">
      <c r="A8655" s="33"/>
      <c r="B8655" s="34"/>
      <c r="C8655" s="33"/>
      <c r="D8655" s="33"/>
      <c r="E8655" s="33"/>
      <c r="G8655">
        <f t="shared" si="136"/>
        <v>6</v>
      </c>
    </row>
    <row r="8656" spans="1:7">
      <c r="A8656" s="33"/>
      <c r="B8656" s="34"/>
      <c r="C8656" s="33"/>
      <c r="D8656" s="33"/>
      <c r="E8656" s="33"/>
      <c r="G8656">
        <f t="shared" si="136"/>
        <v>6</v>
      </c>
    </row>
    <row r="8657" spans="1:7">
      <c r="A8657" s="33"/>
      <c r="B8657" s="34"/>
      <c r="C8657" s="33"/>
      <c r="D8657" s="33"/>
      <c r="E8657" s="33"/>
      <c r="G8657">
        <f t="shared" si="136"/>
        <v>6</v>
      </c>
    </row>
    <row r="8658" spans="1:7">
      <c r="A8658" s="33"/>
      <c r="B8658" s="34"/>
      <c r="C8658" s="33"/>
      <c r="D8658" s="33"/>
      <c r="E8658" s="33"/>
      <c r="G8658">
        <f t="shared" si="136"/>
        <v>6</v>
      </c>
    </row>
    <row r="8659" spans="1:7">
      <c r="A8659" s="33"/>
      <c r="B8659" s="34"/>
      <c r="C8659" s="33"/>
      <c r="D8659" s="33"/>
      <c r="E8659" s="33"/>
      <c r="G8659">
        <f t="shared" si="136"/>
        <v>6</v>
      </c>
    </row>
    <row r="8660" spans="1:7">
      <c r="A8660" s="33"/>
      <c r="B8660" s="34"/>
      <c r="C8660" s="33"/>
      <c r="D8660" s="33"/>
      <c r="E8660" s="33"/>
      <c r="G8660">
        <f t="shared" si="136"/>
        <v>6</v>
      </c>
    </row>
    <row r="8661" spans="1:7">
      <c r="A8661" s="33"/>
      <c r="B8661" s="34"/>
      <c r="C8661" s="33"/>
      <c r="D8661" s="33"/>
      <c r="E8661" s="33"/>
      <c r="G8661">
        <f t="shared" si="136"/>
        <v>6</v>
      </c>
    </row>
    <row r="8662" spans="1:7">
      <c r="A8662" s="33"/>
      <c r="B8662" s="34"/>
      <c r="C8662" s="33"/>
      <c r="D8662" s="33"/>
      <c r="E8662" s="33"/>
      <c r="G8662">
        <f t="shared" si="136"/>
        <v>6</v>
      </c>
    </row>
    <row r="8663" spans="1:7">
      <c r="A8663" s="33"/>
      <c r="B8663" s="34"/>
      <c r="C8663" s="33"/>
      <c r="D8663" s="33"/>
      <c r="E8663" s="33"/>
      <c r="G8663">
        <f t="shared" si="136"/>
        <v>6</v>
      </c>
    </row>
    <row r="8664" spans="1:7">
      <c r="A8664" s="33"/>
      <c r="B8664" s="34"/>
      <c r="C8664" s="33"/>
      <c r="D8664" s="33"/>
      <c r="E8664" s="33"/>
      <c r="G8664">
        <f t="shared" si="136"/>
        <v>6</v>
      </c>
    </row>
    <row r="8665" spans="1:7">
      <c r="A8665" s="33"/>
      <c r="B8665" s="34"/>
      <c r="C8665" s="33"/>
      <c r="D8665" s="33"/>
      <c r="E8665" s="33"/>
      <c r="G8665">
        <f t="shared" si="136"/>
        <v>6</v>
      </c>
    </row>
    <row r="8666" spans="1:7">
      <c r="A8666" s="33"/>
      <c r="B8666" s="34"/>
      <c r="C8666" s="33"/>
      <c r="D8666" s="33"/>
      <c r="E8666" s="33"/>
      <c r="G8666">
        <f t="shared" si="136"/>
        <v>6</v>
      </c>
    </row>
    <row r="8667" spans="1:7">
      <c r="A8667" s="33"/>
      <c r="B8667" s="34"/>
      <c r="C8667" s="33"/>
      <c r="D8667" s="33"/>
      <c r="E8667" s="33"/>
      <c r="G8667">
        <f t="shared" si="136"/>
        <v>6</v>
      </c>
    </row>
    <row r="8668" spans="1:7">
      <c r="A8668" s="33"/>
      <c r="B8668" s="34"/>
      <c r="C8668" s="33"/>
      <c r="D8668" s="33"/>
      <c r="E8668" s="33"/>
      <c r="G8668">
        <f t="shared" si="136"/>
        <v>6</v>
      </c>
    </row>
    <row r="8669" spans="1:7">
      <c r="A8669" s="33"/>
      <c r="B8669" s="34"/>
      <c r="C8669" s="33"/>
      <c r="D8669" s="33"/>
      <c r="E8669" s="33"/>
      <c r="G8669">
        <f t="shared" si="136"/>
        <v>6</v>
      </c>
    </row>
    <row r="8670" spans="1:7">
      <c r="A8670" s="33"/>
      <c r="B8670" s="34"/>
      <c r="C8670" s="33"/>
      <c r="D8670" s="33"/>
      <c r="E8670" s="33"/>
      <c r="G8670">
        <f t="shared" si="136"/>
        <v>6</v>
      </c>
    </row>
    <row r="8671" spans="1:7">
      <c r="A8671" s="33"/>
      <c r="B8671" s="34"/>
      <c r="C8671" s="33"/>
      <c r="D8671" s="33"/>
      <c r="E8671" s="33"/>
      <c r="G8671">
        <f t="shared" si="136"/>
        <v>6</v>
      </c>
    </row>
    <row r="8672" spans="1:7">
      <c r="A8672" s="33"/>
      <c r="B8672" s="34"/>
      <c r="C8672" s="33"/>
      <c r="D8672" s="33"/>
      <c r="E8672" s="33"/>
      <c r="G8672">
        <f t="shared" si="136"/>
        <v>6</v>
      </c>
    </row>
    <row r="8673" spans="1:7">
      <c r="A8673" s="33"/>
      <c r="B8673" s="34"/>
      <c r="C8673" s="33"/>
      <c r="D8673" s="33"/>
      <c r="E8673" s="33"/>
      <c r="G8673">
        <f t="shared" si="136"/>
        <v>6</v>
      </c>
    </row>
    <row r="8674" spans="1:7">
      <c r="A8674" s="33"/>
      <c r="B8674" s="34"/>
      <c r="C8674" s="33"/>
      <c r="D8674" s="33"/>
      <c r="E8674" s="33"/>
      <c r="G8674">
        <f t="shared" si="136"/>
        <v>6</v>
      </c>
    </row>
    <row r="8675" spans="1:7">
      <c r="A8675" s="33"/>
      <c r="B8675" s="34"/>
      <c r="C8675" s="33"/>
      <c r="D8675" s="33"/>
      <c r="E8675" s="33"/>
      <c r="G8675">
        <f t="shared" si="136"/>
        <v>6</v>
      </c>
    </row>
    <row r="8676" spans="1:7">
      <c r="A8676" s="33"/>
      <c r="B8676" s="34"/>
      <c r="C8676" s="33"/>
      <c r="D8676" s="33"/>
      <c r="E8676" s="33"/>
      <c r="G8676">
        <f t="shared" si="136"/>
        <v>6</v>
      </c>
    </row>
    <row r="8677" spans="1:7">
      <c r="A8677" s="33"/>
      <c r="B8677" s="34"/>
      <c r="C8677" s="33"/>
      <c r="D8677" s="33"/>
      <c r="E8677" s="33"/>
      <c r="G8677">
        <f t="shared" si="136"/>
        <v>6</v>
      </c>
    </row>
    <row r="8678" spans="1:7">
      <c r="A8678" s="33"/>
      <c r="B8678" s="34"/>
      <c r="C8678" s="33"/>
      <c r="D8678" s="33"/>
      <c r="E8678" s="33"/>
      <c r="G8678">
        <f t="shared" si="136"/>
        <v>6</v>
      </c>
    </row>
    <row r="8679" spans="1:7">
      <c r="A8679" s="33"/>
      <c r="B8679" s="34"/>
      <c r="C8679" s="33"/>
      <c r="D8679" s="33"/>
      <c r="E8679" s="33"/>
      <c r="G8679">
        <f t="shared" si="136"/>
        <v>6</v>
      </c>
    </row>
    <row r="8680" spans="1:7">
      <c r="A8680" s="33"/>
      <c r="B8680" s="34"/>
      <c r="C8680" s="33"/>
      <c r="D8680" s="33"/>
      <c r="E8680" s="33"/>
      <c r="G8680">
        <f t="shared" si="136"/>
        <v>6</v>
      </c>
    </row>
    <row r="8681" spans="1:7">
      <c r="A8681" s="33"/>
      <c r="B8681" s="34"/>
      <c r="C8681" s="33"/>
      <c r="D8681" s="33"/>
      <c r="E8681" s="33"/>
      <c r="G8681">
        <f t="shared" si="136"/>
        <v>6</v>
      </c>
    </row>
    <row r="8682" spans="1:7">
      <c r="A8682" s="33"/>
      <c r="B8682" s="34"/>
      <c r="C8682" s="33"/>
      <c r="D8682" s="33"/>
      <c r="E8682" s="33"/>
      <c r="G8682">
        <f t="shared" si="136"/>
        <v>6</v>
      </c>
    </row>
    <row r="8683" spans="1:7">
      <c r="A8683" s="33"/>
      <c r="B8683" s="34"/>
      <c r="C8683" s="33"/>
      <c r="D8683" s="33"/>
      <c r="E8683" s="33"/>
      <c r="G8683">
        <f t="shared" si="136"/>
        <v>6</v>
      </c>
    </row>
    <row r="8684" spans="1:7">
      <c r="A8684" s="33"/>
      <c r="B8684" s="34"/>
      <c r="C8684" s="33"/>
      <c r="D8684" s="33"/>
      <c r="E8684" s="33"/>
      <c r="G8684">
        <f t="shared" si="136"/>
        <v>6</v>
      </c>
    </row>
    <row r="8685" spans="1:7">
      <c r="A8685" s="33"/>
      <c r="B8685" s="34"/>
      <c r="C8685" s="33"/>
      <c r="D8685" s="33"/>
      <c r="E8685" s="33"/>
      <c r="G8685">
        <f t="shared" si="136"/>
        <v>6</v>
      </c>
    </row>
    <row r="8686" spans="1:7">
      <c r="A8686" s="33"/>
      <c r="B8686" s="34"/>
      <c r="C8686" s="33"/>
      <c r="D8686" s="33"/>
      <c r="E8686" s="33"/>
      <c r="G8686">
        <f t="shared" si="136"/>
        <v>6</v>
      </c>
    </row>
    <row r="8687" spans="1:7">
      <c r="A8687" s="33"/>
      <c r="B8687" s="34"/>
      <c r="C8687" s="33"/>
      <c r="D8687" s="33"/>
      <c r="E8687" s="33"/>
      <c r="G8687">
        <f t="shared" si="136"/>
        <v>6</v>
      </c>
    </row>
    <row r="8688" spans="1:7">
      <c r="A8688" s="33"/>
      <c r="B8688" s="34"/>
      <c r="C8688" s="33"/>
      <c r="D8688" s="33"/>
      <c r="E8688" s="33"/>
      <c r="G8688">
        <f t="shared" si="136"/>
        <v>6</v>
      </c>
    </row>
    <row r="8689" spans="1:7">
      <c r="A8689" s="33"/>
      <c r="B8689" s="34"/>
      <c r="C8689" s="33"/>
      <c r="D8689" s="33"/>
      <c r="E8689" s="33"/>
      <c r="G8689">
        <f t="shared" si="136"/>
        <v>6</v>
      </c>
    </row>
    <row r="8690" spans="1:7">
      <c r="A8690" s="33"/>
      <c r="B8690" s="34"/>
      <c r="C8690" s="33"/>
      <c r="D8690" s="33"/>
      <c r="E8690" s="33"/>
      <c r="G8690">
        <f t="shared" si="136"/>
        <v>6</v>
      </c>
    </row>
    <row r="8691" spans="1:7">
      <c r="A8691" s="33"/>
      <c r="B8691" s="34"/>
      <c r="C8691" s="33"/>
      <c r="D8691" s="33"/>
      <c r="E8691" s="33"/>
      <c r="G8691">
        <f t="shared" si="136"/>
        <v>6</v>
      </c>
    </row>
    <row r="8692" spans="1:7">
      <c r="A8692" s="33"/>
      <c r="B8692" s="34"/>
      <c r="C8692" s="33"/>
      <c r="D8692" s="33"/>
      <c r="E8692" s="33"/>
      <c r="G8692">
        <f t="shared" si="136"/>
        <v>6</v>
      </c>
    </row>
    <row r="8693" spans="1:7">
      <c r="A8693" s="33"/>
      <c r="B8693" s="34"/>
      <c r="C8693" s="33"/>
      <c r="D8693" s="33"/>
      <c r="E8693" s="33"/>
      <c r="G8693">
        <f t="shared" si="136"/>
        <v>6</v>
      </c>
    </row>
    <row r="8694" spans="1:7">
      <c r="A8694" s="33"/>
      <c r="B8694" s="34"/>
      <c r="C8694" s="33"/>
      <c r="D8694" s="33"/>
      <c r="E8694" s="33"/>
      <c r="G8694">
        <f t="shared" si="136"/>
        <v>6</v>
      </c>
    </row>
    <row r="8695" spans="1:7">
      <c r="A8695" s="33"/>
      <c r="B8695" s="34"/>
      <c r="C8695" s="33"/>
      <c r="D8695" s="33"/>
      <c r="E8695" s="33"/>
      <c r="G8695">
        <f t="shared" si="136"/>
        <v>6</v>
      </c>
    </row>
    <row r="8696" spans="1:7">
      <c r="A8696" s="33"/>
      <c r="B8696" s="34"/>
      <c r="C8696" s="33"/>
      <c r="D8696" s="33"/>
      <c r="E8696" s="33"/>
      <c r="G8696">
        <f t="shared" si="136"/>
        <v>6</v>
      </c>
    </row>
    <row r="8697" spans="1:7">
      <c r="A8697" s="33"/>
      <c r="B8697" s="34"/>
      <c r="C8697" s="33"/>
      <c r="D8697" s="33"/>
      <c r="E8697" s="33"/>
      <c r="G8697">
        <f t="shared" si="136"/>
        <v>6</v>
      </c>
    </row>
    <row r="8698" spans="1:7">
      <c r="A8698" s="33"/>
      <c r="B8698" s="34"/>
      <c r="C8698" s="33"/>
      <c r="D8698" s="33"/>
      <c r="E8698" s="33"/>
      <c r="G8698">
        <f t="shared" si="136"/>
        <v>6</v>
      </c>
    </row>
    <row r="8699" spans="1:7">
      <c r="A8699" s="33"/>
      <c r="B8699" s="34"/>
      <c r="C8699" s="33"/>
      <c r="D8699" s="33"/>
      <c r="E8699" s="33"/>
      <c r="G8699">
        <f t="shared" si="136"/>
        <v>6</v>
      </c>
    </row>
    <row r="8700" spans="1:7">
      <c r="A8700" s="33"/>
      <c r="B8700" s="34"/>
      <c r="C8700" s="33"/>
      <c r="D8700" s="33"/>
      <c r="E8700" s="33"/>
      <c r="G8700">
        <f t="shared" si="136"/>
        <v>6</v>
      </c>
    </row>
    <row r="8701" spans="1:7">
      <c r="A8701" s="33"/>
      <c r="B8701" s="34"/>
      <c r="C8701" s="33"/>
      <c r="D8701" s="33"/>
      <c r="E8701" s="33"/>
      <c r="G8701">
        <f t="shared" si="136"/>
        <v>6</v>
      </c>
    </row>
    <row r="8702" spans="1:7">
      <c r="A8702" s="33"/>
      <c r="B8702" s="34"/>
      <c r="C8702" s="33"/>
      <c r="D8702" s="33"/>
      <c r="E8702" s="33"/>
      <c r="G8702">
        <f t="shared" si="136"/>
        <v>6</v>
      </c>
    </row>
    <row r="8703" spans="1:7">
      <c r="A8703" s="33"/>
      <c r="B8703" s="34"/>
      <c r="C8703" s="33"/>
      <c r="D8703" s="33"/>
      <c r="E8703" s="33"/>
      <c r="G8703">
        <f t="shared" si="136"/>
        <v>6</v>
      </c>
    </row>
    <row r="8704" spans="1:7">
      <c r="A8704" s="33"/>
      <c r="B8704" s="34"/>
      <c r="C8704" s="33"/>
      <c r="D8704" s="33"/>
      <c r="E8704" s="33"/>
      <c r="G8704">
        <f t="shared" ref="G8704:G8767" si="137">WEEKDAY(B8704,2)</f>
        <v>6</v>
      </c>
    </row>
    <row r="8705" spans="1:7">
      <c r="A8705" s="33"/>
      <c r="B8705" s="34"/>
      <c r="C8705" s="33"/>
      <c r="D8705" s="33"/>
      <c r="E8705" s="33"/>
      <c r="G8705">
        <f t="shared" si="137"/>
        <v>6</v>
      </c>
    </row>
    <row r="8706" spans="1:7">
      <c r="A8706" s="33"/>
      <c r="B8706" s="34"/>
      <c r="C8706" s="33"/>
      <c r="D8706" s="33"/>
      <c r="E8706" s="33"/>
      <c r="G8706">
        <f t="shared" si="137"/>
        <v>6</v>
      </c>
    </row>
    <row r="8707" spans="1:7">
      <c r="A8707" s="33"/>
      <c r="B8707" s="34"/>
      <c r="C8707" s="33"/>
      <c r="D8707" s="33"/>
      <c r="E8707" s="33"/>
      <c r="G8707">
        <f t="shared" si="137"/>
        <v>6</v>
      </c>
    </row>
    <row r="8708" spans="1:7">
      <c r="A8708" s="33"/>
      <c r="B8708" s="34"/>
      <c r="C8708" s="33"/>
      <c r="D8708" s="33"/>
      <c r="E8708" s="33"/>
      <c r="G8708">
        <f t="shared" si="137"/>
        <v>6</v>
      </c>
    </row>
    <row r="8709" spans="1:7">
      <c r="A8709" s="33"/>
      <c r="B8709" s="34"/>
      <c r="C8709" s="33"/>
      <c r="D8709" s="33"/>
      <c r="E8709" s="33"/>
      <c r="G8709">
        <f t="shared" si="137"/>
        <v>6</v>
      </c>
    </row>
    <row r="8710" spans="1:7">
      <c r="A8710" s="33"/>
      <c r="B8710" s="34"/>
      <c r="C8710" s="33"/>
      <c r="D8710" s="33"/>
      <c r="E8710" s="33"/>
      <c r="G8710">
        <f t="shared" si="137"/>
        <v>6</v>
      </c>
    </row>
    <row r="8711" spans="1:7">
      <c r="A8711" s="33"/>
      <c r="B8711" s="34"/>
      <c r="C8711" s="33"/>
      <c r="D8711" s="33"/>
      <c r="E8711" s="33"/>
      <c r="G8711">
        <f t="shared" si="137"/>
        <v>6</v>
      </c>
    </row>
    <row r="8712" spans="1:7">
      <c r="A8712" s="33"/>
      <c r="B8712" s="34"/>
      <c r="C8712" s="33"/>
      <c r="D8712" s="33"/>
      <c r="E8712" s="33"/>
      <c r="G8712">
        <f t="shared" si="137"/>
        <v>6</v>
      </c>
    </row>
    <row r="8713" spans="1:7">
      <c r="A8713" s="33"/>
      <c r="B8713" s="34"/>
      <c r="C8713" s="33"/>
      <c r="D8713" s="33"/>
      <c r="E8713" s="33"/>
      <c r="G8713">
        <f t="shared" si="137"/>
        <v>6</v>
      </c>
    </row>
    <row r="8714" spans="1:7">
      <c r="A8714" s="33"/>
      <c r="B8714" s="34"/>
      <c r="C8714" s="33"/>
      <c r="D8714" s="33"/>
      <c r="E8714" s="33"/>
      <c r="G8714">
        <f t="shared" si="137"/>
        <v>6</v>
      </c>
    </row>
    <row r="8715" spans="1:7">
      <c r="A8715" s="33"/>
      <c r="B8715" s="34"/>
      <c r="C8715" s="33"/>
      <c r="D8715" s="33"/>
      <c r="E8715" s="33"/>
      <c r="G8715">
        <f t="shared" si="137"/>
        <v>6</v>
      </c>
    </row>
    <row r="8716" spans="1:7">
      <c r="A8716" s="33"/>
      <c r="B8716" s="34"/>
      <c r="C8716" s="33"/>
      <c r="D8716" s="33"/>
      <c r="E8716" s="33"/>
      <c r="G8716">
        <f t="shared" si="137"/>
        <v>6</v>
      </c>
    </row>
    <row r="8717" spans="1:7">
      <c r="A8717" s="33"/>
      <c r="B8717" s="34"/>
      <c r="C8717" s="33"/>
      <c r="D8717" s="33"/>
      <c r="E8717" s="33"/>
      <c r="G8717">
        <f t="shared" si="137"/>
        <v>6</v>
      </c>
    </row>
    <row r="8718" spans="1:7">
      <c r="A8718" s="33"/>
      <c r="B8718" s="34"/>
      <c r="C8718" s="33"/>
      <c r="D8718" s="33"/>
      <c r="E8718" s="33"/>
      <c r="G8718">
        <f t="shared" si="137"/>
        <v>6</v>
      </c>
    </row>
    <row r="8719" spans="1:7">
      <c r="A8719" s="33"/>
      <c r="B8719" s="34"/>
      <c r="C8719" s="33"/>
      <c r="D8719" s="33"/>
      <c r="E8719" s="33"/>
      <c r="G8719">
        <f t="shared" si="137"/>
        <v>6</v>
      </c>
    </row>
    <row r="8720" spans="1:7">
      <c r="A8720" s="33"/>
      <c r="B8720" s="34"/>
      <c r="C8720" s="33"/>
      <c r="D8720" s="33"/>
      <c r="E8720" s="33"/>
      <c r="G8720">
        <f t="shared" si="137"/>
        <v>6</v>
      </c>
    </row>
    <row r="8721" spans="1:7">
      <c r="A8721" s="33"/>
      <c r="B8721" s="34"/>
      <c r="C8721" s="33"/>
      <c r="D8721" s="33"/>
      <c r="E8721" s="33"/>
      <c r="G8721">
        <f t="shared" si="137"/>
        <v>6</v>
      </c>
    </row>
    <row r="8722" spans="1:7">
      <c r="A8722" s="33"/>
      <c r="B8722" s="34"/>
      <c r="C8722" s="33"/>
      <c r="D8722" s="33"/>
      <c r="E8722" s="33"/>
      <c r="G8722">
        <f t="shared" si="137"/>
        <v>6</v>
      </c>
    </row>
    <row r="8723" spans="1:7">
      <c r="A8723" s="33"/>
      <c r="B8723" s="34"/>
      <c r="C8723" s="33"/>
      <c r="D8723" s="33"/>
      <c r="E8723" s="33"/>
      <c r="G8723">
        <f t="shared" si="137"/>
        <v>6</v>
      </c>
    </row>
    <row r="8724" spans="1:7">
      <c r="A8724" s="33"/>
      <c r="B8724" s="34"/>
      <c r="C8724" s="33"/>
      <c r="D8724" s="33"/>
      <c r="E8724" s="33"/>
      <c r="G8724">
        <f t="shared" si="137"/>
        <v>6</v>
      </c>
    </row>
    <row r="8725" spans="1:7">
      <c r="A8725" s="33"/>
      <c r="B8725" s="34"/>
      <c r="C8725" s="33"/>
      <c r="D8725" s="33"/>
      <c r="E8725" s="33"/>
      <c r="G8725">
        <f t="shared" si="137"/>
        <v>6</v>
      </c>
    </row>
    <row r="8726" spans="1:7">
      <c r="A8726" s="33"/>
      <c r="B8726" s="34"/>
      <c r="C8726" s="33"/>
      <c r="D8726" s="33"/>
      <c r="E8726" s="33"/>
      <c r="G8726">
        <f t="shared" si="137"/>
        <v>6</v>
      </c>
    </row>
    <row r="8727" spans="1:7">
      <c r="A8727" s="33"/>
      <c r="B8727" s="34"/>
      <c r="C8727" s="33"/>
      <c r="D8727" s="33"/>
      <c r="E8727" s="33"/>
      <c r="G8727">
        <f t="shared" si="137"/>
        <v>6</v>
      </c>
    </row>
    <row r="8728" spans="1:7">
      <c r="A8728" s="33"/>
      <c r="B8728" s="34"/>
      <c r="C8728" s="33"/>
      <c r="D8728" s="33"/>
      <c r="E8728" s="33"/>
      <c r="G8728">
        <f t="shared" si="137"/>
        <v>6</v>
      </c>
    </row>
    <row r="8729" spans="1:7">
      <c r="A8729" s="33"/>
      <c r="B8729" s="34"/>
      <c r="C8729" s="33"/>
      <c r="D8729" s="33"/>
      <c r="E8729" s="33"/>
      <c r="G8729">
        <f t="shared" si="137"/>
        <v>6</v>
      </c>
    </row>
    <row r="8730" spans="1:7">
      <c r="A8730" s="33"/>
      <c r="B8730" s="34"/>
      <c r="C8730" s="33"/>
      <c r="D8730" s="33"/>
      <c r="E8730" s="33"/>
      <c r="G8730">
        <f t="shared" si="137"/>
        <v>6</v>
      </c>
    </row>
    <row r="8731" spans="1:7">
      <c r="A8731" s="33"/>
      <c r="B8731" s="34"/>
      <c r="C8731" s="33"/>
      <c r="D8731" s="33"/>
      <c r="E8731" s="33"/>
      <c r="G8731">
        <f t="shared" si="137"/>
        <v>6</v>
      </c>
    </row>
    <row r="8732" spans="1:7">
      <c r="A8732" s="33"/>
      <c r="B8732" s="34"/>
      <c r="C8732" s="33"/>
      <c r="D8732" s="33"/>
      <c r="E8732" s="33"/>
      <c r="G8732">
        <f t="shared" si="137"/>
        <v>6</v>
      </c>
    </row>
    <row r="8733" spans="1:7">
      <c r="A8733" s="33"/>
      <c r="B8733" s="34"/>
      <c r="C8733" s="33"/>
      <c r="D8733" s="33"/>
      <c r="E8733" s="33"/>
      <c r="G8733">
        <f t="shared" si="137"/>
        <v>6</v>
      </c>
    </row>
    <row r="8734" spans="1:7">
      <c r="A8734" s="33"/>
      <c r="B8734" s="34"/>
      <c r="C8734" s="33"/>
      <c r="D8734" s="33"/>
      <c r="E8734" s="33"/>
      <c r="G8734">
        <f t="shared" si="137"/>
        <v>6</v>
      </c>
    </row>
    <row r="8735" spans="1:7">
      <c r="A8735" s="33"/>
      <c r="B8735" s="34"/>
      <c r="C8735" s="33"/>
      <c r="D8735" s="33"/>
      <c r="E8735" s="33"/>
      <c r="G8735">
        <f t="shared" si="137"/>
        <v>6</v>
      </c>
    </row>
    <row r="8736" spans="1:7">
      <c r="A8736" s="33"/>
      <c r="B8736" s="34"/>
      <c r="C8736" s="33"/>
      <c r="D8736" s="33"/>
      <c r="E8736" s="33"/>
      <c r="G8736">
        <f t="shared" si="137"/>
        <v>6</v>
      </c>
    </row>
    <row r="8737" spans="1:7">
      <c r="A8737" s="33"/>
      <c r="B8737" s="34"/>
      <c r="C8737" s="33"/>
      <c r="D8737" s="33"/>
      <c r="E8737" s="33"/>
      <c r="G8737">
        <f t="shared" si="137"/>
        <v>6</v>
      </c>
    </row>
    <row r="8738" spans="1:7">
      <c r="A8738" s="33"/>
      <c r="B8738" s="34"/>
      <c r="C8738" s="33"/>
      <c r="D8738" s="33"/>
      <c r="E8738" s="33"/>
      <c r="G8738">
        <f t="shared" si="137"/>
        <v>6</v>
      </c>
    </row>
    <row r="8739" spans="1:7">
      <c r="A8739" s="33"/>
      <c r="B8739" s="34"/>
      <c r="C8739" s="33"/>
      <c r="D8739" s="33"/>
      <c r="E8739" s="33"/>
      <c r="G8739">
        <f t="shared" si="137"/>
        <v>6</v>
      </c>
    </row>
    <row r="8740" spans="1:7">
      <c r="A8740" s="33"/>
      <c r="B8740" s="34"/>
      <c r="C8740" s="33"/>
      <c r="D8740" s="33"/>
      <c r="E8740" s="33"/>
      <c r="G8740">
        <f t="shared" si="137"/>
        <v>6</v>
      </c>
    </row>
    <row r="8741" spans="1:7">
      <c r="A8741" s="33"/>
      <c r="B8741" s="34"/>
      <c r="C8741" s="33"/>
      <c r="D8741" s="33"/>
      <c r="E8741" s="33"/>
      <c r="G8741">
        <f t="shared" si="137"/>
        <v>6</v>
      </c>
    </row>
    <row r="8742" spans="1:7">
      <c r="A8742" s="33"/>
      <c r="B8742" s="34"/>
      <c r="C8742" s="33"/>
      <c r="D8742" s="33"/>
      <c r="E8742" s="33"/>
      <c r="G8742">
        <f t="shared" si="137"/>
        <v>6</v>
      </c>
    </row>
    <row r="8743" spans="1:7">
      <c r="A8743" s="33"/>
      <c r="B8743" s="34"/>
      <c r="C8743" s="33"/>
      <c r="D8743" s="33"/>
      <c r="E8743" s="33"/>
      <c r="G8743">
        <f t="shared" si="137"/>
        <v>6</v>
      </c>
    </row>
    <row r="8744" spans="1:7">
      <c r="A8744" s="33"/>
      <c r="B8744" s="34"/>
      <c r="C8744" s="33"/>
      <c r="D8744" s="33"/>
      <c r="E8744" s="33"/>
      <c r="G8744">
        <f t="shared" si="137"/>
        <v>6</v>
      </c>
    </row>
    <row r="8745" spans="1:7">
      <c r="A8745" s="33"/>
      <c r="B8745" s="34"/>
      <c r="C8745" s="33"/>
      <c r="D8745" s="33"/>
      <c r="E8745" s="33"/>
      <c r="G8745">
        <f t="shared" si="137"/>
        <v>6</v>
      </c>
    </row>
    <row r="8746" spans="1:7">
      <c r="A8746" s="33"/>
      <c r="B8746" s="34"/>
      <c r="C8746" s="33"/>
      <c r="D8746" s="33"/>
      <c r="E8746" s="33"/>
      <c r="G8746">
        <f t="shared" si="137"/>
        <v>6</v>
      </c>
    </row>
    <row r="8747" spans="1:7">
      <c r="A8747" s="33"/>
      <c r="B8747" s="34"/>
      <c r="C8747" s="33"/>
      <c r="D8747" s="33"/>
      <c r="E8747" s="33"/>
      <c r="G8747">
        <f t="shared" si="137"/>
        <v>6</v>
      </c>
    </row>
    <row r="8748" spans="1:7">
      <c r="A8748" s="33"/>
      <c r="B8748" s="34"/>
      <c r="C8748" s="33"/>
      <c r="D8748" s="33"/>
      <c r="E8748" s="33"/>
      <c r="G8748">
        <f t="shared" si="137"/>
        <v>6</v>
      </c>
    </row>
    <row r="8749" spans="1:7">
      <c r="A8749" s="33"/>
      <c r="B8749" s="34"/>
      <c r="C8749" s="33"/>
      <c r="D8749" s="33"/>
      <c r="E8749" s="33"/>
      <c r="G8749">
        <f t="shared" si="137"/>
        <v>6</v>
      </c>
    </row>
    <row r="8750" spans="1:7">
      <c r="A8750" s="33"/>
      <c r="B8750" s="34"/>
      <c r="C8750" s="33"/>
      <c r="D8750" s="33"/>
      <c r="E8750" s="33"/>
      <c r="G8750">
        <f t="shared" si="137"/>
        <v>6</v>
      </c>
    </row>
    <row r="8751" spans="1:7">
      <c r="A8751" s="33"/>
      <c r="B8751" s="34"/>
      <c r="C8751" s="33"/>
      <c r="D8751" s="33"/>
      <c r="E8751" s="33"/>
      <c r="G8751">
        <f t="shared" si="137"/>
        <v>6</v>
      </c>
    </row>
    <row r="8752" spans="1:7">
      <c r="A8752" s="33"/>
      <c r="B8752" s="34"/>
      <c r="C8752" s="33"/>
      <c r="D8752" s="33"/>
      <c r="E8752" s="33"/>
      <c r="G8752">
        <f t="shared" si="137"/>
        <v>6</v>
      </c>
    </row>
    <row r="8753" spans="1:7">
      <c r="A8753" s="33"/>
      <c r="B8753" s="34"/>
      <c r="C8753" s="33"/>
      <c r="D8753" s="33"/>
      <c r="E8753" s="33"/>
      <c r="G8753">
        <f t="shared" si="137"/>
        <v>6</v>
      </c>
    </row>
    <row r="8754" spans="1:7">
      <c r="A8754" s="33"/>
      <c r="B8754" s="34"/>
      <c r="C8754" s="33"/>
      <c r="D8754" s="33"/>
      <c r="E8754" s="33"/>
      <c r="G8754">
        <f t="shared" si="137"/>
        <v>6</v>
      </c>
    </row>
    <row r="8755" spans="1:7">
      <c r="A8755" s="33"/>
      <c r="B8755" s="34"/>
      <c r="C8755" s="33"/>
      <c r="D8755" s="33"/>
      <c r="E8755" s="33"/>
      <c r="G8755">
        <f t="shared" si="137"/>
        <v>6</v>
      </c>
    </row>
    <row r="8756" spans="1:7">
      <c r="A8756" s="33"/>
      <c r="B8756" s="34"/>
      <c r="C8756" s="33"/>
      <c r="D8756" s="33"/>
      <c r="E8756" s="33"/>
      <c r="G8756">
        <f t="shared" si="137"/>
        <v>6</v>
      </c>
    </row>
    <row r="8757" spans="1:7">
      <c r="A8757" s="33"/>
      <c r="B8757" s="34"/>
      <c r="C8757" s="33"/>
      <c r="D8757" s="33"/>
      <c r="E8757" s="33"/>
      <c r="G8757">
        <f t="shared" si="137"/>
        <v>6</v>
      </c>
    </row>
    <row r="8758" spans="1:7">
      <c r="A8758" s="33"/>
      <c r="B8758" s="34"/>
      <c r="C8758" s="33"/>
      <c r="D8758" s="33"/>
      <c r="E8758" s="33"/>
      <c r="G8758">
        <f t="shared" si="137"/>
        <v>6</v>
      </c>
    </row>
    <row r="8759" spans="1:7">
      <c r="A8759" s="33"/>
      <c r="B8759" s="34"/>
      <c r="C8759" s="33"/>
      <c r="D8759" s="33"/>
      <c r="E8759" s="33"/>
      <c r="G8759">
        <f t="shared" si="137"/>
        <v>6</v>
      </c>
    </row>
    <row r="8760" spans="1:7">
      <c r="A8760" s="33"/>
      <c r="B8760" s="34"/>
      <c r="C8760" s="33"/>
      <c r="D8760" s="33"/>
      <c r="E8760" s="33"/>
      <c r="G8760">
        <f t="shared" si="137"/>
        <v>6</v>
      </c>
    </row>
    <row r="8761" spans="1:7">
      <c r="A8761" s="33"/>
      <c r="B8761" s="34"/>
      <c r="C8761" s="33"/>
      <c r="D8761" s="33"/>
      <c r="E8761" s="33"/>
      <c r="G8761">
        <f t="shared" si="137"/>
        <v>6</v>
      </c>
    </row>
    <row r="8762" spans="1:7">
      <c r="A8762" s="33"/>
      <c r="B8762" s="34"/>
      <c r="C8762" s="33"/>
      <c r="D8762" s="33"/>
      <c r="E8762" s="33"/>
      <c r="G8762">
        <f t="shared" si="137"/>
        <v>6</v>
      </c>
    </row>
    <row r="8763" spans="1:7">
      <c r="A8763" s="33"/>
      <c r="B8763" s="34"/>
      <c r="C8763" s="33"/>
      <c r="D8763" s="33"/>
      <c r="E8763" s="33"/>
      <c r="G8763">
        <f t="shared" si="137"/>
        <v>6</v>
      </c>
    </row>
    <row r="8764" spans="1:7">
      <c r="A8764" s="33"/>
      <c r="B8764" s="34"/>
      <c r="C8764" s="33"/>
      <c r="D8764" s="33"/>
      <c r="E8764" s="33"/>
      <c r="G8764">
        <f t="shared" si="137"/>
        <v>6</v>
      </c>
    </row>
    <row r="8765" spans="1:7">
      <c r="A8765" s="33"/>
      <c r="B8765" s="34"/>
      <c r="C8765" s="33"/>
      <c r="D8765" s="33"/>
      <c r="E8765" s="33"/>
      <c r="G8765">
        <f t="shared" si="137"/>
        <v>6</v>
      </c>
    </row>
    <row r="8766" spans="1:7">
      <c r="A8766" s="33"/>
      <c r="B8766" s="34"/>
      <c r="C8766" s="33"/>
      <c r="D8766" s="33"/>
      <c r="E8766" s="33"/>
      <c r="G8766">
        <f t="shared" si="137"/>
        <v>6</v>
      </c>
    </row>
    <row r="8767" spans="1:7">
      <c r="A8767" s="33"/>
      <c r="B8767" s="34"/>
      <c r="C8767" s="33"/>
      <c r="D8767" s="33"/>
      <c r="E8767" s="33"/>
      <c r="G8767">
        <f t="shared" si="137"/>
        <v>6</v>
      </c>
    </row>
    <row r="8768" spans="1:7">
      <c r="A8768" s="33"/>
      <c r="B8768" s="34"/>
      <c r="C8768" s="33"/>
      <c r="D8768" s="33"/>
      <c r="E8768" s="33"/>
      <c r="G8768">
        <f t="shared" ref="G8768:G8831" si="138">WEEKDAY(B8768,2)</f>
        <v>6</v>
      </c>
    </row>
    <row r="8769" spans="1:7">
      <c r="A8769" s="33"/>
      <c r="B8769" s="34"/>
      <c r="C8769" s="33"/>
      <c r="D8769" s="33"/>
      <c r="E8769" s="33"/>
      <c r="G8769">
        <f t="shared" si="138"/>
        <v>6</v>
      </c>
    </row>
    <row r="8770" spans="1:7">
      <c r="A8770" s="33"/>
      <c r="B8770" s="34"/>
      <c r="C8770" s="33"/>
      <c r="D8770" s="33"/>
      <c r="E8770" s="33"/>
      <c r="G8770">
        <f t="shared" si="138"/>
        <v>6</v>
      </c>
    </row>
    <row r="8771" spans="1:7">
      <c r="A8771" s="33"/>
      <c r="B8771" s="34"/>
      <c r="C8771" s="33"/>
      <c r="D8771" s="33"/>
      <c r="E8771" s="33"/>
      <c r="G8771">
        <f t="shared" si="138"/>
        <v>6</v>
      </c>
    </row>
    <row r="8772" spans="1:7">
      <c r="A8772" s="33"/>
      <c r="B8772" s="34"/>
      <c r="C8772" s="33"/>
      <c r="D8772" s="33"/>
      <c r="E8772" s="33"/>
      <c r="G8772">
        <f t="shared" si="138"/>
        <v>6</v>
      </c>
    </row>
    <row r="8773" spans="1:7">
      <c r="A8773" s="33"/>
      <c r="B8773" s="34"/>
      <c r="C8773" s="33"/>
      <c r="D8773" s="33"/>
      <c r="E8773" s="33"/>
      <c r="G8773">
        <f t="shared" si="138"/>
        <v>6</v>
      </c>
    </row>
    <row r="8774" spans="1:7">
      <c r="A8774" s="33"/>
      <c r="B8774" s="34"/>
      <c r="C8774" s="33"/>
      <c r="D8774" s="33"/>
      <c r="E8774" s="33"/>
      <c r="G8774">
        <f t="shared" si="138"/>
        <v>6</v>
      </c>
    </row>
    <row r="8775" spans="1:7">
      <c r="A8775" s="33"/>
      <c r="B8775" s="34"/>
      <c r="C8775" s="33"/>
      <c r="D8775" s="33"/>
      <c r="E8775" s="33"/>
      <c r="G8775">
        <f t="shared" si="138"/>
        <v>6</v>
      </c>
    </row>
    <row r="8776" spans="1:7">
      <c r="A8776" s="33"/>
      <c r="B8776" s="34"/>
      <c r="C8776" s="33"/>
      <c r="D8776" s="33"/>
      <c r="E8776" s="33"/>
      <c r="G8776">
        <f t="shared" si="138"/>
        <v>6</v>
      </c>
    </row>
    <row r="8777" spans="1:7">
      <c r="A8777" s="33"/>
      <c r="B8777" s="34"/>
      <c r="C8777" s="33"/>
      <c r="D8777" s="33"/>
      <c r="E8777" s="33"/>
      <c r="G8777">
        <f t="shared" si="138"/>
        <v>6</v>
      </c>
    </row>
    <row r="8778" spans="1:7">
      <c r="A8778" s="33"/>
      <c r="B8778" s="34"/>
      <c r="C8778" s="33"/>
      <c r="D8778" s="33"/>
      <c r="E8778" s="33"/>
      <c r="G8778">
        <f t="shared" si="138"/>
        <v>6</v>
      </c>
    </row>
    <row r="8779" spans="1:7">
      <c r="A8779" s="33"/>
      <c r="B8779" s="34"/>
      <c r="C8779" s="33"/>
      <c r="D8779" s="33"/>
      <c r="E8779" s="33"/>
      <c r="G8779">
        <f t="shared" si="138"/>
        <v>6</v>
      </c>
    </row>
    <row r="8780" spans="1:7">
      <c r="A8780" s="33"/>
      <c r="B8780" s="34"/>
      <c r="C8780" s="33"/>
      <c r="D8780" s="33"/>
      <c r="E8780" s="33"/>
      <c r="G8780">
        <f t="shared" si="138"/>
        <v>6</v>
      </c>
    </row>
    <row r="8781" spans="1:7">
      <c r="A8781" s="33"/>
      <c r="B8781" s="34"/>
      <c r="C8781" s="33"/>
      <c r="D8781" s="33"/>
      <c r="E8781" s="33"/>
      <c r="G8781">
        <f t="shared" si="138"/>
        <v>6</v>
      </c>
    </row>
    <row r="8782" spans="1:7">
      <c r="A8782" s="33"/>
      <c r="B8782" s="34"/>
      <c r="C8782" s="33"/>
      <c r="D8782" s="33"/>
      <c r="E8782" s="33"/>
      <c r="G8782">
        <f t="shared" si="138"/>
        <v>6</v>
      </c>
    </row>
    <row r="8783" spans="1:7">
      <c r="A8783" s="33"/>
      <c r="B8783" s="34"/>
      <c r="C8783" s="33"/>
      <c r="D8783" s="33"/>
      <c r="E8783" s="33"/>
      <c r="G8783">
        <f t="shared" si="138"/>
        <v>6</v>
      </c>
    </row>
    <row r="8784" spans="1:7">
      <c r="A8784" s="33"/>
      <c r="B8784" s="34"/>
      <c r="C8784" s="33"/>
      <c r="D8784" s="33"/>
      <c r="E8784" s="33"/>
      <c r="G8784">
        <f t="shared" si="138"/>
        <v>6</v>
      </c>
    </row>
    <row r="8785" spans="1:7">
      <c r="A8785" s="33"/>
      <c r="B8785" s="34"/>
      <c r="C8785" s="33"/>
      <c r="D8785" s="33"/>
      <c r="E8785" s="33"/>
      <c r="G8785">
        <f t="shared" si="138"/>
        <v>6</v>
      </c>
    </row>
    <row r="8786" spans="1:7">
      <c r="A8786" s="33"/>
      <c r="B8786" s="34"/>
      <c r="C8786" s="33"/>
      <c r="D8786" s="33"/>
      <c r="E8786" s="33"/>
      <c r="G8786">
        <f t="shared" si="138"/>
        <v>6</v>
      </c>
    </row>
    <row r="8787" spans="1:7">
      <c r="A8787" s="33"/>
      <c r="B8787" s="34"/>
      <c r="C8787" s="33"/>
      <c r="D8787" s="33"/>
      <c r="E8787" s="33"/>
      <c r="G8787">
        <f t="shared" si="138"/>
        <v>6</v>
      </c>
    </row>
    <row r="8788" spans="1:7">
      <c r="A8788" s="33"/>
      <c r="B8788" s="34"/>
      <c r="C8788" s="33"/>
      <c r="D8788" s="33"/>
      <c r="E8788" s="33"/>
      <c r="G8788">
        <f t="shared" si="138"/>
        <v>6</v>
      </c>
    </row>
    <row r="8789" spans="1:7">
      <c r="A8789" s="33"/>
      <c r="B8789" s="34"/>
      <c r="C8789" s="33"/>
      <c r="D8789" s="33"/>
      <c r="E8789" s="33"/>
      <c r="G8789">
        <f t="shared" si="138"/>
        <v>6</v>
      </c>
    </row>
    <row r="8790" spans="1:7">
      <c r="A8790" s="33"/>
      <c r="B8790" s="34"/>
      <c r="C8790" s="33"/>
      <c r="D8790" s="33"/>
      <c r="E8790" s="33"/>
      <c r="G8790">
        <f t="shared" si="138"/>
        <v>6</v>
      </c>
    </row>
    <row r="8791" spans="1:7">
      <c r="A8791" s="33"/>
      <c r="B8791" s="34"/>
      <c r="C8791" s="33"/>
      <c r="D8791" s="33"/>
      <c r="E8791" s="33"/>
      <c r="G8791">
        <f t="shared" si="138"/>
        <v>6</v>
      </c>
    </row>
    <row r="8792" spans="1:7">
      <c r="A8792" s="33"/>
      <c r="B8792" s="34"/>
      <c r="C8792" s="33"/>
      <c r="D8792" s="33"/>
      <c r="E8792" s="33"/>
      <c r="G8792">
        <f t="shared" si="138"/>
        <v>6</v>
      </c>
    </row>
    <row r="8793" spans="1:7">
      <c r="A8793" s="33"/>
      <c r="B8793" s="34"/>
      <c r="C8793" s="33"/>
      <c r="D8793" s="33"/>
      <c r="E8793" s="33"/>
      <c r="G8793">
        <f t="shared" si="138"/>
        <v>6</v>
      </c>
    </row>
    <row r="8794" spans="1:7">
      <c r="A8794" s="33"/>
      <c r="B8794" s="34"/>
      <c r="C8794" s="33"/>
      <c r="D8794" s="33"/>
      <c r="E8794" s="33"/>
      <c r="G8794">
        <f t="shared" si="138"/>
        <v>6</v>
      </c>
    </row>
    <row r="8795" spans="1:7">
      <c r="A8795" s="33"/>
      <c r="B8795" s="34"/>
      <c r="C8795" s="33"/>
      <c r="D8795" s="33"/>
      <c r="E8795" s="33"/>
      <c r="G8795">
        <f t="shared" si="138"/>
        <v>6</v>
      </c>
    </row>
    <row r="8796" spans="1:7">
      <c r="A8796" s="33"/>
      <c r="B8796" s="34"/>
      <c r="C8796" s="33"/>
      <c r="D8796" s="33"/>
      <c r="E8796" s="33"/>
      <c r="G8796">
        <f t="shared" si="138"/>
        <v>6</v>
      </c>
    </row>
    <row r="8797" spans="1:7">
      <c r="A8797" s="33"/>
      <c r="B8797" s="34"/>
      <c r="C8797" s="33"/>
      <c r="D8797" s="33"/>
      <c r="E8797" s="33"/>
      <c r="G8797">
        <f t="shared" si="138"/>
        <v>6</v>
      </c>
    </row>
    <row r="8798" spans="1:7">
      <c r="A8798" s="33"/>
      <c r="B8798" s="34"/>
      <c r="C8798" s="33"/>
      <c r="D8798" s="33"/>
      <c r="E8798" s="33"/>
      <c r="G8798">
        <f t="shared" si="138"/>
        <v>6</v>
      </c>
    </row>
    <row r="8799" spans="1:7">
      <c r="A8799" s="33"/>
      <c r="B8799" s="34"/>
      <c r="C8799" s="33"/>
      <c r="D8799" s="33"/>
      <c r="E8799" s="33"/>
      <c r="G8799">
        <f t="shared" si="138"/>
        <v>6</v>
      </c>
    </row>
    <row r="8800" spans="1:7">
      <c r="A8800" s="33"/>
      <c r="B8800" s="34"/>
      <c r="C8800" s="33"/>
      <c r="D8800" s="33"/>
      <c r="E8800" s="33"/>
      <c r="G8800">
        <f t="shared" si="138"/>
        <v>6</v>
      </c>
    </row>
    <row r="8801" spans="1:7">
      <c r="A8801" s="33"/>
      <c r="B8801" s="34"/>
      <c r="C8801" s="33"/>
      <c r="D8801" s="33"/>
      <c r="E8801" s="33"/>
      <c r="G8801">
        <f t="shared" si="138"/>
        <v>6</v>
      </c>
    </row>
    <row r="8802" spans="1:7">
      <c r="A8802" s="33"/>
      <c r="B8802" s="34"/>
      <c r="C8802" s="33"/>
      <c r="D8802" s="33"/>
      <c r="E8802" s="33"/>
      <c r="G8802">
        <f t="shared" si="138"/>
        <v>6</v>
      </c>
    </row>
    <row r="8803" spans="1:7">
      <c r="A8803" s="33"/>
      <c r="B8803" s="34"/>
      <c r="C8803" s="33"/>
      <c r="D8803" s="33"/>
      <c r="E8803" s="33"/>
      <c r="G8803">
        <f t="shared" si="138"/>
        <v>6</v>
      </c>
    </row>
    <row r="8804" spans="1:7">
      <c r="A8804" s="33"/>
      <c r="B8804" s="34"/>
      <c r="C8804" s="33"/>
      <c r="D8804" s="33"/>
      <c r="E8804" s="33"/>
      <c r="G8804">
        <f t="shared" si="138"/>
        <v>6</v>
      </c>
    </row>
    <row r="8805" spans="1:7">
      <c r="A8805" s="33"/>
      <c r="B8805" s="34"/>
      <c r="C8805" s="33"/>
      <c r="D8805" s="33"/>
      <c r="E8805" s="33"/>
      <c r="G8805">
        <f t="shared" si="138"/>
        <v>6</v>
      </c>
    </row>
    <row r="8806" spans="1:7">
      <c r="A8806" s="33"/>
      <c r="B8806" s="34"/>
      <c r="C8806" s="33"/>
      <c r="D8806" s="33"/>
      <c r="E8806" s="33"/>
      <c r="G8806">
        <f t="shared" si="138"/>
        <v>6</v>
      </c>
    </row>
    <row r="8807" spans="1:7">
      <c r="A8807" s="33"/>
      <c r="B8807" s="34"/>
      <c r="C8807" s="33"/>
      <c r="D8807" s="33"/>
      <c r="E8807" s="33"/>
      <c r="G8807">
        <f t="shared" si="138"/>
        <v>6</v>
      </c>
    </row>
    <row r="8808" spans="1:7">
      <c r="A8808" s="33"/>
      <c r="B8808" s="34"/>
      <c r="C8808" s="33"/>
      <c r="D8808" s="33"/>
      <c r="E8808" s="33"/>
      <c r="G8808">
        <f t="shared" si="138"/>
        <v>6</v>
      </c>
    </row>
    <row r="8809" spans="1:7">
      <c r="A8809" s="33"/>
      <c r="B8809" s="34"/>
      <c r="C8809" s="33"/>
      <c r="D8809" s="33"/>
      <c r="E8809" s="33"/>
      <c r="G8809">
        <f t="shared" si="138"/>
        <v>6</v>
      </c>
    </row>
    <row r="8810" spans="1:7">
      <c r="A8810" s="33"/>
      <c r="B8810" s="34"/>
      <c r="C8810" s="33"/>
      <c r="D8810" s="33"/>
      <c r="E8810" s="33"/>
      <c r="G8810">
        <f t="shared" si="138"/>
        <v>6</v>
      </c>
    </row>
    <row r="8811" spans="1:7">
      <c r="A8811" s="33"/>
      <c r="B8811" s="34"/>
      <c r="C8811" s="33"/>
      <c r="D8811" s="33"/>
      <c r="E8811" s="33"/>
      <c r="G8811">
        <f t="shared" si="138"/>
        <v>6</v>
      </c>
    </row>
    <row r="8812" spans="1:7">
      <c r="A8812" s="33"/>
      <c r="B8812" s="34"/>
      <c r="C8812" s="33"/>
      <c r="D8812" s="33"/>
      <c r="E8812" s="33"/>
      <c r="G8812">
        <f t="shared" si="138"/>
        <v>6</v>
      </c>
    </row>
    <row r="8813" spans="1:7">
      <c r="A8813" s="33"/>
      <c r="B8813" s="34"/>
      <c r="C8813" s="33"/>
      <c r="D8813" s="33"/>
      <c r="E8813" s="33"/>
      <c r="G8813">
        <f t="shared" si="138"/>
        <v>6</v>
      </c>
    </row>
    <row r="8814" spans="1:7">
      <c r="A8814" s="33"/>
      <c r="B8814" s="34"/>
      <c r="C8814" s="33"/>
      <c r="D8814" s="33"/>
      <c r="E8814" s="33"/>
      <c r="G8814">
        <f t="shared" si="138"/>
        <v>6</v>
      </c>
    </row>
    <row r="8815" spans="1:7">
      <c r="A8815" s="33"/>
      <c r="B8815" s="34"/>
      <c r="C8815" s="33"/>
      <c r="D8815" s="33"/>
      <c r="E8815" s="33"/>
      <c r="G8815">
        <f t="shared" si="138"/>
        <v>6</v>
      </c>
    </row>
    <row r="8816" spans="1:7">
      <c r="A8816" s="33"/>
      <c r="B8816" s="34"/>
      <c r="C8816" s="33"/>
      <c r="D8816" s="33"/>
      <c r="E8816" s="33"/>
      <c r="G8816">
        <f t="shared" si="138"/>
        <v>6</v>
      </c>
    </row>
    <row r="8817" spans="1:7">
      <c r="A8817" s="33"/>
      <c r="B8817" s="34"/>
      <c r="C8817" s="33"/>
      <c r="D8817" s="33"/>
      <c r="E8817" s="33"/>
      <c r="G8817">
        <f t="shared" si="138"/>
        <v>6</v>
      </c>
    </row>
    <row r="8818" spans="1:7">
      <c r="A8818" s="33"/>
      <c r="B8818" s="34"/>
      <c r="C8818" s="33"/>
      <c r="D8818" s="33"/>
      <c r="E8818" s="33"/>
      <c r="G8818">
        <f t="shared" si="138"/>
        <v>6</v>
      </c>
    </row>
    <row r="8819" spans="1:7">
      <c r="A8819" s="33"/>
      <c r="B8819" s="34"/>
      <c r="C8819" s="33"/>
      <c r="D8819" s="33"/>
      <c r="E8819" s="33"/>
      <c r="G8819">
        <f t="shared" si="138"/>
        <v>6</v>
      </c>
    </row>
    <row r="8820" spans="1:7">
      <c r="A8820" s="33"/>
      <c r="B8820" s="34"/>
      <c r="C8820" s="33"/>
      <c r="D8820" s="33"/>
      <c r="E8820" s="33"/>
      <c r="G8820">
        <f t="shared" si="138"/>
        <v>6</v>
      </c>
    </row>
    <row r="8821" spans="1:7">
      <c r="A8821" s="33"/>
      <c r="B8821" s="34"/>
      <c r="C8821" s="33"/>
      <c r="D8821" s="33"/>
      <c r="E8821" s="33"/>
      <c r="G8821">
        <f t="shared" si="138"/>
        <v>6</v>
      </c>
    </row>
    <row r="8822" spans="1:7">
      <c r="A8822" s="33"/>
      <c r="B8822" s="34"/>
      <c r="C8822" s="33"/>
      <c r="D8822" s="33"/>
      <c r="E8822" s="33"/>
      <c r="G8822">
        <f t="shared" si="138"/>
        <v>6</v>
      </c>
    </row>
    <row r="8823" spans="1:7">
      <c r="A8823" s="33"/>
      <c r="B8823" s="34"/>
      <c r="C8823" s="33"/>
      <c r="D8823" s="33"/>
      <c r="E8823" s="33"/>
      <c r="G8823">
        <f t="shared" si="138"/>
        <v>6</v>
      </c>
    </row>
    <row r="8824" spans="1:7">
      <c r="A8824" s="33"/>
      <c r="B8824" s="34"/>
      <c r="C8824" s="33"/>
      <c r="D8824" s="33"/>
      <c r="E8824" s="33"/>
      <c r="G8824">
        <f t="shared" si="138"/>
        <v>6</v>
      </c>
    </row>
    <row r="8825" spans="1:7">
      <c r="A8825" s="33"/>
      <c r="B8825" s="34"/>
      <c r="C8825" s="33"/>
      <c r="D8825" s="33"/>
      <c r="E8825" s="33"/>
      <c r="G8825">
        <f t="shared" si="138"/>
        <v>6</v>
      </c>
    </row>
    <row r="8826" spans="1:7">
      <c r="A8826" s="33"/>
      <c r="B8826" s="34"/>
      <c r="C8826" s="33"/>
      <c r="D8826" s="33"/>
      <c r="E8826" s="33"/>
      <c r="G8826">
        <f t="shared" si="138"/>
        <v>6</v>
      </c>
    </row>
    <row r="8827" spans="1:7">
      <c r="A8827" s="33"/>
      <c r="B8827" s="34"/>
      <c r="C8827" s="33"/>
      <c r="D8827" s="33"/>
      <c r="E8827" s="33"/>
      <c r="G8827">
        <f t="shared" si="138"/>
        <v>6</v>
      </c>
    </row>
    <row r="8828" spans="1:7">
      <c r="A8828" s="33"/>
      <c r="B8828" s="34"/>
      <c r="C8828" s="33"/>
      <c r="D8828" s="33"/>
      <c r="E8828" s="33"/>
      <c r="G8828">
        <f t="shared" si="138"/>
        <v>6</v>
      </c>
    </row>
    <row r="8829" spans="1:7">
      <c r="A8829" s="33"/>
      <c r="B8829" s="34"/>
      <c r="C8829" s="33"/>
      <c r="D8829" s="33"/>
      <c r="E8829" s="33"/>
      <c r="G8829">
        <f t="shared" si="138"/>
        <v>6</v>
      </c>
    </row>
    <row r="8830" spans="1:7">
      <c r="A8830" s="33"/>
      <c r="B8830" s="34"/>
      <c r="C8830" s="33"/>
      <c r="D8830" s="33"/>
      <c r="E8830" s="33"/>
      <c r="G8830">
        <f t="shared" si="138"/>
        <v>6</v>
      </c>
    </row>
    <row r="8831" spans="1:7">
      <c r="A8831" s="33"/>
      <c r="B8831" s="34"/>
      <c r="C8831" s="33"/>
      <c r="D8831" s="33"/>
      <c r="E8831" s="33"/>
      <c r="G8831">
        <f t="shared" si="138"/>
        <v>6</v>
      </c>
    </row>
    <row r="8832" spans="1:7">
      <c r="A8832" s="33"/>
      <c r="B8832" s="34"/>
      <c r="C8832" s="33"/>
      <c r="D8832" s="33"/>
      <c r="E8832" s="33"/>
      <c r="G8832">
        <f t="shared" ref="G8832:G8895" si="139">WEEKDAY(B8832,2)</f>
        <v>6</v>
      </c>
    </row>
    <row r="8833" spans="1:7">
      <c r="A8833" s="33"/>
      <c r="B8833" s="34"/>
      <c r="C8833" s="33"/>
      <c r="D8833" s="33"/>
      <c r="E8833" s="33"/>
      <c r="G8833">
        <f t="shared" si="139"/>
        <v>6</v>
      </c>
    </row>
    <row r="8834" spans="1:7">
      <c r="A8834" s="33"/>
      <c r="B8834" s="34"/>
      <c r="C8834" s="33"/>
      <c r="D8834" s="33"/>
      <c r="E8834" s="33"/>
      <c r="G8834">
        <f t="shared" si="139"/>
        <v>6</v>
      </c>
    </row>
    <row r="8835" spans="1:7">
      <c r="A8835" s="33"/>
      <c r="B8835" s="34"/>
      <c r="C8835" s="33"/>
      <c r="D8835" s="33"/>
      <c r="E8835" s="33"/>
      <c r="G8835">
        <f t="shared" si="139"/>
        <v>6</v>
      </c>
    </row>
    <row r="8836" spans="1:7">
      <c r="A8836" s="33"/>
      <c r="B8836" s="34"/>
      <c r="C8836" s="33"/>
      <c r="D8836" s="33"/>
      <c r="E8836" s="33"/>
      <c r="G8836">
        <f t="shared" si="139"/>
        <v>6</v>
      </c>
    </row>
    <row r="8837" spans="1:7">
      <c r="A8837" s="33"/>
      <c r="B8837" s="34"/>
      <c r="C8837" s="33"/>
      <c r="D8837" s="33"/>
      <c r="E8837" s="33"/>
      <c r="G8837">
        <f t="shared" si="139"/>
        <v>6</v>
      </c>
    </row>
    <row r="8838" spans="1:7">
      <c r="A8838" s="33"/>
      <c r="B8838" s="34"/>
      <c r="C8838" s="33"/>
      <c r="D8838" s="33"/>
      <c r="E8838" s="33"/>
      <c r="G8838">
        <f t="shared" si="139"/>
        <v>6</v>
      </c>
    </row>
    <row r="8839" spans="1:7">
      <c r="A8839" s="33"/>
      <c r="B8839" s="34"/>
      <c r="C8839" s="33"/>
      <c r="D8839" s="33"/>
      <c r="E8839" s="33"/>
      <c r="G8839">
        <f t="shared" si="139"/>
        <v>6</v>
      </c>
    </row>
    <row r="8840" spans="1:7">
      <c r="A8840" s="33"/>
      <c r="B8840" s="34"/>
      <c r="C8840" s="33"/>
      <c r="D8840" s="33"/>
      <c r="E8840" s="33"/>
      <c r="G8840">
        <f t="shared" si="139"/>
        <v>6</v>
      </c>
    </row>
    <row r="8841" spans="1:7">
      <c r="A8841" s="33"/>
      <c r="B8841" s="34"/>
      <c r="C8841" s="33"/>
      <c r="D8841" s="33"/>
      <c r="E8841" s="33"/>
      <c r="G8841">
        <f t="shared" si="139"/>
        <v>6</v>
      </c>
    </row>
    <row r="8842" spans="1:7">
      <c r="A8842" s="33"/>
      <c r="B8842" s="34"/>
      <c r="C8842" s="33"/>
      <c r="D8842" s="33"/>
      <c r="E8842" s="33"/>
      <c r="G8842">
        <f t="shared" si="139"/>
        <v>6</v>
      </c>
    </row>
    <row r="8843" spans="1:7">
      <c r="A8843" s="33"/>
      <c r="B8843" s="34"/>
      <c r="C8843" s="33"/>
      <c r="D8843" s="33"/>
      <c r="E8843" s="33"/>
      <c r="G8843">
        <f t="shared" si="139"/>
        <v>6</v>
      </c>
    </row>
    <row r="8844" spans="1:7">
      <c r="A8844" s="33"/>
      <c r="B8844" s="34"/>
      <c r="C8844" s="33"/>
      <c r="D8844" s="33"/>
      <c r="E8844" s="33"/>
      <c r="G8844">
        <f t="shared" si="139"/>
        <v>6</v>
      </c>
    </row>
    <row r="8845" spans="1:7">
      <c r="A8845" s="33"/>
      <c r="B8845" s="34"/>
      <c r="C8845" s="33"/>
      <c r="D8845" s="33"/>
      <c r="E8845" s="33"/>
      <c r="G8845">
        <f t="shared" si="139"/>
        <v>6</v>
      </c>
    </row>
    <row r="8846" spans="1:7">
      <c r="A8846" s="33"/>
      <c r="B8846" s="34"/>
      <c r="C8846" s="33"/>
      <c r="D8846" s="33"/>
      <c r="E8846" s="33"/>
      <c r="G8846">
        <f t="shared" si="139"/>
        <v>6</v>
      </c>
    </row>
    <row r="8847" spans="1:7">
      <c r="A8847" s="33"/>
      <c r="B8847" s="34"/>
      <c r="C8847" s="33"/>
      <c r="D8847" s="33"/>
      <c r="E8847" s="33"/>
      <c r="G8847">
        <f t="shared" si="139"/>
        <v>6</v>
      </c>
    </row>
    <row r="8848" spans="1:7">
      <c r="A8848" s="33"/>
      <c r="B8848" s="34"/>
      <c r="C8848" s="33"/>
      <c r="D8848" s="33"/>
      <c r="E8848" s="33"/>
      <c r="G8848">
        <f t="shared" si="139"/>
        <v>6</v>
      </c>
    </row>
    <row r="8849" spans="1:7">
      <c r="A8849" s="33"/>
      <c r="B8849" s="34"/>
      <c r="C8849" s="33"/>
      <c r="D8849" s="33"/>
      <c r="E8849" s="33"/>
      <c r="G8849">
        <f t="shared" si="139"/>
        <v>6</v>
      </c>
    </row>
    <row r="8850" spans="1:7">
      <c r="A8850" s="33"/>
      <c r="B8850" s="34"/>
      <c r="C8850" s="33"/>
      <c r="D8850" s="33"/>
      <c r="E8850" s="33"/>
      <c r="G8850">
        <f t="shared" si="139"/>
        <v>6</v>
      </c>
    </row>
    <row r="8851" spans="1:7">
      <c r="A8851" s="33"/>
      <c r="B8851" s="34"/>
      <c r="C8851" s="33"/>
      <c r="D8851" s="33"/>
      <c r="E8851" s="33"/>
      <c r="G8851">
        <f t="shared" si="139"/>
        <v>6</v>
      </c>
    </row>
    <row r="8852" spans="1:7">
      <c r="A8852" s="33"/>
      <c r="B8852" s="34"/>
      <c r="C8852" s="33"/>
      <c r="D8852" s="33"/>
      <c r="E8852" s="33"/>
      <c r="G8852">
        <f t="shared" si="139"/>
        <v>6</v>
      </c>
    </row>
    <row r="8853" spans="1:7">
      <c r="A8853" s="33"/>
      <c r="B8853" s="34"/>
      <c r="C8853" s="33"/>
      <c r="D8853" s="33"/>
      <c r="E8853" s="33"/>
      <c r="G8853">
        <f t="shared" si="139"/>
        <v>6</v>
      </c>
    </row>
    <row r="8854" spans="1:7">
      <c r="A8854" s="33"/>
      <c r="B8854" s="34"/>
      <c r="C8854" s="33"/>
      <c r="D8854" s="33"/>
      <c r="E8854" s="33"/>
      <c r="G8854">
        <f t="shared" si="139"/>
        <v>6</v>
      </c>
    </row>
    <row r="8855" spans="1:7">
      <c r="A8855" s="33"/>
      <c r="B8855" s="34"/>
      <c r="C8855" s="33"/>
      <c r="D8855" s="33"/>
      <c r="E8855" s="33"/>
      <c r="G8855">
        <f t="shared" si="139"/>
        <v>6</v>
      </c>
    </row>
    <row r="8856" spans="1:7">
      <c r="A8856" s="33"/>
      <c r="B8856" s="34"/>
      <c r="C8856" s="33"/>
      <c r="D8856" s="33"/>
      <c r="E8856" s="33"/>
      <c r="G8856">
        <f t="shared" si="139"/>
        <v>6</v>
      </c>
    </row>
    <row r="8857" spans="1:7">
      <c r="A8857" s="33"/>
      <c r="B8857" s="34"/>
      <c r="C8857" s="33"/>
      <c r="D8857" s="33"/>
      <c r="E8857" s="33"/>
      <c r="G8857">
        <f t="shared" si="139"/>
        <v>6</v>
      </c>
    </row>
    <row r="8858" spans="1:7">
      <c r="A8858" s="33"/>
      <c r="B8858" s="34"/>
      <c r="C8858" s="33"/>
      <c r="D8858" s="33"/>
      <c r="E8858" s="33"/>
      <c r="G8858">
        <f t="shared" si="139"/>
        <v>6</v>
      </c>
    </row>
    <row r="8859" spans="1:7">
      <c r="A8859" s="33"/>
      <c r="B8859" s="34"/>
      <c r="C8859" s="33"/>
      <c r="D8859" s="33"/>
      <c r="E8859" s="33"/>
      <c r="G8859">
        <f t="shared" si="139"/>
        <v>6</v>
      </c>
    </row>
    <row r="8860" spans="1:7">
      <c r="A8860" s="33"/>
      <c r="B8860" s="34"/>
      <c r="C8860" s="33"/>
      <c r="D8860" s="33"/>
      <c r="E8860" s="33"/>
      <c r="G8860">
        <f t="shared" si="139"/>
        <v>6</v>
      </c>
    </row>
    <row r="8861" spans="1:7">
      <c r="A8861" s="33"/>
      <c r="B8861" s="34"/>
      <c r="C8861" s="33"/>
      <c r="D8861" s="33"/>
      <c r="E8861" s="33"/>
      <c r="G8861">
        <f t="shared" si="139"/>
        <v>6</v>
      </c>
    </row>
    <row r="8862" spans="1:7">
      <c r="A8862" s="33"/>
      <c r="B8862" s="34"/>
      <c r="C8862" s="33"/>
      <c r="D8862" s="33"/>
      <c r="E8862" s="33"/>
      <c r="G8862">
        <f t="shared" si="139"/>
        <v>6</v>
      </c>
    </row>
    <row r="8863" spans="1:7">
      <c r="A8863" s="33"/>
      <c r="B8863" s="34"/>
      <c r="C8863" s="33"/>
      <c r="D8863" s="33"/>
      <c r="E8863" s="33"/>
      <c r="G8863">
        <f t="shared" si="139"/>
        <v>6</v>
      </c>
    </row>
    <row r="8864" spans="1:7">
      <c r="A8864" s="33"/>
      <c r="B8864" s="34"/>
      <c r="C8864" s="33"/>
      <c r="D8864" s="33"/>
      <c r="E8864" s="33"/>
      <c r="G8864">
        <f t="shared" si="139"/>
        <v>6</v>
      </c>
    </row>
    <row r="8865" spans="1:7">
      <c r="A8865" s="33"/>
      <c r="B8865" s="34"/>
      <c r="C8865" s="33"/>
      <c r="D8865" s="33"/>
      <c r="E8865" s="33"/>
      <c r="G8865">
        <f t="shared" si="139"/>
        <v>6</v>
      </c>
    </row>
    <row r="8866" spans="1:7">
      <c r="A8866" s="33"/>
      <c r="B8866" s="34"/>
      <c r="C8866" s="33"/>
      <c r="D8866" s="33"/>
      <c r="E8866" s="33"/>
      <c r="G8866">
        <f t="shared" si="139"/>
        <v>6</v>
      </c>
    </row>
    <row r="8867" spans="1:7">
      <c r="A8867" s="33"/>
      <c r="B8867" s="34"/>
      <c r="C8867" s="33"/>
      <c r="D8867" s="33"/>
      <c r="E8867" s="33"/>
      <c r="G8867">
        <f t="shared" si="139"/>
        <v>6</v>
      </c>
    </row>
    <row r="8868" spans="1:7">
      <c r="A8868" s="33"/>
      <c r="B8868" s="34"/>
      <c r="C8868" s="33"/>
      <c r="D8868" s="33"/>
      <c r="E8868" s="33"/>
      <c r="G8868">
        <f t="shared" si="139"/>
        <v>6</v>
      </c>
    </row>
    <row r="8869" spans="1:7">
      <c r="A8869" s="33"/>
      <c r="B8869" s="34"/>
      <c r="C8869" s="33"/>
      <c r="D8869" s="33"/>
      <c r="E8869" s="33"/>
      <c r="G8869">
        <f t="shared" si="139"/>
        <v>6</v>
      </c>
    </row>
    <row r="8870" spans="1:7">
      <c r="A8870" s="33"/>
      <c r="B8870" s="34"/>
      <c r="C8870" s="33"/>
      <c r="D8870" s="33"/>
      <c r="E8870" s="33"/>
      <c r="G8870">
        <f t="shared" si="139"/>
        <v>6</v>
      </c>
    </row>
    <row r="8871" spans="1:7">
      <c r="A8871" s="33"/>
      <c r="B8871" s="34"/>
      <c r="C8871" s="33"/>
      <c r="D8871" s="33"/>
      <c r="E8871" s="33"/>
      <c r="G8871">
        <f t="shared" si="139"/>
        <v>6</v>
      </c>
    </row>
    <row r="8872" spans="1:7">
      <c r="A8872" s="33"/>
      <c r="B8872" s="34"/>
      <c r="C8872" s="33"/>
      <c r="D8872" s="33"/>
      <c r="E8872" s="33"/>
      <c r="G8872">
        <f t="shared" si="139"/>
        <v>6</v>
      </c>
    </row>
    <row r="8873" spans="1:7">
      <c r="A8873" s="33"/>
      <c r="B8873" s="34"/>
      <c r="C8873" s="33"/>
      <c r="D8873" s="33"/>
      <c r="E8873" s="33"/>
      <c r="G8873">
        <f t="shared" si="139"/>
        <v>6</v>
      </c>
    </row>
    <row r="8874" spans="1:7">
      <c r="A8874" s="33"/>
      <c r="B8874" s="34"/>
      <c r="C8874" s="33"/>
      <c r="D8874" s="33"/>
      <c r="E8874" s="33"/>
      <c r="G8874">
        <f t="shared" si="139"/>
        <v>6</v>
      </c>
    </row>
    <row r="8875" spans="1:7">
      <c r="A8875" s="33"/>
      <c r="B8875" s="34"/>
      <c r="C8875" s="33"/>
      <c r="D8875" s="33"/>
      <c r="E8875" s="33"/>
      <c r="G8875">
        <f t="shared" si="139"/>
        <v>6</v>
      </c>
    </row>
    <row r="8876" spans="1:7">
      <c r="A8876" s="33"/>
      <c r="B8876" s="34"/>
      <c r="C8876" s="33"/>
      <c r="D8876" s="33"/>
      <c r="E8876" s="33"/>
      <c r="G8876">
        <f t="shared" si="139"/>
        <v>6</v>
      </c>
    </row>
    <row r="8877" spans="1:7">
      <c r="A8877" s="33"/>
      <c r="B8877" s="34"/>
      <c r="C8877" s="33"/>
      <c r="D8877" s="33"/>
      <c r="E8877" s="33"/>
      <c r="G8877">
        <f t="shared" si="139"/>
        <v>6</v>
      </c>
    </row>
    <row r="8878" spans="1:7">
      <c r="A8878" s="33"/>
      <c r="B8878" s="34"/>
      <c r="C8878" s="33"/>
      <c r="D8878" s="33"/>
      <c r="E8878" s="33"/>
      <c r="G8878">
        <f t="shared" si="139"/>
        <v>6</v>
      </c>
    </row>
    <row r="8879" spans="1:7">
      <c r="A8879" s="33"/>
      <c r="B8879" s="34"/>
      <c r="C8879" s="33"/>
      <c r="D8879" s="33"/>
      <c r="E8879" s="33"/>
      <c r="G8879">
        <f t="shared" si="139"/>
        <v>6</v>
      </c>
    </row>
    <row r="8880" spans="1:7">
      <c r="A8880" s="33"/>
      <c r="B8880" s="34"/>
      <c r="C8880" s="33"/>
      <c r="D8880" s="33"/>
      <c r="E8880" s="33"/>
      <c r="G8880">
        <f t="shared" si="139"/>
        <v>6</v>
      </c>
    </row>
    <row r="8881" spans="1:7">
      <c r="A8881" s="33"/>
      <c r="B8881" s="34"/>
      <c r="C8881" s="33"/>
      <c r="D8881" s="33"/>
      <c r="E8881" s="33"/>
      <c r="G8881">
        <f t="shared" si="139"/>
        <v>6</v>
      </c>
    </row>
    <row r="8882" spans="1:7">
      <c r="A8882" s="33"/>
      <c r="B8882" s="34"/>
      <c r="C8882" s="33"/>
      <c r="D8882" s="33"/>
      <c r="E8882" s="33"/>
      <c r="G8882">
        <f t="shared" si="139"/>
        <v>6</v>
      </c>
    </row>
    <row r="8883" spans="1:7">
      <c r="A8883" s="33"/>
      <c r="B8883" s="34"/>
      <c r="C8883" s="33"/>
      <c r="D8883" s="33"/>
      <c r="E8883" s="33"/>
      <c r="G8883">
        <f t="shared" si="139"/>
        <v>6</v>
      </c>
    </row>
    <row r="8884" spans="1:7">
      <c r="A8884" s="33"/>
      <c r="B8884" s="34"/>
      <c r="C8884" s="33"/>
      <c r="D8884" s="33"/>
      <c r="E8884" s="33"/>
      <c r="G8884">
        <f t="shared" si="139"/>
        <v>6</v>
      </c>
    </row>
    <row r="8885" spans="1:7">
      <c r="A8885" s="33"/>
      <c r="B8885" s="34"/>
      <c r="C8885" s="33"/>
      <c r="D8885" s="33"/>
      <c r="E8885" s="33"/>
      <c r="G8885">
        <f t="shared" si="139"/>
        <v>6</v>
      </c>
    </row>
    <row r="8886" spans="1:7">
      <c r="A8886" s="33"/>
      <c r="B8886" s="34"/>
      <c r="C8886" s="33"/>
      <c r="D8886" s="33"/>
      <c r="E8886" s="33"/>
      <c r="G8886">
        <f t="shared" si="139"/>
        <v>6</v>
      </c>
    </row>
    <row r="8887" spans="1:7">
      <c r="A8887" s="33"/>
      <c r="B8887" s="34"/>
      <c r="C8887" s="33"/>
      <c r="D8887" s="33"/>
      <c r="E8887" s="33"/>
      <c r="G8887">
        <f t="shared" si="139"/>
        <v>6</v>
      </c>
    </row>
    <row r="8888" spans="1:7">
      <c r="A8888" s="33"/>
      <c r="B8888" s="34"/>
      <c r="C8888" s="33"/>
      <c r="D8888" s="33"/>
      <c r="E8888" s="33"/>
      <c r="G8888">
        <f t="shared" si="139"/>
        <v>6</v>
      </c>
    </row>
    <row r="8889" spans="1:7">
      <c r="A8889" s="33"/>
      <c r="B8889" s="34"/>
      <c r="C8889" s="33"/>
      <c r="D8889" s="33"/>
      <c r="E8889" s="33"/>
      <c r="G8889">
        <f t="shared" si="139"/>
        <v>6</v>
      </c>
    </row>
    <row r="8890" spans="1:7">
      <c r="A8890" s="33"/>
      <c r="B8890" s="34"/>
      <c r="C8890" s="33"/>
      <c r="D8890" s="33"/>
      <c r="E8890" s="33"/>
      <c r="G8890">
        <f t="shared" si="139"/>
        <v>6</v>
      </c>
    </row>
    <row r="8891" spans="1:7">
      <c r="A8891" s="33"/>
      <c r="B8891" s="34"/>
      <c r="C8891" s="33"/>
      <c r="D8891" s="33"/>
      <c r="E8891" s="33"/>
      <c r="G8891">
        <f t="shared" si="139"/>
        <v>6</v>
      </c>
    </row>
    <row r="8892" spans="1:7">
      <c r="A8892" s="33"/>
      <c r="B8892" s="34"/>
      <c r="C8892" s="33"/>
      <c r="D8892" s="33"/>
      <c r="E8892" s="33"/>
      <c r="G8892">
        <f t="shared" si="139"/>
        <v>6</v>
      </c>
    </row>
    <row r="8893" spans="1:7">
      <c r="A8893" s="33"/>
      <c r="B8893" s="34"/>
      <c r="C8893" s="33"/>
      <c r="D8893" s="33"/>
      <c r="E8893" s="33"/>
      <c r="G8893">
        <f t="shared" si="139"/>
        <v>6</v>
      </c>
    </row>
    <row r="8894" spans="1:7">
      <c r="A8894" s="33"/>
      <c r="B8894" s="34"/>
      <c r="C8894" s="33"/>
      <c r="D8894" s="33"/>
      <c r="E8894" s="33"/>
      <c r="G8894">
        <f t="shared" si="139"/>
        <v>6</v>
      </c>
    </row>
    <row r="8895" spans="1:7">
      <c r="A8895" s="33"/>
      <c r="B8895" s="34"/>
      <c r="C8895" s="33"/>
      <c r="D8895" s="33"/>
      <c r="E8895" s="33"/>
      <c r="G8895">
        <f t="shared" si="139"/>
        <v>6</v>
      </c>
    </row>
    <row r="8896" spans="1:7">
      <c r="A8896" s="33"/>
      <c r="B8896" s="34"/>
      <c r="C8896" s="33"/>
      <c r="D8896" s="33"/>
      <c r="E8896" s="33"/>
      <c r="G8896">
        <f t="shared" ref="G8896:G8959" si="140">WEEKDAY(B8896,2)</f>
        <v>6</v>
      </c>
    </row>
    <row r="8897" spans="1:7">
      <c r="A8897" s="33"/>
      <c r="B8897" s="34"/>
      <c r="C8897" s="33"/>
      <c r="D8897" s="33"/>
      <c r="E8897" s="33"/>
      <c r="G8897">
        <f t="shared" si="140"/>
        <v>6</v>
      </c>
    </row>
    <row r="8898" spans="1:7">
      <c r="A8898" s="33"/>
      <c r="B8898" s="34"/>
      <c r="C8898" s="33"/>
      <c r="D8898" s="33"/>
      <c r="E8898" s="33"/>
      <c r="G8898">
        <f t="shared" si="140"/>
        <v>6</v>
      </c>
    </row>
    <row r="8899" spans="1:7">
      <c r="A8899" s="33"/>
      <c r="B8899" s="34"/>
      <c r="C8899" s="33"/>
      <c r="D8899" s="33"/>
      <c r="E8899" s="33"/>
      <c r="G8899">
        <f t="shared" si="140"/>
        <v>6</v>
      </c>
    </row>
    <row r="8900" spans="1:7">
      <c r="A8900" s="33"/>
      <c r="B8900" s="34"/>
      <c r="C8900" s="33"/>
      <c r="D8900" s="33"/>
      <c r="E8900" s="33"/>
      <c r="G8900">
        <f t="shared" si="140"/>
        <v>6</v>
      </c>
    </row>
    <row r="8901" spans="1:7">
      <c r="A8901" s="33"/>
      <c r="B8901" s="34"/>
      <c r="C8901" s="33"/>
      <c r="D8901" s="33"/>
      <c r="E8901" s="33"/>
      <c r="G8901">
        <f t="shared" si="140"/>
        <v>6</v>
      </c>
    </row>
    <row r="8902" spans="1:7">
      <c r="A8902" s="33"/>
      <c r="B8902" s="34"/>
      <c r="C8902" s="33"/>
      <c r="D8902" s="33"/>
      <c r="E8902" s="33"/>
      <c r="G8902">
        <f t="shared" si="140"/>
        <v>6</v>
      </c>
    </row>
    <row r="8903" spans="1:7">
      <c r="A8903" s="33"/>
      <c r="B8903" s="34"/>
      <c r="C8903" s="33"/>
      <c r="D8903" s="33"/>
      <c r="E8903" s="33"/>
      <c r="G8903">
        <f t="shared" si="140"/>
        <v>6</v>
      </c>
    </row>
    <row r="8904" spans="1:7">
      <c r="A8904" s="33"/>
      <c r="B8904" s="34"/>
      <c r="C8904" s="33"/>
      <c r="D8904" s="33"/>
      <c r="E8904" s="33"/>
      <c r="G8904">
        <f t="shared" si="140"/>
        <v>6</v>
      </c>
    </row>
    <row r="8905" spans="1:7">
      <c r="A8905" s="33"/>
      <c r="B8905" s="34"/>
      <c r="C8905" s="33"/>
      <c r="D8905" s="33"/>
      <c r="E8905" s="33"/>
      <c r="G8905">
        <f t="shared" si="140"/>
        <v>6</v>
      </c>
    </row>
    <row r="8906" spans="1:7">
      <c r="A8906" s="33"/>
      <c r="B8906" s="34"/>
      <c r="C8906" s="33"/>
      <c r="D8906" s="33"/>
      <c r="E8906" s="33"/>
      <c r="G8906">
        <f t="shared" si="140"/>
        <v>6</v>
      </c>
    </row>
    <row r="8907" spans="1:7">
      <c r="A8907" s="33"/>
      <c r="B8907" s="34"/>
      <c r="C8907" s="33"/>
      <c r="D8907" s="33"/>
      <c r="E8907" s="33"/>
      <c r="G8907">
        <f t="shared" si="140"/>
        <v>6</v>
      </c>
    </row>
    <row r="8908" spans="1:7">
      <c r="A8908" s="33"/>
      <c r="B8908" s="34"/>
      <c r="C8908" s="33"/>
      <c r="D8908" s="33"/>
      <c r="E8908" s="33"/>
      <c r="G8908">
        <f t="shared" si="140"/>
        <v>6</v>
      </c>
    </row>
    <row r="8909" spans="1:7">
      <c r="A8909" s="33"/>
      <c r="B8909" s="34"/>
      <c r="C8909" s="33"/>
      <c r="D8909" s="33"/>
      <c r="E8909" s="33"/>
      <c r="G8909">
        <f t="shared" si="140"/>
        <v>6</v>
      </c>
    </row>
    <row r="8910" spans="1:7">
      <c r="A8910" s="33"/>
      <c r="B8910" s="34"/>
      <c r="C8910" s="33"/>
      <c r="D8910" s="33"/>
      <c r="E8910" s="33"/>
      <c r="G8910">
        <f t="shared" si="140"/>
        <v>6</v>
      </c>
    </row>
    <row r="8911" spans="1:7">
      <c r="A8911" s="33"/>
      <c r="B8911" s="34"/>
      <c r="C8911" s="33"/>
      <c r="D8911" s="33"/>
      <c r="E8911" s="33"/>
      <c r="G8911">
        <f t="shared" si="140"/>
        <v>6</v>
      </c>
    </row>
    <row r="8912" spans="1:7">
      <c r="A8912" s="33"/>
      <c r="B8912" s="34"/>
      <c r="C8912" s="33"/>
      <c r="D8912" s="33"/>
      <c r="E8912" s="33"/>
      <c r="G8912">
        <f t="shared" si="140"/>
        <v>6</v>
      </c>
    </row>
    <row r="8913" spans="1:7">
      <c r="A8913" s="33"/>
      <c r="B8913" s="34"/>
      <c r="C8913" s="33"/>
      <c r="D8913" s="33"/>
      <c r="E8913" s="33"/>
      <c r="G8913">
        <f t="shared" si="140"/>
        <v>6</v>
      </c>
    </row>
    <row r="8914" spans="1:7">
      <c r="A8914" s="33"/>
      <c r="B8914" s="34"/>
      <c r="C8914" s="33"/>
      <c r="D8914" s="33"/>
      <c r="E8914" s="33"/>
      <c r="G8914">
        <f t="shared" si="140"/>
        <v>6</v>
      </c>
    </row>
    <row r="8915" spans="1:7">
      <c r="A8915" s="33"/>
      <c r="B8915" s="34"/>
      <c r="C8915" s="33"/>
      <c r="D8915" s="33"/>
      <c r="E8915" s="33"/>
      <c r="G8915">
        <f t="shared" si="140"/>
        <v>6</v>
      </c>
    </row>
    <row r="8916" spans="1:7">
      <c r="A8916" s="33"/>
      <c r="B8916" s="34"/>
      <c r="C8916" s="33"/>
      <c r="D8916" s="33"/>
      <c r="E8916" s="33"/>
      <c r="G8916">
        <f t="shared" si="140"/>
        <v>6</v>
      </c>
    </row>
    <row r="8917" spans="1:7">
      <c r="A8917" s="33"/>
      <c r="B8917" s="34"/>
      <c r="C8917" s="33"/>
      <c r="D8917" s="33"/>
      <c r="E8917" s="33"/>
      <c r="G8917">
        <f t="shared" si="140"/>
        <v>6</v>
      </c>
    </row>
    <row r="8918" spans="1:7">
      <c r="A8918" s="33"/>
      <c r="B8918" s="34"/>
      <c r="C8918" s="33"/>
      <c r="D8918" s="33"/>
      <c r="E8918" s="33"/>
      <c r="G8918">
        <f t="shared" si="140"/>
        <v>6</v>
      </c>
    </row>
    <row r="8919" spans="1:7">
      <c r="A8919" s="33"/>
      <c r="B8919" s="34"/>
      <c r="C8919" s="33"/>
      <c r="D8919" s="33"/>
      <c r="E8919" s="33"/>
      <c r="G8919">
        <f t="shared" si="140"/>
        <v>6</v>
      </c>
    </row>
    <row r="8920" spans="1:7">
      <c r="A8920" s="33"/>
      <c r="B8920" s="34"/>
      <c r="C8920" s="33"/>
      <c r="D8920" s="33"/>
      <c r="E8920" s="33"/>
      <c r="G8920">
        <f t="shared" si="140"/>
        <v>6</v>
      </c>
    </row>
    <row r="8921" spans="1:7">
      <c r="A8921" s="33"/>
      <c r="B8921" s="34"/>
      <c r="C8921" s="33"/>
      <c r="D8921" s="33"/>
      <c r="E8921" s="33"/>
      <c r="G8921">
        <f t="shared" si="140"/>
        <v>6</v>
      </c>
    </row>
    <row r="8922" spans="1:7">
      <c r="A8922" s="33"/>
      <c r="B8922" s="34"/>
      <c r="C8922" s="33"/>
      <c r="D8922" s="33"/>
      <c r="E8922" s="33"/>
      <c r="G8922">
        <f t="shared" si="140"/>
        <v>6</v>
      </c>
    </row>
    <row r="8923" spans="1:7">
      <c r="A8923" s="33"/>
      <c r="B8923" s="34"/>
      <c r="C8923" s="33"/>
      <c r="D8923" s="33"/>
      <c r="E8923" s="33"/>
      <c r="G8923">
        <f t="shared" si="140"/>
        <v>6</v>
      </c>
    </row>
    <row r="8924" spans="1:7">
      <c r="A8924" s="33"/>
      <c r="B8924" s="34"/>
      <c r="C8924" s="33"/>
      <c r="D8924" s="33"/>
      <c r="E8924" s="33"/>
      <c r="G8924">
        <f t="shared" si="140"/>
        <v>6</v>
      </c>
    </row>
    <row r="8925" spans="1:7">
      <c r="A8925" s="33"/>
      <c r="B8925" s="34"/>
      <c r="C8925" s="33"/>
      <c r="D8925" s="33"/>
      <c r="E8925" s="33"/>
      <c r="G8925">
        <f t="shared" si="140"/>
        <v>6</v>
      </c>
    </row>
    <row r="8926" spans="1:7">
      <c r="A8926" s="33"/>
      <c r="B8926" s="34"/>
      <c r="C8926" s="33"/>
      <c r="D8926" s="33"/>
      <c r="E8926" s="33"/>
      <c r="G8926">
        <f t="shared" si="140"/>
        <v>6</v>
      </c>
    </row>
    <row r="8927" spans="1:7">
      <c r="A8927" s="33"/>
      <c r="B8927" s="34"/>
      <c r="C8927" s="33"/>
      <c r="D8927" s="33"/>
      <c r="E8927" s="33"/>
      <c r="G8927">
        <f t="shared" si="140"/>
        <v>6</v>
      </c>
    </row>
    <row r="8928" spans="1:7">
      <c r="A8928" s="33"/>
      <c r="B8928" s="34"/>
      <c r="C8928" s="33"/>
      <c r="D8928" s="33"/>
      <c r="E8928" s="33"/>
      <c r="G8928">
        <f t="shared" si="140"/>
        <v>6</v>
      </c>
    </row>
    <row r="8929" spans="1:7">
      <c r="A8929" s="33"/>
      <c r="B8929" s="34"/>
      <c r="C8929" s="33"/>
      <c r="D8929" s="33"/>
      <c r="E8929" s="33"/>
      <c r="G8929">
        <f t="shared" si="140"/>
        <v>6</v>
      </c>
    </row>
    <row r="8930" spans="1:7">
      <c r="A8930" s="33"/>
      <c r="B8930" s="34"/>
      <c r="C8930" s="33"/>
      <c r="D8930" s="33"/>
      <c r="E8930" s="33"/>
      <c r="G8930">
        <f t="shared" si="140"/>
        <v>6</v>
      </c>
    </row>
    <row r="8931" spans="1:7">
      <c r="A8931" s="33"/>
      <c r="B8931" s="34"/>
      <c r="C8931" s="33"/>
      <c r="D8931" s="33"/>
      <c r="E8931" s="33"/>
      <c r="G8931">
        <f t="shared" si="140"/>
        <v>6</v>
      </c>
    </row>
    <row r="8932" spans="1:7">
      <c r="A8932" s="33"/>
      <c r="B8932" s="34"/>
      <c r="C8932" s="33"/>
      <c r="D8932" s="33"/>
      <c r="E8932" s="33"/>
      <c r="G8932">
        <f t="shared" si="140"/>
        <v>6</v>
      </c>
    </row>
    <row r="8933" spans="1:7">
      <c r="A8933" s="33"/>
      <c r="B8933" s="34"/>
      <c r="C8933" s="33"/>
      <c r="D8933" s="33"/>
      <c r="E8933" s="33"/>
      <c r="G8933">
        <f t="shared" si="140"/>
        <v>6</v>
      </c>
    </row>
    <row r="8934" spans="1:7">
      <c r="A8934" s="33"/>
      <c r="B8934" s="34"/>
      <c r="C8934" s="33"/>
      <c r="D8934" s="33"/>
      <c r="E8934" s="33"/>
      <c r="G8934">
        <f t="shared" si="140"/>
        <v>6</v>
      </c>
    </row>
    <row r="8935" spans="1:7">
      <c r="A8935" s="33"/>
      <c r="B8935" s="34"/>
      <c r="C8935" s="33"/>
      <c r="D8935" s="33"/>
      <c r="E8935" s="33"/>
      <c r="G8935">
        <f t="shared" si="140"/>
        <v>6</v>
      </c>
    </row>
    <row r="8936" spans="1:7">
      <c r="A8936" s="33"/>
      <c r="B8936" s="34"/>
      <c r="C8936" s="33"/>
      <c r="D8936" s="33"/>
      <c r="E8936" s="33"/>
      <c r="G8936">
        <f t="shared" si="140"/>
        <v>6</v>
      </c>
    </row>
    <row r="8937" spans="1:7">
      <c r="A8937" s="33"/>
      <c r="B8937" s="34"/>
      <c r="C8937" s="33"/>
      <c r="D8937" s="33"/>
      <c r="E8937" s="33"/>
      <c r="G8937">
        <f t="shared" si="140"/>
        <v>6</v>
      </c>
    </row>
    <row r="8938" spans="1:7">
      <c r="A8938" s="33"/>
      <c r="B8938" s="34"/>
      <c r="C8938" s="33"/>
      <c r="D8938" s="33"/>
      <c r="E8938" s="33"/>
      <c r="G8938">
        <f t="shared" si="140"/>
        <v>6</v>
      </c>
    </row>
    <row r="8939" spans="1:7">
      <c r="A8939" s="33"/>
      <c r="B8939" s="34"/>
      <c r="C8939" s="33"/>
      <c r="D8939" s="33"/>
      <c r="E8939" s="33"/>
      <c r="G8939">
        <f t="shared" si="140"/>
        <v>6</v>
      </c>
    </row>
    <row r="8940" spans="1:7">
      <c r="A8940" s="33"/>
      <c r="B8940" s="34"/>
      <c r="C8940" s="33"/>
      <c r="D8940" s="33"/>
      <c r="E8940" s="33"/>
      <c r="G8940">
        <f t="shared" si="140"/>
        <v>6</v>
      </c>
    </row>
    <row r="8941" spans="1:7">
      <c r="A8941" s="33"/>
      <c r="B8941" s="34"/>
      <c r="C8941" s="33"/>
      <c r="D8941" s="33"/>
      <c r="E8941" s="33"/>
      <c r="G8941">
        <f t="shared" si="140"/>
        <v>6</v>
      </c>
    </row>
    <row r="8942" spans="1:7">
      <c r="A8942" s="33"/>
      <c r="B8942" s="34"/>
      <c r="C8942" s="33"/>
      <c r="D8942" s="33"/>
      <c r="E8942" s="33"/>
      <c r="G8942">
        <f t="shared" si="140"/>
        <v>6</v>
      </c>
    </row>
    <row r="8943" spans="1:7">
      <c r="A8943" s="33"/>
      <c r="B8943" s="34"/>
      <c r="C8943" s="33"/>
      <c r="D8943" s="33"/>
      <c r="E8943" s="33"/>
      <c r="G8943">
        <f t="shared" si="140"/>
        <v>6</v>
      </c>
    </row>
    <row r="8944" spans="1:7">
      <c r="A8944" s="33"/>
      <c r="B8944" s="34"/>
      <c r="C8944" s="33"/>
      <c r="D8944" s="33"/>
      <c r="E8944" s="33"/>
      <c r="G8944">
        <f t="shared" si="140"/>
        <v>6</v>
      </c>
    </row>
    <row r="8945" spans="1:7">
      <c r="A8945" s="33"/>
      <c r="B8945" s="34"/>
      <c r="C8945" s="33"/>
      <c r="D8945" s="33"/>
      <c r="E8945" s="33"/>
      <c r="G8945">
        <f t="shared" si="140"/>
        <v>6</v>
      </c>
    </row>
    <row r="8946" spans="1:7">
      <c r="A8946" s="33"/>
      <c r="B8946" s="34"/>
      <c r="C8946" s="33"/>
      <c r="D8946" s="33"/>
      <c r="E8946" s="33"/>
      <c r="G8946">
        <f t="shared" si="140"/>
        <v>6</v>
      </c>
    </row>
    <row r="8947" spans="1:7">
      <c r="A8947" s="33"/>
      <c r="B8947" s="34"/>
      <c r="C8947" s="33"/>
      <c r="D8947" s="33"/>
      <c r="E8947" s="33"/>
      <c r="G8947">
        <f t="shared" si="140"/>
        <v>6</v>
      </c>
    </row>
    <row r="8948" spans="1:7">
      <c r="A8948" s="33"/>
      <c r="B8948" s="34"/>
      <c r="C8948" s="33"/>
      <c r="D8948" s="33"/>
      <c r="E8948" s="33"/>
      <c r="G8948">
        <f t="shared" si="140"/>
        <v>6</v>
      </c>
    </row>
    <row r="8949" spans="1:7">
      <c r="A8949" s="33"/>
      <c r="B8949" s="34"/>
      <c r="C8949" s="33"/>
      <c r="D8949" s="33"/>
      <c r="E8949" s="33"/>
      <c r="G8949">
        <f t="shared" si="140"/>
        <v>6</v>
      </c>
    </row>
    <row r="8950" spans="1:7">
      <c r="A8950" s="33"/>
      <c r="B8950" s="34"/>
      <c r="C8950" s="33"/>
      <c r="D8950" s="33"/>
      <c r="E8950" s="33"/>
      <c r="G8950">
        <f t="shared" si="140"/>
        <v>6</v>
      </c>
    </row>
    <row r="8951" spans="1:7">
      <c r="A8951" s="33"/>
      <c r="B8951" s="34"/>
      <c r="C8951" s="33"/>
      <c r="D8951" s="33"/>
      <c r="E8951" s="33"/>
      <c r="G8951">
        <f t="shared" si="140"/>
        <v>6</v>
      </c>
    </row>
    <row r="8952" spans="1:7">
      <c r="A8952" s="33"/>
      <c r="B8952" s="34"/>
      <c r="C8952" s="33"/>
      <c r="D8952" s="33"/>
      <c r="E8952" s="33"/>
      <c r="G8952">
        <f t="shared" si="140"/>
        <v>6</v>
      </c>
    </row>
    <row r="8953" spans="1:7">
      <c r="A8953" s="33"/>
      <c r="B8953" s="34"/>
      <c r="C8953" s="33"/>
      <c r="D8953" s="33"/>
      <c r="E8953" s="33"/>
      <c r="G8953">
        <f t="shared" si="140"/>
        <v>6</v>
      </c>
    </row>
    <row r="8954" spans="1:7">
      <c r="A8954" s="33"/>
      <c r="B8954" s="34"/>
      <c r="C8954" s="33"/>
      <c r="D8954" s="33"/>
      <c r="E8954" s="33"/>
      <c r="G8954">
        <f t="shared" si="140"/>
        <v>6</v>
      </c>
    </row>
    <row r="8955" spans="1:7">
      <c r="A8955" s="33"/>
      <c r="B8955" s="34"/>
      <c r="C8955" s="33"/>
      <c r="D8955" s="33"/>
      <c r="E8955" s="33"/>
      <c r="G8955">
        <f t="shared" si="140"/>
        <v>6</v>
      </c>
    </row>
    <row r="8956" spans="1:7">
      <c r="A8956" s="33"/>
      <c r="B8956" s="34"/>
      <c r="C8956" s="33"/>
      <c r="D8956" s="33"/>
      <c r="E8956" s="33"/>
      <c r="G8956">
        <f t="shared" si="140"/>
        <v>6</v>
      </c>
    </row>
    <row r="8957" spans="1:7">
      <c r="A8957" s="33"/>
      <c r="B8957" s="34"/>
      <c r="C8957" s="33"/>
      <c r="D8957" s="33"/>
      <c r="E8957" s="33"/>
      <c r="G8957">
        <f t="shared" si="140"/>
        <v>6</v>
      </c>
    </row>
    <row r="8958" spans="1:7">
      <c r="A8958" s="33"/>
      <c r="B8958" s="34"/>
      <c r="C8958" s="33"/>
      <c r="D8958" s="33"/>
      <c r="E8958" s="33"/>
      <c r="G8958">
        <f t="shared" si="140"/>
        <v>6</v>
      </c>
    </row>
    <row r="8959" spans="1:7">
      <c r="A8959" s="33"/>
      <c r="B8959" s="34"/>
      <c r="C8959" s="33"/>
      <c r="D8959" s="33"/>
      <c r="E8959" s="33"/>
      <c r="G8959">
        <f t="shared" si="140"/>
        <v>6</v>
      </c>
    </row>
    <row r="8960" spans="1:7">
      <c r="A8960" s="33"/>
      <c r="B8960" s="34"/>
      <c r="C8960" s="33"/>
      <c r="D8960" s="33"/>
      <c r="E8960" s="33"/>
      <c r="G8960">
        <f t="shared" ref="G8960:G9023" si="141">WEEKDAY(B8960,2)</f>
        <v>6</v>
      </c>
    </row>
    <row r="8961" spans="1:7">
      <c r="A8961" s="33"/>
      <c r="B8961" s="34"/>
      <c r="C8961" s="33"/>
      <c r="D8961" s="33"/>
      <c r="E8961" s="33"/>
      <c r="G8961">
        <f t="shared" si="141"/>
        <v>6</v>
      </c>
    </row>
    <row r="8962" spans="1:7">
      <c r="A8962" s="33"/>
      <c r="B8962" s="34"/>
      <c r="C8962" s="33"/>
      <c r="D8962" s="33"/>
      <c r="E8962" s="33"/>
      <c r="G8962">
        <f t="shared" si="141"/>
        <v>6</v>
      </c>
    </row>
    <row r="8963" spans="1:7">
      <c r="A8963" s="33"/>
      <c r="B8963" s="34"/>
      <c r="C8963" s="33"/>
      <c r="D8963" s="33"/>
      <c r="E8963" s="33"/>
      <c r="G8963">
        <f t="shared" si="141"/>
        <v>6</v>
      </c>
    </row>
    <row r="8964" spans="1:7">
      <c r="A8964" s="33"/>
      <c r="B8964" s="34"/>
      <c r="C8964" s="33"/>
      <c r="D8964" s="33"/>
      <c r="E8964" s="33"/>
      <c r="G8964">
        <f t="shared" si="141"/>
        <v>6</v>
      </c>
    </row>
    <row r="8965" spans="1:7">
      <c r="A8965" s="33"/>
      <c r="B8965" s="34"/>
      <c r="C8965" s="33"/>
      <c r="D8965" s="33"/>
      <c r="E8965" s="33"/>
      <c r="G8965">
        <f t="shared" si="141"/>
        <v>6</v>
      </c>
    </row>
    <row r="8966" spans="1:7">
      <c r="A8966" s="33"/>
      <c r="B8966" s="34"/>
      <c r="C8966" s="33"/>
      <c r="D8966" s="33"/>
      <c r="E8966" s="33"/>
      <c r="G8966">
        <f t="shared" si="141"/>
        <v>6</v>
      </c>
    </row>
    <row r="8967" spans="1:7">
      <c r="A8967" s="33"/>
      <c r="B8967" s="34"/>
      <c r="C8967" s="33"/>
      <c r="D8967" s="33"/>
      <c r="E8967" s="33"/>
      <c r="G8967">
        <f t="shared" si="141"/>
        <v>6</v>
      </c>
    </row>
    <row r="8968" spans="1:7">
      <c r="A8968" s="33"/>
      <c r="B8968" s="34"/>
      <c r="C8968" s="33"/>
      <c r="D8968" s="33"/>
      <c r="E8968" s="33"/>
      <c r="G8968">
        <f t="shared" si="141"/>
        <v>6</v>
      </c>
    </row>
    <row r="8969" spans="1:7">
      <c r="A8969" s="33"/>
      <c r="B8969" s="34"/>
      <c r="C8969" s="33"/>
      <c r="D8969" s="33"/>
      <c r="E8969" s="33"/>
      <c r="G8969">
        <f t="shared" si="141"/>
        <v>6</v>
      </c>
    </row>
    <row r="8970" spans="1:7">
      <c r="A8970" s="33"/>
      <c r="B8970" s="34"/>
      <c r="C8970" s="33"/>
      <c r="D8970" s="33"/>
      <c r="E8970" s="33"/>
      <c r="G8970">
        <f t="shared" si="141"/>
        <v>6</v>
      </c>
    </row>
    <row r="8971" spans="1:7">
      <c r="A8971" s="33"/>
      <c r="B8971" s="34"/>
      <c r="C8971" s="33"/>
      <c r="D8971" s="33"/>
      <c r="E8971" s="33"/>
      <c r="G8971">
        <f t="shared" si="141"/>
        <v>6</v>
      </c>
    </row>
    <row r="8972" spans="1:7">
      <c r="A8972" s="33"/>
      <c r="B8972" s="34"/>
      <c r="C8972" s="33"/>
      <c r="D8972" s="33"/>
      <c r="E8972" s="33"/>
      <c r="G8972">
        <f t="shared" si="141"/>
        <v>6</v>
      </c>
    </row>
    <row r="8973" spans="1:7">
      <c r="A8973" s="33"/>
      <c r="B8973" s="34"/>
      <c r="C8973" s="33"/>
      <c r="D8973" s="33"/>
      <c r="E8973" s="33"/>
      <c r="G8973">
        <f t="shared" si="141"/>
        <v>6</v>
      </c>
    </row>
    <row r="8974" spans="1:7">
      <c r="A8974" s="33"/>
      <c r="B8974" s="34"/>
      <c r="C8974" s="33"/>
      <c r="D8974" s="33"/>
      <c r="E8974" s="33"/>
      <c r="G8974">
        <f t="shared" si="141"/>
        <v>6</v>
      </c>
    </row>
    <row r="8975" spans="1:7">
      <c r="A8975" s="33"/>
      <c r="B8975" s="34"/>
      <c r="C8975" s="33"/>
      <c r="D8975" s="33"/>
      <c r="E8975" s="33"/>
      <c r="G8975">
        <f t="shared" si="141"/>
        <v>6</v>
      </c>
    </row>
    <row r="8976" spans="1:7">
      <c r="A8976" s="33"/>
      <c r="B8976" s="34"/>
      <c r="C8976" s="33"/>
      <c r="D8976" s="33"/>
      <c r="E8976" s="33"/>
      <c r="G8976">
        <f t="shared" si="141"/>
        <v>6</v>
      </c>
    </row>
    <row r="8977" spans="1:7">
      <c r="A8977" s="33"/>
      <c r="B8977" s="34"/>
      <c r="C8977" s="33"/>
      <c r="D8977" s="33"/>
      <c r="E8977" s="33"/>
      <c r="G8977">
        <f t="shared" si="141"/>
        <v>6</v>
      </c>
    </row>
    <row r="8978" spans="1:7">
      <c r="A8978" s="33"/>
      <c r="B8978" s="34"/>
      <c r="C8978" s="33"/>
      <c r="D8978" s="33"/>
      <c r="E8978" s="33"/>
      <c r="G8978">
        <f t="shared" si="141"/>
        <v>6</v>
      </c>
    </row>
    <row r="8979" spans="1:7">
      <c r="A8979" s="33"/>
      <c r="B8979" s="34"/>
      <c r="C8979" s="33"/>
      <c r="D8979" s="33"/>
      <c r="E8979" s="33"/>
      <c r="G8979">
        <f t="shared" si="141"/>
        <v>6</v>
      </c>
    </row>
    <row r="8980" spans="1:7">
      <c r="A8980" s="33"/>
      <c r="B8980" s="34"/>
      <c r="C8980" s="33"/>
      <c r="D8980" s="33"/>
      <c r="E8980" s="33"/>
      <c r="G8980">
        <f t="shared" si="141"/>
        <v>6</v>
      </c>
    </row>
    <row r="8981" spans="1:7">
      <c r="A8981" s="33"/>
      <c r="B8981" s="34"/>
      <c r="C8981" s="33"/>
      <c r="D8981" s="33"/>
      <c r="E8981" s="33"/>
      <c r="G8981">
        <f t="shared" si="141"/>
        <v>6</v>
      </c>
    </row>
    <row r="8982" spans="1:7">
      <c r="A8982" s="33"/>
      <c r="B8982" s="34"/>
      <c r="C8982" s="33"/>
      <c r="D8982" s="33"/>
      <c r="E8982" s="33"/>
      <c r="G8982">
        <f t="shared" si="141"/>
        <v>6</v>
      </c>
    </row>
    <row r="8983" spans="1:7">
      <c r="A8983" s="33"/>
      <c r="B8983" s="34"/>
      <c r="C8983" s="33"/>
      <c r="D8983" s="33"/>
      <c r="E8983" s="33"/>
      <c r="G8983">
        <f t="shared" si="141"/>
        <v>6</v>
      </c>
    </row>
    <row r="8984" spans="1:7">
      <c r="A8984" s="33"/>
      <c r="B8984" s="34"/>
      <c r="C8984" s="33"/>
      <c r="D8984" s="33"/>
      <c r="E8984" s="33"/>
      <c r="G8984">
        <f t="shared" si="141"/>
        <v>6</v>
      </c>
    </row>
    <row r="8985" spans="1:7">
      <c r="A8985" s="33"/>
      <c r="B8985" s="34"/>
      <c r="C8985" s="33"/>
      <c r="D8985" s="33"/>
      <c r="E8985" s="33"/>
      <c r="G8985">
        <f t="shared" si="141"/>
        <v>6</v>
      </c>
    </row>
    <row r="8986" spans="1:7">
      <c r="A8986" s="33"/>
      <c r="B8986" s="34"/>
      <c r="C8986" s="33"/>
      <c r="D8986" s="33"/>
      <c r="E8986" s="33"/>
      <c r="G8986">
        <f t="shared" si="141"/>
        <v>6</v>
      </c>
    </row>
    <row r="8987" spans="1:7">
      <c r="A8987" s="33"/>
      <c r="B8987" s="34"/>
      <c r="C8987" s="33"/>
      <c r="D8987" s="33"/>
      <c r="E8987" s="33"/>
      <c r="G8987">
        <f t="shared" si="141"/>
        <v>6</v>
      </c>
    </row>
    <row r="8988" spans="1:7">
      <c r="A8988" s="33"/>
      <c r="B8988" s="34"/>
      <c r="C8988" s="33"/>
      <c r="D8988" s="33"/>
      <c r="E8988" s="33"/>
      <c r="G8988">
        <f t="shared" si="141"/>
        <v>6</v>
      </c>
    </row>
    <row r="8989" spans="1:7">
      <c r="A8989" s="33"/>
      <c r="B8989" s="34"/>
      <c r="C8989" s="33"/>
      <c r="D8989" s="33"/>
      <c r="E8989" s="33"/>
      <c r="G8989">
        <f t="shared" si="141"/>
        <v>6</v>
      </c>
    </row>
    <row r="8990" spans="1:7">
      <c r="A8990" s="33"/>
      <c r="B8990" s="34"/>
      <c r="C8990" s="33"/>
      <c r="D8990" s="33"/>
      <c r="E8990" s="33"/>
      <c r="G8990">
        <f t="shared" si="141"/>
        <v>6</v>
      </c>
    </row>
    <row r="8991" spans="1:7">
      <c r="A8991" s="33"/>
      <c r="B8991" s="34"/>
      <c r="C8991" s="33"/>
      <c r="D8991" s="33"/>
      <c r="E8991" s="33"/>
      <c r="G8991">
        <f t="shared" si="141"/>
        <v>6</v>
      </c>
    </row>
    <row r="8992" spans="1:7">
      <c r="A8992" s="33"/>
      <c r="B8992" s="34"/>
      <c r="C8992" s="33"/>
      <c r="D8992" s="33"/>
      <c r="E8992" s="33"/>
      <c r="G8992">
        <f t="shared" si="141"/>
        <v>6</v>
      </c>
    </row>
    <row r="8993" spans="1:7">
      <c r="A8993" s="33"/>
      <c r="B8993" s="34"/>
      <c r="C8993" s="33"/>
      <c r="D8993" s="33"/>
      <c r="E8993" s="33"/>
      <c r="G8993">
        <f t="shared" si="141"/>
        <v>6</v>
      </c>
    </row>
    <row r="8994" spans="1:7">
      <c r="A8994" s="33"/>
      <c r="B8994" s="34"/>
      <c r="C8994" s="33"/>
      <c r="D8994" s="33"/>
      <c r="E8994" s="33"/>
      <c r="G8994">
        <f t="shared" si="141"/>
        <v>6</v>
      </c>
    </row>
    <row r="8995" spans="1:7">
      <c r="A8995" s="33"/>
      <c r="B8995" s="34"/>
      <c r="C8995" s="33"/>
      <c r="D8995" s="33"/>
      <c r="E8995" s="33"/>
      <c r="G8995">
        <f t="shared" si="141"/>
        <v>6</v>
      </c>
    </row>
    <row r="8996" spans="1:7">
      <c r="A8996" s="33"/>
      <c r="B8996" s="34"/>
      <c r="C8996" s="33"/>
      <c r="D8996" s="33"/>
      <c r="E8996" s="33"/>
      <c r="G8996">
        <f t="shared" si="141"/>
        <v>6</v>
      </c>
    </row>
    <row r="8997" spans="1:7">
      <c r="A8997" s="33"/>
      <c r="B8997" s="34"/>
      <c r="C8997" s="33"/>
      <c r="D8997" s="33"/>
      <c r="E8997" s="33"/>
      <c r="G8997">
        <f t="shared" si="141"/>
        <v>6</v>
      </c>
    </row>
    <row r="8998" spans="1:7">
      <c r="A8998" s="33"/>
      <c r="B8998" s="34"/>
      <c r="C8998" s="33"/>
      <c r="D8998" s="33"/>
      <c r="E8998" s="33"/>
      <c r="G8998">
        <f t="shared" si="141"/>
        <v>6</v>
      </c>
    </row>
    <row r="8999" spans="1:7">
      <c r="A8999" s="33"/>
      <c r="B8999" s="34"/>
      <c r="C8999" s="33"/>
      <c r="D8999" s="33"/>
      <c r="E8999" s="33"/>
      <c r="G8999">
        <f t="shared" si="141"/>
        <v>6</v>
      </c>
    </row>
    <row r="9000" spans="1:7">
      <c r="A9000" s="33"/>
      <c r="B9000" s="34"/>
      <c r="C9000" s="33"/>
      <c r="D9000" s="33"/>
      <c r="E9000" s="33"/>
      <c r="G9000">
        <f t="shared" si="141"/>
        <v>6</v>
      </c>
    </row>
    <row r="9001" spans="1:7">
      <c r="A9001" s="33"/>
      <c r="B9001" s="34"/>
      <c r="C9001" s="33"/>
      <c r="D9001" s="33"/>
      <c r="E9001" s="33"/>
      <c r="G9001">
        <f t="shared" si="141"/>
        <v>6</v>
      </c>
    </row>
    <row r="9002" spans="1:7">
      <c r="A9002" s="33"/>
      <c r="B9002" s="34"/>
      <c r="C9002" s="33"/>
      <c r="D9002" s="33"/>
      <c r="E9002" s="33"/>
      <c r="G9002">
        <f t="shared" si="141"/>
        <v>6</v>
      </c>
    </row>
    <row r="9003" spans="1:7">
      <c r="A9003" s="33"/>
      <c r="B9003" s="34"/>
      <c r="C9003" s="33"/>
      <c r="D9003" s="33"/>
      <c r="E9003" s="33"/>
      <c r="G9003">
        <f t="shared" si="141"/>
        <v>6</v>
      </c>
    </row>
    <row r="9004" spans="1:7">
      <c r="A9004" s="33"/>
      <c r="B9004" s="34"/>
      <c r="C9004" s="33"/>
      <c r="D9004" s="33"/>
      <c r="E9004" s="33"/>
      <c r="G9004">
        <f t="shared" si="141"/>
        <v>6</v>
      </c>
    </row>
    <row r="9005" spans="1:7">
      <c r="A9005" s="33"/>
      <c r="B9005" s="34"/>
      <c r="C9005" s="33"/>
      <c r="D9005" s="33"/>
      <c r="E9005" s="33"/>
      <c r="G9005">
        <f t="shared" si="141"/>
        <v>6</v>
      </c>
    </row>
    <row r="9006" spans="1:7">
      <c r="A9006" s="33"/>
      <c r="B9006" s="34"/>
      <c r="C9006" s="33"/>
      <c r="D9006" s="33"/>
      <c r="E9006" s="33"/>
      <c r="G9006">
        <f t="shared" si="141"/>
        <v>6</v>
      </c>
    </row>
    <row r="9007" spans="1:7">
      <c r="A9007" s="33"/>
      <c r="B9007" s="34"/>
      <c r="C9007" s="33"/>
      <c r="D9007" s="33"/>
      <c r="E9007" s="33"/>
      <c r="G9007">
        <f t="shared" si="141"/>
        <v>6</v>
      </c>
    </row>
    <row r="9008" spans="1:7">
      <c r="A9008" s="33"/>
      <c r="B9008" s="34"/>
      <c r="C9008" s="33"/>
      <c r="D9008" s="33"/>
      <c r="E9008" s="33"/>
      <c r="G9008">
        <f t="shared" si="141"/>
        <v>6</v>
      </c>
    </row>
    <row r="9009" spans="1:7">
      <c r="A9009" s="33"/>
      <c r="B9009" s="34"/>
      <c r="C9009" s="33"/>
      <c r="D9009" s="33"/>
      <c r="E9009" s="33"/>
      <c r="G9009">
        <f t="shared" si="141"/>
        <v>6</v>
      </c>
    </row>
    <row r="9010" spans="1:7">
      <c r="A9010" s="33"/>
      <c r="B9010" s="34"/>
      <c r="C9010" s="33"/>
      <c r="D9010" s="33"/>
      <c r="E9010" s="33"/>
      <c r="G9010">
        <f t="shared" si="141"/>
        <v>6</v>
      </c>
    </row>
    <row r="9011" spans="1:7">
      <c r="A9011" s="33"/>
      <c r="B9011" s="34"/>
      <c r="C9011" s="33"/>
      <c r="D9011" s="33"/>
      <c r="E9011" s="33"/>
      <c r="G9011">
        <f t="shared" si="141"/>
        <v>6</v>
      </c>
    </row>
    <row r="9012" spans="1:7">
      <c r="A9012" s="33"/>
      <c r="B9012" s="34"/>
      <c r="C9012" s="33"/>
      <c r="D9012" s="33"/>
      <c r="E9012" s="33"/>
      <c r="G9012">
        <f t="shared" si="141"/>
        <v>6</v>
      </c>
    </row>
    <row r="9013" spans="1:7">
      <c r="A9013" s="33"/>
      <c r="B9013" s="34"/>
      <c r="C9013" s="33"/>
      <c r="D9013" s="33"/>
      <c r="E9013" s="33"/>
      <c r="G9013">
        <f t="shared" si="141"/>
        <v>6</v>
      </c>
    </row>
    <row r="9014" spans="1:7">
      <c r="A9014" s="33"/>
      <c r="B9014" s="34"/>
      <c r="C9014" s="33"/>
      <c r="D9014" s="33"/>
      <c r="E9014" s="33"/>
      <c r="G9014">
        <f t="shared" si="141"/>
        <v>6</v>
      </c>
    </row>
    <row r="9015" spans="1:7">
      <c r="A9015" s="33"/>
      <c r="B9015" s="34"/>
      <c r="C9015" s="33"/>
      <c r="D9015" s="33"/>
      <c r="E9015" s="33"/>
      <c r="G9015">
        <f t="shared" si="141"/>
        <v>6</v>
      </c>
    </row>
    <row r="9016" spans="1:7">
      <c r="A9016" s="33"/>
      <c r="B9016" s="34"/>
      <c r="C9016" s="33"/>
      <c r="D9016" s="33"/>
      <c r="E9016" s="33"/>
      <c r="G9016">
        <f t="shared" si="141"/>
        <v>6</v>
      </c>
    </row>
    <row r="9017" spans="1:7">
      <c r="A9017" s="33"/>
      <c r="B9017" s="34"/>
      <c r="C9017" s="33"/>
      <c r="D9017" s="33"/>
      <c r="E9017" s="33"/>
      <c r="G9017">
        <f t="shared" si="141"/>
        <v>6</v>
      </c>
    </row>
    <row r="9018" spans="1:7">
      <c r="A9018" s="33"/>
      <c r="B9018" s="34"/>
      <c r="C9018" s="33"/>
      <c r="D9018" s="33"/>
      <c r="E9018" s="33"/>
      <c r="G9018">
        <f t="shared" si="141"/>
        <v>6</v>
      </c>
    </row>
    <row r="9019" spans="1:7">
      <c r="A9019" s="33"/>
      <c r="B9019" s="34"/>
      <c r="C9019" s="33"/>
      <c r="D9019" s="33"/>
      <c r="E9019" s="33"/>
      <c r="G9019">
        <f t="shared" si="141"/>
        <v>6</v>
      </c>
    </row>
    <row r="9020" spans="1:7">
      <c r="A9020" s="33"/>
      <c r="B9020" s="34"/>
      <c r="C9020" s="33"/>
      <c r="D9020" s="33"/>
      <c r="E9020" s="33"/>
      <c r="G9020">
        <f t="shared" si="141"/>
        <v>6</v>
      </c>
    </row>
    <row r="9021" spans="1:7">
      <c r="A9021" s="33"/>
      <c r="B9021" s="34"/>
      <c r="C9021" s="33"/>
      <c r="D9021" s="33"/>
      <c r="E9021" s="33"/>
      <c r="G9021">
        <f t="shared" si="141"/>
        <v>6</v>
      </c>
    </row>
    <row r="9022" spans="1:7">
      <c r="A9022" s="33"/>
      <c r="B9022" s="34"/>
      <c r="C9022" s="33"/>
      <c r="D9022" s="33"/>
      <c r="E9022" s="33"/>
      <c r="G9022">
        <f t="shared" si="141"/>
        <v>6</v>
      </c>
    </row>
    <row r="9023" spans="1:7">
      <c r="A9023" s="33"/>
      <c r="B9023" s="34"/>
      <c r="C9023" s="33"/>
      <c r="D9023" s="33"/>
      <c r="E9023" s="33"/>
      <c r="G9023">
        <f t="shared" si="141"/>
        <v>6</v>
      </c>
    </row>
    <row r="9024" spans="1:7">
      <c r="A9024" s="33"/>
      <c r="B9024" s="34"/>
      <c r="C9024" s="33"/>
      <c r="D9024" s="33"/>
      <c r="E9024" s="33"/>
      <c r="G9024">
        <f t="shared" ref="G9024:G9087" si="142">WEEKDAY(B9024,2)</f>
        <v>6</v>
      </c>
    </row>
    <row r="9025" spans="1:7">
      <c r="A9025" s="33"/>
      <c r="B9025" s="34"/>
      <c r="C9025" s="33"/>
      <c r="D9025" s="33"/>
      <c r="E9025" s="33"/>
      <c r="G9025">
        <f t="shared" si="142"/>
        <v>6</v>
      </c>
    </row>
    <row r="9026" spans="1:7">
      <c r="A9026" s="33"/>
      <c r="B9026" s="34"/>
      <c r="C9026" s="33"/>
      <c r="D9026" s="33"/>
      <c r="E9026" s="33"/>
      <c r="G9026">
        <f t="shared" si="142"/>
        <v>6</v>
      </c>
    </row>
    <row r="9027" spans="1:7">
      <c r="A9027" s="33"/>
      <c r="B9027" s="34"/>
      <c r="C9027" s="33"/>
      <c r="D9027" s="33"/>
      <c r="E9027" s="33"/>
      <c r="G9027">
        <f t="shared" si="142"/>
        <v>6</v>
      </c>
    </row>
    <row r="9028" spans="1:7">
      <c r="A9028" s="33"/>
      <c r="B9028" s="34"/>
      <c r="C9028" s="33"/>
      <c r="D9028" s="33"/>
      <c r="E9028" s="33"/>
      <c r="G9028">
        <f t="shared" si="142"/>
        <v>6</v>
      </c>
    </row>
    <row r="9029" spans="1:7">
      <c r="A9029" s="33"/>
      <c r="B9029" s="34"/>
      <c r="C9029" s="33"/>
      <c r="D9029" s="33"/>
      <c r="E9029" s="33"/>
      <c r="G9029">
        <f t="shared" si="142"/>
        <v>6</v>
      </c>
    </row>
    <row r="9030" spans="1:7">
      <c r="A9030" s="33"/>
      <c r="B9030" s="34"/>
      <c r="C9030" s="33"/>
      <c r="D9030" s="33"/>
      <c r="E9030" s="33"/>
      <c r="G9030">
        <f t="shared" si="142"/>
        <v>6</v>
      </c>
    </row>
    <row r="9031" spans="1:7">
      <c r="A9031" s="33"/>
      <c r="B9031" s="34"/>
      <c r="C9031" s="33"/>
      <c r="D9031" s="33"/>
      <c r="E9031" s="33"/>
      <c r="G9031">
        <f t="shared" si="142"/>
        <v>6</v>
      </c>
    </row>
    <row r="9032" spans="1:7">
      <c r="A9032" s="33"/>
      <c r="B9032" s="34"/>
      <c r="C9032" s="33"/>
      <c r="D9032" s="33"/>
      <c r="E9032" s="33"/>
      <c r="G9032">
        <f t="shared" si="142"/>
        <v>6</v>
      </c>
    </row>
    <row r="9033" spans="1:7">
      <c r="A9033" s="33"/>
      <c r="B9033" s="34"/>
      <c r="C9033" s="33"/>
      <c r="D9033" s="33"/>
      <c r="E9033" s="33"/>
      <c r="G9033">
        <f t="shared" si="142"/>
        <v>6</v>
      </c>
    </row>
    <row r="9034" spans="1:7">
      <c r="A9034" s="33"/>
      <c r="B9034" s="34"/>
      <c r="C9034" s="33"/>
      <c r="D9034" s="33"/>
      <c r="E9034" s="33"/>
      <c r="G9034">
        <f t="shared" si="142"/>
        <v>6</v>
      </c>
    </row>
    <row r="9035" spans="1:7">
      <c r="A9035" s="33"/>
      <c r="B9035" s="34"/>
      <c r="C9035" s="33"/>
      <c r="D9035" s="33"/>
      <c r="E9035" s="33"/>
      <c r="G9035">
        <f t="shared" si="142"/>
        <v>6</v>
      </c>
    </row>
    <row r="9036" spans="1:7">
      <c r="A9036" s="33"/>
      <c r="B9036" s="34"/>
      <c r="C9036" s="33"/>
      <c r="D9036" s="33"/>
      <c r="E9036" s="33"/>
      <c r="G9036">
        <f t="shared" si="142"/>
        <v>6</v>
      </c>
    </row>
    <row r="9037" spans="1:7">
      <c r="A9037" s="33"/>
      <c r="B9037" s="34"/>
      <c r="C9037" s="33"/>
      <c r="D9037" s="33"/>
      <c r="E9037" s="33"/>
      <c r="G9037">
        <f t="shared" si="142"/>
        <v>6</v>
      </c>
    </row>
    <row r="9038" spans="1:7">
      <c r="A9038" s="33"/>
      <c r="B9038" s="34"/>
      <c r="C9038" s="33"/>
      <c r="D9038" s="33"/>
      <c r="E9038" s="33"/>
      <c r="G9038">
        <f t="shared" si="142"/>
        <v>6</v>
      </c>
    </row>
    <row r="9039" spans="1:7">
      <c r="A9039" s="33"/>
      <c r="B9039" s="34"/>
      <c r="C9039" s="33"/>
      <c r="D9039" s="33"/>
      <c r="E9039" s="33"/>
      <c r="G9039">
        <f t="shared" si="142"/>
        <v>6</v>
      </c>
    </row>
    <row r="9040" spans="1:7">
      <c r="A9040" s="33"/>
      <c r="B9040" s="34"/>
      <c r="C9040" s="33"/>
      <c r="D9040" s="33"/>
      <c r="E9040" s="33"/>
      <c r="G9040">
        <f t="shared" si="142"/>
        <v>6</v>
      </c>
    </row>
    <row r="9041" spans="1:7">
      <c r="A9041" s="33"/>
      <c r="B9041" s="34"/>
      <c r="C9041" s="33"/>
      <c r="D9041" s="33"/>
      <c r="E9041" s="33"/>
      <c r="G9041">
        <f t="shared" si="142"/>
        <v>6</v>
      </c>
    </row>
    <row r="9042" spans="1:7">
      <c r="A9042" s="33"/>
      <c r="B9042" s="34"/>
      <c r="C9042" s="33"/>
      <c r="D9042" s="33"/>
      <c r="E9042" s="33"/>
      <c r="G9042">
        <f t="shared" si="142"/>
        <v>6</v>
      </c>
    </row>
    <row r="9043" spans="1:7">
      <c r="A9043" s="33"/>
      <c r="B9043" s="34"/>
      <c r="C9043" s="33"/>
      <c r="D9043" s="33"/>
      <c r="E9043" s="33"/>
      <c r="G9043">
        <f t="shared" si="142"/>
        <v>6</v>
      </c>
    </row>
    <row r="9044" spans="1:7">
      <c r="A9044" s="33"/>
      <c r="B9044" s="34"/>
      <c r="C9044" s="33"/>
      <c r="D9044" s="33"/>
      <c r="E9044" s="33"/>
      <c r="G9044">
        <f t="shared" si="142"/>
        <v>6</v>
      </c>
    </row>
    <row r="9045" spans="1:7">
      <c r="A9045" s="33"/>
      <c r="B9045" s="34"/>
      <c r="C9045" s="33"/>
      <c r="D9045" s="33"/>
      <c r="E9045" s="33"/>
      <c r="G9045">
        <f t="shared" si="142"/>
        <v>6</v>
      </c>
    </row>
    <row r="9046" spans="1:7">
      <c r="A9046" s="33"/>
      <c r="B9046" s="34"/>
      <c r="C9046" s="33"/>
      <c r="D9046" s="33"/>
      <c r="E9046" s="33"/>
      <c r="G9046">
        <f t="shared" si="142"/>
        <v>6</v>
      </c>
    </row>
    <row r="9047" spans="1:7">
      <c r="A9047" s="33"/>
      <c r="B9047" s="34"/>
      <c r="C9047" s="33"/>
      <c r="D9047" s="33"/>
      <c r="E9047" s="33"/>
      <c r="G9047">
        <f t="shared" si="142"/>
        <v>6</v>
      </c>
    </row>
    <row r="9048" spans="1:7">
      <c r="A9048" s="33"/>
      <c r="B9048" s="34"/>
      <c r="C9048" s="33"/>
      <c r="D9048" s="33"/>
      <c r="E9048" s="33"/>
      <c r="G9048">
        <f t="shared" si="142"/>
        <v>6</v>
      </c>
    </row>
    <row r="9049" spans="1:7">
      <c r="A9049" s="33"/>
      <c r="B9049" s="34"/>
      <c r="C9049" s="33"/>
      <c r="D9049" s="33"/>
      <c r="E9049" s="33"/>
      <c r="G9049">
        <f t="shared" si="142"/>
        <v>6</v>
      </c>
    </row>
    <row r="9050" spans="1:7">
      <c r="A9050" s="33"/>
      <c r="B9050" s="34"/>
      <c r="C9050" s="33"/>
      <c r="D9050" s="33"/>
      <c r="E9050" s="33"/>
      <c r="G9050">
        <f t="shared" si="142"/>
        <v>6</v>
      </c>
    </row>
    <row r="9051" spans="1:7">
      <c r="A9051" s="33"/>
      <c r="B9051" s="34"/>
      <c r="C9051" s="33"/>
      <c r="D9051" s="33"/>
      <c r="E9051" s="33"/>
      <c r="G9051">
        <f t="shared" si="142"/>
        <v>6</v>
      </c>
    </row>
    <row r="9052" spans="1:7">
      <c r="A9052" s="33"/>
      <c r="B9052" s="34"/>
      <c r="C9052" s="33"/>
      <c r="D9052" s="33"/>
      <c r="E9052" s="33"/>
      <c r="G9052">
        <f t="shared" si="142"/>
        <v>6</v>
      </c>
    </row>
    <row r="9053" spans="1:7">
      <c r="A9053" s="33"/>
      <c r="B9053" s="34"/>
      <c r="C9053" s="33"/>
      <c r="D9053" s="33"/>
      <c r="E9053" s="33"/>
      <c r="G9053">
        <f t="shared" si="142"/>
        <v>6</v>
      </c>
    </row>
    <row r="9054" spans="1:7">
      <c r="A9054" s="33"/>
      <c r="B9054" s="34"/>
      <c r="C9054" s="33"/>
      <c r="D9054" s="33"/>
      <c r="E9054" s="33"/>
      <c r="G9054">
        <f t="shared" si="142"/>
        <v>6</v>
      </c>
    </row>
    <row r="9055" spans="1:7">
      <c r="A9055" s="33"/>
      <c r="B9055" s="34"/>
      <c r="C9055" s="33"/>
      <c r="D9055" s="33"/>
      <c r="E9055" s="33"/>
      <c r="G9055">
        <f t="shared" si="142"/>
        <v>6</v>
      </c>
    </row>
    <row r="9056" spans="1:7">
      <c r="A9056" s="33"/>
      <c r="B9056" s="34"/>
      <c r="C9056" s="33"/>
      <c r="D9056" s="33"/>
      <c r="E9056" s="33"/>
      <c r="G9056">
        <f t="shared" si="142"/>
        <v>6</v>
      </c>
    </row>
    <row r="9057" spans="1:7">
      <c r="A9057" s="33"/>
      <c r="B9057" s="34"/>
      <c r="C9057" s="33"/>
      <c r="D9057" s="33"/>
      <c r="E9057" s="33"/>
      <c r="G9057">
        <f t="shared" si="142"/>
        <v>6</v>
      </c>
    </row>
    <row r="9058" spans="1:7">
      <c r="A9058" s="33"/>
      <c r="B9058" s="34"/>
      <c r="C9058" s="33"/>
      <c r="D9058" s="33"/>
      <c r="E9058" s="33"/>
      <c r="G9058">
        <f t="shared" si="142"/>
        <v>6</v>
      </c>
    </row>
    <row r="9059" spans="1:7">
      <c r="A9059" s="33"/>
      <c r="B9059" s="34"/>
      <c r="C9059" s="33"/>
      <c r="D9059" s="33"/>
      <c r="E9059" s="33"/>
      <c r="G9059">
        <f t="shared" si="142"/>
        <v>6</v>
      </c>
    </row>
    <row r="9060" spans="1:7">
      <c r="A9060" s="33"/>
      <c r="B9060" s="34"/>
      <c r="C9060" s="33"/>
      <c r="D9060" s="33"/>
      <c r="E9060" s="33"/>
      <c r="G9060">
        <f t="shared" si="142"/>
        <v>6</v>
      </c>
    </row>
    <row r="9061" spans="1:7">
      <c r="A9061" s="33"/>
      <c r="B9061" s="34"/>
      <c r="C9061" s="33"/>
      <c r="D9061" s="33"/>
      <c r="E9061" s="33"/>
      <c r="G9061">
        <f t="shared" si="142"/>
        <v>6</v>
      </c>
    </row>
    <row r="9062" spans="1:7">
      <c r="A9062" s="33"/>
      <c r="B9062" s="34"/>
      <c r="C9062" s="33"/>
      <c r="D9062" s="33"/>
      <c r="E9062" s="33"/>
      <c r="G9062">
        <f t="shared" si="142"/>
        <v>6</v>
      </c>
    </row>
    <row r="9063" spans="1:7">
      <c r="A9063" s="33"/>
      <c r="B9063" s="34"/>
      <c r="C9063" s="33"/>
      <c r="D9063" s="33"/>
      <c r="E9063" s="33"/>
      <c r="G9063">
        <f t="shared" si="142"/>
        <v>6</v>
      </c>
    </row>
    <row r="9064" spans="1:7">
      <c r="A9064" s="33"/>
      <c r="B9064" s="34"/>
      <c r="C9064" s="33"/>
      <c r="D9064" s="33"/>
      <c r="E9064" s="33"/>
      <c r="G9064">
        <f t="shared" si="142"/>
        <v>6</v>
      </c>
    </row>
    <row r="9065" spans="1:7">
      <c r="A9065" s="33"/>
      <c r="B9065" s="34"/>
      <c r="C9065" s="33"/>
      <c r="D9065" s="33"/>
      <c r="E9065" s="33"/>
      <c r="G9065">
        <f t="shared" si="142"/>
        <v>6</v>
      </c>
    </row>
    <row r="9066" spans="1:7">
      <c r="A9066" s="33"/>
      <c r="B9066" s="34"/>
      <c r="C9066" s="33"/>
      <c r="D9066" s="33"/>
      <c r="E9066" s="33"/>
      <c r="G9066">
        <f t="shared" si="142"/>
        <v>6</v>
      </c>
    </row>
    <row r="9067" spans="1:7">
      <c r="A9067" s="33"/>
      <c r="B9067" s="34"/>
      <c r="C9067" s="33"/>
      <c r="D9067" s="33"/>
      <c r="E9067" s="33"/>
      <c r="G9067">
        <f t="shared" si="142"/>
        <v>6</v>
      </c>
    </row>
    <row r="9068" spans="1:7">
      <c r="A9068" s="33"/>
      <c r="B9068" s="34"/>
      <c r="C9068" s="33"/>
      <c r="D9068" s="33"/>
      <c r="E9068" s="33"/>
      <c r="G9068">
        <f t="shared" si="142"/>
        <v>6</v>
      </c>
    </row>
    <row r="9069" spans="1:7">
      <c r="A9069" s="33"/>
      <c r="B9069" s="34"/>
      <c r="C9069" s="33"/>
      <c r="D9069" s="33"/>
      <c r="E9069" s="33"/>
      <c r="G9069">
        <f t="shared" si="142"/>
        <v>6</v>
      </c>
    </row>
    <row r="9070" spans="1:7">
      <c r="A9070" s="33"/>
      <c r="B9070" s="34"/>
      <c r="C9070" s="33"/>
      <c r="D9070" s="33"/>
      <c r="E9070" s="33"/>
      <c r="G9070">
        <f t="shared" si="142"/>
        <v>6</v>
      </c>
    </row>
    <row r="9071" spans="1:7">
      <c r="A9071" s="33"/>
      <c r="B9071" s="34"/>
      <c r="C9071" s="33"/>
      <c r="D9071" s="33"/>
      <c r="E9071" s="33"/>
      <c r="G9071">
        <f t="shared" si="142"/>
        <v>6</v>
      </c>
    </row>
    <row r="9072" spans="1:7">
      <c r="A9072" s="33"/>
      <c r="B9072" s="34"/>
      <c r="C9072" s="33"/>
      <c r="D9072" s="33"/>
      <c r="E9072" s="33"/>
      <c r="G9072">
        <f t="shared" si="142"/>
        <v>6</v>
      </c>
    </row>
    <row r="9073" spans="1:7">
      <c r="A9073" s="33"/>
      <c r="B9073" s="34"/>
      <c r="C9073" s="33"/>
      <c r="D9073" s="33"/>
      <c r="E9073" s="33"/>
      <c r="G9073">
        <f t="shared" si="142"/>
        <v>6</v>
      </c>
    </row>
    <row r="9074" spans="1:7">
      <c r="A9074" s="33"/>
      <c r="B9074" s="34"/>
      <c r="C9074" s="33"/>
      <c r="D9074" s="33"/>
      <c r="E9074" s="33"/>
      <c r="G9074">
        <f t="shared" si="142"/>
        <v>6</v>
      </c>
    </row>
    <row r="9075" spans="1:7">
      <c r="A9075" s="33"/>
      <c r="B9075" s="34"/>
      <c r="C9075" s="33"/>
      <c r="D9075" s="33"/>
      <c r="E9075" s="33"/>
      <c r="G9075">
        <f t="shared" si="142"/>
        <v>6</v>
      </c>
    </row>
    <row r="9076" spans="1:7">
      <c r="A9076" s="33"/>
      <c r="B9076" s="34"/>
      <c r="C9076" s="33"/>
      <c r="D9076" s="33"/>
      <c r="E9076" s="33"/>
      <c r="G9076">
        <f t="shared" si="142"/>
        <v>6</v>
      </c>
    </row>
    <row r="9077" spans="1:7">
      <c r="A9077" s="33"/>
      <c r="B9077" s="34"/>
      <c r="C9077" s="33"/>
      <c r="D9077" s="33"/>
      <c r="E9077" s="33"/>
      <c r="G9077">
        <f t="shared" si="142"/>
        <v>6</v>
      </c>
    </row>
    <row r="9078" spans="1:7">
      <c r="A9078" s="33"/>
      <c r="B9078" s="34"/>
      <c r="C9078" s="33"/>
      <c r="D9078" s="33"/>
      <c r="E9078" s="33"/>
      <c r="G9078">
        <f t="shared" si="142"/>
        <v>6</v>
      </c>
    </row>
    <row r="9079" spans="1:7">
      <c r="A9079" s="33"/>
      <c r="B9079" s="34"/>
      <c r="C9079" s="33"/>
      <c r="D9079" s="33"/>
      <c r="E9079" s="33"/>
      <c r="G9079">
        <f t="shared" si="142"/>
        <v>6</v>
      </c>
    </row>
    <row r="9080" spans="1:7">
      <c r="A9080" s="33"/>
      <c r="B9080" s="34"/>
      <c r="C9080" s="33"/>
      <c r="D9080" s="33"/>
      <c r="E9080" s="33"/>
      <c r="G9080">
        <f t="shared" si="142"/>
        <v>6</v>
      </c>
    </row>
    <row r="9081" spans="1:7">
      <c r="A9081" s="33"/>
      <c r="B9081" s="34"/>
      <c r="C9081" s="33"/>
      <c r="D9081" s="33"/>
      <c r="E9081" s="33"/>
      <c r="G9081">
        <f t="shared" si="142"/>
        <v>6</v>
      </c>
    </row>
    <row r="9082" spans="1:7">
      <c r="A9082" s="33"/>
      <c r="B9082" s="34"/>
      <c r="C9082" s="33"/>
      <c r="D9082" s="33"/>
      <c r="E9082" s="33"/>
      <c r="G9082">
        <f t="shared" si="142"/>
        <v>6</v>
      </c>
    </row>
    <row r="9083" spans="1:7">
      <c r="A9083" s="33"/>
      <c r="B9083" s="34"/>
      <c r="C9083" s="33"/>
      <c r="D9083" s="33"/>
      <c r="E9083" s="33"/>
      <c r="G9083">
        <f t="shared" si="142"/>
        <v>6</v>
      </c>
    </row>
    <row r="9084" spans="1:7">
      <c r="A9084" s="33"/>
      <c r="B9084" s="34"/>
      <c r="C9084" s="33"/>
      <c r="D9084" s="33"/>
      <c r="E9084" s="33"/>
      <c r="G9084">
        <f t="shared" si="142"/>
        <v>6</v>
      </c>
    </row>
    <row r="9085" spans="1:7">
      <c r="A9085" s="33"/>
      <c r="B9085" s="34"/>
      <c r="C9085" s="33"/>
      <c r="D9085" s="33"/>
      <c r="E9085" s="33"/>
      <c r="G9085">
        <f t="shared" si="142"/>
        <v>6</v>
      </c>
    </row>
    <row r="9086" spans="1:7">
      <c r="A9086" s="33"/>
      <c r="B9086" s="34"/>
      <c r="C9086" s="33"/>
      <c r="D9086" s="33"/>
      <c r="E9086" s="33"/>
      <c r="G9086">
        <f t="shared" si="142"/>
        <v>6</v>
      </c>
    </row>
    <row r="9087" spans="1:7">
      <c r="A9087" s="33"/>
      <c r="B9087" s="34"/>
      <c r="C9087" s="33"/>
      <c r="D9087" s="33"/>
      <c r="E9087" s="33"/>
      <c r="G9087">
        <f t="shared" si="142"/>
        <v>6</v>
      </c>
    </row>
    <row r="9088" spans="1:7">
      <c r="A9088" s="33"/>
      <c r="B9088" s="34"/>
      <c r="C9088" s="33"/>
      <c r="D9088" s="33"/>
      <c r="E9088" s="33"/>
      <c r="G9088">
        <f t="shared" ref="G9088:G9151" si="143">WEEKDAY(B9088,2)</f>
        <v>6</v>
      </c>
    </row>
    <row r="9089" spans="1:7">
      <c r="A9089" s="33"/>
      <c r="B9089" s="34"/>
      <c r="C9089" s="33"/>
      <c r="D9089" s="33"/>
      <c r="E9089" s="33"/>
      <c r="G9089">
        <f t="shared" si="143"/>
        <v>6</v>
      </c>
    </row>
    <row r="9090" spans="1:7">
      <c r="A9090" s="33"/>
      <c r="B9090" s="34"/>
      <c r="C9090" s="33"/>
      <c r="D9090" s="33"/>
      <c r="E9090" s="33"/>
      <c r="G9090">
        <f t="shared" si="143"/>
        <v>6</v>
      </c>
    </row>
    <row r="9091" spans="1:7">
      <c r="A9091" s="33"/>
      <c r="B9091" s="34"/>
      <c r="C9091" s="33"/>
      <c r="D9091" s="33"/>
      <c r="E9091" s="33"/>
      <c r="G9091">
        <f t="shared" si="143"/>
        <v>6</v>
      </c>
    </row>
    <row r="9092" spans="1:7">
      <c r="A9092" s="33"/>
      <c r="B9092" s="34"/>
      <c r="C9092" s="33"/>
      <c r="D9092" s="33"/>
      <c r="E9092" s="33"/>
      <c r="G9092">
        <f t="shared" si="143"/>
        <v>6</v>
      </c>
    </row>
    <row r="9093" spans="1:7">
      <c r="A9093" s="33"/>
      <c r="B9093" s="34"/>
      <c r="C9093" s="33"/>
      <c r="D9093" s="33"/>
      <c r="E9093" s="33"/>
      <c r="G9093">
        <f t="shared" si="143"/>
        <v>6</v>
      </c>
    </row>
    <row r="9094" spans="1:7">
      <c r="A9094" s="33"/>
      <c r="B9094" s="34"/>
      <c r="C9094" s="33"/>
      <c r="D9094" s="33"/>
      <c r="E9094" s="33"/>
      <c r="G9094">
        <f t="shared" si="143"/>
        <v>6</v>
      </c>
    </row>
    <row r="9095" spans="1:7">
      <c r="A9095" s="33"/>
      <c r="B9095" s="34"/>
      <c r="C9095" s="33"/>
      <c r="D9095" s="33"/>
      <c r="E9095" s="33"/>
      <c r="G9095">
        <f t="shared" si="143"/>
        <v>6</v>
      </c>
    </row>
    <row r="9096" spans="1:7">
      <c r="A9096" s="33"/>
      <c r="B9096" s="34"/>
      <c r="C9096" s="33"/>
      <c r="D9096" s="33"/>
      <c r="E9096" s="33"/>
      <c r="G9096">
        <f t="shared" si="143"/>
        <v>6</v>
      </c>
    </row>
    <row r="9097" spans="1:7">
      <c r="A9097" s="33"/>
      <c r="B9097" s="34"/>
      <c r="C9097" s="33"/>
      <c r="D9097" s="33"/>
      <c r="E9097" s="33"/>
      <c r="G9097">
        <f t="shared" si="143"/>
        <v>6</v>
      </c>
    </row>
    <row r="9098" spans="1:7">
      <c r="A9098" s="33"/>
      <c r="B9098" s="34"/>
      <c r="C9098" s="33"/>
      <c r="D9098" s="33"/>
      <c r="E9098" s="33"/>
      <c r="G9098">
        <f t="shared" si="143"/>
        <v>6</v>
      </c>
    </row>
    <row r="9099" spans="1:7">
      <c r="A9099" s="33"/>
      <c r="B9099" s="34"/>
      <c r="C9099" s="33"/>
      <c r="D9099" s="33"/>
      <c r="E9099" s="33"/>
      <c r="G9099">
        <f t="shared" si="143"/>
        <v>6</v>
      </c>
    </row>
    <row r="9100" spans="1:7">
      <c r="A9100" s="33"/>
      <c r="B9100" s="34"/>
      <c r="C9100" s="33"/>
      <c r="D9100" s="33"/>
      <c r="E9100" s="33"/>
      <c r="G9100">
        <f t="shared" si="143"/>
        <v>6</v>
      </c>
    </row>
    <row r="9101" spans="1:7">
      <c r="A9101" s="33"/>
      <c r="B9101" s="34"/>
      <c r="C9101" s="33"/>
      <c r="D9101" s="33"/>
      <c r="E9101" s="33"/>
      <c r="G9101">
        <f t="shared" si="143"/>
        <v>6</v>
      </c>
    </row>
    <row r="9102" spans="1:7">
      <c r="A9102" s="33"/>
      <c r="B9102" s="34"/>
      <c r="C9102" s="33"/>
      <c r="D9102" s="33"/>
      <c r="E9102" s="33"/>
      <c r="G9102">
        <f t="shared" si="143"/>
        <v>6</v>
      </c>
    </row>
    <row r="9103" spans="1:7">
      <c r="A9103" s="33"/>
      <c r="B9103" s="34"/>
      <c r="C9103" s="33"/>
      <c r="D9103" s="33"/>
      <c r="E9103" s="33"/>
      <c r="G9103">
        <f t="shared" si="143"/>
        <v>6</v>
      </c>
    </row>
    <row r="9104" spans="1:7">
      <c r="A9104" s="33"/>
      <c r="B9104" s="34"/>
      <c r="C9104" s="33"/>
      <c r="D9104" s="33"/>
      <c r="E9104" s="33"/>
      <c r="G9104">
        <f t="shared" si="143"/>
        <v>6</v>
      </c>
    </row>
    <row r="9105" spans="1:7">
      <c r="A9105" s="33"/>
      <c r="B9105" s="34"/>
      <c r="C9105" s="33"/>
      <c r="D9105" s="33"/>
      <c r="E9105" s="33"/>
      <c r="G9105">
        <f t="shared" si="143"/>
        <v>6</v>
      </c>
    </row>
    <row r="9106" spans="1:7">
      <c r="A9106" s="33"/>
      <c r="B9106" s="34"/>
      <c r="C9106" s="33"/>
      <c r="D9106" s="33"/>
      <c r="E9106" s="33"/>
      <c r="G9106">
        <f t="shared" si="143"/>
        <v>6</v>
      </c>
    </row>
    <row r="9107" spans="1:7">
      <c r="A9107" s="33"/>
      <c r="B9107" s="34"/>
      <c r="C9107" s="33"/>
      <c r="D9107" s="33"/>
      <c r="E9107" s="33"/>
      <c r="G9107">
        <f t="shared" si="143"/>
        <v>6</v>
      </c>
    </row>
    <row r="9108" spans="1:7">
      <c r="A9108" s="33"/>
      <c r="B9108" s="34"/>
      <c r="C9108" s="33"/>
      <c r="D9108" s="33"/>
      <c r="E9108" s="33"/>
      <c r="G9108">
        <f t="shared" si="143"/>
        <v>6</v>
      </c>
    </row>
    <row r="9109" spans="1:7">
      <c r="A9109" s="33"/>
      <c r="B9109" s="34"/>
      <c r="C9109" s="33"/>
      <c r="D9109" s="33"/>
      <c r="E9109" s="33"/>
      <c r="G9109">
        <f t="shared" si="143"/>
        <v>6</v>
      </c>
    </row>
    <row r="9110" spans="1:7">
      <c r="A9110" s="33"/>
      <c r="B9110" s="34"/>
      <c r="C9110" s="33"/>
      <c r="D9110" s="33"/>
      <c r="E9110" s="33"/>
      <c r="G9110">
        <f t="shared" si="143"/>
        <v>6</v>
      </c>
    </row>
    <row r="9111" spans="1:7">
      <c r="A9111" s="33"/>
      <c r="B9111" s="34"/>
      <c r="C9111" s="33"/>
      <c r="D9111" s="33"/>
      <c r="E9111" s="33"/>
      <c r="G9111">
        <f t="shared" si="143"/>
        <v>6</v>
      </c>
    </row>
    <row r="9112" spans="1:7">
      <c r="A9112" s="33"/>
      <c r="B9112" s="34"/>
      <c r="C9112" s="33"/>
      <c r="D9112" s="33"/>
      <c r="E9112" s="33"/>
      <c r="G9112">
        <f t="shared" si="143"/>
        <v>6</v>
      </c>
    </row>
    <row r="9113" spans="1:7">
      <c r="A9113" s="33"/>
      <c r="B9113" s="34"/>
      <c r="C9113" s="33"/>
      <c r="D9113" s="33"/>
      <c r="E9113" s="33"/>
      <c r="G9113">
        <f t="shared" si="143"/>
        <v>6</v>
      </c>
    </row>
    <row r="9114" spans="1:7">
      <c r="A9114" s="33"/>
      <c r="B9114" s="34"/>
      <c r="C9114" s="33"/>
      <c r="D9114" s="33"/>
      <c r="E9114" s="33"/>
      <c r="G9114">
        <f t="shared" si="143"/>
        <v>6</v>
      </c>
    </row>
    <row r="9115" spans="1:7">
      <c r="A9115" s="33"/>
      <c r="B9115" s="34"/>
      <c r="C9115" s="33"/>
      <c r="D9115" s="33"/>
      <c r="E9115" s="33"/>
      <c r="G9115">
        <f t="shared" si="143"/>
        <v>6</v>
      </c>
    </row>
    <row r="9116" spans="1:7">
      <c r="A9116" s="33"/>
      <c r="B9116" s="34"/>
      <c r="C9116" s="33"/>
      <c r="D9116" s="33"/>
      <c r="E9116" s="33"/>
      <c r="G9116">
        <f t="shared" si="143"/>
        <v>6</v>
      </c>
    </row>
    <row r="9117" spans="1:7">
      <c r="A9117" s="33"/>
      <c r="B9117" s="34"/>
      <c r="C9117" s="33"/>
      <c r="D9117" s="33"/>
      <c r="E9117" s="33"/>
      <c r="G9117">
        <f t="shared" si="143"/>
        <v>6</v>
      </c>
    </row>
    <row r="9118" spans="1:7">
      <c r="A9118" s="33"/>
      <c r="B9118" s="34"/>
      <c r="C9118" s="33"/>
      <c r="D9118" s="33"/>
      <c r="E9118" s="33"/>
      <c r="G9118">
        <f t="shared" si="143"/>
        <v>6</v>
      </c>
    </row>
    <row r="9119" spans="1:7">
      <c r="A9119" s="33"/>
      <c r="B9119" s="34"/>
      <c r="C9119" s="33"/>
      <c r="D9119" s="33"/>
      <c r="E9119" s="33"/>
      <c r="G9119">
        <f t="shared" si="143"/>
        <v>6</v>
      </c>
    </row>
    <row r="9120" spans="1:7">
      <c r="A9120" s="33"/>
      <c r="B9120" s="34"/>
      <c r="C9120" s="33"/>
      <c r="D9120" s="33"/>
      <c r="E9120" s="33"/>
      <c r="G9120">
        <f t="shared" si="143"/>
        <v>6</v>
      </c>
    </row>
    <row r="9121" spans="1:7">
      <c r="A9121" s="33"/>
      <c r="B9121" s="34"/>
      <c r="C9121" s="33"/>
      <c r="D9121" s="33"/>
      <c r="E9121" s="33"/>
      <c r="G9121">
        <f t="shared" si="143"/>
        <v>6</v>
      </c>
    </row>
    <row r="9122" spans="1:7">
      <c r="A9122" s="33"/>
      <c r="B9122" s="34"/>
      <c r="C9122" s="33"/>
      <c r="D9122" s="33"/>
      <c r="E9122" s="33"/>
      <c r="G9122">
        <f t="shared" si="143"/>
        <v>6</v>
      </c>
    </row>
    <row r="9123" spans="1:7">
      <c r="A9123" s="33"/>
      <c r="B9123" s="34"/>
      <c r="C9123" s="33"/>
      <c r="D9123" s="33"/>
      <c r="E9123" s="33"/>
      <c r="G9123">
        <f t="shared" si="143"/>
        <v>6</v>
      </c>
    </row>
    <row r="9124" spans="1:7">
      <c r="A9124" s="33"/>
      <c r="B9124" s="34"/>
      <c r="C9124" s="33"/>
      <c r="D9124" s="33"/>
      <c r="E9124" s="33"/>
      <c r="G9124">
        <f t="shared" si="143"/>
        <v>6</v>
      </c>
    </row>
    <row r="9125" spans="1:7">
      <c r="A9125" s="33"/>
      <c r="B9125" s="34"/>
      <c r="C9125" s="33"/>
      <c r="D9125" s="33"/>
      <c r="E9125" s="33"/>
      <c r="G9125">
        <f t="shared" si="143"/>
        <v>6</v>
      </c>
    </row>
    <row r="9126" spans="1:7">
      <c r="A9126" s="33"/>
      <c r="B9126" s="34"/>
      <c r="C9126" s="33"/>
      <c r="D9126" s="33"/>
      <c r="E9126" s="33"/>
      <c r="G9126">
        <f t="shared" si="143"/>
        <v>6</v>
      </c>
    </row>
    <row r="9127" spans="1:7">
      <c r="A9127" s="33"/>
      <c r="B9127" s="34"/>
      <c r="C9127" s="33"/>
      <c r="D9127" s="33"/>
      <c r="E9127" s="33"/>
      <c r="G9127">
        <f t="shared" si="143"/>
        <v>6</v>
      </c>
    </row>
    <row r="9128" spans="1:7">
      <c r="A9128" s="33"/>
      <c r="B9128" s="34"/>
      <c r="C9128" s="33"/>
      <c r="D9128" s="33"/>
      <c r="E9128" s="33"/>
      <c r="G9128">
        <f t="shared" si="143"/>
        <v>6</v>
      </c>
    </row>
    <row r="9129" spans="1:7">
      <c r="A9129" s="33"/>
      <c r="B9129" s="34"/>
      <c r="C9129" s="33"/>
      <c r="D9129" s="33"/>
      <c r="E9129" s="33"/>
      <c r="G9129">
        <f t="shared" si="143"/>
        <v>6</v>
      </c>
    </row>
    <row r="9130" spans="1:7">
      <c r="A9130" s="33"/>
      <c r="B9130" s="34"/>
      <c r="C9130" s="33"/>
      <c r="D9130" s="33"/>
      <c r="E9130" s="33"/>
      <c r="G9130">
        <f t="shared" si="143"/>
        <v>6</v>
      </c>
    </row>
    <row r="9131" spans="1:7">
      <c r="A9131" s="33"/>
      <c r="B9131" s="34"/>
      <c r="C9131" s="33"/>
      <c r="D9131" s="33"/>
      <c r="E9131" s="33"/>
      <c r="G9131">
        <f t="shared" si="143"/>
        <v>6</v>
      </c>
    </row>
    <row r="9132" spans="1:7">
      <c r="A9132" s="33"/>
      <c r="B9132" s="34"/>
      <c r="C9132" s="33"/>
      <c r="D9132" s="33"/>
      <c r="E9132" s="33"/>
      <c r="G9132">
        <f t="shared" si="143"/>
        <v>6</v>
      </c>
    </row>
    <row r="9133" spans="1:7">
      <c r="A9133" s="33"/>
      <c r="B9133" s="34"/>
      <c r="C9133" s="33"/>
      <c r="D9133" s="33"/>
      <c r="E9133" s="33"/>
      <c r="G9133">
        <f t="shared" si="143"/>
        <v>6</v>
      </c>
    </row>
    <row r="9134" spans="1:7">
      <c r="A9134" s="33"/>
      <c r="B9134" s="34"/>
      <c r="C9134" s="33"/>
      <c r="D9134" s="33"/>
      <c r="E9134" s="33"/>
      <c r="G9134">
        <f t="shared" si="143"/>
        <v>6</v>
      </c>
    </row>
    <row r="9135" spans="1:7">
      <c r="A9135" s="33"/>
      <c r="B9135" s="34"/>
      <c r="C9135" s="33"/>
      <c r="D9135" s="33"/>
      <c r="E9135" s="33"/>
      <c r="G9135">
        <f t="shared" si="143"/>
        <v>6</v>
      </c>
    </row>
    <row r="9136" spans="1:7">
      <c r="A9136" s="33"/>
      <c r="B9136" s="34"/>
      <c r="C9136" s="33"/>
      <c r="D9136" s="33"/>
      <c r="E9136" s="33"/>
      <c r="G9136">
        <f t="shared" si="143"/>
        <v>6</v>
      </c>
    </row>
    <row r="9137" spans="1:7">
      <c r="A9137" s="33"/>
      <c r="B9137" s="34"/>
      <c r="C9137" s="33"/>
      <c r="D9137" s="33"/>
      <c r="E9137" s="33"/>
      <c r="G9137">
        <f t="shared" si="143"/>
        <v>6</v>
      </c>
    </row>
    <row r="9138" spans="1:7">
      <c r="A9138" s="33"/>
      <c r="B9138" s="34"/>
      <c r="C9138" s="33"/>
      <c r="D9138" s="33"/>
      <c r="E9138" s="33"/>
      <c r="G9138">
        <f t="shared" si="143"/>
        <v>6</v>
      </c>
    </row>
    <row r="9139" spans="1:7">
      <c r="A9139" s="33"/>
      <c r="B9139" s="34"/>
      <c r="C9139" s="33"/>
      <c r="D9139" s="33"/>
      <c r="E9139" s="33"/>
      <c r="G9139">
        <f t="shared" si="143"/>
        <v>6</v>
      </c>
    </row>
    <row r="9140" spans="1:7">
      <c r="A9140" s="33"/>
      <c r="B9140" s="34"/>
      <c r="C9140" s="33"/>
      <c r="D9140" s="33"/>
      <c r="E9140" s="33"/>
      <c r="G9140">
        <f t="shared" si="143"/>
        <v>6</v>
      </c>
    </row>
    <row r="9141" spans="1:7">
      <c r="A9141" s="33"/>
      <c r="B9141" s="34"/>
      <c r="C9141" s="33"/>
      <c r="D9141" s="33"/>
      <c r="E9141" s="33"/>
      <c r="G9141">
        <f t="shared" si="143"/>
        <v>6</v>
      </c>
    </row>
    <row r="9142" spans="1:7">
      <c r="A9142" s="33"/>
      <c r="B9142" s="34"/>
      <c r="C9142" s="33"/>
      <c r="D9142" s="33"/>
      <c r="E9142" s="33"/>
      <c r="G9142">
        <f t="shared" si="143"/>
        <v>6</v>
      </c>
    </row>
    <row r="9143" spans="1:7">
      <c r="A9143" s="33"/>
      <c r="B9143" s="34"/>
      <c r="C9143" s="33"/>
      <c r="D9143" s="33"/>
      <c r="E9143" s="33"/>
      <c r="G9143">
        <f t="shared" si="143"/>
        <v>6</v>
      </c>
    </row>
    <row r="9144" spans="1:7">
      <c r="A9144" s="33"/>
      <c r="B9144" s="34"/>
      <c r="C9144" s="33"/>
      <c r="D9144" s="33"/>
      <c r="E9144" s="33"/>
      <c r="G9144">
        <f t="shared" si="143"/>
        <v>6</v>
      </c>
    </row>
    <row r="9145" spans="1:7">
      <c r="A9145" s="33"/>
      <c r="B9145" s="34"/>
      <c r="C9145" s="33"/>
      <c r="D9145" s="33"/>
      <c r="E9145" s="33"/>
      <c r="G9145">
        <f t="shared" si="143"/>
        <v>6</v>
      </c>
    </row>
    <row r="9146" spans="1:7">
      <c r="A9146" s="33"/>
      <c r="B9146" s="34"/>
      <c r="C9146" s="33"/>
      <c r="D9146" s="33"/>
      <c r="E9146" s="33"/>
      <c r="G9146">
        <f t="shared" si="143"/>
        <v>6</v>
      </c>
    </row>
    <row r="9147" spans="1:7">
      <c r="A9147" s="33"/>
      <c r="B9147" s="34"/>
      <c r="C9147" s="33"/>
      <c r="D9147" s="33"/>
      <c r="E9147" s="33"/>
      <c r="G9147">
        <f t="shared" si="143"/>
        <v>6</v>
      </c>
    </row>
    <row r="9148" spans="1:7">
      <c r="A9148" s="33"/>
      <c r="B9148" s="34"/>
      <c r="C9148" s="33"/>
      <c r="D9148" s="33"/>
      <c r="E9148" s="33"/>
      <c r="G9148">
        <f t="shared" si="143"/>
        <v>6</v>
      </c>
    </row>
    <row r="9149" spans="1:7">
      <c r="A9149" s="33"/>
      <c r="B9149" s="34"/>
      <c r="C9149" s="33"/>
      <c r="D9149" s="33"/>
      <c r="E9149" s="33"/>
      <c r="G9149">
        <f t="shared" si="143"/>
        <v>6</v>
      </c>
    </row>
    <row r="9150" spans="1:7">
      <c r="A9150" s="33"/>
      <c r="B9150" s="34"/>
      <c r="C9150" s="33"/>
      <c r="D9150" s="33"/>
      <c r="E9150" s="33"/>
      <c r="G9150">
        <f t="shared" si="143"/>
        <v>6</v>
      </c>
    </row>
    <row r="9151" spans="1:7">
      <c r="A9151" s="33"/>
      <c r="B9151" s="34"/>
      <c r="C9151" s="33"/>
      <c r="D9151" s="33"/>
      <c r="E9151" s="33"/>
      <c r="G9151">
        <f t="shared" si="143"/>
        <v>6</v>
      </c>
    </row>
    <row r="9152" spans="1:7">
      <c r="A9152" s="33"/>
      <c r="B9152" s="34"/>
      <c r="C9152" s="33"/>
      <c r="D9152" s="33"/>
      <c r="E9152" s="33"/>
      <c r="G9152">
        <f t="shared" ref="G9152:G9215" si="144">WEEKDAY(B9152,2)</f>
        <v>6</v>
      </c>
    </row>
    <row r="9153" spans="1:7">
      <c r="A9153" s="33"/>
      <c r="B9153" s="34"/>
      <c r="C9153" s="33"/>
      <c r="D9153" s="33"/>
      <c r="E9153" s="33"/>
      <c r="G9153">
        <f t="shared" si="144"/>
        <v>6</v>
      </c>
    </row>
    <row r="9154" spans="1:7">
      <c r="A9154" s="33"/>
      <c r="B9154" s="34"/>
      <c r="C9154" s="33"/>
      <c r="D9154" s="33"/>
      <c r="E9154" s="33"/>
      <c r="G9154">
        <f t="shared" si="144"/>
        <v>6</v>
      </c>
    </row>
    <row r="9155" spans="1:7">
      <c r="A9155" s="33"/>
      <c r="B9155" s="34"/>
      <c r="C9155" s="33"/>
      <c r="D9155" s="33"/>
      <c r="E9155" s="33"/>
      <c r="G9155">
        <f t="shared" si="144"/>
        <v>6</v>
      </c>
    </row>
    <row r="9156" spans="1:7">
      <c r="A9156" s="33"/>
      <c r="B9156" s="34"/>
      <c r="C9156" s="33"/>
      <c r="D9156" s="33"/>
      <c r="E9156" s="33"/>
      <c r="G9156">
        <f t="shared" si="144"/>
        <v>6</v>
      </c>
    </row>
    <row r="9157" spans="1:7">
      <c r="A9157" s="33"/>
      <c r="B9157" s="34"/>
      <c r="C9157" s="33"/>
      <c r="D9157" s="33"/>
      <c r="E9157" s="33"/>
      <c r="G9157">
        <f t="shared" si="144"/>
        <v>6</v>
      </c>
    </row>
    <row r="9158" spans="1:7">
      <c r="A9158" s="33"/>
      <c r="B9158" s="34"/>
      <c r="C9158" s="33"/>
      <c r="D9158" s="33"/>
      <c r="E9158" s="33"/>
      <c r="G9158">
        <f t="shared" si="144"/>
        <v>6</v>
      </c>
    </row>
    <row r="9159" spans="1:7">
      <c r="A9159" s="33"/>
      <c r="B9159" s="34"/>
      <c r="C9159" s="33"/>
      <c r="D9159" s="33"/>
      <c r="E9159" s="33"/>
      <c r="G9159">
        <f t="shared" si="144"/>
        <v>6</v>
      </c>
    </row>
    <row r="9160" spans="1:7">
      <c r="A9160" s="33"/>
      <c r="B9160" s="34"/>
      <c r="C9160" s="33"/>
      <c r="D9160" s="33"/>
      <c r="E9160" s="33"/>
      <c r="G9160">
        <f t="shared" si="144"/>
        <v>6</v>
      </c>
    </row>
    <row r="9161" spans="1:7">
      <c r="A9161" s="33"/>
      <c r="B9161" s="34"/>
      <c r="C9161" s="33"/>
      <c r="D9161" s="33"/>
      <c r="E9161" s="33"/>
      <c r="G9161">
        <f t="shared" si="144"/>
        <v>6</v>
      </c>
    </row>
    <row r="9162" spans="1:7">
      <c r="A9162" s="33"/>
      <c r="B9162" s="34"/>
      <c r="C9162" s="33"/>
      <c r="D9162" s="33"/>
      <c r="E9162" s="33"/>
      <c r="G9162">
        <f t="shared" si="144"/>
        <v>6</v>
      </c>
    </row>
    <row r="9163" spans="1:7">
      <c r="A9163" s="33"/>
      <c r="B9163" s="34"/>
      <c r="C9163" s="33"/>
      <c r="D9163" s="33"/>
      <c r="E9163" s="33"/>
      <c r="G9163">
        <f t="shared" si="144"/>
        <v>6</v>
      </c>
    </row>
    <row r="9164" spans="1:7">
      <c r="A9164" s="33"/>
      <c r="B9164" s="34"/>
      <c r="C9164" s="33"/>
      <c r="D9164" s="33"/>
      <c r="E9164" s="33"/>
      <c r="G9164">
        <f t="shared" si="144"/>
        <v>6</v>
      </c>
    </row>
    <row r="9165" spans="1:7">
      <c r="A9165" s="33"/>
      <c r="B9165" s="34"/>
      <c r="C9165" s="33"/>
      <c r="D9165" s="33"/>
      <c r="E9165" s="33"/>
      <c r="G9165">
        <f t="shared" si="144"/>
        <v>6</v>
      </c>
    </row>
    <row r="9166" spans="1:7">
      <c r="A9166" s="33"/>
      <c r="B9166" s="34"/>
      <c r="C9166" s="33"/>
      <c r="D9166" s="33"/>
      <c r="E9166" s="33"/>
      <c r="G9166">
        <f t="shared" si="144"/>
        <v>6</v>
      </c>
    </row>
    <row r="9167" spans="1:7">
      <c r="A9167" s="33"/>
      <c r="B9167" s="34"/>
      <c r="C9167" s="33"/>
      <c r="D9167" s="33"/>
      <c r="E9167" s="33"/>
      <c r="G9167">
        <f t="shared" si="144"/>
        <v>6</v>
      </c>
    </row>
    <row r="9168" spans="1:7">
      <c r="A9168" s="33"/>
      <c r="B9168" s="34"/>
      <c r="C9168" s="33"/>
      <c r="D9168" s="33"/>
      <c r="E9168" s="33"/>
      <c r="G9168">
        <f t="shared" si="144"/>
        <v>6</v>
      </c>
    </row>
    <row r="9169" spans="1:7">
      <c r="A9169" s="33"/>
      <c r="B9169" s="34"/>
      <c r="C9169" s="33"/>
      <c r="D9169" s="33"/>
      <c r="E9169" s="33"/>
      <c r="G9169">
        <f t="shared" si="144"/>
        <v>6</v>
      </c>
    </row>
    <row r="9170" spans="1:7">
      <c r="A9170" s="33"/>
      <c r="B9170" s="34"/>
      <c r="C9170" s="33"/>
      <c r="D9170" s="33"/>
      <c r="E9170" s="33"/>
      <c r="G9170">
        <f t="shared" si="144"/>
        <v>6</v>
      </c>
    </row>
    <row r="9171" spans="1:7">
      <c r="A9171" s="33"/>
      <c r="B9171" s="34"/>
      <c r="C9171" s="33"/>
      <c r="D9171" s="33"/>
      <c r="E9171" s="33"/>
      <c r="G9171">
        <f t="shared" si="144"/>
        <v>6</v>
      </c>
    </row>
    <row r="9172" spans="1:7">
      <c r="A9172" s="33"/>
      <c r="B9172" s="34"/>
      <c r="C9172" s="33"/>
      <c r="D9172" s="33"/>
      <c r="E9172" s="33"/>
      <c r="G9172">
        <f t="shared" si="144"/>
        <v>6</v>
      </c>
    </row>
    <row r="9173" spans="1:7">
      <c r="A9173" s="33"/>
      <c r="B9173" s="34"/>
      <c r="C9173" s="33"/>
      <c r="D9173" s="33"/>
      <c r="E9173" s="33"/>
      <c r="G9173">
        <f t="shared" si="144"/>
        <v>6</v>
      </c>
    </row>
    <row r="9174" spans="1:7">
      <c r="A9174" s="33"/>
      <c r="B9174" s="34"/>
      <c r="C9174" s="33"/>
      <c r="D9174" s="33"/>
      <c r="E9174" s="33"/>
      <c r="G9174">
        <f t="shared" si="144"/>
        <v>6</v>
      </c>
    </row>
    <row r="9175" spans="1:7">
      <c r="A9175" s="33"/>
      <c r="B9175" s="34"/>
      <c r="C9175" s="33"/>
      <c r="D9175" s="33"/>
      <c r="E9175" s="33"/>
      <c r="G9175">
        <f t="shared" si="144"/>
        <v>6</v>
      </c>
    </row>
    <row r="9176" spans="1:7">
      <c r="A9176" s="33"/>
      <c r="B9176" s="34"/>
      <c r="C9176" s="33"/>
      <c r="D9176" s="33"/>
      <c r="E9176" s="33"/>
      <c r="G9176">
        <f t="shared" si="144"/>
        <v>6</v>
      </c>
    </row>
    <row r="9177" spans="1:7">
      <c r="A9177" s="33"/>
      <c r="B9177" s="34"/>
      <c r="C9177" s="33"/>
      <c r="D9177" s="33"/>
      <c r="E9177" s="33"/>
      <c r="G9177">
        <f t="shared" si="144"/>
        <v>6</v>
      </c>
    </row>
    <row r="9178" spans="1:7">
      <c r="A9178" s="33"/>
      <c r="B9178" s="34"/>
      <c r="C9178" s="33"/>
      <c r="D9178" s="33"/>
      <c r="E9178" s="33"/>
      <c r="G9178">
        <f t="shared" si="144"/>
        <v>6</v>
      </c>
    </row>
    <row r="9179" spans="1:7">
      <c r="A9179" s="33"/>
      <c r="B9179" s="34"/>
      <c r="C9179" s="33"/>
      <c r="D9179" s="33"/>
      <c r="E9179" s="33"/>
      <c r="G9179">
        <f t="shared" si="144"/>
        <v>6</v>
      </c>
    </row>
    <row r="9180" spans="1:7">
      <c r="A9180" s="33"/>
      <c r="B9180" s="34"/>
      <c r="C9180" s="33"/>
      <c r="D9180" s="33"/>
      <c r="E9180" s="33"/>
      <c r="G9180">
        <f t="shared" si="144"/>
        <v>6</v>
      </c>
    </row>
    <row r="9181" spans="1:7">
      <c r="A9181" s="33"/>
      <c r="B9181" s="34"/>
      <c r="C9181" s="33"/>
      <c r="D9181" s="33"/>
      <c r="E9181" s="33"/>
      <c r="G9181">
        <f t="shared" si="144"/>
        <v>6</v>
      </c>
    </row>
    <row r="9182" spans="1:7">
      <c r="A9182" s="33"/>
      <c r="B9182" s="34"/>
      <c r="C9182" s="33"/>
      <c r="D9182" s="33"/>
      <c r="E9182" s="33"/>
      <c r="G9182">
        <f t="shared" si="144"/>
        <v>6</v>
      </c>
    </row>
    <row r="9183" spans="1:7">
      <c r="A9183" s="33"/>
      <c r="B9183" s="34"/>
      <c r="C9183" s="33"/>
      <c r="D9183" s="33"/>
      <c r="E9183" s="33"/>
      <c r="G9183">
        <f t="shared" si="144"/>
        <v>6</v>
      </c>
    </row>
    <row r="9184" spans="1:7">
      <c r="A9184" s="33"/>
      <c r="B9184" s="34"/>
      <c r="C9184" s="33"/>
      <c r="D9184" s="33"/>
      <c r="E9184" s="33"/>
      <c r="G9184">
        <f t="shared" si="144"/>
        <v>6</v>
      </c>
    </row>
    <row r="9185" spans="1:7">
      <c r="A9185" s="33"/>
      <c r="B9185" s="34"/>
      <c r="C9185" s="33"/>
      <c r="D9185" s="33"/>
      <c r="E9185" s="33"/>
      <c r="G9185">
        <f t="shared" si="144"/>
        <v>6</v>
      </c>
    </row>
    <row r="9186" spans="1:7">
      <c r="A9186" s="33"/>
      <c r="B9186" s="34"/>
      <c r="C9186" s="33"/>
      <c r="D9186" s="33"/>
      <c r="E9186" s="33"/>
      <c r="G9186">
        <f t="shared" si="144"/>
        <v>6</v>
      </c>
    </row>
    <row r="9187" spans="1:7">
      <c r="A9187" s="33"/>
      <c r="B9187" s="34"/>
      <c r="C9187" s="33"/>
      <c r="D9187" s="33"/>
      <c r="E9187" s="33"/>
      <c r="G9187">
        <f t="shared" si="144"/>
        <v>6</v>
      </c>
    </row>
    <row r="9188" spans="1:7">
      <c r="A9188" s="33"/>
      <c r="B9188" s="34"/>
      <c r="C9188" s="33"/>
      <c r="D9188" s="33"/>
      <c r="E9188" s="33"/>
      <c r="G9188">
        <f t="shared" si="144"/>
        <v>6</v>
      </c>
    </row>
    <row r="9189" spans="1:7">
      <c r="A9189" s="33"/>
      <c r="B9189" s="34"/>
      <c r="C9189" s="33"/>
      <c r="D9189" s="33"/>
      <c r="E9189" s="33"/>
      <c r="G9189">
        <f t="shared" si="144"/>
        <v>6</v>
      </c>
    </row>
    <row r="9190" spans="1:7">
      <c r="A9190" s="33"/>
      <c r="B9190" s="34"/>
      <c r="C9190" s="33"/>
      <c r="D9190" s="33"/>
      <c r="E9190" s="33"/>
      <c r="G9190">
        <f t="shared" si="144"/>
        <v>6</v>
      </c>
    </row>
    <row r="9191" spans="1:7">
      <c r="A9191" s="33"/>
      <c r="B9191" s="34"/>
      <c r="C9191" s="33"/>
      <c r="D9191" s="33"/>
      <c r="E9191" s="33"/>
      <c r="G9191">
        <f t="shared" si="144"/>
        <v>6</v>
      </c>
    </row>
    <row r="9192" spans="1:7">
      <c r="A9192" s="33"/>
      <c r="B9192" s="34"/>
      <c r="C9192" s="33"/>
      <c r="D9192" s="33"/>
      <c r="E9192" s="33"/>
      <c r="G9192">
        <f t="shared" si="144"/>
        <v>6</v>
      </c>
    </row>
    <row r="9193" spans="1:7">
      <c r="A9193" s="33"/>
      <c r="B9193" s="34"/>
      <c r="C9193" s="33"/>
      <c r="D9193" s="33"/>
      <c r="E9193" s="33"/>
      <c r="G9193">
        <f t="shared" si="144"/>
        <v>6</v>
      </c>
    </row>
    <row r="9194" spans="1:7">
      <c r="A9194" s="33"/>
      <c r="B9194" s="34"/>
      <c r="C9194" s="33"/>
      <c r="D9194" s="33"/>
      <c r="E9194" s="33"/>
      <c r="G9194">
        <f t="shared" si="144"/>
        <v>6</v>
      </c>
    </row>
    <row r="9195" spans="1:7">
      <c r="A9195" s="33"/>
      <c r="B9195" s="34"/>
      <c r="C9195" s="33"/>
      <c r="D9195" s="33"/>
      <c r="E9195" s="33"/>
      <c r="G9195">
        <f t="shared" si="144"/>
        <v>6</v>
      </c>
    </row>
    <row r="9196" spans="1:7">
      <c r="A9196" s="33"/>
      <c r="B9196" s="34"/>
      <c r="C9196" s="33"/>
      <c r="D9196" s="33"/>
      <c r="E9196" s="33"/>
      <c r="G9196">
        <f t="shared" si="144"/>
        <v>6</v>
      </c>
    </row>
    <row r="9197" spans="1:7">
      <c r="A9197" s="33"/>
      <c r="B9197" s="34"/>
      <c r="C9197" s="33"/>
      <c r="D9197" s="33"/>
      <c r="E9197" s="33"/>
      <c r="G9197">
        <f t="shared" si="144"/>
        <v>6</v>
      </c>
    </row>
    <row r="9198" spans="1:7">
      <c r="A9198" s="33"/>
      <c r="B9198" s="34"/>
      <c r="C9198" s="33"/>
      <c r="D9198" s="33"/>
      <c r="E9198" s="33"/>
      <c r="G9198">
        <f t="shared" si="144"/>
        <v>6</v>
      </c>
    </row>
    <row r="9199" spans="1:7">
      <c r="A9199" s="33"/>
      <c r="B9199" s="34"/>
      <c r="C9199" s="33"/>
      <c r="D9199" s="33"/>
      <c r="E9199" s="33"/>
      <c r="G9199">
        <f t="shared" si="144"/>
        <v>6</v>
      </c>
    </row>
    <row r="9200" spans="1:7">
      <c r="A9200" s="33"/>
      <c r="B9200" s="34"/>
      <c r="C9200" s="33"/>
      <c r="D9200" s="33"/>
      <c r="E9200" s="33"/>
      <c r="G9200">
        <f t="shared" si="144"/>
        <v>6</v>
      </c>
    </row>
    <row r="9201" spans="1:7">
      <c r="A9201" s="33"/>
      <c r="B9201" s="34"/>
      <c r="C9201" s="33"/>
      <c r="D9201" s="33"/>
      <c r="E9201" s="33"/>
      <c r="G9201">
        <f t="shared" si="144"/>
        <v>6</v>
      </c>
    </row>
    <row r="9202" spans="1:7">
      <c r="A9202" s="33"/>
      <c r="B9202" s="34"/>
      <c r="C9202" s="33"/>
      <c r="D9202" s="33"/>
      <c r="E9202" s="33"/>
      <c r="G9202">
        <f t="shared" si="144"/>
        <v>6</v>
      </c>
    </row>
    <row r="9203" spans="1:7">
      <c r="A9203" s="33"/>
      <c r="B9203" s="34"/>
      <c r="C9203" s="33"/>
      <c r="D9203" s="33"/>
      <c r="E9203" s="33"/>
      <c r="G9203">
        <f t="shared" si="144"/>
        <v>6</v>
      </c>
    </row>
    <row r="9204" spans="1:7">
      <c r="A9204" s="33"/>
      <c r="B9204" s="34"/>
      <c r="C9204" s="33"/>
      <c r="D9204" s="33"/>
      <c r="E9204" s="33"/>
      <c r="G9204">
        <f t="shared" si="144"/>
        <v>6</v>
      </c>
    </row>
    <row r="9205" spans="1:7">
      <c r="A9205" s="33"/>
      <c r="B9205" s="34"/>
      <c r="C9205" s="33"/>
      <c r="D9205" s="33"/>
      <c r="E9205" s="33"/>
      <c r="G9205">
        <f t="shared" si="144"/>
        <v>6</v>
      </c>
    </row>
    <row r="9206" spans="1:7">
      <c r="A9206" s="33"/>
      <c r="B9206" s="34"/>
      <c r="C9206" s="33"/>
      <c r="D9206" s="33"/>
      <c r="E9206" s="33"/>
      <c r="G9206">
        <f t="shared" si="144"/>
        <v>6</v>
      </c>
    </row>
    <row r="9207" spans="1:7">
      <c r="A9207" s="33"/>
      <c r="B9207" s="34"/>
      <c r="C9207" s="33"/>
      <c r="D9207" s="33"/>
      <c r="E9207" s="33"/>
      <c r="G9207">
        <f t="shared" si="144"/>
        <v>6</v>
      </c>
    </row>
    <row r="9208" spans="1:7">
      <c r="A9208" s="33"/>
      <c r="B9208" s="34"/>
      <c r="C9208" s="33"/>
      <c r="D9208" s="33"/>
      <c r="E9208" s="33"/>
      <c r="G9208">
        <f t="shared" si="144"/>
        <v>6</v>
      </c>
    </row>
    <row r="9209" spans="1:7">
      <c r="A9209" s="33"/>
      <c r="B9209" s="34"/>
      <c r="C9209" s="33"/>
      <c r="D9209" s="33"/>
      <c r="E9209" s="33"/>
      <c r="G9209">
        <f t="shared" si="144"/>
        <v>6</v>
      </c>
    </row>
    <row r="9210" spans="1:7">
      <c r="A9210" s="33"/>
      <c r="B9210" s="34"/>
      <c r="C9210" s="33"/>
      <c r="D9210" s="33"/>
      <c r="E9210" s="33"/>
      <c r="G9210">
        <f t="shared" si="144"/>
        <v>6</v>
      </c>
    </row>
    <row r="9211" spans="1:7">
      <c r="A9211" s="33"/>
      <c r="B9211" s="34"/>
      <c r="C9211" s="33"/>
      <c r="D9211" s="33"/>
      <c r="E9211" s="33"/>
      <c r="G9211">
        <f t="shared" si="144"/>
        <v>6</v>
      </c>
    </row>
    <row r="9212" spans="1:7">
      <c r="A9212" s="33"/>
      <c r="B9212" s="34"/>
      <c r="C9212" s="33"/>
      <c r="D9212" s="33"/>
      <c r="E9212" s="33"/>
      <c r="G9212">
        <f t="shared" si="144"/>
        <v>6</v>
      </c>
    </row>
    <row r="9213" spans="1:7">
      <c r="A9213" s="33"/>
      <c r="B9213" s="34"/>
      <c r="C9213" s="33"/>
      <c r="D9213" s="33"/>
      <c r="E9213" s="33"/>
      <c r="G9213">
        <f t="shared" si="144"/>
        <v>6</v>
      </c>
    </row>
    <row r="9214" spans="1:7">
      <c r="A9214" s="33"/>
      <c r="B9214" s="34"/>
      <c r="C9214" s="33"/>
      <c r="D9214" s="33"/>
      <c r="E9214" s="33"/>
      <c r="G9214">
        <f t="shared" si="144"/>
        <v>6</v>
      </c>
    </row>
    <row r="9215" spans="1:7">
      <c r="A9215" s="33"/>
      <c r="B9215" s="34"/>
      <c r="C9215" s="33"/>
      <c r="D9215" s="33"/>
      <c r="E9215" s="33"/>
      <c r="G9215">
        <f t="shared" si="144"/>
        <v>6</v>
      </c>
    </row>
    <row r="9216" spans="1:7">
      <c r="A9216" s="33"/>
      <c r="B9216" s="34"/>
      <c r="C9216" s="33"/>
      <c r="D9216" s="33"/>
      <c r="E9216" s="33"/>
      <c r="G9216">
        <f t="shared" ref="G9216:G9279" si="145">WEEKDAY(B9216,2)</f>
        <v>6</v>
      </c>
    </row>
    <row r="9217" spans="1:7">
      <c r="A9217" s="33"/>
      <c r="B9217" s="34"/>
      <c r="C9217" s="33"/>
      <c r="D9217" s="33"/>
      <c r="E9217" s="33"/>
      <c r="G9217">
        <f t="shared" si="145"/>
        <v>6</v>
      </c>
    </row>
    <row r="9218" spans="1:7">
      <c r="A9218" s="33"/>
      <c r="B9218" s="34"/>
      <c r="C9218" s="33"/>
      <c r="D9218" s="33"/>
      <c r="E9218" s="33"/>
      <c r="G9218">
        <f t="shared" si="145"/>
        <v>6</v>
      </c>
    </row>
    <row r="9219" spans="1:7">
      <c r="A9219" s="33"/>
      <c r="B9219" s="34"/>
      <c r="C9219" s="33"/>
      <c r="D9219" s="33"/>
      <c r="E9219" s="33"/>
      <c r="G9219">
        <f t="shared" si="145"/>
        <v>6</v>
      </c>
    </row>
    <row r="9220" spans="1:7">
      <c r="A9220" s="33"/>
      <c r="B9220" s="34"/>
      <c r="C9220" s="33"/>
      <c r="D9220" s="33"/>
      <c r="E9220" s="33"/>
      <c r="G9220">
        <f t="shared" si="145"/>
        <v>6</v>
      </c>
    </row>
    <row r="9221" spans="1:7">
      <c r="A9221" s="33"/>
      <c r="B9221" s="34"/>
      <c r="C9221" s="33"/>
      <c r="D9221" s="33"/>
      <c r="E9221" s="33"/>
      <c r="G9221">
        <f t="shared" si="145"/>
        <v>6</v>
      </c>
    </row>
    <row r="9222" spans="1:7">
      <c r="A9222" s="33"/>
      <c r="B9222" s="34"/>
      <c r="C9222" s="33"/>
      <c r="D9222" s="33"/>
      <c r="E9222" s="33"/>
      <c r="G9222">
        <f t="shared" si="145"/>
        <v>6</v>
      </c>
    </row>
    <row r="9223" spans="1:7">
      <c r="A9223" s="33"/>
      <c r="B9223" s="34"/>
      <c r="C9223" s="33"/>
      <c r="D9223" s="33"/>
      <c r="E9223" s="33"/>
      <c r="G9223">
        <f t="shared" si="145"/>
        <v>6</v>
      </c>
    </row>
    <row r="9224" spans="1:7">
      <c r="A9224" s="33"/>
      <c r="B9224" s="34"/>
      <c r="C9224" s="33"/>
      <c r="D9224" s="33"/>
      <c r="E9224" s="33"/>
      <c r="G9224">
        <f t="shared" si="145"/>
        <v>6</v>
      </c>
    </row>
    <row r="9225" spans="1:7">
      <c r="A9225" s="33"/>
      <c r="B9225" s="34"/>
      <c r="C9225" s="33"/>
      <c r="D9225" s="33"/>
      <c r="E9225" s="33"/>
      <c r="G9225">
        <f t="shared" si="145"/>
        <v>6</v>
      </c>
    </row>
    <row r="9226" spans="1:7">
      <c r="A9226" s="33"/>
      <c r="B9226" s="34"/>
      <c r="C9226" s="33"/>
      <c r="D9226" s="33"/>
      <c r="E9226" s="33"/>
      <c r="G9226">
        <f t="shared" si="145"/>
        <v>6</v>
      </c>
    </row>
    <row r="9227" spans="1:7">
      <c r="A9227" s="33"/>
      <c r="B9227" s="34"/>
      <c r="C9227" s="33"/>
      <c r="D9227" s="33"/>
      <c r="E9227" s="33"/>
      <c r="G9227">
        <f t="shared" si="145"/>
        <v>6</v>
      </c>
    </row>
    <row r="9228" spans="1:7">
      <c r="A9228" s="33"/>
      <c r="B9228" s="34"/>
      <c r="C9228" s="33"/>
      <c r="D9228" s="33"/>
      <c r="E9228" s="33"/>
      <c r="G9228">
        <f t="shared" si="145"/>
        <v>6</v>
      </c>
    </row>
    <row r="9229" spans="1:7">
      <c r="A9229" s="33"/>
      <c r="B9229" s="34"/>
      <c r="C9229" s="33"/>
      <c r="D9229" s="33"/>
      <c r="E9229" s="33"/>
      <c r="G9229">
        <f t="shared" si="145"/>
        <v>6</v>
      </c>
    </row>
    <row r="9230" spans="1:7">
      <c r="A9230" s="33"/>
      <c r="B9230" s="34"/>
      <c r="C9230" s="33"/>
      <c r="D9230" s="33"/>
      <c r="E9230" s="33"/>
      <c r="G9230">
        <f t="shared" si="145"/>
        <v>6</v>
      </c>
    </row>
    <row r="9231" spans="1:7">
      <c r="A9231" s="33"/>
      <c r="B9231" s="34"/>
      <c r="C9231" s="33"/>
      <c r="D9231" s="33"/>
      <c r="E9231" s="33"/>
      <c r="G9231">
        <f t="shared" si="145"/>
        <v>6</v>
      </c>
    </row>
    <row r="9232" spans="1:7">
      <c r="A9232" s="33"/>
      <c r="B9232" s="34"/>
      <c r="C9232" s="33"/>
      <c r="D9232" s="33"/>
      <c r="E9232" s="33"/>
      <c r="G9232">
        <f t="shared" si="145"/>
        <v>6</v>
      </c>
    </row>
    <row r="9233" spans="1:7">
      <c r="A9233" s="33"/>
      <c r="B9233" s="34"/>
      <c r="C9233" s="33"/>
      <c r="D9233" s="33"/>
      <c r="E9233" s="33"/>
      <c r="G9233">
        <f t="shared" si="145"/>
        <v>6</v>
      </c>
    </row>
    <row r="9234" spans="1:7">
      <c r="A9234" s="33"/>
      <c r="B9234" s="34"/>
      <c r="C9234" s="33"/>
      <c r="D9234" s="33"/>
      <c r="E9234" s="33"/>
      <c r="G9234">
        <f t="shared" si="145"/>
        <v>6</v>
      </c>
    </row>
    <row r="9235" spans="1:7">
      <c r="A9235" s="33"/>
      <c r="B9235" s="34"/>
      <c r="C9235" s="33"/>
      <c r="D9235" s="33"/>
      <c r="E9235" s="33"/>
      <c r="G9235">
        <f t="shared" si="145"/>
        <v>6</v>
      </c>
    </row>
    <row r="9236" spans="1:7">
      <c r="A9236" s="33"/>
      <c r="B9236" s="34"/>
      <c r="C9236" s="33"/>
      <c r="D9236" s="33"/>
      <c r="E9236" s="33"/>
      <c r="G9236">
        <f t="shared" si="145"/>
        <v>6</v>
      </c>
    </row>
    <row r="9237" spans="1:7">
      <c r="A9237" s="33"/>
      <c r="B9237" s="34"/>
      <c r="C9237" s="33"/>
      <c r="D9237" s="33"/>
      <c r="E9237" s="33"/>
      <c r="G9237">
        <f t="shared" si="145"/>
        <v>6</v>
      </c>
    </row>
    <row r="9238" spans="1:7">
      <c r="A9238" s="33"/>
      <c r="B9238" s="34"/>
      <c r="C9238" s="33"/>
      <c r="D9238" s="33"/>
      <c r="E9238" s="33"/>
      <c r="G9238">
        <f t="shared" si="145"/>
        <v>6</v>
      </c>
    </row>
    <row r="9239" spans="1:7">
      <c r="A9239" s="33"/>
      <c r="B9239" s="34"/>
      <c r="C9239" s="33"/>
      <c r="D9239" s="33"/>
      <c r="E9239" s="33"/>
      <c r="G9239">
        <f t="shared" si="145"/>
        <v>6</v>
      </c>
    </row>
    <row r="9240" spans="1:7">
      <c r="A9240" s="33"/>
      <c r="B9240" s="34"/>
      <c r="C9240" s="33"/>
      <c r="D9240" s="33"/>
      <c r="E9240" s="33"/>
      <c r="G9240">
        <f t="shared" si="145"/>
        <v>6</v>
      </c>
    </row>
    <row r="9241" spans="1:7">
      <c r="A9241" s="33"/>
      <c r="B9241" s="34"/>
      <c r="C9241" s="33"/>
      <c r="D9241" s="33"/>
      <c r="E9241" s="33"/>
      <c r="G9241">
        <f t="shared" si="145"/>
        <v>6</v>
      </c>
    </row>
    <row r="9242" spans="1:7">
      <c r="A9242" s="33"/>
      <c r="B9242" s="34"/>
      <c r="C9242" s="33"/>
      <c r="D9242" s="33"/>
      <c r="E9242" s="33"/>
      <c r="G9242">
        <f t="shared" si="145"/>
        <v>6</v>
      </c>
    </row>
    <row r="9243" spans="1:7">
      <c r="A9243" s="33"/>
      <c r="B9243" s="34"/>
      <c r="C9243" s="33"/>
      <c r="D9243" s="33"/>
      <c r="E9243" s="33"/>
      <c r="G9243">
        <f t="shared" si="145"/>
        <v>6</v>
      </c>
    </row>
    <row r="9244" spans="1:7">
      <c r="A9244" s="33"/>
      <c r="B9244" s="34"/>
      <c r="C9244" s="33"/>
      <c r="D9244" s="33"/>
      <c r="E9244" s="33"/>
      <c r="G9244">
        <f t="shared" si="145"/>
        <v>6</v>
      </c>
    </row>
    <row r="9245" spans="1:7">
      <c r="A9245" s="33"/>
      <c r="B9245" s="34"/>
      <c r="C9245" s="33"/>
      <c r="D9245" s="33"/>
      <c r="E9245" s="33"/>
      <c r="G9245">
        <f t="shared" si="145"/>
        <v>6</v>
      </c>
    </row>
    <row r="9246" spans="1:7">
      <c r="A9246" s="33"/>
      <c r="B9246" s="34"/>
      <c r="C9246" s="33"/>
      <c r="D9246" s="33"/>
      <c r="E9246" s="33"/>
      <c r="G9246">
        <f t="shared" si="145"/>
        <v>6</v>
      </c>
    </row>
    <row r="9247" spans="1:7">
      <c r="A9247" s="33"/>
      <c r="B9247" s="34"/>
      <c r="C9247" s="33"/>
      <c r="D9247" s="33"/>
      <c r="E9247" s="33"/>
      <c r="G9247">
        <f t="shared" si="145"/>
        <v>6</v>
      </c>
    </row>
    <row r="9248" spans="1:7">
      <c r="A9248" s="33"/>
      <c r="B9248" s="34"/>
      <c r="C9248" s="33"/>
      <c r="D9248" s="33"/>
      <c r="E9248" s="33"/>
      <c r="G9248">
        <f t="shared" si="145"/>
        <v>6</v>
      </c>
    </row>
    <row r="9249" spans="1:7">
      <c r="A9249" s="33"/>
      <c r="B9249" s="34"/>
      <c r="C9249" s="33"/>
      <c r="D9249" s="33"/>
      <c r="E9249" s="33"/>
      <c r="G9249">
        <f t="shared" si="145"/>
        <v>6</v>
      </c>
    </row>
    <row r="9250" spans="1:7">
      <c r="A9250" s="33"/>
      <c r="B9250" s="34"/>
      <c r="C9250" s="33"/>
      <c r="D9250" s="33"/>
      <c r="E9250" s="33"/>
      <c r="G9250">
        <f t="shared" si="145"/>
        <v>6</v>
      </c>
    </row>
    <row r="9251" spans="1:7">
      <c r="A9251" s="33"/>
      <c r="B9251" s="34"/>
      <c r="C9251" s="33"/>
      <c r="D9251" s="33"/>
      <c r="E9251" s="33"/>
      <c r="G9251">
        <f t="shared" si="145"/>
        <v>6</v>
      </c>
    </row>
    <row r="9252" spans="1:7">
      <c r="A9252" s="33"/>
      <c r="B9252" s="34"/>
      <c r="C9252" s="33"/>
      <c r="D9252" s="33"/>
      <c r="E9252" s="33"/>
      <c r="G9252">
        <f t="shared" si="145"/>
        <v>6</v>
      </c>
    </row>
    <row r="9253" spans="1:7">
      <c r="A9253" s="33"/>
      <c r="B9253" s="34"/>
      <c r="C9253" s="33"/>
      <c r="D9253" s="33"/>
      <c r="E9253" s="33"/>
      <c r="G9253">
        <f t="shared" si="145"/>
        <v>6</v>
      </c>
    </row>
    <row r="9254" spans="1:7">
      <c r="A9254" s="33"/>
      <c r="B9254" s="34"/>
      <c r="C9254" s="33"/>
      <c r="D9254" s="33"/>
      <c r="E9254" s="33"/>
      <c r="G9254">
        <f t="shared" si="145"/>
        <v>6</v>
      </c>
    </row>
    <row r="9255" spans="1:7">
      <c r="A9255" s="33"/>
      <c r="B9255" s="34"/>
      <c r="C9255" s="33"/>
      <c r="D9255" s="33"/>
      <c r="E9255" s="33"/>
      <c r="G9255">
        <f t="shared" si="145"/>
        <v>6</v>
      </c>
    </row>
    <row r="9256" spans="1:7">
      <c r="A9256" s="33"/>
      <c r="B9256" s="34"/>
      <c r="C9256" s="33"/>
      <c r="D9256" s="33"/>
      <c r="E9256" s="33"/>
      <c r="G9256">
        <f t="shared" si="145"/>
        <v>6</v>
      </c>
    </row>
    <row r="9257" spans="1:7">
      <c r="A9257" s="33"/>
      <c r="B9257" s="34"/>
      <c r="C9257" s="33"/>
      <c r="D9257" s="33"/>
      <c r="E9257" s="33"/>
      <c r="G9257">
        <f t="shared" si="145"/>
        <v>6</v>
      </c>
    </row>
    <row r="9258" spans="1:7">
      <c r="A9258" s="33"/>
      <c r="B9258" s="34"/>
      <c r="C9258" s="33"/>
      <c r="D9258" s="33"/>
      <c r="E9258" s="33"/>
      <c r="G9258">
        <f t="shared" si="145"/>
        <v>6</v>
      </c>
    </row>
    <row r="9259" spans="1:7">
      <c r="A9259" s="33"/>
      <c r="B9259" s="34"/>
      <c r="C9259" s="33"/>
      <c r="D9259" s="33"/>
      <c r="E9259" s="33"/>
      <c r="G9259">
        <f t="shared" si="145"/>
        <v>6</v>
      </c>
    </row>
    <row r="9260" spans="1:7">
      <c r="A9260" s="33"/>
      <c r="B9260" s="34"/>
      <c r="C9260" s="33"/>
      <c r="D9260" s="33"/>
      <c r="E9260" s="33"/>
      <c r="G9260">
        <f t="shared" si="145"/>
        <v>6</v>
      </c>
    </row>
    <row r="9261" spans="1:7">
      <c r="A9261" s="33"/>
      <c r="B9261" s="34"/>
      <c r="C9261" s="33"/>
      <c r="D9261" s="33"/>
      <c r="E9261" s="33"/>
      <c r="G9261">
        <f t="shared" si="145"/>
        <v>6</v>
      </c>
    </row>
    <row r="9262" spans="1:7">
      <c r="A9262" s="33"/>
      <c r="B9262" s="34"/>
      <c r="C9262" s="33"/>
      <c r="D9262" s="33"/>
      <c r="E9262" s="33"/>
      <c r="G9262">
        <f t="shared" si="145"/>
        <v>6</v>
      </c>
    </row>
    <row r="9263" spans="1:7">
      <c r="A9263" s="33"/>
      <c r="B9263" s="34"/>
      <c r="C9263" s="33"/>
      <c r="D9263" s="33"/>
      <c r="E9263" s="33"/>
      <c r="G9263">
        <f t="shared" si="145"/>
        <v>6</v>
      </c>
    </row>
    <row r="9264" spans="1:7">
      <c r="A9264" s="33"/>
      <c r="B9264" s="34"/>
      <c r="C9264" s="33"/>
      <c r="D9264" s="33"/>
      <c r="E9264" s="33"/>
      <c r="G9264">
        <f t="shared" si="145"/>
        <v>6</v>
      </c>
    </row>
    <row r="9265" spans="1:7">
      <c r="A9265" s="33"/>
      <c r="B9265" s="34"/>
      <c r="C9265" s="33"/>
      <c r="D9265" s="33"/>
      <c r="E9265" s="33"/>
      <c r="G9265">
        <f t="shared" si="145"/>
        <v>6</v>
      </c>
    </row>
    <row r="9266" spans="1:7">
      <c r="A9266" s="33"/>
      <c r="B9266" s="34"/>
      <c r="C9266" s="33"/>
      <c r="D9266" s="33"/>
      <c r="E9266" s="33"/>
      <c r="G9266">
        <f t="shared" si="145"/>
        <v>6</v>
      </c>
    </row>
    <row r="9267" spans="1:7">
      <c r="A9267" s="33"/>
      <c r="B9267" s="34"/>
      <c r="C9267" s="33"/>
      <c r="D9267" s="33"/>
      <c r="E9267" s="33"/>
      <c r="G9267">
        <f t="shared" si="145"/>
        <v>6</v>
      </c>
    </row>
    <row r="9268" spans="1:7">
      <c r="A9268" s="33"/>
      <c r="B9268" s="34"/>
      <c r="C9268" s="33"/>
      <c r="D9268" s="33"/>
      <c r="E9268" s="33"/>
      <c r="G9268">
        <f t="shared" si="145"/>
        <v>6</v>
      </c>
    </row>
    <row r="9269" spans="1:7">
      <c r="A9269" s="33"/>
      <c r="B9269" s="34"/>
      <c r="C9269" s="33"/>
      <c r="D9269" s="33"/>
      <c r="E9269" s="33"/>
      <c r="G9269">
        <f t="shared" si="145"/>
        <v>6</v>
      </c>
    </row>
    <row r="9270" spans="1:7">
      <c r="A9270" s="33"/>
      <c r="B9270" s="34"/>
      <c r="C9270" s="33"/>
      <c r="D9270" s="33"/>
      <c r="E9270" s="33"/>
      <c r="G9270">
        <f t="shared" si="145"/>
        <v>6</v>
      </c>
    </row>
    <row r="9271" spans="1:7">
      <c r="A9271" s="33"/>
      <c r="B9271" s="34"/>
      <c r="C9271" s="33"/>
      <c r="D9271" s="33"/>
      <c r="E9271" s="33"/>
      <c r="G9271">
        <f t="shared" si="145"/>
        <v>6</v>
      </c>
    </row>
    <row r="9272" spans="1:7">
      <c r="A9272" s="33"/>
      <c r="B9272" s="34"/>
      <c r="C9272" s="33"/>
      <c r="D9272" s="33"/>
      <c r="E9272" s="33"/>
      <c r="G9272">
        <f t="shared" si="145"/>
        <v>6</v>
      </c>
    </row>
    <row r="9273" spans="1:7">
      <c r="A9273" s="33"/>
      <c r="B9273" s="34"/>
      <c r="C9273" s="33"/>
      <c r="D9273" s="33"/>
      <c r="E9273" s="33"/>
      <c r="G9273">
        <f t="shared" si="145"/>
        <v>6</v>
      </c>
    </row>
    <row r="9274" spans="1:7">
      <c r="A9274" s="33"/>
      <c r="B9274" s="34"/>
      <c r="C9274" s="33"/>
      <c r="D9274" s="33"/>
      <c r="E9274" s="33"/>
      <c r="G9274">
        <f t="shared" si="145"/>
        <v>6</v>
      </c>
    </row>
    <row r="9275" spans="1:7">
      <c r="A9275" s="33"/>
      <c r="B9275" s="34"/>
      <c r="C9275" s="33"/>
      <c r="D9275" s="33"/>
      <c r="E9275" s="33"/>
      <c r="G9275">
        <f t="shared" si="145"/>
        <v>6</v>
      </c>
    </row>
    <row r="9276" spans="1:7">
      <c r="A9276" s="33"/>
      <c r="B9276" s="34"/>
      <c r="C9276" s="33"/>
      <c r="D9276" s="33"/>
      <c r="E9276" s="33"/>
      <c r="G9276">
        <f t="shared" si="145"/>
        <v>6</v>
      </c>
    </row>
    <row r="9277" spans="1:7">
      <c r="A9277" s="33"/>
      <c r="B9277" s="34"/>
      <c r="C9277" s="33"/>
      <c r="D9277" s="33"/>
      <c r="E9277" s="33"/>
      <c r="G9277">
        <f t="shared" si="145"/>
        <v>6</v>
      </c>
    </row>
    <row r="9278" spans="1:7">
      <c r="A9278" s="33"/>
      <c r="B9278" s="34"/>
      <c r="C9278" s="33"/>
      <c r="D9278" s="33"/>
      <c r="E9278" s="33"/>
      <c r="G9278">
        <f t="shared" si="145"/>
        <v>6</v>
      </c>
    </row>
    <row r="9279" spans="1:7">
      <c r="A9279" s="33"/>
      <c r="B9279" s="34"/>
      <c r="C9279" s="33"/>
      <c r="D9279" s="33"/>
      <c r="E9279" s="33"/>
      <c r="G9279">
        <f t="shared" si="145"/>
        <v>6</v>
      </c>
    </row>
    <row r="9280" spans="1:7">
      <c r="A9280" s="33"/>
      <c r="B9280" s="34"/>
      <c r="C9280" s="33"/>
      <c r="D9280" s="33"/>
      <c r="E9280" s="33"/>
      <c r="G9280">
        <f t="shared" ref="G9280:G9343" si="146">WEEKDAY(B9280,2)</f>
        <v>6</v>
      </c>
    </row>
    <row r="9281" spans="1:7">
      <c r="A9281" s="33"/>
      <c r="B9281" s="34"/>
      <c r="C9281" s="33"/>
      <c r="D9281" s="33"/>
      <c r="E9281" s="33"/>
      <c r="G9281">
        <f t="shared" si="146"/>
        <v>6</v>
      </c>
    </row>
    <row r="9282" spans="1:7">
      <c r="A9282" s="33"/>
      <c r="B9282" s="34"/>
      <c r="C9282" s="33"/>
      <c r="D9282" s="33"/>
      <c r="E9282" s="33"/>
      <c r="G9282">
        <f t="shared" si="146"/>
        <v>6</v>
      </c>
    </row>
    <row r="9283" spans="1:7">
      <c r="A9283" s="33"/>
      <c r="B9283" s="34"/>
      <c r="C9283" s="33"/>
      <c r="D9283" s="33"/>
      <c r="E9283" s="33"/>
      <c r="G9283">
        <f t="shared" si="146"/>
        <v>6</v>
      </c>
    </row>
    <row r="9284" spans="1:7">
      <c r="A9284" s="33"/>
      <c r="B9284" s="34"/>
      <c r="C9284" s="33"/>
      <c r="D9284" s="33"/>
      <c r="E9284" s="33"/>
      <c r="G9284">
        <f t="shared" si="146"/>
        <v>6</v>
      </c>
    </row>
    <row r="9285" spans="1:7">
      <c r="A9285" s="33"/>
      <c r="B9285" s="34"/>
      <c r="C9285" s="33"/>
      <c r="D9285" s="33"/>
      <c r="E9285" s="33"/>
      <c r="G9285">
        <f t="shared" si="146"/>
        <v>6</v>
      </c>
    </row>
    <row r="9286" spans="1:7">
      <c r="A9286" s="33"/>
      <c r="B9286" s="34"/>
      <c r="C9286" s="33"/>
      <c r="D9286" s="33"/>
      <c r="E9286" s="33"/>
      <c r="G9286">
        <f t="shared" si="146"/>
        <v>6</v>
      </c>
    </row>
    <row r="9287" spans="1:7">
      <c r="A9287" s="33"/>
      <c r="B9287" s="34"/>
      <c r="C9287" s="33"/>
      <c r="D9287" s="33"/>
      <c r="E9287" s="33"/>
      <c r="G9287">
        <f t="shared" si="146"/>
        <v>6</v>
      </c>
    </row>
    <row r="9288" spans="1:7">
      <c r="A9288" s="33"/>
      <c r="B9288" s="34"/>
      <c r="C9288" s="33"/>
      <c r="D9288" s="33"/>
      <c r="E9288" s="33"/>
      <c r="G9288">
        <f t="shared" si="146"/>
        <v>6</v>
      </c>
    </row>
    <row r="9289" spans="1:7">
      <c r="A9289" s="33"/>
      <c r="B9289" s="34"/>
      <c r="C9289" s="33"/>
      <c r="D9289" s="33"/>
      <c r="E9289" s="33"/>
      <c r="G9289">
        <f t="shared" si="146"/>
        <v>6</v>
      </c>
    </row>
    <row r="9290" spans="1:7">
      <c r="A9290" s="33"/>
      <c r="B9290" s="34"/>
      <c r="C9290" s="33"/>
      <c r="D9290" s="33"/>
      <c r="E9290" s="33"/>
      <c r="G9290">
        <f t="shared" si="146"/>
        <v>6</v>
      </c>
    </row>
    <row r="9291" spans="1:7">
      <c r="A9291" s="33"/>
      <c r="B9291" s="34"/>
      <c r="C9291" s="33"/>
      <c r="D9291" s="33"/>
      <c r="E9291" s="33"/>
      <c r="G9291">
        <f t="shared" si="146"/>
        <v>6</v>
      </c>
    </row>
    <row r="9292" spans="1:7">
      <c r="A9292" s="33"/>
      <c r="B9292" s="34"/>
      <c r="C9292" s="33"/>
      <c r="D9292" s="33"/>
      <c r="E9292" s="33"/>
      <c r="G9292">
        <f t="shared" si="146"/>
        <v>6</v>
      </c>
    </row>
    <row r="9293" spans="1:7">
      <c r="A9293" s="33"/>
      <c r="B9293" s="34"/>
      <c r="C9293" s="33"/>
      <c r="D9293" s="33"/>
      <c r="E9293" s="33"/>
      <c r="G9293">
        <f t="shared" si="146"/>
        <v>6</v>
      </c>
    </row>
    <row r="9294" spans="1:7">
      <c r="A9294" s="33"/>
      <c r="B9294" s="34"/>
      <c r="C9294" s="33"/>
      <c r="D9294" s="33"/>
      <c r="E9294" s="33"/>
      <c r="G9294">
        <f t="shared" si="146"/>
        <v>6</v>
      </c>
    </row>
    <row r="9295" spans="1:7">
      <c r="A9295" s="33"/>
      <c r="B9295" s="34"/>
      <c r="C9295" s="33"/>
      <c r="D9295" s="33"/>
      <c r="E9295" s="33"/>
      <c r="G9295">
        <f t="shared" si="146"/>
        <v>6</v>
      </c>
    </row>
    <row r="9296" spans="1:7">
      <c r="A9296" s="33"/>
      <c r="B9296" s="34"/>
      <c r="C9296" s="33"/>
      <c r="D9296" s="33"/>
      <c r="E9296" s="33"/>
      <c r="G9296">
        <f t="shared" si="146"/>
        <v>6</v>
      </c>
    </row>
    <row r="9297" spans="1:7">
      <c r="A9297" s="33"/>
      <c r="B9297" s="34"/>
      <c r="C9297" s="33"/>
      <c r="D9297" s="33"/>
      <c r="E9297" s="33"/>
      <c r="G9297">
        <f t="shared" si="146"/>
        <v>6</v>
      </c>
    </row>
    <row r="9298" spans="1:7">
      <c r="A9298" s="33"/>
      <c r="B9298" s="34"/>
      <c r="C9298" s="33"/>
      <c r="D9298" s="33"/>
      <c r="E9298" s="33"/>
      <c r="G9298">
        <f t="shared" si="146"/>
        <v>6</v>
      </c>
    </row>
    <row r="9299" spans="1:7">
      <c r="A9299" s="33"/>
      <c r="B9299" s="34"/>
      <c r="C9299" s="33"/>
      <c r="D9299" s="33"/>
      <c r="E9299" s="33"/>
      <c r="G9299">
        <f t="shared" si="146"/>
        <v>6</v>
      </c>
    </row>
    <row r="9300" spans="1:7">
      <c r="A9300" s="33"/>
      <c r="B9300" s="34"/>
      <c r="C9300" s="33"/>
      <c r="D9300" s="33"/>
      <c r="E9300" s="33"/>
      <c r="G9300">
        <f t="shared" si="146"/>
        <v>6</v>
      </c>
    </row>
    <row r="9301" spans="1:7">
      <c r="A9301" s="33"/>
      <c r="B9301" s="34"/>
      <c r="C9301" s="33"/>
      <c r="D9301" s="33"/>
      <c r="E9301" s="33"/>
      <c r="G9301">
        <f t="shared" si="146"/>
        <v>6</v>
      </c>
    </row>
    <row r="9302" spans="1:7">
      <c r="A9302" s="33"/>
      <c r="B9302" s="34"/>
      <c r="C9302" s="33"/>
      <c r="D9302" s="33"/>
      <c r="E9302" s="33"/>
      <c r="G9302">
        <f t="shared" si="146"/>
        <v>6</v>
      </c>
    </row>
    <row r="9303" spans="1:7">
      <c r="A9303" s="33"/>
      <c r="B9303" s="34"/>
      <c r="C9303" s="33"/>
      <c r="D9303" s="33"/>
      <c r="E9303" s="33"/>
      <c r="G9303">
        <f t="shared" si="146"/>
        <v>6</v>
      </c>
    </row>
    <row r="9304" spans="1:7">
      <c r="A9304" s="33"/>
      <c r="B9304" s="34"/>
      <c r="C9304" s="33"/>
      <c r="D9304" s="33"/>
      <c r="E9304" s="33"/>
      <c r="G9304">
        <f t="shared" si="146"/>
        <v>6</v>
      </c>
    </row>
    <row r="9305" spans="1:7">
      <c r="A9305" s="33"/>
      <c r="B9305" s="34"/>
      <c r="C9305" s="33"/>
      <c r="D9305" s="33"/>
      <c r="E9305" s="33"/>
      <c r="G9305">
        <f t="shared" si="146"/>
        <v>6</v>
      </c>
    </row>
    <row r="9306" spans="1:7">
      <c r="A9306" s="33"/>
      <c r="B9306" s="34"/>
      <c r="C9306" s="33"/>
      <c r="D9306" s="33"/>
      <c r="E9306" s="33"/>
      <c r="G9306">
        <f t="shared" si="146"/>
        <v>6</v>
      </c>
    </row>
    <row r="9307" spans="1:7">
      <c r="A9307" s="33"/>
      <c r="B9307" s="34"/>
      <c r="C9307" s="33"/>
      <c r="D9307" s="33"/>
      <c r="E9307" s="33"/>
      <c r="G9307">
        <f t="shared" si="146"/>
        <v>6</v>
      </c>
    </row>
    <row r="9308" spans="1:7">
      <c r="A9308" s="33"/>
      <c r="B9308" s="34"/>
      <c r="C9308" s="33"/>
      <c r="D9308" s="33"/>
      <c r="E9308" s="33"/>
      <c r="G9308">
        <f t="shared" si="146"/>
        <v>6</v>
      </c>
    </row>
    <row r="9309" spans="1:7">
      <c r="A9309" s="33"/>
      <c r="B9309" s="34"/>
      <c r="C9309" s="33"/>
      <c r="D9309" s="33"/>
      <c r="E9309" s="33"/>
      <c r="G9309">
        <f t="shared" si="146"/>
        <v>6</v>
      </c>
    </row>
    <row r="9310" spans="1:7">
      <c r="A9310" s="33"/>
      <c r="B9310" s="34"/>
      <c r="C9310" s="33"/>
      <c r="D9310" s="33"/>
      <c r="E9310" s="33"/>
      <c r="G9310">
        <f t="shared" si="146"/>
        <v>6</v>
      </c>
    </row>
    <row r="9311" spans="1:7">
      <c r="A9311" s="33"/>
      <c r="B9311" s="34"/>
      <c r="C9311" s="33"/>
      <c r="D9311" s="33"/>
      <c r="E9311" s="33"/>
      <c r="G9311">
        <f t="shared" si="146"/>
        <v>6</v>
      </c>
    </row>
    <row r="9312" spans="1:7">
      <c r="A9312" s="33"/>
      <c r="B9312" s="34"/>
      <c r="C9312" s="33"/>
      <c r="D9312" s="33"/>
      <c r="E9312" s="33"/>
      <c r="G9312">
        <f t="shared" si="146"/>
        <v>6</v>
      </c>
    </row>
    <row r="9313" spans="1:7">
      <c r="A9313" s="33"/>
      <c r="B9313" s="34"/>
      <c r="C9313" s="33"/>
      <c r="D9313" s="33"/>
      <c r="E9313" s="33"/>
      <c r="G9313">
        <f t="shared" si="146"/>
        <v>6</v>
      </c>
    </row>
    <row r="9314" spans="1:7">
      <c r="A9314" s="33"/>
      <c r="B9314" s="34"/>
      <c r="C9314" s="33"/>
      <c r="D9314" s="33"/>
      <c r="E9314" s="33"/>
      <c r="G9314">
        <f t="shared" si="146"/>
        <v>6</v>
      </c>
    </row>
    <row r="9315" spans="1:7">
      <c r="A9315" s="33"/>
      <c r="B9315" s="34"/>
      <c r="C9315" s="33"/>
      <c r="D9315" s="33"/>
      <c r="E9315" s="33"/>
      <c r="G9315">
        <f t="shared" si="146"/>
        <v>6</v>
      </c>
    </row>
    <row r="9316" spans="1:7">
      <c r="A9316" s="33"/>
      <c r="B9316" s="34"/>
      <c r="C9316" s="33"/>
      <c r="D9316" s="33"/>
      <c r="E9316" s="33"/>
      <c r="G9316">
        <f t="shared" si="146"/>
        <v>6</v>
      </c>
    </row>
    <row r="9317" spans="1:7">
      <c r="A9317" s="33"/>
      <c r="B9317" s="34"/>
      <c r="C9317" s="33"/>
      <c r="D9317" s="33"/>
      <c r="E9317" s="33"/>
      <c r="G9317">
        <f t="shared" si="146"/>
        <v>6</v>
      </c>
    </row>
    <row r="9318" spans="1:7">
      <c r="A9318" s="33"/>
      <c r="B9318" s="34"/>
      <c r="C9318" s="33"/>
      <c r="D9318" s="33"/>
      <c r="E9318" s="33"/>
      <c r="G9318">
        <f t="shared" si="146"/>
        <v>6</v>
      </c>
    </row>
    <row r="9319" spans="1:7">
      <c r="A9319" s="33"/>
      <c r="B9319" s="34"/>
      <c r="C9319" s="33"/>
      <c r="D9319" s="33"/>
      <c r="E9319" s="33"/>
      <c r="G9319">
        <f t="shared" si="146"/>
        <v>6</v>
      </c>
    </row>
    <row r="9320" spans="1:7">
      <c r="A9320" s="33"/>
      <c r="B9320" s="34"/>
      <c r="C9320" s="33"/>
      <c r="D9320" s="33"/>
      <c r="E9320" s="33"/>
      <c r="G9320">
        <f t="shared" si="146"/>
        <v>6</v>
      </c>
    </row>
    <row r="9321" spans="1:7">
      <c r="A9321" s="33"/>
      <c r="B9321" s="34"/>
      <c r="C9321" s="33"/>
      <c r="D9321" s="33"/>
      <c r="E9321" s="33"/>
      <c r="G9321">
        <f t="shared" si="146"/>
        <v>6</v>
      </c>
    </row>
    <row r="9322" spans="1:7">
      <c r="A9322" s="33"/>
      <c r="B9322" s="34"/>
      <c r="C9322" s="33"/>
      <c r="D9322" s="33"/>
      <c r="E9322" s="33"/>
      <c r="G9322">
        <f t="shared" si="146"/>
        <v>6</v>
      </c>
    </row>
    <row r="9323" spans="1:7">
      <c r="A9323" s="33"/>
      <c r="B9323" s="34"/>
      <c r="C9323" s="33"/>
      <c r="D9323" s="33"/>
      <c r="E9323" s="33"/>
      <c r="G9323">
        <f t="shared" si="146"/>
        <v>6</v>
      </c>
    </row>
    <row r="9324" spans="1:7">
      <c r="A9324" s="33"/>
      <c r="B9324" s="34"/>
      <c r="C9324" s="33"/>
      <c r="D9324" s="33"/>
      <c r="E9324" s="33"/>
      <c r="G9324">
        <f t="shared" si="146"/>
        <v>6</v>
      </c>
    </row>
    <row r="9325" spans="1:7">
      <c r="A9325" s="33"/>
      <c r="B9325" s="34"/>
      <c r="C9325" s="33"/>
      <c r="D9325" s="33"/>
      <c r="E9325" s="33"/>
      <c r="G9325">
        <f t="shared" si="146"/>
        <v>6</v>
      </c>
    </row>
    <row r="9326" spans="1:7">
      <c r="A9326" s="33"/>
      <c r="B9326" s="34"/>
      <c r="C9326" s="33"/>
      <c r="D9326" s="33"/>
      <c r="E9326" s="33"/>
      <c r="G9326">
        <f t="shared" si="146"/>
        <v>6</v>
      </c>
    </row>
    <row r="9327" spans="1:7">
      <c r="A9327" s="33"/>
      <c r="B9327" s="34"/>
      <c r="C9327" s="33"/>
      <c r="D9327" s="33"/>
      <c r="E9327" s="33"/>
      <c r="G9327">
        <f t="shared" si="146"/>
        <v>6</v>
      </c>
    </row>
    <row r="9328" spans="1:7">
      <c r="A9328" s="33"/>
      <c r="B9328" s="34"/>
      <c r="C9328" s="33"/>
      <c r="D9328" s="33"/>
      <c r="E9328" s="33"/>
      <c r="G9328">
        <f t="shared" si="146"/>
        <v>6</v>
      </c>
    </row>
    <row r="9329" spans="1:7">
      <c r="A9329" s="33"/>
      <c r="B9329" s="34"/>
      <c r="C9329" s="33"/>
      <c r="D9329" s="33"/>
      <c r="E9329" s="33"/>
      <c r="G9329">
        <f t="shared" si="146"/>
        <v>6</v>
      </c>
    </row>
    <row r="9330" spans="1:7">
      <c r="A9330" s="33"/>
      <c r="B9330" s="34"/>
      <c r="C9330" s="33"/>
      <c r="D9330" s="33"/>
      <c r="E9330" s="33"/>
      <c r="G9330">
        <f t="shared" si="146"/>
        <v>6</v>
      </c>
    </row>
    <row r="9331" spans="1:7">
      <c r="A9331" s="33"/>
      <c r="B9331" s="34"/>
      <c r="C9331" s="33"/>
      <c r="D9331" s="33"/>
      <c r="E9331" s="33"/>
      <c r="G9331">
        <f t="shared" si="146"/>
        <v>6</v>
      </c>
    </row>
    <row r="9332" spans="1:7">
      <c r="A9332" s="33"/>
      <c r="B9332" s="34"/>
      <c r="C9332" s="33"/>
      <c r="D9332" s="33"/>
      <c r="E9332" s="33"/>
      <c r="G9332">
        <f t="shared" si="146"/>
        <v>6</v>
      </c>
    </row>
    <row r="9333" spans="1:7">
      <c r="A9333" s="33"/>
      <c r="B9333" s="34"/>
      <c r="C9333" s="33"/>
      <c r="D9333" s="33"/>
      <c r="E9333" s="33"/>
      <c r="G9333">
        <f t="shared" si="146"/>
        <v>6</v>
      </c>
    </row>
    <row r="9334" spans="1:7">
      <c r="A9334" s="33"/>
      <c r="B9334" s="34"/>
      <c r="C9334" s="33"/>
      <c r="D9334" s="33"/>
      <c r="E9334" s="33"/>
      <c r="G9334">
        <f t="shared" si="146"/>
        <v>6</v>
      </c>
    </row>
    <row r="9335" spans="1:7">
      <c r="A9335" s="33"/>
      <c r="B9335" s="34"/>
      <c r="C9335" s="33"/>
      <c r="D9335" s="33"/>
      <c r="E9335" s="33"/>
      <c r="G9335">
        <f t="shared" si="146"/>
        <v>6</v>
      </c>
    </row>
    <row r="9336" spans="1:7">
      <c r="A9336" s="33"/>
      <c r="B9336" s="34"/>
      <c r="C9336" s="33"/>
      <c r="D9336" s="33"/>
      <c r="E9336" s="33"/>
      <c r="G9336">
        <f t="shared" si="146"/>
        <v>6</v>
      </c>
    </row>
    <row r="9337" spans="1:7">
      <c r="A9337" s="33"/>
      <c r="B9337" s="34"/>
      <c r="C9337" s="33"/>
      <c r="D9337" s="33"/>
      <c r="E9337" s="33"/>
      <c r="G9337">
        <f t="shared" si="146"/>
        <v>6</v>
      </c>
    </row>
    <row r="9338" spans="1:7">
      <c r="A9338" s="33"/>
      <c r="B9338" s="34"/>
      <c r="C9338" s="33"/>
      <c r="D9338" s="33"/>
      <c r="E9338" s="33"/>
      <c r="G9338">
        <f t="shared" si="146"/>
        <v>6</v>
      </c>
    </row>
    <row r="9339" spans="1:7">
      <c r="A9339" s="33"/>
      <c r="B9339" s="34"/>
      <c r="C9339" s="33"/>
      <c r="D9339" s="33"/>
      <c r="E9339" s="33"/>
      <c r="G9339">
        <f t="shared" si="146"/>
        <v>6</v>
      </c>
    </row>
    <row r="9340" spans="1:7">
      <c r="A9340" s="33"/>
      <c r="B9340" s="34"/>
      <c r="C9340" s="33"/>
      <c r="D9340" s="33"/>
      <c r="E9340" s="33"/>
      <c r="G9340">
        <f t="shared" si="146"/>
        <v>6</v>
      </c>
    </row>
    <row r="9341" spans="1:7">
      <c r="A9341" s="33"/>
      <c r="B9341" s="34"/>
      <c r="C9341" s="33"/>
      <c r="D9341" s="33"/>
      <c r="E9341" s="33"/>
      <c r="G9341">
        <f t="shared" si="146"/>
        <v>6</v>
      </c>
    </row>
    <row r="9342" spans="1:7">
      <c r="A9342" s="33"/>
      <c r="B9342" s="34"/>
      <c r="C9342" s="33"/>
      <c r="D9342" s="33"/>
      <c r="E9342" s="33"/>
      <c r="G9342">
        <f t="shared" si="146"/>
        <v>6</v>
      </c>
    </row>
    <row r="9343" spans="1:7">
      <c r="A9343" s="33"/>
      <c r="B9343" s="34"/>
      <c r="C9343" s="33"/>
      <c r="D9343" s="33"/>
      <c r="E9343" s="33"/>
      <c r="G9343">
        <f t="shared" si="146"/>
        <v>6</v>
      </c>
    </row>
    <row r="9344" spans="1:7">
      <c r="A9344" s="33"/>
      <c r="B9344" s="34"/>
      <c r="C9344" s="33"/>
      <c r="D9344" s="33"/>
      <c r="E9344" s="33"/>
      <c r="G9344">
        <f t="shared" ref="G9344:G9407" si="147">WEEKDAY(B9344,2)</f>
        <v>6</v>
      </c>
    </row>
    <row r="9345" spans="1:7">
      <c r="A9345" s="33"/>
      <c r="B9345" s="34"/>
      <c r="C9345" s="33"/>
      <c r="D9345" s="33"/>
      <c r="E9345" s="33"/>
      <c r="G9345">
        <f t="shared" si="147"/>
        <v>6</v>
      </c>
    </row>
    <row r="9346" spans="1:7">
      <c r="A9346" s="33"/>
      <c r="B9346" s="34"/>
      <c r="C9346" s="33"/>
      <c r="D9346" s="33"/>
      <c r="E9346" s="33"/>
      <c r="G9346">
        <f t="shared" si="147"/>
        <v>6</v>
      </c>
    </row>
    <row r="9347" spans="1:7">
      <c r="A9347" s="33"/>
      <c r="B9347" s="34"/>
      <c r="C9347" s="33"/>
      <c r="D9347" s="33"/>
      <c r="E9347" s="33"/>
      <c r="G9347">
        <f t="shared" si="147"/>
        <v>6</v>
      </c>
    </row>
    <row r="9348" spans="1:7">
      <c r="A9348" s="33"/>
      <c r="B9348" s="34"/>
      <c r="C9348" s="33"/>
      <c r="D9348" s="33"/>
      <c r="E9348" s="33"/>
      <c r="G9348">
        <f t="shared" si="147"/>
        <v>6</v>
      </c>
    </row>
    <row r="9349" spans="1:7">
      <c r="A9349" s="33"/>
      <c r="B9349" s="34"/>
      <c r="C9349" s="33"/>
      <c r="D9349" s="33"/>
      <c r="E9349" s="33"/>
      <c r="G9349">
        <f t="shared" si="147"/>
        <v>6</v>
      </c>
    </row>
    <row r="9350" spans="1:7">
      <c r="A9350" s="33"/>
      <c r="B9350" s="34"/>
      <c r="C9350" s="33"/>
      <c r="D9350" s="33"/>
      <c r="E9350" s="33"/>
      <c r="G9350">
        <f t="shared" si="147"/>
        <v>6</v>
      </c>
    </row>
    <row r="9351" spans="1:7">
      <c r="A9351" s="33"/>
      <c r="B9351" s="34"/>
      <c r="C9351" s="33"/>
      <c r="D9351" s="33"/>
      <c r="E9351" s="33"/>
      <c r="G9351">
        <f t="shared" si="147"/>
        <v>6</v>
      </c>
    </row>
    <row r="9352" spans="1:7">
      <c r="A9352" s="33"/>
      <c r="B9352" s="34"/>
      <c r="C9352" s="33"/>
      <c r="D9352" s="33"/>
      <c r="E9352" s="33"/>
      <c r="G9352">
        <f t="shared" si="147"/>
        <v>6</v>
      </c>
    </row>
    <row r="9353" spans="1:7">
      <c r="A9353" s="33"/>
      <c r="B9353" s="34"/>
      <c r="C9353" s="33"/>
      <c r="D9353" s="33"/>
      <c r="E9353" s="33"/>
      <c r="G9353">
        <f t="shared" si="147"/>
        <v>6</v>
      </c>
    </row>
    <row r="9354" spans="1:7">
      <c r="A9354" s="33"/>
      <c r="B9354" s="34"/>
      <c r="C9354" s="33"/>
      <c r="D9354" s="33"/>
      <c r="E9354" s="33"/>
      <c r="G9354">
        <f t="shared" si="147"/>
        <v>6</v>
      </c>
    </row>
    <row r="9355" spans="1:7">
      <c r="A9355" s="33"/>
      <c r="B9355" s="34"/>
      <c r="C9355" s="33"/>
      <c r="D9355" s="33"/>
      <c r="E9355" s="33"/>
      <c r="G9355">
        <f t="shared" si="147"/>
        <v>6</v>
      </c>
    </row>
    <row r="9356" spans="1:7">
      <c r="A9356" s="33"/>
      <c r="B9356" s="34"/>
      <c r="C9356" s="33"/>
      <c r="D9356" s="33"/>
      <c r="E9356" s="33"/>
      <c r="G9356">
        <f t="shared" si="147"/>
        <v>6</v>
      </c>
    </row>
    <row r="9357" spans="1:7">
      <c r="A9357" s="33"/>
      <c r="B9357" s="34"/>
      <c r="C9357" s="33"/>
      <c r="D9357" s="33"/>
      <c r="E9357" s="33"/>
      <c r="G9357">
        <f t="shared" si="147"/>
        <v>6</v>
      </c>
    </row>
    <row r="9358" spans="1:7">
      <c r="A9358" s="33"/>
      <c r="B9358" s="34"/>
      <c r="C9358" s="33"/>
      <c r="D9358" s="33"/>
      <c r="E9358" s="33"/>
      <c r="G9358">
        <f t="shared" si="147"/>
        <v>6</v>
      </c>
    </row>
    <row r="9359" spans="1:7">
      <c r="A9359" s="33"/>
      <c r="B9359" s="34"/>
      <c r="C9359" s="33"/>
      <c r="D9359" s="33"/>
      <c r="E9359" s="33"/>
      <c r="G9359">
        <f t="shared" si="147"/>
        <v>6</v>
      </c>
    </row>
    <row r="9360" spans="1:7">
      <c r="A9360" s="33"/>
      <c r="B9360" s="34"/>
      <c r="C9360" s="33"/>
      <c r="D9360" s="33"/>
      <c r="E9360" s="33"/>
      <c r="G9360">
        <f t="shared" si="147"/>
        <v>6</v>
      </c>
    </row>
    <row r="9361" spans="1:7">
      <c r="A9361" s="33"/>
      <c r="B9361" s="34"/>
      <c r="C9361" s="33"/>
      <c r="D9361" s="33"/>
      <c r="E9361" s="33"/>
      <c r="G9361">
        <f t="shared" si="147"/>
        <v>6</v>
      </c>
    </row>
    <row r="9362" spans="1:7">
      <c r="A9362" s="33"/>
      <c r="B9362" s="34"/>
      <c r="C9362" s="33"/>
      <c r="D9362" s="33"/>
      <c r="E9362" s="33"/>
      <c r="G9362">
        <f t="shared" si="147"/>
        <v>6</v>
      </c>
    </row>
    <row r="9363" spans="1:7">
      <c r="A9363" s="33"/>
      <c r="B9363" s="34"/>
      <c r="C9363" s="33"/>
      <c r="D9363" s="33"/>
      <c r="E9363" s="33"/>
      <c r="G9363">
        <f t="shared" si="147"/>
        <v>6</v>
      </c>
    </row>
    <row r="9364" spans="1:7">
      <c r="A9364" s="33"/>
      <c r="B9364" s="34"/>
      <c r="C9364" s="33"/>
      <c r="D9364" s="33"/>
      <c r="E9364" s="33"/>
      <c r="G9364">
        <f t="shared" si="147"/>
        <v>6</v>
      </c>
    </row>
    <row r="9365" spans="1:7">
      <c r="A9365" s="33"/>
      <c r="B9365" s="34"/>
      <c r="C9365" s="33"/>
      <c r="D9365" s="33"/>
      <c r="E9365" s="33"/>
      <c r="G9365">
        <f t="shared" si="147"/>
        <v>6</v>
      </c>
    </row>
    <row r="9366" spans="1:7">
      <c r="A9366" s="33"/>
      <c r="B9366" s="34"/>
      <c r="C9366" s="33"/>
      <c r="D9366" s="33"/>
      <c r="E9366" s="33"/>
      <c r="G9366">
        <f t="shared" si="147"/>
        <v>6</v>
      </c>
    </row>
    <row r="9367" spans="1:7">
      <c r="A9367" s="33"/>
      <c r="B9367" s="34"/>
      <c r="C9367" s="33"/>
      <c r="D9367" s="33"/>
      <c r="E9367" s="33"/>
      <c r="G9367">
        <f t="shared" si="147"/>
        <v>6</v>
      </c>
    </row>
    <row r="9368" spans="1:7">
      <c r="A9368" s="33"/>
      <c r="B9368" s="34"/>
      <c r="C9368" s="33"/>
      <c r="D9368" s="33"/>
      <c r="E9368" s="33"/>
      <c r="G9368">
        <f t="shared" si="147"/>
        <v>6</v>
      </c>
    </row>
    <row r="9369" spans="1:7">
      <c r="A9369" s="33"/>
      <c r="B9369" s="34"/>
      <c r="C9369" s="33"/>
      <c r="D9369" s="33"/>
      <c r="E9369" s="33"/>
      <c r="G9369">
        <f t="shared" si="147"/>
        <v>6</v>
      </c>
    </row>
    <row r="9370" spans="1:7">
      <c r="A9370" s="33"/>
      <c r="B9370" s="34"/>
      <c r="C9370" s="33"/>
      <c r="D9370" s="33"/>
      <c r="E9370" s="33"/>
      <c r="G9370">
        <f t="shared" si="147"/>
        <v>6</v>
      </c>
    </row>
    <row r="9371" spans="1:7">
      <c r="A9371" s="33"/>
      <c r="B9371" s="34"/>
      <c r="C9371" s="33"/>
      <c r="D9371" s="33"/>
      <c r="E9371" s="33"/>
      <c r="G9371">
        <f t="shared" si="147"/>
        <v>6</v>
      </c>
    </row>
    <row r="9372" spans="1:7">
      <c r="A9372" s="33"/>
      <c r="B9372" s="34"/>
      <c r="C9372" s="33"/>
      <c r="D9372" s="33"/>
      <c r="E9372" s="33"/>
      <c r="G9372">
        <f t="shared" si="147"/>
        <v>6</v>
      </c>
    </row>
    <row r="9373" spans="1:7">
      <c r="A9373" s="33"/>
      <c r="B9373" s="34"/>
      <c r="C9373" s="33"/>
      <c r="D9373" s="33"/>
      <c r="E9373" s="33"/>
      <c r="G9373">
        <f t="shared" si="147"/>
        <v>6</v>
      </c>
    </row>
    <row r="9374" spans="1:7">
      <c r="A9374" s="33"/>
      <c r="B9374" s="34"/>
      <c r="C9374" s="33"/>
      <c r="D9374" s="33"/>
      <c r="E9374" s="33"/>
      <c r="G9374">
        <f t="shared" si="147"/>
        <v>6</v>
      </c>
    </row>
    <row r="9375" spans="1:7">
      <c r="A9375" s="33"/>
      <c r="B9375" s="34"/>
      <c r="C9375" s="33"/>
      <c r="D9375" s="33"/>
      <c r="E9375" s="33"/>
      <c r="G9375">
        <f t="shared" si="147"/>
        <v>6</v>
      </c>
    </row>
    <row r="9376" spans="1:7">
      <c r="A9376" s="33"/>
      <c r="B9376" s="34"/>
      <c r="C9376" s="33"/>
      <c r="D9376" s="33"/>
      <c r="E9376" s="33"/>
      <c r="G9376">
        <f t="shared" si="147"/>
        <v>6</v>
      </c>
    </row>
    <row r="9377" spans="1:7">
      <c r="A9377" s="33"/>
      <c r="B9377" s="34"/>
      <c r="C9377" s="33"/>
      <c r="D9377" s="33"/>
      <c r="E9377" s="33"/>
      <c r="G9377">
        <f t="shared" si="147"/>
        <v>6</v>
      </c>
    </row>
    <row r="9378" spans="1:7">
      <c r="A9378" s="33"/>
      <c r="B9378" s="34"/>
      <c r="C9378" s="33"/>
      <c r="D9378" s="33"/>
      <c r="E9378" s="33"/>
      <c r="G9378">
        <f t="shared" si="147"/>
        <v>6</v>
      </c>
    </row>
    <row r="9379" spans="1:7">
      <c r="A9379" s="33"/>
      <c r="B9379" s="34"/>
      <c r="C9379" s="33"/>
      <c r="D9379" s="33"/>
      <c r="E9379" s="33"/>
      <c r="G9379">
        <f t="shared" si="147"/>
        <v>6</v>
      </c>
    </row>
    <row r="9380" spans="1:7">
      <c r="A9380" s="33"/>
      <c r="B9380" s="34"/>
      <c r="C9380" s="33"/>
      <c r="D9380" s="33"/>
      <c r="E9380" s="33"/>
      <c r="G9380">
        <f t="shared" si="147"/>
        <v>6</v>
      </c>
    </row>
    <row r="9381" spans="1:7">
      <c r="A9381" s="33"/>
      <c r="B9381" s="34"/>
      <c r="C9381" s="33"/>
      <c r="D9381" s="33"/>
      <c r="E9381" s="33"/>
      <c r="G9381">
        <f t="shared" si="147"/>
        <v>6</v>
      </c>
    </row>
    <row r="9382" spans="1:7">
      <c r="A9382" s="33"/>
      <c r="B9382" s="34"/>
      <c r="C9382" s="33"/>
      <c r="D9382" s="33"/>
      <c r="E9382" s="33"/>
      <c r="G9382">
        <f t="shared" si="147"/>
        <v>6</v>
      </c>
    </row>
    <row r="9383" spans="1:7">
      <c r="A9383" s="33"/>
      <c r="B9383" s="34"/>
      <c r="C9383" s="33"/>
      <c r="D9383" s="33"/>
      <c r="E9383" s="33"/>
      <c r="G9383">
        <f t="shared" si="147"/>
        <v>6</v>
      </c>
    </row>
    <row r="9384" spans="1:7">
      <c r="A9384" s="33"/>
      <c r="B9384" s="34"/>
      <c r="C9384" s="33"/>
      <c r="D9384" s="33"/>
      <c r="E9384" s="33"/>
      <c r="G9384">
        <f t="shared" si="147"/>
        <v>6</v>
      </c>
    </row>
    <row r="9385" spans="1:7">
      <c r="A9385" s="33"/>
      <c r="B9385" s="34"/>
      <c r="C9385" s="33"/>
      <c r="D9385" s="33"/>
      <c r="E9385" s="33"/>
      <c r="G9385">
        <f t="shared" si="147"/>
        <v>6</v>
      </c>
    </row>
    <row r="9386" spans="1:7">
      <c r="A9386" s="33"/>
      <c r="B9386" s="34"/>
      <c r="C9386" s="33"/>
      <c r="D9386" s="33"/>
      <c r="E9386" s="33"/>
      <c r="G9386">
        <f t="shared" si="147"/>
        <v>6</v>
      </c>
    </row>
    <row r="9387" spans="1:7">
      <c r="A9387" s="33"/>
      <c r="B9387" s="34"/>
      <c r="C9387" s="33"/>
      <c r="D9387" s="33"/>
      <c r="E9387" s="33"/>
      <c r="G9387">
        <f t="shared" si="147"/>
        <v>6</v>
      </c>
    </row>
    <row r="9388" spans="1:7">
      <c r="A9388" s="33"/>
      <c r="B9388" s="34"/>
      <c r="C9388" s="33"/>
      <c r="D9388" s="33"/>
      <c r="E9388" s="33"/>
      <c r="G9388">
        <f t="shared" si="147"/>
        <v>6</v>
      </c>
    </row>
    <row r="9389" spans="1:7">
      <c r="A9389" s="33"/>
      <c r="B9389" s="34"/>
      <c r="C9389" s="33"/>
      <c r="D9389" s="33"/>
      <c r="E9389" s="33"/>
      <c r="G9389">
        <f t="shared" si="147"/>
        <v>6</v>
      </c>
    </row>
    <row r="9390" spans="1:7">
      <c r="A9390" s="33"/>
      <c r="B9390" s="34"/>
      <c r="C9390" s="33"/>
      <c r="D9390" s="33"/>
      <c r="E9390" s="33"/>
      <c r="G9390">
        <f t="shared" si="147"/>
        <v>6</v>
      </c>
    </row>
    <row r="9391" spans="1:7">
      <c r="A9391" s="33"/>
      <c r="B9391" s="34"/>
      <c r="C9391" s="33"/>
      <c r="D9391" s="33"/>
      <c r="E9391" s="33"/>
      <c r="G9391">
        <f t="shared" si="147"/>
        <v>6</v>
      </c>
    </row>
    <row r="9392" spans="1:7">
      <c r="A9392" s="33"/>
      <c r="B9392" s="34"/>
      <c r="C9392" s="33"/>
      <c r="D9392" s="33"/>
      <c r="E9392" s="33"/>
      <c r="G9392">
        <f t="shared" si="147"/>
        <v>6</v>
      </c>
    </row>
    <row r="9393" spans="1:7">
      <c r="A9393" s="33"/>
      <c r="B9393" s="34"/>
      <c r="C9393" s="33"/>
      <c r="D9393" s="33"/>
      <c r="E9393" s="33"/>
      <c r="G9393">
        <f t="shared" si="147"/>
        <v>6</v>
      </c>
    </row>
    <row r="9394" spans="1:7">
      <c r="A9394" s="33"/>
      <c r="B9394" s="34"/>
      <c r="C9394" s="33"/>
      <c r="D9394" s="33"/>
      <c r="E9394" s="33"/>
      <c r="G9394">
        <f t="shared" si="147"/>
        <v>6</v>
      </c>
    </row>
    <row r="9395" spans="1:7">
      <c r="A9395" s="33"/>
      <c r="B9395" s="34"/>
      <c r="C9395" s="33"/>
      <c r="D9395" s="33"/>
      <c r="E9395" s="33"/>
      <c r="G9395">
        <f t="shared" si="147"/>
        <v>6</v>
      </c>
    </row>
    <row r="9396" spans="1:7">
      <c r="A9396" s="33"/>
      <c r="B9396" s="34"/>
      <c r="C9396" s="33"/>
      <c r="D9396" s="33"/>
      <c r="E9396" s="33"/>
      <c r="G9396">
        <f t="shared" si="147"/>
        <v>6</v>
      </c>
    </row>
    <row r="9397" spans="1:7">
      <c r="A9397" s="33"/>
      <c r="B9397" s="34"/>
      <c r="C9397" s="33"/>
      <c r="D9397" s="33"/>
      <c r="E9397" s="33"/>
      <c r="G9397">
        <f t="shared" si="147"/>
        <v>6</v>
      </c>
    </row>
    <row r="9398" spans="1:7">
      <c r="A9398" s="33"/>
      <c r="B9398" s="34"/>
      <c r="C9398" s="33"/>
      <c r="D9398" s="33"/>
      <c r="E9398" s="33"/>
      <c r="G9398">
        <f t="shared" si="147"/>
        <v>6</v>
      </c>
    </row>
    <row r="9399" spans="1:7">
      <c r="A9399" s="33"/>
      <c r="B9399" s="34"/>
      <c r="C9399" s="33"/>
      <c r="D9399" s="33"/>
      <c r="E9399" s="33"/>
      <c r="G9399">
        <f t="shared" si="147"/>
        <v>6</v>
      </c>
    </row>
    <row r="9400" spans="1:7">
      <c r="A9400" s="33"/>
      <c r="B9400" s="34"/>
      <c r="C9400" s="33"/>
      <c r="D9400" s="33"/>
      <c r="E9400" s="33"/>
      <c r="G9400">
        <f t="shared" si="147"/>
        <v>6</v>
      </c>
    </row>
    <row r="9401" spans="1:7">
      <c r="A9401" s="33"/>
      <c r="B9401" s="34"/>
      <c r="C9401" s="33"/>
      <c r="D9401" s="33"/>
      <c r="E9401" s="33"/>
      <c r="G9401">
        <f t="shared" si="147"/>
        <v>6</v>
      </c>
    </row>
    <row r="9402" spans="1:7">
      <c r="A9402" s="33"/>
      <c r="B9402" s="34"/>
      <c r="C9402" s="33"/>
      <c r="D9402" s="33"/>
      <c r="E9402" s="33"/>
      <c r="G9402">
        <f t="shared" si="147"/>
        <v>6</v>
      </c>
    </row>
    <row r="9403" spans="1:7">
      <c r="A9403" s="33"/>
      <c r="B9403" s="34"/>
      <c r="C9403" s="33"/>
      <c r="D9403" s="33"/>
      <c r="E9403" s="33"/>
      <c r="G9403">
        <f t="shared" si="147"/>
        <v>6</v>
      </c>
    </row>
    <row r="9404" spans="1:7">
      <c r="A9404" s="33"/>
      <c r="B9404" s="34"/>
      <c r="C9404" s="33"/>
      <c r="D9404" s="33"/>
      <c r="E9404" s="33"/>
      <c r="G9404">
        <f t="shared" si="147"/>
        <v>6</v>
      </c>
    </row>
    <row r="9405" spans="1:7">
      <c r="A9405" s="33"/>
      <c r="B9405" s="34"/>
      <c r="C9405" s="33"/>
      <c r="D9405" s="33"/>
      <c r="E9405" s="33"/>
      <c r="G9405">
        <f t="shared" si="147"/>
        <v>6</v>
      </c>
    </row>
    <row r="9406" spans="1:7">
      <c r="A9406" s="33"/>
      <c r="B9406" s="34"/>
      <c r="C9406" s="33"/>
      <c r="D9406" s="33"/>
      <c r="E9406" s="33"/>
      <c r="G9406">
        <f t="shared" si="147"/>
        <v>6</v>
      </c>
    </row>
    <row r="9407" spans="1:7">
      <c r="A9407" s="33"/>
      <c r="B9407" s="34"/>
      <c r="C9407" s="33"/>
      <c r="D9407" s="33"/>
      <c r="E9407" s="33"/>
      <c r="G9407">
        <f t="shared" si="147"/>
        <v>6</v>
      </c>
    </row>
    <row r="9408" spans="1:7">
      <c r="A9408" s="33"/>
      <c r="B9408" s="34"/>
      <c r="C9408" s="33"/>
      <c r="D9408" s="33"/>
      <c r="E9408" s="33"/>
      <c r="G9408">
        <f t="shared" ref="G9408:G9471" si="148">WEEKDAY(B9408,2)</f>
        <v>6</v>
      </c>
    </row>
    <row r="9409" spans="1:7">
      <c r="A9409" s="33"/>
      <c r="B9409" s="34"/>
      <c r="C9409" s="33"/>
      <c r="D9409" s="33"/>
      <c r="E9409" s="33"/>
      <c r="G9409">
        <f t="shared" si="148"/>
        <v>6</v>
      </c>
    </row>
    <row r="9410" spans="1:7">
      <c r="A9410" s="33"/>
      <c r="B9410" s="34"/>
      <c r="C9410" s="33"/>
      <c r="D9410" s="33"/>
      <c r="E9410" s="33"/>
      <c r="G9410">
        <f t="shared" si="148"/>
        <v>6</v>
      </c>
    </row>
    <row r="9411" spans="1:7">
      <c r="A9411" s="33"/>
      <c r="B9411" s="34"/>
      <c r="C9411" s="33"/>
      <c r="D9411" s="33"/>
      <c r="E9411" s="33"/>
      <c r="G9411">
        <f t="shared" si="148"/>
        <v>6</v>
      </c>
    </row>
    <row r="9412" spans="1:7">
      <c r="A9412" s="33"/>
      <c r="B9412" s="34"/>
      <c r="C9412" s="33"/>
      <c r="D9412" s="33"/>
      <c r="E9412" s="33"/>
      <c r="G9412">
        <f t="shared" si="148"/>
        <v>6</v>
      </c>
    </row>
    <row r="9413" spans="1:7">
      <c r="A9413" s="33"/>
      <c r="B9413" s="34"/>
      <c r="C9413" s="33"/>
      <c r="D9413" s="33"/>
      <c r="E9413" s="33"/>
      <c r="G9413">
        <f t="shared" si="148"/>
        <v>6</v>
      </c>
    </row>
    <row r="9414" spans="1:7">
      <c r="A9414" s="33"/>
      <c r="B9414" s="34"/>
      <c r="C9414" s="33"/>
      <c r="D9414" s="33"/>
      <c r="E9414" s="33"/>
      <c r="G9414">
        <f t="shared" si="148"/>
        <v>6</v>
      </c>
    </row>
    <row r="9415" spans="1:7">
      <c r="A9415" s="33"/>
      <c r="B9415" s="34"/>
      <c r="C9415" s="33"/>
      <c r="D9415" s="33"/>
      <c r="E9415" s="33"/>
      <c r="G9415">
        <f t="shared" si="148"/>
        <v>6</v>
      </c>
    </row>
    <row r="9416" spans="1:7">
      <c r="A9416" s="33"/>
      <c r="B9416" s="34"/>
      <c r="C9416" s="33"/>
      <c r="D9416" s="33"/>
      <c r="E9416" s="33"/>
      <c r="G9416">
        <f t="shared" si="148"/>
        <v>6</v>
      </c>
    </row>
    <row r="9417" spans="1:7">
      <c r="A9417" s="33"/>
      <c r="B9417" s="34"/>
      <c r="C9417" s="33"/>
      <c r="D9417" s="33"/>
      <c r="E9417" s="33"/>
      <c r="G9417">
        <f t="shared" si="148"/>
        <v>6</v>
      </c>
    </row>
    <row r="9418" spans="1:7">
      <c r="A9418" s="33"/>
      <c r="B9418" s="34"/>
      <c r="C9418" s="33"/>
      <c r="D9418" s="33"/>
      <c r="E9418" s="33"/>
      <c r="G9418">
        <f t="shared" si="148"/>
        <v>6</v>
      </c>
    </row>
    <row r="9419" spans="1:7">
      <c r="A9419" s="33"/>
      <c r="B9419" s="34"/>
      <c r="C9419" s="33"/>
      <c r="D9419" s="33"/>
      <c r="E9419" s="33"/>
      <c r="G9419">
        <f t="shared" si="148"/>
        <v>6</v>
      </c>
    </row>
    <row r="9420" spans="1:7">
      <c r="A9420" s="33"/>
      <c r="B9420" s="34"/>
      <c r="C9420" s="33"/>
      <c r="D9420" s="33"/>
      <c r="E9420" s="33"/>
      <c r="G9420">
        <f t="shared" si="148"/>
        <v>6</v>
      </c>
    </row>
    <row r="9421" spans="1:7">
      <c r="A9421" s="33"/>
      <c r="B9421" s="34"/>
      <c r="C9421" s="33"/>
      <c r="D9421" s="33"/>
      <c r="E9421" s="33"/>
      <c r="G9421">
        <f t="shared" si="148"/>
        <v>6</v>
      </c>
    </row>
    <row r="9422" spans="1:7">
      <c r="A9422" s="33"/>
      <c r="B9422" s="34"/>
      <c r="C9422" s="33"/>
      <c r="D9422" s="33"/>
      <c r="E9422" s="33"/>
      <c r="G9422">
        <f t="shared" si="148"/>
        <v>6</v>
      </c>
    </row>
    <row r="9423" spans="1:7">
      <c r="A9423" s="33"/>
      <c r="B9423" s="34"/>
      <c r="C9423" s="33"/>
      <c r="D9423" s="33"/>
      <c r="E9423" s="33"/>
      <c r="G9423">
        <f t="shared" si="148"/>
        <v>6</v>
      </c>
    </row>
    <row r="9424" spans="1:7">
      <c r="A9424" s="33"/>
      <c r="B9424" s="34"/>
      <c r="C9424" s="33"/>
      <c r="D9424" s="33"/>
      <c r="E9424" s="33"/>
      <c r="G9424">
        <f t="shared" si="148"/>
        <v>6</v>
      </c>
    </row>
    <row r="9425" spans="1:7">
      <c r="A9425" s="33"/>
      <c r="B9425" s="34"/>
      <c r="C9425" s="33"/>
      <c r="D9425" s="33"/>
      <c r="E9425" s="33"/>
      <c r="G9425">
        <f t="shared" si="148"/>
        <v>6</v>
      </c>
    </row>
    <row r="9426" spans="1:7">
      <c r="A9426" s="33"/>
      <c r="B9426" s="34"/>
      <c r="C9426" s="33"/>
      <c r="D9426" s="33"/>
      <c r="E9426" s="33"/>
      <c r="G9426">
        <f t="shared" si="148"/>
        <v>6</v>
      </c>
    </row>
    <row r="9427" spans="1:7">
      <c r="A9427" s="33"/>
      <c r="B9427" s="34"/>
      <c r="C9427" s="33"/>
      <c r="D9427" s="33"/>
      <c r="E9427" s="33"/>
      <c r="G9427">
        <f t="shared" si="148"/>
        <v>6</v>
      </c>
    </row>
    <row r="9428" spans="1:7">
      <c r="A9428" s="33"/>
      <c r="B9428" s="34"/>
      <c r="C9428" s="33"/>
      <c r="D9428" s="33"/>
      <c r="E9428" s="33"/>
      <c r="G9428">
        <f t="shared" si="148"/>
        <v>6</v>
      </c>
    </row>
    <row r="9429" spans="1:7">
      <c r="A9429" s="33"/>
      <c r="B9429" s="34"/>
      <c r="C9429" s="33"/>
      <c r="D9429" s="33"/>
      <c r="E9429" s="33"/>
      <c r="G9429">
        <f t="shared" si="148"/>
        <v>6</v>
      </c>
    </row>
    <row r="9430" spans="1:7">
      <c r="A9430" s="33"/>
      <c r="B9430" s="34"/>
      <c r="C9430" s="33"/>
      <c r="D9430" s="33"/>
      <c r="E9430" s="33"/>
      <c r="G9430">
        <f t="shared" si="148"/>
        <v>6</v>
      </c>
    </row>
    <row r="9431" spans="1:7">
      <c r="A9431" s="33"/>
      <c r="B9431" s="34"/>
      <c r="C9431" s="33"/>
      <c r="D9431" s="33"/>
      <c r="E9431" s="33"/>
      <c r="G9431">
        <f t="shared" si="148"/>
        <v>6</v>
      </c>
    </row>
    <row r="9432" spans="1:7">
      <c r="A9432" s="33"/>
      <c r="B9432" s="34"/>
      <c r="C9432" s="33"/>
      <c r="D9432" s="33"/>
      <c r="E9432" s="33"/>
      <c r="G9432">
        <f t="shared" si="148"/>
        <v>6</v>
      </c>
    </row>
    <row r="9433" spans="1:7">
      <c r="A9433" s="33"/>
      <c r="B9433" s="34"/>
      <c r="C9433" s="33"/>
      <c r="D9433" s="33"/>
      <c r="E9433" s="33"/>
      <c r="G9433">
        <f t="shared" si="148"/>
        <v>6</v>
      </c>
    </row>
    <row r="9434" spans="1:7">
      <c r="A9434" s="33"/>
      <c r="B9434" s="34"/>
      <c r="C9434" s="33"/>
      <c r="D9434" s="33"/>
      <c r="E9434" s="33"/>
      <c r="G9434">
        <f t="shared" si="148"/>
        <v>6</v>
      </c>
    </row>
    <row r="9435" spans="1:7">
      <c r="A9435" s="33"/>
      <c r="B9435" s="34"/>
      <c r="C9435" s="33"/>
      <c r="D9435" s="33"/>
      <c r="E9435" s="33"/>
      <c r="G9435">
        <f t="shared" si="148"/>
        <v>6</v>
      </c>
    </row>
    <row r="9436" spans="1:7">
      <c r="A9436" s="33"/>
      <c r="B9436" s="34"/>
      <c r="C9436" s="33"/>
      <c r="D9436" s="33"/>
      <c r="E9436" s="33"/>
      <c r="G9436">
        <f t="shared" si="148"/>
        <v>6</v>
      </c>
    </row>
    <row r="9437" spans="1:7">
      <c r="A9437" s="33"/>
      <c r="B9437" s="34"/>
      <c r="C9437" s="33"/>
      <c r="D9437" s="33"/>
      <c r="E9437" s="33"/>
      <c r="G9437">
        <f t="shared" si="148"/>
        <v>6</v>
      </c>
    </row>
    <row r="9438" spans="1:7">
      <c r="A9438" s="33"/>
      <c r="B9438" s="34"/>
      <c r="C9438" s="33"/>
      <c r="D9438" s="33"/>
      <c r="E9438" s="33"/>
      <c r="G9438">
        <f t="shared" si="148"/>
        <v>6</v>
      </c>
    </row>
    <row r="9439" spans="1:7">
      <c r="A9439" s="33"/>
      <c r="B9439" s="34"/>
      <c r="C9439" s="33"/>
      <c r="D9439" s="33"/>
      <c r="E9439" s="33"/>
      <c r="G9439">
        <f t="shared" si="148"/>
        <v>6</v>
      </c>
    </row>
    <row r="9440" spans="1:7">
      <c r="A9440" s="33"/>
      <c r="B9440" s="34"/>
      <c r="C9440" s="33"/>
      <c r="D9440" s="33"/>
      <c r="E9440" s="33"/>
      <c r="G9440">
        <f t="shared" si="148"/>
        <v>6</v>
      </c>
    </row>
    <row r="9441" spans="1:7">
      <c r="A9441" s="33"/>
      <c r="B9441" s="34"/>
      <c r="C9441" s="33"/>
      <c r="D9441" s="33"/>
      <c r="E9441" s="33"/>
      <c r="G9441">
        <f t="shared" si="148"/>
        <v>6</v>
      </c>
    </row>
    <row r="9442" spans="1:7">
      <c r="A9442" s="33"/>
      <c r="B9442" s="34"/>
      <c r="C9442" s="33"/>
      <c r="D9442" s="33"/>
      <c r="E9442" s="33"/>
      <c r="G9442">
        <f t="shared" si="148"/>
        <v>6</v>
      </c>
    </row>
    <row r="9443" spans="1:7">
      <c r="A9443" s="33"/>
      <c r="B9443" s="34"/>
      <c r="C9443" s="33"/>
      <c r="D9443" s="33"/>
      <c r="E9443" s="33"/>
      <c r="G9443">
        <f t="shared" si="148"/>
        <v>6</v>
      </c>
    </row>
    <row r="9444" spans="1:7">
      <c r="A9444" s="33"/>
      <c r="B9444" s="34"/>
      <c r="C9444" s="33"/>
      <c r="D9444" s="33"/>
      <c r="E9444" s="33"/>
      <c r="G9444">
        <f t="shared" si="148"/>
        <v>6</v>
      </c>
    </row>
    <row r="9445" spans="1:7">
      <c r="A9445" s="33"/>
      <c r="B9445" s="34"/>
      <c r="C9445" s="33"/>
      <c r="D9445" s="33"/>
      <c r="E9445" s="33"/>
      <c r="G9445">
        <f t="shared" si="148"/>
        <v>6</v>
      </c>
    </row>
    <row r="9446" spans="1:7">
      <c r="A9446" s="33"/>
      <c r="B9446" s="34"/>
      <c r="C9446" s="33"/>
      <c r="D9446" s="33"/>
      <c r="E9446" s="33"/>
      <c r="G9446">
        <f t="shared" si="148"/>
        <v>6</v>
      </c>
    </row>
    <row r="9447" spans="1:7">
      <c r="A9447" s="33"/>
      <c r="B9447" s="34"/>
      <c r="C9447" s="33"/>
      <c r="D9447" s="33"/>
      <c r="E9447" s="33"/>
      <c r="G9447">
        <f t="shared" si="148"/>
        <v>6</v>
      </c>
    </row>
    <row r="9448" spans="1:7">
      <c r="A9448" s="33"/>
      <c r="B9448" s="34"/>
      <c r="C9448" s="33"/>
      <c r="D9448" s="33"/>
      <c r="E9448" s="33"/>
      <c r="G9448">
        <f t="shared" si="148"/>
        <v>6</v>
      </c>
    </row>
    <row r="9449" spans="1:7">
      <c r="A9449" s="33"/>
      <c r="B9449" s="34"/>
      <c r="C9449" s="33"/>
      <c r="D9449" s="33"/>
      <c r="E9449" s="33"/>
      <c r="G9449">
        <f t="shared" si="148"/>
        <v>6</v>
      </c>
    </row>
    <row r="9450" spans="1:7">
      <c r="A9450" s="33"/>
      <c r="B9450" s="34"/>
      <c r="C9450" s="33"/>
      <c r="D9450" s="33"/>
      <c r="E9450" s="33"/>
      <c r="G9450">
        <f t="shared" si="148"/>
        <v>6</v>
      </c>
    </row>
    <row r="9451" spans="1:7">
      <c r="A9451" s="33"/>
      <c r="B9451" s="34"/>
      <c r="C9451" s="33"/>
      <c r="D9451" s="33"/>
      <c r="E9451" s="33"/>
      <c r="G9451">
        <f t="shared" si="148"/>
        <v>6</v>
      </c>
    </row>
    <row r="9452" spans="1:7">
      <c r="A9452" s="33"/>
      <c r="B9452" s="34"/>
      <c r="C9452" s="33"/>
      <c r="D9452" s="33"/>
      <c r="E9452" s="33"/>
      <c r="G9452">
        <f t="shared" si="148"/>
        <v>6</v>
      </c>
    </row>
    <row r="9453" spans="1:7">
      <c r="A9453" s="33"/>
      <c r="B9453" s="34"/>
      <c r="C9453" s="33"/>
      <c r="D9453" s="33"/>
      <c r="E9453" s="33"/>
      <c r="G9453">
        <f t="shared" si="148"/>
        <v>6</v>
      </c>
    </row>
    <row r="9454" spans="1:7">
      <c r="A9454" s="33"/>
      <c r="B9454" s="34"/>
      <c r="C9454" s="33"/>
      <c r="D9454" s="33"/>
      <c r="E9454" s="33"/>
      <c r="G9454">
        <f t="shared" si="148"/>
        <v>6</v>
      </c>
    </row>
    <row r="9455" spans="1:7">
      <c r="A9455" s="33"/>
      <c r="B9455" s="34"/>
      <c r="C9455" s="33"/>
      <c r="D9455" s="33"/>
      <c r="E9455" s="33"/>
      <c r="G9455">
        <f t="shared" si="148"/>
        <v>6</v>
      </c>
    </row>
    <row r="9456" spans="1:7">
      <c r="A9456" s="33"/>
      <c r="B9456" s="34"/>
      <c r="C9456" s="33"/>
      <c r="D9456" s="33"/>
      <c r="E9456" s="33"/>
      <c r="G9456">
        <f t="shared" si="148"/>
        <v>6</v>
      </c>
    </row>
    <row r="9457" spans="1:7">
      <c r="A9457" s="33"/>
      <c r="B9457" s="34"/>
      <c r="C9457" s="33"/>
      <c r="D9457" s="33"/>
      <c r="E9457" s="33"/>
      <c r="G9457">
        <f t="shared" si="148"/>
        <v>6</v>
      </c>
    </row>
    <row r="9458" spans="1:7">
      <c r="A9458" s="33"/>
      <c r="B9458" s="34"/>
      <c r="C9458" s="33"/>
      <c r="D9458" s="33"/>
      <c r="E9458" s="33"/>
      <c r="G9458">
        <f t="shared" si="148"/>
        <v>6</v>
      </c>
    </row>
    <row r="9459" spans="1:7">
      <c r="A9459" s="33"/>
      <c r="B9459" s="34"/>
      <c r="C9459" s="33"/>
      <c r="D9459" s="33"/>
      <c r="E9459" s="33"/>
      <c r="G9459">
        <f t="shared" si="148"/>
        <v>6</v>
      </c>
    </row>
    <row r="9460" spans="1:7">
      <c r="A9460" s="33"/>
      <c r="B9460" s="34"/>
      <c r="C9460" s="33"/>
      <c r="D9460" s="33"/>
      <c r="E9460" s="33"/>
      <c r="G9460">
        <f t="shared" si="148"/>
        <v>6</v>
      </c>
    </row>
    <row r="9461" spans="1:7">
      <c r="A9461" s="33"/>
      <c r="B9461" s="34"/>
      <c r="C9461" s="33"/>
      <c r="D9461" s="33"/>
      <c r="E9461" s="33"/>
      <c r="G9461">
        <f t="shared" si="148"/>
        <v>6</v>
      </c>
    </row>
    <row r="9462" spans="1:7">
      <c r="A9462" s="33"/>
      <c r="B9462" s="34"/>
      <c r="C9462" s="33"/>
      <c r="D9462" s="33"/>
      <c r="E9462" s="33"/>
      <c r="G9462">
        <f t="shared" si="148"/>
        <v>6</v>
      </c>
    </row>
    <row r="9463" spans="1:7">
      <c r="A9463" s="33"/>
      <c r="B9463" s="34"/>
      <c r="C9463" s="33"/>
      <c r="D9463" s="33"/>
      <c r="E9463" s="33"/>
      <c r="G9463">
        <f t="shared" si="148"/>
        <v>6</v>
      </c>
    </row>
    <row r="9464" spans="1:7">
      <c r="A9464" s="33"/>
      <c r="B9464" s="34"/>
      <c r="C9464" s="33"/>
      <c r="D9464" s="33"/>
      <c r="E9464" s="33"/>
      <c r="G9464">
        <f t="shared" si="148"/>
        <v>6</v>
      </c>
    </row>
    <row r="9465" spans="1:7">
      <c r="A9465" s="33"/>
      <c r="B9465" s="34"/>
      <c r="C9465" s="33"/>
      <c r="D9465" s="33"/>
      <c r="E9465" s="33"/>
      <c r="G9465">
        <f t="shared" si="148"/>
        <v>6</v>
      </c>
    </row>
    <row r="9466" spans="1:7">
      <c r="A9466" s="33"/>
      <c r="B9466" s="34"/>
      <c r="C9466" s="33"/>
      <c r="D9466" s="33"/>
      <c r="E9466" s="33"/>
      <c r="G9466">
        <f t="shared" si="148"/>
        <v>6</v>
      </c>
    </row>
    <row r="9467" spans="1:7">
      <c r="A9467" s="33"/>
      <c r="B9467" s="34"/>
      <c r="C9467" s="33"/>
      <c r="D9467" s="33"/>
      <c r="E9467" s="33"/>
      <c r="G9467">
        <f t="shared" si="148"/>
        <v>6</v>
      </c>
    </row>
    <row r="9468" spans="1:7">
      <c r="A9468" s="33"/>
      <c r="B9468" s="34"/>
      <c r="C9468" s="33"/>
      <c r="D9468" s="33"/>
      <c r="E9468" s="33"/>
      <c r="G9468">
        <f t="shared" si="148"/>
        <v>6</v>
      </c>
    </row>
    <row r="9469" spans="1:7">
      <c r="A9469" s="33"/>
      <c r="B9469" s="34"/>
      <c r="C9469" s="33"/>
      <c r="D9469" s="33"/>
      <c r="E9469" s="33"/>
      <c r="G9469">
        <f t="shared" si="148"/>
        <v>6</v>
      </c>
    </row>
    <row r="9470" spans="1:7">
      <c r="A9470" s="33"/>
      <c r="B9470" s="34"/>
      <c r="C9470" s="33"/>
      <c r="D9470" s="33"/>
      <c r="E9470" s="33"/>
      <c r="G9470">
        <f t="shared" si="148"/>
        <v>6</v>
      </c>
    </row>
    <row r="9471" spans="1:7">
      <c r="A9471" s="33"/>
      <c r="B9471" s="34"/>
      <c r="C9471" s="33"/>
      <c r="D9471" s="33"/>
      <c r="E9471" s="33"/>
      <c r="G9471">
        <f t="shared" si="148"/>
        <v>6</v>
      </c>
    </row>
    <row r="9472" spans="1:7">
      <c r="A9472" s="33"/>
      <c r="B9472" s="34"/>
      <c r="C9472" s="33"/>
      <c r="D9472" s="33"/>
      <c r="E9472" s="33"/>
      <c r="G9472">
        <f t="shared" ref="G9472:G9535" si="149">WEEKDAY(B9472,2)</f>
        <v>6</v>
      </c>
    </row>
    <row r="9473" spans="1:7">
      <c r="A9473" s="33"/>
      <c r="B9473" s="34"/>
      <c r="C9473" s="33"/>
      <c r="D9473" s="33"/>
      <c r="E9473" s="33"/>
      <c r="G9473">
        <f t="shared" si="149"/>
        <v>6</v>
      </c>
    </row>
    <row r="9474" spans="1:7">
      <c r="A9474" s="33"/>
      <c r="B9474" s="34"/>
      <c r="C9474" s="33"/>
      <c r="D9474" s="33"/>
      <c r="E9474" s="33"/>
      <c r="G9474">
        <f t="shared" si="149"/>
        <v>6</v>
      </c>
    </row>
    <row r="9475" spans="1:7">
      <c r="A9475" s="33"/>
      <c r="B9475" s="34"/>
      <c r="C9475" s="33"/>
      <c r="D9475" s="33"/>
      <c r="E9475" s="33"/>
      <c r="G9475">
        <f t="shared" si="149"/>
        <v>6</v>
      </c>
    </row>
    <row r="9476" spans="1:7">
      <c r="A9476" s="33"/>
      <c r="B9476" s="34"/>
      <c r="C9476" s="33"/>
      <c r="D9476" s="33"/>
      <c r="E9476" s="33"/>
      <c r="G9476">
        <f t="shared" si="149"/>
        <v>6</v>
      </c>
    </row>
    <row r="9477" spans="1:7">
      <c r="A9477" s="33"/>
      <c r="B9477" s="34"/>
      <c r="C9477" s="33"/>
      <c r="D9477" s="33"/>
      <c r="E9477" s="33"/>
      <c r="G9477">
        <f t="shared" si="149"/>
        <v>6</v>
      </c>
    </row>
    <row r="9478" spans="1:7">
      <c r="A9478" s="33"/>
      <c r="B9478" s="34"/>
      <c r="C9478" s="33"/>
      <c r="D9478" s="33"/>
      <c r="E9478" s="33"/>
      <c r="G9478">
        <f t="shared" si="149"/>
        <v>6</v>
      </c>
    </row>
    <row r="9479" spans="1:7">
      <c r="A9479" s="33"/>
      <c r="B9479" s="34"/>
      <c r="C9479" s="33"/>
      <c r="D9479" s="33"/>
      <c r="E9479" s="33"/>
      <c r="G9479">
        <f t="shared" si="149"/>
        <v>6</v>
      </c>
    </row>
    <row r="9480" spans="1:7">
      <c r="A9480" s="33"/>
      <c r="B9480" s="34"/>
      <c r="C9480" s="33"/>
      <c r="D9480" s="33"/>
      <c r="E9480" s="33"/>
      <c r="G9480">
        <f t="shared" si="149"/>
        <v>6</v>
      </c>
    </row>
    <row r="9481" spans="1:7">
      <c r="A9481" s="33"/>
      <c r="B9481" s="34"/>
      <c r="C9481" s="33"/>
      <c r="D9481" s="33"/>
      <c r="E9481" s="33"/>
      <c r="G9481">
        <f t="shared" si="149"/>
        <v>6</v>
      </c>
    </row>
    <row r="9482" spans="1:7">
      <c r="A9482" s="33"/>
      <c r="B9482" s="34"/>
      <c r="C9482" s="33"/>
      <c r="D9482" s="33"/>
      <c r="E9482" s="33"/>
      <c r="G9482">
        <f t="shared" si="149"/>
        <v>6</v>
      </c>
    </row>
    <row r="9483" spans="1:7">
      <c r="A9483" s="33"/>
      <c r="B9483" s="34"/>
      <c r="C9483" s="33"/>
      <c r="D9483" s="33"/>
      <c r="E9483" s="33"/>
      <c r="G9483">
        <f t="shared" si="149"/>
        <v>6</v>
      </c>
    </row>
    <row r="9484" spans="1:7">
      <c r="A9484" s="33"/>
      <c r="B9484" s="34"/>
      <c r="C9484" s="33"/>
      <c r="D9484" s="33"/>
      <c r="E9484" s="33"/>
      <c r="G9484">
        <f t="shared" si="149"/>
        <v>6</v>
      </c>
    </row>
    <row r="9485" spans="1:7">
      <c r="A9485" s="33"/>
      <c r="B9485" s="34"/>
      <c r="C9485" s="33"/>
      <c r="D9485" s="33"/>
      <c r="E9485" s="33"/>
      <c r="G9485">
        <f t="shared" si="149"/>
        <v>6</v>
      </c>
    </row>
    <row r="9486" spans="1:7">
      <c r="A9486" s="33"/>
      <c r="B9486" s="34"/>
      <c r="C9486" s="33"/>
      <c r="D9486" s="33"/>
      <c r="E9486" s="33"/>
      <c r="G9486">
        <f t="shared" si="149"/>
        <v>6</v>
      </c>
    </row>
    <row r="9487" spans="1:7">
      <c r="A9487" s="33"/>
      <c r="B9487" s="34"/>
      <c r="C9487" s="33"/>
      <c r="D9487" s="33"/>
      <c r="E9487" s="33"/>
      <c r="G9487">
        <f t="shared" si="149"/>
        <v>6</v>
      </c>
    </row>
    <row r="9488" spans="1:7">
      <c r="A9488" s="33"/>
      <c r="B9488" s="34"/>
      <c r="C9488" s="33"/>
      <c r="D9488" s="33"/>
      <c r="E9488" s="33"/>
      <c r="G9488">
        <f t="shared" si="149"/>
        <v>6</v>
      </c>
    </row>
    <row r="9489" spans="1:7">
      <c r="A9489" s="33"/>
      <c r="B9489" s="34"/>
      <c r="C9489" s="33"/>
      <c r="D9489" s="33"/>
      <c r="E9489" s="33"/>
      <c r="G9489">
        <f t="shared" si="149"/>
        <v>6</v>
      </c>
    </row>
    <row r="9490" spans="1:7">
      <c r="A9490" s="33"/>
      <c r="B9490" s="34"/>
      <c r="C9490" s="33"/>
      <c r="D9490" s="33"/>
      <c r="E9490" s="33"/>
      <c r="G9490">
        <f t="shared" si="149"/>
        <v>6</v>
      </c>
    </row>
    <row r="9491" spans="1:7">
      <c r="A9491" s="33"/>
      <c r="B9491" s="34"/>
      <c r="C9491" s="33"/>
      <c r="D9491" s="33"/>
      <c r="E9491" s="33"/>
      <c r="G9491">
        <f t="shared" si="149"/>
        <v>6</v>
      </c>
    </row>
    <row r="9492" spans="1:7">
      <c r="A9492" s="33"/>
      <c r="B9492" s="34"/>
      <c r="C9492" s="33"/>
      <c r="D9492" s="33"/>
      <c r="E9492" s="33"/>
      <c r="G9492">
        <f t="shared" si="149"/>
        <v>6</v>
      </c>
    </row>
    <row r="9493" spans="1:7">
      <c r="A9493" s="33"/>
      <c r="B9493" s="34"/>
      <c r="C9493" s="33"/>
      <c r="D9493" s="33"/>
      <c r="E9493" s="33"/>
      <c r="G9493">
        <f t="shared" si="149"/>
        <v>6</v>
      </c>
    </row>
    <row r="9494" spans="1:7">
      <c r="A9494" s="33"/>
      <c r="B9494" s="34"/>
      <c r="C9494" s="33"/>
      <c r="D9494" s="33"/>
      <c r="E9494" s="33"/>
      <c r="G9494">
        <f t="shared" si="149"/>
        <v>6</v>
      </c>
    </row>
    <row r="9495" spans="1:7">
      <c r="A9495" s="33"/>
      <c r="B9495" s="34"/>
      <c r="C9495" s="33"/>
      <c r="D9495" s="33"/>
      <c r="E9495" s="33"/>
      <c r="G9495">
        <f t="shared" si="149"/>
        <v>6</v>
      </c>
    </row>
    <row r="9496" spans="1:7">
      <c r="A9496" s="33"/>
      <c r="B9496" s="34"/>
      <c r="C9496" s="33"/>
      <c r="D9496" s="33"/>
      <c r="E9496" s="33"/>
      <c r="G9496">
        <f t="shared" si="149"/>
        <v>6</v>
      </c>
    </row>
    <row r="9497" spans="1:7">
      <c r="A9497" s="33"/>
      <c r="B9497" s="34"/>
      <c r="C9497" s="33"/>
      <c r="D9497" s="33"/>
      <c r="E9497" s="33"/>
      <c r="G9497">
        <f t="shared" si="149"/>
        <v>6</v>
      </c>
    </row>
    <row r="9498" spans="1:7">
      <c r="A9498" s="33"/>
      <c r="B9498" s="34"/>
      <c r="C9498" s="33"/>
      <c r="D9498" s="33"/>
      <c r="E9498" s="33"/>
      <c r="G9498">
        <f t="shared" si="149"/>
        <v>6</v>
      </c>
    </row>
    <row r="9499" spans="1:7">
      <c r="A9499" s="33"/>
      <c r="B9499" s="34"/>
      <c r="C9499" s="33"/>
      <c r="D9499" s="33"/>
      <c r="E9499" s="33"/>
      <c r="G9499">
        <f t="shared" si="149"/>
        <v>6</v>
      </c>
    </row>
    <row r="9500" spans="1:7">
      <c r="A9500" s="33"/>
      <c r="B9500" s="34"/>
      <c r="C9500" s="33"/>
      <c r="D9500" s="33"/>
      <c r="E9500" s="33"/>
      <c r="G9500">
        <f t="shared" si="149"/>
        <v>6</v>
      </c>
    </row>
    <row r="9501" spans="1:7">
      <c r="A9501" s="33"/>
      <c r="B9501" s="34"/>
      <c r="C9501" s="33"/>
      <c r="D9501" s="33"/>
      <c r="E9501" s="33"/>
      <c r="G9501">
        <f t="shared" si="149"/>
        <v>6</v>
      </c>
    </row>
    <row r="9502" spans="1:7">
      <c r="A9502" s="33"/>
      <c r="B9502" s="34"/>
      <c r="C9502" s="33"/>
      <c r="D9502" s="33"/>
      <c r="E9502" s="33"/>
      <c r="G9502">
        <f t="shared" si="149"/>
        <v>6</v>
      </c>
    </row>
    <row r="9503" spans="1:7">
      <c r="A9503" s="33"/>
      <c r="B9503" s="34"/>
      <c r="C9503" s="33"/>
      <c r="D9503" s="33"/>
      <c r="E9503" s="33"/>
      <c r="G9503">
        <f t="shared" si="149"/>
        <v>6</v>
      </c>
    </row>
    <row r="9504" spans="1:7">
      <c r="A9504" s="33"/>
      <c r="B9504" s="34"/>
      <c r="C9504" s="33"/>
      <c r="D9504" s="33"/>
      <c r="E9504" s="33"/>
      <c r="G9504">
        <f t="shared" si="149"/>
        <v>6</v>
      </c>
    </row>
    <row r="9505" spans="1:7">
      <c r="A9505" s="33"/>
      <c r="B9505" s="34"/>
      <c r="C9505" s="33"/>
      <c r="D9505" s="33"/>
      <c r="E9505" s="33"/>
      <c r="G9505">
        <f t="shared" si="149"/>
        <v>6</v>
      </c>
    </row>
    <row r="9506" spans="1:7">
      <c r="A9506" s="33"/>
      <c r="B9506" s="34"/>
      <c r="C9506" s="33"/>
      <c r="D9506" s="33"/>
      <c r="E9506" s="33"/>
      <c r="G9506">
        <f t="shared" si="149"/>
        <v>6</v>
      </c>
    </row>
    <row r="9507" spans="1:7">
      <c r="A9507" s="33"/>
      <c r="B9507" s="34"/>
      <c r="C9507" s="33"/>
      <c r="D9507" s="33"/>
      <c r="E9507" s="33"/>
      <c r="G9507">
        <f t="shared" si="149"/>
        <v>6</v>
      </c>
    </row>
    <row r="9508" spans="1:7">
      <c r="A9508" s="33"/>
      <c r="B9508" s="34"/>
      <c r="C9508" s="33"/>
      <c r="D9508" s="33"/>
      <c r="E9508" s="33"/>
      <c r="G9508">
        <f t="shared" si="149"/>
        <v>6</v>
      </c>
    </row>
    <row r="9509" spans="1:7">
      <c r="A9509" s="33"/>
      <c r="B9509" s="34"/>
      <c r="C9509" s="33"/>
      <c r="D9509" s="33"/>
      <c r="E9509" s="33"/>
      <c r="G9509">
        <f t="shared" si="149"/>
        <v>6</v>
      </c>
    </row>
    <row r="9510" spans="1:7">
      <c r="A9510" s="33"/>
      <c r="B9510" s="34"/>
      <c r="C9510" s="33"/>
      <c r="D9510" s="33"/>
      <c r="E9510" s="33"/>
      <c r="G9510">
        <f t="shared" si="149"/>
        <v>6</v>
      </c>
    </row>
    <row r="9511" spans="1:7">
      <c r="A9511" s="33"/>
      <c r="B9511" s="34"/>
      <c r="C9511" s="33"/>
      <c r="D9511" s="33"/>
      <c r="E9511" s="33"/>
      <c r="G9511">
        <f t="shared" si="149"/>
        <v>6</v>
      </c>
    </row>
    <row r="9512" spans="1:7">
      <c r="A9512" s="33"/>
      <c r="B9512" s="34"/>
      <c r="C9512" s="33"/>
      <c r="D9512" s="33"/>
      <c r="E9512" s="33"/>
      <c r="G9512">
        <f t="shared" si="149"/>
        <v>6</v>
      </c>
    </row>
    <row r="9513" spans="1:7">
      <c r="A9513" s="33"/>
      <c r="B9513" s="34"/>
      <c r="C9513" s="33"/>
      <c r="D9513" s="33"/>
      <c r="E9513" s="33"/>
      <c r="G9513">
        <f t="shared" si="149"/>
        <v>6</v>
      </c>
    </row>
    <row r="9514" spans="1:7">
      <c r="A9514" s="33"/>
      <c r="B9514" s="34"/>
      <c r="C9514" s="33"/>
      <c r="D9514" s="33"/>
      <c r="E9514" s="33"/>
      <c r="G9514">
        <f t="shared" si="149"/>
        <v>6</v>
      </c>
    </row>
    <row r="9515" spans="1:7">
      <c r="A9515" s="33"/>
      <c r="B9515" s="34"/>
      <c r="C9515" s="33"/>
      <c r="D9515" s="33"/>
      <c r="E9515" s="33"/>
      <c r="G9515">
        <f t="shared" si="149"/>
        <v>6</v>
      </c>
    </row>
    <row r="9516" spans="1:7">
      <c r="A9516" s="33"/>
      <c r="B9516" s="34"/>
      <c r="C9516" s="33"/>
      <c r="D9516" s="33"/>
      <c r="E9516" s="33"/>
      <c r="G9516">
        <f t="shared" si="149"/>
        <v>6</v>
      </c>
    </row>
    <row r="9517" spans="1:7">
      <c r="A9517" s="33"/>
      <c r="B9517" s="34"/>
      <c r="C9517" s="33"/>
      <c r="D9517" s="33"/>
      <c r="E9517" s="33"/>
      <c r="G9517">
        <f t="shared" si="149"/>
        <v>6</v>
      </c>
    </row>
    <row r="9518" spans="1:7">
      <c r="A9518" s="33"/>
      <c r="B9518" s="34"/>
      <c r="C9518" s="33"/>
      <c r="D9518" s="33"/>
      <c r="E9518" s="33"/>
      <c r="G9518">
        <f t="shared" si="149"/>
        <v>6</v>
      </c>
    </row>
    <row r="9519" spans="1:7">
      <c r="A9519" s="33"/>
      <c r="B9519" s="34"/>
      <c r="C9519" s="33"/>
      <c r="D9519" s="33"/>
      <c r="E9519" s="33"/>
      <c r="G9519">
        <f t="shared" si="149"/>
        <v>6</v>
      </c>
    </row>
    <row r="9520" spans="1:7">
      <c r="A9520" s="33"/>
      <c r="B9520" s="34"/>
      <c r="C9520" s="33"/>
      <c r="D9520" s="33"/>
      <c r="E9520" s="33"/>
      <c r="G9520">
        <f t="shared" si="149"/>
        <v>6</v>
      </c>
    </row>
    <row r="9521" spans="1:7">
      <c r="A9521" s="33"/>
      <c r="B9521" s="34"/>
      <c r="C9521" s="33"/>
      <c r="D9521" s="33"/>
      <c r="E9521" s="33"/>
      <c r="G9521">
        <f t="shared" si="149"/>
        <v>6</v>
      </c>
    </row>
    <row r="9522" spans="1:7">
      <c r="A9522" s="33"/>
      <c r="B9522" s="34"/>
      <c r="C9522" s="33"/>
      <c r="D9522" s="33"/>
      <c r="E9522" s="33"/>
      <c r="G9522">
        <f t="shared" si="149"/>
        <v>6</v>
      </c>
    </row>
    <row r="9523" spans="1:7">
      <c r="A9523" s="33"/>
      <c r="B9523" s="34"/>
      <c r="C9523" s="33"/>
      <c r="D9523" s="33"/>
      <c r="E9523" s="33"/>
      <c r="G9523">
        <f t="shared" si="149"/>
        <v>6</v>
      </c>
    </row>
    <row r="9524" spans="1:7">
      <c r="A9524" s="33"/>
      <c r="B9524" s="34"/>
      <c r="C9524" s="33"/>
      <c r="D9524" s="33"/>
      <c r="E9524" s="33"/>
      <c r="G9524">
        <f t="shared" si="149"/>
        <v>6</v>
      </c>
    </row>
    <row r="9525" spans="1:7">
      <c r="A9525" s="33"/>
      <c r="B9525" s="34"/>
      <c r="C9525" s="33"/>
      <c r="D9525" s="33"/>
      <c r="E9525" s="33"/>
      <c r="G9525">
        <f t="shared" si="149"/>
        <v>6</v>
      </c>
    </row>
    <row r="9526" spans="1:7">
      <c r="A9526" s="33"/>
      <c r="B9526" s="34"/>
      <c r="C9526" s="33"/>
      <c r="D9526" s="33"/>
      <c r="E9526" s="33"/>
      <c r="G9526">
        <f t="shared" si="149"/>
        <v>6</v>
      </c>
    </row>
    <row r="9527" spans="1:7">
      <c r="A9527" s="33"/>
      <c r="B9527" s="34"/>
      <c r="C9527" s="33"/>
      <c r="D9527" s="33"/>
      <c r="E9527" s="33"/>
      <c r="G9527">
        <f t="shared" si="149"/>
        <v>6</v>
      </c>
    </row>
    <row r="9528" spans="1:7">
      <c r="A9528" s="33"/>
      <c r="B9528" s="34"/>
      <c r="C9528" s="33"/>
      <c r="D9528" s="33"/>
      <c r="E9528" s="33"/>
      <c r="G9528">
        <f t="shared" si="149"/>
        <v>6</v>
      </c>
    </row>
    <row r="9529" spans="1:7">
      <c r="A9529" s="33"/>
      <c r="B9529" s="34"/>
      <c r="C9529" s="33"/>
      <c r="D9529" s="33"/>
      <c r="E9529" s="33"/>
      <c r="G9529">
        <f t="shared" si="149"/>
        <v>6</v>
      </c>
    </row>
    <row r="9530" spans="1:7">
      <c r="A9530" s="33"/>
      <c r="B9530" s="34"/>
      <c r="C9530" s="33"/>
      <c r="D9530" s="33"/>
      <c r="E9530" s="33"/>
      <c r="G9530">
        <f t="shared" si="149"/>
        <v>6</v>
      </c>
    </row>
    <row r="9531" spans="1:7">
      <c r="A9531" s="33"/>
      <c r="B9531" s="34"/>
      <c r="C9531" s="33"/>
      <c r="D9531" s="33"/>
      <c r="E9531" s="33"/>
      <c r="G9531">
        <f t="shared" si="149"/>
        <v>6</v>
      </c>
    </row>
    <row r="9532" spans="1:7">
      <c r="A9532" s="33"/>
      <c r="B9532" s="34"/>
      <c r="C9532" s="33"/>
      <c r="D9532" s="33"/>
      <c r="E9532" s="33"/>
      <c r="G9532">
        <f t="shared" si="149"/>
        <v>6</v>
      </c>
    </row>
    <row r="9533" spans="1:7">
      <c r="A9533" s="33"/>
      <c r="B9533" s="34"/>
      <c r="C9533" s="33"/>
      <c r="D9533" s="33"/>
      <c r="E9533" s="33"/>
      <c r="G9533">
        <f t="shared" si="149"/>
        <v>6</v>
      </c>
    </row>
    <row r="9534" spans="1:7">
      <c r="A9534" s="33"/>
      <c r="B9534" s="34"/>
      <c r="C9534" s="33"/>
      <c r="D9534" s="33"/>
      <c r="E9534" s="33"/>
      <c r="G9534">
        <f t="shared" si="149"/>
        <v>6</v>
      </c>
    </row>
    <row r="9535" spans="1:7">
      <c r="A9535" s="33"/>
      <c r="B9535" s="34"/>
      <c r="C9535" s="33"/>
      <c r="D9535" s="33"/>
      <c r="E9535" s="33"/>
      <c r="G9535">
        <f t="shared" si="149"/>
        <v>6</v>
      </c>
    </row>
    <row r="9536" spans="1:7">
      <c r="A9536" s="33"/>
      <c r="B9536" s="34"/>
      <c r="C9536" s="33"/>
      <c r="D9536" s="33"/>
      <c r="E9536" s="33"/>
      <c r="G9536">
        <f t="shared" ref="G9536:G9599" si="150">WEEKDAY(B9536,2)</f>
        <v>6</v>
      </c>
    </row>
    <row r="9537" spans="1:7">
      <c r="A9537" s="33"/>
      <c r="B9537" s="34"/>
      <c r="C9537" s="33"/>
      <c r="D9537" s="33"/>
      <c r="E9537" s="33"/>
      <c r="G9537">
        <f t="shared" si="150"/>
        <v>6</v>
      </c>
    </row>
    <row r="9538" spans="1:7">
      <c r="A9538" s="33"/>
      <c r="B9538" s="34"/>
      <c r="C9538" s="33"/>
      <c r="D9538" s="33"/>
      <c r="E9538" s="33"/>
      <c r="G9538">
        <f t="shared" si="150"/>
        <v>6</v>
      </c>
    </row>
    <row r="9539" spans="1:7">
      <c r="A9539" s="33"/>
      <c r="B9539" s="34"/>
      <c r="C9539" s="33"/>
      <c r="D9539" s="33"/>
      <c r="E9539" s="33"/>
      <c r="G9539">
        <f t="shared" si="150"/>
        <v>6</v>
      </c>
    </row>
    <row r="9540" spans="1:7">
      <c r="A9540" s="33"/>
      <c r="B9540" s="34"/>
      <c r="C9540" s="33"/>
      <c r="D9540" s="33"/>
      <c r="E9540" s="33"/>
      <c r="G9540">
        <f t="shared" si="150"/>
        <v>6</v>
      </c>
    </row>
    <row r="9541" spans="1:7">
      <c r="A9541" s="33"/>
      <c r="B9541" s="34"/>
      <c r="C9541" s="33"/>
      <c r="D9541" s="33"/>
      <c r="E9541" s="33"/>
      <c r="G9541">
        <f t="shared" si="150"/>
        <v>6</v>
      </c>
    </row>
    <row r="9542" spans="1:7">
      <c r="A9542" s="33"/>
      <c r="B9542" s="34"/>
      <c r="C9542" s="33"/>
      <c r="D9542" s="33"/>
      <c r="E9542" s="33"/>
      <c r="G9542">
        <f t="shared" si="150"/>
        <v>6</v>
      </c>
    </row>
    <row r="9543" spans="1:7">
      <c r="A9543" s="33"/>
      <c r="B9543" s="34"/>
      <c r="C9543" s="33"/>
      <c r="D9543" s="33"/>
      <c r="E9543" s="33"/>
      <c r="G9543">
        <f t="shared" si="150"/>
        <v>6</v>
      </c>
    </row>
    <row r="9544" spans="1:7">
      <c r="A9544" s="33"/>
      <c r="B9544" s="34"/>
      <c r="C9544" s="33"/>
      <c r="D9544" s="33"/>
      <c r="E9544" s="33"/>
      <c r="G9544">
        <f t="shared" si="150"/>
        <v>6</v>
      </c>
    </row>
    <row r="9545" spans="1:7">
      <c r="A9545" s="33"/>
      <c r="B9545" s="34"/>
      <c r="C9545" s="33"/>
      <c r="D9545" s="33"/>
      <c r="E9545" s="33"/>
      <c r="G9545">
        <f t="shared" si="150"/>
        <v>6</v>
      </c>
    </row>
    <row r="9546" spans="1:7">
      <c r="A9546" s="33"/>
      <c r="B9546" s="34"/>
      <c r="C9546" s="33"/>
      <c r="D9546" s="33"/>
      <c r="E9546" s="33"/>
      <c r="G9546">
        <f t="shared" si="150"/>
        <v>6</v>
      </c>
    </row>
    <row r="9547" spans="1:7">
      <c r="A9547" s="33"/>
      <c r="B9547" s="34"/>
      <c r="C9547" s="33"/>
      <c r="D9547" s="33"/>
      <c r="E9547" s="33"/>
      <c r="G9547">
        <f t="shared" si="150"/>
        <v>6</v>
      </c>
    </row>
    <row r="9548" spans="1:7">
      <c r="A9548" s="33"/>
      <c r="B9548" s="34"/>
      <c r="C9548" s="33"/>
      <c r="D9548" s="33"/>
      <c r="E9548" s="33"/>
      <c r="G9548">
        <f t="shared" si="150"/>
        <v>6</v>
      </c>
    </row>
    <row r="9549" spans="1:7">
      <c r="A9549" s="33"/>
      <c r="B9549" s="34"/>
      <c r="C9549" s="33"/>
      <c r="D9549" s="33"/>
      <c r="E9549" s="33"/>
      <c r="G9549">
        <f t="shared" si="150"/>
        <v>6</v>
      </c>
    </row>
    <row r="9550" spans="1:7">
      <c r="A9550" s="33"/>
      <c r="B9550" s="34"/>
      <c r="C9550" s="33"/>
      <c r="D9550" s="33"/>
      <c r="E9550" s="33"/>
      <c r="G9550">
        <f t="shared" si="150"/>
        <v>6</v>
      </c>
    </row>
    <row r="9551" spans="1:7">
      <c r="A9551" s="33"/>
      <c r="B9551" s="34"/>
      <c r="C9551" s="33"/>
      <c r="D9551" s="33"/>
      <c r="E9551" s="33"/>
      <c r="G9551">
        <f t="shared" si="150"/>
        <v>6</v>
      </c>
    </row>
    <row r="9552" spans="1:7">
      <c r="A9552" s="33"/>
      <c r="B9552" s="34"/>
      <c r="C9552" s="33"/>
      <c r="D9552" s="33"/>
      <c r="E9552" s="33"/>
      <c r="G9552">
        <f t="shared" si="150"/>
        <v>6</v>
      </c>
    </row>
    <row r="9553" spans="1:7">
      <c r="A9553" s="33"/>
      <c r="B9553" s="34"/>
      <c r="C9553" s="33"/>
      <c r="D9553" s="33"/>
      <c r="E9553" s="33"/>
      <c r="G9553">
        <f t="shared" si="150"/>
        <v>6</v>
      </c>
    </row>
    <row r="9554" spans="1:7">
      <c r="A9554" s="33"/>
      <c r="B9554" s="34"/>
      <c r="C9554" s="33"/>
      <c r="D9554" s="33"/>
      <c r="E9554" s="33"/>
      <c r="G9554">
        <f t="shared" si="150"/>
        <v>6</v>
      </c>
    </row>
    <row r="9555" spans="1:7">
      <c r="A9555" s="33"/>
      <c r="B9555" s="34"/>
      <c r="C9555" s="33"/>
      <c r="D9555" s="33"/>
      <c r="E9555" s="33"/>
      <c r="G9555">
        <f t="shared" si="150"/>
        <v>6</v>
      </c>
    </row>
    <row r="9556" spans="1:7">
      <c r="A9556" s="33"/>
      <c r="B9556" s="34"/>
      <c r="C9556" s="33"/>
      <c r="D9556" s="33"/>
      <c r="E9556" s="33"/>
      <c r="G9556">
        <f t="shared" si="150"/>
        <v>6</v>
      </c>
    </row>
    <row r="9557" spans="1:7">
      <c r="A9557" s="33"/>
      <c r="B9557" s="34"/>
      <c r="C9557" s="33"/>
      <c r="D9557" s="33"/>
      <c r="E9557" s="33"/>
      <c r="G9557">
        <f t="shared" si="150"/>
        <v>6</v>
      </c>
    </row>
    <row r="9558" spans="1:7">
      <c r="A9558" s="33"/>
      <c r="B9558" s="34"/>
      <c r="C9558" s="33"/>
      <c r="D9558" s="33"/>
      <c r="E9558" s="33"/>
      <c r="G9558">
        <f t="shared" si="150"/>
        <v>6</v>
      </c>
    </row>
    <row r="9559" spans="1:7">
      <c r="A9559" s="33"/>
      <c r="B9559" s="34"/>
      <c r="C9559" s="33"/>
      <c r="D9559" s="33"/>
      <c r="E9559" s="33"/>
      <c r="G9559">
        <f t="shared" si="150"/>
        <v>6</v>
      </c>
    </row>
    <row r="9560" spans="1:7">
      <c r="A9560" s="33"/>
      <c r="B9560" s="34"/>
      <c r="C9560" s="33"/>
      <c r="D9560" s="33"/>
      <c r="E9560" s="33"/>
      <c r="G9560">
        <f t="shared" si="150"/>
        <v>6</v>
      </c>
    </row>
    <row r="9561" spans="1:7">
      <c r="A9561" s="33"/>
      <c r="B9561" s="34"/>
      <c r="C9561" s="33"/>
      <c r="D9561" s="33"/>
      <c r="E9561" s="33"/>
      <c r="G9561">
        <f t="shared" si="150"/>
        <v>6</v>
      </c>
    </row>
    <row r="9562" spans="1:7">
      <c r="A9562" s="33"/>
      <c r="B9562" s="34"/>
      <c r="C9562" s="33"/>
      <c r="D9562" s="33"/>
      <c r="E9562" s="33"/>
      <c r="G9562">
        <f t="shared" si="150"/>
        <v>6</v>
      </c>
    </row>
    <row r="9563" spans="1:7">
      <c r="A9563" s="33"/>
      <c r="B9563" s="34"/>
      <c r="C9563" s="33"/>
      <c r="D9563" s="33"/>
      <c r="E9563" s="33"/>
      <c r="G9563">
        <f t="shared" si="150"/>
        <v>6</v>
      </c>
    </row>
    <row r="9564" spans="1:7">
      <c r="A9564" s="33"/>
      <c r="B9564" s="34"/>
      <c r="C9564" s="33"/>
      <c r="D9564" s="33"/>
      <c r="E9564" s="33"/>
      <c r="G9564">
        <f t="shared" si="150"/>
        <v>6</v>
      </c>
    </row>
    <row r="9565" spans="1:7">
      <c r="A9565" s="33"/>
      <c r="B9565" s="34"/>
      <c r="C9565" s="33"/>
      <c r="D9565" s="33"/>
      <c r="E9565" s="33"/>
      <c r="G9565">
        <f t="shared" si="150"/>
        <v>6</v>
      </c>
    </row>
    <row r="9566" spans="1:7">
      <c r="A9566" s="33"/>
      <c r="B9566" s="34"/>
      <c r="C9566" s="33"/>
      <c r="D9566" s="33"/>
      <c r="E9566" s="33"/>
      <c r="G9566">
        <f t="shared" si="150"/>
        <v>6</v>
      </c>
    </row>
    <row r="9567" spans="1:7">
      <c r="A9567" s="33"/>
      <c r="B9567" s="34"/>
      <c r="C9567" s="33"/>
      <c r="D9567" s="33"/>
      <c r="E9567" s="33"/>
      <c r="G9567">
        <f t="shared" si="150"/>
        <v>6</v>
      </c>
    </row>
    <row r="9568" spans="1:7">
      <c r="A9568" s="33"/>
      <c r="B9568" s="34"/>
      <c r="C9568" s="33"/>
      <c r="D9568" s="33"/>
      <c r="E9568" s="33"/>
      <c r="G9568">
        <f t="shared" si="150"/>
        <v>6</v>
      </c>
    </row>
    <row r="9569" spans="1:7">
      <c r="A9569" s="33"/>
      <c r="B9569" s="34"/>
      <c r="C9569" s="33"/>
      <c r="D9569" s="33"/>
      <c r="E9569" s="33"/>
      <c r="G9569">
        <f t="shared" si="150"/>
        <v>6</v>
      </c>
    </row>
    <row r="9570" spans="1:7">
      <c r="A9570" s="33"/>
      <c r="B9570" s="34"/>
      <c r="C9570" s="33"/>
      <c r="D9570" s="33"/>
      <c r="E9570" s="33"/>
      <c r="G9570">
        <f t="shared" si="150"/>
        <v>6</v>
      </c>
    </row>
    <row r="9571" spans="1:7">
      <c r="A9571" s="33"/>
      <c r="B9571" s="34"/>
      <c r="C9571" s="33"/>
      <c r="D9571" s="33"/>
      <c r="E9571" s="33"/>
      <c r="G9571">
        <f t="shared" si="150"/>
        <v>6</v>
      </c>
    </row>
    <row r="9572" spans="1:7">
      <c r="A9572" s="33"/>
      <c r="B9572" s="34"/>
      <c r="C9572" s="33"/>
      <c r="D9572" s="33"/>
      <c r="E9572" s="33"/>
      <c r="G9572">
        <f t="shared" si="150"/>
        <v>6</v>
      </c>
    </row>
    <row r="9573" spans="1:7">
      <c r="A9573" s="33"/>
      <c r="B9573" s="34"/>
      <c r="C9573" s="33"/>
      <c r="D9573" s="33"/>
      <c r="E9573" s="33"/>
      <c r="G9573">
        <f t="shared" si="150"/>
        <v>6</v>
      </c>
    </row>
    <row r="9574" spans="1:7">
      <c r="A9574" s="33"/>
      <c r="B9574" s="34"/>
      <c r="C9574" s="33"/>
      <c r="D9574" s="33"/>
      <c r="E9574" s="33"/>
      <c r="G9574">
        <f t="shared" si="150"/>
        <v>6</v>
      </c>
    </row>
    <row r="9575" spans="1:7">
      <c r="A9575" s="33"/>
      <c r="B9575" s="34"/>
      <c r="C9575" s="33"/>
      <c r="D9575" s="33"/>
      <c r="E9575" s="33"/>
      <c r="G9575">
        <f t="shared" si="150"/>
        <v>6</v>
      </c>
    </row>
    <row r="9576" spans="1:7">
      <c r="A9576" s="33"/>
      <c r="B9576" s="34"/>
      <c r="C9576" s="33"/>
      <c r="D9576" s="33"/>
      <c r="E9576" s="33"/>
      <c r="G9576">
        <f t="shared" si="150"/>
        <v>6</v>
      </c>
    </row>
    <row r="9577" spans="1:7">
      <c r="A9577" s="33"/>
      <c r="B9577" s="34"/>
      <c r="C9577" s="33"/>
      <c r="D9577" s="33"/>
      <c r="E9577" s="33"/>
      <c r="G9577">
        <f t="shared" si="150"/>
        <v>6</v>
      </c>
    </row>
    <row r="9578" spans="1:7">
      <c r="A9578" s="33"/>
      <c r="B9578" s="34"/>
      <c r="C9578" s="33"/>
      <c r="D9578" s="33"/>
      <c r="E9578" s="33"/>
      <c r="G9578">
        <f t="shared" si="150"/>
        <v>6</v>
      </c>
    </row>
    <row r="9579" spans="1:7">
      <c r="A9579" s="33"/>
      <c r="B9579" s="34"/>
      <c r="C9579" s="33"/>
      <c r="D9579" s="33"/>
      <c r="E9579" s="33"/>
      <c r="G9579">
        <f t="shared" si="150"/>
        <v>6</v>
      </c>
    </row>
    <row r="9580" spans="1:7">
      <c r="A9580" s="33"/>
      <c r="B9580" s="34"/>
      <c r="C9580" s="33"/>
      <c r="D9580" s="33"/>
      <c r="E9580" s="33"/>
      <c r="G9580">
        <f t="shared" si="150"/>
        <v>6</v>
      </c>
    </row>
    <row r="9581" spans="1:7">
      <c r="A9581" s="33"/>
      <c r="B9581" s="34"/>
      <c r="C9581" s="33"/>
      <c r="D9581" s="33"/>
      <c r="E9581" s="33"/>
      <c r="G9581">
        <f t="shared" si="150"/>
        <v>6</v>
      </c>
    </row>
    <row r="9582" spans="1:7">
      <c r="A9582" s="33"/>
      <c r="B9582" s="34"/>
      <c r="C9582" s="33"/>
      <c r="D9582" s="33"/>
      <c r="E9582" s="33"/>
      <c r="G9582">
        <f t="shared" si="150"/>
        <v>6</v>
      </c>
    </row>
    <row r="9583" spans="1:7">
      <c r="A9583" s="33"/>
      <c r="B9583" s="34"/>
      <c r="C9583" s="33"/>
      <c r="D9583" s="33"/>
      <c r="E9583" s="33"/>
      <c r="G9583">
        <f t="shared" si="150"/>
        <v>6</v>
      </c>
    </row>
    <row r="9584" spans="1:7">
      <c r="A9584" s="33"/>
      <c r="B9584" s="34"/>
      <c r="C9584" s="33"/>
      <c r="D9584" s="33"/>
      <c r="E9584" s="33"/>
      <c r="G9584">
        <f t="shared" si="150"/>
        <v>6</v>
      </c>
    </row>
    <row r="9585" spans="1:7">
      <c r="A9585" s="33"/>
      <c r="B9585" s="34"/>
      <c r="C9585" s="33"/>
      <c r="D9585" s="33"/>
      <c r="E9585" s="33"/>
      <c r="G9585">
        <f t="shared" si="150"/>
        <v>6</v>
      </c>
    </row>
    <row r="9586" spans="1:7">
      <c r="A9586" s="33"/>
      <c r="B9586" s="34"/>
      <c r="C9586" s="33"/>
      <c r="D9586" s="33"/>
      <c r="E9586" s="33"/>
      <c r="G9586">
        <f t="shared" si="150"/>
        <v>6</v>
      </c>
    </row>
    <row r="9587" spans="1:7">
      <c r="A9587" s="33"/>
      <c r="B9587" s="34"/>
      <c r="C9587" s="33"/>
      <c r="D9587" s="33"/>
      <c r="E9587" s="33"/>
      <c r="G9587">
        <f t="shared" si="150"/>
        <v>6</v>
      </c>
    </row>
    <row r="9588" spans="1:7">
      <c r="A9588" s="33"/>
      <c r="B9588" s="34"/>
      <c r="C9588" s="33"/>
      <c r="D9588" s="33"/>
      <c r="E9588" s="33"/>
      <c r="G9588">
        <f t="shared" si="150"/>
        <v>6</v>
      </c>
    </row>
    <row r="9589" spans="1:7">
      <c r="A9589" s="33"/>
      <c r="B9589" s="34"/>
      <c r="C9589" s="33"/>
      <c r="D9589" s="33"/>
      <c r="E9589" s="33"/>
      <c r="G9589">
        <f t="shared" si="150"/>
        <v>6</v>
      </c>
    </row>
    <row r="9590" spans="1:7">
      <c r="A9590" s="33"/>
      <c r="B9590" s="34"/>
      <c r="C9590" s="33"/>
      <c r="D9590" s="33"/>
      <c r="E9590" s="33"/>
      <c r="G9590">
        <f t="shared" si="150"/>
        <v>6</v>
      </c>
    </row>
    <row r="9591" spans="1:7">
      <c r="A9591" s="33"/>
      <c r="B9591" s="34"/>
      <c r="C9591" s="33"/>
      <c r="D9591" s="33"/>
      <c r="E9591" s="33"/>
      <c r="G9591">
        <f t="shared" si="150"/>
        <v>6</v>
      </c>
    </row>
    <row r="9592" spans="1:7">
      <c r="A9592" s="33"/>
      <c r="B9592" s="34"/>
      <c r="C9592" s="33"/>
      <c r="D9592" s="33"/>
      <c r="E9592" s="33"/>
      <c r="G9592">
        <f t="shared" si="150"/>
        <v>6</v>
      </c>
    </row>
    <row r="9593" spans="1:7">
      <c r="A9593" s="33"/>
      <c r="B9593" s="34"/>
      <c r="C9593" s="33"/>
      <c r="D9593" s="33"/>
      <c r="E9593" s="33"/>
      <c r="G9593">
        <f t="shared" si="150"/>
        <v>6</v>
      </c>
    </row>
    <row r="9594" spans="1:7">
      <c r="A9594" s="33"/>
      <c r="B9594" s="34"/>
      <c r="C9594" s="33"/>
      <c r="D9594" s="33"/>
      <c r="E9594" s="33"/>
      <c r="G9594">
        <f t="shared" si="150"/>
        <v>6</v>
      </c>
    </row>
    <row r="9595" spans="1:7">
      <c r="A9595" s="33"/>
      <c r="B9595" s="34"/>
      <c r="C9595" s="33"/>
      <c r="D9595" s="33"/>
      <c r="E9595" s="33"/>
      <c r="G9595">
        <f t="shared" si="150"/>
        <v>6</v>
      </c>
    </row>
    <row r="9596" spans="1:7">
      <c r="A9596" s="33"/>
      <c r="B9596" s="34"/>
      <c r="C9596" s="33"/>
      <c r="D9596" s="33"/>
      <c r="E9596" s="33"/>
      <c r="G9596">
        <f t="shared" si="150"/>
        <v>6</v>
      </c>
    </row>
    <row r="9597" spans="1:7">
      <c r="A9597" s="33"/>
      <c r="B9597" s="34"/>
      <c r="C9597" s="33"/>
      <c r="D9597" s="33"/>
      <c r="E9597" s="33"/>
      <c r="G9597">
        <f t="shared" si="150"/>
        <v>6</v>
      </c>
    </row>
    <row r="9598" spans="1:7">
      <c r="A9598" s="33"/>
      <c r="B9598" s="34"/>
      <c r="C9598" s="33"/>
      <c r="D9598" s="33"/>
      <c r="E9598" s="33"/>
      <c r="G9598">
        <f t="shared" si="150"/>
        <v>6</v>
      </c>
    </row>
    <row r="9599" spans="1:7">
      <c r="A9599" s="33"/>
      <c r="B9599" s="34"/>
      <c r="C9599" s="33"/>
      <c r="D9599" s="33"/>
      <c r="E9599" s="33"/>
      <c r="G9599">
        <f t="shared" si="150"/>
        <v>6</v>
      </c>
    </row>
    <row r="9600" spans="1:7">
      <c r="A9600" s="33"/>
      <c r="B9600" s="34"/>
      <c r="C9600" s="33"/>
      <c r="D9600" s="33"/>
      <c r="E9600" s="33"/>
      <c r="G9600">
        <f t="shared" ref="G9600:G9663" si="151">WEEKDAY(B9600,2)</f>
        <v>6</v>
      </c>
    </row>
    <row r="9601" spans="1:7">
      <c r="A9601" s="33"/>
      <c r="B9601" s="34"/>
      <c r="C9601" s="33"/>
      <c r="D9601" s="33"/>
      <c r="E9601" s="33"/>
      <c r="G9601">
        <f t="shared" si="151"/>
        <v>6</v>
      </c>
    </row>
    <row r="9602" spans="1:7">
      <c r="A9602" s="33"/>
      <c r="B9602" s="34"/>
      <c r="C9602" s="33"/>
      <c r="D9602" s="33"/>
      <c r="E9602" s="33"/>
      <c r="G9602">
        <f t="shared" si="151"/>
        <v>6</v>
      </c>
    </row>
    <row r="9603" spans="1:7">
      <c r="A9603" s="33"/>
      <c r="B9603" s="34"/>
      <c r="C9603" s="33"/>
      <c r="D9603" s="33"/>
      <c r="E9603" s="33"/>
      <c r="G9603">
        <f t="shared" si="151"/>
        <v>6</v>
      </c>
    </row>
    <row r="9604" spans="1:7">
      <c r="A9604" s="33"/>
      <c r="B9604" s="34"/>
      <c r="C9604" s="33"/>
      <c r="D9604" s="33"/>
      <c r="E9604" s="33"/>
      <c r="G9604">
        <f t="shared" si="151"/>
        <v>6</v>
      </c>
    </row>
    <row r="9605" spans="1:7">
      <c r="A9605" s="33"/>
      <c r="B9605" s="34"/>
      <c r="C9605" s="33"/>
      <c r="D9605" s="33"/>
      <c r="E9605" s="33"/>
      <c r="G9605">
        <f t="shared" si="151"/>
        <v>6</v>
      </c>
    </row>
    <row r="9606" spans="1:7">
      <c r="A9606" s="33"/>
      <c r="B9606" s="34"/>
      <c r="C9606" s="33"/>
      <c r="D9606" s="33"/>
      <c r="E9606" s="33"/>
      <c r="G9606">
        <f t="shared" si="151"/>
        <v>6</v>
      </c>
    </row>
    <row r="9607" spans="1:7">
      <c r="A9607" s="33"/>
      <c r="B9607" s="34"/>
      <c r="C9607" s="33"/>
      <c r="D9607" s="33"/>
      <c r="E9607" s="33"/>
      <c r="G9607">
        <f t="shared" si="151"/>
        <v>6</v>
      </c>
    </row>
    <row r="9608" spans="1:7">
      <c r="A9608" s="33"/>
      <c r="B9608" s="34"/>
      <c r="C9608" s="33"/>
      <c r="D9608" s="33"/>
      <c r="E9608" s="33"/>
      <c r="G9608">
        <f t="shared" si="151"/>
        <v>6</v>
      </c>
    </row>
    <row r="9609" spans="1:7">
      <c r="A9609" s="33"/>
      <c r="B9609" s="34"/>
      <c r="C9609" s="33"/>
      <c r="D9609" s="33"/>
      <c r="E9609" s="33"/>
      <c r="G9609">
        <f t="shared" si="151"/>
        <v>6</v>
      </c>
    </row>
    <row r="9610" spans="1:7">
      <c r="A9610" s="33"/>
      <c r="B9610" s="34"/>
      <c r="C9610" s="33"/>
      <c r="D9610" s="33"/>
      <c r="E9610" s="33"/>
      <c r="G9610">
        <f t="shared" si="151"/>
        <v>6</v>
      </c>
    </row>
    <row r="9611" spans="1:7">
      <c r="A9611" s="33"/>
      <c r="B9611" s="34"/>
      <c r="C9611" s="33"/>
      <c r="D9611" s="33"/>
      <c r="E9611" s="33"/>
      <c r="G9611">
        <f t="shared" si="151"/>
        <v>6</v>
      </c>
    </row>
    <row r="9612" spans="1:7">
      <c r="A9612" s="33"/>
      <c r="B9612" s="34"/>
      <c r="C9612" s="33"/>
      <c r="D9612" s="33"/>
      <c r="E9612" s="33"/>
      <c r="G9612">
        <f t="shared" si="151"/>
        <v>6</v>
      </c>
    </row>
    <row r="9613" spans="1:7">
      <c r="A9613" s="33"/>
      <c r="B9613" s="34"/>
      <c r="C9613" s="33"/>
      <c r="D9613" s="33"/>
      <c r="E9613" s="33"/>
      <c r="G9613">
        <f t="shared" si="151"/>
        <v>6</v>
      </c>
    </row>
    <row r="9614" spans="1:7">
      <c r="A9614" s="33"/>
      <c r="B9614" s="34"/>
      <c r="C9614" s="33"/>
      <c r="D9614" s="33"/>
      <c r="E9614" s="33"/>
      <c r="G9614">
        <f t="shared" si="151"/>
        <v>6</v>
      </c>
    </row>
    <row r="9615" spans="1:7">
      <c r="A9615" s="33"/>
      <c r="B9615" s="34"/>
      <c r="C9615" s="33"/>
      <c r="D9615" s="33"/>
      <c r="E9615" s="33"/>
      <c r="G9615">
        <f t="shared" si="151"/>
        <v>6</v>
      </c>
    </row>
    <row r="9616" spans="1:7">
      <c r="A9616" s="33"/>
      <c r="B9616" s="34"/>
      <c r="C9616" s="33"/>
      <c r="D9616" s="33"/>
      <c r="E9616" s="33"/>
      <c r="G9616">
        <f t="shared" si="151"/>
        <v>6</v>
      </c>
    </row>
    <row r="9617" spans="1:7">
      <c r="A9617" s="33"/>
      <c r="B9617" s="34"/>
      <c r="C9617" s="33"/>
      <c r="D9617" s="33"/>
      <c r="E9617" s="33"/>
      <c r="G9617">
        <f t="shared" si="151"/>
        <v>6</v>
      </c>
    </row>
    <row r="9618" spans="1:7">
      <c r="A9618" s="33"/>
      <c r="B9618" s="34"/>
      <c r="C9618" s="33"/>
      <c r="D9618" s="33"/>
      <c r="E9618" s="33"/>
      <c r="G9618">
        <f t="shared" si="151"/>
        <v>6</v>
      </c>
    </row>
    <row r="9619" spans="1:7">
      <c r="A9619" s="33"/>
      <c r="B9619" s="34"/>
      <c r="C9619" s="33"/>
      <c r="D9619" s="33"/>
      <c r="E9619" s="33"/>
      <c r="G9619">
        <f t="shared" si="151"/>
        <v>6</v>
      </c>
    </row>
    <row r="9620" spans="1:7">
      <c r="A9620" s="33"/>
      <c r="B9620" s="34"/>
      <c r="C9620" s="33"/>
      <c r="D9620" s="33"/>
      <c r="E9620" s="33"/>
      <c r="G9620">
        <f t="shared" si="151"/>
        <v>6</v>
      </c>
    </row>
    <row r="9621" spans="1:7">
      <c r="A9621" s="33"/>
      <c r="B9621" s="34"/>
      <c r="C9621" s="33"/>
      <c r="D9621" s="33"/>
      <c r="E9621" s="33"/>
      <c r="G9621">
        <f t="shared" si="151"/>
        <v>6</v>
      </c>
    </row>
    <row r="9622" spans="1:7">
      <c r="A9622" s="33"/>
      <c r="B9622" s="34"/>
      <c r="C9622" s="33"/>
      <c r="D9622" s="33"/>
      <c r="E9622" s="33"/>
      <c r="G9622">
        <f t="shared" si="151"/>
        <v>6</v>
      </c>
    </row>
    <row r="9623" spans="1:7">
      <c r="A9623" s="33"/>
      <c r="B9623" s="34"/>
      <c r="C9623" s="33"/>
      <c r="D9623" s="33"/>
      <c r="E9623" s="33"/>
      <c r="G9623">
        <f t="shared" si="151"/>
        <v>6</v>
      </c>
    </row>
    <row r="9624" spans="1:7">
      <c r="A9624" s="33"/>
      <c r="B9624" s="34"/>
      <c r="C9624" s="33"/>
      <c r="D9624" s="33"/>
      <c r="E9624" s="33"/>
      <c r="G9624">
        <f t="shared" si="151"/>
        <v>6</v>
      </c>
    </row>
    <row r="9625" spans="1:7">
      <c r="A9625" s="33"/>
      <c r="B9625" s="34"/>
      <c r="C9625" s="33"/>
      <c r="D9625" s="33"/>
      <c r="E9625" s="33"/>
      <c r="G9625">
        <f t="shared" si="151"/>
        <v>6</v>
      </c>
    </row>
    <row r="9626" spans="1:7">
      <c r="A9626" s="33"/>
      <c r="B9626" s="34"/>
      <c r="C9626" s="33"/>
      <c r="D9626" s="33"/>
      <c r="E9626" s="33"/>
      <c r="G9626">
        <f t="shared" si="151"/>
        <v>6</v>
      </c>
    </row>
    <row r="9627" spans="1:7">
      <c r="A9627" s="33"/>
      <c r="B9627" s="34"/>
      <c r="C9627" s="33"/>
      <c r="D9627" s="33"/>
      <c r="E9627" s="33"/>
      <c r="G9627">
        <f t="shared" si="151"/>
        <v>6</v>
      </c>
    </row>
    <row r="9628" spans="1:7">
      <c r="A9628" s="33"/>
      <c r="B9628" s="34"/>
      <c r="C9628" s="33"/>
      <c r="D9628" s="33"/>
      <c r="E9628" s="33"/>
      <c r="G9628">
        <f t="shared" si="151"/>
        <v>6</v>
      </c>
    </row>
    <row r="9629" spans="1:7">
      <c r="A9629" s="33"/>
      <c r="B9629" s="34"/>
      <c r="C9629" s="33"/>
      <c r="D9629" s="33"/>
      <c r="E9629" s="33"/>
      <c r="G9629">
        <f t="shared" si="151"/>
        <v>6</v>
      </c>
    </row>
    <row r="9630" spans="1:7">
      <c r="A9630" s="33"/>
      <c r="B9630" s="34"/>
      <c r="C9630" s="33"/>
      <c r="D9630" s="33"/>
      <c r="E9630" s="33"/>
      <c r="G9630">
        <f t="shared" si="151"/>
        <v>6</v>
      </c>
    </row>
    <row r="9631" spans="1:7">
      <c r="A9631" s="33"/>
      <c r="B9631" s="34"/>
      <c r="C9631" s="33"/>
      <c r="D9631" s="33"/>
      <c r="E9631" s="33"/>
      <c r="G9631">
        <f t="shared" si="151"/>
        <v>6</v>
      </c>
    </row>
    <row r="9632" spans="1:7">
      <c r="A9632" s="33"/>
      <c r="B9632" s="34"/>
      <c r="C9632" s="33"/>
      <c r="D9632" s="33"/>
      <c r="E9632" s="33"/>
      <c r="G9632">
        <f t="shared" si="151"/>
        <v>6</v>
      </c>
    </row>
    <row r="9633" spans="1:7">
      <c r="A9633" s="33"/>
      <c r="B9633" s="34"/>
      <c r="C9633" s="33"/>
      <c r="D9633" s="33"/>
      <c r="E9633" s="33"/>
      <c r="G9633">
        <f t="shared" si="151"/>
        <v>6</v>
      </c>
    </row>
    <row r="9634" spans="1:7">
      <c r="A9634" s="33"/>
      <c r="B9634" s="34"/>
      <c r="C9634" s="33"/>
      <c r="D9634" s="33"/>
      <c r="E9634" s="33"/>
      <c r="G9634">
        <f t="shared" si="151"/>
        <v>6</v>
      </c>
    </row>
    <row r="9635" spans="1:7">
      <c r="A9635" s="33"/>
      <c r="B9635" s="34"/>
      <c r="C9635" s="33"/>
      <c r="D9635" s="33"/>
      <c r="E9635" s="33"/>
      <c r="G9635">
        <f t="shared" si="151"/>
        <v>6</v>
      </c>
    </row>
    <row r="9636" spans="1:7">
      <c r="A9636" s="33"/>
      <c r="B9636" s="34"/>
      <c r="C9636" s="33"/>
      <c r="D9636" s="33"/>
      <c r="E9636" s="33"/>
      <c r="G9636">
        <f t="shared" si="151"/>
        <v>6</v>
      </c>
    </row>
    <row r="9637" spans="1:7">
      <c r="A9637" s="33"/>
      <c r="B9637" s="34"/>
      <c r="C9637" s="33"/>
      <c r="D9637" s="33"/>
      <c r="E9637" s="33"/>
      <c r="G9637">
        <f t="shared" si="151"/>
        <v>6</v>
      </c>
    </row>
    <row r="9638" spans="1:7">
      <c r="A9638" s="33"/>
      <c r="B9638" s="34"/>
      <c r="C9638" s="33"/>
      <c r="D9638" s="33"/>
      <c r="E9638" s="33"/>
      <c r="G9638">
        <f t="shared" si="151"/>
        <v>6</v>
      </c>
    </row>
    <row r="9639" spans="1:7">
      <c r="A9639" s="33"/>
      <c r="B9639" s="34"/>
      <c r="C9639" s="33"/>
      <c r="D9639" s="33"/>
      <c r="E9639" s="33"/>
      <c r="G9639">
        <f t="shared" si="151"/>
        <v>6</v>
      </c>
    </row>
    <row r="9640" spans="1:7">
      <c r="A9640" s="33"/>
      <c r="B9640" s="34"/>
      <c r="C9640" s="33"/>
      <c r="D9640" s="33"/>
      <c r="E9640" s="33"/>
      <c r="G9640">
        <f t="shared" si="151"/>
        <v>6</v>
      </c>
    </row>
    <row r="9641" spans="1:7">
      <c r="A9641" s="33"/>
      <c r="B9641" s="34"/>
      <c r="C9641" s="33"/>
      <c r="D9641" s="33"/>
      <c r="E9641" s="33"/>
      <c r="G9641">
        <f t="shared" si="151"/>
        <v>6</v>
      </c>
    </row>
    <row r="9642" spans="1:7">
      <c r="A9642" s="33"/>
      <c r="B9642" s="34"/>
      <c r="C9642" s="33"/>
      <c r="D9642" s="33"/>
      <c r="E9642" s="33"/>
      <c r="G9642">
        <f t="shared" si="151"/>
        <v>6</v>
      </c>
    </row>
    <row r="9643" spans="1:7">
      <c r="A9643" s="33"/>
      <c r="B9643" s="34"/>
      <c r="C9643" s="33"/>
      <c r="D9643" s="33"/>
      <c r="E9643" s="33"/>
      <c r="G9643">
        <f t="shared" si="151"/>
        <v>6</v>
      </c>
    </row>
    <row r="9644" spans="1:7">
      <c r="A9644" s="33"/>
      <c r="B9644" s="34"/>
      <c r="C9644" s="33"/>
      <c r="D9644" s="33"/>
      <c r="E9644" s="33"/>
      <c r="G9644">
        <f t="shared" si="151"/>
        <v>6</v>
      </c>
    </row>
    <row r="9645" spans="1:7">
      <c r="A9645" s="33"/>
      <c r="B9645" s="34"/>
      <c r="C9645" s="33"/>
      <c r="D9645" s="33"/>
      <c r="E9645" s="33"/>
      <c r="G9645">
        <f t="shared" si="151"/>
        <v>6</v>
      </c>
    </row>
    <row r="9646" spans="1:7">
      <c r="A9646" s="33"/>
      <c r="B9646" s="34"/>
      <c r="C9646" s="33"/>
      <c r="D9646" s="33"/>
      <c r="E9646" s="33"/>
      <c r="G9646">
        <f t="shared" si="151"/>
        <v>6</v>
      </c>
    </row>
    <row r="9647" spans="1:7">
      <c r="A9647" s="33"/>
      <c r="B9647" s="34"/>
      <c r="C9647" s="33"/>
      <c r="D9647" s="33"/>
      <c r="E9647" s="33"/>
      <c r="G9647">
        <f t="shared" si="151"/>
        <v>6</v>
      </c>
    </row>
    <row r="9648" spans="1:7">
      <c r="A9648" s="33"/>
      <c r="B9648" s="34"/>
      <c r="C9648" s="33"/>
      <c r="D9648" s="33"/>
      <c r="E9648" s="33"/>
      <c r="G9648">
        <f t="shared" si="151"/>
        <v>6</v>
      </c>
    </row>
    <row r="9649" spans="1:7">
      <c r="A9649" s="33"/>
      <c r="B9649" s="34"/>
      <c r="C9649" s="33"/>
      <c r="D9649" s="33"/>
      <c r="E9649" s="33"/>
      <c r="G9649">
        <f t="shared" si="151"/>
        <v>6</v>
      </c>
    </row>
    <row r="9650" spans="1:7">
      <c r="A9650" s="33"/>
      <c r="B9650" s="34"/>
      <c r="C9650" s="33"/>
      <c r="D9650" s="33"/>
      <c r="E9650" s="33"/>
      <c r="G9650">
        <f t="shared" si="151"/>
        <v>6</v>
      </c>
    </row>
    <row r="9651" spans="1:7">
      <c r="A9651" s="33"/>
      <c r="B9651" s="34"/>
      <c r="C9651" s="33"/>
      <c r="D9651" s="33"/>
      <c r="E9651" s="33"/>
      <c r="G9651">
        <f t="shared" si="151"/>
        <v>6</v>
      </c>
    </row>
    <row r="9652" spans="1:7">
      <c r="A9652" s="33"/>
      <c r="B9652" s="34"/>
      <c r="C9652" s="33"/>
      <c r="D9652" s="33"/>
      <c r="E9652" s="33"/>
      <c r="G9652">
        <f t="shared" si="151"/>
        <v>6</v>
      </c>
    </row>
    <row r="9653" spans="1:7">
      <c r="A9653" s="33"/>
      <c r="B9653" s="34"/>
      <c r="C9653" s="33"/>
      <c r="D9653" s="33"/>
      <c r="E9653" s="33"/>
      <c r="G9653">
        <f t="shared" si="151"/>
        <v>6</v>
      </c>
    </row>
    <row r="9654" spans="1:7">
      <c r="A9654" s="33"/>
      <c r="B9654" s="34"/>
      <c r="C9654" s="33"/>
      <c r="D9654" s="33"/>
      <c r="E9654" s="33"/>
      <c r="G9654">
        <f t="shared" si="151"/>
        <v>6</v>
      </c>
    </row>
    <row r="9655" spans="1:7">
      <c r="A9655" s="33"/>
      <c r="B9655" s="34"/>
      <c r="C9655" s="33"/>
      <c r="D9655" s="33"/>
      <c r="E9655" s="33"/>
      <c r="G9655">
        <f t="shared" si="151"/>
        <v>6</v>
      </c>
    </row>
    <row r="9656" spans="1:7">
      <c r="A9656" s="33"/>
      <c r="B9656" s="34"/>
      <c r="C9656" s="33"/>
      <c r="D9656" s="33"/>
      <c r="E9656" s="33"/>
      <c r="G9656">
        <f t="shared" si="151"/>
        <v>6</v>
      </c>
    </row>
    <row r="9657" spans="1:7">
      <c r="A9657" s="33"/>
      <c r="B9657" s="34"/>
      <c r="C9657" s="33"/>
      <c r="D9657" s="33"/>
      <c r="E9657" s="33"/>
      <c r="G9657">
        <f t="shared" si="151"/>
        <v>6</v>
      </c>
    </row>
    <row r="9658" spans="1:7">
      <c r="A9658" s="33"/>
      <c r="B9658" s="34"/>
      <c r="C9658" s="33"/>
      <c r="D9658" s="33"/>
      <c r="E9658" s="33"/>
      <c r="G9658">
        <f t="shared" si="151"/>
        <v>6</v>
      </c>
    </row>
    <row r="9659" spans="1:7">
      <c r="A9659" s="33"/>
      <c r="B9659" s="34"/>
      <c r="C9659" s="33"/>
      <c r="D9659" s="33"/>
      <c r="E9659" s="33"/>
      <c r="G9659">
        <f t="shared" si="151"/>
        <v>6</v>
      </c>
    </row>
    <row r="9660" spans="1:7">
      <c r="A9660" s="33"/>
      <c r="B9660" s="34"/>
      <c r="C9660" s="33"/>
      <c r="D9660" s="33"/>
      <c r="E9660" s="33"/>
      <c r="G9660">
        <f t="shared" si="151"/>
        <v>6</v>
      </c>
    </row>
    <row r="9661" spans="1:7">
      <c r="A9661" s="33"/>
      <c r="B9661" s="34"/>
      <c r="C9661" s="33"/>
      <c r="D9661" s="33"/>
      <c r="E9661" s="33"/>
      <c r="G9661">
        <f t="shared" si="151"/>
        <v>6</v>
      </c>
    </row>
    <row r="9662" spans="1:7">
      <c r="A9662" s="33"/>
      <c r="B9662" s="34"/>
      <c r="C9662" s="33"/>
      <c r="D9662" s="33"/>
      <c r="E9662" s="33"/>
      <c r="G9662">
        <f t="shared" si="151"/>
        <v>6</v>
      </c>
    </row>
    <row r="9663" spans="1:7">
      <c r="A9663" s="33"/>
      <c r="B9663" s="34"/>
      <c r="C9663" s="33"/>
      <c r="D9663" s="33"/>
      <c r="E9663" s="33"/>
      <c r="G9663">
        <f t="shared" si="151"/>
        <v>6</v>
      </c>
    </row>
    <row r="9664" spans="1:7">
      <c r="A9664" s="33"/>
      <c r="B9664" s="34"/>
      <c r="C9664" s="33"/>
      <c r="D9664" s="33"/>
      <c r="E9664" s="33"/>
      <c r="G9664">
        <f t="shared" ref="G9664:G9727" si="152">WEEKDAY(B9664,2)</f>
        <v>6</v>
      </c>
    </row>
    <row r="9665" spans="1:7">
      <c r="A9665" s="33"/>
      <c r="B9665" s="34"/>
      <c r="C9665" s="33"/>
      <c r="D9665" s="33"/>
      <c r="E9665" s="33"/>
      <c r="G9665">
        <f t="shared" si="152"/>
        <v>6</v>
      </c>
    </row>
    <row r="9666" spans="1:7">
      <c r="A9666" s="33"/>
      <c r="B9666" s="34"/>
      <c r="C9666" s="33"/>
      <c r="D9666" s="33"/>
      <c r="E9666" s="33"/>
      <c r="G9666">
        <f t="shared" si="152"/>
        <v>6</v>
      </c>
    </row>
    <row r="9667" spans="1:7">
      <c r="A9667" s="33"/>
      <c r="B9667" s="34"/>
      <c r="C9667" s="33"/>
      <c r="D9667" s="33"/>
      <c r="E9667" s="33"/>
      <c r="G9667">
        <f t="shared" si="152"/>
        <v>6</v>
      </c>
    </row>
    <row r="9668" spans="1:7">
      <c r="A9668" s="33"/>
      <c r="B9668" s="34"/>
      <c r="C9668" s="33"/>
      <c r="D9668" s="33"/>
      <c r="E9668" s="33"/>
      <c r="G9668">
        <f t="shared" si="152"/>
        <v>6</v>
      </c>
    </row>
    <row r="9669" spans="1:7">
      <c r="A9669" s="33"/>
      <c r="B9669" s="34"/>
      <c r="C9669" s="33"/>
      <c r="D9669" s="33"/>
      <c r="E9669" s="33"/>
      <c r="G9669">
        <f t="shared" si="152"/>
        <v>6</v>
      </c>
    </row>
    <row r="9670" spans="1:7">
      <c r="A9670" s="33"/>
      <c r="B9670" s="34"/>
      <c r="C9670" s="33"/>
      <c r="D9670" s="33"/>
      <c r="E9670" s="33"/>
      <c r="G9670">
        <f t="shared" si="152"/>
        <v>6</v>
      </c>
    </row>
    <row r="9671" spans="1:7">
      <c r="A9671" s="33"/>
      <c r="B9671" s="34"/>
      <c r="C9671" s="33"/>
      <c r="D9671" s="33"/>
      <c r="E9671" s="33"/>
      <c r="G9671">
        <f t="shared" si="152"/>
        <v>6</v>
      </c>
    </row>
    <row r="9672" spans="1:7">
      <c r="A9672" s="33"/>
      <c r="B9672" s="34"/>
      <c r="C9672" s="33"/>
      <c r="D9672" s="33"/>
      <c r="E9672" s="33"/>
      <c r="G9672">
        <f t="shared" si="152"/>
        <v>6</v>
      </c>
    </row>
    <row r="9673" spans="1:7">
      <c r="A9673" s="33"/>
      <c r="B9673" s="34"/>
      <c r="C9673" s="33"/>
      <c r="D9673" s="33"/>
      <c r="E9673" s="33"/>
      <c r="G9673">
        <f t="shared" si="152"/>
        <v>6</v>
      </c>
    </row>
    <row r="9674" spans="1:7">
      <c r="A9674" s="33"/>
      <c r="B9674" s="34"/>
      <c r="C9674" s="33"/>
      <c r="D9674" s="33"/>
      <c r="E9674" s="33"/>
      <c r="G9674">
        <f t="shared" si="152"/>
        <v>6</v>
      </c>
    </row>
    <row r="9675" spans="1:7">
      <c r="A9675" s="33"/>
      <c r="B9675" s="34"/>
      <c r="C9675" s="33"/>
      <c r="D9675" s="33"/>
      <c r="E9675" s="33"/>
      <c r="G9675">
        <f t="shared" si="152"/>
        <v>6</v>
      </c>
    </row>
    <row r="9676" spans="1:7">
      <c r="A9676" s="33"/>
      <c r="B9676" s="34"/>
      <c r="C9676" s="33"/>
      <c r="D9676" s="33"/>
      <c r="E9676" s="33"/>
      <c r="G9676">
        <f t="shared" si="152"/>
        <v>6</v>
      </c>
    </row>
    <row r="9677" spans="1:7">
      <c r="A9677" s="33"/>
      <c r="B9677" s="34"/>
      <c r="C9677" s="33"/>
      <c r="D9677" s="33"/>
      <c r="E9677" s="33"/>
      <c r="G9677">
        <f t="shared" si="152"/>
        <v>6</v>
      </c>
    </row>
    <row r="9678" spans="1:7">
      <c r="A9678" s="33"/>
      <c r="B9678" s="34"/>
      <c r="C9678" s="33"/>
      <c r="D9678" s="33"/>
      <c r="E9678" s="33"/>
      <c r="G9678">
        <f t="shared" si="152"/>
        <v>6</v>
      </c>
    </row>
    <row r="9679" spans="1:7">
      <c r="A9679" s="33"/>
      <c r="B9679" s="34"/>
      <c r="C9679" s="33"/>
      <c r="D9679" s="33"/>
      <c r="E9679" s="33"/>
      <c r="G9679">
        <f t="shared" si="152"/>
        <v>6</v>
      </c>
    </row>
    <row r="9680" spans="1:7">
      <c r="A9680" s="33"/>
      <c r="B9680" s="34"/>
      <c r="C9680" s="33"/>
      <c r="D9680" s="33"/>
      <c r="E9680" s="33"/>
      <c r="G9680">
        <f t="shared" si="152"/>
        <v>6</v>
      </c>
    </row>
    <row r="9681" spans="1:7">
      <c r="A9681" s="33"/>
      <c r="B9681" s="34"/>
      <c r="C9681" s="33"/>
      <c r="D9681" s="33"/>
      <c r="E9681" s="33"/>
      <c r="G9681">
        <f t="shared" si="152"/>
        <v>6</v>
      </c>
    </row>
    <row r="9682" spans="1:7">
      <c r="A9682" s="33"/>
      <c r="B9682" s="34"/>
      <c r="C9682" s="33"/>
      <c r="D9682" s="33"/>
      <c r="E9682" s="33"/>
      <c r="G9682">
        <f t="shared" si="152"/>
        <v>6</v>
      </c>
    </row>
    <row r="9683" spans="1:7">
      <c r="A9683" s="33"/>
      <c r="B9683" s="34"/>
      <c r="C9683" s="33"/>
      <c r="D9683" s="33"/>
      <c r="E9683" s="33"/>
      <c r="G9683">
        <f t="shared" si="152"/>
        <v>6</v>
      </c>
    </row>
    <row r="9684" spans="1:7">
      <c r="A9684" s="33"/>
      <c r="B9684" s="34"/>
      <c r="C9684" s="33"/>
      <c r="D9684" s="33"/>
      <c r="E9684" s="33"/>
      <c r="G9684">
        <f t="shared" si="152"/>
        <v>6</v>
      </c>
    </row>
    <row r="9685" spans="1:7">
      <c r="A9685" s="33"/>
      <c r="B9685" s="34"/>
      <c r="C9685" s="33"/>
      <c r="D9685" s="33"/>
      <c r="E9685" s="33"/>
      <c r="G9685">
        <f t="shared" si="152"/>
        <v>6</v>
      </c>
    </row>
    <row r="9686" spans="1:7">
      <c r="A9686" s="33"/>
      <c r="B9686" s="34"/>
      <c r="C9686" s="33"/>
      <c r="D9686" s="33"/>
      <c r="E9686" s="33"/>
      <c r="G9686">
        <f t="shared" si="152"/>
        <v>6</v>
      </c>
    </row>
    <row r="9687" spans="1:7">
      <c r="A9687" s="33"/>
      <c r="B9687" s="34"/>
      <c r="C9687" s="33"/>
      <c r="D9687" s="33"/>
      <c r="E9687" s="33"/>
      <c r="G9687">
        <f t="shared" si="152"/>
        <v>6</v>
      </c>
    </row>
    <row r="9688" spans="1:7">
      <c r="A9688" s="33"/>
      <c r="B9688" s="34"/>
      <c r="C9688" s="33"/>
      <c r="D9688" s="33"/>
      <c r="E9688" s="33"/>
      <c r="G9688">
        <f t="shared" si="152"/>
        <v>6</v>
      </c>
    </row>
    <row r="9689" spans="1:7">
      <c r="A9689" s="33"/>
      <c r="B9689" s="34"/>
      <c r="C9689" s="33"/>
      <c r="D9689" s="33"/>
      <c r="E9689" s="33"/>
      <c r="G9689">
        <f t="shared" si="152"/>
        <v>6</v>
      </c>
    </row>
    <row r="9690" spans="1:7">
      <c r="A9690" s="33"/>
      <c r="B9690" s="34"/>
      <c r="C9690" s="33"/>
      <c r="D9690" s="33"/>
      <c r="E9690" s="33"/>
      <c r="G9690">
        <f t="shared" si="152"/>
        <v>6</v>
      </c>
    </row>
    <row r="9691" spans="1:7">
      <c r="A9691" s="33"/>
      <c r="B9691" s="34"/>
      <c r="C9691" s="33"/>
      <c r="D9691" s="33"/>
      <c r="E9691" s="33"/>
      <c r="G9691">
        <f t="shared" si="152"/>
        <v>6</v>
      </c>
    </row>
    <row r="9692" spans="1:7">
      <c r="A9692" s="33"/>
      <c r="B9692" s="34"/>
      <c r="C9692" s="33"/>
      <c r="D9692" s="33"/>
      <c r="E9692" s="33"/>
      <c r="G9692">
        <f t="shared" si="152"/>
        <v>6</v>
      </c>
    </row>
    <row r="9693" spans="1:7">
      <c r="A9693" s="33"/>
      <c r="B9693" s="34"/>
      <c r="C9693" s="33"/>
      <c r="D9693" s="33"/>
      <c r="E9693" s="33"/>
      <c r="G9693">
        <f t="shared" si="152"/>
        <v>6</v>
      </c>
    </row>
    <row r="9694" spans="1:7">
      <c r="A9694" s="33"/>
      <c r="B9694" s="34"/>
      <c r="C9694" s="33"/>
      <c r="D9694" s="33"/>
      <c r="E9694" s="33"/>
      <c r="G9694">
        <f t="shared" si="152"/>
        <v>6</v>
      </c>
    </row>
    <row r="9695" spans="1:7">
      <c r="A9695" s="33"/>
      <c r="B9695" s="34"/>
      <c r="C9695" s="33"/>
      <c r="D9695" s="33"/>
      <c r="E9695" s="33"/>
      <c r="G9695">
        <f t="shared" si="152"/>
        <v>6</v>
      </c>
    </row>
    <row r="9696" spans="1:7">
      <c r="A9696" s="33"/>
      <c r="B9696" s="34"/>
      <c r="C9696" s="33"/>
      <c r="D9696" s="33"/>
      <c r="E9696" s="33"/>
      <c r="G9696">
        <f t="shared" si="152"/>
        <v>6</v>
      </c>
    </row>
    <row r="9697" spans="1:7">
      <c r="A9697" s="33"/>
      <c r="B9697" s="34"/>
      <c r="C9697" s="33"/>
      <c r="D9697" s="33"/>
      <c r="E9697" s="33"/>
      <c r="G9697">
        <f t="shared" si="152"/>
        <v>6</v>
      </c>
    </row>
    <row r="9698" spans="1:7">
      <c r="A9698" s="33"/>
      <c r="B9698" s="34"/>
      <c r="C9698" s="33"/>
      <c r="D9698" s="33"/>
      <c r="E9698" s="33"/>
      <c r="G9698">
        <f t="shared" si="152"/>
        <v>6</v>
      </c>
    </row>
    <row r="9699" spans="1:7">
      <c r="A9699" s="33"/>
      <c r="B9699" s="34"/>
      <c r="C9699" s="33"/>
      <c r="D9699" s="33"/>
      <c r="E9699" s="33"/>
      <c r="G9699">
        <f t="shared" si="152"/>
        <v>6</v>
      </c>
    </row>
    <row r="9700" spans="1:7">
      <c r="A9700" s="33"/>
      <c r="B9700" s="34"/>
      <c r="C9700" s="33"/>
      <c r="D9700" s="33"/>
      <c r="E9700" s="33"/>
      <c r="G9700">
        <f t="shared" si="152"/>
        <v>6</v>
      </c>
    </row>
    <row r="9701" spans="1:7">
      <c r="A9701" s="33"/>
      <c r="B9701" s="34"/>
      <c r="C9701" s="33"/>
      <c r="D9701" s="33"/>
      <c r="E9701" s="33"/>
      <c r="G9701">
        <f t="shared" si="152"/>
        <v>6</v>
      </c>
    </row>
    <row r="9702" spans="1:7">
      <c r="A9702" s="33"/>
      <c r="B9702" s="34"/>
      <c r="C9702" s="33"/>
      <c r="D9702" s="33"/>
      <c r="E9702" s="33"/>
      <c r="G9702">
        <f t="shared" si="152"/>
        <v>6</v>
      </c>
    </row>
    <row r="9703" spans="1:7">
      <c r="A9703" s="33"/>
      <c r="B9703" s="34"/>
      <c r="C9703" s="33"/>
      <c r="D9703" s="33"/>
      <c r="E9703" s="33"/>
      <c r="G9703">
        <f t="shared" si="152"/>
        <v>6</v>
      </c>
    </row>
    <row r="9704" spans="1:7">
      <c r="A9704" s="33"/>
      <c r="B9704" s="34"/>
      <c r="C9704" s="33"/>
      <c r="D9704" s="33"/>
      <c r="E9704" s="33"/>
      <c r="G9704">
        <f t="shared" si="152"/>
        <v>6</v>
      </c>
    </row>
    <row r="9705" spans="1:7">
      <c r="A9705" s="33"/>
      <c r="B9705" s="34"/>
      <c r="C9705" s="33"/>
      <c r="D9705" s="33"/>
      <c r="E9705" s="33"/>
      <c r="G9705">
        <f t="shared" si="152"/>
        <v>6</v>
      </c>
    </row>
    <row r="9706" spans="1:7">
      <c r="A9706" s="33"/>
      <c r="B9706" s="34"/>
      <c r="C9706" s="33"/>
      <c r="D9706" s="33"/>
      <c r="E9706" s="33"/>
      <c r="G9706">
        <f t="shared" si="152"/>
        <v>6</v>
      </c>
    </row>
    <row r="9707" spans="1:7">
      <c r="A9707" s="33"/>
      <c r="B9707" s="34"/>
      <c r="C9707" s="33"/>
      <c r="D9707" s="33"/>
      <c r="E9707" s="33"/>
      <c r="G9707">
        <f t="shared" si="152"/>
        <v>6</v>
      </c>
    </row>
    <row r="9708" spans="1:7">
      <c r="A9708" s="33"/>
      <c r="B9708" s="34"/>
      <c r="C9708" s="33"/>
      <c r="D9708" s="33"/>
      <c r="E9708" s="33"/>
      <c r="G9708">
        <f t="shared" si="152"/>
        <v>6</v>
      </c>
    </row>
    <row r="9709" spans="1:7">
      <c r="A9709" s="33"/>
      <c r="B9709" s="34"/>
      <c r="C9709" s="33"/>
      <c r="D9709" s="33"/>
      <c r="E9709" s="33"/>
      <c r="G9709">
        <f t="shared" si="152"/>
        <v>6</v>
      </c>
    </row>
    <row r="9710" spans="1:7">
      <c r="A9710" s="33"/>
      <c r="B9710" s="34"/>
      <c r="C9710" s="33"/>
      <c r="D9710" s="33"/>
      <c r="E9710" s="33"/>
      <c r="G9710">
        <f t="shared" si="152"/>
        <v>6</v>
      </c>
    </row>
    <row r="9711" spans="1:7">
      <c r="A9711" s="33"/>
      <c r="B9711" s="34"/>
      <c r="C9711" s="33"/>
      <c r="D9711" s="33"/>
      <c r="E9711" s="33"/>
      <c r="G9711">
        <f t="shared" si="152"/>
        <v>6</v>
      </c>
    </row>
    <row r="9712" spans="1:7">
      <c r="A9712" s="33"/>
      <c r="B9712" s="34"/>
      <c r="C9712" s="33"/>
      <c r="D9712" s="33"/>
      <c r="E9712" s="33"/>
      <c r="G9712">
        <f t="shared" si="152"/>
        <v>6</v>
      </c>
    </row>
    <row r="9713" spans="1:7">
      <c r="A9713" s="33"/>
      <c r="B9713" s="34"/>
      <c r="C9713" s="33"/>
      <c r="D9713" s="33"/>
      <c r="E9713" s="33"/>
      <c r="G9713">
        <f t="shared" si="152"/>
        <v>6</v>
      </c>
    </row>
    <row r="9714" spans="1:7">
      <c r="A9714" s="33"/>
      <c r="B9714" s="34"/>
      <c r="C9714" s="33"/>
      <c r="D9714" s="33"/>
      <c r="E9714" s="33"/>
      <c r="G9714">
        <f t="shared" si="152"/>
        <v>6</v>
      </c>
    </row>
    <row r="9715" spans="1:7">
      <c r="A9715" s="33"/>
      <c r="B9715" s="34"/>
      <c r="C9715" s="33"/>
      <c r="D9715" s="33"/>
      <c r="E9715" s="33"/>
      <c r="G9715">
        <f t="shared" si="152"/>
        <v>6</v>
      </c>
    </row>
    <row r="9716" spans="1:7">
      <c r="A9716" s="33"/>
      <c r="B9716" s="34"/>
      <c r="C9716" s="33"/>
      <c r="D9716" s="33"/>
      <c r="E9716" s="33"/>
      <c r="G9716">
        <f t="shared" si="152"/>
        <v>6</v>
      </c>
    </row>
    <row r="9717" spans="1:7">
      <c r="A9717" s="33"/>
      <c r="B9717" s="34"/>
      <c r="C9717" s="33"/>
      <c r="D9717" s="33"/>
      <c r="E9717" s="33"/>
      <c r="G9717">
        <f t="shared" si="152"/>
        <v>6</v>
      </c>
    </row>
    <row r="9718" spans="1:7">
      <c r="A9718" s="33"/>
      <c r="B9718" s="34"/>
      <c r="C9718" s="33"/>
      <c r="D9718" s="33"/>
      <c r="E9718" s="33"/>
      <c r="G9718">
        <f t="shared" si="152"/>
        <v>6</v>
      </c>
    </row>
    <row r="9719" spans="1:7">
      <c r="A9719" s="33"/>
      <c r="B9719" s="34"/>
      <c r="C9719" s="33"/>
      <c r="D9719" s="33"/>
      <c r="E9719" s="33"/>
      <c r="G9719">
        <f t="shared" si="152"/>
        <v>6</v>
      </c>
    </row>
    <row r="9720" spans="1:7">
      <c r="A9720" s="33"/>
      <c r="B9720" s="34"/>
      <c r="C9720" s="33"/>
      <c r="D9720" s="33"/>
      <c r="E9720" s="33"/>
      <c r="G9720">
        <f t="shared" si="152"/>
        <v>6</v>
      </c>
    </row>
    <row r="9721" spans="1:7">
      <c r="A9721" s="33"/>
      <c r="B9721" s="34"/>
      <c r="C9721" s="33"/>
      <c r="D9721" s="33"/>
      <c r="E9721" s="33"/>
      <c r="G9721">
        <f t="shared" si="152"/>
        <v>6</v>
      </c>
    </row>
    <row r="9722" spans="1:7">
      <c r="A9722" s="33"/>
      <c r="B9722" s="34"/>
      <c r="C9722" s="33"/>
      <c r="D9722" s="33"/>
      <c r="E9722" s="33"/>
      <c r="G9722">
        <f t="shared" si="152"/>
        <v>6</v>
      </c>
    </row>
    <row r="9723" spans="1:7">
      <c r="A9723" s="33"/>
      <c r="B9723" s="34"/>
      <c r="C9723" s="33"/>
      <c r="D9723" s="33"/>
      <c r="E9723" s="33"/>
      <c r="G9723">
        <f t="shared" si="152"/>
        <v>6</v>
      </c>
    </row>
    <row r="9724" spans="1:7">
      <c r="A9724" s="33"/>
      <c r="B9724" s="34"/>
      <c r="C9724" s="33"/>
      <c r="D9724" s="33"/>
      <c r="E9724" s="33"/>
      <c r="G9724">
        <f t="shared" si="152"/>
        <v>6</v>
      </c>
    </row>
    <row r="9725" spans="1:7">
      <c r="A9725" s="33"/>
      <c r="B9725" s="34"/>
      <c r="C9725" s="33"/>
      <c r="D9725" s="33"/>
      <c r="E9725" s="33"/>
      <c r="G9725">
        <f t="shared" si="152"/>
        <v>6</v>
      </c>
    </row>
    <row r="9726" spans="1:7">
      <c r="A9726" s="33"/>
      <c r="B9726" s="34"/>
      <c r="C9726" s="33"/>
      <c r="D9726" s="33"/>
      <c r="E9726" s="33"/>
      <c r="G9726">
        <f t="shared" si="152"/>
        <v>6</v>
      </c>
    </row>
    <row r="9727" spans="1:7">
      <c r="A9727" s="33"/>
      <c r="B9727" s="34"/>
      <c r="C9727" s="33"/>
      <c r="D9727" s="33"/>
      <c r="E9727" s="33"/>
      <c r="G9727">
        <f t="shared" si="152"/>
        <v>6</v>
      </c>
    </row>
    <row r="9728" spans="1:7">
      <c r="A9728" s="33"/>
      <c r="B9728" s="34"/>
      <c r="C9728" s="33"/>
      <c r="D9728" s="33"/>
      <c r="E9728" s="33"/>
      <c r="G9728">
        <f t="shared" ref="G9728:G9791" si="153">WEEKDAY(B9728,2)</f>
        <v>6</v>
      </c>
    </row>
    <row r="9729" spans="1:7">
      <c r="A9729" s="33"/>
      <c r="B9729" s="34"/>
      <c r="C9729" s="33"/>
      <c r="D9729" s="33"/>
      <c r="E9729" s="33"/>
      <c r="G9729">
        <f t="shared" si="153"/>
        <v>6</v>
      </c>
    </row>
    <row r="9730" spans="1:7">
      <c r="A9730" s="33"/>
      <c r="B9730" s="34"/>
      <c r="C9730" s="33"/>
      <c r="D9730" s="33"/>
      <c r="E9730" s="33"/>
      <c r="G9730">
        <f t="shared" si="153"/>
        <v>6</v>
      </c>
    </row>
    <row r="9731" spans="1:7">
      <c r="A9731" s="33"/>
      <c r="B9731" s="34"/>
      <c r="C9731" s="33"/>
      <c r="D9731" s="33"/>
      <c r="E9731" s="33"/>
      <c r="G9731">
        <f t="shared" si="153"/>
        <v>6</v>
      </c>
    </row>
    <row r="9732" spans="1:7">
      <c r="A9732" s="33"/>
      <c r="B9732" s="34"/>
      <c r="C9732" s="33"/>
      <c r="D9732" s="33"/>
      <c r="E9732" s="33"/>
      <c r="G9732">
        <f t="shared" si="153"/>
        <v>6</v>
      </c>
    </row>
    <row r="9733" spans="1:7">
      <c r="A9733" s="33"/>
      <c r="B9733" s="34"/>
      <c r="C9733" s="33"/>
      <c r="D9733" s="33"/>
      <c r="E9733" s="33"/>
      <c r="G9733">
        <f t="shared" si="153"/>
        <v>6</v>
      </c>
    </row>
    <row r="9734" spans="1:7">
      <c r="A9734" s="33"/>
      <c r="B9734" s="34"/>
      <c r="C9734" s="33"/>
      <c r="D9734" s="33"/>
      <c r="E9734" s="33"/>
      <c r="G9734">
        <f t="shared" si="153"/>
        <v>6</v>
      </c>
    </row>
    <row r="9735" spans="1:7">
      <c r="A9735" s="33"/>
      <c r="B9735" s="34"/>
      <c r="C9735" s="33"/>
      <c r="D9735" s="33"/>
      <c r="E9735" s="33"/>
      <c r="G9735">
        <f t="shared" si="153"/>
        <v>6</v>
      </c>
    </row>
    <row r="9736" spans="1:7">
      <c r="A9736" s="33"/>
      <c r="B9736" s="34"/>
      <c r="C9736" s="33"/>
      <c r="D9736" s="33"/>
      <c r="E9736" s="33"/>
      <c r="G9736">
        <f t="shared" si="153"/>
        <v>6</v>
      </c>
    </row>
    <row r="9737" spans="1:7">
      <c r="A9737" s="33"/>
      <c r="B9737" s="34"/>
      <c r="C9737" s="33"/>
      <c r="D9737" s="33"/>
      <c r="E9737" s="33"/>
      <c r="G9737">
        <f t="shared" si="153"/>
        <v>6</v>
      </c>
    </row>
    <row r="9738" spans="1:7">
      <c r="A9738" s="33"/>
      <c r="B9738" s="34"/>
      <c r="C9738" s="33"/>
      <c r="D9738" s="33"/>
      <c r="E9738" s="33"/>
      <c r="G9738">
        <f t="shared" si="153"/>
        <v>6</v>
      </c>
    </row>
    <row r="9739" spans="1:7">
      <c r="A9739" s="33"/>
      <c r="B9739" s="34"/>
      <c r="C9739" s="33"/>
      <c r="D9739" s="33"/>
      <c r="E9739" s="33"/>
      <c r="G9739">
        <f t="shared" si="153"/>
        <v>6</v>
      </c>
    </row>
    <row r="9740" spans="1:7">
      <c r="A9740" s="33"/>
      <c r="B9740" s="34"/>
      <c r="C9740" s="33"/>
      <c r="D9740" s="33"/>
      <c r="E9740" s="33"/>
      <c r="G9740">
        <f t="shared" si="153"/>
        <v>6</v>
      </c>
    </row>
    <row r="9741" spans="1:7">
      <c r="A9741" s="33"/>
      <c r="B9741" s="34"/>
      <c r="C9741" s="33"/>
      <c r="D9741" s="33"/>
      <c r="E9741" s="33"/>
      <c r="G9741">
        <f t="shared" si="153"/>
        <v>6</v>
      </c>
    </row>
    <row r="9742" spans="1:7">
      <c r="A9742" s="33"/>
      <c r="B9742" s="34"/>
      <c r="C9742" s="33"/>
      <c r="D9742" s="33"/>
      <c r="E9742" s="33"/>
      <c r="G9742">
        <f t="shared" si="153"/>
        <v>6</v>
      </c>
    </row>
    <row r="9743" spans="1:7">
      <c r="A9743" s="33"/>
      <c r="B9743" s="34"/>
      <c r="C9743" s="33"/>
      <c r="D9743" s="33"/>
      <c r="E9743" s="33"/>
      <c r="G9743">
        <f t="shared" si="153"/>
        <v>6</v>
      </c>
    </row>
    <row r="9744" spans="1:7">
      <c r="A9744" s="33"/>
      <c r="B9744" s="34"/>
      <c r="C9744" s="33"/>
      <c r="D9744" s="33"/>
      <c r="E9744" s="33"/>
      <c r="G9744">
        <f t="shared" si="153"/>
        <v>6</v>
      </c>
    </row>
    <row r="9745" spans="1:7">
      <c r="A9745" s="33"/>
      <c r="B9745" s="34"/>
      <c r="C9745" s="33"/>
      <c r="D9745" s="33"/>
      <c r="E9745" s="33"/>
      <c r="G9745">
        <f t="shared" si="153"/>
        <v>6</v>
      </c>
    </row>
    <row r="9746" spans="1:7">
      <c r="A9746" s="33"/>
      <c r="B9746" s="34"/>
      <c r="C9746" s="33"/>
      <c r="D9746" s="33"/>
      <c r="E9746" s="33"/>
      <c r="G9746">
        <f t="shared" si="153"/>
        <v>6</v>
      </c>
    </row>
    <row r="9747" spans="1:7">
      <c r="A9747" s="33"/>
      <c r="B9747" s="34"/>
      <c r="C9747" s="33"/>
      <c r="D9747" s="33"/>
      <c r="E9747" s="33"/>
      <c r="G9747">
        <f t="shared" si="153"/>
        <v>6</v>
      </c>
    </row>
    <row r="9748" spans="1:7">
      <c r="A9748" s="33"/>
      <c r="B9748" s="34"/>
      <c r="C9748" s="33"/>
      <c r="D9748" s="33"/>
      <c r="E9748" s="33"/>
      <c r="G9748">
        <f t="shared" si="153"/>
        <v>6</v>
      </c>
    </row>
    <row r="9749" spans="1:7">
      <c r="A9749" s="33"/>
      <c r="B9749" s="34"/>
      <c r="C9749" s="33"/>
      <c r="D9749" s="33"/>
      <c r="E9749" s="33"/>
      <c r="G9749">
        <f t="shared" si="153"/>
        <v>6</v>
      </c>
    </row>
    <row r="9750" spans="1:7">
      <c r="A9750" s="33"/>
      <c r="B9750" s="34"/>
      <c r="C9750" s="33"/>
      <c r="D9750" s="33"/>
      <c r="E9750" s="33"/>
      <c r="G9750">
        <f t="shared" si="153"/>
        <v>6</v>
      </c>
    </row>
    <row r="9751" spans="1:7">
      <c r="A9751" s="33"/>
      <c r="B9751" s="34"/>
      <c r="C9751" s="33"/>
      <c r="D9751" s="33"/>
      <c r="E9751" s="33"/>
      <c r="G9751">
        <f t="shared" si="153"/>
        <v>6</v>
      </c>
    </row>
    <row r="9752" spans="1:7">
      <c r="A9752" s="33"/>
      <c r="B9752" s="34"/>
      <c r="C9752" s="33"/>
      <c r="D9752" s="33"/>
      <c r="E9752" s="33"/>
      <c r="G9752">
        <f t="shared" si="153"/>
        <v>6</v>
      </c>
    </row>
    <row r="9753" spans="1:7">
      <c r="A9753" s="33"/>
      <c r="B9753" s="34"/>
      <c r="C9753" s="33"/>
      <c r="D9753" s="33"/>
      <c r="E9753" s="33"/>
      <c r="G9753">
        <f t="shared" si="153"/>
        <v>6</v>
      </c>
    </row>
    <row r="9754" spans="1:7">
      <c r="A9754" s="33"/>
      <c r="B9754" s="34"/>
      <c r="C9754" s="33"/>
      <c r="D9754" s="33"/>
      <c r="E9754" s="33"/>
      <c r="G9754">
        <f t="shared" si="153"/>
        <v>6</v>
      </c>
    </row>
    <row r="9755" spans="1:7">
      <c r="A9755" s="33"/>
      <c r="B9755" s="34"/>
      <c r="C9755" s="33"/>
      <c r="D9755" s="33"/>
      <c r="E9755" s="33"/>
      <c r="G9755">
        <f t="shared" si="153"/>
        <v>6</v>
      </c>
    </row>
    <row r="9756" spans="1:7">
      <c r="A9756" s="33"/>
      <c r="B9756" s="34"/>
      <c r="C9756" s="33"/>
      <c r="D9756" s="33"/>
      <c r="E9756" s="33"/>
      <c r="G9756">
        <f t="shared" si="153"/>
        <v>6</v>
      </c>
    </row>
    <row r="9757" spans="1:7">
      <c r="A9757" s="33"/>
      <c r="B9757" s="34"/>
      <c r="C9757" s="33"/>
      <c r="D9757" s="33"/>
      <c r="E9757" s="33"/>
      <c r="G9757">
        <f t="shared" si="153"/>
        <v>6</v>
      </c>
    </row>
    <row r="9758" spans="1:7">
      <c r="A9758" s="33"/>
      <c r="B9758" s="34"/>
      <c r="C9758" s="33"/>
      <c r="D9758" s="33"/>
      <c r="E9758" s="33"/>
      <c r="G9758">
        <f t="shared" si="153"/>
        <v>6</v>
      </c>
    </row>
    <row r="9759" spans="1:7">
      <c r="A9759" s="33"/>
      <c r="B9759" s="34"/>
      <c r="C9759" s="33"/>
      <c r="D9759" s="33"/>
      <c r="E9759" s="33"/>
      <c r="G9759">
        <f t="shared" si="153"/>
        <v>6</v>
      </c>
    </row>
    <row r="9760" spans="1:7">
      <c r="A9760" s="33"/>
      <c r="B9760" s="34"/>
      <c r="C9760" s="33"/>
      <c r="D9760" s="33"/>
      <c r="E9760" s="33"/>
      <c r="G9760">
        <f t="shared" si="153"/>
        <v>6</v>
      </c>
    </row>
    <row r="9761" spans="1:7">
      <c r="A9761" s="33"/>
      <c r="B9761" s="34"/>
      <c r="C9761" s="33"/>
      <c r="D9761" s="33"/>
      <c r="E9761" s="33"/>
      <c r="G9761">
        <f t="shared" si="153"/>
        <v>6</v>
      </c>
    </row>
    <row r="9762" spans="1:7">
      <c r="A9762" s="33"/>
      <c r="B9762" s="34"/>
      <c r="C9762" s="33"/>
      <c r="D9762" s="33"/>
      <c r="E9762" s="33"/>
      <c r="G9762">
        <f t="shared" si="153"/>
        <v>6</v>
      </c>
    </row>
    <row r="9763" spans="1:7">
      <c r="A9763" s="33"/>
      <c r="B9763" s="34"/>
      <c r="C9763" s="33"/>
      <c r="D9763" s="33"/>
      <c r="E9763" s="33"/>
      <c r="G9763">
        <f t="shared" si="153"/>
        <v>6</v>
      </c>
    </row>
    <row r="9764" spans="1:7">
      <c r="A9764" s="33"/>
      <c r="B9764" s="34"/>
      <c r="C9764" s="33"/>
      <c r="D9764" s="33"/>
      <c r="E9764" s="33"/>
      <c r="G9764">
        <f t="shared" si="153"/>
        <v>6</v>
      </c>
    </row>
    <row r="9765" spans="1:7">
      <c r="A9765" s="33"/>
      <c r="B9765" s="34"/>
      <c r="C9765" s="33"/>
      <c r="D9765" s="33"/>
      <c r="E9765" s="33"/>
      <c r="G9765">
        <f t="shared" si="153"/>
        <v>6</v>
      </c>
    </row>
    <row r="9766" spans="1:7">
      <c r="A9766" s="33"/>
      <c r="B9766" s="34"/>
      <c r="C9766" s="33"/>
      <c r="D9766" s="33"/>
      <c r="E9766" s="33"/>
      <c r="G9766">
        <f t="shared" si="153"/>
        <v>6</v>
      </c>
    </row>
    <row r="9767" spans="1:7">
      <c r="A9767" s="33"/>
      <c r="B9767" s="34"/>
      <c r="C9767" s="33"/>
      <c r="D9767" s="33"/>
      <c r="E9767" s="33"/>
      <c r="G9767">
        <f t="shared" si="153"/>
        <v>6</v>
      </c>
    </row>
    <row r="9768" spans="1:7">
      <c r="A9768" s="33"/>
      <c r="B9768" s="34"/>
      <c r="C9768" s="33"/>
      <c r="D9768" s="33"/>
      <c r="E9768" s="33"/>
      <c r="G9768">
        <f t="shared" si="153"/>
        <v>6</v>
      </c>
    </row>
    <row r="9769" spans="1:7">
      <c r="A9769" s="33"/>
      <c r="B9769" s="34"/>
      <c r="C9769" s="33"/>
      <c r="D9769" s="33"/>
      <c r="E9769" s="33"/>
      <c r="G9769">
        <f t="shared" si="153"/>
        <v>6</v>
      </c>
    </row>
    <row r="9770" spans="1:7">
      <c r="A9770" s="33"/>
      <c r="B9770" s="34"/>
      <c r="C9770" s="33"/>
      <c r="D9770" s="33"/>
      <c r="E9770" s="33"/>
      <c r="G9770">
        <f t="shared" si="153"/>
        <v>6</v>
      </c>
    </row>
    <row r="9771" spans="1:7">
      <c r="A9771" s="33"/>
      <c r="B9771" s="34"/>
      <c r="C9771" s="33"/>
      <c r="D9771" s="33"/>
      <c r="E9771" s="33"/>
      <c r="G9771">
        <f t="shared" si="153"/>
        <v>6</v>
      </c>
    </row>
    <row r="9772" spans="1:7">
      <c r="A9772" s="33"/>
      <c r="B9772" s="34"/>
      <c r="C9772" s="33"/>
      <c r="D9772" s="33"/>
      <c r="E9772" s="33"/>
      <c r="G9772">
        <f t="shared" si="153"/>
        <v>6</v>
      </c>
    </row>
    <row r="9773" spans="1:7">
      <c r="A9773" s="33"/>
      <c r="B9773" s="34"/>
      <c r="C9773" s="33"/>
      <c r="D9773" s="33"/>
      <c r="E9773" s="33"/>
      <c r="G9773">
        <f t="shared" si="153"/>
        <v>6</v>
      </c>
    </row>
    <row r="9774" spans="1:7">
      <c r="A9774" s="33"/>
      <c r="B9774" s="34"/>
      <c r="C9774" s="33"/>
      <c r="D9774" s="33"/>
      <c r="E9774" s="33"/>
      <c r="G9774">
        <f t="shared" si="153"/>
        <v>6</v>
      </c>
    </row>
    <row r="9775" spans="1:7">
      <c r="A9775" s="33"/>
      <c r="B9775" s="34"/>
      <c r="C9775" s="33"/>
      <c r="D9775" s="33"/>
      <c r="E9775" s="33"/>
      <c r="G9775">
        <f t="shared" si="153"/>
        <v>6</v>
      </c>
    </row>
    <row r="9776" spans="1:7">
      <c r="A9776" s="33"/>
      <c r="B9776" s="34"/>
      <c r="C9776" s="33"/>
      <c r="D9776" s="33"/>
      <c r="E9776" s="33"/>
      <c r="G9776">
        <f t="shared" si="153"/>
        <v>6</v>
      </c>
    </row>
    <row r="9777" spans="1:7">
      <c r="A9777" s="33"/>
      <c r="B9777" s="34"/>
      <c r="C9777" s="33"/>
      <c r="D9777" s="33"/>
      <c r="E9777" s="33"/>
      <c r="G9777">
        <f t="shared" si="153"/>
        <v>6</v>
      </c>
    </row>
    <row r="9778" spans="1:7">
      <c r="A9778" s="33"/>
      <c r="B9778" s="34"/>
      <c r="C9778" s="33"/>
      <c r="D9778" s="33"/>
      <c r="E9778" s="33"/>
      <c r="G9778">
        <f t="shared" si="153"/>
        <v>6</v>
      </c>
    </row>
    <row r="9779" spans="1:7">
      <c r="A9779" s="33"/>
      <c r="B9779" s="34"/>
      <c r="C9779" s="33"/>
      <c r="D9779" s="33"/>
      <c r="E9779" s="33"/>
      <c r="G9779">
        <f t="shared" si="153"/>
        <v>6</v>
      </c>
    </row>
    <row r="9780" spans="1:7">
      <c r="A9780" s="33"/>
      <c r="B9780" s="34"/>
      <c r="C9780" s="33"/>
      <c r="D9780" s="33"/>
      <c r="E9780" s="33"/>
      <c r="G9780">
        <f t="shared" si="153"/>
        <v>6</v>
      </c>
    </row>
    <row r="9781" spans="1:7">
      <c r="A9781" s="33"/>
      <c r="B9781" s="34"/>
      <c r="C9781" s="33"/>
      <c r="D9781" s="33"/>
      <c r="E9781" s="33"/>
      <c r="G9781">
        <f t="shared" si="153"/>
        <v>6</v>
      </c>
    </row>
    <row r="9782" spans="1:7">
      <c r="A9782" s="33"/>
      <c r="B9782" s="34"/>
      <c r="C9782" s="33"/>
      <c r="D9782" s="33"/>
      <c r="E9782" s="33"/>
      <c r="G9782">
        <f t="shared" si="153"/>
        <v>6</v>
      </c>
    </row>
    <row r="9783" spans="1:7">
      <c r="A9783" s="33"/>
      <c r="B9783" s="34"/>
      <c r="C9783" s="33"/>
      <c r="D9783" s="33"/>
      <c r="E9783" s="33"/>
      <c r="G9783">
        <f t="shared" si="153"/>
        <v>6</v>
      </c>
    </row>
    <row r="9784" spans="1:7">
      <c r="A9784" s="33"/>
      <c r="B9784" s="34"/>
      <c r="C9784" s="33"/>
      <c r="D9784" s="33"/>
      <c r="E9784" s="33"/>
      <c r="G9784">
        <f t="shared" si="153"/>
        <v>6</v>
      </c>
    </row>
    <row r="9785" spans="1:7">
      <c r="A9785" s="33"/>
      <c r="B9785" s="34"/>
      <c r="C9785" s="33"/>
      <c r="D9785" s="33"/>
      <c r="E9785" s="33"/>
      <c r="G9785">
        <f t="shared" si="153"/>
        <v>6</v>
      </c>
    </row>
    <row r="9786" spans="1:7">
      <c r="A9786" s="33"/>
      <c r="B9786" s="34"/>
      <c r="C9786" s="33"/>
      <c r="D9786" s="33"/>
      <c r="E9786" s="33"/>
      <c r="G9786">
        <f t="shared" si="153"/>
        <v>6</v>
      </c>
    </row>
    <row r="9787" spans="1:7">
      <c r="A9787" s="33"/>
      <c r="B9787" s="34"/>
      <c r="C9787" s="33"/>
      <c r="D9787" s="33"/>
      <c r="E9787" s="33"/>
      <c r="G9787">
        <f t="shared" si="153"/>
        <v>6</v>
      </c>
    </row>
    <row r="9788" spans="1:7">
      <c r="A9788" s="33"/>
      <c r="B9788" s="34"/>
      <c r="C9788" s="33"/>
      <c r="D9788" s="33"/>
      <c r="E9788" s="33"/>
      <c r="G9788">
        <f t="shared" si="153"/>
        <v>6</v>
      </c>
    </row>
    <row r="9789" spans="1:7">
      <c r="A9789" s="33"/>
      <c r="B9789" s="34"/>
      <c r="C9789" s="33"/>
      <c r="D9789" s="33"/>
      <c r="E9789" s="33"/>
      <c r="G9789">
        <f t="shared" si="153"/>
        <v>6</v>
      </c>
    </row>
    <row r="9790" spans="1:7">
      <c r="A9790" s="33"/>
      <c r="B9790" s="34"/>
      <c r="C9790" s="33"/>
      <c r="D9790" s="33"/>
      <c r="E9790" s="33"/>
      <c r="G9790">
        <f t="shared" si="153"/>
        <v>6</v>
      </c>
    </row>
    <row r="9791" spans="1:7">
      <c r="A9791" s="33"/>
      <c r="B9791" s="34"/>
      <c r="C9791" s="33"/>
      <c r="D9791" s="33"/>
      <c r="E9791" s="33"/>
      <c r="G9791">
        <f t="shared" si="153"/>
        <v>6</v>
      </c>
    </row>
    <row r="9792" spans="1:7">
      <c r="A9792" s="33"/>
      <c r="B9792" s="34"/>
      <c r="C9792" s="33"/>
      <c r="D9792" s="33"/>
      <c r="E9792" s="33"/>
      <c r="G9792">
        <f t="shared" ref="G9792:G9855" si="154">WEEKDAY(B9792,2)</f>
        <v>6</v>
      </c>
    </row>
    <row r="9793" spans="1:7">
      <c r="A9793" s="33"/>
      <c r="B9793" s="34"/>
      <c r="C9793" s="33"/>
      <c r="D9793" s="33"/>
      <c r="E9793" s="33"/>
      <c r="G9793">
        <f t="shared" si="154"/>
        <v>6</v>
      </c>
    </row>
    <row r="9794" spans="1:7">
      <c r="A9794" s="33"/>
      <c r="B9794" s="34"/>
      <c r="C9794" s="33"/>
      <c r="D9794" s="33"/>
      <c r="E9794" s="33"/>
      <c r="G9794">
        <f t="shared" si="154"/>
        <v>6</v>
      </c>
    </row>
    <row r="9795" spans="1:7">
      <c r="A9795" s="33"/>
      <c r="B9795" s="34"/>
      <c r="C9795" s="33"/>
      <c r="D9795" s="33"/>
      <c r="E9795" s="33"/>
      <c r="G9795">
        <f t="shared" si="154"/>
        <v>6</v>
      </c>
    </row>
    <row r="9796" spans="1:7">
      <c r="A9796" s="33"/>
      <c r="B9796" s="34"/>
      <c r="C9796" s="33"/>
      <c r="D9796" s="33"/>
      <c r="E9796" s="33"/>
      <c r="G9796">
        <f t="shared" si="154"/>
        <v>6</v>
      </c>
    </row>
    <row r="9797" spans="1:7">
      <c r="A9797" s="33"/>
      <c r="B9797" s="34"/>
      <c r="C9797" s="33"/>
      <c r="D9797" s="33"/>
      <c r="E9797" s="33"/>
      <c r="G9797">
        <f t="shared" si="154"/>
        <v>6</v>
      </c>
    </row>
    <row r="9798" spans="1:7">
      <c r="A9798" s="33"/>
      <c r="B9798" s="34"/>
      <c r="C9798" s="33"/>
      <c r="D9798" s="33"/>
      <c r="E9798" s="33"/>
      <c r="G9798">
        <f t="shared" si="154"/>
        <v>6</v>
      </c>
    </row>
    <row r="9799" spans="1:7">
      <c r="A9799" s="33"/>
      <c r="B9799" s="34"/>
      <c r="C9799" s="33"/>
      <c r="D9799" s="33"/>
      <c r="E9799" s="33"/>
      <c r="G9799">
        <f t="shared" si="154"/>
        <v>6</v>
      </c>
    </row>
    <row r="9800" spans="1:7">
      <c r="A9800" s="33"/>
      <c r="B9800" s="34"/>
      <c r="C9800" s="33"/>
      <c r="D9800" s="33"/>
      <c r="E9800" s="33"/>
      <c r="G9800">
        <f t="shared" si="154"/>
        <v>6</v>
      </c>
    </row>
    <row r="9801" spans="1:7">
      <c r="A9801" s="33"/>
      <c r="B9801" s="34"/>
      <c r="C9801" s="33"/>
      <c r="D9801" s="33"/>
      <c r="E9801" s="33"/>
      <c r="G9801">
        <f t="shared" si="154"/>
        <v>6</v>
      </c>
    </row>
    <row r="9802" spans="1:7">
      <c r="A9802" s="33"/>
      <c r="B9802" s="34"/>
      <c r="C9802" s="33"/>
      <c r="D9802" s="33"/>
      <c r="E9802" s="33"/>
      <c r="G9802">
        <f t="shared" si="154"/>
        <v>6</v>
      </c>
    </row>
    <row r="9803" spans="1:7">
      <c r="A9803" s="33"/>
      <c r="B9803" s="34"/>
      <c r="C9803" s="33"/>
      <c r="D9803" s="33"/>
      <c r="E9803" s="33"/>
      <c r="G9803">
        <f t="shared" si="154"/>
        <v>6</v>
      </c>
    </row>
    <row r="9804" spans="1:7">
      <c r="A9804" s="33"/>
      <c r="B9804" s="34"/>
      <c r="C9804" s="33"/>
      <c r="D9804" s="33"/>
      <c r="E9804" s="33"/>
      <c r="G9804">
        <f t="shared" si="154"/>
        <v>6</v>
      </c>
    </row>
    <row r="9805" spans="1:7">
      <c r="A9805" s="33"/>
      <c r="B9805" s="34"/>
      <c r="C9805" s="33"/>
      <c r="D9805" s="33"/>
      <c r="E9805" s="33"/>
      <c r="G9805">
        <f t="shared" si="154"/>
        <v>6</v>
      </c>
    </row>
    <row r="9806" spans="1:7">
      <c r="A9806" s="33"/>
      <c r="B9806" s="34"/>
      <c r="C9806" s="33"/>
      <c r="D9806" s="33"/>
      <c r="E9806" s="33"/>
      <c r="G9806">
        <f t="shared" si="154"/>
        <v>6</v>
      </c>
    </row>
    <row r="9807" spans="1:7">
      <c r="A9807" s="33"/>
      <c r="B9807" s="34"/>
      <c r="C9807" s="33"/>
      <c r="D9807" s="33"/>
      <c r="E9807" s="33"/>
      <c r="G9807">
        <f t="shared" si="154"/>
        <v>6</v>
      </c>
    </row>
    <row r="9808" spans="1:7">
      <c r="A9808" s="33"/>
      <c r="B9808" s="34"/>
      <c r="C9808" s="33"/>
      <c r="D9808" s="33"/>
      <c r="E9808" s="33"/>
      <c r="G9808">
        <f t="shared" si="154"/>
        <v>6</v>
      </c>
    </row>
    <row r="9809" spans="1:7">
      <c r="A9809" s="33"/>
      <c r="B9809" s="34"/>
      <c r="C9809" s="33"/>
      <c r="D9809" s="33"/>
      <c r="E9809" s="33"/>
      <c r="G9809">
        <f t="shared" si="154"/>
        <v>6</v>
      </c>
    </row>
    <row r="9810" spans="1:7">
      <c r="A9810" s="33"/>
      <c r="B9810" s="34"/>
      <c r="C9810" s="33"/>
      <c r="D9810" s="33"/>
      <c r="E9810" s="33"/>
      <c r="G9810">
        <f t="shared" si="154"/>
        <v>6</v>
      </c>
    </row>
    <row r="9811" spans="1:7">
      <c r="A9811" s="33"/>
      <c r="B9811" s="34"/>
      <c r="C9811" s="33"/>
      <c r="D9811" s="33"/>
      <c r="E9811" s="33"/>
      <c r="G9811">
        <f t="shared" si="154"/>
        <v>6</v>
      </c>
    </row>
    <row r="9812" spans="1:7">
      <c r="A9812" s="33"/>
      <c r="B9812" s="34"/>
      <c r="C9812" s="33"/>
      <c r="D9812" s="33"/>
      <c r="E9812" s="33"/>
      <c r="G9812">
        <f t="shared" si="154"/>
        <v>6</v>
      </c>
    </row>
    <row r="9813" spans="1:7">
      <c r="A9813" s="33"/>
      <c r="B9813" s="34"/>
      <c r="C9813" s="33"/>
      <c r="D9813" s="33"/>
      <c r="E9813" s="33"/>
      <c r="G9813">
        <f t="shared" si="154"/>
        <v>6</v>
      </c>
    </row>
    <row r="9814" spans="1:7">
      <c r="A9814" s="33"/>
      <c r="B9814" s="34"/>
      <c r="C9814" s="33"/>
      <c r="D9814" s="33"/>
      <c r="E9814" s="33"/>
      <c r="G9814">
        <f t="shared" si="154"/>
        <v>6</v>
      </c>
    </row>
    <row r="9815" spans="1:7">
      <c r="A9815" s="33"/>
      <c r="B9815" s="34"/>
      <c r="C9815" s="33"/>
      <c r="D9815" s="33"/>
      <c r="E9815" s="33"/>
      <c r="G9815">
        <f t="shared" si="154"/>
        <v>6</v>
      </c>
    </row>
    <row r="9816" spans="1:7">
      <c r="A9816" s="33"/>
      <c r="B9816" s="34"/>
      <c r="C9816" s="33"/>
      <c r="D9816" s="33"/>
      <c r="E9816" s="33"/>
      <c r="G9816">
        <f t="shared" si="154"/>
        <v>6</v>
      </c>
    </row>
    <row r="9817" spans="1:7">
      <c r="A9817" s="33"/>
      <c r="B9817" s="34"/>
      <c r="C9817" s="33"/>
      <c r="D9817" s="33"/>
      <c r="E9817" s="33"/>
      <c r="G9817">
        <f t="shared" si="154"/>
        <v>6</v>
      </c>
    </row>
    <row r="9818" spans="1:7">
      <c r="A9818" s="33"/>
      <c r="B9818" s="34"/>
      <c r="C9818" s="33"/>
      <c r="D9818" s="33"/>
      <c r="E9818" s="33"/>
      <c r="G9818">
        <f t="shared" si="154"/>
        <v>6</v>
      </c>
    </row>
    <row r="9819" spans="1:7">
      <c r="A9819" s="33"/>
      <c r="B9819" s="34"/>
      <c r="C9819" s="33"/>
      <c r="D9819" s="33"/>
      <c r="E9819" s="33"/>
      <c r="G9819">
        <f t="shared" si="154"/>
        <v>6</v>
      </c>
    </row>
    <row r="9820" spans="1:7">
      <c r="A9820" s="33"/>
      <c r="B9820" s="34"/>
      <c r="C9820" s="33"/>
      <c r="D9820" s="33"/>
      <c r="E9820" s="33"/>
      <c r="G9820">
        <f t="shared" si="154"/>
        <v>6</v>
      </c>
    </row>
    <row r="9821" spans="1:7">
      <c r="A9821" s="33"/>
      <c r="B9821" s="34"/>
      <c r="C9821" s="33"/>
      <c r="D9821" s="33"/>
      <c r="E9821" s="33"/>
      <c r="G9821">
        <f t="shared" si="154"/>
        <v>6</v>
      </c>
    </row>
    <row r="9822" spans="1:7">
      <c r="A9822" s="33"/>
      <c r="B9822" s="34"/>
      <c r="C9822" s="33"/>
      <c r="D9822" s="33"/>
      <c r="E9822" s="33"/>
      <c r="G9822">
        <f t="shared" si="154"/>
        <v>6</v>
      </c>
    </row>
    <row r="9823" spans="1:7">
      <c r="A9823" s="33"/>
      <c r="B9823" s="34"/>
      <c r="C9823" s="33"/>
      <c r="D9823" s="33"/>
      <c r="E9823" s="33"/>
      <c r="G9823">
        <f t="shared" si="154"/>
        <v>6</v>
      </c>
    </row>
    <row r="9824" spans="1:7">
      <c r="A9824" s="33"/>
      <c r="B9824" s="34"/>
      <c r="C9824" s="33"/>
      <c r="D9824" s="33"/>
      <c r="E9824" s="33"/>
      <c r="G9824">
        <f t="shared" si="154"/>
        <v>6</v>
      </c>
    </row>
    <row r="9825" spans="1:7">
      <c r="A9825" s="33"/>
      <c r="B9825" s="34"/>
      <c r="C9825" s="33"/>
      <c r="D9825" s="33"/>
      <c r="E9825" s="33"/>
      <c r="G9825">
        <f t="shared" si="154"/>
        <v>6</v>
      </c>
    </row>
    <row r="9826" spans="1:7">
      <c r="A9826" s="33"/>
      <c r="B9826" s="34"/>
      <c r="C9826" s="33"/>
      <c r="D9826" s="33"/>
      <c r="E9826" s="33"/>
      <c r="G9826">
        <f t="shared" si="154"/>
        <v>6</v>
      </c>
    </row>
    <row r="9827" spans="1:7">
      <c r="A9827" s="33"/>
      <c r="B9827" s="34"/>
      <c r="C9827" s="33"/>
      <c r="D9827" s="33"/>
      <c r="E9827" s="33"/>
      <c r="G9827">
        <f t="shared" si="154"/>
        <v>6</v>
      </c>
    </row>
    <row r="9828" spans="1:7">
      <c r="A9828" s="33"/>
      <c r="B9828" s="34"/>
      <c r="C9828" s="33"/>
      <c r="D9828" s="33"/>
      <c r="E9828" s="33"/>
      <c r="G9828">
        <f t="shared" si="154"/>
        <v>6</v>
      </c>
    </row>
    <row r="9829" spans="1:7">
      <c r="A9829" s="33"/>
      <c r="B9829" s="34"/>
      <c r="C9829" s="33"/>
      <c r="D9829" s="33"/>
      <c r="E9829" s="33"/>
      <c r="G9829">
        <f t="shared" si="154"/>
        <v>6</v>
      </c>
    </row>
    <row r="9830" spans="1:7">
      <c r="A9830" s="33"/>
      <c r="B9830" s="34"/>
      <c r="C9830" s="33"/>
      <c r="D9830" s="33"/>
      <c r="E9830" s="33"/>
      <c r="G9830">
        <f t="shared" si="154"/>
        <v>6</v>
      </c>
    </row>
    <row r="9831" spans="1:7">
      <c r="A9831" s="33"/>
      <c r="B9831" s="34"/>
      <c r="C9831" s="33"/>
      <c r="D9831" s="33"/>
      <c r="E9831" s="33"/>
      <c r="G9831">
        <f t="shared" si="154"/>
        <v>6</v>
      </c>
    </row>
    <row r="9832" spans="1:7">
      <c r="A9832" s="33"/>
      <c r="B9832" s="34"/>
      <c r="C9832" s="33"/>
      <c r="D9832" s="33"/>
      <c r="E9832" s="33"/>
      <c r="G9832">
        <f t="shared" si="154"/>
        <v>6</v>
      </c>
    </row>
    <row r="9833" spans="1:7">
      <c r="A9833" s="33"/>
      <c r="B9833" s="34"/>
      <c r="C9833" s="33"/>
      <c r="D9833" s="33"/>
      <c r="E9833" s="33"/>
      <c r="G9833">
        <f t="shared" si="154"/>
        <v>6</v>
      </c>
    </row>
    <row r="9834" spans="1:7">
      <c r="A9834" s="33"/>
      <c r="B9834" s="34"/>
      <c r="C9834" s="33"/>
      <c r="D9834" s="33"/>
      <c r="E9834" s="33"/>
      <c r="G9834">
        <f t="shared" si="154"/>
        <v>6</v>
      </c>
    </row>
    <row r="9835" spans="1:7">
      <c r="A9835" s="33"/>
      <c r="B9835" s="34"/>
      <c r="C9835" s="33"/>
      <c r="D9835" s="33"/>
      <c r="E9835" s="33"/>
      <c r="G9835">
        <f t="shared" si="154"/>
        <v>6</v>
      </c>
    </row>
    <row r="9836" spans="1:7">
      <c r="A9836" s="33"/>
      <c r="B9836" s="34"/>
      <c r="C9836" s="33"/>
      <c r="D9836" s="33"/>
      <c r="E9836" s="33"/>
      <c r="G9836">
        <f t="shared" si="154"/>
        <v>6</v>
      </c>
    </row>
    <row r="9837" spans="1:7">
      <c r="A9837" s="33"/>
      <c r="B9837" s="34"/>
      <c r="C9837" s="33"/>
      <c r="D9837" s="33"/>
      <c r="E9837" s="33"/>
      <c r="G9837">
        <f t="shared" si="154"/>
        <v>6</v>
      </c>
    </row>
    <row r="9838" spans="1:7">
      <c r="A9838" s="33"/>
      <c r="B9838" s="34"/>
      <c r="C9838" s="33"/>
      <c r="D9838" s="33"/>
      <c r="E9838" s="33"/>
      <c r="G9838">
        <f t="shared" si="154"/>
        <v>6</v>
      </c>
    </row>
    <row r="9839" spans="1:7">
      <c r="A9839" s="33"/>
      <c r="B9839" s="34"/>
      <c r="C9839" s="33"/>
      <c r="D9839" s="33"/>
      <c r="E9839" s="33"/>
      <c r="G9839">
        <f t="shared" si="154"/>
        <v>6</v>
      </c>
    </row>
    <row r="9840" spans="1:7">
      <c r="A9840" s="33"/>
      <c r="B9840" s="34"/>
      <c r="C9840" s="33"/>
      <c r="D9840" s="33"/>
      <c r="E9840" s="33"/>
      <c r="G9840">
        <f t="shared" si="154"/>
        <v>6</v>
      </c>
    </row>
    <row r="9841" spans="1:7">
      <c r="A9841" s="33"/>
      <c r="B9841" s="34"/>
      <c r="C9841" s="33"/>
      <c r="D9841" s="33"/>
      <c r="E9841" s="33"/>
      <c r="G9841">
        <f t="shared" si="154"/>
        <v>6</v>
      </c>
    </row>
    <row r="9842" spans="1:7">
      <c r="A9842" s="33"/>
      <c r="B9842" s="34"/>
      <c r="C9842" s="33"/>
      <c r="D9842" s="33"/>
      <c r="E9842" s="33"/>
      <c r="G9842">
        <f t="shared" si="154"/>
        <v>6</v>
      </c>
    </row>
    <row r="9843" spans="1:7">
      <c r="A9843" s="33"/>
      <c r="B9843" s="34"/>
      <c r="C9843" s="33"/>
      <c r="D9843" s="33"/>
      <c r="E9843" s="33"/>
      <c r="G9843">
        <f t="shared" si="154"/>
        <v>6</v>
      </c>
    </row>
    <row r="9844" spans="1:7">
      <c r="A9844" s="33"/>
      <c r="B9844" s="34"/>
      <c r="C9844" s="33"/>
      <c r="D9844" s="33"/>
      <c r="E9844" s="33"/>
      <c r="G9844">
        <f t="shared" si="154"/>
        <v>6</v>
      </c>
    </row>
    <row r="9845" spans="1:7">
      <c r="A9845" s="33"/>
      <c r="B9845" s="34"/>
      <c r="C9845" s="33"/>
      <c r="D9845" s="33"/>
      <c r="E9845" s="33"/>
      <c r="G9845">
        <f t="shared" si="154"/>
        <v>6</v>
      </c>
    </row>
    <row r="9846" spans="1:7">
      <c r="A9846" s="33"/>
      <c r="B9846" s="34"/>
      <c r="C9846" s="33"/>
      <c r="D9846" s="33"/>
      <c r="E9846" s="33"/>
      <c r="G9846">
        <f t="shared" si="154"/>
        <v>6</v>
      </c>
    </row>
    <row r="9847" spans="1:7">
      <c r="A9847" s="33"/>
      <c r="B9847" s="34"/>
      <c r="C9847" s="33"/>
      <c r="D9847" s="33"/>
      <c r="E9847" s="33"/>
      <c r="G9847">
        <f t="shared" si="154"/>
        <v>6</v>
      </c>
    </row>
    <row r="9848" spans="1:7">
      <c r="A9848" s="33"/>
      <c r="B9848" s="34"/>
      <c r="C9848" s="33"/>
      <c r="D9848" s="33"/>
      <c r="E9848" s="33"/>
      <c r="G9848">
        <f t="shared" si="154"/>
        <v>6</v>
      </c>
    </row>
    <row r="9849" spans="1:7">
      <c r="A9849" s="33"/>
      <c r="B9849" s="34"/>
      <c r="C9849" s="33"/>
      <c r="D9849" s="33"/>
      <c r="E9849" s="33"/>
      <c r="G9849">
        <f t="shared" si="154"/>
        <v>6</v>
      </c>
    </row>
    <row r="9850" spans="1:7">
      <c r="A9850" s="33"/>
      <c r="B9850" s="34"/>
      <c r="C9850" s="33"/>
      <c r="D9850" s="33"/>
      <c r="E9850" s="33"/>
      <c r="G9850">
        <f t="shared" si="154"/>
        <v>6</v>
      </c>
    </row>
    <row r="9851" spans="1:7">
      <c r="A9851" s="33"/>
      <c r="B9851" s="34"/>
      <c r="C9851" s="33"/>
      <c r="D9851" s="33"/>
      <c r="E9851" s="33"/>
      <c r="G9851">
        <f t="shared" si="154"/>
        <v>6</v>
      </c>
    </row>
    <row r="9852" spans="1:7">
      <c r="A9852" s="33"/>
      <c r="B9852" s="34"/>
      <c r="C9852" s="33"/>
      <c r="D9852" s="33"/>
      <c r="E9852" s="33"/>
      <c r="G9852">
        <f t="shared" si="154"/>
        <v>6</v>
      </c>
    </row>
    <row r="9853" spans="1:7">
      <c r="A9853" s="33"/>
      <c r="B9853" s="34"/>
      <c r="C9853" s="33"/>
      <c r="D9853" s="33"/>
      <c r="E9853" s="33"/>
      <c r="G9853">
        <f t="shared" si="154"/>
        <v>6</v>
      </c>
    </row>
    <row r="9854" spans="1:7">
      <c r="A9854" s="33"/>
      <c r="B9854" s="34"/>
      <c r="C9854" s="33"/>
      <c r="D9854" s="33"/>
      <c r="E9854" s="33"/>
      <c r="G9854">
        <f t="shared" si="154"/>
        <v>6</v>
      </c>
    </row>
    <row r="9855" spans="1:7">
      <c r="A9855" s="33"/>
      <c r="B9855" s="34"/>
      <c r="C9855" s="33"/>
      <c r="D9855" s="33"/>
      <c r="E9855" s="33"/>
      <c r="G9855">
        <f t="shared" si="154"/>
        <v>6</v>
      </c>
    </row>
    <row r="9856" spans="1:7">
      <c r="A9856" s="33"/>
      <c r="B9856" s="34"/>
      <c r="C9856" s="33"/>
      <c r="D9856" s="33"/>
      <c r="E9856" s="33"/>
      <c r="G9856">
        <f t="shared" ref="G9856:G9919" si="155">WEEKDAY(B9856,2)</f>
        <v>6</v>
      </c>
    </row>
    <row r="9857" spans="1:7">
      <c r="A9857" s="33"/>
      <c r="B9857" s="34"/>
      <c r="C9857" s="33"/>
      <c r="D9857" s="33"/>
      <c r="E9857" s="33"/>
      <c r="G9857">
        <f t="shared" si="155"/>
        <v>6</v>
      </c>
    </row>
    <row r="9858" spans="1:7">
      <c r="A9858" s="33"/>
      <c r="B9858" s="34"/>
      <c r="C9858" s="33"/>
      <c r="D9858" s="33"/>
      <c r="E9858" s="33"/>
      <c r="G9858">
        <f t="shared" si="155"/>
        <v>6</v>
      </c>
    </row>
    <row r="9859" spans="1:7">
      <c r="A9859" s="33"/>
      <c r="B9859" s="34"/>
      <c r="C9859" s="33"/>
      <c r="D9859" s="33"/>
      <c r="E9859" s="33"/>
      <c r="G9859">
        <f t="shared" si="155"/>
        <v>6</v>
      </c>
    </row>
    <row r="9860" spans="1:7">
      <c r="A9860" s="33"/>
      <c r="B9860" s="34"/>
      <c r="C9860" s="33"/>
      <c r="D9860" s="33"/>
      <c r="E9860" s="33"/>
      <c r="G9860">
        <f t="shared" si="155"/>
        <v>6</v>
      </c>
    </row>
    <row r="9861" spans="1:7">
      <c r="A9861" s="33"/>
      <c r="B9861" s="34"/>
      <c r="C9861" s="33"/>
      <c r="D9861" s="33"/>
      <c r="E9861" s="33"/>
      <c r="G9861">
        <f t="shared" si="155"/>
        <v>6</v>
      </c>
    </row>
    <row r="9862" spans="1:7">
      <c r="A9862" s="33"/>
      <c r="B9862" s="34"/>
      <c r="C9862" s="33"/>
      <c r="D9862" s="33"/>
      <c r="E9862" s="33"/>
      <c r="G9862">
        <f t="shared" si="155"/>
        <v>6</v>
      </c>
    </row>
    <row r="9863" spans="1:7">
      <c r="A9863" s="33"/>
      <c r="B9863" s="34"/>
      <c r="C9863" s="33"/>
      <c r="D9863" s="33"/>
      <c r="E9863" s="33"/>
      <c r="G9863">
        <f t="shared" si="155"/>
        <v>6</v>
      </c>
    </row>
    <row r="9864" spans="1:7">
      <c r="A9864" s="33"/>
      <c r="B9864" s="34"/>
      <c r="C9864" s="33"/>
      <c r="D9864" s="33"/>
      <c r="E9864" s="33"/>
      <c r="G9864">
        <f t="shared" si="155"/>
        <v>6</v>
      </c>
    </row>
    <row r="9865" spans="1:7">
      <c r="A9865" s="33"/>
      <c r="B9865" s="34"/>
      <c r="C9865" s="33"/>
      <c r="D9865" s="33"/>
      <c r="E9865" s="33"/>
      <c r="G9865">
        <f t="shared" si="155"/>
        <v>6</v>
      </c>
    </row>
    <row r="9866" spans="1:7">
      <c r="A9866" s="33"/>
      <c r="B9866" s="34"/>
      <c r="C9866" s="33"/>
      <c r="D9866" s="33"/>
      <c r="E9866" s="33"/>
      <c r="G9866">
        <f t="shared" si="155"/>
        <v>6</v>
      </c>
    </row>
    <row r="9867" spans="1:7">
      <c r="A9867" s="33"/>
      <c r="B9867" s="34"/>
      <c r="C9867" s="33"/>
      <c r="D9867" s="33"/>
      <c r="E9867" s="33"/>
      <c r="G9867">
        <f t="shared" si="155"/>
        <v>6</v>
      </c>
    </row>
    <row r="9868" spans="1:7">
      <c r="A9868" s="33"/>
      <c r="B9868" s="34"/>
      <c r="C9868" s="33"/>
      <c r="D9868" s="33"/>
      <c r="E9868" s="33"/>
      <c r="G9868">
        <f t="shared" si="155"/>
        <v>6</v>
      </c>
    </row>
    <row r="9869" spans="1:7">
      <c r="A9869" s="33"/>
      <c r="B9869" s="34"/>
      <c r="C9869" s="33"/>
      <c r="D9869" s="33"/>
      <c r="E9869" s="33"/>
      <c r="G9869">
        <f t="shared" si="155"/>
        <v>6</v>
      </c>
    </row>
    <row r="9870" spans="1:7">
      <c r="A9870" s="33"/>
      <c r="B9870" s="34"/>
      <c r="C9870" s="33"/>
      <c r="D9870" s="33"/>
      <c r="E9870" s="33"/>
      <c r="G9870">
        <f t="shared" si="155"/>
        <v>6</v>
      </c>
    </row>
    <row r="9871" spans="1:7">
      <c r="A9871" s="33"/>
      <c r="B9871" s="34"/>
      <c r="C9871" s="33"/>
      <c r="D9871" s="33"/>
      <c r="E9871" s="33"/>
      <c r="G9871">
        <f t="shared" si="155"/>
        <v>6</v>
      </c>
    </row>
    <row r="9872" spans="1:7">
      <c r="A9872" s="33"/>
      <c r="B9872" s="34"/>
      <c r="C9872" s="33"/>
      <c r="D9872" s="33"/>
      <c r="E9872" s="33"/>
      <c r="G9872">
        <f t="shared" si="155"/>
        <v>6</v>
      </c>
    </row>
    <row r="9873" spans="1:7">
      <c r="A9873" s="33"/>
      <c r="B9873" s="34"/>
      <c r="C9873" s="33"/>
      <c r="D9873" s="33"/>
      <c r="E9873" s="33"/>
      <c r="G9873">
        <f t="shared" si="155"/>
        <v>6</v>
      </c>
    </row>
    <row r="9874" spans="1:7">
      <c r="A9874" s="33"/>
      <c r="B9874" s="34"/>
      <c r="C9874" s="33"/>
      <c r="D9874" s="33"/>
      <c r="E9874" s="33"/>
      <c r="G9874">
        <f t="shared" si="155"/>
        <v>6</v>
      </c>
    </row>
    <row r="9875" spans="1:7">
      <c r="A9875" s="33"/>
      <c r="B9875" s="34"/>
      <c r="C9875" s="33"/>
      <c r="D9875" s="33"/>
      <c r="E9875" s="33"/>
      <c r="G9875">
        <f t="shared" si="155"/>
        <v>6</v>
      </c>
    </row>
    <row r="9876" spans="1:7">
      <c r="A9876" s="33"/>
      <c r="B9876" s="34"/>
      <c r="C9876" s="33"/>
      <c r="D9876" s="33"/>
      <c r="E9876" s="33"/>
      <c r="G9876">
        <f t="shared" si="155"/>
        <v>6</v>
      </c>
    </row>
    <row r="9877" spans="1:7">
      <c r="A9877" s="33"/>
      <c r="B9877" s="34"/>
      <c r="C9877" s="33"/>
      <c r="D9877" s="33"/>
      <c r="E9877" s="33"/>
      <c r="G9877">
        <f t="shared" si="155"/>
        <v>6</v>
      </c>
    </row>
    <row r="9878" spans="1:7">
      <c r="A9878" s="33"/>
      <c r="B9878" s="34"/>
      <c r="C9878" s="33"/>
      <c r="D9878" s="33"/>
      <c r="E9878" s="33"/>
      <c r="G9878">
        <f t="shared" si="155"/>
        <v>6</v>
      </c>
    </row>
    <row r="9879" spans="1:7">
      <c r="A9879" s="33"/>
      <c r="B9879" s="34"/>
      <c r="C9879" s="33"/>
      <c r="D9879" s="33"/>
      <c r="E9879" s="33"/>
      <c r="G9879">
        <f t="shared" si="155"/>
        <v>6</v>
      </c>
    </row>
    <row r="9880" spans="1:7">
      <c r="A9880" s="33"/>
      <c r="B9880" s="34"/>
      <c r="C9880" s="33"/>
      <c r="D9880" s="33"/>
      <c r="E9880" s="33"/>
      <c r="G9880">
        <f t="shared" si="155"/>
        <v>6</v>
      </c>
    </row>
    <row r="9881" spans="1:7">
      <c r="A9881" s="33"/>
      <c r="B9881" s="34"/>
      <c r="C9881" s="33"/>
      <c r="D9881" s="33"/>
      <c r="E9881" s="33"/>
      <c r="G9881">
        <f t="shared" si="155"/>
        <v>6</v>
      </c>
    </row>
    <row r="9882" spans="1:7">
      <c r="A9882" s="33"/>
      <c r="B9882" s="34"/>
      <c r="C9882" s="33"/>
      <c r="D9882" s="33"/>
      <c r="E9882" s="33"/>
      <c r="G9882">
        <f t="shared" si="155"/>
        <v>6</v>
      </c>
    </row>
    <row r="9883" spans="1:7">
      <c r="A9883" s="33"/>
      <c r="B9883" s="34"/>
      <c r="C9883" s="33"/>
      <c r="D9883" s="33"/>
      <c r="E9883" s="33"/>
      <c r="G9883">
        <f t="shared" si="155"/>
        <v>6</v>
      </c>
    </row>
    <row r="9884" spans="1:7">
      <c r="A9884" s="33"/>
      <c r="B9884" s="34"/>
      <c r="C9884" s="33"/>
      <c r="D9884" s="33"/>
      <c r="E9884" s="33"/>
      <c r="G9884">
        <f t="shared" si="155"/>
        <v>6</v>
      </c>
    </row>
    <row r="9885" spans="1:7">
      <c r="A9885" s="33"/>
      <c r="B9885" s="34"/>
      <c r="C9885" s="33"/>
      <c r="D9885" s="33"/>
      <c r="E9885" s="33"/>
      <c r="G9885">
        <f t="shared" si="155"/>
        <v>6</v>
      </c>
    </row>
    <row r="9886" spans="1:7">
      <c r="A9886" s="33"/>
      <c r="B9886" s="34"/>
      <c r="C9886" s="33"/>
      <c r="D9886" s="33"/>
      <c r="E9886" s="33"/>
      <c r="G9886">
        <f t="shared" si="155"/>
        <v>6</v>
      </c>
    </row>
    <row r="9887" spans="1:7">
      <c r="A9887" s="33"/>
      <c r="B9887" s="34"/>
      <c r="C9887" s="33"/>
      <c r="D9887" s="33"/>
      <c r="E9887" s="33"/>
      <c r="G9887">
        <f t="shared" si="155"/>
        <v>6</v>
      </c>
    </row>
    <row r="9888" spans="1:7">
      <c r="A9888" s="33"/>
      <c r="B9888" s="34"/>
      <c r="C9888" s="33"/>
      <c r="D9888" s="33"/>
      <c r="E9888" s="33"/>
      <c r="G9888">
        <f t="shared" si="155"/>
        <v>6</v>
      </c>
    </row>
    <row r="9889" spans="1:7">
      <c r="A9889" s="33"/>
      <c r="B9889" s="34"/>
      <c r="C9889" s="33"/>
      <c r="D9889" s="33"/>
      <c r="E9889" s="33"/>
      <c r="G9889">
        <f t="shared" si="155"/>
        <v>6</v>
      </c>
    </row>
    <row r="9890" spans="1:7">
      <c r="A9890" s="33"/>
      <c r="B9890" s="34"/>
      <c r="C9890" s="33"/>
      <c r="D9890" s="33"/>
      <c r="E9890" s="33"/>
      <c r="G9890">
        <f t="shared" si="155"/>
        <v>6</v>
      </c>
    </row>
    <row r="9891" spans="1:7">
      <c r="A9891" s="33"/>
      <c r="B9891" s="34"/>
      <c r="C9891" s="33"/>
      <c r="D9891" s="33"/>
      <c r="E9891" s="33"/>
      <c r="G9891">
        <f t="shared" si="155"/>
        <v>6</v>
      </c>
    </row>
    <row r="9892" spans="1:7">
      <c r="A9892" s="33"/>
      <c r="B9892" s="34"/>
      <c r="C9892" s="33"/>
      <c r="D9892" s="33"/>
      <c r="E9892" s="33"/>
      <c r="G9892">
        <f t="shared" si="155"/>
        <v>6</v>
      </c>
    </row>
    <row r="9893" spans="1:7">
      <c r="A9893" s="33"/>
      <c r="B9893" s="34"/>
      <c r="C9893" s="33"/>
      <c r="D9893" s="33"/>
      <c r="E9893" s="33"/>
      <c r="G9893">
        <f t="shared" si="155"/>
        <v>6</v>
      </c>
    </row>
    <row r="9894" spans="1:7">
      <c r="A9894" s="33"/>
      <c r="B9894" s="34"/>
      <c r="C9894" s="33"/>
      <c r="D9894" s="33"/>
      <c r="E9894" s="33"/>
      <c r="G9894">
        <f t="shared" si="155"/>
        <v>6</v>
      </c>
    </row>
    <row r="9895" spans="1:7">
      <c r="A9895" s="33"/>
      <c r="B9895" s="34"/>
      <c r="C9895" s="33"/>
      <c r="D9895" s="33"/>
      <c r="E9895" s="33"/>
      <c r="G9895">
        <f t="shared" si="155"/>
        <v>6</v>
      </c>
    </row>
    <row r="9896" spans="1:7">
      <c r="A9896" s="33"/>
      <c r="B9896" s="34"/>
      <c r="C9896" s="33"/>
      <c r="D9896" s="33"/>
      <c r="E9896" s="33"/>
      <c r="G9896">
        <f t="shared" si="155"/>
        <v>6</v>
      </c>
    </row>
    <row r="9897" spans="1:7">
      <c r="A9897" s="33"/>
      <c r="B9897" s="34"/>
      <c r="C9897" s="33"/>
      <c r="D9897" s="33"/>
      <c r="E9897" s="33"/>
      <c r="G9897">
        <f t="shared" si="155"/>
        <v>6</v>
      </c>
    </row>
    <row r="9898" spans="1:7">
      <c r="A9898" s="33"/>
      <c r="B9898" s="34"/>
      <c r="C9898" s="33"/>
      <c r="D9898" s="33"/>
      <c r="E9898" s="33"/>
      <c r="G9898">
        <f t="shared" si="155"/>
        <v>6</v>
      </c>
    </row>
    <row r="9899" spans="1:7">
      <c r="A9899" s="33"/>
      <c r="B9899" s="34"/>
      <c r="C9899" s="33"/>
      <c r="D9899" s="33"/>
      <c r="E9899" s="33"/>
      <c r="G9899">
        <f t="shared" si="155"/>
        <v>6</v>
      </c>
    </row>
    <row r="9900" spans="1:7">
      <c r="A9900" s="33"/>
      <c r="B9900" s="34"/>
      <c r="C9900" s="33"/>
      <c r="D9900" s="33"/>
      <c r="E9900" s="33"/>
      <c r="G9900">
        <f t="shared" si="155"/>
        <v>6</v>
      </c>
    </row>
    <row r="9901" spans="1:7">
      <c r="A9901" s="33"/>
      <c r="B9901" s="34"/>
      <c r="C9901" s="33"/>
      <c r="D9901" s="33"/>
      <c r="E9901" s="33"/>
      <c r="G9901">
        <f t="shared" si="155"/>
        <v>6</v>
      </c>
    </row>
    <row r="9902" spans="1:7">
      <c r="A9902" s="33"/>
      <c r="B9902" s="34"/>
      <c r="C9902" s="33"/>
      <c r="D9902" s="33"/>
      <c r="E9902" s="33"/>
      <c r="G9902">
        <f t="shared" si="155"/>
        <v>6</v>
      </c>
    </row>
    <row r="9903" spans="1:7">
      <c r="A9903" s="33"/>
      <c r="B9903" s="34"/>
      <c r="C9903" s="33"/>
      <c r="D9903" s="33"/>
      <c r="E9903" s="33"/>
      <c r="G9903">
        <f t="shared" si="155"/>
        <v>6</v>
      </c>
    </row>
    <row r="9904" spans="1:7">
      <c r="A9904" s="33"/>
      <c r="B9904" s="34"/>
      <c r="C9904" s="33"/>
      <c r="D9904" s="33"/>
      <c r="E9904" s="33"/>
      <c r="G9904">
        <f t="shared" si="155"/>
        <v>6</v>
      </c>
    </row>
    <row r="9905" spans="1:7">
      <c r="A9905" s="33"/>
      <c r="B9905" s="34"/>
      <c r="C9905" s="33"/>
      <c r="D9905" s="33"/>
      <c r="E9905" s="33"/>
      <c r="G9905">
        <f t="shared" si="155"/>
        <v>6</v>
      </c>
    </row>
    <row r="9906" spans="1:7">
      <c r="A9906" s="33"/>
      <c r="B9906" s="34"/>
      <c r="C9906" s="33"/>
      <c r="D9906" s="33"/>
      <c r="E9906" s="33"/>
      <c r="G9906">
        <f t="shared" si="155"/>
        <v>6</v>
      </c>
    </row>
    <row r="9907" spans="1:7">
      <c r="A9907" s="33"/>
      <c r="B9907" s="34"/>
      <c r="C9907" s="33"/>
      <c r="D9907" s="33"/>
      <c r="E9907" s="33"/>
      <c r="G9907">
        <f t="shared" si="155"/>
        <v>6</v>
      </c>
    </row>
    <row r="9908" spans="1:7">
      <c r="A9908" s="33"/>
      <c r="B9908" s="34"/>
      <c r="C9908" s="33"/>
      <c r="D9908" s="33"/>
      <c r="E9908" s="33"/>
      <c r="G9908">
        <f t="shared" si="155"/>
        <v>6</v>
      </c>
    </row>
    <row r="9909" spans="1:7">
      <c r="A9909" s="33"/>
      <c r="B9909" s="34"/>
      <c r="C9909" s="33"/>
      <c r="D9909" s="33"/>
      <c r="E9909" s="33"/>
      <c r="G9909">
        <f t="shared" si="155"/>
        <v>6</v>
      </c>
    </row>
    <row r="9910" spans="1:7">
      <c r="A9910" s="33"/>
      <c r="B9910" s="34"/>
      <c r="C9910" s="33"/>
      <c r="D9910" s="33"/>
      <c r="E9910" s="33"/>
      <c r="G9910">
        <f t="shared" si="155"/>
        <v>6</v>
      </c>
    </row>
    <row r="9911" spans="1:7">
      <c r="A9911" s="33"/>
      <c r="B9911" s="34"/>
      <c r="C9911" s="33"/>
      <c r="D9911" s="33"/>
      <c r="E9911" s="33"/>
      <c r="G9911">
        <f t="shared" si="155"/>
        <v>6</v>
      </c>
    </row>
    <row r="9912" spans="1:7">
      <c r="A9912" s="33"/>
      <c r="B9912" s="34"/>
      <c r="C9912" s="33"/>
      <c r="D9912" s="33"/>
      <c r="E9912" s="33"/>
      <c r="G9912">
        <f t="shared" si="155"/>
        <v>6</v>
      </c>
    </row>
    <row r="9913" spans="1:7">
      <c r="A9913" s="33"/>
      <c r="B9913" s="34"/>
      <c r="C9913" s="33"/>
      <c r="D9913" s="33"/>
      <c r="E9913" s="33"/>
      <c r="G9913">
        <f t="shared" si="155"/>
        <v>6</v>
      </c>
    </row>
    <row r="9914" spans="1:7">
      <c r="A9914" s="33"/>
      <c r="B9914" s="34"/>
      <c r="C9914" s="33"/>
      <c r="D9914" s="33"/>
      <c r="E9914" s="33"/>
      <c r="G9914">
        <f t="shared" si="155"/>
        <v>6</v>
      </c>
    </row>
    <row r="9915" spans="1:7">
      <c r="A9915" s="33"/>
      <c r="B9915" s="34"/>
      <c r="C9915" s="33"/>
      <c r="D9915" s="33"/>
      <c r="E9915" s="33"/>
      <c r="G9915">
        <f t="shared" si="155"/>
        <v>6</v>
      </c>
    </row>
    <row r="9916" spans="1:7">
      <c r="A9916" s="33"/>
      <c r="B9916" s="34"/>
      <c r="C9916" s="33"/>
      <c r="D9916" s="33"/>
      <c r="E9916" s="33"/>
      <c r="G9916">
        <f t="shared" si="155"/>
        <v>6</v>
      </c>
    </row>
    <row r="9917" spans="1:7">
      <c r="A9917" s="33"/>
      <c r="B9917" s="34"/>
      <c r="C9917" s="33"/>
      <c r="D9917" s="33"/>
      <c r="E9917" s="33"/>
      <c r="G9917">
        <f t="shared" si="155"/>
        <v>6</v>
      </c>
    </row>
    <row r="9918" spans="1:7">
      <c r="A9918" s="33"/>
      <c r="B9918" s="34"/>
      <c r="C9918" s="33"/>
      <c r="D9918" s="33"/>
      <c r="E9918" s="33"/>
      <c r="G9918">
        <f t="shared" si="155"/>
        <v>6</v>
      </c>
    </row>
    <row r="9919" spans="1:7">
      <c r="A9919" s="33"/>
      <c r="B9919" s="34"/>
      <c r="C9919" s="33"/>
      <c r="D9919" s="33"/>
      <c r="E9919" s="33"/>
      <c r="G9919">
        <f t="shared" si="155"/>
        <v>6</v>
      </c>
    </row>
    <row r="9920" spans="1:7">
      <c r="A9920" s="33"/>
      <c r="B9920" s="34"/>
      <c r="C9920" s="33"/>
      <c r="D9920" s="33"/>
      <c r="E9920" s="33"/>
      <c r="G9920">
        <f t="shared" ref="G9920:G9983" si="156">WEEKDAY(B9920,2)</f>
        <v>6</v>
      </c>
    </row>
    <row r="9921" spans="1:7">
      <c r="A9921" s="33"/>
      <c r="B9921" s="34"/>
      <c r="C9921" s="33"/>
      <c r="D9921" s="33"/>
      <c r="E9921" s="33"/>
      <c r="G9921">
        <f t="shared" si="156"/>
        <v>6</v>
      </c>
    </row>
    <row r="9922" spans="1:7">
      <c r="A9922" s="33"/>
      <c r="B9922" s="34"/>
      <c r="C9922" s="33"/>
      <c r="D9922" s="33"/>
      <c r="E9922" s="33"/>
      <c r="G9922">
        <f t="shared" si="156"/>
        <v>6</v>
      </c>
    </row>
    <row r="9923" spans="1:7">
      <c r="A9923" s="33"/>
      <c r="B9923" s="34"/>
      <c r="C9923" s="33"/>
      <c r="D9923" s="33"/>
      <c r="E9923" s="33"/>
      <c r="G9923">
        <f t="shared" si="156"/>
        <v>6</v>
      </c>
    </row>
    <row r="9924" spans="1:7">
      <c r="A9924" s="33"/>
      <c r="B9924" s="34"/>
      <c r="C9924" s="33"/>
      <c r="D9924" s="33"/>
      <c r="E9924" s="33"/>
      <c r="G9924">
        <f t="shared" si="156"/>
        <v>6</v>
      </c>
    </row>
    <row r="9925" spans="1:7">
      <c r="A9925" s="33"/>
      <c r="B9925" s="34"/>
      <c r="C9925" s="33"/>
      <c r="D9925" s="33"/>
      <c r="E9925" s="33"/>
      <c r="G9925">
        <f t="shared" si="156"/>
        <v>6</v>
      </c>
    </row>
    <row r="9926" spans="1:7">
      <c r="A9926" s="33"/>
      <c r="B9926" s="34"/>
      <c r="C9926" s="33"/>
      <c r="D9926" s="33"/>
      <c r="E9926" s="33"/>
      <c r="G9926">
        <f t="shared" si="156"/>
        <v>6</v>
      </c>
    </row>
    <row r="9927" spans="1:7">
      <c r="A9927" s="33"/>
      <c r="B9927" s="34"/>
      <c r="C9927" s="33"/>
      <c r="D9927" s="33"/>
      <c r="E9927" s="33"/>
      <c r="G9927">
        <f t="shared" si="156"/>
        <v>6</v>
      </c>
    </row>
    <row r="9928" spans="1:7">
      <c r="A9928" s="33"/>
      <c r="B9928" s="34"/>
      <c r="C9928" s="33"/>
      <c r="D9928" s="33"/>
      <c r="E9928" s="33"/>
      <c r="G9928">
        <f t="shared" si="156"/>
        <v>6</v>
      </c>
    </row>
    <row r="9929" spans="1:7">
      <c r="A9929" s="33"/>
      <c r="B9929" s="34"/>
      <c r="C9929" s="33"/>
      <c r="D9929" s="33"/>
      <c r="E9929" s="33"/>
      <c r="G9929">
        <f t="shared" si="156"/>
        <v>6</v>
      </c>
    </row>
    <row r="9930" spans="1:7">
      <c r="A9930" s="33"/>
      <c r="B9930" s="34"/>
      <c r="C9930" s="33"/>
      <c r="D9930" s="33"/>
      <c r="E9930" s="33"/>
      <c r="G9930">
        <f t="shared" si="156"/>
        <v>6</v>
      </c>
    </row>
    <row r="9931" spans="1:7">
      <c r="A9931" s="33"/>
      <c r="B9931" s="34"/>
      <c r="C9931" s="33"/>
      <c r="D9931" s="33"/>
      <c r="E9931" s="33"/>
      <c r="G9931">
        <f t="shared" si="156"/>
        <v>6</v>
      </c>
    </row>
    <row r="9932" spans="1:7">
      <c r="A9932" s="33"/>
      <c r="B9932" s="34"/>
      <c r="C9932" s="33"/>
      <c r="D9932" s="33"/>
      <c r="E9932" s="33"/>
      <c r="G9932">
        <f t="shared" si="156"/>
        <v>6</v>
      </c>
    </row>
    <row r="9933" spans="1:7">
      <c r="A9933" s="33"/>
      <c r="B9933" s="34"/>
      <c r="C9933" s="33"/>
      <c r="D9933" s="33"/>
      <c r="E9933" s="33"/>
      <c r="G9933">
        <f t="shared" si="156"/>
        <v>6</v>
      </c>
    </row>
    <row r="9934" spans="1:7">
      <c r="A9934" s="33"/>
      <c r="B9934" s="34"/>
      <c r="C9934" s="33"/>
      <c r="D9934" s="33"/>
      <c r="E9934" s="33"/>
      <c r="G9934">
        <f t="shared" si="156"/>
        <v>6</v>
      </c>
    </row>
    <row r="9935" spans="1:7">
      <c r="A9935" s="33"/>
      <c r="B9935" s="34"/>
      <c r="C9935" s="33"/>
      <c r="D9935" s="33"/>
      <c r="E9935" s="33"/>
      <c r="G9935">
        <f t="shared" si="156"/>
        <v>6</v>
      </c>
    </row>
    <row r="9936" spans="1:7">
      <c r="A9936" s="33"/>
      <c r="B9936" s="34"/>
      <c r="C9936" s="33"/>
      <c r="D9936" s="33"/>
      <c r="E9936" s="33"/>
      <c r="G9936">
        <f t="shared" si="156"/>
        <v>6</v>
      </c>
    </row>
    <row r="9937" spans="1:7">
      <c r="A9937" s="33"/>
      <c r="B9937" s="34"/>
      <c r="C9937" s="33"/>
      <c r="D9937" s="33"/>
      <c r="E9937" s="33"/>
      <c r="G9937">
        <f t="shared" si="156"/>
        <v>6</v>
      </c>
    </row>
    <row r="9938" spans="1:7">
      <c r="A9938" s="33"/>
      <c r="B9938" s="34"/>
      <c r="C9938" s="33"/>
      <c r="D9938" s="33"/>
      <c r="E9938" s="33"/>
      <c r="G9938">
        <f t="shared" si="156"/>
        <v>6</v>
      </c>
    </row>
    <row r="9939" spans="1:7">
      <c r="A9939" s="33"/>
      <c r="B9939" s="34"/>
      <c r="C9939" s="33"/>
      <c r="D9939" s="33"/>
      <c r="E9939" s="33"/>
      <c r="G9939">
        <f t="shared" si="156"/>
        <v>6</v>
      </c>
    </row>
    <row r="9940" spans="1:7">
      <c r="A9940" s="33"/>
      <c r="B9940" s="34"/>
      <c r="C9940" s="33"/>
      <c r="D9940" s="33"/>
      <c r="E9940" s="33"/>
      <c r="G9940">
        <f t="shared" si="156"/>
        <v>6</v>
      </c>
    </row>
    <row r="9941" spans="1:7">
      <c r="A9941" s="33"/>
      <c r="B9941" s="34"/>
      <c r="C9941" s="33"/>
      <c r="D9941" s="33"/>
      <c r="E9941" s="33"/>
      <c r="G9941">
        <f t="shared" si="156"/>
        <v>6</v>
      </c>
    </row>
    <row r="9942" spans="1:7">
      <c r="A9942" s="33"/>
      <c r="B9942" s="34"/>
      <c r="C9942" s="33"/>
      <c r="D9942" s="33"/>
      <c r="E9942" s="33"/>
      <c r="G9942">
        <f t="shared" si="156"/>
        <v>6</v>
      </c>
    </row>
    <row r="9943" spans="1:7">
      <c r="A9943" s="33"/>
      <c r="B9943" s="34"/>
      <c r="C9943" s="33"/>
      <c r="D9943" s="33"/>
      <c r="E9943" s="33"/>
      <c r="G9943">
        <f t="shared" si="156"/>
        <v>6</v>
      </c>
    </row>
    <row r="9944" spans="1:7">
      <c r="A9944" s="33"/>
      <c r="B9944" s="34"/>
      <c r="C9944" s="33"/>
      <c r="D9944" s="33"/>
      <c r="E9944" s="33"/>
      <c r="G9944">
        <f t="shared" si="156"/>
        <v>6</v>
      </c>
    </row>
    <row r="9945" spans="1:7">
      <c r="A9945" s="33"/>
      <c r="B9945" s="34"/>
      <c r="C9945" s="33"/>
      <c r="D9945" s="33"/>
      <c r="E9945" s="33"/>
      <c r="G9945">
        <f t="shared" si="156"/>
        <v>6</v>
      </c>
    </row>
    <row r="9946" spans="1:7">
      <c r="A9946" s="33"/>
      <c r="B9946" s="34"/>
      <c r="C9946" s="33"/>
      <c r="D9946" s="33"/>
      <c r="E9946" s="33"/>
      <c r="G9946">
        <f t="shared" si="156"/>
        <v>6</v>
      </c>
    </row>
    <row r="9947" spans="1:7">
      <c r="A9947" s="33"/>
      <c r="B9947" s="34"/>
      <c r="C9947" s="33"/>
      <c r="D9947" s="33"/>
      <c r="E9947" s="33"/>
      <c r="G9947">
        <f t="shared" si="156"/>
        <v>6</v>
      </c>
    </row>
    <row r="9948" spans="1:7">
      <c r="A9948" s="33"/>
      <c r="B9948" s="34"/>
      <c r="C9948" s="33"/>
      <c r="D9948" s="33"/>
      <c r="E9948" s="33"/>
      <c r="G9948">
        <f t="shared" si="156"/>
        <v>6</v>
      </c>
    </row>
    <row r="9949" spans="1:7">
      <c r="A9949" s="33"/>
      <c r="B9949" s="34"/>
      <c r="C9949" s="33"/>
      <c r="D9949" s="33"/>
      <c r="E9949" s="33"/>
      <c r="G9949">
        <f t="shared" si="156"/>
        <v>6</v>
      </c>
    </row>
    <row r="9950" spans="1:7">
      <c r="A9950" s="33"/>
      <c r="B9950" s="34"/>
      <c r="C9950" s="33"/>
      <c r="D9950" s="33"/>
      <c r="E9950" s="33"/>
      <c r="G9950">
        <f t="shared" si="156"/>
        <v>6</v>
      </c>
    </row>
    <row r="9951" spans="1:7">
      <c r="A9951" s="33"/>
      <c r="B9951" s="34"/>
      <c r="C9951" s="33"/>
      <c r="D9951" s="33"/>
      <c r="E9951" s="33"/>
      <c r="G9951">
        <f t="shared" si="156"/>
        <v>6</v>
      </c>
    </row>
    <row r="9952" spans="1:7">
      <c r="A9952" s="33"/>
      <c r="B9952" s="34"/>
      <c r="C9952" s="33"/>
      <c r="D9952" s="33"/>
      <c r="E9952" s="33"/>
      <c r="G9952">
        <f t="shared" si="156"/>
        <v>6</v>
      </c>
    </row>
    <row r="9953" spans="1:7">
      <c r="A9953" s="33"/>
      <c r="B9953" s="34"/>
      <c r="C9953" s="33"/>
      <c r="D9953" s="33"/>
      <c r="E9953" s="33"/>
      <c r="G9953">
        <f t="shared" si="156"/>
        <v>6</v>
      </c>
    </row>
    <row r="9954" spans="1:7">
      <c r="A9954" s="33"/>
      <c r="B9954" s="34"/>
      <c r="C9954" s="33"/>
      <c r="D9954" s="33"/>
      <c r="E9954" s="33"/>
      <c r="G9954">
        <f t="shared" si="156"/>
        <v>6</v>
      </c>
    </row>
    <row r="9955" spans="1:7">
      <c r="A9955" s="33"/>
      <c r="B9955" s="34"/>
      <c r="C9955" s="33"/>
      <c r="D9955" s="33"/>
      <c r="E9955" s="33"/>
      <c r="G9955">
        <f t="shared" si="156"/>
        <v>6</v>
      </c>
    </row>
    <row r="9956" spans="1:7">
      <c r="A9956" s="33"/>
      <c r="B9956" s="34"/>
      <c r="C9956" s="33"/>
      <c r="D9956" s="33"/>
      <c r="E9956" s="33"/>
      <c r="G9956">
        <f t="shared" si="156"/>
        <v>6</v>
      </c>
    </row>
    <row r="9957" spans="1:7">
      <c r="A9957" s="33"/>
      <c r="B9957" s="34"/>
      <c r="C9957" s="33"/>
      <c r="D9957" s="33"/>
      <c r="E9957" s="33"/>
      <c r="G9957">
        <f t="shared" si="156"/>
        <v>6</v>
      </c>
    </row>
    <row r="9958" spans="1:7">
      <c r="A9958" s="33"/>
      <c r="B9958" s="34"/>
      <c r="C9958" s="33"/>
      <c r="D9958" s="33"/>
      <c r="E9958" s="33"/>
      <c r="G9958">
        <f t="shared" si="156"/>
        <v>6</v>
      </c>
    </row>
    <row r="9959" spans="1:7">
      <c r="A9959" s="33"/>
      <c r="B9959" s="34"/>
      <c r="C9959" s="33"/>
      <c r="D9959" s="33"/>
      <c r="E9959" s="33"/>
      <c r="G9959">
        <f t="shared" si="156"/>
        <v>6</v>
      </c>
    </row>
    <row r="9960" spans="1:7">
      <c r="A9960" s="33"/>
      <c r="B9960" s="34"/>
      <c r="C9960" s="33"/>
      <c r="D9960" s="33"/>
      <c r="E9960" s="33"/>
      <c r="G9960">
        <f t="shared" si="156"/>
        <v>6</v>
      </c>
    </row>
    <row r="9961" spans="1:7">
      <c r="A9961" s="33"/>
      <c r="B9961" s="34"/>
      <c r="C9961" s="33"/>
      <c r="D9961" s="33"/>
      <c r="E9961" s="33"/>
      <c r="G9961">
        <f t="shared" si="156"/>
        <v>6</v>
      </c>
    </row>
    <row r="9962" spans="1:7">
      <c r="A9962" s="33"/>
      <c r="B9962" s="34"/>
      <c r="C9962" s="33"/>
      <c r="D9962" s="33"/>
      <c r="E9962" s="33"/>
      <c r="G9962">
        <f t="shared" si="156"/>
        <v>6</v>
      </c>
    </row>
    <row r="9963" spans="1:7">
      <c r="A9963" s="33"/>
      <c r="B9963" s="34"/>
      <c r="C9963" s="33"/>
      <c r="D9963" s="33"/>
      <c r="E9963" s="33"/>
      <c r="G9963">
        <f t="shared" si="156"/>
        <v>6</v>
      </c>
    </row>
    <row r="9964" spans="1:7">
      <c r="A9964" s="33"/>
      <c r="B9964" s="34"/>
      <c r="C9964" s="33"/>
      <c r="D9964" s="33"/>
      <c r="E9964" s="33"/>
      <c r="G9964">
        <f t="shared" si="156"/>
        <v>6</v>
      </c>
    </row>
    <row r="9965" spans="1:7">
      <c r="A9965" s="33"/>
      <c r="B9965" s="34"/>
      <c r="C9965" s="33"/>
      <c r="D9965" s="33"/>
      <c r="E9965" s="33"/>
      <c r="G9965">
        <f t="shared" si="156"/>
        <v>6</v>
      </c>
    </row>
    <row r="9966" spans="1:7">
      <c r="A9966" s="33"/>
      <c r="B9966" s="34"/>
      <c r="C9966" s="33"/>
      <c r="D9966" s="33"/>
      <c r="E9966" s="33"/>
      <c r="G9966">
        <f t="shared" si="156"/>
        <v>6</v>
      </c>
    </row>
    <row r="9967" spans="1:7">
      <c r="A9967" s="33"/>
      <c r="B9967" s="34"/>
      <c r="C9967" s="33"/>
      <c r="D9967" s="33"/>
      <c r="E9967" s="33"/>
      <c r="G9967">
        <f t="shared" si="156"/>
        <v>6</v>
      </c>
    </row>
    <row r="9968" spans="1:7">
      <c r="A9968" s="33"/>
      <c r="B9968" s="34"/>
      <c r="C9968" s="33"/>
      <c r="D9968" s="33"/>
      <c r="E9968" s="33"/>
      <c r="G9968">
        <f t="shared" si="156"/>
        <v>6</v>
      </c>
    </row>
    <row r="9969" spans="1:7">
      <c r="A9969" s="33"/>
      <c r="B9969" s="34"/>
      <c r="C9969" s="33"/>
      <c r="D9969" s="33"/>
      <c r="E9969" s="33"/>
      <c r="G9969">
        <f t="shared" si="156"/>
        <v>6</v>
      </c>
    </row>
    <row r="9970" spans="1:7">
      <c r="A9970" s="33"/>
      <c r="B9970" s="34"/>
      <c r="C9970" s="33"/>
      <c r="D9970" s="33"/>
      <c r="E9970" s="33"/>
      <c r="G9970">
        <f t="shared" si="156"/>
        <v>6</v>
      </c>
    </row>
    <row r="9971" spans="1:7">
      <c r="A9971" s="33"/>
      <c r="B9971" s="34"/>
      <c r="C9971" s="33"/>
      <c r="D9971" s="33"/>
      <c r="E9971" s="33"/>
      <c r="G9971">
        <f t="shared" si="156"/>
        <v>6</v>
      </c>
    </row>
    <row r="9972" spans="1:7">
      <c r="A9972" s="33"/>
      <c r="B9972" s="34"/>
      <c r="C9972" s="33"/>
      <c r="D9972" s="33"/>
      <c r="E9972" s="33"/>
      <c r="G9972">
        <f t="shared" si="156"/>
        <v>6</v>
      </c>
    </row>
    <row r="9973" spans="1:7">
      <c r="A9973" s="33"/>
      <c r="B9973" s="34"/>
      <c r="C9973" s="33"/>
      <c r="D9973" s="33"/>
      <c r="E9973" s="33"/>
      <c r="G9973">
        <f t="shared" si="156"/>
        <v>6</v>
      </c>
    </row>
    <row r="9974" spans="1:7">
      <c r="A9974" s="33"/>
      <c r="B9974" s="34"/>
      <c r="C9974" s="33"/>
      <c r="D9974" s="33"/>
      <c r="E9974" s="33"/>
      <c r="G9974">
        <f t="shared" si="156"/>
        <v>6</v>
      </c>
    </row>
    <row r="9975" spans="1:7">
      <c r="A9975" s="33"/>
      <c r="B9975" s="34"/>
      <c r="C9975" s="33"/>
      <c r="D9975" s="33"/>
      <c r="E9975" s="33"/>
      <c r="G9975">
        <f t="shared" si="156"/>
        <v>6</v>
      </c>
    </row>
    <row r="9976" spans="1:7">
      <c r="A9976" s="33"/>
      <c r="B9976" s="34"/>
      <c r="C9976" s="33"/>
      <c r="D9976" s="33"/>
      <c r="E9976" s="33"/>
      <c r="G9976">
        <f t="shared" si="156"/>
        <v>6</v>
      </c>
    </row>
    <row r="9977" spans="1:7">
      <c r="A9977" s="33"/>
      <c r="B9977" s="34"/>
      <c r="C9977" s="33"/>
      <c r="D9977" s="33"/>
      <c r="E9977" s="33"/>
      <c r="G9977">
        <f t="shared" si="156"/>
        <v>6</v>
      </c>
    </row>
    <row r="9978" spans="1:7">
      <c r="A9978" s="33"/>
      <c r="B9978" s="34"/>
      <c r="C9978" s="33"/>
      <c r="D9978" s="33"/>
      <c r="E9978" s="33"/>
      <c r="G9978">
        <f t="shared" si="156"/>
        <v>6</v>
      </c>
    </row>
    <row r="9979" spans="1:7">
      <c r="A9979" s="33"/>
      <c r="B9979" s="34"/>
      <c r="C9979" s="33"/>
      <c r="D9979" s="33"/>
      <c r="E9979" s="33"/>
      <c r="G9979">
        <f t="shared" si="156"/>
        <v>6</v>
      </c>
    </row>
    <row r="9980" spans="1:7">
      <c r="A9980" s="33"/>
      <c r="B9980" s="34"/>
      <c r="C9980" s="33"/>
      <c r="D9980" s="33"/>
      <c r="E9980" s="33"/>
      <c r="G9980">
        <f t="shared" si="156"/>
        <v>6</v>
      </c>
    </row>
    <row r="9981" spans="1:7">
      <c r="A9981" s="33"/>
      <c r="B9981" s="34"/>
      <c r="C9981" s="33"/>
      <c r="D9981" s="33"/>
      <c r="E9981" s="33"/>
      <c r="G9981">
        <f t="shared" si="156"/>
        <v>6</v>
      </c>
    </row>
    <row r="9982" spans="1:7">
      <c r="A9982" s="33"/>
      <c r="B9982" s="34"/>
      <c r="C9982" s="33"/>
      <c r="D9982" s="33"/>
      <c r="E9982" s="33"/>
      <c r="G9982">
        <f t="shared" si="156"/>
        <v>6</v>
      </c>
    </row>
    <row r="9983" spans="1:7">
      <c r="A9983" s="33"/>
      <c r="B9983" s="34"/>
      <c r="C9983" s="33"/>
      <c r="D9983" s="33"/>
      <c r="E9983" s="33"/>
      <c r="G9983">
        <f t="shared" si="156"/>
        <v>6</v>
      </c>
    </row>
    <row r="9984" spans="1:7">
      <c r="A9984" s="33"/>
      <c r="B9984" s="34"/>
      <c r="C9984" s="33"/>
      <c r="D9984" s="33"/>
      <c r="E9984" s="33"/>
      <c r="G9984">
        <f t="shared" ref="G9984:G10047" si="157">WEEKDAY(B9984,2)</f>
        <v>6</v>
      </c>
    </row>
    <row r="9985" spans="1:7">
      <c r="A9985" s="33"/>
      <c r="B9985" s="34"/>
      <c r="C9985" s="33"/>
      <c r="D9985" s="33"/>
      <c r="E9985" s="33"/>
      <c r="G9985">
        <f t="shared" si="157"/>
        <v>6</v>
      </c>
    </row>
    <row r="9986" spans="1:7">
      <c r="A9986" s="33"/>
      <c r="B9986" s="34"/>
      <c r="C9986" s="33"/>
      <c r="D9986" s="33"/>
      <c r="E9986" s="33"/>
      <c r="G9986">
        <f t="shared" si="157"/>
        <v>6</v>
      </c>
    </row>
    <row r="9987" spans="1:7">
      <c r="A9987" s="33"/>
      <c r="B9987" s="34"/>
      <c r="C9987" s="33"/>
      <c r="D9987" s="33"/>
      <c r="E9987" s="33"/>
      <c r="G9987">
        <f t="shared" si="157"/>
        <v>6</v>
      </c>
    </row>
    <row r="9988" spans="1:7">
      <c r="A9988" s="33"/>
      <c r="B9988" s="34"/>
      <c r="C9988" s="33"/>
      <c r="D9988" s="33"/>
      <c r="E9988" s="33"/>
      <c r="G9988">
        <f t="shared" si="157"/>
        <v>6</v>
      </c>
    </row>
    <row r="9989" spans="1:7">
      <c r="A9989" s="33"/>
      <c r="B9989" s="34"/>
      <c r="C9989" s="33"/>
      <c r="D9989" s="33"/>
      <c r="E9989" s="33"/>
      <c r="G9989">
        <f t="shared" si="157"/>
        <v>6</v>
      </c>
    </row>
    <row r="9990" spans="1:7">
      <c r="A9990" s="33"/>
      <c r="B9990" s="34"/>
      <c r="C9990" s="33"/>
      <c r="D9990" s="33"/>
      <c r="E9990" s="33"/>
      <c r="G9990">
        <f t="shared" si="157"/>
        <v>6</v>
      </c>
    </row>
    <row r="9991" spans="1:7">
      <c r="A9991" s="33"/>
      <c r="B9991" s="34"/>
      <c r="C9991" s="33"/>
      <c r="D9991" s="33"/>
      <c r="E9991" s="33"/>
      <c r="G9991">
        <f t="shared" si="157"/>
        <v>6</v>
      </c>
    </row>
    <row r="9992" spans="1:7">
      <c r="A9992" s="33"/>
      <c r="B9992" s="34"/>
      <c r="C9992" s="33"/>
      <c r="D9992" s="33"/>
      <c r="E9992" s="33"/>
      <c r="G9992">
        <f t="shared" si="157"/>
        <v>6</v>
      </c>
    </row>
    <row r="9993" spans="1:7">
      <c r="A9993" s="33"/>
      <c r="B9993" s="34"/>
      <c r="C9993" s="33"/>
      <c r="D9993" s="33"/>
      <c r="E9993" s="33"/>
      <c r="G9993">
        <f t="shared" si="157"/>
        <v>6</v>
      </c>
    </row>
    <row r="9994" spans="1:7">
      <c r="A9994" s="33"/>
      <c r="B9994" s="34"/>
      <c r="C9994" s="33"/>
      <c r="D9994" s="33"/>
      <c r="E9994" s="33"/>
      <c r="G9994">
        <f t="shared" si="157"/>
        <v>6</v>
      </c>
    </row>
    <row r="9995" spans="1:7">
      <c r="A9995" s="33"/>
      <c r="B9995" s="34"/>
      <c r="C9995" s="33"/>
      <c r="D9995" s="33"/>
      <c r="E9995" s="33"/>
      <c r="G9995">
        <f t="shared" si="157"/>
        <v>6</v>
      </c>
    </row>
    <row r="9996" spans="1:7">
      <c r="A9996" s="33"/>
      <c r="B9996" s="34"/>
      <c r="C9996" s="33"/>
      <c r="D9996" s="33"/>
      <c r="E9996" s="33"/>
      <c r="G9996">
        <f t="shared" si="157"/>
        <v>6</v>
      </c>
    </row>
    <row r="9997" spans="1:7">
      <c r="A9997" s="33"/>
      <c r="B9997" s="34"/>
      <c r="C9997" s="33"/>
      <c r="D9997" s="33"/>
      <c r="E9997" s="33"/>
      <c r="G9997">
        <f t="shared" si="157"/>
        <v>6</v>
      </c>
    </row>
    <row r="9998" spans="1:7">
      <c r="A9998" s="33"/>
      <c r="B9998" s="34"/>
      <c r="C9998" s="33"/>
      <c r="D9998" s="33"/>
      <c r="E9998" s="33"/>
      <c r="G9998">
        <f t="shared" si="157"/>
        <v>6</v>
      </c>
    </row>
    <row r="9999" spans="1:7">
      <c r="A9999" s="33"/>
      <c r="B9999" s="34"/>
      <c r="C9999" s="33"/>
      <c r="D9999" s="33"/>
      <c r="E9999" s="33"/>
      <c r="G9999">
        <f t="shared" si="157"/>
        <v>6</v>
      </c>
    </row>
    <row r="10000" spans="1:7">
      <c r="A10000" s="33"/>
      <c r="B10000" s="34"/>
      <c r="C10000" s="33"/>
      <c r="D10000" s="33"/>
      <c r="E10000" s="33"/>
      <c r="G10000">
        <f t="shared" si="157"/>
        <v>6</v>
      </c>
    </row>
    <row r="10001" spans="1:7">
      <c r="A10001" s="33"/>
      <c r="B10001" s="34"/>
      <c r="C10001" s="33"/>
      <c r="D10001" s="33"/>
      <c r="E10001" s="33"/>
      <c r="G10001">
        <f t="shared" si="157"/>
        <v>6</v>
      </c>
    </row>
    <row r="10002" spans="1:7">
      <c r="A10002" s="33"/>
      <c r="B10002" s="34"/>
      <c r="C10002" s="33"/>
      <c r="D10002" s="33"/>
      <c r="E10002" s="33"/>
      <c r="G10002">
        <f t="shared" si="157"/>
        <v>6</v>
      </c>
    </row>
    <row r="10003" spans="1:7">
      <c r="A10003" s="33"/>
      <c r="B10003" s="34"/>
      <c r="C10003" s="33"/>
      <c r="D10003" s="33"/>
      <c r="E10003" s="33"/>
      <c r="G10003">
        <f t="shared" si="157"/>
        <v>6</v>
      </c>
    </row>
    <row r="10004" spans="1:7">
      <c r="A10004" s="33"/>
      <c r="B10004" s="34"/>
      <c r="C10004" s="33"/>
      <c r="D10004" s="33"/>
      <c r="E10004" s="33"/>
      <c r="G10004">
        <f t="shared" si="157"/>
        <v>6</v>
      </c>
    </row>
    <row r="10005" spans="1:7">
      <c r="A10005" s="33"/>
      <c r="B10005" s="34"/>
      <c r="C10005" s="33"/>
      <c r="D10005" s="33"/>
      <c r="E10005" s="33"/>
      <c r="G10005">
        <f t="shared" si="157"/>
        <v>6</v>
      </c>
    </row>
    <row r="10006" spans="1:7">
      <c r="A10006" s="33"/>
      <c r="B10006" s="34"/>
      <c r="C10006" s="33"/>
      <c r="D10006" s="33"/>
      <c r="E10006" s="33"/>
      <c r="G10006">
        <f t="shared" si="157"/>
        <v>6</v>
      </c>
    </row>
    <row r="10007" spans="1:7">
      <c r="A10007" s="33"/>
      <c r="B10007" s="34"/>
      <c r="C10007" s="33"/>
      <c r="D10007" s="33"/>
      <c r="E10007" s="33"/>
      <c r="G10007">
        <f t="shared" si="157"/>
        <v>6</v>
      </c>
    </row>
    <row r="10008" spans="1:7">
      <c r="A10008" s="33"/>
      <c r="B10008" s="34"/>
      <c r="C10008" s="33"/>
      <c r="D10008" s="33"/>
      <c r="E10008" s="33"/>
      <c r="G10008">
        <f t="shared" si="157"/>
        <v>6</v>
      </c>
    </row>
    <row r="10009" spans="1:7">
      <c r="A10009" s="33"/>
      <c r="B10009" s="34"/>
      <c r="C10009" s="33"/>
      <c r="D10009" s="33"/>
      <c r="E10009" s="33"/>
      <c r="G10009">
        <f t="shared" si="157"/>
        <v>6</v>
      </c>
    </row>
    <row r="10010" spans="1:7">
      <c r="A10010" s="33"/>
      <c r="B10010" s="34"/>
      <c r="C10010" s="33"/>
      <c r="D10010" s="33"/>
      <c r="E10010" s="33"/>
      <c r="G10010">
        <f t="shared" si="157"/>
        <v>6</v>
      </c>
    </row>
    <row r="10011" spans="1:7">
      <c r="A10011" s="33"/>
      <c r="B10011" s="34"/>
      <c r="C10011" s="33"/>
      <c r="D10011" s="33"/>
      <c r="E10011" s="33"/>
      <c r="G10011">
        <f t="shared" si="157"/>
        <v>6</v>
      </c>
    </row>
    <row r="10012" spans="1:7">
      <c r="A10012" s="33"/>
      <c r="B10012" s="34"/>
      <c r="C10012" s="33"/>
      <c r="D10012" s="33"/>
      <c r="E10012" s="33"/>
      <c r="G10012">
        <f t="shared" si="157"/>
        <v>6</v>
      </c>
    </row>
    <row r="10013" spans="1:7">
      <c r="A10013" s="33"/>
      <c r="B10013" s="34"/>
      <c r="C10013" s="33"/>
      <c r="D10013" s="33"/>
      <c r="E10013" s="33"/>
      <c r="G10013">
        <f t="shared" si="157"/>
        <v>6</v>
      </c>
    </row>
    <row r="10014" spans="1:7">
      <c r="A10014" s="33"/>
      <c r="B10014" s="34"/>
      <c r="C10014" s="33"/>
      <c r="D10014" s="33"/>
      <c r="E10014" s="33"/>
      <c r="G10014">
        <f t="shared" si="157"/>
        <v>6</v>
      </c>
    </row>
    <row r="10015" spans="1:7">
      <c r="A10015" s="33"/>
      <c r="B10015" s="34"/>
      <c r="C10015" s="33"/>
      <c r="D10015" s="33"/>
      <c r="E10015" s="33"/>
      <c r="G10015">
        <f t="shared" si="157"/>
        <v>6</v>
      </c>
    </row>
    <row r="10016" spans="1:7">
      <c r="A10016" s="33"/>
      <c r="B10016" s="34"/>
      <c r="C10016" s="33"/>
      <c r="D10016" s="33"/>
      <c r="E10016" s="33"/>
      <c r="G10016">
        <f t="shared" si="157"/>
        <v>6</v>
      </c>
    </row>
    <row r="10017" spans="1:7">
      <c r="A10017" s="33"/>
      <c r="B10017" s="34"/>
      <c r="C10017" s="33"/>
      <c r="D10017" s="33"/>
      <c r="E10017" s="33"/>
      <c r="G10017">
        <f t="shared" si="157"/>
        <v>6</v>
      </c>
    </row>
    <row r="10018" spans="1:7">
      <c r="A10018" s="33"/>
      <c r="B10018" s="34"/>
      <c r="C10018" s="33"/>
      <c r="D10018" s="33"/>
      <c r="E10018" s="33"/>
      <c r="G10018">
        <f t="shared" si="157"/>
        <v>6</v>
      </c>
    </row>
    <row r="10019" spans="1:7">
      <c r="A10019" s="33"/>
      <c r="B10019" s="34"/>
      <c r="C10019" s="33"/>
      <c r="D10019" s="33"/>
      <c r="E10019" s="33"/>
      <c r="G10019">
        <f t="shared" si="157"/>
        <v>6</v>
      </c>
    </row>
    <row r="10020" spans="1:7">
      <c r="A10020" s="33"/>
      <c r="B10020" s="34"/>
      <c r="C10020" s="33"/>
      <c r="D10020" s="33"/>
      <c r="E10020" s="33"/>
      <c r="G10020">
        <f t="shared" si="157"/>
        <v>6</v>
      </c>
    </row>
    <row r="10021" spans="1:7">
      <c r="A10021" s="33"/>
      <c r="B10021" s="34"/>
      <c r="C10021" s="33"/>
      <c r="D10021" s="33"/>
      <c r="E10021" s="33"/>
      <c r="G10021">
        <f t="shared" si="157"/>
        <v>6</v>
      </c>
    </row>
    <row r="10022" spans="1:7">
      <c r="A10022" s="33"/>
      <c r="B10022" s="34"/>
      <c r="C10022" s="33"/>
      <c r="D10022" s="33"/>
      <c r="E10022" s="33"/>
      <c r="G10022">
        <f t="shared" si="157"/>
        <v>6</v>
      </c>
    </row>
    <row r="10023" spans="1:7">
      <c r="A10023" s="33"/>
      <c r="B10023" s="34"/>
      <c r="C10023" s="33"/>
      <c r="D10023" s="33"/>
      <c r="E10023" s="33"/>
      <c r="G10023">
        <f t="shared" si="157"/>
        <v>6</v>
      </c>
    </row>
    <row r="10024" spans="1:7">
      <c r="A10024" s="33"/>
      <c r="B10024" s="34"/>
      <c r="C10024" s="33"/>
      <c r="D10024" s="33"/>
      <c r="E10024" s="33"/>
      <c r="G10024">
        <f t="shared" si="157"/>
        <v>6</v>
      </c>
    </row>
    <row r="10025" spans="1:7">
      <c r="A10025" s="33"/>
      <c r="B10025" s="34"/>
      <c r="C10025" s="33"/>
      <c r="D10025" s="33"/>
      <c r="E10025" s="33"/>
      <c r="G10025">
        <f t="shared" si="157"/>
        <v>6</v>
      </c>
    </row>
    <row r="10026" spans="1:7">
      <c r="A10026" s="33"/>
      <c r="B10026" s="34"/>
      <c r="C10026" s="33"/>
      <c r="D10026" s="33"/>
      <c r="E10026" s="33"/>
      <c r="G10026">
        <f t="shared" si="157"/>
        <v>6</v>
      </c>
    </row>
    <row r="10027" spans="1:7">
      <c r="A10027" s="33"/>
      <c r="B10027" s="34"/>
      <c r="C10027" s="33"/>
      <c r="D10027" s="33"/>
      <c r="E10027" s="33"/>
      <c r="G10027">
        <f t="shared" si="157"/>
        <v>6</v>
      </c>
    </row>
    <row r="10028" spans="1:7">
      <c r="A10028" s="33"/>
      <c r="B10028" s="34"/>
      <c r="C10028" s="33"/>
      <c r="D10028" s="33"/>
      <c r="E10028" s="33"/>
      <c r="G10028">
        <f t="shared" si="157"/>
        <v>6</v>
      </c>
    </row>
    <row r="10029" spans="1:7">
      <c r="A10029" s="33"/>
      <c r="B10029" s="34"/>
      <c r="C10029" s="33"/>
      <c r="D10029" s="33"/>
      <c r="E10029" s="33"/>
      <c r="G10029">
        <f t="shared" si="157"/>
        <v>6</v>
      </c>
    </row>
    <row r="10030" spans="1:7">
      <c r="A10030" s="33"/>
      <c r="B10030" s="34"/>
      <c r="C10030" s="33"/>
      <c r="D10030" s="33"/>
      <c r="E10030" s="33"/>
      <c r="G10030">
        <f t="shared" si="157"/>
        <v>6</v>
      </c>
    </row>
    <row r="10031" spans="1:7">
      <c r="A10031" s="33"/>
      <c r="B10031" s="34"/>
      <c r="C10031" s="33"/>
      <c r="D10031" s="33"/>
      <c r="E10031" s="33"/>
      <c r="G10031">
        <f t="shared" si="157"/>
        <v>6</v>
      </c>
    </row>
    <row r="10032" spans="1:7">
      <c r="A10032" s="33"/>
      <c r="B10032" s="34"/>
      <c r="C10032" s="33"/>
      <c r="D10032" s="33"/>
      <c r="E10032" s="33"/>
      <c r="G10032">
        <f t="shared" si="157"/>
        <v>6</v>
      </c>
    </row>
    <row r="10033" spans="1:7">
      <c r="A10033" s="33"/>
      <c r="B10033" s="34"/>
      <c r="C10033" s="33"/>
      <c r="D10033" s="33"/>
      <c r="E10033" s="33"/>
      <c r="G10033">
        <f t="shared" si="157"/>
        <v>6</v>
      </c>
    </row>
    <row r="10034" spans="1:7">
      <c r="A10034" s="33"/>
      <c r="B10034" s="34"/>
      <c r="C10034" s="33"/>
      <c r="D10034" s="33"/>
      <c r="E10034" s="33"/>
      <c r="G10034">
        <f t="shared" si="157"/>
        <v>6</v>
      </c>
    </row>
    <row r="10035" spans="1:7">
      <c r="A10035" s="33"/>
      <c r="B10035" s="34"/>
      <c r="C10035" s="33"/>
      <c r="D10035" s="33"/>
      <c r="E10035" s="33"/>
      <c r="G10035">
        <f t="shared" si="157"/>
        <v>6</v>
      </c>
    </row>
    <row r="10036" spans="1:7">
      <c r="A10036" s="33"/>
      <c r="B10036" s="34"/>
      <c r="C10036" s="33"/>
      <c r="D10036" s="33"/>
      <c r="E10036" s="33"/>
      <c r="G10036">
        <f t="shared" si="157"/>
        <v>6</v>
      </c>
    </row>
    <row r="10037" spans="1:7">
      <c r="A10037" s="33"/>
      <c r="B10037" s="34"/>
      <c r="C10037" s="33"/>
      <c r="D10037" s="33"/>
      <c r="E10037" s="33"/>
      <c r="G10037">
        <f t="shared" si="157"/>
        <v>6</v>
      </c>
    </row>
    <row r="10038" spans="1:7">
      <c r="A10038" s="33"/>
      <c r="B10038" s="34"/>
      <c r="C10038" s="33"/>
      <c r="D10038" s="33"/>
      <c r="E10038" s="33"/>
      <c r="G10038">
        <f t="shared" si="157"/>
        <v>6</v>
      </c>
    </row>
    <row r="10039" spans="1:7">
      <c r="A10039" s="33"/>
      <c r="B10039" s="34"/>
      <c r="C10039" s="33"/>
      <c r="D10039" s="33"/>
      <c r="E10039" s="33"/>
      <c r="G10039">
        <f t="shared" si="157"/>
        <v>6</v>
      </c>
    </row>
    <row r="10040" spans="1:7">
      <c r="A10040" s="33"/>
      <c r="B10040" s="34"/>
      <c r="C10040" s="33"/>
      <c r="D10040" s="33"/>
      <c r="E10040" s="33"/>
      <c r="G10040">
        <f t="shared" si="157"/>
        <v>6</v>
      </c>
    </row>
    <row r="10041" spans="1:7">
      <c r="A10041" s="33"/>
      <c r="B10041" s="34"/>
      <c r="C10041" s="33"/>
      <c r="D10041" s="33"/>
      <c r="E10041" s="33"/>
      <c r="G10041">
        <f t="shared" si="157"/>
        <v>6</v>
      </c>
    </row>
    <row r="10042" spans="1:7">
      <c r="A10042" s="33"/>
      <c r="B10042" s="34"/>
      <c r="C10042" s="33"/>
      <c r="D10042" s="33"/>
      <c r="E10042" s="33"/>
      <c r="G10042">
        <f t="shared" si="157"/>
        <v>6</v>
      </c>
    </row>
    <row r="10043" spans="1:7">
      <c r="A10043" s="33"/>
      <c r="B10043" s="34"/>
      <c r="C10043" s="33"/>
      <c r="D10043" s="33"/>
      <c r="E10043" s="33"/>
      <c r="G10043">
        <f t="shared" si="157"/>
        <v>6</v>
      </c>
    </row>
    <row r="10044" spans="1:7">
      <c r="A10044" s="33"/>
      <c r="B10044" s="34"/>
      <c r="C10044" s="33"/>
      <c r="D10044" s="33"/>
      <c r="E10044" s="33"/>
      <c r="G10044">
        <f t="shared" si="157"/>
        <v>6</v>
      </c>
    </row>
    <row r="10045" spans="1:7">
      <c r="A10045" s="33"/>
      <c r="B10045" s="34"/>
      <c r="C10045" s="33"/>
      <c r="D10045" s="33"/>
      <c r="E10045" s="33"/>
      <c r="G10045">
        <f t="shared" si="157"/>
        <v>6</v>
      </c>
    </row>
    <row r="10046" spans="1:7">
      <c r="A10046" s="33"/>
      <c r="B10046" s="34"/>
      <c r="C10046" s="33"/>
      <c r="D10046" s="33"/>
      <c r="E10046" s="33"/>
      <c r="G10046">
        <f t="shared" si="157"/>
        <v>6</v>
      </c>
    </row>
    <row r="10047" spans="1:7">
      <c r="A10047" s="33"/>
      <c r="B10047" s="34"/>
      <c r="C10047" s="33"/>
      <c r="D10047" s="33"/>
      <c r="E10047" s="33"/>
      <c r="G10047">
        <f t="shared" si="157"/>
        <v>6</v>
      </c>
    </row>
    <row r="10048" spans="1:7">
      <c r="A10048" s="33"/>
      <c r="B10048" s="34"/>
      <c r="C10048" s="33"/>
      <c r="D10048" s="33"/>
      <c r="E10048" s="33"/>
      <c r="G10048">
        <f t="shared" ref="G10048:G10111" si="158">WEEKDAY(B10048,2)</f>
        <v>6</v>
      </c>
    </row>
    <row r="10049" spans="1:7">
      <c r="A10049" s="33"/>
      <c r="B10049" s="34"/>
      <c r="C10049" s="33"/>
      <c r="D10049" s="33"/>
      <c r="E10049" s="33"/>
      <c r="G10049">
        <f t="shared" si="158"/>
        <v>6</v>
      </c>
    </row>
    <row r="10050" spans="1:7">
      <c r="A10050" s="33"/>
      <c r="B10050" s="34"/>
      <c r="C10050" s="33"/>
      <c r="D10050" s="33"/>
      <c r="E10050" s="33"/>
      <c r="G10050">
        <f t="shared" si="158"/>
        <v>6</v>
      </c>
    </row>
    <row r="10051" spans="1:7">
      <c r="A10051" s="33"/>
      <c r="B10051" s="34"/>
      <c r="C10051" s="33"/>
      <c r="D10051" s="33"/>
      <c r="E10051" s="33"/>
      <c r="G10051">
        <f t="shared" si="158"/>
        <v>6</v>
      </c>
    </row>
    <row r="10052" spans="1:7">
      <c r="A10052" s="33"/>
      <c r="B10052" s="34"/>
      <c r="C10052" s="33"/>
      <c r="D10052" s="33"/>
      <c r="E10052" s="33"/>
      <c r="G10052">
        <f t="shared" si="158"/>
        <v>6</v>
      </c>
    </row>
    <row r="10053" spans="1:7">
      <c r="A10053" s="33"/>
      <c r="B10053" s="34"/>
      <c r="C10053" s="33"/>
      <c r="D10053" s="33"/>
      <c r="E10053" s="33"/>
      <c r="G10053">
        <f t="shared" si="158"/>
        <v>6</v>
      </c>
    </row>
    <row r="10054" spans="1:7">
      <c r="A10054" s="33"/>
      <c r="B10054" s="34"/>
      <c r="C10054" s="33"/>
      <c r="D10054" s="33"/>
      <c r="E10054" s="33"/>
      <c r="G10054">
        <f t="shared" si="158"/>
        <v>6</v>
      </c>
    </row>
    <row r="10055" spans="1:7">
      <c r="A10055" s="33"/>
      <c r="B10055" s="34"/>
      <c r="C10055" s="33"/>
      <c r="D10055" s="33"/>
      <c r="E10055" s="33"/>
      <c r="G10055">
        <f t="shared" si="158"/>
        <v>6</v>
      </c>
    </row>
    <row r="10056" spans="1:7">
      <c r="A10056" s="33"/>
      <c r="B10056" s="34"/>
      <c r="C10056" s="33"/>
      <c r="D10056" s="33"/>
      <c r="E10056" s="33"/>
      <c r="G10056">
        <f t="shared" si="158"/>
        <v>6</v>
      </c>
    </row>
    <row r="10057" spans="1:7">
      <c r="A10057" s="33"/>
      <c r="B10057" s="34"/>
      <c r="C10057" s="33"/>
      <c r="D10057" s="33"/>
      <c r="E10057" s="33"/>
      <c r="G10057">
        <f t="shared" si="158"/>
        <v>6</v>
      </c>
    </row>
    <row r="10058" spans="1:7">
      <c r="A10058" s="33"/>
      <c r="B10058" s="34"/>
      <c r="C10058" s="33"/>
      <c r="D10058" s="33"/>
      <c r="E10058" s="33"/>
      <c r="G10058">
        <f t="shared" si="158"/>
        <v>6</v>
      </c>
    </row>
    <row r="10059" spans="1:7">
      <c r="A10059" s="33"/>
      <c r="B10059" s="34"/>
      <c r="C10059" s="33"/>
      <c r="D10059" s="33"/>
      <c r="E10059" s="33"/>
      <c r="G10059">
        <f t="shared" si="158"/>
        <v>6</v>
      </c>
    </row>
    <row r="10060" spans="1:7">
      <c r="A10060" s="33"/>
      <c r="B10060" s="34"/>
      <c r="C10060" s="33"/>
      <c r="D10060" s="33"/>
      <c r="E10060" s="33"/>
      <c r="G10060">
        <f t="shared" si="158"/>
        <v>6</v>
      </c>
    </row>
    <row r="10061" spans="1:7">
      <c r="A10061" s="33"/>
      <c r="B10061" s="34"/>
      <c r="C10061" s="33"/>
      <c r="D10061" s="33"/>
      <c r="E10061" s="33"/>
      <c r="G10061">
        <f t="shared" si="158"/>
        <v>6</v>
      </c>
    </row>
    <row r="10062" spans="1:7">
      <c r="A10062" s="33"/>
      <c r="B10062" s="34"/>
      <c r="C10062" s="33"/>
      <c r="D10062" s="33"/>
      <c r="E10062" s="33"/>
      <c r="G10062">
        <f t="shared" si="158"/>
        <v>6</v>
      </c>
    </row>
    <row r="10063" spans="1:7">
      <c r="A10063" s="33"/>
      <c r="B10063" s="34"/>
      <c r="C10063" s="33"/>
      <c r="D10063" s="33"/>
      <c r="E10063" s="33"/>
      <c r="G10063">
        <f t="shared" si="158"/>
        <v>6</v>
      </c>
    </row>
    <row r="10064" spans="1:7">
      <c r="A10064" s="33"/>
      <c r="B10064" s="34"/>
      <c r="C10064" s="33"/>
      <c r="D10064" s="33"/>
      <c r="E10064" s="33"/>
      <c r="G10064">
        <f t="shared" si="158"/>
        <v>6</v>
      </c>
    </row>
    <row r="10065" spans="1:7">
      <c r="A10065" s="33"/>
      <c r="B10065" s="34"/>
      <c r="C10065" s="33"/>
      <c r="D10065" s="33"/>
      <c r="E10065" s="33"/>
      <c r="G10065">
        <f t="shared" si="158"/>
        <v>6</v>
      </c>
    </row>
    <row r="10066" spans="1:7">
      <c r="A10066" s="33"/>
      <c r="B10066" s="34"/>
      <c r="C10066" s="33"/>
      <c r="D10066" s="33"/>
      <c r="E10066" s="33"/>
      <c r="G10066">
        <f t="shared" si="158"/>
        <v>6</v>
      </c>
    </row>
    <row r="10067" spans="1:7">
      <c r="A10067" s="33"/>
      <c r="B10067" s="34"/>
      <c r="C10067" s="33"/>
      <c r="D10067" s="33"/>
      <c r="E10067" s="33"/>
      <c r="G10067">
        <f t="shared" si="158"/>
        <v>6</v>
      </c>
    </row>
    <row r="10068" spans="1:7">
      <c r="A10068" s="33"/>
      <c r="B10068" s="34"/>
      <c r="C10068" s="33"/>
      <c r="D10068" s="33"/>
      <c r="E10068" s="33"/>
      <c r="G10068">
        <f t="shared" si="158"/>
        <v>6</v>
      </c>
    </row>
    <row r="10069" spans="1:7">
      <c r="A10069" s="33"/>
      <c r="B10069" s="34"/>
      <c r="C10069" s="33"/>
      <c r="D10069" s="33"/>
      <c r="E10069" s="33"/>
      <c r="G10069">
        <f t="shared" si="158"/>
        <v>6</v>
      </c>
    </row>
    <row r="10070" spans="1:7">
      <c r="A10070" s="33"/>
      <c r="B10070" s="34"/>
      <c r="C10070" s="33"/>
      <c r="D10070" s="33"/>
      <c r="E10070" s="33"/>
      <c r="G10070">
        <f t="shared" si="158"/>
        <v>6</v>
      </c>
    </row>
    <row r="10071" spans="1:7">
      <c r="A10071" s="33"/>
      <c r="B10071" s="34"/>
      <c r="C10071" s="33"/>
      <c r="D10071" s="33"/>
      <c r="E10071" s="33"/>
      <c r="G10071">
        <f t="shared" si="158"/>
        <v>6</v>
      </c>
    </row>
    <row r="10072" spans="1:7">
      <c r="A10072" s="33"/>
      <c r="B10072" s="34"/>
      <c r="C10072" s="33"/>
      <c r="D10072" s="33"/>
      <c r="E10072" s="33"/>
      <c r="G10072">
        <f t="shared" si="158"/>
        <v>6</v>
      </c>
    </row>
    <row r="10073" spans="1:7">
      <c r="A10073" s="33"/>
      <c r="B10073" s="34"/>
      <c r="C10073" s="33"/>
      <c r="D10073" s="33"/>
      <c r="E10073" s="33"/>
      <c r="G10073">
        <f t="shared" si="158"/>
        <v>6</v>
      </c>
    </row>
    <row r="10074" spans="1:7">
      <c r="A10074" s="33"/>
      <c r="B10074" s="34"/>
      <c r="C10074" s="33"/>
      <c r="D10074" s="33"/>
      <c r="E10074" s="33"/>
      <c r="G10074">
        <f t="shared" si="158"/>
        <v>6</v>
      </c>
    </row>
    <row r="10075" spans="1:7">
      <c r="A10075" s="33"/>
      <c r="B10075" s="34"/>
      <c r="C10075" s="33"/>
      <c r="D10075" s="33"/>
      <c r="E10075" s="33"/>
      <c r="G10075">
        <f t="shared" si="158"/>
        <v>6</v>
      </c>
    </row>
    <row r="10076" spans="1:7">
      <c r="A10076" s="33"/>
      <c r="B10076" s="34"/>
      <c r="C10076" s="33"/>
      <c r="D10076" s="33"/>
      <c r="E10076" s="33"/>
      <c r="G10076">
        <f t="shared" si="158"/>
        <v>6</v>
      </c>
    </row>
    <row r="10077" spans="1:7">
      <c r="A10077" s="33"/>
      <c r="B10077" s="34"/>
      <c r="C10077" s="33"/>
      <c r="D10077" s="33"/>
      <c r="E10077" s="33"/>
      <c r="G10077">
        <f t="shared" si="158"/>
        <v>6</v>
      </c>
    </row>
    <row r="10078" spans="1:7">
      <c r="A10078" s="33"/>
      <c r="B10078" s="34"/>
      <c r="C10078" s="33"/>
      <c r="D10078" s="33"/>
      <c r="E10078" s="33"/>
      <c r="G10078">
        <f t="shared" si="158"/>
        <v>6</v>
      </c>
    </row>
    <row r="10079" spans="1:7">
      <c r="A10079" s="33"/>
      <c r="B10079" s="34"/>
      <c r="C10079" s="33"/>
      <c r="D10079" s="33"/>
      <c r="E10079" s="33"/>
      <c r="G10079">
        <f t="shared" si="158"/>
        <v>6</v>
      </c>
    </row>
    <row r="10080" spans="1:7">
      <c r="A10080" s="33"/>
      <c r="B10080" s="34"/>
      <c r="C10080" s="33"/>
      <c r="D10080" s="33"/>
      <c r="E10080" s="33"/>
      <c r="G10080">
        <f t="shared" si="158"/>
        <v>6</v>
      </c>
    </row>
    <row r="10081" spans="1:7">
      <c r="A10081" s="33"/>
      <c r="B10081" s="34"/>
      <c r="C10081" s="33"/>
      <c r="D10081" s="33"/>
      <c r="E10081" s="33"/>
      <c r="G10081">
        <f t="shared" si="158"/>
        <v>6</v>
      </c>
    </row>
    <row r="10082" spans="1:7">
      <c r="A10082" s="33"/>
      <c r="B10082" s="34"/>
      <c r="C10082" s="33"/>
      <c r="D10082" s="33"/>
      <c r="E10082" s="33"/>
      <c r="G10082">
        <f t="shared" si="158"/>
        <v>6</v>
      </c>
    </row>
    <row r="10083" spans="1:7">
      <c r="A10083" s="33"/>
      <c r="B10083" s="34"/>
      <c r="C10083" s="33"/>
      <c r="D10083" s="33"/>
      <c r="E10083" s="33"/>
      <c r="G10083">
        <f t="shared" si="158"/>
        <v>6</v>
      </c>
    </row>
    <row r="10084" spans="1:7">
      <c r="A10084" s="33"/>
      <c r="B10084" s="34"/>
      <c r="C10084" s="33"/>
      <c r="D10084" s="33"/>
      <c r="E10084" s="33"/>
      <c r="G10084">
        <f t="shared" si="158"/>
        <v>6</v>
      </c>
    </row>
    <row r="10085" spans="1:7">
      <c r="A10085" s="33"/>
      <c r="B10085" s="34"/>
      <c r="C10085" s="33"/>
      <c r="D10085" s="33"/>
      <c r="E10085" s="33"/>
      <c r="G10085">
        <f t="shared" si="158"/>
        <v>6</v>
      </c>
    </row>
    <row r="10086" spans="1:7">
      <c r="A10086" s="33"/>
      <c r="B10086" s="34"/>
      <c r="C10086" s="33"/>
      <c r="D10086" s="33"/>
      <c r="E10086" s="33"/>
      <c r="G10086">
        <f t="shared" si="158"/>
        <v>6</v>
      </c>
    </row>
    <row r="10087" spans="1:7">
      <c r="A10087" s="33"/>
      <c r="B10087" s="34"/>
      <c r="C10087" s="33"/>
      <c r="D10087" s="33"/>
      <c r="E10087" s="33"/>
      <c r="G10087">
        <f t="shared" si="158"/>
        <v>6</v>
      </c>
    </row>
    <row r="10088" spans="1:7">
      <c r="A10088" s="33"/>
      <c r="B10088" s="34"/>
      <c r="C10088" s="33"/>
      <c r="D10088" s="33"/>
      <c r="E10088" s="33"/>
      <c r="G10088">
        <f t="shared" si="158"/>
        <v>6</v>
      </c>
    </row>
    <row r="10089" spans="1:7">
      <c r="A10089" s="33"/>
      <c r="B10089" s="34"/>
      <c r="C10089" s="33"/>
      <c r="D10089" s="33"/>
      <c r="E10089" s="33"/>
      <c r="G10089">
        <f t="shared" si="158"/>
        <v>6</v>
      </c>
    </row>
    <row r="10090" spans="1:7">
      <c r="A10090" s="33"/>
      <c r="B10090" s="34"/>
      <c r="C10090" s="33"/>
      <c r="D10090" s="33"/>
      <c r="E10090" s="33"/>
      <c r="G10090">
        <f t="shared" si="158"/>
        <v>6</v>
      </c>
    </row>
    <row r="10091" spans="1:7">
      <c r="A10091" s="33"/>
      <c r="B10091" s="34"/>
      <c r="C10091" s="33"/>
      <c r="D10091" s="33"/>
      <c r="E10091" s="33"/>
      <c r="G10091">
        <f t="shared" si="158"/>
        <v>6</v>
      </c>
    </row>
    <row r="10092" spans="1:7">
      <c r="A10092" s="33"/>
      <c r="B10092" s="34"/>
      <c r="C10092" s="33"/>
      <c r="D10092" s="33"/>
      <c r="E10092" s="33"/>
      <c r="G10092">
        <f t="shared" si="158"/>
        <v>6</v>
      </c>
    </row>
    <row r="10093" spans="1:7">
      <c r="A10093" s="33"/>
      <c r="B10093" s="34"/>
      <c r="C10093" s="33"/>
      <c r="D10093" s="33"/>
      <c r="E10093" s="33"/>
      <c r="G10093">
        <f t="shared" si="158"/>
        <v>6</v>
      </c>
    </row>
    <row r="10094" spans="1:7">
      <c r="A10094" s="33"/>
      <c r="B10094" s="34"/>
      <c r="C10094" s="33"/>
      <c r="D10094" s="33"/>
      <c r="E10094" s="33"/>
      <c r="G10094">
        <f t="shared" si="158"/>
        <v>6</v>
      </c>
    </row>
    <row r="10095" spans="1:7">
      <c r="A10095" s="33"/>
      <c r="B10095" s="34"/>
      <c r="C10095" s="33"/>
      <c r="D10095" s="33"/>
      <c r="E10095" s="33"/>
      <c r="G10095">
        <f t="shared" si="158"/>
        <v>6</v>
      </c>
    </row>
    <row r="10096" spans="1:7">
      <c r="A10096" s="33"/>
      <c r="B10096" s="34"/>
      <c r="C10096" s="33"/>
      <c r="D10096" s="33"/>
      <c r="E10096" s="33"/>
      <c r="G10096">
        <f t="shared" si="158"/>
        <v>6</v>
      </c>
    </row>
    <row r="10097" spans="1:7">
      <c r="A10097" s="33"/>
      <c r="B10097" s="34"/>
      <c r="C10097" s="33"/>
      <c r="D10097" s="33"/>
      <c r="E10097" s="33"/>
      <c r="G10097">
        <f t="shared" si="158"/>
        <v>6</v>
      </c>
    </row>
    <row r="10098" spans="1:7">
      <c r="A10098" s="33"/>
      <c r="B10098" s="34"/>
      <c r="C10098" s="33"/>
      <c r="D10098" s="33"/>
      <c r="E10098" s="33"/>
      <c r="G10098">
        <f t="shared" si="158"/>
        <v>6</v>
      </c>
    </row>
    <row r="10099" spans="1:7">
      <c r="A10099" s="33"/>
      <c r="B10099" s="34"/>
      <c r="C10099" s="33"/>
      <c r="D10099" s="33"/>
      <c r="E10099" s="33"/>
      <c r="G10099">
        <f t="shared" si="158"/>
        <v>6</v>
      </c>
    </row>
    <row r="10100" spans="1:7">
      <c r="A10100" s="33"/>
      <c r="B10100" s="34"/>
      <c r="C10100" s="33"/>
      <c r="D10100" s="33"/>
      <c r="E10100" s="33"/>
      <c r="G10100">
        <f t="shared" si="158"/>
        <v>6</v>
      </c>
    </row>
    <row r="10101" spans="1:7">
      <c r="A10101" s="33"/>
      <c r="B10101" s="34"/>
      <c r="C10101" s="33"/>
      <c r="D10101" s="33"/>
      <c r="E10101" s="33"/>
      <c r="G10101">
        <f t="shared" si="158"/>
        <v>6</v>
      </c>
    </row>
    <row r="10102" spans="1:7">
      <c r="A10102" s="33"/>
      <c r="B10102" s="34"/>
      <c r="C10102" s="33"/>
      <c r="D10102" s="33"/>
      <c r="E10102" s="33"/>
      <c r="G10102">
        <f t="shared" si="158"/>
        <v>6</v>
      </c>
    </row>
    <row r="10103" spans="1:7">
      <c r="A10103" s="33"/>
      <c r="B10103" s="34"/>
      <c r="C10103" s="33"/>
      <c r="D10103" s="33"/>
      <c r="E10103" s="33"/>
      <c r="G10103">
        <f t="shared" si="158"/>
        <v>6</v>
      </c>
    </row>
    <row r="10104" spans="1:7">
      <c r="A10104" s="33"/>
      <c r="B10104" s="34"/>
      <c r="C10104" s="33"/>
      <c r="D10104" s="33"/>
      <c r="E10104" s="33"/>
      <c r="G10104">
        <f t="shared" si="158"/>
        <v>6</v>
      </c>
    </row>
    <row r="10105" spans="1:7">
      <c r="A10105" s="33"/>
      <c r="B10105" s="34"/>
      <c r="C10105" s="33"/>
      <c r="D10105" s="33"/>
      <c r="E10105" s="33"/>
      <c r="G10105">
        <f t="shared" si="158"/>
        <v>6</v>
      </c>
    </row>
    <row r="10106" spans="1:7">
      <c r="A10106" s="33"/>
      <c r="B10106" s="34"/>
      <c r="C10106" s="33"/>
      <c r="D10106" s="33"/>
      <c r="E10106" s="33"/>
      <c r="G10106">
        <f t="shared" si="158"/>
        <v>6</v>
      </c>
    </row>
    <row r="10107" spans="1:7">
      <c r="A10107" s="33"/>
      <c r="B10107" s="34"/>
      <c r="C10107" s="33"/>
      <c r="D10107" s="33"/>
      <c r="E10107" s="33"/>
      <c r="G10107">
        <f t="shared" si="158"/>
        <v>6</v>
      </c>
    </row>
    <row r="10108" spans="1:7">
      <c r="A10108" s="33"/>
      <c r="B10108" s="34"/>
      <c r="C10108" s="33"/>
      <c r="D10108" s="33"/>
      <c r="E10108" s="33"/>
      <c r="G10108">
        <f t="shared" si="158"/>
        <v>6</v>
      </c>
    </row>
    <row r="10109" spans="1:7">
      <c r="A10109" s="33"/>
      <c r="B10109" s="34"/>
      <c r="C10109" s="33"/>
      <c r="D10109" s="33"/>
      <c r="E10109" s="33"/>
      <c r="G10109">
        <f t="shared" si="158"/>
        <v>6</v>
      </c>
    </row>
    <row r="10110" spans="1:7">
      <c r="A10110" s="33"/>
      <c r="B10110" s="34"/>
      <c r="C10110" s="33"/>
      <c r="D10110" s="33"/>
      <c r="E10110" s="33"/>
      <c r="G10110">
        <f t="shared" si="158"/>
        <v>6</v>
      </c>
    </row>
    <row r="10111" spans="1:7">
      <c r="A10111" s="33"/>
      <c r="B10111" s="34"/>
      <c r="C10111" s="33"/>
      <c r="D10111" s="33"/>
      <c r="E10111" s="33"/>
      <c r="G10111">
        <f t="shared" si="158"/>
        <v>6</v>
      </c>
    </row>
    <row r="10112" spans="1:7">
      <c r="A10112" s="33"/>
      <c r="B10112" s="34"/>
      <c r="C10112" s="33"/>
      <c r="D10112" s="33"/>
      <c r="E10112" s="33"/>
      <c r="G10112">
        <f t="shared" ref="G10112:G10175" si="159">WEEKDAY(B10112,2)</f>
        <v>6</v>
      </c>
    </row>
    <row r="10113" spans="1:7">
      <c r="A10113" s="33"/>
      <c r="B10113" s="34"/>
      <c r="C10113" s="33"/>
      <c r="D10113" s="33"/>
      <c r="E10113" s="33"/>
      <c r="G10113">
        <f t="shared" si="159"/>
        <v>6</v>
      </c>
    </row>
    <row r="10114" spans="1:7">
      <c r="A10114" s="33"/>
      <c r="B10114" s="34"/>
      <c r="C10114" s="33"/>
      <c r="D10114" s="33"/>
      <c r="E10114" s="33"/>
      <c r="G10114">
        <f t="shared" si="159"/>
        <v>6</v>
      </c>
    </row>
    <row r="10115" spans="1:7">
      <c r="A10115" s="33"/>
      <c r="B10115" s="34"/>
      <c r="C10115" s="33"/>
      <c r="D10115" s="33"/>
      <c r="E10115" s="33"/>
      <c r="G10115">
        <f t="shared" si="159"/>
        <v>6</v>
      </c>
    </row>
    <row r="10116" spans="1:7">
      <c r="A10116" s="33"/>
      <c r="B10116" s="34"/>
      <c r="C10116" s="33"/>
      <c r="D10116" s="33"/>
      <c r="E10116" s="33"/>
      <c r="G10116">
        <f t="shared" si="159"/>
        <v>6</v>
      </c>
    </row>
    <row r="10117" spans="1:7">
      <c r="A10117" s="33"/>
      <c r="B10117" s="34"/>
      <c r="C10117" s="33"/>
      <c r="D10117" s="33"/>
      <c r="E10117" s="33"/>
      <c r="G10117">
        <f t="shared" si="159"/>
        <v>6</v>
      </c>
    </row>
    <row r="10118" spans="1:7">
      <c r="A10118" s="33"/>
      <c r="B10118" s="34"/>
      <c r="C10118" s="33"/>
      <c r="D10118" s="33"/>
      <c r="E10118" s="33"/>
      <c r="G10118">
        <f t="shared" si="159"/>
        <v>6</v>
      </c>
    </row>
    <row r="10119" spans="1:7">
      <c r="A10119" s="33"/>
      <c r="B10119" s="34"/>
      <c r="C10119" s="33"/>
      <c r="D10119" s="33"/>
      <c r="E10119" s="33"/>
      <c r="G10119">
        <f t="shared" si="159"/>
        <v>6</v>
      </c>
    </row>
    <row r="10120" spans="1:7">
      <c r="A10120" s="33"/>
      <c r="B10120" s="34"/>
      <c r="C10120" s="33"/>
      <c r="D10120" s="33"/>
      <c r="E10120" s="33"/>
      <c r="G10120">
        <f t="shared" si="159"/>
        <v>6</v>
      </c>
    </row>
    <row r="10121" spans="1:7">
      <c r="A10121" s="33"/>
      <c r="B10121" s="34"/>
      <c r="C10121" s="33"/>
      <c r="D10121" s="33"/>
      <c r="E10121" s="33"/>
      <c r="G10121">
        <f t="shared" si="159"/>
        <v>6</v>
      </c>
    </row>
    <row r="10122" spans="1:7">
      <c r="A10122" s="33"/>
      <c r="B10122" s="34"/>
      <c r="C10122" s="33"/>
      <c r="D10122" s="33"/>
      <c r="E10122" s="33"/>
      <c r="G10122">
        <f t="shared" si="159"/>
        <v>6</v>
      </c>
    </row>
    <row r="10123" spans="1:7">
      <c r="A10123" s="33"/>
      <c r="B10123" s="34"/>
      <c r="C10123" s="33"/>
      <c r="D10123" s="33"/>
      <c r="E10123" s="33"/>
      <c r="G10123">
        <f t="shared" si="159"/>
        <v>6</v>
      </c>
    </row>
    <row r="10124" spans="1:7">
      <c r="A10124" s="33"/>
      <c r="B10124" s="34"/>
      <c r="C10124" s="33"/>
      <c r="D10124" s="33"/>
      <c r="E10124" s="33"/>
      <c r="G10124">
        <f t="shared" si="159"/>
        <v>6</v>
      </c>
    </row>
    <row r="10125" spans="1:7">
      <c r="A10125" s="33"/>
      <c r="B10125" s="34"/>
      <c r="C10125" s="33"/>
      <c r="D10125" s="33"/>
      <c r="E10125" s="33"/>
      <c r="G10125">
        <f t="shared" si="159"/>
        <v>6</v>
      </c>
    </row>
    <row r="10126" spans="1:7">
      <c r="A10126" s="33"/>
      <c r="B10126" s="34"/>
      <c r="C10126" s="33"/>
      <c r="D10126" s="33"/>
      <c r="E10126" s="33"/>
      <c r="G10126">
        <f t="shared" si="159"/>
        <v>6</v>
      </c>
    </row>
    <row r="10127" spans="1:7">
      <c r="A10127" s="33"/>
      <c r="B10127" s="34"/>
      <c r="C10127" s="33"/>
      <c r="D10127" s="33"/>
      <c r="E10127" s="33"/>
      <c r="G10127">
        <f t="shared" si="159"/>
        <v>6</v>
      </c>
    </row>
    <row r="10128" spans="1:7">
      <c r="A10128" s="33"/>
      <c r="B10128" s="34"/>
      <c r="C10128" s="33"/>
      <c r="D10128" s="33"/>
      <c r="E10128" s="33"/>
      <c r="G10128">
        <f t="shared" si="159"/>
        <v>6</v>
      </c>
    </row>
    <row r="10129" spans="1:7">
      <c r="A10129" s="33"/>
      <c r="B10129" s="34"/>
      <c r="C10129" s="33"/>
      <c r="D10129" s="33"/>
      <c r="E10129" s="33"/>
      <c r="G10129">
        <f t="shared" si="159"/>
        <v>6</v>
      </c>
    </row>
    <row r="10130" spans="1:7">
      <c r="A10130" s="33"/>
      <c r="B10130" s="34"/>
      <c r="C10130" s="33"/>
      <c r="D10130" s="33"/>
      <c r="E10130" s="33"/>
      <c r="G10130">
        <f t="shared" si="159"/>
        <v>6</v>
      </c>
    </row>
    <row r="10131" spans="1:7">
      <c r="A10131" s="33"/>
      <c r="B10131" s="34"/>
      <c r="C10131" s="33"/>
      <c r="D10131" s="33"/>
      <c r="E10131" s="33"/>
      <c r="G10131">
        <f t="shared" si="159"/>
        <v>6</v>
      </c>
    </row>
    <row r="10132" spans="1:7">
      <c r="A10132" s="33"/>
      <c r="B10132" s="34"/>
      <c r="C10132" s="33"/>
      <c r="D10132" s="33"/>
      <c r="E10132" s="33"/>
      <c r="G10132">
        <f t="shared" si="159"/>
        <v>6</v>
      </c>
    </row>
    <row r="10133" spans="1:7">
      <c r="A10133" s="33"/>
      <c r="B10133" s="34"/>
      <c r="C10133" s="33"/>
      <c r="D10133" s="33"/>
      <c r="E10133" s="33"/>
      <c r="G10133">
        <f t="shared" si="159"/>
        <v>6</v>
      </c>
    </row>
    <row r="10134" spans="1:7">
      <c r="A10134" s="33"/>
      <c r="B10134" s="34"/>
      <c r="C10134" s="33"/>
      <c r="D10134" s="33"/>
      <c r="E10134" s="33"/>
      <c r="G10134">
        <f t="shared" si="159"/>
        <v>6</v>
      </c>
    </row>
    <row r="10135" spans="1:7">
      <c r="A10135" s="33"/>
      <c r="B10135" s="34"/>
      <c r="C10135" s="33"/>
      <c r="D10135" s="33"/>
      <c r="E10135" s="33"/>
      <c r="G10135">
        <f t="shared" si="159"/>
        <v>6</v>
      </c>
    </row>
    <row r="10136" spans="1:7">
      <c r="A10136" s="33"/>
      <c r="B10136" s="34"/>
      <c r="C10136" s="33"/>
      <c r="D10136" s="33"/>
      <c r="E10136" s="33"/>
      <c r="G10136">
        <f t="shared" si="159"/>
        <v>6</v>
      </c>
    </row>
    <row r="10137" spans="1:7">
      <c r="A10137" s="33"/>
      <c r="B10137" s="34"/>
      <c r="C10137" s="33"/>
      <c r="D10137" s="33"/>
      <c r="E10137" s="33"/>
      <c r="G10137">
        <f t="shared" si="159"/>
        <v>6</v>
      </c>
    </row>
    <row r="10138" spans="1:7">
      <c r="A10138" s="33"/>
      <c r="B10138" s="34"/>
      <c r="C10138" s="33"/>
      <c r="D10138" s="33"/>
      <c r="E10138" s="33"/>
      <c r="G10138">
        <f t="shared" si="159"/>
        <v>6</v>
      </c>
    </row>
    <row r="10139" spans="1:7">
      <c r="A10139" s="33"/>
      <c r="B10139" s="34"/>
      <c r="C10139" s="33"/>
      <c r="D10139" s="33"/>
      <c r="E10139" s="33"/>
      <c r="G10139">
        <f t="shared" si="159"/>
        <v>6</v>
      </c>
    </row>
    <row r="10140" spans="1:7">
      <c r="A10140" s="33"/>
      <c r="B10140" s="34"/>
      <c r="C10140" s="33"/>
      <c r="D10140" s="33"/>
      <c r="E10140" s="33"/>
      <c r="G10140">
        <f t="shared" si="159"/>
        <v>6</v>
      </c>
    </row>
    <row r="10141" spans="1:7">
      <c r="A10141" s="33"/>
      <c r="B10141" s="34"/>
      <c r="C10141" s="33"/>
      <c r="D10141" s="33"/>
      <c r="E10141" s="33"/>
      <c r="G10141">
        <f t="shared" si="159"/>
        <v>6</v>
      </c>
    </row>
    <row r="10142" spans="1:7">
      <c r="A10142" s="33"/>
      <c r="B10142" s="34"/>
      <c r="C10142" s="33"/>
      <c r="D10142" s="33"/>
      <c r="E10142" s="33"/>
      <c r="G10142">
        <f t="shared" si="159"/>
        <v>6</v>
      </c>
    </row>
    <row r="10143" spans="1:7">
      <c r="A10143" s="33"/>
      <c r="B10143" s="34"/>
      <c r="C10143" s="33"/>
      <c r="D10143" s="33"/>
      <c r="E10143" s="33"/>
      <c r="G10143">
        <f t="shared" si="159"/>
        <v>6</v>
      </c>
    </row>
    <row r="10144" spans="1:7">
      <c r="A10144" s="33"/>
      <c r="B10144" s="34"/>
      <c r="C10144" s="33"/>
      <c r="D10144" s="33"/>
      <c r="E10144" s="33"/>
      <c r="G10144">
        <f t="shared" si="159"/>
        <v>6</v>
      </c>
    </row>
    <row r="10145" spans="1:7">
      <c r="A10145" s="33"/>
      <c r="B10145" s="34"/>
      <c r="C10145" s="33"/>
      <c r="D10145" s="33"/>
      <c r="E10145" s="33"/>
      <c r="G10145">
        <f t="shared" si="159"/>
        <v>6</v>
      </c>
    </row>
    <row r="10146" spans="1:7">
      <c r="A10146" s="33"/>
      <c r="B10146" s="34"/>
      <c r="C10146" s="33"/>
      <c r="D10146" s="33"/>
      <c r="E10146" s="33"/>
      <c r="G10146">
        <f t="shared" si="159"/>
        <v>6</v>
      </c>
    </row>
    <row r="10147" spans="1:7">
      <c r="A10147" s="33"/>
      <c r="B10147" s="34"/>
      <c r="C10147" s="33"/>
      <c r="D10147" s="33"/>
      <c r="E10147" s="33"/>
      <c r="G10147">
        <f t="shared" si="159"/>
        <v>6</v>
      </c>
    </row>
    <row r="10148" spans="1:7">
      <c r="A10148" s="33"/>
      <c r="B10148" s="34"/>
      <c r="C10148" s="33"/>
      <c r="D10148" s="33"/>
      <c r="E10148" s="33"/>
      <c r="G10148">
        <f t="shared" si="159"/>
        <v>6</v>
      </c>
    </row>
    <row r="10149" spans="1:7">
      <c r="A10149" s="33"/>
      <c r="B10149" s="34"/>
      <c r="C10149" s="33"/>
      <c r="D10149" s="33"/>
      <c r="E10149" s="33"/>
      <c r="G10149">
        <f t="shared" si="159"/>
        <v>6</v>
      </c>
    </row>
    <row r="10150" spans="1:7">
      <c r="A10150" s="33"/>
      <c r="B10150" s="34"/>
      <c r="C10150" s="33"/>
      <c r="D10150" s="33"/>
      <c r="E10150" s="33"/>
      <c r="G10150">
        <f t="shared" si="159"/>
        <v>6</v>
      </c>
    </row>
    <row r="10151" spans="1:7">
      <c r="A10151" s="33"/>
      <c r="B10151" s="34"/>
      <c r="C10151" s="33"/>
      <c r="D10151" s="33"/>
      <c r="E10151" s="33"/>
      <c r="G10151">
        <f t="shared" si="159"/>
        <v>6</v>
      </c>
    </row>
    <row r="10152" spans="1:7">
      <c r="A10152" s="33"/>
      <c r="B10152" s="34"/>
      <c r="C10152" s="33"/>
      <c r="D10152" s="33"/>
      <c r="E10152" s="33"/>
      <c r="G10152">
        <f t="shared" si="159"/>
        <v>6</v>
      </c>
    </row>
    <row r="10153" spans="1:7">
      <c r="A10153" s="33"/>
      <c r="B10153" s="34"/>
      <c r="C10153" s="33"/>
      <c r="D10153" s="33"/>
      <c r="E10153" s="33"/>
      <c r="G10153">
        <f t="shared" si="159"/>
        <v>6</v>
      </c>
    </row>
    <row r="10154" spans="1:7">
      <c r="A10154" s="33"/>
      <c r="B10154" s="34"/>
      <c r="C10154" s="33"/>
      <c r="D10154" s="33"/>
      <c r="E10154" s="33"/>
      <c r="G10154">
        <f t="shared" si="159"/>
        <v>6</v>
      </c>
    </row>
    <row r="10155" spans="1:7">
      <c r="A10155" s="33"/>
      <c r="B10155" s="34"/>
      <c r="C10155" s="33"/>
      <c r="D10155" s="33"/>
      <c r="E10155" s="33"/>
      <c r="G10155">
        <f t="shared" si="159"/>
        <v>6</v>
      </c>
    </row>
    <row r="10156" spans="1:7">
      <c r="A10156" s="33"/>
      <c r="B10156" s="34"/>
      <c r="C10156" s="33"/>
      <c r="D10156" s="33"/>
      <c r="E10156" s="33"/>
      <c r="G10156">
        <f t="shared" si="159"/>
        <v>6</v>
      </c>
    </row>
    <row r="10157" spans="1:7">
      <c r="A10157" s="33"/>
      <c r="B10157" s="34"/>
      <c r="C10157" s="33"/>
      <c r="D10157" s="33"/>
      <c r="E10157" s="33"/>
      <c r="G10157">
        <f t="shared" si="159"/>
        <v>6</v>
      </c>
    </row>
    <row r="10158" spans="1:7">
      <c r="A10158" s="33"/>
      <c r="B10158" s="34"/>
      <c r="C10158" s="33"/>
      <c r="D10158" s="33"/>
      <c r="E10158" s="33"/>
      <c r="G10158">
        <f t="shared" si="159"/>
        <v>6</v>
      </c>
    </row>
    <row r="10159" spans="1:7">
      <c r="A10159" s="33"/>
      <c r="B10159" s="34"/>
      <c r="C10159" s="33"/>
      <c r="D10159" s="33"/>
      <c r="E10159" s="33"/>
      <c r="G10159">
        <f t="shared" si="159"/>
        <v>6</v>
      </c>
    </row>
    <row r="10160" spans="1:7">
      <c r="A10160" s="33"/>
      <c r="B10160" s="34"/>
      <c r="C10160" s="33"/>
      <c r="D10160" s="33"/>
      <c r="E10160" s="33"/>
      <c r="G10160">
        <f t="shared" si="159"/>
        <v>6</v>
      </c>
    </row>
    <row r="10161" spans="1:7">
      <c r="A10161" s="33"/>
      <c r="B10161" s="34"/>
      <c r="C10161" s="33"/>
      <c r="D10161" s="33"/>
      <c r="E10161" s="33"/>
      <c r="G10161">
        <f t="shared" si="159"/>
        <v>6</v>
      </c>
    </row>
    <row r="10162" spans="1:7">
      <c r="A10162" s="33"/>
      <c r="B10162" s="34"/>
      <c r="C10162" s="33"/>
      <c r="D10162" s="33"/>
      <c r="E10162" s="33"/>
      <c r="G10162">
        <f t="shared" si="159"/>
        <v>6</v>
      </c>
    </row>
    <row r="10163" spans="1:7">
      <c r="A10163" s="33"/>
      <c r="B10163" s="34"/>
      <c r="C10163" s="33"/>
      <c r="D10163" s="33"/>
      <c r="E10163" s="33"/>
      <c r="G10163">
        <f t="shared" si="159"/>
        <v>6</v>
      </c>
    </row>
    <row r="10164" spans="1:7">
      <c r="A10164" s="33"/>
      <c r="B10164" s="34"/>
      <c r="C10164" s="33"/>
      <c r="D10164" s="33"/>
      <c r="E10164" s="33"/>
      <c r="G10164">
        <f t="shared" si="159"/>
        <v>6</v>
      </c>
    </row>
    <row r="10165" spans="1:7">
      <c r="A10165" s="33"/>
      <c r="B10165" s="34"/>
      <c r="C10165" s="33"/>
      <c r="D10165" s="33"/>
      <c r="E10165" s="33"/>
      <c r="G10165">
        <f t="shared" si="159"/>
        <v>6</v>
      </c>
    </row>
    <row r="10166" spans="1:7">
      <c r="A10166" s="33"/>
      <c r="B10166" s="34"/>
      <c r="C10166" s="33"/>
      <c r="D10166" s="33"/>
      <c r="E10166" s="33"/>
      <c r="G10166">
        <f t="shared" si="159"/>
        <v>6</v>
      </c>
    </row>
    <row r="10167" spans="1:7">
      <c r="A10167" s="33"/>
      <c r="B10167" s="34"/>
      <c r="C10167" s="33"/>
      <c r="D10167" s="33"/>
      <c r="E10167" s="33"/>
      <c r="G10167">
        <f t="shared" si="159"/>
        <v>6</v>
      </c>
    </row>
    <row r="10168" spans="1:7">
      <c r="A10168" s="33"/>
      <c r="B10168" s="34"/>
      <c r="C10168" s="33"/>
      <c r="D10168" s="33"/>
      <c r="E10168" s="33"/>
      <c r="G10168">
        <f t="shared" si="159"/>
        <v>6</v>
      </c>
    </row>
    <row r="10169" spans="1:7">
      <c r="A10169" s="33"/>
      <c r="B10169" s="34"/>
      <c r="C10169" s="33"/>
      <c r="D10169" s="33"/>
      <c r="E10169" s="33"/>
      <c r="G10169">
        <f t="shared" si="159"/>
        <v>6</v>
      </c>
    </row>
    <row r="10170" spans="1:7">
      <c r="A10170" s="33"/>
      <c r="B10170" s="34"/>
      <c r="C10170" s="33"/>
      <c r="D10170" s="33"/>
      <c r="E10170" s="33"/>
      <c r="G10170">
        <f t="shared" si="159"/>
        <v>6</v>
      </c>
    </row>
    <row r="10171" spans="1:7">
      <c r="A10171" s="33"/>
      <c r="B10171" s="34"/>
      <c r="C10171" s="33"/>
      <c r="D10171" s="33"/>
      <c r="E10171" s="33"/>
      <c r="G10171">
        <f t="shared" si="159"/>
        <v>6</v>
      </c>
    </row>
    <row r="10172" spans="1:7">
      <c r="A10172" s="33"/>
      <c r="B10172" s="34"/>
      <c r="C10172" s="33"/>
      <c r="D10172" s="33"/>
      <c r="E10172" s="33"/>
      <c r="G10172">
        <f t="shared" si="159"/>
        <v>6</v>
      </c>
    </row>
    <row r="10173" spans="1:7">
      <c r="A10173" s="33"/>
      <c r="B10173" s="34"/>
      <c r="C10173" s="33"/>
      <c r="D10173" s="33"/>
      <c r="E10173" s="33"/>
      <c r="G10173">
        <f t="shared" si="159"/>
        <v>6</v>
      </c>
    </row>
    <row r="10174" spans="1:7">
      <c r="A10174" s="33"/>
      <c r="B10174" s="34"/>
      <c r="C10174" s="33"/>
      <c r="D10174" s="33"/>
      <c r="E10174" s="33"/>
      <c r="G10174">
        <f t="shared" si="159"/>
        <v>6</v>
      </c>
    </row>
    <row r="10175" spans="1:7">
      <c r="A10175" s="33"/>
      <c r="B10175" s="34"/>
      <c r="C10175" s="33"/>
      <c r="D10175" s="33"/>
      <c r="E10175" s="33"/>
      <c r="G10175">
        <f t="shared" si="159"/>
        <v>6</v>
      </c>
    </row>
    <row r="10176" spans="1:7">
      <c r="A10176" s="33"/>
      <c r="B10176" s="34"/>
      <c r="C10176" s="33"/>
      <c r="D10176" s="33"/>
      <c r="E10176" s="33"/>
      <c r="G10176">
        <f t="shared" ref="G10176:G10239" si="160">WEEKDAY(B10176,2)</f>
        <v>6</v>
      </c>
    </row>
    <row r="10177" spans="1:7">
      <c r="A10177" s="33"/>
      <c r="B10177" s="34"/>
      <c r="C10177" s="33"/>
      <c r="D10177" s="33"/>
      <c r="E10177" s="33"/>
      <c r="G10177">
        <f t="shared" si="160"/>
        <v>6</v>
      </c>
    </row>
    <row r="10178" spans="1:7">
      <c r="A10178" s="33"/>
      <c r="B10178" s="34"/>
      <c r="C10178" s="33"/>
      <c r="D10178" s="33"/>
      <c r="E10178" s="33"/>
      <c r="G10178">
        <f t="shared" si="160"/>
        <v>6</v>
      </c>
    </row>
    <row r="10179" spans="1:7">
      <c r="A10179" s="33"/>
      <c r="B10179" s="34"/>
      <c r="C10179" s="33"/>
      <c r="D10179" s="33"/>
      <c r="E10179" s="33"/>
      <c r="G10179">
        <f t="shared" si="160"/>
        <v>6</v>
      </c>
    </row>
    <row r="10180" spans="1:7">
      <c r="A10180" s="33"/>
      <c r="B10180" s="34"/>
      <c r="C10180" s="33"/>
      <c r="D10180" s="33"/>
      <c r="E10180" s="33"/>
      <c r="G10180">
        <f t="shared" si="160"/>
        <v>6</v>
      </c>
    </row>
    <row r="10181" spans="1:7">
      <c r="A10181" s="33"/>
      <c r="B10181" s="34"/>
      <c r="C10181" s="33"/>
      <c r="D10181" s="33"/>
      <c r="E10181" s="33"/>
      <c r="G10181">
        <f t="shared" si="160"/>
        <v>6</v>
      </c>
    </row>
    <row r="10182" spans="1:7">
      <c r="A10182" s="33"/>
      <c r="B10182" s="34"/>
      <c r="C10182" s="33"/>
      <c r="D10182" s="33"/>
      <c r="E10182" s="33"/>
      <c r="G10182">
        <f t="shared" si="160"/>
        <v>6</v>
      </c>
    </row>
    <row r="10183" spans="1:7">
      <c r="A10183" s="33"/>
      <c r="B10183" s="34"/>
      <c r="C10183" s="33"/>
      <c r="D10183" s="33"/>
      <c r="E10183" s="33"/>
      <c r="G10183">
        <f t="shared" si="160"/>
        <v>6</v>
      </c>
    </row>
    <row r="10184" spans="1:7">
      <c r="A10184" s="33"/>
      <c r="B10184" s="34"/>
      <c r="C10184" s="33"/>
      <c r="D10184" s="33"/>
      <c r="E10184" s="33"/>
      <c r="G10184">
        <f t="shared" si="160"/>
        <v>6</v>
      </c>
    </row>
    <row r="10185" spans="1:7">
      <c r="A10185" s="33"/>
      <c r="B10185" s="34"/>
      <c r="C10185" s="33"/>
      <c r="D10185" s="33"/>
      <c r="E10185" s="33"/>
      <c r="G10185">
        <f t="shared" si="160"/>
        <v>6</v>
      </c>
    </row>
    <row r="10186" spans="1:7">
      <c r="A10186" s="33"/>
      <c r="B10186" s="34"/>
      <c r="C10186" s="33"/>
      <c r="D10186" s="33"/>
      <c r="E10186" s="33"/>
      <c r="G10186">
        <f t="shared" si="160"/>
        <v>6</v>
      </c>
    </row>
    <row r="10187" spans="1:7">
      <c r="A10187" s="33"/>
      <c r="B10187" s="34"/>
      <c r="C10187" s="33"/>
      <c r="D10187" s="33"/>
      <c r="E10187" s="33"/>
      <c r="G10187">
        <f t="shared" si="160"/>
        <v>6</v>
      </c>
    </row>
    <row r="10188" spans="1:7">
      <c r="A10188" s="33"/>
      <c r="B10188" s="34"/>
      <c r="C10188" s="33"/>
      <c r="D10188" s="33"/>
      <c r="E10188" s="33"/>
      <c r="G10188">
        <f t="shared" si="160"/>
        <v>6</v>
      </c>
    </row>
    <row r="10189" spans="1:7">
      <c r="A10189" s="33"/>
      <c r="B10189" s="34"/>
      <c r="C10189" s="33"/>
      <c r="D10189" s="33"/>
      <c r="E10189" s="33"/>
      <c r="G10189">
        <f t="shared" si="160"/>
        <v>6</v>
      </c>
    </row>
    <row r="10190" spans="1:7">
      <c r="A10190" s="33"/>
      <c r="B10190" s="34"/>
      <c r="C10190" s="33"/>
      <c r="D10190" s="33"/>
      <c r="E10190" s="33"/>
      <c r="G10190">
        <f t="shared" si="160"/>
        <v>6</v>
      </c>
    </row>
    <row r="10191" spans="1:7">
      <c r="A10191" s="33"/>
      <c r="B10191" s="34"/>
      <c r="C10191" s="33"/>
      <c r="D10191" s="33"/>
      <c r="E10191" s="33"/>
      <c r="G10191">
        <f t="shared" si="160"/>
        <v>6</v>
      </c>
    </row>
    <row r="10192" spans="1:7">
      <c r="A10192" s="33"/>
      <c r="B10192" s="34"/>
      <c r="C10192" s="33"/>
      <c r="D10192" s="33"/>
      <c r="E10192" s="33"/>
      <c r="G10192">
        <f t="shared" si="160"/>
        <v>6</v>
      </c>
    </row>
    <row r="10193" spans="1:7">
      <c r="A10193" s="33"/>
      <c r="B10193" s="34"/>
      <c r="C10193" s="33"/>
      <c r="D10193" s="33"/>
      <c r="E10193" s="33"/>
      <c r="G10193">
        <f t="shared" si="160"/>
        <v>6</v>
      </c>
    </row>
    <row r="10194" spans="1:7">
      <c r="A10194" s="33"/>
      <c r="B10194" s="34"/>
      <c r="C10194" s="33"/>
      <c r="D10194" s="33"/>
      <c r="E10194" s="33"/>
      <c r="G10194">
        <f t="shared" si="160"/>
        <v>6</v>
      </c>
    </row>
    <row r="10195" spans="1:7">
      <c r="A10195" s="33"/>
      <c r="B10195" s="34"/>
      <c r="C10195" s="33"/>
      <c r="D10195" s="33"/>
      <c r="E10195" s="33"/>
      <c r="G10195">
        <f t="shared" si="160"/>
        <v>6</v>
      </c>
    </row>
    <row r="10196" spans="1:7">
      <c r="A10196" s="33"/>
      <c r="B10196" s="34"/>
      <c r="C10196" s="33"/>
      <c r="D10196" s="33"/>
      <c r="E10196" s="33"/>
      <c r="G10196">
        <f t="shared" si="160"/>
        <v>6</v>
      </c>
    </row>
    <row r="10197" spans="1:7">
      <c r="A10197" s="33"/>
      <c r="B10197" s="34"/>
      <c r="C10197" s="33"/>
      <c r="D10197" s="33"/>
      <c r="E10197" s="33"/>
      <c r="G10197">
        <f t="shared" si="160"/>
        <v>6</v>
      </c>
    </row>
    <row r="10198" spans="1:7">
      <c r="A10198" s="33"/>
      <c r="B10198" s="34"/>
      <c r="C10198" s="33"/>
      <c r="D10198" s="33"/>
      <c r="E10198" s="33"/>
      <c r="G10198">
        <f t="shared" si="160"/>
        <v>6</v>
      </c>
    </row>
    <row r="10199" spans="1:7">
      <c r="A10199" s="33"/>
      <c r="B10199" s="34"/>
      <c r="C10199" s="33"/>
      <c r="D10199" s="33"/>
      <c r="E10199" s="33"/>
      <c r="G10199">
        <f t="shared" si="160"/>
        <v>6</v>
      </c>
    </row>
    <row r="10200" spans="1:7">
      <c r="A10200" s="33"/>
      <c r="B10200" s="34"/>
      <c r="C10200" s="33"/>
      <c r="D10200" s="33"/>
      <c r="E10200" s="33"/>
      <c r="G10200">
        <f t="shared" si="160"/>
        <v>6</v>
      </c>
    </row>
    <row r="10201" spans="1:7">
      <c r="A10201" s="33"/>
      <c r="B10201" s="34"/>
      <c r="C10201" s="33"/>
      <c r="D10201" s="33"/>
      <c r="E10201" s="33"/>
      <c r="G10201">
        <f t="shared" si="160"/>
        <v>6</v>
      </c>
    </row>
    <row r="10202" spans="1:7">
      <c r="A10202" s="33"/>
      <c r="B10202" s="34"/>
      <c r="C10202" s="33"/>
      <c r="D10202" s="33"/>
      <c r="E10202" s="33"/>
      <c r="G10202">
        <f t="shared" si="160"/>
        <v>6</v>
      </c>
    </row>
    <row r="10203" spans="1:7">
      <c r="A10203" s="33"/>
      <c r="B10203" s="34"/>
      <c r="C10203" s="33"/>
      <c r="D10203" s="33"/>
      <c r="E10203" s="33"/>
      <c r="G10203">
        <f t="shared" si="160"/>
        <v>6</v>
      </c>
    </row>
    <row r="10204" spans="1:7">
      <c r="A10204" s="33"/>
      <c r="B10204" s="34"/>
      <c r="C10204" s="33"/>
      <c r="D10204" s="33"/>
      <c r="E10204" s="33"/>
      <c r="G10204">
        <f t="shared" si="160"/>
        <v>6</v>
      </c>
    </row>
    <row r="10205" spans="1:7">
      <c r="A10205" s="33"/>
      <c r="B10205" s="34"/>
      <c r="C10205" s="33"/>
      <c r="D10205" s="33"/>
      <c r="E10205" s="33"/>
      <c r="G10205">
        <f t="shared" si="160"/>
        <v>6</v>
      </c>
    </row>
    <row r="10206" spans="1:7">
      <c r="A10206" s="33"/>
      <c r="B10206" s="34"/>
      <c r="C10206" s="33"/>
      <c r="D10206" s="33"/>
      <c r="E10206" s="33"/>
      <c r="G10206">
        <f t="shared" si="160"/>
        <v>6</v>
      </c>
    </row>
    <row r="10207" spans="1:7">
      <c r="A10207" s="33"/>
      <c r="B10207" s="34"/>
      <c r="C10207" s="33"/>
      <c r="D10207" s="33"/>
      <c r="E10207" s="33"/>
      <c r="G10207">
        <f t="shared" si="160"/>
        <v>6</v>
      </c>
    </row>
    <row r="10208" spans="1:7">
      <c r="A10208" s="33"/>
      <c r="B10208" s="34"/>
      <c r="C10208" s="33"/>
      <c r="D10208" s="33"/>
      <c r="E10208" s="33"/>
      <c r="G10208">
        <f t="shared" si="160"/>
        <v>6</v>
      </c>
    </row>
    <row r="10209" spans="1:7">
      <c r="A10209" s="33"/>
      <c r="B10209" s="34"/>
      <c r="C10209" s="33"/>
      <c r="D10209" s="33"/>
      <c r="E10209" s="33"/>
      <c r="G10209">
        <f t="shared" si="160"/>
        <v>6</v>
      </c>
    </row>
    <row r="10210" spans="1:7">
      <c r="A10210" s="33"/>
      <c r="B10210" s="34"/>
      <c r="C10210" s="33"/>
      <c r="D10210" s="33"/>
      <c r="E10210" s="33"/>
      <c r="G10210">
        <f t="shared" si="160"/>
        <v>6</v>
      </c>
    </row>
    <row r="10211" spans="1:7">
      <c r="A10211" s="33"/>
      <c r="B10211" s="34"/>
      <c r="C10211" s="33"/>
      <c r="D10211" s="33"/>
      <c r="E10211" s="33"/>
      <c r="G10211">
        <f t="shared" si="160"/>
        <v>6</v>
      </c>
    </row>
    <row r="10212" spans="1:7">
      <c r="A10212" s="33"/>
      <c r="B10212" s="34"/>
      <c r="C10212" s="33"/>
      <c r="D10212" s="33"/>
      <c r="E10212" s="33"/>
      <c r="G10212">
        <f t="shared" si="160"/>
        <v>6</v>
      </c>
    </row>
    <row r="10213" spans="1:7">
      <c r="A10213" s="33"/>
      <c r="B10213" s="34"/>
      <c r="C10213" s="33"/>
      <c r="D10213" s="33"/>
      <c r="E10213" s="33"/>
      <c r="G10213">
        <f t="shared" si="160"/>
        <v>6</v>
      </c>
    </row>
    <row r="10214" spans="1:7">
      <c r="A10214" s="33"/>
      <c r="B10214" s="34"/>
      <c r="C10214" s="33"/>
      <c r="D10214" s="33"/>
      <c r="E10214" s="33"/>
      <c r="G10214">
        <f t="shared" si="160"/>
        <v>6</v>
      </c>
    </row>
    <row r="10215" spans="1:7">
      <c r="A10215" s="33"/>
      <c r="B10215" s="34"/>
      <c r="C10215" s="33"/>
      <c r="D10215" s="33"/>
      <c r="E10215" s="33"/>
      <c r="G10215">
        <f t="shared" si="160"/>
        <v>6</v>
      </c>
    </row>
    <row r="10216" spans="1:7">
      <c r="A10216" s="33"/>
      <c r="B10216" s="34"/>
      <c r="C10216" s="33"/>
      <c r="D10216" s="33"/>
      <c r="E10216" s="33"/>
      <c r="G10216">
        <f t="shared" si="160"/>
        <v>6</v>
      </c>
    </row>
    <row r="10217" spans="1:7">
      <c r="A10217" s="33"/>
      <c r="B10217" s="34"/>
      <c r="C10217" s="33"/>
      <c r="D10217" s="33"/>
      <c r="E10217" s="33"/>
      <c r="G10217">
        <f t="shared" si="160"/>
        <v>6</v>
      </c>
    </row>
    <row r="10218" spans="1:7">
      <c r="A10218" s="33"/>
      <c r="B10218" s="34"/>
      <c r="C10218" s="33"/>
      <c r="D10218" s="33"/>
      <c r="E10218" s="33"/>
      <c r="G10218">
        <f t="shared" si="160"/>
        <v>6</v>
      </c>
    </row>
    <row r="10219" spans="1:7">
      <c r="A10219" s="33"/>
      <c r="B10219" s="34"/>
      <c r="C10219" s="33"/>
      <c r="D10219" s="33"/>
      <c r="E10219" s="33"/>
      <c r="G10219">
        <f t="shared" si="160"/>
        <v>6</v>
      </c>
    </row>
    <row r="10220" spans="1:7">
      <c r="A10220" s="33"/>
      <c r="B10220" s="34"/>
      <c r="C10220" s="33"/>
      <c r="D10220" s="33"/>
      <c r="E10220" s="33"/>
      <c r="G10220">
        <f t="shared" si="160"/>
        <v>6</v>
      </c>
    </row>
    <row r="10221" spans="1:7">
      <c r="A10221" s="33"/>
      <c r="B10221" s="34"/>
      <c r="C10221" s="33"/>
      <c r="D10221" s="33"/>
      <c r="E10221" s="33"/>
      <c r="G10221">
        <f t="shared" si="160"/>
        <v>6</v>
      </c>
    </row>
    <row r="10222" spans="1:7">
      <c r="A10222" s="33"/>
      <c r="B10222" s="34"/>
      <c r="C10222" s="33"/>
      <c r="D10222" s="33"/>
      <c r="E10222" s="33"/>
      <c r="G10222">
        <f t="shared" si="160"/>
        <v>6</v>
      </c>
    </row>
    <row r="10223" spans="1:7">
      <c r="A10223" s="33"/>
      <c r="B10223" s="34"/>
      <c r="C10223" s="33"/>
      <c r="D10223" s="33"/>
      <c r="E10223" s="33"/>
      <c r="G10223">
        <f t="shared" si="160"/>
        <v>6</v>
      </c>
    </row>
    <row r="10224" spans="1:7">
      <c r="A10224" s="33"/>
      <c r="B10224" s="34"/>
      <c r="C10224" s="33"/>
      <c r="D10224" s="33"/>
      <c r="E10224" s="33"/>
      <c r="G10224">
        <f t="shared" si="160"/>
        <v>6</v>
      </c>
    </row>
    <row r="10225" spans="1:7">
      <c r="A10225" s="33"/>
      <c r="B10225" s="34"/>
      <c r="C10225" s="33"/>
      <c r="D10225" s="33"/>
      <c r="E10225" s="33"/>
      <c r="G10225">
        <f t="shared" si="160"/>
        <v>6</v>
      </c>
    </row>
    <row r="10226" spans="1:7">
      <c r="A10226" s="33"/>
      <c r="B10226" s="34"/>
      <c r="C10226" s="33"/>
      <c r="D10226" s="33"/>
      <c r="E10226" s="33"/>
      <c r="G10226">
        <f t="shared" si="160"/>
        <v>6</v>
      </c>
    </row>
    <row r="10227" spans="1:7">
      <c r="A10227" s="33"/>
      <c r="B10227" s="34"/>
      <c r="C10227" s="33"/>
      <c r="D10227" s="33"/>
      <c r="E10227" s="33"/>
      <c r="G10227">
        <f t="shared" si="160"/>
        <v>6</v>
      </c>
    </row>
    <row r="10228" spans="1:7">
      <c r="A10228" s="33"/>
      <c r="B10228" s="34"/>
      <c r="C10228" s="33"/>
      <c r="D10228" s="33"/>
      <c r="E10228" s="33"/>
      <c r="G10228">
        <f t="shared" si="160"/>
        <v>6</v>
      </c>
    </row>
    <row r="10229" spans="1:7">
      <c r="A10229" s="33"/>
      <c r="B10229" s="34"/>
      <c r="C10229" s="33"/>
      <c r="D10229" s="33"/>
      <c r="E10229" s="33"/>
      <c r="G10229">
        <f t="shared" si="160"/>
        <v>6</v>
      </c>
    </row>
    <row r="10230" spans="1:7">
      <c r="A10230" s="33"/>
      <c r="B10230" s="34"/>
      <c r="C10230" s="33"/>
      <c r="D10230" s="33"/>
      <c r="E10230" s="33"/>
      <c r="G10230">
        <f t="shared" si="160"/>
        <v>6</v>
      </c>
    </row>
    <row r="10231" spans="1:7">
      <c r="A10231" s="33"/>
      <c r="B10231" s="34"/>
      <c r="C10231" s="33"/>
      <c r="D10231" s="33"/>
      <c r="E10231" s="33"/>
      <c r="G10231">
        <f t="shared" si="160"/>
        <v>6</v>
      </c>
    </row>
    <row r="10232" spans="1:7">
      <c r="A10232" s="33"/>
      <c r="B10232" s="34"/>
      <c r="C10232" s="33"/>
      <c r="D10232" s="33"/>
      <c r="E10232" s="33"/>
      <c r="G10232">
        <f t="shared" si="160"/>
        <v>6</v>
      </c>
    </row>
    <row r="10233" spans="1:7">
      <c r="A10233" s="33"/>
      <c r="B10233" s="34"/>
      <c r="C10233" s="33"/>
      <c r="D10233" s="33"/>
      <c r="E10233" s="33"/>
      <c r="G10233">
        <f t="shared" si="160"/>
        <v>6</v>
      </c>
    </row>
    <row r="10234" spans="1:7">
      <c r="A10234" s="33"/>
      <c r="B10234" s="34"/>
      <c r="C10234" s="33"/>
      <c r="D10234" s="33"/>
      <c r="E10234" s="33"/>
      <c r="G10234">
        <f t="shared" si="160"/>
        <v>6</v>
      </c>
    </row>
    <row r="10235" spans="1:7">
      <c r="A10235" s="33"/>
      <c r="B10235" s="34"/>
      <c r="C10235" s="33"/>
      <c r="D10235" s="33"/>
      <c r="E10235" s="33"/>
      <c r="G10235">
        <f t="shared" si="160"/>
        <v>6</v>
      </c>
    </row>
    <row r="10236" spans="1:7">
      <c r="A10236" s="33"/>
      <c r="B10236" s="34"/>
      <c r="C10236" s="33"/>
      <c r="D10236" s="33"/>
      <c r="E10236" s="33"/>
      <c r="G10236">
        <f t="shared" si="160"/>
        <v>6</v>
      </c>
    </row>
    <row r="10237" spans="1:7">
      <c r="A10237" s="33"/>
      <c r="B10237" s="34"/>
      <c r="C10237" s="33"/>
      <c r="D10237" s="33"/>
      <c r="E10237" s="33"/>
      <c r="G10237">
        <f t="shared" si="160"/>
        <v>6</v>
      </c>
    </row>
    <row r="10238" spans="1:7">
      <c r="A10238" s="33"/>
      <c r="B10238" s="34"/>
      <c r="C10238" s="33"/>
      <c r="D10238" s="33"/>
      <c r="E10238" s="33"/>
      <c r="G10238">
        <f t="shared" si="160"/>
        <v>6</v>
      </c>
    </row>
    <row r="10239" spans="1:7">
      <c r="A10239" s="33"/>
      <c r="B10239" s="34"/>
      <c r="C10239" s="33"/>
      <c r="D10239" s="33"/>
      <c r="E10239" s="33"/>
      <c r="G10239">
        <f t="shared" si="160"/>
        <v>6</v>
      </c>
    </row>
    <row r="10240" spans="1:7">
      <c r="A10240" s="33"/>
      <c r="B10240" s="34"/>
      <c r="C10240" s="33"/>
      <c r="D10240" s="33"/>
      <c r="E10240" s="33"/>
      <c r="G10240">
        <f t="shared" ref="G10240:G10303" si="161">WEEKDAY(B10240,2)</f>
        <v>6</v>
      </c>
    </row>
    <row r="10241" spans="1:7">
      <c r="A10241" s="33"/>
      <c r="B10241" s="34"/>
      <c r="C10241" s="33"/>
      <c r="D10241" s="33"/>
      <c r="E10241" s="33"/>
      <c r="G10241">
        <f t="shared" si="161"/>
        <v>6</v>
      </c>
    </row>
    <row r="10242" spans="1:7">
      <c r="A10242" s="33"/>
      <c r="B10242" s="34"/>
      <c r="C10242" s="33"/>
      <c r="D10242" s="33"/>
      <c r="E10242" s="33"/>
      <c r="G10242">
        <f t="shared" si="161"/>
        <v>6</v>
      </c>
    </row>
    <row r="10243" spans="1:7">
      <c r="A10243" s="33"/>
      <c r="B10243" s="34"/>
      <c r="C10243" s="33"/>
      <c r="D10243" s="33"/>
      <c r="E10243" s="33"/>
      <c r="G10243">
        <f t="shared" si="161"/>
        <v>6</v>
      </c>
    </row>
    <row r="10244" spans="1:7">
      <c r="A10244" s="33"/>
      <c r="B10244" s="34"/>
      <c r="C10244" s="33"/>
      <c r="D10244" s="33"/>
      <c r="E10244" s="33"/>
      <c r="G10244">
        <f t="shared" si="161"/>
        <v>6</v>
      </c>
    </row>
    <row r="10245" spans="1:7">
      <c r="A10245" s="33"/>
      <c r="B10245" s="34"/>
      <c r="C10245" s="33"/>
      <c r="D10245" s="33"/>
      <c r="E10245" s="33"/>
      <c r="G10245">
        <f t="shared" si="161"/>
        <v>6</v>
      </c>
    </row>
    <row r="10246" spans="1:7">
      <c r="A10246" s="33"/>
      <c r="B10246" s="34"/>
      <c r="C10246" s="33"/>
      <c r="D10246" s="33"/>
      <c r="E10246" s="33"/>
      <c r="G10246">
        <f t="shared" si="161"/>
        <v>6</v>
      </c>
    </row>
    <row r="10247" spans="1:7">
      <c r="A10247" s="33"/>
      <c r="B10247" s="34"/>
      <c r="C10247" s="33"/>
      <c r="D10247" s="33"/>
      <c r="E10247" s="33"/>
      <c r="G10247">
        <f t="shared" si="161"/>
        <v>6</v>
      </c>
    </row>
    <row r="10248" spans="1:7">
      <c r="A10248" s="33"/>
      <c r="B10248" s="34"/>
      <c r="C10248" s="33"/>
      <c r="D10248" s="33"/>
      <c r="E10248" s="33"/>
      <c r="G10248">
        <f t="shared" si="161"/>
        <v>6</v>
      </c>
    </row>
    <row r="10249" spans="1:7">
      <c r="A10249" s="33"/>
      <c r="B10249" s="34"/>
      <c r="C10249" s="33"/>
      <c r="D10249" s="33"/>
      <c r="E10249" s="33"/>
      <c r="G10249">
        <f t="shared" si="161"/>
        <v>6</v>
      </c>
    </row>
    <row r="10250" spans="1:7">
      <c r="A10250" s="33"/>
      <c r="B10250" s="34"/>
      <c r="C10250" s="33"/>
      <c r="D10250" s="33"/>
      <c r="E10250" s="33"/>
      <c r="G10250">
        <f t="shared" si="161"/>
        <v>6</v>
      </c>
    </row>
    <row r="10251" spans="1:7">
      <c r="A10251" s="33"/>
      <c r="B10251" s="34"/>
      <c r="C10251" s="33"/>
      <c r="D10251" s="33"/>
      <c r="E10251" s="33"/>
      <c r="G10251">
        <f t="shared" si="161"/>
        <v>6</v>
      </c>
    </row>
    <row r="10252" spans="1:7">
      <c r="A10252" s="33"/>
      <c r="B10252" s="34"/>
      <c r="C10252" s="33"/>
      <c r="D10252" s="33"/>
      <c r="E10252" s="33"/>
      <c r="G10252">
        <f t="shared" si="161"/>
        <v>6</v>
      </c>
    </row>
    <row r="10253" spans="1:7">
      <c r="A10253" s="33"/>
      <c r="B10253" s="34"/>
      <c r="C10253" s="33"/>
      <c r="D10253" s="33"/>
      <c r="E10253" s="33"/>
      <c r="G10253">
        <f t="shared" si="161"/>
        <v>6</v>
      </c>
    </row>
    <row r="10254" spans="1:7">
      <c r="A10254" s="33"/>
      <c r="B10254" s="34"/>
      <c r="C10254" s="33"/>
      <c r="D10254" s="33"/>
      <c r="E10254" s="33"/>
      <c r="G10254">
        <f t="shared" si="161"/>
        <v>6</v>
      </c>
    </row>
    <row r="10255" spans="1:7">
      <c r="A10255" s="33"/>
      <c r="B10255" s="34"/>
      <c r="C10255" s="33"/>
      <c r="D10255" s="33"/>
      <c r="E10255" s="33"/>
      <c r="G10255">
        <f t="shared" si="161"/>
        <v>6</v>
      </c>
    </row>
    <row r="10256" spans="1:7">
      <c r="A10256" s="33"/>
      <c r="B10256" s="34"/>
      <c r="C10256" s="33"/>
      <c r="D10256" s="33"/>
      <c r="E10256" s="33"/>
      <c r="G10256">
        <f t="shared" si="161"/>
        <v>6</v>
      </c>
    </row>
    <row r="10257" spans="1:7">
      <c r="A10257" s="33"/>
      <c r="B10257" s="34"/>
      <c r="C10257" s="33"/>
      <c r="D10257" s="33"/>
      <c r="E10257" s="33"/>
      <c r="G10257">
        <f t="shared" si="161"/>
        <v>6</v>
      </c>
    </row>
    <row r="10258" spans="1:7">
      <c r="A10258" s="33"/>
      <c r="B10258" s="34"/>
      <c r="C10258" s="33"/>
      <c r="D10258" s="33"/>
      <c r="E10258" s="33"/>
      <c r="G10258">
        <f t="shared" si="161"/>
        <v>6</v>
      </c>
    </row>
    <row r="10259" spans="1:7">
      <c r="A10259" s="33"/>
      <c r="B10259" s="34"/>
      <c r="C10259" s="33"/>
      <c r="D10259" s="33"/>
      <c r="E10259" s="33"/>
      <c r="G10259">
        <f t="shared" si="161"/>
        <v>6</v>
      </c>
    </row>
    <row r="10260" spans="1:7">
      <c r="A10260" s="33"/>
      <c r="B10260" s="34"/>
      <c r="C10260" s="33"/>
      <c r="D10260" s="33"/>
      <c r="E10260" s="33"/>
      <c r="G10260">
        <f t="shared" si="161"/>
        <v>6</v>
      </c>
    </row>
    <row r="10261" spans="1:7">
      <c r="A10261" s="33"/>
      <c r="B10261" s="34"/>
      <c r="C10261" s="33"/>
      <c r="D10261" s="33"/>
      <c r="E10261" s="33"/>
      <c r="G10261">
        <f t="shared" si="161"/>
        <v>6</v>
      </c>
    </row>
    <row r="10262" spans="1:7">
      <c r="A10262" s="33"/>
      <c r="B10262" s="34"/>
      <c r="C10262" s="33"/>
      <c r="D10262" s="33"/>
      <c r="E10262" s="33"/>
      <c r="G10262">
        <f t="shared" si="161"/>
        <v>6</v>
      </c>
    </row>
    <row r="10263" spans="1:7">
      <c r="A10263" s="33"/>
      <c r="B10263" s="34"/>
      <c r="C10263" s="33"/>
      <c r="D10263" s="33"/>
      <c r="E10263" s="33"/>
      <c r="G10263">
        <f t="shared" si="161"/>
        <v>6</v>
      </c>
    </row>
    <row r="10264" spans="1:7">
      <c r="A10264" s="33"/>
      <c r="B10264" s="34"/>
      <c r="C10264" s="33"/>
      <c r="D10264" s="33"/>
      <c r="E10264" s="33"/>
      <c r="G10264">
        <f t="shared" si="161"/>
        <v>6</v>
      </c>
    </row>
    <row r="10265" spans="1:7">
      <c r="A10265" s="33"/>
      <c r="B10265" s="34"/>
      <c r="C10265" s="33"/>
      <c r="D10265" s="33"/>
      <c r="E10265" s="33"/>
      <c r="G10265">
        <f t="shared" si="161"/>
        <v>6</v>
      </c>
    </row>
    <row r="10266" spans="1:7">
      <c r="A10266" s="33"/>
      <c r="B10266" s="34"/>
      <c r="C10266" s="33"/>
      <c r="D10266" s="33"/>
      <c r="E10266" s="33"/>
      <c r="G10266">
        <f t="shared" si="161"/>
        <v>6</v>
      </c>
    </row>
    <row r="10267" spans="1:7">
      <c r="A10267" s="33"/>
      <c r="B10267" s="34"/>
      <c r="C10267" s="33"/>
      <c r="D10267" s="33"/>
      <c r="E10267" s="33"/>
      <c r="G10267">
        <f t="shared" si="161"/>
        <v>6</v>
      </c>
    </row>
    <row r="10268" spans="1:7">
      <c r="A10268" s="33"/>
      <c r="B10268" s="34"/>
      <c r="C10268" s="33"/>
      <c r="D10268" s="33"/>
      <c r="E10268" s="33"/>
      <c r="G10268">
        <f t="shared" si="161"/>
        <v>6</v>
      </c>
    </row>
    <row r="10269" spans="1:7">
      <c r="A10269" s="33"/>
      <c r="B10269" s="34"/>
      <c r="C10269" s="33"/>
      <c r="D10269" s="33"/>
      <c r="E10269" s="33"/>
      <c r="G10269">
        <f t="shared" si="161"/>
        <v>6</v>
      </c>
    </row>
    <row r="10270" spans="1:7">
      <c r="A10270" s="33"/>
      <c r="B10270" s="34"/>
      <c r="C10270" s="33"/>
      <c r="D10270" s="33"/>
      <c r="E10270" s="33"/>
      <c r="G10270">
        <f t="shared" si="161"/>
        <v>6</v>
      </c>
    </row>
    <row r="10271" spans="1:7">
      <c r="A10271" s="33"/>
      <c r="B10271" s="34"/>
      <c r="C10271" s="33"/>
      <c r="D10271" s="33"/>
      <c r="E10271" s="33"/>
      <c r="G10271">
        <f t="shared" si="161"/>
        <v>6</v>
      </c>
    </row>
    <row r="10272" spans="1:7">
      <c r="A10272" s="33"/>
      <c r="B10272" s="34"/>
      <c r="C10272" s="33"/>
      <c r="D10272" s="33"/>
      <c r="E10272" s="33"/>
      <c r="G10272">
        <f t="shared" si="161"/>
        <v>6</v>
      </c>
    </row>
    <row r="10273" spans="1:7">
      <c r="A10273" s="33"/>
      <c r="B10273" s="34"/>
      <c r="C10273" s="33"/>
      <c r="D10273" s="33"/>
      <c r="E10273" s="33"/>
      <c r="G10273">
        <f t="shared" si="161"/>
        <v>6</v>
      </c>
    </row>
    <row r="10274" spans="1:7">
      <c r="A10274" s="33"/>
      <c r="B10274" s="34"/>
      <c r="C10274" s="33"/>
      <c r="D10274" s="33"/>
      <c r="E10274" s="33"/>
      <c r="G10274">
        <f t="shared" si="161"/>
        <v>6</v>
      </c>
    </row>
    <row r="10275" spans="1:7">
      <c r="A10275" s="33"/>
      <c r="B10275" s="34"/>
      <c r="C10275" s="33"/>
      <c r="D10275" s="33"/>
      <c r="E10275" s="33"/>
      <c r="G10275">
        <f t="shared" si="161"/>
        <v>6</v>
      </c>
    </row>
    <row r="10276" spans="1:7">
      <c r="A10276" s="33"/>
      <c r="B10276" s="34"/>
      <c r="C10276" s="33"/>
      <c r="D10276" s="33"/>
      <c r="E10276" s="33"/>
      <c r="G10276">
        <f t="shared" si="161"/>
        <v>6</v>
      </c>
    </row>
    <row r="10277" spans="1:7">
      <c r="A10277" s="33"/>
      <c r="B10277" s="34"/>
      <c r="C10277" s="33"/>
      <c r="D10277" s="33"/>
      <c r="E10277" s="33"/>
      <c r="G10277">
        <f t="shared" si="161"/>
        <v>6</v>
      </c>
    </row>
    <row r="10278" spans="1:7">
      <c r="A10278" s="33"/>
      <c r="B10278" s="34"/>
      <c r="C10278" s="33"/>
      <c r="D10278" s="33"/>
      <c r="E10278" s="33"/>
      <c r="G10278">
        <f t="shared" si="161"/>
        <v>6</v>
      </c>
    </row>
    <row r="10279" spans="1:7">
      <c r="A10279" s="33"/>
      <c r="B10279" s="34"/>
      <c r="C10279" s="33"/>
      <c r="D10279" s="33"/>
      <c r="E10279" s="33"/>
      <c r="G10279">
        <f t="shared" si="161"/>
        <v>6</v>
      </c>
    </row>
    <row r="10280" spans="1:7">
      <c r="A10280" s="33"/>
      <c r="B10280" s="34"/>
      <c r="C10280" s="33"/>
      <c r="D10280" s="33"/>
      <c r="E10280" s="33"/>
      <c r="G10280">
        <f t="shared" si="161"/>
        <v>6</v>
      </c>
    </row>
    <row r="10281" spans="1:7">
      <c r="A10281" s="33"/>
      <c r="B10281" s="34"/>
      <c r="C10281" s="33"/>
      <c r="D10281" s="33"/>
      <c r="E10281" s="33"/>
      <c r="G10281">
        <f t="shared" si="161"/>
        <v>6</v>
      </c>
    </row>
    <row r="10282" spans="1:7">
      <c r="A10282" s="33"/>
      <c r="B10282" s="34"/>
      <c r="C10282" s="33"/>
      <c r="D10282" s="33"/>
      <c r="E10282" s="33"/>
      <c r="G10282">
        <f t="shared" si="161"/>
        <v>6</v>
      </c>
    </row>
    <row r="10283" spans="1:7">
      <c r="A10283" s="33"/>
      <c r="B10283" s="34"/>
      <c r="C10283" s="33"/>
      <c r="D10283" s="33"/>
      <c r="E10283" s="33"/>
      <c r="G10283">
        <f t="shared" si="161"/>
        <v>6</v>
      </c>
    </row>
    <row r="10284" spans="1:7">
      <c r="A10284" s="33"/>
      <c r="B10284" s="34"/>
      <c r="C10284" s="33"/>
      <c r="D10284" s="33"/>
      <c r="E10284" s="33"/>
      <c r="G10284">
        <f t="shared" si="161"/>
        <v>6</v>
      </c>
    </row>
    <row r="10285" spans="1:7">
      <c r="A10285" s="33"/>
      <c r="B10285" s="34"/>
      <c r="C10285" s="33"/>
      <c r="D10285" s="33"/>
      <c r="E10285" s="33"/>
      <c r="G10285">
        <f t="shared" si="161"/>
        <v>6</v>
      </c>
    </row>
    <row r="10286" spans="1:7">
      <c r="A10286" s="33"/>
      <c r="B10286" s="34"/>
      <c r="C10286" s="33"/>
      <c r="D10286" s="33"/>
      <c r="E10286" s="33"/>
      <c r="G10286">
        <f t="shared" si="161"/>
        <v>6</v>
      </c>
    </row>
    <row r="10287" spans="1:7">
      <c r="A10287" s="33"/>
      <c r="B10287" s="34"/>
      <c r="C10287" s="33"/>
      <c r="D10287" s="33"/>
      <c r="E10287" s="33"/>
      <c r="G10287">
        <f t="shared" si="161"/>
        <v>6</v>
      </c>
    </row>
    <row r="10288" spans="1:7">
      <c r="A10288" s="33"/>
      <c r="B10288" s="34"/>
      <c r="C10288" s="33"/>
      <c r="D10288" s="33"/>
      <c r="E10288" s="33"/>
      <c r="G10288">
        <f t="shared" si="161"/>
        <v>6</v>
      </c>
    </row>
    <row r="10289" spans="1:7">
      <c r="A10289" s="33"/>
      <c r="B10289" s="34"/>
      <c r="C10289" s="33"/>
      <c r="D10289" s="33"/>
      <c r="E10289" s="33"/>
      <c r="G10289">
        <f t="shared" si="161"/>
        <v>6</v>
      </c>
    </row>
    <row r="10290" spans="1:7">
      <c r="A10290" s="33"/>
      <c r="B10290" s="34"/>
      <c r="C10290" s="33"/>
      <c r="D10290" s="33"/>
      <c r="E10290" s="33"/>
      <c r="G10290">
        <f t="shared" si="161"/>
        <v>6</v>
      </c>
    </row>
    <row r="10291" spans="1:7">
      <c r="A10291" s="33"/>
      <c r="B10291" s="34"/>
      <c r="C10291" s="33"/>
      <c r="D10291" s="33"/>
      <c r="E10291" s="33"/>
      <c r="G10291">
        <f t="shared" si="161"/>
        <v>6</v>
      </c>
    </row>
    <row r="10292" spans="1:7">
      <c r="A10292" s="33"/>
      <c r="B10292" s="34"/>
      <c r="C10292" s="33"/>
      <c r="D10292" s="33"/>
      <c r="E10292" s="33"/>
      <c r="G10292">
        <f t="shared" si="161"/>
        <v>6</v>
      </c>
    </row>
    <row r="10293" spans="1:7">
      <c r="A10293" s="33"/>
      <c r="B10293" s="34"/>
      <c r="C10293" s="33"/>
      <c r="D10293" s="33"/>
      <c r="E10293" s="33"/>
      <c r="G10293">
        <f t="shared" si="161"/>
        <v>6</v>
      </c>
    </row>
    <row r="10294" spans="1:7">
      <c r="A10294" s="33"/>
      <c r="B10294" s="34"/>
      <c r="C10294" s="33"/>
      <c r="D10294" s="33"/>
      <c r="E10294" s="33"/>
      <c r="G10294">
        <f t="shared" si="161"/>
        <v>6</v>
      </c>
    </row>
    <row r="10295" spans="1:7">
      <c r="A10295" s="33"/>
      <c r="B10295" s="34"/>
      <c r="C10295" s="33"/>
      <c r="D10295" s="33"/>
      <c r="E10295" s="33"/>
      <c r="G10295">
        <f t="shared" si="161"/>
        <v>6</v>
      </c>
    </row>
    <row r="10296" spans="1:7">
      <c r="A10296" s="33"/>
      <c r="B10296" s="34"/>
      <c r="C10296" s="33"/>
      <c r="D10296" s="33"/>
      <c r="E10296" s="33"/>
      <c r="G10296">
        <f t="shared" si="161"/>
        <v>6</v>
      </c>
    </row>
    <row r="10297" spans="1:7">
      <c r="A10297" s="33"/>
      <c r="B10297" s="34"/>
      <c r="C10297" s="33"/>
      <c r="D10297" s="33"/>
      <c r="E10297" s="33"/>
      <c r="G10297">
        <f t="shared" si="161"/>
        <v>6</v>
      </c>
    </row>
    <row r="10298" spans="1:7">
      <c r="A10298" s="33"/>
      <c r="B10298" s="34"/>
      <c r="C10298" s="33"/>
      <c r="D10298" s="33"/>
      <c r="E10298" s="33"/>
      <c r="G10298">
        <f t="shared" si="161"/>
        <v>6</v>
      </c>
    </row>
    <row r="10299" spans="1:7">
      <c r="A10299" s="33"/>
      <c r="B10299" s="34"/>
      <c r="C10299" s="33"/>
      <c r="D10299" s="33"/>
      <c r="E10299" s="33"/>
      <c r="G10299">
        <f t="shared" si="161"/>
        <v>6</v>
      </c>
    </row>
    <row r="10300" spans="1:7">
      <c r="A10300" s="33"/>
      <c r="B10300" s="34"/>
      <c r="C10300" s="33"/>
      <c r="D10300" s="33"/>
      <c r="E10300" s="33"/>
      <c r="G10300">
        <f t="shared" si="161"/>
        <v>6</v>
      </c>
    </row>
    <row r="10301" spans="1:7">
      <c r="A10301" s="33"/>
      <c r="B10301" s="34"/>
      <c r="C10301" s="33"/>
      <c r="D10301" s="33"/>
      <c r="E10301" s="33"/>
      <c r="G10301">
        <f t="shared" si="161"/>
        <v>6</v>
      </c>
    </row>
    <row r="10302" spans="1:7">
      <c r="A10302" s="33"/>
      <c r="B10302" s="34"/>
      <c r="C10302" s="33"/>
      <c r="D10302" s="33"/>
      <c r="E10302" s="33"/>
      <c r="G10302">
        <f t="shared" si="161"/>
        <v>6</v>
      </c>
    </row>
    <row r="10303" spans="1:7">
      <c r="A10303" s="33"/>
      <c r="B10303" s="34"/>
      <c r="C10303" s="33"/>
      <c r="D10303" s="33"/>
      <c r="E10303" s="33"/>
      <c r="G10303">
        <f t="shared" si="161"/>
        <v>6</v>
      </c>
    </row>
    <row r="10304" spans="1:7">
      <c r="A10304" s="33"/>
      <c r="B10304" s="34"/>
      <c r="C10304" s="33"/>
      <c r="D10304" s="33"/>
      <c r="E10304" s="33"/>
      <c r="G10304">
        <f t="shared" ref="G10304:G10367" si="162">WEEKDAY(B10304,2)</f>
        <v>6</v>
      </c>
    </row>
    <row r="10305" spans="1:7">
      <c r="A10305" s="33"/>
      <c r="B10305" s="34"/>
      <c r="C10305" s="33"/>
      <c r="D10305" s="33"/>
      <c r="E10305" s="33"/>
      <c r="G10305">
        <f t="shared" si="162"/>
        <v>6</v>
      </c>
    </row>
    <row r="10306" spans="1:7">
      <c r="A10306" s="33"/>
      <c r="B10306" s="34"/>
      <c r="C10306" s="33"/>
      <c r="D10306" s="33"/>
      <c r="E10306" s="33"/>
      <c r="G10306">
        <f t="shared" si="162"/>
        <v>6</v>
      </c>
    </row>
    <row r="10307" spans="1:7">
      <c r="A10307" s="33"/>
      <c r="B10307" s="34"/>
      <c r="C10307" s="33"/>
      <c r="D10307" s="33"/>
      <c r="E10307" s="33"/>
      <c r="G10307">
        <f t="shared" si="162"/>
        <v>6</v>
      </c>
    </row>
    <row r="10308" spans="1:7">
      <c r="A10308" s="33"/>
      <c r="B10308" s="34"/>
      <c r="C10308" s="33"/>
      <c r="D10308" s="33"/>
      <c r="E10308" s="33"/>
      <c r="G10308">
        <f t="shared" si="162"/>
        <v>6</v>
      </c>
    </row>
    <row r="10309" spans="1:7">
      <c r="A10309" s="33"/>
      <c r="B10309" s="34"/>
      <c r="C10309" s="33"/>
      <c r="D10309" s="33"/>
      <c r="E10309" s="33"/>
      <c r="G10309">
        <f t="shared" si="162"/>
        <v>6</v>
      </c>
    </row>
    <row r="10310" spans="1:7">
      <c r="A10310" s="33"/>
      <c r="B10310" s="34"/>
      <c r="C10310" s="33"/>
      <c r="D10310" s="33"/>
      <c r="E10310" s="33"/>
      <c r="G10310">
        <f t="shared" si="162"/>
        <v>6</v>
      </c>
    </row>
    <row r="10311" spans="1:7">
      <c r="A10311" s="33"/>
      <c r="B10311" s="34"/>
      <c r="C10311" s="33"/>
      <c r="D10311" s="33"/>
      <c r="E10311" s="33"/>
      <c r="G10311">
        <f t="shared" si="162"/>
        <v>6</v>
      </c>
    </row>
    <row r="10312" spans="1:7">
      <c r="A10312" s="33"/>
      <c r="B10312" s="34"/>
      <c r="C10312" s="33"/>
      <c r="D10312" s="33"/>
      <c r="E10312" s="33"/>
      <c r="G10312">
        <f t="shared" si="162"/>
        <v>6</v>
      </c>
    </row>
    <row r="10313" spans="1:7">
      <c r="A10313" s="33"/>
      <c r="B10313" s="34"/>
      <c r="C10313" s="33"/>
      <c r="D10313" s="33"/>
      <c r="E10313" s="33"/>
      <c r="G10313">
        <f t="shared" si="162"/>
        <v>6</v>
      </c>
    </row>
    <row r="10314" spans="1:7">
      <c r="A10314" s="33"/>
      <c r="B10314" s="34"/>
      <c r="C10314" s="33"/>
      <c r="D10314" s="33"/>
      <c r="E10314" s="33"/>
      <c r="G10314">
        <f t="shared" si="162"/>
        <v>6</v>
      </c>
    </row>
    <row r="10315" spans="1:7">
      <c r="A10315" s="33"/>
      <c r="B10315" s="34"/>
      <c r="C10315" s="33"/>
      <c r="D10315" s="33"/>
      <c r="E10315" s="33"/>
      <c r="G10315">
        <f t="shared" si="162"/>
        <v>6</v>
      </c>
    </row>
    <row r="10316" spans="1:7">
      <c r="A10316" s="33"/>
      <c r="B10316" s="34"/>
      <c r="C10316" s="33"/>
      <c r="D10316" s="33"/>
      <c r="E10316" s="33"/>
      <c r="G10316">
        <f t="shared" si="162"/>
        <v>6</v>
      </c>
    </row>
    <row r="10317" spans="1:7">
      <c r="A10317" s="33"/>
      <c r="B10317" s="34"/>
      <c r="C10317" s="33"/>
      <c r="D10317" s="33"/>
      <c r="E10317" s="33"/>
      <c r="G10317">
        <f t="shared" si="162"/>
        <v>6</v>
      </c>
    </row>
    <row r="10318" spans="1:7">
      <c r="A10318" s="33"/>
      <c r="B10318" s="34"/>
      <c r="C10318" s="33"/>
      <c r="D10318" s="33"/>
      <c r="E10318" s="33"/>
      <c r="G10318">
        <f t="shared" si="162"/>
        <v>6</v>
      </c>
    </row>
    <row r="10319" spans="1:7">
      <c r="A10319" s="33"/>
      <c r="B10319" s="34"/>
      <c r="C10319" s="33"/>
      <c r="D10319" s="33"/>
      <c r="E10319" s="33"/>
      <c r="G10319">
        <f t="shared" si="162"/>
        <v>6</v>
      </c>
    </row>
    <row r="10320" spans="1:7">
      <c r="A10320" s="33"/>
      <c r="B10320" s="34"/>
      <c r="C10320" s="33"/>
      <c r="D10320" s="33"/>
      <c r="E10320" s="33"/>
      <c r="G10320">
        <f t="shared" si="162"/>
        <v>6</v>
      </c>
    </row>
    <row r="10321" spans="1:7">
      <c r="A10321" s="33"/>
      <c r="B10321" s="34"/>
      <c r="C10321" s="33"/>
      <c r="D10321" s="33"/>
      <c r="E10321" s="33"/>
      <c r="G10321">
        <f t="shared" si="162"/>
        <v>6</v>
      </c>
    </row>
    <row r="10322" spans="1:7">
      <c r="A10322" s="33"/>
      <c r="B10322" s="34"/>
      <c r="C10322" s="33"/>
      <c r="D10322" s="33"/>
      <c r="E10322" s="33"/>
      <c r="G10322">
        <f t="shared" si="162"/>
        <v>6</v>
      </c>
    </row>
    <row r="10323" spans="1:7">
      <c r="A10323" s="33"/>
      <c r="B10323" s="34"/>
      <c r="C10323" s="33"/>
      <c r="D10323" s="33"/>
      <c r="E10323" s="33"/>
      <c r="G10323">
        <f t="shared" si="162"/>
        <v>6</v>
      </c>
    </row>
    <row r="10324" spans="1:7">
      <c r="A10324" s="33"/>
      <c r="B10324" s="34"/>
      <c r="C10324" s="33"/>
      <c r="D10324" s="33"/>
      <c r="E10324" s="33"/>
      <c r="G10324">
        <f t="shared" si="162"/>
        <v>6</v>
      </c>
    </row>
    <row r="10325" spans="1:7">
      <c r="A10325" s="33"/>
      <c r="B10325" s="34"/>
      <c r="C10325" s="33"/>
      <c r="D10325" s="33"/>
      <c r="E10325" s="33"/>
      <c r="G10325">
        <f t="shared" si="162"/>
        <v>6</v>
      </c>
    </row>
    <row r="10326" spans="1:7">
      <c r="A10326" s="33"/>
      <c r="B10326" s="34"/>
      <c r="C10326" s="33"/>
      <c r="D10326" s="33"/>
      <c r="E10326" s="33"/>
      <c r="G10326">
        <f t="shared" si="162"/>
        <v>6</v>
      </c>
    </row>
    <row r="10327" spans="1:7">
      <c r="A10327" s="33"/>
      <c r="B10327" s="34"/>
      <c r="C10327" s="33"/>
      <c r="D10327" s="33"/>
      <c r="E10327" s="33"/>
      <c r="G10327">
        <f t="shared" si="162"/>
        <v>6</v>
      </c>
    </row>
    <row r="10328" spans="1:7">
      <c r="A10328" s="33"/>
      <c r="B10328" s="34"/>
      <c r="C10328" s="33"/>
      <c r="D10328" s="33"/>
      <c r="E10328" s="33"/>
      <c r="G10328">
        <f t="shared" si="162"/>
        <v>6</v>
      </c>
    </row>
    <row r="10329" spans="1:7">
      <c r="A10329" s="33"/>
      <c r="B10329" s="34"/>
      <c r="C10329" s="33"/>
      <c r="D10329" s="33"/>
      <c r="E10329" s="33"/>
      <c r="G10329">
        <f t="shared" si="162"/>
        <v>6</v>
      </c>
    </row>
    <row r="10330" spans="1:7">
      <c r="A10330" s="33"/>
      <c r="B10330" s="34"/>
      <c r="C10330" s="33"/>
      <c r="D10330" s="33"/>
      <c r="E10330" s="33"/>
      <c r="G10330">
        <f t="shared" si="162"/>
        <v>6</v>
      </c>
    </row>
    <row r="10331" spans="1:7">
      <c r="A10331" s="33"/>
      <c r="B10331" s="34"/>
      <c r="C10331" s="33"/>
      <c r="D10331" s="33"/>
      <c r="E10331" s="33"/>
      <c r="G10331">
        <f t="shared" si="162"/>
        <v>6</v>
      </c>
    </row>
    <row r="10332" spans="1:7">
      <c r="A10332" s="33"/>
      <c r="B10332" s="34"/>
      <c r="C10332" s="33"/>
      <c r="D10332" s="33"/>
      <c r="E10332" s="33"/>
      <c r="G10332">
        <f t="shared" si="162"/>
        <v>6</v>
      </c>
    </row>
    <row r="10333" spans="1:7">
      <c r="A10333" s="33"/>
      <c r="B10333" s="34"/>
      <c r="C10333" s="33"/>
      <c r="D10333" s="33"/>
      <c r="E10333" s="33"/>
      <c r="G10333">
        <f t="shared" si="162"/>
        <v>6</v>
      </c>
    </row>
    <row r="10334" spans="1:7">
      <c r="A10334" s="33"/>
      <c r="B10334" s="34"/>
      <c r="C10334" s="33"/>
      <c r="D10334" s="33"/>
      <c r="E10334" s="33"/>
      <c r="G10334">
        <f t="shared" si="162"/>
        <v>6</v>
      </c>
    </row>
    <row r="10335" spans="1:7">
      <c r="A10335" s="33"/>
      <c r="B10335" s="34"/>
      <c r="C10335" s="33"/>
      <c r="D10335" s="33"/>
      <c r="E10335" s="33"/>
      <c r="G10335">
        <f t="shared" si="162"/>
        <v>6</v>
      </c>
    </row>
    <row r="10336" spans="1:7">
      <c r="A10336" s="33"/>
      <c r="B10336" s="34"/>
      <c r="C10336" s="33"/>
      <c r="D10336" s="33"/>
      <c r="E10336" s="33"/>
      <c r="G10336">
        <f t="shared" si="162"/>
        <v>6</v>
      </c>
    </row>
    <row r="10337" spans="1:7">
      <c r="A10337" s="33"/>
      <c r="B10337" s="34"/>
      <c r="C10337" s="33"/>
      <c r="D10337" s="33"/>
      <c r="E10337" s="33"/>
      <c r="G10337">
        <f t="shared" si="162"/>
        <v>6</v>
      </c>
    </row>
    <row r="10338" spans="1:7">
      <c r="A10338" s="33"/>
      <c r="B10338" s="34"/>
      <c r="C10338" s="33"/>
      <c r="D10338" s="33"/>
      <c r="E10338" s="33"/>
      <c r="G10338">
        <f t="shared" si="162"/>
        <v>6</v>
      </c>
    </row>
    <row r="10339" spans="1:7">
      <c r="A10339" s="33"/>
      <c r="B10339" s="34"/>
      <c r="C10339" s="33"/>
      <c r="D10339" s="33"/>
      <c r="E10339" s="33"/>
      <c r="G10339">
        <f t="shared" si="162"/>
        <v>6</v>
      </c>
    </row>
    <row r="10340" spans="1:7">
      <c r="A10340" s="33"/>
      <c r="B10340" s="34"/>
      <c r="C10340" s="33"/>
      <c r="D10340" s="33"/>
      <c r="E10340" s="33"/>
      <c r="G10340">
        <f t="shared" si="162"/>
        <v>6</v>
      </c>
    </row>
    <row r="10341" spans="1:7">
      <c r="A10341" s="33"/>
      <c r="B10341" s="34"/>
      <c r="C10341" s="33"/>
      <c r="D10341" s="33"/>
      <c r="E10341" s="33"/>
      <c r="G10341">
        <f t="shared" si="162"/>
        <v>6</v>
      </c>
    </row>
    <row r="10342" spans="1:7">
      <c r="A10342" s="33"/>
      <c r="B10342" s="34"/>
      <c r="C10342" s="33"/>
      <c r="D10342" s="33"/>
      <c r="E10342" s="33"/>
      <c r="G10342">
        <f t="shared" si="162"/>
        <v>6</v>
      </c>
    </row>
    <row r="10343" spans="1:7">
      <c r="A10343" s="33"/>
      <c r="B10343" s="34"/>
      <c r="C10343" s="33"/>
      <c r="D10343" s="33"/>
      <c r="E10343" s="33"/>
      <c r="G10343">
        <f t="shared" si="162"/>
        <v>6</v>
      </c>
    </row>
    <row r="10344" spans="1:7">
      <c r="A10344" s="33"/>
      <c r="B10344" s="34"/>
      <c r="C10344" s="33"/>
      <c r="D10344" s="33"/>
      <c r="E10344" s="33"/>
      <c r="G10344">
        <f t="shared" si="162"/>
        <v>6</v>
      </c>
    </row>
    <row r="10345" spans="1:7">
      <c r="A10345" s="33"/>
      <c r="B10345" s="34"/>
      <c r="C10345" s="33"/>
      <c r="D10345" s="33"/>
      <c r="E10345" s="33"/>
      <c r="G10345">
        <f t="shared" si="162"/>
        <v>6</v>
      </c>
    </row>
    <row r="10346" spans="1:7">
      <c r="A10346" s="33"/>
      <c r="B10346" s="34"/>
      <c r="C10346" s="33"/>
      <c r="D10346" s="33"/>
      <c r="E10346" s="33"/>
      <c r="G10346">
        <f t="shared" si="162"/>
        <v>6</v>
      </c>
    </row>
    <row r="10347" spans="1:7">
      <c r="A10347" s="33"/>
      <c r="B10347" s="34"/>
      <c r="C10347" s="33"/>
      <c r="D10347" s="33"/>
      <c r="E10347" s="33"/>
      <c r="G10347">
        <f t="shared" si="162"/>
        <v>6</v>
      </c>
    </row>
    <row r="10348" spans="1:7">
      <c r="A10348" s="33"/>
      <c r="B10348" s="34"/>
      <c r="C10348" s="33"/>
      <c r="D10348" s="33"/>
      <c r="E10348" s="33"/>
      <c r="G10348">
        <f t="shared" si="162"/>
        <v>6</v>
      </c>
    </row>
    <row r="10349" spans="1:7">
      <c r="A10349" s="33"/>
      <c r="B10349" s="34"/>
      <c r="C10349" s="33"/>
      <c r="D10349" s="33"/>
      <c r="E10349" s="33"/>
      <c r="G10349">
        <f t="shared" si="162"/>
        <v>6</v>
      </c>
    </row>
    <row r="10350" spans="1:7">
      <c r="A10350" s="33"/>
      <c r="B10350" s="34"/>
      <c r="C10350" s="33"/>
      <c r="D10350" s="33"/>
      <c r="E10350" s="33"/>
      <c r="G10350">
        <f t="shared" si="162"/>
        <v>6</v>
      </c>
    </row>
    <row r="10351" spans="1:7">
      <c r="A10351" s="33"/>
      <c r="B10351" s="34"/>
      <c r="C10351" s="33"/>
      <c r="D10351" s="33"/>
      <c r="E10351" s="33"/>
      <c r="G10351">
        <f t="shared" si="162"/>
        <v>6</v>
      </c>
    </row>
    <row r="10352" spans="1:7">
      <c r="A10352" s="33"/>
      <c r="B10352" s="34"/>
      <c r="C10352" s="33"/>
      <c r="D10352" s="33"/>
      <c r="E10352" s="33"/>
      <c r="G10352">
        <f t="shared" si="162"/>
        <v>6</v>
      </c>
    </row>
    <row r="10353" spans="1:7">
      <c r="A10353" s="33"/>
      <c r="B10353" s="34"/>
      <c r="C10353" s="33"/>
      <c r="D10353" s="33"/>
      <c r="E10353" s="33"/>
      <c r="G10353">
        <f t="shared" si="162"/>
        <v>6</v>
      </c>
    </row>
    <row r="10354" spans="1:7">
      <c r="A10354" s="33"/>
      <c r="B10354" s="34"/>
      <c r="C10354" s="33"/>
      <c r="D10354" s="33"/>
      <c r="E10354" s="33"/>
      <c r="G10354">
        <f t="shared" si="162"/>
        <v>6</v>
      </c>
    </row>
    <row r="10355" spans="1:7">
      <c r="A10355" s="33"/>
      <c r="B10355" s="34"/>
      <c r="C10355" s="33"/>
      <c r="D10355" s="33"/>
      <c r="E10355" s="33"/>
      <c r="G10355">
        <f t="shared" si="162"/>
        <v>6</v>
      </c>
    </row>
    <row r="10356" spans="1:7">
      <c r="A10356" s="33"/>
      <c r="B10356" s="34"/>
      <c r="C10356" s="33"/>
      <c r="D10356" s="33"/>
      <c r="E10356" s="33"/>
      <c r="G10356">
        <f t="shared" si="162"/>
        <v>6</v>
      </c>
    </row>
    <row r="10357" spans="1:7">
      <c r="A10357" s="33"/>
      <c r="B10357" s="34"/>
      <c r="C10357" s="33"/>
      <c r="D10357" s="33"/>
      <c r="E10357" s="33"/>
      <c r="G10357">
        <f t="shared" si="162"/>
        <v>6</v>
      </c>
    </row>
    <row r="10358" spans="1:7">
      <c r="A10358" s="33"/>
      <c r="B10358" s="34"/>
      <c r="C10358" s="33"/>
      <c r="D10358" s="33"/>
      <c r="E10358" s="33"/>
      <c r="G10358">
        <f t="shared" si="162"/>
        <v>6</v>
      </c>
    </row>
    <row r="10359" spans="1:7">
      <c r="A10359" s="33"/>
      <c r="B10359" s="34"/>
      <c r="C10359" s="33"/>
      <c r="D10359" s="33"/>
      <c r="E10359" s="33"/>
      <c r="G10359">
        <f t="shared" si="162"/>
        <v>6</v>
      </c>
    </row>
    <row r="10360" spans="1:7">
      <c r="A10360" s="33"/>
      <c r="B10360" s="34"/>
      <c r="C10360" s="33"/>
      <c r="D10360" s="33"/>
      <c r="E10360" s="33"/>
      <c r="G10360">
        <f t="shared" si="162"/>
        <v>6</v>
      </c>
    </row>
    <row r="10361" spans="1:7">
      <c r="A10361" s="33"/>
      <c r="B10361" s="34"/>
      <c r="C10361" s="33"/>
      <c r="D10361" s="33"/>
      <c r="E10361" s="33"/>
      <c r="G10361">
        <f t="shared" si="162"/>
        <v>6</v>
      </c>
    </row>
    <row r="10362" spans="1:7">
      <c r="A10362" s="33"/>
      <c r="B10362" s="34"/>
      <c r="C10362" s="33"/>
      <c r="D10362" s="33"/>
      <c r="E10362" s="33"/>
      <c r="G10362">
        <f t="shared" si="162"/>
        <v>6</v>
      </c>
    </row>
    <row r="10363" spans="1:7">
      <c r="A10363" s="33"/>
      <c r="B10363" s="34"/>
      <c r="C10363" s="33"/>
      <c r="D10363" s="33"/>
      <c r="E10363" s="33"/>
      <c r="G10363">
        <f t="shared" si="162"/>
        <v>6</v>
      </c>
    </row>
    <row r="10364" spans="1:7">
      <c r="A10364" s="33"/>
      <c r="B10364" s="34"/>
      <c r="C10364" s="33"/>
      <c r="D10364" s="33"/>
      <c r="E10364" s="33"/>
      <c r="G10364">
        <f t="shared" si="162"/>
        <v>6</v>
      </c>
    </row>
    <row r="10365" spans="1:7">
      <c r="A10365" s="33"/>
      <c r="B10365" s="34"/>
      <c r="C10365" s="33"/>
      <c r="D10365" s="33"/>
      <c r="E10365" s="33"/>
      <c r="G10365">
        <f t="shared" si="162"/>
        <v>6</v>
      </c>
    </row>
    <row r="10366" spans="1:7">
      <c r="A10366" s="33"/>
      <c r="B10366" s="34"/>
      <c r="C10366" s="33"/>
      <c r="D10366" s="33"/>
      <c r="E10366" s="33"/>
      <c r="G10366">
        <f t="shared" si="162"/>
        <v>6</v>
      </c>
    </row>
    <row r="10367" spans="1:7">
      <c r="A10367" s="33"/>
      <c r="B10367" s="34"/>
      <c r="C10367" s="33"/>
      <c r="D10367" s="33"/>
      <c r="E10367" s="33"/>
      <c r="G10367">
        <f t="shared" si="162"/>
        <v>6</v>
      </c>
    </row>
    <row r="10368" spans="1:7">
      <c r="A10368" s="33"/>
      <c r="B10368" s="34"/>
      <c r="C10368" s="33"/>
      <c r="D10368" s="33"/>
      <c r="E10368" s="33"/>
      <c r="G10368">
        <f t="shared" ref="G10368:G10431" si="163">WEEKDAY(B10368,2)</f>
        <v>6</v>
      </c>
    </row>
    <row r="10369" spans="1:7">
      <c r="A10369" s="33"/>
      <c r="B10369" s="34"/>
      <c r="C10369" s="33"/>
      <c r="D10369" s="33"/>
      <c r="E10369" s="33"/>
      <c r="G10369">
        <f t="shared" si="163"/>
        <v>6</v>
      </c>
    </row>
    <row r="10370" spans="1:7">
      <c r="A10370" s="33"/>
      <c r="B10370" s="34"/>
      <c r="C10370" s="33"/>
      <c r="D10370" s="33"/>
      <c r="E10370" s="33"/>
      <c r="G10370">
        <f t="shared" si="163"/>
        <v>6</v>
      </c>
    </row>
    <row r="10371" spans="1:7">
      <c r="A10371" s="33"/>
      <c r="B10371" s="34"/>
      <c r="C10371" s="33"/>
      <c r="D10371" s="33"/>
      <c r="E10371" s="33"/>
      <c r="G10371">
        <f t="shared" si="163"/>
        <v>6</v>
      </c>
    </row>
    <row r="10372" spans="1:7">
      <c r="A10372" s="33"/>
      <c r="B10372" s="34"/>
      <c r="C10372" s="33"/>
      <c r="D10372" s="33"/>
      <c r="E10372" s="33"/>
      <c r="G10372">
        <f t="shared" si="163"/>
        <v>6</v>
      </c>
    </row>
    <row r="10373" spans="1:7">
      <c r="A10373" s="33"/>
      <c r="B10373" s="34"/>
      <c r="C10373" s="33"/>
      <c r="D10373" s="33"/>
      <c r="E10373" s="33"/>
      <c r="G10373">
        <f t="shared" si="163"/>
        <v>6</v>
      </c>
    </row>
    <row r="10374" spans="1:7">
      <c r="A10374" s="33"/>
      <c r="B10374" s="34"/>
      <c r="C10374" s="33"/>
      <c r="D10374" s="33"/>
      <c r="E10374" s="33"/>
      <c r="G10374">
        <f t="shared" si="163"/>
        <v>6</v>
      </c>
    </row>
    <row r="10375" spans="1:7">
      <c r="A10375" s="33"/>
      <c r="B10375" s="34"/>
      <c r="C10375" s="33"/>
      <c r="D10375" s="33"/>
      <c r="E10375" s="33"/>
      <c r="G10375">
        <f t="shared" si="163"/>
        <v>6</v>
      </c>
    </row>
    <row r="10376" spans="1:7">
      <c r="A10376" s="33"/>
      <c r="B10376" s="34"/>
      <c r="C10376" s="33"/>
      <c r="D10376" s="33"/>
      <c r="E10376" s="33"/>
      <c r="G10376">
        <f t="shared" si="163"/>
        <v>6</v>
      </c>
    </row>
    <row r="10377" spans="1:7">
      <c r="A10377" s="33"/>
      <c r="B10377" s="34"/>
      <c r="C10377" s="33"/>
      <c r="D10377" s="33"/>
      <c r="E10377" s="33"/>
      <c r="G10377">
        <f t="shared" si="163"/>
        <v>6</v>
      </c>
    </row>
    <row r="10378" spans="1:7">
      <c r="A10378" s="33"/>
      <c r="B10378" s="34"/>
      <c r="C10378" s="33"/>
      <c r="D10378" s="33"/>
      <c r="E10378" s="33"/>
      <c r="G10378">
        <f t="shared" si="163"/>
        <v>6</v>
      </c>
    </row>
    <row r="10379" spans="1:7">
      <c r="A10379" s="33"/>
      <c r="B10379" s="34"/>
      <c r="C10379" s="33"/>
      <c r="D10379" s="33"/>
      <c r="E10379" s="33"/>
      <c r="G10379">
        <f t="shared" si="163"/>
        <v>6</v>
      </c>
    </row>
    <row r="10380" spans="1:7">
      <c r="A10380" s="33"/>
      <c r="B10380" s="34"/>
      <c r="C10380" s="33"/>
      <c r="D10380" s="33"/>
      <c r="E10380" s="33"/>
      <c r="G10380">
        <f t="shared" si="163"/>
        <v>6</v>
      </c>
    </row>
    <row r="10381" spans="1:7">
      <c r="A10381" s="33"/>
      <c r="B10381" s="34"/>
      <c r="C10381" s="33"/>
      <c r="D10381" s="33"/>
      <c r="E10381" s="33"/>
      <c r="G10381">
        <f t="shared" si="163"/>
        <v>6</v>
      </c>
    </row>
    <row r="10382" spans="1:7">
      <c r="A10382" s="33"/>
      <c r="B10382" s="34"/>
      <c r="C10382" s="33"/>
      <c r="D10382" s="33"/>
      <c r="E10382" s="33"/>
      <c r="G10382">
        <f t="shared" si="163"/>
        <v>6</v>
      </c>
    </row>
    <row r="10383" spans="1:7">
      <c r="A10383" s="33"/>
      <c r="B10383" s="34"/>
      <c r="C10383" s="33"/>
      <c r="D10383" s="33"/>
      <c r="E10383" s="33"/>
      <c r="G10383">
        <f t="shared" si="163"/>
        <v>6</v>
      </c>
    </row>
    <row r="10384" spans="1:7">
      <c r="A10384" s="33"/>
      <c r="B10384" s="34"/>
      <c r="C10384" s="33"/>
      <c r="D10384" s="33"/>
      <c r="E10384" s="33"/>
      <c r="G10384">
        <f t="shared" si="163"/>
        <v>6</v>
      </c>
    </row>
    <row r="10385" spans="1:7">
      <c r="A10385" s="33"/>
      <c r="B10385" s="34"/>
      <c r="C10385" s="33"/>
      <c r="D10385" s="33"/>
      <c r="E10385" s="33"/>
      <c r="G10385">
        <f t="shared" si="163"/>
        <v>6</v>
      </c>
    </row>
    <row r="10386" spans="1:7">
      <c r="A10386" s="33"/>
      <c r="B10386" s="34"/>
      <c r="C10386" s="33"/>
      <c r="D10386" s="33"/>
      <c r="E10386" s="33"/>
      <c r="G10386">
        <f t="shared" si="163"/>
        <v>6</v>
      </c>
    </row>
    <row r="10387" spans="1:7">
      <c r="A10387" s="33"/>
      <c r="B10387" s="34"/>
      <c r="C10387" s="33"/>
      <c r="D10387" s="33"/>
      <c r="E10387" s="33"/>
      <c r="G10387">
        <f t="shared" si="163"/>
        <v>6</v>
      </c>
    </row>
    <row r="10388" spans="1:7">
      <c r="A10388" s="33"/>
      <c r="B10388" s="34"/>
      <c r="C10388" s="33"/>
      <c r="D10388" s="33"/>
      <c r="E10388" s="33"/>
      <c r="G10388">
        <f t="shared" si="163"/>
        <v>6</v>
      </c>
    </row>
    <row r="10389" spans="1:7">
      <c r="A10389" s="33"/>
      <c r="B10389" s="34"/>
      <c r="C10389" s="33"/>
      <c r="D10389" s="33"/>
      <c r="E10389" s="33"/>
      <c r="G10389">
        <f t="shared" si="163"/>
        <v>6</v>
      </c>
    </row>
    <row r="10390" spans="1:7">
      <c r="A10390" s="33"/>
      <c r="B10390" s="34"/>
      <c r="C10390" s="33"/>
      <c r="D10390" s="33"/>
      <c r="E10390" s="33"/>
      <c r="G10390">
        <f t="shared" si="163"/>
        <v>6</v>
      </c>
    </row>
    <row r="10391" spans="1:7">
      <c r="A10391" s="33"/>
      <c r="B10391" s="34"/>
      <c r="C10391" s="33"/>
      <c r="D10391" s="33"/>
      <c r="E10391" s="33"/>
      <c r="G10391">
        <f t="shared" si="163"/>
        <v>6</v>
      </c>
    </row>
    <row r="10392" spans="1:7">
      <c r="A10392" s="33"/>
      <c r="B10392" s="34"/>
      <c r="C10392" s="33"/>
      <c r="D10392" s="33"/>
      <c r="E10392" s="33"/>
      <c r="G10392">
        <f t="shared" si="163"/>
        <v>6</v>
      </c>
    </row>
    <row r="10393" spans="1:7">
      <c r="A10393" s="33"/>
      <c r="B10393" s="34"/>
      <c r="C10393" s="33"/>
      <c r="D10393" s="33"/>
      <c r="E10393" s="33"/>
      <c r="G10393">
        <f t="shared" si="163"/>
        <v>6</v>
      </c>
    </row>
    <row r="10394" spans="1:7">
      <c r="A10394" s="33"/>
      <c r="B10394" s="34"/>
      <c r="C10394" s="33"/>
      <c r="D10394" s="33"/>
      <c r="E10394" s="33"/>
      <c r="G10394">
        <f t="shared" si="163"/>
        <v>6</v>
      </c>
    </row>
    <row r="10395" spans="1:7">
      <c r="A10395" s="33"/>
      <c r="B10395" s="34"/>
      <c r="C10395" s="33"/>
      <c r="D10395" s="33"/>
      <c r="E10395" s="33"/>
      <c r="G10395">
        <f t="shared" si="163"/>
        <v>6</v>
      </c>
    </row>
    <row r="10396" spans="1:7">
      <c r="A10396" s="33"/>
      <c r="B10396" s="34"/>
      <c r="C10396" s="33"/>
      <c r="D10396" s="33"/>
      <c r="E10396" s="33"/>
      <c r="G10396">
        <f t="shared" si="163"/>
        <v>6</v>
      </c>
    </row>
    <row r="10397" spans="1:7">
      <c r="A10397" s="33"/>
      <c r="B10397" s="34"/>
      <c r="C10397" s="33"/>
      <c r="D10397" s="33"/>
      <c r="E10397" s="33"/>
      <c r="G10397">
        <f t="shared" si="163"/>
        <v>6</v>
      </c>
    </row>
    <row r="10398" spans="1:7">
      <c r="A10398" s="33"/>
      <c r="B10398" s="34"/>
      <c r="C10398" s="33"/>
      <c r="D10398" s="33"/>
      <c r="E10398" s="33"/>
      <c r="G10398">
        <f t="shared" si="163"/>
        <v>6</v>
      </c>
    </row>
    <row r="10399" spans="1:7">
      <c r="A10399" s="33"/>
      <c r="B10399" s="34"/>
      <c r="C10399" s="33"/>
      <c r="D10399" s="33"/>
      <c r="E10399" s="33"/>
      <c r="G10399">
        <f t="shared" si="163"/>
        <v>6</v>
      </c>
    </row>
    <row r="10400" spans="1:7">
      <c r="A10400" s="33"/>
      <c r="B10400" s="34"/>
      <c r="C10400" s="33"/>
      <c r="D10400" s="33"/>
      <c r="E10400" s="33"/>
      <c r="G10400">
        <f t="shared" si="163"/>
        <v>6</v>
      </c>
    </row>
    <row r="10401" spans="1:7">
      <c r="A10401" s="33"/>
      <c r="B10401" s="34"/>
      <c r="C10401" s="33"/>
      <c r="D10401" s="33"/>
      <c r="E10401" s="33"/>
      <c r="G10401">
        <f t="shared" si="163"/>
        <v>6</v>
      </c>
    </row>
    <row r="10402" spans="1:7">
      <c r="A10402" s="33"/>
      <c r="B10402" s="34"/>
      <c r="C10402" s="33"/>
      <c r="D10402" s="33"/>
      <c r="E10402" s="33"/>
      <c r="G10402">
        <f t="shared" si="163"/>
        <v>6</v>
      </c>
    </row>
    <row r="10403" spans="1:7">
      <c r="A10403" s="33"/>
      <c r="B10403" s="34"/>
      <c r="C10403" s="33"/>
      <c r="D10403" s="33"/>
      <c r="E10403" s="33"/>
      <c r="G10403">
        <f t="shared" si="163"/>
        <v>6</v>
      </c>
    </row>
    <row r="10404" spans="1:7">
      <c r="A10404" s="33"/>
      <c r="B10404" s="34"/>
      <c r="C10404" s="33"/>
      <c r="D10404" s="33"/>
      <c r="E10404" s="33"/>
      <c r="G10404">
        <f t="shared" si="163"/>
        <v>6</v>
      </c>
    </row>
    <row r="10405" spans="1:7">
      <c r="A10405" s="33"/>
      <c r="B10405" s="34"/>
      <c r="C10405" s="33"/>
      <c r="D10405" s="33"/>
      <c r="E10405" s="33"/>
      <c r="G10405">
        <f t="shared" si="163"/>
        <v>6</v>
      </c>
    </row>
    <row r="10406" spans="1:7">
      <c r="A10406" s="33"/>
      <c r="B10406" s="34"/>
      <c r="C10406" s="33"/>
      <c r="D10406" s="33"/>
      <c r="E10406" s="33"/>
      <c r="G10406">
        <f t="shared" si="163"/>
        <v>6</v>
      </c>
    </row>
    <row r="10407" spans="1:7">
      <c r="A10407" s="33"/>
      <c r="B10407" s="34"/>
      <c r="C10407" s="33"/>
      <c r="D10407" s="33"/>
      <c r="E10407" s="33"/>
      <c r="G10407">
        <f t="shared" si="163"/>
        <v>6</v>
      </c>
    </row>
    <row r="10408" spans="1:7">
      <c r="A10408" s="33"/>
      <c r="B10408" s="34"/>
      <c r="C10408" s="33"/>
      <c r="D10408" s="33"/>
      <c r="E10408" s="33"/>
      <c r="G10408">
        <f t="shared" si="163"/>
        <v>6</v>
      </c>
    </row>
    <row r="10409" spans="1:7">
      <c r="A10409" s="33"/>
      <c r="B10409" s="34"/>
      <c r="C10409" s="33"/>
      <c r="D10409" s="33"/>
      <c r="E10409" s="33"/>
      <c r="G10409">
        <f t="shared" si="163"/>
        <v>6</v>
      </c>
    </row>
    <row r="10410" spans="1:7">
      <c r="A10410" s="33"/>
      <c r="B10410" s="34"/>
      <c r="C10410" s="33"/>
      <c r="D10410" s="33"/>
      <c r="E10410" s="33"/>
      <c r="G10410">
        <f t="shared" si="163"/>
        <v>6</v>
      </c>
    </row>
    <row r="10411" spans="1:7">
      <c r="A10411" s="33"/>
      <c r="B10411" s="34"/>
      <c r="C10411" s="33"/>
      <c r="D10411" s="33"/>
      <c r="E10411" s="33"/>
      <c r="G10411">
        <f t="shared" si="163"/>
        <v>6</v>
      </c>
    </row>
    <row r="10412" spans="1:7">
      <c r="A10412" s="33"/>
      <c r="B10412" s="34"/>
      <c r="C10412" s="33"/>
      <c r="D10412" s="33"/>
      <c r="E10412" s="33"/>
      <c r="G10412">
        <f t="shared" si="163"/>
        <v>6</v>
      </c>
    </row>
    <row r="10413" spans="1:7">
      <c r="A10413" s="33"/>
      <c r="B10413" s="34"/>
      <c r="C10413" s="33"/>
      <c r="D10413" s="33"/>
      <c r="E10413" s="33"/>
      <c r="G10413">
        <f t="shared" si="163"/>
        <v>6</v>
      </c>
    </row>
    <row r="10414" spans="1:7">
      <c r="A10414" s="33"/>
      <c r="B10414" s="34"/>
      <c r="C10414" s="33"/>
      <c r="D10414" s="33"/>
      <c r="E10414" s="33"/>
      <c r="G10414">
        <f t="shared" si="163"/>
        <v>6</v>
      </c>
    </row>
    <row r="10415" spans="1:7">
      <c r="A10415" s="33"/>
      <c r="B10415" s="34"/>
      <c r="C10415" s="33"/>
      <c r="D10415" s="33"/>
      <c r="E10415" s="33"/>
      <c r="G10415">
        <f t="shared" si="163"/>
        <v>6</v>
      </c>
    </row>
    <row r="10416" spans="1:7">
      <c r="A10416" s="33"/>
      <c r="B10416" s="34"/>
      <c r="C10416" s="33"/>
      <c r="D10416" s="33"/>
      <c r="E10416" s="33"/>
      <c r="G10416">
        <f t="shared" si="163"/>
        <v>6</v>
      </c>
    </row>
    <row r="10417" spans="1:7">
      <c r="A10417" s="33"/>
      <c r="B10417" s="34"/>
      <c r="C10417" s="33"/>
      <c r="D10417" s="33"/>
      <c r="E10417" s="33"/>
      <c r="G10417">
        <f t="shared" si="163"/>
        <v>6</v>
      </c>
    </row>
    <row r="10418" spans="1:7">
      <c r="A10418" s="33"/>
      <c r="B10418" s="34"/>
      <c r="C10418" s="33"/>
      <c r="D10418" s="33"/>
      <c r="E10418" s="33"/>
      <c r="G10418">
        <f t="shared" si="163"/>
        <v>6</v>
      </c>
    </row>
    <row r="10419" spans="1:7">
      <c r="A10419" s="33"/>
      <c r="B10419" s="34"/>
      <c r="C10419" s="33"/>
      <c r="D10419" s="33"/>
      <c r="E10419" s="33"/>
      <c r="G10419">
        <f t="shared" si="163"/>
        <v>6</v>
      </c>
    </row>
    <row r="10420" spans="1:7">
      <c r="A10420" s="33"/>
      <c r="B10420" s="34"/>
      <c r="C10420" s="33"/>
      <c r="D10420" s="33"/>
      <c r="E10420" s="33"/>
      <c r="G10420">
        <f t="shared" si="163"/>
        <v>6</v>
      </c>
    </row>
    <row r="10421" spans="1:7">
      <c r="A10421" s="33"/>
      <c r="B10421" s="34"/>
      <c r="C10421" s="33"/>
      <c r="D10421" s="33"/>
      <c r="E10421" s="33"/>
      <c r="G10421">
        <f t="shared" si="163"/>
        <v>6</v>
      </c>
    </row>
    <row r="10422" spans="1:7">
      <c r="A10422" s="33"/>
      <c r="B10422" s="34"/>
      <c r="C10422" s="33"/>
      <c r="D10422" s="33"/>
      <c r="E10422" s="33"/>
      <c r="G10422">
        <f t="shared" si="163"/>
        <v>6</v>
      </c>
    </row>
    <row r="10423" spans="1:7">
      <c r="A10423" s="33"/>
      <c r="B10423" s="34"/>
      <c r="C10423" s="33"/>
      <c r="D10423" s="33"/>
      <c r="E10423" s="33"/>
      <c r="G10423">
        <f t="shared" si="163"/>
        <v>6</v>
      </c>
    </row>
    <row r="10424" spans="1:7">
      <c r="A10424" s="33"/>
      <c r="B10424" s="34"/>
      <c r="C10424" s="33"/>
      <c r="D10424" s="33"/>
      <c r="E10424" s="33"/>
      <c r="G10424">
        <f t="shared" si="163"/>
        <v>6</v>
      </c>
    </row>
    <row r="10425" spans="1:7">
      <c r="A10425" s="33"/>
      <c r="B10425" s="34"/>
      <c r="C10425" s="33"/>
      <c r="D10425" s="33"/>
      <c r="E10425" s="33"/>
      <c r="G10425">
        <f t="shared" si="163"/>
        <v>6</v>
      </c>
    </row>
    <row r="10426" spans="1:7">
      <c r="A10426" s="33"/>
      <c r="B10426" s="34"/>
      <c r="C10426" s="33"/>
      <c r="D10426" s="33"/>
      <c r="E10426" s="33"/>
      <c r="G10426">
        <f t="shared" si="163"/>
        <v>6</v>
      </c>
    </row>
    <row r="10427" spans="1:7">
      <c r="A10427" s="33"/>
      <c r="B10427" s="34"/>
      <c r="C10427" s="33"/>
      <c r="D10427" s="33"/>
      <c r="E10427" s="33"/>
      <c r="G10427">
        <f t="shared" si="163"/>
        <v>6</v>
      </c>
    </row>
    <row r="10428" spans="1:7">
      <c r="A10428" s="33"/>
      <c r="B10428" s="34"/>
      <c r="C10428" s="33"/>
      <c r="D10428" s="33"/>
      <c r="E10428" s="33"/>
      <c r="G10428">
        <f t="shared" si="163"/>
        <v>6</v>
      </c>
    </row>
    <row r="10429" spans="1:7">
      <c r="A10429" s="33"/>
      <c r="B10429" s="34"/>
      <c r="C10429" s="33"/>
      <c r="D10429" s="33"/>
      <c r="E10429" s="33"/>
      <c r="G10429">
        <f t="shared" si="163"/>
        <v>6</v>
      </c>
    </row>
    <row r="10430" spans="1:7">
      <c r="A10430" s="33"/>
      <c r="B10430" s="34"/>
      <c r="C10430" s="33"/>
      <c r="D10430" s="33"/>
      <c r="E10430" s="33"/>
      <c r="G10430">
        <f t="shared" si="163"/>
        <v>6</v>
      </c>
    </row>
    <row r="10431" spans="1:7">
      <c r="A10431" s="33"/>
      <c r="B10431" s="34"/>
      <c r="C10431" s="33"/>
      <c r="D10431" s="33"/>
      <c r="E10431" s="33"/>
      <c r="G10431">
        <f t="shared" si="163"/>
        <v>6</v>
      </c>
    </row>
    <row r="10432" spans="1:7">
      <c r="A10432" s="33"/>
      <c r="B10432" s="34"/>
      <c r="C10432" s="33"/>
      <c r="D10432" s="33"/>
      <c r="E10432" s="33"/>
      <c r="G10432">
        <f t="shared" ref="G10432:G10495" si="164">WEEKDAY(B10432,2)</f>
        <v>6</v>
      </c>
    </row>
    <row r="10433" spans="1:7">
      <c r="A10433" s="33"/>
      <c r="B10433" s="34"/>
      <c r="C10433" s="33"/>
      <c r="D10433" s="33"/>
      <c r="E10433" s="33"/>
      <c r="G10433">
        <f t="shared" si="164"/>
        <v>6</v>
      </c>
    </row>
    <row r="10434" spans="1:7">
      <c r="A10434" s="33"/>
      <c r="B10434" s="34"/>
      <c r="C10434" s="33"/>
      <c r="D10434" s="33"/>
      <c r="E10434" s="33"/>
      <c r="G10434">
        <f t="shared" si="164"/>
        <v>6</v>
      </c>
    </row>
    <row r="10435" spans="1:7">
      <c r="A10435" s="33"/>
      <c r="B10435" s="34"/>
      <c r="C10435" s="33"/>
      <c r="D10435" s="33"/>
      <c r="E10435" s="33"/>
      <c r="G10435">
        <f t="shared" si="164"/>
        <v>6</v>
      </c>
    </row>
    <row r="10436" spans="1:7">
      <c r="A10436" s="33"/>
      <c r="B10436" s="34"/>
      <c r="C10436" s="33"/>
      <c r="D10436" s="33"/>
      <c r="E10436" s="33"/>
      <c r="G10436">
        <f t="shared" si="164"/>
        <v>6</v>
      </c>
    </row>
    <row r="10437" spans="1:7">
      <c r="A10437" s="33"/>
      <c r="B10437" s="34"/>
      <c r="C10437" s="33"/>
      <c r="D10437" s="33"/>
      <c r="E10437" s="33"/>
      <c r="G10437">
        <f t="shared" si="164"/>
        <v>6</v>
      </c>
    </row>
    <row r="10438" spans="1:7">
      <c r="A10438" s="33"/>
      <c r="B10438" s="34"/>
      <c r="C10438" s="33"/>
      <c r="D10438" s="33"/>
      <c r="E10438" s="33"/>
      <c r="G10438">
        <f t="shared" si="164"/>
        <v>6</v>
      </c>
    </row>
    <row r="10439" spans="1:7">
      <c r="A10439" s="33"/>
      <c r="B10439" s="34"/>
      <c r="C10439" s="33"/>
      <c r="D10439" s="33"/>
      <c r="E10439" s="33"/>
      <c r="G10439">
        <f t="shared" si="164"/>
        <v>6</v>
      </c>
    </row>
    <row r="10440" spans="1:7">
      <c r="A10440" s="33"/>
      <c r="B10440" s="34"/>
      <c r="C10440" s="33"/>
      <c r="D10440" s="33"/>
      <c r="E10440" s="33"/>
      <c r="G10440">
        <f t="shared" si="164"/>
        <v>6</v>
      </c>
    </row>
    <row r="10441" spans="1:7">
      <c r="A10441" s="33"/>
      <c r="B10441" s="34"/>
      <c r="C10441" s="33"/>
      <c r="D10441" s="33"/>
      <c r="E10441" s="33"/>
      <c r="G10441">
        <f t="shared" si="164"/>
        <v>6</v>
      </c>
    </row>
    <row r="10442" spans="1:7">
      <c r="A10442" s="33"/>
      <c r="B10442" s="34"/>
      <c r="C10442" s="33"/>
      <c r="D10442" s="33"/>
      <c r="E10442" s="33"/>
      <c r="G10442">
        <f t="shared" si="164"/>
        <v>6</v>
      </c>
    </row>
    <row r="10443" spans="1:7">
      <c r="A10443" s="33"/>
      <c r="B10443" s="34"/>
      <c r="C10443" s="33"/>
      <c r="D10443" s="33"/>
      <c r="E10443" s="33"/>
      <c r="G10443">
        <f t="shared" si="164"/>
        <v>6</v>
      </c>
    </row>
    <row r="10444" spans="1:7">
      <c r="A10444" s="33"/>
      <c r="B10444" s="34"/>
      <c r="C10444" s="33"/>
      <c r="D10444" s="33"/>
      <c r="E10444" s="33"/>
      <c r="G10444">
        <f t="shared" si="164"/>
        <v>6</v>
      </c>
    </row>
    <row r="10445" spans="1:7">
      <c r="A10445" s="33"/>
      <c r="B10445" s="34"/>
      <c r="C10445" s="33"/>
      <c r="D10445" s="33"/>
      <c r="E10445" s="33"/>
      <c r="G10445">
        <f t="shared" si="164"/>
        <v>6</v>
      </c>
    </row>
    <row r="10446" spans="1:7">
      <c r="A10446" s="33"/>
      <c r="B10446" s="34"/>
      <c r="C10446" s="33"/>
      <c r="D10446" s="33"/>
      <c r="E10446" s="33"/>
      <c r="G10446">
        <f t="shared" si="164"/>
        <v>6</v>
      </c>
    </row>
    <row r="10447" spans="1:7">
      <c r="A10447" s="33"/>
      <c r="B10447" s="34"/>
      <c r="C10447" s="33"/>
      <c r="D10447" s="33"/>
      <c r="E10447" s="33"/>
      <c r="G10447">
        <f t="shared" si="164"/>
        <v>6</v>
      </c>
    </row>
    <row r="10448" spans="1:7">
      <c r="A10448" s="33"/>
      <c r="B10448" s="34"/>
      <c r="C10448" s="33"/>
      <c r="D10448" s="33"/>
      <c r="E10448" s="33"/>
      <c r="G10448">
        <f t="shared" si="164"/>
        <v>6</v>
      </c>
    </row>
    <row r="10449" spans="1:7">
      <c r="A10449" s="33"/>
      <c r="B10449" s="34"/>
      <c r="C10449" s="33"/>
      <c r="D10449" s="33"/>
      <c r="E10449" s="33"/>
      <c r="G10449">
        <f t="shared" si="164"/>
        <v>6</v>
      </c>
    </row>
    <row r="10450" spans="1:7">
      <c r="A10450" s="33"/>
      <c r="B10450" s="34"/>
      <c r="C10450" s="33"/>
      <c r="D10450" s="33"/>
      <c r="E10450" s="33"/>
      <c r="G10450">
        <f t="shared" si="164"/>
        <v>6</v>
      </c>
    </row>
    <row r="10451" spans="1:7">
      <c r="A10451" s="33"/>
      <c r="B10451" s="34"/>
      <c r="C10451" s="33"/>
      <c r="D10451" s="33"/>
      <c r="E10451" s="33"/>
      <c r="G10451">
        <f t="shared" si="164"/>
        <v>6</v>
      </c>
    </row>
    <row r="10452" spans="1:7">
      <c r="A10452" s="33"/>
      <c r="B10452" s="34"/>
      <c r="C10452" s="33"/>
      <c r="D10452" s="33"/>
      <c r="E10452" s="33"/>
      <c r="G10452">
        <f t="shared" si="164"/>
        <v>6</v>
      </c>
    </row>
    <row r="10453" spans="1:7">
      <c r="A10453" s="33"/>
      <c r="B10453" s="34"/>
      <c r="C10453" s="33"/>
      <c r="D10453" s="33"/>
      <c r="E10453" s="33"/>
      <c r="G10453">
        <f t="shared" si="164"/>
        <v>6</v>
      </c>
    </row>
    <row r="10454" spans="1:7">
      <c r="A10454" s="33"/>
      <c r="B10454" s="34"/>
      <c r="C10454" s="33"/>
      <c r="D10454" s="33"/>
      <c r="E10454" s="33"/>
      <c r="G10454">
        <f t="shared" si="164"/>
        <v>6</v>
      </c>
    </row>
    <row r="10455" spans="1:7">
      <c r="A10455" s="33"/>
      <c r="B10455" s="34"/>
      <c r="C10455" s="33"/>
      <c r="D10455" s="33"/>
      <c r="E10455" s="33"/>
      <c r="G10455">
        <f t="shared" si="164"/>
        <v>6</v>
      </c>
    </row>
    <row r="10456" spans="1:7">
      <c r="A10456" s="33"/>
      <c r="B10456" s="34"/>
      <c r="C10456" s="33"/>
      <c r="D10456" s="33"/>
      <c r="E10456" s="33"/>
      <c r="G10456">
        <f t="shared" si="164"/>
        <v>6</v>
      </c>
    </row>
    <row r="10457" spans="1:7">
      <c r="A10457" s="33"/>
      <c r="B10457" s="34"/>
      <c r="C10457" s="33"/>
      <c r="D10457" s="33"/>
      <c r="E10457" s="33"/>
      <c r="G10457">
        <f t="shared" si="164"/>
        <v>6</v>
      </c>
    </row>
    <row r="10458" spans="1:7">
      <c r="A10458" s="33"/>
      <c r="B10458" s="34"/>
      <c r="C10458" s="33"/>
      <c r="D10458" s="33"/>
      <c r="E10458" s="33"/>
      <c r="G10458">
        <f t="shared" si="164"/>
        <v>6</v>
      </c>
    </row>
    <row r="10459" spans="1:7">
      <c r="A10459" s="33"/>
      <c r="B10459" s="34"/>
      <c r="C10459" s="33"/>
      <c r="D10459" s="33"/>
      <c r="E10459" s="33"/>
      <c r="G10459">
        <f t="shared" si="164"/>
        <v>6</v>
      </c>
    </row>
    <row r="10460" spans="1:7">
      <c r="A10460" s="33"/>
      <c r="B10460" s="34"/>
      <c r="C10460" s="33"/>
      <c r="D10460" s="33"/>
      <c r="E10460" s="33"/>
      <c r="G10460">
        <f t="shared" si="164"/>
        <v>6</v>
      </c>
    </row>
    <row r="10461" spans="1:7">
      <c r="A10461" s="33"/>
      <c r="B10461" s="34"/>
      <c r="C10461" s="33"/>
      <c r="D10461" s="33"/>
      <c r="E10461" s="33"/>
      <c r="G10461">
        <f t="shared" si="164"/>
        <v>6</v>
      </c>
    </row>
    <row r="10462" spans="1:7">
      <c r="A10462" s="33"/>
      <c r="B10462" s="34"/>
      <c r="C10462" s="33"/>
      <c r="D10462" s="33"/>
      <c r="E10462" s="33"/>
      <c r="G10462">
        <f t="shared" si="164"/>
        <v>6</v>
      </c>
    </row>
    <row r="10463" spans="1:7">
      <c r="A10463" s="33"/>
      <c r="B10463" s="34"/>
      <c r="C10463" s="33"/>
      <c r="D10463" s="33"/>
      <c r="E10463" s="33"/>
      <c r="G10463">
        <f t="shared" si="164"/>
        <v>6</v>
      </c>
    </row>
    <row r="10464" spans="1:7">
      <c r="A10464" s="33"/>
      <c r="B10464" s="34"/>
      <c r="C10464" s="33"/>
      <c r="D10464" s="33"/>
      <c r="E10464" s="33"/>
      <c r="G10464">
        <f t="shared" si="164"/>
        <v>6</v>
      </c>
    </row>
    <row r="10465" spans="1:7">
      <c r="A10465" s="33"/>
      <c r="B10465" s="34"/>
      <c r="C10465" s="33"/>
      <c r="D10465" s="33"/>
      <c r="E10465" s="33"/>
      <c r="G10465">
        <f t="shared" si="164"/>
        <v>6</v>
      </c>
    </row>
    <row r="10466" spans="1:7">
      <c r="A10466" s="33"/>
      <c r="B10466" s="34"/>
      <c r="C10466" s="33"/>
      <c r="D10466" s="33"/>
      <c r="E10466" s="33"/>
      <c r="G10466">
        <f t="shared" si="164"/>
        <v>6</v>
      </c>
    </row>
    <row r="10467" spans="1:7">
      <c r="A10467" s="33"/>
      <c r="B10467" s="34"/>
      <c r="C10467" s="33"/>
      <c r="D10467" s="33"/>
      <c r="E10467" s="33"/>
      <c r="G10467">
        <f t="shared" si="164"/>
        <v>6</v>
      </c>
    </row>
    <row r="10468" spans="1:7">
      <c r="A10468" s="33"/>
      <c r="B10468" s="34"/>
      <c r="C10468" s="33"/>
      <c r="D10468" s="33"/>
      <c r="E10468" s="33"/>
      <c r="G10468">
        <f t="shared" si="164"/>
        <v>6</v>
      </c>
    </row>
    <row r="10469" spans="1:7">
      <c r="A10469" s="33"/>
      <c r="B10469" s="34"/>
      <c r="C10469" s="33"/>
      <c r="D10469" s="33"/>
      <c r="E10469" s="33"/>
      <c r="G10469">
        <f t="shared" si="164"/>
        <v>6</v>
      </c>
    </row>
    <row r="10470" spans="1:7">
      <c r="A10470" s="33"/>
      <c r="B10470" s="34"/>
      <c r="C10470" s="33"/>
      <c r="D10470" s="33"/>
      <c r="E10470" s="33"/>
      <c r="G10470">
        <f t="shared" si="164"/>
        <v>6</v>
      </c>
    </row>
    <row r="10471" spans="1:7">
      <c r="A10471" s="33"/>
      <c r="B10471" s="34"/>
      <c r="C10471" s="33"/>
      <c r="D10471" s="33"/>
      <c r="E10471" s="33"/>
      <c r="G10471">
        <f t="shared" si="164"/>
        <v>6</v>
      </c>
    </row>
    <row r="10472" spans="1:7">
      <c r="A10472" s="33"/>
      <c r="B10472" s="34"/>
      <c r="C10472" s="33"/>
      <c r="D10472" s="33"/>
      <c r="E10472" s="33"/>
      <c r="G10472">
        <f t="shared" si="164"/>
        <v>6</v>
      </c>
    </row>
    <row r="10473" spans="1:7">
      <c r="A10473" s="33"/>
      <c r="B10473" s="34"/>
      <c r="C10473" s="33"/>
      <c r="D10473" s="33"/>
      <c r="E10473" s="33"/>
      <c r="G10473">
        <f t="shared" si="164"/>
        <v>6</v>
      </c>
    </row>
    <row r="10474" spans="1:7">
      <c r="A10474" s="33"/>
      <c r="B10474" s="34"/>
      <c r="C10474" s="33"/>
      <c r="D10474" s="33"/>
      <c r="E10474" s="33"/>
      <c r="G10474">
        <f t="shared" si="164"/>
        <v>6</v>
      </c>
    </row>
    <row r="10475" spans="1:7">
      <c r="A10475" s="33"/>
      <c r="B10475" s="34"/>
      <c r="C10475" s="33"/>
      <c r="D10475" s="33"/>
      <c r="E10475" s="33"/>
      <c r="G10475">
        <f t="shared" si="164"/>
        <v>6</v>
      </c>
    </row>
    <row r="10476" spans="1:7">
      <c r="A10476" s="33"/>
      <c r="B10476" s="34"/>
      <c r="C10476" s="33"/>
      <c r="D10476" s="33"/>
      <c r="E10476" s="33"/>
      <c r="G10476">
        <f t="shared" si="164"/>
        <v>6</v>
      </c>
    </row>
    <row r="10477" spans="1:7">
      <c r="A10477" s="33"/>
      <c r="B10477" s="34"/>
      <c r="C10477" s="33"/>
      <c r="D10477" s="33"/>
      <c r="E10477" s="33"/>
      <c r="G10477">
        <f t="shared" si="164"/>
        <v>6</v>
      </c>
    </row>
    <row r="10478" spans="1:7">
      <c r="A10478" s="33"/>
      <c r="B10478" s="34"/>
      <c r="C10478" s="33"/>
      <c r="D10478" s="33"/>
      <c r="E10478" s="33"/>
      <c r="G10478">
        <f t="shared" si="164"/>
        <v>6</v>
      </c>
    </row>
    <row r="10479" spans="1:7">
      <c r="A10479" s="33"/>
      <c r="B10479" s="34"/>
      <c r="C10479" s="33"/>
      <c r="D10479" s="33"/>
      <c r="E10479" s="33"/>
      <c r="G10479">
        <f t="shared" si="164"/>
        <v>6</v>
      </c>
    </row>
    <row r="10480" spans="1:7">
      <c r="A10480" s="33"/>
      <c r="B10480" s="34"/>
      <c r="C10480" s="33"/>
      <c r="D10480" s="33"/>
      <c r="E10480" s="33"/>
      <c r="G10480">
        <f t="shared" si="164"/>
        <v>6</v>
      </c>
    </row>
    <row r="10481" spans="1:7">
      <c r="A10481" s="33"/>
      <c r="B10481" s="34"/>
      <c r="C10481" s="33"/>
      <c r="D10481" s="33"/>
      <c r="E10481" s="33"/>
      <c r="G10481">
        <f t="shared" si="164"/>
        <v>6</v>
      </c>
    </row>
    <row r="10482" spans="1:7">
      <c r="A10482" s="33"/>
      <c r="B10482" s="34"/>
      <c r="C10482" s="33"/>
      <c r="D10482" s="33"/>
      <c r="E10482" s="33"/>
      <c r="G10482">
        <f t="shared" si="164"/>
        <v>6</v>
      </c>
    </row>
    <row r="10483" spans="1:7">
      <c r="A10483" s="33"/>
      <c r="B10483" s="34"/>
      <c r="C10483" s="33"/>
      <c r="D10483" s="33"/>
      <c r="E10483" s="33"/>
      <c r="G10483">
        <f t="shared" si="164"/>
        <v>6</v>
      </c>
    </row>
    <row r="10484" spans="1:7">
      <c r="A10484" s="33"/>
      <c r="B10484" s="34"/>
      <c r="C10484" s="33"/>
      <c r="D10484" s="33"/>
      <c r="E10484" s="33"/>
      <c r="G10484">
        <f t="shared" si="164"/>
        <v>6</v>
      </c>
    </row>
    <row r="10485" spans="1:7">
      <c r="A10485" s="33"/>
      <c r="B10485" s="34"/>
      <c r="C10485" s="33"/>
      <c r="D10485" s="33"/>
      <c r="E10485" s="33"/>
      <c r="G10485">
        <f t="shared" si="164"/>
        <v>6</v>
      </c>
    </row>
    <row r="10486" spans="1:7">
      <c r="A10486" s="33"/>
      <c r="B10486" s="34"/>
      <c r="C10486" s="33"/>
      <c r="D10486" s="33"/>
      <c r="E10486" s="33"/>
      <c r="G10486">
        <f t="shared" si="164"/>
        <v>6</v>
      </c>
    </row>
    <row r="10487" spans="1:7">
      <c r="A10487" s="33"/>
      <c r="B10487" s="34"/>
      <c r="C10487" s="33"/>
      <c r="D10487" s="33"/>
      <c r="E10487" s="33"/>
      <c r="G10487">
        <f t="shared" si="164"/>
        <v>6</v>
      </c>
    </row>
    <row r="10488" spans="1:7">
      <c r="A10488" s="33"/>
      <c r="B10488" s="34"/>
      <c r="C10488" s="33"/>
      <c r="D10488" s="33"/>
      <c r="E10488" s="33"/>
      <c r="G10488">
        <f t="shared" si="164"/>
        <v>6</v>
      </c>
    </row>
    <row r="10489" spans="1:7">
      <c r="A10489" s="33"/>
      <c r="B10489" s="34"/>
      <c r="C10489" s="33"/>
      <c r="D10489" s="33"/>
      <c r="E10489" s="33"/>
      <c r="G10489">
        <f t="shared" si="164"/>
        <v>6</v>
      </c>
    </row>
    <row r="10490" spans="1:7">
      <c r="A10490" s="33"/>
      <c r="B10490" s="34"/>
      <c r="C10490" s="33"/>
      <c r="D10490" s="33"/>
      <c r="E10490" s="33"/>
      <c r="G10490">
        <f t="shared" si="164"/>
        <v>6</v>
      </c>
    </row>
    <row r="10491" spans="1:7">
      <c r="A10491" s="33"/>
      <c r="B10491" s="34"/>
      <c r="C10491" s="33"/>
      <c r="D10491" s="33"/>
      <c r="E10491" s="33"/>
      <c r="G10491">
        <f t="shared" si="164"/>
        <v>6</v>
      </c>
    </row>
    <row r="10492" spans="1:7">
      <c r="A10492" s="33"/>
      <c r="B10492" s="34"/>
      <c r="C10492" s="33"/>
      <c r="D10492" s="33"/>
      <c r="E10492" s="33"/>
      <c r="G10492">
        <f t="shared" si="164"/>
        <v>6</v>
      </c>
    </row>
    <row r="10493" spans="1:7">
      <c r="A10493" s="33"/>
      <c r="B10493" s="34"/>
      <c r="C10493" s="33"/>
      <c r="D10493" s="33"/>
      <c r="E10493" s="33"/>
      <c r="G10493">
        <f t="shared" si="164"/>
        <v>6</v>
      </c>
    </row>
    <row r="10494" spans="1:7">
      <c r="A10494" s="33"/>
      <c r="B10494" s="34"/>
      <c r="C10494" s="33"/>
      <c r="D10494" s="33"/>
      <c r="E10494" s="33"/>
      <c r="G10494">
        <f t="shared" si="164"/>
        <v>6</v>
      </c>
    </row>
    <row r="10495" spans="1:7">
      <c r="A10495" s="33"/>
      <c r="B10495" s="34"/>
      <c r="C10495" s="33"/>
      <c r="D10495" s="33"/>
      <c r="E10495" s="33"/>
      <c r="G10495">
        <f t="shared" si="164"/>
        <v>6</v>
      </c>
    </row>
    <row r="10496" spans="1:7">
      <c r="A10496" s="33"/>
      <c r="B10496" s="34"/>
      <c r="C10496" s="33"/>
      <c r="D10496" s="33"/>
      <c r="E10496" s="33"/>
      <c r="G10496">
        <f t="shared" ref="G10496:G10559" si="165">WEEKDAY(B10496,2)</f>
        <v>6</v>
      </c>
    </row>
    <row r="10497" spans="1:7">
      <c r="A10497" s="33"/>
      <c r="B10497" s="34"/>
      <c r="C10497" s="33"/>
      <c r="D10497" s="33"/>
      <c r="E10497" s="33"/>
      <c r="G10497">
        <f t="shared" si="165"/>
        <v>6</v>
      </c>
    </row>
    <row r="10498" spans="1:7">
      <c r="A10498" s="33"/>
      <c r="B10498" s="34"/>
      <c r="C10498" s="33"/>
      <c r="D10498" s="33"/>
      <c r="E10498" s="33"/>
      <c r="G10498">
        <f t="shared" si="165"/>
        <v>6</v>
      </c>
    </row>
    <row r="10499" spans="1:7">
      <c r="A10499" s="33"/>
      <c r="B10499" s="34"/>
      <c r="C10499" s="33"/>
      <c r="D10499" s="33"/>
      <c r="E10499" s="33"/>
      <c r="G10499">
        <f t="shared" si="165"/>
        <v>6</v>
      </c>
    </row>
    <row r="10500" spans="1:7">
      <c r="A10500" s="33"/>
      <c r="B10500" s="34"/>
      <c r="C10500" s="33"/>
      <c r="D10500" s="33"/>
      <c r="E10500" s="33"/>
      <c r="G10500">
        <f t="shared" si="165"/>
        <v>6</v>
      </c>
    </row>
    <row r="10501" spans="1:7">
      <c r="A10501" s="33"/>
      <c r="B10501" s="34"/>
      <c r="C10501" s="33"/>
      <c r="D10501" s="33"/>
      <c r="E10501" s="33"/>
      <c r="G10501">
        <f t="shared" si="165"/>
        <v>6</v>
      </c>
    </row>
    <row r="10502" spans="1:7">
      <c r="A10502" s="33"/>
      <c r="B10502" s="34"/>
      <c r="C10502" s="33"/>
      <c r="D10502" s="33"/>
      <c r="E10502" s="33"/>
      <c r="G10502">
        <f t="shared" si="165"/>
        <v>6</v>
      </c>
    </row>
    <row r="10503" spans="1:7">
      <c r="A10503" s="33"/>
      <c r="B10503" s="34"/>
      <c r="C10503" s="33"/>
      <c r="D10503" s="33"/>
      <c r="E10503" s="33"/>
      <c r="G10503">
        <f t="shared" si="165"/>
        <v>6</v>
      </c>
    </row>
    <row r="10504" spans="1:7">
      <c r="A10504" s="33"/>
      <c r="B10504" s="34"/>
      <c r="C10504" s="33"/>
      <c r="D10504" s="33"/>
      <c r="E10504" s="33"/>
      <c r="G10504">
        <f t="shared" si="165"/>
        <v>6</v>
      </c>
    </row>
    <row r="10505" spans="1:7">
      <c r="A10505" s="33"/>
      <c r="B10505" s="34"/>
      <c r="C10505" s="33"/>
      <c r="D10505" s="33"/>
      <c r="E10505" s="33"/>
      <c r="G10505">
        <f t="shared" si="165"/>
        <v>6</v>
      </c>
    </row>
    <row r="10506" spans="1:7">
      <c r="A10506" s="33"/>
      <c r="B10506" s="34"/>
      <c r="C10506" s="33"/>
      <c r="D10506" s="33"/>
      <c r="E10506" s="33"/>
      <c r="G10506">
        <f t="shared" si="165"/>
        <v>6</v>
      </c>
    </row>
    <row r="10507" spans="1:7">
      <c r="A10507" s="33"/>
      <c r="B10507" s="34"/>
      <c r="C10507" s="33"/>
      <c r="D10507" s="33"/>
      <c r="E10507" s="33"/>
      <c r="G10507">
        <f t="shared" si="165"/>
        <v>6</v>
      </c>
    </row>
    <row r="10508" spans="1:7">
      <c r="A10508" s="33"/>
      <c r="B10508" s="34"/>
      <c r="C10508" s="33"/>
      <c r="D10508" s="33"/>
      <c r="E10508" s="33"/>
      <c r="G10508">
        <f t="shared" si="165"/>
        <v>6</v>
      </c>
    </row>
    <row r="10509" spans="1:7">
      <c r="A10509" s="33"/>
      <c r="B10509" s="34"/>
      <c r="C10509" s="33"/>
      <c r="D10509" s="33"/>
      <c r="E10509" s="33"/>
      <c r="G10509">
        <f t="shared" si="165"/>
        <v>6</v>
      </c>
    </row>
    <row r="10510" spans="1:7">
      <c r="A10510" s="33"/>
      <c r="B10510" s="34"/>
      <c r="C10510" s="33"/>
      <c r="D10510" s="33"/>
      <c r="E10510" s="33"/>
      <c r="G10510">
        <f t="shared" si="165"/>
        <v>6</v>
      </c>
    </row>
    <row r="10511" spans="1:7">
      <c r="A10511" s="33"/>
      <c r="B10511" s="34"/>
      <c r="C10511" s="33"/>
      <c r="D10511" s="33"/>
      <c r="E10511" s="33"/>
      <c r="G10511">
        <f t="shared" si="165"/>
        <v>6</v>
      </c>
    </row>
    <row r="10512" spans="1:7">
      <c r="A10512" s="33"/>
      <c r="B10512" s="34"/>
      <c r="C10512" s="33"/>
      <c r="D10512" s="33"/>
      <c r="E10512" s="33"/>
      <c r="G10512">
        <f t="shared" si="165"/>
        <v>6</v>
      </c>
    </row>
    <row r="10513" spans="1:7">
      <c r="A10513" s="33"/>
      <c r="B10513" s="34"/>
      <c r="C10513" s="33"/>
      <c r="D10513" s="33"/>
      <c r="E10513" s="33"/>
      <c r="G10513">
        <f t="shared" si="165"/>
        <v>6</v>
      </c>
    </row>
    <row r="10514" spans="1:7">
      <c r="A10514" s="33"/>
      <c r="B10514" s="34"/>
      <c r="C10514" s="33"/>
      <c r="D10514" s="33"/>
      <c r="E10514" s="33"/>
      <c r="G10514">
        <f t="shared" si="165"/>
        <v>6</v>
      </c>
    </row>
    <row r="10515" spans="1:7">
      <c r="A10515" s="33"/>
      <c r="B10515" s="34"/>
      <c r="C10515" s="33"/>
      <c r="D10515" s="33"/>
      <c r="E10515" s="33"/>
      <c r="G10515">
        <f t="shared" si="165"/>
        <v>6</v>
      </c>
    </row>
    <row r="10516" spans="1:7">
      <c r="A10516" s="33"/>
      <c r="B10516" s="34"/>
      <c r="C10516" s="33"/>
      <c r="D10516" s="33"/>
      <c r="E10516" s="33"/>
      <c r="G10516">
        <f t="shared" si="165"/>
        <v>6</v>
      </c>
    </row>
    <row r="10517" spans="1:7">
      <c r="A10517" s="33"/>
      <c r="B10517" s="34"/>
      <c r="C10517" s="33"/>
      <c r="D10517" s="33"/>
      <c r="E10517" s="33"/>
      <c r="G10517">
        <f t="shared" si="165"/>
        <v>6</v>
      </c>
    </row>
    <row r="10518" spans="1:7">
      <c r="A10518" s="33"/>
      <c r="B10518" s="34"/>
      <c r="C10518" s="33"/>
      <c r="D10518" s="33"/>
      <c r="E10518" s="33"/>
      <c r="G10518">
        <f t="shared" si="165"/>
        <v>6</v>
      </c>
    </row>
    <row r="10519" spans="1:7">
      <c r="A10519" s="33"/>
      <c r="B10519" s="34"/>
      <c r="C10519" s="33"/>
      <c r="D10519" s="33"/>
      <c r="E10519" s="33"/>
      <c r="G10519">
        <f t="shared" si="165"/>
        <v>6</v>
      </c>
    </row>
    <row r="10520" spans="1:7">
      <c r="A10520" s="33"/>
      <c r="B10520" s="34"/>
      <c r="C10520" s="33"/>
      <c r="D10520" s="33"/>
      <c r="E10520" s="33"/>
      <c r="G10520">
        <f t="shared" si="165"/>
        <v>6</v>
      </c>
    </row>
    <row r="10521" spans="1:7">
      <c r="A10521" s="33"/>
      <c r="B10521" s="34"/>
      <c r="C10521" s="33"/>
      <c r="D10521" s="33"/>
      <c r="E10521" s="33"/>
      <c r="G10521">
        <f t="shared" si="165"/>
        <v>6</v>
      </c>
    </row>
    <row r="10522" spans="1:7">
      <c r="A10522" s="33"/>
      <c r="B10522" s="34"/>
      <c r="C10522" s="33"/>
      <c r="D10522" s="33"/>
      <c r="E10522" s="33"/>
      <c r="G10522">
        <f t="shared" si="165"/>
        <v>6</v>
      </c>
    </row>
    <row r="10523" spans="1:7">
      <c r="A10523" s="33"/>
      <c r="B10523" s="34"/>
      <c r="C10523" s="33"/>
      <c r="D10523" s="33"/>
      <c r="E10523" s="33"/>
      <c r="G10523">
        <f t="shared" si="165"/>
        <v>6</v>
      </c>
    </row>
    <row r="10524" spans="1:7">
      <c r="A10524" s="33"/>
      <c r="B10524" s="34"/>
      <c r="C10524" s="33"/>
      <c r="D10524" s="33"/>
      <c r="E10524" s="33"/>
      <c r="G10524">
        <f t="shared" si="165"/>
        <v>6</v>
      </c>
    </row>
    <row r="10525" spans="1:7">
      <c r="A10525" s="33"/>
      <c r="B10525" s="34"/>
      <c r="C10525" s="33"/>
      <c r="D10525" s="33"/>
      <c r="E10525" s="33"/>
      <c r="G10525">
        <f t="shared" si="165"/>
        <v>6</v>
      </c>
    </row>
    <row r="10526" spans="1:7">
      <c r="A10526" s="33"/>
      <c r="B10526" s="34"/>
      <c r="C10526" s="33"/>
      <c r="D10526" s="33"/>
      <c r="E10526" s="33"/>
      <c r="G10526">
        <f t="shared" si="165"/>
        <v>6</v>
      </c>
    </row>
    <row r="10527" spans="1:7">
      <c r="A10527" s="33"/>
      <c r="B10527" s="34"/>
      <c r="C10527" s="33"/>
      <c r="D10527" s="33"/>
      <c r="E10527" s="33"/>
      <c r="G10527">
        <f t="shared" si="165"/>
        <v>6</v>
      </c>
    </row>
    <row r="10528" spans="1:7">
      <c r="A10528" s="33"/>
      <c r="B10528" s="34"/>
      <c r="C10528" s="33"/>
      <c r="D10528" s="33"/>
      <c r="E10528" s="33"/>
      <c r="G10528">
        <f t="shared" si="165"/>
        <v>6</v>
      </c>
    </row>
    <row r="10529" spans="1:7">
      <c r="A10529" s="33"/>
      <c r="B10529" s="34"/>
      <c r="C10529" s="33"/>
      <c r="D10529" s="33"/>
      <c r="E10529" s="33"/>
      <c r="G10529">
        <f t="shared" si="165"/>
        <v>6</v>
      </c>
    </row>
    <row r="10530" spans="1:7">
      <c r="A10530" s="33"/>
      <c r="B10530" s="34"/>
      <c r="C10530" s="33"/>
      <c r="D10530" s="33"/>
      <c r="E10530" s="33"/>
      <c r="G10530">
        <f t="shared" si="165"/>
        <v>6</v>
      </c>
    </row>
    <row r="10531" spans="1:7">
      <c r="A10531" s="33"/>
      <c r="B10531" s="34"/>
      <c r="C10531" s="33"/>
      <c r="D10531" s="33"/>
      <c r="E10531" s="33"/>
      <c r="G10531">
        <f t="shared" si="165"/>
        <v>6</v>
      </c>
    </row>
    <row r="10532" spans="1:7">
      <c r="A10532" s="33"/>
      <c r="B10532" s="34"/>
      <c r="C10532" s="33"/>
      <c r="D10532" s="33"/>
      <c r="E10532" s="33"/>
      <c r="G10532">
        <f t="shared" si="165"/>
        <v>6</v>
      </c>
    </row>
    <row r="10533" spans="1:7">
      <c r="A10533" s="33"/>
      <c r="B10533" s="34"/>
      <c r="C10533" s="33"/>
      <c r="D10533" s="33"/>
      <c r="E10533" s="33"/>
      <c r="G10533">
        <f t="shared" si="165"/>
        <v>6</v>
      </c>
    </row>
    <row r="10534" spans="1:7">
      <c r="A10534" s="33"/>
      <c r="B10534" s="34"/>
      <c r="C10534" s="33"/>
      <c r="D10534" s="33"/>
      <c r="E10534" s="33"/>
      <c r="G10534">
        <f t="shared" si="165"/>
        <v>6</v>
      </c>
    </row>
    <row r="10535" spans="1:7">
      <c r="A10535" s="33"/>
      <c r="B10535" s="34"/>
      <c r="C10535" s="33"/>
      <c r="D10535" s="33"/>
      <c r="E10535" s="33"/>
      <c r="G10535">
        <f t="shared" si="165"/>
        <v>6</v>
      </c>
    </row>
    <row r="10536" spans="1:7">
      <c r="A10536" s="33"/>
      <c r="B10536" s="34"/>
      <c r="C10536" s="33"/>
      <c r="D10536" s="33"/>
      <c r="E10536" s="33"/>
      <c r="G10536">
        <f t="shared" si="165"/>
        <v>6</v>
      </c>
    </row>
    <row r="10537" spans="1:7">
      <c r="A10537" s="33"/>
      <c r="B10537" s="34"/>
      <c r="C10537" s="33"/>
      <c r="D10537" s="33"/>
      <c r="E10537" s="33"/>
      <c r="G10537">
        <f t="shared" si="165"/>
        <v>6</v>
      </c>
    </row>
    <row r="10538" spans="1:7">
      <c r="A10538" s="33"/>
      <c r="B10538" s="34"/>
      <c r="C10538" s="33"/>
      <c r="D10538" s="33"/>
      <c r="E10538" s="33"/>
      <c r="G10538">
        <f t="shared" si="165"/>
        <v>6</v>
      </c>
    </row>
    <row r="10539" spans="1:7">
      <c r="A10539" s="33"/>
      <c r="B10539" s="34"/>
      <c r="C10539" s="33"/>
      <c r="D10539" s="33"/>
      <c r="E10539" s="33"/>
      <c r="G10539">
        <f t="shared" si="165"/>
        <v>6</v>
      </c>
    </row>
    <row r="10540" spans="1:7">
      <c r="A10540" s="33"/>
      <c r="B10540" s="34"/>
      <c r="C10540" s="33"/>
      <c r="D10540" s="33"/>
      <c r="E10540" s="33"/>
      <c r="G10540">
        <f t="shared" si="165"/>
        <v>6</v>
      </c>
    </row>
    <row r="10541" spans="1:7">
      <c r="A10541" s="33"/>
      <c r="B10541" s="34"/>
      <c r="C10541" s="33"/>
      <c r="D10541" s="33"/>
      <c r="E10541" s="33"/>
      <c r="G10541">
        <f t="shared" si="165"/>
        <v>6</v>
      </c>
    </row>
    <row r="10542" spans="1:7">
      <c r="A10542" s="33"/>
      <c r="B10542" s="34"/>
      <c r="C10542" s="33"/>
      <c r="D10542" s="33"/>
      <c r="E10542" s="33"/>
      <c r="G10542">
        <f t="shared" si="165"/>
        <v>6</v>
      </c>
    </row>
    <row r="10543" spans="1:7">
      <c r="A10543" s="33"/>
      <c r="B10543" s="34"/>
      <c r="C10543" s="33"/>
      <c r="D10543" s="33"/>
      <c r="E10543" s="33"/>
      <c r="G10543">
        <f t="shared" si="165"/>
        <v>6</v>
      </c>
    </row>
    <row r="10544" spans="1:7">
      <c r="A10544" s="33"/>
      <c r="B10544" s="34"/>
      <c r="C10544" s="33"/>
      <c r="D10544" s="33"/>
      <c r="E10544" s="33"/>
      <c r="G10544">
        <f t="shared" si="165"/>
        <v>6</v>
      </c>
    </row>
    <row r="10545" spans="1:7">
      <c r="A10545" s="33"/>
      <c r="B10545" s="34"/>
      <c r="C10545" s="33"/>
      <c r="D10545" s="33"/>
      <c r="E10545" s="33"/>
      <c r="G10545">
        <f t="shared" si="165"/>
        <v>6</v>
      </c>
    </row>
    <row r="10546" spans="1:7">
      <c r="A10546" s="33"/>
      <c r="B10546" s="34"/>
      <c r="C10546" s="33"/>
      <c r="D10546" s="33"/>
      <c r="E10546" s="33"/>
      <c r="G10546">
        <f t="shared" si="165"/>
        <v>6</v>
      </c>
    </row>
    <row r="10547" spans="1:7">
      <c r="A10547" s="33"/>
      <c r="B10547" s="34"/>
      <c r="C10547" s="33"/>
      <c r="D10547" s="33"/>
      <c r="E10547" s="33"/>
      <c r="G10547">
        <f t="shared" si="165"/>
        <v>6</v>
      </c>
    </row>
    <row r="10548" spans="1:7">
      <c r="A10548" s="33"/>
      <c r="B10548" s="34"/>
      <c r="C10548" s="33"/>
      <c r="D10548" s="33"/>
      <c r="E10548" s="33"/>
      <c r="G10548">
        <f t="shared" si="165"/>
        <v>6</v>
      </c>
    </row>
    <row r="10549" spans="1:7">
      <c r="A10549" s="33"/>
      <c r="B10549" s="34"/>
      <c r="C10549" s="33"/>
      <c r="D10549" s="33"/>
      <c r="E10549" s="33"/>
      <c r="G10549">
        <f t="shared" si="165"/>
        <v>6</v>
      </c>
    </row>
    <row r="10550" spans="1:7">
      <c r="A10550" s="33"/>
      <c r="B10550" s="34"/>
      <c r="C10550" s="33"/>
      <c r="D10550" s="33"/>
      <c r="E10550" s="33"/>
      <c r="G10550">
        <f t="shared" si="165"/>
        <v>6</v>
      </c>
    </row>
    <row r="10551" spans="1:7">
      <c r="A10551" s="33"/>
      <c r="B10551" s="34"/>
      <c r="C10551" s="33"/>
      <c r="D10551" s="33"/>
      <c r="E10551" s="33"/>
      <c r="G10551">
        <f t="shared" si="165"/>
        <v>6</v>
      </c>
    </row>
    <row r="10552" spans="1:7">
      <c r="A10552" s="33"/>
      <c r="B10552" s="34"/>
      <c r="C10552" s="33"/>
      <c r="D10552" s="33"/>
      <c r="E10552" s="33"/>
      <c r="G10552">
        <f t="shared" si="165"/>
        <v>6</v>
      </c>
    </row>
    <row r="10553" spans="1:7">
      <c r="A10553" s="33"/>
      <c r="B10553" s="34"/>
      <c r="C10553" s="33"/>
      <c r="D10553" s="33"/>
      <c r="E10553" s="33"/>
      <c r="G10553">
        <f t="shared" si="165"/>
        <v>6</v>
      </c>
    </row>
    <row r="10554" spans="1:7">
      <c r="A10554" s="33"/>
      <c r="B10554" s="34"/>
      <c r="C10554" s="33"/>
      <c r="D10554" s="33"/>
      <c r="E10554" s="33"/>
      <c r="G10554">
        <f t="shared" si="165"/>
        <v>6</v>
      </c>
    </row>
    <row r="10555" spans="1:7">
      <c r="A10555" s="33"/>
      <c r="B10555" s="34"/>
      <c r="C10555" s="33"/>
      <c r="D10555" s="33"/>
      <c r="E10555" s="33"/>
      <c r="G10555">
        <f t="shared" si="165"/>
        <v>6</v>
      </c>
    </row>
    <row r="10556" spans="1:7">
      <c r="A10556" s="33"/>
      <c r="B10556" s="34"/>
      <c r="C10556" s="33"/>
      <c r="D10556" s="33"/>
      <c r="E10556" s="33"/>
      <c r="G10556">
        <f t="shared" si="165"/>
        <v>6</v>
      </c>
    </row>
    <row r="10557" spans="1:7">
      <c r="A10557" s="33"/>
      <c r="B10557" s="34"/>
      <c r="C10557" s="33"/>
      <c r="D10557" s="33"/>
      <c r="E10557" s="33"/>
      <c r="G10557">
        <f t="shared" si="165"/>
        <v>6</v>
      </c>
    </row>
    <row r="10558" spans="1:7">
      <c r="A10558" s="33"/>
      <c r="B10558" s="34"/>
      <c r="C10558" s="33"/>
      <c r="D10558" s="33"/>
      <c r="E10558" s="33"/>
      <c r="G10558">
        <f t="shared" si="165"/>
        <v>6</v>
      </c>
    </row>
    <row r="10559" spans="1:7">
      <c r="A10559" s="33"/>
      <c r="B10559" s="34"/>
      <c r="C10559" s="33"/>
      <c r="D10559" s="33"/>
      <c r="E10559" s="33"/>
      <c r="G10559">
        <f t="shared" si="165"/>
        <v>6</v>
      </c>
    </row>
    <row r="10560" spans="1:7">
      <c r="A10560" s="33"/>
      <c r="B10560" s="34"/>
      <c r="C10560" s="33"/>
      <c r="D10560" s="33"/>
      <c r="E10560" s="33"/>
      <c r="G10560">
        <f t="shared" ref="G10560:G10623" si="166">WEEKDAY(B10560,2)</f>
        <v>6</v>
      </c>
    </row>
    <row r="10561" spans="1:7">
      <c r="A10561" s="33"/>
      <c r="B10561" s="34"/>
      <c r="C10561" s="33"/>
      <c r="D10561" s="33"/>
      <c r="E10561" s="33"/>
      <c r="G10561">
        <f t="shared" si="166"/>
        <v>6</v>
      </c>
    </row>
    <row r="10562" spans="1:7">
      <c r="A10562" s="33"/>
      <c r="B10562" s="34"/>
      <c r="C10562" s="33"/>
      <c r="D10562" s="33"/>
      <c r="E10562" s="33"/>
      <c r="G10562">
        <f t="shared" si="166"/>
        <v>6</v>
      </c>
    </row>
    <row r="10563" spans="1:7">
      <c r="A10563" s="33"/>
      <c r="B10563" s="34"/>
      <c r="C10563" s="33"/>
      <c r="D10563" s="33"/>
      <c r="E10563" s="33"/>
      <c r="G10563">
        <f t="shared" si="166"/>
        <v>6</v>
      </c>
    </row>
    <row r="10564" spans="1:7">
      <c r="A10564" s="33"/>
      <c r="B10564" s="34"/>
      <c r="C10564" s="33"/>
      <c r="D10564" s="33"/>
      <c r="E10564" s="33"/>
      <c r="G10564">
        <f t="shared" si="166"/>
        <v>6</v>
      </c>
    </row>
    <row r="10565" spans="1:7">
      <c r="A10565" s="33"/>
      <c r="B10565" s="34"/>
      <c r="C10565" s="33"/>
      <c r="D10565" s="33"/>
      <c r="E10565" s="33"/>
      <c r="G10565">
        <f t="shared" si="166"/>
        <v>6</v>
      </c>
    </row>
    <row r="10566" spans="1:7">
      <c r="A10566" s="33"/>
      <c r="B10566" s="34"/>
      <c r="C10566" s="33"/>
      <c r="D10566" s="33"/>
      <c r="E10566" s="33"/>
      <c r="G10566">
        <f t="shared" si="166"/>
        <v>6</v>
      </c>
    </row>
    <row r="10567" spans="1:7">
      <c r="A10567" s="33"/>
      <c r="B10567" s="34"/>
      <c r="C10567" s="33"/>
      <c r="D10567" s="33"/>
      <c r="E10567" s="33"/>
      <c r="G10567">
        <f t="shared" si="166"/>
        <v>6</v>
      </c>
    </row>
    <row r="10568" spans="1:7">
      <c r="A10568" s="33"/>
      <c r="B10568" s="34"/>
      <c r="C10568" s="33"/>
      <c r="D10568" s="33"/>
      <c r="E10568" s="33"/>
      <c r="G10568">
        <f t="shared" si="166"/>
        <v>6</v>
      </c>
    </row>
    <row r="10569" spans="1:7">
      <c r="A10569" s="33"/>
      <c r="B10569" s="34"/>
      <c r="C10569" s="33"/>
      <c r="D10569" s="33"/>
      <c r="E10569" s="33"/>
      <c r="G10569">
        <f t="shared" si="166"/>
        <v>6</v>
      </c>
    </row>
    <row r="10570" spans="1:7">
      <c r="A10570" s="33"/>
      <c r="B10570" s="34"/>
      <c r="C10570" s="33"/>
      <c r="D10570" s="33"/>
      <c r="E10570" s="33"/>
      <c r="G10570">
        <f t="shared" si="166"/>
        <v>6</v>
      </c>
    </row>
    <row r="10571" spans="1:7">
      <c r="A10571" s="33"/>
      <c r="B10571" s="34"/>
      <c r="C10571" s="33"/>
      <c r="D10571" s="33"/>
      <c r="E10571" s="33"/>
      <c r="G10571">
        <f t="shared" si="166"/>
        <v>6</v>
      </c>
    </row>
    <row r="10572" spans="1:7">
      <c r="A10572" s="33"/>
      <c r="B10572" s="34"/>
      <c r="C10572" s="33"/>
      <c r="D10572" s="33"/>
      <c r="E10572" s="33"/>
      <c r="G10572">
        <f t="shared" si="166"/>
        <v>6</v>
      </c>
    </row>
    <row r="10573" spans="1:7">
      <c r="A10573" s="33"/>
      <c r="B10573" s="34"/>
      <c r="C10573" s="33"/>
      <c r="D10573" s="33"/>
      <c r="E10573" s="33"/>
      <c r="G10573">
        <f t="shared" si="166"/>
        <v>6</v>
      </c>
    </row>
    <row r="10574" spans="1:7">
      <c r="A10574" s="33"/>
      <c r="B10574" s="34"/>
      <c r="C10574" s="33"/>
      <c r="D10574" s="33"/>
      <c r="E10574" s="33"/>
      <c r="G10574">
        <f t="shared" si="166"/>
        <v>6</v>
      </c>
    </row>
    <row r="10575" spans="1:7">
      <c r="A10575" s="33"/>
      <c r="B10575" s="34"/>
      <c r="C10575" s="33"/>
      <c r="D10575" s="33"/>
      <c r="E10575" s="33"/>
      <c r="G10575">
        <f t="shared" si="166"/>
        <v>6</v>
      </c>
    </row>
    <row r="10576" spans="1:7">
      <c r="A10576" s="33"/>
      <c r="B10576" s="34"/>
      <c r="C10576" s="33"/>
      <c r="D10576" s="33"/>
      <c r="E10576" s="33"/>
      <c r="G10576">
        <f t="shared" si="166"/>
        <v>6</v>
      </c>
    </row>
    <row r="10577" spans="1:7">
      <c r="A10577" s="33"/>
      <c r="B10577" s="34"/>
      <c r="C10577" s="33"/>
      <c r="D10577" s="33"/>
      <c r="E10577" s="33"/>
      <c r="G10577">
        <f t="shared" si="166"/>
        <v>6</v>
      </c>
    </row>
    <row r="10578" spans="1:7">
      <c r="A10578" s="33"/>
      <c r="B10578" s="34"/>
      <c r="C10578" s="33"/>
      <c r="D10578" s="33"/>
      <c r="E10578" s="33"/>
      <c r="G10578">
        <f t="shared" si="166"/>
        <v>6</v>
      </c>
    </row>
    <row r="10579" spans="1:7">
      <c r="A10579" s="33"/>
      <c r="B10579" s="34"/>
      <c r="C10579" s="33"/>
      <c r="D10579" s="33"/>
      <c r="E10579" s="33"/>
      <c r="G10579">
        <f t="shared" si="166"/>
        <v>6</v>
      </c>
    </row>
    <row r="10580" spans="1:7">
      <c r="A10580" s="33"/>
      <c r="B10580" s="34"/>
      <c r="C10580" s="33"/>
      <c r="D10580" s="33"/>
      <c r="E10580" s="33"/>
      <c r="G10580">
        <f t="shared" si="166"/>
        <v>6</v>
      </c>
    </row>
    <row r="10581" spans="1:7">
      <c r="A10581" s="33"/>
      <c r="B10581" s="34"/>
      <c r="C10581" s="33"/>
      <c r="D10581" s="33"/>
      <c r="E10581" s="33"/>
      <c r="G10581">
        <f t="shared" si="166"/>
        <v>6</v>
      </c>
    </row>
    <row r="10582" spans="1:7">
      <c r="A10582" s="33"/>
      <c r="B10582" s="34"/>
      <c r="C10582" s="33"/>
      <c r="D10582" s="33"/>
      <c r="E10582" s="33"/>
      <c r="G10582">
        <f t="shared" si="166"/>
        <v>6</v>
      </c>
    </row>
    <row r="10583" spans="1:7">
      <c r="A10583" s="33"/>
      <c r="B10583" s="34"/>
      <c r="C10583" s="33"/>
      <c r="D10583" s="33"/>
      <c r="E10583" s="33"/>
      <c r="G10583">
        <f t="shared" si="166"/>
        <v>6</v>
      </c>
    </row>
    <row r="10584" spans="1:7">
      <c r="A10584" s="33"/>
      <c r="B10584" s="34"/>
      <c r="C10584" s="33"/>
      <c r="D10584" s="33"/>
      <c r="E10584" s="33"/>
      <c r="G10584">
        <f t="shared" si="166"/>
        <v>6</v>
      </c>
    </row>
    <row r="10585" spans="1:7">
      <c r="A10585" s="33"/>
      <c r="B10585" s="34"/>
      <c r="C10585" s="33"/>
      <c r="D10585" s="33"/>
      <c r="E10585" s="33"/>
      <c r="G10585">
        <f t="shared" si="166"/>
        <v>6</v>
      </c>
    </row>
    <row r="10586" spans="1:7">
      <c r="A10586" s="33"/>
      <c r="B10586" s="34"/>
      <c r="C10586" s="33"/>
      <c r="D10586" s="33"/>
      <c r="E10586" s="33"/>
      <c r="G10586">
        <f t="shared" si="166"/>
        <v>6</v>
      </c>
    </row>
    <row r="10587" spans="1:7">
      <c r="A10587" s="33"/>
      <c r="B10587" s="34"/>
      <c r="C10587" s="33"/>
      <c r="D10587" s="33"/>
      <c r="E10587" s="33"/>
      <c r="G10587">
        <f t="shared" si="166"/>
        <v>6</v>
      </c>
    </row>
    <row r="10588" spans="1:7">
      <c r="A10588" s="33"/>
      <c r="B10588" s="34"/>
      <c r="C10588" s="33"/>
      <c r="D10588" s="33"/>
      <c r="E10588" s="33"/>
      <c r="G10588">
        <f t="shared" si="166"/>
        <v>6</v>
      </c>
    </row>
    <row r="10589" spans="1:7">
      <c r="A10589" s="33"/>
      <c r="B10589" s="34"/>
      <c r="C10589" s="33"/>
      <c r="D10589" s="33"/>
      <c r="E10589" s="33"/>
      <c r="G10589">
        <f t="shared" si="166"/>
        <v>6</v>
      </c>
    </row>
    <row r="10590" spans="1:7">
      <c r="A10590" s="33"/>
      <c r="B10590" s="34"/>
      <c r="C10590" s="33"/>
      <c r="D10590" s="33"/>
      <c r="E10590" s="33"/>
      <c r="G10590">
        <f t="shared" si="166"/>
        <v>6</v>
      </c>
    </row>
    <row r="10591" spans="1:7">
      <c r="A10591" s="33"/>
      <c r="B10591" s="34"/>
      <c r="C10591" s="33"/>
      <c r="D10591" s="33"/>
      <c r="E10591" s="33"/>
      <c r="G10591">
        <f t="shared" si="166"/>
        <v>6</v>
      </c>
    </row>
    <row r="10592" spans="1:7">
      <c r="A10592" s="33"/>
      <c r="B10592" s="34"/>
      <c r="C10592" s="33"/>
      <c r="D10592" s="33"/>
      <c r="E10592" s="33"/>
      <c r="G10592">
        <f t="shared" si="166"/>
        <v>6</v>
      </c>
    </row>
    <row r="10593" spans="1:7">
      <c r="A10593" s="33"/>
      <c r="B10593" s="34"/>
      <c r="C10593" s="33"/>
      <c r="D10593" s="33"/>
      <c r="E10593" s="33"/>
      <c r="G10593">
        <f t="shared" si="166"/>
        <v>6</v>
      </c>
    </row>
    <row r="10594" spans="1:7">
      <c r="A10594" s="33"/>
      <c r="B10594" s="34"/>
      <c r="C10594" s="33"/>
      <c r="D10594" s="33"/>
      <c r="E10594" s="33"/>
      <c r="G10594">
        <f t="shared" si="166"/>
        <v>6</v>
      </c>
    </row>
    <row r="10595" spans="1:7">
      <c r="A10595" s="33"/>
      <c r="B10595" s="34"/>
      <c r="C10595" s="33"/>
      <c r="D10595" s="33"/>
      <c r="E10595" s="33"/>
      <c r="G10595">
        <f t="shared" si="166"/>
        <v>6</v>
      </c>
    </row>
    <row r="10596" spans="1:7">
      <c r="A10596" s="33"/>
      <c r="B10596" s="34"/>
      <c r="C10596" s="33"/>
      <c r="D10596" s="33"/>
      <c r="E10596" s="33"/>
      <c r="G10596">
        <f t="shared" si="166"/>
        <v>6</v>
      </c>
    </row>
    <row r="10597" spans="1:7">
      <c r="A10597" s="33"/>
      <c r="B10597" s="34"/>
      <c r="C10597" s="33"/>
      <c r="D10597" s="33"/>
      <c r="E10597" s="33"/>
      <c r="G10597">
        <f t="shared" si="166"/>
        <v>6</v>
      </c>
    </row>
    <row r="10598" spans="1:7">
      <c r="A10598" s="33"/>
      <c r="B10598" s="34"/>
      <c r="C10598" s="33"/>
      <c r="D10598" s="33"/>
      <c r="E10598" s="33"/>
      <c r="G10598">
        <f t="shared" si="166"/>
        <v>6</v>
      </c>
    </row>
    <row r="10599" spans="1:7">
      <c r="A10599" s="33"/>
      <c r="B10599" s="34"/>
      <c r="C10599" s="33"/>
      <c r="D10599" s="33"/>
      <c r="E10599" s="33"/>
      <c r="G10599">
        <f t="shared" si="166"/>
        <v>6</v>
      </c>
    </row>
    <row r="10600" spans="1:7">
      <c r="A10600" s="33"/>
      <c r="B10600" s="34"/>
      <c r="C10600" s="33"/>
      <c r="D10600" s="33"/>
      <c r="E10600" s="33"/>
      <c r="G10600">
        <f t="shared" si="166"/>
        <v>6</v>
      </c>
    </row>
    <row r="10601" spans="1:7">
      <c r="A10601" s="33"/>
      <c r="B10601" s="34"/>
      <c r="C10601" s="33"/>
      <c r="D10601" s="33"/>
      <c r="E10601" s="33"/>
      <c r="G10601">
        <f t="shared" si="166"/>
        <v>6</v>
      </c>
    </row>
    <row r="10602" spans="1:7">
      <c r="A10602" s="33"/>
      <c r="B10602" s="34"/>
      <c r="C10602" s="33"/>
      <c r="D10602" s="33"/>
      <c r="E10602" s="33"/>
      <c r="G10602">
        <f t="shared" si="166"/>
        <v>6</v>
      </c>
    </row>
    <row r="10603" spans="1:7">
      <c r="A10603" s="33"/>
      <c r="B10603" s="34"/>
      <c r="C10603" s="33"/>
      <c r="D10603" s="33"/>
      <c r="E10603" s="33"/>
      <c r="G10603">
        <f t="shared" si="166"/>
        <v>6</v>
      </c>
    </row>
    <row r="10604" spans="1:7">
      <c r="A10604" s="33"/>
      <c r="B10604" s="34"/>
      <c r="C10604" s="33"/>
      <c r="D10604" s="33"/>
      <c r="E10604" s="33"/>
      <c r="G10604">
        <f t="shared" si="166"/>
        <v>6</v>
      </c>
    </row>
    <row r="10605" spans="1:7">
      <c r="A10605" s="33"/>
      <c r="B10605" s="34"/>
      <c r="C10605" s="33"/>
      <c r="D10605" s="33"/>
      <c r="E10605" s="33"/>
      <c r="G10605">
        <f t="shared" si="166"/>
        <v>6</v>
      </c>
    </row>
    <row r="10606" spans="1:7">
      <c r="A10606" s="33"/>
      <c r="B10606" s="34"/>
      <c r="C10606" s="33"/>
      <c r="D10606" s="33"/>
      <c r="E10606" s="33"/>
      <c r="G10606">
        <f t="shared" si="166"/>
        <v>6</v>
      </c>
    </row>
    <row r="10607" spans="1:7">
      <c r="A10607" s="33"/>
      <c r="B10607" s="34"/>
      <c r="C10607" s="33"/>
      <c r="D10607" s="33"/>
      <c r="E10607" s="33"/>
      <c r="G10607">
        <f t="shared" si="166"/>
        <v>6</v>
      </c>
    </row>
    <row r="10608" spans="1:7">
      <c r="A10608" s="33"/>
      <c r="B10608" s="34"/>
      <c r="C10608" s="33"/>
      <c r="D10608" s="33"/>
      <c r="E10608" s="33"/>
      <c r="G10608">
        <f t="shared" si="166"/>
        <v>6</v>
      </c>
    </row>
    <row r="10609" spans="1:7">
      <c r="A10609" s="33"/>
      <c r="B10609" s="34"/>
      <c r="C10609" s="33"/>
      <c r="D10609" s="33"/>
      <c r="E10609" s="33"/>
      <c r="G10609">
        <f t="shared" si="166"/>
        <v>6</v>
      </c>
    </row>
    <row r="10610" spans="1:7">
      <c r="A10610" s="33"/>
      <c r="B10610" s="34"/>
      <c r="C10610" s="33"/>
      <c r="D10610" s="33"/>
      <c r="E10610" s="33"/>
      <c r="G10610">
        <f t="shared" si="166"/>
        <v>6</v>
      </c>
    </row>
    <row r="10611" spans="1:7">
      <c r="A10611" s="33"/>
      <c r="B10611" s="34"/>
      <c r="C10611" s="33"/>
      <c r="D10611" s="33"/>
      <c r="E10611" s="33"/>
      <c r="G10611">
        <f t="shared" si="166"/>
        <v>6</v>
      </c>
    </row>
    <row r="10612" spans="1:7">
      <c r="A10612" s="33"/>
      <c r="B10612" s="34"/>
      <c r="C10612" s="33"/>
      <c r="D10612" s="33"/>
      <c r="E10612" s="33"/>
      <c r="G10612">
        <f t="shared" si="166"/>
        <v>6</v>
      </c>
    </row>
    <row r="10613" spans="1:7">
      <c r="A10613" s="33"/>
      <c r="B10613" s="34"/>
      <c r="C10613" s="33"/>
      <c r="D10613" s="33"/>
      <c r="E10613" s="33"/>
      <c r="G10613">
        <f t="shared" si="166"/>
        <v>6</v>
      </c>
    </row>
    <row r="10614" spans="1:7">
      <c r="A10614" s="33"/>
      <c r="B10614" s="34"/>
      <c r="C10614" s="33"/>
      <c r="D10614" s="33"/>
      <c r="E10614" s="33"/>
      <c r="G10614">
        <f t="shared" si="166"/>
        <v>6</v>
      </c>
    </row>
    <row r="10615" spans="1:7">
      <c r="A10615" s="33"/>
      <c r="B10615" s="34"/>
      <c r="C10615" s="33"/>
      <c r="D10615" s="33"/>
      <c r="E10615" s="33"/>
      <c r="G10615">
        <f t="shared" si="166"/>
        <v>6</v>
      </c>
    </row>
    <row r="10616" spans="1:7">
      <c r="A10616" s="33"/>
      <c r="B10616" s="34"/>
      <c r="C10616" s="33"/>
      <c r="D10616" s="33"/>
      <c r="E10616" s="33"/>
      <c r="G10616">
        <f t="shared" si="166"/>
        <v>6</v>
      </c>
    </row>
    <row r="10617" spans="1:7">
      <c r="A10617" s="33"/>
      <c r="B10617" s="34"/>
      <c r="C10617" s="33"/>
      <c r="D10617" s="33"/>
      <c r="E10617" s="33"/>
      <c r="G10617">
        <f t="shared" si="166"/>
        <v>6</v>
      </c>
    </row>
    <row r="10618" spans="1:7">
      <c r="A10618" s="33"/>
      <c r="B10618" s="34"/>
      <c r="C10618" s="33"/>
      <c r="D10618" s="33"/>
      <c r="E10618" s="33"/>
      <c r="G10618">
        <f t="shared" si="166"/>
        <v>6</v>
      </c>
    </row>
    <row r="10619" spans="1:7">
      <c r="A10619" s="33"/>
      <c r="B10619" s="34"/>
      <c r="C10619" s="33"/>
      <c r="D10619" s="33"/>
      <c r="E10619" s="33"/>
      <c r="G10619">
        <f t="shared" si="166"/>
        <v>6</v>
      </c>
    </row>
    <row r="10620" spans="1:7">
      <c r="A10620" s="33"/>
      <c r="B10620" s="34"/>
      <c r="C10620" s="33"/>
      <c r="D10620" s="33"/>
      <c r="E10620" s="33"/>
      <c r="G10620">
        <f t="shared" si="166"/>
        <v>6</v>
      </c>
    </row>
    <row r="10621" spans="1:7">
      <c r="A10621" s="33"/>
      <c r="B10621" s="34"/>
      <c r="C10621" s="33"/>
      <c r="D10621" s="33"/>
      <c r="E10621" s="33"/>
      <c r="G10621">
        <f t="shared" si="166"/>
        <v>6</v>
      </c>
    </row>
    <row r="10622" spans="1:7">
      <c r="A10622" s="33"/>
      <c r="B10622" s="34"/>
      <c r="C10622" s="33"/>
      <c r="D10622" s="33"/>
      <c r="E10622" s="33"/>
      <c r="G10622">
        <f t="shared" si="166"/>
        <v>6</v>
      </c>
    </row>
    <row r="10623" spans="1:7">
      <c r="A10623" s="33"/>
      <c r="B10623" s="34"/>
      <c r="C10623" s="33"/>
      <c r="D10623" s="33"/>
      <c r="E10623" s="33"/>
      <c r="G10623">
        <f t="shared" si="166"/>
        <v>6</v>
      </c>
    </row>
    <row r="10624" spans="1:7">
      <c r="A10624" s="33"/>
      <c r="B10624" s="34"/>
      <c r="C10624" s="33"/>
      <c r="D10624" s="33"/>
      <c r="E10624" s="33"/>
      <c r="G10624">
        <f t="shared" ref="G10624:G10687" si="167">WEEKDAY(B10624,2)</f>
        <v>6</v>
      </c>
    </row>
    <row r="10625" spans="1:7">
      <c r="A10625" s="33"/>
      <c r="B10625" s="34"/>
      <c r="C10625" s="33"/>
      <c r="D10625" s="33"/>
      <c r="E10625" s="33"/>
      <c r="G10625">
        <f t="shared" si="167"/>
        <v>6</v>
      </c>
    </row>
    <row r="10626" spans="1:7">
      <c r="A10626" s="33"/>
      <c r="B10626" s="34"/>
      <c r="C10626" s="33"/>
      <c r="D10626" s="33"/>
      <c r="E10626" s="33"/>
      <c r="G10626">
        <f t="shared" si="167"/>
        <v>6</v>
      </c>
    </row>
    <row r="10627" spans="1:7">
      <c r="A10627" s="33"/>
      <c r="B10627" s="34"/>
      <c r="C10627" s="33"/>
      <c r="D10627" s="33"/>
      <c r="E10627" s="33"/>
      <c r="G10627">
        <f t="shared" si="167"/>
        <v>6</v>
      </c>
    </row>
    <row r="10628" spans="1:7">
      <c r="A10628" s="33"/>
      <c r="B10628" s="34"/>
      <c r="C10628" s="33"/>
      <c r="D10628" s="33"/>
      <c r="E10628" s="33"/>
      <c r="G10628">
        <f t="shared" si="167"/>
        <v>6</v>
      </c>
    </row>
    <row r="10629" spans="1:7">
      <c r="A10629" s="33"/>
      <c r="B10629" s="34"/>
      <c r="C10629" s="33"/>
      <c r="D10629" s="33"/>
      <c r="E10629" s="33"/>
      <c r="G10629">
        <f t="shared" si="167"/>
        <v>6</v>
      </c>
    </row>
    <row r="10630" spans="1:7">
      <c r="A10630" s="33"/>
      <c r="B10630" s="34"/>
      <c r="C10630" s="33"/>
      <c r="D10630" s="33"/>
      <c r="E10630" s="33"/>
      <c r="G10630">
        <f t="shared" si="167"/>
        <v>6</v>
      </c>
    </row>
    <row r="10631" spans="1:7">
      <c r="A10631" s="33"/>
      <c r="B10631" s="34"/>
      <c r="C10631" s="33"/>
      <c r="D10631" s="33"/>
      <c r="E10631" s="33"/>
      <c r="G10631">
        <f t="shared" si="167"/>
        <v>6</v>
      </c>
    </row>
    <row r="10632" spans="1:7">
      <c r="A10632" s="33"/>
      <c r="B10632" s="34"/>
      <c r="C10632" s="33"/>
      <c r="D10632" s="33"/>
      <c r="E10632" s="33"/>
      <c r="G10632">
        <f t="shared" si="167"/>
        <v>6</v>
      </c>
    </row>
    <row r="10633" spans="1:7">
      <c r="A10633" s="33"/>
      <c r="B10633" s="34"/>
      <c r="C10633" s="33"/>
      <c r="D10633" s="33"/>
      <c r="E10633" s="33"/>
      <c r="G10633">
        <f t="shared" si="167"/>
        <v>6</v>
      </c>
    </row>
    <row r="10634" spans="1:7">
      <c r="A10634" s="33"/>
      <c r="B10634" s="34"/>
      <c r="C10634" s="33"/>
      <c r="D10634" s="33"/>
      <c r="E10634" s="33"/>
      <c r="G10634">
        <f t="shared" si="167"/>
        <v>6</v>
      </c>
    </row>
    <row r="10635" spans="1:7">
      <c r="A10635" s="33"/>
      <c r="B10635" s="34"/>
      <c r="C10635" s="33"/>
      <c r="D10635" s="33"/>
      <c r="E10635" s="33"/>
      <c r="G10635">
        <f t="shared" si="167"/>
        <v>6</v>
      </c>
    </row>
    <row r="10636" spans="1:7">
      <c r="A10636" s="33"/>
      <c r="B10636" s="34"/>
      <c r="C10636" s="33"/>
      <c r="D10636" s="33"/>
      <c r="E10636" s="33"/>
      <c r="G10636">
        <f t="shared" si="167"/>
        <v>6</v>
      </c>
    </row>
    <row r="10637" spans="1:7">
      <c r="A10637" s="33"/>
      <c r="B10637" s="34"/>
      <c r="C10637" s="33"/>
      <c r="D10637" s="33"/>
      <c r="E10637" s="33"/>
      <c r="G10637">
        <f t="shared" si="167"/>
        <v>6</v>
      </c>
    </row>
    <row r="10638" spans="1:7">
      <c r="A10638" s="33"/>
      <c r="B10638" s="34"/>
      <c r="C10638" s="33"/>
      <c r="D10638" s="33"/>
      <c r="E10638" s="33"/>
      <c r="G10638">
        <f t="shared" si="167"/>
        <v>6</v>
      </c>
    </row>
    <row r="10639" spans="1:7">
      <c r="A10639" s="33"/>
      <c r="B10639" s="34"/>
      <c r="C10639" s="33"/>
      <c r="D10639" s="33"/>
      <c r="E10639" s="33"/>
      <c r="G10639">
        <f t="shared" si="167"/>
        <v>6</v>
      </c>
    </row>
    <row r="10640" spans="1:7">
      <c r="A10640" s="33"/>
      <c r="B10640" s="34"/>
      <c r="C10640" s="33"/>
      <c r="D10640" s="33"/>
      <c r="E10640" s="33"/>
      <c r="G10640">
        <f t="shared" si="167"/>
        <v>6</v>
      </c>
    </row>
    <row r="10641" spans="1:7">
      <c r="A10641" s="33"/>
      <c r="B10641" s="34"/>
      <c r="C10641" s="33"/>
      <c r="D10641" s="33"/>
      <c r="E10641" s="33"/>
      <c r="G10641">
        <f t="shared" si="167"/>
        <v>6</v>
      </c>
    </row>
    <row r="10642" spans="1:7">
      <c r="A10642" s="33"/>
      <c r="B10642" s="34"/>
      <c r="C10642" s="33"/>
      <c r="D10642" s="33"/>
      <c r="E10642" s="33"/>
      <c r="G10642">
        <f t="shared" si="167"/>
        <v>6</v>
      </c>
    </row>
    <row r="10643" spans="1:7">
      <c r="A10643" s="33"/>
      <c r="B10643" s="34"/>
      <c r="C10643" s="33"/>
      <c r="D10643" s="33"/>
      <c r="E10643" s="33"/>
      <c r="G10643">
        <f t="shared" si="167"/>
        <v>6</v>
      </c>
    </row>
    <row r="10644" spans="1:7">
      <c r="A10644" s="33"/>
      <c r="B10644" s="34"/>
      <c r="C10644" s="33"/>
      <c r="D10644" s="33"/>
      <c r="E10644" s="33"/>
      <c r="G10644">
        <f t="shared" si="167"/>
        <v>6</v>
      </c>
    </row>
    <row r="10645" spans="1:7">
      <c r="A10645" s="33"/>
      <c r="B10645" s="34"/>
      <c r="C10645" s="33"/>
      <c r="D10645" s="33"/>
      <c r="E10645" s="33"/>
      <c r="G10645">
        <f t="shared" si="167"/>
        <v>6</v>
      </c>
    </row>
    <row r="10646" spans="1:7">
      <c r="A10646" s="33"/>
      <c r="B10646" s="34"/>
      <c r="C10646" s="33"/>
      <c r="D10646" s="33"/>
      <c r="E10646" s="33"/>
      <c r="G10646">
        <f t="shared" si="167"/>
        <v>6</v>
      </c>
    </row>
    <row r="10647" spans="1:7">
      <c r="A10647" s="33"/>
      <c r="B10647" s="34"/>
      <c r="C10647" s="33"/>
      <c r="D10647" s="33"/>
      <c r="E10647" s="33"/>
      <c r="G10647">
        <f t="shared" si="167"/>
        <v>6</v>
      </c>
    </row>
    <row r="10648" spans="1:7">
      <c r="A10648" s="33"/>
      <c r="B10648" s="34"/>
      <c r="C10648" s="33"/>
      <c r="D10648" s="33"/>
      <c r="E10648" s="33"/>
      <c r="G10648">
        <f t="shared" si="167"/>
        <v>6</v>
      </c>
    </row>
    <row r="10649" spans="1:7">
      <c r="A10649" s="33"/>
      <c r="B10649" s="34"/>
      <c r="C10649" s="33"/>
      <c r="D10649" s="33"/>
      <c r="E10649" s="33"/>
      <c r="G10649">
        <f t="shared" si="167"/>
        <v>6</v>
      </c>
    </row>
    <row r="10650" spans="1:7">
      <c r="A10650" s="33"/>
      <c r="B10650" s="34"/>
      <c r="C10650" s="33"/>
      <c r="D10650" s="33"/>
      <c r="E10650" s="33"/>
      <c r="G10650">
        <f t="shared" si="167"/>
        <v>6</v>
      </c>
    </row>
    <row r="10651" spans="1:7">
      <c r="A10651" s="33"/>
      <c r="B10651" s="34"/>
      <c r="C10651" s="33"/>
      <c r="D10651" s="33"/>
      <c r="E10651" s="33"/>
      <c r="G10651">
        <f t="shared" si="167"/>
        <v>6</v>
      </c>
    </row>
    <row r="10652" spans="1:7">
      <c r="A10652" s="33"/>
      <c r="B10652" s="34"/>
      <c r="C10652" s="33"/>
      <c r="D10652" s="33"/>
      <c r="E10652" s="33"/>
      <c r="G10652">
        <f t="shared" si="167"/>
        <v>6</v>
      </c>
    </row>
    <row r="10653" spans="1:7">
      <c r="A10653" s="33"/>
      <c r="B10653" s="34"/>
      <c r="C10653" s="33"/>
      <c r="D10653" s="33"/>
      <c r="E10653" s="33"/>
      <c r="G10653">
        <f t="shared" si="167"/>
        <v>6</v>
      </c>
    </row>
    <row r="10654" spans="1:7">
      <c r="A10654" s="33"/>
      <c r="B10654" s="34"/>
      <c r="C10654" s="33"/>
      <c r="D10654" s="33"/>
      <c r="E10654" s="33"/>
      <c r="G10654">
        <f t="shared" si="167"/>
        <v>6</v>
      </c>
    </row>
    <row r="10655" spans="1:7">
      <c r="A10655" s="33"/>
      <c r="B10655" s="34"/>
      <c r="C10655" s="33"/>
      <c r="D10655" s="33"/>
      <c r="E10655" s="33"/>
      <c r="G10655">
        <f t="shared" si="167"/>
        <v>6</v>
      </c>
    </row>
    <row r="10656" spans="1:7">
      <c r="A10656" s="33"/>
      <c r="B10656" s="34"/>
      <c r="C10656" s="33"/>
      <c r="D10656" s="33"/>
      <c r="E10656" s="33"/>
      <c r="G10656">
        <f t="shared" si="167"/>
        <v>6</v>
      </c>
    </row>
    <row r="10657" spans="1:7">
      <c r="A10657" s="33"/>
      <c r="B10657" s="34"/>
      <c r="C10657" s="33"/>
      <c r="D10657" s="33"/>
      <c r="E10657" s="33"/>
      <c r="G10657">
        <f t="shared" si="167"/>
        <v>6</v>
      </c>
    </row>
    <row r="10658" spans="1:7">
      <c r="A10658" s="33"/>
      <c r="B10658" s="34"/>
      <c r="C10658" s="33"/>
      <c r="D10658" s="33"/>
      <c r="E10658" s="33"/>
      <c r="G10658">
        <f t="shared" si="167"/>
        <v>6</v>
      </c>
    </row>
    <row r="10659" spans="1:7">
      <c r="A10659" s="33"/>
      <c r="B10659" s="34"/>
      <c r="C10659" s="33"/>
      <c r="D10659" s="33"/>
      <c r="E10659" s="33"/>
      <c r="G10659">
        <f t="shared" si="167"/>
        <v>6</v>
      </c>
    </row>
    <row r="10660" spans="1:7">
      <c r="A10660" s="33"/>
      <c r="B10660" s="34"/>
      <c r="C10660" s="33"/>
      <c r="D10660" s="33"/>
      <c r="E10660" s="33"/>
      <c r="G10660">
        <f t="shared" si="167"/>
        <v>6</v>
      </c>
    </row>
    <row r="10661" spans="1:7">
      <c r="A10661" s="33"/>
      <c r="B10661" s="34"/>
      <c r="C10661" s="33"/>
      <c r="D10661" s="33"/>
      <c r="E10661" s="33"/>
      <c r="G10661">
        <f t="shared" si="167"/>
        <v>6</v>
      </c>
    </row>
    <row r="10662" spans="1:7">
      <c r="A10662" s="33"/>
      <c r="B10662" s="34"/>
      <c r="C10662" s="33"/>
      <c r="D10662" s="33"/>
      <c r="E10662" s="33"/>
      <c r="G10662">
        <f t="shared" si="167"/>
        <v>6</v>
      </c>
    </row>
    <row r="10663" spans="1:7">
      <c r="A10663" s="33"/>
      <c r="B10663" s="34"/>
      <c r="C10663" s="33"/>
      <c r="D10663" s="33"/>
      <c r="E10663" s="33"/>
      <c r="G10663">
        <f t="shared" si="167"/>
        <v>6</v>
      </c>
    </row>
    <row r="10664" spans="1:7">
      <c r="A10664" s="33"/>
      <c r="B10664" s="34"/>
      <c r="C10664" s="33"/>
      <c r="D10664" s="33"/>
      <c r="E10664" s="33"/>
      <c r="G10664">
        <f t="shared" si="167"/>
        <v>6</v>
      </c>
    </row>
    <row r="10665" spans="1:7">
      <c r="A10665" s="33"/>
      <c r="B10665" s="34"/>
      <c r="C10665" s="33"/>
      <c r="D10665" s="33"/>
      <c r="E10665" s="33"/>
      <c r="G10665">
        <f t="shared" si="167"/>
        <v>6</v>
      </c>
    </row>
    <row r="10666" spans="1:7">
      <c r="A10666" s="33"/>
      <c r="B10666" s="34"/>
      <c r="C10666" s="33"/>
      <c r="D10666" s="33"/>
      <c r="E10666" s="33"/>
      <c r="G10666">
        <f t="shared" si="167"/>
        <v>6</v>
      </c>
    </row>
    <row r="10667" spans="1:7">
      <c r="A10667" s="33"/>
      <c r="B10667" s="34"/>
      <c r="C10667" s="33"/>
      <c r="D10667" s="33"/>
      <c r="E10667" s="33"/>
      <c r="G10667">
        <f t="shared" si="167"/>
        <v>6</v>
      </c>
    </row>
    <row r="10668" spans="1:7">
      <c r="A10668" s="33"/>
      <c r="B10668" s="34"/>
      <c r="C10668" s="33"/>
      <c r="D10668" s="33"/>
      <c r="E10668" s="33"/>
      <c r="G10668">
        <f t="shared" si="167"/>
        <v>6</v>
      </c>
    </row>
    <row r="10669" spans="1:7">
      <c r="A10669" s="33"/>
      <c r="B10669" s="34"/>
      <c r="C10669" s="33"/>
      <c r="D10669" s="33"/>
      <c r="E10669" s="33"/>
      <c r="G10669">
        <f t="shared" si="167"/>
        <v>6</v>
      </c>
    </row>
    <row r="10670" spans="1:7">
      <c r="A10670" s="33"/>
      <c r="B10670" s="34"/>
      <c r="C10670" s="33"/>
      <c r="D10670" s="33"/>
      <c r="E10670" s="33"/>
      <c r="G10670">
        <f t="shared" si="167"/>
        <v>6</v>
      </c>
    </row>
    <row r="10671" spans="1:7">
      <c r="A10671" s="33"/>
      <c r="B10671" s="34"/>
      <c r="C10671" s="33"/>
      <c r="D10671" s="33"/>
      <c r="E10671" s="33"/>
      <c r="G10671">
        <f t="shared" si="167"/>
        <v>6</v>
      </c>
    </row>
    <row r="10672" spans="1:7">
      <c r="A10672" s="33"/>
      <c r="B10672" s="34"/>
      <c r="C10672" s="33"/>
      <c r="D10672" s="33"/>
      <c r="E10672" s="33"/>
      <c r="G10672">
        <f t="shared" si="167"/>
        <v>6</v>
      </c>
    </row>
    <row r="10673" spans="1:7">
      <c r="A10673" s="33"/>
      <c r="B10673" s="34"/>
      <c r="C10673" s="33"/>
      <c r="D10673" s="33"/>
      <c r="E10673" s="33"/>
      <c r="G10673">
        <f t="shared" si="167"/>
        <v>6</v>
      </c>
    </row>
    <row r="10674" spans="1:7">
      <c r="A10674" s="33"/>
      <c r="B10674" s="34"/>
      <c r="C10674" s="33"/>
      <c r="D10674" s="33"/>
      <c r="E10674" s="33"/>
      <c r="G10674">
        <f t="shared" si="167"/>
        <v>6</v>
      </c>
    </row>
    <row r="10675" spans="1:7">
      <c r="A10675" s="33"/>
      <c r="B10675" s="34"/>
      <c r="C10675" s="33"/>
      <c r="D10675" s="33"/>
      <c r="E10675" s="33"/>
      <c r="G10675">
        <f t="shared" si="167"/>
        <v>6</v>
      </c>
    </row>
    <row r="10676" spans="1:7">
      <c r="A10676" s="33"/>
      <c r="B10676" s="34"/>
      <c r="C10676" s="33"/>
      <c r="D10676" s="33"/>
      <c r="E10676" s="33"/>
      <c r="G10676">
        <f t="shared" si="167"/>
        <v>6</v>
      </c>
    </row>
    <row r="10677" spans="1:7">
      <c r="A10677" s="33"/>
      <c r="B10677" s="34"/>
      <c r="C10677" s="33"/>
      <c r="D10677" s="33"/>
      <c r="E10677" s="33"/>
      <c r="G10677">
        <f t="shared" si="167"/>
        <v>6</v>
      </c>
    </row>
    <row r="10678" spans="1:7">
      <c r="A10678" s="33"/>
      <c r="B10678" s="34"/>
      <c r="C10678" s="33"/>
      <c r="D10678" s="33"/>
      <c r="E10678" s="33"/>
      <c r="G10678">
        <f t="shared" si="167"/>
        <v>6</v>
      </c>
    </row>
    <row r="10679" spans="1:7">
      <c r="A10679" s="33"/>
      <c r="B10679" s="34"/>
      <c r="C10679" s="33"/>
      <c r="D10679" s="33"/>
      <c r="E10679" s="33"/>
      <c r="G10679">
        <f t="shared" si="167"/>
        <v>6</v>
      </c>
    </row>
    <row r="10680" spans="1:7">
      <c r="A10680" s="33"/>
      <c r="B10680" s="34"/>
      <c r="C10680" s="33"/>
      <c r="D10680" s="33"/>
      <c r="E10680" s="33"/>
      <c r="G10680">
        <f t="shared" si="167"/>
        <v>6</v>
      </c>
    </row>
    <row r="10681" spans="1:7">
      <c r="A10681" s="33"/>
      <c r="B10681" s="34"/>
      <c r="C10681" s="33"/>
      <c r="D10681" s="33"/>
      <c r="E10681" s="33"/>
      <c r="G10681">
        <f t="shared" si="167"/>
        <v>6</v>
      </c>
    </row>
    <row r="10682" spans="1:7">
      <c r="A10682" s="33"/>
      <c r="B10682" s="34"/>
      <c r="C10682" s="33"/>
      <c r="D10682" s="33"/>
      <c r="E10682" s="33"/>
      <c r="G10682">
        <f t="shared" si="167"/>
        <v>6</v>
      </c>
    </row>
    <row r="10683" spans="1:7">
      <c r="A10683" s="33"/>
      <c r="B10683" s="34"/>
      <c r="C10683" s="33"/>
      <c r="D10683" s="33"/>
      <c r="E10683" s="33"/>
      <c r="G10683">
        <f t="shared" si="167"/>
        <v>6</v>
      </c>
    </row>
    <row r="10684" spans="1:7">
      <c r="A10684" s="33"/>
      <c r="B10684" s="34"/>
      <c r="C10684" s="33"/>
      <c r="D10684" s="33"/>
      <c r="E10684" s="33"/>
      <c r="G10684">
        <f t="shared" si="167"/>
        <v>6</v>
      </c>
    </row>
    <row r="10685" spans="1:7">
      <c r="A10685" s="33"/>
      <c r="B10685" s="34"/>
      <c r="C10685" s="33"/>
      <c r="D10685" s="33"/>
      <c r="E10685" s="33"/>
      <c r="G10685">
        <f t="shared" si="167"/>
        <v>6</v>
      </c>
    </row>
    <row r="10686" spans="1:7">
      <c r="A10686" s="33"/>
      <c r="B10686" s="34"/>
      <c r="C10686" s="33"/>
      <c r="D10686" s="33"/>
      <c r="E10686" s="33"/>
      <c r="G10686">
        <f t="shared" si="167"/>
        <v>6</v>
      </c>
    </row>
    <row r="10687" spans="1:7">
      <c r="A10687" s="33"/>
      <c r="B10687" s="34"/>
      <c r="C10687" s="33"/>
      <c r="D10687" s="33"/>
      <c r="E10687" s="33"/>
      <c r="G10687">
        <f t="shared" si="167"/>
        <v>6</v>
      </c>
    </row>
    <row r="10688" spans="1:7">
      <c r="A10688" s="33"/>
      <c r="B10688" s="34"/>
      <c r="C10688" s="33"/>
      <c r="D10688" s="33"/>
      <c r="E10688" s="33"/>
      <c r="G10688">
        <f t="shared" ref="G10688:G10751" si="168">WEEKDAY(B10688,2)</f>
        <v>6</v>
      </c>
    </row>
    <row r="10689" spans="1:7">
      <c r="A10689" s="33"/>
      <c r="B10689" s="34"/>
      <c r="C10689" s="33"/>
      <c r="D10689" s="33"/>
      <c r="E10689" s="33"/>
      <c r="G10689">
        <f t="shared" si="168"/>
        <v>6</v>
      </c>
    </row>
    <row r="10690" spans="1:7">
      <c r="A10690" s="33"/>
      <c r="B10690" s="34"/>
      <c r="C10690" s="33"/>
      <c r="D10690" s="33"/>
      <c r="E10690" s="33"/>
      <c r="G10690">
        <f t="shared" si="168"/>
        <v>6</v>
      </c>
    </row>
    <row r="10691" spans="1:7">
      <c r="A10691" s="33"/>
      <c r="B10691" s="34"/>
      <c r="C10691" s="33"/>
      <c r="D10691" s="33"/>
      <c r="E10691" s="33"/>
      <c r="G10691">
        <f t="shared" si="168"/>
        <v>6</v>
      </c>
    </row>
    <row r="10692" spans="1:7">
      <c r="A10692" s="33"/>
      <c r="B10692" s="34"/>
      <c r="C10692" s="33"/>
      <c r="D10692" s="33"/>
      <c r="E10692" s="33"/>
      <c r="G10692">
        <f t="shared" si="168"/>
        <v>6</v>
      </c>
    </row>
    <row r="10693" spans="1:7">
      <c r="A10693" s="33"/>
      <c r="B10693" s="34"/>
      <c r="C10693" s="33"/>
      <c r="D10693" s="33"/>
      <c r="E10693" s="33"/>
      <c r="G10693">
        <f t="shared" si="168"/>
        <v>6</v>
      </c>
    </row>
    <row r="10694" spans="1:7">
      <c r="A10694" s="33"/>
      <c r="B10694" s="34"/>
      <c r="C10694" s="33"/>
      <c r="D10694" s="33"/>
      <c r="E10694" s="33"/>
      <c r="G10694">
        <f t="shared" si="168"/>
        <v>6</v>
      </c>
    </row>
    <row r="10695" spans="1:7">
      <c r="A10695" s="33"/>
      <c r="B10695" s="34"/>
      <c r="C10695" s="33"/>
      <c r="D10695" s="33"/>
      <c r="E10695" s="33"/>
      <c r="G10695">
        <f t="shared" si="168"/>
        <v>6</v>
      </c>
    </row>
    <row r="10696" spans="1:7">
      <c r="A10696" s="33"/>
      <c r="B10696" s="34"/>
      <c r="C10696" s="33"/>
      <c r="D10696" s="33"/>
      <c r="E10696" s="33"/>
      <c r="G10696">
        <f t="shared" si="168"/>
        <v>6</v>
      </c>
    </row>
    <row r="10697" spans="1:7">
      <c r="A10697" s="33"/>
      <c r="B10697" s="34"/>
      <c r="C10697" s="33"/>
      <c r="D10697" s="33"/>
      <c r="E10697" s="33"/>
      <c r="G10697">
        <f t="shared" si="168"/>
        <v>6</v>
      </c>
    </row>
    <row r="10698" spans="1:7">
      <c r="A10698" s="33"/>
      <c r="B10698" s="34"/>
      <c r="C10698" s="33"/>
      <c r="D10698" s="33"/>
      <c r="E10698" s="33"/>
      <c r="G10698">
        <f t="shared" si="168"/>
        <v>6</v>
      </c>
    </row>
    <row r="10699" spans="1:7">
      <c r="A10699" s="33"/>
      <c r="B10699" s="34"/>
      <c r="C10699" s="33"/>
      <c r="D10699" s="33"/>
      <c r="E10699" s="33"/>
      <c r="G10699">
        <f t="shared" si="168"/>
        <v>6</v>
      </c>
    </row>
    <row r="10700" spans="1:7">
      <c r="A10700" s="33"/>
      <c r="B10700" s="34"/>
      <c r="C10700" s="33"/>
      <c r="D10700" s="33"/>
      <c r="E10700" s="33"/>
      <c r="G10700">
        <f t="shared" si="168"/>
        <v>6</v>
      </c>
    </row>
    <row r="10701" spans="1:7">
      <c r="A10701" s="33"/>
      <c r="B10701" s="34"/>
      <c r="C10701" s="33"/>
      <c r="D10701" s="33"/>
      <c r="E10701" s="33"/>
      <c r="G10701">
        <f t="shared" si="168"/>
        <v>6</v>
      </c>
    </row>
    <row r="10702" spans="1:7">
      <c r="A10702" s="33"/>
      <c r="B10702" s="34"/>
      <c r="C10702" s="33"/>
      <c r="D10702" s="33"/>
      <c r="E10702" s="33"/>
      <c r="G10702">
        <f t="shared" si="168"/>
        <v>6</v>
      </c>
    </row>
    <row r="10703" spans="1:7">
      <c r="A10703" s="33"/>
      <c r="B10703" s="34"/>
      <c r="C10703" s="33"/>
      <c r="D10703" s="33"/>
      <c r="E10703" s="33"/>
      <c r="G10703">
        <f t="shared" si="168"/>
        <v>6</v>
      </c>
    </row>
    <row r="10704" spans="1:7">
      <c r="A10704" s="33"/>
      <c r="B10704" s="34"/>
      <c r="C10704" s="33"/>
      <c r="D10704" s="33"/>
      <c r="E10704" s="33"/>
      <c r="G10704">
        <f t="shared" si="168"/>
        <v>6</v>
      </c>
    </row>
    <row r="10705" spans="1:7">
      <c r="A10705" s="33"/>
      <c r="B10705" s="34"/>
      <c r="C10705" s="33"/>
      <c r="D10705" s="33"/>
      <c r="E10705" s="33"/>
      <c r="G10705">
        <f t="shared" si="168"/>
        <v>6</v>
      </c>
    </row>
    <row r="10706" spans="1:7">
      <c r="A10706" s="33"/>
      <c r="B10706" s="34"/>
      <c r="C10706" s="33"/>
      <c r="D10706" s="33"/>
      <c r="E10706" s="33"/>
      <c r="G10706">
        <f t="shared" si="168"/>
        <v>6</v>
      </c>
    </row>
    <row r="10707" spans="1:7">
      <c r="A10707" s="33"/>
      <c r="B10707" s="34"/>
      <c r="C10707" s="33"/>
      <c r="D10707" s="33"/>
      <c r="E10707" s="33"/>
      <c r="G10707">
        <f t="shared" si="168"/>
        <v>6</v>
      </c>
    </row>
    <row r="10708" spans="1:7">
      <c r="A10708" s="33"/>
      <c r="B10708" s="34"/>
      <c r="C10708" s="33"/>
      <c r="D10708" s="33"/>
      <c r="E10708" s="33"/>
      <c r="G10708">
        <f t="shared" si="168"/>
        <v>6</v>
      </c>
    </row>
    <row r="10709" spans="1:7">
      <c r="A10709" s="33"/>
      <c r="B10709" s="34"/>
      <c r="C10709" s="33"/>
      <c r="D10709" s="33"/>
      <c r="E10709" s="33"/>
      <c r="G10709">
        <f t="shared" si="168"/>
        <v>6</v>
      </c>
    </row>
    <row r="10710" spans="1:7">
      <c r="A10710" s="33"/>
      <c r="B10710" s="34"/>
      <c r="C10710" s="33"/>
      <c r="D10710" s="33"/>
      <c r="E10710" s="33"/>
      <c r="G10710">
        <f t="shared" si="168"/>
        <v>6</v>
      </c>
    </row>
    <row r="10711" spans="1:7">
      <c r="A10711" s="33"/>
      <c r="B10711" s="34"/>
      <c r="C10711" s="33"/>
      <c r="D10711" s="33"/>
      <c r="E10711" s="33"/>
      <c r="G10711">
        <f t="shared" si="168"/>
        <v>6</v>
      </c>
    </row>
    <row r="10712" spans="1:7">
      <c r="A10712" s="33"/>
      <c r="B10712" s="34"/>
      <c r="C10712" s="33"/>
      <c r="D10712" s="33"/>
      <c r="E10712" s="33"/>
      <c r="G10712">
        <f t="shared" si="168"/>
        <v>6</v>
      </c>
    </row>
    <row r="10713" spans="1:7">
      <c r="A10713" s="33"/>
      <c r="B10713" s="34"/>
      <c r="C10713" s="33"/>
      <c r="D10713" s="33"/>
      <c r="E10713" s="33"/>
      <c r="G10713">
        <f t="shared" si="168"/>
        <v>6</v>
      </c>
    </row>
    <row r="10714" spans="1:7">
      <c r="A10714" s="33"/>
      <c r="B10714" s="34"/>
      <c r="C10714" s="33"/>
      <c r="D10714" s="33"/>
      <c r="E10714" s="33"/>
      <c r="G10714">
        <f t="shared" si="168"/>
        <v>6</v>
      </c>
    </row>
    <row r="10715" spans="1:7">
      <c r="A10715" s="33"/>
      <c r="B10715" s="34"/>
      <c r="C10715" s="33"/>
      <c r="D10715" s="33"/>
      <c r="E10715" s="33"/>
      <c r="G10715">
        <f t="shared" si="168"/>
        <v>6</v>
      </c>
    </row>
    <row r="10716" spans="1:7">
      <c r="A10716" s="33"/>
      <c r="B10716" s="34"/>
      <c r="C10716" s="33"/>
      <c r="D10716" s="33"/>
      <c r="E10716" s="33"/>
      <c r="G10716">
        <f t="shared" si="168"/>
        <v>6</v>
      </c>
    </row>
    <row r="10717" spans="1:7">
      <c r="A10717" s="33"/>
      <c r="B10717" s="34"/>
      <c r="C10717" s="33"/>
      <c r="D10717" s="33"/>
      <c r="E10717" s="33"/>
      <c r="G10717">
        <f t="shared" si="168"/>
        <v>6</v>
      </c>
    </row>
    <row r="10718" spans="1:7">
      <c r="A10718" s="33"/>
      <c r="B10718" s="34"/>
      <c r="C10718" s="33"/>
      <c r="D10718" s="33"/>
      <c r="E10718" s="33"/>
      <c r="G10718">
        <f t="shared" si="168"/>
        <v>6</v>
      </c>
    </row>
    <row r="10719" spans="1:7">
      <c r="A10719" s="33"/>
      <c r="B10719" s="34"/>
      <c r="C10719" s="33"/>
      <c r="D10719" s="33"/>
      <c r="E10719" s="33"/>
      <c r="G10719">
        <f t="shared" si="168"/>
        <v>6</v>
      </c>
    </row>
    <row r="10720" spans="1:7">
      <c r="A10720" s="33"/>
      <c r="B10720" s="34"/>
      <c r="C10720" s="33"/>
      <c r="D10720" s="33"/>
      <c r="E10720" s="33"/>
      <c r="G10720">
        <f t="shared" si="168"/>
        <v>6</v>
      </c>
    </row>
    <row r="10721" spans="1:7">
      <c r="A10721" s="33"/>
      <c r="B10721" s="34"/>
      <c r="C10721" s="33"/>
      <c r="D10721" s="33"/>
      <c r="E10721" s="33"/>
      <c r="G10721">
        <f t="shared" si="168"/>
        <v>6</v>
      </c>
    </row>
    <row r="10722" spans="1:7">
      <c r="A10722" s="33"/>
      <c r="B10722" s="34"/>
      <c r="C10722" s="33"/>
      <c r="D10722" s="33"/>
      <c r="E10722" s="33"/>
      <c r="G10722">
        <f t="shared" si="168"/>
        <v>6</v>
      </c>
    </row>
    <row r="10723" spans="1:7">
      <c r="A10723" s="33"/>
      <c r="B10723" s="34"/>
      <c r="C10723" s="33"/>
      <c r="D10723" s="33"/>
      <c r="E10723" s="33"/>
      <c r="G10723">
        <f t="shared" si="168"/>
        <v>6</v>
      </c>
    </row>
    <row r="10724" spans="1:7">
      <c r="A10724" s="33"/>
      <c r="B10724" s="34"/>
      <c r="C10724" s="33"/>
      <c r="D10724" s="33"/>
      <c r="E10724" s="33"/>
      <c r="G10724">
        <f t="shared" si="168"/>
        <v>6</v>
      </c>
    </row>
    <row r="10725" spans="1:7">
      <c r="A10725" s="33"/>
      <c r="B10725" s="34"/>
      <c r="C10725" s="33"/>
      <c r="D10725" s="33"/>
      <c r="E10725" s="33"/>
      <c r="G10725">
        <f t="shared" si="168"/>
        <v>6</v>
      </c>
    </row>
    <row r="10726" spans="1:7">
      <c r="A10726" s="33"/>
      <c r="B10726" s="34"/>
      <c r="C10726" s="33"/>
      <c r="D10726" s="33"/>
      <c r="E10726" s="33"/>
      <c r="G10726">
        <f t="shared" si="168"/>
        <v>6</v>
      </c>
    </row>
    <row r="10727" spans="1:7">
      <c r="A10727" s="33"/>
      <c r="B10727" s="34"/>
      <c r="C10727" s="33"/>
      <c r="D10727" s="33"/>
      <c r="E10727" s="33"/>
      <c r="G10727">
        <f t="shared" si="168"/>
        <v>6</v>
      </c>
    </row>
    <row r="10728" spans="1:7">
      <c r="A10728" s="33"/>
      <c r="B10728" s="34"/>
      <c r="C10728" s="33"/>
      <c r="D10728" s="33"/>
      <c r="E10728" s="33"/>
      <c r="G10728">
        <f t="shared" si="168"/>
        <v>6</v>
      </c>
    </row>
    <row r="10729" spans="1:7">
      <c r="A10729" s="33"/>
      <c r="B10729" s="34"/>
      <c r="C10729" s="33"/>
      <c r="D10729" s="33"/>
      <c r="E10729" s="33"/>
      <c r="G10729">
        <f t="shared" si="168"/>
        <v>6</v>
      </c>
    </row>
    <row r="10730" spans="1:7">
      <c r="A10730" s="33"/>
      <c r="B10730" s="34"/>
      <c r="C10730" s="33"/>
      <c r="D10730" s="33"/>
      <c r="E10730" s="33"/>
      <c r="G10730">
        <f t="shared" si="168"/>
        <v>6</v>
      </c>
    </row>
    <row r="10731" spans="1:7">
      <c r="A10731" s="33"/>
      <c r="B10731" s="34"/>
      <c r="C10731" s="33"/>
      <c r="D10731" s="33"/>
      <c r="E10731" s="33"/>
      <c r="G10731">
        <f t="shared" si="168"/>
        <v>6</v>
      </c>
    </row>
    <row r="10732" spans="1:7">
      <c r="A10732" s="33"/>
      <c r="B10732" s="34"/>
      <c r="C10732" s="33"/>
      <c r="D10732" s="33"/>
      <c r="E10732" s="33"/>
      <c r="G10732">
        <f t="shared" si="168"/>
        <v>6</v>
      </c>
    </row>
    <row r="10733" spans="1:7">
      <c r="A10733" s="33"/>
      <c r="B10733" s="34"/>
      <c r="C10733" s="33"/>
      <c r="D10733" s="33"/>
      <c r="E10733" s="33"/>
      <c r="G10733">
        <f t="shared" si="168"/>
        <v>6</v>
      </c>
    </row>
    <row r="10734" spans="1:7">
      <c r="A10734" s="33"/>
      <c r="B10734" s="34"/>
      <c r="C10734" s="33"/>
      <c r="D10734" s="33"/>
      <c r="E10734" s="33"/>
      <c r="G10734">
        <f t="shared" si="168"/>
        <v>6</v>
      </c>
    </row>
    <row r="10735" spans="1:7">
      <c r="A10735" s="33"/>
      <c r="B10735" s="34"/>
      <c r="C10735" s="33"/>
      <c r="D10735" s="33"/>
      <c r="E10735" s="33"/>
      <c r="G10735">
        <f t="shared" si="168"/>
        <v>6</v>
      </c>
    </row>
    <row r="10736" spans="1:7">
      <c r="A10736" s="33"/>
      <c r="B10736" s="34"/>
      <c r="C10736" s="33"/>
      <c r="D10736" s="33"/>
      <c r="E10736" s="33"/>
      <c r="G10736">
        <f t="shared" si="168"/>
        <v>6</v>
      </c>
    </row>
    <row r="10737" spans="1:7">
      <c r="A10737" s="33"/>
      <c r="B10737" s="34"/>
      <c r="C10737" s="33"/>
      <c r="D10737" s="33"/>
      <c r="E10737" s="33"/>
      <c r="G10737">
        <f t="shared" si="168"/>
        <v>6</v>
      </c>
    </row>
    <row r="10738" spans="1:7">
      <c r="A10738" s="33"/>
      <c r="B10738" s="34"/>
      <c r="C10738" s="33"/>
      <c r="D10738" s="33"/>
      <c r="E10738" s="33"/>
      <c r="G10738">
        <f t="shared" si="168"/>
        <v>6</v>
      </c>
    </row>
    <row r="10739" spans="1:7">
      <c r="A10739" s="33"/>
      <c r="B10739" s="34"/>
      <c r="C10739" s="33"/>
      <c r="D10739" s="33"/>
      <c r="E10739" s="33"/>
      <c r="G10739">
        <f t="shared" si="168"/>
        <v>6</v>
      </c>
    </row>
    <row r="10740" spans="1:7">
      <c r="A10740" s="33"/>
      <c r="B10740" s="34"/>
      <c r="C10740" s="33"/>
      <c r="D10740" s="33"/>
      <c r="E10740" s="33"/>
      <c r="G10740">
        <f t="shared" si="168"/>
        <v>6</v>
      </c>
    </row>
    <row r="10741" spans="1:7">
      <c r="A10741" s="33"/>
      <c r="B10741" s="34"/>
      <c r="C10741" s="33"/>
      <c r="D10741" s="33"/>
      <c r="E10741" s="33"/>
      <c r="G10741">
        <f t="shared" si="168"/>
        <v>6</v>
      </c>
    </row>
    <row r="10742" spans="1:7">
      <c r="A10742" s="33"/>
      <c r="B10742" s="34"/>
      <c r="C10742" s="33"/>
      <c r="D10742" s="33"/>
      <c r="E10742" s="33"/>
      <c r="G10742">
        <f t="shared" si="168"/>
        <v>6</v>
      </c>
    </row>
    <row r="10743" spans="1:7">
      <c r="A10743" s="33"/>
      <c r="B10743" s="34"/>
      <c r="C10743" s="33"/>
      <c r="D10743" s="33"/>
      <c r="E10743" s="33"/>
      <c r="G10743">
        <f t="shared" si="168"/>
        <v>6</v>
      </c>
    </row>
    <row r="10744" spans="1:7">
      <c r="A10744" s="33"/>
      <c r="B10744" s="34"/>
      <c r="C10744" s="33"/>
      <c r="D10744" s="33"/>
      <c r="E10744" s="33"/>
      <c r="G10744">
        <f t="shared" si="168"/>
        <v>6</v>
      </c>
    </row>
    <row r="10745" spans="1:7">
      <c r="A10745" s="33"/>
      <c r="B10745" s="34"/>
      <c r="C10745" s="33"/>
      <c r="D10745" s="33"/>
      <c r="E10745" s="33"/>
      <c r="G10745">
        <f t="shared" si="168"/>
        <v>6</v>
      </c>
    </row>
    <row r="10746" spans="1:7">
      <c r="A10746" s="33"/>
      <c r="B10746" s="34"/>
      <c r="C10746" s="33"/>
      <c r="D10746" s="33"/>
      <c r="E10746" s="33"/>
      <c r="G10746">
        <f t="shared" si="168"/>
        <v>6</v>
      </c>
    </row>
    <row r="10747" spans="1:7">
      <c r="A10747" s="33"/>
      <c r="B10747" s="34"/>
      <c r="C10747" s="33"/>
      <c r="D10747" s="33"/>
      <c r="E10747" s="33"/>
      <c r="G10747">
        <f t="shared" si="168"/>
        <v>6</v>
      </c>
    </row>
    <row r="10748" spans="1:7">
      <c r="A10748" s="33"/>
      <c r="B10748" s="34"/>
      <c r="C10748" s="33"/>
      <c r="D10748" s="33"/>
      <c r="E10748" s="33"/>
      <c r="G10748">
        <f t="shared" si="168"/>
        <v>6</v>
      </c>
    </row>
    <row r="10749" spans="1:7">
      <c r="A10749" s="33"/>
      <c r="B10749" s="34"/>
      <c r="C10749" s="33"/>
      <c r="D10749" s="33"/>
      <c r="E10749" s="33"/>
      <c r="G10749">
        <f t="shared" si="168"/>
        <v>6</v>
      </c>
    </row>
    <row r="10750" spans="1:7">
      <c r="A10750" s="33"/>
      <c r="B10750" s="34"/>
      <c r="C10750" s="33"/>
      <c r="D10750" s="33"/>
      <c r="E10750" s="33"/>
      <c r="G10750">
        <f t="shared" si="168"/>
        <v>6</v>
      </c>
    </row>
    <row r="10751" spans="1:7">
      <c r="A10751" s="33"/>
      <c r="B10751" s="34"/>
      <c r="C10751" s="33"/>
      <c r="D10751" s="33"/>
      <c r="E10751" s="33"/>
      <c r="G10751">
        <f t="shared" si="168"/>
        <v>6</v>
      </c>
    </row>
    <row r="10752" spans="1:7">
      <c r="A10752" s="33"/>
      <c r="B10752" s="34"/>
      <c r="C10752" s="33"/>
      <c r="D10752" s="33"/>
      <c r="E10752" s="33"/>
      <c r="G10752">
        <f t="shared" ref="G10752:G10815" si="169">WEEKDAY(B10752,2)</f>
        <v>6</v>
      </c>
    </row>
    <row r="10753" spans="1:7">
      <c r="A10753" s="33"/>
      <c r="B10753" s="34"/>
      <c r="C10753" s="33"/>
      <c r="D10753" s="33"/>
      <c r="E10753" s="33"/>
      <c r="G10753">
        <f t="shared" si="169"/>
        <v>6</v>
      </c>
    </row>
    <row r="10754" spans="1:7">
      <c r="A10754" s="33"/>
      <c r="B10754" s="34"/>
      <c r="C10754" s="33"/>
      <c r="D10754" s="33"/>
      <c r="E10754" s="33"/>
      <c r="G10754">
        <f t="shared" si="169"/>
        <v>6</v>
      </c>
    </row>
    <row r="10755" spans="1:7">
      <c r="A10755" s="33"/>
      <c r="B10755" s="34"/>
      <c r="C10755" s="33"/>
      <c r="D10755" s="33"/>
      <c r="E10755" s="33"/>
      <c r="G10755">
        <f t="shared" si="169"/>
        <v>6</v>
      </c>
    </row>
    <row r="10756" spans="1:7">
      <c r="A10756" s="33"/>
      <c r="B10756" s="34"/>
      <c r="C10756" s="33"/>
      <c r="D10756" s="33"/>
      <c r="E10756" s="33"/>
      <c r="G10756">
        <f t="shared" si="169"/>
        <v>6</v>
      </c>
    </row>
    <row r="10757" spans="1:7">
      <c r="A10757" s="33"/>
      <c r="B10757" s="34"/>
      <c r="C10757" s="33"/>
      <c r="D10757" s="33"/>
      <c r="E10757" s="33"/>
      <c r="G10757">
        <f t="shared" si="169"/>
        <v>6</v>
      </c>
    </row>
    <row r="10758" spans="1:7">
      <c r="A10758" s="33"/>
      <c r="B10758" s="34"/>
      <c r="C10758" s="33"/>
      <c r="D10758" s="33"/>
      <c r="E10758" s="33"/>
      <c r="G10758">
        <f t="shared" si="169"/>
        <v>6</v>
      </c>
    </row>
    <row r="10759" spans="1:7">
      <c r="A10759" s="33"/>
      <c r="B10759" s="34"/>
      <c r="C10759" s="33"/>
      <c r="D10759" s="33"/>
      <c r="E10759" s="33"/>
      <c r="G10759">
        <f t="shared" si="169"/>
        <v>6</v>
      </c>
    </row>
    <row r="10760" spans="1:7">
      <c r="A10760" s="33"/>
      <c r="B10760" s="34"/>
      <c r="C10760" s="33"/>
      <c r="D10760" s="33"/>
      <c r="E10760" s="33"/>
      <c r="G10760">
        <f t="shared" si="169"/>
        <v>6</v>
      </c>
    </row>
    <row r="10761" spans="1:7">
      <c r="A10761" s="33"/>
      <c r="B10761" s="34"/>
      <c r="C10761" s="33"/>
      <c r="D10761" s="33"/>
      <c r="E10761" s="33"/>
      <c r="G10761">
        <f t="shared" si="169"/>
        <v>6</v>
      </c>
    </row>
    <row r="10762" spans="1:7">
      <c r="A10762" s="33"/>
      <c r="B10762" s="34"/>
      <c r="C10762" s="33"/>
      <c r="D10762" s="33"/>
      <c r="E10762" s="33"/>
      <c r="G10762">
        <f t="shared" si="169"/>
        <v>6</v>
      </c>
    </row>
    <row r="10763" spans="1:7">
      <c r="A10763" s="33"/>
      <c r="B10763" s="34"/>
      <c r="C10763" s="33"/>
      <c r="D10763" s="33"/>
      <c r="E10763" s="33"/>
      <c r="G10763">
        <f t="shared" si="169"/>
        <v>6</v>
      </c>
    </row>
    <row r="10764" spans="1:7">
      <c r="A10764" s="33"/>
      <c r="B10764" s="34"/>
      <c r="C10764" s="33"/>
      <c r="D10764" s="33"/>
      <c r="E10764" s="33"/>
      <c r="G10764">
        <f t="shared" si="169"/>
        <v>6</v>
      </c>
    </row>
    <row r="10765" spans="1:7">
      <c r="A10765" s="33"/>
      <c r="B10765" s="34"/>
      <c r="C10765" s="33"/>
      <c r="D10765" s="33"/>
      <c r="E10765" s="33"/>
      <c r="G10765">
        <f t="shared" si="169"/>
        <v>6</v>
      </c>
    </row>
    <row r="10766" spans="1:7">
      <c r="A10766" s="33"/>
      <c r="B10766" s="34"/>
      <c r="C10766" s="33"/>
      <c r="D10766" s="33"/>
      <c r="E10766" s="33"/>
      <c r="G10766">
        <f t="shared" si="169"/>
        <v>6</v>
      </c>
    </row>
    <row r="10767" spans="1:7">
      <c r="A10767" s="33"/>
      <c r="B10767" s="34"/>
      <c r="C10767" s="33"/>
      <c r="D10767" s="33"/>
      <c r="E10767" s="33"/>
      <c r="G10767">
        <f t="shared" si="169"/>
        <v>6</v>
      </c>
    </row>
    <row r="10768" spans="1:7">
      <c r="A10768" s="33"/>
      <c r="B10768" s="34"/>
      <c r="C10768" s="33"/>
      <c r="D10768" s="33"/>
      <c r="E10768" s="33"/>
      <c r="G10768">
        <f t="shared" si="169"/>
        <v>6</v>
      </c>
    </row>
    <row r="10769" spans="1:7">
      <c r="A10769" s="33"/>
      <c r="B10769" s="34"/>
      <c r="C10769" s="33"/>
      <c r="D10769" s="33"/>
      <c r="E10769" s="33"/>
      <c r="G10769">
        <f t="shared" si="169"/>
        <v>6</v>
      </c>
    </row>
    <row r="10770" spans="1:7">
      <c r="A10770" s="33"/>
      <c r="B10770" s="34"/>
      <c r="C10770" s="33"/>
      <c r="D10770" s="33"/>
      <c r="E10770" s="33"/>
      <c r="G10770">
        <f t="shared" si="169"/>
        <v>6</v>
      </c>
    </row>
    <row r="10771" spans="1:7">
      <c r="A10771" s="33"/>
      <c r="B10771" s="34"/>
      <c r="C10771" s="33"/>
      <c r="D10771" s="33"/>
      <c r="E10771" s="33"/>
      <c r="G10771">
        <f t="shared" si="169"/>
        <v>6</v>
      </c>
    </row>
    <row r="10772" spans="1:7">
      <c r="A10772" s="33"/>
      <c r="B10772" s="34"/>
      <c r="C10772" s="33"/>
      <c r="D10772" s="33"/>
      <c r="E10772" s="33"/>
      <c r="G10772">
        <f t="shared" si="169"/>
        <v>6</v>
      </c>
    </row>
    <row r="10773" spans="1:7">
      <c r="A10773" s="33"/>
      <c r="B10773" s="34"/>
      <c r="C10773" s="33"/>
      <c r="D10773" s="33"/>
      <c r="E10773" s="33"/>
      <c r="G10773">
        <f t="shared" si="169"/>
        <v>6</v>
      </c>
    </row>
    <row r="10774" spans="1:7">
      <c r="A10774" s="33"/>
      <c r="B10774" s="34"/>
      <c r="C10774" s="33"/>
      <c r="D10774" s="33"/>
      <c r="E10774" s="33"/>
      <c r="G10774">
        <f t="shared" si="169"/>
        <v>6</v>
      </c>
    </row>
    <row r="10775" spans="1:7">
      <c r="A10775" s="33"/>
      <c r="B10775" s="34"/>
      <c r="C10775" s="33"/>
      <c r="D10775" s="33"/>
      <c r="E10775" s="33"/>
      <c r="G10775">
        <f t="shared" si="169"/>
        <v>6</v>
      </c>
    </row>
    <row r="10776" spans="1:7">
      <c r="A10776" s="33"/>
      <c r="B10776" s="34"/>
      <c r="C10776" s="33"/>
      <c r="D10776" s="33"/>
      <c r="E10776" s="33"/>
      <c r="G10776">
        <f t="shared" si="169"/>
        <v>6</v>
      </c>
    </row>
    <row r="10777" spans="1:7">
      <c r="A10777" s="33"/>
      <c r="B10777" s="34"/>
      <c r="C10777" s="33"/>
      <c r="D10777" s="33"/>
      <c r="E10777" s="33"/>
      <c r="G10777">
        <f t="shared" si="169"/>
        <v>6</v>
      </c>
    </row>
    <row r="10778" spans="1:7">
      <c r="A10778" s="33"/>
      <c r="B10778" s="34"/>
      <c r="C10778" s="33"/>
      <c r="D10778" s="33"/>
      <c r="E10778" s="33"/>
      <c r="G10778">
        <f t="shared" si="169"/>
        <v>6</v>
      </c>
    </row>
    <row r="10779" spans="1:7">
      <c r="A10779" s="33"/>
      <c r="B10779" s="34"/>
      <c r="C10779" s="33"/>
      <c r="D10779" s="33"/>
      <c r="E10779" s="33"/>
      <c r="G10779">
        <f t="shared" si="169"/>
        <v>6</v>
      </c>
    </row>
    <row r="10780" spans="1:7">
      <c r="A10780" s="33"/>
      <c r="B10780" s="34"/>
      <c r="C10780" s="33"/>
      <c r="D10780" s="33"/>
      <c r="E10780" s="33"/>
      <c r="G10780">
        <f t="shared" si="169"/>
        <v>6</v>
      </c>
    </row>
    <row r="10781" spans="1:7">
      <c r="A10781" s="33"/>
      <c r="B10781" s="34"/>
      <c r="C10781" s="33"/>
      <c r="D10781" s="33"/>
      <c r="E10781" s="33"/>
      <c r="G10781">
        <f t="shared" si="169"/>
        <v>6</v>
      </c>
    </row>
    <row r="10782" spans="1:7">
      <c r="A10782" s="33"/>
      <c r="B10782" s="34"/>
      <c r="C10782" s="33"/>
      <c r="D10782" s="33"/>
      <c r="E10782" s="33"/>
      <c r="G10782">
        <f t="shared" si="169"/>
        <v>6</v>
      </c>
    </row>
    <row r="10783" spans="1:7">
      <c r="A10783" s="33"/>
      <c r="B10783" s="34"/>
      <c r="C10783" s="33"/>
      <c r="D10783" s="33"/>
      <c r="E10783" s="33"/>
      <c r="G10783">
        <f t="shared" si="169"/>
        <v>6</v>
      </c>
    </row>
    <row r="10784" spans="1:7">
      <c r="A10784" s="33"/>
      <c r="B10784" s="34"/>
      <c r="C10784" s="33"/>
      <c r="D10784" s="33"/>
      <c r="E10784" s="33"/>
      <c r="G10784">
        <f t="shared" si="169"/>
        <v>6</v>
      </c>
    </row>
    <row r="10785" spans="1:7">
      <c r="A10785" s="33"/>
      <c r="B10785" s="34"/>
      <c r="C10785" s="33"/>
      <c r="D10785" s="33"/>
      <c r="E10785" s="33"/>
      <c r="G10785">
        <f t="shared" si="169"/>
        <v>6</v>
      </c>
    </row>
    <row r="10786" spans="1:7">
      <c r="A10786" s="33"/>
      <c r="B10786" s="34"/>
      <c r="C10786" s="33"/>
      <c r="D10786" s="33"/>
      <c r="E10786" s="33"/>
      <c r="G10786">
        <f t="shared" si="169"/>
        <v>6</v>
      </c>
    </row>
    <row r="10787" spans="1:7">
      <c r="A10787" s="33"/>
      <c r="B10787" s="34"/>
      <c r="C10787" s="33"/>
      <c r="D10787" s="33"/>
      <c r="E10787" s="33"/>
      <c r="G10787">
        <f t="shared" si="169"/>
        <v>6</v>
      </c>
    </row>
    <row r="10788" spans="1:7">
      <c r="A10788" s="33"/>
      <c r="B10788" s="34"/>
      <c r="C10788" s="33"/>
      <c r="D10788" s="33"/>
      <c r="E10788" s="33"/>
      <c r="G10788">
        <f t="shared" si="169"/>
        <v>6</v>
      </c>
    </row>
    <row r="10789" spans="1:7">
      <c r="A10789" s="33"/>
      <c r="B10789" s="34"/>
      <c r="C10789" s="33"/>
      <c r="D10789" s="33"/>
      <c r="E10789" s="33"/>
      <c r="G10789">
        <f t="shared" si="169"/>
        <v>6</v>
      </c>
    </row>
    <row r="10790" spans="1:7">
      <c r="A10790" s="33"/>
      <c r="B10790" s="34"/>
      <c r="C10790" s="33"/>
      <c r="D10790" s="33"/>
      <c r="E10790" s="33"/>
      <c r="G10790">
        <f t="shared" si="169"/>
        <v>6</v>
      </c>
    </row>
    <row r="10791" spans="1:7">
      <c r="A10791" s="33"/>
      <c r="B10791" s="34"/>
      <c r="C10791" s="33"/>
      <c r="D10791" s="33"/>
      <c r="E10791" s="33"/>
      <c r="G10791">
        <f t="shared" si="169"/>
        <v>6</v>
      </c>
    </row>
    <row r="10792" spans="1:7">
      <c r="A10792" s="33"/>
      <c r="B10792" s="34"/>
      <c r="C10792" s="33"/>
      <c r="D10792" s="33"/>
      <c r="E10792" s="33"/>
      <c r="G10792">
        <f t="shared" si="169"/>
        <v>6</v>
      </c>
    </row>
    <row r="10793" spans="1:7">
      <c r="A10793" s="33"/>
      <c r="B10793" s="34"/>
      <c r="C10793" s="33"/>
      <c r="D10793" s="33"/>
      <c r="E10793" s="33"/>
      <c r="G10793">
        <f t="shared" si="169"/>
        <v>6</v>
      </c>
    </row>
    <row r="10794" spans="1:7">
      <c r="A10794" s="33"/>
      <c r="B10794" s="34"/>
      <c r="C10794" s="33"/>
      <c r="D10794" s="33"/>
      <c r="E10794" s="33"/>
      <c r="G10794">
        <f t="shared" si="169"/>
        <v>6</v>
      </c>
    </row>
    <row r="10795" spans="1:7">
      <c r="A10795" s="33"/>
      <c r="B10795" s="34"/>
      <c r="C10795" s="33"/>
      <c r="D10795" s="33"/>
      <c r="E10795" s="33"/>
      <c r="G10795">
        <f t="shared" si="169"/>
        <v>6</v>
      </c>
    </row>
    <row r="10796" spans="1:7">
      <c r="A10796" s="33"/>
      <c r="B10796" s="34"/>
      <c r="C10796" s="33"/>
      <c r="D10796" s="33"/>
      <c r="E10796" s="33"/>
      <c r="G10796">
        <f t="shared" si="169"/>
        <v>6</v>
      </c>
    </row>
    <row r="10797" spans="1:7">
      <c r="A10797" s="33"/>
      <c r="B10797" s="34"/>
      <c r="C10797" s="33"/>
      <c r="D10797" s="33"/>
      <c r="E10797" s="33"/>
      <c r="G10797">
        <f t="shared" si="169"/>
        <v>6</v>
      </c>
    </row>
    <row r="10798" spans="1:7">
      <c r="A10798" s="33"/>
      <c r="B10798" s="34"/>
      <c r="C10798" s="33"/>
      <c r="D10798" s="33"/>
      <c r="E10798" s="33"/>
      <c r="G10798">
        <f t="shared" si="169"/>
        <v>6</v>
      </c>
    </row>
    <row r="10799" spans="1:7">
      <c r="A10799" s="33"/>
      <c r="B10799" s="34"/>
      <c r="C10799" s="33"/>
      <c r="D10799" s="33"/>
      <c r="E10799" s="33"/>
      <c r="G10799">
        <f t="shared" si="169"/>
        <v>6</v>
      </c>
    </row>
    <row r="10800" spans="1:7">
      <c r="A10800" s="33"/>
      <c r="B10800" s="34"/>
      <c r="C10800" s="33"/>
      <c r="D10800" s="33"/>
      <c r="E10800" s="33"/>
      <c r="G10800">
        <f t="shared" si="169"/>
        <v>6</v>
      </c>
    </row>
    <row r="10801" spans="1:7">
      <c r="A10801" s="33"/>
      <c r="B10801" s="34"/>
      <c r="C10801" s="33"/>
      <c r="D10801" s="33"/>
      <c r="E10801" s="33"/>
      <c r="G10801">
        <f t="shared" si="169"/>
        <v>6</v>
      </c>
    </row>
    <row r="10802" spans="1:7">
      <c r="A10802" s="33"/>
      <c r="B10802" s="34"/>
      <c r="C10802" s="33"/>
      <c r="D10802" s="33"/>
      <c r="E10802" s="33"/>
      <c r="G10802">
        <f t="shared" si="169"/>
        <v>6</v>
      </c>
    </row>
    <row r="10803" spans="1:7">
      <c r="A10803" s="33"/>
      <c r="B10803" s="34"/>
      <c r="C10803" s="33"/>
      <c r="D10803" s="33"/>
      <c r="E10803" s="33"/>
      <c r="G10803">
        <f t="shared" si="169"/>
        <v>6</v>
      </c>
    </row>
    <row r="10804" spans="1:7">
      <c r="A10804" s="33"/>
      <c r="B10804" s="34"/>
      <c r="C10804" s="33"/>
      <c r="D10804" s="33"/>
      <c r="E10804" s="33"/>
      <c r="G10804">
        <f t="shared" si="169"/>
        <v>6</v>
      </c>
    </row>
    <row r="10805" spans="1:7">
      <c r="A10805" s="33"/>
      <c r="B10805" s="34"/>
      <c r="C10805" s="33"/>
      <c r="D10805" s="33"/>
      <c r="E10805" s="33"/>
      <c r="G10805">
        <f t="shared" si="169"/>
        <v>6</v>
      </c>
    </row>
    <row r="10806" spans="1:7">
      <c r="A10806" s="33"/>
      <c r="B10806" s="34"/>
      <c r="C10806" s="33"/>
      <c r="D10806" s="33"/>
      <c r="E10806" s="33"/>
      <c r="G10806">
        <f t="shared" si="169"/>
        <v>6</v>
      </c>
    </row>
    <row r="10807" spans="1:7">
      <c r="A10807" s="33"/>
      <c r="B10807" s="34"/>
      <c r="C10807" s="33"/>
      <c r="D10807" s="33"/>
      <c r="E10807" s="33"/>
      <c r="G10807">
        <f t="shared" si="169"/>
        <v>6</v>
      </c>
    </row>
    <row r="10808" spans="1:7">
      <c r="A10808" s="33"/>
      <c r="B10808" s="34"/>
      <c r="C10808" s="33"/>
      <c r="D10808" s="33"/>
      <c r="E10808" s="33"/>
      <c r="G10808">
        <f t="shared" si="169"/>
        <v>6</v>
      </c>
    </row>
    <row r="10809" spans="1:7">
      <c r="A10809" s="33"/>
      <c r="B10809" s="34"/>
      <c r="C10809" s="33"/>
      <c r="D10809" s="33"/>
      <c r="E10809" s="33"/>
      <c r="G10809">
        <f t="shared" si="169"/>
        <v>6</v>
      </c>
    </row>
    <row r="10810" spans="1:7">
      <c r="A10810" s="33"/>
      <c r="B10810" s="34"/>
      <c r="C10810" s="33"/>
      <c r="D10810" s="33"/>
      <c r="E10810" s="33"/>
      <c r="G10810">
        <f t="shared" si="169"/>
        <v>6</v>
      </c>
    </row>
    <row r="10811" spans="1:7">
      <c r="A10811" s="33"/>
      <c r="B10811" s="34"/>
      <c r="C10811" s="33"/>
      <c r="D10811" s="33"/>
      <c r="E10811" s="33"/>
      <c r="G10811">
        <f t="shared" si="169"/>
        <v>6</v>
      </c>
    </row>
    <row r="10812" spans="1:7">
      <c r="A10812" s="33"/>
      <c r="B10812" s="34"/>
      <c r="C10812" s="33"/>
      <c r="D10812" s="33"/>
      <c r="E10812" s="33"/>
      <c r="G10812">
        <f t="shared" si="169"/>
        <v>6</v>
      </c>
    </row>
    <row r="10813" spans="1:7">
      <c r="A10813" s="33"/>
      <c r="B10813" s="34"/>
      <c r="C10813" s="33"/>
      <c r="D10813" s="33"/>
      <c r="E10813" s="33"/>
      <c r="G10813">
        <f t="shared" si="169"/>
        <v>6</v>
      </c>
    </row>
    <row r="10814" spans="1:7">
      <c r="A10814" s="33"/>
      <c r="B10814" s="34"/>
      <c r="C10814" s="33"/>
      <c r="D10814" s="33"/>
      <c r="E10814" s="33"/>
      <c r="G10814">
        <f t="shared" si="169"/>
        <v>6</v>
      </c>
    </row>
    <row r="10815" spans="1:7">
      <c r="A10815" s="33"/>
      <c r="B10815" s="34"/>
      <c r="C10815" s="33"/>
      <c r="D10815" s="33"/>
      <c r="E10815" s="33"/>
      <c r="G10815">
        <f t="shared" si="169"/>
        <v>6</v>
      </c>
    </row>
    <row r="10816" spans="1:7">
      <c r="A10816" s="33"/>
      <c r="B10816" s="34"/>
      <c r="C10816" s="33"/>
      <c r="D10816" s="33"/>
      <c r="E10816" s="33"/>
      <c r="G10816">
        <f t="shared" ref="G10816:G10879" si="170">WEEKDAY(B10816,2)</f>
        <v>6</v>
      </c>
    </row>
    <row r="10817" spans="1:7">
      <c r="A10817" s="33"/>
      <c r="B10817" s="34"/>
      <c r="C10817" s="33"/>
      <c r="D10817" s="33"/>
      <c r="E10817" s="33"/>
      <c r="G10817">
        <f t="shared" si="170"/>
        <v>6</v>
      </c>
    </row>
    <row r="10818" spans="1:7">
      <c r="A10818" s="33"/>
      <c r="B10818" s="34"/>
      <c r="C10818" s="33"/>
      <c r="D10818" s="33"/>
      <c r="E10818" s="33"/>
      <c r="G10818">
        <f t="shared" si="170"/>
        <v>6</v>
      </c>
    </row>
    <row r="10819" spans="1:7">
      <c r="A10819" s="33"/>
      <c r="B10819" s="34"/>
      <c r="C10819" s="33"/>
      <c r="D10819" s="33"/>
      <c r="E10819" s="33"/>
      <c r="G10819">
        <f t="shared" si="170"/>
        <v>6</v>
      </c>
    </row>
    <row r="10820" spans="1:7">
      <c r="A10820" s="33"/>
      <c r="B10820" s="34"/>
      <c r="C10820" s="33"/>
      <c r="D10820" s="33"/>
      <c r="E10820" s="33"/>
      <c r="G10820">
        <f t="shared" si="170"/>
        <v>6</v>
      </c>
    </row>
    <row r="10821" spans="1:7">
      <c r="A10821" s="33"/>
      <c r="B10821" s="34"/>
      <c r="C10821" s="33"/>
      <c r="D10821" s="33"/>
      <c r="E10821" s="33"/>
      <c r="G10821">
        <f t="shared" si="170"/>
        <v>6</v>
      </c>
    </row>
    <row r="10822" spans="1:7">
      <c r="A10822" s="33"/>
      <c r="B10822" s="34"/>
      <c r="C10822" s="33"/>
      <c r="D10822" s="33"/>
      <c r="E10822" s="33"/>
      <c r="G10822">
        <f t="shared" si="170"/>
        <v>6</v>
      </c>
    </row>
    <row r="10823" spans="1:7">
      <c r="A10823" s="33"/>
      <c r="B10823" s="34"/>
      <c r="C10823" s="33"/>
      <c r="D10823" s="33"/>
      <c r="E10823" s="33"/>
      <c r="G10823">
        <f t="shared" si="170"/>
        <v>6</v>
      </c>
    </row>
    <row r="10824" spans="1:7">
      <c r="A10824" s="33"/>
      <c r="B10824" s="34"/>
      <c r="C10824" s="33"/>
      <c r="D10824" s="33"/>
      <c r="E10824" s="33"/>
      <c r="G10824">
        <f t="shared" si="170"/>
        <v>6</v>
      </c>
    </row>
    <row r="10825" spans="1:7">
      <c r="A10825" s="33"/>
      <c r="B10825" s="34"/>
      <c r="C10825" s="33"/>
      <c r="D10825" s="33"/>
      <c r="E10825" s="33"/>
      <c r="G10825">
        <f t="shared" si="170"/>
        <v>6</v>
      </c>
    </row>
    <row r="10826" spans="1:7">
      <c r="A10826" s="33"/>
      <c r="B10826" s="34"/>
      <c r="C10826" s="33"/>
      <c r="D10826" s="33"/>
      <c r="E10826" s="33"/>
      <c r="G10826">
        <f t="shared" si="170"/>
        <v>6</v>
      </c>
    </row>
    <row r="10827" spans="1:7">
      <c r="A10827" s="33"/>
      <c r="B10827" s="34"/>
      <c r="C10827" s="33"/>
      <c r="D10827" s="33"/>
      <c r="E10827" s="33"/>
      <c r="G10827">
        <f t="shared" si="170"/>
        <v>6</v>
      </c>
    </row>
    <row r="10828" spans="1:7">
      <c r="A10828" s="33"/>
      <c r="B10828" s="34"/>
      <c r="C10828" s="33"/>
      <c r="D10828" s="33"/>
      <c r="E10828" s="33"/>
      <c r="G10828">
        <f t="shared" si="170"/>
        <v>6</v>
      </c>
    </row>
    <row r="10829" spans="1:7">
      <c r="A10829" s="33"/>
      <c r="B10829" s="34"/>
      <c r="C10829" s="33"/>
      <c r="D10829" s="33"/>
      <c r="E10829" s="33"/>
      <c r="G10829">
        <f t="shared" si="170"/>
        <v>6</v>
      </c>
    </row>
    <row r="10830" spans="1:7">
      <c r="A10830" s="33"/>
      <c r="B10830" s="34"/>
      <c r="C10830" s="33"/>
      <c r="D10830" s="33"/>
      <c r="E10830" s="33"/>
      <c r="G10830">
        <f t="shared" si="170"/>
        <v>6</v>
      </c>
    </row>
    <row r="10831" spans="1:7">
      <c r="A10831" s="33"/>
      <c r="B10831" s="34"/>
      <c r="C10831" s="33"/>
      <c r="D10831" s="33"/>
      <c r="E10831" s="33"/>
      <c r="G10831">
        <f t="shared" si="170"/>
        <v>6</v>
      </c>
    </row>
    <row r="10832" spans="1:7">
      <c r="A10832" s="33"/>
      <c r="B10832" s="34"/>
      <c r="C10832" s="33"/>
      <c r="D10832" s="33"/>
      <c r="E10832" s="33"/>
      <c r="G10832">
        <f t="shared" si="170"/>
        <v>6</v>
      </c>
    </row>
    <row r="10833" spans="1:7">
      <c r="A10833" s="33"/>
      <c r="B10833" s="34"/>
      <c r="C10833" s="33"/>
      <c r="D10833" s="33"/>
      <c r="E10833" s="33"/>
      <c r="G10833">
        <f t="shared" si="170"/>
        <v>6</v>
      </c>
    </row>
    <row r="10834" spans="1:7">
      <c r="A10834" s="33"/>
      <c r="B10834" s="34"/>
      <c r="C10834" s="33"/>
      <c r="D10834" s="33"/>
      <c r="E10834" s="33"/>
      <c r="G10834">
        <f t="shared" si="170"/>
        <v>6</v>
      </c>
    </row>
    <row r="10835" spans="1:7">
      <c r="A10835" s="33"/>
      <c r="B10835" s="34"/>
      <c r="C10835" s="33"/>
      <c r="D10835" s="33"/>
      <c r="E10835" s="33"/>
      <c r="G10835">
        <f t="shared" si="170"/>
        <v>6</v>
      </c>
    </row>
    <row r="10836" spans="1:7">
      <c r="A10836" s="33"/>
      <c r="B10836" s="34"/>
      <c r="C10836" s="33"/>
      <c r="D10836" s="33"/>
      <c r="E10836" s="33"/>
      <c r="G10836">
        <f t="shared" si="170"/>
        <v>6</v>
      </c>
    </row>
    <row r="10837" spans="1:7">
      <c r="A10837" s="33"/>
      <c r="B10837" s="34"/>
      <c r="C10837" s="33"/>
      <c r="D10837" s="33"/>
      <c r="E10837" s="33"/>
      <c r="G10837">
        <f t="shared" si="170"/>
        <v>6</v>
      </c>
    </row>
    <row r="10838" spans="1:7">
      <c r="A10838" s="33"/>
      <c r="B10838" s="34"/>
      <c r="C10838" s="33"/>
      <c r="D10838" s="33"/>
      <c r="E10838" s="33"/>
      <c r="G10838">
        <f t="shared" si="170"/>
        <v>6</v>
      </c>
    </row>
    <row r="10839" spans="1:7">
      <c r="A10839" s="33"/>
      <c r="B10839" s="34"/>
      <c r="C10839" s="33"/>
      <c r="D10839" s="33"/>
      <c r="E10839" s="33"/>
      <c r="G10839">
        <f t="shared" si="170"/>
        <v>6</v>
      </c>
    </row>
    <row r="10840" spans="1:7">
      <c r="A10840" s="33"/>
      <c r="B10840" s="34"/>
      <c r="C10840" s="33"/>
      <c r="D10840" s="33"/>
      <c r="E10840" s="33"/>
      <c r="G10840">
        <f t="shared" si="170"/>
        <v>6</v>
      </c>
    </row>
    <row r="10841" spans="1:7">
      <c r="A10841" s="33"/>
      <c r="B10841" s="34"/>
      <c r="C10841" s="33"/>
      <c r="D10841" s="33"/>
      <c r="E10841" s="33"/>
      <c r="G10841">
        <f t="shared" si="170"/>
        <v>6</v>
      </c>
    </row>
    <row r="10842" spans="1:7">
      <c r="A10842" s="33"/>
      <c r="B10842" s="34"/>
      <c r="C10842" s="33"/>
      <c r="D10842" s="33"/>
      <c r="E10842" s="33"/>
      <c r="G10842">
        <f t="shared" si="170"/>
        <v>6</v>
      </c>
    </row>
    <row r="10843" spans="1:7">
      <c r="A10843" s="33"/>
      <c r="B10843" s="34"/>
      <c r="C10843" s="33"/>
      <c r="D10843" s="33"/>
      <c r="E10843" s="33"/>
      <c r="G10843">
        <f t="shared" si="170"/>
        <v>6</v>
      </c>
    </row>
    <row r="10844" spans="1:7">
      <c r="A10844" s="33"/>
      <c r="B10844" s="34"/>
      <c r="C10844" s="33"/>
      <c r="D10844" s="33"/>
      <c r="E10844" s="33"/>
      <c r="G10844">
        <f t="shared" si="170"/>
        <v>6</v>
      </c>
    </row>
    <row r="10845" spans="1:7">
      <c r="A10845" s="33"/>
      <c r="B10845" s="34"/>
      <c r="C10845" s="33"/>
      <c r="D10845" s="33"/>
      <c r="E10845" s="33"/>
      <c r="G10845">
        <f t="shared" si="170"/>
        <v>6</v>
      </c>
    </row>
    <row r="10846" spans="1:7">
      <c r="A10846" s="33"/>
      <c r="B10846" s="34"/>
      <c r="C10846" s="33"/>
      <c r="D10846" s="33"/>
      <c r="E10846" s="33"/>
      <c r="G10846">
        <f t="shared" si="170"/>
        <v>6</v>
      </c>
    </row>
    <row r="10847" spans="1:7">
      <c r="A10847" s="33"/>
      <c r="B10847" s="34"/>
      <c r="C10847" s="33"/>
      <c r="D10847" s="33"/>
      <c r="E10847" s="33"/>
      <c r="G10847">
        <f t="shared" si="170"/>
        <v>6</v>
      </c>
    </row>
    <row r="10848" spans="1:7">
      <c r="A10848" s="33"/>
      <c r="B10848" s="34"/>
      <c r="C10848" s="33"/>
      <c r="D10848" s="33"/>
      <c r="E10848" s="33"/>
      <c r="G10848">
        <f t="shared" si="170"/>
        <v>6</v>
      </c>
    </row>
    <row r="10849" spans="1:7">
      <c r="A10849" s="33"/>
      <c r="B10849" s="34"/>
      <c r="C10849" s="33"/>
      <c r="D10849" s="33"/>
      <c r="E10849" s="33"/>
      <c r="G10849">
        <f t="shared" si="170"/>
        <v>6</v>
      </c>
    </row>
    <row r="10850" spans="1:7">
      <c r="A10850" s="33"/>
      <c r="B10850" s="34"/>
      <c r="C10850" s="33"/>
      <c r="D10850" s="33"/>
      <c r="E10850" s="33"/>
      <c r="G10850">
        <f t="shared" si="170"/>
        <v>6</v>
      </c>
    </row>
    <row r="10851" spans="1:7">
      <c r="A10851" s="33"/>
      <c r="B10851" s="34"/>
      <c r="C10851" s="33"/>
      <c r="D10851" s="33"/>
      <c r="E10851" s="33"/>
      <c r="G10851">
        <f t="shared" si="170"/>
        <v>6</v>
      </c>
    </row>
    <row r="10852" spans="1:7">
      <c r="A10852" s="33"/>
      <c r="B10852" s="34"/>
      <c r="C10852" s="33"/>
      <c r="D10852" s="33"/>
      <c r="E10852" s="33"/>
      <c r="G10852">
        <f t="shared" si="170"/>
        <v>6</v>
      </c>
    </row>
    <row r="10853" spans="1:7">
      <c r="A10853" s="33"/>
      <c r="B10853" s="34"/>
      <c r="C10853" s="33"/>
      <c r="D10853" s="33"/>
      <c r="E10853" s="33"/>
      <c r="G10853">
        <f t="shared" si="170"/>
        <v>6</v>
      </c>
    </row>
    <row r="10854" spans="1:7">
      <c r="A10854" s="33"/>
      <c r="B10854" s="34"/>
      <c r="C10854" s="33"/>
      <c r="D10854" s="33"/>
      <c r="E10854" s="33"/>
      <c r="G10854">
        <f t="shared" si="170"/>
        <v>6</v>
      </c>
    </row>
    <row r="10855" spans="1:7">
      <c r="A10855" s="33"/>
      <c r="B10855" s="34"/>
      <c r="C10855" s="33"/>
      <c r="D10855" s="33"/>
      <c r="E10855" s="33"/>
      <c r="G10855">
        <f t="shared" si="170"/>
        <v>6</v>
      </c>
    </row>
    <row r="10856" spans="1:7">
      <c r="A10856" s="33"/>
      <c r="B10856" s="34"/>
      <c r="C10856" s="33"/>
      <c r="D10856" s="33"/>
      <c r="E10856" s="33"/>
      <c r="G10856">
        <f t="shared" si="170"/>
        <v>6</v>
      </c>
    </row>
    <row r="10857" spans="1:7">
      <c r="A10857" s="33"/>
      <c r="B10857" s="34"/>
      <c r="C10857" s="33"/>
      <c r="D10857" s="33"/>
      <c r="E10857" s="33"/>
      <c r="G10857">
        <f t="shared" si="170"/>
        <v>6</v>
      </c>
    </row>
    <row r="10858" spans="1:7">
      <c r="A10858" s="33"/>
      <c r="B10858" s="34"/>
      <c r="C10858" s="33"/>
      <c r="D10858" s="33"/>
      <c r="E10858" s="33"/>
      <c r="G10858">
        <f t="shared" si="170"/>
        <v>6</v>
      </c>
    </row>
    <row r="10859" spans="1:7">
      <c r="A10859" s="33"/>
      <c r="B10859" s="34"/>
      <c r="C10859" s="33"/>
      <c r="D10859" s="33"/>
      <c r="E10859" s="33"/>
      <c r="G10859">
        <f t="shared" si="170"/>
        <v>6</v>
      </c>
    </row>
    <row r="10860" spans="1:7">
      <c r="A10860" s="33"/>
      <c r="B10860" s="34"/>
      <c r="C10860" s="33"/>
      <c r="D10860" s="33"/>
      <c r="E10860" s="33"/>
      <c r="G10860">
        <f t="shared" si="170"/>
        <v>6</v>
      </c>
    </row>
    <row r="10861" spans="1:7">
      <c r="A10861" s="33"/>
      <c r="B10861" s="34"/>
      <c r="C10861" s="33"/>
      <c r="D10861" s="33"/>
      <c r="E10861" s="33"/>
      <c r="G10861">
        <f t="shared" si="170"/>
        <v>6</v>
      </c>
    </row>
    <row r="10862" spans="1:7">
      <c r="A10862" s="33"/>
      <c r="B10862" s="34"/>
      <c r="C10862" s="33"/>
      <c r="D10862" s="33"/>
      <c r="E10862" s="33"/>
      <c r="G10862">
        <f t="shared" si="170"/>
        <v>6</v>
      </c>
    </row>
    <row r="10863" spans="1:7">
      <c r="A10863" s="33"/>
      <c r="B10863" s="34"/>
      <c r="C10863" s="33"/>
      <c r="D10863" s="33"/>
      <c r="E10863" s="33"/>
      <c r="G10863">
        <f t="shared" si="170"/>
        <v>6</v>
      </c>
    </row>
    <row r="10864" spans="1:7">
      <c r="A10864" s="33"/>
      <c r="B10864" s="34"/>
      <c r="C10864" s="33"/>
      <c r="D10864" s="33"/>
      <c r="E10864" s="33"/>
      <c r="G10864">
        <f t="shared" si="170"/>
        <v>6</v>
      </c>
    </row>
    <row r="10865" spans="1:7">
      <c r="A10865" s="33"/>
      <c r="B10865" s="34"/>
      <c r="C10865" s="33"/>
      <c r="D10865" s="33"/>
      <c r="E10865" s="33"/>
      <c r="G10865">
        <f t="shared" si="170"/>
        <v>6</v>
      </c>
    </row>
    <row r="10866" spans="1:7">
      <c r="A10866" s="33"/>
      <c r="B10866" s="34"/>
      <c r="C10866" s="33"/>
      <c r="D10866" s="33"/>
      <c r="E10866" s="33"/>
      <c r="G10866">
        <f t="shared" si="170"/>
        <v>6</v>
      </c>
    </row>
    <row r="10867" spans="1:7">
      <c r="A10867" s="33"/>
      <c r="B10867" s="34"/>
      <c r="C10867" s="33"/>
      <c r="D10867" s="33"/>
      <c r="E10867" s="33"/>
      <c r="G10867">
        <f t="shared" si="170"/>
        <v>6</v>
      </c>
    </row>
    <row r="10868" spans="1:7">
      <c r="A10868" s="33"/>
      <c r="B10868" s="34"/>
      <c r="C10868" s="33"/>
      <c r="D10868" s="33"/>
      <c r="E10868" s="33"/>
      <c r="G10868">
        <f t="shared" si="170"/>
        <v>6</v>
      </c>
    </row>
    <row r="10869" spans="1:7">
      <c r="A10869" s="33"/>
      <c r="B10869" s="34"/>
      <c r="C10869" s="33"/>
      <c r="D10869" s="33"/>
      <c r="E10869" s="33"/>
      <c r="G10869">
        <f t="shared" si="170"/>
        <v>6</v>
      </c>
    </row>
    <row r="10870" spans="1:7">
      <c r="A10870" s="33"/>
      <c r="B10870" s="34"/>
      <c r="C10870" s="33"/>
      <c r="D10870" s="33"/>
      <c r="E10870" s="33"/>
      <c r="G10870">
        <f t="shared" si="170"/>
        <v>6</v>
      </c>
    </row>
    <row r="10871" spans="1:7">
      <c r="A10871" s="33"/>
      <c r="B10871" s="34"/>
      <c r="C10871" s="33"/>
      <c r="D10871" s="33"/>
      <c r="E10871" s="33"/>
      <c r="G10871">
        <f t="shared" si="170"/>
        <v>6</v>
      </c>
    </row>
    <row r="10872" spans="1:7">
      <c r="A10872" s="33"/>
      <c r="B10872" s="34"/>
      <c r="C10872" s="33"/>
      <c r="D10872" s="33"/>
      <c r="E10872" s="33"/>
      <c r="G10872">
        <f t="shared" si="170"/>
        <v>6</v>
      </c>
    </row>
    <row r="10873" spans="1:7">
      <c r="A10873" s="33"/>
      <c r="B10873" s="34"/>
      <c r="C10873" s="33"/>
      <c r="D10873" s="33"/>
      <c r="E10873" s="33"/>
      <c r="G10873">
        <f t="shared" si="170"/>
        <v>6</v>
      </c>
    </row>
    <row r="10874" spans="1:7">
      <c r="A10874" s="33"/>
      <c r="B10874" s="34"/>
      <c r="C10874" s="33"/>
      <c r="D10874" s="33"/>
      <c r="E10874" s="33"/>
      <c r="G10874">
        <f t="shared" si="170"/>
        <v>6</v>
      </c>
    </row>
    <row r="10875" spans="1:7">
      <c r="A10875" s="33"/>
      <c r="B10875" s="34"/>
      <c r="C10875" s="33"/>
      <c r="D10875" s="33"/>
      <c r="E10875" s="33"/>
      <c r="G10875">
        <f t="shared" si="170"/>
        <v>6</v>
      </c>
    </row>
    <row r="10876" spans="1:7">
      <c r="A10876" s="33"/>
      <c r="B10876" s="34"/>
      <c r="C10876" s="33"/>
      <c r="D10876" s="33"/>
      <c r="E10876" s="33"/>
      <c r="G10876">
        <f t="shared" si="170"/>
        <v>6</v>
      </c>
    </row>
    <row r="10877" spans="1:7">
      <c r="A10877" s="33"/>
      <c r="B10877" s="34"/>
      <c r="C10877" s="33"/>
      <c r="D10877" s="33"/>
      <c r="E10877" s="33"/>
      <c r="G10877">
        <f t="shared" si="170"/>
        <v>6</v>
      </c>
    </row>
    <row r="10878" spans="1:7">
      <c r="A10878" s="33"/>
      <c r="B10878" s="34"/>
      <c r="C10878" s="33"/>
      <c r="D10878" s="33"/>
      <c r="E10878" s="33"/>
      <c r="G10878">
        <f t="shared" si="170"/>
        <v>6</v>
      </c>
    </row>
    <row r="10879" spans="1:7">
      <c r="A10879" s="33"/>
      <c r="B10879" s="34"/>
      <c r="C10879" s="33"/>
      <c r="D10879" s="33"/>
      <c r="E10879" s="33"/>
      <c r="G10879">
        <f t="shared" si="170"/>
        <v>6</v>
      </c>
    </row>
    <row r="10880" spans="1:7">
      <c r="A10880" s="33"/>
      <c r="B10880" s="34"/>
      <c r="C10880" s="33"/>
      <c r="D10880" s="33"/>
      <c r="E10880" s="33"/>
      <c r="G10880">
        <f t="shared" ref="G10880:G10943" si="171">WEEKDAY(B10880,2)</f>
        <v>6</v>
      </c>
    </row>
    <row r="10881" spans="1:7">
      <c r="A10881" s="33"/>
      <c r="B10881" s="34"/>
      <c r="C10881" s="33"/>
      <c r="D10881" s="33"/>
      <c r="E10881" s="33"/>
      <c r="G10881">
        <f t="shared" si="171"/>
        <v>6</v>
      </c>
    </row>
    <row r="10882" spans="1:7">
      <c r="A10882" s="33"/>
      <c r="B10882" s="34"/>
      <c r="C10882" s="33"/>
      <c r="D10882" s="33"/>
      <c r="E10882" s="33"/>
      <c r="G10882">
        <f t="shared" si="171"/>
        <v>6</v>
      </c>
    </row>
    <row r="10883" spans="1:7">
      <c r="A10883" s="33"/>
      <c r="B10883" s="34"/>
      <c r="C10883" s="33"/>
      <c r="D10883" s="33"/>
      <c r="E10883" s="33"/>
      <c r="G10883">
        <f t="shared" si="171"/>
        <v>6</v>
      </c>
    </row>
    <row r="10884" spans="1:7">
      <c r="A10884" s="33"/>
      <c r="B10884" s="34"/>
      <c r="C10884" s="33"/>
      <c r="D10884" s="33"/>
      <c r="E10884" s="33"/>
      <c r="G10884">
        <f t="shared" si="171"/>
        <v>6</v>
      </c>
    </row>
    <row r="10885" spans="1:7">
      <c r="A10885" s="33"/>
      <c r="B10885" s="34"/>
      <c r="C10885" s="33"/>
      <c r="D10885" s="33"/>
      <c r="E10885" s="33"/>
      <c r="G10885">
        <f t="shared" si="171"/>
        <v>6</v>
      </c>
    </row>
    <row r="10886" spans="1:7">
      <c r="A10886" s="33"/>
      <c r="B10886" s="34"/>
      <c r="C10886" s="33"/>
      <c r="D10886" s="33"/>
      <c r="E10886" s="33"/>
      <c r="G10886">
        <f t="shared" si="171"/>
        <v>6</v>
      </c>
    </row>
    <row r="10887" spans="1:7">
      <c r="A10887" s="33"/>
      <c r="B10887" s="34"/>
      <c r="C10887" s="33"/>
      <c r="D10887" s="33"/>
      <c r="E10887" s="33"/>
      <c r="G10887">
        <f t="shared" si="171"/>
        <v>6</v>
      </c>
    </row>
    <row r="10888" spans="1:7">
      <c r="A10888" s="33"/>
      <c r="B10888" s="34"/>
      <c r="C10888" s="33"/>
      <c r="D10888" s="33"/>
      <c r="E10888" s="33"/>
      <c r="G10888">
        <f t="shared" si="171"/>
        <v>6</v>
      </c>
    </row>
    <row r="10889" spans="1:7">
      <c r="A10889" s="33"/>
      <c r="B10889" s="34"/>
      <c r="C10889" s="33"/>
      <c r="D10889" s="33"/>
      <c r="E10889" s="33"/>
      <c r="G10889">
        <f t="shared" si="171"/>
        <v>6</v>
      </c>
    </row>
    <row r="10890" spans="1:7">
      <c r="A10890" s="33"/>
      <c r="B10890" s="34"/>
      <c r="C10890" s="33"/>
      <c r="D10890" s="33"/>
      <c r="E10890" s="33"/>
      <c r="G10890">
        <f t="shared" si="171"/>
        <v>6</v>
      </c>
    </row>
    <row r="10891" spans="1:7">
      <c r="A10891" s="33"/>
      <c r="B10891" s="34"/>
      <c r="C10891" s="33"/>
      <c r="D10891" s="33"/>
      <c r="E10891" s="33"/>
      <c r="G10891">
        <f t="shared" si="171"/>
        <v>6</v>
      </c>
    </row>
    <row r="10892" spans="1:7">
      <c r="A10892" s="33"/>
      <c r="B10892" s="34"/>
      <c r="C10892" s="33"/>
      <c r="D10892" s="33"/>
      <c r="E10892" s="33"/>
      <c r="G10892">
        <f t="shared" si="171"/>
        <v>6</v>
      </c>
    </row>
    <row r="10893" spans="1:7">
      <c r="A10893" s="33"/>
      <c r="B10893" s="34"/>
      <c r="C10893" s="33"/>
      <c r="D10893" s="33"/>
      <c r="E10893" s="33"/>
      <c r="G10893">
        <f t="shared" si="171"/>
        <v>6</v>
      </c>
    </row>
    <row r="10894" spans="1:7">
      <c r="A10894" s="33"/>
      <c r="B10894" s="34"/>
      <c r="C10894" s="33"/>
      <c r="D10894" s="33"/>
      <c r="E10894" s="33"/>
      <c r="G10894">
        <f t="shared" si="171"/>
        <v>6</v>
      </c>
    </row>
    <row r="10895" spans="1:7">
      <c r="A10895" s="33"/>
      <c r="B10895" s="34"/>
      <c r="C10895" s="33"/>
      <c r="D10895" s="33"/>
      <c r="E10895" s="33"/>
      <c r="G10895">
        <f t="shared" si="171"/>
        <v>6</v>
      </c>
    </row>
    <row r="10896" spans="1:7">
      <c r="A10896" s="33"/>
      <c r="B10896" s="34"/>
      <c r="C10896" s="33"/>
      <c r="D10896" s="33"/>
      <c r="E10896" s="33"/>
      <c r="G10896">
        <f t="shared" si="171"/>
        <v>6</v>
      </c>
    </row>
    <row r="10897" spans="1:7">
      <c r="A10897" s="33"/>
      <c r="B10897" s="34"/>
      <c r="C10897" s="33"/>
      <c r="D10897" s="33"/>
      <c r="E10897" s="33"/>
      <c r="G10897">
        <f t="shared" si="171"/>
        <v>6</v>
      </c>
    </row>
    <row r="10898" spans="1:7">
      <c r="A10898" s="33"/>
      <c r="B10898" s="34"/>
      <c r="C10898" s="33"/>
      <c r="D10898" s="33"/>
      <c r="E10898" s="33"/>
      <c r="G10898">
        <f t="shared" si="171"/>
        <v>6</v>
      </c>
    </row>
    <row r="10899" spans="1:7">
      <c r="A10899" s="33"/>
      <c r="B10899" s="34"/>
      <c r="C10899" s="33"/>
      <c r="D10899" s="33"/>
      <c r="E10899" s="33"/>
      <c r="G10899">
        <f t="shared" si="171"/>
        <v>6</v>
      </c>
    </row>
    <row r="10900" spans="1:7">
      <c r="A10900" s="33"/>
      <c r="B10900" s="34"/>
      <c r="C10900" s="33"/>
      <c r="D10900" s="33"/>
      <c r="E10900" s="33"/>
      <c r="G10900">
        <f t="shared" si="171"/>
        <v>6</v>
      </c>
    </row>
    <row r="10901" spans="1:7">
      <c r="A10901" s="33"/>
      <c r="B10901" s="34"/>
      <c r="C10901" s="33"/>
      <c r="D10901" s="33"/>
      <c r="E10901" s="33"/>
      <c r="G10901">
        <f t="shared" si="171"/>
        <v>6</v>
      </c>
    </row>
    <row r="10902" spans="1:7">
      <c r="A10902" s="33"/>
      <c r="B10902" s="34"/>
      <c r="C10902" s="33"/>
      <c r="D10902" s="33"/>
      <c r="E10902" s="33"/>
      <c r="G10902">
        <f t="shared" si="171"/>
        <v>6</v>
      </c>
    </row>
    <row r="10903" spans="1:7">
      <c r="A10903" s="33"/>
      <c r="B10903" s="34"/>
      <c r="C10903" s="33"/>
      <c r="D10903" s="33"/>
      <c r="E10903" s="33"/>
      <c r="G10903">
        <f t="shared" si="171"/>
        <v>6</v>
      </c>
    </row>
    <row r="10904" spans="1:7">
      <c r="A10904" s="33"/>
      <c r="B10904" s="34"/>
      <c r="C10904" s="33"/>
      <c r="D10904" s="33"/>
      <c r="E10904" s="33"/>
      <c r="G10904">
        <f t="shared" si="171"/>
        <v>6</v>
      </c>
    </row>
    <row r="10905" spans="1:7">
      <c r="A10905" s="33"/>
      <c r="B10905" s="34"/>
      <c r="C10905" s="33"/>
      <c r="D10905" s="33"/>
      <c r="E10905" s="33"/>
      <c r="G10905">
        <f t="shared" si="171"/>
        <v>6</v>
      </c>
    </row>
    <row r="10906" spans="1:7">
      <c r="A10906" s="33"/>
      <c r="B10906" s="34"/>
      <c r="C10906" s="33"/>
      <c r="D10906" s="33"/>
      <c r="E10906" s="33"/>
      <c r="G10906">
        <f t="shared" si="171"/>
        <v>6</v>
      </c>
    </row>
    <row r="10907" spans="1:7">
      <c r="A10907" s="33"/>
      <c r="B10907" s="34"/>
      <c r="C10907" s="33"/>
      <c r="D10907" s="33"/>
      <c r="E10907" s="33"/>
      <c r="G10907">
        <f t="shared" si="171"/>
        <v>6</v>
      </c>
    </row>
    <row r="10908" spans="1:7">
      <c r="A10908" s="33"/>
      <c r="B10908" s="34"/>
      <c r="C10908" s="33"/>
      <c r="D10908" s="33"/>
      <c r="E10908" s="33"/>
      <c r="G10908">
        <f t="shared" si="171"/>
        <v>6</v>
      </c>
    </row>
    <row r="10909" spans="1:7">
      <c r="A10909" s="33"/>
      <c r="B10909" s="34"/>
      <c r="C10909" s="33"/>
      <c r="D10909" s="33"/>
      <c r="E10909" s="33"/>
      <c r="G10909">
        <f t="shared" si="171"/>
        <v>6</v>
      </c>
    </row>
    <row r="10910" spans="1:7">
      <c r="A10910" s="33"/>
      <c r="B10910" s="34"/>
      <c r="C10910" s="33"/>
      <c r="D10910" s="33"/>
      <c r="E10910" s="33"/>
      <c r="G10910">
        <f t="shared" si="171"/>
        <v>6</v>
      </c>
    </row>
    <row r="10911" spans="1:7">
      <c r="A10911" s="33"/>
      <c r="B10911" s="34"/>
      <c r="C10911" s="33"/>
      <c r="D10911" s="33"/>
      <c r="E10911" s="33"/>
      <c r="G10911">
        <f t="shared" si="171"/>
        <v>6</v>
      </c>
    </row>
    <row r="10912" spans="1:7">
      <c r="A10912" s="33"/>
      <c r="B10912" s="34"/>
      <c r="C10912" s="33"/>
      <c r="D10912" s="33"/>
      <c r="E10912" s="33"/>
      <c r="G10912">
        <f t="shared" si="171"/>
        <v>6</v>
      </c>
    </row>
    <row r="10913" spans="1:7">
      <c r="A10913" s="33"/>
      <c r="B10913" s="34"/>
      <c r="C10913" s="33"/>
      <c r="D10913" s="33"/>
      <c r="E10913" s="33"/>
      <c r="G10913">
        <f t="shared" si="171"/>
        <v>6</v>
      </c>
    </row>
    <row r="10914" spans="1:7">
      <c r="A10914" s="33"/>
      <c r="B10914" s="34"/>
      <c r="C10914" s="33"/>
      <c r="D10914" s="33"/>
      <c r="E10914" s="33"/>
      <c r="G10914">
        <f t="shared" si="171"/>
        <v>6</v>
      </c>
    </row>
    <row r="10915" spans="1:7">
      <c r="A10915" s="33"/>
      <c r="B10915" s="34"/>
      <c r="C10915" s="33"/>
      <c r="D10915" s="33"/>
      <c r="E10915" s="33"/>
      <c r="G10915">
        <f t="shared" si="171"/>
        <v>6</v>
      </c>
    </row>
    <row r="10916" spans="1:7">
      <c r="A10916" s="33"/>
      <c r="B10916" s="34"/>
      <c r="C10916" s="33"/>
      <c r="D10916" s="33"/>
      <c r="E10916" s="33"/>
      <c r="G10916">
        <f t="shared" si="171"/>
        <v>6</v>
      </c>
    </row>
    <row r="10917" spans="1:7">
      <c r="A10917" s="33"/>
      <c r="B10917" s="34"/>
      <c r="C10917" s="33"/>
      <c r="D10917" s="33"/>
      <c r="E10917" s="33"/>
      <c r="G10917">
        <f t="shared" si="171"/>
        <v>6</v>
      </c>
    </row>
    <row r="10918" spans="1:7">
      <c r="A10918" s="33"/>
      <c r="B10918" s="34"/>
      <c r="C10918" s="33"/>
      <c r="D10918" s="33"/>
      <c r="E10918" s="33"/>
      <c r="G10918">
        <f t="shared" si="171"/>
        <v>6</v>
      </c>
    </row>
    <row r="10919" spans="1:7">
      <c r="A10919" s="33"/>
      <c r="B10919" s="34"/>
      <c r="C10919" s="33"/>
      <c r="D10919" s="33"/>
      <c r="E10919" s="33"/>
      <c r="G10919">
        <f t="shared" si="171"/>
        <v>6</v>
      </c>
    </row>
    <row r="10920" spans="1:7">
      <c r="A10920" s="33"/>
      <c r="B10920" s="34"/>
      <c r="C10920" s="33"/>
      <c r="D10920" s="33"/>
      <c r="E10920" s="33"/>
      <c r="G10920">
        <f t="shared" si="171"/>
        <v>6</v>
      </c>
    </row>
    <row r="10921" spans="1:7">
      <c r="A10921" s="33"/>
      <c r="B10921" s="34"/>
      <c r="C10921" s="33"/>
      <c r="D10921" s="33"/>
      <c r="E10921" s="33"/>
      <c r="G10921">
        <f t="shared" si="171"/>
        <v>6</v>
      </c>
    </row>
    <row r="10922" spans="1:7">
      <c r="A10922" s="33"/>
      <c r="B10922" s="34"/>
      <c r="C10922" s="33"/>
      <c r="D10922" s="33"/>
      <c r="E10922" s="33"/>
      <c r="G10922">
        <f t="shared" si="171"/>
        <v>6</v>
      </c>
    </row>
    <row r="10923" spans="1:7">
      <c r="A10923" s="33"/>
      <c r="B10923" s="34"/>
      <c r="C10923" s="33"/>
      <c r="D10923" s="33"/>
      <c r="E10923" s="33"/>
      <c r="G10923">
        <f t="shared" si="171"/>
        <v>6</v>
      </c>
    </row>
    <row r="10924" spans="1:7">
      <c r="A10924" s="33"/>
      <c r="B10924" s="34"/>
      <c r="C10924" s="33"/>
      <c r="D10924" s="33"/>
      <c r="E10924" s="33"/>
      <c r="G10924">
        <f t="shared" si="171"/>
        <v>6</v>
      </c>
    </row>
    <row r="10925" spans="1:7">
      <c r="A10925" s="33"/>
      <c r="B10925" s="34"/>
      <c r="C10925" s="33"/>
      <c r="D10925" s="33"/>
      <c r="E10925" s="33"/>
      <c r="G10925">
        <f t="shared" si="171"/>
        <v>6</v>
      </c>
    </row>
    <row r="10926" spans="1:7">
      <c r="A10926" s="33"/>
      <c r="B10926" s="34"/>
      <c r="C10926" s="33"/>
      <c r="D10926" s="33"/>
      <c r="E10926" s="33"/>
      <c r="G10926">
        <f t="shared" si="171"/>
        <v>6</v>
      </c>
    </row>
    <row r="10927" spans="1:7">
      <c r="A10927" s="33"/>
      <c r="B10927" s="34"/>
      <c r="C10927" s="33"/>
      <c r="D10927" s="33"/>
      <c r="E10927" s="33"/>
      <c r="G10927">
        <f t="shared" si="171"/>
        <v>6</v>
      </c>
    </row>
    <row r="10928" spans="1:7">
      <c r="A10928" s="33"/>
      <c r="B10928" s="34"/>
      <c r="C10928" s="33"/>
      <c r="D10928" s="33"/>
      <c r="E10928" s="33"/>
      <c r="G10928">
        <f t="shared" si="171"/>
        <v>6</v>
      </c>
    </row>
    <row r="10929" spans="1:7">
      <c r="A10929" s="33"/>
      <c r="B10929" s="34"/>
      <c r="C10929" s="33"/>
      <c r="D10929" s="33"/>
      <c r="E10929" s="33"/>
      <c r="G10929">
        <f t="shared" si="171"/>
        <v>6</v>
      </c>
    </row>
    <row r="10930" spans="1:7">
      <c r="A10930" s="33"/>
      <c r="B10930" s="34"/>
      <c r="C10930" s="33"/>
      <c r="D10930" s="33"/>
      <c r="E10930" s="33"/>
      <c r="G10930">
        <f t="shared" si="171"/>
        <v>6</v>
      </c>
    </row>
    <row r="10931" spans="1:7">
      <c r="A10931" s="33"/>
      <c r="B10931" s="34"/>
      <c r="C10931" s="33"/>
      <c r="D10931" s="33"/>
      <c r="E10931" s="33"/>
      <c r="G10931">
        <f t="shared" si="171"/>
        <v>6</v>
      </c>
    </row>
    <row r="10932" spans="1:7">
      <c r="A10932" s="33"/>
      <c r="B10932" s="34"/>
      <c r="C10932" s="33"/>
      <c r="D10932" s="33"/>
      <c r="E10932" s="33"/>
      <c r="G10932">
        <f t="shared" si="171"/>
        <v>6</v>
      </c>
    </row>
    <row r="10933" spans="1:7">
      <c r="A10933" s="33"/>
      <c r="B10933" s="34"/>
      <c r="C10933" s="33"/>
      <c r="D10933" s="33"/>
      <c r="E10933" s="33"/>
      <c r="G10933">
        <f t="shared" si="171"/>
        <v>6</v>
      </c>
    </row>
    <row r="10934" spans="1:7">
      <c r="A10934" s="33"/>
      <c r="B10934" s="34"/>
      <c r="C10934" s="33"/>
      <c r="D10934" s="33"/>
      <c r="E10934" s="33"/>
      <c r="G10934">
        <f t="shared" si="171"/>
        <v>6</v>
      </c>
    </row>
    <row r="10935" spans="1:7">
      <c r="A10935" s="33"/>
      <c r="B10935" s="34"/>
      <c r="C10935" s="33"/>
      <c r="D10935" s="33"/>
      <c r="E10935" s="33"/>
      <c r="G10935">
        <f t="shared" si="171"/>
        <v>6</v>
      </c>
    </row>
    <row r="10936" spans="1:7">
      <c r="A10936" s="33"/>
      <c r="B10936" s="34"/>
      <c r="C10936" s="33"/>
      <c r="D10936" s="33"/>
      <c r="E10936" s="33"/>
      <c r="G10936">
        <f t="shared" si="171"/>
        <v>6</v>
      </c>
    </row>
    <row r="10937" spans="1:7">
      <c r="A10937" s="33"/>
      <c r="B10937" s="34"/>
      <c r="C10937" s="33"/>
      <c r="D10937" s="33"/>
      <c r="E10937" s="33"/>
      <c r="G10937">
        <f t="shared" si="171"/>
        <v>6</v>
      </c>
    </row>
    <row r="10938" spans="1:7">
      <c r="A10938" s="33"/>
      <c r="B10938" s="34"/>
      <c r="C10938" s="33"/>
      <c r="D10938" s="33"/>
      <c r="E10938" s="33"/>
      <c r="G10938">
        <f t="shared" si="171"/>
        <v>6</v>
      </c>
    </row>
    <row r="10939" spans="1:7">
      <c r="A10939" s="33"/>
      <c r="B10939" s="34"/>
      <c r="C10939" s="33"/>
      <c r="D10939" s="33"/>
      <c r="E10939" s="33"/>
      <c r="G10939">
        <f t="shared" si="171"/>
        <v>6</v>
      </c>
    </row>
    <row r="10940" spans="1:7">
      <c r="A10940" s="33"/>
      <c r="B10940" s="34"/>
      <c r="C10940" s="33"/>
      <c r="D10940" s="33"/>
      <c r="E10940" s="33"/>
      <c r="G10940">
        <f t="shared" si="171"/>
        <v>6</v>
      </c>
    </row>
    <row r="10941" spans="1:7">
      <c r="A10941" s="33"/>
      <c r="B10941" s="34"/>
      <c r="C10941" s="33"/>
      <c r="D10941" s="33"/>
      <c r="E10941" s="33"/>
      <c r="G10941">
        <f t="shared" si="171"/>
        <v>6</v>
      </c>
    </row>
    <row r="10942" spans="1:7">
      <c r="A10942" s="33"/>
      <c r="B10942" s="34"/>
      <c r="C10942" s="33"/>
      <c r="D10942" s="33"/>
      <c r="E10942" s="33"/>
      <c r="G10942">
        <f t="shared" si="171"/>
        <v>6</v>
      </c>
    </row>
    <row r="10943" spans="1:7">
      <c r="A10943" s="33"/>
      <c r="B10943" s="34"/>
      <c r="C10943" s="33"/>
      <c r="D10943" s="33"/>
      <c r="E10943" s="33"/>
      <c r="G10943">
        <f t="shared" si="171"/>
        <v>6</v>
      </c>
    </row>
    <row r="10944" spans="1:7">
      <c r="A10944" s="33"/>
      <c r="B10944" s="34"/>
      <c r="C10944" s="33"/>
      <c r="D10944" s="33"/>
      <c r="E10944" s="33"/>
      <c r="G10944">
        <f t="shared" ref="G10944:G11007" si="172">WEEKDAY(B10944,2)</f>
        <v>6</v>
      </c>
    </row>
    <row r="10945" spans="1:7">
      <c r="A10945" s="33"/>
      <c r="B10945" s="34"/>
      <c r="C10945" s="33"/>
      <c r="D10945" s="33"/>
      <c r="E10945" s="33"/>
      <c r="G10945">
        <f t="shared" si="172"/>
        <v>6</v>
      </c>
    </row>
    <row r="10946" spans="1:7">
      <c r="A10946" s="33"/>
      <c r="B10946" s="34"/>
      <c r="C10946" s="33"/>
      <c r="D10946" s="33"/>
      <c r="E10946" s="33"/>
      <c r="G10946">
        <f t="shared" si="172"/>
        <v>6</v>
      </c>
    </row>
    <row r="10947" spans="1:7">
      <c r="A10947" s="33"/>
      <c r="B10947" s="34"/>
      <c r="C10947" s="33"/>
      <c r="D10947" s="33"/>
      <c r="E10947" s="33"/>
      <c r="G10947">
        <f t="shared" si="172"/>
        <v>6</v>
      </c>
    </row>
    <row r="10948" spans="1:7">
      <c r="A10948" s="33"/>
      <c r="B10948" s="34"/>
      <c r="C10948" s="33"/>
      <c r="D10948" s="33"/>
      <c r="E10948" s="33"/>
      <c r="G10948">
        <f t="shared" si="172"/>
        <v>6</v>
      </c>
    </row>
    <row r="10949" spans="1:7">
      <c r="A10949" s="33"/>
      <c r="B10949" s="34"/>
      <c r="C10949" s="33"/>
      <c r="D10949" s="33"/>
      <c r="E10949" s="33"/>
      <c r="G10949">
        <f t="shared" si="172"/>
        <v>6</v>
      </c>
    </row>
    <row r="10950" spans="1:7">
      <c r="A10950" s="33"/>
      <c r="B10950" s="34"/>
      <c r="C10950" s="33"/>
      <c r="D10950" s="33"/>
      <c r="E10950" s="33"/>
      <c r="G10950">
        <f t="shared" si="172"/>
        <v>6</v>
      </c>
    </row>
    <row r="10951" spans="1:7">
      <c r="A10951" s="33"/>
      <c r="B10951" s="34"/>
      <c r="C10951" s="33"/>
      <c r="D10951" s="33"/>
      <c r="E10951" s="33"/>
      <c r="G10951">
        <f t="shared" si="172"/>
        <v>6</v>
      </c>
    </row>
    <row r="10952" spans="1:7">
      <c r="A10952" s="33"/>
      <c r="B10952" s="34"/>
      <c r="C10952" s="33"/>
      <c r="D10952" s="33"/>
      <c r="E10952" s="33"/>
      <c r="G10952">
        <f t="shared" si="172"/>
        <v>6</v>
      </c>
    </row>
    <row r="10953" spans="1:7">
      <c r="A10953" s="33"/>
      <c r="B10953" s="34"/>
      <c r="C10953" s="33"/>
      <c r="D10953" s="33"/>
      <c r="E10953" s="33"/>
      <c r="G10953">
        <f t="shared" si="172"/>
        <v>6</v>
      </c>
    </row>
    <row r="10954" spans="1:7">
      <c r="A10954" s="33"/>
      <c r="B10954" s="34"/>
      <c r="C10954" s="33"/>
      <c r="D10954" s="33"/>
      <c r="E10954" s="33"/>
      <c r="G10954">
        <f t="shared" si="172"/>
        <v>6</v>
      </c>
    </row>
    <row r="10955" spans="1:7">
      <c r="A10955" s="33"/>
      <c r="B10955" s="34"/>
      <c r="C10955" s="33"/>
      <c r="D10955" s="33"/>
      <c r="E10955" s="33"/>
      <c r="G10955">
        <f t="shared" si="172"/>
        <v>6</v>
      </c>
    </row>
    <row r="10956" spans="1:7">
      <c r="A10956" s="33"/>
      <c r="B10956" s="34"/>
      <c r="C10956" s="33"/>
      <c r="D10956" s="33"/>
      <c r="E10956" s="33"/>
      <c r="G10956">
        <f t="shared" si="172"/>
        <v>6</v>
      </c>
    </row>
    <row r="10957" spans="1:7">
      <c r="A10957" s="33"/>
      <c r="B10957" s="34"/>
      <c r="C10957" s="33"/>
      <c r="D10957" s="33"/>
      <c r="E10957" s="33"/>
      <c r="G10957">
        <f t="shared" si="172"/>
        <v>6</v>
      </c>
    </row>
    <row r="10958" spans="1:7">
      <c r="A10958" s="33"/>
      <c r="B10958" s="34"/>
      <c r="C10958" s="33"/>
      <c r="D10958" s="33"/>
      <c r="E10958" s="33"/>
      <c r="G10958">
        <f t="shared" si="172"/>
        <v>6</v>
      </c>
    </row>
    <row r="10959" spans="1:7">
      <c r="A10959" s="33"/>
      <c r="B10959" s="34"/>
      <c r="C10959" s="33"/>
      <c r="D10959" s="33"/>
      <c r="E10959" s="33"/>
      <c r="G10959">
        <f t="shared" si="172"/>
        <v>6</v>
      </c>
    </row>
    <row r="10960" spans="1:7">
      <c r="A10960" s="33"/>
      <c r="B10960" s="34"/>
      <c r="C10960" s="33"/>
      <c r="D10960" s="33"/>
      <c r="E10960" s="33"/>
      <c r="G10960">
        <f t="shared" si="172"/>
        <v>6</v>
      </c>
    </row>
    <row r="10961" spans="1:7">
      <c r="A10961" s="33"/>
      <c r="B10961" s="34"/>
      <c r="C10961" s="33"/>
      <c r="D10961" s="33"/>
      <c r="E10961" s="33"/>
      <c r="G10961">
        <f t="shared" si="172"/>
        <v>6</v>
      </c>
    </row>
    <row r="10962" spans="1:7">
      <c r="A10962" s="33"/>
      <c r="B10962" s="34"/>
      <c r="C10962" s="33"/>
      <c r="D10962" s="33"/>
      <c r="E10962" s="33"/>
      <c r="G10962">
        <f t="shared" si="172"/>
        <v>6</v>
      </c>
    </row>
    <row r="10963" spans="1:7">
      <c r="A10963" s="33"/>
      <c r="B10963" s="34"/>
      <c r="C10963" s="33"/>
      <c r="D10963" s="33"/>
      <c r="E10963" s="33"/>
      <c r="G10963">
        <f t="shared" si="172"/>
        <v>6</v>
      </c>
    </row>
    <row r="10964" spans="1:7">
      <c r="A10964" s="33"/>
      <c r="B10964" s="34"/>
      <c r="C10964" s="33"/>
      <c r="D10964" s="33"/>
      <c r="E10964" s="33"/>
      <c r="G10964">
        <f t="shared" si="172"/>
        <v>6</v>
      </c>
    </row>
    <row r="10965" spans="1:7">
      <c r="A10965" s="33"/>
      <c r="B10965" s="34"/>
      <c r="C10965" s="33"/>
      <c r="D10965" s="33"/>
      <c r="E10965" s="33"/>
      <c r="G10965">
        <f t="shared" si="172"/>
        <v>6</v>
      </c>
    </row>
    <row r="10966" spans="1:7">
      <c r="A10966" s="33"/>
      <c r="B10966" s="34"/>
      <c r="C10966" s="33"/>
      <c r="D10966" s="33"/>
      <c r="E10966" s="33"/>
      <c r="G10966">
        <f t="shared" si="172"/>
        <v>6</v>
      </c>
    </row>
    <row r="10967" spans="1:7">
      <c r="A10967" s="33"/>
      <c r="B10967" s="34"/>
      <c r="C10967" s="33"/>
      <c r="D10967" s="33"/>
      <c r="E10967" s="33"/>
      <c r="G10967">
        <f t="shared" si="172"/>
        <v>6</v>
      </c>
    </row>
    <row r="10968" spans="1:7">
      <c r="A10968" s="33"/>
      <c r="B10968" s="34"/>
      <c r="C10968" s="33"/>
      <c r="D10968" s="33"/>
      <c r="E10968" s="33"/>
      <c r="G10968">
        <f t="shared" si="172"/>
        <v>6</v>
      </c>
    </row>
    <row r="10969" spans="1:7">
      <c r="A10969" s="33"/>
      <c r="B10969" s="34"/>
      <c r="C10969" s="33"/>
      <c r="D10969" s="33"/>
      <c r="E10969" s="33"/>
      <c r="G10969">
        <f t="shared" si="172"/>
        <v>6</v>
      </c>
    </row>
    <row r="10970" spans="1:7">
      <c r="A10970" s="33"/>
      <c r="B10970" s="34"/>
      <c r="C10970" s="33"/>
      <c r="D10970" s="33"/>
      <c r="E10970" s="33"/>
      <c r="G10970">
        <f t="shared" si="172"/>
        <v>6</v>
      </c>
    </row>
    <row r="10971" spans="1:7">
      <c r="A10971" s="33"/>
      <c r="B10971" s="34"/>
      <c r="C10971" s="33"/>
      <c r="D10971" s="33"/>
      <c r="E10971" s="33"/>
      <c r="G10971">
        <f t="shared" si="172"/>
        <v>6</v>
      </c>
    </row>
    <row r="10972" spans="1:7">
      <c r="A10972" s="33"/>
      <c r="B10972" s="34"/>
      <c r="C10972" s="33"/>
      <c r="D10972" s="33"/>
      <c r="E10972" s="33"/>
      <c r="G10972">
        <f t="shared" si="172"/>
        <v>6</v>
      </c>
    </row>
    <row r="10973" spans="1:7">
      <c r="A10973" s="33"/>
      <c r="B10973" s="34"/>
      <c r="C10973" s="33"/>
      <c r="D10973" s="33"/>
      <c r="E10973" s="33"/>
      <c r="G10973">
        <f t="shared" si="172"/>
        <v>6</v>
      </c>
    </row>
    <row r="10974" spans="1:7">
      <c r="A10974" s="33"/>
      <c r="B10974" s="34"/>
      <c r="C10974" s="33"/>
      <c r="D10974" s="33"/>
      <c r="E10974" s="33"/>
      <c r="G10974">
        <f t="shared" si="172"/>
        <v>6</v>
      </c>
    </row>
    <row r="10975" spans="1:7">
      <c r="A10975" s="33"/>
      <c r="B10975" s="34"/>
      <c r="C10975" s="33"/>
      <c r="D10975" s="33"/>
      <c r="E10975" s="33"/>
      <c r="G10975">
        <f t="shared" si="172"/>
        <v>6</v>
      </c>
    </row>
    <row r="10976" spans="1:7">
      <c r="A10976" s="33"/>
      <c r="B10976" s="34"/>
      <c r="C10976" s="33"/>
      <c r="D10976" s="33"/>
      <c r="E10976" s="33"/>
      <c r="G10976">
        <f t="shared" si="172"/>
        <v>6</v>
      </c>
    </row>
    <row r="10977" spans="1:7">
      <c r="A10977" s="33"/>
      <c r="B10977" s="34"/>
      <c r="C10977" s="33"/>
      <c r="D10977" s="33"/>
      <c r="E10977" s="33"/>
      <c r="G10977">
        <f t="shared" si="172"/>
        <v>6</v>
      </c>
    </row>
    <row r="10978" spans="1:7">
      <c r="A10978" s="33"/>
      <c r="B10978" s="34"/>
      <c r="C10978" s="33"/>
      <c r="D10978" s="33"/>
      <c r="E10978" s="33"/>
      <c r="G10978">
        <f t="shared" si="172"/>
        <v>6</v>
      </c>
    </row>
    <row r="10979" spans="1:7">
      <c r="A10979" s="33"/>
      <c r="B10979" s="34"/>
      <c r="C10979" s="33"/>
      <c r="D10979" s="33"/>
      <c r="E10979" s="33"/>
      <c r="G10979">
        <f t="shared" si="172"/>
        <v>6</v>
      </c>
    </row>
    <row r="10980" spans="1:7">
      <c r="A10980" s="33"/>
      <c r="B10980" s="34"/>
      <c r="C10980" s="33"/>
      <c r="D10980" s="33"/>
      <c r="E10980" s="33"/>
      <c r="G10980">
        <f t="shared" si="172"/>
        <v>6</v>
      </c>
    </row>
    <row r="10981" spans="1:7">
      <c r="A10981" s="33"/>
      <c r="B10981" s="34"/>
      <c r="C10981" s="33"/>
      <c r="D10981" s="33"/>
      <c r="E10981" s="33"/>
      <c r="G10981">
        <f t="shared" si="172"/>
        <v>6</v>
      </c>
    </row>
    <row r="10982" spans="1:7">
      <c r="A10982" s="33"/>
      <c r="B10982" s="34"/>
      <c r="C10982" s="33"/>
      <c r="D10982" s="33"/>
      <c r="E10982" s="33"/>
      <c r="G10982">
        <f t="shared" si="172"/>
        <v>6</v>
      </c>
    </row>
    <row r="10983" spans="1:7">
      <c r="A10983" s="33"/>
      <c r="B10983" s="34"/>
      <c r="C10983" s="33"/>
      <c r="D10983" s="33"/>
      <c r="E10983" s="33"/>
      <c r="G10983">
        <f t="shared" si="172"/>
        <v>6</v>
      </c>
    </row>
    <row r="10984" spans="1:7">
      <c r="A10984" s="33"/>
      <c r="B10984" s="34"/>
      <c r="C10984" s="33"/>
      <c r="D10984" s="33"/>
      <c r="E10984" s="33"/>
      <c r="G10984">
        <f t="shared" si="172"/>
        <v>6</v>
      </c>
    </row>
    <row r="10985" spans="1:7">
      <c r="A10985" s="33"/>
      <c r="B10985" s="34"/>
      <c r="C10985" s="33"/>
      <c r="D10985" s="33"/>
      <c r="E10985" s="33"/>
      <c r="G10985">
        <f t="shared" si="172"/>
        <v>6</v>
      </c>
    </row>
    <row r="10986" spans="1:7">
      <c r="A10986" s="33"/>
      <c r="B10986" s="34"/>
      <c r="C10986" s="33"/>
      <c r="D10986" s="33"/>
      <c r="E10986" s="33"/>
      <c r="G10986">
        <f t="shared" si="172"/>
        <v>6</v>
      </c>
    </row>
    <row r="10987" spans="1:7">
      <c r="A10987" s="33"/>
      <c r="B10987" s="34"/>
      <c r="C10987" s="33"/>
      <c r="D10987" s="33"/>
      <c r="E10987" s="33"/>
      <c r="G10987">
        <f t="shared" si="172"/>
        <v>6</v>
      </c>
    </row>
    <row r="10988" spans="1:7">
      <c r="A10988" s="33"/>
      <c r="B10988" s="34"/>
      <c r="C10988" s="33"/>
      <c r="D10988" s="33"/>
      <c r="E10988" s="33"/>
      <c r="G10988">
        <f t="shared" si="172"/>
        <v>6</v>
      </c>
    </row>
    <row r="10989" spans="1:7">
      <c r="A10989" s="33"/>
      <c r="B10989" s="34"/>
      <c r="C10989" s="33"/>
      <c r="D10989" s="33"/>
      <c r="E10989" s="33"/>
      <c r="G10989">
        <f t="shared" si="172"/>
        <v>6</v>
      </c>
    </row>
    <row r="10990" spans="1:7">
      <c r="A10990" s="33"/>
      <c r="B10990" s="34"/>
      <c r="C10990" s="33"/>
      <c r="D10990" s="33"/>
      <c r="E10990" s="33"/>
      <c r="G10990">
        <f t="shared" si="172"/>
        <v>6</v>
      </c>
    </row>
    <row r="10991" spans="1:7">
      <c r="A10991" s="33"/>
      <c r="B10991" s="34"/>
      <c r="C10991" s="33"/>
      <c r="D10991" s="33"/>
      <c r="E10991" s="33"/>
      <c r="G10991">
        <f t="shared" si="172"/>
        <v>6</v>
      </c>
    </row>
    <row r="10992" spans="1:7">
      <c r="A10992" s="33"/>
      <c r="B10992" s="34"/>
      <c r="C10992" s="33"/>
      <c r="D10992" s="33"/>
      <c r="E10992" s="33"/>
      <c r="G10992">
        <f t="shared" si="172"/>
        <v>6</v>
      </c>
    </row>
    <row r="10993" spans="1:7">
      <c r="A10993" s="33"/>
      <c r="B10993" s="34"/>
      <c r="C10993" s="33"/>
      <c r="D10993" s="33"/>
      <c r="E10993" s="33"/>
      <c r="G10993">
        <f t="shared" si="172"/>
        <v>6</v>
      </c>
    </row>
    <row r="10994" spans="1:7">
      <c r="A10994" s="33"/>
      <c r="B10994" s="34"/>
      <c r="C10994" s="33"/>
      <c r="D10994" s="33"/>
      <c r="E10994" s="33"/>
      <c r="G10994">
        <f t="shared" si="172"/>
        <v>6</v>
      </c>
    </row>
    <row r="10995" spans="1:7">
      <c r="A10995" s="33"/>
      <c r="B10995" s="34"/>
      <c r="C10995" s="33"/>
      <c r="D10995" s="33"/>
      <c r="E10995" s="33"/>
      <c r="G10995">
        <f t="shared" si="172"/>
        <v>6</v>
      </c>
    </row>
    <row r="10996" spans="1:7">
      <c r="A10996" s="33"/>
      <c r="B10996" s="34"/>
      <c r="C10996" s="33"/>
      <c r="D10996" s="33"/>
      <c r="E10996" s="33"/>
      <c r="G10996">
        <f t="shared" si="172"/>
        <v>6</v>
      </c>
    </row>
    <row r="10997" spans="1:7">
      <c r="A10997" s="33"/>
      <c r="B10997" s="34"/>
      <c r="C10997" s="33"/>
      <c r="D10997" s="33"/>
      <c r="E10997" s="33"/>
      <c r="G10997">
        <f t="shared" si="172"/>
        <v>6</v>
      </c>
    </row>
    <row r="10998" spans="1:7">
      <c r="A10998" s="33"/>
      <c r="B10998" s="34"/>
      <c r="C10998" s="33"/>
      <c r="D10998" s="33"/>
      <c r="E10998" s="33"/>
      <c r="G10998">
        <f t="shared" si="172"/>
        <v>6</v>
      </c>
    </row>
    <row r="10999" spans="1:7">
      <c r="A10999" s="33"/>
      <c r="B10999" s="34"/>
      <c r="C10999" s="33"/>
      <c r="D10999" s="33"/>
      <c r="E10999" s="33"/>
      <c r="G10999">
        <f t="shared" si="172"/>
        <v>6</v>
      </c>
    </row>
    <row r="11000" spans="1:7">
      <c r="A11000" s="33"/>
      <c r="B11000" s="34"/>
      <c r="C11000" s="33"/>
      <c r="D11000" s="33"/>
      <c r="E11000" s="33"/>
      <c r="G11000">
        <f t="shared" si="172"/>
        <v>6</v>
      </c>
    </row>
    <row r="11001" spans="1:7">
      <c r="A11001" s="33"/>
      <c r="B11001" s="34"/>
      <c r="C11001" s="33"/>
      <c r="D11001" s="33"/>
      <c r="E11001" s="33"/>
      <c r="G11001">
        <f t="shared" si="172"/>
        <v>6</v>
      </c>
    </row>
    <row r="11002" spans="1:7">
      <c r="A11002" s="33"/>
      <c r="B11002" s="34"/>
      <c r="C11002" s="33"/>
      <c r="D11002" s="33"/>
      <c r="E11002" s="33"/>
      <c r="G11002">
        <f t="shared" si="172"/>
        <v>6</v>
      </c>
    </row>
    <row r="11003" spans="1:7">
      <c r="A11003" s="33"/>
      <c r="B11003" s="34"/>
      <c r="C11003" s="33"/>
      <c r="D11003" s="33"/>
      <c r="E11003" s="33"/>
      <c r="G11003">
        <f t="shared" si="172"/>
        <v>6</v>
      </c>
    </row>
    <row r="11004" spans="1:7">
      <c r="A11004" s="33"/>
      <c r="B11004" s="34"/>
      <c r="C11004" s="33"/>
      <c r="D11004" s="33"/>
      <c r="E11004" s="33"/>
      <c r="G11004">
        <f t="shared" si="172"/>
        <v>6</v>
      </c>
    </row>
    <row r="11005" spans="1:7">
      <c r="A11005" s="33"/>
      <c r="B11005" s="34"/>
      <c r="C11005" s="33"/>
      <c r="D11005" s="33"/>
      <c r="E11005" s="33"/>
      <c r="G11005">
        <f t="shared" si="172"/>
        <v>6</v>
      </c>
    </row>
    <row r="11006" spans="1:7">
      <c r="A11006" s="33"/>
      <c r="B11006" s="34"/>
      <c r="C11006" s="33"/>
      <c r="D11006" s="33"/>
      <c r="E11006" s="33"/>
      <c r="G11006">
        <f t="shared" si="172"/>
        <v>6</v>
      </c>
    </row>
    <row r="11007" spans="1:7">
      <c r="A11007" s="33"/>
      <c r="B11007" s="34"/>
      <c r="C11007" s="33"/>
      <c r="D11007" s="33"/>
      <c r="E11007" s="33"/>
      <c r="G11007">
        <f t="shared" si="172"/>
        <v>6</v>
      </c>
    </row>
    <row r="11008" spans="1:7">
      <c r="A11008" s="33"/>
      <c r="B11008" s="34"/>
      <c r="C11008" s="33"/>
      <c r="D11008" s="33"/>
      <c r="E11008" s="33"/>
      <c r="G11008">
        <f t="shared" ref="G11008:G11071" si="173">WEEKDAY(B11008,2)</f>
        <v>6</v>
      </c>
    </row>
    <row r="11009" spans="1:7">
      <c r="A11009" s="33"/>
      <c r="B11009" s="34"/>
      <c r="C11009" s="33"/>
      <c r="D11009" s="33"/>
      <c r="E11009" s="33"/>
      <c r="G11009">
        <f t="shared" si="173"/>
        <v>6</v>
      </c>
    </row>
    <row r="11010" spans="1:7">
      <c r="A11010" s="33"/>
      <c r="B11010" s="34"/>
      <c r="C11010" s="33"/>
      <c r="D11010" s="33"/>
      <c r="E11010" s="33"/>
      <c r="G11010">
        <f t="shared" si="173"/>
        <v>6</v>
      </c>
    </row>
    <row r="11011" spans="1:7">
      <c r="A11011" s="33"/>
      <c r="B11011" s="34"/>
      <c r="C11011" s="33"/>
      <c r="D11011" s="33"/>
      <c r="E11011" s="33"/>
      <c r="G11011">
        <f t="shared" si="173"/>
        <v>6</v>
      </c>
    </row>
    <row r="11012" spans="1:7">
      <c r="A11012" s="33"/>
      <c r="B11012" s="34"/>
      <c r="C11012" s="33"/>
      <c r="D11012" s="33"/>
      <c r="E11012" s="33"/>
      <c r="G11012">
        <f t="shared" si="173"/>
        <v>6</v>
      </c>
    </row>
    <row r="11013" spans="1:7">
      <c r="A11013" s="33"/>
      <c r="B11013" s="34"/>
      <c r="C11013" s="33"/>
      <c r="D11013" s="33"/>
      <c r="E11013" s="33"/>
      <c r="G11013">
        <f t="shared" si="173"/>
        <v>6</v>
      </c>
    </row>
    <row r="11014" spans="1:7">
      <c r="A11014" s="33"/>
      <c r="B11014" s="34"/>
      <c r="C11014" s="33"/>
      <c r="D11014" s="33"/>
      <c r="E11014" s="33"/>
      <c r="G11014">
        <f t="shared" si="173"/>
        <v>6</v>
      </c>
    </row>
    <row r="11015" spans="1:7">
      <c r="A11015" s="33"/>
      <c r="B11015" s="34"/>
      <c r="C11015" s="33"/>
      <c r="D11015" s="33"/>
      <c r="E11015" s="33"/>
      <c r="G11015">
        <f t="shared" si="173"/>
        <v>6</v>
      </c>
    </row>
    <row r="11016" spans="1:7">
      <c r="A11016" s="33"/>
      <c r="B11016" s="34"/>
      <c r="C11016" s="33"/>
      <c r="D11016" s="33"/>
      <c r="E11016" s="33"/>
      <c r="G11016">
        <f t="shared" si="173"/>
        <v>6</v>
      </c>
    </row>
    <row r="11017" spans="1:7">
      <c r="A11017" s="33"/>
      <c r="B11017" s="34"/>
      <c r="C11017" s="33"/>
      <c r="D11017" s="33"/>
      <c r="E11017" s="33"/>
      <c r="G11017">
        <f t="shared" si="173"/>
        <v>6</v>
      </c>
    </row>
    <row r="11018" spans="1:7">
      <c r="A11018" s="33"/>
      <c r="B11018" s="34"/>
      <c r="C11018" s="33"/>
      <c r="D11018" s="33"/>
      <c r="E11018" s="33"/>
      <c r="G11018">
        <f t="shared" si="173"/>
        <v>6</v>
      </c>
    </row>
    <row r="11019" spans="1:7">
      <c r="A11019" s="33"/>
      <c r="B11019" s="34"/>
      <c r="C11019" s="33"/>
      <c r="D11019" s="33"/>
      <c r="E11019" s="33"/>
      <c r="G11019">
        <f t="shared" si="173"/>
        <v>6</v>
      </c>
    </row>
    <row r="11020" spans="1:7">
      <c r="A11020" s="33"/>
      <c r="B11020" s="34"/>
      <c r="C11020" s="33"/>
      <c r="D11020" s="33"/>
      <c r="E11020" s="33"/>
      <c r="G11020">
        <f t="shared" si="173"/>
        <v>6</v>
      </c>
    </row>
    <row r="11021" spans="1:7">
      <c r="A11021" s="33"/>
      <c r="B11021" s="34"/>
      <c r="C11021" s="33"/>
      <c r="D11021" s="33"/>
      <c r="E11021" s="33"/>
      <c r="G11021">
        <f t="shared" si="173"/>
        <v>6</v>
      </c>
    </row>
    <row r="11022" spans="1:7">
      <c r="A11022" s="33"/>
      <c r="B11022" s="34"/>
      <c r="C11022" s="33"/>
      <c r="D11022" s="33"/>
      <c r="E11022" s="33"/>
      <c r="G11022">
        <f t="shared" si="173"/>
        <v>6</v>
      </c>
    </row>
    <row r="11023" spans="1:7">
      <c r="A11023" s="33"/>
      <c r="B11023" s="34"/>
      <c r="C11023" s="33"/>
      <c r="D11023" s="33"/>
      <c r="E11023" s="33"/>
      <c r="G11023">
        <f t="shared" si="173"/>
        <v>6</v>
      </c>
    </row>
    <row r="11024" spans="1:7">
      <c r="A11024" s="33"/>
      <c r="B11024" s="34"/>
      <c r="C11024" s="33"/>
      <c r="D11024" s="33"/>
      <c r="E11024" s="33"/>
      <c r="G11024">
        <f t="shared" si="173"/>
        <v>6</v>
      </c>
    </row>
    <row r="11025" spans="1:7">
      <c r="A11025" s="33"/>
      <c r="B11025" s="34"/>
      <c r="C11025" s="33"/>
      <c r="D11025" s="33"/>
      <c r="E11025" s="33"/>
      <c r="G11025">
        <f t="shared" si="173"/>
        <v>6</v>
      </c>
    </row>
    <row r="11026" spans="1:7">
      <c r="A11026" s="33"/>
      <c r="B11026" s="34"/>
      <c r="C11026" s="33"/>
      <c r="D11026" s="33"/>
      <c r="E11026" s="33"/>
      <c r="G11026">
        <f t="shared" si="173"/>
        <v>6</v>
      </c>
    </row>
    <row r="11027" spans="1:7">
      <c r="A11027" s="33"/>
      <c r="B11027" s="34"/>
      <c r="C11027" s="33"/>
      <c r="D11027" s="33"/>
      <c r="E11027" s="33"/>
      <c r="G11027">
        <f t="shared" si="173"/>
        <v>6</v>
      </c>
    </row>
    <row r="11028" spans="1:7">
      <c r="A11028" s="33"/>
      <c r="B11028" s="34"/>
      <c r="C11028" s="33"/>
      <c r="D11028" s="33"/>
      <c r="E11028" s="33"/>
      <c r="G11028">
        <f t="shared" si="173"/>
        <v>6</v>
      </c>
    </row>
    <row r="11029" spans="1:7">
      <c r="A11029" s="33"/>
      <c r="B11029" s="34"/>
      <c r="C11029" s="33"/>
      <c r="D11029" s="33"/>
      <c r="E11029" s="33"/>
      <c r="G11029">
        <f t="shared" si="173"/>
        <v>6</v>
      </c>
    </row>
    <row r="11030" spans="1:7">
      <c r="A11030" s="33"/>
      <c r="B11030" s="34"/>
      <c r="C11030" s="33"/>
      <c r="D11030" s="33"/>
      <c r="E11030" s="33"/>
      <c r="G11030">
        <f t="shared" si="173"/>
        <v>6</v>
      </c>
    </row>
    <row r="11031" spans="1:7">
      <c r="A11031" s="33"/>
      <c r="B11031" s="34"/>
      <c r="C11031" s="33"/>
      <c r="D11031" s="33"/>
      <c r="E11031" s="33"/>
      <c r="G11031">
        <f t="shared" si="173"/>
        <v>6</v>
      </c>
    </row>
    <row r="11032" spans="1:7">
      <c r="A11032" s="33"/>
      <c r="B11032" s="34"/>
      <c r="C11032" s="33"/>
      <c r="D11032" s="33"/>
      <c r="E11032" s="33"/>
      <c r="G11032">
        <f t="shared" si="173"/>
        <v>6</v>
      </c>
    </row>
    <row r="11033" spans="1:7">
      <c r="A11033" s="33"/>
      <c r="B11033" s="34"/>
      <c r="C11033" s="33"/>
      <c r="D11033" s="33"/>
      <c r="E11033" s="33"/>
      <c r="G11033">
        <f t="shared" si="173"/>
        <v>6</v>
      </c>
    </row>
    <row r="11034" spans="1:7">
      <c r="A11034" s="33"/>
      <c r="B11034" s="34"/>
      <c r="C11034" s="33"/>
      <c r="D11034" s="33"/>
      <c r="E11034" s="33"/>
      <c r="G11034">
        <f t="shared" si="173"/>
        <v>6</v>
      </c>
    </row>
    <row r="11035" spans="1:7">
      <c r="A11035" s="33"/>
      <c r="B11035" s="34"/>
      <c r="C11035" s="33"/>
      <c r="D11035" s="33"/>
      <c r="E11035" s="33"/>
      <c r="G11035">
        <f t="shared" si="173"/>
        <v>6</v>
      </c>
    </row>
    <row r="11036" spans="1:7">
      <c r="A11036" s="33"/>
      <c r="B11036" s="34"/>
      <c r="C11036" s="33"/>
      <c r="D11036" s="33"/>
      <c r="E11036" s="33"/>
      <c r="G11036">
        <f t="shared" si="173"/>
        <v>6</v>
      </c>
    </row>
    <row r="11037" spans="1:7">
      <c r="A11037" s="33"/>
      <c r="B11037" s="34"/>
      <c r="C11037" s="33"/>
      <c r="D11037" s="33"/>
      <c r="E11037" s="33"/>
      <c r="G11037">
        <f t="shared" si="173"/>
        <v>6</v>
      </c>
    </row>
    <row r="11038" spans="1:7">
      <c r="A11038" s="33"/>
      <c r="B11038" s="34"/>
      <c r="C11038" s="33"/>
      <c r="D11038" s="33"/>
      <c r="E11038" s="33"/>
      <c r="G11038">
        <f t="shared" si="173"/>
        <v>6</v>
      </c>
    </row>
    <row r="11039" spans="1:7">
      <c r="A11039" s="33"/>
      <c r="B11039" s="34"/>
      <c r="C11039" s="33"/>
      <c r="D11039" s="33"/>
      <c r="E11039" s="33"/>
      <c r="G11039">
        <f t="shared" si="173"/>
        <v>6</v>
      </c>
    </row>
    <row r="11040" spans="1:7">
      <c r="A11040" s="33"/>
      <c r="B11040" s="34"/>
      <c r="C11040" s="33"/>
      <c r="D11040" s="33"/>
      <c r="E11040" s="33"/>
      <c r="G11040">
        <f t="shared" si="173"/>
        <v>6</v>
      </c>
    </row>
    <row r="11041" spans="1:7">
      <c r="A11041" s="33"/>
      <c r="B11041" s="34"/>
      <c r="C11041" s="33"/>
      <c r="D11041" s="33"/>
      <c r="E11041" s="33"/>
      <c r="G11041">
        <f t="shared" si="173"/>
        <v>6</v>
      </c>
    </row>
    <row r="11042" spans="1:7">
      <c r="A11042" s="33"/>
      <c r="B11042" s="34"/>
      <c r="C11042" s="33"/>
      <c r="D11042" s="33"/>
      <c r="E11042" s="33"/>
      <c r="G11042">
        <f t="shared" si="173"/>
        <v>6</v>
      </c>
    </row>
    <row r="11043" spans="1:7">
      <c r="A11043" s="33"/>
      <c r="B11043" s="34"/>
      <c r="C11043" s="33"/>
      <c r="D11043" s="33"/>
      <c r="E11043" s="33"/>
      <c r="G11043">
        <f t="shared" si="173"/>
        <v>6</v>
      </c>
    </row>
    <row r="11044" spans="1:7">
      <c r="A11044" s="33"/>
      <c r="B11044" s="34"/>
      <c r="C11044" s="33"/>
      <c r="D11044" s="33"/>
      <c r="E11044" s="33"/>
      <c r="G11044">
        <f t="shared" si="173"/>
        <v>6</v>
      </c>
    </row>
    <row r="11045" spans="1:7">
      <c r="A11045" s="33"/>
      <c r="B11045" s="34"/>
      <c r="C11045" s="33"/>
      <c r="D11045" s="33"/>
      <c r="E11045" s="33"/>
      <c r="G11045">
        <f t="shared" si="173"/>
        <v>6</v>
      </c>
    </row>
    <row r="11046" spans="1:7">
      <c r="A11046" s="33"/>
      <c r="B11046" s="34"/>
      <c r="C11046" s="33"/>
      <c r="D11046" s="33"/>
      <c r="E11046" s="33"/>
      <c r="G11046">
        <f t="shared" si="173"/>
        <v>6</v>
      </c>
    </row>
    <row r="11047" spans="1:7">
      <c r="A11047" s="33"/>
      <c r="B11047" s="34"/>
      <c r="C11047" s="33"/>
      <c r="D11047" s="33"/>
      <c r="E11047" s="33"/>
      <c r="G11047">
        <f t="shared" si="173"/>
        <v>6</v>
      </c>
    </row>
    <row r="11048" spans="1:7">
      <c r="A11048" s="33"/>
      <c r="B11048" s="34"/>
      <c r="C11048" s="33"/>
      <c r="D11048" s="33"/>
      <c r="E11048" s="33"/>
      <c r="G11048">
        <f t="shared" si="173"/>
        <v>6</v>
      </c>
    </row>
    <row r="11049" spans="1:7">
      <c r="A11049" s="33"/>
      <c r="B11049" s="34"/>
      <c r="C11049" s="33"/>
      <c r="D11049" s="33"/>
      <c r="E11049" s="33"/>
      <c r="G11049">
        <f t="shared" si="173"/>
        <v>6</v>
      </c>
    </row>
    <row r="11050" spans="1:7">
      <c r="A11050" s="33"/>
      <c r="B11050" s="34"/>
      <c r="C11050" s="33"/>
      <c r="D11050" s="33"/>
      <c r="E11050" s="33"/>
      <c r="G11050">
        <f t="shared" si="173"/>
        <v>6</v>
      </c>
    </row>
    <row r="11051" spans="1:7">
      <c r="A11051" s="33"/>
      <c r="B11051" s="34"/>
      <c r="C11051" s="33"/>
      <c r="D11051" s="33"/>
      <c r="E11051" s="33"/>
      <c r="G11051">
        <f t="shared" si="173"/>
        <v>6</v>
      </c>
    </row>
    <row r="11052" spans="1:7">
      <c r="A11052" s="33"/>
      <c r="B11052" s="34"/>
      <c r="C11052" s="33"/>
      <c r="D11052" s="33"/>
      <c r="E11052" s="33"/>
      <c r="G11052">
        <f t="shared" si="173"/>
        <v>6</v>
      </c>
    </row>
    <row r="11053" spans="1:7">
      <c r="A11053" s="33"/>
      <c r="B11053" s="34"/>
      <c r="C11053" s="33"/>
      <c r="D11053" s="33"/>
      <c r="E11053" s="33"/>
      <c r="G11053">
        <f t="shared" si="173"/>
        <v>6</v>
      </c>
    </row>
    <row r="11054" spans="1:7">
      <c r="A11054" s="33"/>
      <c r="B11054" s="34"/>
      <c r="C11054" s="33"/>
      <c r="D11054" s="33"/>
      <c r="E11054" s="33"/>
      <c r="G11054">
        <f t="shared" si="173"/>
        <v>6</v>
      </c>
    </row>
    <row r="11055" spans="1:7">
      <c r="A11055" s="33"/>
      <c r="B11055" s="34"/>
      <c r="C11055" s="33"/>
      <c r="D11055" s="33"/>
      <c r="E11055" s="33"/>
      <c r="G11055">
        <f t="shared" si="173"/>
        <v>6</v>
      </c>
    </row>
    <row r="11056" spans="1:7">
      <c r="A11056" s="33"/>
      <c r="B11056" s="34"/>
      <c r="C11056" s="33"/>
      <c r="D11056" s="33"/>
      <c r="E11056" s="33"/>
      <c r="G11056">
        <f t="shared" si="173"/>
        <v>6</v>
      </c>
    </row>
    <row r="11057" spans="1:7">
      <c r="A11057" s="33"/>
      <c r="B11057" s="34"/>
      <c r="C11057" s="33"/>
      <c r="D11057" s="33"/>
      <c r="E11057" s="33"/>
      <c r="G11057">
        <f t="shared" si="173"/>
        <v>6</v>
      </c>
    </row>
    <row r="11058" spans="1:7">
      <c r="A11058" s="33"/>
      <c r="B11058" s="34"/>
      <c r="C11058" s="33"/>
      <c r="D11058" s="33"/>
      <c r="E11058" s="33"/>
      <c r="G11058">
        <f t="shared" si="173"/>
        <v>6</v>
      </c>
    </row>
    <row r="11059" spans="1:7">
      <c r="A11059" s="33"/>
      <c r="B11059" s="34"/>
      <c r="C11059" s="33"/>
      <c r="D11059" s="33"/>
      <c r="E11059" s="33"/>
      <c r="G11059">
        <f t="shared" si="173"/>
        <v>6</v>
      </c>
    </row>
    <row r="11060" spans="1:7">
      <c r="A11060" s="33"/>
      <c r="B11060" s="34"/>
      <c r="C11060" s="33"/>
      <c r="D11060" s="33"/>
      <c r="E11060" s="33"/>
      <c r="G11060">
        <f t="shared" si="173"/>
        <v>6</v>
      </c>
    </row>
    <row r="11061" spans="1:7">
      <c r="A11061" s="33"/>
      <c r="B11061" s="34"/>
      <c r="C11061" s="33"/>
      <c r="D11061" s="33"/>
      <c r="E11061" s="33"/>
      <c r="G11061">
        <f t="shared" si="173"/>
        <v>6</v>
      </c>
    </row>
    <row r="11062" spans="1:7">
      <c r="A11062" s="33"/>
      <c r="B11062" s="34"/>
      <c r="C11062" s="33"/>
      <c r="D11062" s="33"/>
      <c r="E11062" s="33"/>
      <c r="G11062">
        <f t="shared" si="173"/>
        <v>6</v>
      </c>
    </row>
    <row r="11063" spans="1:7">
      <c r="A11063" s="33"/>
      <c r="B11063" s="34"/>
      <c r="C11063" s="33"/>
      <c r="D11063" s="33"/>
      <c r="E11063" s="33"/>
      <c r="G11063">
        <f t="shared" si="173"/>
        <v>6</v>
      </c>
    </row>
    <row r="11064" spans="1:7">
      <c r="A11064" s="33"/>
      <c r="B11064" s="34"/>
      <c r="C11064" s="33"/>
      <c r="D11064" s="33"/>
      <c r="E11064" s="33"/>
      <c r="G11064">
        <f t="shared" si="173"/>
        <v>6</v>
      </c>
    </row>
    <row r="11065" spans="1:7">
      <c r="A11065" s="33"/>
      <c r="B11065" s="34"/>
      <c r="C11065" s="33"/>
      <c r="D11065" s="33"/>
      <c r="E11065" s="33"/>
      <c r="G11065">
        <f t="shared" si="173"/>
        <v>6</v>
      </c>
    </row>
    <row r="11066" spans="1:7">
      <c r="A11066" s="33"/>
      <c r="B11066" s="34"/>
      <c r="C11066" s="33"/>
      <c r="D11066" s="33"/>
      <c r="E11066" s="33"/>
      <c r="G11066">
        <f t="shared" si="173"/>
        <v>6</v>
      </c>
    </row>
    <row r="11067" spans="1:7">
      <c r="A11067" s="33"/>
      <c r="B11067" s="34"/>
      <c r="C11067" s="33"/>
      <c r="D11067" s="33"/>
      <c r="E11067" s="33"/>
      <c r="G11067">
        <f t="shared" si="173"/>
        <v>6</v>
      </c>
    </row>
    <row r="11068" spans="1:7">
      <c r="A11068" s="33"/>
      <c r="B11068" s="34"/>
      <c r="C11068" s="33"/>
      <c r="D11068" s="33"/>
      <c r="E11068" s="33"/>
      <c r="G11068">
        <f t="shared" si="173"/>
        <v>6</v>
      </c>
    </row>
    <row r="11069" spans="1:7">
      <c r="A11069" s="33"/>
      <c r="B11069" s="34"/>
      <c r="C11069" s="33"/>
      <c r="D11069" s="33"/>
      <c r="E11069" s="33"/>
      <c r="G11069">
        <f t="shared" si="173"/>
        <v>6</v>
      </c>
    </row>
    <row r="11070" spans="1:7">
      <c r="A11070" s="33"/>
      <c r="B11070" s="34"/>
      <c r="C11070" s="33"/>
      <c r="D11070" s="33"/>
      <c r="E11070" s="33"/>
      <c r="G11070">
        <f t="shared" si="173"/>
        <v>6</v>
      </c>
    </row>
    <row r="11071" spans="1:7">
      <c r="A11071" s="33"/>
      <c r="B11071" s="34"/>
      <c r="C11071" s="33"/>
      <c r="D11071" s="33"/>
      <c r="E11071" s="33"/>
      <c r="G11071">
        <f t="shared" si="173"/>
        <v>6</v>
      </c>
    </row>
    <row r="11072" spans="1:7">
      <c r="A11072" s="33"/>
      <c r="B11072" s="34"/>
      <c r="C11072" s="33"/>
      <c r="D11072" s="33"/>
      <c r="E11072" s="33"/>
      <c r="G11072">
        <f t="shared" ref="G11072:G11135" si="174">WEEKDAY(B11072,2)</f>
        <v>6</v>
      </c>
    </row>
    <row r="11073" spans="1:7">
      <c r="A11073" s="33"/>
      <c r="B11073" s="34"/>
      <c r="C11073" s="33"/>
      <c r="D11073" s="33"/>
      <c r="E11073" s="33"/>
      <c r="G11073">
        <f t="shared" si="174"/>
        <v>6</v>
      </c>
    </row>
    <row r="11074" spans="1:7">
      <c r="A11074" s="33"/>
      <c r="B11074" s="34"/>
      <c r="C11074" s="33"/>
      <c r="D11074" s="33"/>
      <c r="E11074" s="33"/>
      <c r="G11074">
        <f t="shared" si="174"/>
        <v>6</v>
      </c>
    </row>
    <row r="11075" spans="1:7">
      <c r="A11075" s="33"/>
      <c r="B11075" s="34"/>
      <c r="C11075" s="33"/>
      <c r="D11075" s="33"/>
      <c r="E11075" s="33"/>
      <c r="G11075">
        <f t="shared" si="174"/>
        <v>6</v>
      </c>
    </row>
    <row r="11076" spans="1:7">
      <c r="A11076" s="33"/>
      <c r="B11076" s="34"/>
      <c r="C11076" s="33"/>
      <c r="D11076" s="33"/>
      <c r="E11076" s="33"/>
      <c r="G11076">
        <f t="shared" si="174"/>
        <v>6</v>
      </c>
    </row>
    <row r="11077" spans="1:7">
      <c r="A11077" s="33"/>
      <c r="B11077" s="34"/>
      <c r="C11077" s="33"/>
      <c r="D11077" s="33"/>
      <c r="E11077" s="33"/>
      <c r="G11077">
        <f t="shared" si="174"/>
        <v>6</v>
      </c>
    </row>
    <row r="11078" spans="1:7">
      <c r="A11078" s="33"/>
      <c r="B11078" s="34"/>
      <c r="C11078" s="33"/>
      <c r="D11078" s="33"/>
      <c r="E11078" s="33"/>
      <c r="G11078">
        <f t="shared" si="174"/>
        <v>6</v>
      </c>
    </row>
    <row r="11079" spans="1:7">
      <c r="A11079" s="33"/>
      <c r="B11079" s="34"/>
      <c r="C11079" s="33"/>
      <c r="D11079" s="33"/>
      <c r="E11079" s="33"/>
      <c r="G11079">
        <f t="shared" si="174"/>
        <v>6</v>
      </c>
    </row>
    <row r="11080" spans="1:7">
      <c r="A11080" s="33"/>
      <c r="B11080" s="34"/>
      <c r="C11080" s="33"/>
      <c r="D11080" s="33"/>
      <c r="E11080" s="33"/>
      <c r="G11080">
        <f t="shared" si="174"/>
        <v>6</v>
      </c>
    </row>
    <row r="11081" spans="1:7">
      <c r="A11081" s="33"/>
      <c r="B11081" s="34"/>
      <c r="C11081" s="33"/>
      <c r="D11081" s="33"/>
      <c r="E11081" s="33"/>
      <c r="G11081">
        <f t="shared" si="174"/>
        <v>6</v>
      </c>
    </row>
    <row r="11082" spans="1:7">
      <c r="A11082" s="33"/>
      <c r="B11082" s="34"/>
      <c r="C11082" s="33"/>
      <c r="D11082" s="33"/>
      <c r="E11082" s="33"/>
      <c r="G11082">
        <f t="shared" si="174"/>
        <v>6</v>
      </c>
    </row>
    <row r="11083" spans="1:7">
      <c r="A11083" s="33"/>
      <c r="B11083" s="34"/>
      <c r="C11083" s="33"/>
      <c r="D11083" s="33"/>
      <c r="E11083" s="33"/>
      <c r="G11083">
        <f t="shared" si="174"/>
        <v>6</v>
      </c>
    </row>
    <row r="11084" spans="1:7">
      <c r="A11084" s="33"/>
      <c r="B11084" s="34"/>
      <c r="C11084" s="33"/>
      <c r="D11084" s="33"/>
      <c r="E11084" s="33"/>
      <c r="G11084">
        <f t="shared" si="174"/>
        <v>6</v>
      </c>
    </row>
    <row r="11085" spans="1:7">
      <c r="A11085" s="33"/>
      <c r="B11085" s="34"/>
      <c r="C11085" s="33"/>
      <c r="D11085" s="33"/>
      <c r="E11085" s="33"/>
      <c r="G11085">
        <f t="shared" si="174"/>
        <v>6</v>
      </c>
    </row>
    <row r="11086" spans="1:7">
      <c r="A11086" s="33"/>
      <c r="B11086" s="34"/>
      <c r="C11086" s="33"/>
      <c r="D11086" s="33"/>
      <c r="E11086" s="33"/>
      <c r="G11086">
        <f t="shared" si="174"/>
        <v>6</v>
      </c>
    </row>
    <row r="11087" spans="1:7">
      <c r="A11087" s="33"/>
      <c r="B11087" s="34"/>
      <c r="C11087" s="33"/>
      <c r="D11087" s="33"/>
      <c r="E11087" s="33"/>
      <c r="G11087">
        <f t="shared" si="174"/>
        <v>6</v>
      </c>
    </row>
    <row r="11088" spans="1:7">
      <c r="A11088" s="33"/>
      <c r="B11088" s="34"/>
      <c r="C11088" s="33"/>
      <c r="D11088" s="33"/>
      <c r="E11088" s="33"/>
      <c r="G11088">
        <f t="shared" si="174"/>
        <v>6</v>
      </c>
    </row>
    <row r="11089" spans="1:7">
      <c r="A11089" s="33"/>
      <c r="B11089" s="34"/>
      <c r="C11089" s="33"/>
      <c r="D11089" s="33"/>
      <c r="E11089" s="33"/>
      <c r="G11089">
        <f t="shared" si="174"/>
        <v>6</v>
      </c>
    </row>
    <row r="11090" spans="1:7">
      <c r="A11090" s="33"/>
      <c r="B11090" s="34"/>
      <c r="C11090" s="33"/>
      <c r="D11090" s="33"/>
      <c r="E11090" s="33"/>
      <c r="G11090">
        <f t="shared" si="174"/>
        <v>6</v>
      </c>
    </row>
    <row r="11091" spans="1:7">
      <c r="A11091" s="33"/>
      <c r="B11091" s="34"/>
      <c r="C11091" s="33"/>
      <c r="D11091" s="33"/>
      <c r="E11091" s="33"/>
      <c r="G11091">
        <f t="shared" si="174"/>
        <v>6</v>
      </c>
    </row>
    <row r="11092" spans="1:7">
      <c r="A11092" s="33"/>
      <c r="B11092" s="34"/>
      <c r="C11092" s="33"/>
      <c r="D11092" s="33"/>
      <c r="E11092" s="33"/>
      <c r="G11092">
        <f t="shared" si="174"/>
        <v>6</v>
      </c>
    </row>
    <row r="11093" spans="1:7">
      <c r="A11093" s="33"/>
      <c r="B11093" s="34"/>
      <c r="C11093" s="33"/>
      <c r="D11093" s="33"/>
      <c r="E11093" s="33"/>
      <c r="G11093">
        <f t="shared" si="174"/>
        <v>6</v>
      </c>
    </row>
    <row r="11094" spans="1:7">
      <c r="A11094" s="33"/>
      <c r="B11094" s="34"/>
      <c r="C11094" s="33"/>
      <c r="D11094" s="33"/>
      <c r="E11094" s="33"/>
      <c r="G11094">
        <f t="shared" si="174"/>
        <v>6</v>
      </c>
    </row>
    <row r="11095" spans="1:7">
      <c r="A11095" s="33"/>
      <c r="B11095" s="34"/>
      <c r="C11095" s="33"/>
      <c r="D11095" s="33"/>
      <c r="E11095" s="33"/>
      <c r="G11095">
        <f t="shared" si="174"/>
        <v>6</v>
      </c>
    </row>
    <row r="11096" spans="1:7">
      <c r="A11096" s="33"/>
      <c r="B11096" s="34"/>
      <c r="C11096" s="33"/>
      <c r="D11096" s="33"/>
      <c r="E11096" s="33"/>
      <c r="G11096">
        <f t="shared" si="174"/>
        <v>6</v>
      </c>
    </row>
    <row r="11097" spans="1:7">
      <c r="A11097" s="33"/>
      <c r="B11097" s="34"/>
      <c r="C11097" s="33"/>
      <c r="D11097" s="33"/>
      <c r="E11097" s="33"/>
      <c r="G11097">
        <f t="shared" si="174"/>
        <v>6</v>
      </c>
    </row>
    <row r="11098" spans="1:7">
      <c r="A11098" s="33"/>
      <c r="B11098" s="34"/>
      <c r="C11098" s="33"/>
      <c r="D11098" s="33"/>
      <c r="E11098" s="33"/>
      <c r="G11098">
        <f t="shared" si="174"/>
        <v>6</v>
      </c>
    </row>
    <row r="11099" spans="1:7">
      <c r="A11099" s="33"/>
      <c r="B11099" s="34"/>
      <c r="C11099" s="33"/>
      <c r="D11099" s="33"/>
      <c r="E11099" s="33"/>
      <c r="G11099">
        <f t="shared" si="174"/>
        <v>6</v>
      </c>
    </row>
    <row r="11100" spans="1:7">
      <c r="A11100" s="33"/>
      <c r="B11100" s="34"/>
      <c r="C11100" s="33"/>
      <c r="D11100" s="33"/>
      <c r="E11100" s="33"/>
      <c r="G11100">
        <f t="shared" si="174"/>
        <v>6</v>
      </c>
    </row>
    <row r="11101" spans="1:7">
      <c r="A11101" s="33"/>
      <c r="B11101" s="34"/>
      <c r="C11101" s="33"/>
      <c r="D11101" s="33"/>
      <c r="E11101" s="33"/>
      <c r="G11101">
        <f t="shared" si="174"/>
        <v>6</v>
      </c>
    </row>
    <row r="11102" spans="1:7">
      <c r="A11102" s="33"/>
      <c r="B11102" s="34"/>
      <c r="C11102" s="33"/>
      <c r="D11102" s="33"/>
      <c r="E11102" s="33"/>
      <c r="G11102">
        <f t="shared" si="174"/>
        <v>6</v>
      </c>
    </row>
    <row r="11103" spans="1:7">
      <c r="A11103" s="33"/>
      <c r="B11103" s="34"/>
      <c r="C11103" s="33"/>
      <c r="D11103" s="33"/>
      <c r="E11103" s="33"/>
      <c r="G11103">
        <f t="shared" si="174"/>
        <v>6</v>
      </c>
    </row>
    <row r="11104" spans="1:7">
      <c r="A11104" s="33"/>
      <c r="B11104" s="34"/>
      <c r="C11104" s="33"/>
      <c r="D11104" s="33"/>
      <c r="E11104" s="33"/>
      <c r="G11104">
        <f t="shared" si="174"/>
        <v>6</v>
      </c>
    </row>
    <row r="11105" spans="1:7">
      <c r="A11105" s="33"/>
      <c r="B11105" s="34"/>
      <c r="C11105" s="33"/>
      <c r="D11105" s="33"/>
      <c r="E11105" s="33"/>
      <c r="G11105">
        <f t="shared" si="174"/>
        <v>6</v>
      </c>
    </row>
    <row r="11106" spans="1:7">
      <c r="A11106" s="33"/>
      <c r="B11106" s="34"/>
      <c r="C11106" s="33"/>
      <c r="D11106" s="33"/>
      <c r="E11106" s="33"/>
      <c r="G11106">
        <f t="shared" si="174"/>
        <v>6</v>
      </c>
    </row>
    <row r="11107" spans="1:7">
      <c r="A11107" s="33"/>
      <c r="B11107" s="34"/>
      <c r="C11107" s="33"/>
      <c r="D11107" s="33"/>
      <c r="E11107" s="33"/>
      <c r="G11107">
        <f t="shared" si="174"/>
        <v>6</v>
      </c>
    </row>
    <row r="11108" spans="1:7">
      <c r="A11108" s="33"/>
      <c r="B11108" s="34"/>
      <c r="C11108" s="33"/>
      <c r="D11108" s="33"/>
      <c r="E11108" s="33"/>
      <c r="G11108">
        <f t="shared" si="174"/>
        <v>6</v>
      </c>
    </row>
    <row r="11109" spans="1:7">
      <c r="A11109" s="33"/>
      <c r="B11109" s="34"/>
      <c r="C11109" s="33"/>
      <c r="D11109" s="33"/>
      <c r="E11109" s="33"/>
      <c r="G11109">
        <f t="shared" si="174"/>
        <v>6</v>
      </c>
    </row>
    <row r="11110" spans="1:7">
      <c r="A11110" s="33"/>
      <c r="B11110" s="34"/>
      <c r="C11110" s="33"/>
      <c r="D11110" s="33"/>
      <c r="E11110" s="33"/>
      <c r="G11110">
        <f t="shared" si="174"/>
        <v>6</v>
      </c>
    </row>
    <row r="11111" spans="1:7">
      <c r="A11111" s="33"/>
      <c r="B11111" s="34"/>
      <c r="C11111" s="33"/>
      <c r="D11111" s="33"/>
      <c r="E11111" s="33"/>
      <c r="G11111">
        <f t="shared" si="174"/>
        <v>6</v>
      </c>
    </row>
    <row r="11112" spans="1:7">
      <c r="A11112" s="33"/>
      <c r="B11112" s="34"/>
      <c r="C11112" s="33"/>
      <c r="D11112" s="33"/>
      <c r="E11112" s="33"/>
      <c r="G11112">
        <f t="shared" si="174"/>
        <v>6</v>
      </c>
    </row>
    <row r="11113" spans="1:7">
      <c r="A11113" s="33"/>
      <c r="B11113" s="34"/>
      <c r="C11113" s="33"/>
      <c r="D11113" s="33"/>
      <c r="E11113" s="33"/>
      <c r="G11113">
        <f t="shared" si="174"/>
        <v>6</v>
      </c>
    </row>
    <row r="11114" spans="1:7">
      <c r="A11114" s="33"/>
      <c r="B11114" s="34"/>
      <c r="C11114" s="33"/>
      <c r="D11114" s="33"/>
      <c r="E11114" s="33"/>
      <c r="G11114">
        <f t="shared" si="174"/>
        <v>6</v>
      </c>
    </row>
    <row r="11115" spans="1:7">
      <c r="A11115" s="33"/>
      <c r="B11115" s="34"/>
      <c r="C11115" s="33"/>
      <c r="D11115" s="33"/>
      <c r="E11115" s="33"/>
      <c r="G11115">
        <f t="shared" si="174"/>
        <v>6</v>
      </c>
    </row>
    <row r="11116" spans="1:7">
      <c r="A11116" s="33"/>
      <c r="B11116" s="34"/>
      <c r="C11116" s="33"/>
      <c r="D11116" s="33"/>
      <c r="E11116" s="33"/>
      <c r="G11116">
        <f t="shared" si="174"/>
        <v>6</v>
      </c>
    </row>
    <row r="11117" spans="1:7">
      <c r="A11117" s="33"/>
      <c r="B11117" s="34"/>
      <c r="C11117" s="33"/>
      <c r="D11117" s="33"/>
      <c r="E11117" s="33"/>
      <c r="G11117">
        <f t="shared" si="174"/>
        <v>6</v>
      </c>
    </row>
    <row r="11118" spans="1:7">
      <c r="A11118" s="33"/>
      <c r="B11118" s="34"/>
      <c r="C11118" s="33"/>
      <c r="D11118" s="33"/>
      <c r="E11118" s="33"/>
      <c r="G11118">
        <f t="shared" si="174"/>
        <v>6</v>
      </c>
    </row>
    <row r="11119" spans="1:7">
      <c r="A11119" s="33"/>
      <c r="B11119" s="34"/>
      <c r="C11119" s="33"/>
      <c r="D11119" s="33"/>
      <c r="E11119" s="33"/>
      <c r="G11119">
        <f t="shared" si="174"/>
        <v>6</v>
      </c>
    </row>
    <row r="11120" spans="1:7">
      <c r="A11120" s="33"/>
      <c r="B11120" s="34"/>
      <c r="C11120" s="33"/>
      <c r="D11120" s="33"/>
      <c r="E11120" s="33"/>
      <c r="G11120">
        <f t="shared" si="174"/>
        <v>6</v>
      </c>
    </row>
    <row r="11121" spans="1:7">
      <c r="A11121" s="33"/>
      <c r="B11121" s="34"/>
      <c r="C11121" s="33"/>
      <c r="D11121" s="33"/>
      <c r="E11121" s="33"/>
      <c r="G11121">
        <f t="shared" si="174"/>
        <v>6</v>
      </c>
    </row>
    <row r="11122" spans="1:7">
      <c r="A11122" s="33"/>
      <c r="B11122" s="34"/>
      <c r="C11122" s="33"/>
      <c r="D11122" s="33"/>
      <c r="E11122" s="33"/>
      <c r="G11122">
        <f t="shared" si="174"/>
        <v>6</v>
      </c>
    </row>
    <row r="11123" spans="1:7">
      <c r="A11123" s="33"/>
      <c r="B11123" s="34"/>
      <c r="C11123" s="33"/>
      <c r="D11123" s="33"/>
      <c r="E11123" s="33"/>
      <c r="G11123">
        <f t="shared" si="174"/>
        <v>6</v>
      </c>
    </row>
    <row r="11124" spans="1:7">
      <c r="A11124" s="33"/>
      <c r="B11124" s="34"/>
      <c r="C11124" s="33"/>
      <c r="D11124" s="33"/>
      <c r="E11124" s="33"/>
      <c r="G11124">
        <f t="shared" si="174"/>
        <v>6</v>
      </c>
    </row>
    <row r="11125" spans="1:7">
      <c r="A11125" s="33"/>
      <c r="B11125" s="34"/>
      <c r="C11125" s="33"/>
      <c r="D11125" s="33"/>
      <c r="E11125" s="33"/>
      <c r="G11125">
        <f t="shared" si="174"/>
        <v>6</v>
      </c>
    </row>
    <row r="11126" spans="1:7">
      <c r="A11126" s="33"/>
      <c r="B11126" s="34"/>
      <c r="C11126" s="33"/>
      <c r="D11126" s="33"/>
      <c r="E11126" s="33"/>
      <c r="G11126">
        <f t="shared" si="174"/>
        <v>6</v>
      </c>
    </row>
    <row r="11127" spans="1:7">
      <c r="A11127" s="33"/>
      <c r="B11127" s="34"/>
      <c r="C11127" s="33"/>
      <c r="D11127" s="33"/>
      <c r="E11127" s="33"/>
      <c r="G11127">
        <f t="shared" si="174"/>
        <v>6</v>
      </c>
    </row>
    <row r="11128" spans="1:7">
      <c r="A11128" s="33"/>
      <c r="B11128" s="34"/>
      <c r="C11128" s="33"/>
      <c r="D11128" s="33"/>
      <c r="E11128" s="33"/>
      <c r="G11128">
        <f t="shared" si="174"/>
        <v>6</v>
      </c>
    </row>
    <row r="11129" spans="1:7">
      <c r="A11129" s="33"/>
      <c r="B11129" s="34"/>
      <c r="C11129" s="33"/>
      <c r="D11129" s="33"/>
      <c r="E11129" s="33"/>
      <c r="G11129">
        <f t="shared" si="174"/>
        <v>6</v>
      </c>
    </row>
    <row r="11130" spans="1:7">
      <c r="A11130" s="33"/>
      <c r="B11130" s="34"/>
      <c r="C11130" s="33"/>
      <c r="D11130" s="33"/>
      <c r="E11130" s="33"/>
      <c r="G11130">
        <f t="shared" si="174"/>
        <v>6</v>
      </c>
    </row>
    <row r="11131" spans="1:7">
      <c r="A11131" s="33"/>
      <c r="B11131" s="34"/>
      <c r="C11131" s="33"/>
      <c r="D11131" s="33"/>
      <c r="E11131" s="33"/>
      <c r="G11131">
        <f t="shared" si="174"/>
        <v>6</v>
      </c>
    </row>
    <row r="11132" spans="1:7">
      <c r="A11132" s="33"/>
      <c r="B11132" s="34"/>
      <c r="C11132" s="33"/>
      <c r="D11132" s="33"/>
      <c r="E11132" s="33"/>
      <c r="G11132">
        <f t="shared" si="174"/>
        <v>6</v>
      </c>
    </row>
    <row r="11133" spans="1:7">
      <c r="A11133" s="33"/>
      <c r="B11133" s="34"/>
      <c r="C11133" s="33"/>
      <c r="D11133" s="33"/>
      <c r="E11133" s="33"/>
      <c r="G11133">
        <f t="shared" si="174"/>
        <v>6</v>
      </c>
    </row>
    <row r="11134" spans="1:7">
      <c r="A11134" s="33"/>
      <c r="B11134" s="34"/>
      <c r="C11134" s="33"/>
      <c r="D11134" s="33"/>
      <c r="E11134" s="33"/>
      <c r="G11134">
        <f t="shared" si="174"/>
        <v>6</v>
      </c>
    </row>
    <row r="11135" spans="1:7">
      <c r="A11135" s="33"/>
      <c r="B11135" s="34"/>
      <c r="C11135" s="33"/>
      <c r="D11135" s="33"/>
      <c r="E11135" s="33"/>
      <c r="G11135">
        <f t="shared" si="174"/>
        <v>6</v>
      </c>
    </row>
    <row r="11136" spans="1:7">
      <c r="A11136" s="33"/>
      <c r="B11136" s="34"/>
      <c r="C11136" s="33"/>
      <c r="D11136" s="33"/>
      <c r="E11136" s="33"/>
      <c r="G11136">
        <f t="shared" ref="G11136:G11199" si="175">WEEKDAY(B11136,2)</f>
        <v>6</v>
      </c>
    </row>
    <row r="11137" spans="1:7">
      <c r="A11137" s="33"/>
      <c r="B11137" s="34"/>
      <c r="C11137" s="33"/>
      <c r="D11137" s="33"/>
      <c r="E11137" s="33"/>
      <c r="G11137">
        <f t="shared" si="175"/>
        <v>6</v>
      </c>
    </row>
    <row r="11138" spans="1:7">
      <c r="A11138" s="33"/>
      <c r="B11138" s="34"/>
      <c r="C11138" s="33"/>
      <c r="D11138" s="33"/>
      <c r="E11138" s="33"/>
      <c r="G11138">
        <f t="shared" si="175"/>
        <v>6</v>
      </c>
    </row>
    <row r="11139" spans="1:7">
      <c r="A11139" s="33"/>
      <c r="B11139" s="34"/>
      <c r="C11139" s="33"/>
      <c r="D11139" s="33"/>
      <c r="E11139" s="33"/>
      <c r="G11139">
        <f t="shared" si="175"/>
        <v>6</v>
      </c>
    </row>
    <row r="11140" spans="1:7">
      <c r="A11140" s="33"/>
      <c r="B11140" s="34"/>
      <c r="C11140" s="33"/>
      <c r="D11140" s="33"/>
      <c r="E11140" s="33"/>
      <c r="G11140">
        <f t="shared" si="175"/>
        <v>6</v>
      </c>
    </row>
    <row r="11141" spans="1:7">
      <c r="A11141" s="33"/>
      <c r="B11141" s="34"/>
      <c r="C11141" s="33"/>
      <c r="D11141" s="33"/>
      <c r="E11141" s="33"/>
      <c r="G11141">
        <f t="shared" si="175"/>
        <v>6</v>
      </c>
    </row>
    <row r="11142" spans="1:7">
      <c r="A11142" s="33"/>
      <c r="B11142" s="34"/>
      <c r="C11142" s="33"/>
      <c r="D11142" s="33"/>
      <c r="E11142" s="33"/>
      <c r="G11142">
        <f t="shared" si="175"/>
        <v>6</v>
      </c>
    </row>
    <row r="11143" spans="1:7">
      <c r="A11143" s="33"/>
      <c r="B11143" s="34"/>
      <c r="C11143" s="33"/>
      <c r="D11143" s="33"/>
      <c r="E11143" s="33"/>
      <c r="G11143">
        <f t="shared" si="175"/>
        <v>6</v>
      </c>
    </row>
    <row r="11144" spans="1:7">
      <c r="A11144" s="33"/>
      <c r="B11144" s="34"/>
      <c r="C11144" s="33"/>
      <c r="D11144" s="33"/>
      <c r="E11144" s="33"/>
      <c r="G11144">
        <f t="shared" si="175"/>
        <v>6</v>
      </c>
    </row>
    <row r="11145" spans="1:7">
      <c r="A11145" s="33"/>
      <c r="B11145" s="34"/>
      <c r="C11145" s="33"/>
      <c r="D11145" s="33"/>
      <c r="E11145" s="33"/>
      <c r="G11145">
        <f t="shared" si="175"/>
        <v>6</v>
      </c>
    </row>
    <row r="11146" spans="1:7">
      <c r="A11146" s="33"/>
      <c r="B11146" s="34"/>
      <c r="C11146" s="33"/>
      <c r="D11146" s="33"/>
      <c r="E11146" s="33"/>
      <c r="G11146">
        <f t="shared" si="175"/>
        <v>6</v>
      </c>
    </row>
    <row r="11147" spans="1:7">
      <c r="A11147" s="33"/>
      <c r="B11147" s="34"/>
      <c r="C11147" s="33"/>
      <c r="D11147" s="33"/>
      <c r="E11147" s="33"/>
      <c r="G11147">
        <f t="shared" si="175"/>
        <v>6</v>
      </c>
    </row>
    <row r="11148" spans="1:7">
      <c r="A11148" s="33"/>
      <c r="B11148" s="34"/>
      <c r="C11148" s="33"/>
      <c r="D11148" s="33"/>
      <c r="E11148" s="33"/>
      <c r="G11148">
        <f t="shared" si="175"/>
        <v>6</v>
      </c>
    </row>
    <row r="11149" spans="1:7">
      <c r="A11149" s="33"/>
      <c r="B11149" s="34"/>
      <c r="C11149" s="33"/>
      <c r="D11149" s="33"/>
      <c r="E11149" s="33"/>
      <c r="G11149">
        <f t="shared" si="175"/>
        <v>6</v>
      </c>
    </row>
    <row r="11150" spans="1:7">
      <c r="A11150" s="33"/>
      <c r="B11150" s="34"/>
      <c r="C11150" s="33"/>
      <c r="D11150" s="33"/>
      <c r="E11150" s="33"/>
      <c r="G11150">
        <f t="shared" si="175"/>
        <v>6</v>
      </c>
    </row>
    <row r="11151" spans="1:7">
      <c r="A11151" s="33"/>
      <c r="B11151" s="34"/>
      <c r="C11151" s="33"/>
      <c r="D11151" s="33"/>
      <c r="E11151" s="33"/>
      <c r="G11151">
        <f t="shared" si="175"/>
        <v>6</v>
      </c>
    </row>
    <row r="11152" spans="1:7">
      <c r="A11152" s="33"/>
      <c r="B11152" s="34"/>
      <c r="C11152" s="33"/>
      <c r="D11152" s="33"/>
      <c r="E11152" s="33"/>
      <c r="G11152">
        <f t="shared" si="175"/>
        <v>6</v>
      </c>
    </row>
    <row r="11153" spans="1:7">
      <c r="A11153" s="33"/>
      <c r="B11153" s="34"/>
      <c r="C11153" s="33"/>
      <c r="D11153" s="33"/>
      <c r="E11153" s="33"/>
      <c r="G11153">
        <f t="shared" si="175"/>
        <v>6</v>
      </c>
    </row>
    <row r="11154" spans="1:7">
      <c r="A11154" s="33"/>
      <c r="B11154" s="34"/>
      <c r="C11154" s="33"/>
      <c r="D11154" s="33"/>
      <c r="E11154" s="33"/>
      <c r="G11154">
        <f t="shared" si="175"/>
        <v>6</v>
      </c>
    </row>
    <row r="11155" spans="1:7">
      <c r="A11155" s="33"/>
      <c r="B11155" s="34"/>
      <c r="C11155" s="33"/>
      <c r="D11155" s="33"/>
      <c r="E11155" s="33"/>
      <c r="G11155">
        <f t="shared" si="175"/>
        <v>6</v>
      </c>
    </row>
    <row r="11156" spans="1:7">
      <c r="A11156" s="33"/>
      <c r="B11156" s="34"/>
      <c r="C11156" s="33"/>
      <c r="D11156" s="33"/>
      <c r="E11156" s="33"/>
      <c r="G11156">
        <f t="shared" si="175"/>
        <v>6</v>
      </c>
    </row>
    <row r="11157" spans="1:7">
      <c r="A11157" s="33"/>
      <c r="B11157" s="34"/>
      <c r="C11157" s="33"/>
      <c r="D11157" s="33"/>
      <c r="E11157" s="33"/>
      <c r="G11157">
        <f t="shared" si="175"/>
        <v>6</v>
      </c>
    </row>
    <row r="11158" spans="1:7">
      <c r="A11158" s="33"/>
      <c r="B11158" s="34"/>
      <c r="C11158" s="33"/>
      <c r="D11158" s="33"/>
      <c r="E11158" s="33"/>
      <c r="G11158">
        <f t="shared" si="175"/>
        <v>6</v>
      </c>
    </row>
    <row r="11159" spans="1:7">
      <c r="A11159" s="33"/>
      <c r="B11159" s="34"/>
      <c r="C11159" s="33"/>
      <c r="D11159" s="33"/>
      <c r="E11159" s="33"/>
      <c r="G11159">
        <f t="shared" si="175"/>
        <v>6</v>
      </c>
    </row>
    <row r="11160" spans="1:7">
      <c r="A11160" s="33"/>
      <c r="B11160" s="34"/>
      <c r="C11160" s="33"/>
      <c r="D11160" s="33"/>
      <c r="E11160" s="33"/>
      <c r="G11160">
        <f t="shared" si="175"/>
        <v>6</v>
      </c>
    </row>
    <row r="11161" spans="1:7">
      <c r="A11161" s="33"/>
      <c r="B11161" s="34"/>
      <c r="C11161" s="33"/>
      <c r="D11161" s="33"/>
      <c r="E11161" s="33"/>
      <c r="G11161">
        <f t="shared" si="175"/>
        <v>6</v>
      </c>
    </row>
    <row r="11162" spans="1:7">
      <c r="A11162" s="33"/>
      <c r="B11162" s="34"/>
      <c r="C11162" s="33"/>
      <c r="D11162" s="33"/>
      <c r="E11162" s="33"/>
      <c r="G11162">
        <f t="shared" si="175"/>
        <v>6</v>
      </c>
    </row>
    <row r="11163" spans="1:7">
      <c r="A11163" s="33"/>
      <c r="B11163" s="34"/>
      <c r="C11163" s="33"/>
      <c r="D11163" s="33"/>
      <c r="E11163" s="33"/>
      <c r="G11163">
        <f t="shared" si="175"/>
        <v>6</v>
      </c>
    </row>
    <row r="11164" spans="1:7">
      <c r="A11164" s="33"/>
      <c r="B11164" s="34"/>
      <c r="C11164" s="33"/>
      <c r="D11164" s="33"/>
      <c r="E11164" s="33"/>
      <c r="G11164">
        <f t="shared" si="175"/>
        <v>6</v>
      </c>
    </row>
    <row r="11165" spans="1:7">
      <c r="A11165" s="33"/>
      <c r="B11165" s="34"/>
      <c r="C11165" s="33"/>
      <c r="D11165" s="33"/>
      <c r="E11165" s="33"/>
      <c r="G11165">
        <f t="shared" si="175"/>
        <v>6</v>
      </c>
    </row>
    <row r="11166" spans="1:7">
      <c r="A11166" s="33"/>
      <c r="B11166" s="34"/>
      <c r="C11166" s="33"/>
      <c r="D11166" s="33"/>
      <c r="E11166" s="33"/>
      <c r="G11166">
        <f t="shared" si="175"/>
        <v>6</v>
      </c>
    </row>
    <row r="11167" spans="1:7">
      <c r="A11167" s="33"/>
      <c r="B11167" s="34"/>
      <c r="C11167" s="33"/>
      <c r="D11167" s="33"/>
      <c r="E11167" s="33"/>
      <c r="G11167">
        <f t="shared" si="175"/>
        <v>6</v>
      </c>
    </row>
    <row r="11168" spans="1:7">
      <c r="A11168" s="33"/>
      <c r="B11168" s="34"/>
      <c r="C11168" s="33"/>
      <c r="D11168" s="33"/>
      <c r="E11168" s="33"/>
      <c r="G11168">
        <f t="shared" si="175"/>
        <v>6</v>
      </c>
    </row>
    <row r="11169" spans="1:7">
      <c r="A11169" s="33"/>
      <c r="B11169" s="34"/>
      <c r="C11169" s="33"/>
      <c r="D11169" s="33"/>
      <c r="E11169" s="33"/>
      <c r="G11169">
        <f t="shared" si="175"/>
        <v>6</v>
      </c>
    </row>
    <row r="11170" spans="1:7">
      <c r="A11170" s="33"/>
      <c r="B11170" s="34"/>
      <c r="C11170" s="33"/>
      <c r="D11170" s="33"/>
      <c r="E11170" s="33"/>
      <c r="G11170">
        <f t="shared" si="175"/>
        <v>6</v>
      </c>
    </row>
    <row r="11171" spans="1:7">
      <c r="A11171" s="33"/>
      <c r="B11171" s="34"/>
      <c r="C11171" s="33"/>
      <c r="D11171" s="33"/>
      <c r="E11171" s="33"/>
      <c r="G11171">
        <f t="shared" si="175"/>
        <v>6</v>
      </c>
    </row>
    <row r="11172" spans="1:7">
      <c r="A11172" s="33"/>
      <c r="B11172" s="34"/>
      <c r="C11172" s="33"/>
      <c r="D11172" s="33"/>
      <c r="E11172" s="33"/>
      <c r="G11172">
        <f t="shared" si="175"/>
        <v>6</v>
      </c>
    </row>
    <row r="11173" spans="1:7">
      <c r="A11173" s="33"/>
      <c r="B11173" s="34"/>
      <c r="C11173" s="33"/>
      <c r="D11173" s="33"/>
      <c r="E11173" s="33"/>
      <c r="G11173">
        <f t="shared" si="175"/>
        <v>6</v>
      </c>
    </row>
    <row r="11174" spans="1:7">
      <c r="A11174" s="33"/>
      <c r="B11174" s="34"/>
      <c r="C11174" s="33"/>
      <c r="D11174" s="33"/>
      <c r="E11174" s="33"/>
      <c r="G11174">
        <f t="shared" si="175"/>
        <v>6</v>
      </c>
    </row>
    <row r="11175" spans="1:7">
      <c r="A11175" s="33"/>
      <c r="B11175" s="34"/>
      <c r="C11175" s="33"/>
      <c r="D11175" s="33"/>
      <c r="E11175" s="33"/>
      <c r="G11175">
        <f t="shared" si="175"/>
        <v>6</v>
      </c>
    </row>
    <row r="11176" spans="1:7">
      <c r="A11176" s="33"/>
      <c r="B11176" s="34"/>
      <c r="C11176" s="33"/>
      <c r="D11176" s="33"/>
      <c r="E11176" s="33"/>
      <c r="G11176">
        <f t="shared" si="175"/>
        <v>6</v>
      </c>
    </row>
    <row r="11177" spans="1:7">
      <c r="A11177" s="33"/>
      <c r="B11177" s="34"/>
      <c r="C11177" s="33"/>
      <c r="D11177" s="33"/>
      <c r="E11177" s="33"/>
      <c r="G11177">
        <f t="shared" si="175"/>
        <v>6</v>
      </c>
    </row>
    <row r="11178" spans="1:7">
      <c r="A11178" s="33"/>
      <c r="B11178" s="34"/>
      <c r="C11178" s="33"/>
      <c r="D11178" s="33"/>
      <c r="E11178" s="33"/>
      <c r="G11178">
        <f t="shared" si="175"/>
        <v>6</v>
      </c>
    </row>
    <row r="11179" spans="1:7">
      <c r="A11179" s="33"/>
      <c r="B11179" s="34"/>
      <c r="C11179" s="33"/>
      <c r="D11179" s="33"/>
      <c r="E11179" s="33"/>
      <c r="G11179">
        <f t="shared" si="175"/>
        <v>6</v>
      </c>
    </row>
    <row r="11180" spans="1:7">
      <c r="A11180" s="33"/>
      <c r="B11180" s="34"/>
      <c r="C11180" s="33"/>
      <c r="D11180" s="33"/>
      <c r="E11180" s="33"/>
      <c r="G11180">
        <f t="shared" si="175"/>
        <v>6</v>
      </c>
    </row>
    <row r="11181" spans="1:7">
      <c r="A11181" s="33"/>
      <c r="B11181" s="34"/>
      <c r="C11181" s="33"/>
      <c r="D11181" s="33"/>
      <c r="E11181" s="33"/>
      <c r="G11181">
        <f t="shared" si="175"/>
        <v>6</v>
      </c>
    </row>
    <row r="11182" spans="1:7">
      <c r="A11182" s="33"/>
      <c r="B11182" s="34"/>
      <c r="C11182" s="33"/>
      <c r="D11182" s="33"/>
      <c r="E11182" s="33"/>
      <c r="G11182">
        <f t="shared" si="175"/>
        <v>6</v>
      </c>
    </row>
    <row r="11183" spans="1:7">
      <c r="A11183" s="33"/>
      <c r="B11183" s="34"/>
      <c r="C11183" s="33"/>
      <c r="D11183" s="33"/>
      <c r="E11183" s="33"/>
      <c r="G11183">
        <f t="shared" si="175"/>
        <v>6</v>
      </c>
    </row>
    <row r="11184" spans="1:7">
      <c r="A11184" s="33"/>
      <c r="B11184" s="34"/>
      <c r="C11184" s="33"/>
      <c r="D11184" s="33"/>
      <c r="E11184" s="33"/>
      <c r="G11184">
        <f t="shared" si="175"/>
        <v>6</v>
      </c>
    </row>
    <row r="11185" spans="1:7">
      <c r="A11185" s="33"/>
      <c r="B11185" s="34"/>
      <c r="C11185" s="33"/>
      <c r="D11185" s="33"/>
      <c r="E11185" s="33"/>
      <c r="G11185">
        <f t="shared" si="175"/>
        <v>6</v>
      </c>
    </row>
    <row r="11186" spans="1:7">
      <c r="A11186" s="33"/>
      <c r="B11186" s="34"/>
      <c r="C11186" s="33"/>
      <c r="D11186" s="33"/>
      <c r="E11186" s="33"/>
      <c r="G11186">
        <f t="shared" si="175"/>
        <v>6</v>
      </c>
    </row>
    <row r="11187" spans="1:7">
      <c r="A11187" s="33"/>
      <c r="B11187" s="34"/>
      <c r="C11187" s="33"/>
      <c r="D11187" s="33"/>
      <c r="E11187" s="33"/>
      <c r="G11187">
        <f t="shared" si="175"/>
        <v>6</v>
      </c>
    </row>
    <row r="11188" spans="1:7">
      <c r="A11188" s="33"/>
      <c r="B11188" s="34"/>
      <c r="C11188" s="33"/>
      <c r="D11188" s="33"/>
      <c r="E11188" s="33"/>
      <c r="G11188">
        <f t="shared" si="175"/>
        <v>6</v>
      </c>
    </row>
    <row r="11189" spans="1:7">
      <c r="A11189" s="33"/>
      <c r="B11189" s="34"/>
      <c r="C11189" s="33"/>
      <c r="D11189" s="33"/>
      <c r="E11189" s="33"/>
      <c r="G11189">
        <f t="shared" si="175"/>
        <v>6</v>
      </c>
    </row>
    <row r="11190" spans="1:7">
      <c r="A11190" s="33"/>
      <c r="B11190" s="34"/>
      <c r="C11190" s="33"/>
      <c r="D11190" s="33"/>
      <c r="E11190" s="33"/>
      <c r="G11190">
        <f t="shared" si="175"/>
        <v>6</v>
      </c>
    </row>
    <row r="11191" spans="1:7">
      <c r="A11191" s="33"/>
      <c r="B11191" s="34"/>
      <c r="C11191" s="33"/>
      <c r="D11191" s="33"/>
      <c r="E11191" s="33"/>
      <c r="G11191">
        <f t="shared" si="175"/>
        <v>6</v>
      </c>
    </row>
    <row r="11192" spans="1:7">
      <c r="A11192" s="33"/>
      <c r="B11192" s="34"/>
      <c r="C11192" s="33"/>
      <c r="D11192" s="33"/>
      <c r="E11192" s="33"/>
      <c r="G11192">
        <f t="shared" si="175"/>
        <v>6</v>
      </c>
    </row>
    <row r="11193" spans="1:7">
      <c r="A11193" s="33"/>
      <c r="B11193" s="34"/>
      <c r="C11193" s="33"/>
      <c r="D11193" s="33"/>
      <c r="E11193" s="33"/>
      <c r="G11193">
        <f t="shared" si="175"/>
        <v>6</v>
      </c>
    </row>
    <row r="11194" spans="1:7">
      <c r="A11194" s="33"/>
      <c r="B11194" s="34"/>
      <c r="C11194" s="33"/>
      <c r="D11194" s="33"/>
      <c r="E11194" s="33"/>
      <c r="G11194">
        <f t="shared" si="175"/>
        <v>6</v>
      </c>
    </row>
    <row r="11195" spans="1:7">
      <c r="A11195" s="33"/>
      <c r="B11195" s="34"/>
      <c r="C11195" s="33"/>
      <c r="D11195" s="33"/>
      <c r="E11195" s="33"/>
      <c r="G11195">
        <f t="shared" si="175"/>
        <v>6</v>
      </c>
    </row>
    <row r="11196" spans="1:7">
      <c r="A11196" s="33"/>
      <c r="B11196" s="34"/>
      <c r="C11196" s="33"/>
      <c r="D11196" s="33"/>
      <c r="E11196" s="33"/>
      <c r="G11196">
        <f t="shared" si="175"/>
        <v>6</v>
      </c>
    </row>
    <row r="11197" spans="1:7">
      <c r="A11197" s="33"/>
      <c r="B11197" s="34"/>
      <c r="C11197" s="33"/>
      <c r="D11197" s="33"/>
      <c r="E11197" s="33"/>
      <c r="G11197">
        <f t="shared" si="175"/>
        <v>6</v>
      </c>
    </row>
    <row r="11198" spans="1:7">
      <c r="A11198" s="33"/>
      <c r="B11198" s="34"/>
      <c r="C11198" s="33"/>
      <c r="D11198" s="33"/>
      <c r="E11198" s="33"/>
      <c r="G11198">
        <f t="shared" si="175"/>
        <v>6</v>
      </c>
    </row>
    <row r="11199" spans="1:7">
      <c r="A11199" s="33"/>
      <c r="B11199" s="34"/>
      <c r="C11199" s="33"/>
      <c r="D11199" s="33"/>
      <c r="E11199" s="33"/>
      <c r="G11199">
        <f t="shared" si="175"/>
        <v>6</v>
      </c>
    </row>
    <row r="11200" spans="1:7">
      <c r="A11200" s="33"/>
      <c r="B11200" s="34"/>
      <c r="C11200" s="33"/>
      <c r="D11200" s="33"/>
      <c r="E11200" s="33"/>
      <c r="G11200">
        <f t="shared" ref="G11200:G11263" si="176">WEEKDAY(B11200,2)</f>
        <v>6</v>
      </c>
    </row>
    <row r="11201" spans="1:7">
      <c r="A11201" s="33"/>
      <c r="B11201" s="34"/>
      <c r="C11201" s="33"/>
      <c r="D11201" s="33"/>
      <c r="E11201" s="33"/>
      <c r="G11201">
        <f t="shared" si="176"/>
        <v>6</v>
      </c>
    </row>
    <row r="11202" spans="1:7">
      <c r="A11202" s="33"/>
      <c r="B11202" s="34"/>
      <c r="C11202" s="33"/>
      <c r="D11202" s="33"/>
      <c r="E11202" s="33"/>
      <c r="G11202">
        <f t="shared" si="176"/>
        <v>6</v>
      </c>
    </row>
    <row r="11203" spans="1:7">
      <c r="A11203" s="33"/>
      <c r="B11203" s="34"/>
      <c r="C11203" s="33"/>
      <c r="D11203" s="33"/>
      <c r="E11203" s="33"/>
      <c r="G11203">
        <f t="shared" si="176"/>
        <v>6</v>
      </c>
    </row>
    <row r="11204" spans="1:7">
      <c r="A11204" s="33"/>
      <c r="B11204" s="34"/>
      <c r="C11204" s="33"/>
      <c r="D11204" s="33"/>
      <c r="E11204" s="33"/>
      <c r="G11204">
        <f t="shared" si="176"/>
        <v>6</v>
      </c>
    </row>
    <row r="11205" spans="1:7">
      <c r="A11205" s="33"/>
      <c r="B11205" s="34"/>
      <c r="C11205" s="33"/>
      <c r="D11205" s="33"/>
      <c r="E11205" s="33"/>
      <c r="G11205">
        <f t="shared" si="176"/>
        <v>6</v>
      </c>
    </row>
    <row r="11206" spans="1:7">
      <c r="A11206" s="33"/>
      <c r="B11206" s="34"/>
      <c r="C11206" s="33"/>
      <c r="D11206" s="33"/>
      <c r="E11206" s="33"/>
      <c r="G11206">
        <f t="shared" si="176"/>
        <v>6</v>
      </c>
    </row>
    <row r="11207" spans="1:7">
      <c r="A11207" s="33"/>
      <c r="B11207" s="34"/>
      <c r="C11207" s="33"/>
      <c r="D11207" s="33"/>
      <c r="E11207" s="33"/>
      <c r="G11207">
        <f t="shared" si="176"/>
        <v>6</v>
      </c>
    </row>
    <row r="11208" spans="1:7">
      <c r="A11208" s="33"/>
      <c r="B11208" s="34"/>
      <c r="C11208" s="33"/>
      <c r="D11208" s="33"/>
      <c r="E11208" s="33"/>
      <c r="G11208">
        <f t="shared" si="176"/>
        <v>6</v>
      </c>
    </row>
    <row r="11209" spans="1:7">
      <c r="A11209" s="33"/>
      <c r="B11209" s="34"/>
      <c r="C11209" s="33"/>
      <c r="D11209" s="33"/>
      <c r="E11209" s="33"/>
      <c r="G11209">
        <f t="shared" si="176"/>
        <v>6</v>
      </c>
    </row>
    <row r="11210" spans="1:7">
      <c r="A11210" s="33"/>
      <c r="B11210" s="34"/>
      <c r="C11210" s="33"/>
      <c r="D11210" s="33"/>
      <c r="E11210" s="33"/>
      <c r="G11210">
        <f t="shared" si="176"/>
        <v>6</v>
      </c>
    </row>
    <row r="11211" spans="1:7">
      <c r="A11211" s="33"/>
      <c r="B11211" s="34"/>
      <c r="C11211" s="33"/>
      <c r="D11211" s="33"/>
      <c r="E11211" s="33"/>
      <c r="G11211">
        <f t="shared" si="176"/>
        <v>6</v>
      </c>
    </row>
    <row r="11212" spans="1:7">
      <c r="A11212" s="33"/>
      <c r="B11212" s="34"/>
      <c r="C11212" s="33"/>
      <c r="D11212" s="33"/>
      <c r="E11212" s="33"/>
      <c r="G11212">
        <f t="shared" si="176"/>
        <v>6</v>
      </c>
    </row>
    <row r="11213" spans="1:7">
      <c r="A11213" s="33"/>
      <c r="B11213" s="34"/>
      <c r="C11213" s="33"/>
      <c r="D11213" s="33"/>
      <c r="E11213" s="33"/>
      <c r="G11213">
        <f t="shared" si="176"/>
        <v>6</v>
      </c>
    </row>
    <row r="11214" spans="1:7">
      <c r="A11214" s="33"/>
      <c r="B11214" s="34"/>
      <c r="C11214" s="33"/>
      <c r="D11214" s="33"/>
      <c r="E11214" s="33"/>
      <c r="G11214">
        <f t="shared" si="176"/>
        <v>6</v>
      </c>
    </row>
    <row r="11215" spans="1:7">
      <c r="A11215" s="33"/>
      <c r="B11215" s="34"/>
      <c r="C11215" s="33"/>
      <c r="D11215" s="33"/>
      <c r="E11215" s="33"/>
      <c r="G11215">
        <f t="shared" si="176"/>
        <v>6</v>
      </c>
    </row>
    <row r="11216" spans="1:7">
      <c r="A11216" s="33"/>
      <c r="B11216" s="34"/>
      <c r="C11216" s="33"/>
      <c r="D11216" s="33"/>
      <c r="E11216" s="33"/>
      <c r="G11216">
        <f t="shared" si="176"/>
        <v>6</v>
      </c>
    </row>
    <row r="11217" spans="1:7">
      <c r="A11217" s="33"/>
      <c r="B11217" s="34"/>
      <c r="C11217" s="33"/>
      <c r="D11217" s="33"/>
      <c r="E11217" s="33"/>
      <c r="G11217">
        <f t="shared" si="176"/>
        <v>6</v>
      </c>
    </row>
    <row r="11218" spans="1:7">
      <c r="A11218" s="33"/>
      <c r="B11218" s="34"/>
      <c r="C11218" s="33"/>
      <c r="D11218" s="33"/>
      <c r="E11218" s="33"/>
      <c r="G11218">
        <f t="shared" si="176"/>
        <v>6</v>
      </c>
    </row>
    <row r="11219" spans="1:7">
      <c r="A11219" s="33"/>
      <c r="B11219" s="34"/>
      <c r="C11219" s="33"/>
      <c r="D11219" s="33"/>
      <c r="E11219" s="33"/>
      <c r="G11219">
        <f t="shared" si="176"/>
        <v>6</v>
      </c>
    </row>
    <row r="11220" spans="1:7">
      <c r="A11220" s="33"/>
      <c r="B11220" s="34"/>
      <c r="C11220" s="33"/>
      <c r="D11220" s="33"/>
      <c r="E11220" s="33"/>
      <c r="G11220">
        <f t="shared" si="176"/>
        <v>6</v>
      </c>
    </row>
    <row r="11221" spans="1:7">
      <c r="A11221" s="33"/>
      <c r="B11221" s="34"/>
      <c r="C11221" s="33"/>
      <c r="D11221" s="33"/>
      <c r="E11221" s="33"/>
      <c r="G11221">
        <f t="shared" si="176"/>
        <v>6</v>
      </c>
    </row>
    <row r="11222" spans="1:7">
      <c r="A11222" s="33"/>
      <c r="B11222" s="34"/>
      <c r="C11222" s="33"/>
      <c r="D11222" s="33"/>
      <c r="E11222" s="33"/>
      <c r="G11222">
        <f t="shared" si="176"/>
        <v>6</v>
      </c>
    </row>
    <row r="11223" spans="1:7">
      <c r="A11223" s="33"/>
      <c r="B11223" s="34"/>
      <c r="C11223" s="33"/>
      <c r="D11223" s="33"/>
      <c r="E11223" s="33"/>
      <c r="G11223">
        <f t="shared" si="176"/>
        <v>6</v>
      </c>
    </row>
    <row r="11224" spans="1:7">
      <c r="A11224" s="33"/>
      <c r="B11224" s="34"/>
      <c r="C11224" s="33"/>
      <c r="D11224" s="33"/>
      <c r="E11224" s="33"/>
      <c r="G11224">
        <f t="shared" si="176"/>
        <v>6</v>
      </c>
    </row>
    <row r="11225" spans="1:7">
      <c r="A11225" s="33"/>
      <c r="B11225" s="34"/>
      <c r="C11225" s="33"/>
      <c r="D11225" s="33"/>
      <c r="E11225" s="33"/>
      <c r="G11225">
        <f t="shared" si="176"/>
        <v>6</v>
      </c>
    </row>
    <row r="11226" spans="1:7">
      <c r="A11226" s="33"/>
      <c r="B11226" s="34"/>
      <c r="C11226" s="33"/>
      <c r="D11226" s="33"/>
      <c r="E11226" s="33"/>
      <c r="G11226">
        <f t="shared" si="176"/>
        <v>6</v>
      </c>
    </row>
    <row r="11227" spans="1:7">
      <c r="A11227" s="33"/>
      <c r="B11227" s="34"/>
      <c r="C11227" s="33"/>
      <c r="D11227" s="33"/>
      <c r="E11227" s="33"/>
      <c r="G11227">
        <f t="shared" si="176"/>
        <v>6</v>
      </c>
    </row>
    <row r="11228" spans="1:7">
      <c r="A11228" s="33"/>
      <c r="B11228" s="34"/>
      <c r="C11228" s="33"/>
      <c r="D11228" s="33"/>
      <c r="E11228" s="33"/>
      <c r="G11228">
        <f t="shared" si="176"/>
        <v>6</v>
      </c>
    </row>
    <row r="11229" spans="1:7">
      <c r="A11229" s="33"/>
      <c r="B11229" s="34"/>
      <c r="C11229" s="33"/>
      <c r="D11229" s="33"/>
      <c r="E11229" s="33"/>
      <c r="G11229">
        <f t="shared" si="176"/>
        <v>6</v>
      </c>
    </row>
    <row r="11230" spans="1:7">
      <c r="A11230" s="33"/>
      <c r="B11230" s="34"/>
      <c r="C11230" s="33"/>
      <c r="D11230" s="33"/>
      <c r="E11230" s="33"/>
      <c r="G11230">
        <f t="shared" si="176"/>
        <v>6</v>
      </c>
    </row>
    <row r="11231" spans="1:7">
      <c r="A11231" s="33"/>
      <c r="B11231" s="34"/>
      <c r="C11231" s="33"/>
      <c r="D11231" s="33"/>
      <c r="E11231" s="33"/>
      <c r="G11231">
        <f t="shared" si="176"/>
        <v>6</v>
      </c>
    </row>
    <row r="11232" spans="1:7">
      <c r="A11232" s="33"/>
      <c r="B11232" s="34"/>
      <c r="C11232" s="33"/>
      <c r="D11232" s="33"/>
      <c r="E11232" s="33"/>
      <c r="G11232">
        <f t="shared" si="176"/>
        <v>6</v>
      </c>
    </row>
    <row r="11233" spans="1:7">
      <c r="A11233" s="33"/>
      <c r="B11233" s="34"/>
      <c r="C11233" s="33"/>
      <c r="D11233" s="33"/>
      <c r="E11233" s="33"/>
      <c r="G11233">
        <f t="shared" si="176"/>
        <v>6</v>
      </c>
    </row>
    <row r="11234" spans="1:7">
      <c r="A11234" s="33"/>
      <c r="B11234" s="34"/>
      <c r="C11234" s="33"/>
      <c r="D11234" s="33"/>
      <c r="E11234" s="33"/>
      <c r="G11234">
        <f t="shared" si="176"/>
        <v>6</v>
      </c>
    </row>
    <row r="11235" spans="1:7">
      <c r="A11235" s="33"/>
      <c r="B11235" s="34"/>
      <c r="C11235" s="33"/>
      <c r="D11235" s="33"/>
      <c r="E11235" s="33"/>
      <c r="G11235">
        <f t="shared" si="176"/>
        <v>6</v>
      </c>
    </row>
    <row r="11236" spans="1:7">
      <c r="A11236" s="33"/>
      <c r="B11236" s="34"/>
      <c r="C11236" s="33"/>
      <c r="D11236" s="33"/>
      <c r="E11236" s="33"/>
      <c r="G11236">
        <f t="shared" si="176"/>
        <v>6</v>
      </c>
    </row>
    <row r="11237" spans="1:7">
      <c r="A11237" s="33"/>
      <c r="B11237" s="34"/>
      <c r="C11237" s="33"/>
      <c r="D11237" s="33"/>
      <c r="E11237" s="33"/>
      <c r="G11237">
        <f t="shared" si="176"/>
        <v>6</v>
      </c>
    </row>
    <row r="11238" spans="1:7">
      <c r="A11238" s="33"/>
      <c r="B11238" s="34"/>
      <c r="C11238" s="33"/>
      <c r="D11238" s="33"/>
      <c r="E11238" s="33"/>
      <c r="G11238">
        <f t="shared" si="176"/>
        <v>6</v>
      </c>
    </row>
    <row r="11239" spans="1:7">
      <c r="A11239" s="33"/>
      <c r="B11239" s="34"/>
      <c r="C11239" s="33"/>
      <c r="D11239" s="33"/>
      <c r="E11239" s="33"/>
      <c r="G11239">
        <f t="shared" si="176"/>
        <v>6</v>
      </c>
    </row>
    <row r="11240" spans="1:7">
      <c r="A11240" s="33"/>
      <c r="B11240" s="34"/>
      <c r="C11240" s="33"/>
      <c r="D11240" s="33"/>
      <c r="E11240" s="33"/>
      <c r="G11240">
        <f t="shared" si="176"/>
        <v>6</v>
      </c>
    </row>
    <row r="11241" spans="1:7">
      <c r="A11241" s="33"/>
      <c r="B11241" s="34"/>
      <c r="C11241" s="33"/>
      <c r="D11241" s="33"/>
      <c r="E11241" s="33"/>
      <c r="G11241">
        <f t="shared" si="176"/>
        <v>6</v>
      </c>
    </row>
    <row r="11242" spans="1:7">
      <c r="A11242" s="33"/>
      <c r="B11242" s="34"/>
      <c r="C11242" s="33"/>
      <c r="D11242" s="33"/>
      <c r="E11242" s="33"/>
      <c r="G11242">
        <f t="shared" si="176"/>
        <v>6</v>
      </c>
    </row>
    <row r="11243" spans="1:7">
      <c r="A11243" s="33"/>
      <c r="B11243" s="34"/>
      <c r="C11243" s="33"/>
      <c r="D11243" s="33"/>
      <c r="E11243" s="33"/>
      <c r="G11243">
        <f t="shared" si="176"/>
        <v>6</v>
      </c>
    </row>
    <row r="11244" spans="1:7">
      <c r="A11244" s="33"/>
      <c r="B11244" s="34"/>
      <c r="C11244" s="33"/>
      <c r="D11244" s="33"/>
      <c r="E11244" s="33"/>
      <c r="G11244">
        <f t="shared" si="176"/>
        <v>6</v>
      </c>
    </row>
    <row r="11245" spans="1:7">
      <c r="A11245" s="33"/>
      <c r="B11245" s="34"/>
      <c r="C11245" s="33"/>
      <c r="D11245" s="33"/>
      <c r="E11245" s="33"/>
      <c r="G11245">
        <f t="shared" si="176"/>
        <v>6</v>
      </c>
    </row>
    <row r="11246" spans="1:7">
      <c r="A11246" s="33"/>
      <c r="B11246" s="34"/>
      <c r="C11246" s="33"/>
      <c r="D11246" s="33"/>
      <c r="E11246" s="33"/>
      <c r="G11246">
        <f t="shared" si="176"/>
        <v>6</v>
      </c>
    </row>
    <row r="11247" spans="1:7">
      <c r="A11247" s="33"/>
      <c r="B11247" s="34"/>
      <c r="C11247" s="33"/>
      <c r="D11247" s="33"/>
      <c r="E11247" s="33"/>
      <c r="G11247">
        <f t="shared" si="176"/>
        <v>6</v>
      </c>
    </row>
    <row r="11248" spans="1:7">
      <c r="A11248" s="33"/>
      <c r="B11248" s="34"/>
      <c r="C11248" s="33"/>
      <c r="D11248" s="33"/>
      <c r="E11248" s="33"/>
      <c r="G11248">
        <f t="shared" si="176"/>
        <v>6</v>
      </c>
    </row>
    <row r="11249" spans="1:7">
      <c r="A11249" s="33"/>
      <c r="B11249" s="34"/>
      <c r="C11249" s="33"/>
      <c r="D11249" s="33"/>
      <c r="E11249" s="33"/>
      <c r="G11249">
        <f t="shared" si="176"/>
        <v>6</v>
      </c>
    </row>
    <row r="11250" spans="1:7">
      <c r="A11250" s="33"/>
      <c r="B11250" s="34"/>
      <c r="C11250" s="33"/>
      <c r="D11250" s="33"/>
      <c r="E11250" s="33"/>
      <c r="G11250">
        <f t="shared" si="176"/>
        <v>6</v>
      </c>
    </row>
    <row r="11251" spans="1:7">
      <c r="A11251" s="33"/>
      <c r="B11251" s="34"/>
      <c r="C11251" s="33"/>
      <c r="D11251" s="33"/>
      <c r="E11251" s="33"/>
      <c r="G11251">
        <f t="shared" si="176"/>
        <v>6</v>
      </c>
    </row>
    <row r="11252" spans="1:7">
      <c r="A11252" s="33"/>
      <c r="B11252" s="34"/>
      <c r="C11252" s="33"/>
      <c r="D11252" s="33"/>
      <c r="E11252" s="33"/>
      <c r="G11252">
        <f t="shared" si="176"/>
        <v>6</v>
      </c>
    </row>
    <row r="11253" spans="1:7">
      <c r="A11253" s="33"/>
      <c r="B11253" s="34"/>
      <c r="C11253" s="33"/>
      <c r="D11253" s="33"/>
      <c r="E11253" s="33"/>
      <c r="G11253">
        <f t="shared" si="176"/>
        <v>6</v>
      </c>
    </row>
    <row r="11254" spans="1:7">
      <c r="A11254" s="33"/>
      <c r="B11254" s="34"/>
      <c r="C11254" s="33"/>
      <c r="D11254" s="33"/>
      <c r="E11254" s="33"/>
      <c r="G11254">
        <f t="shared" si="176"/>
        <v>6</v>
      </c>
    </row>
    <row r="11255" spans="1:7">
      <c r="A11255" s="33"/>
      <c r="B11255" s="34"/>
      <c r="C11255" s="33"/>
      <c r="D11255" s="33"/>
      <c r="E11255" s="33"/>
      <c r="G11255">
        <f t="shared" si="176"/>
        <v>6</v>
      </c>
    </row>
    <row r="11256" spans="1:7">
      <c r="A11256" s="33"/>
      <c r="B11256" s="34"/>
      <c r="C11256" s="33"/>
      <c r="D11256" s="33"/>
      <c r="E11256" s="33"/>
      <c r="G11256">
        <f t="shared" si="176"/>
        <v>6</v>
      </c>
    </row>
    <row r="11257" spans="1:7">
      <c r="A11257" s="33"/>
      <c r="B11257" s="34"/>
      <c r="C11257" s="33"/>
      <c r="D11257" s="33"/>
      <c r="E11257" s="33"/>
      <c r="G11257">
        <f t="shared" si="176"/>
        <v>6</v>
      </c>
    </row>
    <row r="11258" spans="1:7">
      <c r="A11258" s="33"/>
      <c r="B11258" s="34"/>
      <c r="C11258" s="33"/>
      <c r="D11258" s="33"/>
      <c r="E11258" s="33"/>
      <c r="G11258">
        <f t="shared" si="176"/>
        <v>6</v>
      </c>
    </row>
    <row r="11259" spans="1:7">
      <c r="A11259" s="33"/>
      <c r="B11259" s="34"/>
      <c r="C11259" s="33"/>
      <c r="D11259" s="33"/>
      <c r="E11259" s="33"/>
      <c r="G11259">
        <f t="shared" si="176"/>
        <v>6</v>
      </c>
    </row>
    <row r="11260" spans="1:7">
      <c r="A11260" s="33"/>
      <c r="B11260" s="34"/>
      <c r="C11260" s="33"/>
      <c r="D11260" s="33"/>
      <c r="E11260" s="33"/>
      <c r="G11260">
        <f t="shared" si="176"/>
        <v>6</v>
      </c>
    </row>
    <row r="11261" spans="1:7">
      <c r="A11261" s="33"/>
      <c r="B11261" s="34"/>
      <c r="C11261" s="33"/>
      <c r="D11261" s="33"/>
      <c r="E11261" s="33"/>
      <c r="G11261">
        <f t="shared" si="176"/>
        <v>6</v>
      </c>
    </row>
    <row r="11262" spans="1:7">
      <c r="A11262" s="33"/>
      <c r="B11262" s="34"/>
      <c r="C11262" s="33"/>
      <c r="D11262" s="33"/>
      <c r="E11262" s="33"/>
      <c r="G11262">
        <f t="shared" si="176"/>
        <v>6</v>
      </c>
    </row>
    <row r="11263" spans="1:7">
      <c r="A11263" s="33"/>
      <c r="B11263" s="34"/>
      <c r="C11263" s="33"/>
      <c r="D11263" s="33"/>
      <c r="E11263" s="33"/>
      <c r="G11263">
        <f t="shared" si="176"/>
        <v>6</v>
      </c>
    </row>
    <row r="11264" spans="1:7">
      <c r="A11264" s="33"/>
      <c r="B11264" s="34"/>
      <c r="C11264" s="33"/>
      <c r="D11264" s="33"/>
      <c r="E11264" s="33"/>
      <c r="G11264">
        <f t="shared" ref="G11264:G11327" si="177">WEEKDAY(B11264,2)</f>
        <v>6</v>
      </c>
    </row>
    <row r="11265" spans="1:7">
      <c r="A11265" s="33"/>
      <c r="B11265" s="34"/>
      <c r="C11265" s="33"/>
      <c r="D11265" s="33"/>
      <c r="E11265" s="33"/>
      <c r="G11265">
        <f t="shared" si="177"/>
        <v>6</v>
      </c>
    </row>
    <row r="11266" spans="1:7">
      <c r="A11266" s="33"/>
      <c r="B11266" s="34"/>
      <c r="C11266" s="33"/>
      <c r="D11266" s="33"/>
      <c r="E11266" s="33"/>
      <c r="G11266">
        <f t="shared" si="177"/>
        <v>6</v>
      </c>
    </row>
    <row r="11267" spans="1:7">
      <c r="A11267" s="33"/>
      <c r="B11267" s="34"/>
      <c r="C11267" s="33"/>
      <c r="D11267" s="33"/>
      <c r="E11267" s="33"/>
      <c r="G11267">
        <f t="shared" si="177"/>
        <v>6</v>
      </c>
    </row>
    <row r="11268" spans="1:7">
      <c r="A11268" s="33"/>
      <c r="B11268" s="34"/>
      <c r="C11268" s="33"/>
      <c r="D11268" s="33"/>
      <c r="E11268" s="33"/>
      <c r="G11268">
        <f t="shared" si="177"/>
        <v>6</v>
      </c>
    </row>
    <row r="11269" spans="1:7">
      <c r="A11269" s="33"/>
      <c r="B11269" s="34"/>
      <c r="C11269" s="33"/>
      <c r="D11269" s="33"/>
      <c r="E11269" s="33"/>
      <c r="G11269">
        <f t="shared" si="177"/>
        <v>6</v>
      </c>
    </row>
    <row r="11270" spans="1:7">
      <c r="A11270" s="33"/>
      <c r="B11270" s="34"/>
      <c r="C11270" s="33"/>
      <c r="D11270" s="33"/>
      <c r="E11270" s="33"/>
      <c r="G11270">
        <f t="shared" si="177"/>
        <v>6</v>
      </c>
    </row>
    <row r="11271" spans="1:7">
      <c r="A11271" s="33"/>
      <c r="B11271" s="34"/>
      <c r="C11271" s="33"/>
      <c r="D11271" s="33"/>
      <c r="E11271" s="33"/>
      <c r="G11271">
        <f t="shared" si="177"/>
        <v>6</v>
      </c>
    </row>
    <row r="11272" spans="1:7">
      <c r="A11272" s="33"/>
      <c r="B11272" s="34"/>
      <c r="C11272" s="33"/>
      <c r="D11272" s="33"/>
      <c r="E11272" s="33"/>
      <c r="G11272">
        <f t="shared" si="177"/>
        <v>6</v>
      </c>
    </row>
    <row r="11273" spans="1:7">
      <c r="A11273" s="33"/>
      <c r="B11273" s="34"/>
      <c r="C11273" s="33"/>
      <c r="D11273" s="33"/>
      <c r="E11273" s="33"/>
      <c r="G11273">
        <f t="shared" si="177"/>
        <v>6</v>
      </c>
    </row>
    <row r="11274" spans="1:7">
      <c r="A11274" s="33"/>
      <c r="B11274" s="34"/>
      <c r="C11274" s="33"/>
      <c r="D11274" s="33"/>
      <c r="E11274" s="33"/>
      <c r="G11274">
        <f t="shared" si="177"/>
        <v>6</v>
      </c>
    </row>
    <row r="11275" spans="1:7">
      <c r="A11275" s="33"/>
      <c r="B11275" s="34"/>
      <c r="C11275" s="33"/>
      <c r="D11275" s="33"/>
      <c r="E11275" s="33"/>
      <c r="G11275">
        <f t="shared" si="177"/>
        <v>6</v>
      </c>
    </row>
    <row r="11276" spans="1:7">
      <c r="A11276" s="33"/>
      <c r="B11276" s="34"/>
      <c r="C11276" s="33"/>
      <c r="D11276" s="33"/>
      <c r="E11276" s="33"/>
      <c r="G11276">
        <f t="shared" si="177"/>
        <v>6</v>
      </c>
    </row>
    <row r="11277" spans="1:7">
      <c r="A11277" s="33"/>
      <c r="B11277" s="34"/>
      <c r="C11277" s="33"/>
      <c r="D11277" s="33"/>
      <c r="E11277" s="33"/>
      <c r="G11277">
        <f t="shared" si="177"/>
        <v>6</v>
      </c>
    </row>
    <row r="11278" spans="1:7">
      <c r="A11278" s="33"/>
      <c r="B11278" s="34"/>
      <c r="C11278" s="33"/>
      <c r="D11278" s="33"/>
      <c r="E11278" s="33"/>
      <c r="G11278">
        <f t="shared" si="177"/>
        <v>6</v>
      </c>
    </row>
    <row r="11279" spans="1:7">
      <c r="A11279" s="33"/>
      <c r="B11279" s="34"/>
      <c r="C11279" s="33"/>
      <c r="D11279" s="33"/>
      <c r="E11279" s="33"/>
      <c r="G11279">
        <f t="shared" si="177"/>
        <v>6</v>
      </c>
    </row>
    <row r="11280" spans="1:7">
      <c r="A11280" s="33"/>
      <c r="B11280" s="34"/>
      <c r="C11280" s="33"/>
      <c r="D11280" s="33"/>
      <c r="E11280" s="33"/>
      <c r="G11280">
        <f t="shared" si="177"/>
        <v>6</v>
      </c>
    </row>
    <row r="11281" spans="1:7">
      <c r="A11281" s="33"/>
      <c r="B11281" s="34"/>
      <c r="C11281" s="33"/>
      <c r="D11281" s="33"/>
      <c r="E11281" s="33"/>
      <c r="G11281">
        <f t="shared" si="177"/>
        <v>6</v>
      </c>
    </row>
    <row r="11282" spans="1:7">
      <c r="A11282" s="33"/>
      <c r="B11282" s="34"/>
      <c r="C11282" s="33"/>
      <c r="D11282" s="33"/>
      <c r="E11282" s="33"/>
      <c r="G11282">
        <f t="shared" si="177"/>
        <v>6</v>
      </c>
    </row>
    <row r="11283" spans="1:7">
      <c r="A11283" s="33"/>
      <c r="B11283" s="34"/>
      <c r="C11283" s="33"/>
      <c r="D11283" s="33"/>
      <c r="E11283" s="33"/>
      <c r="G11283">
        <f t="shared" si="177"/>
        <v>6</v>
      </c>
    </row>
    <row r="11284" spans="1:7">
      <c r="A11284" s="33"/>
      <c r="B11284" s="34"/>
      <c r="C11284" s="33"/>
      <c r="D11284" s="33"/>
      <c r="E11284" s="33"/>
      <c r="G11284">
        <f t="shared" si="177"/>
        <v>6</v>
      </c>
    </row>
    <row r="11285" spans="1:7">
      <c r="A11285" s="33"/>
      <c r="B11285" s="34"/>
      <c r="C11285" s="33"/>
      <c r="D11285" s="33"/>
      <c r="E11285" s="33"/>
      <c r="G11285">
        <f t="shared" si="177"/>
        <v>6</v>
      </c>
    </row>
    <row r="11286" spans="1:7">
      <c r="A11286" s="33"/>
      <c r="B11286" s="34"/>
      <c r="C11286" s="33"/>
      <c r="D11286" s="33"/>
      <c r="E11286" s="33"/>
      <c r="G11286">
        <f t="shared" si="177"/>
        <v>6</v>
      </c>
    </row>
    <row r="11287" spans="1:7">
      <c r="A11287" s="33"/>
      <c r="B11287" s="34"/>
      <c r="C11287" s="33"/>
      <c r="D11287" s="33"/>
      <c r="E11287" s="33"/>
      <c r="G11287">
        <f t="shared" si="177"/>
        <v>6</v>
      </c>
    </row>
    <row r="11288" spans="1:7">
      <c r="A11288" s="33"/>
      <c r="B11288" s="34"/>
      <c r="C11288" s="33"/>
      <c r="D11288" s="33"/>
      <c r="E11288" s="33"/>
      <c r="G11288">
        <f t="shared" si="177"/>
        <v>6</v>
      </c>
    </row>
    <row r="11289" spans="1:7">
      <c r="A11289" s="33"/>
      <c r="B11289" s="34"/>
      <c r="C11289" s="33"/>
      <c r="D11289" s="33"/>
      <c r="E11289" s="33"/>
      <c r="G11289">
        <f t="shared" si="177"/>
        <v>6</v>
      </c>
    </row>
    <row r="11290" spans="1:7">
      <c r="A11290" s="33"/>
      <c r="B11290" s="34"/>
      <c r="C11290" s="33"/>
      <c r="D11290" s="33"/>
      <c r="E11290" s="33"/>
      <c r="G11290">
        <f t="shared" si="177"/>
        <v>6</v>
      </c>
    </row>
    <row r="11291" spans="1:7">
      <c r="A11291" s="33"/>
      <c r="B11291" s="34"/>
      <c r="C11291" s="33"/>
      <c r="D11291" s="33"/>
      <c r="E11291" s="33"/>
      <c r="G11291">
        <f t="shared" si="177"/>
        <v>6</v>
      </c>
    </row>
    <row r="11292" spans="1:7">
      <c r="A11292" s="33"/>
      <c r="B11292" s="34"/>
      <c r="C11292" s="33"/>
      <c r="D11292" s="33"/>
      <c r="E11292" s="33"/>
      <c r="G11292">
        <f t="shared" si="177"/>
        <v>6</v>
      </c>
    </row>
    <row r="11293" spans="1:7">
      <c r="A11293" s="33"/>
      <c r="B11293" s="34"/>
      <c r="C11293" s="33"/>
      <c r="D11293" s="33"/>
      <c r="E11293" s="33"/>
      <c r="G11293">
        <f t="shared" si="177"/>
        <v>6</v>
      </c>
    </row>
    <row r="11294" spans="1:7">
      <c r="A11294" s="33"/>
      <c r="B11294" s="34"/>
      <c r="C11294" s="33"/>
      <c r="D11294" s="33"/>
      <c r="E11294" s="33"/>
      <c r="G11294">
        <f t="shared" si="177"/>
        <v>6</v>
      </c>
    </row>
    <row r="11295" spans="1:7">
      <c r="A11295" s="33"/>
      <c r="B11295" s="34"/>
      <c r="C11295" s="33"/>
      <c r="D11295" s="33"/>
      <c r="E11295" s="33"/>
      <c r="G11295">
        <f t="shared" si="177"/>
        <v>6</v>
      </c>
    </row>
    <row r="11296" spans="1:7">
      <c r="A11296" s="33"/>
      <c r="B11296" s="34"/>
      <c r="C11296" s="33"/>
      <c r="D11296" s="33"/>
      <c r="E11296" s="33"/>
      <c r="G11296">
        <f t="shared" si="177"/>
        <v>6</v>
      </c>
    </row>
    <row r="11297" spans="1:7">
      <c r="A11297" s="33"/>
      <c r="B11297" s="34"/>
      <c r="C11297" s="33"/>
      <c r="D11297" s="33"/>
      <c r="E11297" s="33"/>
      <c r="G11297">
        <f t="shared" si="177"/>
        <v>6</v>
      </c>
    </row>
    <row r="11298" spans="1:7">
      <c r="A11298" s="33"/>
      <c r="B11298" s="34"/>
      <c r="C11298" s="33"/>
      <c r="D11298" s="33"/>
      <c r="E11298" s="33"/>
      <c r="G11298">
        <f t="shared" si="177"/>
        <v>6</v>
      </c>
    </row>
    <row r="11299" spans="1:7">
      <c r="A11299" s="33"/>
      <c r="B11299" s="34"/>
      <c r="C11299" s="33"/>
      <c r="D11299" s="33"/>
      <c r="E11299" s="33"/>
      <c r="G11299">
        <f t="shared" si="177"/>
        <v>6</v>
      </c>
    </row>
    <row r="11300" spans="1:7">
      <c r="A11300" s="33"/>
      <c r="B11300" s="34"/>
      <c r="C11300" s="33"/>
      <c r="D11300" s="33"/>
      <c r="E11300" s="33"/>
      <c r="G11300">
        <f t="shared" si="177"/>
        <v>6</v>
      </c>
    </row>
    <row r="11301" spans="1:7">
      <c r="A11301" s="33"/>
      <c r="B11301" s="34"/>
      <c r="C11301" s="33"/>
      <c r="D11301" s="33"/>
      <c r="E11301" s="33"/>
      <c r="G11301">
        <f t="shared" si="177"/>
        <v>6</v>
      </c>
    </row>
    <row r="11302" spans="1:7">
      <c r="A11302" s="33"/>
      <c r="B11302" s="34"/>
      <c r="C11302" s="33"/>
      <c r="D11302" s="33"/>
      <c r="E11302" s="33"/>
      <c r="G11302">
        <f t="shared" si="177"/>
        <v>6</v>
      </c>
    </row>
    <row r="11303" spans="1:7">
      <c r="A11303" s="33"/>
      <c r="B11303" s="34"/>
      <c r="C11303" s="33"/>
      <c r="D11303" s="33"/>
      <c r="E11303" s="33"/>
      <c r="G11303">
        <f t="shared" si="177"/>
        <v>6</v>
      </c>
    </row>
    <row r="11304" spans="1:7">
      <c r="A11304" s="33"/>
      <c r="B11304" s="34"/>
      <c r="C11304" s="33"/>
      <c r="D11304" s="33"/>
      <c r="E11304" s="33"/>
      <c r="G11304">
        <f t="shared" si="177"/>
        <v>6</v>
      </c>
    </row>
    <row r="11305" spans="1:7">
      <c r="A11305" s="33"/>
      <c r="B11305" s="34"/>
      <c r="C11305" s="33"/>
      <c r="D11305" s="33"/>
      <c r="E11305" s="33"/>
      <c r="G11305">
        <f t="shared" si="177"/>
        <v>6</v>
      </c>
    </row>
    <row r="11306" spans="1:7">
      <c r="A11306" s="33"/>
      <c r="B11306" s="34"/>
      <c r="C11306" s="33"/>
      <c r="D11306" s="33"/>
      <c r="E11306" s="33"/>
      <c r="G11306">
        <f t="shared" si="177"/>
        <v>6</v>
      </c>
    </row>
    <row r="11307" spans="1:7">
      <c r="A11307" s="33"/>
      <c r="B11307" s="34"/>
      <c r="C11307" s="33"/>
      <c r="D11307" s="33"/>
      <c r="E11307" s="33"/>
      <c r="G11307">
        <f t="shared" si="177"/>
        <v>6</v>
      </c>
    </row>
    <row r="11308" spans="1:7">
      <c r="A11308" s="33"/>
      <c r="B11308" s="34"/>
      <c r="C11308" s="33"/>
      <c r="D11308" s="33"/>
      <c r="E11308" s="33"/>
      <c r="G11308">
        <f t="shared" si="177"/>
        <v>6</v>
      </c>
    </row>
    <row r="11309" spans="1:7">
      <c r="A11309" s="33"/>
      <c r="B11309" s="34"/>
      <c r="C11309" s="33"/>
      <c r="D11309" s="33"/>
      <c r="E11309" s="33"/>
      <c r="G11309">
        <f t="shared" si="177"/>
        <v>6</v>
      </c>
    </row>
    <row r="11310" spans="1:7">
      <c r="A11310" s="33"/>
      <c r="B11310" s="34"/>
      <c r="C11310" s="33"/>
      <c r="D11310" s="33"/>
      <c r="E11310" s="33"/>
      <c r="G11310">
        <f t="shared" si="177"/>
        <v>6</v>
      </c>
    </row>
    <row r="11311" spans="1:7">
      <c r="A11311" s="33"/>
      <c r="B11311" s="34"/>
      <c r="C11311" s="33"/>
      <c r="D11311" s="33"/>
      <c r="E11311" s="33"/>
      <c r="G11311">
        <f t="shared" si="177"/>
        <v>6</v>
      </c>
    </row>
    <row r="11312" spans="1:7">
      <c r="A11312" s="33"/>
      <c r="B11312" s="34"/>
      <c r="C11312" s="33"/>
      <c r="D11312" s="33"/>
      <c r="E11312" s="33"/>
      <c r="G11312">
        <f t="shared" si="177"/>
        <v>6</v>
      </c>
    </row>
    <row r="11313" spans="1:7">
      <c r="A11313" s="33"/>
      <c r="B11313" s="34"/>
      <c r="C11313" s="33"/>
      <c r="D11313" s="33"/>
      <c r="E11313" s="33"/>
      <c r="G11313">
        <f t="shared" si="177"/>
        <v>6</v>
      </c>
    </row>
    <row r="11314" spans="1:7">
      <c r="A11314" s="33"/>
      <c r="B11314" s="34"/>
      <c r="C11314" s="33"/>
      <c r="D11314" s="33"/>
      <c r="E11314" s="33"/>
      <c r="G11314">
        <f t="shared" si="177"/>
        <v>6</v>
      </c>
    </row>
    <row r="11315" spans="1:7">
      <c r="A11315" s="33"/>
      <c r="B11315" s="34"/>
      <c r="C11315" s="33"/>
      <c r="D11315" s="33"/>
      <c r="E11315" s="33"/>
      <c r="G11315">
        <f t="shared" si="177"/>
        <v>6</v>
      </c>
    </row>
    <row r="11316" spans="1:7">
      <c r="A11316" s="33"/>
      <c r="B11316" s="34"/>
      <c r="C11316" s="33"/>
      <c r="D11316" s="33"/>
      <c r="E11316" s="33"/>
      <c r="G11316">
        <f t="shared" si="177"/>
        <v>6</v>
      </c>
    </row>
    <row r="11317" spans="1:7">
      <c r="A11317" s="33"/>
      <c r="B11317" s="34"/>
      <c r="C11317" s="33"/>
      <c r="D11317" s="33"/>
      <c r="E11317" s="33"/>
      <c r="G11317">
        <f t="shared" si="177"/>
        <v>6</v>
      </c>
    </row>
    <row r="11318" spans="1:7">
      <c r="A11318" s="33"/>
      <c r="B11318" s="34"/>
      <c r="C11318" s="33"/>
      <c r="D11318" s="33"/>
      <c r="E11318" s="33"/>
      <c r="G11318">
        <f t="shared" si="177"/>
        <v>6</v>
      </c>
    </row>
    <row r="11319" spans="1:7">
      <c r="A11319" s="33"/>
      <c r="B11319" s="34"/>
      <c r="C11319" s="33"/>
      <c r="D11319" s="33"/>
      <c r="E11319" s="33"/>
      <c r="G11319">
        <f t="shared" si="177"/>
        <v>6</v>
      </c>
    </row>
    <row r="11320" spans="1:7">
      <c r="A11320" s="33"/>
      <c r="B11320" s="34"/>
      <c r="C11320" s="33"/>
      <c r="D11320" s="33"/>
      <c r="E11320" s="33"/>
      <c r="G11320">
        <f t="shared" si="177"/>
        <v>6</v>
      </c>
    </row>
    <row r="11321" spans="1:7">
      <c r="A11321" s="33"/>
      <c r="B11321" s="34"/>
      <c r="C11321" s="33"/>
      <c r="D11321" s="33"/>
      <c r="E11321" s="33"/>
      <c r="G11321">
        <f t="shared" si="177"/>
        <v>6</v>
      </c>
    </row>
    <row r="11322" spans="1:7">
      <c r="A11322" s="33"/>
      <c r="B11322" s="34"/>
      <c r="C11322" s="33"/>
      <c r="D11322" s="33"/>
      <c r="E11322" s="33"/>
      <c r="G11322">
        <f t="shared" si="177"/>
        <v>6</v>
      </c>
    </row>
    <row r="11323" spans="1:7">
      <c r="A11323" s="33"/>
      <c r="B11323" s="34"/>
      <c r="C11323" s="33"/>
      <c r="D11323" s="33"/>
      <c r="E11323" s="33"/>
      <c r="G11323">
        <f t="shared" si="177"/>
        <v>6</v>
      </c>
    </row>
    <row r="11324" spans="1:7">
      <c r="A11324" s="33"/>
      <c r="B11324" s="34"/>
      <c r="C11324" s="33"/>
      <c r="D11324" s="33"/>
      <c r="E11324" s="33"/>
      <c r="G11324">
        <f t="shared" si="177"/>
        <v>6</v>
      </c>
    </row>
    <row r="11325" spans="1:7">
      <c r="A11325" s="33"/>
      <c r="B11325" s="34"/>
      <c r="C11325" s="33"/>
      <c r="D11325" s="33"/>
      <c r="E11325" s="33"/>
      <c r="G11325">
        <f t="shared" si="177"/>
        <v>6</v>
      </c>
    </row>
    <row r="11326" spans="1:7">
      <c r="A11326" s="33"/>
      <c r="B11326" s="34"/>
      <c r="C11326" s="33"/>
      <c r="D11326" s="33"/>
      <c r="E11326" s="33"/>
      <c r="G11326">
        <f t="shared" si="177"/>
        <v>6</v>
      </c>
    </row>
    <row r="11327" spans="1:7">
      <c r="A11327" s="33"/>
      <c r="B11327" s="34"/>
      <c r="C11327" s="33"/>
      <c r="D11327" s="33"/>
      <c r="E11327" s="33"/>
      <c r="G11327">
        <f t="shared" si="177"/>
        <v>6</v>
      </c>
    </row>
    <row r="11328" spans="1:7">
      <c r="A11328" s="33"/>
      <c r="B11328" s="34"/>
      <c r="C11328" s="33"/>
      <c r="D11328" s="33"/>
      <c r="E11328" s="33"/>
      <c r="G11328">
        <f t="shared" ref="G11328:G11391" si="178">WEEKDAY(B11328,2)</f>
        <v>6</v>
      </c>
    </row>
    <row r="11329" spans="1:7">
      <c r="A11329" s="33"/>
      <c r="B11329" s="34"/>
      <c r="C11329" s="33"/>
      <c r="D11329" s="33"/>
      <c r="E11329" s="33"/>
      <c r="G11329">
        <f t="shared" si="178"/>
        <v>6</v>
      </c>
    </row>
    <row r="11330" spans="1:7">
      <c r="A11330" s="33"/>
      <c r="B11330" s="34"/>
      <c r="C11330" s="33"/>
      <c r="D11330" s="33"/>
      <c r="E11330" s="33"/>
      <c r="G11330">
        <f t="shared" si="178"/>
        <v>6</v>
      </c>
    </row>
    <row r="11331" spans="1:7">
      <c r="A11331" s="33"/>
      <c r="B11331" s="34"/>
      <c r="C11331" s="33"/>
      <c r="D11331" s="33"/>
      <c r="E11331" s="33"/>
      <c r="G11331">
        <f t="shared" si="178"/>
        <v>6</v>
      </c>
    </row>
    <row r="11332" spans="1:7">
      <c r="A11332" s="33"/>
      <c r="B11332" s="34"/>
      <c r="C11332" s="33"/>
      <c r="D11332" s="33"/>
      <c r="E11332" s="33"/>
      <c r="G11332">
        <f t="shared" si="178"/>
        <v>6</v>
      </c>
    </row>
    <row r="11333" spans="1:7">
      <c r="A11333" s="33"/>
      <c r="B11333" s="34"/>
      <c r="C11333" s="33"/>
      <c r="D11333" s="33"/>
      <c r="E11333" s="33"/>
      <c r="G11333">
        <f t="shared" si="178"/>
        <v>6</v>
      </c>
    </row>
    <row r="11334" spans="1:7">
      <c r="A11334" s="33"/>
      <c r="B11334" s="34"/>
      <c r="C11334" s="33"/>
      <c r="D11334" s="33"/>
      <c r="E11334" s="33"/>
      <c r="G11334">
        <f t="shared" si="178"/>
        <v>6</v>
      </c>
    </row>
    <row r="11335" spans="1:7">
      <c r="A11335" s="33"/>
      <c r="B11335" s="34"/>
      <c r="C11335" s="33"/>
      <c r="D11335" s="33"/>
      <c r="E11335" s="33"/>
      <c r="G11335">
        <f t="shared" si="178"/>
        <v>6</v>
      </c>
    </row>
    <row r="11336" spans="1:7">
      <c r="A11336" s="33"/>
      <c r="B11336" s="34"/>
      <c r="C11336" s="33"/>
      <c r="D11336" s="33"/>
      <c r="E11336" s="33"/>
      <c r="G11336">
        <f t="shared" si="178"/>
        <v>6</v>
      </c>
    </row>
    <row r="11337" spans="1:7">
      <c r="A11337" s="33"/>
      <c r="B11337" s="34"/>
      <c r="C11337" s="33"/>
      <c r="D11337" s="33"/>
      <c r="E11337" s="33"/>
      <c r="G11337">
        <f t="shared" si="178"/>
        <v>6</v>
      </c>
    </row>
    <row r="11338" spans="1:7">
      <c r="A11338" s="33"/>
      <c r="B11338" s="34"/>
      <c r="C11338" s="33"/>
      <c r="D11338" s="33"/>
      <c r="E11338" s="33"/>
      <c r="G11338">
        <f t="shared" si="178"/>
        <v>6</v>
      </c>
    </row>
    <row r="11339" spans="1:7">
      <c r="A11339" s="33"/>
      <c r="B11339" s="34"/>
      <c r="C11339" s="33"/>
      <c r="D11339" s="33"/>
      <c r="E11339" s="33"/>
      <c r="G11339">
        <f t="shared" si="178"/>
        <v>6</v>
      </c>
    </row>
    <row r="11340" spans="1:7">
      <c r="A11340" s="33"/>
      <c r="B11340" s="34"/>
      <c r="C11340" s="33"/>
      <c r="D11340" s="33"/>
      <c r="E11340" s="33"/>
      <c r="G11340">
        <f t="shared" si="178"/>
        <v>6</v>
      </c>
    </row>
    <row r="11341" spans="1:7">
      <c r="A11341" s="33"/>
      <c r="B11341" s="34"/>
      <c r="C11341" s="33"/>
      <c r="D11341" s="33"/>
      <c r="E11341" s="33"/>
      <c r="G11341">
        <f t="shared" si="178"/>
        <v>6</v>
      </c>
    </row>
    <row r="11342" spans="1:7">
      <c r="A11342" s="33"/>
      <c r="B11342" s="34"/>
      <c r="C11342" s="33"/>
      <c r="D11342" s="33"/>
      <c r="E11342" s="33"/>
      <c r="G11342">
        <f t="shared" si="178"/>
        <v>6</v>
      </c>
    </row>
    <row r="11343" spans="1:7">
      <c r="A11343" s="33"/>
      <c r="B11343" s="34"/>
      <c r="C11343" s="33"/>
      <c r="D11343" s="33"/>
      <c r="E11343" s="33"/>
      <c r="G11343">
        <f t="shared" si="178"/>
        <v>6</v>
      </c>
    </row>
    <row r="11344" spans="1:7">
      <c r="A11344" s="33"/>
      <c r="B11344" s="34"/>
      <c r="C11344" s="33"/>
      <c r="D11344" s="33"/>
      <c r="E11344" s="33"/>
      <c r="G11344">
        <f t="shared" si="178"/>
        <v>6</v>
      </c>
    </row>
    <row r="11345" spans="1:7">
      <c r="A11345" s="33"/>
      <c r="B11345" s="34"/>
      <c r="C11345" s="33"/>
      <c r="D11345" s="33"/>
      <c r="E11345" s="33"/>
      <c r="G11345">
        <f t="shared" si="178"/>
        <v>6</v>
      </c>
    </row>
    <row r="11346" spans="1:7">
      <c r="A11346" s="33"/>
      <c r="B11346" s="34"/>
      <c r="C11346" s="33"/>
      <c r="D11346" s="33"/>
      <c r="E11346" s="33"/>
      <c r="G11346">
        <f t="shared" si="178"/>
        <v>6</v>
      </c>
    </row>
    <row r="11347" spans="1:7">
      <c r="A11347" s="33"/>
      <c r="B11347" s="34"/>
      <c r="C11347" s="33"/>
      <c r="D11347" s="33"/>
      <c r="E11347" s="33"/>
      <c r="G11347">
        <f t="shared" si="178"/>
        <v>6</v>
      </c>
    </row>
    <row r="11348" spans="1:7">
      <c r="A11348" s="33"/>
      <c r="B11348" s="34"/>
      <c r="C11348" s="33"/>
      <c r="D11348" s="33"/>
      <c r="E11348" s="33"/>
      <c r="G11348">
        <f t="shared" si="178"/>
        <v>6</v>
      </c>
    </row>
    <row r="11349" spans="1:7">
      <c r="A11349" s="33"/>
      <c r="B11349" s="34"/>
      <c r="C11349" s="33"/>
      <c r="D11349" s="33"/>
      <c r="E11349" s="33"/>
      <c r="G11349">
        <f t="shared" si="178"/>
        <v>6</v>
      </c>
    </row>
    <row r="11350" spans="1:7">
      <c r="A11350" s="33"/>
      <c r="B11350" s="34"/>
      <c r="C11350" s="33"/>
      <c r="D11350" s="33"/>
      <c r="E11350" s="33"/>
      <c r="G11350">
        <f t="shared" si="178"/>
        <v>6</v>
      </c>
    </row>
    <row r="11351" spans="1:7">
      <c r="A11351" s="33"/>
      <c r="B11351" s="34"/>
      <c r="C11351" s="33"/>
      <c r="D11351" s="33"/>
      <c r="E11351" s="33"/>
      <c r="G11351">
        <f t="shared" si="178"/>
        <v>6</v>
      </c>
    </row>
    <row r="11352" spans="1:7">
      <c r="A11352" s="33"/>
      <c r="B11352" s="34"/>
      <c r="C11352" s="33"/>
      <c r="D11352" s="33"/>
      <c r="E11352" s="33"/>
      <c r="G11352">
        <f t="shared" si="178"/>
        <v>6</v>
      </c>
    </row>
    <row r="11353" spans="1:7">
      <c r="A11353" s="33"/>
      <c r="B11353" s="34"/>
      <c r="C11353" s="33"/>
      <c r="D11353" s="33"/>
      <c r="E11353" s="33"/>
      <c r="G11353">
        <f t="shared" si="178"/>
        <v>6</v>
      </c>
    </row>
    <row r="11354" spans="1:7">
      <c r="A11354" s="33"/>
      <c r="B11354" s="34"/>
      <c r="C11354" s="33"/>
      <c r="D11354" s="33"/>
      <c r="E11354" s="33"/>
      <c r="G11354">
        <f t="shared" si="178"/>
        <v>6</v>
      </c>
    </row>
    <row r="11355" spans="1:7">
      <c r="A11355" s="33"/>
      <c r="B11355" s="34"/>
      <c r="C11355" s="33"/>
      <c r="D11355" s="33"/>
      <c r="E11355" s="33"/>
      <c r="G11355">
        <f t="shared" si="178"/>
        <v>6</v>
      </c>
    </row>
    <row r="11356" spans="1:7">
      <c r="A11356" s="33"/>
      <c r="B11356" s="34"/>
      <c r="C11356" s="33"/>
      <c r="D11356" s="33"/>
      <c r="E11356" s="33"/>
      <c r="G11356">
        <f t="shared" si="178"/>
        <v>6</v>
      </c>
    </row>
    <row r="11357" spans="1:7">
      <c r="A11357" s="33"/>
      <c r="B11357" s="34"/>
      <c r="C11357" s="33"/>
      <c r="D11357" s="33"/>
      <c r="E11357" s="33"/>
      <c r="G11357">
        <f t="shared" si="178"/>
        <v>6</v>
      </c>
    </row>
    <row r="11358" spans="1:7">
      <c r="A11358" s="33"/>
      <c r="B11358" s="34"/>
      <c r="C11358" s="33"/>
      <c r="D11358" s="33"/>
      <c r="E11358" s="33"/>
      <c r="G11358">
        <f t="shared" si="178"/>
        <v>6</v>
      </c>
    </row>
    <row r="11359" spans="1:7">
      <c r="A11359" s="33"/>
      <c r="B11359" s="34"/>
      <c r="C11359" s="33"/>
      <c r="D11359" s="33"/>
      <c r="E11359" s="33"/>
      <c r="G11359">
        <f t="shared" si="178"/>
        <v>6</v>
      </c>
    </row>
    <row r="11360" spans="1:7">
      <c r="A11360" s="33"/>
      <c r="B11360" s="34"/>
      <c r="C11360" s="33"/>
      <c r="D11360" s="33"/>
      <c r="E11360" s="33"/>
      <c r="G11360">
        <f t="shared" si="178"/>
        <v>6</v>
      </c>
    </row>
    <row r="11361" spans="1:7">
      <c r="A11361" s="33"/>
      <c r="B11361" s="34"/>
      <c r="C11361" s="33"/>
      <c r="D11361" s="33"/>
      <c r="E11361" s="33"/>
      <c r="G11361">
        <f t="shared" si="178"/>
        <v>6</v>
      </c>
    </row>
    <row r="11362" spans="1:7">
      <c r="A11362" s="33"/>
      <c r="B11362" s="34"/>
      <c r="C11362" s="33"/>
      <c r="D11362" s="33"/>
      <c r="E11362" s="33"/>
      <c r="G11362">
        <f t="shared" si="178"/>
        <v>6</v>
      </c>
    </row>
    <row r="11363" spans="1:7">
      <c r="A11363" s="33"/>
      <c r="B11363" s="34"/>
      <c r="C11363" s="33"/>
      <c r="D11363" s="33"/>
      <c r="E11363" s="33"/>
      <c r="G11363">
        <f t="shared" si="178"/>
        <v>6</v>
      </c>
    </row>
    <row r="11364" spans="1:7">
      <c r="A11364" s="33"/>
      <c r="B11364" s="34"/>
      <c r="C11364" s="33"/>
      <c r="D11364" s="33"/>
      <c r="E11364" s="33"/>
      <c r="G11364">
        <f t="shared" si="178"/>
        <v>6</v>
      </c>
    </row>
    <row r="11365" spans="1:7">
      <c r="A11365" s="33"/>
      <c r="B11365" s="34"/>
      <c r="C11365" s="33"/>
      <c r="D11365" s="33"/>
      <c r="E11365" s="33"/>
      <c r="G11365">
        <f t="shared" si="178"/>
        <v>6</v>
      </c>
    </row>
    <row r="11366" spans="1:7">
      <c r="A11366" s="33"/>
      <c r="B11366" s="34"/>
      <c r="C11366" s="33"/>
      <c r="D11366" s="33"/>
      <c r="E11366" s="33"/>
      <c r="G11366">
        <f t="shared" si="178"/>
        <v>6</v>
      </c>
    </row>
    <row r="11367" spans="1:7">
      <c r="A11367" s="33"/>
      <c r="B11367" s="34"/>
      <c r="C11367" s="33"/>
      <c r="D11367" s="33"/>
      <c r="E11367" s="33"/>
      <c r="G11367">
        <f t="shared" si="178"/>
        <v>6</v>
      </c>
    </row>
    <row r="11368" spans="1:7">
      <c r="A11368" s="33"/>
      <c r="B11368" s="34"/>
      <c r="C11368" s="33"/>
      <c r="D11368" s="33"/>
      <c r="E11368" s="33"/>
      <c r="G11368">
        <f t="shared" si="178"/>
        <v>6</v>
      </c>
    </row>
    <row r="11369" spans="1:7">
      <c r="A11369" s="33"/>
      <c r="B11369" s="34"/>
      <c r="C11369" s="33"/>
      <c r="D11369" s="33"/>
      <c r="E11369" s="33"/>
      <c r="G11369">
        <f t="shared" si="178"/>
        <v>6</v>
      </c>
    </row>
    <row r="11370" spans="1:7">
      <c r="A11370" s="33"/>
      <c r="B11370" s="34"/>
      <c r="C11370" s="33"/>
      <c r="D11370" s="33"/>
      <c r="E11370" s="33"/>
      <c r="G11370">
        <f t="shared" si="178"/>
        <v>6</v>
      </c>
    </row>
    <row r="11371" spans="1:7">
      <c r="A11371" s="33"/>
      <c r="B11371" s="34"/>
      <c r="C11371" s="33"/>
      <c r="D11371" s="33"/>
      <c r="E11371" s="33"/>
      <c r="G11371">
        <f t="shared" si="178"/>
        <v>6</v>
      </c>
    </row>
    <row r="11372" spans="1:7">
      <c r="A11372" s="33"/>
      <c r="B11372" s="34"/>
      <c r="C11372" s="33"/>
      <c r="D11372" s="33"/>
      <c r="E11372" s="33"/>
      <c r="G11372">
        <f t="shared" si="178"/>
        <v>6</v>
      </c>
    </row>
    <row r="11373" spans="1:7">
      <c r="A11373" s="33"/>
      <c r="B11373" s="34"/>
      <c r="C11373" s="33"/>
      <c r="D11373" s="33"/>
      <c r="E11373" s="33"/>
      <c r="G11373">
        <f t="shared" si="178"/>
        <v>6</v>
      </c>
    </row>
    <row r="11374" spans="1:7">
      <c r="A11374" s="33"/>
      <c r="B11374" s="34"/>
      <c r="C11374" s="33"/>
      <c r="D11374" s="33"/>
      <c r="E11374" s="33"/>
      <c r="G11374">
        <f t="shared" si="178"/>
        <v>6</v>
      </c>
    </row>
    <row r="11375" spans="1:7">
      <c r="A11375" s="33"/>
      <c r="B11375" s="34"/>
      <c r="C11375" s="33"/>
      <c r="D11375" s="33"/>
      <c r="E11375" s="33"/>
      <c r="G11375">
        <f t="shared" si="178"/>
        <v>6</v>
      </c>
    </row>
    <row r="11376" spans="1:7">
      <c r="A11376" s="33"/>
      <c r="B11376" s="34"/>
      <c r="C11376" s="33"/>
      <c r="D11376" s="33"/>
      <c r="E11376" s="33"/>
      <c r="G11376">
        <f t="shared" si="178"/>
        <v>6</v>
      </c>
    </row>
    <row r="11377" spans="1:7">
      <c r="A11377" s="33"/>
      <c r="B11377" s="34"/>
      <c r="C11377" s="33"/>
      <c r="D11377" s="33"/>
      <c r="E11377" s="33"/>
      <c r="G11377">
        <f t="shared" si="178"/>
        <v>6</v>
      </c>
    </row>
    <row r="11378" spans="1:7">
      <c r="A11378" s="33"/>
      <c r="B11378" s="34"/>
      <c r="C11378" s="33"/>
      <c r="D11378" s="33"/>
      <c r="E11378" s="33"/>
      <c r="G11378">
        <f t="shared" si="178"/>
        <v>6</v>
      </c>
    </row>
    <row r="11379" spans="1:7">
      <c r="A11379" s="33"/>
      <c r="B11379" s="34"/>
      <c r="C11379" s="33"/>
      <c r="D11379" s="33"/>
      <c r="E11379" s="33"/>
      <c r="G11379">
        <f t="shared" si="178"/>
        <v>6</v>
      </c>
    </row>
    <row r="11380" spans="1:7">
      <c r="A11380" s="33"/>
      <c r="B11380" s="34"/>
      <c r="C11380" s="33"/>
      <c r="D11380" s="33"/>
      <c r="E11380" s="33"/>
      <c r="G11380">
        <f t="shared" si="178"/>
        <v>6</v>
      </c>
    </row>
    <row r="11381" spans="1:7">
      <c r="A11381" s="33"/>
      <c r="B11381" s="34"/>
      <c r="C11381" s="33"/>
      <c r="D11381" s="33"/>
      <c r="E11381" s="33"/>
      <c r="G11381">
        <f t="shared" si="178"/>
        <v>6</v>
      </c>
    </row>
    <row r="11382" spans="1:7">
      <c r="A11382" s="33"/>
      <c r="B11382" s="34"/>
      <c r="C11382" s="33"/>
      <c r="D11382" s="33"/>
      <c r="E11382" s="33"/>
      <c r="G11382">
        <f t="shared" si="178"/>
        <v>6</v>
      </c>
    </row>
    <row r="11383" spans="1:7">
      <c r="A11383" s="33"/>
      <c r="B11383" s="34"/>
      <c r="C11383" s="33"/>
      <c r="D11383" s="33"/>
      <c r="E11383" s="33"/>
      <c r="G11383">
        <f t="shared" si="178"/>
        <v>6</v>
      </c>
    </row>
    <row r="11384" spans="1:7">
      <c r="A11384" s="33"/>
      <c r="B11384" s="34"/>
      <c r="C11384" s="33"/>
      <c r="D11384" s="33"/>
      <c r="E11384" s="33"/>
      <c r="G11384">
        <f t="shared" si="178"/>
        <v>6</v>
      </c>
    </row>
    <row r="11385" spans="1:7">
      <c r="A11385" s="33"/>
      <c r="B11385" s="34"/>
      <c r="C11385" s="33"/>
      <c r="D11385" s="33"/>
      <c r="E11385" s="33"/>
      <c r="G11385">
        <f t="shared" si="178"/>
        <v>6</v>
      </c>
    </row>
    <row r="11386" spans="1:7">
      <c r="A11386" s="33"/>
      <c r="B11386" s="34"/>
      <c r="C11386" s="33"/>
      <c r="D11386" s="33"/>
      <c r="E11386" s="33"/>
      <c r="G11386">
        <f t="shared" si="178"/>
        <v>6</v>
      </c>
    </row>
    <row r="11387" spans="1:7">
      <c r="A11387" s="33"/>
      <c r="B11387" s="34"/>
      <c r="C11387" s="33"/>
      <c r="D11387" s="33"/>
      <c r="E11387" s="33"/>
      <c r="G11387">
        <f t="shared" si="178"/>
        <v>6</v>
      </c>
    </row>
    <row r="11388" spans="1:7">
      <c r="A11388" s="33"/>
      <c r="B11388" s="34"/>
      <c r="C11388" s="33"/>
      <c r="D11388" s="33"/>
      <c r="E11388" s="33"/>
      <c r="G11388">
        <f t="shared" si="178"/>
        <v>6</v>
      </c>
    </row>
    <row r="11389" spans="1:7">
      <c r="A11389" s="33"/>
      <c r="B11389" s="34"/>
      <c r="C11389" s="33"/>
      <c r="D11389" s="33"/>
      <c r="E11389" s="33"/>
      <c r="G11389">
        <f t="shared" si="178"/>
        <v>6</v>
      </c>
    </row>
    <row r="11390" spans="1:7">
      <c r="A11390" s="33"/>
      <c r="B11390" s="34"/>
      <c r="C11390" s="33"/>
      <c r="D11390" s="33"/>
      <c r="E11390" s="33"/>
      <c r="G11390">
        <f t="shared" si="178"/>
        <v>6</v>
      </c>
    </row>
    <row r="11391" spans="1:7">
      <c r="A11391" s="33"/>
      <c r="B11391" s="34"/>
      <c r="C11391" s="33"/>
      <c r="D11391" s="33"/>
      <c r="E11391" s="33"/>
      <c r="G11391">
        <f t="shared" si="178"/>
        <v>6</v>
      </c>
    </row>
    <row r="11392" spans="1:7">
      <c r="A11392" s="33"/>
      <c r="B11392" s="34"/>
      <c r="C11392" s="33"/>
      <c r="D11392" s="33"/>
      <c r="E11392" s="33"/>
      <c r="G11392">
        <f t="shared" ref="G11392:G11455" si="179">WEEKDAY(B11392,2)</f>
        <v>6</v>
      </c>
    </row>
    <row r="11393" spans="1:7">
      <c r="A11393" s="33"/>
      <c r="B11393" s="34"/>
      <c r="C11393" s="33"/>
      <c r="D11393" s="33"/>
      <c r="E11393" s="33"/>
      <c r="G11393">
        <f t="shared" si="179"/>
        <v>6</v>
      </c>
    </row>
    <row r="11394" spans="1:7">
      <c r="A11394" s="33"/>
      <c r="B11394" s="34"/>
      <c r="C11394" s="33"/>
      <c r="D11394" s="33"/>
      <c r="E11394" s="33"/>
      <c r="G11394">
        <f t="shared" si="179"/>
        <v>6</v>
      </c>
    </row>
    <row r="11395" spans="1:7">
      <c r="A11395" s="33"/>
      <c r="B11395" s="34"/>
      <c r="C11395" s="33"/>
      <c r="D11395" s="33"/>
      <c r="E11395" s="33"/>
      <c r="G11395">
        <f t="shared" si="179"/>
        <v>6</v>
      </c>
    </row>
    <row r="11396" spans="1:7">
      <c r="A11396" s="33"/>
      <c r="B11396" s="34"/>
      <c r="C11396" s="33"/>
      <c r="D11396" s="33"/>
      <c r="E11396" s="33"/>
      <c r="G11396">
        <f t="shared" si="179"/>
        <v>6</v>
      </c>
    </row>
    <row r="11397" spans="1:7">
      <c r="A11397" s="33"/>
      <c r="B11397" s="34"/>
      <c r="C11397" s="33"/>
      <c r="D11397" s="33"/>
      <c r="E11397" s="33"/>
      <c r="G11397">
        <f t="shared" si="179"/>
        <v>6</v>
      </c>
    </row>
    <row r="11398" spans="1:7">
      <c r="A11398" s="33"/>
      <c r="B11398" s="34"/>
      <c r="C11398" s="33"/>
      <c r="D11398" s="33"/>
      <c r="E11398" s="33"/>
      <c r="G11398">
        <f t="shared" si="179"/>
        <v>6</v>
      </c>
    </row>
    <row r="11399" spans="1:7">
      <c r="A11399" s="33"/>
      <c r="B11399" s="34"/>
      <c r="C11399" s="33"/>
      <c r="D11399" s="33"/>
      <c r="E11399" s="33"/>
      <c r="G11399">
        <f t="shared" si="179"/>
        <v>6</v>
      </c>
    </row>
    <row r="11400" spans="1:7">
      <c r="A11400" s="33"/>
      <c r="B11400" s="34"/>
      <c r="C11400" s="33"/>
      <c r="D11400" s="33"/>
      <c r="E11400" s="33"/>
      <c r="G11400">
        <f t="shared" si="179"/>
        <v>6</v>
      </c>
    </row>
    <row r="11401" spans="1:7">
      <c r="A11401" s="33"/>
      <c r="B11401" s="34"/>
      <c r="C11401" s="33"/>
      <c r="D11401" s="33"/>
      <c r="E11401" s="33"/>
      <c r="G11401">
        <f t="shared" si="179"/>
        <v>6</v>
      </c>
    </row>
    <row r="11402" spans="1:7">
      <c r="A11402" s="33"/>
      <c r="B11402" s="34"/>
      <c r="C11402" s="33"/>
      <c r="D11402" s="33"/>
      <c r="E11402" s="33"/>
      <c r="G11402">
        <f t="shared" si="179"/>
        <v>6</v>
      </c>
    </row>
    <row r="11403" spans="1:7">
      <c r="A11403" s="33"/>
      <c r="B11403" s="34"/>
      <c r="C11403" s="33"/>
      <c r="D11403" s="33"/>
      <c r="E11403" s="33"/>
      <c r="G11403">
        <f t="shared" si="179"/>
        <v>6</v>
      </c>
    </row>
    <row r="11404" spans="1:7">
      <c r="A11404" s="33"/>
      <c r="B11404" s="34"/>
      <c r="C11404" s="33"/>
      <c r="D11404" s="33"/>
      <c r="E11404" s="33"/>
      <c r="G11404">
        <f t="shared" si="179"/>
        <v>6</v>
      </c>
    </row>
    <row r="11405" spans="1:7">
      <c r="A11405" s="33"/>
      <c r="B11405" s="34"/>
      <c r="C11405" s="33"/>
      <c r="D11405" s="33"/>
      <c r="E11405" s="33"/>
      <c r="G11405">
        <f t="shared" si="179"/>
        <v>6</v>
      </c>
    </row>
    <row r="11406" spans="1:7">
      <c r="A11406" s="33"/>
      <c r="B11406" s="34"/>
      <c r="C11406" s="33"/>
      <c r="D11406" s="33"/>
      <c r="E11406" s="33"/>
      <c r="G11406">
        <f t="shared" si="179"/>
        <v>6</v>
      </c>
    </row>
    <row r="11407" spans="1:7">
      <c r="A11407" s="33"/>
      <c r="B11407" s="34"/>
      <c r="C11407" s="33"/>
      <c r="D11407" s="33"/>
      <c r="E11407" s="33"/>
      <c r="G11407">
        <f t="shared" si="179"/>
        <v>6</v>
      </c>
    </row>
    <row r="11408" spans="1:7">
      <c r="A11408" s="33"/>
      <c r="B11408" s="34"/>
      <c r="C11408" s="33"/>
      <c r="D11408" s="33"/>
      <c r="E11408" s="33"/>
      <c r="G11408">
        <f t="shared" si="179"/>
        <v>6</v>
      </c>
    </row>
    <row r="11409" spans="1:7">
      <c r="A11409" s="33"/>
      <c r="B11409" s="34"/>
      <c r="C11409" s="33"/>
      <c r="D11409" s="33"/>
      <c r="E11409" s="33"/>
      <c r="G11409">
        <f t="shared" si="179"/>
        <v>6</v>
      </c>
    </row>
    <row r="11410" spans="1:7">
      <c r="A11410" s="33"/>
      <c r="B11410" s="34"/>
      <c r="C11410" s="33"/>
      <c r="D11410" s="33"/>
      <c r="E11410" s="33"/>
      <c r="G11410">
        <f t="shared" si="179"/>
        <v>6</v>
      </c>
    </row>
    <row r="11411" spans="1:7">
      <c r="A11411" s="33"/>
      <c r="B11411" s="34"/>
      <c r="C11411" s="33"/>
      <c r="D11411" s="33"/>
      <c r="E11411" s="33"/>
      <c r="G11411">
        <f t="shared" si="179"/>
        <v>6</v>
      </c>
    </row>
    <row r="11412" spans="1:7">
      <c r="A11412" s="33"/>
      <c r="B11412" s="34"/>
      <c r="C11412" s="33"/>
      <c r="D11412" s="33"/>
      <c r="E11412" s="33"/>
      <c r="G11412">
        <f t="shared" si="179"/>
        <v>6</v>
      </c>
    </row>
    <row r="11413" spans="1:7">
      <c r="A11413" s="33"/>
      <c r="B11413" s="34"/>
      <c r="C11413" s="33"/>
      <c r="D11413" s="33"/>
      <c r="E11413" s="33"/>
      <c r="G11413">
        <f t="shared" si="179"/>
        <v>6</v>
      </c>
    </row>
    <row r="11414" spans="1:7">
      <c r="A11414" s="33"/>
      <c r="B11414" s="34"/>
      <c r="C11414" s="33"/>
      <c r="D11414" s="33"/>
      <c r="E11414" s="33"/>
      <c r="G11414">
        <f t="shared" si="179"/>
        <v>6</v>
      </c>
    </row>
    <row r="11415" spans="1:7">
      <c r="A11415" s="33"/>
      <c r="B11415" s="34"/>
      <c r="C11415" s="33"/>
      <c r="D11415" s="33"/>
      <c r="E11415" s="33"/>
      <c r="G11415">
        <f t="shared" si="179"/>
        <v>6</v>
      </c>
    </row>
    <row r="11416" spans="1:7">
      <c r="A11416" s="33"/>
      <c r="B11416" s="34"/>
      <c r="C11416" s="33"/>
      <c r="D11416" s="33"/>
      <c r="E11416" s="33"/>
      <c r="G11416">
        <f t="shared" si="179"/>
        <v>6</v>
      </c>
    </row>
    <row r="11417" spans="1:7">
      <c r="A11417" s="33"/>
      <c r="B11417" s="34"/>
      <c r="C11417" s="33"/>
      <c r="D11417" s="33"/>
      <c r="E11417" s="33"/>
      <c r="G11417">
        <f t="shared" si="179"/>
        <v>6</v>
      </c>
    </row>
    <row r="11418" spans="1:7">
      <c r="A11418" s="33"/>
      <c r="B11418" s="34"/>
      <c r="C11418" s="33"/>
      <c r="D11418" s="33"/>
      <c r="E11418" s="33"/>
      <c r="G11418">
        <f t="shared" si="179"/>
        <v>6</v>
      </c>
    </row>
    <row r="11419" spans="1:7">
      <c r="A11419" s="33"/>
      <c r="B11419" s="34"/>
      <c r="C11419" s="33"/>
      <c r="D11419" s="33"/>
      <c r="E11419" s="33"/>
      <c r="G11419">
        <f t="shared" si="179"/>
        <v>6</v>
      </c>
    </row>
    <row r="11420" spans="1:7">
      <c r="A11420" s="33"/>
      <c r="B11420" s="34"/>
      <c r="C11420" s="33"/>
      <c r="D11420" s="33"/>
      <c r="E11420" s="33"/>
      <c r="G11420">
        <f t="shared" si="179"/>
        <v>6</v>
      </c>
    </row>
    <row r="11421" spans="1:7">
      <c r="A11421" s="33"/>
      <c r="B11421" s="34"/>
      <c r="C11421" s="33"/>
      <c r="D11421" s="33"/>
      <c r="E11421" s="33"/>
      <c r="G11421">
        <f t="shared" si="179"/>
        <v>6</v>
      </c>
    </row>
    <row r="11422" spans="1:7">
      <c r="A11422" s="33"/>
      <c r="B11422" s="34"/>
      <c r="C11422" s="33"/>
      <c r="D11422" s="33"/>
      <c r="E11422" s="33"/>
      <c r="G11422">
        <f t="shared" si="179"/>
        <v>6</v>
      </c>
    </row>
    <row r="11423" spans="1:7">
      <c r="A11423" s="33"/>
      <c r="B11423" s="34"/>
      <c r="C11423" s="33"/>
      <c r="D11423" s="33"/>
      <c r="E11423" s="33"/>
      <c r="G11423">
        <f t="shared" si="179"/>
        <v>6</v>
      </c>
    </row>
    <row r="11424" spans="1:7">
      <c r="A11424" s="33"/>
      <c r="B11424" s="34"/>
      <c r="C11424" s="33"/>
      <c r="D11424" s="33"/>
      <c r="E11424" s="33"/>
      <c r="G11424">
        <f t="shared" si="179"/>
        <v>6</v>
      </c>
    </row>
    <row r="11425" spans="1:7">
      <c r="A11425" s="33"/>
      <c r="B11425" s="34"/>
      <c r="C11425" s="33"/>
      <c r="D11425" s="33"/>
      <c r="E11425" s="33"/>
      <c r="G11425">
        <f t="shared" si="179"/>
        <v>6</v>
      </c>
    </row>
    <row r="11426" spans="1:7">
      <c r="A11426" s="33"/>
      <c r="B11426" s="34"/>
      <c r="C11426" s="33"/>
      <c r="D11426" s="33"/>
      <c r="E11426" s="33"/>
      <c r="G11426">
        <f t="shared" si="179"/>
        <v>6</v>
      </c>
    </row>
    <row r="11427" spans="1:7">
      <c r="A11427" s="33"/>
      <c r="B11427" s="34"/>
      <c r="C11427" s="33"/>
      <c r="D11427" s="33"/>
      <c r="E11427" s="33"/>
      <c r="G11427">
        <f t="shared" si="179"/>
        <v>6</v>
      </c>
    </row>
    <row r="11428" spans="1:7">
      <c r="A11428" s="33"/>
      <c r="B11428" s="34"/>
      <c r="C11428" s="33"/>
      <c r="D11428" s="33"/>
      <c r="E11428" s="33"/>
      <c r="G11428">
        <f t="shared" si="179"/>
        <v>6</v>
      </c>
    </row>
    <row r="11429" spans="1:7">
      <c r="A11429" s="33"/>
      <c r="B11429" s="34"/>
      <c r="C11429" s="33"/>
      <c r="D11429" s="33"/>
      <c r="E11429" s="33"/>
      <c r="G11429">
        <f t="shared" si="179"/>
        <v>6</v>
      </c>
    </row>
    <row r="11430" spans="1:7">
      <c r="A11430" s="33"/>
      <c r="B11430" s="34"/>
      <c r="C11430" s="33"/>
      <c r="D11430" s="33"/>
      <c r="E11430" s="33"/>
      <c r="G11430">
        <f t="shared" si="179"/>
        <v>6</v>
      </c>
    </row>
    <row r="11431" spans="1:7">
      <c r="A11431" s="33"/>
      <c r="B11431" s="34"/>
      <c r="C11431" s="33"/>
      <c r="D11431" s="33"/>
      <c r="E11431" s="33"/>
      <c r="G11431">
        <f t="shared" si="179"/>
        <v>6</v>
      </c>
    </row>
    <row r="11432" spans="1:7">
      <c r="A11432" s="33"/>
      <c r="B11432" s="34"/>
      <c r="C11432" s="33"/>
      <c r="D11432" s="33"/>
      <c r="E11432" s="33"/>
      <c r="G11432">
        <f t="shared" si="179"/>
        <v>6</v>
      </c>
    </row>
    <row r="11433" spans="1:7">
      <c r="A11433" s="33"/>
      <c r="B11433" s="34"/>
      <c r="C11433" s="33"/>
      <c r="D11433" s="33"/>
      <c r="E11433" s="33"/>
      <c r="G11433">
        <f t="shared" si="179"/>
        <v>6</v>
      </c>
    </row>
    <row r="11434" spans="1:7">
      <c r="A11434" s="33"/>
      <c r="B11434" s="34"/>
      <c r="C11434" s="33"/>
      <c r="D11434" s="33"/>
      <c r="E11434" s="33"/>
      <c r="G11434">
        <f t="shared" si="179"/>
        <v>6</v>
      </c>
    </row>
    <row r="11435" spans="1:7">
      <c r="A11435" s="33"/>
      <c r="B11435" s="34"/>
      <c r="C11435" s="33"/>
      <c r="D11435" s="33"/>
      <c r="E11435" s="33"/>
      <c r="G11435">
        <f t="shared" si="179"/>
        <v>6</v>
      </c>
    </row>
    <row r="11436" spans="1:7">
      <c r="A11436" s="33"/>
      <c r="B11436" s="34"/>
      <c r="C11436" s="33"/>
      <c r="D11436" s="33"/>
      <c r="E11436" s="33"/>
      <c r="G11436">
        <f t="shared" si="179"/>
        <v>6</v>
      </c>
    </row>
    <row r="11437" spans="1:7">
      <c r="A11437" s="33"/>
      <c r="B11437" s="34"/>
      <c r="C11437" s="33"/>
      <c r="D11437" s="33"/>
      <c r="E11437" s="33"/>
      <c r="G11437">
        <f t="shared" si="179"/>
        <v>6</v>
      </c>
    </row>
    <row r="11438" spans="1:7">
      <c r="A11438" s="33"/>
      <c r="B11438" s="34"/>
      <c r="C11438" s="33"/>
      <c r="D11438" s="33"/>
      <c r="E11438" s="33"/>
      <c r="G11438">
        <f t="shared" si="179"/>
        <v>6</v>
      </c>
    </row>
    <row r="11439" spans="1:7">
      <c r="A11439" s="33"/>
      <c r="B11439" s="34"/>
      <c r="C11439" s="33"/>
      <c r="D11439" s="33"/>
      <c r="E11439" s="33"/>
      <c r="G11439">
        <f t="shared" si="179"/>
        <v>6</v>
      </c>
    </row>
    <row r="11440" spans="1:7">
      <c r="A11440" s="33"/>
      <c r="B11440" s="34"/>
      <c r="C11440" s="33"/>
      <c r="D11440" s="33"/>
      <c r="E11440" s="33"/>
      <c r="G11440">
        <f t="shared" si="179"/>
        <v>6</v>
      </c>
    </row>
    <row r="11441" spans="1:7">
      <c r="A11441" s="33"/>
      <c r="B11441" s="34"/>
      <c r="C11441" s="33"/>
      <c r="D11441" s="33"/>
      <c r="E11441" s="33"/>
      <c r="G11441">
        <f t="shared" si="179"/>
        <v>6</v>
      </c>
    </row>
    <row r="11442" spans="1:7">
      <c r="A11442" s="33"/>
      <c r="B11442" s="34"/>
      <c r="C11442" s="33"/>
      <c r="D11442" s="33"/>
      <c r="E11442" s="33"/>
      <c r="G11442">
        <f t="shared" si="179"/>
        <v>6</v>
      </c>
    </row>
    <row r="11443" spans="1:7">
      <c r="A11443" s="33"/>
      <c r="B11443" s="34"/>
      <c r="C11443" s="33"/>
      <c r="D11443" s="33"/>
      <c r="E11443" s="33"/>
      <c r="G11443">
        <f t="shared" si="179"/>
        <v>6</v>
      </c>
    </row>
    <row r="11444" spans="1:7">
      <c r="A11444" s="33"/>
      <c r="B11444" s="34"/>
      <c r="C11444" s="33"/>
      <c r="D11444" s="33"/>
      <c r="E11444" s="33"/>
      <c r="G11444">
        <f t="shared" si="179"/>
        <v>6</v>
      </c>
    </row>
    <row r="11445" spans="1:7">
      <c r="A11445" s="33"/>
      <c r="B11445" s="34"/>
      <c r="C11445" s="33"/>
      <c r="D11445" s="33"/>
      <c r="E11445" s="33"/>
      <c r="G11445">
        <f t="shared" si="179"/>
        <v>6</v>
      </c>
    </row>
    <row r="11446" spans="1:7">
      <c r="A11446" s="33"/>
      <c r="B11446" s="34"/>
      <c r="C11446" s="33"/>
      <c r="D11446" s="33"/>
      <c r="E11446" s="33"/>
      <c r="G11446">
        <f t="shared" si="179"/>
        <v>6</v>
      </c>
    </row>
    <row r="11447" spans="1:7">
      <c r="A11447" s="33"/>
      <c r="B11447" s="34"/>
      <c r="C11447" s="33"/>
      <c r="D11447" s="33"/>
      <c r="E11447" s="33"/>
      <c r="G11447">
        <f t="shared" si="179"/>
        <v>6</v>
      </c>
    </row>
    <row r="11448" spans="1:7">
      <c r="A11448" s="33"/>
      <c r="B11448" s="34"/>
      <c r="C11448" s="33"/>
      <c r="D11448" s="33"/>
      <c r="E11448" s="33"/>
      <c r="G11448">
        <f t="shared" si="179"/>
        <v>6</v>
      </c>
    </row>
    <row r="11449" spans="1:7">
      <c r="A11449" s="33"/>
      <c r="B11449" s="34"/>
      <c r="C11449" s="33"/>
      <c r="D11449" s="33"/>
      <c r="E11449" s="33"/>
      <c r="G11449">
        <f t="shared" si="179"/>
        <v>6</v>
      </c>
    </row>
    <row r="11450" spans="1:7">
      <c r="A11450" s="33"/>
      <c r="B11450" s="34"/>
      <c r="C11450" s="33"/>
      <c r="D11450" s="33"/>
      <c r="E11450" s="33"/>
      <c r="G11450">
        <f t="shared" si="179"/>
        <v>6</v>
      </c>
    </row>
    <row r="11451" spans="1:7">
      <c r="A11451" s="33"/>
      <c r="B11451" s="34"/>
      <c r="C11451" s="33"/>
      <c r="D11451" s="33"/>
      <c r="E11451" s="33"/>
      <c r="G11451">
        <f t="shared" si="179"/>
        <v>6</v>
      </c>
    </row>
    <row r="11452" spans="1:7">
      <c r="A11452" s="33"/>
      <c r="B11452" s="34"/>
      <c r="C11452" s="33"/>
      <c r="D11452" s="33"/>
      <c r="E11452" s="33"/>
      <c r="G11452">
        <f t="shared" si="179"/>
        <v>6</v>
      </c>
    </row>
    <row r="11453" spans="1:7">
      <c r="A11453" s="33"/>
      <c r="B11453" s="34"/>
      <c r="C11453" s="33"/>
      <c r="D11453" s="33"/>
      <c r="E11453" s="33"/>
      <c r="G11453">
        <f t="shared" si="179"/>
        <v>6</v>
      </c>
    </row>
    <row r="11454" spans="1:7">
      <c r="A11454" s="33"/>
      <c r="B11454" s="34"/>
      <c r="C11454" s="33"/>
      <c r="D11454" s="33"/>
      <c r="E11454" s="33"/>
      <c r="G11454">
        <f t="shared" si="179"/>
        <v>6</v>
      </c>
    </row>
    <row r="11455" spans="1:7">
      <c r="A11455" s="33"/>
      <c r="B11455" s="34"/>
      <c r="C11455" s="33"/>
      <c r="D11455" s="33"/>
      <c r="E11455" s="33"/>
      <c r="G11455">
        <f t="shared" si="179"/>
        <v>6</v>
      </c>
    </row>
    <row r="11456" spans="1:7">
      <c r="A11456" s="33"/>
      <c r="B11456" s="34"/>
      <c r="C11456" s="33"/>
      <c r="D11456" s="33"/>
      <c r="E11456" s="33"/>
      <c r="G11456">
        <f t="shared" ref="G11456:G11519" si="180">WEEKDAY(B11456,2)</f>
        <v>6</v>
      </c>
    </row>
    <row r="11457" spans="1:7">
      <c r="A11457" s="33"/>
      <c r="B11457" s="34"/>
      <c r="C11457" s="33"/>
      <c r="D11457" s="33"/>
      <c r="E11457" s="33"/>
      <c r="G11457">
        <f t="shared" si="180"/>
        <v>6</v>
      </c>
    </row>
    <row r="11458" spans="1:7">
      <c r="A11458" s="33"/>
      <c r="B11458" s="34"/>
      <c r="C11458" s="33"/>
      <c r="D11458" s="33"/>
      <c r="E11458" s="33"/>
      <c r="G11458">
        <f t="shared" si="180"/>
        <v>6</v>
      </c>
    </row>
    <row r="11459" spans="1:7">
      <c r="A11459" s="33"/>
      <c r="B11459" s="34"/>
      <c r="C11459" s="33"/>
      <c r="D11459" s="33"/>
      <c r="E11459" s="33"/>
      <c r="G11459">
        <f t="shared" si="180"/>
        <v>6</v>
      </c>
    </row>
    <row r="11460" spans="1:7">
      <c r="A11460" s="33"/>
      <c r="B11460" s="34"/>
      <c r="C11460" s="33"/>
      <c r="D11460" s="33"/>
      <c r="E11460" s="33"/>
      <c r="G11460">
        <f t="shared" si="180"/>
        <v>6</v>
      </c>
    </row>
    <row r="11461" spans="1:7">
      <c r="A11461" s="33"/>
      <c r="B11461" s="34"/>
      <c r="C11461" s="33"/>
      <c r="D11461" s="33"/>
      <c r="E11461" s="33"/>
      <c r="G11461">
        <f t="shared" si="180"/>
        <v>6</v>
      </c>
    </row>
    <row r="11462" spans="1:7">
      <c r="A11462" s="33"/>
      <c r="B11462" s="34"/>
      <c r="C11462" s="33"/>
      <c r="D11462" s="33"/>
      <c r="E11462" s="33"/>
      <c r="G11462">
        <f t="shared" si="180"/>
        <v>6</v>
      </c>
    </row>
    <row r="11463" spans="1:7">
      <c r="A11463" s="33"/>
      <c r="B11463" s="34"/>
      <c r="C11463" s="33"/>
      <c r="D11463" s="33"/>
      <c r="E11463" s="33"/>
      <c r="G11463">
        <f t="shared" si="180"/>
        <v>6</v>
      </c>
    </row>
    <row r="11464" spans="1:7">
      <c r="A11464" s="33"/>
      <c r="B11464" s="34"/>
      <c r="C11464" s="33"/>
      <c r="D11464" s="33"/>
      <c r="E11464" s="33"/>
      <c r="G11464">
        <f t="shared" si="180"/>
        <v>6</v>
      </c>
    </row>
    <row r="11465" spans="1:7">
      <c r="A11465" s="33"/>
      <c r="B11465" s="34"/>
      <c r="C11465" s="33"/>
      <c r="D11465" s="33"/>
      <c r="E11465" s="33"/>
      <c r="G11465">
        <f t="shared" si="180"/>
        <v>6</v>
      </c>
    </row>
    <row r="11466" spans="1:7">
      <c r="A11466" s="33"/>
      <c r="B11466" s="34"/>
      <c r="C11466" s="33"/>
      <c r="D11466" s="33"/>
      <c r="E11466" s="33"/>
      <c r="G11466">
        <f t="shared" si="180"/>
        <v>6</v>
      </c>
    </row>
    <row r="11467" spans="1:7">
      <c r="A11467" s="33"/>
      <c r="B11467" s="34"/>
      <c r="C11467" s="33"/>
      <c r="D11467" s="33"/>
      <c r="E11467" s="33"/>
      <c r="G11467">
        <f t="shared" si="180"/>
        <v>6</v>
      </c>
    </row>
    <row r="11468" spans="1:7">
      <c r="A11468" s="33"/>
      <c r="B11468" s="34"/>
      <c r="C11468" s="33"/>
      <c r="D11468" s="33"/>
      <c r="E11468" s="33"/>
      <c r="G11468">
        <f t="shared" si="180"/>
        <v>6</v>
      </c>
    </row>
    <row r="11469" spans="1:7">
      <c r="A11469" s="33"/>
      <c r="B11469" s="34"/>
      <c r="C11469" s="33"/>
      <c r="D11469" s="33"/>
      <c r="E11469" s="33"/>
      <c r="G11469">
        <f t="shared" si="180"/>
        <v>6</v>
      </c>
    </row>
    <row r="11470" spans="1:7">
      <c r="A11470" s="33"/>
      <c r="B11470" s="34"/>
      <c r="C11470" s="33"/>
      <c r="D11470" s="33"/>
      <c r="E11470" s="33"/>
      <c r="G11470">
        <f t="shared" si="180"/>
        <v>6</v>
      </c>
    </row>
    <row r="11471" spans="1:7">
      <c r="A11471" s="33"/>
      <c r="B11471" s="34"/>
      <c r="C11471" s="33"/>
      <c r="D11471" s="33"/>
      <c r="E11471" s="33"/>
      <c r="G11471">
        <f t="shared" si="180"/>
        <v>6</v>
      </c>
    </row>
    <row r="11472" spans="1:7">
      <c r="A11472" s="33"/>
      <c r="B11472" s="34"/>
      <c r="C11472" s="33"/>
      <c r="D11472" s="33"/>
      <c r="E11472" s="33"/>
      <c r="G11472">
        <f t="shared" si="180"/>
        <v>6</v>
      </c>
    </row>
    <row r="11473" spans="1:7">
      <c r="A11473" s="33"/>
      <c r="B11473" s="34"/>
      <c r="C11473" s="33"/>
      <c r="D11473" s="33"/>
      <c r="E11473" s="33"/>
      <c r="G11473">
        <f t="shared" si="180"/>
        <v>6</v>
      </c>
    </row>
    <row r="11474" spans="1:7">
      <c r="A11474" s="33"/>
      <c r="B11474" s="34"/>
      <c r="C11474" s="33"/>
      <c r="D11474" s="33"/>
      <c r="E11474" s="33"/>
      <c r="G11474">
        <f t="shared" si="180"/>
        <v>6</v>
      </c>
    </row>
    <row r="11475" spans="1:7">
      <c r="A11475" s="33"/>
      <c r="B11475" s="34"/>
      <c r="C11475" s="33"/>
      <c r="D11475" s="33"/>
      <c r="E11475" s="33"/>
      <c r="G11475">
        <f t="shared" si="180"/>
        <v>6</v>
      </c>
    </row>
    <row r="11476" spans="1:7">
      <c r="A11476" s="33"/>
      <c r="B11476" s="34"/>
      <c r="C11476" s="33"/>
      <c r="D11476" s="33"/>
      <c r="E11476" s="33"/>
      <c r="G11476">
        <f t="shared" si="180"/>
        <v>6</v>
      </c>
    </row>
    <row r="11477" spans="1:7">
      <c r="A11477" s="33"/>
      <c r="B11477" s="34"/>
      <c r="C11477" s="33"/>
      <c r="D11477" s="33"/>
      <c r="E11477" s="33"/>
      <c r="G11477">
        <f t="shared" si="180"/>
        <v>6</v>
      </c>
    </row>
    <row r="11478" spans="1:7">
      <c r="A11478" s="33"/>
      <c r="B11478" s="34"/>
      <c r="C11478" s="33"/>
      <c r="D11478" s="33"/>
      <c r="E11478" s="33"/>
      <c r="G11478">
        <f t="shared" si="180"/>
        <v>6</v>
      </c>
    </row>
    <row r="11479" spans="1:7">
      <c r="A11479" s="33"/>
      <c r="B11479" s="34"/>
      <c r="C11479" s="33"/>
      <c r="D11479" s="33"/>
      <c r="E11479" s="33"/>
      <c r="G11479">
        <f t="shared" si="180"/>
        <v>6</v>
      </c>
    </row>
    <row r="11480" spans="1:7">
      <c r="A11480" s="33"/>
      <c r="B11480" s="34"/>
      <c r="C11480" s="33"/>
      <c r="D11480" s="33"/>
      <c r="E11480" s="33"/>
      <c r="G11480">
        <f t="shared" si="180"/>
        <v>6</v>
      </c>
    </row>
    <row r="11481" spans="1:7">
      <c r="A11481" s="33"/>
      <c r="B11481" s="34"/>
      <c r="C11481" s="33"/>
      <c r="D11481" s="33"/>
      <c r="E11481" s="33"/>
      <c r="G11481">
        <f t="shared" si="180"/>
        <v>6</v>
      </c>
    </row>
    <row r="11482" spans="1:7">
      <c r="A11482" s="33"/>
      <c r="B11482" s="34"/>
      <c r="C11482" s="33"/>
      <c r="D11482" s="33"/>
      <c r="E11482" s="33"/>
      <c r="G11482">
        <f t="shared" si="180"/>
        <v>6</v>
      </c>
    </row>
    <row r="11483" spans="1:7">
      <c r="A11483" s="33"/>
      <c r="B11483" s="34"/>
      <c r="C11483" s="33"/>
      <c r="D11483" s="33"/>
      <c r="E11483" s="33"/>
      <c r="G11483">
        <f t="shared" si="180"/>
        <v>6</v>
      </c>
    </row>
    <row r="11484" spans="1:7">
      <c r="A11484" s="33"/>
      <c r="B11484" s="34"/>
      <c r="C11484" s="33"/>
      <c r="D11484" s="33"/>
      <c r="E11484" s="33"/>
      <c r="G11484">
        <f t="shared" si="180"/>
        <v>6</v>
      </c>
    </row>
    <row r="11485" spans="1:7">
      <c r="A11485" s="33"/>
      <c r="B11485" s="34"/>
      <c r="C11485" s="33"/>
      <c r="D11485" s="33"/>
      <c r="E11485" s="33"/>
      <c r="G11485">
        <f t="shared" si="180"/>
        <v>6</v>
      </c>
    </row>
    <row r="11486" spans="1:7">
      <c r="A11486" s="33"/>
      <c r="B11486" s="34"/>
      <c r="C11486" s="33"/>
      <c r="D11486" s="33"/>
      <c r="E11486" s="33"/>
      <c r="G11486">
        <f t="shared" si="180"/>
        <v>6</v>
      </c>
    </row>
    <row r="11487" spans="1:7">
      <c r="A11487" s="33"/>
      <c r="B11487" s="34"/>
      <c r="C11487" s="33"/>
      <c r="D11487" s="33"/>
      <c r="E11487" s="33"/>
      <c r="G11487">
        <f t="shared" si="180"/>
        <v>6</v>
      </c>
    </row>
    <row r="11488" spans="1:7">
      <c r="A11488" s="33"/>
      <c r="B11488" s="34"/>
      <c r="C11488" s="33"/>
      <c r="D11488" s="33"/>
      <c r="E11488" s="33"/>
      <c r="G11488">
        <f t="shared" si="180"/>
        <v>6</v>
      </c>
    </row>
    <row r="11489" spans="1:7">
      <c r="A11489" s="33"/>
      <c r="B11489" s="34"/>
      <c r="C11489" s="33"/>
      <c r="D11489" s="33"/>
      <c r="E11489" s="33"/>
      <c r="G11489">
        <f t="shared" si="180"/>
        <v>6</v>
      </c>
    </row>
    <row r="11490" spans="1:7">
      <c r="A11490" s="33"/>
      <c r="B11490" s="34"/>
      <c r="C11490" s="33"/>
      <c r="D11490" s="33"/>
      <c r="E11490" s="33"/>
      <c r="G11490">
        <f t="shared" si="180"/>
        <v>6</v>
      </c>
    </row>
    <row r="11491" spans="1:7">
      <c r="A11491" s="33"/>
      <c r="B11491" s="34"/>
      <c r="C11491" s="33"/>
      <c r="D11491" s="33"/>
      <c r="E11491" s="33"/>
      <c r="G11491">
        <f t="shared" si="180"/>
        <v>6</v>
      </c>
    </row>
    <row r="11492" spans="1:7">
      <c r="A11492" s="33"/>
      <c r="B11492" s="34"/>
      <c r="C11492" s="33"/>
      <c r="D11492" s="33"/>
      <c r="E11492" s="33"/>
      <c r="G11492">
        <f t="shared" si="180"/>
        <v>6</v>
      </c>
    </row>
    <row r="11493" spans="1:7">
      <c r="A11493" s="33"/>
      <c r="B11493" s="34"/>
      <c r="C11493" s="33"/>
      <c r="D11493" s="33"/>
      <c r="E11493" s="33"/>
      <c r="G11493">
        <f t="shared" si="180"/>
        <v>6</v>
      </c>
    </row>
    <row r="11494" spans="1:7">
      <c r="A11494" s="33"/>
      <c r="B11494" s="34"/>
      <c r="C11494" s="33"/>
      <c r="D11494" s="33"/>
      <c r="E11494" s="33"/>
      <c r="G11494">
        <f t="shared" si="180"/>
        <v>6</v>
      </c>
    </row>
    <row r="11495" spans="1:7">
      <c r="A11495" s="33"/>
      <c r="B11495" s="34"/>
      <c r="C11495" s="33"/>
      <c r="D11495" s="33"/>
      <c r="E11495" s="33"/>
      <c r="G11495">
        <f t="shared" si="180"/>
        <v>6</v>
      </c>
    </row>
    <row r="11496" spans="1:7">
      <c r="A11496" s="33"/>
      <c r="B11496" s="34"/>
      <c r="C11496" s="33"/>
      <c r="D11496" s="33"/>
      <c r="E11496" s="33"/>
      <c r="G11496">
        <f t="shared" si="180"/>
        <v>6</v>
      </c>
    </row>
    <row r="11497" spans="1:7">
      <c r="A11497" s="33"/>
      <c r="B11497" s="34"/>
      <c r="C11497" s="33"/>
      <c r="D11497" s="33"/>
      <c r="E11497" s="33"/>
      <c r="G11497">
        <f t="shared" si="180"/>
        <v>6</v>
      </c>
    </row>
    <row r="11498" spans="1:7">
      <c r="A11498" s="33"/>
      <c r="B11498" s="34"/>
      <c r="C11498" s="33"/>
      <c r="D11498" s="33"/>
      <c r="E11498" s="33"/>
      <c r="G11498">
        <f t="shared" si="180"/>
        <v>6</v>
      </c>
    </row>
    <row r="11499" spans="1:7">
      <c r="A11499" s="33"/>
      <c r="B11499" s="34"/>
      <c r="C11499" s="33"/>
      <c r="D11499" s="33"/>
      <c r="E11499" s="33"/>
      <c r="G11499">
        <f t="shared" si="180"/>
        <v>6</v>
      </c>
    </row>
    <row r="11500" spans="1:7">
      <c r="A11500" s="33"/>
      <c r="B11500" s="34"/>
      <c r="C11500" s="33"/>
      <c r="D11500" s="33"/>
      <c r="E11500" s="33"/>
      <c r="G11500">
        <f t="shared" si="180"/>
        <v>6</v>
      </c>
    </row>
    <row r="11501" spans="1:7">
      <c r="A11501" s="33"/>
      <c r="B11501" s="34"/>
      <c r="C11501" s="33"/>
      <c r="D11501" s="33"/>
      <c r="E11501" s="33"/>
      <c r="G11501">
        <f t="shared" si="180"/>
        <v>6</v>
      </c>
    </row>
    <row r="11502" spans="1:7">
      <c r="A11502" s="33"/>
      <c r="B11502" s="34"/>
      <c r="C11502" s="33"/>
      <c r="D11502" s="33"/>
      <c r="E11502" s="33"/>
      <c r="G11502">
        <f t="shared" si="180"/>
        <v>6</v>
      </c>
    </row>
    <row r="11503" spans="1:7">
      <c r="A11503" s="33"/>
      <c r="B11503" s="34"/>
      <c r="C11503" s="33"/>
      <c r="D11503" s="33"/>
      <c r="E11503" s="33"/>
      <c r="G11503">
        <f t="shared" si="180"/>
        <v>6</v>
      </c>
    </row>
    <row r="11504" spans="1:7">
      <c r="A11504" s="33"/>
      <c r="B11504" s="34"/>
      <c r="C11504" s="33"/>
      <c r="D11504" s="33"/>
      <c r="E11504" s="33"/>
      <c r="G11504">
        <f t="shared" si="180"/>
        <v>6</v>
      </c>
    </row>
    <row r="11505" spans="1:7">
      <c r="A11505" s="33"/>
      <c r="B11505" s="34"/>
      <c r="C11505" s="33"/>
      <c r="D11505" s="33"/>
      <c r="E11505" s="33"/>
      <c r="G11505">
        <f t="shared" si="180"/>
        <v>6</v>
      </c>
    </row>
    <row r="11506" spans="1:7">
      <c r="A11506" s="33"/>
      <c r="B11506" s="34"/>
      <c r="C11506" s="33"/>
      <c r="D11506" s="33"/>
      <c r="E11506" s="33"/>
      <c r="G11506">
        <f t="shared" si="180"/>
        <v>6</v>
      </c>
    </row>
    <row r="11507" spans="1:7">
      <c r="A11507" s="33"/>
      <c r="B11507" s="34"/>
      <c r="C11507" s="33"/>
      <c r="D11507" s="33"/>
      <c r="E11507" s="33"/>
      <c r="G11507">
        <f t="shared" si="180"/>
        <v>6</v>
      </c>
    </row>
    <row r="11508" spans="1:7">
      <c r="A11508" s="33"/>
      <c r="B11508" s="34"/>
      <c r="C11508" s="33"/>
      <c r="D11508" s="33"/>
      <c r="E11508" s="33"/>
      <c r="G11508">
        <f t="shared" si="180"/>
        <v>6</v>
      </c>
    </row>
    <row r="11509" spans="1:7">
      <c r="A11509" s="33"/>
      <c r="B11509" s="34"/>
      <c r="C11509" s="33"/>
      <c r="D11509" s="33"/>
      <c r="E11509" s="33"/>
      <c r="G11509">
        <f t="shared" si="180"/>
        <v>6</v>
      </c>
    </row>
    <row r="11510" spans="1:7">
      <c r="A11510" s="33"/>
      <c r="B11510" s="34"/>
      <c r="C11510" s="33"/>
      <c r="D11510" s="33"/>
      <c r="E11510" s="33"/>
      <c r="G11510">
        <f t="shared" si="180"/>
        <v>6</v>
      </c>
    </row>
    <row r="11511" spans="1:7">
      <c r="A11511" s="33"/>
      <c r="B11511" s="34"/>
      <c r="C11511" s="33"/>
      <c r="D11511" s="33"/>
      <c r="E11511" s="33"/>
      <c r="G11511">
        <f t="shared" si="180"/>
        <v>6</v>
      </c>
    </row>
    <row r="11512" spans="1:7">
      <c r="A11512" s="33"/>
      <c r="B11512" s="34"/>
      <c r="C11512" s="33"/>
      <c r="D11512" s="33"/>
      <c r="E11512" s="33"/>
      <c r="G11512">
        <f t="shared" si="180"/>
        <v>6</v>
      </c>
    </row>
    <row r="11513" spans="1:7">
      <c r="A11513" s="33"/>
      <c r="B11513" s="34"/>
      <c r="C11513" s="33"/>
      <c r="D11513" s="33"/>
      <c r="E11513" s="33"/>
      <c r="G11513">
        <f t="shared" si="180"/>
        <v>6</v>
      </c>
    </row>
    <row r="11514" spans="1:7">
      <c r="A11514" s="33"/>
      <c r="B11514" s="34"/>
      <c r="C11514" s="33"/>
      <c r="D11514" s="33"/>
      <c r="E11514" s="33"/>
      <c r="G11514">
        <f t="shared" si="180"/>
        <v>6</v>
      </c>
    </row>
    <row r="11515" spans="1:7">
      <c r="A11515" s="33"/>
      <c r="B11515" s="34"/>
      <c r="C11515" s="33"/>
      <c r="D11515" s="33"/>
      <c r="E11515" s="33"/>
      <c r="G11515">
        <f t="shared" si="180"/>
        <v>6</v>
      </c>
    </row>
    <row r="11516" spans="1:7">
      <c r="A11516" s="33"/>
      <c r="B11516" s="34"/>
      <c r="C11516" s="33"/>
      <c r="D11516" s="33"/>
      <c r="E11516" s="33"/>
      <c r="G11516">
        <f t="shared" si="180"/>
        <v>6</v>
      </c>
    </row>
    <row r="11517" spans="1:7">
      <c r="A11517" s="33"/>
      <c r="B11517" s="34"/>
      <c r="C11517" s="33"/>
      <c r="D11517" s="33"/>
      <c r="E11517" s="33"/>
      <c r="G11517">
        <f t="shared" si="180"/>
        <v>6</v>
      </c>
    </row>
    <row r="11518" spans="1:7">
      <c r="A11518" s="33"/>
      <c r="B11518" s="34"/>
      <c r="C11518" s="33"/>
      <c r="D11518" s="33"/>
      <c r="E11518" s="33"/>
      <c r="G11518">
        <f t="shared" si="180"/>
        <v>6</v>
      </c>
    </row>
    <row r="11519" spans="1:7">
      <c r="A11519" s="33"/>
      <c r="B11519" s="34"/>
      <c r="C11519" s="33"/>
      <c r="D11519" s="33"/>
      <c r="E11519" s="33"/>
      <c r="G11519">
        <f t="shared" si="180"/>
        <v>6</v>
      </c>
    </row>
    <row r="11520" spans="1:7">
      <c r="A11520" s="33"/>
      <c r="B11520" s="34"/>
      <c r="C11520" s="33"/>
      <c r="D11520" s="33"/>
      <c r="E11520" s="33"/>
      <c r="G11520">
        <f t="shared" ref="G11520:G11583" si="181">WEEKDAY(B11520,2)</f>
        <v>6</v>
      </c>
    </row>
    <row r="11521" spans="1:7">
      <c r="A11521" s="33"/>
      <c r="B11521" s="34"/>
      <c r="C11521" s="33"/>
      <c r="D11521" s="33"/>
      <c r="E11521" s="33"/>
      <c r="G11521">
        <f t="shared" si="181"/>
        <v>6</v>
      </c>
    </row>
    <row r="11522" spans="1:7">
      <c r="A11522" s="33"/>
      <c r="B11522" s="34"/>
      <c r="C11522" s="33"/>
      <c r="D11522" s="33"/>
      <c r="E11522" s="33"/>
      <c r="G11522">
        <f t="shared" si="181"/>
        <v>6</v>
      </c>
    </row>
    <row r="11523" spans="1:7">
      <c r="A11523" s="33"/>
      <c r="B11523" s="34"/>
      <c r="C11523" s="33"/>
      <c r="D11523" s="33"/>
      <c r="E11523" s="33"/>
      <c r="G11523">
        <f t="shared" si="181"/>
        <v>6</v>
      </c>
    </row>
    <row r="11524" spans="1:7">
      <c r="A11524" s="33"/>
      <c r="B11524" s="34"/>
      <c r="C11524" s="33"/>
      <c r="D11524" s="33"/>
      <c r="E11524" s="33"/>
      <c r="G11524">
        <f t="shared" si="181"/>
        <v>6</v>
      </c>
    </row>
    <row r="11525" spans="1:7">
      <c r="A11525" s="33"/>
      <c r="B11525" s="34"/>
      <c r="C11525" s="33"/>
      <c r="D11525" s="33"/>
      <c r="E11525" s="33"/>
      <c r="G11525">
        <f t="shared" si="181"/>
        <v>6</v>
      </c>
    </row>
    <row r="11526" spans="1:7">
      <c r="A11526" s="33"/>
      <c r="B11526" s="34"/>
      <c r="C11526" s="33"/>
      <c r="D11526" s="33"/>
      <c r="E11526" s="33"/>
      <c r="G11526">
        <f t="shared" si="181"/>
        <v>6</v>
      </c>
    </row>
    <row r="11527" spans="1:7">
      <c r="A11527" s="33"/>
      <c r="B11527" s="34"/>
      <c r="C11527" s="33"/>
      <c r="D11527" s="33"/>
      <c r="E11527" s="33"/>
      <c r="G11527">
        <f t="shared" si="181"/>
        <v>6</v>
      </c>
    </row>
    <row r="11528" spans="1:7">
      <c r="A11528" s="33"/>
      <c r="B11528" s="34"/>
      <c r="C11528" s="33"/>
      <c r="D11528" s="33"/>
      <c r="E11528" s="33"/>
      <c r="G11528">
        <f t="shared" si="181"/>
        <v>6</v>
      </c>
    </row>
    <row r="11529" spans="1:7">
      <c r="A11529" s="33"/>
      <c r="B11529" s="34"/>
      <c r="C11529" s="33"/>
      <c r="D11529" s="33"/>
      <c r="E11529" s="33"/>
      <c r="G11529">
        <f t="shared" si="181"/>
        <v>6</v>
      </c>
    </row>
    <row r="11530" spans="1:7">
      <c r="A11530" s="33"/>
      <c r="B11530" s="34"/>
      <c r="C11530" s="33"/>
      <c r="D11530" s="33"/>
      <c r="E11530" s="33"/>
      <c r="G11530">
        <f t="shared" si="181"/>
        <v>6</v>
      </c>
    </row>
    <row r="11531" spans="1:7">
      <c r="A11531" s="33"/>
      <c r="B11531" s="34"/>
      <c r="C11531" s="33"/>
      <c r="D11531" s="33"/>
      <c r="E11531" s="33"/>
      <c r="G11531">
        <f t="shared" si="181"/>
        <v>6</v>
      </c>
    </row>
    <row r="11532" spans="1:7">
      <c r="A11532" s="33"/>
      <c r="B11532" s="34"/>
      <c r="C11532" s="33"/>
      <c r="D11532" s="33"/>
      <c r="E11532" s="33"/>
      <c r="G11532">
        <f t="shared" si="181"/>
        <v>6</v>
      </c>
    </row>
    <row r="11533" spans="1:7">
      <c r="A11533" s="33"/>
      <c r="B11533" s="34"/>
      <c r="C11533" s="33"/>
      <c r="D11533" s="33"/>
      <c r="E11533" s="33"/>
      <c r="G11533">
        <f t="shared" si="181"/>
        <v>6</v>
      </c>
    </row>
    <row r="11534" spans="1:7">
      <c r="A11534" s="33"/>
      <c r="B11534" s="34"/>
      <c r="C11534" s="33"/>
      <c r="D11534" s="33"/>
      <c r="E11534" s="33"/>
      <c r="G11534">
        <f t="shared" si="181"/>
        <v>6</v>
      </c>
    </row>
    <row r="11535" spans="1:7">
      <c r="A11535" s="33"/>
      <c r="B11535" s="34"/>
      <c r="C11535" s="33"/>
      <c r="D11535" s="33"/>
      <c r="E11535" s="33"/>
      <c r="G11535">
        <f t="shared" si="181"/>
        <v>6</v>
      </c>
    </row>
    <row r="11536" spans="1:7">
      <c r="A11536" s="33"/>
      <c r="B11536" s="34"/>
      <c r="C11536" s="33"/>
      <c r="D11536" s="33"/>
      <c r="E11536" s="33"/>
      <c r="G11536">
        <f t="shared" si="181"/>
        <v>6</v>
      </c>
    </row>
    <row r="11537" spans="1:7">
      <c r="A11537" s="33"/>
      <c r="B11537" s="34"/>
      <c r="C11537" s="33"/>
      <c r="D11537" s="33"/>
      <c r="E11537" s="33"/>
      <c r="G11537">
        <f t="shared" si="181"/>
        <v>6</v>
      </c>
    </row>
    <row r="11538" spans="1:7">
      <c r="A11538" s="33"/>
      <c r="B11538" s="34"/>
      <c r="C11538" s="33"/>
      <c r="D11538" s="33"/>
      <c r="E11538" s="33"/>
      <c r="G11538">
        <f t="shared" si="181"/>
        <v>6</v>
      </c>
    </row>
    <row r="11539" spans="1:7">
      <c r="A11539" s="33"/>
      <c r="B11539" s="34"/>
      <c r="C11539" s="33"/>
      <c r="D11539" s="33"/>
      <c r="E11539" s="33"/>
      <c r="G11539">
        <f t="shared" si="181"/>
        <v>6</v>
      </c>
    </row>
    <row r="11540" spans="1:7">
      <c r="A11540" s="33"/>
      <c r="B11540" s="34"/>
      <c r="C11540" s="33"/>
      <c r="D11540" s="33"/>
      <c r="E11540" s="33"/>
      <c r="G11540">
        <f t="shared" si="181"/>
        <v>6</v>
      </c>
    </row>
    <row r="11541" spans="1:7">
      <c r="A11541" s="33"/>
      <c r="B11541" s="34"/>
      <c r="C11541" s="33"/>
      <c r="D11541" s="33"/>
      <c r="E11541" s="33"/>
      <c r="G11541">
        <f t="shared" si="181"/>
        <v>6</v>
      </c>
    </row>
    <row r="11542" spans="1:7">
      <c r="A11542" s="33"/>
      <c r="B11542" s="34"/>
      <c r="C11542" s="33"/>
      <c r="D11542" s="33"/>
      <c r="E11542" s="33"/>
      <c r="G11542">
        <f t="shared" si="181"/>
        <v>6</v>
      </c>
    </row>
    <row r="11543" spans="1:7">
      <c r="A11543" s="33"/>
      <c r="B11543" s="34"/>
      <c r="C11543" s="33"/>
      <c r="D11543" s="33"/>
      <c r="E11543" s="33"/>
      <c r="G11543">
        <f t="shared" si="181"/>
        <v>6</v>
      </c>
    </row>
    <row r="11544" spans="1:7">
      <c r="A11544" s="33"/>
      <c r="B11544" s="34"/>
      <c r="C11544" s="33"/>
      <c r="D11544" s="33"/>
      <c r="E11544" s="33"/>
      <c r="G11544">
        <f t="shared" si="181"/>
        <v>6</v>
      </c>
    </row>
    <row r="11545" spans="1:7">
      <c r="A11545" s="33"/>
      <c r="B11545" s="34"/>
      <c r="C11545" s="33"/>
      <c r="D11545" s="33"/>
      <c r="E11545" s="33"/>
      <c r="G11545">
        <f t="shared" si="181"/>
        <v>6</v>
      </c>
    </row>
    <row r="11546" spans="1:7">
      <c r="A11546" s="33"/>
      <c r="B11546" s="34"/>
      <c r="C11546" s="33"/>
      <c r="D11546" s="33"/>
      <c r="E11546" s="33"/>
      <c r="G11546">
        <f t="shared" si="181"/>
        <v>6</v>
      </c>
    </row>
    <row r="11547" spans="1:7">
      <c r="A11547" s="33"/>
      <c r="B11547" s="34"/>
      <c r="C11547" s="33"/>
      <c r="D11547" s="33"/>
      <c r="E11547" s="33"/>
      <c r="G11547">
        <f t="shared" si="181"/>
        <v>6</v>
      </c>
    </row>
    <row r="11548" spans="1:7">
      <c r="A11548" s="33"/>
      <c r="B11548" s="34"/>
      <c r="C11548" s="33"/>
      <c r="D11548" s="33"/>
      <c r="E11548" s="33"/>
      <c r="G11548">
        <f t="shared" si="181"/>
        <v>6</v>
      </c>
    </row>
    <row r="11549" spans="1:7">
      <c r="A11549" s="33"/>
      <c r="B11549" s="34"/>
      <c r="C11549" s="33"/>
      <c r="D11549" s="33"/>
      <c r="E11549" s="33"/>
      <c r="G11549">
        <f t="shared" si="181"/>
        <v>6</v>
      </c>
    </row>
    <row r="11550" spans="1:7">
      <c r="A11550" s="33"/>
      <c r="B11550" s="34"/>
      <c r="C11550" s="33"/>
      <c r="D11550" s="33"/>
      <c r="E11550" s="33"/>
      <c r="G11550">
        <f t="shared" si="181"/>
        <v>6</v>
      </c>
    </row>
    <row r="11551" spans="1:7">
      <c r="A11551" s="33"/>
      <c r="B11551" s="34"/>
      <c r="C11551" s="33"/>
      <c r="D11551" s="33"/>
      <c r="E11551" s="33"/>
      <c r="G11551">
        <f t="shared" si="181"/>
        <v>6</v>
      </c>
    </row>
    <row r="11552" spans="1:7">
      <c r="A11552" s="33"/>
      <c r="B11552" s="34"/>
      <c r="C11552" s="33"/>
      <c r="D11552" s="33"/>
      <c r="E11552" s="33"/>
      <c r="G11552">
        <f t="shared" si="181"/>
        <v>6</v>
      </c>
    </row>
    <row r="11553" spans="1:7">
      <c r="A11553" s="33"/>
      <c r="B11553" s="34"/>
      <c r="C11553" s="33"/>
      <c r="D11553" s="33"/>
      <c r="E11553" s="33"/>
      <c r="G11553">
        <f t="shared" si="181"/>
        <v>6</v>
      </c>
    </row>
    <row r="11554" spans="1:7">
      <c r="A11554" s="33"/>
      <c r="B11554" s="34"/>
      <c r="C11554" s="33"/>
      <c r="D11554" s="33"/>
      <c r="E11554" s="33"/>
      <c r="G11554">
        <f t="shared" si="181"/>
        <v>6</v>
      </c>
    </row>
    <row r="11555" spans="1:7">
      <c r="A11555" s="33"/>
      <c r="B11555" s="34"/>
      <c r="C11555" s="33"/>
      <c r="D11555" s="33"/>
      <c r="E11555" s="33"/>
      <c r="G11555">
        <f t="shared" si="181"/>
        <v>6</v>
      </c>
    </row>
    <row r="11556" spans="1:7">
      <c r="A11556" s="33"/>
      <c r="B11556" s="34"/>
      <c r="C11556" s="33"/>
      <c r="D11556" s="33"/>
      <c r="E11556" s="33"/>
      <c r="G11556">
        <f t="shared" si="181"/>
        <v>6</v>
      </c>
    </row>
    <row r="11557" spans="1:7">
      <c r="A11557" s="33"/>
      <c r="B11557" s="34"/>
      <c r="C11557" s="33"/>
      <c r="D11557" s="33"/>
      <c r="E11557" s="33"/>
      <c r="G11557">
        <f t="shared" si="181"/>
        <v>6</v>
      </c>
    </row>
    <row r="11558" spans="1:7">
      <c r="A11558" s="33"/>
      <c r="B11558" s="34"/>
      <c r="C11558" s="33"/>
      <c r="D11558" s="33"/>
      <c r="E11558" s="33"/>
      <c r="G11558">
        <f t="shared" si="181"/>
        <v>6</v>
      </c>
    </row>
    <row r="11559" spans="1:7">
      <c r="A11559" s="33"/>
      <c r="B11559" s="34"/>
      <c r="C11559" s="33"/>
      <c r="D11559" s="33"/>
      <c r="E11559" s="33"/>
      <c r="G11559">
        <f t="shared" si="181"/>
        <v>6</v>
      </c>
    </row>
    <row r="11560" spans="1:7">
      <c r="A11560" s="33"/>
      <c r="B11560" s="34"/>
      <c r="C11560" s="33"/>
      <c r="D11560" s="33"/>
      <c r="E11560" s="33"/>
      <c r="G11560">
        <f t="shared" si="181"/>
        <v>6</v>
      </c>
    </row>
    <row r="11561" spans="1:7">
      <c r="A11561" s="33"/>
      <c r="B11561" s="34"/>
      <c r="C11561" s="33"/>
      <c r="D11561" s="33"/>
      <c r="E11561" s="33"/>
      <c r="G11561">
        <f t="shared" si="181"/>
        <v>6</v>
      </c>
    </row>
    <row r="11562" spans="1:7">
      <c r="A11562" s="33"/>
      <c r="B11562" s="34"/>
      <c r="C11562" s="33"/>
      <c r="D11562" s="33"/>
      <c r="E11562" s="33"/>
      <c r="G11562">
        <f t="shared" si="181"/>
        <v>6</v>
      </c>
    </row>
    <row r="11563" spans="1:7">
      <c r="A11563" s="33"/>
      <c r="B11563" s="34"/>
      <c r="C11563" s="33"/>
      <c r="D11563" s="33"/>
      <c r="E11563" s="33"/>
      <c r="G11563">
        <f t="shared" si="181"/>
        <v>6</v>
      </c>
    </row>
    <row r="11564" spans="1:7">
      <c r="A11564" s="33"/>
      <c r="B11564" s="34"/>
      <c r="C11564" s="33"/>
      <c r="D11564" s="33"/>
      <c r="E11564" s="33"/>
      <c r="G11564">
        <f t="shared" si="181"/>
        <v>6</v>
      </c>
    </row>
    <row r="11565" spans="1:7">
      <c r="A11565" s="33"/>
      <c r="B11565" s="34"/>
      <c r="C11565" s="33"/>
      <c r="D11565" s="33"/>
      <c r="E11565" s="33"/>
      <c r="G11565">
        <f t="shared" si="181"/>
        <v>6</v>
      </c>
    </row>
    <row r="11566" spans="1:7">
      <c r="A11566" s="33"/>
      <c r="B11566" s="34"/>
      <c r="C11566" s="33"/>
      <c r="D11566" s="33"/>
      <c r="E11566" s="33"/>
      <c r="G11566">
        <f t="shared" si="181"/>
        <v>6</v>
      </c>
    </row>
    <row r="11567" spans="1:7">
      <c r="A11567" s="33"/>
      <c r="B11567" s="34"/>
      <c r="C11567" s="33"/>
      <c r="D11567" s="33"/>
      <c r="E11567" s="33"/>
      <c r="G11567">
        <f t="shared" si="181"/>
        <v>6</v>
      </c>
    </row>
    <row r="11568" spans="1:7">
      <c r="A11568" s="33"/>
      <c r="B11568" s="34"/>
      <c r="C11568" s="33"/>
      <c r="D11568" s="33"/>
      <c r="E11568" s="33"/>
      <c r="G11568">
        <f t="shared" si="181"/>
        <v>6</v>
      </c>
    </row>
    <row r="11569" spans="1:7">
      <c r="A11569" s="33"/>
      <c r="B11569" s="34"/>
      <c r="C11569" s="33"/>
      <c r="D11569" s="33"/>
      <c r="E11569" s="33"/>
      <c r="G11569">
        <f t="shared" si="181"/>
        <v>6</v>
      </c>
    </row>
    <row r="11570" spans="1:7">
      <c r="A11570" s="33"/>
      <c r="B11570" s="34"/>
      <c r="C11570" s="33"/>
      <c r="D11570" s="33"/>
      <c r="E11570" s="33"/>
      <c r="G11570">
        <f t="shared" si="181"/>
        <v>6</v>
      </c>
    </row>
    <row r="11571" spans="1:7">
      <c r="A11571" s="33"/>
      <c r="B11571" s="34"/>
      <c r="C11571" s="33"/>
      <c r="D11571" s="33"/>
      <c r="E11571" s="33"/>
      <c r="G11571">
        <f t="shared" si="181"/>
        <v>6</v>
      </c>
    </row>
    <row r="11572" spans="1:7">
      <c r="A11572" s="33"/>
      <c r="B11572" s="34"/>
      <c r="C11572" s="33"/>
      <c r="D11572" s="33"/>
      <c r="E11572" s="33"/>
      <c r="G11572">
        <f t="shared" si="181"/>
        <v>6</v>
      </c>
    </row>
    <row r="11573" spans="1:7">
      <c r="A11573" s="33"/>
      <c r="B11573" s="34"/>
      <c r="C11573" s="33"/>
      <c r="D11573" s="33"/>
      <c r="E11573" s="33"/>
      <c r="G11573">
        <f t="shared" si="181"/>
        <v>6</v>
      </c>
    </row>
    <row r="11574" spans="1:7">
      <c r="A11574" s="33"/>
      <c r="B11574" s="34"/>
      <c r="C11574" s="33"/>
      <c r="D11574" s="33"/>
      <c r="E11574" s="33"/>
      <c r="G11574">
        <f t="shared" si="181"/>
        <v>6</v>
      </c>
    </row>
    <row r="11575" spans="1:7">
      <c r="A11575" s="33"/>
      <c r="B11575" s="34"/>
      <c r="C11575" s="33"/>
      <c r="D11575" s="33"/>
      <c r="E11575" s="33"/>
      <c r="G11575">
        <f t="shared" si="181"/>
        <v>6</v>
      </c>
    </row>
    <row r="11576" spans="1:7">
      <c r="A11576" s="33"/>
      <c r="B11576" s="34"/>
      <c r="C11576" s="33"/>
      <c r="D11576" s="33"/>
      <c r="E11576" s="33"/>
      <c r="G11576">
        <f t="shared" si="181"/>
        <v>6</v>
      </c>
    </row>
    <row r="11577" spans="1:7">
      <c r="A11577" s="33"/>
      <c r="B11577" s="34"/>
      <c r="C11577" s="33"/>
      <c r="D11577" s="33"/>
      <c r="E11577" s="33"/>
      <c r="G11577">
        <f t="shared" si="181"/>
        <v>6</v>
      </c>
    </row>
    <row r="11578" spans="1:7">
      <c r="A11578" s="33"/>
      <c r="B11578" s="34"/>
      <c r="C11578" s="33"/>
      <c r="D11578" s="33"/>
      <c r="E11578" s="33"/>
      <c r="G11578">
        <f t="shared" si="181"/>
        <v>6</v>
      </c>
    </row>
    <row r="11579" spans="1:7">
      <c r="A11579" s="33"/>
      <c r="B11579" s="34"/>
      <c r="C11579" s="33"/>
      <c r="D11579" s="33"/>
      <c r="E11579" s="33"/>
      <c r="G11579">
        <f t="shared" si="181"/>
        <v>6</v>
      </c>
    </row>
    <row r="11580" spans="1:7">
      <c r="A11580" s="33"/>
      <c r="B11580" s="34"/>
      <c r="C11580" s="33"/>
      <c r="D11580" s="33"/>
      <c r="E11580" s="33"/>
      <c r="G11580">
        <f t="shared" si="181"/>
        <v>6</v>
      </c>
    </row>
    <row r="11581" spans="1:7">
      <c r="A11581" s="33"/>
      <c r="B11581" s="34"/>
      <c r="C11581" s="33"/>
      <c r="D11581" s="33"/>
      <c r="E11581" s="33"/>
      <c r="G11581">
        <f t="shared" si="181"/>
        <v>6</v>
      </c>
    </row>
    <row r="11582" spans="1:7">
      <c r="A11582" s="33"/>
      <c r="B11582" s="34"/>
      <c r="C11582" s="33"/>
      <c r="D11582" s="33"/>
      <c r="E11582" s="33"/>
      <c r="G11582">
        <f t="shared" si="181"/>
        <v>6</v>
      </c>
    </row>
    <row r="11583" spans="1:7">
      <c r="A11583" s="33"/>
      <c r="B11583" s="34"/>
      <c r="C11583" s="33"/>
      <c r="D11583" s="33"/>
      <c r="E11583" s="33"/>
      <c r="G11583">
        <f t="shared" si="181"/>
        <v>6</v>
      </c>
    </row>
    <row r="11584" spans="1:7">
      <c r="A11584" s="33"/>
      <c r="B11584" s="34"/>
      <c r="C11584" s="33"/>
      <c r="D11584" s="33"/>
      <c r="E11584" s="33"/>
      <c r="G11584">
        <f t="shared" ref="G11584:G11647" si="182">WEEKDAY(B11584,2)</f>
        <v>6</v>
      </c>
    </row>
    <row r="11585" spans="1:7">
      <c r="A11585" s="33"/>
      <c r="B11585" s="34"/>
      <c r="C11585" s="33"/>
      <c r="D11585" s="33"/>
      <c r="E11585" s="33"/>
      <c r="G11585">
        <f t="shared" si="182"/>
        <v>6</v>
      </c>
    </row>
    <row r="11586" spans="1:7">
      <c r="A11586" s="33"/>
      <c r="B11586" s="34"/>
      <c r="C11586" s="33"/>
      <c r="D11586" s="33"/>
      <c r="E11586" s="33"/>
      <c r="G11586">
        <f t="shared" si="182"/>
        <v>6</v>
      </c>
    </row>
    <row r="11587" spans="1:7">
      <c r="A11587" s="33"/>
      <c r="B11587" s="34"/>
      <c r="C11587" s="33"/>
      <c r="D11587" s="33"/>
      <c r="E11587" s="33"/>
      <c r="G11587">
        <f t="shared" si="182"/>
        <v>6</v>
      </c>
    </row>
    <row r="11588" spans="1:7">
      <c r="A11588" s="33"/>
      <c r="B11588" s="34"/>
      <c r="C11588" s="33"/>
      <c r="D11588" s="33"/>
      <c r="E11588" s="33"/>
      <c r="G11588">
        <f t="shared" si="182"/>
        <v>6</v>
      </c>
    </row>
    <row r="11589" spans="1:7">
      <c r="A11589" s="33"/>
      <c r="B11589" s="34"/>
      <c r="C11589" s="33"/>
      <c r="D11589" s="33"/>
      <c r="E11589" s="33"/>
      <c r="G11589">
        <f t="shared" si="182"/>
        <v>6</v>
      </c>
    </row>
    <row r="11590" spans="1:7">
      <c r="A11590" s="33"/>
      <c r="B11590" s="34"/>
      <c r="C11590" s="33"/>
      <c r="D11590" s="33"/>
      <c r="E11590" s="33"/>
      <c r="G11590">
        <f t="shared" si="182"/>
        <v>6</v>
      </c>
    </row>
    <row r="11591" spans="1:7">
      <c r="A11591" s="33"/>
      <c r="B11591" s="34"/>
      <c r="C11591" s="33"/>
      <c r="D11591" s="33"/>
      <c r="E11591" s="33"/>
      <c r="G11591">
        <f t="shared" si="182"/>
        <v>6</v>
      </c>
    </row>
    <row r="11592" spans="1:7">
      <c r="A11592" s="33"/>
      <c r="B11592" s="34"/>
      <c r="C11592" s="33"/>
      <c r="D11592" s="33"/>
      <c r="E11592" s="33"/>
      <c r="G11592">
        <f t="shared" si="182"/>
        <v>6</v>
      </c>
    </row>
    <row r="11593" spans="1:7">
      <c r="A11593" s="33"/>
      <c r="B11593" s="34"/>
      <c r="C11593" s="33"/>
      <c r="D11593" s="33"/>
      <c r="E11593" s="33"/>
      <c r="G11593">
        <f t="shared" si="182"/>
        <v>6</v>
      </c>
    </row>
    <row r="11594" spans="1:7">
      <c r="A11594" s="33"/>
      <c r="B11594" s="34"/>
      <c r="C11594" s="33"/>
      <c r="D11594" s="33"/>
      <c r="E11594" s="33"/>
      <c r="G11594">
        <f t="shared" si="182"/>
        <v>6</v>
      </c>
    </row>
    <row r="11595" spans="1:7">
      <c r="A11595" s="33"/>
      <c r="B11595" s="34"/>
      <c r="C11595" s="33"/>
      <c r="D11595" s="33"/>
      <c r="E11595" s="33"/>
      <c r="G11595">
        <f t="shared" si="182"/>
        <v>6</v>
      </c>
    </row>
    <row r="11596" spans="1:7">
      <c r="A11596" s="33"/>
      <c r="B11596" s="34"/>
      <c r="C11596" s="33"/>
      <c r="D11596" s="33"/>
      <c r="E11596" s="33"/>
      <c r="G11596">
        <f t="shared" si="182"/>
        <v>6</v>
      </c>
    </row>
    <row r="11597" spans="1:7">
      <c r="A11597" s="33"/>
      <c r="B11597" s="34"/>
      <c r="C11597" s="33"/>
      <c r="D11597" s="33"/>
      <c r="E11597" s="33"/>
      <c r="G11597">
        <f t="shared" si="182"/>
        <v>6</v>
      </c>
    </row>
    <row r="11598" spans="1:7">
      <c r="A11598" s="33"/>
      <c r="B11598" s="34"/>
      <c r="C11598" s="33"/>
      <c r="D11598" s="33"/>
      <c r="E11598" s="33"/>
      <c r="G11598">
        <f t="shared" si="182"/>
        <v>6</v>
      </c>
    </row>
    <row r="11599" spans="1:7">
      <c r="A11599" s="33"/>
      <c r="B11599" s="34"/>
      <c r="C11599" s="33"/>
      <c r="D11599" s="33"/>
      <c r="E11599" s="33"/>
      <c r="G11599">
        <f t="shared" si="182"/>
        <v>6</v>
      </c>
    </row>
    <row r="11600" spans="1:7">
      <c r="A11600" s="33"/>
      <c r="B11600" s="34"/>
      <c r="C11600" s="33"/>
      <c r="D11600" s="33"/>
      <c r="E11600" s="33"/>
      <c r="G11600">
        <f t="shared" si="182"/>
        <v>6</v>
      </c>
    </row>
    <row r="11601" spans="1:7">
      <c r="A11601" s="33"/>
      <c r="B11601" s="34"/>
      <c r="C11601" s="33"/>
      <c r="D11601" s="33"/>
      <c r="E11601" s="33"/>
      <c r="G11601">
        <f t="shared" si="182"/>
        <v>6</v>
      </c>
    </row>
    <row r="11602" spans="1:7">
      <c r="A11602" s="33"/>
      <c r="B11602" s="34"/>
      <c r="C11602" s="33"/>
      <c r="D11602" s="33"/>
      <c r="E11602" s="33"/>
      <c r="G11602">
        <f t="shared" si="182"/>
        <v>6</v>
      </c>
    </row>
    <row r="11603" spans="1:7">
      <c r="A11603" s="33"/>
      <c r="B11603" s="34"/>
      <c r="C11603" s="33"/>
      <c r="D11603" s="33"/>
      <c r="E11603" s="33"/>
      <c r="G11603">
        <f t="shared" si="182"/>
        <v>6</v>
      </c>
    </row>
    <row r="11604" spans="1:7">
      <c r="A11604" s="33"/>
      <c r="B11604" s="34"/>
      <c r="C11604" s="33"/>
      <c r="D11604" s="33"/>
      <c r="E11604" s="33"/>
      <c r="G11604">
        <f t="shared" si="182"/>
        <v>6</v>
      </c>
    </row>
    <row r="11605" spans="1:7">
      <c r="A11605" s="33"/>
      <c r="B11605" s="34"/>
      <c r="C11605" s="33"/>
      <c r="D11605" s="33"/>
      <c r="E11605" s="33"/>
      <c r="G11605">
        <f t="shared" si="182"/>
        <v>6</v>
      </c>
    </row>
    <row r="11606" spans="1:7">
      <c r="A11606" s="33"/>
      <c r="B11606" s="34"/>
      <c r="C11606" s="33"/>
      <c r="D11606" s="33"/>
      <c r="E11606" s="33"/>
      <c r="G11606">
        <f t="shared" si="182"/>
        <v>6</v>
      </c>
    </row>
    <row r="11607" spans="1:7">
      <c r="A11607" s="33"/>
      <c r="B11607" s="34"/>
      <c r="C11607" s="33"/>
      <c r="D11607" s="33"/>
      <c r="E11607" s="33"/>
      <c r="G11607">
        <f t="shared" si="182"/>
        <v>6</v>
      </c>
    </row>
    <row r="11608" spans="1:7">
      <c r="A11608" s="33"/>
      <c r="B11608" s="34"/>
      <c r="C11608" s="33"/>
      <c r="D11608" s="33"/>
      <c r="E11608" s="33"/>
      <c r="G11608">
        <f t="shared" si="182"/>
        <v>6</v>
      </c>
    </row>
    <row r="11609" spans="1:7">
      <c r="A11609" s="33"/>
      <c r="B11609" s="34"/>
      <c r="C11609" s="33"/>
      <c r="D11609" s="33"/>
      <c r="E11609" s="33"/>
      <c r="G11609">
        <f t="shared" si="182"/>
        <v>6</v>
      </c>
    </row>
    <row r="11610" spans="1:7">
      <c r="A11610" s="33"/>
      <c r="B11610" s="34"/>
      <c r="C11610" s="33"/>
      <c r="D11610" s="33"/>
      <c r="E11610" s="33"/>
      <c r="G11610">
        <f t="shared" si="182"/>
        <v>6</v>
      </c>
    </row>
    <row r="11611" spans="1:7">
      <c r="A11611" s="33"/>
      <c r="B11611" s="34"/>
      <c r="C11611" s="33"/>
      <c r="D11611" s="33"/>
      <c r="E11611" s="33"/>
      <c r="G11611">
        <f t="shared" si="182"/>
        <v>6</v>
      </c>
    </row>
    <row r="11612" spans="1:7">
      <c r="A11612" s="33"/>
      <c r="B11612" s="34"/>
      <c r="C11612" s="33"/>
      <c r="D11612" s="33"/>
      <c r="E11612" s="33"/>
      <c r="G11612">
        <f t="shared" si="182"/>
        <v>6</v>
      </c>
    </row>
    <row r="11613" spans="1:7">
      <c r="A11613" s="33"/>
      <c r="B11613" s="34"/>
      <c r="C11613" s="33"/>
      <c r="D11613" s="33"/>
      <c r="E11613" s="33"/>
      <c r="G11613">
        <f t="shared" si="182"/>
        <v>6</v>
      </c>
    </row>
    <row r="11614" spans="1:7">
      <c r="A11614" s="33"/>
      <c r="B11614" s="34"/>
      <c r="C11614" s="33"/>
      <c r="D11614" s="33"/>
      <c r="E11614" s="33"/>
      <c r="G11614">
        <f t="shared" si="182"/>
        <v>6</v>
      </c>
    </row>
    <row r="11615" spans="1:7">
      <c r="A11615" s="33"/>
      <c r="B11615" s="34"/>
      <c r="C11615" s="33"/>
      <c r="D11615" s="33"/>
      <c r="E11615" s="33"/>
      <c r="G11615">
        <f t="shared" si="182"/>
        <v>6</v>
      </c>
    </row>
    <row r="11616" spans="1:7">
      <c r="A11616" s="33"/>
      <c r="B11616" s="34"/>
      <c r="C11616" s="33"/>
      <c r="D11616" s="33"/>
      <c r="E11616" s="33"/>
      <c r="G11616">
        <f t="shared" si="182"/>
        <v>6</v>
      </c>
    </row>
    <row r="11617" spans="1:7">
      <c r="A11617" s="33"/>
      <c r="B11617" s="34"/>
      <c r="C11617" s="33"/>
      <c r="D11617" s="33"/>
      <c r="E11617" s="33"/>
      <c r="G11617">
        <f t="shared" si="182"/>
        <v>6</v>
      </c>
    </row>
    <row r="11618" spans="1:7">
      <c r="A11618" s="33"/>
      <c r="B11618" s="34"/>
      <c r="C11618" s="33"/>
      <c r="D11618" s="33"/>
      <c r="E11618" s="33"/>
      <c r="G11618">
        <f t="shared" si="182"/>
        <v>6</v>
      </c>
    </row>
    <row r="11619" spans="1:7">
      <c r="A11619" s="33"/>
      <c r="B11619" s="34"/>
      <c r="C11619" s="33"/>
      <c r="D11619" s="33"/>
      <c r="E11619" s="33"/>
      <c r="G11619">
        <f t="shared" si="182"/>
        <v>6</v>
      </c>
    </row>
    <row r="11620" spans="1:7">
      <c r="A11620" s="33"/>
      <c r="B11620" s="34"/>
      <c r="C11620" s="33"/>
      <c r="D11620" s="33"/>
      <c r="E11620" s="33"/>
      <c r="G11620">
        <f t="shared" si="182"/>
        <v>6</v>
      </c>
    </row>
    <row r="11621" spans="1:7">
      <c r="A11621" s="33"/>
      <c r="B11621" s="34"/>
      <c r="C11621" s="33"/>
      <c r="D11621" s="33"/>
      <c r="E11621" s="33"/>
      <c r="G11621">
        <f t="shared" si="182"/>
        <v>6</v>
      </c>
    </row>
    <row r="11622" spans="1:7">
      <c r="A11622" s="33"/>
      <c r="B11622" s="34"/>
      <c r="C11622" s="33"/>
      <c r="D11622" s="33"/>
      <c r="E11622" s="33"/>
      <c r="G11622">
        <f t="shared" si="182"/>
        <v>6</v>
      </c>
    </row>
    <row r="11623" spans="1:7">
      <c r="A11623" s="33"/>
      <c r="B11623" s="34"/>
      <c r="C11623" s="33"/>
      <c r="D11623" s="33"/>
      <c r="E11623" s="33"/>
      <c r="G11623">
        <f t="shared" si="182"/>
        <v>6</v>
      </c>
    </row>
    <row r="11624" spans="1:7">
      <c r="A11624" s="33"/>
      <c r="B11624" s="34"/>
      <c r="C11624" s="33"/>
      <c r="D11624" s="33"/>
      <c r="E11624" s="33"/>
      <c r="G11624">
        <f t="shared" si="182"/>
        <v>6</v>
      </c>
    </row>
    <row r="11625" spans="1:7">
      <c r="A11625" s="33"/>
      <c r="B11625" s="34"/>
      <c r="C11625" s="33"/>
      <c r="D11625" s="33"/>
      <c r="E11625" s="33"/>
      <c r="G11625">
        <f t="shared" si="182"/>
        <v>6</v>
      </c>
    </row>
    <row r="11626" spans="1:7">
      <c r="A11626" s="33"/>
      <c r="B11626" s="34"/>
      <c r="C11626" s="33"/>
      <c r="D11626" s="33"/>
      <c r="E11626" s="33"/>
      <c r="G11626">
        <f t="shared" si="182"/>
        <v>6</v>
      </c>
    </row>
    <row r="11627" spans="1:7">
      <c r="A11627" s="33"/>
      <c r="B11627" s="34"/>
      <c r="C11627" s="33"/>
      <c r="D11627" s="33"/>
      <c r="E11627" s="33"/>
      <c r="G11627">
        <f t="shared" si="182"/>
        <v>6</v>
      </c>
    </row>
    <row r="11628" spans="1:7">
      <c r="A11628" s="33"/>
      <c r="B11628" s="34"/>
      <c r="C11628" s="33"/>
      <c r="D11628" s="33"/>
      <c r="E11628" s="33"/>
      <c r="G11628">
        <f t="shared" si="182"/>
        <v>6</v>
      </c>
    </row>
    <row r="11629" spans="1:7">
      <c r="A11629" s="33"/>
      <c r="B11629" s="34"/>
      <c r="C11629" s="33"/>
      <c r="D11629" s="33"/>
      <c r="E11629" s="33"/>
      <c r="G11629">
        <f t="shared" si="182"/>
        <v>6</v>
      </c>
    </row>
    <row r="11630" spans="1:7">
      <c r="A11630" s="33"/>
      <c r="B11630" s="34"/>
      <c r="C11630" s="33"/>
      <c r="D11630" s="33"/>
      <c r="E11630" s="33"/>
      <c r="G11630">
        <f t="shared" si="182"/>
        <v>6</v>
      </c>
    </row>
    <row r="11631" spans="1:7">
      <c r="A11631" s="33"/>
      <c r="B11631" s="34"/>
      <c r="C11631" s="33"/>
      <c r="D11631" s="33"/>
      <c r="E11631" s="33"/>
      <c r="G11631">
        <f t="shared" si="182"/>
        <v>6</v>
      </c>
    </row>
    <row r="11632" spans="1:7">
      <c r="A11632" s="33"/>
      <c r="B11632" s="34"/>
      <c r="C11632" s="33"/>
      <c r="D11632" s="33"/>
      <c r="E11632" s="33"/>
      <c r="G11632">
        <f t="shared" si="182"/>
        <v>6</v>
      </c>
    </row>
    <row r="11633" spans="1:7">
      <c r="A11633" s="33"/>
      <c r="B11633" s="34"/>
      <c r="C11633" s="33"/>
      <c r="D11633" s="33"/>
      <c r="E11633" s="33"/>
      <c r="G11633">
        <f t="shared" si="182"/>
        <v>6</v>
      </c>
    </row>
    <row r="11634" spans="1:7">
      <c r="A11634" s="33"/>
      <c r="B11634" s="34"/>
      <c r="C11634" s="33"/>
      <c r="D11634" s="33"/>
      <c r="E11634" s="33"/>
      <c r="G11634">
        <f t="shared" si="182"/>
        <v>6</v>
      </c>
    </row>
    <row r="11635" spans="1:7">
      <c r="A11635" s="33"/>
      <c r="B11635" s="34"/>
      <c r="C11635" s="33"/>
      <c r="D11635" s="33"/>
      <c r="E11635" s="33"/>
      <c r="G11635">
        <f t="shared" si="182"/>
        <v>6</v>
      </c>
    </row>
    <row r="11636" spans="1:7">
      <c r="A11636" s="33"/>
      <c r="B11636" s="34"/>
      <c r="C11636" s="33"/>
      <c r="D11636" s="33"/>
      <c r="E11636" s="33"/>
      <c r="G11636">
        <f t="shared" si="182"/>
        <v>6</v>
      </c>
    </row>
    <row r="11637" spans="1:7">
      <c r="A11637" s="33"/>
      <c r="B11637" s="34"/>
      <c r="C11637" s="33"/>
      <c r="D11637" s="33"/>
      <c r="E11637" s="33"/>
      <c r="G11637">
        <f t="shared" si="182"/>
        <v>6</v>
      </c>
    </row>
    <row r="11638" spans="1:7">
      <c r="A11638" s="33"/>
      <c r="B11638" s="34"/>
      <c r="C11638" s="33"/>
      <c r="D11638" s="33"/>
      <c r="E11638" s="33"/>
      <c r="G11638">
        <f t="shared" si="182"/>
        <v>6</v>
      </c>
    </row>
    <row r="11639" spans="1:7">
      <c r="A11639" s="33"/>
      <c r="B11639" s="34"/>
      <c r="C11639" s="33"/>
      <c r="D11639" s="33"/>
      <c r="E11639" s="33"/>
      <c r="G11639">
        <f t="shared" si="182"/>
        <v>6</v>
      </c>
    </row>
    <row r="11640" spans="1:7">
      <c r="A11640" s="33"/>
      <c r="B11640" s="34"/>
      <c r="C11640" s="33"/>
      <c r="D11640" s="33"/>
      <c r="E11640" s="33"/>
      <c r="G11640">
        <f t="shared" si="182"/>
        <v>6</v>
      </c>
    </row>
    <row r="11641" spans="1:7">
      <c r="A11641" s="33"/>
      <c r="B11641" s="34"/>
      <c r="C11641" s="33"/>
      <c r="D11641" s="33"/>
      <c r="E11641" s="33"/>
      <c r="G11641">
        <f t="shared" si="182"/>
        <v>6</v>
      </c>
    </row>
    <row r="11642" spans="1:7">
      <c r="A11642" s="33"/>
      <c r="B11642" s="34"/>
      <c r="C11642" s="33"/>
      <c r="D11642" s="33"/>
      <c r="E11642" s="33"/>
      <c r="G11642">
        <f t="shared" si="182"/>
        <v>6</v>
      </c>
    </row>
    <row r="11643" spans="1:7">
      <c r="A11643" s="33"/>
      <c r="B11643" s="34"/>
      <c r="C11643" s="33"/>
      <c r="D11643" s="33"/>
      <c r="E11643" s="33"/>
      <c r="G11643">
        <f t="shared" si="182"/>
        <v>6</v>
      </c>
    </row>
    <row r="11644" spans="1:7">
      <c r="A11644" s="33"/>
      <c r="B11644" s="34"/>
      <c r="C11644" s="33"/>
      <c r="D11644" s="33"/>
      <c r="E11644" s="33"/>
      <c r="G11644">
        <f t="shared" si="182"/>
        <v>6</v>
      </c>
    </row>
    <row r="11645" spans="1:7">
      <c r="A11645" s="33"/>
      <c r="B11645" s="34"/>
      <c r="C11645" s="33"/>
      <c r="D11645" s="33"/>
      <c r="E11645" s="33"/>
      <c r="G11645">
        <f t="shared" si="182"/>
        <v>6</v>
      </c>
    </row>
    <row r="11646" spans="1:7">
      <c r="A11646" s="33"/>
      <c r="B11646" s="34"/>
      <c r="C11646" s="33"/>
      <c r="D11646" s="33"/>
      <c r="E11646" s="33"/>
      <c r="G11646">
        <f t="shared" si="182"/>
        <v>6</v>
      </c>
    </row>
    <row r="11647" spans="1:7">
      <c r="A11647" s="33"/>
      <c r="B11647" s="34"/>
      <c r="C11647" s="33"/>
      <c r="D11647" s="33"/>
      <c r="E11647" s="33"/>
      <c r="G11647">
        <f t="shared" si="182"/>
        <v>6</v>
      </c>
    </row>
    <row r="11648" spans="1:7">
      <c r="A11648" s="33"/>
      <c r="B11648" s="34"/>
      <c r="C11648" s="33"/>
      <c r="D11648" s="33"/>
      <c r="E11648" s="33"/>
      <c r="G11648">
        <f t="shared" ref="G11648:G11711" si="183">WEEKDAY(B11648,2)</f>
        <v>6</v>
      </c>
    </row>
    <row r="11649" spans="1:7">
      <c r="A11649" s="33"/>
      <c r="B11649" s="34"/>
      <c r="C11649" s="33"/>
      <c r="D11649" s="33"/>
      <c r="E11649" s="33"/>
      <c r="G11649">
        <f t="shared" si="183"/>
        <v>6</v>
      </c>
    </row>
    <row r="11650" spans="1:7">
      <c r="A11650" s="33"/>
      <c r="B11650" s="34"/>
      <c r="C11650" s="33"/>
      <c r="D11650" s="33"/>
      <c r="E11650" s="33"/>
      <c r="G11650">
        <f t="shared" si="183"/>
        <v>6</v>
      </c>
    </row>
    <row r="11651" spans="1:7">
      <c r="A11651" s="33"/>
      <c r="B11651" s="34"/>
      <c r="C11651" s="33"/>
      <c r="D11651" s="33"/>
      <c r="E11651" s="33"/>
      <c r="G11651">
        <f t="shared" si="183"/>
        <v>6</v>
      </c>
    </row>
    <row r="11652" spans="1:7">
      <c r="A11652" s="33"/>
      <c r="B11652" s="34"/>
      <c r="C11652" s="33"/>
      <c r="D11652" s="33"/>
      <c r="E11652" s="33"/>
      <c r="G11652">
        <f t="shared" si="183"/>
        <v>6</v>
      </c>
    </row>
    <row r="11653" spans="1:7">
      <c r="A11653" s="33"/>
      <c r="B11653" s="34"/>
      <c r="C11653" s="33"/>
      <c r="D11653" s="33"/>
      <c r="E11653" s="33"/>
      <c r="G11653">
        <f t="shared" si="183"/>
        <v>6</v>
      </c>
    </row>
    <row r="11654" spans="1:7">
      <c r="A11654" s="33"/>
      <c r="B11654" s="34"/>
      <c r="C11654" s="33"/>
      <c r="D11654" s="33"/>
      <c r="E11654" s="33"/>
      <c r="G11654">
        <f t="shared" si="183"/>
        <v>6</v>
      </c>
    </row>
    <row r="11655" spans="1:7">
      <c r="A11655" s="33"/>
      <c r="B11655" s="34"/>
      <c r="C11655" s="33"/>
      <c r="D11655" s="33"/>
      <c r="E11655" s="33"/>
      <c r="G11655">
        <f t="shared" si="183"/>
        <v>6</v>
      </c>
    </row>
    <row r="11656" spans="1:7">
      <c r="A11656" s="33"/>
      <c r="B11656" s="34"/>
      <c r="C11656" s="33"/>
      <c r="D11656" s="33"/>
      <c r="E11656" s="33"/>
      <c r="G11656">
        <f t="shared" si="183"/>
        <v>6</v>
      </c>
    </row>
    <row r="11657" spans="1:7">
      <c r="A11657" s="33"/>
      <c r="B11657" s="34"/>
      <c r="C11657" s="33"/>
      <c r="D11657" s="33"/>
      <c r="E11657" s="33"/>
      <c r="G11657">
        <f t="shared" si="183"/>
        <v>6</v>
      </c>
    </row>
    <row r="11658" spans="1:7">
      <c r="A11658" s="33"/>
      <c r="B11658" s="34"/>
      <c r="C11658" s="33"/>
      <c r="D11658" s="33"/>
      <c r="E11658" s="33"/>
      <c r="G11658">
        <f t="shared" si="183"/>
        <v>6</v>
      </c>
    </row>
    <row r="11659" spans="1:7">
      <c r="A11659" s="33"/>
      <c r="B11659" s="34"/>
      <c r="C11659" s="33"/>
      <c r="D11659" s="33"/>
      <c r="E11659" s="33"/>
      <c r="G11659">
        <f t="shared" si="183"/>
        <v>6</v>
      </c>
    </row>
    <row r="11660" spans="1:7">
      <c r="A11660" s="33"/>
      <c r="B11660" s="34"/>
      <c r="C11660" s="33"/>
      <c r="D11660" s="33"/>
      <c r="E11660" s="33"/>
      <c r="G11660">
        <f t="shared" si="183"/>
        <v>6</v>
      </c>
    </row>
    <row r="11661" spans="1:7">
      <c r="A11661" s="33"/>
      <c r="B11661" s="34"/>
      <c r="C11661" s="33"/>
      <c r="D11661" s="33"/>
      <c r="E11661" s="33"/>
      <c r="G11661">
        <f t="shared" si="183"/>
        <v>6</v>
      </c>
    </row>
    <row r="11662" spans="1:7">
      <c r="A11662" s="33"/>
      <c r="B11662" s="34"/>
      <c r="C11662" s="33"/>
      <c r="D11662" s="33"/>
      <c r="E11662" s="33"/>
      <c r="G11662">
        <f t="shared" si="183"/>
        <v>6</v>
      </c>
    </row>
    <row r="11663" spans="1:7">
      <c r="A11663" s="33"/>
      <c r="B11663" s="34"/>
      <c r="C11663" s="33"/>
      <c r="D11663" s="33"/>
      <c r="E11663" s="33"/>
      <c r="G11663">
        <f t="shared" si="183"/>
        <v>6</v>
      </c>
    </row>
    <row r="11664" spans="1:7">
      <c r="A11664" s="33"/>
      <c r="B11664" s="34"/>
      <c r="C11664" s="33"/>
      <c r="D11664" s="33"/>
      <c r="E11664" s="33"/>
      <c r="G11664">
        <f t="shared" si="183"/>
        <v>6</v>
      </c>
    </row>
    <row r="11665" spans="1:7">
      <c r="A11665" s="33"/>
      <c r="B11665" s="34"/>
      <c r="C11665" s="33"/>
      <c r="D11665" s="33"/>
      <c r="E11665" s="33"/>
      <c r="G11665">
        <f t="shared" si="183"/>
        <v>6</v>
      </c>
    </row>
    <row r="11666" spans="1:7">
      <c r="A11666" s="33"/>
      <c r="B11666" s="34"/>
      <c r="C11666" s="33"/>
      <c r="D11666" s="33"/>
      <c r="E11666" s="33"/>
      <c r="G11666">
        <f t="shared" si="183"/>
        <v>6</v>
      </c>
    </row>
    <row r="11667" spans="1:7">
      <c r="A11667" s="33"/>
      <c r="B11667" s="34"/>
      <c r="C11667" s="33"/>
      <c r="D11667" s="33"/>
      <c r="E11667" s="33"/>
      <c r="G11667">
        <f t="shared" si="183"/>
        <v>6</v>
      </c>
    </row>
    <row r="11668" spans="1:7">
      <c r="A11668" s="33"/>
      <c r="B11668" s="34"/>
      <c r="C11668" s="33"/>
      <c r="D11668" s="33"/>
      <c r="E11668" s="33"/>
      <c r="G11668">
        <f t="shared" si="183"/>
        <v>6</v>
      </c>
    </row>
    <row r="11669" spans="1:7">
      <c r="A11669" s="33"/>
      <c r="B11669" s="34"/>
      <c r="C11669" s="33"/>
      <c r="D11669" s="33"/>
      <c r="E11669" s="33"/>
      <c r="G11669">
        <f t="shared" si="183"/>
        <v>6</v>
      </c>
    </row>
    <row r="11670" spans="1:7">
      <c r="A11670" s="33"/>
      <c r="B11670" s="34"/>
      <c r="C11670" s="33"/>
      <c r="D11670" s="33"/>
      <c r="E11670" s="33"/>
      <c r="G11670">
        <f t="shared" si="183"/>
        <v>6</v>
      </c>
    </row>
    <row r="11671" spans="1:7">
      <c r="A11671" s="33"/>
      <c r="B11671" s="34"/>
      <c r="C11671" s="33"/>
      <c r="D11671" s="33"/>
      <c r="E11671" s="33"/>
      <c r="G11671">
        <f t="shared" si="183"/>
        <v>6</v>
      </c>
    </row>
    <row r="11672" spans="1:7">
      <c r="A11672" s="33"/>
      <c r="B11672" s="34"/>
      <c r="C11672" s="33"/>
      <c r="D11672" s="33"/>
      <c r="E11672" s="33"/>
      <c r="G11672">
        <f t="shared" si="183"/>
        <v>6</v>
      </c>
    </row>
    <row r="11673" spans="1:7">
      <c r="A11673" s="33"/>
      <c r="B11673" s="34"/>
      <c r="C11673" s="33"/>
      <c r="D11673" s="33"/>
      <c r="E11673" s="33"/>
      <c r="G11673">
        <f t="shared" si="183"/>
        <v>6</v>
      </c>
    </row>
    <row r="11674" spans="1:7">
      <c r="A11674" s="33"/>
      <c r="B11674" s="34"/>
      <c r="C11674" s="33"/>
      <c r="D11674" s="33"/>
      <c r="E11674" s="33"/>
      <c r="G11674">
        <f t="shared" si="183"/>
        <v>6</v>
      </c>
    </row>
    <row r="11675" spans="1:7">
      <c r="A11675" s="33"/>
      <c r="B11675" s="34"/>
      <c r="C11675" s="33"/>
      <c r="D11675" s="33"/>
      <c r="E11675" s="33"/>
      <c r="G11675">
        <f t="shared" si="183"/>
        <v>6</v>
      </c>
    </row>
    <row r="11676" spans="1:7">
      <c r="A11676" s="33"/>
      <c r="B11676" s="34"/>
      <c r="C11676" s="33"/>
      <c r="D11676" s="33"/>
      <c r="E11676" s="33"/>
      <c r="G11676">
        <f t="shared" si="183"/>
        <v>6</v>
      </c>
    </row>
    <row r="11677" spans="1:7">
      <c r="A11677" s="33"/>
      <c r="B11677" s="34"/>
      <c r="C11677" s="33"/>
      <c r="D11677" s="33"/>
      <c r="E11677" s="33"/>
      <c r="G11677">
        <f t="shared" si="183"/>
        <v>6</v>
      </c>
    </row>
    <row r="11678" spans="1:7">
      <c r="A11678" s="33"/>
      <c r="B11678" s="34"/>
      <c r="C11678" s="33"/>
      <c r="D11678" s="33"/>
      <c r="E11678" s="33"/>
      <c r="G11678">
        <f t="shared" si="183"/>
        <v>6</v>
      </c>
    </row>
    <row r="11679" spans="1:7">
      <c r="A11679" s="33"/>
      <c r="B11679" s="34"/>
      <c r="C11679" s="33"/>
      <c r="D11679" s="33"/>
      <c r="E11679" s="33"/>
      <c r="G11679">
        <f t="shared" si="183"/>
        <v>6</v>
      </c>
    </row>
    <row r="11680" spans="1:7">
      <c r="A11680" s="33"/>
      <c r="B11680" s="34"/>
      <c r="C11680" s="33"/>
      <c r="D11680" s="33"/>
      <c r="E11680" s="33"/>
      <c r="G11680">
        <f t="shared" si="183"/>
        <v>6</v>
      </c>
    </row>
    <row r="11681" spans="1:7">
      <c r="A11681" s="33"/>
      <c r="B11681" s="34"/>
      <c r="C11681" s="33"/>
      <c r="D11681" s="33"/>
      <c r="E11681" s="33"/>
      <c r="G11681">
        <f t="shared" si="183"/>
        <v>6</v>
      </c>
    </row>
    <row r="11682" spans="1:7">
      <c r="A11682" s="33"/>
      <c r="B11682" s="34"/>
      <c r="C11682" s="33"/>
      <c r="D11682" s="33"/>
      <c r="E11682" s="33"/>
      <c r="G11682">
        <f t="shared" si="183"/>
        <v>6</v>
      </c>
    </row>
    <row r="11683" spans="1:7">
      <c r="A11683" s="33"/>
      <c r="B11683" s="34"/>
      <c r="C11683" s="33"/>
      <c r="D11683" s="33"/>
      <c r="E11683" s="33"/>
      <c r="G11683">
        <f t="shared" si="183"/>
        <v>6</v>
      </c>
    </row>
    <row r="11684" spans="1:7">
      <c r="A11684" s="33"/>
      <c r="B11684" s="34"/>
      <c r="C11684" s="33"/>
      <c r="D11684" s="33"/>
      <c r="E11684" s="33"/>
      <c r="G11684">
        <f t="shared" si="183"/>
        <v>6</v>
      </c>
    </row>
    <row r="11685" spans="1:7">
      <c r="A11685" s="33"/>
      <c r="B11685" s="34"/>
      <c r="C11685" s="33"/>
      <c r="D11685" s="33"/>
      <c r="E11685" s="33"/>
      <c r="G11685">
        <f t="shared" si="183"/>
        <v>6</v>
      </c>
    </row>
    <row r="11686" spans="1:7">
      <c r="A11686" s="33"/>
      <c r="B11686" s="34"/>
      <c r="C11686" s="33"/>
      <c r="D11686" s="33"/>
      <c r="E11686" s="33"/>
      <c r="G11686">
        <f t="shared" si="183"/>
        <v>6</v>
      </c>
    </row>
    <row r="11687" spans="1:7">
      <c r="A11687" s="33"/>
      <c r="B11687" s="34"/>
      <c r="C11687" s="33"/>
      <c r="D11687" s="33"/>
      <c r="E11687" s="33"/>
      <c r="G11687">
        <f t="shared" si="183"/>
        <v>6</v>
      </c>
    </row>
    <row r="11688" spans="1:7">
      <c r="A11688" s="33"/>
      <c r="B11688" s="34"/>
      <c r="C11688" s="33"/>
      <c r="D11688" s="33"/>
      <c r="E11688" s="33"/>
      <c r="G11688">
        <f t="shared" si="183"/>
        <v>6</v>
      </c>
    </row>
    <row r="11689" spans="1:7">
      <c r="A11689" s="33"/>
      <c r="B11689" s="34"/>
      <c r="C11689" s="33"/>
      <c r="D11689" s="33"/>
      <c r="E11689" s="33"/>
      <c r="G11689">
        <f t="shared" si="183"/>
        <v>6</v>
      </c>
    </row>
    <row r="11690" spans="1:7">
      <c r="A11690" s="33"/>
      <c r="B11690" s="34"/>
      <c r="C11690" s="33"/>
      <c r="D11690" s="33"/>
      <c r="E11690" s="33"/>
      <c r="G11690">
        <f t="shared" si="183"/>
        <v>6</v>
      </c>
    </row>
    <row r="11691" spans="1:7">
      <c r="A11691" s="33"/>
      <c r="B11691" s="34"/>
      <c r="C11691" s="33"/>
      <c r="D11691" s="33"/>
      <c r="E11691" s="33"/>
      <c r="G11691">
        <f t="shared" si="183"/>
        <v>6</v>
      </c>
    </row>
    <row r="11692" spans="1:7">
      <c r="A11692" s="33"/>
      <c r="B11692" s="34"/>
      <c r="C11692" s="33"/>
      <c r="D11692" s="33"/>
      <c r="E11692" s="33"/>
      <c r="G11692">
        <f t="shared" si="183"/>
        <v>6</v>
      </c>
    </row>
    <row r="11693" spans="1:7">
      <c r="A11693" s="33"/>
      <c r="B11693" s="34"/>
      <c r="C11693" s="33"/>
      <c r="D11693" s="33"/>
      <c r="E11693" s="33"/>
      <c r="G11693">
        <f t="shared" si="183"/>
        <v>6</v>
      </c>
    </row>
    <row r="11694" spans="1:7">
      <c r="A11694" s="33"/>
      <c r="B11694" s="34"/>
      <c r="C11694" s="33"/>
      <c r="D11694" s="33"/>
      <c r="E11694" s="33"/>
      <c r="G11694">
        <f t="shared" si="183"/>
        <v>6</v>
      </c>
    </row>
    <row r="11695" spans="1:7">
      <c r="A11695" s="33"/>
      <c r="B11695" s="34"/>
      <c r="C11695" s="33"/>
      <c r="D11695" s="33"/>
      <c r="E11695" s="33"/>
      <c r="G11695">
        <f t="shared" si="183"/>
        <v>6</v>
      </c>
    </row>
    <row r="11696" spans="1:7">
      <c r="A11696" s="33"/>
      <c r="B11696" s="34"/>
      <c r="C11696" s="33"/>
      <c r="D11696" s="33"/>
      <c r="E11696" s="33"/>
      <c r="G11696">
        <f t="shared" si="183"/>
        <v>6</v>
      </c>
    </row>
    <row r="11697" spans="1:7">
      <c r="A11697" s="33"/>
      <c r="B11697" s="34"/>
      <c r="C11697" s="33"/>
      <c r="D11697" s="33"/>
      <c r="E11697" s="33"/>
      <c r="G11697">
        <f t="shared" si="183"/>
        <v>6</v>
      </c>
    </row>
    <row r="11698" spans="1:7">
      <c r="A11698" s="33"/>
      <c r="B11698" s="34"/>
      <c r="C11698" s="33"/>
      <c r="D11698" s="33"/>
      <c r="E11698" s="33"/>
      <c r="G11698">
        <f t="shared" si="183"/>
        <v>6</v>
      </c>
    </row>
    <row r="11699" spans="1:7">
      <c r="A11699" s="33"/>
      <c r="B11699" s="34"/>
      <c r="C11699" s="33"/>
      <c r="D11699" s="33"/>
      <c r="E11699" s="33"/>
      <c r="G11699">
        <f t="shared" si="183"/>
        <v>6</v>
      </c>
    </row>
    <row r="11700" spans="1:7">
      <c r="A11700" s="33"/>
      <c r="B11700" s="34"/>
      <c r="C11700" s="33"/>
      <c r="D11700" s="33"/>
      <c r="E11700" s="33"/>
      <c r="G11700">
        <f t="shared" si="183"/>
        <v>6</v>
      </c>
    </row>
    <row r="11701" spans="1:7">
      <c r="A11701" s="33"/>
      <c r="B11701" s="34"/>
      <c r="C11701" s="33"/>
      <c r="D11701" s="33"/>
      <c r="E11701" s="33"/>
      <c r="G11701">
        <f t="shared" si="183"/>
        <v>6</v>
      </c>
    </row>
    <row r="11702" spans="1:7">
      <c r="A11702" s="33"/>
      <c r="B11702" s="34"/>
      <c r="C11702" s="33"/>
      <c r="D11702" s="33"/>
      <c r="E11702" s="33"/>
      <c r="G11702">
        <f t="shared" si="183"/>
        <v>6</v>
      </c>
    </row>
    <row r="11703" spans="1:7">
      <c r="A11703" s="33"/>
      <c r="B11703" s="34"/>
      <c r="C11703" s="33"/>
      <c r="D11703" s="33"/>
      <c r="E11703" s="33"/>
      <c r="G11703">
        <f t="shared" si="183"/>
        <v>6</v>
      </c>
    </row>
    <row r="11704" spans="1:7">
      <c r="A11704" s="33"/>
      <c r="B11704" s="34"/>
      <c r="C11704" s="33"/>
      <c r="D11704" s="33"/>
      <c r="E11704" s="33"/>
      <c r="G11704">
        <f t="shared" si="183"/>
        <v>6</v>
      </c>
    </row>
    <row r="11705" spans="1:7">
      <c r="A11705" s="33"/>
      <c r="B11705" s="34"/>
      <c r="C11705" s="33"/>
      <c r="D11705" s="33"/>
      <c r="E11705" s="33"/>
      <c r="G11705">
        <f t="shared" si="183"/>
        <v>6</v>
      </c>
    </row>
    <row r="11706" spans="1:7">
      <c r="A11706" s="33"/>
      <c r="B11706" s="34"/>
      <c r="C11706" s="33"/>
      <c r="D11706" s="33"/>
      <c r="E11706" s="33"/>
      <c r="G11706">
        <f t="shared" si="183"/>
        <v>6</v>
      </c>
    </row>
    <row r="11707" spans="1:7">
      <c r="A11707" s="33"/>
      <c r="B11707" s="34"/>
      <c r="C11707" s="33"/>
      <c r="D11707" s="33"/>
      <c r="E11707" s="33"/>
      <c r="G11707">
        <f t="shared" si="183"/>
        <v>6</v>
      </c>
    </row>
    <row r="11708" spans="1:7">
      <c r="A11708" s="33"/>
      <c r="B11708" s="34"/>
      <c r="C11708" s="33"/>
      <c r="D11708" s="33"/>
      <c r="E11708" s="33"/>
      <c r="G11708">
        <f t="shared" si="183"/>
        <v>6</v>
      </c>
    </row>
    <row r="11709" spans="1:7">
      <c r="A11709" s="33"/>
      <c r="B11709" s="34"/>
      <c r="C11709" s="33"/>
      <c r="D11709" s="33"/>
      <c r="E11709" s="33"/>
      <c r="G11709">
        <f t="shared" si="183"/>
        <v>6</v>
      </c>
    </row>
    <row r="11710" spans="1:7">
      <c r="A11710" s="33"/>
      <c r="B11710" s="34"/>
      <c r="C11710" s="33"/>
      <c r="D11710" s="33"/>
      <c r="E11710" s="33"/>
      <c r="G11710">
        <f t="shared" si="183"/>
        <v>6</v>
      </c>
    </row>
    <row r="11711" spans="1:7">
      <c r="A11711" s="33"/>
      <c r="B11711" s="34"/>
      <c r="C11711" s="33"/>
      <c r="D11711" s="33"/>
      <c r="E11711" s="33"/>
      <c r="G11711">
        <f t="shared" si="183"/>
        <v>6</v>
      </c>
    </row>
    <row r="11712" spans="1:7">
      <c r="A11712" s="33"/>
      <c r="B11712" s="34"/>
      <c r="C11712" s="33"/>
      <c r="D11712" s="33"/>
      <c r="E11712" s="33"/>
      <c r="G11712">
        <f t="shared" ref="G11712:G11775" si="184">WEEKDAY(B11712,2)</f>
        <v>6</v>
      </c>
    </row>
    <row r="11713" spans="1:7">
      <c r="A11713" s="33"/>
      <c r="B11713" s="34"/>
      <c r="C11713" s="33"/>
      <c r="D11713" s="33"/>
      <c r="E11713" s="33"/>
      <c r="G11713">
        <f t="shared" si="184"/>
        <v>6</v>
      </c>
    </row>
    <row r="11714" spans="1:7">
      <c r="A11714" s="33"/>
      <c r="B11714" s="34"/>
      <c r="C11714" s="33"/>
      <c r="D11714" s="33"/>
      <c r="E11714" s="33"/>
      <c r="G11714">
        <f t="shared" si="184"/>
        <v>6</v>
      </c>
    </row>
    <row r="11715" spans="1:7">
      <c r="A11715" s="33"/>
      <c r="B11715" s="34"/>
      <c r="C11715" s="33"/>
      <c r="D11715" s="33"/>
      <c r="E11715" s="33"/>
      <c r="G11715">
        <f t="shared" si="184"/>
        <v>6</v>
      </c>
    </row>
    <row r="11716" spans="1:7">
      <c r="A11716" s="33"/>
      <c r="B11716" s="34"/>
      <c r="C11716" s="33"/>
      <c r="D11716" s="33"/>
      <c r="E11716" s="33"/>
      <c r="G11716">
        <f t="shared" si="184"/>
        <v>6</v>
      </c>
    </row>
    <row r="11717" spans="1:7">
      <c r="A11717" s="33"/>
      <c r="B11717" s="34"/>
      <c r="C11717" s="33"/>
      <c r="D11717" s="33"/>
      <c r="E11717" s="33"/>
      <c r="G11717">
        <f t="shared" si="184"/>
        <v>6</v>
      </c>
    </row>
    <row r="11718" spans="1:7">
      <c r="A11718" s="33"/>
      <c r="B11718" s="34"/>
      <c r="C11718" s="33"/>
      <c r="D11718" s="33"/>
      <c r="E11718" s="33"/>
      <c r="G11718">
        <f t="shared" si="184"/>
        <v>6</v>
      </c>
    </row>
    <row r="11719" spans="1:7">
      <c r="A11719" s="33"/>
      <c r="B11719" s="34"/>
      <c r="C11719" s="33"/>
      <c r="D11719" s="33"/>
      <c r="E11719" s="33"/>
      <c r="G11719">
        <f t="shared" si="184"/>
        <v>6</v>
      </c>
    </row>
    <row r="11720" spans="1:7">
      <c r="A11720" s="33"/>
      <c r="B11720" s="34"/>
      <c r="C11720" s="33"/>
      <c r="D11720" s="33"/>
      <c r="E11720" s="33"/>
      <c r="G11720">
        <f t="shared" si="184"/>
        <v>6</v>
      </c>
    </row>
    <row r="11721" spans="1:7">
      <c r="A11721" s="33"/>
      <c r="B11721" s="34"/>
      <c r="C11721" s="33"/>
      <c r="D11721" s="33"/>
      <c r="E11721" s="33"/>
      <c r="G11721">
        <f t="shared" si="184"/>
        <v>6</v>
      </c>
    </row>
    <row r="11722" spans="1:7">
      <c r="A11722" s="33"/>
      <c r="B11722" s="34"/>
      <c r="C11722" s="33"/>
      <c r="D11722" s="33"/>
      <c r="E11722" s="33"/>
      <c r="G11722">
        <f t="shared" si="184"/>
        <v>6</v>
      </c>
    </row>
    <row r="11723" spans="1:7">
      <c r="A11723" s="33"/>
      <c r="B11723" s="34"/>
      <c r="C11723" s="33"/>
      <c r="D11723" s="33"/>
      <c r="E11723" s="33"/>
      <c r="G11723">
        <f t="shared" si="184"/>
        <v>6</v>
      </c>
    </row>
    <row r="11724" spans="1:7">
      <c r="A11724" s="33"/>
      <c r="B11724" s="34"/>
      <c r="C11724" s="33"/>
      <c r="D11724" s="33"/>
      <c r="E11724" s="33"/>
      <c r="G11724">
        <f t="shared" si="184"/>
        <v>6</v>
      </c>
    </row>
    <row r="11725" spans="1:7">
      <c r="A11725" s="33"/>
      <c r="B11725" s="34"/>
      <c r="C11725" s="33"/>
      <c r="D11725" s="33"/>
      <c r="E11725" s="33"/>
      <c r="G11725">
        <f t="shared" si="184"/>
        <v>6</v>
      </c>
    </row>
    <row r="11726" spans="1:7">
      <c r="A11726" s="33"/>
      <c r="B11726" s="34"/>
      <c r="C11726" s="33"/>
      <c r="D11726" s="33"/>
      <c r="E11726" s="33"/>
      <c r="G11726">
        <f t="shared" si="184"/>
        <v>6</v>
      </c>
    </row>
    <row r="11727" spans="1:7">
      <c r="A11727" s="33"/>
      <c r="B11727" s="34"/>
      <c r="C11727" s="33"/>
      <c r="D11727" s="33"/>
      <c r="E11727" s="33"/>
      <c r="G11727">
        <f t="shared" si="184"/>
        <v>6</v>
      </c>
    </row>
    <row r="11728" spans="1:7">
      <c r="A11728" s="33"/>
      <c r="B11728" s="34"/>
      <c r="C11728" s="33"/>
      <c r="D11728" s="33"/>
      <c r="E11728" s="33"/>
      <c r="G11728">
        <f t="shared" si="184"/>
        <v>6</v>
      </c>
    </row>
    <row r="11729" spans="1:7">
      <c r="A11729" s="33"/>
      <c r="B11729" s="34"/>
      <c r="C11729" s="33"/>
      <c r="D11729" s="33"/>
      <c r="E11729" s="33"/>
      <c r="G11729">
        <f t="shared" si="184"/>
        <v>6</v>
      </c>
    </row>
    <row r="11730" spans="1:7">
      <c r="A11730" s="33"/>
      <c r="B11730" s="34"/>
      <c r="C11730" s="33"/>
      <c r="D11730" s="33"/>
      <c r="E11730" s="33"/>
      <c r="G11730">
        <f t="shared" si="184"/>
        <v>6</v>
      </c>
    </row>
    <row r="11731" spans="1:7">
      <c r="A11731" s="33"/>
      <c r="B11731" s="34"/>
      <c r="C11731" s="33"/>
      <c r="D11731" s="33"/>
      <c r="E11731" s="33"/>
      <c r="G11731">
        <f t="shared" si="184"/>
        <v>6</v>
      </c>
    </row>
    <row r="11732" spans="1:7">
      <c r="A11732" s="33"/>
      <c r="B11732" s="34"/>
      <c r="C11732" s="33"/>
      <c r="D11732" s="33"/>
      <c r="E11732" s="33"/>
      <c r="G11732">
        <f t="shared" si="184"/>
        <v>6</v>
      </c>
    </row>
    <row r="11733" spans="1:7">
      <c r="A11733" s="33"/>
      <c r="B11733" s="34"/>
      <c r="C11733" s="33"/>
      <c r="D11733" s="33"/>
      <c r="E11733" s="33"/>
      <c r="G11733">
        <f t="shared" si="184"/>
        <v>6</v>
      </c>
    </row>
    <row r="11734" spans="1:7">
      <c r="A11734" s="33"/>
      <c r="B11734" s="34"/>
      <c r="C11734" s="33"/>
      <c r="D11734" s="33"/>
      <c r="E11734" s="33"/>
      <c r="G11734">
        <f t="shared" si="184"/>
        <v>6</v>
      </c>
    </row>
    <row r="11735" spans="1:7">
      <c r="A11735" s="33"/>
      <c r="B11735" s="34"/>
      <c r="C11735" s="33"/>
      <c r="D11735" s="33"/>
      <c r="E11735" s="33"/>
      <c r="G11735">
        <f t="shared" si="184"/>
        <v>6</v>
      </c>
    </row>
    <row r="11736" spans="1:7">
      <c r="A11736" s="33"/>
      <c r="B11736" s="34"/>
      <c r="C11736" s="33"/>
      <c r="D11736" s="33"/>
      <c r="E11736" s="33"/>
      <c r="G11736">
        <f t="shared" si="184"/>
        <v>6</v>
      </c>
    </row>
    <row r="11737" spans="1:7">
      <c r="A11737" s="33"/>
      <c r="B11737" s="34"/>
      <c r="C11737" s="33"/>
      <c r="D11737" s="33"/>
      <c r="E11737" s="33"/>
      <c r="G11737">
        <f t="shared" si="184"/>
        <v>6</v>
      </c>
    </row>
    <row r="11738" spans="1:7">
      <c r="A11738" s="33"/>
      <c r="B11738" s="34"/>
      <c r="C11738" s="33"/>
      <c r="D11738" s="33"/>
      <c r="E11738" s="33"/>
      <c r="G11738">
        <f t="shared" si="184"/>
        <v>6</v>
      </c>
    </row>
    <row r="11739" spans="1:7">
      <c r="A11739" s="33"/>
      <c r="B11739" s="34"/>
      <c r="C11739" s="33"/>
      <c r="D11739" s="33"/>
      <c r="E11739" s="33"/>
      <c r="G11739">
        <f t="shared" si="184"/>
        <v>6</v>
      </c>
    </row>
    <row r="11740" spans="1:7">
      <c r="A11740" s="33"/>
      <c r="B11740" s="34"/>
      <c r="C11740" s="33"/>
      <c r="D11740" s="33"/>
      <c r="E11740" s="33"/>
      <c r="G11740">
        <f t="shared" si="184"/>
        <v>6</v>
      </c>
    </row>
    <row r="11741" spans="1:7">
      <c r="A11741" s="33"/>
      <c r="B11741" s="34"/>
      <c r="C11741" s="33"/>
      <c r="D11741" s="33"/>
      <c r="E11741" s="33"/>
      <c r="G11741">
        <f t="shared" si="184"/>
        <v>6</v>
      </c>
    </row>
    <row r="11742" spans="1:7">
      <c r="A11742" s="33"/>
      <c r="B11742" s="34"/>
      <c r="C11742" s="33"/>
      <c r="D11742" s="33"/>
      <c r="E11742" s="33"/>
      <c r="G11742">
        <f t="shared" si="184"/>
        <v>6</v>
      </c>
    </row>
    <row r="11743" spans="1:7">
      <c r="A11743" s="33"/>
      <c r="B11743" s="34"/>
      <c r="C11743" s="33"/>
      <c r="D11743" s="33"/>
      <c r="E11743" s="33"/>
      <c r="G11743">
        <f t="shared" si="184"/>
        <v>6</v>
      </c>
    </row>
    <row r="11744" spans="1:7">
      <c r="A11744" s="33"/>
      <c r="B11744" s="34"/>
      <c r="C11744" s="33"/>
      <c r="D11744" s="33"/>
      <c r="E11744" s="33"/>
      <c r="G11744">
        <f t="shared" si="184"/>
        <v>6</v>
      </c>
    </row>
    <row r="11745" spans="1:7">
      <c r="A11745" s="33"/>
      <c r="B11745" s="34"/>
      <c r="C11745" s="33"/>
      <c r="D11745" s="33"/>
      <c r="E11745" s="33"/>
      <c r="G11745">
        <f t="shared" si="184"/>
        <v>6</v>
      </c>
    </row>
    <row r="11746" spans="1:7">
      <c r="A11746" s="33"/>
      <c r="B11746" s="34"/>
      <c r="C11746" s="33"/>
      <c r="D11746" s="33"/>
      <c r="E11746" s="33"/>
      <c r="G11746">
        <f t="shared" si="184"/>
        <v>6</v>
      </c>
    </row>
    <row r="11747" spans="1:7">
      <c r="A11747" s="33"/>
      <c r="B11747" s="34"/>
      <c r="C11747" s="33"/>
      <c r="D11747" s="33"/>
      <c r="E11747" s="33"/>
      <c r="G11747">
        <f t="shared" si="184"/>
        <v>6</v>
      </c>
    </row>
    <row r="11748" spans="1:7">
      <c r="A11748" s="33"/>
      <c r="B11748" s="34"/>
      <c r="C11748" s="33"/>
      <c r="D11748" s="33"/>
      <c r="E11748" s="33"/>
      <c r="G11748">
        <f t="shared" si="184"/>
        <v>6</v>
      </c>
    </row>
    <row r="11749" spans="1:7">
      <c r="A11749" s="33"/>
      <c r="B11749" s="34"/>
      <c r="C11749" s="33"/>
      <c r="D11749" s="33"/>
      <c r="E11749" s="33"/>
      <c r="G11749">
        <f t="shared" si="184"/>
        <v>6</v>
      </c>
    </row>
    <row r="11750" spans="1:7">
      <c r="A11750" s="33"/>
      <c r="B11750" s="34"/>
      <c r="C11750" s="33"/>
      <c r="D11750" s="33"/>
      <c r="E11750" s="33"/>
      <c r="G11750">
        <f t="shared" si="184"/>
        <v>6</v>
      </c>
    </row>
    <row r="11751" spans="1:7">
      <c r="A11751" s="33"/>
      <c r="B11751" s="34"/>
      <c r="C11751" s="33"/>
      <c r="D11751" s="33"/>
      <c r="E11751" s="33"/>
      <c r="G11751">
        <f t="shared" si="184"/>
        <v>6</v>
      </c>
    </row>
    <row r="11752" spans="1:7">
      <c r="A11752" s="33"/>
      <c r="B11752" s="34"/>
      <c r="C11752" s="33"/>
      <c r="D11752" s="33"/>
      <c r="E11752" s="33"/>
      <c r="G11752">
        <f t="shared" si="184"/>
        <v>6</v>
      </c>
    </row>
    <row r="11753" spans="1:7">
      <c r="A11753" s="33"/>
      <c r="B11753" s="34"/>
      <c r="C11753" s="33"/>
      <c r="D11753" s="33"/>
      <c r="E11753" s="33"/>
      <c r="G11753">
        <f t="shared" si="184"/>
        <v>6</v>
      </c>
    </row>
    <row r="11754" spans="1:7">
      <c r="A11754" s="33"/>
      <c r="B11754" s="34"/>
      <c r="C11754" s="33"/>
      <c r="D11754" s="33"/>
      <c r="E11754" s="33"/>
      <c r="G11754">
        <f t="shared" si="184"/>
        <v>6</v>
      </c>
    </row>
    <row r="11755" spans="1:7">
      <c r="A11755" s="33"/>
      <c r="B11755" s="34"/>
      <c r="C11755" s="33"/>
      <c r="D11755" s="33"/>
      <c r="E11755" s="33"/>
      <c r="G11755">
        <f t="shared" si="184"/>
        <v>6</v>
      </c>
    </row>
    <row r="11756" spans="1:7">
      <c r="A11756" s="33"/>
      <c r="B11756" s="34"/>
      <c r="C11756" s="33"/>
      <c r="D11756" s="33"/>
      <c r="E11756" s="33"/>
      <c r="G11756">
        <f t="shared" si="184"/>
        <v>6</v>
      </c>
    </row>
    <row r="11757" spans="1:7">
      <c r="A11757" s="33"/>
      <c r="B11757" s="34"/>
      <c r="C11757" s="33"/>
      <c r="D11757" s="33"/>
      <c r="E11757" s="33"/>
      <c r="G11757">
        <f t="shared" si="184"/>
        <v>6</v>
      </c>
    </row>
    <row r="11758" spans="1:7">
      <c r="A11758" s="33"/>
      <c r="B11758" s="34"/>
      <c r="C11758" s="33"/>
      <c r="D11758" s="33"/>
      <c r="E11758" s="33"/>
      <c r="G11758">
        <f t="shared" si="184"/>
        <v>6</v>
      </c>
    </row>
    <row r="11759" spans="1:7">
      <c r="A11759" s="33"/>
      <c r="B11759" s="34"/>
      <c r="C11759" s="33"/>
      <c r="D11759" s="33"/>
      <c r="E11759" s="33"/>
      <c r="G11759">
        <f t="shared" si="184"/>
        <v>6</v>
      </c>
    </row>
    <row r="11760" spans="1:7">
      <c r="A11760" s="33"/>
      <c r="B11760" s="34"/>
      <c r="C11760" s="33"/>
      <c r="D11760" s="33"/>
      <c r="E11760" s="33"/>
      <c r="G11760">
        <f t="shared" si="184"/>
        <v>6</v>
      </c>
    </row>
    <row r="11761" spans="1:7">
      <c r="A11761" s="33"/>
      <c r="B11761" s="34"/>
      <c r="C11761" s="33"/>
      <c r="D11761" s="33"/>
      <c r="E11761" s="33"/>
      <c r="G11761">
        <f t="shared" si="184"/>
        <v>6</v>
      </c>
    </row>
    <row r="11762" spans="1:7">
      <c r="A11762" s="33"/>
      <c r="B11762" s="34"/>
      <c r="C11762" s="33"/>
      <c r="D11762" s="33"/>
      <c r="E11762" s="33"/>
      <c r="G11762">
        <f t="shared" si="184"/>
        <v>6</v>
      </c>
    </row>
    <row r="11763" spans="1:7">
      <c r="A11763" s="33"/>
      <c r="B11763" s="34"/>
      <c r="C11763" s="33"/>
      <c r="D11763" s="33"/>
      <c r="E11763" s="33"/>
      <c r="G11763">
        <f t="shared" si="184"/>
        <v>6</v>
      </c>
    </row>
    <row r="11764" spans="1:7">
      <c r="A11764" s="33"/>
      <c r="B11764" s="34"/>
      <c r="C11764" s="33"/>
      <c r="D11764" s="33"/>
      <c r="E11764" s="33"/>
      <c r="G11764">
        <f t="shared" si="184"/>
        <v>6</v>
      </c>
    </row>
    <row r="11765" spans="1:7">
      <c r="A11765" s="33"/>
      <c r="B11765" s="34"/>
      <c r="C11765" s="33"/>
      <c r="D11765" s="33"/>
      <c r="E11765" s="33"/>
      <c r="G11765">
        <f t="shared" si="184"/>
        <v>6</v>
      </c>
    </row>
    <row r="11766" spans="1:7">
      <c r="A11766" s="33"/>
      <c r="B11766" s="34"/>
      <c r="C11766" s="33"/>
      <c r="D11766" s="33"/>
      <c r="E11766" s="33"/>
      <c r="G11766">
        <f t="shared" si="184"/>
        <v>6</v>
      </c>
    </row>
    <row r="11767" spans="1:7">
      <c r="A11767" s="33"/>
      <c r="B11767" s="34"/>
      <c r="C11767" s="33"/>
      <c r="D11767" s="33"/>
      <c r="E11767" s="33"/>
      <c r="G11767">
        <f t="shared" si="184"/>
        <v>6</v>
      </c>
    </row>
    <row r="11768" spans="1:7">
      <c r="A11768" s="33"/>
      <c r="B11768" s="34"/>
      <c r="C11768" s="33"/>
      <c r="D11768" s="33"/>
      <c r="E11768" s="33"/>
      <c r="G11768">
        <f t="shared" si="184"/>
        <v>6</v>
      </c>
    </row>
    <row r="11769" spans="1:7">
      <c r="A11769" s="33"/>
      <c r="B11769" s="34"/>
      <c r="C11769" s="33"/>
      <c r="D11769" s="33"/>
      <c r="E11769" s="33"/>
      <c r="G11769">
        <f t="shared" si="184"/>
        <v>6</v>
      </c>
    </row>
    <row r="11770" spans="1:7">
      <c r="A11770" s="33"/>
      <c r="B11770" s="34"/>
      <c r="C11770" s="33"/>
      <c r="D11770" s="33"/>
      <c r="E11770" s="33"/>
      <c r="G11770">
        <f t="shared" si="184"/>
        <v>6</v>
      </c>
    </row>
    <row r="11771" spans="1:7">
      <c r="A11771" s="33"/>
      <c r="B11771" s="34"/>
      <c r="C11771" s="33"/>
      <c r="D11771" s="33"/>
      <c r="E11771" s="33"/>
      <c r="G11771">
        <f t="shared" si="184"/>
        <v>6</v>
      </c>
    </row>
    <row r="11772" spans="1:7">
      <c r="A11772" s="33"/>
      <c r="B11772" s="34"/>
      <c r="C11772" s="33"/>
      <c r="D11772" s="33"/>
      <c r="E11772" s="33"/>
      <c r="G11772">
        <f t="shared" si="184"/>
        <v>6</v>
      </c>
    </row>
    <row r="11773" spans="1:7">
      <c r="A11773" s="33"/>
      <c r="B11773" s="34"/>
      <c r="C11773" s="33"/>
      <c r="D11773" s="33"/>
      <c r="E11773" s="33"/>
      <c r="G11773">
        <f t="shared" si="184"/>
        <v>6</v>
      </c>
    </row>
    <row r="11774" spans="1:7">
      <c r="A11774" s="33"/>
      <c r="B11774" s="34"/>
      <c r="C11774" s="33"/>
      <c r="D11774" s="33"/>
      <c r="E11774" s="33"/>
      <c r="G11774">
        <f t="shared" si="184"/>
        <v>6</v>
      </c>
    </row>
    <row r="11775" spans="1:7">
      <c r="A11775" s="33"/>
      <c r="B11775" s="34"/>
      <c r="C11775" s="33"/>
      <c r="D11775" s="33"/>
      <c r="E11775" s="33"/>
      <c r="G11775">
        <f t="shared" si="184"/>
        <v>6</v>
      </c>
    </row>
    <row r="11776" spans="1:7">
      <c r="A11776" s="33"/>
      <c r="B11776" s="34"/>
      <c r="C11776" s="33"/>
      <c r="D11776" s="33"/>
      <c r="E11776" s="33"/>
      <c r="G11776">
        <f t="shared" ref="G11776:G11839" si="185">WEEKDAY(B11776,2)</f>
        <v>6</v>
      </c>
    </row>
    <row r="11777" spans="1:7">
      <c r="A11777" s="33"/>
      <c r="B11777" s="34"/>
      <c r="C11777" s="33"/>
      <c r="D11777" s="33"/>
      <c r="E11777" s="33"/>
      <c r="G11777">
        <f t="shared" si="185"/>
        <v>6</v>
      </c>
    </row>
    <row r="11778" spans="1:7">
      <c r="A11778" s="33"/>
      <c r="B11778" s="34"/>
      <c r="C11778" s="33"/>
      <c r="D11778" s="33"/>
      <c r="E11778" s="33"/>
      <c r="G11778">
        <f t="shared" si="185"/>
        <v>6</v>
      </c>
    </row>
    <row r="11779" spans="1:7">
      <c r="A11779" s="33"/>
      <c r="B11779" s="34"/>
      <c r="C11779" s="33"/>
      <c r="D11779" s="33"/>
      <c r="E11779" s="33"/>
      <c r="G11779">
        <f t="shared" si="185"/>
        <v>6</v>
      </c>
    </row>
    <row r="11780" spans="1:7">
      <c r="A11780" s="33"/>
      <c r="B11780" s="34"/>
      <c r="C11780" s="33"/>
      <c r="D11780" s="33"/>
      <c r="E11780" s="33"/>
      <c r="G11780">
        <f t="shared" si="185"/>
        <v>6</v>
      </c>
    </row>
    <row r="11781" spans="1:7">
      <c r="A11781" s="33"/>
      <c r="B11781" s="34"/>
      <c r="C11781" s="33"/>
      <c r="D11781" s="33"/>
      <c r="E11781" s="33"/>
      <c r="G11781">
        <f t="shared" si="185"/>
        <v>6</v>
      </c>
    </row>
    <row r="11782" spans="1:7">
      <c r="A11782" s="33"/>
      <c r="B11782" s="34"/>
      <c r="C11782" s="33"/>
      <c r="D11782" s="33"/>
      <c r="E11782" s="33"/>
      <c r="G11782">
        <f t="shared" si="185"/>
        <v>6</v>
      </c>
    </row>
    <row r="11783" spans="1:7">
      <c r="A11783" s="33"/>
      <c r="B11783" s="34"/>
      <c r="C11783" s="33"/>
      <c r="D11783" s="33"/>
      <c r="E11783" s="33"/>
      <c r="G11783">
        <f t="shared" si="185"/>
        <v>6</v>
      </c>
    </row>
    <row r="11784" spans="1:7">
      <c r="A11784" s="33"/>
      <c r="B11784" s="34"/>
      <c r="C11784" s="33"/>
      <c r="D11784" s="33"/>
      <c r="E11784" s="33"/>
      <c r="G11784">
        <f t="shared" si="185"/>
        <v>6</v>
      </c>
    </row>
    <row r="11785" spans="1:7">
      <c r="A11785" s="33"/>
      <c r="B11785" s="34"/>
      <c r="C11785" s="33"/>
      <c r="D11785" s="33"/>
      <c r="E11785" s="33"/>
      <c r="G11785">
        <f t="shared" si="185"/>
        <v>6</v>
      </c>
    </row>
    <row r="11786" spans="1:7">
      <c r="A11786" s="33"/>
      <c r="B11786" s="34"/>
      <c r="C11786" s="33"/>
      <c r="D11786" s="33"/>
      <c r="E11786" s="33"/>
      <c r="G11786">
        <f t="shared" si="185"/>
        <v>6</v>
      </c>
    </row>
    <row r="11787" spans="1:7">
      <c r="A11787" s="33"/>
      <c r="B11787" s="34"/>
      <c r="C11787" s="33"/>
      <c r="D11787" s="33"/>
      <c r="E11787" s="33"/>
      <c r="G11787">
        <f t="shared" si="185"/>
        <v>6</v>
      </c>
    </row>
    <row r="11788" spans="1:7">
      <c r="A11788" s="33"/>
      <c r="B11788" s="34"/>
      <c r="C11788" s="33"/>
      <c r="D11788" s="33"/>
      <c r="E11788" s="33"/>
      <c r="G11788">
        <f t="shared" si="185"/>
        <v>6</v>
      </c>
    </row>
    <row r="11789" spans="1:7">
      <c r="A11789" s="33"/>
      <c r="B11789" s="34"/>
      <c r="C11789" s="33"/>
      <c r="D11789" s="33"/>
      <c r="E11789" s="33"/>
      <c r="G11789">
        <f t="shared" si="185"/>
        <v>6</v>
      </c>
    </row>
    <row r="11790" spans="1:7">
      <c r="A11790" s="33"/>
      <c r="B11790" s="34"/>
      <c r="C11790" s="33"/>
      <c r="D11790" s="33"/>
      <c r="E11790" s="33"/>
      <c r="G11790">
        <f t="shared" si="185"/>
        <v>6</v>
      </c>
    </row>
    <row r="11791" spans="1:7">
      <c r="A11791" s="33"/>
      <c r="B11791" s="34"/>
      <c r="C11791" s="33"/>
      <c r="D11791" s="33"/>
      <c r="E11791" s="33"/>
      <c r="G11791">
        <f t="shared" si="185"/>
        <v>6</v>
      </c>
    </row>
    <row r="11792" spans="1:7">
      <c r="A11792" s="33"/>
      <c r="B11792" s="34"/>
      <c r="C11792" s="33"/>
      <c r="D11792" s="33"/>
      <c r="E11792" s="33"/>
      <c r="G11792">
        <f t="shared" si="185"/>
        <v>6</v>
      </c>
    </row>
    <row r="11793" spans="1:7">
      <c r="A11793" s="33"/>
      <c r="B11793" s="34"/>
      <c r="C11793" s="33"/>
      <c r="D11793" s="33"/>
      <c r="E11793" s="33"/>
      <c r="G11793">
        <f t="shared" si="185"/>
        <v>6</v>
      </c>
    </row>
    <row r="11794" spans="1:7">
      <c r="A11794" s="33"/>
      <c r="B11794" s="34"/>
      <c r="C11794" s="33"/>
      <c r="D11794" s="33"/>
      <c r="E11794" s="33"/>
      <c r="G11794">
        <f t="shared" si="185"/>
        <v>6</v>
      </c>
    </row>
    <row r="11795" spans="1:7">
      <c r="A11795" s="33"/>
      <c r="B11795" s="34"/>
      <c r="C11795" s="33"/>
      <c r="D11795" s="33"/>
      <c r="E11795" s="33"/>
      <c r="G11795">
        <f t="shared" si="185"/>
        <v>6</v>
      </c>
    </row>
    <row r="11796" spans="1:7">
      <c r="A11796" s="33"/>
      <c r="B11796" s="34"/>
      <c r="C11796" s="33"/>
      <c r="D11796" s="33"/>
      <c r="E11796" s="33"/>
      <c r="G11796">
        <f t="shared" si="185"/>
        <v>6</v>
      </c>
    </row>
    <row r="11797" spans="1:7">
      <c r="A11797" s="33"/>
      <c r="B11797" s="34"/>
      <c r="C11797" s="33"/>
      <c r="D11797" s="33"/>
      <c r="E11797" s="33"/>
      <c r="G11797">
        <f t="shared" si="185"/>
        <v>6</v>
      </c>
    </row>
    <row r="11798" spans="1:7">
      <c r="A11798" s="33"/>
      <c r="B11798" s="34"/>
      <c r="C11798" s="33"/>
      <c r="D11798" s="33"/>
      <c r="E11798" s="33"/>
      <c r="G11798">
        <f t="shared" si="185"/>
        <v>6</v>
      </c>
    </row>
    <row r="11799" spans="1:7">
      <c r="A11799" s="33"/>
      <c r="B11799" s="34"/>
      <c r="C11799" s="33"/>
      <c r="D11799" s="33"/>
      <c r="E11799" s="33"/>
      <c r="G11799">
        <f t="shared" si="185"/>
        <v>6</v>
      </c>
    </row>
    <row r="11800" spans="1:7">
      <c r="A11800" s="33"/>
      <c r="B11800" s="34"/>
      <c r="C11800" s="33"/>
      <c r="D11800" s="33"/>
      <c r="E11800" s="33"/>
      <c r="G11800">
        <f t="shared" si="185"/>
        <v>6</v>
      </c>
    </row>
    <row r="11801" spans="1:7">
      <c r="A11801" s="33"/>
      <c r="B11801" s="34"/>
      <c r="C11801" s="33"/>
      <c r="D11801" s="33"/>
      <c r="E11801" s="33"/>
      <c r="G11801">
        <f t="shared" si="185"/>
        <v>6</v>
      </c>
    </row>
    <row r="11802" spans="1:7">
      <c r="A11802" s="33"/>
      <c r="B11802" s="34"/>
      <c r="C11802" s="33"/>
      <c r="D11802" s="33"/>
      <c r="E11802" s="33"/>
      <c r="G11802">
        <f t="shared" si="185"/>
        <v>6</v>
      </c>
    </row>
    <row r="11803" spans="1:7">
      <c r="A11803" s="33"/>
      <c r="B11803" s="34"/>
      <c r="C11803" s="33"/>
      <c r="D11803" s="33"/>
      <c r="E11803" s="33"/>
      <c r="G11803">
        <f t="shared" si="185"/>
        <v>6</v>
      </c>
    </row>
    <row r="11804" spans="1:7">
      <c r="A11804" s="33"/>
      <c r="B11804" s="34"/>
      <c r="C11804" s="33"/>
      <c r="D11804" s="33"/>
      <c r="E11804" s="33"/>
      <c r="G11804">
        <f t="shared" si="185"/>
        <v>6</v>
      </c>
    </row>
    <row r="11805" spans="1:7">
      <c r="A11805" s="33"/>
      <c r="B11805" s="34"/>
      <c r="C11805" s="33"/>
      <c r="D11805" s="33"/>
      <c r="E11805" s="33"/>
      <c r="G11805">
        <f t="shared" si="185"/>
        <v>6</v>
      </c>
    </row>
    <row r="11806" spans="1:7">
      <c r="A11806" s="33"/>
      <c r="B11806" s="34"/>
      <c r="C11806" s="33"/>
      <c r="D11806" s="33"/>
      <c r="E11806" s="33"/>
      <c r="G11806">
        <f t="shared" si="185"/>
        <v>6</v>
      </c>
    </row>
    <row r="11807" spans="1:7">
      <c r="A11807" s="33"/>
      <c r="B11807" s="34"/>
      <c r="C11807" s="33"/>
      <c r="D11807" s="33"/>
      <c r="E11807" s="33"/>
      <c r="G11807">
        <f t="shared" si="185"/>
        <v>6</v>
      </c>
    </row>
    <row r="11808" spans="1:7">
      <c r="A11808" s="33"/>
      <c r="B11808" s="34"/>
      <c r="C11808" s="33"/>
      <c r="D11808" s="33"/>
      <c r="E11808" s="33"/>
      <c r="G11808">
        <f t="shared" si="185"/>
        <v>6</v>
      </c>
    </row>
    <row r="11809" spans="1:7">
      <c r="A11809" s="33"/>
      <c r="B11809" s="34"/>
      <c r="C11809" s="33"/>
      <c r="D11809" s="33"/>
      <c r="E11809" s="33"/>
      <c r="G11809">
        <f t="shared" si="185"/>
        <v>6</v>
      </c>
    </row>
    <row r="11810" spans="1:7">
      <c r="A11810" s="33"/>
      <c r="B11810" s="34"/>
      <c r="C11810" s="33"/>
      <c r="D11810" s="33"/>
      <c r="E11810" s="33"/>
      <c r="G11810">
        <f t="shared" si="185"/>
        <v>6</v>
      </c>
    </row>
    <row r="11811" spans="1:7">
      <c r="A11811" s="33"/>
      <c r="B11811" s="34"/>
      <c r="C11811" s="33"/>
      <c r="D11811" s="33"/>
      <c r="E11811" s="33"/>
      <c r="G11811">
        <f t="shared" si="185"/>
        <v>6</v>
      </c>
    </row>
    <row r="11812" spans="1:7">
      <c r="A11812" s="33"/>
      <c r="B11812" s="34"/>
      <c r="C11812" s="33"/>
      <c r="D11812" s="33"/>
      <c r="E11812" s="33"/>
      <c r="G11812">
        <f t="shared" si="185"/>
        <v>6</v>
      </c>
    </row>
    <row r="11813" spans="1:7">
      <c r="A11813" s="33"/>
      <c r="B11813" s="34"/>
      <c r="C11813" s="33"/>
      <c r="D11813" s="33"/>
      <c r="E11813" s="33"/>
      <c r="G11813">
        <f t="shared" si="185"/>
        <v>6</v>
      </c>
    </row>
    <row r="11814" spans="1:7">
      <c r="A11814" s="33"/>
      <c r="B11814" s="34"/>
      <c r="C11814" s="33"/>
      <c r="D11814" s="33"/>
      <c r="E11814" s="33"/>
      <c r="G11814">
        <f t="shared" si="185"/>
        <v>6</v>
      </c>
    </row>
    <row r="11815" spans="1:7">
      <c r="A11815" s="33"/>
      <c r="B11815" s="34"/>
      <c r="C11815" s="33"/>
      <c r="D11815" s="33"/>
      <c r="E11815" s="33"/>
      <c r="G11815">
        <f t="shared" si="185"/>
        <v>6</v>
      </c>
    </row>
    <row r="11816" spans="1:7">
      <c r="A11816" s="33"/>
      <c r="B11816" s="34"/>
      <c r="C11816" s="33"/>
      <c r="D11816" s="33"/>
      <c r="E11816" s="33"/>
      <c r="G11816">
        <f t="shared" si="185"/>
        <v>6</v>
      </c>
    </row>
    <row r="11817" spans="1:7">
      <c r="A11817" s="33"/>
      <c r="B11817" s="34"/>
      <c r="C11817" s="33"/>
      <c r="D11817" s="33"/>
      <c r="E11817" s="33"/>
      <c r="G11817">
        <f t="shared" si="185"/>
        <v>6</v>
      </c>
    </row>
    <row r="11818" spans="1:7">
      <c r="A11818" s="33"/>
      <c r="B11818" s="34"/>
      <c r="C11818" s="33"/>
      <c r="D11818" s="33"/>
      <c r="E11818" s="33"/>
      <c r="G11818">
        <f t="shared" si="185"/>
        <v>6</v>
      </c>
    </row>
    <row r="11819" spans="1:7">
      <c r="A11819" s="33"/>
      <c r="B11819" s="34"/>
      <c r="C11819" s="33"/>
      <c r="D11819" s="33"/>
      <c r="E11819" s="33"/>
      <c r="G11819">
        <f t="shared" si="185"/>
        <v>6</v>
      </c>
    </row>
    <row r="11820" spans="1:7">
      <c r="A11820" s="33"/>
      <c r="B11820" s="34"/>
      <c r="C11820" s="33"/>
      <c r="D11820" s="33"/>
      <c r="E11820" s="33"/>
      <c r="G11820">
        <f t="shared" si="185"/>
        <v>6</v>
      </c>
    </row>
    <row r="11821" spans="1:7">
      <c r="A11821" s="33"/>
      <c r="B11821" s="34"/>
      <c r="C11821" s="33"/>
      <c r="D11821" s="33"/>
      <c r="E11821" s="33"/>
      <c r="G11821">
        <f t="shared" si="185"/>
        <v>6</v>
      </c>
    </row>
    <row r="11822" spans="1:7">
      <c r="A11822" s="33"/>
      <c r="B11822" s="34"/>
      <c r="C11822" s="33"/>
      <c r="D11822" s="33"/>
      <c r="E11822" s="33"/>
      <c r="G11822">
        <f t="shared" si="185"/>
        <v>6</v>
      </c>
    </row>
    <row r="11823" spans="1:7">
      <c r="A11823" s="33"/>
      <c r="B11823" s="34"/>
      <c r="C11823" s="33"/>
      <c r="D11823" s="33"/>
      <c r="E11823" s="33"/>
      <c r="G11823">
        <f t="shared" si="185"/>
        <v>6</v>
      </c>
    </row>
    <row r="11824" spans="1:7">
      <c r="A11824" s="33"/>
      <c r="B11824" s="34"/>
      <c r="C11824" s="33"/>
      <c r="D11824" s="33"/>
      <c r="E11824" s="33"/>
      <c r="G11824">
        <f t="shared" si="185"/>
        <v>6</v>
      </c>
    </row>
    <row r="11825" spans="1:7">
      <c r="A11825" s="33"/>
      <c r="B11825" s="34"/>
      <c r="C11825" s="33"/>
      <c r="D11825" s="33"/>
      <c r="E11825" s="33"/>
      <c r="G11825">
        <f t="shared" si="185"/>
        <v>6</v>
      </c>
    </row>
    <row r="11826" spans="1:7">
      <c r="A11826" s="33"/>
      <c r="B11826" s="34"/>
      <c r="C11826" s="33"/>
      <c r="D11826" s="33"/>
      <c r="E11826" s="33"/>
      <c r="G11826">
        <f t="shared" si="185"/>
        <v>6</v>
      </c>
    </row>
    <row r="11827" spans="1:7">
      <c r="A11827" s="33"/>
      <c r="B11827" s="34"/>
      <c r="C11827" s="33"/>
      <c r="D11827" s="33"/>
      <c r="E11827" s="33"/>
      <c r="G11827">
        <f t="shared" si="185"/>
        <v>6</v>
      </c>
    </row>
    <row r="11828" spans="1:7">
      <c r="A11828" s="33"/>
      <c r="B11828" s="34"/>
      <c r="C11828" s="33"/>
      <c r="D11828" s="33"/>
      <c r="E11828" s="33"/>
      <c r="G11828">
        <f t="shared" si="185"/>
        <v>6</v>
      </c>
    </row>
    <row r="11829" spans="1:7">
      <c r="A11829" s="33"/>
      <c r="B11829" s="34"/>
      <c r="C11829" s="33"/>
      <c r="D11829" s="33"/>
      <c r="E11829" s="33"/>
      <c r="G11829">
        <f t="shared" si="185"/>
        <v>6</v>
      </c>
    </row>
    <row r="11830" spans="1:7">
      <c r="A11830" s="33"/>
      <c r="B11830" s="34"/>
      <c r="C11830" s="33"/>
      <c r="D11830" s="33"/>
      <c r="E11830" s="33"/>
      <c r="G11830">
        <f t="shared" si="185"/>
        <v>6</v>
      </c>
    </row>
    <row r="11831" spans="1:7">
      <c r="A11831" s="33"/>
      <c r="B11831" s="34"/>
      <c r="C11831" s="33"/>
      <c r="D11831" s="33"/>
      <c r="E11831" s="33"/>
      <c r="G11831">
        <f t="shared" si="185"/>
        <v>6</v>
      </c>
    </row>
    <row r="11832" spans="1:7">
      <c r="A11832" s="33"/>
      <c r="B11832" s="34"/>
      <c r="C11832" s="33"/>
      <c r="D11832" s="33"/>
      <c r="E11832" s="33"/>
      <c r="G11832">
        <f t="shared" si="185"/>
        <v>6</v>
      </c>
    </row>
    <row r="11833" spans="1:7">
      <c r="A11833" s="33"/>
      <c r="B11833" s="34"/>
      <c r="C11833" s="33"/>
      <c r="D11833" s="33"/>
      <c r="E11833" s="33"/>
      <c r="G11833">
        <f t="shared" si="185"/>
        <v>6</v>
      </c>
    </row>
    <row r="11834" spans="1:7">
      <c r="A11834" s="33"/>
      <c r="B11834" s="34"/>
      <c r="C11834" s="33"/>
      <c r="D11834" s="33"/>
      <c r="E11834" s="33"/>
      <c r="G11834">
        <f t="shared" si="185"/>
        <v>6</v>
      </c>
    </row>
    <row r="11835" spans="1:7">
      <c r="A11835" s="33"/>
      <c r="B11835" s="34"/>
      <c r="C11835" s="33"/>
      <c r="D11835" s="33"/>
      <c r="E11835" s="33"/>
      <c r="G11835">
        <f t="shared" si="185"/>
        <v>6</v>
      </c>
    </row>
    <row r="11836" spans="1:7">
      <c r="A11836" s="33"/>
      <c r="B11836" s="34"/>
      <c r="C11836" s="33"/>
      <c r="D11836" s="33"/>
      <c r="E11836" s="33"/>
      <c r="G11836">
        <f t="shared" si="185"/>
        <v>6</v>
      </c>
    </row>
    <row r="11837" spans="1:7">
      <c r="A11837" s="33"/>
      <c r="B11837" s="34"/>
      <c r="C11837" s="33"/>
      <c r="D11837" s="33"/>
      <c r="E11837" s="33"/>
      <c r="G11837">
        <f t="shared" si="185"/>
        <v>6</v>
      </c>
    </row>
    <row r="11838" spans="1:7">
      <c r="A11838" s="33"/>
      <c r="B11838" s="34"/>
      <c r="C11838" s="33"/>
      <c r="D11838" s="33"/>
      <c r="E11838" s="33"/>
      <c r="G11838">
        <f t="shared" si="185"/>
        <v>6</v>
      </c>
    </row>
    <row r="11839" spans="1:7">
      <c r="A11839" s="33"/>
      <c r="B11839" s="34"/>
      <c r="C11839" s="33"/>
      <c r="D11839" s="33"/>
      <c r="E11839" s="33"/>
      <c r="G11839">
        <f t="shared" si="185"/>
        <v>6</v>
      </c>
    </row>
    <row r="11840" spans="1:7">
      <c r="A11840" s="33"/>
      <c r="B11840" s="34"/>
      <c r="C11840" s="33"/>
      <c r="D11840" s="33"/>
      <c r="E11840" s="33"/>
      <c r="G11840">
        <f t="shared" ref="G11840:G11903" si="186">WEEKDAY(B11840,2)</f>
        <v>6</v>
      </c>
    </row>
    <row r="11841" spans="1:7">
      <c r="A11841" s="33"/>
      <c r="B11841" s="34"/>
      <c r="C11841" s="33"/>
      <c r="D11841" s="33"/>
      <c r="E11841" s="33"/>
      <c r="G11841">
        <f t="shared" si="186"/>
        <v>6</v>
      </c>
    </row>
    <row r="11842" spans="1:7">
      <c r="A11842" s="33"/>
      <c r="B11842" s="34"/>
      <c r="C11842" s="33"/>
      <c r="D11842" s="33"/>
      <c r="E11842" s="33"/>
      <c r="G11842">
        <f t="shared" si="186"/>
        <v>6</v>
      </c>
    </row>
    <row r="11843" spans="1:7">
      <c r="A11843" s="33"/>
      <c r="B11843" s="34"/>
      <c r="C11843" s="33"/>
      <c r="D11843" s="33"/>
      <c r="E11843" s="33"/>
      <c r="G11843">
        <f t="shared" si="186"/>
        <v>6</v>
      </c>
    </row>
    <row r="11844" spans="1:7">
      <c r="A11844" s="33"/>
      <c r="B11844" s="34"/>
      <c r="C11844" s="33"/>
      <c r="D11844" s="33"/>
      <c r="E11844" s="33"/>
      <c r="G11844">
        <f t="shared" si="186"/>
        <v>6</v>
      </c>
    </row>
    <row r="11845" spans="1:7">
      <c r="A11845" s="33"/>
      <c r="B11845" s="34"/>
      <c r="C11845" s="33"/>
      <c r="D11845" s="33"/>
      <c r="E11845" s="33"/>
      <c r="G11845">
        <f t="shared" si="186"/>
        <v>6</v>
      </c>
    </row>
    <row r="11846" spans="1:7">
      <c r="A11846" s="33"/>
      <c r="B11846" s="34"/>
      <c r="C11846" s="33"/>
      <c r="D11846" s="33"/>
      <c r="E11846" s="33"/>
      <c r="G11846">
        <f t="shared" si="186"/>
        <v>6</v>
      </c>
    </row>
    <row r="11847" spans="1:7">
      <c r="A11847" s="33"/>
      <c r="B11847" s="34"/>
      <c r="C11847" s="33"/>
      <c r="D11847" s="33"/>
      <c r="E11847" s="33"/>
      <c r="G11847">
        <f t="shared" si="186"/>
        <v>6</v>
      </c>
    </row>
    <row r="11848" spans="1:7">
      <c r="A11848" s="33"/>
      <c r="B11848" s="34"/>
      <c r="C11848" s="33"/>
      <c r="D11848" s="33"/>
      <c r="E11848" s="33"/>
      <c r="G11848">
        <f t="shared" si="186"/>
        <v>6</v>
      </c>
    </row>
    <row r="11849" spans="1:7">
      <c r="A11849" s="33"/>
      <c r="B11849" s="34"/>
      <c r="C11849" s="33"/>
      <c r="D11849" s="33"/>
      <c r="E11849" s="33"/>
      <c r="G11849">
        <f t="shared" si="186"/>
        <v>6</v>
      </c>
    </row>
    <row r="11850" spans="1:7">
      <c r="A11850" s="33"/>
      <c r="B11850" s="34"/>
      <c r="C11850" s="33"/>
      <c r="D11850" s="33"/>
      <c r="E11850" s="33"/>
      <c r="G11850">
        <f t="shared" si="186"/>
        <v>6</v>
      </c>
    </row>
    <row r="11851" spans="1:7">
      <c r="A11851" s="33"/>
      <c r="B11851" s="34"/>
      <c r="C11851" s="33"/>
      <c r="D11851" s="33"/>
      <c r="E11851" s="33"/>
      <c r="G11851">
        <f t="shared" si="186"/>
        <v>6</v>
      </c>
    </row>
    <row r="11852" spans="1:7">
      <c r="A11852" s="33"/>
      <c r="B11852" s="34"/>
      <c r="C11852" s="33"/>
      <c r="D11852" s="33"/>
      <c r="E11852" s="33"/>
      <c r="G11852">
        <f t="shared" si="186"/>
        <v>6</v>
      </c>
    </row>
    <row r="11853" spans="1:7">
      <c r="A11853" s="33"/>
      <c r="B11853" s="34"/>
      <c r="C11853" s="33"/>
      <c r="D11853" s="33"/>
      <c r="E11853" s="33"/>
      <c r="G11853">
        <f t="shared" si="186"/>
        <v>6</v>
      </c>
    </row>
    <row r="11854" spans="1:7">
      <c r="A11854" s="33"/>
      <c r="B11854" s="34"/>
      <c r="C11854" s="33"/>
      <c r="D11854" s="33"/>
      <c r="E11854" s="33"/>
      <c r="G11854">
        <f t="shared" si="186"/>
        <v>6</v>
      </c>
    </row>
    <row r="11855" spans="1:7">
      <c r="A11855" s="33"/>
      <c r="B11855" s="34"/>
      <c r="C11855" s="33"/>
      <c r="D11855" s="33"/>
      <c r="E11855" s="33"/>
      <c r="G11855">
        <f t="shared" si="186"/>
        <v>6</v>
      </c>
    </row>
    <row r="11856" spans="1:7">
      <c r="A11856" s="33"/>
      <c r="B11856" s="34"/>
      <c r="C11856" s="33"/>
      <c r="D11856" s="33"/>
      <c r="E11856" s="33"/>
      <c r="G11856">
        <f t="shared" si="186"/>
        <v>6</v>
      </c>
    </row>
    <row r="11857" spans="1:7">
      <c r="A11857" s="33"/>
      <c r="B11857" s="34"/>
      <c r="C11857" s="33"/>
      <c r="D11857" s="33"/>
      <c r="E11857" s="33"/>
      <c r="G11857">
        <f t="shared" si="186"/>
        <v>6</v>
      </c>
    </row>
    <row r="11858" spans="1:7">
      <c r="A11858" s="33"/>
      <c r="B11858" s="34"/>
      <c r="C11858" s="33"/>
      <c r="D11858" s="33"/>
      <c r="E11858" s="33"/>
      <c r="G11858">
        <f t="shared" si="186"/>
        <v>6</v>
      </c>
    </row>
    <row r="11859" spans="1:7">
      <c r="A11859" s="33"/>
      <c r="B11859" s="34"/>
      <c r="C11859" s="33"/>
      <c r="D11859" s="33"/>
      <c r="E11859" s="33"/>
      <c r="G11859">
        <f t="shared" si="186"/>
        <v>6</v>
      </c>
    </row>
    <row r="11860" spans="1:7">
      <c r="A11860" s="33"/>
      <c r="B11860" s="34"/>
      <c r="C11860" s="33"/>
      <c r="D11860" s="33"/>
      <c r="E11860" s="33"/>
      <c r="G11860">
        <f t="shared" si="186"/>
        <v>6</v>
      </c>
    </row>
    <row r="11861" spans="1:7">
      <c r="A11861" s="33"/>
      <c r="B11861" s="34"/>
      <c r="C11861" s="33"/>
      <c r="D11861" s="33"/>
      <c r="E11861" s="33"/>
      <c r="G11861">
        <f t="shared" si="186"/>
        <v>6</v>
      </c>
    </row>
    <row r="11862" spans="1:7">
      <c r="A11862" s="33"/>
      <c r="B11862" s="34"/>
      <c r="C11862" s="33"/>
      <c r="D11862" s="33"/>
      <c r="E11862" s="33"/>
      <c r="G11862">
        <f t="shared" si="186"/>
        <v>6</v>
      </c>
    </row>
    <row r="11863" spans="1:7">
      <c r="A11863" s="33"/>
      <c r="B11863" s="34"/>
      <c r="C11863" s="33"/>
      <c r="D11863" s="33"/>
      <c r="E11863" s="33"/>
      <c r="G11863">
        <f t="shared" si="186"/>
        <v>6</v>
      </c>
    </row>
    <row r="11864" spans="1:7">
      <c r="A11864" s="33"/>
      <c r="B11864" s="34"/>
      <c r="C11864" s="33"/>
      <c r="D11864" s="33"/>
      <c r="E11864" s="33"/>
      <c r="G11864">
        <f t="shared" si="186"/>
        <v>6</v>
      </c>
    </row>
    <row r="11865" spans="1:7">
      <c r="A11865" s="33"/>
      <c r="B11865" s="34"/>
      <c r="C11865" s="33"/>
      <c r="D11865" s="33"/>
      <c r="E11865" s="33"/>
      <c r="G11865">
        <f t="shared" si="186"/>
        <v>6</v>
      </c>
    </row>
    <row r="11866" spans="1:7">
      <c r="A11866" s="33"/>
      <c r="B11866" s="34"/>
      <c r="C11866" s="33"/>
      <c r="D11866" s="33"/>
      <c r="E11866" s="33"/>
      <c r="G11866">
        <f t="shared" si="186"/>
        <v>6</v>
      </c>
    </row>
    <row r="11867" spans="1:7">
      <c r="A11867" s="33"/>
      <c r="B11867" s="34"/>
      <c r="C11867" s="33"/>
      <c r="D11867" s="33"/>
      <c r="E11867" s="33"/>
      <c r="G11867">
        <f t="shared" si="186"/>
        <v>6</v>
      </c>
    </row>
    <row r="11868" spans="1:7">
      <c r="A11868" s="33"/>
      <c r="B11868" s="34"/>
      <c r="C11868" s="33"/>
      <c r="D11868" s="33"/>
      <c r="E11868" s="33"/>
      <c r="G11868">
        <f t="shared" si="186"/>
        <v>6</v>
      </c>
    </row>
    <row r="11869" spans="1:7">
      <c r="A11869" s="33"/>
      <c r="B11869" s="34"/>
      <c r="C11869" s="33"/>
      <c r="D11869" s="33"/>
      <c r="E11869" s="33"/>
      <c r="G11869">
        <f t="shared" si="186"/>
        <v>6</v>
      </c>
    </row>
    <row r="11870" spans="1:7">
      <c r="A11870" s="33"/>
      <c r="B11870" s="34"/>
      <c r="C11870" s="33"/>
      <c r="D11870" s="33"/>
      <c r="E11870" s="33"/>
      <c r="G11870">
        <f t="shared" si="186"/>
        <v>6</v>
      </c>
    </row>
    <row r="11871" spans="1:7">
      <c r="A11871" s="33"/>
      <c r="B11871" s="34"/>
      <c r="C11871" s="33"/>
      <c r="D11871" s="33"/>
      <c r="E11871" s="33"/>
      <c r="G11871">
        <f t="shared" si="186"/>
        <v>6</v>
      </c>
    </row>
    <row r="11872" spans="1:7">
      <c r="A11872" s="33"/>
      <c r="B11872" s="34"/>
      <c r="C11872" s="33"/>
      <c r="D11872" s="33"/>
      <c r="E11872" s="33"/>
      <c r="G11872">
        <f t="shared" si="186"/>
        <v>6</v>
      </c>
    </row>
    <row r="11873" spans="1:7">
      <c r="A11873" s="33"/>
      <c r="B11873" s="34"/>
      <c r="C11873" s="33"/>
      <c r="D11873" s="33"/>
      <c r="E11873" s="33"/>
      <c r="G11873">
        <f t="shared" si="186"/>
        <v>6</v>
      </c>
    </row>
    <row r="11874" spans="1:7">
      <c r="A11874" s="33"/>
      <c r="B11874" s="34"/>
      <c r="C11874" s="33"/>
      <c r="D11874" s="33"/>
      <c r="E11874" s="33"/>
      <c r="G11874">
        <f t="shared" si="186"/>
        <v>6</v>
      </c>
    </row>
    <row r="11875" spans="1:7">
      <c r="A11875" s="33"/>
      <c r="B11875" s="34"/>
      <c r="C11875" s="33"/>
      <c r="D11875" s="33"/>
      <c r="E11875" s="33"/>
      <c r="G11875">
        <f t="shared" si="186"/>
        <v>6</v>
      </c>
    </row>
    <row r="11876" spans="1:7">
      <c r="A11876" s="33"/>
      <c r="B11876" s="34"/>
      <c r="C11876" s="33"/>
      <c r="D11876" s="33"/>
      <c r="E11876" s="33"/>
      <c r="G11876">
        <f t="shared" si="186"/>
        <v>6</v>
      </c>
    </row>
    <row r="11877" spans="1:7">
      <c r="A11877" s="33"/>
      <c r="B11877" s="34"/>
      <c r="C11877" s="33"/>
      <c r="D11877" s="33"/>
      <c r="E11877" s="33"/>
      <c r="G11877">
        <f t="shared" si="186"/>
        <v>6</v>
      </c>
    </row>
    <row r="11878" spans="1:7">
      <c r="A11878" s="33"/>
      <c r="B11878" s="34"/>
      <c r="C11878" s="33"/>
      <c r="D11878" s="33"/>
      <c r="E11878" s="33"/>
      <c r="G11878">
        <f t="shared" si="186"/>
        <v>6</v>
      </c>
    </row>
    <row r="11879" spans="1:7">
      <c r="A11879" s="33"/>
      <c r="B11879" s="34"/>
      <c r="C11879" s="33"/>
      <c r="D11879" s="33"/>
      <c r="E11879" s="33"/>
      <c r="G11879">
        <f t="shared" si="186"/>
        <v>6</v>
      </c>
    </row>
    <row r="11880" spans="1:7">
      <c r="A11880" s="33"/>
      <c r="B11880" s="34"/>
      <c r="C11880" s="33"/>
      <c r="D11880" s="33"/>
      <c r="E11880" s="33"/>
      <c r="G11880">
        <f t="shared" si="186"/>
        <v>6</v>
      </c>
    </row>
    <row r="11881" spans="1:7">
      <c r="A11881" s="33"/>
      <c r="B11881" s="34"/>
      <c r="C11881" s="33"/>
      <c r="D11881" s="33"/>
      <c r="E11881" s="33"/>
      <c r="G11881">
        <f t="shared" si="186"/>
        <v>6</v>
      </c>
    </row>
    <row r="11882" spans="1:7">
      <c r="A11882" s="33"/>
      <c r="B11882" s="34"/>
      <c r="C11882" s="33"/>
      <c r="D11882" s="33"/>
      <c r="E11882" s="33"/>
      <c r="G11882">
        <f t="shared" si="186"/>
        <v>6</v>
      </c>
    </row>
    <row r="11883" spans="1:7">
      <c r="A11883" s="33"/>
      <c r="B11883" s="34"/>
      <c r="C11883" s="33"/>
      <c r="D11883" s="33"/>
      <c r="E11883" s="33"/>
      <c r="G11883">
        <f t="shared" si="186"/>
        <v>6</v>
      </c>
    </row>
    <row r="11884" spans="1:7">
      <c r="A11884" s="33"/>
      <c r="B11884" s="34"/>
      <c r="C11884" s="33"/>
      <c r="D11884" s="33"/>
      <c r="E11884" s="33"/>
      <c r="G11884">
        <f t="shared" si="186"/>
        <v>6</v>
      </c>
    </row>
    <row r="11885" spans="1:7">
      <c r="A11885" s="33"/>
      <c r="B11885" s="34"/>
      <c r="C11885" s="33"/>
      <c r="D11885" s="33"/>
      <c r="E11885" s="33"/>
      <c r="G11885">
        <f t="shared" si="186"/>
        <v>6</v>
      </c>
    </row>
    <row r="11886" spans="1:7">
      <c r="A11886" s="33"/>
      <c r="B11886" s="34"/>
      <c r="C11886" s="33"/>
      <c r="D11886" s="33"/>
      <c r="E11886" s="33"/>
      <c r="G11886">
        <f t="shared" si="186"/>
        <v>6</v>
      </c>
    </row>
    <row r="11887" spans="1:7">
      <c r="A11887" s="33"/>
      <c r="B11887" s="34"/>
      <c r="C11887" s="33"/>
      <c r="D11887" s="33"/>
      <c r="E11887" s="33"/>
      <c r="G11887">
        <f t="shared" si="186"/>
        <v>6</v>
      </c>
    </row>
    <row r="11888" spans="1:7">
      <c r="A11888" s="33"/>
      <c r="B11888" s="34"/>
      <c r="C11888" s="33"/>
      <c r="D11888" s="33"/>
      <c r="E11888" s="33"/>
      <c r="G11888">
        <f t="shared" si="186"/>
        <v>6</v>
      </c>
    </row>
    <row r="11889" spans="1:7">
      <c r="A11889" s="33"/>
      <c r="B11889" s="34"/>
      <c r="C11889" s="33"/>
      <c r="D11889" s="33"/>
      <c r="E11889" s="33"/>
      <c r="G11889">
        <f t="shared" si="186"/>
        <v>6</v>
      </c>
    </row>
    <row r="11890" spans="1:7">
      <c r="A11890" s="33"/>
      <c r="B11890" s="34"/>
      <c r="C11890" s="33"/>
      <c r="D11890" s="33"/>
      <c r="E11890" s="33"/>
      <c r="G11890">
        <f t="shared" si="186"/>
        <v>6</v>
      </c>
    </row>
    <row r="11891" spans="1:7">
      <c r="A11891" s="33"/>
      <c r="B11891" s="34"/>
      <c r="C11891" s="33"/>
      <c r="D11891" s="33"/>
      <c r="E11891" s="33"/>
      <c r="G11891">
        <f t="shared" si="186"/>
        <v>6</v>
      </c>
    </row>
    <row r="11892" spans="1:7">
      <c r="A11892" s="33"/>
      <c r="B11892" s="34"/>
      <c r="C11892" s="33"/>
      <c r="D11892" s="33"/>
      <c r="E11892" s="33"/>
      <c r="G11892">
        <f t="shared" si="186"/>
        <v>6</v>
      </c>
    </row>
    <row r="11893" spans="1:7">
      <c r="A11893" s="33"/>
      <c r="B11893" s="34"/>
      <c r="C11893" s="33"/>
      <c r="D11893" s="33"/>
      <c r="E11893" s="33"/>
      <c r="G11893">
        <f t="shared" si="186"/>
        <v>6</v>
      </c>
    </row>
    <row r="11894" spans="1:7">
      <c r="A11894" s="33"/>
      <c r="B11894" s="34"/>
      <c r="C11894" s="33"/>
      <c r="D11894" s="33"/>
      <c r="E11894" s="33"/>
      <c r="G11894">
        <f t="shared" si="186"/>
        <v>6</v>
      </c>
    </row>
    <row r="11895" spans="1:7">
      <c r="A11895" s="33"/>
      <c r="B11895" s="34"/>
      <c r="C11895" s="33"/>
      <c r="D11895" s="33"/>
      <c r="E11895" s="33"/>
      <c r="G11895">
        <f t="shared" si="186"/>
        <v>6</v>
      </c>
    </row>
    <row r="11896" spans="1:7">
      <c r="A11896" s="33"/>
      <c r="B11896" s="34"/>
      <c r="C11896" s="33"/>
      <c r="D11896" s="33"/>
      <c r="E11896" s="33"/>
      <c r="G11896">
        <f t="shared" si="186"/>
        <v>6</v>
      </c>
    </row>
    <row r="11897" spans="1:7">
      <c r="A11897" s="33"/>
      <c r="B11897" s="34"/>
      <c r="C11897" s="33"/>
      <c r="D11897" s="33"/>
      <c r="E11897" s="33"/>
      <c r="G11897">
        <f t="shared" si="186"/>
        <v>6</v>
      </c>
    </row>
    <row r="11898" spans="1:7">
      <c r="A11898" s="33"/>
      <c r="B11898" s="34"/>
      <c r="C11898" s="33"/>
      <c r="D11898" s="33"/>
      <c r="E11898" s="33"/>
      <c r="G11898">
        <f t="shared" si="186"/>
        <v>6</v>
      </c>
    </row>
    <row r="11899" spans="1:7">
      <c r="A11899" s="33"/>
      <c r="B11899" s="34"/>
      <c r="C11899" s="33"/>
      <c r="D11899" s="33"/>
      <c r="E11899" s="33"/>
      <c r="G11899">
        <f t="shared" si="186"/>
        <v>6</v>
      </c>
    </row>
    <row r="11900" spans="1:7">
      <c r="A11900" s="33"/>
      <c r="B11900" s="34"/>
      <c r="C11900" s="33"/>
      <c r="D11900" s="33"/>
      <c r="E11900" s="33"/>
      <c r="G11900">
        <f t="shared" si="186"/>
        <v>6</v>
      </c>
    </row>
    <row r="11901" spans="1:7">
      <c r="A11901" s="33"/>
      <c r="B11901" s="34"/>
      <c r="C11901" s="33"/>
      <c r="D11901" s="33"/>
      <c r="E11901" s="33"/>
      <c r="G11901">
        <f t="shared" si="186"/>
        <v>6</v>
      </c>
    </row>
    <row r="11902" spans="1:7">
      <c r="A11902" s="33"/>
      <c r="B11902" s="34"/>
      <c r="C11902" s="33"/>
      <c r="D11902" s="33"/>
      <c r="E11902" s="33"/>
      <c r="G11902">
        <f t="shared" si="186"/>
        <v>6</v>
      </c>
    </row>
    <row r="11903" spans="1:7">
      <c r="A11903" s="33"/>
      <c r="B11903" s="34"/>
      <c r="C11903" s="33"/>
      <c r="D11903" s="33"/>
      <c r="E11903" s="33"/>
      <c r="G11903">
        <f t="shared" si="186"/>
        <v>6</v>
      </c>
    </row>
    <row r="11904" spans="1:7">
      <c r="A11904" s="33"/>
      <c r="B11904" s="34"/>
      <c r="C11904" s="33"/>
      <c r="D11904" s="33"/>
      <c r="E11904" s="33"/>
      <c r="G11904">
        <f t="shared" ref="G11904:G11967" si="187">WEEKDAY(B11904,2)</f>
        <v>6</v>
      </c>
    </row>
    <row r="11905" spans="1:7">
      <c r="A11905" s="33"/>
      <c r="B11905" s="34"/>
      <c r="C11905" s="33"/>
      <c r="D11905" s="33"/>
      <c r="E11905" s="33"/>
      <c r="G11905">
        <f t="shared" si="187"/>
        <v>6</v>
      </c>
    </row>
    <row r="11906" spans="1:7">
      <c r="A11906" s="33"/>
      <c r="B11906" s="34"/>
      <c r="C11906" s="33"/>
      <c r="D11906" s="33"/>
      <c r="E11906" s="33"/>
      <c r="G11906">
        <f t="shared" si="187"/>
        <v>6</v>
      </c>
    </row>
    <row r="11907" spans="1:7">
      <c r="A11907" s="33"/>
      <c r="B11907" s="34"/>
      <c r="C11907" s="33"/>
      <c r="D11907" s="33"/>
      <c r="E11907" s="33"/>
      <c r="G11907">
        <f t="shared" si="187"/>
        <v>6</v>
      </c>
    </row>
    <row r="11908" spans="1:7">
      <c r="A11908" s="33"/>
      <c r="B11908" s="34"/>
      <c r="C11908" s="33"/>
      <c r="D11908" s="33"/>
      <c r="E11908" s="33"/>
      <c r="G11908">
        <f t="shared" si="187"/>
        <v>6</v>
      </c>
    </row>
    <row r="11909" spans="1:7">
      <c r="A11909" s="33"/>
      <c r="B11909" s="34"/>
      <c r="C11909" s="33"/>
      <c r="D11909" s="33"/>
      <c r="E11909" s="33"/>
      <c r="G11909">
        <f t="shared" si="187"/>
        <v>6</v>
      </c>
    </row>
    <row r="11910" spans="1:7">
      <c r="A11910" s="33"/>
      <c r="B11910" s="34"/>
      <c r="C11910" s="33"/>
      <c r="D11910" s="33"/>
      <c r="E11910" s="33"/>
      <c r="G11910">
        <f t="shared" si="187"/>
        <v>6</v>
      </c>
    </row>
    <row r="11911" spans="1:7">
      <c r="A11911" s="33"/>
      <c r="B11911" s="34"/>
      <c r="C11911" s="33"/>
      <c r="D11911" s="33"/>
      <c r="E11911" s="33"/>
      <c r="G11911">
        <f t="shared" si="187"/>
        <v>6</v>
      </c>
    </row>
    <row r="11912" spans="1:7">
      <c r="A11912" s="33"/>
      <c r="B11912" s="34"/>
      <c r="C11912" s="33"/>
      <c r="D11912" s="33"/>
      <c r="E11912" s="33"/>
      <c r="G11912">
        <f t="shared" si="187"/>
        <v>6</v>
      </c>
    </row>
    <row r="11913" spans="1:7">
      <c r="A11913" s="33"/>
      <c r="B11913" s="34"/>
      <c r="C11913" s="33"/>
      <c r="D11913" s="33"/>
      <c r="E11913" s="33"/>
      <c r="G11913">
        <f t="shared" si="187"/>
        <v>6</v>
      </c>
    </row>
    <row r="11914" spans="1:7">
      <c r="A11914" s="33"/>
      <c r="B11914" s="34"/>
      <c r="C11914" s="33"/>
      <c r="D11914" s="33"/>
      <c r="E11914" s="33"/>
      <c r="G11914">
        <f t="shared" si="187"/>
        <v>6</v>
      </c>
    </row>
    <row r="11915" spans="1:7">
      <c r="A11915" s="33"/>
      <c r="B11915" s="34"/>
      <c r="C11915" s="33"/>
      <c r="D11915" s="33"/>
      <c r="E11915" s="33"/>
      <c r="G11915">
        <f t="shared" si="187"/>
        <v>6</v>
      </c>
    </row>
    <row r="11916" spans="1:7">
      <c r="A11916" s="33"/>
      <c r="B11916" s="34"/>
      <c r="C11916" s="33"/>
      <c r="D11916" s="33"/>
      <c r="E11916" s="33"/>
      <c r="G11916">
        <f t="shared" si="187"/>
        <v>6</v>
      </c>
    </row>
    <row r="11917" spans="1:7">
      <c r="A11917" s="33"/>
      <c r="B11917" s="34"/>
      <c r="C11917" s="33"/>
      <c r="D11917" s="33"/>
      <c r="E11917" s="33"/>
      <c r="G11917">
        <f t="shared" si="187"/>
        <v>6</v>
      </c>
    </row>
    <row r="11918" spans="1:7">
      <c r="A11918" s="33"/>
      <c r="B11918" s="34"/>
      <c r="C11918" s="33"/>
      <c r="D11918" s="33"/>
      <c r="E11918" s="33"/>
      <c r="G11918">
        <f t="shared" si="187"/>
        <v>6</v>
      </c>
    </row>
    <row r="11919" spans="1:7">
      <c r="A11919" s="33"/>
      <c r="B11919" s="34"/>
      <c r="C11919" s="33"/>
      <c r="D11919" s="33"/>
      <c r="E11919" s="33"/>
      <c r="G11919">
        <f t="shared" si="187"/>
        <v>6</v>
      </c>
    </row>
    <row r="11920" spans="1:7">
      <c r="A11920" s="33"/>
      <c r="B11920" s="34"/>
      <c r="C11920" s="33"/>
      <c r="D11920" s="33"/>
      <c r="E11920" s="33"/>
      <c r="G11920">
        <f t="shared" si="187"/>
        <v>6</v>
      </c>
    </row>
    <row r="11921" spans="1:7">
      <c r="A11921" s="33"/>
      <c r="B11921" s="34"/>
      <c r="C11921" s="33"/>
      <c r="D11921" s="33"/>
      <c r="E11921" s="33"/>
      <c r="G11921">
        <f t="shared" si="187"/>
        <v>6</v>
      </c>
    </row>
    <row r="11922" spans="1:7">
      <c r="A11922" s="33"/>
      <c r="B11922" s="34"/>
      <c r="C11922" s="33"/>
      <c r="D11922" s="33"/>
      <c r="E11922" s="33"/>
      <c r="G11922">
        <f t="shared" si="187"/>
        <v>6</v>
      </c>
    </row>
    <row r="11923" spans="1:7">
      <c r="A11923" s="33"/>
      <c r="B11923" s="34"/>
      <c r="C11923" s="33"/>
      <c r="D11923" s="33"/>
      <c r="E11923" s="33"/>
      <c r="G11923">
        <f t="shared" si="187"/>
        <v>6</v>
      </c>
    </row>
    <row r="11924" spans="1:7">
      <c r="A11924" s="33"/>
      <c r="B11924" s="34"/>
      <c r="C11924" s="33"/>
      <c r="D11924" s="33"/>
      <c r="E11924" s="33"/>
      <c r="G11924">
        <f t="shared" si="187"/>
        <v>6</v>
      </c>
    </row>
    <row r="11925" spans="1:7">
      <c r="A11925" s="33"/>
      <c r="B11925" s="34"/>
      <c r="C11925" s="33"/>
      <c r="D11925" s="33"/>
      <c r="E11925" s="33"/>
      <c r="G11925">
        <f t="shared" si="187"/>
        <v>6</v>
      </c>
    </row>
    <row r="11926" spans="1:7">
      <c r="A11926" s="33"/>
      <c r="B11926" s="34"/>
      <c r="C11926" s="33"/>
      <c r="D11926" s="33"/>
      <c r="E11926" s="33"/>
      <c r="G11926">
        <f t="shared" si="187"/>
        <v>6</v>
      </c>
    </row>
    <row r="11927" spans="1:7">
      <c r="A11927" s="33"/>
      <c r="B11927" s="34"/>
      <c r="C11927" s="33"/>
      <c r="D11927" s="33"/>
      <c r="E11927" s="33"/>
      <c r="G11927">
        <f t="shared" si="187"/>
        <v>6</v>
      </c>
    </row>
    <row r="11928" spans="1:7">
      <c r="A11928" s="33"/>
      <c r="B11928" s="34"/>
      <c r="C11928" s="33"/>
      <c r="D11928" s="33"/>
      <c r="E11928" s="33"/>
      <c r="G11928">
        <f t="shared" si="187"/>
        <v>6</v>
      </c>
    </row>
    <row r="11929" spans="1:7">
      <c r="A11929" s="33"/>
      <c r="B11929" s="34"/>
      <c r="C11929" s="33"/>
      <c r="D11929" s="33"/>
      <c r="E11929" s="33"/>
      <c r="G11929">
        <f t="shared" si="187"/>
        <v>6</v>
      </c>
    </row>
    <row r="11930" spans="1:7">
      <c r="A11930" s="33"/>
      <c r="B11930" s="34"/>
      <c r="C11930" s="33"/>
      <c r="D11930" s="33"/>
      <c r="E11930" s="33"/>
      <c r="G11930">
        <f t="shared" si="187"/>
        <v>6</v>
      </c>
    </row>
    <row r="11931" spans="1:7">
      <c r="A11931" s="33"/>
      <c r="B11931" s="34"/>
      <c r="C11931" s="33"/>
      <c r="D11931" s="33"/>
      <c r="E11931" s="33"/>
      <c r="G11931">
        <f t="shared" si="187"/>
        <v>6</v>
      </c>
    </row>
    <row r="11932" spans="1:7">
      <c r="A11932" s="33"/>
      <c r="B11932" s="34"/>
      <c r="C11932" s="33"/>
      <c r="D11932" s="33"/>
      <c r="E11932" s="33"/>
      <c r="G11932">
        <f t="shared" si="187"/>
        <v>6</v>
      </c>
    </row>
    <row r="11933" spans="1:7">
      <c r="A11933" s="33"/>
      <c r="B11933" s="34"/>
      <c r="C11933" s="33"/>
      <c r="D11933" s="33"/>
      <c r="E11933" s="33"/>
      <c r="G11933">
        <f t="shared" si="187"/>
        <v>6</v>
      </c>
    </row>
    <row r="11934" spans="1:7">
      <c r="A11934" s="33"/>
      <c r="B11934" s="34"/>
      <c r="C11934" s="33"/>
      <c r="D11934" s="33"/>
      <c r="E11934" s="33"/>
      <c r="G11934">
        <f t="shared" si="187"/>
        <v>6</v>
      </c>
    </row>
    <row r="11935" spans="1:7">
      <c r="A11935" s="33"/>
      <c r="B11935" s="34"/>
      <c r="C11935" s="33"/>
      <c r="D11935" s="33"/>
      <c r="E11935" s="33"/>
      <c r="G11935">
        <f t="shared" si="187"/>
        <v>6</v>
      </c>
    </row>
    <row r="11936" spans="1:7">
      <c r="A11936" s="33"/>
      <c r="B11936" s="34"/>
      <c r="C11936" s="33"/>
      <c r="D11936" s="33"/>
      <c r="E11936" s="33"/>
      <c r="G11936">
        <f t="shared" si="187"/>
        <v>6</v>
      </c>
    </row>
    <row r="11937" spans="1:7">
      <c r="A11937" s="33"/>
      <c r="B11937" s="34"/>
      <c r="C11937" s="33"/>
      <c r="D11937" s="33"/>
      <c r="E11937" s="33"/>
      <c r="G11937">
        <f t="shared" si="187"/>
        <v>6</v>
      </c>
    </row>
    <row r="11938" spans="1:7">
      <c r="A11938" s="33"/>
      <c r="B11938" s="34"/>
      <c r="C11938" s="33"/>
      <c r="D11938" s="33"/>
      <c r="E11938" s="33"/>
      <c r="G11938">
        <f t="shared" si="187"/>
        <v>6</v>
      </c>
    </row>
    <row r="11939" spans="1:7">
      <c r="A11939" s="33"/>
      <c r="B11939" s="34"/>
      <c r="C11939" s="33"/>
      <c r="D11939" s="33"/>
      <c r="E11939" s="33"/>
      <c r="G11939">
        <f t="shared" si="187"/>
        <v>6</v>
      </c>
    </row>
    <row r="11940" spans="1:7">
      <c r="A11940" s="33"/>
      <c r="B11940" s="34"/>
      <c r="C11940" s="33"/>
      <c r="D11940" s="33"/>
      <c r="E11940" s="33"/>
      <c r="G11940">
        <f t="shared" si="187"/>
        <v>6</v>
      </c>
    </row>
    <row r="11941" spans="1:7">
      <c r="A11941" s="33"/>
      <c r="B11941" s="34"/>
      <c r="C11941" s="33"/>
      <c r="D11941" s="33"/>
      <c r="E11941" s="33"/>
      <c r="G11941">
        <f t="shared" si="187"/>
        <v>6</v>
      </c>
    </row>
    <row r="11942" spans="1:7">
      <c r="A11942" s="33"/>
      <c r="B11942" s="34"/>
      <c r="C11942" s="33"/>
      <c r="D11942" s="33"/>
      <c r="E11942" s="33"/>
      <c r="G11942">
        <f t="shared" si="187"/>
        <v>6</v>
      </c>
    </row>
    <row r="11943" spans="1:7">
      <c r="A11943" s="33"/>
      <c r="B11943" s="34"/>
      <c r="C11943" s="33"/>
      <c r="D11943" s="33"/>
      <c r="E11943" s="33"/>
      <c r="G11943">
        <f t="shared" si="187"/>
        <v>6</v>
      </c>
    </row>
    <row r="11944" spans="1:7">
      <c r="A11944" s="33"/>
      <c r="B11944" s="34"/>
      <c r="C11944" s="33"/>
      <c r="D11944" s="33"/>
      <c r="E11944" s="33"/>
      <c r="G11944">
        <f t="shared" si="187"/>
        <v>6</v>
      </c>
    </row>
    <row r="11945" spans="1:7">
      <c r="A11945" s="33"/>
      <c r="B11945" s="34"/>
      <c r="C11945" s="33"/>
      <c r="D11945" s="33"/>
      <c r="E11945" s="33"/>
      <c r="G11945">
        <f t="shared" si="187"/>
        <v>6</v>
      </c>
    </row>
    <row r="11946" spans="1:7">
      <c r="A11946" s="33"/>
      <c r="B11946" s="34"/>
      <c r="C11946" s="33"/>
      <c r="D11946" s="33"/>
      <c r="E11946" s="33"/>
      <c r="G11946">
        <f t="shared" si="187"/>
        <v>6</v>
      </c>
    </row>
    <row r="11947" spans="1:7">
      <c r="A11947" s="33"/>
      <c r="B11947" s="34"/>
      <c r="C11947" s="33"/>
      <c r="D11947" s="33"/>
      <c r="E11947" s="33"/>
      <c r="G11947">
        <f t="shared" si="187"/>
        <v>6</v>
      </c>
    </row>
    <row r="11948" spans="1:7">
      <c r="A11948" s="33"/>
      <c r="B11948" s="34"/>
      <c r="C11948" s="33"/>
      <c r="D11948" s="33"/>
      <c r="E11948" s="33"/>
      <c r="G11948">
        <f t="shared" si="187"/>
        <v>6</v>
      </c>
    </row>
    <row r="11949" spans="1:7">
      <c r="A11949" s="33"/>
      <c r="B11949" s="34"/>
      <c r="C11949" s="33"/>
      <c r="D11949" s="33"/>
      <c r="E11949" s="33"/>
      <c r="G11949">
        <f t="shared" si="187"/>
        <v>6</v>
      </c>
    </row>
    <row r="11950" spans="1:7">
      <c r="A11950" s="33"/>
      <c r="B11950" s="34"/>
      <c r="C11950" s="33"/>
      <c r="D11950" s="33"/>
      <c r="E11950" s="33"/>
      <c r="G11950">
        <f t="shared" si="187"/>
        <v>6</v>
      </c>
    </row>
    <row r="11951" spans="1:7">
      <c r="A11951" s="33"/>
      <c r="B11951" s="34"/>
      <c r="C11951" s="33"/>
      <c r="D11951" s="33"/>
      <c r="E11951" s="33"/>
      <c r="G11951">
        <f t="shared" si="187"/>
        <v>6</v>
      </c>
    </row>
    <row r="11952" spans="1:7">
      <c r="A11952" s="33"/>
      <c r="B11952" s="34"/>
      <c r="C11952" s="33"/>
      <c r="D11952" s="33"/>
      <c r="E11952" s="33"/>
      <c r="G11952">
        <f t="shared" si="187"/>
        <v>6</v>
      </c>
    </row>
    <row r="11953" spans="1:7">
      <c r="A11953" s="33"/>
      <c r="B11953" s="34"/>
      <c r="C11953" s="33"/>
      <c r="D11953" s="33"/>
      <c r="E11953" s="33"/>
      <c r="G11953">
        <f t="shared" si="187"/>
        <v>6</v>
      </c>
    </row>
    <row r="11954" spans="1:7">
      <c r="A11954" s="33"/>
      <c r="B11954" s="34"/>
      <c r="C11954" s="33"/>
      <c r="D11954" s="33"/>
      <c r="E11954" s="33"/>
      <c r="G11954">
        <f t="shared" si="187"/>
        <v>6</v>
      </c>
    </row>
    <row r="11955" spans="1:7">
      <c r="A11955" s="33"/>
      <c r="B11955" s="34"/>
      <c r="C11955" s="33"/>
      <c r="D11955" s="33"/>
      <c r="E11955" s="33"/>
      <c r="G11955">
        <f t="shared" si="187"/>
        <v>6</v>
      </c>
    </row>
    <row r="11956" spans="1:7">
      <c r="A11956" s="33"/>
      <c r="B11956" s="34"/>
      <c r="C11956" s="33"/>
      <c r="D11956" s="33"/>
      <c r="E11956" s="33"/>
      <c r="G11956">
        <f t="shared" si="187"/>
        <v>6</v>
      </c>
    </row>
    <row r="11957" spans="1:7">
      <c r="A11957" s="33"/>
      <c r="B11957" s="34"/>
      <c r="C11957" s="33"/>
      <c r="D11957" s="33"/>
      <c r="E11957" s="33"/>
      <c r="G11957">
        <f t="shared" si="187"/>
        <v>6</v>
      </c>
    </row>
    <row r="11958" spans="1:7">
      <c r="A11958" s="33"/>
      <c r="B11958" s="34"/>
      <c r="C11958" s="33"/>
      <c r="D11958" s="33"/>
      <c r="E11958" s="33"/>
      <c r="G11958">
        <f t="shared" si="187"/>
        <v>6</v>
      </c>
    </row>
    <row r="11959" spans="1:7">
      <c r="A11959" s="33"/>
      <c r="B11959" s="34"/>
      <c r="C11959" s="33"/>
      <c r="D11959" s="33"/>
      <c r="E11959" s="33"/>
      <c r="G11959">
        <f t="shared" si="187"/>
        <v>6</v>
      </c>
    </row>
    <row r="11960" spans="1:7">
      <c r="A11960" s="33"/>
      <c r="B11960" s="34"/>
      <c r="C11960" s="33"/>
      <c r="D11960" s="33"/>
      <c r="E11960" s="33"/>
      <c r="G11960">
        <f t="shared" si="187"/>
        <v>6</v>
      </c>
    </row>
    <row r="11961" spans="1:7">
      <c r="A11961" s="33"/>
      <c r="B11961" s="34"/>
      <c r="C11961" s="33"/>
      <c r="D11961" s="33"/>
      <c r="E11961" s="33"/>
      <c r="G11961">
        <f t="shared" si="187"/>
        <v>6</v>
      </c>
    </row>
    <row r="11962" spans="1:7">
      <c r="A11962" s="33"/>
      <c r="B11962" s="34"/>
      <c r="C11962" s="33"/>
      <c r="D11962" s="33"/>
      <c r="E11962" s="33"/>
      <c r="G11962">
        <f t="shared" si="187"/>
        <v>6</v>
      </c>
    </row>
    <row r="11963" spans="1:7">
      <c r="A11963" s="33"/>
      <c r="B11963" s="34"/>
      <c r="C11963" s="33"/>
      <c r="D11963" s="33"/>
      <c r="E11963" s="33"/>
      <c r="G11963">
        <f t="shared" si="187"/>
        <v>6</v>
      </c>
    </row>
    <row r="11964" spans="1:7">
      <c r="A11964" s="33"/>
      <c r="B11964" s="34"/>
      <c r="C11964" s="33"/>
      <c r="D11964" s="33"/>
      <c r="E11964" s="33"/>
      <c r="G11964">
        <f t="shared" si="187"/>
        <v>6</v>
      </c>
    </row>
    <row r="11965" spans="1:7">
      <c r="A11965" s="33"/>
      <c r="B11965" s="34"/>
      <c r="C11965" s="33"/>
      <c r="D11965" s="33"/>
      <c r="E11965" s="33"/>
      <c r="G11965">
        <f t="shared" si="187"/>
        <v>6</v>
      </c>
    </row>
    <row r="11966" spans="1:7">
      <c r="A11966" s="33"/>
      <c r="B11966" s="34"/>
      <c r="C11966" s="33"/>
      <c r="D11966" s="33"/>
      <c r="E11966" s="33"/>
      <c r="G11966">
        <f t="shared" si="187"/>
        <v>6</v>
      </c>
    </row>
    <row r="11967" spans="1:7">
      <c r="A11967" s="33"/>
      <c r="B11967" s="34"/>
      <c r="C11967" s="33"/>
      <c r="D11967" s="33"/>
      <c r="E11967" s="33"/>
      <c r="G11967">
        <f t="shared" si="187"/>
        <v>6</v>
      </c>
    </row>
    <row r="11968" spans="1:7">
      <c r="A11968" s="33"/>
      <c r="B11968" s="34"/>
      <c r="C11968" s="33"/>
      <c r="D11968" s="33"/>
      <c r="E11968" s="33"/>
      <c r="G11968">
        <f t="shared" ref="G11968:G12031" si="188">WEEKDAY(B11968,2)</f>
        <v>6</v>
      </c>
    </row>
    <row r="11969" spans="1:7">
      <c r="A11969" s="33"/>
      <c r="B11969" s="34"/>
      <c r="C11969" s="33"/>
      <c r="D11969" s="33"/>
      <c r="E11969" s="33"/>
      <c r="G11969">
        <f t="shared" si="188"/>
        <v>6</v>
      </c>
    </row>
    <row r="11970" spans="1:7">
      <c r="A11970" s="33"/>
      <c r="B11970" s="34"/>
      <c r="C11970" s="33"/>
      <c r="D11970" s="33"/>
      <c r="E11970" s="33"/>
      <c r="G11970">
        <f t="shared" si="188"/>
        <v>6</v>
      </c>
    </row>
    <row r="11971" spans="1:7">
      <c r="A11971" s="33"/>
      <c r="B11971" s="34"/>
      <c r="C11971" s="33"/>
      <c r="D11971" s="33"/>
      <c r="E11971" s="33"/>
      <c r="G11971">
        <f t="shared" si="188"/>
        <v>6</v>
      </c>
    </row>
    <row r="11972" spans="1:7">
      <c r="A11972" s="33"/>
      <c r="B11972" s="34"/>
      <c r="C11972" s="33"/>
      <c r="D11972" s="33"/>
      <c r="E11972" s="33"/>
      <c r="G11972">
        <f t="shared" si="188"/>
        <v>6</v>
      </c>
    </row>
    <row r="11973" spans="1:7">
      <c r="A11973" s="33"/>
      <c r="B11973" s="34"/>
      <c r="C11973" s="33"/>
      <c r="D11973" s="33"/>
      <c r="E11973" s="33"/>
      <c r="G11973">
        <f t="shared" si="188"/>
        <v>6</v>
      </c>
    </row>
    <row r="11974" spans="1:7">
      <c r="A11974" s="33"/>
      <c r="B11974" s="34"/>
      <c r="C11974" s="33"/>
      <c r="D11974" s="33"/>
      <c r="E11974" s="33"/>
      <c r="G11974">
        <f t="shared" si="188"/>
        <v>6</v>
      </c>
    </row>
    <row r="11975" spans="1:7">
      <c r="A11975" s="33"/>
      <c r="B11975" s="34"/>
      <c r="C11975" s="33"/>
      <c r="D11975" s="33"/>
      <c r="E11975" s="33"/>
      <c r="G11975">
        <f t="shared" si="188"/>
        <v>6</v>
      </c>
    </row>
    <row r="11976" spans="1:7">
      <c r="A11976" s="33"/>
      <c r="B11976" s="34"/>
      <c r="C11976" s="33"/>
      <c r="D11976" s="33"/>
      <c r="E11976" s="33"/>
      <c r="G11976">
        <f t="shared" si="188"/>
        <v>6</v>
      </c>
    </row>
    <row r="11977" spans="1:7">
      <c r="A11977" s="33"/>
      <c r="B11977" s="34"/>
      <c r="C11977" s="33"/>
      <c r="D11977" s="33"/>
      <c r="E11977" s="33"/>
      <c r="G11977">
        <f t="shared" si="188"/>
        <v>6</v>
      </c>
    </row>
    <row r="11978" spans="1:7">
      <c r="A11978" s="33"/>
      <c r="B11978" s="34"/>
      <c r="C11978" s="33"/>
      <c r="D11978" s="33"/>
      <c r="E11978" s="33"/>
      <c r="G11978">
        <f t="shared" si="188"/>
        <v>6</v>
      </c>
    </row>
    <row r="11979" spans="1:7">
      <c r="A11979" s="33"/>
      <c r="B11979" s="34"/>
      <c r="C11979" s="33"/>
      <c r="D11979" s="33"/>
      <c r="E11979" s="33"/>
      <c r="G11979">
        <f t="shared" si="188"/>
        <v>6</v>
      </c>
    </row>
    <row r="11980" spans="1:7">
      <c r="A11980" s="33"/>
      <c r="B11980" s="34"/>
      <c r="C11980" s="33"/>
      <c r="D11980" s="33"/>
      <c r="E11980" s="33"/>
      <c r="G11980">
        <f t="shared" si="188"/>
        <v>6</v>
      </c>
    </row>
    <row r="11981" spans="1:7">
      <c r="A11981" s="33"/>
      <c r="B11981" s="34"/>
      <c r="C11981" s="33"/>
      <c r="D11981" s="33"/>
      <c r="E11981" s="33"/>
      <c r="G11981">
        <f t="shared" si="188"/>
        <v>6</v>
      </c>
    </row>
    <row r="11982" spans="1:7">
      <c r="A11982" s="33"/>
      <c r="B11982" s="34"/>
      <c r="C11982" s="33"/>
      <c r="D11982" s="33"/>
      <c r="E11982" s="33"/>
      <c r="G11982">
        <f t="shared" si="188"/>
        <v>6</v>
      </c>
    </row>
    <row r="11983" spans="1:7">
      <c r="A11983" s="33"/>
      <c r="B11983" s="34"/>
      <c r="C11983" s="33"/>
      <c r="D11983" s="33"/>
      <c r="E11983" s="33"/>
      <c r="G11983">
        <f t="shared" si="188"/>
        <v>6</v>
      </c>
    </row>
    <row r="11984" spans="1:7">
      <c r="A11984" s="33"/>
      <c r="B11984" s="34"/>
      <c r="C11984" s="33"/>
      <c r="D11984" s="33"/>
      <c r="E11984" s="33"/>
      <c r="G11984">
        <f t="shared" si="188"/>
        <v>6</v>
      </c>
    </row>
    <row r="11985" spans="1:7">
      <c r="A11985" s="33"/>
      <c r="B11985" s="34"/>
      <c r="C11985" s="33"/>
      <c r="D11985" s="33"/>
      <c r="E11985" s="33"/>
      <c r="G11985">
        <f t="shared" si="188"/>
        <v>6</v>
      </c>
    </row>
    <row r="11986" spans="1:7">
      <c r="A11986" s="33"/>
      <c r="B11986" s="34"/>
      <c r="C11986" s="33"/>
      <c r="D11986" s="33"/>
      <c r="E11986" s="33"/>
      <c r="G11986">
        <f t="shared" si="188"/>
        <v>6</v>
      </c>
    </row>
    <row r="11987" spans="1:7">
      <c r="A11987" s="33"/>
      <c r="B11987" s="34"/>
      <c r="C11987" s="33"/>
      <c r="D11987" s="33"/>
      <c r="E11987" s="33"/>
      <c r="G11987">
        <f t="shared" si="188"/>
        <v>6</v>
      </c>
    </row>
    <row r="11988" spans="1:7">
      <c r="A11988" s="33"/>
      <c r="B11988" s="34"/>
      <c r="C11988" s="33"/>
      <c r="D11988" s="33"/>
      <c r="E11988" s="33"/>
      <c r="G11988">
        <f t="shared" si="188"/>
        <v>6</v>
      </c>
    </row>
    <row r="11989" spans="1:7">
      <c r="A11989" s="33"/>
      <c r="B11989" s="34"/>
      <c r="C11989" s="33"/>
      <c r="D11989" s="33"/>
      <c r="E11989" s="33"/>
      <c r="G11989">
        <f t="shared" si="188"/>
        <v>6</v>
      </c>
    </row>
    <row r="11990" spans="1:7">
      <c r="A11990" s="33"/>
      <c r="B11990" s="34"/>
      <c r="C11990" s="33"/>
      <c r="D11990" s="33"/>
      <c r="E11990" s="33"/>
      <c r="G11990">
        <f t="shared" si="188"/>
        <v>6</v>
      </c>
    </row>
    <row r="11991" spans="1:7">
      <c r="A11991" s="33"/>
      <c r="B11991" s="34"/>
      <c r="C11991" s="33"/>
      <c r="D11991" s="33"/>
      <c r="E11991" s="33"/>
      <c r="G11991">
        <f t="shared" si="188"/>
        <v>6</v>
      </c>
    </row>
    <row r="11992" spans="1:7">
      <c r="A11992" s="33"/>
      <c r="B11992" s="34"/>
      <c r="C11992" s="33"/>
      <c r="D11992" s="33"/>
      <c r="E11992" s="33"/>
      <c r="G11992">
        <f t="shared" si="188"/>
        <v>6</v>
      </c>
    </row>
    <row r="11993" spans="1:7">
      <c r="A11993" s="33"/>
      <c r="B11993" s="34"/>
      <c r="C11993" s="33"/>
      <c r="D11993" s="33"/>
      <c r="E11993" s="33"/>
      <c r="G11993">
        <f t="shared" si="188"/>
        <v>6</v>
      </c>
    </row>
    <row r="11994" spans="1:7">
      <c r="A11994" s="33"/>
      <c r="B11994" s="34"/>
      <c r="C11994" s="33"/>
      <c r="D11994" s="33"/>
      <c r="E11994" s="33"/>
      <c r="G11994">
        <f t="shared" si="188"/>
        <v>6</v>
      </c>
    </row>
    <row r="11995" spans="1:7">
      <c r="A11995" s="33"/>
      <c r="B11995" s="34"/>
      <c r="C11995" s="33"/>
      <c r="D11995" s="33"/>
      <c r="E11995" s="33"/>
      <c r="G11995">
        <f t="shared" si="188"/>
        <v>6</v>
      </c>
    </row>
    <row r="11996" spans="1:7">
      <c r="A11996" s="33"/>
      <c r="B11996" s="34"/>
      <c r="C11996" s="33"/>
      <c r="D11996" s="33"/>
      <c r="E11996" s="33"/>
      <c r="G11996">
        <f t="shared" si="188"/>
        <v>6</v>
      </c>
    </row>
    <row r="11997" spans="1:7">
      <c r="A11997" s="33"/>
      <c r="B11997" s="34"/>
      <c r="C11997" s="33"/>
      <c r="D11997" s="33"/>
      <c r="E11997" s="33"/>
      <c r="G11997">
        <f t="shared" si="188"/>
        <v>6</v>
      </c>
    </row>
    <row r="11998" spans="1:7">
      <c r="A11998" s="33"/>
      <c r="B11998" s="34"/>
      <c r="C11998" s="33"/>
      <c r="D11998" s="33"/>
      <c r="E11998" s="33"/>
      <c r="G11998">
        <f t="shared" si="188"/>
        <v>6</v>
      </c>
    </row>
    <row r="11999" spans="1:7">
      <c r="A11999" s="33"/>
      <c r="B11999" s="34"/>
      <c r="C11999" s="33"/>
      <c r="D11999" s="33"/>
      <c r="E11999" s="33"/>
      <c r="G11999">
        <f t="shared" si="188"/>
        <v>6</v>
      </c>
    </row>
    <row r="12000" spans="1:7">
      <c r="A12000" s="33"/>
      <c r="B12000" s="34"/>
      <c r="C12000" s="33"/>
      <c r="D12000" s="33"/>
      <c r="E12000" s="33"/>
      <c r="G12000">
        <f t="shared" si="188"/>
        <v>6</v>
      </c>
    </row>
    <row r="12001" spans="1:7">
      <c r="A12001" s="33"/>
      <c r="B12001" s="34"/>
      <c r="C12001" s="33"/>
      <c r="D12001" s="33"/>
      <c r="E12001" s="33"/>
      <c r="G12001">
        <f t="shared" si="188"/>
        <v>6</v>
      </c>
    </row>
    <row r="12002" spans="1:7">
      <c r="A12002" s="33"/>
      <c r="B12002" s="34"/>
      <c r="C12002" s="33"/>
      <c r="D12002" s="33"/>
      <c r="E12002" s="33"/>
      <c r="G12002">
        <f t="shared" si="188"/>
        <v>6</v>
      </c>
    </row>
    <row r="12003" spans="1:7">
      <c r="A12003" s="33"/>
      <c r="B12003" s="34"/>
      <c r="C12003" s="33"/>
      <c r="D12003" s="33"/>
      <c r="E12003" s="33"/>
      <c r="G12003">
        <f t="shared" si="188"/>
        <v>6</v>
      </c>
    </row>
    <row r="12004" spans="1:7">
      <c r="A12004" s="33"/>
      <c r="B12004" s="34"/>
      <c r="C12004" s="33"/>
      <c r="D12004" s="33"/>
      <c r="E12004" s="33"/>
      <c r="G12004">
        <f t="shared" si="188"/>
        <v>6</v>
      </c>
    </row>
    <row r="12005" spans="1:7">
      <c r="A12005" s="33"/>
      <c r="B12005" s="34"/>
      <c r="C12005" s="33"/>
      <c r="D12005" s="33"/>
      <c r="E12005" s="33"/>
      <c r="G12005">
        <f t="shared" si="188"/>
        <v>6</v>
      </c>
    </row>
    <row r="12006" spans="1:7">
      <c r="A12006" s="33"/>
      <c r="B12006" s="34"/>
      <c r="C12006" s="33"/>
      <c r="D12006" s="33"/>
      <c r="E12006" s="33"/>
      <c r="G12006">
        <f t="shared" si="188"/>
        <v>6</v>
      </c>
    </row>
    <row r="12007" spans="1:7">
      <c r="A12007" s="33"/>
      <c r="B12007" s="34"/>
      <c r="C12007" s="33"/>
      <c r="D12007" s="33"/>
      <c r="E12007" s="33"/>
      <c r="G12007">
        <f t="shared" si="188"/>
        <v>6</v>
      </c>
    </row>
    <row r="12008" spans="1:7">
      <c r="A12008" s="33"/>
      <c r="B12008" s="34"/>
      <c r="C12008" s="33"/>
      <c r="D12008" s="33"/>
      <c r="E12008" s="33"/>
      <c r="G12008">
        <f t="shared" si="188"/>
        <v>6</v>
      </c>
    </row>
    <row r="12009" spans="1:7">
      <c r="A12009" s="33"/>
      <c r="B12009" s="34"/>
      <c r="C12009" s="33"/>
      <c r="D12009" s="33"/>
      <c r="E12009" s="33"/>
      <c r="G12009">
        <f t="shared" si="188"/>
        <v>6</v>
      </c>
    </row>
    <row r="12010" spans="1:7">
      <c r="A12010" s="33"/>
      <c r="B12010" s="34"/>
      <c r="C12010" s="33"/>
      <c r="D12010" s="33"/>
      <c r="E12010" s="33"/>
      <c r="G12010">
        <f t="shared" si="188"/>
        <v>6</v>
      </c>
    </row>
    <row r="12011" spans="1:7">
      <c r="A12011" s="33"/>
      <c r="B12011" s="34"/>
      <c r="C12011" s="33"/>
      <c r="D12011" s="33"/>
      <c r="E12011" s="33"/>
      <c r="G12011">
        <f t="shared" si="188"/>
        <v>6</v>
      </c>
    </row>
    <row r="12012" spans="1:7">
      <c r="A12012" s="33"/>
      <c r="B12012" s="34"/>
      <c r="C12012" s="33"/>
      <c r="D12012" s="33"/>
      <c r="E12012" s="33"/>
      <c r="G12012">
        <f t="shared" si="188"/>
        <v>6</v>
      </c>
    </row>
    <row r="12013" spans="1:7">
      <c r="A12013" s="33"/>
      <c r="B12013" s="34"/>
      <c r="C12013" s="33"/>
      <c r="D12013" s="33"/>
      <c r="E12013" s="33"/>
      <c r="G12013">
        <f t="shared" si="188"/>
        <v>6</v>
      </c>
    </row>
    <row r="12014" spans="1:7">
      <c r="A12014" s="33"/>
      <c r="B12014" s="34"/>
      <c r="C12014" s="33"/>
      <c r="D12014" s="33"/>
      <c r="E12014" s="33"/>
      <c r="G12014">
        <f t="shared" si="188"/>
        <v>6</v>
      </c>
    </row>
    <row r="12015" spans="1:7">
      <c r="A12015" s="33"/>
      <c r="B12015" s="34"/>
      <c r="C12015" s="33"/>
      <c r="D12015" s="33"/>
      <c r="E12015" s="33"/>
      <c r="G12015">
        <f t="shared" si="188"/>
        <v>6</v>
      </c>
    </row>
    <row r="12016" spans="1:7">
      <c r="A12016" s="33"/>
      <c r="B12016" s="34"/>
      <c r="C12016" s="33"/>
      <c r="D12016" s="33"/>
      <c r="E12016" s="33"/>
      <c r="G12016">
        <f t="shared" si="188"/>
        <v>6</v>
      </c>
    </row>
    <row r="12017" spans="1:7">
      <c r="A12017" s="33"/>
      <c r="B12017" s="34"/>
      <c r="C12017" s="33"/>
      <c r="D12017" s="33"/>
      <c r="E12017" s="33"/>
      <c r="G12017">
        <f t="shared" si="188"/>
        <v>6</v>
      </c>
    </row>
    <row r="12018" spans="1:7">
      <c r="A12018" s="33"/>
      <c r="B12018" s="34"/>
      <c r="C12018" s="33"/>
      <c r="D12018" s="33"/>
      <c r="E12018" s="33"/>
      <c r="G12018">
        <f t="shared" si="188"/>
        <v>6</v>
      </c>
    </row>
    <row r="12019" spans="1:7">
      <c r="A12019" s="33"/>
      <c r="B12019" s="34"/>
      <c r="C12019" s="33"/>
      <c r="D12019" s="33"/>
      <c r="E12019" s="33"/>
      <c r="G12019">
        <f t="shared" si="188"/>
        <v>6</v>
      </c>
    </row>
    <row r="12020" spans="1:7">
      <c r="A12020" s="33"/>
      <c r="B12020" s="34"/>
      <c r="C12020" s="33"/>
      <c r="D12020" s="33"/>
      <c r="E12020" s="33"/>
      <c r="G12020">
        <f t="shared" si="188"/>
        <v>6</v>
      </c>
    </row>
    <row r="12021" spans="1:7">
      <c r="A12021" s="33"/>
      <c r="B12021" s="34"/>
      <c r="C12021" s="33"/>
      <c r="D12021" s="33"/>
      <c r="E12021" s="33"/>
      <c r="G12021">
        <f t="shared" si="188"/>
        <v>6</v>
      </c>
    </row>
    <row r="12022" spans="1:7">
      <c r="A12022" s="33"/>
      <c r="B12022" s="34"/>
      <c r="C12022" s="33"/>
      <c r="D12022" s="33"/>
      <c r="E12022" s="33"/>
      <c r="G12022">
        <f t="shared" si="188"/>
        <v>6</v>
      </c>
    </row>
    <row r="12023" spans="1:7">
      <c r="A12023" s="33"/>
      <c r="B12023" s="34"/>
      <c r="C12023" s="33"/>
      <c r="D12023" s="33"/>
      <c r="E12023" s="33"/>
      <c r="G12023">
        <f t="shared" si="188"/>
        <v>6</v>
      </c>
    </row>
    <row r="12024" spans="1:7">
      <c r="A12024" s="33"/>
      <c r="B12024" s="34"/>
      <c r="C12024" s="33"/>
      <c r="D12024" s="33"/>
      <c r="E12024" s="33"/>
      <c r="G12024">
        <f t="shared" si="188"/>
        <v>6</v>
      </c>
    </row>
    <row r="12025" spans="1:7">
      <c r="A12025" s="33"/>
      <c r="B12025" s="34"/>
      <c r="C12025" s="33"/>
      <c r="D12025" s="33"/>
      <c r="E12025" s="33"/>
      <c r="G12025">
        <f t="shared" si="188"/>
        <v>6</v>
      </c>
    </row>
    <row r="12026" spans="1:7">
      <c r="A12026" s="33"/>
      <c r="B12026" s="34"/>
      <c r="C12026" s="33"/>
      <c r="D12026" s="33"/>
      <c r="E12026" s="33"/>
      <c r="G12026">
        <f t="shared" si="188"/>
        <v>6</v>
      </c>
    </row>
    <row r="12027" spans="1:7">
      <c r="A12027" s="33"/>
      <c r="B12027" s="34"/>
      <c r="C12027" s="33"/>
      <c r="D12027" s="33"/>
      <c r="E12027" s="33"/>
      <c r="G12027">
        <f t="shared" si="188"/>
        <v>6</v>
      </c>
    </row>
    <row r="12028" spans="1:7">
      <c r="A12028" s="33"/>
      <c r="B12028" s="34"/>
      <c r="C12028" s="33"/>
      <c r="D12028" s="33"/>
      <c r="E12028" s="33"/>
      <c r="G12028">
        <f t="shared" si="188"/>
        <v>6</v>
      </c>
    </row>
    <row r="12029" spans="1:7">
      <c r="A12029" s="33"/>
      <c r="B12029" s="34"/>
      <c r="C12029" s="33"/>
      <c r="D12029" s="33"/>
      <c r="E12029" s="33"/>
      <c r="G12029">
        <f t="shared" si="188"/>
        <v>6</v>
      </c>
    </row>
    <row r="12030" spans="1:7">
      <c r="A12030" s="33"/>
      <c r="B12030" s="34"/>
      <c r="C12030" s="33"/>
      <c r="D12030" s="33"/>
      <c r="E12030" s="33"/>
      <c r="G12030">
        <f t="shared" si="188"/>
        <v>6</v>
      </c>
    </row>
    <row r="12031" spans="1:7">
      <c r="A12031" s="33"/>
      <c r="B12031" s="34"/>
      <c r="C12031" s="33"/>
      <c r="D12031" s="33"/>
      <c r="E12031" s="33"/>
      <c r="G12031">
        <f t="shared" si="188"/>
        <v>6</v>
      </c>
    </row>
    <row r="12032" spans="1:7">
      <c r="A12032" s="33"/>
      <c r="B12032" s="34"/>
      <c r="C12032" s="33"/>
      <c r="D12032" s="33"/>
      <c r="E12032" s="33"/>
      <c r="G12032">
        <f t="shared" ref="G12032:G12095" si="189">WEEKDAY(B12032,2)</f>
        <v>6</v>
      </c>
    </row>
    <row r="12033" spans="1:7">
      <c r="A12033" s="33"/>
      <c r="B12033" s="34"/>
      <c r="C12033" s="33"/>
      <c r="D12033" s="33"/>
      <c r="E12033" s="33"/>
      <c r="G12033">
        <f t="shared" si="189"/>
        <v>6</v>
      </c>
    </row>
    <row r="12034" spans="1:7">
      <c r="A12034" s="33"/>
      <c r="B12034" s="34"/>
      <c r="C12034" s="33"/>
      <c r="D12034" s="33"/>
      <c r="E12034" s="33"/>
      <c r="G12034">
        <f t="shared" si="189"/>
        <v>6</v>
      </c>
    </row>
    <row r="12035" spans="1:7">
      <c r="A12035" s="33"/>
      <c r="B12035" s="34"/>
      <c r="C12035" s="33"/>
      <c r="D12035" s="33"/>
      <c r="E12035" s="33"/>
      <c r="G12035">
        <f t="shared" si="189"/>
        <v>6</v>
      </c>
    </row>
    <row r="12036" spans="1:7">
      <c r="A12036" s="33"/>
      <c r="B12036" s="34"/>
      <c r="C12036" s="33"/>
      <c r="D12036" s="33"/>
      <c r="E12036" s="33"/>
      <c r="G12036">
        <f t="shared" si="189"/>
        <v>6</v>
      </c>
    </row>
    <row r="12037" spans="1:7">
      <c r="A12037" s="33"/>
      <c r="B12037" s="34"/>
      <c r="C12037" s="33"/>
      <c r="D12037" s="33"/>
      <c r="E12037" s="33"/>
      <c r="G12037">
        <f t="shared" si="189"/>
        <v>6</v>
      </c>
    </row>
    <row r="12038" spans="1:7">
      <c r="A12038" s="33"/>
      <c r="B12038" s="34"/>
      <c r="C12038" s="33"/>
      <c r="D12038" s="33"/>
      <c r="E12038" s="33"/>
      <c r="G12038">
        <f t="shared" si="189"/>
        <v>6</v>
      </c>
    </row>
    <row r="12039" spans="1:7">
      <c r="A12039" s="33"/>
      <c r="B12039" s="34"/>
      <c r="C12039" s="33"/>
      <c r="D12039" s="33"/>
      <c r="E12039" s="33"/>
      <c r="G12039">
        <f t="shared" si="189"/>
        <v>6</v>
      </c>
    </row>
    <row r="12040" spans="1:7">
      <c r="A12040" s="33"/>
      <c r="B12040" s="34"/>
      <c r="C12040" s="33"/>
      <c r="D12040" s="33"/>
      <c r="E12040" s="33"/>
      <c r="G12040">
        <f t="shared" si="189"/>
        <v>6</v>
      </c>
    </row>
    <row r="12041" spans="1:7">
      <c r="A12041" s="33"/>
      <c r="B12041" s="34"/>
      <c r="C12041" s="33"/>
      <c r="D12041" s="33"/>
      <c r="E12041" s="33"/>
      <c r="G12041">
        <f t="shared" si="189"/>
        <v>6</v>
      </c>
    </row>
    <row r="12042" spans="1:7">
      <c r="A12042" s="33"/>
      <c r="B12042" s="34"/>
      <c r="C12042" s="33"/>
      <c r="D12042" s="33"/>
      <c r="E12042" s="33"/>
      <c r="G12042">
        <f t="shared" si="189"/>
        <v>6</v>
      </c>
    </row>
    <row r="12043" spans="1:7">
      <c r="A12043" s="33"/>
      <c r="B12043" s="34"/>
      <c r="C12043" s="33"/>
      <c r="D12043" s="33"/>
      <c r="E12043" s="33"/>
      <c r="G12043">
        <f t="shared" si="189"/>
        <v>6</v>
      </c>
    </row>
    <row r="12044" spans="1:7">
      <c r="A12044" s="33"/>
      <c r="B12044" s="34"/>
      <c r="C12044" s="33"/>
      <c r="D12044" s="33"/>
      <c r="E12044" s="33"/>
      <c r="G12044">
        <f t="shared" si="189"/>
        <v>6</v>
      </c>
    </row>
    <row r="12045" spans="1:7">
      <c r="A12045" s="33"/>
      <c r="B12045" s="34"/>
      <c r="C12045" s="33"/>
      <c r="D12045" s="33"/>
      <c r="E12045" s="33"/>
      <c r="G12045">
        <f t="shared" si="189"/>
        <v>6</v>
      </c>
    </row>
    <row r="12046" spans="1:7">
      <c r="A12046" s="33"/>
      <c r="B12046" s="34"/>
      <c r="C12046" s="33"/>
      <c r="D12046" s="33"/>
      <c r="E12046" s="33"/>
      <c r="G12046">
        <f t="shared" si="189"/>
        <v>6</v>
      </c>
    </row>
    <row r="12047" spans="1:7">
      <c r="A12047" s="33"/>
      <c r="B12047" s="34"/>
      <c r="C12047" s="33"/>
      <c r="D12047" s="33"/>
      <c r="E12047" s="33"/>
      <c r="G12047">
        <f t="shared" si="189"/>
        <v>6</v>
      </c>
    </row>
    <row r="12048" spans="1:7">
      <c r="A12048" s="33"/>
      <c r="B12048" s="34"/>
      <c r="C12048" s="33"/>
      <c r="D12048" s="33"/>
      <c r="E12048" s="33"/>
      <c r="G12048">
        <f t="shared" si="189"/>
        <v>6</v>
      </c>
    </row>
    <row r="12049" spans="1:7">
      <c r="A12049" s="33"/>
      <c r="B12049" s="34"/>
      <c r="C12049" s="33"/>
      <c r="D12049" s="33"/>
      <c r="E12049" s="33"/>
      <c r="G12049">
        <f t="shared" si="189"/>
        <v>6</v>
      </c>
    </row>
    <row r="12050" spans="1:7">
      <c r="A12050" s="33"/>
      <c r="B12050" s="34"/>
      <c r="C12050" s="33"/>
      <c r="D12050" s="33"/>
      <c r="E12050" s="33"/>
      <c r="G12050">
        <f t="shared" si="189"/>
        <v>6</v>
      </c>
    </row>
    <row r="12051" spans="1:7">
      <c r="A12051" s="33"/>
      <c r="B12051" s="34"/>
      <c r="C12051" s="33"/>
      <c r="D12051" s="33"/>
      <c r="E12051" s="33"/>
      <c r="G12051">
        <f t="shared" si="189"/>
        <v>6</v>
      </c>
    </row>
    <row r="12052" spans="1:7">
      <c r="A12052" s="33"/>
      <c r="B12052" s="34"/>
      <c r="C12052" s="33"/>
      <c r="D12052" s="33"/>
      <c r="E12052" s="33"/>
      <c r="G12052">
        <f t="shared" si="189"/>
        <v>6</v>
      </c>
    </row>
    <row r="12053" spans="1:7">
      <c r="A12053" s="33"/>
      <c r="B12053" s="34"/>
      <c r="C12053" s="33"/>
      <c r="D12053" s="33"/>
      <c r="E12053" s="33"/>
      <c r="G12053">
        <f t="shared" si="189"/>
        <v>6</v>
      </c>
    </row>
    <row r="12054" spans="1:7">
      <c r="A12054" s="33"/>
      <c r="B12054" s="34"/>
      <c r="C12054" s="33"/>
      <c r="D12054" s="33"/>
      <c r="E12054" s="33"/>
      <c r="G12054">
        <f t="shared" si="189"/>
        <v>6</v>
      </c>
    </row>
    <row r="12055" spans="1:7">
      <c r="A12055" s="33"/>
      <c r="B12055" s="34"/>
      <c r="C12055" s="33"/>
      <c r="D12055" s="33"/>
      <c r="E12055" s="33"/>
      <c r="G12055">
        <f t="shared" si="189"/>
        <v>6</v>
      </c>
    </row>
    <row r="12056" spans="1:7">
      <c r="A12056" s="33"/>
      <c r="B12056" s="34"/>
      <c r="C12056" s="33"/>
      <c r="D12056" s="33"/>
      <c r="E12056" s="33"/>
      <c r="G12056">
        <f t="shared" si="189"/>
        <v>6</v>
      </c>
    </row>
    <row r="12057" spans="1:7">
      <c r="A12057" s="33"/>
      <c r="B12057" s="34"/>
      <c r="C12057" s="33"/>
      <c r="D12057" s="33"/>
      <c r="E12057" s="33"/>
      <c r="G12057">
        <f t="shared" si="189"/>
        <v>6</v>
      </c>
    </row>
    <row r="12058" spans="1:7">
      <c r="A12058" s="33"/>
      <c r="B12058" s="34"/>
      <c r="C12058" s="33"/>
      <c r="D12058" s="33"/>
      <c r="E12058" s="33"/>
      <c r="G12058">
        <f t="shared" si="189"/>
        <v>6</v>
      </c>
    </row>
    <row r="12059" spans="1:7">
      <c r="A12059" s="33"/>
      <c r="B12059" s="34"/>
      <c r="C12059" s="33"/>
      <c r="D12059" s="33"/>
      <c r="E12059" s="33"/>
      <c r="G12059">
        <f t="shared" si="189"/>
        <v>6</v>
      </c>
    </row>
    <row r="12060" spans="1:7">
      <c r="A12060" s="33"/>
      <c r="B12060" s="34"/>
      <c r="C12060" s="33"/>
      <c r="D12060" s="33"/>
      <c r="E12060" s="33"/>
      <c r="G12060">
        <f t="shared" si="189"/>
        <v>6</v>
      </c>
    </row>
    <row r="12061" spans="1:7">
      <c r="A12061" s="33"/>
      <c r="B12061" s="34"/>
      <c r="C12061" s="33"/>
      <c r="D12061" s="33"/>
      <c r="E12061" s="33"/>
      <c r="G12061">
        <f t="shared" si="189"/>
        <v>6</v>
      </c>
    </row>
    <row r="12062" spans="1:7">
      <c r="A12062" s="33"/>
      <c r="B12062" s="34"/>
      <c r="C12062" s="33"/>
      <c r="D12062" s="33"/>
      <c r="E12062" s="33"/>
      <c r="G12062">
        <f t="shared" si="189"/>
        <v>6</v>
      </c>
    </row>
    <row r="12063" spans="1:7">
      <c r="A12063" s="33"/>
      <c r="B12063" s="34"/>
      <c r="C12063" s="33"/>
      <c r="D12063" s="33"/>
      <c r="E12063" s="33"/>
      <c r="G12063">
        <f t="shared" si="189"/>
        <v>6</v>
      </c>
    </row>
    <row r="12064" spans="1:7">
      <c r="A12064" s="33"/>
      <c r="B12064" s="34"/>
      <c r="C12064" s="33"/>
      <c r="D12064" s="33"/>
      <c r="E12064" s="33"/>
      <c r="G12064">
        <f t="shared" si="189"/>
        <v>6</v>
      </c>
    </row>
    <row r="12065" spans="1:7">
      <c r="A12065" s="33"/>
      <c r="B12065" s="34"/>
      <c r="C12065" s="33"/>
      <c r="D12065" s="33"/>
      <c r="E12065" s="33"/>
      <c r="G12065">
        <f t="shared" si="189"/>
        <v>6</v>
      </c>
    </row>
    <row r="12066" spans="1:7">
      <c r="A12066" s="33"/>
      <c r="B12066" s="34"/>
      <c r="C12066" s="33"/>
      <c r="D12066" s="33"/>
      <c r="E12066" s="33"/>
      <c r="G12066">
        <f t="shared" si="189"/>
        <v>6</v>
      </c>
    </row>
    <row r="12067" spans="1:7">
      <c r="A12067" s="33"/>
      <c r="B12067" s="34"/>
      <c r="C12067" s="33"/>
      <c r="D12067" s="33"/>
      <c r="E12067" s="33"/>
      <c r="G12067">
        <f t="shared" si="189"/>
        <v>6</v>
      </c>
    </row>
    <row r="12068" spans="1:7">
      <c r="A12068" s="33"/>
      <c r="B12068" s="34"/>
      <c r="C12068" s="33"/>
      <c r="D12068" s="33"/>
      <c r="E12068" s="33"/>
      <c r="G12068">
        <f t="shared" si="189"/>
        <v>6</v>
      </c>
    </row>
    <row r="12069" spans="1:7">
      <c r="A12069" s="33"/>
      <c r="B12069" s="34"/>
      <c r="C12069" s="33"/>
      <c r="D12069" s="33"/>
      <c r="E12069" s="33"/>
      <c r="G12069">
        <f t="shared" si="189"/>
        <v>6</v>
      </c>
    </row>
    <row r="12070" spans="1:7">
      <c r="A12070" s="33"/>
      <c r="B12070" s="34"/>
      <c r="C12070" s="33"/>
      <c r="D12070" s="33"/>
      <c r="E12070" s="33"/>
      <c r="G12070">
        <f t="shared" si="189"/>
        <v>6</v>
      </c>
    </row>
    <row r="12071" spans="1:7">
      <c r="A12071" s="33"/>
      <c r="B12071" s="34"/>
      <c r="C12071" s="33"/>
      <c r="D12071" s="33"/>
      <c r="E12071" s="33"/>
      <c r="G12071">
        <f t="shared" si="189"/>
        <v>6</v>
      </c>
    </row>
    <row r="12072" spans="1:7">
      <c r="A12072" s="33"/>
      <c r="B12072" s="34"/>
      <c r="C12072" s="33"/>
      <c r="D12072" s="33"/>
      <c r="E12072" s="33"/>
      <c r="G12072">
        <f t="shared" si="189"/>
        <v>6</v>
      </c>
    </row>
    <row r="12073" spans="1:7">
      <c r="A12073" s="33"/>
      <c r="B12073" s="34"/>
      <c r="C12073" s="33"/>
      <c r="D12073" s="33"/>
      <c r="E12073" s="33"/>
      <c r="G12073">
        <f t="shared" si="189"/>
        <v>6</v>
      </c>
    </row>
    <row r="12074" spans="1:7">
      <c r="A12074" s="33"/>
      <c r="B12074" s="34"/>
      <c r="C12074" s="33"/>
      <c r="D12074" s="33"/>
      <c r="E12074" s="33"/>
      <c r="G12074">
        <f t="shared" si="189"/>
        <v>6</v>
      </c>
    </row>
    <row r="12075" spans="1:7">
      <c r="A12075" s="33"/>
      <c r="B12075" s="34"/>
      <c r="C12075" s="33"/>
      <c r="D12075" s="33"/>
      <c r="E12075" s="33"/>
      <c r="G12075">
        <f t="shared" si="189"/>
        <v>6</v>
      </c>
    </row>
    <row r="12076" spans="1:7">
      <c r="A12076" s="33"/>
      <c r="B12076" s="34"/>
      <c r="C12076" s="33"/>
      <c r="D12076" s="33"/>
      <c r="E12076" s="33"/>
      <c r="G12076">
        <f t="shared" si="189"/>
        <v>6</v>
      </c>
    </row>
    <row r="12077" spans="1:7">
      <c r="A12077" s="33"/>
      <c r="B12077" s="34"/>
      <c r="C12077" s="33"/>
      <c r="D12077" s="33"/>
      <c r="E12077" s="33"/>
      <c r="G12077">
        <f t="shared" si="189"/>
        <v>6</v>
      </c>
    </row>
    <row r="12078" spans="1:7">
      <c r="A12078" s="33"/>
      <c r="B12078" s="34"/>
      <c r="C12078" s="33"/>
      <c r="D12078" s="33"/>
      <c r="E12078" s="33"/>
      <c r="G12078">
        <f t="shared" si="189"/>
        <v>6</v>
      </c>
    </row>
    <row r="12079" spans="1:7">
      <c r="A12079" s="33"/>
      <c r="B12079" s="34"/>
      <c r="C12079" s="33"/>
      <c r="D12079" s="33"/>
      <c r="E12079" s="33"/>
      <c r="G12079">
        <f t="shared" si="189"/>
        <v>6</v>
      </c>
    </row>
    <row r="12080" spans="1:7">
      <c r="A12080" s="33"/>
      <c r="B12080" s="34"/>
      <c r="C12080" s="33"/>
      <c r="D12080" s="33"/>
      <c r="E12080" s="33"/>
      <c r="G12080">
        <f t="shared" si="189"/>
        <v>6</v>
      </c>
    </row>
    <row r="12081" spans="1:7">
      <c r="A12081" s="33"/>
      <c r="B12081" s="34"/>
      <c r="C12081" s="33"/>
      <c r="D12081" s="33"/>
      <c r="E12081" s="33"/>
      <c r="G12081">
        <f t="shared" si="189"/>
        <v>6</v>
      </c>
    </row>
    <row r="12082" spans="1:7">
      <c r="A12082" s="33"/>
      <c r="B12082" s="34"/>
      <c r="C12082" s="33"/>
      <c r="D12082" s="33"/>
      <c r="E12082" s="33"/>
      <c r="G12082">
        <f t="shared" si="189"/>
        <v>6</v>
      </c>
    </row>
    <row r="12083" spans="1:7">
      <c r="A12083" s="33"/>
      <c r="B12083" s="34"/>
      <c r="C12083" s="33"/>
      <c r="D12083" s="33"/>
      <c r="E12083" s="33"/>
      <c r="G12083">
        <f t="shared" si="189"/>
        <v>6</v>
      </c>
    </row>
    <row r="12084" spans="1:7">
      <c r="A12084" s="33"/>
      <c r="B12084" s="34"/>
      <c r="C12084" s="33"/>
      <c r="D12084" s="33"/>
      <c r="E12084" s="33"/>
      <c r="G12084">
        <f t="shared" si="189"/>
        <v>6</v>
      </c>
    </row>
    <row r="12085" spans="1:7">
      <c r="A12085" s="33"/>
      <c r="B12085" s="34"/>
      <c r="C12085" s="33"/>
      <c r="D12085" s="33"/>
      <c r="E12085" s="33"/>
      <c r="G12085">
        <f t="shared" si="189"/>
        <v>6</v>
      </c>
    </row>
    <row r="12086" spans="1:7">
      <c r="A12086" s="33"/>
      <c r="B12086" s="34"/>
      <c r="C12086" s="33"/>
      <c r="D12086" s="33"/>
      <c r="E12086" s="33"/>
      <c r="G12086">
        <f t="shared" si="189"/>
        <v>6</v>
      </c>
    </row>
    <row r="12087" spans="1:7">
      <c r="A12087" s="33"/>
      <c r="B12087" s="34"/>
      <c r="C12087" s="33"/>
      <c r="D12087" s="33"/>
      <c r="E12087" s="33"/>
      <c r="G12087">
        <f t="shared" si="189"/>
        <v>6</v>
      </c>
    </row>
    <row r="12088" spans="1:7">
      <c r="A12088" s="33"/>
      <c r="B12088" s="34"/>
      <c r="C12088" s="33"/>
      <c r="D12088" s="33"/>
      <c r="E12088" s="33"/>
      <c r="G12088">
        <f t="shared" si="189"/>
        <v>6</v>
      </c>
    </row>
    <row r="12089" spans="1:7">
      <c r="A12089" s="33"/>
      <c r="B12089" s="34"/>
      <c r="C12089" s="33"/>
      <c r="D12089" s="33"/>
      <c r="E12089" s="33"/>
      <c r="G12089">
        <f t="shared" si="189"/>
        <v>6</v>
      </c>
    </row>
    <row r="12090" spans="1:7">
      <c r="A12090" s="33"/>
      <c r="B12090" s="34"/>
      <c r="C12090" s="33"/>
      <c r="D12090" s="33"/>
      <c r="E12090" s="33"/>
      <c r="G12090">
        <f t="shared" si="189"/>
        <v>6</v>
      </c>
    </row>
    <row r="12091" spans="1:7">
      <c r="A12091" s="33"/>
      <c r="B12091" s="34"/>
      <c r="C12091" s="33"/>
      <c r="D12091" s="33"/>
      <c r="E12091" s="33"/>
      <c r="G12091">
        <f t="shared" si="189"/>
        <v>6</v>
      </c>
    </row>
    <row r="12092" spans="1:7">
      <c r="A12092" s="33"/>
      <c r="B12092" s="34"/>
      <c r="C12092" s="33"/>
      <c r="D12092" s="33"/>
      <c r="E12092" s="33"/>
      <c r="G12092">
        <f t="shared" si="189"/>
        <v>6</v>
      </c>
    </row>
    <row r="12093" spans="1:7">
      <c r="A12093" s="33"/>
      <c r="B12093" s="34"/>
      <c r="C12093" s="33"/>
      <c r="D12093" s="33"/>
      <c r="E12093" s="33"/>
      <c r="G12093">
        <f t="shared" si="189"/>
        <v>6</v>
      </c>
    </row>
    <row r="12094" spans="1:7">
      <c r="A12094" s="33"/>
      <c r="B12094" s="34"/>
      <c r="C12094" s="33"/>
      <c r="D12094" s="33"/>
      <c r="E12094" s="33"/>
      <c r="G12094">
        <f t="shared" si="189"/>
        <v>6</v>
      </c>
    </row>
    <row r="12095" spans="1:7">
      <c r="A12095" s="33"/>
      <c r="B12095" s="34"/>
      <c r="C12095" s="33"/>
      <c r="D12095" s="33"/>
      <c r="E12095" s="33"/>
      <c r="G12095">
        <f t="shared" si="189"/>
        <v>6</v>
      </c>
    </row>
    <row r="12096" spans="1:7">
      <c r="A12096" s="33"/>
      <c r="B12096" s="34"/>
      <c r="C12096" s="33"/>
      <c r="D12096" s="33"/>
      <c r="E12096" s="33"/>
      <c r="G12096">
        <f t="shared" ref="G12096:G12159" si="190">WEEKDAY(B12096,2)</f>
        <v>6</v>
      </c>
    </row>
    <row r="12097" spans="1:7">
      <c r="A12097" s="33"/>
      <c r="B12097" s="34"/>
      <c r="C12097" s="33"/>
      <c r="D12097" s="33"/>
      <c r="E12097" s="33"/>
      <c r="G12097">
        <f t="shared" si="190"/>
        <v>6</v>
      </c>
    </row>
    <row r="12098" spans="1:7">
      <c r="A12098" s="33"/>
      <c r="B12098" s="34"/>
      <c r="C12098" s="33"/>
      <c r="D12098" s="33"/>
      <c r="E12098" s="33"/>
      <c r="G12098">
        <f t="shared" si="190"/>
        <v>6</v>
      </c>
    </row>
    <row r="12099" spans="1:7">
      <c r="A12099" s="33"/>
      <c r="B12099" s="34"/>
      <c r="C12099" s="33"/>
      <c r="D12099" s="33"/>
      <c r="E12099" s="33"/>
      <c r="G12099">
        <f t="shared" si="190"/>
        <v>6</v>
      </c>
    </row>
    <row r="12100" spans="1:7">
      <c r="A12100" s="33"/>
      <c r="B12100" s="34"/>
      <c r="C12100" s="33"/>
      <c r="D12100" s="33"/>
      <c r="E12100" s="33"/>
      <c r="G12100">
        <f t="shared" si="190"/>
        <v>6</v>
      </c>
    </row>
    <row r="12101" spans="1:7">
      <c r="A12101" s="33"/>
      <c r="B12101" s="34"/>
      <c r="C12101" s="33"/>
      <c r="D12101" s="33"/>
      <c r="E12101" s="33"/>
      <c r="G12101">
        <f t="shared" si="190"/>
        <v>6</v>
      </c>
    </row>
    <row r="12102" spans="1:7">
      <c r="A12102" s="33"/>
      <c r="B12102" s="34"/>
      <c r="C12102" s="33"/>
      <c r="D12102" s="33"/>
      <c r="E12102" s="33"/>
      <c r="G12102">
        <f t="shared" si="190"/>
        <v>6</v>
      </c>
    </row>
    <row r="12103" spans="1:7">
      <c r="A12103" s="33"/>
      <c r="B12103" s="34"/>
      <c r="C12103" s="33"/>
      <c r="D12103" s="33"/>
      <c r="E12103" s="33"/>
      <c r="G12103">
        <f t="shared" si="190"/>
        <v>6</v>
      </c>
    </row>
    <row r="12104" spans="1:7">
      <c r="A12104" s="33"/>
      <c r="B12104" s="34"/>
      <c r="C12104" s="33"/>
      <c r="D12104" s="33"/>
      <c r="E12104" s="33"/>
      <c r="G12104">
        <f t="shared" si="190"/>
        <v>6</v>
      </c>
    </row>
    <row r="12105" spans="1:7">
      <c r="A12105" s="33"/>
      <c r="B12105" s="34"/>
      <c r="C12105" s="33"/>
      <c r="D12105" s="33"/>
      <c r="E12105" s="33"/>
      <c r="G12105">
        <f t="shared" si="190"/>
        <v>6</v>
      </c>
    </row>
    <row r="12106" spans="1:7">
      <c r="A12106" s="33"/>
      <c r="B12106" s="34"/>
      <c r="C12106" s="33"/>
      <c r="D12106" s="33"/>
      <c r="E12106" s="33"/>
      <c r="G12106">
        <f t="shared" si="190"/>
        <v>6</v>
      </c>
    </row>
    <row r="12107" spans="1:7">
      <c r="A12107" s="33"/>
      <c r="B12107" s="34"/>
      <c r="C12107" s="33"/>
      <c r="D12107" s="33"/>
      <c r="E12107" s="33"/>
      <c r="G12107">
        <f t="shared" si="190"/>
        <v>6</v>
      </c>
    </row>
    <row r="12108" spans="1:7">
      <c r="A12108" s="33"/>
      <c r="B12108" s="34"/>
      <c r="C12108" s="33"/>
      <c r="D12108" s="33"/>
      <c r="E12108" s="33"/>
      <c r="G12108">
        <f t="shared" si="190"/>
        <v>6</v>
      </c>
    </row>
    <row r="12109" spans="1:7">
      <c r="A12109" s="33"/>
      <c r="B12109" s="34"/>
      <c r="C12109" s="33"/>
      <c r="D12109" s="33"/>
      <c r="E12109" s="33"/>
      <c r="G12109">
        <f t="shared" si="190"/>
        <v>6</v>
      </c>
    </row>
    <row r="12110" spans="1:7">
      <c r="A12110" s="33"/>
      <c r="B12110" s="34"/>
      <c r="C12110" s="33"/>
      <c r="D12110" s="33"/>
      <c r="E12110" s="33"/>
      <c r="G12110">
        <f t="shared" si="190"/>
        <v>6</v>
      </c>
    </row>
    <row r="12111" spans="1:7">
      <c r="A12111" s="33"/>
      <c r="B12111" s="34"/>
      <c r="C12111" s="33"/>
      <c r="D12111" s="33"/>
      <c r="E12111" s="33"/>
      <c r="G12111">
        <f t="shared" si="190"/>
        <v>6</v>
      </c>
    </row>
    <row r="12112" spans="1:7">
      <c r="A12112" s="33"/>
      <c r="B12112" s="34"/>
      <c r="C12112" s="33"/>
      <c r="D12112" s="33"/>
      <c r="E12112" s="33"/>
      <c r="G12112">
        <f t="shared" si="190"/>
        <v>6</v>
      </c>
    </row>
    <row r="12113" spans="1:7">
      <c r="A12113" s="33"/>
      <c r="B12113" s="34"/>
      <c r="C12113" s="33"/>
      <c r="D12113" s="33"/>
      <c r="E12113" s="33"/>
      <c r="G12113">
        <f t="shared" si="190"/>
        <v>6</v>
      </c>
    </row>
    <row r="12114" spans="1:7">
      <c r="A12114" s="33"/>
      <c r="B12114" s="34"/>
      <c r="C12114" s="33"/>
      <c r="D12114" s="33"/>
      <c r="E12114" s="33"/>
      <c r="G12114">
        <f t="shared" si="190"/>
        <v>6</v>
      </c>
    </row>
    <row r="12115" spans="1:7">
      <c r="A12115" s="33"/>
      <c r="B12115" s="34"/>
      <c r="C12115" s="33"/>
      <c r="D12115" s="33"/>
      <c r="E12115" s="33"/>
      <c r="G12115">
        <f t="shared" si="190"/>
        <v>6</v>
      </c>
    </row>
    <row r="12116" spans="1:7">
      <c r="A12116" s="33"/>
      <c r="B12116" s="34"/>
      <c r="C12116" s="33"/>
      <c r="D12116" s="33"/>
      <c r="E12116" s="33"/>
      <c r="G12116">
        <f t="shared" si="190"/>
        <v>6</v>
      </c>
    </row>
    <row r="12117" spans="1:7">
      <c r="A12117" s="33"/>
      <c r="B12117" s="34"/>
      <c r="C12117" s="33"/>
      <c r="D12117" s="33"/>
      <c r="E12117" s="33"/>
      <c r="G12117">
        <f t="shared" si="190"/>
        <v>6</v>
      </c>
    </row>
    <row r="12118" spans="1:7">
      <c r="A12118" s="33"/>
      <c r="B12118" s="34"/>
      <c r="C12118" s="33"/>
      <c r="D12118" s="33"/>
      <c r="E12118" s="33"/>
      <c r="G12118">
        <f t="shared" si="190"/>
        <v>6</v>
      </c>
    </row>
    <row r="12119" spans="1:7">
      <c r="A12119" s="33"/>
      <c r="B12119" s="34"/>
      <c r="C12119" s="33"/>
      <c r="D12119" s="33"/>
      <c r="E12119" s="33"/>
      <c r="G12119">
        <f t="shared" si="190"/>
        <v>6</v>
      </c>
    </row>
    <row r="12120" spans="1:7">
      <c r="A12120" s="33"/>
      <c r="B12120" s="34"/>
      <c r="C12120" s="33"/>
      <c r="D12120" s="33"/>
      <c r="E12120" s="33"/>
      <c r="G12120">
        <f t="shared" si="190"/>
        <v>6</v>
      </c>
    </row>
    <row r="12121" spans="1:7">
      <c r="A12121" s="33"/>
      <c r="B12121" s="34"/>
      <c r="C12121" s="33"/>
      <c r="D12121" s="33"/>
      <c r="E12121" s="33"/>
      <c r="G12121">
        <f t="shared" si="190"/>
        <v>6</v>
      </c>
    </row>
    <row r="12122" spans="1:7">
      <c r="A12122" s="33"/>
      <c r="B12122" s="34"/>
      <c r="C12122" s="33"/>
      <c r="D12122" s="33"/>
      <c r="E12122" s="33"/>
      <c r="G12122">
        <f t="shared" si="190"/>
        <v>6</v>
      </c>
    </row>
    <row r="12123" spans="1:7">
      <c r="A12123" s="33"/>
      <c r="B12123" s="34"/>
      <c r="C12123" s="33"/>
      <c r="D12123" s="33"/>
      <c r="E12123" s="33"/>
      <c r="G12123">
        <f t="shared" si="190"/>
        <v>6</v>
      </c>
    </row>
    <row r="12124" spans="1:7">
      <c r="A12124" s="33"/>
      <c r="B12124" s="34"/>
      <c r="C12124" s="33"/>
      <c r="D12124" s="33"/>
      <c r="E12124" s="33"/>
      <c r="G12124">
        <f t="shared" si="190"/>
        <v>6</v>
      </c>
    </row>
    <row r="12125" spans="1:7">
      <c r="A12125" s="33"/>
      <c r="B12125" s="34"/>
      <c r="C12125" s="33"/>
      <c r="D12125" s="33"/>
      <c r="E12125" s="33"/>
      <c r="G12125">
        <f t="shared" si="190"/>
        <v>6</v>
      </c>
    </row>
    <row r="12126" spans="1:7">
      <c r="A12126" s="33"/>
      <c r="B12126" s="34"/>
      <c r="C12126" s="33"/>
      <c r="D12126" s="33"/>
      <c r="E12126" s="33"/>
      <c r="G12126">
        <f t="shared" si="190"/>
        <v>6</v>
      </c>
    </row>
    <row r="12127" spans="1:7">
      <c r="A12127" s="33"/>
      <c r="B12127" s="34"/>
      <c r="C12127" s="33"/>
      <c r="D12127" s="33"/>
      <c r="E12127" s="33"/>
      <c r="G12127">
        <f t="shared" si="190"/>
        <v>6</v>
      </c>
    </row>
    <row r="12128" spans="1:7">
      <c r="A12128" s="33"/>
      <c r="B12128" s="34"/>
      <c r="C12128" s="33"/>
      <c r="D12128" s="33"/>
      <c r="E12128" s="33"/>
      <c r="G12128">
        <f t="shared" si="190"/>
        <v>6</v>
      </c>
    </row>
    <row r="12129" spans="1:7">
      <c r="A12129" s="33"/>
      <c r="B12129" s="34"/>
      <c r="C12129" s="33"/>
      <c r="D12129" s="33"/>
      <c r="E12129" s="33"/>
      <c r="G12129">
        <f t="shared" si="190"/>
        <v>6</v>
      </c>
    </row>
    <row r="12130" spans="1:7">
      <c r="A12130" s="33"/>
      <c r="B12130" s="34"/>
      <c r="C12130" s="33"/>
      <c r="D12130" s="33"/>
      <c r="E12130" s="33"/>
      <c r="G12130">
        <f t="shared" si="190"/>
        <v>6</v>
      </c>
    </row>
    <row r="12131" spans="1:7">
      <c r="A12131" s="33"/>
      <c r="B12131" s="34"/>
      <c r="C12131" s="33"/>
      <c r="D12131" s="33"/>
      <c r="E12131" s="33"/>
      <c r="G12131">
        <f t="shared" si="190"/>
        <v>6</v>
      </c>
    </row>
    <row r="12132" spans="1:7">
      <c r="A12132" s="33"/>
      <c r="B12132" s="34"/>
      <c r="C12132" s="33"/>
      <c r="D12132" s="33"/>
      <c r="E12132" s="33"/>
      <c r="G12132">
        <f t="shared" si="190"/>
        <v>6</v>
      </c>
    </row>
    <row r="12133" spans="1:7">
      <c r="A12133" s="33"/>
      <c r="B12133" s="34"/>
      <c r="C12133" s="33"/>
      <c r="D12133" s="33"/>
      <c r="E12133" s="33"/>
      <c r="G12133">
        <f t="shared" si="190"/>
        <v>6</v>
      </c>
    </row>
    <row r="12134" spans="1:7">
      <c r="A12134" s="33"/>
      <c r="B12134" s="34"/>
      <c r="C12134" s="33"/>
      <c r="D12134" s="33"/>
      <c r="E12134" s="33"/>
      <c r="G12134">
        <f t="shared" si="190"/>
        <v>6</v>
      </c>
    </row>
    <row r="12135" spans="1:7">
      <c r="A12135" s="33"/>
      <c r="B12135" s="34"/>
      <c r="C12135" s="33"/>
      <c r="D12135" s="33"/>
      <c r="E12135" s="33"/>
      <c r="G12135">
        <f t="shared" si="190"/>
        <v>6</v>
      </c>
    </row>
    <row r="12136" spans="1:7">
      <c r="A12136" s="33"/>
      <c r="B12136" s="34"/>
      <c r="C12136" s="33"/>
      <c r="D12136" s="33"/>
      <c r="E12136" s="33"/>
      <c r="G12136">
        <f t="shared" si="190"/>
        <v>6</v>
      </c>
    </row>
    <row r="12137" spans="1:7">
      <c r="A12137" s="33"/>
      <c r="B12137" s="34"/>
      <c r="C12137" s="33"/>
      <c r="D12137" s="33"/>
      <c r="E12137" s="33"/>
      <c r="G12137">
        <f t="shared" si="190"/>
        <v>6</v>
      </c>
    </row>
    <row r="12138" spans="1:7">
      <c r="A12138" s="33"/>
      <c r="B12138" s="34"/>
      <c r="C12138" s="33"/>
      <c r="D12138" s="33"/>
      <c r="E12138" s="33"/>
      <c r="G12138">
        <f t="shared" si="190"/>
        <v>6</v>
      </c>
    </row>
    <row r="12139" spans="1:7">
      <c r="A12139" s="33"/>
      <c r="B12139" s="34"/>
      <c r="C12139" s="33"/>
      <c r="D12139" s="33"/>
      <c r="E12139" s="33"/>
      <c r="G12139">
        <f t="shared" si="190"/>
        <v>6</v>
      </c>
    </row>
    <row r="12140" spans="1:7">
      <c r="A12140" s="33"/>
      <c r="B12140" s="34"/>
      <c r="C12140" s="33"/>
      <c r="D12140" s="33"/>
      <c r="E12140" s="33"/>
      <c r="G12140">
        <f t="shared" si="190"/>
        <v>6</v>
      </c>
    </row>
    <row r="12141" spans="1:7">
      <c r="A12141" s="33"/>
      <c r="B12141" s="34"/>
      <c r="C12141" s="33"/>
      <c r="D12141" s="33"/>
      <c r="E12141" s="33"/>
      <c r="G12141">
        <f t="shared" si="190"/>
        <v>6</v>
      </c>
    </row>
    <row r="12142" spans="1:7">
      <c r="A12142" s="33"/>
      <c r="B12142" s="34"/>
      <c r="C12142" s="33"/>
      <c r="D12142" s="33"/>
      <c r="E12142" s="33"/>
      <c r="G12142">
        <f t="shared" si="190"/>
        <v>6</v>
      </c>
    </row>
    <row r="12143" spans="1:7">
      <c r="A12143" s="33"/>
      <c r="B12143" s="34"/>
      <c r="C12143" s="33"/>
      <c r="D12143" s="33"/>
      <c r="E12143" s="33"/>
      <c r="G12143">
        <f t="shared" si="190"/>
        <v>6</v>
      </c>
    </row>
    <row r="12144" spans="1:7">
      <c r="A12144" s="33"/>
      <c r="B12144" s="34"/>
      <c r="C12144" s="33"/>
      <c r="D12144" s="33"/>
      <c r="E12144" s="33"/>
      <c r="G12144">
        <f t="shared" si="190"/>
        <v>6</v>
      </c>
    </row>
    <row r="12145" spans="1:7">
      <c r="A12145" s="33"/>
      <c r="B12145" s="34"/>
      <c r="C12145" s="33"/>
      <c r="D12145" s="33"/>
      <c r="E12145" s="33"/>
      <c r="G12145">
        <f t="shared" si="190"/>
        <v>6</v>
      </c>
    </row>
    <row r="12146" spans="1:7">
      <c r="A12146" s="33"/>
      <c r="B12146" s="34"/>
      <c r="C12146" s="33"/>
      <c r="D12146" s="33"/>
      <c r="E12146" s="33"/>
      <c r="G12146">
        <f t="shared" si="190"/>
        <v>6</v>
      </c>
    </row>
    <row r="12147" spans="1:7">
      <c r="A12147" s="33"/>
      <c r="B12147" s="34"/>
      <c r="C12147" s="33"/>
      <c r="D12147" s="33"/>
      <c r="E12147" s="33"/>
      <c r="G12147">
        <f t="shared" si="190"/>
        <v>6</v>
      </c>
    </row>
    <row r="12148" spans="1:7">
      <c r="A12148" s="33"/>
      <c r="B12148" s="34"/>
      <c r="C12148" s="33"/>
      <c r="D12148" s="33"/>
      <c r="E12148" s="33"/>
      <c r="G12148">
        <f t="shared" si="190"/>
        <v>6</v>
      </c>
    </row>
    <row r="12149" spans="1:7">
      <c r="A12149" s="33"/>
      <c r="B12149" s="34"/>
      <c r="C12149" s="33"/>
      <c r="D12149" s="33"/>
      <c r="E12149" s="33"/>
      <c r="G12149">
        <f t="shared" si="190"/>
        <v>6</v>
      </c>
    </row>
    <row r="12150" spans="1:7">
      <c r="A12150" s="33"/>
      <c r="B12150" s="34"/>
      <c r="C12150" s="33"/>
      <c r="D12150" s="33"/>
      <c r="E12150" s="33"/>
      <c r="G12150">
        <f t="shared" si="190"/>
        <v>6</v>
      </c>
    </row>
    <row r="12151" spans="1:7">
      <c r="A12151" s="33"/>
      <c r="B12151" s="34"/>
      <c r="C12151" s="33"/>
      <c r="D12151" s="33"/>
      <c r="E12151" s="33"/>
      <c r="G12151">
        <f t="shared" si="190"/>
        <v>6</v>
      </c>
    </row>
    <row r="12152" spans="1:7">
      <c r="A12152" s="33"/>
      <c r="B12152" s="34"/>
      <c r="C12152" s="33"/>
      <c r="D12152" s="33"/>
      <c r="E12152" s="33"/>
      <c r="G12152">
        <f t="shared" si="190"/>
        <v>6</v>
      </c>
    </row>
    <row r="12153" spans="1:7">
      <c r="A12153" s="33"/>
      <c r="B12153" s="34"/>
      <c r="C12153" s="33"/>
      <c r="D12153" s="33"/>
      <c r="E12153" s="33"/>
      <c r="G12153">
        <f t="shared" si="190"/>
        <v>6</v>
      </c>
    </row>
    <row r="12154" spans="1:7">
      <c r="A12154" s="33"/>
      <c r="B12154" s="34"/>
      <c r="C12154" s="33"/>
      <c r="D12154" s="33"/>
      <c r="E12154" s="33"/>
      <c r="G12154">
        <f t="shared" si="190"/>
        <v>6</v>
      </c>
    </row>
    <row r="12155" spans="1:7">
      <c r="A12155" s="33"/>
      <c r="B12155" s="34"/>
      <c r="C12155" s="33"/>
      <c r="D12155" s="33"/>
      <c r="E12155" s="33"/>
      <c r="G12155">
        <f t="shared" si="190"/>
        <v>6</v>
      </c>
    </row>
    <row r="12156" spans="1:7">
      <c r="A12156" s="33"/>
      <c r="B12156" s="34"/>
      <c r="C12156" s="33"/>
      <c r="D12156" s="33"/>
      <c r="E12156" s="33"/>
      <c r="G12156">
        <f t="shared" si="190"/>
        <v>6</v>
      </c>
    </row>
    <row r="12157" spans="1:7">
      <c r="A12157" s="33"/>
      <c r="B12157" s="34"/>
      <c r="C12157" s="33"/>
      <c r="D12157" s="33"/>
      <c r="E12157" s="33"/>
      <c r="G12157">
        <f t="shared" si="190"/>
        <v>6</v>
      </c>
    </row>
    <row r="12158" spans="1:7">
      <c r="A12158" s="33"/>
      <c r="B12158" s="34"/>
      <c r="C12158" s="33"/>
      <c r="D12158" s="33"/>
      <c r="E12158" s="33"/>
      <c r="G12158">
        <f t="shared" si="190"/>
        <v>6</v>
      </c>
    </row>
    <row r="12159" spans="1:7">
      <c r="A12159" s="33"/>
      <c r="B12159" s="34"/>
      <c r="C12159" s="33"/>
      <c r="D12159" s="33"/>
      <c r="E12159" s="33"/>
      <c r="G12159">
        <f t="shared" si="190"/>
        <v>6</v>
      </c>
    </row>
    <row r="12160" spans="1:7">
      <c r="A12160" s="33"/>
      <c r="B12160" s="34"/>
      <c r="C12160" s="33"/>
      <c r="D12160" s="33"/>
      <c r="E12160" s="33"/>
      <c r="G12160">
        <f t="shared" ref="G12160:G12223" si="191">WEEKDAY(B12160,2)</f>
        <v>6</v>
      </c>
    </row>
    <row r="12161" spans="1:7">
      <c r="A12161" s="33"/>
      <c r="B12161" s="34"/>
      <c r="C12161" s="33"/>
      <c r="D12161" s="33"/>
      <c r="E12161" s="33"/>
      <c r="G12161">
        <f t="shared" si="191"/>
        <v>6</v>
      </c>
    </row>
    <row r="12162" spans="1:7">
      <c r="A12162" s="33"/>
      <c r="B12162" s="34"/>
      <c r="C12162" s="33"/>
      <c r="D12162" s="33"/>
      <c r="E12162" s="33"/>
      <c r="G12162">
        <f t="shared" si="191"/>
        <v>6</v>
      </c>
    </row>
    <row r="12163" spans="1:7">
      <c r="A12163" s="33"/>
      <c r="B12163" s="34"/>
      <c r="C12163" s="33"/>
      <c r="D12163" s="33"/>
      <c r="E12163" s="33"/>
      <c r="G12163">
        <f t="shared" si="191"/>
        <v>6</v>
      </c>
    </row>
    <row r="12164" spans="1:7">
      <c r="A12164" s="33"/>
      <c r="B12164" s="34"/>
      <c r="C12164" s="33"/>
      <c r="D12164" s="33"/>
      <c r="E12164" s="33"/>
      <c r="G12164">
        <f t="shared" si="191"/>
        <v>6</v>
      </c>
    </row>
    <row r="12165" spans="1:7">
      <c r="A12165" s="33"/>
      <c r="B12165" s="34"/>
      <c r="C12165" s="33"/>
      <c r="D12165" s="33"/>
      <c r="E12165" s="33"/>
      <c r="G12165">
        <f t="shared" si="191"/>
        <v>6</v>
      </c>
    </row>
    <row r="12166" spans="1:7">
      <c r="A12166" s="33"/>
      <c r="B12166" s="34"/>
      <c r="C12166" s="33"/>
      <c r="D12166" s="33"/>
      <c r="E12166" s="33"/>
      <c r="G12166">
        <f t="shared" si="191"/>
        <v>6</v>
      </c>
    </row>
    <row r="12167" spans="1:7">
      <c r="A12167" s="33"/>
      <c r="B12167" s="34"/>
      <c r="C12167" s="33"/>
      <c r="D12167" s="33"/>
      <c r="E12167" s="33"/>
      <c r="G12167">
        <f t="shared" si="191"/>
        <v>6</v>
      </c>
    </row>
    <row r="12168" spans="1:7">
      <c r="A12168" s="33"/>
      <c r="B12168" s="34"/>
      <c r="C12168" s="33"/>
      <c r="D12168" s="33"/>
      <c r="E12168" s="33"/>
      <c r="G12168">
        <f t="shared" si="191"/>
        <v>6</v>
      </c>
    </row>
    <row r="12169" spans="1:7">
      <c r="A12169" s="33"/>
      <c r="B12169" s="34"/>
      <c r="C12169" s="33"/>
      <c r="D12169" s="33"/>
      <c r="E12169" s="33"/>
      <c r="G12169">
        <f t="shared" si="191"/>
        <v>6</v>
      </c>
    </row>
    <row r="12170" spans="1:7">
      <c r="A12170" s="33"/>
      <c r="B12170" s="34"/>
      <c r="C12170" s="33"/>
      <c r="D12170" s="33"/>
      <c r="E12170" s="33"/>
      <c r="G12170">
        <f t="shared" si="191"/>
        <v>6</v>
      </c>
    </row>
    <row r="12171" spans="1:7">
      <c r="A12171" s="33"/>
      <c r="B12171" s="34"/>
      <c r="C12171" s="33"/>
      <c r="D12171" s="33"/>
      <c r="E12171" s="33"/>
      <c r="G12171">
        <f t="shared" si="191"/>
        <v>6</v>
      </c>
    </row>
    <row r="12172" spans="1:7">
      <c r="A12172" s="33"/>
      <c r="B12172" s="34"/>
      <c r="C12172" s="33"/>
      <c r="D12172" s="33"/>
      <c r="E12172" s="33"/>
      <c r="G12172">
        <f t="shared" si="191"/>
        <v>6</v>
      </c>
    </row>
    <row r="12173" spans="1:7">
      <c r="A12173" s="33"/>
      <c r="B12173" s="34"/>
      <c r="C12173" s="33"/>
      <c r="D12173" s="33"/>
      <c r="E12173" s="33"/>
      <c r="G12173">
        <f t="shared" si="191"/>
        <v>6</v>
      </c>
    </row>
    <row r="12174" spans="1:7">
      <c r="A12174" s="33"/>
      <c r="B12174" s="34"/>
      <c r="C12174" s="33"/>
      <c r="D12174" s="33"/>
      <c r="E12174" s="33"/>
      <c r="G12174">
        <f t="shared" si="191"/>
        <v>6</v>
      </c>
    </row>
    <row r="12175" spans="1:7">
      <c r="A12175" s="33"/>
      <c r="B12175" s="34"/>
      <c r="C12175" s="33"/>
      <c r="D12175" s="33"/>
      <c r="E12175" s="33"/>
      <c r="G12175">
        <f t="shared" si="191"/>
        <v>6</v>
      </c>
    </row>
    <row r="12176" spans="1:7">
      <c r="A12176" s="33"/>
      <c r="B12176" s="34"/>
      <c r="C12176" s="33"/>
      <c r="D12176" s="33"/>
      <c r="E12176" s="33"/>
      <c r="G12176">
        <f t="shared" si="191"/>
        <v>6</v>
      </c>
    </row>
    <row r="12177" spans="1:7">
      <c r="A12177" s="33"/>
      <c r="B12177" s="34"/>
      <c r="C12177" s="33"/>
      <c r="D12177" s="33"/>
      <c r="E12177" s="33"/>
      <c r="G12177">
        <f t="shared" si="191"/>
        <v>6</v>
      </c>
    </row>
    <row r="12178" spans="1:7">
      <c r="A12178" s="33"/>
      <c r="B12178" s="34"/>
      <c r="C12178" s="33"/>
      <c r="D12178" s="33"/>
      <c r="E12178" s="33"/>
      <c r="G12178">
        <f t="shared" si="191"/>
        <v>6</v>
      </c>
    </row>
    <row r="12179" spans="1:7">
      <c r="A12179" s="33"/>
      <c r="B12179" s="34"/>
      <c r="C12179" s="33"/>
      <c r="D12179" s="33"/>
      <c r="E12179" s="33"/>
      <c r="G12179">
        <f t="shared" si="191"/>
        <v>6</v>
      </c>
    </row>
    <row r="12180" spans="1:7">
      <c r="A12180" s="33"/>
      <c r="B12180" s="34"/>
      <c r="C12180" s="33"/>
      <c r="D12180" s="33"/>
      <c r="E12180" s="33"/>
      <c r="G12180">
        <f t="shared" si="191"/>
        <v>6</v>
      </c>
    </row>
    <row r="12181" spans="1:7">
      <c r="A12181" s="33"/>
      <c r="B12181" s="34"/>
      <c r="C12181" s="33"/>
      <c r="D12181" s="33"/>
      <c r="E12181" s="33"/>
      <c r="G12181">
        <f t="shared" si="191"/>
        <v>6</v>
      </c>
    </row>
    <row r="12182" spans="1:7">
      <c r="A12182" s="33"/>
      <c r="B12182" s="34"/>
      <c r="C12182" s="33"/>
      <c r="D12182" s="33"/>
      <c r="E12182" s="33"/>
      <c r="G12182">
        <f t="shared" si="191"/>
        <v>6</v>
      </c>
    </row>
    <row r="12183" spans="1:7">
      <c r="A12183" s="33"/>
      <c r="B12183" s="34"/>
      <c r="C12183" s="33"/>
      <c r="D12183" s="33"/>
      <c r="E12183" s="33"/>
      <c r="G12183">
        <f t="shared" si="191"/>
        <v>6</v>
      </c>
    </row>
    <row r="12184" spans="1:7">
      <c r="A12184" s="33"/>
      <c r="B12184" s="34"/>
      <c r="C12184" s="33"/>
      <c r="D12184" s="33"/>
      <c r="E12184" s="33"/>
      <c r="G12184">
        <f t="shared" si="191"/>
        <v>6</v>
      </c>
    </row>
    <row r="12185" spans="1:7">
      <c r="A12185" s="33"/>
      <c r="B12185" s="34"/>
      <c r="C12185" s="33"/>
      <c r="D12185" s="33"/>
      <c r="E12185" s="33"/>
      <c r="G12185">
        <f t="shared" si="191"/>
        <v>6</v>
      </c>
    </row>
    <row r="12186" spans="1:7">
      <c r="A12186" s="33"/>
      <c r="B12186" s="34"/>
      <c r="C12186" s="33"/>
      <c r="D12186" s="33"/>
      <c r="E12186" s="33"/>
      <c r="G12186">
        <f t="shared" si="191"/>
        <v>6</v>
      </c>
    </row>
    <row r="12187" spans="1:7">
      <c r="A12187" s="33"/>
      <c r="B12187" s="34"/>
      <c r="C12187" s="33"/>
      <c r="D12187" s="33"/>
      <c r="E12187" s="33"/>
      <c r="G12187">
        <f t="shared" si="191"/>
        <v>6</v>
      </c>
    </row>
    <row r="12188" spans="1:7">
      <c r="A12188" s="33"/>
      <c r="B12188" s="34"/>
      <c r="C12188" s="33"/>
      <c r="D12188" s="33"/>
      <c r="E12188" s="33"/>
      <c r="G12188">
        <f t="shared" si="191"/>
        <v>6</v>
      </c>
    </row>
    <row r="12189" spans="1:7">
      <c r="A12189" s="33"/>
      <c r="B12189" s="34"/>
      <c r="C12189" s="33"/>
      <c r="D12189" s="33"/>
      <c r="E12189" s="33"/>
      <c r="G12189">
        <f t="shared" si="191"/>
        <v>6</v>
      </c>
    </row>
    <row r="12190" spans="1:7">
      <c r="A12190" s="33"/>
      <c r="B12190" s="34"/>
      <c r="C12190" s="33"/>
      <c r="D12190" s="33"/>
      <c r="E12190" s="33"/>
      <c r="G12190">
        <f t="shared" si="191"/>
        <v>6</v>
      </c>
    </row>
    <row r="12191" spans="1:7">
      <c r="A12191" s="33"/>
      <c r="B12191" s="34"/>
      <c r="C12191" s="33"/>
      <c r="D12191" s="33"/>
      <c r="E12191" s="33"/>
      <c r="G12191">
        <f t="shared" si="191"/>
        <v>6</v>
      </c>
    </row>
    <row r="12192" spans="1:7">
      <c r="A12192" s="33"/>
      <c r="B12192" s="34"/>
      <c r="C12192" s="33"/>
      <c r="D12192" s="33"/>
      <c r="E12192" s="33"/>
      <c r="G12192">
        <f t="shared" si="191"/>
        <v>6</v>
      </c>
    </row>
    <row r="12193" spans="1:7">
      <c r="A12193" s="33"/>
      <c r="B12193" s="34"/>
      <c r="C12193" s="33"/>
      <c r="D12193" s="33"/>
      <c r="E12193" s="33"/>
      <c r="G12193">
        <f t="shared" si="191"/>
        <v>6</v>
      </c>
    </row>
    <row r="12194" spans="1:7">
      <c r="A12194" s="33"/>
      <c r="B12194" s="34"/>
      <c r="C12194" s="33"/>
      <c r="D12194" s="33"/>
      <c r="E12194" s="33"/>
      <c r="G12194">
        <f t="shared" si="191"/>
        <v>6</v>
      </c>
    </row>
    <row r="12195" spans="1:7">
      <c r="A12195" s="33"/>
      <c r="B12195" s="34"/>
      <c r="C12195" s="33"/>
      <c r="D12195" s="33"/>
      <c r="E12195" s="33"/>
      <c r="G12195">
        <f t="shared" si="191"/>
        <v>6</v>
      </c>
    </row>
    <row r="12196" spans="1:7">
      <c r="A12196" s="33"/>
      <c r="B12196" s="34"/>
      <c r="C12196" s="33"/>
      <c r="D12196" s="33"/>
      <c r="E12196" s="33"/>
      <c r="G12196">
        <f t="shared" si="191"/>
        <v>6</v>
      </c>
    </row>
    <row r="12197" spans="1:7">
      <c r="A12197" s="33"/>
      <c r="B12197" s="34"/>
      <c r="C12197" s="33"/>
      <c r="D12197" s="33"/>
      <c r="E12197" s="33"/>
      <c r="G12197">
        <f t="shared" si="191"/>
        <v>6</v>
      </c>
    </row>
    <row r="12198" spans="1:7">
      <c r="A12198" s="33"/>
      <c r="B12198" s="34"/>
      <c r="C12198" s="33"/>
      <c r="D12198" s="33"/>
      <c r="E12198" s="33"/>
      <c r="G12198">
        <f t="shared" si="191"/>
        <v>6</v>
      </c>
    </row>
    <row r="12199" spans="1:7">
      <c r="A12199" s="33"/>
      <c r="B12199" s="34"/>
      <c r="C12199" s="33"/>
      <c r="D12199" s="33"/>
      <c r="E12199" s="33"/>
      <c r="G12199">
        <f t="shared" si="191"/>
        <v>6</v>
      </c>
    </row>
    <row r="12200" spans="1:7">
      <c r="A12200" s="33"/>
      <c r="B12200" s="34"/>
      <c r="C12200" s="33"/>
      <c r="D12200" s="33"/>
      <c r="E12200" s="33"/>
      <c r="G12200">
        <f t="shared" si="191"/>
        <v>6</v>
      </c>
    </row>
    <row r="12201" spans="1:7">
      <c r="A12201" s="33"/>
      <c r="B12201" s="34"/>
      <c r="C12201" s="33"/>
      <c r="D12201" s="33"/>
      <c r="E12201" s="33"/>
      <c r="G12201">
        <f t="shared" si="191"/>
        <v>6</v>
      </c>
    </row>
    <row r="12202" spans="1:7">
      <c r="A12202" s="33"/>
      <c r="B12202" s="34"/>
      <c r="C12202" s="33"/>
      <c r="D12202" s="33"/>
      <c r="E12202" s="33"/>
      <c r="G12202">
        <f t="shared" si="191"/>
        <v>6</v>
      </c>
    </row>
    <row r="12203" spans="1:7">
      <c r="A12203" s="33"/>
      <c r="B12203" s="34"/>
      <c r="C12203" s="33"/>
      <c r="D12203" s="33"/>
      <c r="E12203" s="33"/>
      <c r="G12203">
        <f t="shared" si="191"/>
        <v>6</v>
      </c>
    </row>
    <row r="12204" spans="1:7">
      <c r="A12204" s="33"/>
      <c r="B12204" s="34"/>
      <c r="C12204" s="33"/>
      <c r="D12204" s="33"/>
      <c r="E12204" s="33"/>
      <c r="G12204">
        <f t="shared" si="191"/>
        <v>6</v>
      </c>
    </row>
    <row r="12205" spans="1:7">
      <c r="A12205" s="33"/>
      <c r="B12205" s="34"/>
      <c r="C12205" s="33"/>
      <c r="D12205" s="33"/>
      <c r="E12205" s="33"/>
      <c r="G12205">
        <f t="shared" si="191"/>
        <v>6</v>
      </c>
    </row>
    <row r="12206" spans="1:7">
      <c r="A12206" s="33"/>
      <c r="B12206" s="34"/>
      <c r="C12206" s="33"/>
      <c r="D12206" s="33"/>
      <c r="E12206" s="33"/>
      <c r="G12206">
        <f t="shared" si="191"/>
        <v>6</v>
      </c>
    </row>
    <row r="12207" spans="1:7">
      <c r="A12207" s="33"/>
      <c r="B12207" s="34"/>
      <c r="C12207" s="33"/>
      <c r="D12207" s="33"/>
      <c r="E12207" s="33"/>
      <c r="G12207">
        <f t="shared" si="191"/>
        <v>6</v>
      </c>
    </row>
    <row r="12208" spans="1:7">
      <c r="A12208" s="33"/>
      <c r="B12208" s="34"/>
      <c r="C12208" s="33"/>
      <c r="D12208" s="33"/>
      <c r="E12208" s="33"/>
      <c r="G12208">
        <f t="shared" si="191"/>
        <v>6</v>
      </c>
    </row>
    <row r="12209" spans="1:7">
      <c r="A12209" s="33"/>
      <c r="B12209" s="34"/>
      <c r="C12209" s="33"/>
      <c r="D12209" s="33"/>
      <c r="E12209" s="33"/>
      <c r="G12209">
        <f t="shared" si="191"/>
        <v>6</v>
      </c>
    </row>
    <row r="12210" spans="1:7">
      <c r="A12210" s="33"/>
      <c r="B12210" s="34"/>
      <c r="C12210" s="33"/>
      <c r="D12210" s="33"/>
      <c r="E12210" s="33"/>
      <c r="G12210">
        <f t="shared" si="191"/>
        <v>6</v>
      </c>
    </row>
    <row r="12211" spans="1:7">
      <c r="A12211" s="33"/>
      <c r="B12211" s="34"/>
      <c r="C12211" s="33"/>
      <c r="D12211" s="33"/>
      <c r="E12211" s="33"/>
      <c r="G12211">
        <f t="shared" si="191"/>
        <v>6</v>
      </c>
    </row>
    <row r="12212" spans="1:7">
      <c r="A12212" s="33"/>
      <c r="B12212" s="34"/>
      <c r="C12212" s="33"/>
      <c r="D12212" s="33"/>
      <c r="E12212" s="33"/>
      <c r="G12212">
        <f t="shared" si="191"/>
        <v>6</v>
      </c>
    </row>
    <row r="12213" spans="1:7">
      <c r="A12213" s="33"/>
      <c r="B12213" s="34"/>
      <c r="C12213" s="33"/>
      <c r="D12213" s="33"/>
      <c r="E12213" s="33"/>
      <c r="G12213">
        <f t="shared" si="191"/>
        <v>6</v>
      </c>
    </row>
    <row r="12214" spans="1:7">
      <c r="A12214" s="33"/>
      <c r="B12214" s="34"/>
      <c r="C12214" s="33"/>
      <c r="D12214" s="33"/>
      <c r="E12214" s="33"/>
      <c r="G12214">
        <f t="shared" si="191"/>
        <v>6</v>
      </c>
    </row>
    <row r="12215" spans="1:7">
      <c r="A12215" s="33"/>
      <c r="B12215" s="34"/>
      <c r="C12215" s="33"/>
      <c r="D12215" s="33"/>
      <c r="E12215" s="33"/>
      <c r="G12215">
        <f t="shared" si="191"/>
        <v>6</v>
      </c>
    </row>
    <row r="12216" spans="1:7">
      <c r="A12216" s="33"/>
      <c r="B12216" s="34"/>
      <c r="C12216" s="33"/>
      <c r="D12216" s="33"/>
      <c r="E12216" s="33"/>
      <c r="G12216">
        <f t="shared" si="191"/>
        <v>6</v>
      </c>
    </row>
    <row r="12217" spans="1:7">
      <c r="A12217" s="33"/>
      <c r="B12217" s="34"/>
      <c r="C12217" s="33"/>
      <c r="D12217" s="33"/>
      <c r="E12217" s="33"/>
      <c r="G12217">
        <f t="shared" si="191"/>
        <v>6</v>
      </c>
    </row>
    <row r="12218" spans="1:7">
      <c r="A12218" s="33"/>
      <c r="B12218" s="34"/>
      <c r="C12218" s="33"/>
      <c r="D12218" s="33"/>
      <c r="E12218" s="33"/>
      <c r="G12218">
        <f t="shared" si="191"/>
        <v>6</v>
      </c>
    </row>
    <row r="12219" spans="1:7">
      <c r="A12219" s="33"/>
      <c r="B12219" s="34"/>
      <c r="C12219" s="33"/>
      <c r="D12219" s="33"/>
      <c r="E12219" s="33"/>
      <c r="G12219">
        <f t="shared" si="191"/>
        <v>6</v>
      </c>
    </row>
    <row r="12220" spans="1:7">
      <c r="A12220" s="33"/>
      <c r="B12220" s="34"/>
      <c r="C12220" s="33"/>
      <c r="D12220" s="33"/>
      <c r="E12220" s="33"/>
      <c r="G12220">
        <f t="shared" si="191"/>
        <v>6</v>
      </c>
    </row>
    <row r="12221" spans="1:7">
      <c r="A12221" s="33"/>
      <c r="B12221" s="34"/>
      <c r="C12221" s="33"/>
      <c r="D12221" s="33"/>
      <c r="E12221" s="33"/>
      <c r="G12221">
        <f t="shared" si="191"/>
        <v>6</v>
      </c>
    </row>
    <row r="12222" spans="1:7">
      <c r="A12222" s="33"/>
      <c r="B12222" s="34"/>
      <c r="C12222" s="33"/>
      <c r="D12222" s="33"/>
      <c r="E12222" s="33"/>
      <c r="G12222">
        <f t="shared" si="191"/>
        <v>6</v>
      </c>
    </row>
    <row r="12223" spans="1:7">
      <c r="A12223" s="33"/>
      <c r="B12223" s="34"/>
      <c r="C12223" s="33"/>
      <c r="D12223" s="33"/>
      <c r="E12223" s="33"/>
      <c r="G12223">
        <f t="shared" si="191"/>
        <v>6</v>
      </c>
    </row>
    <row r="12224" spans="1:7">
      <c r="A12224" s="33"/>
      <c r="B12224" s="34"/>
      <c r="C12224" s="33"/>
      <c r="D12224" s="33"/>
      <c r="E12224" s="33"/>
      <c r="G12224">
        <f t="shared" ref="G12224:G12287" si="192">WEEKDAY(B12224,2)</f>
        <v>6</v>
      </c>
    </row>
    <row r="12225" spans="1:7">
      <c r="A12225" s="33"/>
      <c r="B12225" s="34"/>
      <c r="C12225" s="33"/>
      <c r="D12225" s="33"/>
      <c r="E12225" s="33"/>
      <c r="G12225">
        <f t="shared" si="192"/>
        <v>6</v>
      </c>
    </row>
    <row r="12226" spans="1:7">
      <c r="A12226" s="33"/>
      <c r="B12226" s="34"/>
      <c r="C12226" s="33"/>
      <c r="D12226" s="33"/>
      <c r="E12226" s="33"/>
      <c r="G12226">
        <f t="shared" si="192"/>
        <v>6</v>
      </c>
    </row>
    <row r="12227" spans="1:7">
      <c r="A12227" s="33"/>
      <c r="B12227" s="34"/>
      <c r="C12227" s="33"/>
      <c r="D12227" s="33"/>
      <c r="E12227" s="33"/>
      <c r="G12227">
        <f t="shared" si="192"/>
        <v>6</v>
      </c>
    </row>
    <row r="12228" spans="1:7">
      <c r="A12228" s="33"/>
      <c r="B12228" s="34"/>
      <c r="C12228" s="33"/>
      <c r="D12228" s="33"/>
      <c r="E12228" s="33"/>
      <c r="G12228">
        <f t="shared" si="192"/>
        <v>6</v>
      </c>
    </row>
    <row r="12229" spans="1:7">
      <c r="A12229" s="33"/>
      <c r="B12229" s="34"/>
      <c r="C12229" s="33"/>
      <c r="D12229" s="33"/>
      <c r="E12229" s="33"/>
      <c r="G12229">
        <f t="shared" si="192"/>
        <v>6</v>
      </c>
    </row>
    <row r="12230" spans="1:7">
      <c r="A12230" s="33"/>
      <c r="B12230" s="34"/>
      <c r="C12230" s="33"/>
      <c r="D12230" s="33"/>
      <c r="E12230" s="33"/>
      <c r="G12230">
        <f t="shared" si="192"/>
        <v>6</v>
      </c>
    </row>
    <row r="12231" spans="1:7">
      <c r="A12231" s="33"/>
      <c r="B12231" s="34"/>
      <c r="C12231" s="33"/>
      <c r="D12231" s="33"/>
      <c r="E12231" s="33"/>
      <c r="G12231">
        <f t="shared" si="192"/>
        <v>6</v>
      </c>
    </row>
    <row r="12232" spans="1:7">
      <c r="A12232" s="33"/>
      <c r="B12232" s="34"/>
      <c r="C12232" s="33"/>
      <c r="D12232" s="33"/>
      <c r="E12232" s="33"/>
      <c r="G12232">
        <f t="shared" si="192"/>
        <v>6</v>
      </c>
    </row>
    <row r="12233" spans="1:7">
      <c r="A12233" s="33"/>
      <c r="B12233" s="34"/>
      <c r="C12233" s="33"/>
      <c r="D12233" s="33"/>
      <c r="E12233" s="33"/>
      <c r="G12233">
        <f t="shared" si="192"/>
        <v>6</v>
      </c>
    </row>
    <row r="12234" spans="1:7">
      <c r="A12234" s="33"/>
      <c r="B12234" s="34"/>
      <c r="C12234" s="33"/>
      <c r="D12234" s="33"/>
      <c r="E12234" s="33"/>
      <c r="G12234">
        <f t="shared" si="192"/>
        <v>6</v>
      </c>
    </row>
    <row r="12235" spans="1:7">
      <c r="A12235" s="33"/>
      <c r="B12235" s="34"/>
      <c r="C12235" s="33"/>
      <c r="D12235" s="33"/>
      <c r="E12235" s="33"/>
      <c r="G12235">
        <f t="shared" si="192"/>
        <v>6</v>
      </c>
    </row>
    <row r="12236" spans="1:7">
      <c r="A12236" s="33"/>
      <c r="B12236" s="34"/>
      <c r="C12236" s="33"/>
      <c r="D12236" s="33"/>
      <c r="E12236" s="33"/>
      <c r="G12236">
        <f t="shared" si="192"/>
        <v>6</v>
      </c>
    </row>
    <row r="12237" spans="1:7">
      <c r="A12237" s="33"/>
      <c r="B12237" s="34"/>
      <c r="C12237" s="33"/>
      <c r="D12237" s="33"/>
      <c r="E12237" s="33"/>
      <c r="G12237">
        <f t="shared" si="192"/>
        <v>6</v>
      </c>
    </row>
    <row r="12238" spans="1:7">
      <c r="A12238" s="33"/>
      <c r="B12238" s="34"/>
      <c r="C12238" s="33"/>
      <c r="D12238" s="33"/>
      <c r="E12238" s="33"/>
      <c r="G12238">
        <f t="shared" si="192"/>
        <v>6</v>
      </c>
    </row>
    <row r="12239" spans="1:7">
      <c r="A12239" s="33"/>
      <c r="B12239" s="34"/>
      <c r="C12239" s="33"/>
      <c r="D12239" s="33"/>
      <c r="E12239" s="33"/>
      <c r="G12239">
        <f t="shared" si="192"/>
        <v>6</v>
      </c>
    </row>
    <row r="12240" spans="1:7">
      <c r="A12240" s="33"/>
      <c r="B12240" s="34"/>
      <c r="C12240" s="33"/>
      <c r="D12240" s="33"/>
      <c r="E12240" s="33"/>
      <c r="G12240">
        <f t="shared" si="192"/>
        <v>6</v>
      </c>
    </row>
    <row r="12241" spans="1:7">
      <c r="A12241" s="33"/>
      <c r="B12241" s="34"/>
      <c r="C12241" s="33"/>
      <c r="D12241" s="33"/>
      <c r="E12241" s="33"/>
      <c r="G12241">
        <f t="shared" si="192"/>
        <v>6</v>
      </c>
    </row>
    <row r="12242" spans="1:7">
      <c r="A12242" s="33"/>
      <c r="B12242" s="34"/>
      <c r="C12242" s="33"/>
      <c r="D12242" s="33"/>
      <c r="E12242" s="33"/>
      <c r="G12242">
        <f t="shared" si="192"/>
        <v>6</v>
      </c>
    </row>
    <row r="12243" spans="1:7">
      <c r="A12243" s="33"/>
      <c r="B12243" s="34"/>
      <c r="C12243" s="33"/>
      <c r="D12243" s="33"/>
      <c r="E12243" s="33"/>
      <c r="G12243">
        <f t="shared" si="192"/>
        <v>6</v>
      </c>
    </row>
    <row r="12244" spans="1:7">
      <c r="A12244" s="33"/>
      <c r="B12244" s="34"/>
      <c r="C12244" s="33"/>
      <c r="D12244" s="33"/>
      <c r="E12244" s="33"/>
      <c r="G12244">
        <f t="shared" si="192"/>
        <v>6</v>
      </c>
    </row>
    <row r="12245" spans="1:7">
      <c r="A12245" s="33"/>
      <c r="B12245" s="34"/>
      <c r="C12245" s="33"/>
      <c r="D12245" s="33"/>
      <c r="E12245" s="33"/>
      <c r="G12245">
        <f t="shared" si="192"/>
        <v>6</v>
      </c>
    </row>
    <row r="12246" spans="1:7">
      <c r="A12246" s="33"/>
      <c r="B12246" s="34"/>
      <c r="C12246" s="33"/>
      <c r="D12246" s="33"/>
      <c r="E12246" s="33"/>
      <c r="G12246">
        <f t="shared" si="192"/>
        <v>6</v>
      </c>
    </row>
    <row r="12247" spans="1:7">
      <c r="A12247" s="33"/>
      <c r="B12247" s="34"/>
      <c r="C12247" s="33"/>
      <c r="D12247" s="33"/>
      <c r="E12247" s="33"/>
      <c r="G12247">
        <f t="shared" si="192"/>
        <v>6</v>
      </c>
    </row>
    <row r="12248" spans="1:7">
      <c r="A12248" s="33"/>
      <c r="B12248" s="34"/>
      <c r="C12248" s="33"/>
      <c r="D12248" s="33"/>
      <c r="E12248" s="33"/>
      <c r="G12248">
        <f t="shared" si="192"/>
        <v>6</v>
      </c>
    </row>
    <row r="12249" spans="1:7">
      <c r="A12249" s="33"/>
      <c r="B12249" s="34"/>
      <c r="C12249" s="33"/>
      <c r="D12249" s="33"/>
      <c r="E12249" s="33"/>
      <c r="G12249">
        <f t="shared" si="192"/>
        <v>6</v>
      </c>
    </row>
    <row r="12250" spans="1:7">
      <c r="A12250" s="33"/>
      <c r="B12250" s="34"/>
      <c r="C12250" s="33"/>
      <c r="D12250" s="33"/>
      <c r="E12250" s="33"/>
      <c r="G12250">
        <f t="shared" si="192"/>
        <v>6</v>
      </c>
    </row>
    <row r="12251" spans="1:7">
      <c r="A12251" s="33"/>
      <c r="B12251" s="34"/>
      <c r="C12251" s="33"/>
      <c r="D12251" s="33"/>
      <c r="E12251" s="33"/>
      <c r="G12251">
        <f t="shared" si="192"/>
        <v>6</v>
      </c>
    </row>
    <row r="12252" spans="1:7">
      <c r="A12252" s="33"/>
      <c r="B12252" s="34"/>
      <c r="C12252" s="33"/>
      <c r="D12252" s="33"/>
      <c r="E12252" s="33"/>
      <c r="G12252">
        <f t="shared" si="192"/>
        <v>6</v>
      </c>
    </row>
    <row r="12253" spans="1:7">
      <c r="A12253" s="33"/>
      <c r="B12253" s="34"/>
      <c r="C12253" s="33"/>
      <c r="D12253" s="33"/>
      <c r="E12253" s="33"/>
      <c r="G12253">
        <f t="shared" si="192"/>
        <v>6</v>
      </c>
    </row>
    <row r="12254" spans="1:7">
      <c r="A12254" s="33"/>
      <c r="B12254" s="34"/>
      <c r="C12254" s="33"/>
      <c r="D12254" s="33"/>
      <c r="E12254" s="33"/>
      <c r="G12254">
        <f t="shared" si="192"/>
        <v>6</v>
      </c>
    </row>
    <row r="12255" spans="1:7">
      <c r="A12255" s="33"/>
      <c r="B12255" s="34"/>
      <c r="C12255" s="33"/>
      <c r="D12255" s="33"/>
      <c r="E12255" s="33"/>
      <c r="G12255">
        <f t="shared" si="192"/>
        <v>6</v>
      </c>
    </row>
    <row r="12256" spans="1:7">
      <c r="A12256" s="33"/>
      <c r="B12256" s="34"/>
      <c r="C12256" s="33"/>
      <c r="D12256" s="33"/>
      <c r="E12256" s="33"/>
      <c r="G12256">
        <f t="shared" si="192"/>
        <v>6</v>
      </c>
    </row>
    <row r="12257" spans="1:7">
      <c r="A12257" s="33"/>
      <c r="B12257" s="34"/>
      <c r="C12257" s="33"/>
      <c r="D12257" s="33"/>
      <c r="E12257" s="33"/>
      <c r="G12257">
        <f t="shared" si="192"/>
        <v>6</v>
      </c>
    </row>
    <row r="12258" spans="1:7">
      <c r="A12258" s="33"/>
      <c r="B12258" s="34"/>
      <c r="C12258" s="33"/>
      <c r="D12258" s="33"/>
      <c r="E12258" s="33"/>
      <c r="G12258">
        <f t="shared" si="192"/>
        <v>6</v>
      </c>
    </row>
    <row r="12259" spans="1:7">
      <c r="A12259" s="33"/>
      <c r="B12259" s="34"/>
      <c r="C12259" s="33"/>
      <c r="D12259" s="33"/>
      <c r="E12259" s="33"/>
      <c r="G12259">
        <f t="shared" si="192"/>
        <v>6</v>
      </c>
    </row>
    <row r="12260" spans="1:7">
      <c r="A12260" s="33"/>
      <c r="B12260" s="34"/>
      <c r="C12260" s="33"/>
      <c r="D12260" s="33"/>
      <c r="E12260" s="33"/>
      <c r="G12260">
        <f t="shared" si="192"/>
        <v>6</v>
      </c>
    </row>
    <row r="12261" spans="1:7">
      <c r="A12261" s="33"/>
      <c r="B12261" s="34"/>
      <c r="C12261" s="33"/>
      <c r="D12261" s="33"/>
      <c r="E12261" s="33"/>
      <c r="G12261">
        <f t="shared" si="192"/>
        <v>6</v>
      </c>
    </row>
    <row r="12262" spans="1:7">
      <c r="A12262" s="33"/>
      <c r="B12262" s="34"/>
      <c r="C12262" s="33"/>
      <c r="D12262" s="33"/>
      <c r="E12262" s="33"/>
      <c r="G12262">
        <f t="shared" si="192"/>
        <v>6</v>
      </c>
    </row>
    <row r="12263" spans="1:7">
      <c r="A12263" s="33"/>
      <c r="B12263" s="34"/>
      <c r="C12263" s="33"/>
      <c r="D12263" s="33"/>
      <c r="E12263" s="33"/>
      <c r="G12263">
        <f t="shared" si="192"/>
        <v>6</v>
      </c>
    </row>
    <row r="12264" spans="1:7">
      <c r="A12264" s="33"/>
      <c r="B12264" s="34"/>
      <c r="C12264" s="33"/>
      <c r="D12264" s="33"/>
      <c r="E12264" s="33"/>
      <c r="G12264">
        <f t="shared" si="192"/>
        <v>6</v>
      </c>
    </row>
    <row r="12265" spans="1:7">
      <c r="A12265" s="33"/>
      <c r="B12265" s="34"/>
      <c r="C12265" s="33"/>
      <c r="D12265" s="33"/>
      <c r="E12265" s="33"/>
      <c r="G12265">
        <f t="shared" si="192"/>
        <v>6</v>
      </c>
    </row>
    <row r="12266" spans="1:7">
      <c r="A12266" s="33"/>
      <c r="B12266" s="34"/>
      <c r="C12266" s="33"/>
      <c r="D12266" s="33"/>
      <c r="E12266" s="33"/>
      <c r="G12266">
        <f t="shared" si="192"/>
        <v>6</v>
      </c>
    </row>
    <row r="12267" spans="1:7">
      <c r="A12267" s="33"/>
      <c r="B12267" s="34"/>
      <c r="C12267" s="33"/>
      <c r="D12267" s="33"/>
      <c r="E12267" s="33"/>
      <c r="G12267">
        <f t="shared" si="192"/>
        <v>6</v>
      </c>
    </row>
    <row r="12268" spans="1:7">
      <c r="A12268" s="33"/>
      <c r="B12268" s="34"/>
      <c r="C12268" s="33"/>
      <c r="D12268" s="33"/>
      <c r="E12268" s="33"/>
      <c r="G12268">
        <f t="shared" si="192"/>
        <v>6</v>
      </c>
    </row>
    <row r="12269" spans="1:7">
      <c r="A12269" s="33"/>
      <c r="B12269" s="34"/>
      <c r="C12269" s="33"/>
      <c r="D12269" s="33"/>
      <c r="E12269" s="33"/>
      <c r="G12269">
        <f t="shared" si="192"/>
        <v>6</v>
      </c>
    </row>
    <row r="12270" spans="1:7">
      <c r="A12270" s="33"/>
      <c r="B12270" s="34"/>
      <c r="C12270" s="33"/>
      <c r="D12270" s="33"/>
      <c r="E12270" s="33"/>
      <c r="G12270">
        <f t="shared" si="192"/>
        <v>6</v>
      </c>
    </row>
    <row r="12271" spans="1:7">
      <c r="A12271" s="33"/>
      <c r="B12271" s="34"/>
      <c r="C12271" s="33"/>
      <c r="D12271" s="33"/>
      <c r="E12271" s="33"/>
      <c r="G12271">
        <f t="shared" si="192"/>
        <v>6</v>
      </c>
    </row>
    <row r="12272" spans="1:7">
      <c r="A12272" s="33"/>
      <c r="B12272" s="34"/>
      <c r="C12272" s="33"/>
      <c r="D12272" s="33"/>
      <c r="E12272" s="33"/>
      <c r="G12272">
        <f t="shared" si="192"/>
        <v>6</v>
      </c>
    </row>
    <row r="12273" spans="1:7">
      <c r="A12273" s="33"/>
      <c r="B12273" s="34"/>
      <c r="C12273" s="33"/>
      <c r="D12273" s="33"/>
      <c r="E12273" s="33"/>
      <c r="G12273">
        <f t="shared" si="192"/>
        <v>6</v>
      </c>
    </row>
    <row r="12274" spans="1:7">
      <c r="A12274" s="33"/>
      <c r="B12274" s="34"/>
      <c r="C12274" s="33"/>
      <c r="D12274" s="33"/>
      <c r="E12274" s="33"/>
      <c r="G12274">
        <f t="shared" si="192"/>
        <v>6</v>
      </c>
    </row>
    <row r="12275" spans="1:7">
      <c r="A12275" s="33"/>
      <c r="B12275" s="34"/>
      <c r="C12275" s="33"/>
      <c r="D12275" s="33"/>
      <c r="E12275" s="33"/>
      <c r="G12275">
        <f t="shared" si="192"/>
        <v>6</v>
      </c>
    </row>
    <row r="12276" spans="1:7">
      <c r="A12276" s="33"/>
      <c r="B12276" s="34"/>
      <c r="C12276" s="33"/>
      <c r="D12276" s="33"/>
      <c r="E12276" s="33"/>
      <c r="G12276">
        <f t="shared" si="192"/>
        <v>6</v>
      </c>
    </row>
    <row r="12277" spans="1:7">
      <c r="A12277" s="33"/>
      <c r="B12277" s="34"/>
      <c r="C12277" s="33"/>
      <c r="D12277" s="33"/>
      <c r="E12277" s="33"/>
      <c r="G12277">
        <f t="shared" si="192"/>
        <v>6</v>
      </c>
    </row>
    <row r="12278" spans="1:7">
      <c r="A12278" s="33"/>
      <c r="B12278" s="34"/>
      <c r="C12278" s="33"/>
      <c r="D12278" s="33"/>
      <c r="E12278" s="33"/>
      <c r="G12278">
        <f t="shared" si="192"/>
        <v>6</v>
      </c>
    </row>
    <row r="12279" spans="1:7">
      <c r="A12279" s="33"/>
      <c r="B12279" s="34"/>
      <c r="C12279" s="33"/>
      <c r="D12279" s="33"/>
      <c r="E12279" s="33"/>
      <c r="G12279">
        <f t="shared" si="192"/>
        <v>6</v>
      </c>
    </row>
    <row r="12280" spans="1:7">
      <c r="A12280" s="33"/>
      <c r="B12280" s="34"/>
      <c r="C12280" s="33"/>
      <c r="D12280" s="33"/>
      <c r="E12280" s="33"/>
      <c r="G12280">
        <f t="shared" si="192"/>
        <v>6</v>
      </c>
    </row>
    <row r="12281" spans="1:7">
      <c r="A12281" s="33"/>
      <c r="B12281" s="34"/>
      <c r="C12281" s="33"/>
      <c r="D12281" s="33"/>
      <c r="E12281" s="33"/>
      <c r="G12281">
        <f t="shared" si="192"/>
        <v>6</v>
      </c>
    </row>
    <row r="12282" spans="1:7">
      <c r="A12282" s="33"/>
      <c r="B12282" s="34"/>
      <c r="C12282" s="33"/>
      <c r="D12282" s="33"/>
      <c r="E12282" s="33"/>
      <c r="G12282">
        <f t="shared" si="192"/>
        <v>6</v>
      </c>
    </row>
    <row r="12283" spans="1:7">
      <c r="A12283" s="33"/>
      <c r="B12283" s="34"/>
      <c r="C12283" s="33"/>
      <c r="D12283" s="33"/>
      <c r="E12283" s="33"/>
      <c r="G12283">
        <f t="shared" si="192"/>
        <v>6</v>
      </c>
    </row>
    <row r="12284" spans="1:7">
      <c r="A12284" s="33"/>
      <c r="B12284" s="34"/>
      <c r="C12284" s="33"/>
      <c r="D12284" s="33"/>
      <c r="E12284" s="33"/>
      <c r="G12284">
        <f t="shared" si="192"/>
        <v>6</v>
      </c>
    </row>
    <row r="12285" spans="1:7">
      <c r="A12285" s="33"/>
      <c r="B12285" s="34"/>
      <c r="C12285" s="33"/>
      <c r="D12285" s="33"/>
      <c r="E12285" s="33"/>
      <c r="G12285">
        <f t="shared" si="192"/>
        <v>6</v>
      </c>
    </row>
    <row r="12286" spans="1:7">
      <c r="A12286" s="33"/>
      <c r="B12286" s="34"/>
      <c r="C12286" s="33"/>
      <c r="D12286" s="33"/>
      <c r="E12286" s="33"/>
      <c r="G12286">
        <f t="shared" si="192"/>
        <v>6</v>
      </c>
    </row>
    <row r="12287" spans="1:7">
      <c r="A12287" s="33"/>
      <c r="B12287" s="34"/>
      <c r="C12287" s="33"/>
      <c r="D12287" s="33"/>
      <c r="E12287" s="33"/>
      <c r="G12287">
        <f t="shared" si="192"/>
        <v>6</v>
      </c>
    </row>
    <row r="12288" spans="1:7">
      <c r="A12288" s="33"/>
      <c r="B12288" s="34"/>
      <c r="C12288" s="33"/>
      <c r="D12288" s="33"/>
      <c r="E12288" s="33"/>
      <c r="G12288">
        <f t="shared" ref="G12288:G12351" si="193">WEEKDAY(B12288,2)</f>
        <v>6</v>
      </c>
    </row>
    <row r="12289" spans="1:7">
      <c r="A12289" s="33"/>
      <c r="B12289" s="34"/>
      <c r="C12289" s="33"/>
      <c r="D12289" s="33"/>
      <c r="E12289" s="33"/>
      <c r="G12289">
        <f t="shared" si="193"/>
        <v>6</v>
      </c>
    </row>
    <row r="12290" spans="1:7">
      <c r="A12290" s="33"/>
      <c r="B12290" s="34"/>
      <c r="C12290" s="33"/>
      <c r="D12290" s="33"/>
      <c r="E12290" s="33"/>
      <c r="G12290">
        <f t="shared" si="193"/>
        <v>6</v>
      </c>
    </row>
    <row r="12291" spans="1:7">
      <c r="A12291" s="33"/>
      <c r="B12291" s="34"/>
      <c r="C12291" s="33"/>
      <c r="D12291" s="33"/>
      <c r="E12291" s="33"/>
      <c r="G12291">
        <f t="shared" si="193"/>
        <v>6</v>
      </c>
    </row>
    <row r="12292" spans="1:7">
      <c r="A12292" s="33"/>
      <c r="B12292" s="34"/>
      <c r="C12292" s="33"/>
      <c r="D12292" s="33"/>
      <c r="E12292" s="33"/>
      <c r="G12292">
        <f t="shared" si="193"/>
        <v>6</v>
      </c>
    </row>
    <row r="12293" spans="1:7">
      <c r="A12293" s="33"/>
      <c r="B12293" s="34"/>
      <c r="C12293" s="33"/>
      <c r="D12293" s="33"/>
      <c r="E12293" s="33"/>
      <c r="G12293">
        <f t="shared" si="193"/>
        <v>6</v>
      </c>
    </row>
    <row r="12294" spans="1:7">
      <c r="A12294" s="33"/>
      <c r="B12294" s="34"/>
      <c r="C12294" s="33"/>
      <c r="D12294" s="33"/>
      <c r="E12294" s="33"/>
      <c r="G12294">
        <f t="shared" si="193"/>
        <v>6</v>
      </c>
    </row>
    <row r="12295" spans="1:7">
      <c r="A12295" s="33"/>
      <c r="B12295" s="34"/>
      <c r="C12295" s="33"/>
      <c r="D12295" s="33"/>
      <c r="E12295" s="33"/>
      <c r="G12295">
        <f t="shared" si="193"/>
        <v>6</v>
      </c>
    </row>
    <row r="12296" spans="1:7">
      <c r="A12296" s="33"/>
      <c r="B12296" s="34"/>
      <c r="C12296" s="33"/>
      <c r="D12296" s="33"/>
      <c r="E12296" s="33"/>
      <c r="G12296">
        <f t="shared" si="193"/>
        <v>6</v>
      </c>
    </row>
    <row r="12297" spans="1:7">
      <c r="A12297" s="33"/>
      <c r="B12297" s="34"/>
      <c r="C12297" s="33"/>
      <c r="D12297" s="33"/>
      <c r="E12297" s="33"/>
      <c r="G12297">
        <f t="shared" si="193"/>
        <v>6</v>
      </c>
    </row>
    <row r="12298" spans="1:7">
      <c r="A12298" s="33"/>
      <c r="B12298" s="34"/>
      <c r="C12298" s="33"/>
      <c r="D12298" s="33"/>
      <c r="E12298" s="33"/>
      <c r="G12298">
        <f t="shared" si="193"/>
        <v>6</v>
      </c>
    </row>
    <row r="12299" spans="1:7">
      <c r="A12299" s="33"/>
      <c r="B12299" s="34"/>
      <c r="C12299" s="33"/>
      <c r="D12299" s="33"/>
      <c r="E12299" s="33"/>
      <c r="G12299">
        <f t="shared" si="193"/>
        <v>6</v>
      </c>
    </row>
    <row r="12300" spans="1:7">
      <c r="A12300" s="33"/>
      <c r="B12300" s="34"/>
      <c r="C12300" s="33"/>
      <c r="D12300" s="33"/>
      <c r="E12300" s="33"/>
      <c r="G12300">
        <f t="shared" si="193"/>
        <v>6</v>
      </c>
    </row>
    <row r="12301" spans="1:7">
      <c r="A12301" s="33"/>
      <c r="B12301" s="34"/>
      <c r="C12301" s="33"/>
      <c r="D12301" s="33"/>
      <c r="E12301" s="33"/>
      <c r="G12301">
        <f t="shared" si="193"/>
        <v>6</v>
      </c>
    </row>
    <row r="12302" spans="1:7">
      <c r="A12302" s="33"/>
      <c r="B12302" s="34"/>
      <c r="C12302" s="33"/>
      <c r="D12302" s="33"/>
      <c r="E12302" s="33"/>
      <c r="G12302">
        <f t="shared" si="193"/>
        <v>6</v>
      </c>
    </row>
    <row r="12303" spans="1:7">
      <c r="A12303" s="33"/>
      <c r="B12303" s="34"/>
      <c r="C12303" s="33"/>
      <c r="D12303" s="33"/>
      <c r="E12303" s="33"/>
      <c r="G12303">
        <f t="shared" si="193"/>
        <v>6</v>
      </c>
    </row>
    <row r="12304" spans="1:7">
      <c r="A12304" s="33"/>
      <c r="B12304" s="34"/>
      <c r="C12304" s="33"/>
      <c r="D12304" s="33"/>
      <c r="E12304" s="33"/>
      <c r="G12304">
        <f t="shared" si="193"/>
        <v>6</v>
      </c>
    </row>
    <row r="12305" spans="1:7">
      <c r="A12305" s="33"/>
      <c r="B12305" s="34"/>
      <c r="C12305" s="33"/>
      <c r="D12305" s="33"/>
      <c r="E12305" s="33"/>
      <c r="G12305">
        <f t="shared" si="193"/>
        <v>6</v>
      </c>
    </row>
    <row r="12306" spans="1:7">
      <c r="A12306" s="33"/>
      <c r="B12306" s="34"/>
      <c r="C12306" s="33"/>
      <c r="D12306" s="33"/>
      <c r="E12306" s="33"/>
      <c r="G12306">
        <f t="shared" si="193"/>
        <v>6</v>
      </c>
    </row>
    <row r="12307" spans="1:7">
      <c r="A12307" s="33"/>
      <c r="B12307" s="34"/>
      <c r="C12307" s="33"/>
      <c r="D12307" s="33"/>
      <c r="E12307" s="33"/>
      <c r="G12307">
        <f t="shared" si="193"/>
        <v>6</v>
      </c>
    </row>
    <row r="12308" spans="1:7">
      <c r="A12308" s="33"/>
      <c r="B12308" s="34"/>
      <c r="C12308" s="33"/>
      <c r="D12308" s="33"/>
      <c r="E12308" s="33"/>
      <c r="G12308">
        <f t="shared" si="193"/>
        <v>6</v>
      </c>
    </row>
    <row r="12309" spans="1:7">
      <c r="A12309" s="33"/>
      <c r="B12309" s="34"/>
      <c r="C12309" s="33"/>
      <c r="D12309" s="33"/>
      <c r="E12309" s="33"/>
      <c r="G12309">
        <f t="shared" si="193"/>
        <v>6</v>
      </c>
    </row>
    <row r="12310" spans="1:7">
      <c r="A12310" s="33"/>
      <c r="B12310" s="34"/>
      <c r="C12310" s="33"/>
      <c r="D12310" s="33"/>
      <c r="E12310" s="33"/>
      <c r="G12310">
        <f t="shared" si="193"/>
        <v>6</v>
      </c>
    </row>
    <row r="12311" spans="1:7">
      <c r="A12311" s="33"/>
      <c r="B12311" s="34"/>
      <c r="C12311" s="33"/>
      <c r="D12311" s="33"/>
      <c r="E12311" s="33"/>
      <c r="G12311">
        <f t="shared" si="193"/>
        <v>6</v>
      </c>
    </row>
    <row r="12312" spans="1:7">
      <c r="A12312" s="33"/>
      <c r="B12312" s="34"/>
      <c r="C12312" s="33"/>
      <c r="D12312" s="33"/>
      <c r="E12312" s="33"/>
      <c r="G12312">
        <f t="shared" si="193"/>
        <v>6</v>
      </c>
    </row>
    <row r="12313" spans="1:7">
      <c r="A12313" s="33"/>
      <c r="B12313" s="34"/>
      <c r="C12313" s="33"/>
      <c r="D12313" s="33"/>
      <c r="E12313" s="33"/>
      <c r="G12313">
        <f t="shared" si="193"/>
        <v>6</v>
      </c>
    </row>
    <row r="12314" spans="1:7">
      <c r="A12314" s="33"/>
      <c r="B12314" s="34"/>
      <c r="C12314" s="33"/>
      <c r="D12314" s="33"/>
      <c r="E12314" s="33"/>
      <c r="G12314">
        <f t="shared" si="193"/>
        <v>6</v>
      </c>
    </row>
    <row r="12315" spans="1:7">
      <c r="A12315" s="33"/>
      <c r="B12315" s="34"/>
      <c r="C12315" s="33"/>
      <c r="D12315" s="33"/>
      <c r="E12315" s="33"/>
      <c r="G12315">
        <f t="shared" si="193"/>
        <v>6</v>
      </c>
    </row>
    <row r="12316" spans="1:7">
      <c r="A12316" s="33"/>
      <c r="B12316" s="34"/>
      <c r="C12316" s="33"/>
      <c r="D12316" s="33"/>
      <c r="E12316" s="33"/>
      <c r="G12316">
        <f t="shared" si="193"/>
        <v>6</v>
      </c>
    </row>
    <row r="12317" spans="1:7">
      <c r="A12317" s="33"/>
      <c r="B12317" s="34"/>
      <c r="C12317" s="33"/>
      <c r="D12317" s="33"/>
      <c r="E12317" s="33"/>
      <c r="G12317">
        <f t="shared" si="193"/>
        <v>6</v>
      </c>
    </row>
    <row r="12318" spans="1:7">
      <c r="A12318" s="33"/>
      <c r="B12318" s="34"/>
      <c r="C12318" s="33"/>
      <c r="D12318" s="33"/>
      <c r="E12318" s="33"/>
      <c r="G12318">
        <f t="shared" si="193"/>
        <v>6</v>
      </c>
    </row>
    <row r="12319" spans="1:7">
      <c r="A12319" s="33"/>
      <c r="B12319" s="34"/>
      <c r="C12319" s="33"/>
      <c r="D12319" s="33"/>
      <c r="E12319" s="33"/>
      <c r="G12319">
        <f t="shared" si="193"/>
        <v>6</v>
      </c>
    </row>
    <row r="12320" spans="1:7">
      <c r="A12320" s="33"/>
      <c r="B12320" s="34"/>
      <c r="C12320" s="33"/>
      <c r="D12320" s="33"/>
      <c r="E12320" s="33"/>
      <c r="G12320">
        <f t="shared" si="193"/>
        <v>6</v>
      </c>
    </row>
    <row r="12321" spans="1:7">
      <c r="A12321" s="33"/>
      <c r="B12321" s="34"/>
      <c r="C12321" s="33"/>
      <c r="D12321" s="33"/>
      <c r="E12321" s="33"/>
      <c r="G12321">
        <f t="shared" si="193"/>
        <v>6</v>
      </c>
    </row>
    <row r="12322" spans="1:7">
      <c r="A12322" s="33"/>
      <c r="B12322" s="34"/>
      <c r="C12322" s="33"/>
      <c r="D12322" s="33"/>
      <c r="E12322" s="33"/>
      <c r="G12322">
        <f t="shared" si="193"/>
        <v>6</v>
      </c>
    </row>
    <row r="12323" spans="1:7">
      <c r="A12323" s="33"/>
      <c r="B12323" s="34"/>
      <c r="C12323" s="33"/>
      <c r="D12323" s="33"/>
      <c r="E12323" s="33"/>
      <c r="G12323">
        <f t="shared" si="193"/>
        <v>6</v>
      </c>
    </row>
    <row r="12324" spans="1:7">
      <c r="A12324" s="33"/>
      <c r="B12324" s="34"/>
      <c r="C12324" s="33"/>
      <c r="D12324" s="33"/>
      <c r="E12324" s="33"/>
      <c r="G12324">
        <f t="shared" si="193"/>
        <v>6</v>
      </c>
    </row>
    <row r="12325" spans="1:7">
      <c r="A12325" s="33"/>
      <c r="B12325" s="34"/>
      <c r="C12325" s="33"/>
      <c r="D12325" s="33"/>
      <c r="E12325" s="33"/>
      <c r="G12325">
        <f t="shared" si="193"/>
        <v>6</v>
      </c>
    </row>
    <row r="12326" spans="1:7">
      <c r="A12326" s="33"/>
      <c r="B12326" s="34"/>
      <c r="C12326" s="33"/>
      <c r="D12326" s="33"/>
      <c r="E12326" s="33"/>
      <c r="G12326">
        <f t="shared" si="193"/>
        <v>6</v>
      </c>
    </row>
    <row r="12327" spans="1:7">
      <c r="A12327" s="33"/>
      <c r="B12327" s="34"/>
      <c r="C12327" s="33"/>
      <c r="D12327" s="33"/>
      <c r="E12327" s="33"/>
      <c r="G12327">
        <f t="shared" si="193"/>
        <v>6</v>
      </c>
    </row>
    <row r="12328" spans="1:7">
      <c r="A12328" s="33"/>
      <c r="B12328" s="34"/>
      <c r="C12328" s="33"/>
      <c r="D12328" s="33"/>
      <c r="E12328" s="33"/>
      <c r="G12328">
        <f t="shared" si="193"/>
        <v>6</v>
      </c>
    </row>
    <row r="12329" spans="1:7">
      <c r="A12329" s="33"/>
      <c r="B12329" s="34"/>
      <c r="C12329" s="33"/>
      <c r="D12329" s="33"/>
      <c r="E12329" s="33"/>
      <c r="G12329">
        <f t="shared" si="193"/>
        <v>6</v>
      </c>
    </row>
    <row r="12330" spans="1:7">
      <c r="A12330" s="33"/>
      <c r="B12330" s="34"/>
      <c r="C12330" s="33"/>
      <c r="D12330" s="33"/>
      <c r="E12330" s="33"/>
      <c r="G12330">
        <f t="shared" si="193"/>
        <v>6</v>
      </c>
    </row>
    <row r="12331" spans="1:7">
      <c r="A12331" s="33"/>
      <c r="B12331" s="34"/>
      <c r="C12331" s="33"/>
      <c r="D12331" s="33"/>
      <c r="E12331" s="33"/>
      <c r="G12331">
        <f t="shared" si="193"/>
        <v>6</v>
      </c>
    </row>
    <row r="12332" spans="1:7">
      <c r="A12332" s="33"/>
      <c r="B12332" s="34"/>
      <c r="C12332" s="33"/>
      <c r="D12332" s="33"/>
      <c r="E12332" s="33"/>
      <c r="G12332">
        <f t="shared" si="193"/>
        <v>6</v>
      </c>
    </row>
    <row r="12333" spans="1:7">
      <c r="A12333" s="33"/>
      <c r="B12333" s="34"/>
      <c r="C12333" s="33"/>
      <c r="D12333" s="33"/>
      <c r="E12333" s="33"/>
      <c r="G12333">
        <f t="shared" si="193"/>
        <v>6</v>
      </c>
    </row>
    <row r="12334" spans="1:7">
      <c r="A12334" s="33"/>
      <c r="B12334" s="34"/>
      <c r="C12334" s="33"/>
      <c r="D12334" s="33"/>
      <c r="E12334" s="33"/>
      <c r="G12334">
        <f t="shared" si="193"/>
        <v>6</v>
      </c>
    </row>
    <row r="12335" spans="1:7">
      <c r="A12335" s="33"/>
      <c r="B12335" s="34"/>
      <c r="C12335" s="33"/>
      <c r="D12335" s="33"/>
      <c r="E12335" s="33"/>
      <c r="G12335">
        <f t="shared" si="193"/>
        <v>6</v>
      </c>
    </row>
    <row r="12336" spans="1:7">
      <c r="A12336" s="33"/>
      <c r="B12336" s="34"/>
      <c r="C12336" s="33"/>
      <c r="D12336" s="33"/>
      <c r="E12336" s="33"/>
      <c r="G12336">
        <f t="shared" si="193"/>
        <v>6</v>
      </c>
    </row>
    <row r="12337" spans="1:7">
      <c r="A12337" s="33"/>
      <c r="B12337" s="34"/>
      <c r="C12337" s="33"/>
      <c r="D12337" s="33"/>
      <c r="E12337" s="33"/>
      <c r="G12337">
        <f t="shared" si="193"/>
        <v>6</v>
      </c>
    </row>
    <row r="12338" spans="1:7">
      <c r="A12338" s="33"/>
      <c r="B12338" s="34"/>
      <c r="C12338" s="33"/>
      <c r="D12338" s="33"/>
      <c r="E12338" s="33"/>
      <c r="G12338">
        <f t="shared" si="193"/>
        <v>6</v>
      </c>
    </row>
    <row r="12339" spans="1:7">
      <c r="A12339" s="33"/>
      <c r="B12339" s="34"/>
      <c r="C12339" s="33"/>
      <c r="D12339" s="33"/>
      <c r="E12339" s="33"/>
      <c r="G12339">
        <f t="shared" si="193"/>
        <v>6</v>
      </c>
    </row>
    <row r="12340" spans="1:7">
      <c r="A12340" s="33"/>
      <c r="B12340" s="34"/>
      <c r="C12340" s="33"/>
      <c r="D12340" s="33"/>
      <c r="E12340" s="33"/>
      <c r="G12340">
        <f t="shared" si="193"/>
        <v>6</v>
      </c>
    </row>
    <row r="12341" spans="1:7">
      <c r="A12341" s="33"/>
      <c r="B12341" s="34"/>
      <c r="C12341" s="33"/>
      <c r="D12341" s="33"/>
      <c r="E12341" s="33"/>
      <c r="G12341">
        <f t="shared" si="193"/>
        <v>6</v>
      </c>
    </row>
    <row r="12342" spans="1:7">
      <c r="A12342" s="33"/>
      <c r="B12342" s="34"/>
      <c r="C12342" s="33"/>
      <c r="D12342" s="33"/>
      <c r="E12342" s="33"/>
      <c r="G12342">
        <f t="shared" si="193"/>
        <v>6</v>
      </c>
    </row>
    <row r="12343" spans="1:7">
      <c r="A12343" s="33"/>
      <c r="B12343" s="34"/>
      <c r="C12343" s="33"/>
      <c r="D12343" s="33"/>
      <c r="E12343" s="33"/>
      <c r="G12343">
        <f t="shared" si="193"/>
        <v>6</v>
      </c>
    </row>
    <row r="12344" spans="1:7">
      <c r="A12344" s="33"/>
      <c r="B12344" s="34"/>
      <c r="C12344" s="33"/>
      <c r="D12344" s="33"/>
      <c r="E12344" s="33"/>
      <c r="G12344">
        <f t="shared" si="193"/>
        <v>6</v>
      </c>
    </row>
    <row r="12345" spans="1:7">
      <c r="A12345" s="33"/>
      <c r="B12345" s="34"/>
      <c r="C12345" s="33"/>
      <c r="D12345" s="33"/>
      <c r="E12345" s="33"/>
      <c r="G12345">
        <f t="shared" si="193"/>
        <v>6</v>
      </c>
    </row>
    <row r="12346" spans="1:7">
      <c r="A12346" s="33"/>
      <c r="B12346" s="34"/>
      <c r="C12346" s="33"/>
      <c r="D12346" s="33"/>
      <c r="E12346" s="33"/>
      <c r="G12346">
        <f t="shared" si="193"/>
        <v>6</v>
      </c>
    </row>
    <row r="12347" spans="1:7">
      <c r="A12347" s="33"/>
      <c r="B12347" s="34"/>
      <c r="C12347" s="33"/>
      <c r="D12347" s="33"/>
      <c r="E12347" s="33"/>
      <c r="G12347">
        <f t="shared" si="193"/>
        <v>6</v>
      </c>
    </row>
    <row r="12348" spans="1:7">
      <c r="A12348" s="33"/>
      <c r="B12348" s="34"/>
      <c r="C12348" s="33"/>
      <c r="D12348" s="33"/>
      <c r="E12348" s="33"/>
      <c r="G12348">
        <f t="shared" si="193"/>
        <v>6</v>
      </c>
    </row>
    <row r="12349" spans="1:7">
      <c r="A12349" s="33"/>
      <c r="B12349" s="34"/>
      <c r="C12349" s="33"/>
      <c r="D12349" s="33"/>
      <c r="E12349" s="33"/>
      <c r="G12349">
        <f t="shared" si="193"/>
        <v>6</v>
      </c>
    </row>
    <row r="12350" spans="1:7">
      <c r="A12350" s="33"/>
      <c r="B12350" s="34"/>
      <c r="C12350" s="33"/>
      <c r="D12350" s="33"/>
      <c r="E12350" s="33"/>
      <c r="G12350">
        <f t="shared" si="193"/>
        <v>6</v>
      </c>
    </row>
    <row r="12351" spans="1:7">
      <c r="A12351" s="33"/>
      <c r="B12351" s="34"/>
      <c r="C12351" s="33"/>
      <c r="D12351" s="33"/>
      <c r="E12351" s="33"/>
      <c r="G12351">
        <f t="shared" si="193"/>
        <v>6</v>
      </c>
    </row>
    <row r="12352" spans="1:7">
      <c r="A12352" s="33"/>
      <c r="B12352" s="34"/>
      <c r="C12352" s="33"/>
      <c r="D12352" s="33"/>
      <c r="E12352" s="33"/>
      <c r="G12352">
        <f t="shared" ref="G12352:G12415" si="194">WEEKDAY(B12352,2)</f>
        <v>6</v>
      </c>
    </row>
    <row r="12353" spans="1:7">
      <c r="A12353" s="33"/>
      <c r="B12353" s="34"/>
      <c r="C12353" s="33"/>
      <c r="D12353" s="33"/>
      <c r="E12353" s="33"/>
      <c r="G12353">
        <f t="shared" si="194"/>
        <v>6</v>
      </c>
    </row>
    <row r="12354" spans="1:7">
      <c r="A12354" s="33"/>
      <c r="B12354" s="34"/>
      <c r="C12354" s="33"/>
      <c r="D12354" s="33"/>
      <c r="E12354" s="33"/>
      <c r="G12354">
        <f t="shared" si="194"/>
        <v>6</v>
      </c>
    </row>
    <row r="12355" spans="1:7">
      <c r="A12355" s="33"/>
      <c r="B12355" s="34"/>
      <c r="C12355" s="33"/>
      <c r="D12355" s="33"/>
      <c r="E12355" s="33"/>
      <c r="G12355">
        <f t="shared" si="194"/>
        <v>6</v>
      </c>
    </row>
    <row r="12356" spans="1:7">
      <c r="A12356" s="33"/>
      <c r="B12356" s="34"/>
      <c r="C12356" s="33"/>
      <c r="D12356" s="33"/>
      <c r="E12356" s="33"/>
      <c r="G12356">
        <f t="shared" si="194"/>
        <v>6</v>
      </c>
    </row>
    <row r="12357" spans="1:7">
      <c r="A12357" s="33"/>
      <c r="B12357" s="34"/>
      <c r="C12357" s="33"/>
      <c r="D12357" s="33"/>
      <c r="E12357" s="33"/>
      <c r="G12357">
        <f t="shared" si="194"/>
        <v>6</v>
      </c>
    </row>
    <row r="12358" spans="1:7">
      <c r="A12358" s="33"/>
      <c r="B12358" s="34"/>
      <c r="C12358" s="33"/>
      <c r="D12358" s="33"/>
      <c r="E12358" s="33"/>
      <c r="G12358">
        <f t="shared" si="194"/>
        <v>6</v>
      </c>
    </row>
    <row r="12359" spans="1:7">
      <c r="A12359" s="33"/>
      <c r="B12359" s="34"/>
      <c r="C12359" s="33"/>
      <c r="D12359" s="33"/>
      <c r="E12359" s="33"/>
      <c r="G12359">
        <f t="shared" si="194"/>
        <v>6</v>
      </c>
    </row>
    <row r="12360" spans="1:7">
      <c r="A12360" s="33"/>
      <c r="B12360" s="34"/>
      <c r="C12360" s="33"/>
      <c r="D12360" s="33"/>
      <c r="E12360" s="33"/>
      <c r="G12360">
        <f t="shared" si="194"/>
        <v>6</v>
      </c>
    </row>
    <row r="12361" spans="1:7">
      <c r="A12361" s="33"/>
      <c r="B12361" s="34"/>
      <c r="C12361" s="33"/>
      <c r="D12361" s="33"/>
      <c r="E12361" s="33"/>
      <c r="G12361">
        <f t="shared" si="194"/>
        <v>6</v>
      </c>
    </row>
    <row r="12362" spans="1:7">
      <c r="A12362" s="33"/>
      <c r="B12362" s="34"/>
      <c r="C12362" s="33"/>
      <c r="D12362" s="33"/>
      <c r="E12362" s="33"/>
      <c r="G12362">
        <f t="shared" si="194"/>
        <v>6</v>
      </c>
    </row>
    <row r="12363" spans="1:7">
      <c r="A12363" s="33"/>
      <c r="B12363" s="34"/>
      <c r="C12363" s="33"/>
      <c r="D12363" s="33"/>
      <c r="E12363" s="33"/>
      <c r="G12363">
        <f t="shared" si="194"/>
        <v>6</v>
      </c>
    </row>
    <row r="12364" spans="1:7">
      <c r="A12364" s="33"/>
      <c r="B12364" s="34"/>
      <c r="C12364" s="33"/>
      <c r="D12364" s="33"/>
      <c r="E12364" s="33"/>
      <c r="G12364">
        <f t="shared" si="194"/>
        <v>6</v>
      </c>
    </row>
    <row r="12365" spans="1:7">
      <c r="A12365" s="33"/>
      <c r="B12365" s="34"/>
      <c r="C12365" s="33"/>
      <c r="D12365" s="33"/>
      <c r="E12365" s="33"/>
      <c r="G12365">
        <f t="shared" si="194"/>
        <v>6</v>
      </c>
    </row>
    <row r="12366" spans="1:7">
      <c r="A12366" s="33"/>
      <c r="B12366" s="34"/>
      <c r="C12366" s="33"/>
      <c r="D12366" s="33"/>
      <c r="E12366" s="33"/>
      <c r="G12366">
        <f t="shared" si="194"/>
        <v>6</v>
      </c>
    </row>
    <row r="12367" spans="1:7">
      <c r="A12367" s="33"/>
      <c r="B12367" s="34"/>
      <c r="C12367" s="33"/>
      <c r="D12367" s="33"/>
      <c r="E12367" s="33"/>
      <c r="G12367">
        <f t="shared" si="194"/>
        <v>6</v>
      </c>
    </row>
    <row r="12368" spans="1:7">
      <c r="A12368" s="33"/>
      <c r="B12368" s="34"/>
      <c r="C12368" s="33"/>
      <c r="D12368" s="33"/>
      <c r="E12368" s="33"/>
      <c r="G12368">
        <f t="shared" si="194"/>
        <v>6</v>
      </c>
    </row>
    <row r="12369" spans="1:7">
      <c r="A12369" s="33"/>
      <c r="B12369" s="34"/>
      <c r="C12369" s="33"/>
      <c r="D12369" s="33"/>
      <c r="E12369" s="33"/>
      <c r="G12369">
        <f t="shared" si="194"/>
        <v>6</v>
      </c>
    </row>
    <row r="12370" spans="1:7">
      <c r="A12370" s="33"/>
      <c r="B12370" s="34"/>
      <c r="C12370" s="33"/>
      <c r="D12370" s="33"/>
      <c r="E12370" s="33"/>
      <c r="G12370">
        <f t="shared" si="194"/>
        <v>6</v>
      </c>
    </row>
    <row r="12371" spans="1:7">
      <c r="A12371" s="33"/>
      <c r="B12371" s="34"/>
      <c r="C12371" s="33"/>
      <c r="D12371" s="33"/>
      <c r="E12371" s="33"/>
      <c r="G12371">
        <f t="shared" si="194"/>
        <v>6</v>
      </c>
    </row>
    <row r="12372" spans="1:7">
      <c r="A12372" s="33"/>
      <c r="B12372" s="34"/>
      <c r="C12372" s="33"/>
      <c r="D12372" s="33"/>
      <c r="E12372" s="33"/>
      <c r="G12372">
        <f t="shared" si="194"/>
        <v>6</v>
      </c>
    </row>
    <row r="12373" spans="1:7">
      <c r="A12373" s="33"/>
      <c r="B12373" s="34"/>
      <c r="C12373" s="33"/>
      <c r="D12373" s="33"/>
      <c r="E12373" s="33"/>
      <c r="G12373">
        <f t="shared" si="194"/>
        <v>6</v>
      </c>
    </row>
    <row r="12374" spans="1:7">
      <c r="A12374" s="33"/>
      <c r="B12374" s="34"/>
      <c r="C12374" s="33"/>
      <c r="D12374" s="33"/>
      <c r="E12374" s="33"/>
      <c r="G12374">
        <f t="shared" si="194"/>
        <v>6</v>
      </c>
    </row>
    <row r="12375" spans="1:7">
      <c r="A12375" s="33"/>
      <c r="B12375" s="34"/>
      <c r="C12375" s="33"/>
      <c r="D12375" s="33"/>
      <c r="E12375" s="33"/>
      <c r="G12375">
        <f t="shared" si="194"/>
        <v>6</v>
      </c>
    </row>
    <row r="12376" spans="1:7">
      <c r="A12376" s="33"/>
      <c r="B12376" s="34"/>
      <c r="C12376" s="33"/>
      <c r="D12376" s="33"/>
      <c r="E12376" s="33"/>
      <c r="G12376">
        <f t="shared" si="194"/>
        <v>6</v>
      </c>
    </row>
    <row r="12377" spans="1:7">
      <c r="A12377" s="33"/>
      <c r="B12377" s="34"/>
      <c r="C12377" s="33"/>
      <c r="D12377" s="33"/>
      <c r="E12377" s="33"/>
      <c r="G12377">
        <f t="shared" si="194"/>
        <v>6</v>
      </c>
    </row>
    <row r="12378" spans="1:7">
      <c r="A12378" s="33"/>
      <c r="B12378" s="34"/>
      <c r="C12378" s="33"/>
      <c r="D12378" s="33"/>
      <c r="E12378" s="33"/>
      <c r="G12378">
        <f t="shared" si="194"/>
        <v>6</v>
      </c>
    </row>
    <row r="12379" spans="1:7">
      <c r="A12379" s="33"/>
      <c r="B12379" s="34"/>
      <c r="C12379" s="33"/>
      <c r="D12379" s="33"/>
      <c r="E12379" s="33"/>
      <c r="G12379">
        <f t="shared" si="194"/>
        <v>6</v>
      </c>
    </row>
    <row r="12380" spans="1:7">
      <c r="A12380" s="33"/>
      <c r="B12380" s="34"/>
      <c r="C12380" s="33"/>
      <c r="D12380" s="33"/>
      <c r="E12380" s="33"/>
      <c r="G12380">
        <f t="shared" si="194"/>
        <v>6</v>
      </c>
    </row>
    <row r="12381" spans="1:7">
      <c r="A12381" s="33"/>
      <c r="B12381" s="34"/>
      <c r="C12381" s="33"/>
      <c r="D12381" s="33"/>
      <c r="E12381" s="33"/>
      <c r="G12381">
        <f t="shared" si="194"/>
        <v>6</v>
      </c>
    </row>
    <row r="12382" spans="1:7">
      <c r="A12382" s="33"/>
      <c r="B12382" s="34"/>
      <c r="C12382" s="33"/>
      <c r="D12382" s="33"/>
      <c r="E12382" s="33"/>
      <c r="G12382">
        <f t="shared" si="194"/>
        <v>6</v>
      </c>
    </row>
    <row r="12383" spans="1:7">
      <c r="A12383" s="33"/>
      <c r="B12383" s="34"/>
      <c r="C12383" s="33"/>
      <c r="D12383" s="33"/>
      <c r="E12383" s="33"/>
      <c r="G12383">
        <f t="shared" si="194"/>
        <v>6</v>
      </c>
    </row>
    <row r="12384" spans="1:7">
      <c r="A12384" s="33"/>
      <c r="B12384" s="34"/>
      <c r="C12384" s="33"/>
      <c r="D12384" s="33"/>
      <c r="E12384" s="33"/>
      <c r="G12384">
        <f t="shared" si="194"/>
        <v>6</v>
      </c>
    </row>
    <row r="12385" spans="1:7">
      <c r="A12385" s="33"/>
      <c r="B12385" s="34"/>
      <c r="C12385" s="33"/>
      <c r="D12385" s="33"/>
      <c r="E12385" s="33"/>
      <c r="G12385">
        <f t="shared" si="194"/>
        <v>6</v>
      </c>
    </row>
    <row r="12386" spans="1:7">
      <c r="A12386" s="33"/>
      <c r="B12386" s="34"/>
      <c r="C12386" s="33"/>
      <c r="D12386" s="33"/>
      <c r="E12386" s="33"/>
      <c r="G12386">
        <f t="shared" si="194"/>
        <v>6</v>
      </c>
    </row>
    <row r="12387" spans="1:7">
      <c r="A12387" s="33"/>
      <c r="B12387" s="34"/>
      <c r="C12387" s="33"/>
      <c r="D12387" s="33"/>
      <c r="E12387" s="33"/>
      <c r="G12387">
        <f t="shared" si="194"/>
        <v>6</v>
      </c>
    </row>
    <row r="12388" spans="1:7">
      <c r="A12388" s="33"/>
      <c r="B12388" s="34"/>
      <c r="C12388" s="33"/>
      <c r="D12388" s="33"/>
      <c r="E12388" s="33"/>
      <c r="G12388">
        <f t="shared" si="194"/>
        <v>6</v>
      </c>
    </row>
    <row r="12389" spans="1:7">
      <c r="A12389" s="33"/>
      <c r="B12389" s="34"/>
      <c r="C12389" s="33"/>
      <c r="D12389" s="33"/>
      <c r="E12389" s="33"/>
      <c r="G12389">
        <f t="shared" si="194"/>
        <v>6</v>
      </c>
    </row>
    <row r="12390" spans="1:7">
      <c r="A12390" s="33"/>
      <c r="B12390" s="34"/>
      <c r="C12390" s="33"/>
      <c r="D12390" s="33"/>
      <c r="E12390" s="33"/>
      <c r="G12390">
        <f t="shared" si="194"/>
        <v>6</v>
      </c>
    </row>
    <row r="12391" spans="1:7">
      <c r="A12391" s="33"/>
      <c r="B12391" s="34"/>
      <c r="C12391" s="33"/>
      <c r="D12391" s="33"/>
      <c r="E12391" s="33"/>
      <c r="G12391">
        <f t="shared" si="194"/>
        <v>6</v>
      </c>
    </row>
    <row r="12392" spans="1:7">
      <c r="A12392" s="33"/>
      <c r="B12392" s="34"/>
      <c r="C12392" s="33"/>
      <c r="D12392" s="33"/>
      <c r="E12392" s="33"/>
      <c r="G12392">
        <f t="shared" si="194"/>
        <v>6</v>
      </c>
    </row>
    <row r="12393" spans="1:7">
      <c r="A12393" s="33"/>
      <c r="B12393" s="34"/>
      <c r="C12393" s="33"/>
      <c r="D12393" s="33"/>
      <c r="E12393" s="33"/>
      <c r="G12393">
        <f t="shared" si="194"/>
        <v>6</v>
      </c>
    </row>
    <row r="12394" spans="1:7">
      <c r="A12394" s="33"/>
      <c r="B12394" s="34"/>
      <c r="C12394" s="33"/>
      <c r="D12394" s="33"/>
      <c r="E12394" s="33"/>
      <c r="G12394">
        <f t="shared" si="194"/>
        <v>6</v>
      </c>
    </row>
    <row r="12395" spans="1:7">
      <c r="A12395" s="33"/>
      <c r="B12395" s="34"/>
      <c r="C12395" s="33"/>
      <c r="D12395" s="33"/>
      <c r="E12395" s="33"/>
      <c r="G12395">
        <f t="shared" si="194"/>
        <v>6</v>
      </c>
    </row>
    <row r="12396" spans="1:7">
      <c r="A12396" s="33"/>
      <c r="B12396" s="34"/>
      <c r="C12396" s="33"/>
      <c r="D12396" s="33"/>
      <c r="E12396" s="33"/>
      <c r="G12396">
        <f t="shared" si="194"/>
        <v>6</v>
      </c>
    </row>
    <row r="12397" spans="1:7">
      <c r="A12397" s="33"/>
      <c r="B12397" s="34"/>
      <c r="C12397" s="33"/>
      <c r="D12397" s="33"/>
      <c r="E12397" s="33"/>
      <c r="G12397">
        <f t="shared" si="194"/>
        <v>6</v>
      </c>
    </row>
    <row r="12398" spans="1:7">
      <c r="A12398" s="33"/>
      <c r="B12398" s="34"/>
      <c r="C12398" s="33"/>
      <c r="D12398" s="33"/>
      <c r="E12398" s="33"/>
      <c r="G12398">
        <f t="shared" si="194"/>
        <v>6</v>
      </c>
    </row>
    <row r="12399" spans="1:7">
      <c r="A12399" s="33"/>
      <c r="B12399" s="34"/>
      <c r="C12399" s="33"/>
      <c r="D12399" s="33"/>
      <c r="E12399" s="33"/>
      <c r="G12399">
        <f t="shared" si="194"/>
        <v>6</v>
      </c>
    </row>
    <row r="12400" spans="1:7">
      <c r="A12400" s="33"/>
      <c r="B12400" s="34"/>
      <c r="C12400" s="33"/>
      <c r="D12400" s="33"/>
      <c r="E12400" s="33"/>
      <c r="G12400">
        <f t="shared" si="194"/>
        <v>6</v>
      </c>
    </row>
    <row r="12401" spans="1:7">
      <c r="A12401" s="33"/>
      <c r="B12401" s="34"/>
      <c r="C12401" s="33"/>
      <c r="D12401" s="33"/>
      <c r="E12401" s="33"/>
      <c r="G12401">
        <f t="shared" si="194"/>
        <v>6</v>
      </c>
    </row>
    <row r="12402" spans="1:7">
      <c r="A12402" s="33"/>
      <c r="B12402" s="34"/>
      <c r="C12402" s="33"/>
      <c r="D12402" s="33"/>
      <c r="E12402" s="33"/>
      <c r="G12402">
        <f t="shared" si="194"/>
        <v>6</v>
      </c>
    </row>
    <row r="12403" spans="1:7">
      <c r="A12403" s="33"/>
      <c r="B12403" s="34"/>
      <c r="C12403" s="33"/>
      <c r="D12403" s="33"/>
      <c r="E12403" s="33"/>
      <c r="G12403">
        <f t="shared" si="194"/>
        <v>6</v>
      </c>
    </row>
    <row r="12404" spans="1:7">
      <c r="A12404" s="33"/>
      <c r="B12404" s="34"/>
      <c r="C12404" s="33"/>
      <c r="D12404" s="33"/>
      <c r="E12404" s="33"/>
      <c r="G12404">
        <f t="shared" si="194"/>
        <v>6</v>
      </c>
    </row>
    <row r="12405" spans="1:7">
      <c r="A12405" s="33"/>
      <c r="B12405" s="34"/>
      <c r="C12405" s="33"/>
      <c r="D12405" s="33"/>
      <c r="E12405" s="33"/>
      <c r="G12405">
        <f t="shared" si="194"/>
        <v>6</v>
      </c>
    </row>
    <row r="12406" spans="1:7">
      <c r="A12406" s="33"/>
      <c r="B12406" s="34"/>
      <c r="C12406" s="33"/>
      <c r="D12406" s="33"/>
      <c r="E12406" s="33"/>
      <c r="G12406">
        <f t="shared" si="194"/>
        <v>6</v>
      </c>
    </row>
    <row r="12407" spans="1:7">
      <c r="A12407" s="33"/>
      <c r="B12407" s="34"/>
      <c r="C12407" s="33"/>
      <c r="D12407" s="33"/>
      <c r="E12407" s="33"/>
      <c r="G12407">
        <f t="shared" si="194"/>
        <v>6</v>
      </c>
    </row>
    <row r="12408" spans="1:7">
      <c r="A12408" s="33"/>
      <c r="B12408" s="34"/>
      <c r="C12408" s="33"/>
      <c r="D12408" s="33"/>
      <c r="E12408" s="33"/>
      <c r="G12408">
        <f t="shared" si="194"/>
        <v>6</v>
      </c>
    </row>
    <row r="12409" spans="1:7">
      <c r="A12409" s="33"/>
      <c r="B12409" s="34"/>
      <c r="C12409" s="33"/>
      <c r="D12409" s="33"/>
      <c r="E12409" s="33"/>
      <c r="G12409">
        <f t="shared" si="194"/>
        <v>6</v>
      </c>
    </row>
    <row r="12410" spans="1:7">
      <c r="A12410" s="33"/>
      <c r="B12410" s="34"/>
      <c r="C12410" s="33"/>
      <c r="D12410" s="33"/>
      <c r="E12410" s="33"/>
      <c r="G12410">
        <f t="shared" si="194"/>
        <v>6</v>
      </c>
    </row>
    <row r="12411" spans="1:7">
      <c r="A12411" s="33"/>
      <c r="B12411" s="34"/>
      <c r="C12411" s="33"/>
      <c r="D12411" s="33"/>
      <c r="E12411" s="33"/>
      <c r="G12411">
        <f t="shared" si="194"/>
        <v>6</v>
      </c>
    </row>
    <row r="12412" spans="1:7">
      <c r="A12412" s="33"/>
      <c r="B12412" s="34"/>
      <c r="C12412" s="33"/>
      <c r="D12412" s="33"/>
      <c r="E12412" s="33"/>
      <c r="G12412">
        <f t="shared" si="194"/>
        <v>6</v>
      </c>
    </row>
    <row r="12413" spans="1:7">
      <c r="A12413" s="33"/>
      <c r="B12413" s="34"/>
      <c r="C12413" s="33"/>
      <c r="D12413" s="33"/>
      <c r="E12413" s="33"/>
      <c r="G12413">
        <f t="shared" si="194"/>
        <v>6</v>
      </c>
    </row>
    <row r="12414" spans="1:7">
      <c r="A12414" s="33"/>
      <c r="B12414" s="34"/>
      <c r="C12414" s="33"/>
      <c r="D12414" s="33"/>
      <c r="E12414" s="33"/>
      <c r="G12414">
        <f t="shared" si="194"/>
        <v>6</v>
      </c>
    </row>
    <row r="12415" spans="1:7">
      <c r="A12415" s="33"/>
      <c r="B12415" s="34"/>
      <c r="C12415" s="33"/>
      <c r="D12415" s="33"/>
      <c r="E12415" s="33"/>
      <c r="G12415">
        <f t="shared" si="194"/>
        <v>6</v>
      </c>
    </row>
    <row r="12416" spans="1:7">
      <c r="A12416" s="33"/>
      <c r="B12416" s="34"/>
      <c r="C12416" s="33"/>
      <c r="D12416" s="33"/>
      <c r="E12416" s="33"/>
      <c r="G12416">
        <f t="shared" ref="G12416:G12479" si="195">WEEKDAY(B12416,2)</f>
        <v>6</v>
      </c>
    </row>
    <row r="12417" spans="1:7">
      <c r="A12417" s="33"/>
      <c r="B12417" s="34"/>
      <c r="C12417" s="33"/>
      <c r="D12417" s="33"/>
      <c r="E12417" s="33"/>
      <c r="G12417">
        <f t="shared" si="195"/>
        <v>6</v>
      </c>
    </row>
    <row r="12418" spans="1:7">
      <c r="A12418" s="33"/>
      <c r="B12418" s="34"/>
      <c r="C12418" s="33"/>
      <c r="D12418" s="33"/>
      <c r="E12418" s="33"/>
      <c r="G12418">
        <f t="shared" si="195"/>
        <v>6</v>
      </c>
    </row>
    <row r="12419" spans="1:7">
      <c r="A12419" s="33"/>
      <c r="B12419" s="34"/>
      <c r="C12419" s="33"/>
      <c r="D12419" s="33"/>
      <c r="E12419" s="33"/>
      <c r="G12419">
        <f t="shared" si="195"/>
        <v>6</v>
      </c>
    </row>
    <row r="12420" spans="1:7">
      <c r="A12420" s="33"/>
      <c r="B12420" s="34"/>
      <c r="C12420" s="33"/>
      <c r="D12420" s="33"/>
      <c r="E12420" s="33"/>
      <c r="G12420">
        <f t="shared" si="195"/>
        <v>6</v>
      </c>
    </row>
    <row r="12421" spans="1:7">
      <c r="A12421" s="33"/>
      <c r="B12421" s="34"/>
      <c r="C12421" s="33"/>
      <c r="D12421" s="33"/>
      <c r="E12421" s="33"/>
      <c r="G12421">
        <f t="shared" si="195"/>
        <v>6</v>
      </c>
    </row>
    <row r="12422" spans="1:7">
      <c r="A12422" s="33"/>
      <c r="B12422" s="34"/>
      <c r="C12422" s="33"/>
      <c r="D12422" s="33"/>
      <c r="E12422" s="33"/>
      <c r="G12422">
        <f t="shared" si="195"/>
        <v>6</v>
      </c>
    </row>
    <row r="12423" spans="1:7">
      <c r="A12423" s="33"/>
      <c r="B12423" s="34"/>
      <c r="C12423" s="33"/>
      <c r="D12423" s="33"/>
      <c r="E12423" s="33"/>
      <c r="G12423">
        <f t="shared" si="195"/>
        <v>6</v>
      </c>
    </row>
    <row r="12424" spans="1:7">
      <c r="A12424" s="33"/>
      <c r="B12424" s="34"/>
      <c r="C12424" s="33"/>
      <c r="D12424" s="33"/>
      <c r="E12424" s="33"/>
      <c r="G12424">
        <f t="shared" si="195"/>
        <v>6</v>
      </c>
    </row>
    <row r="12425" spans="1:7">
      <c r="A12425" s="33"/>
      <c r="B12425" s="34"/>
      <c r="C12425" s="33"/>
      <c r="D12425" s="33"/>
      <c r="E12425" s="33"/>
      <c r="G12425">
        <f t="shared" si="195"/>
        <v>6</v>
      </c>
    </row>
    <row r="12426" spans="1:7">
      <c r="A12426" s="33"/>
      <c r="B12426" s="34"/>
      <c r="C12426" s="33"/>
      <c r="D12426" s="33"/>
      <c r="E12426" s="33"/>
      <c r="G12426">
        <f t="shared" si="195"/>
        <v>6</v>
      </c>
    </row>
    <row r="12427" spans="1:7">
      <c r="A12427" s="33"/>
      <c r="B12427" s="34"/>
      <c r="C12427" s="33"/>
      <c r="D12427" s="33"/>
      <c r="E12427" s="33"/>
      <c r="G12427">
        <f t="shared" si="195"/>
        <v>6</v>
      </c>
    </row>
    <row r="12428" spans="1:7">
      <c r="A12428" s="33"/>
      <c r="B12428" s="34"/>
      <c r="C12428" s="33"/>
      <c r="D12428" s="33"/>
      <c r="E12428" s="33"/>
      <c r="G12428">
        <f t="shared" si="195"/>
        <v>6</v>
      </c>
    </row>
    <row r="12429" spans="1:7">
      <c r="A12429" s="33"/>
      <c r="B12429" s="34"/>
      <c r="C12429" s="33"/>
      <c r="D12429" s="33"/>
      <c r="E12429" s="33"/>
      <c r="G12429">
        <f t="shared" si="195"/>
        <v>6</v>
      </c>
    </row>
    <row r="12430" spans="1:7">
      <c r="A12430" s="33"/>
      <c r="B12430" s="34"/>
      <c r="C12430" s="33"/>
      <c r="D12430" s="33"/>
      <c r="E12430" s="33"/>
      <c r="G12430">
        <f t="shared" si="195"/>
        <v>6</v>
      </c>
    </row>
    <row r="12431" spans="1:7">
      <c r="A12431" s="33"/>
      <c r="B12431" s="34"/>
      <c r="C12431" s="33"/>
      <c r="D12431" s="33"/>
      <c r="E12431" s="33"/>
      <c r="G12431">
        <f t="shared" si="195"/>
        <v>6</v>
      </c>
    </row>
    <row r="12432" spans="1:7">
      <c r="A12432" s="33"/>
      <c r="B12432" s="34"/>
      <c r="C12432" s="33"/>
      <c r="D12432" s="33"/>
      <c r="E12432" s="33"/>
      <c r="G12432">
        <f t="shared" si="195"/>
        <v>6</v>
      </c>
    </row>
    <row r="12433" spans="1:7">
      <c r="A12433" s="33"/>
      <c r="B12433" s="34"/>
      <c r="C12433" s="33"/>
      <c r="D12433" s="33"/>
      <c r="E12433" s="33"/>
      <c r="G12433">
        <f t="shared" si="195"/>
        <v>6</v>
      </c>
    </row>
    <row r="12434" spans="1:7">
      <c r="A12434" s="33"/>
      <c r="B12434" s="34"/>
      <c r="C12434" s="33"/>
      <c r="D12434" s="33"/>
      <c r="E12434" s="33"/>
      <c r="G12434">
        <f t="shared" si="195"/>
        <v>6</v>
      </c>
    </row>
    <row r="12435" spans="1:7">
      <c r="A12435" s="33"/>
      <c r="B12435" s="34"/>
      <c r="C12435" s="33"/>
      <c r="D12435" s="33"/>
      <c r="E12435" s="33"/>
      <c r="G12435">
        <f t="shared" si="195"/>
        <v>6</v>
      </c>
    </row>
    <row r="12436" spans="1:7">
      <c r="A12436" s="33"/>
      <c r="B12436" s="34"/>
      <c r="C12436" s="33"/>
      <c r="D12436" s="33"/>
      <c r="E12436" s="33"/>
      <c r="G12436">
        <f t="shared" si="195"/>
        <v>6</v>
      </c>
    </row>
    <row r="12437" spans="1:7">
      <c r="A12437" s="33"/>
      <c r="B12437" s="34"/>
      <c r="C12437" s="33"/>
      <c r="D12437" s="33"/>
      <c r="E12437" s="33"/>
      <c r="G12437">
        <f t="shared" si="195"/>
        <v>6</v>
      </c>
    </row>
    <row r="12438" spans="1:7">
      <c r="A12438" s="33"/>
      <c r="B12438" s="34"/>
      <c r="C12438" s="33"/>
      <c r="D12438" s="33"/>
      <c r="E12438" s="33"/>
      <c r="G12438">
        <f t="shared" si="195"/>
        <v>6</v>
      </c>
    </row>
    <row r="12439" spans="1:7">
      <c r="A12439" s="33"/>
      <c r="B12439" s="34"/>
      <c r="C12439" s="33"/>
      <c r="D12439" s="33"/>
      <c r="E12439" s="33"/>
      <c r="G12439">
        <f t="shared" si="195"/>
        <v>6</v>
      </c>
    </row>
    <row r="12440" spans="1:7">
      <c r="A12440" s="33"/>
      <c r="B12440" s="34"/>
      <c r="C12440" s="33"/>
      <c r="D12440" s="33"/>
      <c r="E12440" s="33"/>
      <c r="G12440">
        <f t="shared" si="195"/>
        <v>6</v>
      </c>
    </row>
    <row r="12441" spans="1:7">
      <c r="A12441" s="33"/>
      <c r="B12441" s="34"/>
      <c r="C12441" s="33"/>
      <c r="D12441" s="33"/>
      <c r="E12441" s="33"/>
      <c r="G12441">
        <f t="shared" si="195"/>
        <v>6</v>
      </c>
    </row>
    <row r="12442" spans="1:7">
      <c r="A12442" s="33"/>
      <c r="B12442" s="34"/>
      <c r="C12442" s="33"/>
      <c r="D12442" s="33"/>
      <c r="E12442" s="33"/>
      <c r="G12442">
        <f t="shared" si="195"/>
        <v>6</v>
      </c>
    </row>
    <row r="12443" spans="1:7">
      <c r="A12443" s="33"/>
      <c r="B12443" s="34"/>
      <c r="C12443" s="33"/>
      <c r="D12443" s="33"/>
      <c r="E12443" s="33"/>
      <c r="G12443">
        <f t="shared" si="195"/>
        <v>6</v>
      </c>
    </row>
    <row r="12444" spans="1:7">
      <c r="A12444" s="33"/>
      <c r="B12444" s="34"/>
      <c r="C12444" s="33"/>
      <c r="D12444" s="33"/>
      <c r="E12444" s="33"/>
      <c r="G12444">
        <f t="shared" si="195"/>
        <v>6</v>
      </c>
    </row>
    <row r="12445" spans="1:7">
      <c r="A12445" s="33"/>
      <c r="B12445" s="34"/>
      <c r="C12445" s="33"/>
      <c r="D12445" s="33"/>
      <c r="E12445" s="33"/>
      <c r="G12445">
        <f t="shared" si="195"/>
        <v>6</v>
      </c>
    </row>
    <row r="12446" spans="1:7">
      <c r="A12446" s="33"/>
      <c r="B12446" s="34"/>
      <c r="C12446" s="33"/>
      <c r="D12446" s="33"/>
      <c r="E12446" s="33"/>
      <c r="G12446">
        <f t="shared" si="195"/>
        <v>6</v>
      </c>
    </row>
    <row r="12447" spans="1:7">
      <c r="A12447" s="33"/>
      <c r="B12447" s="34"/>
      <c r="C12447" s="33"/>
      <c r="D12447" s="33"/>
      <c r="E12447" s="33"/>
      <c r="G12447">
        <f t="shared" si="195"/>
        <v>6</v>
      </c>
    </row>
    <row r="12448" spans="1:7">
      <c r="A12448" s="33"/>
      <c r="B12448" s="34"/>
      <c r="C12448" s="33"/>
      <c r="D12448" s="33"/>
      <c r="E12448" s="33"/>
      <c r="G12448">
        <f t="shared" si="195"/>
        <v>6</v>
      </c>
    </row>
    <row r="12449" spans="1:7">
      <c r="A12449" s="33"/>
      <c r="B12449" s="34"/>
      <c r="C12449" s="33"/>
      <c r="D12449" s="33"/>
      <c r="E12449" s="33"/>
      <c r="G12449">
        <f t="shared" si="195"/>
        <v>6</v>
      </c>
    </row>
    <row r="12450" spans="1:7">
      <c r="A12450" s="33"/>
      <c r="B12450" s="34"/>
      <c r="C12450" s="33"/>
      <c r="D12450" s="33"/>
      <c r="E12450" s="33"/>
      <c r="G12450">
        <f t="shared" si="195"/>
        <v>6</v>
      </c>
    </row>
    <row r="12451" spans="1:7">
      <c r="A12451" s="33"/>
      <c r="B12451" s="34"/>
      <c r="C12451" s="33"/>
      <c r="D12451" s="33"/>
      <c r="E12451" s="33"/>
      <c r="G12451">
        <f t="shared" si="195"/>
        <v>6</v>
      </c>
    </row>
    <row r="12452" spans="1:7">
      <c r="A12452" s="33"/>
      <c r="B12452" s="34"/>
      <c r="C12452" s="33"/>
      <c r="D12452" s="33"/>
      <c r="E12452" s="33"/>
      <c r="G12452">
        <f t="shared" si="195"/>
        <v>6</v>
      </c>
    </row>
    <row r="12453" spans="1:7">
      <c r="A12453" s="33"/>
      <c r="B12453" s="34"/>
      <c r="C12453" s="33"/>
      <c r="D12453" s="33"/>
      <c r="E12453" s="33"/>
      <c r="G12453">
        <f t="shared" si="195"/>
        <v>6</v>
      </c>
    </row>
    <row r="12454" spans="1:7">
      <c r="A12454" s="33"/>
      <c r="B12454" s="34"/>
      <c r="C12454" s="33"/>
      <c r="D12454" s="33"/>
      <c r="E12454" s="33"/>
      <c r="G12454">
        <f t="shared" si="195"/>
        <v>6</v>
      </c>
    </row>
    <row r="12455" spans="1:7">
      <c r="A12455" s="33"/>
      <c r="B12455" s="34"/>
      <c r="C12455" s="33"/>
      <c r="D12455" s="33"/>
      <c r="E12455" s="33"/>
      <c r="G12455">
        <f t="shared" si="195"/>
        <v>6</v>
      </c>
    </row>
    <row r="12456" spans="1:7">
      <c r="A12456" s="33"/>
      <c r="B12456" s="34"/>
      <c r="C12456" s="33"/>
      <c r="D12456" s="33"/>
      <c r="E12456" s="33"/>
      <c r="G12456">
        <f t="shared" si="195"/>
        <v>6</v>
      </c>
    </row>
    <row r="12457" spans="1:7">
      <c r="A12457" s="33"/>
      <c r="B12457" s="34"/>
      <c r="C12457" s="33"/>
      <c r="D12457" s="33"/>
      <c r="E12457" s="33"/>
      <c r="G12457">
        <f t="shared" si="195"/>
        <v>6</v>
      </c>
    </row>
    <row r="12458" spans="1:7">
      <c r="A12458" s="33"/>
      <c r="B12458" s="34"/>
      <c r="C12458" s="33"/>
      <c r="D12458" s="33"/>
      <c r="E12458" s="33"/>
      <c r="G12458">
        <f t="shared" si="195"/>
        <v>6</v>
      </c>
    </row>
    <row r="12459" spans="1:7">
      <c r="A12459" s="33"/>
      <c r="B12459" s="34"/>
      <c r="C12459" s="33"/>
      <c r="D12459" s="33"/>
      <c r="E12459" s="33"/>
      <c r="G12459">
        <f t="shared" si="195"/>
        <v>6</v>
      </c>
    </row>
    <row r="12460" spans="1:7">
      <c r="A12460" s="33"/>
      <c r="B12460" s="34"/>
      <c r="C12460" s="33"/>
      <c r="D12460" s="33"/>
      <c r="E12460" s="33"/>
      <c r="G12460">
        <f t="shared" si="195"/>
        <v>6</v>
      </c>
    </row>
    <row r="12461" spans="1:7">
      <c r="A12461" s="33"/>
      <c r="B12461" s="34"/>
      <c r="C12461" s="33"/>
      <c r="D12461" s="33"/>
      <c r="E12461" s="33"/>
      <c r="G12461">
        <f t="shared" si="195"/>
        <v>6</v>
      </c>
    </row>
    <row r="12462" spans="1:7">
      <c r="A12462" s="33"/>
      <c r="B12462" s="34"/>
      <c r="C12462" s="33"/>
      <c r="D12462" s="33"/>
      <c r="E12462" s="33"/>
      <c r="G12462">
        <f t="shared" si="195"/>
        <v>6</v>
      </c>
    </row>
    <row r="12463" spans="1:7">
      <c r="A12463" s="33"/>
      <c r="B12463" s="34"/>
      <c r="C12463" s="33"/>
      <c r="D12463" s="33"/>
      <c r="E12463" s="33"/>
      <c r="G12463">
        <f t="shared" si="195"/>
        <v>6</v>
      </c>
    </row>
    <row r="12464" spans="1:7">
      <c r="A12464" s="33"/>
      <c r="B12464" s="34"/>
      <c r="C12464" s="33"/>
      <c r="D12464" s="33"/>
      <c r="E12464" s="33"/>
      <c r="G12464">
        <f t="shared" si="195"/>
        <v>6</v>
      </c>
    </row>
    <row r="12465" spans="1:7">
      <c r="A12465" s="33"/>
      <c r="B12465" s="34"/>
      <c r="C12465" s="33"/>
      <c r="D12465" s="33"/>
      <c r="E12465" s="33"/>
      <c r="G12465">
        <f t="shared" si="195"/>
        <v>6</v>
      </c>
    </row>
    <row r="12466" spans="1:7">
      <c r="A12466" s="33"/>
      <c r="B12466" s="34"/>
      <c r="C12466" s="33"/>
      <c r="D12466" s="33"/>
      <c r="E12466" s="33"/>
      <c r="G12466">
        <f t="shared" si="195"/>
        <v>6</v>
      </c>
    </row>
    <row r="12467" spans="1:7">
      <c r="A12467" s="33"/>
      <c r="B12467" s="34"/>
      <c r="C12467" s="33"/>
      <c r="D12467" s="33"/>
      <c r="E12467" s="33"/>
      <c r="G12467">
        <f t="shared" si="195"/>
        <v>6</v>
      </c>
    </row>
    <row r="12468" spans="1:7">
      <c r="A12468" s="33"/>
      <c r="B12468" s="34"/>
      <c r="C12468" s="33"/>
      <c r="D12468" s="33"/>
      <c r="E12468" s="33"/>
      <c r="G12468">
        <f t="shared" si="195"/>
        <v>6</v>
      </c>
    </row>
    <row r="12469" spans="1:7">
      <c r="A12469" s="33"/>
      <c r="B12469" s="34"/>
      <c r="C12469" s="33"/>
      <c r="D12469" s="33"/>
      <c r="E12469" s="33"/>
      <c r="G12469">
        <f t="shared" si="195"/>
        <v>6</v>
      </c>
    </row>
    <row r="12470" spans="1:7">
      <c r="A12470" s="33"/>
      <c r="B12470" s="34"/>
      <c r="C12470" s="33"/>
      <c r="D12470" s="33"/>
      <c r="E12470" s="33"/>
      <c r="G12470">
        <f t="shared" si="195"/>
        <v>6</v>
      </c>
    </row>
    <row r="12471" spans="1:7">
      <c r="A12471" s="33"/>
      <c r="B12471" s="34"/>
      <c r="C12471" s="33"/>
      <c r="D12471" s="33"/>
      <c r="E12471" s="33"/>
      <c r="G12471">
        <f t="shared" si="195"/>
        <v>6</v>
      </c>
    </row>
    <row r="12472" spans="1:7">
      <c r="A12472" s="33"/>
      <c r="B12472" s="34"/>
      <c r="C12472" s="33"/>
      <c r="D12472" s="33"/>
      <c r="E12472" s="33"/>
      <c r="G12472">
        <f t="shared" si="195"/>
        <v>6</v>
      </c>
    </row>
    <row r="12473" spans="1:7">
      <c r="A12473" s="33"/>
      <c r="B12473" s="34"/>
      <c r="C12473" s="33"/>
      <c r="D12473" s="33"/>
      <c r="E12473" s="33"/>
      <c r="G12473">
        <f t="shared" si="195"/>
        <v>6</v>
      </c>
    </row>
    <row r="12474" spans="1:7">
      <c r="A12474" s="33"/>
      <c r="B12474" s="34"/>
      <c r="C12474" s="33"/>
      <c r="D12474" s="33"/>
      <c r="E12474" s="33"/>
      <c r="G12474">
        <f t="shared" si="195"/>
        <v>6</v>
      </c>
    </row>
    <row r="12475" spans="1:7">
      <c r="A12475" s="33"/>
      <c r="B12475" s="34"/>
      <c r="C12475" s="33"/>
      <c r="D12475" s="33"/>
      <c r="E12475" s="33"/>
      <c r="G12475">
        <f t="shared" si="195"/>
        <v>6</v>
      </c>
    </row>
    <row r="12476" spans="1:7">
      <c r="A12476" s="33"/>
      <c r="B12476" s="34"/>
      <c r="C12476" s="33"/>
      <c r="D12476" s="33"/>
      <c r="E12476" s="33"/>
      <c r="G12476">
        <f t="shared" si="195"/>
        <v>6</v>
      </c>
    </row>
    <row r="12477" spans="1:7">
      <c r="A12477" s="33"/>
      <c r="B12477" s="34"/>
      <c r="C12477" s="33"/>
      <c r="D12477" s="33"/>
      <c r="E12477" s="33"/>
      <c r="G12477">
        <f t="shared" si="195"/>
        <v>6</v>
      </c>
    </row>
    <row r="12478" spans="1:7">
      <c r="A12478" s="33"/>
      <c r="B12478" s="34"/>
      <c r="C12478" s="33"/>
      <c r="D12478" s="33"/>
      <c r="E12478" s="33"/>
      <c r="G12478">
        <f t="shared" si="195"/>
        <v>6</v>
      </c>
    </row>
    <row r="12479" spans="1:7">
      <c r="A12479" s="33"/>
      <c r="B12479" s="34"/>
      <c r="C12479" s="33"/>
      <c r="D12479" s="33"/>
      <c r="E12479" s="33"/>
      <c r="G12479">
        <f t="shared" si="195"/>
        <v>6</v>
      </c>
    </row>
    <row r="12480" spans="1:7">
      <c r="A12480" s="33"/>
      <c r="B12480" s="34"/>
      <c r="C12480" s="33"/>
      <c r="D12480" s="33"/>
      <c r="E12480" s="33"/>
      <c r="G12480">
        <f t="shared" ref="G12480:G12543" si="196">WEEKDAY(B12480,2)</f>
        <v>6</v>
      </c>
    </row>
    <row r="12481" spans="1:7">
      <c r="A12481" s="33"/>
      <c r="B12481" s="34"/>
      <c r="C12481" s="33"/>
      <c r="D12481" s="33"/>
      <c r="E12481" s="33"/>
      <c r="G12481">
        <f t="shared" si="196"/>
        <v>6</v>
      </c>
    </row>
    <row r="12482" spans="1:7">
      <c r="A12482" s="33"/>
      <c r="B12482" s="34"/>
      <c r="C12482" s="33"/>
      <c r="D12482" s="33"/>
      <c r="E12482" s="33"/>
      <c r="G12482">
        <f t="shared" si="196"/>
        <v>6</v>
      </c>
    </row>
    <row r="12483" spans="1:7">
      <c r="A12483" s="33"/>
      <c r="B12483" s="34"/>
      <c r="C12483" s="33"/>
      <c r="D12483" s="33"/>
      <c r="E12483" s="33"/>
      <c r="G12483">
        <f t="shared" si="196"/>
        <v>6</v>
      </c>
    </row>
    <row r="12484" spans="1:7">
      <c r="A12484" s="33"/>
      <c r="B12484" s="34"/>
      <c r="C12484" s="33"/>
      <c r="D12484" s="33"/>
      <c r="E12484" s="33"/>
      <c r="G12484">
        <f t="shared" si="196"/>
        <v>6</v>
      </c>
    </row>
    <row r="12485" spans="1:7">
      <c r="A12485" s="33"/>
      <c r="B12485" s="34"/>
      <c r="C12485" s="33"/>
      <c r="D12485" s="33"/>
      <c r="E12485" s="33"/>
      <c r="G12485">
        <f t="shared" si="196"/>
        <v>6</v>
      </c>
    </row>
    <row r="12486" spans="1:7">
      <c r="A12486" s="33"/>
      <c r="B12486" s="34"/>
      <c r="C12486" s="33"/>
      <c r="D12486" s="33"/>
      <c r="E12486" s="33"/>
      <c r="G12486">
        <f t="shared" si="196"/>
        <v>6</v>
      </c>
    </row>
    <row r="12487" spans="1:7">
      <c r="A12487" s="33"/>
      <c r="B12487" s="34"/>
      <c r="C12487" s="33"/>
      <c r="D12487" s="33"/>
      <c r="E12487" s="33"/>
      <c r="G12487">
        <f t="shared" si="196"/>
        <v>6</v>
      </c>
    </row>
    <row r="12488" spans="1:7">
      <c r="A12488" s="33"/>
      <c r="B12488" s="34"/>
      <c r="C12488" s="33"/>
      <c r="D12488" s="33"/>
      <c r="E12488" s="33"/>
      <c r="G12488">
        <f t="shared" si="196"/>
        <v>6</v>
      </c>
    </row>
    <row r="12489" spans="1:7">
      <c r="A12489" s="33"/>
      <c r="B12489" s="34"/>
      <c r="C12489" s="33"/>
      <c r="D12489" s="33"/>
      <c r="E12489" s="33"/>
      <c r="G12489">
        <f t="shared" si="196"/>
        <v>6</v>
      </c>
    </row>
    <row r="12490" spans="1:7">
      <c r="A12490" s="33"/>
      <c r="B12490" s="34"/>
      <c r="C12490" s="33"/>
      <c r="D12490" s="33"/>
      <c r="E12490" s="33"/>
      <c r="G12490">
        <f t="shared" si="196"/>
        <v>6</v>
      </c>
    </row>
    <row r="12491" spans="1:7">
      <c r="A12491" s="33"/>
      <c r="B12491" s="34"/>
      <c r="C12491" s="33"/>
      <c r="D12491" s="33"/>
      <c r="E12491" s="33"/>
      <c r="G12491">
        <f t="shared" si="196"/>
        <v>6</v>
      </c>
    </row>
    <row r="12492" spans="1:7">
      <c r="A12492" s="33"/>
      <c r="B12492" s="34"/>
      <c r="C12492" s="33"/>
      <c r="D12492" s="33"/>
      <c r="E12492" s="33"/>
      <c r="G12492">
        <f t="shared" si="196"/>
        <v>6</v>
      </c>
    </row>
    <row r="12493" spans="1:7">
      <c r="A12493" s="33"/>
      <c r="B12493" s="34"/>
      <c r="C12493" s="33"/>
      <c r="D12493" s="33"/>
      <c r="E12493" s="33"/>
      <c r="G12493">
        <f t="shared" si="196"/>
        <v>6</v>
      </c>
    </row>
    <row r="12494" spans="1:7">
      <c r="A12494" s="33"/>
      <c r="B12494" s="34"/>
      <c r="C12494" s="33"/>
      <c r="D12494" s="33"/>
      <c r="E12494" s="33"/>
      <c r="G12494">
        <f t="shared" si="196"/>
        <v>6</v>
      </c>
    </row>
    <row r="12495" spans="1:7">
      <c r="A12495" s="33"/>
      <c r="B12495" s="34"/>
      <c r="C12495" s="33"/>
      <c r="D12495" s="33"/>
      <c r="E12495" s="33"/>
      <c r="G12495">
        <f t="shared" si="196"/>
        <v>6</v>
      </c>
    </row>
    <row r="12496" spans="1:7">
      <c r="A12496" s="33"/>
      <c r="B12496" s="34"/>
      <c r="C12496" s="33"/>
      <c r="D12496" s="33"/>
      <c r="E12496" s="33"/>
      <c r="G12496">
        <f t="shared" si="196"/>
        <v>6</v>
      </c>
    </row>
    <row r="12497" spans="1:7">
      <c r="A12497" s="33"/>
      <c r="B12497" s="34"/>
      <c r="C12497" s="33"/>
      <c r="D12497" s="33"/>
      <c r="E12497" s="33"/>
      <c r="G12497">
        <f t="shared" si="196"/>
        <v>6</v>
      </c>
    </row>
    <row r="12498" spans="1:7">
      <c r="A12498" s="33"/>
      <c r="B12498" s="34"/>
      <c r="C12498" s="33"/>
      <c r="D12498" s="33"/>
      <c r="E12498" s="33"/>
      <c r="G12498">
        <f t="shared" si="196"/>
        <v>6</v>
      </c>
    </row>
    <row r="12499" spans="1:7">
      <c r="A12499" s="33"/>
      <c r="B12499" s="34"/>
      <c r="C12499" s="33"/>
      <c r="D12499" s="33"/>
      <c r="E12499" s="33"/>
      <c r="G12499">
        <f t="shared" si="196"/>
        <v>6</v>
      </c>
    </row>
    <row r="12500" spans="1:7">
      <c r="A12500" s="33"/>
      <c r="B12500" s="34"/>
      <c r="C12500" s="33"/>
      <c r="D12500" s="33"/>
      <c r="E12500" s="33"/>
      <c r="G12500">
        <f t="shared" si="196"/>
        <v>6</v>
      </c>
    </row>
    <row r="12501" spans="1:7">
      <c r="A12501" s="33"/>
      <c r="B12501" s="34"/>
      <c r="C12501" s="33"/>
      <c r="D12501" s="33"/>
      <c r="E12501" s="33"/>
      <c r="G12501">
        <f t="shared" si="196"/>
        <v>6</v>
      </c>
    </row>
    <row r="12502" spans="1:7">
      <c r="A12502" s="33"/>
      <c r="B12502" s="34"/>
      <c r="C12502" s="33"/>
      <c r="D12502" s="33"/>
      <c r="E12502" s="33"/>
      <c r="G12502">
        <f t="shared" si="196"/>
        <v>6</v>
      </c>
    </row>
    <row r="12503" spans="1:7">
      <c r="A12503" s="33"/>
      <c r="B12503" s="34"/>
      <c r="C12503" s="33"/>
      <c r="D12503" s="33"/>
      <c r="E12503" s="33"/>
      <c r="G12503">
        <f t="shared" si="196"/>
        <v>6</v>
      </c>
    </row>
    <row r="12504" spans="1:7">
      <c r="A12504" s="33"/>
      <c r="B12504" s="34"/>
      <c r="C12504" s="33"/>
      <c r="D12504" s="33"/>
      <c r="E12504" s="33"/>
      <c r="G12504">
        <f t="shared" si="196"/>
        <v>6</v>
      </c>
    </row>
    <row r="12505" spans="1:7">
      <c r="A12505" s="33"/>
      <c r="B12505" s="34"/>
      <c r="C12505" s="33"/>
      <c r="D12505" s="33"/>
      <c r="E12505" s="33"/>
      <c r="G12505">
        <f t="shared" si="196"/>
        <v>6</v>
      </c>
    </row>
    <row r="12506" spans="1:7">
      <c r="A12506" s="33"/>
      <c r="B12506" s="34"/>
      <c r="C12506" s="33"/>
      <c r="D12506" s="33"/>
      <c r="E12506" s="33"/>
      <c r="G12506">
        <f t="shared" si="196"/>
        <v>6</v>
      </c>
    </row>
    <row r="12507" spans="1:7">
      <c r="A12507" s="33"/>
      <c r="B12507" s="34"/>
      <c r="C12507" s="33"/>
      <c r="D12507" s="33"/>
      <c r="E12507" s="33"/>
      <c r="G12507">
        <f t="shared" si="196"/>
        <v>6</v>
      </c>
    </row>
    <row r="12508" spans="1:7">
      <c r="A12508" s="33"/>
      <c r="B12508" s="34"/>
      <c r="C12508" s="33"/>
      <c r="D12508" s="33"/>
      <c r="E12508" s="33"/>
      <c r="G12508">
        <f t="shared" si="196"/>
        <v>6</v>
      </c>
    </row>
    <row r="12509" spans="1:7">
      <c r="A12509" s="33"/>
      <c r="B12509" s="34"/>
      <c r="C12509" s="33"/>
      <c r="D12509" s="33"/>
      <c r="E12509" s="33"/>
      <c r="G12509">
        <f t="shared" si="196"/>
        <v>6</v>
      </c>
    </row>
    <row r="12510" spans="1:7">
      <c r="A12510" s="33"/>
      <c r="B12510" s="34"/>
      <c r="C12510" s="33"/>
      <c r="D12510" s="33"/>
      <c r="E12510" s="33"/>
      <c r="G12510">
        <f t="shared" si="196"/>
        <v>6</v>
      </c>
    </row>
    <row r="12511" spans="1:7">
      <c r="A12511" s="33"/>
      <c r="B12511" s="34"/>
      <c r="C12511" s="33"/>
      <c r="D12511" s="33"/>
      <c r="E12511" s="33"/>
      <c r="G12511">
        <f t="shared" si="196"/>
        <v>6</v>
      </c>
    </row>
    <row r="12512" spans="1:7">
      <c r="A12512" s="33"/>
      <c r="B12512" s="34"/>
      <c r="C12512" s="33"/>
      <c r="D12512" s="33"/>
      <c r="E12512" s="33"/>
      <c r="G12512">
        <f t="shared" si="196"/>
        <v>6</v>
      </c>
    </row>
    <row r="12513" spans="1:7">
      <c r="A12513" s="33"/>
      <c r="B12513" s="34"/>
      <c r="C12513" s="33"/>
      <c r="D12513" s="33"/>
      <c r="E12513" s="33"/>
      <c r="G12513">
        <f t="shared" si="196"/>
        <v>6</v>
      </c>
    </row>
    <row r="12514" spans="1:7">
      <c r="A12514" s="33"/>
      <c r="B12514" s="34"/>
      <c r="C12514" s="33"/>
      <c r="D12514" s="33"/>
      <c r="E12514" s="33"/>
      <c r="G12514">
        <f t="shared" si="196"/>
        <v>6</v>
      </c>
    </row>
    <row r="12515" spans="1:7">
      <c r="A12515" s="33"/>
      <c r="B12515" s="34"/>
      <c r="C12515" s="33"/>
      <c r="D12515" s="33"/>
      <c r="E12515" s="33"/>
      <c r="G12515">
        <f t="shared" si="196"/>
        <v>6</v>
      </c>
    </row>
    <row r="12516" spans="1:7">
      <c r="A12516" s="33"/>
      <c r="B12516" s="34"/>
      <c r="C12516" s="33"/>
      <c r="D12516" s="33"/>
      <c r="E12516" s="33"/>
      <c r="G12516">
        <f t="shared" si="196"/>
        <v>6</v>
      </c>
    </row>
    <row r="12517" spans="1:7">
      <c r="A12517" s="33"/>
      <c r="B12517" s="34"/>
      <c r="C12517" s="33"/>
      <c r="D12517" s="33"/>
      <c r="E12517" s="33"/>
      <c r="G12517">
        <f t="shared" si="196"/>
        <v>6</v>
      </c>
    </row>
    <row r="12518" spans="1:7">
      <c r="A12518" s="33"/>
      <c r="B12518" s="34"/>
      <c r="C12518" s="33"/>
      <c r="D12518" s="33"/>
      <c r="E12518" s="33"/>
      <c r="G12518">
        <f t="shared" si="196"/>
        <v>6</v>
      </c>
    </row>
    <row r="12519" spans="1:7">
      <c r="A12519" s="33"/>
      <c r="B12519" s="34"/>
      <c r="C12519" s="33"/>
      <c r="D12519" s="33"/>
      <c r="E12519" s="33"/>
      <c r="G12519">
        <f t="shared" si="196"/>
        <v>6</v>
      </c>
    </row>
    <row r="12520" spans="1:7">
      <c r="A12520" s="33"/>
      <c r="B12520" s="34"/>
      <c r="C12520" s="33"/>
      <c r="D12520" s="33"/>
      <c r="E12520" s="33"/>
      <c r="G12520">
        <f t="shared" si="196"/>
        <v>6</v>
      </c>
    </row>
    <row r="12521" spans="1:7">
      <c r="A12521" s="33"/>
      <c r="B12521" s="34"/>
      <c r="C12521" s="33"/>
      <c r="D12521" s="33"/>
      <c r="E12521" s="33"/>
      <c r="G12521">
        <f t="shared" si="196"/>
        <v>6</v>
      </c>
    </row>
    <row r="12522" spans="1:7">
      <c r="A12522" s="33"/>
      <c r="B12522" s="34"/>
      <c r="C12522" s="33"/>
      <c r="D12522" s="33"/>
      <c r="E12522" s="33"/>
      <c r="G12522">
        <f t="shared" si="196"/>
        <v>6</v>
      </c>
    </row>
    <row r="12523" spans="1:7">
      <c r="A12523" s="33"/>
      <c r="B12523" s="34"/>
      <c r="C12523" s="33"/>
      <c r="D12523" s="33"/>
      <c r="E12523" s="33"/>
      <c r="G12523">
        <f t="shared" si="196"/>
        <v>6</v>
      </c>
    </row>
    <row r="12524" spans="1:7">
      <c r="A12524" s="33"/>
      <c r="B12524" s="34"/>
      <c r="C12524" s="33"/>
      <c r="D12524" s="33"/>
      <c r="E12524" s="33"/>
      <c r="G12524">
        <f t="shared" si="196"/>
        <v>6</v>
      </c>
    </row>
    <row r="12525" spans="1:7">
      <c r="A12525" s="33"/>
      <c r="B12525" s="34"/>
      <c r="C12525" s="33"/>
      <c r="D12525" s="33"/>
      <c r="E12525" s="33"/>
      <c r="G12525">
        <f t="shared" si="196"/>
        <v>6</v>
      </c>
    </row>
    <row r="12526" spans="1:7">
      <c r="A12526" s="33"/>
      <c r="B12526" s="34"/>
      <c r="C12526" s="33"/>
      <c r="D12526" s="33"/>
      <c r="E12526" s="33"/>
      <c r="G12526">
        <f t="shared" si="196"/>
        <v>6</v>
      </c>
    </row>
    <row r="12527" spans="1:7">
      <c r="A12527" s="33"/>
      <c r="B12527" s="34"/>
      <c r="C12527" s="33"/>
      <c r="D12527" s="33"/>
      <c r="E12527" s="33"/>
      <c r="G12527">
        <f t="shared" si="196"/>
        <v>6</v>
      </c>
    </row>
    <row r="12528" spans="1:7">
      <c r="A12528" s="33"/>
      <c r="B12528" s="34"/>
      <c r="C12528" s="33"/>
      <c r="D12528" s="33"/>
      <c r="E12528" s="33"/>
      <c r="G12528">
        <f t="shared" si="196"/>
        <v>6</v>
      </c>
    </row>
    <row r="12529" spans="1:7">
      <c r="A12529" s="33"/>
      <c r="B12529" s="34"/>
      <c r="C12529" s="33"/>
      <c r="D12529" s="33"/>
      <c r="E12529" s="33"/>
      <c r="G12529">
        <f t="shared" si="196"/>
        <v>6</v>
      </c>
    </row>
    <row r="12530" spans="1:7">
      <c r="A12530" s="33"/>
      <c r="B12530" s="34"/>
      <c r="C12530" s="33"/>
      <c r="D12530" s="33"/>
      <c r="E12530" s="33"/>
      <c r="G12530">
        <f t="shared" si="196"/>
        <v>6</v>
      </c>
    </row>
    <row r="12531" spans="1:7">
      <c r="A12531" s="33"/>
      <c r="B12531" s="34"/>
      <c r="C12531" s="33"/>
      <c r="D12531" s="33"/>
      <c r="E12531" s="33"/>
      <c r="G12531">
        <f t="shared" si="196"/>
        <v>6</v>
      </c>
    </row>
    <row r="12532" spans="1:7">
      <c r="A12532" s="33"/>
      <c r="B12532" s="34"/>
      <c r="C12532" s="33"/>
      <c r="D12532" s="33"/>
      <c r="E12532" s="33"/>
      <c r="G12532">
        <f t="shared" si="196"/>
        <v>6</v>
      </c>
    </row>
    <row r="12533" spans="1:7">
      <c r="A12533" s="33"/>
      <c r="B12533" s="34"/>
      <c r="C12533" s="33"/>
      <c r="D12533" s="33"/>
      <c r="E12533" s="33"/>
      <c r="G12533">
        <f t="shared" si="196"/>
        <v>6</v>
      </c>
    </row>
    <row r="12534" spans="1:7">
      <c r="A12534" s="33"/>
      <c r="B12534" s="34"/>
      <c r="C12534" s="33"/>
      <c r="D12534" s="33"/>
      <c r="E12534" s="33"/>
      <c r="G12534">
        <f t="shared" si="196"/>
        <v>6</v>
      </c>
    </row>
    <row r="12535" spans="1:7">
      <c r="A12535" s="33"/>
      <c r="B12535" s="34"/>
      <c r="C12535" s="33"/>
      <c r="D12535" s="33"/>
      <c r="E12535" s="33"/>
      <c r="G12535">
        <f t="shared" si="196"/>
        <v>6</v>
      </c>
    </row>
    <row r="12536" spans="1:7">
      <c r="A12536" s="33"/>
      <c r="B12536" s="34"/>
      <c r="C12536" s="33"/>
      <c r="D12536" s="33"/>
      <c r="E12536" s="33"/>
      <c r="G12536">
        <f t="shared" si="196"/>
        <v>6</v>
      </c>
    </row>
    <row r="12537" spans="1:7">
      <c r="A12537" s="33"/>
      <c r="B12537" s="34"/>
      <c r="C12537" s="33"/>
      <c r="D12537" s="33"/>
      <c r="E12537" s="33"/>
      <c r="G12537">
        <f t="shared" si="196"/>
        <v>6</v>
      </c>
    </row>
    <row r="12538" spans="1:7">
      <c r="A12538" s="33"/>
      <c r="B12538" s="34"/>
      <c r="C12538" s="33"/>
      <c r="D12538" s="33"/>
      <c r="E12538" s="33"/>
      <c r="G12538">
        <f t="shared" si="196"/>
        <v>6</v>
      </c>
    </row>
    <row r="12539" spans="1:7">
      <c r="A12539" s="33"/>
      <c r="B12539" s="34"/>
      <c r="C12539" s="33"/>
      <c r="D12539" s="33"/>
      <c r="E12539" s="33"/>
      <c r="G12539">
        <f t="shared" si="196"/>
        <v>6</v>
      </c>
    </row>
    <row r="12540" spans="1:7">
      <c r="A12540" s="33"/>
      <c r="B12540" s="34"/>
      <c r="C12540" s="33"/>
      <c r="D12540" s="33"/>
      <c r="E12540" s="33"/>
      <c r="G12540">
        <f t="shared" si="196"/>
        <v>6</v>
      </c>
    </row>
    <row r="12541" spans="1:7">
      <c r="A12541" s="33"/>
      <c r="B12541" s="34"/>
      <c r="C12541" s="33"/>
      <c r="D12541" s="33"/>
      <c r="E12541" s="33"/>
      <c r="G12541">
        <f t="shared" si="196"/>
        <v>6</v>
      </c>
    </row>
    <row r="12542" spans="1:7">
      <c r="A12542" s="33"/>
      <c r="B12542" s="34"/>
      <c r="C12542" s="33"/>
      <c r="D12542" s="33"/>
      <c r="E12542" s="33"/>
      <c r="G12542">
        <f t="shared" si="196"/>
        <v>6</v>
      </c>
    </row>
    <row r="12543" spans="1:7">
      <c r="A12543" s="33"/>
      <c r="B12543" s="34"/>
      <c r="C12543" s="33"/>
      <c r="D12543" s="33"/>
      <c r="E12543" s="33"/>
      <c r="G12543">
        <f t="shared" si="196"/>
        <v>6</v>
      </c>
    </row>
    <row r="12544" spans="1:7">
      <c r="A12544" s="33"/>
      <c r="B12544" s="34"/>
      <c r="C12544" s="33"/>
      <c r="D12544" s="33"/>
      <c r="E12544" s="33"/>
      <c r="G12544">
        <f t="shared" ref="G12544:G12607" si="197">WEEKDAY(B12544,2)</f>
        <v>6</v>
      </c>
    </row>
    <row r="12545" spans="1:7">
      <c r="A12545" s="33"/>
      <c r="B12545" s="34"/>
      <c r="C12545" s="33"/>
      <c r="D12545" s="33"/>
      <c r="E12545" s="33"/>
      <c r="G12545">
        <f t="shared" si="197"/>
        <v>6</v>
      </c>
    </row>
    <row r="12546" spans="1:7">
      <c r="A12546" s="33"/>
      <c r="B12546" s="34"/>
      <c r="C12546" s="33"/>
      <c r="D12546" s="33"/>
      <c r="E12546" s="33"/>
      <c r="G12546">
        <f t="shared" si="197"/>
        <v>6</v>
      </c>
    </row>
    <row r="12547" spans="1:7">
      <c r="A12547" s="33"/>
      <c r="B12547" s="34"/>
      <c r="C12547" s="33"/>
      <c r="D12547" s="33"/>
      <c r="E12547" s="33"/>
      <c r="G12547">
        <f t="shared" si="197"/>
        <v>6</v>
      </c>
    </row>
    <row r="12548" spans="1:7">
      <c r="A12548" s="33"/>
      <c r="B12548" s="34"/>
      <c r="C12548" s="33"/>
      <c r="D12548" s="33"/>
      <c r="E12548" s="33"/>
      <c r="G12548">
        <f t="shared" si="197"/>
        <v>6</v>
      </c>
    </row>
    <row r="12549" spans="1:7">
      <c r="A12549" s="33"/>
      <c r="B12549" s="34"/>
      <c r="C12549" s="33"/>
      <c r="D12549" s="33"/>
      <c r="E12549" s="33"/>
      <c r="G12549">
        <f t="shared" si="197"/>
        <v>6</v>
      </c>
    </row>
    <row r="12550" spans="1:7">
      <c r="A12550" s="33"/>
      <c r="B12550" s="34"/>
      <c r="C12550" s="33"/>
      <c r="D12550" s="33"/>
      <c r="E12550" s="33"/>
      <c r="G12550">
        <f t="shared" si="197"/>
        <v>6</v>
      </c>
    </row>
    <row r="12551" spans="1:7">
      <c r="A12551" s="33"/>
      <c r="B12551" s="34"/>
      <c r="C12551" s="33"/>
      <c r="D12551" s="33"/>
      <c r="E12551" s="33"/>
      <c r="G12551">
        <f t="shared" si="197"/>
        <v>6</v>
      </c>
    </row>
    <row r="12552" spans="1:7">
      <c r="A12552" s="33"/>
      <c r="B12552" s="34"/>
      <c r="C12552" s="33"/>
      <c r="D12552" s="33"/>
      <c r="E12552" s="33"/>
      <c r="G12552">
        <f t="shared" si="197"/>
        <v>6</v>
      </c>
    </row>
    <row r="12553" spans="1:7">
      <c r="A12553" s="33"/>
      <c r="B12553" s="34"/>
      <c r="C12553" s="33"/>
      <c r="D12553" s="33"/>
      <c r="E12553" s="33"/>
      <c r="G12553">
        <f t="shared" si="197"/>
        <v>6</v>
      </c>
    </row>
    <row r="12554" spans="1:7">
      <c r="A12554" s="33"/>
      <c r="B12554" s="34"/>
      <c r="C12554" s="33"/>
      <c r="D12554" s="33"/>
      <c r="E12554" s="33"/>
      <c r="G12554">
        <f t="shared" si="197"/>
        <v>6</v>
      </c>
    </row>
    <row r="12555" spans="1:7">
      <c r="A12555" s="33"/>
      <c r="B12555" s="34"/>
      <c r="C12555" s="33"/>
      <c r="D12555" s="33"/>
      <c r="E12555" s="33"/>
      <c r="G12555">
        <f t="shared" si="197"/>
        <v>6</v>
      </c>
    </row>
    <row r="12556" spans="1:7">
      <c r="A12556" s="33"/>
      <c r="B12556" s="34"/>
      <c r="C12556" s="33"/>
      <c r="D12556" s="33"/>
      <c r="E12556" s="33"/>
      <c r="G12556">
        <f t="shared" si="197"/>
        <v>6</v>
      </c>
    </row>
    <row r="12557" spans="1:7">
      <c r="A12557" s="33"/>
      <c r="B12557" s="34"/>
      <c r="C12557" s="33"/>
      <c r="D12557" s="33"/>
      <c r="E12557" s="33"/>
      <c r="G12557">
        <f t="shared" si="197"/>
        <v>6</v>
      </c>
    </row>
    <row r="12558" spans="1:7">
      <c r="A12558" s="33"/>
      <c r="B12558" s="34"/>
      <c r="C12558" s="33"/>
      <c r="D12558" s="33"/>
      <c r="E12558" s="33"/>
      <c r="G12558">
        <f t="shared" si="197"/>
        <v>6</v>
      </c>
    </row>
    <row r="12559" spans="1:7">
      <c r="A12559" s="33"/>
      <c r="B12559" s="34"/>
      <c r="C12559" s="33"/>
      <c r="D12559" s="33"/>
      <c r="E12559" s="33"/>
      <c r="G12559">
        <f t="shared" si="197"/>
        <v>6</v>
      </c>
    </row>
    <row r="12560" spans="1:7">
      <c r="A12560" s="33"/>
      <c r="B12560" s="34"/>
      <c r="C12560" s="33"/>
      <c r="D12560" s="33"/>
      <c r="E12560" s="33"/>
      <c r="G12560">
        <f t="shared" si="197"/>
        <v>6</v>
      </c>
    </row>
    <row r="12561" spans="1:7">
      <c r="A12561" s="33"/>
      <c r="B12561" s="34"/>
      <c r="C12561" s="33"/>
      <c r="D12561" s="33"/>
      <c r="E12561" s="33"/>
      <c r="G12561">
        <f t="shared" si="197"/>
        <v>6</v>
      </c>
    </row>
    <row r="12562" spans="1:7">
      <c r="A12562" s="33"/>
      <c r="B12562" s="34"/>
      <c r="C12562" s="33"/>
      <c r="D12562" s="33"/>
      <c r="E12562" s="33"/>
      <c r="G12562">
        <f t="shared" si="197"/>
        <v>6</v>
      </c>
    </row>
    <row r="12563" spans="1:7">
      <c r="A12563" s="33"/>
      <c r="B12563" s="34"/>
      <c r="C12563" s="33"/>
      <c r="D12563" s="33"/>
      <c r="E12563" s="33"/>
      <c r="G12563">
        <f t="shared" si="197"/>
        <v>6</v>
      </c>
    </row>
    <row r="12564" spans="1:7">
      <c r="A12564" s="33"/>
      <c r="B12564" s="34"/>
      <c r="C12564" s="33"/>
      <c r="D12564" s="33"/>
      <c r="E12564" s="33"/>
      <c r="G12564">
        <f t="shared" si="197"/>
        <v>6</v>
      </c>
    </row>
    <row r="12565" spans="1:7">
      <c r="A12565" s="33"/>
      <c r="B12565" s="34"/>
      <c r="C12565" s="33"/>
      <c r="D12565" s="33"/>
      <c r="E12565" s="33"/>
      <c r="G12565">
        <f t="shared" si="197"/>
        <v>6</v>
      </c>
    </row>
    <row r="12566" spans="1:7">
      <c r="A12566" s="33"/>
      <c r="B12566" s="34"/>
      <c r="C12566" s="33"/>
      <c r="D12566" s="33"/>
      <c r="E12566" s="33"/>
      <c r="G12566">
        <f t="shared" si="197"/>
        <v>6</v>
      </c>
    </row>
    <row r="12567" spans="1:7">
      <c r="A12567" s="33"/>
      <c r="B12567" s="34"/>
      <c r="C12567" s="33"/>
      <c r="D12567" s="33"/>
      <c r="E12567" s="33"/>
      <c r="G12567">
        <f t="shared" si="197"/>
        <v>6</v>
      </c>
    </row>
    <row r="12568" spans="1:7">
      <c r="A12568" s="33"/>
      <c r="B12568" s="34"/>
      <c r="C12568" s="33"/>
      <c r="D12568" s="33"/>
      <c r="E12568" s="33"/>
      <c r="G12568">
        <f t="shared" si="197"/>
        <v>6</v>
      </c>
    </row>
    <row r="12569" spans="1:7">
      <c r="A12569" s="33"/>
      <c r="B12569" s="34"/>
      <c r="C12569" s="33"/>
      <c r="D12569" s="33"/>
      <c r="E12569" s="33"/>
      <c r="G12569">
        <f t="shared" si="197"/>
        <v>6</v>
      </c>
    </row>
    <row r="12570" spans="1:7">
      <c r="A12570" s="33"/>
      <c r="B12570" s="34"/>
      <c r="C12570" s="33"/>
      <c r="D12570" s="33"/>
      <c r="E12570" s="33"/>
      <c r="G12570">
        <f t="shared" si="197"/>
        <v>6</v>
      </c>
    </row>
    <row r="12571" spans="1:7">
      <c r="A12571" s="33"/>
      <c r="B12571" s="34"/>
      <c r="C12571" s="33"/>
      <c r="D12571" s="33"/>
      <c r="E12571" s="33"/>
      <c r="G12571">
        <f t="shared" si="197"/>
        <v>6</v>
      </c>
    </row>
    <row r="12572" spans="1:7">
      <c r="A12572" s="33"/>
      <c r="B12572" s="34"/>
      <c r="C12572" s="33"/>
      <c r="D12572" s="33"/>
      <c r="E12572" s="33"/>
      <c r="G12572">
        <f t="shared" si="197"/>
        <v>6</v>
      </c>
    </row>
    <row r="12573" spans="1:7">
      <c r="A12573" s="33"/>
      <c r="B12573" s="34"/>
      <c r="C12573" s="33"/>
      <c r="D12573" s="33"/>
      <c r="E12573" s="33"/>
      <c r="G12573">
        <f t="shared" si="197"/>
        <v>6</v>
      </c>
    </row>
    <row r="12574" spans="1:7">
      <c r="A12574" s="33"/>
      <c r="B12574" s="34"/>
      <c r="C12574" s="33"/>
      <c r="D12574" s="33"/>
      <c r="E12574" s="33"/>
      <c r="G12574">
        <f t="shared" si="197"/>
        <v>6</v>
      </c>
    </row>
    <row r="12575" spans="1:7">
      <c r="A12575" s="33"/>
      <c r="B12575" s="34"/>
      <c r="C12575" s="33"/>
      <c r="D12575" s="33"/>
      <c r="E12575" s="33"/>
      <c r="G12575">
        <f t="shared" si="197"/>
        <v>6</v>
      </c>
    </row>
    <row r="12576" spans="1:7">
      <c r="A12576" s="33"/>
      <c r="B12576" s="34"/>
      <c r="C12576" s="33"/>
      <c r="D12576" s="33"/>
      <c r="E12576" s="33"/>
      <c r="G12576">
        <f t="shared" si="197"/>
        <v>6</v>
      </c>
    </row>
    <row r="12577" spans="1:7">
      <c r="A12577" s="33"/>
      <c r="B12577" s="34"/>
      <c r="C12577" s="33"/>
      <c r="D12577" s="33"/>
      <c r="E12577" s="33"/>
      <c r="G12577">
        <f t="shared" si="197"/>
        <v>6</v>
      </c>
    </row>
    <row r="12578" spans="1:7">
      <c r="A12578" s="33"/>
      <c r="B12578" s="34"/>
      <c r="C12578" s="33"/>
      <c r="D12578" s="33"/>
      <c r="E12578" s="33"/>
      <c r="G12578">
        <f t="shared" si="197"/>
        <v>6</v>
      </c>
    </row>
    <row r="12579" spans="1:7">
      <c r="A12579" s="33"/>
      <c r="B12579" s="34"/>
      <c r="C12579" s="33"/>
      <c r="D12579" s="33"/>
      <c r="E12579" s="33"/>
      <c r="G12579">
        <f t="shared" si="197"/>
        <v>6</v>
      </c>
    </row>
    <row r="12580" spans="1:7">
      <c r="A12580" s="33"/>
      <c r="B12580" s="34"/>
      <c r="C12580" s="33"/>
      <c r="D12580" s="33"/>
      <c r="E12580" s="33"/>
      <c r="G12580">
        <f t="shared" si="197"/>
        <v>6</v>
      </c>
    </row>
    <row r="12581" spans="1:7">
      <c r="A12581" s="33"/>
      <c r="B12581" s="34"/>
      <c r="C12581" s="33"/>
      <c r="D12581" s="33"/>
      <c r="E12581" s="33"/>
      <c r="G12581">
        <f t="shared" si="197"/>
        <v>6</v>
      </c>
    </row>
    <row r="12582" spans="1:7">
      <c r="A12582" s="33"/>
      <c r="B12582" s="34"/>
      <c r="C12582" s="33"/>
      <c r="D12582" s="33"/>
      <c r="E12582" s="33"/>
      <c r="G12582">
        <f t="shared" si="197"/>
        <v>6</v>
      </c>
    </row>
    <row r="12583" spans="1:7">
      <c r="A12583" s="33"/>
      <c r="B12583" s="34"/>
      <c r="C12583" s="33"/>
      <c r="D12583" s="33"/>
      <c r="E12583" s="33"/>
      <c r="G12583">
        <f t="shared" si="197"/>
        <v>6</v>
      </c>
    </row>
    <row r="12584" spans="1:7">
      <c r="A12584" s="33"/>
      <c r="B12584" s="34"/>
      <c r="C12584" s="33"/>
      <c r="D12584" s="33"/>
      <c r="E12584" s="33"/>
      <c r="G12584">
        <f t="shared" si="197"/>
        <v>6</v>
      </c>
    </row>
    <row r="12585" spans="1:7">
      <c r="A12585" s="33"/>
      <c r="B12585" s="34"/>
      <c r="C12585" s="33"/>
      <c r="D12585" s="33"/>
      <c r="E12585" s="33"/>
      <c r="G12585">
        <f t="shared" si="197"/>
        <v>6</v>
      </c>
    </row>
    <row r="12586" spans="1:7">
      <c r="A12586" s="33"/>
      <c r="B12586" s="34"/>
      <c r="C12586" s="33"/>
      <c r="D12586" s="33"/>
      <c r="E12586" s="33"/>
      <c r="G12586">
        <f t="shared" si="197"/>
        <v>6</v>
      </c>
    </row>
    <row r="12587" spans="1:7">
      <c r="A12587" s="33"/>
      <c r="B12587" s="34"/>
      <c r="C12587" s="33"/>
      <c r="D12587" s="33"/>
      <c r="E12587" s="33"/>
      <c r="G12587">
        <f t="shared" si="197"/>
        <v>6</v>
      </c>
    </row>
    <row r="12588" spans="1:7">
      <c r="A12588" s="33"/>
      <c r="B12588" s="34"/>
      <c r="C12588" s="33"/>
      <c r="D12588" s="33"/>
      <c r="E12588" s="33"/>
      <c r="G12588">
        <f t="shared" si="197"/>
        <v>6</v>
      </c>
    </row>
    <row r="12589" spans="1:7">
      <c r="A12589" s="33"/>
      <c r="B12589" s="34"/>
      <c r="C12589" s="33"/>
      <c r="D12589" s="33"/>
      <c r="E12589" s="33"/>
      <c r="G12589">
        <f t="shared" si="197"/>
        <v>6</v>
      </c>
    </row>
    <row r="12590" spans="1:7">
      <c r="A12590" s="33"/>
      <c r="B12590" s="34"/>
      <c r="C12590" s="33"/>
      <c r="D12590" s="33"/>
      <c r="E12590" s="33"/>
      <c r="G12590">
        <f t="shared" si="197"/>
        <v>6</v>
      </c>
    </row>
    <row r="12591" spans="1:7">
      <c r="A12591" s="33"/>
      <c r="B12591" s="34"/>
      <c r="C12591" s="33"/>
      <c r="D12591" s="33"/>
      <c r="E12591" s="33"/>
      <c r="G12591">
        <f t="shared" si="197"/>
        <v>6</v>
      </c>
    </row>
    <row r="12592" spans="1:7">
      <c r="A12592" s="33"/>
      <c r="B12592" s="34"/>
      <c r="C12592" s="33"/>
      <c r="D12592" s="33"/>
      <c r="E12592" s="33"/>
      <c r="G12592">
        <f t="shared" si="197"/>
        <v>6</v>
      </c>
    </row>
    <row r="12593" spans="1:7">
      <c r="A12593" s="33"/>
      <c r="B12593" s="34"/>
      <c r="C12593" s="33"/>
      <c r="D12593" s="33"/>
      <c r="E12593" s="33"/>
      <c r="G12593">
        <f t="shared" si="197"/>
        <v>6</v>
      </c>
    </row>
    <row r="12594" spans="1:7">
      <c r="A12594" s="33"/>
      <c r="B12594" s="34"/>
      <c r="C12594" s="33"/>
      <c r="D12594" s="33"/>
      <c r="E12594" s="33"/>
      <c r="G12594">
        <f t="shared" si="197"/>
        <v>6</v>
      </c>
    </row>
    <row r="12595" spans="1:7">
      <c r="A12595" s="33"/>
      <c r="B12595" s="34"/>
      <c r="C12595" s="33"/>
      <c r="D12595" s="33"/>
      <c r="E12595" s="33"/>
      <c r="G12595">
        <f t="shared" si="197"/>
        <v>6</v>
      </c>
    </row>
    <row r="12596" spans="1:7">
      <c r="A12596" s="33"/>
      <c r="B12596" s="34"/>
      <c r="C12596" s="33"/>
      <c r="D12596" s="33"/>
      <c r="E12596" s="33"/>
      <c r="G12596">
        <f t="shared" si="197"/>
        <v>6</v>
      </c>
    </row>
    <row r="12597" spans="1:7">
      <c r="A12597" s="33"/>
      <c r="B12597" s="34"/>
      <c r="C12597" s="33"/>
      <c r="D12597" s="33"/>
      <c r="E12597" s="33"/>
      <c r="G12597">
        <f t="shared" si="197"/>
        <v>6</v>
      </c>
    </row>
    <row r="12598" spans="1:7">
      <c r="A12598" s="33"/>
      <c r="B12598" s="34"/>
      <c r="C12598" s="33"/>
      <c r="D12598" s="33"/>
      <c r="E12598" s="33"/>
      <c r="G12598">
        <f t="shared" si="197"/>
        <v>6</v>
      </c>
    </row>
    <row r="12599" spans="1:7">
      <c r="A12599" s="33"/>
      <c r="B12599" s="34"/>
      <c r="C12599" s="33"/>
      <c r="D12599" s="33"/>
      <c r="E12599" s="33"/>
      <c r="G12599">
        <f t="shared" si="197"/>
        <v>6</v>
      </c>
    </row>
    <row r="12600" spans="1:7">
      <c r="A12600" s="33"/>
      <c r="B12600" s="34"/>
      <c r="C12600" s="33"/>
      <c r="D12600" s="33"/>
      <c r="E12600" s="33"/>
      <c r="G12600">
        <f t="shared" si="197"/>
        <v>6</v>
      </c>
    </row>
    <row r="12601" spans="1:7">
      <c r="A12601" s="33"/>
      <c r="B12601" s="34"/>
      <c r="C12601" s="33"/>
      <c r="D12601" s="33"/>
      <c r="E12601" s="33"/>
      <c r="G12601">
        <f t="shared" si="197"/>
        <v>6</v>
      </c>
    </row>
    <row r="12602" spans="1:7">
      <c r="A12602" s="33"/>
      <c r="B12602" s="34"/>
      <c r="C12602" s="33"/>
      <c r="D12602" s="33"/>
      <c r="E12602" s="33"/>
      <c r="G12602">
        <f t="shared" si="197"/>
        <v>6</v>
      </c>
    </row>
    <row r="12603" spans="1:7">
      <c r="A12603" s="33"/>
      <c r="B12603" s="34"/>
      <c r="C12603" s="33"/>
      <c r="D12603" s="33"/>
      <c r="E12603" s="33"/>
      <c r="G12603">
        <f t="shared" si="197"/>
        <v>6</v>
      </c>
    </row>
    <row r="12604" spans="1:7">
      <c r="A12604" s="33"/>
      <c r="B12604" s="34"/>
      <c r="C12604" s="33"/>
      <c r="D12604" s="33"/>
      <c r="E12604" s="33"/>
      <c r="G12604">
        <f t="shared" si="197"/>
        <v>6</v>
      </c>
    </row>
    <row r="12605" spans="1:7">
      <c r="A12605" s="33"/>
      <c r="B12605" s="34"/>
      <c r="C12605" s="33"/>
      <c r="D12605" s="33"/>
      <c r="E12605" s="33"/>
      <c r="G12605">
        <f t="shared" si="197"/>
        <v>6</v>
      </c>
    </row>
    <row r="12606" spans="1:7">
      <c r="A12606" s="33"/>
      <c r="B12606" s="34"/>
      <c r="C12606" s="33"/>
      <c r="D12606" s="33"/>
      <c r="E12606" s="33"/>
      <c r="G12606">
        <f t="shared" si="197"/>
        <v>6</v>
      </c>
    </row>
    <row r="12607" spans="1:7">
      <c r="A12607" s="33"/>
      <c r="B12607" s="34"/>
      <c r="C12607" s="33"/>
      <c r="D12607" s="33"/>
      <c r="E12607" s="33"/>
      <c r="G12607">
        <f t="shared" si="197"/>
        <v>6</v>
      </c>
    </row>
    <row r="12608" spans="1:7">
      <c r="A12608" s="33"/>
      <c r="B12608" s="34"/>
      <c r="C12608" s="33"/>
      <c r="D12608" s="33"/>
      <c r="E12608" s="33"/>
      <c r="G12608">
        <f t="shared" ref="G12608:G12671" si="198">WEEKDAY(B12608,2)</f>
        <v>6</v>
      </c>
    </row>
    <row r="12609" spans="1:7">
      <c r="A12609" s="33"/>
      <c r="B12609" s="34"/>
      <c r="C12609" s="33"/>
      <c r="D12609" s="33"/>
      <c r="E12609" s="33"/>
      <c r="G12609">
        <f t="shared" si="198"/>
        <v>6</v>
      </c>
    </row>
    <row r="12610" spans="1:7">
      <c r="A12610" s="33"/>
      <c r="B12610" s="34"/>
      <c r="C12610" s="33"/>
      <c r="D12610" s="33"/>
      <c r="E12610" s="33"/>
      <c r="G12610">
        <f t="shared" si="198"/>
        <v>6</v>
      </c>
    </row>
    <row r="12611" spans="1:7">
      <c r="A12611" s="33"/>
      <c r="B12611" s="34"/>
      <c r="C12611" s="33"/>
      <c r="D12611" s="33"/>
      <c r="E12611" s="33"/>
      <c r="G12611">
        <f t="shared" si="198"/>
        <v>6</v>
      </c>
    </row>
    <row r="12612" spans="1:7">
      <c r="A12612" s="33"/>
      <c r="B12612" s="34"/>
      <c r="C12612" s="33"/>
      <c r="D12612" s="33"/>
      <c r="E12612" s="33"/>
      <c r="G12612">
        <f t="shared" si="198"/>
        <v>6</v>
      </c>
    </row>
    <row r="12613" spans="1:7">
      <c r="A12613" s="33"/>
      <c r="B12613" s="34"/>
      <c r="C12613" s="33"/>
      <c r="D12613" s="33"/>
      <c r="E12613" s="33"/>
      <c r="G12613">
        <f t="shared" si="198"/>
        <v>6</v>
      </c>
    </row>
    <row r="12614" spans="1:7">
      <c r="A12614" s="33"/>
      <c r="B12614" s="34"/>
      <c r="C12614" s="33"/>
      <c r="D12614" s="33"/>
      <c r="E12614" s="33"/>
      <c r="G12614">
        <f t="shared" si="198"/>
        <v>6</v>
      </c>
    </row>
    <row r="12615" spans="1:7">
      <c r="A12615" s="33"/>
      <c r="B12615" s="34"/>
      <c r="C12615" s="33"/>
      <c r="D12615" s="33"/>
      <c r="E12615" s="33"/>
      <c r="G12615">
        <f t="shared" si="198"/>
        <v>6</v>
      </c>
    </row>
    <row r="12616" spans="1:7">
      <c r="A12616" s="33"/>
      <c r="B12616" s="34"/>
      <c r="C12616" s="33"/>
      <c r="D12616" s="33"/>
      <c r="E12616" s="33"/>
      <c r="G12616">
        <f t="shared" si="198"/>
        <v>6</v>
      </c>
    </row>
    <row r="12617" spans="1:7">
      <c r="A12617" s="33"/>
      <c r="B12617" s="34"/>
      <c r="C12617" s="33"/>
      <c r="D12617" s="33"/>
      <c r="E12617" s="33"/>
      <c r="G12617">
        <f t="shared" si="198"/>
        <v>6</v>
      </c>
    </row>
    <row r="12618" spans="1:7">
      <c r="A12618" s="33"/>
      <c r="B12618" s="34"/>
      <c r="C12618" s="33"/>
      <c r="D12618" s="33"/>
      <c r="E12618" s="33"/>
      <c r="G12618">
        <f t="shared" si="198"/>
        <v>6</v>
      </c>
    </row>
    <row r="12619" spans="1:7">
      <c r="A12619" s="33"/>
      <c r="B12619" s="34"/>
      <c r="C12619" s="33"/>
      <c r="D12619" s="33"/>
      <c r="E12619" s="33"/>
      <c r="G12619">
        <f t="shared" si="198"/>
        <v>6</v>
      </c>
    </row>
    <row r="12620" spans="1:7">
      <c r="A12620" s="33"/>
      <c r="B12620" s="34"/>
      <c r="C12620" s="33"/>
      <c r="D12620" s="33"/>
      <c r="E12620" s="33"/>
      <c r="G12620">
        <f t="shared" si="198"/>
        <v>6</v>
      </c>
    </row>
    <row r="12621" spans="1:7">
      <c r="A12621" s="33"/>
      <c r="B12621" s="34"/>
      <c r="C12621" s="33"/>
      <c r="D12621" s="33"/>
      <c r="E12621" s="33"/>
      <c r="G12621">
        <f t="shared" si="198"/>
        <v>6</v>
      </c>
    </row>
    <row r="12622" spans="1:7">
      <c r="A12622" s="33"/>
      <c r="B12622" s="34"/>
      <c r="C12622" s="33"/>
      <c r="D12622" s="33"/>
      <c r="E12622" s="33"/>
      <c r="G12622">
        <f t="shared" si="198"/>
        <v>6</v>
      </c>
    </row>
    <row r="12623" spans="1:7">
      <c r="A12623" s="33"/>
      <c r="B12623" s="34"/>
      <c r="C12623" s="33"/>
      <c r="D12623" s="33"/>
      <c r="E12623" s="33"/>
      <c r="G12623">
        <f t="shared" si="198"/>
        <v>6</v>
      </c>
    </row>
    <row r="12624" spans="1:7">
      <c r="A12624" s="33"/>
      <c r="B12624" s="34"/>
      <c r="C12624" s="33"/>
      <c r="D12624" s="33"/>
      <c r="E12624" s="33"/>
      <c r="G12624">
        <f t="shared" si="198"/>
        <v>6</v>
      </c>
    </row>
    <row r="12625" spans="1:7">
      <c r="A12625" s="33"/>
      <c r="B12625" s="34"/>
      <c r="C12625" s="33"/>
      <c r="D12625" s="33"/>
      <c r="E12625" s="33"/>
      <c r="G12625">
        <f t="shared" si="198"/>
        <v>6</v>
      </c>
    </row>
    <row r="12626" spans="1:7">
      <c r="A12626" s="33"/>
      <c r="B12626" s="34"/>
      <c r="C12626" s="33"/>
      <c r="D12626" s="33"/>
      <c r="E12626" s="33"/>
      <c r="G12626">
        <f t="shared" si="198"/>
        <v>6</v>
      </c>
    </row>
    <row r="12627" spans="1:7">
      <c r="A12627" s="33"/>
      <c r="B12627" s="34"/>
      <c r="C12627" s="33"/>
      <c r="D12627" s="33"/>
      <c r="E12627" s="33"/>
      <c r="G12627">
        <f t="shared" si="198"/>
        <v>6</v>
      </c>
    </row>
    <row r="12628" spans="1:7">
      <c r="A12628" s="33"/>
      <c r="B12628" s="34"/>
      <c r="C12628" s="33"/>
      <c r="D12628" s="33"/>
      <c r="E12628" s="33"/>
      <c r="G12628">
        <f t="shared" si="198"/>
        <v>6</v>
      </c>
    </row>
    <row r="12629" spans="1:7">
      <c r="A12629" s="33"/>
      <c r="B12629" s="34"/>
      <c r="C12629" s="33"/>
      <c r="D12629" s="33"/>
      <c r="E12629" s="33"/>
      <c r="G12629">
        <f t="shared" si="198"/>
        <v>6</v>
      </c>
    </row>
    <row r="12630" spans="1:7">
      <c r="A12630" s="33"/>
      <c r="B12630" s="34"/>
      <c r="C12630" s="33"/>
      <c r="D12630" s="33"/>
      <c r="E12630" s="33"/>
      <c r="G12630">
        <f t="shared" si="198"/>
        <v>6</v>
      </c>
    </row>
    <row r="12631" spans="1:7">
      <c r="A12631" s="33"/>
      <c r="B12631" s="34"/>
      <c r="C12631" s="33"/>
      <c r="D12631" s="33"/>
      <c r="E12631" s="33"/>
      <c r="G12631">
        <f t="shared" si="198"/>
        <v>6</v>
      </c>
    </row>
    <row r="12632" spans="1:7">
      <c r="A12632" s="33"/>
      <c r="B12632" s="34"/>
      <c r="C12632" s="33"/>
      <c r="D12632" s="33"/>
      <c r="E12632" s="33"/>
      <c r="G12632">
        <f t="shared" si="198"/>
        <v>6</v>
      </c>
    </row>
    <row r="12633" spans="1:7">
      <c r="A12633" s="33"/>
      <c r="B12633" s="34"/>
      <c r="C12633" s="33"/>
      <c r="D12633" s="33"/>
      <c r="E12633" s="33"/>
      <c r="G12633">
        <f t="shared" si="198"/>
        <v>6</v>
      </c>
    </row>
    <row r="12634" spans="1:7">
      <c r="A12634" s="33"/>
      <c r="B12634" s="34"/>
      <c r="C12634" s="33"/>
      <c r="D12634" s="33"/>
      <c r="E12634" s="33"/>
      <c r="G12634">
        <f t="shared" si="198"/>
        <v>6</v>
      </c>
    </row>
    <row r="12635" spans="1:7">
      <c r="A12635" s="33"/>
      <c r="B12635" s="34"/>
      <c r="C12635" s="33"/>
      <c r="D12635" s="33"/>
      <c r="E12635" s="33"/>
      <c r="G12635">
        <f t="shared" si="198"/>
        <v>6</v>
      </c>
    </row>
    <row r="12636" spans="1:7">
      <c r="A12636" s="33"/>
      <c r="B12636" s="34"/>
      <c r="C12636" s="33"/>
      <c r="D12636" s="33"/>
      <c r="E12636" s="33"/>
      <c r="G12636">
        <f t="shared" si="198"/>
        <v>6</v>
      </c>
    </row>
    <row r="12637" spans="1:7">
      <c r="A12637" s="33"/>
      <c r="B12637" s="34"/>
      <c r="C12637" s="33"/>
      <c r="D12637" s="33"/>
      <c r="E12637" s="33"/>
      <c r="G12637">
        <f t="shared" si="198"/>
        <v>6</v>
      </c>
    </row>
    <row r="12638" spans="1:7">
      <c r="A12638" s="33"/>
      <c r="B12638" s="34"/>
      <c r="C12638" s="33"/>
      <c r="D12638" s="33"/>
      <c r="E12638" s="33"/>
      <c r="G12638">
        <f t="shared" si="198"/>
        <v>6</v>
      </c>
    </row>
    <row r="12639" spans="1:7">
      <c r="A12639" s="33"/>
      <c r="B12639" s="34"/>
      <c r="C12639" s="33"/>
      <c r="D12639" s="33"/>
      <c r="E12639" s="33"/>
      <c r="G12639">
        <f t="shared" si="198"/>
        <v>6</v>
      </c>
    </row>
    <row r="12640" spans="1:7">
      <c r="A12640" s="33"/>
      <c r="B12640" s="34"/>
      <c r="C12640" s="33"/>
      <c r="D12640" s="33"/>
      <c r="E12640" s="33"/>
      <c r="G12640">
        <f t="shared" si="198"/>
        <v>6</v>
      </c>
    </row>
    <row r="12641" spans="1:7">
      <c r="A12641" s="33"/>
      <c r="B12641" s="34"/>
      <c r="C12641" s="33"/>
      <c r="D12641" s="33"/>
      <c r="E12641" s="33"/>
      <c r="G12641">
        <f t="shared" si="198"/>
        <v>6</v>
      </c>
    </row>
    <row r="12642" spans="1:7">
      <c r="A12642" s="33"/>
      <c r="B12642" s="34"/>
      <c r="C12642" s="33"/>
      <c r="D12642" s="33"/>
      <c r="E12642" s="33"/>
      <c r="G12642">
        <f t="shared" si="198"/>
        <v>6</v>
      </c>
    </row>
    <row r="12643" spans="1:7">
      <c r="A12643" s="33"/>
      <c r="B12643" s="34"/>
      <c r="C12643" s="33"/>
      <c r="D12643" s="33"/>
      <c r="E12643" s="33"/>
      <c r="G12643">
        <f t="shared" si="198"/>
        <v>6</v>
      </c>
    </row>
    <row r="12644" spans="1:7">
      <c r="A12644" s="33"/>
      <c r="B12644" s="34"/>
      <c r="C12644" s="33"/>
      <c r="D12644" s="33"/>
      <c r="E12644" s="33"/>
      <c r="G12644">
        <f t="shared" si="198"/>
        <v>6</v>
      </c>
    </row>
    <row r="12645" spans="1:7">
      <c r="A12645" s="33"/>
      <c r="B12645" s="34"/>
      <c r="C12645" s="33"/>
      <c r="D12645" s="33"/>
      <c r="E12645" s="33"/>
      <c r="G12645">
        <f t="shared" si="198"/>
        <v>6</v>
      </c>
    </row>
    <row r="12646" spans="1:7">
      <c r="A12646" s="33"/>
      <c r="B12646" s="34"/>
      <c r="C12646" s="33"/>
      <c r="D12646" s="33"/>
      <c r="E12646" s="33"/>
      <c r="G12646">
        <f t="shared" si="198"/>
        <v>6</v>
      </c>
    </row>
    <row r="12647" spans="1:7">
      <c r="A12647" s="33"/>
      <c r="B12647" s="34"/>
      <c r="C12647" s="33"/>
      <c r="D12647" s="33"/>
      <c r="E12647" s="33"/>
      <c r="G12647">
        <f t="shared" si="198"/>
        <v>6</v>
      </c>
    </row>
    <row r="12648" spans="1:7">
      <c r="A12648" s="33"/>
      <c r="B12648" s="34"/>
      <c r="C12648" s="33"/>
      <c r="D12648" s="33"/>
      <c r="E12648" s="33"/>
      <c r="G12648">
        <f t="shared" si="198"/>
        <v>6</v>
      </c>
    </row>
    <row r="12649" spans="1:7">
      <c r="A12649" s="33"/>
      <c r="B12649" s="34"/>
      <c r="C12649" s="33"/>
      <c r="D12649" s="33"/>
      <c r="E12649" s="33"/>
      <c r="G12649">
        <f t="shared" si="198"/>
        <v>6</v>
      </c>
    </row>
    <row r="12650" spans="1:7">
      <c r="A12650" s="33"/>
      <c r="B12650" s="34"/>
      <c r="C12650" s="33"/>
      <c r="D12650" s="33"/>
      <c r="E12650" s="33"/>
      <c r="G12650">
        <f t="shared" si="198"/>
        <v>6</v>
      </c>
    </row>
    <row r="12651" spans="1:7">
      <c r="A12651" s="33"/>
      <c r="B12651" s="34"/>
      <c r="C12651" s="33"/>
      <c r="D12651" s="33"/>
      <c r="E12651" s="33"/>
      <c r="G12651">
        <f t="shared" si="198"/>
        <v>6</v>
      </c>
    </row>
    <row r="12652" spans="1:7">
      <c r="A12652" s="33"/>
      <c r="B12652" s="34"/>
      <c r="C12652" s="33"/>
      <c r="D12652" s="33"/>
      <c r="E12652" s="33"/>
      <c r="G12652">
        <f t="shared" si="198"/>
        <v>6</v>
      </c>
    </row>
    <row r="12653" spans="1:7">
      <c r="A12653" s="33"/>
      <c r="B12653" s="34"/>
      <c r="C12653" s="33"/>
      <c r="D12653" s="33"/>
      <c r="E12653" s="33"/>
      <c r="G12653">
        <f t="shared" si="198"/>
        <v>6</v>
      </c>
    </row>
    <row r="12654" spans="1:7">
      <c r="A12654" s="33"/>
      <c r="B12654" s="34"/>
      <c r="C12654" s="33"/>
      <c r="D12654" s="33"/>
      <c r="E12654" s="33"/>
      <c r="G12654">
        <f t="shared" si="198"/>
        <v>6</v>
      </c>
    </row>
    <row r="12655" spans="1:7">
      <c r="A12655" s="33"/>
      <c r="B12655" s="34"/>
      <c r="C12655" s="33"/>
      <c r="D12655" s="33"/>
      <c r="E12655" s="33"/>
      <c r="G12655">
        <f t="shared" si="198"/>
        <v>6</v>
      </c>
    </row>
    <row r="12656" spans="1:7">
      <c r="A12656" s="33"/>
      <c r="B12656" s="34"/>
      <c r="C12656" s="33"/>
      <c r="D12656" s="33"/>
      <c r="E12656" s="33"/>
      <c r="G12656">
        <f t="shared" si="198"/>
        <v>6</v>
      </c>
    </row>
    <row r="12657" spans="1:7">
      <c r="A12657" s="33"/>
      <c r="B12657" s="34"/>
      <c r="C12657" s="33"/>
      <c r="D12657" s="33"/>
      <c r="E12657" s="33"/>
      <c r="G12657">
        <f t="shared" si="198"/>
        <v>6</v>
      </c>
    </row>
    <row r="12658" spans="1:7">
      <c r="A12658" s="33"/>
      <c r="B12658" s="34"/>
      <c r="C12658" s="33"/>
      <c r="D12658" s="33"/>
      <c r="E12658" s="33"/>
      <c r="G12658">
        <f t="shared" si="198"/>
        <v>6</v>
      </c>
    </row>
    <row r="12659" spans="1:7">
      <c r="A12659" s="33"/>
      <c r="B12659" s="34"/>
      <c r="C12659" s="33"/>
      <c r="D12659" s="33"/>
      <c r="E12659" s="33"/>
      <c r="G12659">
        <f t="shared" si="198"/>
        <v>6</v>
      </c>
    </row>
    <row r="12660" spans="1:7">
      <c r="A12660" s="33"/>
      <c r="B12660" s="34"/>
      <c r="C12660" s="33"/>
      <c r="D12660" s="33"/>
      <c r="E12660" s="33"/>
      <c r="G12660">
        <f t="shared" si="198"/>
        <v>6</v>
      </c>
    </row>
    <row r="12661" spans="1:7">
      <c r="A12661" s="33"/>
      <c r="B12661" s="34"/>
      <c r="C12661" s="33"/>
      <c r="D12661" s="33"/>
      <c r="E12661" s="33"/>
      <c r="G12661">
        <f t="shared" si="198"/>
        <v>6</v>
      </c>
    </row>
    <row r="12662" spans="1:7">
      <c r="A12662" s="33"/>
      <c r="B12662" s="34"/>
      <c r="C12662" s="33"/>
      <c r="D12662" s="33"/>
      <c r="E12662" s="33"/>
      <c r="G12662">
        <f t="shared" si="198"/>
        <v>6</v>
      </c>
    </row>
    <row r="12663" spans="1:7">
      <c r="A12663" s="33"/>
      <c r="B12663" s="34"/>
      <c r="C12663" s="33"/>
      <c r="D12663" s="33"/>
      <c r="E12663" s="33"/>
      <c r="G12663">
        <f t="shared" si="198"/>
        <v>6</v>
      </c>
    </row>
    <row r="12664" spans="1:7">
      <c r="A12664" s="33"/>
      <c r="B12664" s="34"/>
      <c r="C12664" s="33"/>
      <c r="D12664" s="33"/>
      <c r="E12664" s="33"/>
      <c r="G12664">
        <f t="shared" si="198"/>
        <v>6</v>
      </c>
    </row>
    <row r="12665" spans="1:7">
      <c r="A12665" s="33"/>
      <c r="B12665" s="34"/>
      <c r="C12665" s="33"/>
      <c r="D12665" s="33"/>
      <c r="E12665" s="33"/>
      <c r="G12665">
        <f t="shared" si="198"/>
        <v>6</v>
      </c>
    </row>
    <row r="12666" spans="1:7">
      <c r="A12666" s="33"/>
      <c r="B12666" s="34"/>
      <c r="C12666" s="33"/>
      <c r="D12666" s="33"/>
      <c r="E12666" s="33"/>
      <c r="G12666">
        <f t="shared" si="198"/>
        <v>6</v>
      </c>
    </row>
    <row r="12667" spans="1:7">
      <c r="A12667" s="33"/>
      <c r="B12667" s="34"/>
      <c r="C12667" s="33"/>
      <c r="D12667" s="33"/>
      <c r="E12667" s="33"/>
      <c r="G12667">
        <f t="shared" si="198"/>
        <v>6</v>
      </c>
    </row>
    <row r="12668" spans="1:7">
      <c r="A12668" s="33"/>
      <c r="B12668" s="34"/>
      <c r="C12668" s="33"/>
      <c r="D12668" s="33"/>
      <c r="E12668" s="33"/>
      <c r="G12668">
        <f t="shared" si="198"/>
        <v>6</v>
      </c>
    </row>
    <row r="12669" spans="1:7">
      <c r="A12669" s="33"/>
      <c r="B12669" s="34"/>
      <c r="C12669" s="33"/>
      <c r="D12669" s="33"/>
      <c r="E12669" s="33"/>
      <c r="G12669">
        <f t="shared" si="198"/>
        <v>6</v>
      </c>
    </row>
    <row r="12670" spans="1:7">
      <c r="A12670" s="33"/>
      <c r="B12670" s="34"/>
      <c r="C12670" s="33"/>
      <c r="D12670" s="33"/>
      <c r="E12670" s="33"/>
      <c r="G12670">
        <f t="shared" si="198"/>
        <v>6</v>
      </c>
    </row>
    <row r="12671" spans="1:7">
      <c r="A12671" s="33"/>
      <c r="B12671" s="34"/>
      <c r="C12671" s="33"/>
      <c r="D12671" s="33"/>
      <c r="E12671" s="33"/>
      <c r="G12671">
        <f t="shared" si="198"/>
        <v>6</v>
      </c>
    </row>
    <row r="12672" spans="1:7">
      <c r="A12672" s="33"/>
      <c r="B12672" s="34"/>
      <c r="C12672" s="33"/>
      <c r="D12672" s="33"/>
      <c r="E12672" s="33"/>
      <c r="G12672">
        <f t="shared" ref="G12672:G12735" si="199">WEEKDAY(B12672,2)</f>
        <v>6</v>
      </c>
    </row>
    <row r="12673" spans="1:7">
      <c r="A12673" s="33"/>
      <c r="B12673" s="34"/>
      <c r="C12673" s="33"/>
      <c r="D12673" s="33"/>
      <c r="E12673" s="33"/>
      <c r="G12673">
        <f t="shared" si="199"/>
        <v>6</v>
      </c>
    </row>
    <row r="12674" spans="1:7">
      <c r="A12674" s="33"/>
      <c r="B12674" s="34"/>
      <c r="C12674" s="33"/>
      <c r="D12674" s="33"/>
      <c r="E12674" s="33"/>
      <c r="G12674">
        <f t="shared" si="199"/>
        <v>6</v>
      </c>
    </row>
    <row r="12675" spans="1:7">
      <c r="A12675" s="33"/>
      <c r="B12675" s="34"/>
      <c r="C12675" s="33"/>
      <c r="D12675" s="33"/>
      <c r="E12675" s="33"/>
      <c r="G12675">
        <f t="shared" si="199"/>
        <v>6</v>
      </c>
    </row>
    <row r="12676" spans="1:7">
      <c r="A12676" s="33"/>
      <c r="B12676" s="34"/>
      <c r="C12676" s="33"/>
      <c r="D12676" s="33"/>
      <c r="E12676" s="33"/>
      <c r="G12676">
        <f t="shared" si="199"/>
        <v>6</v>
      </c>
    </row>
    <row r="12677" spans="1:7">
      <c r="A12677" s="33"/>
      <c r="B12677" s="34"/>
      <c r="C12677" s="33"/>
      <c r="D12677" s="33"/>
      <c r="E12677" s="33"/>
      <c r="G12677">
        <f t="shared" si="199"/>
        <v>6</v>
      </c>
    </row>
    <row r="12678" spans="1:7">
      <c r="A12678" s="33"/>
      <c r="B12678" s="34"/>
      <c r="C12678" s="33"/>
      <c r="D12678" s="33"/>
      <c r="E12678" s="33"/>
      <c r="G12678">
        <f t="shared" si="199"/>
        <v>6</v>
      </c>
    </row>
    <row r="12679" spans="1:7">
      <c r="A12679" s="33"/>
      <c r="B12679" s="34"/>
      <c r="C12679" s="33"/>
      <c r="D12679" s="33"/>
      <c r="E12679" s="33"/>
      <c r="G12679">
        <f t="shared" si="199"/>
        <v>6</v>
      </c>
    </row>
    <row r="12680" spans="1:7">
      <c r="A12680" s="33"/>
      <c r="B12680" s="34"/>
      <c r="C12680" s="33"/>
      <c r="D12680" s="33"/>
      <c r="E12680" s="33"/>
      <c r="G12680">
        <f t="shared" si="199"/>
        <v>6</v>
      </c>
    </row>
    <row r="12681" spans="1:7">
      <c r="A12681" s="33"/>
      <c r="B12681" s="34"/>
      <c r="C12681" s="33"/>
      <c r="D12681" s="33"/>
      <c r="E12681" s="33"/>
      <c r="G12681">
        <f t="shared" si="199"/>
        <v>6</v>
      </c>
    </row>
    <row r="12682" spans="1:7">
      <c r="A12682" s="33"/>
      <c r="B12682" s="34"/>
      <c r="C12682" s="33"/>
      <c r="D12682" s="33"/>
      <c r="E12682" s="33"/>
      <c r="G12682">
        <f t="shared" si="199"/>
        <v>6</v>
      </c>
    </row>
    <row r="12683" spans="1:7">
      <c r="A12683" s="33"/>
      <c r="B12683" s="34"/>
      <c r="C12683" s="33"/>
      <c r="D12683" s="33"/>
      <c r="E12683" s="33"/>
      <c r="G12683">
        <f t="shared" si="199"/>
        <v>6</v>
      </c>
    </row>
    <row r="12684" spans="1:7">
      <c r="A12684" s="33"/>
      <c r="B12684" s="34"/>
      <c r="C12684" s="33"/>
      <c r="D12684" s="33"/>
      <c r="E12684" s="33"/>
      <c r="G12684">
        <f t="shared" si="199"/>
        <v>6</v>
      </c>
    </row>
    <row r="12685" spans="1:7">
      <c r="A12685" s="33"/>
      <c r="B12685" s="34"/>
      <c r="C12685" s="33"/>
      <c r="D12685" s="33"/>
      <c r="E12685" s="33"/>
      <c r="G12685">
        <f t="shared" si="199"/>
        <v>6</v>
      </c>
    </row>
    <row r="12686" spans="1:7">
      <c r="A12686" s="33"/>
      <c r="B12686" s="34"/>
      <c r="C12686" s="33"/>
      <c r="D12686" s="33"/>
      <c r="E12686" s="33"/>
      <c r="G12686">
        <f t="shared" si="199"/>
        <v>6</v>
      </c>
    </row>
    <row r="12687" spans="1:7">
      <c r="A12687" s="33"/>
      <c r="B12687" s="34"/>
      <c r="C12687" s="33"/>
      <c r="D12687" s="33"/>
      <c r="E12687" s="33"/>
      <c r="G12687">
        <f t="shared" si="199"/>
        <v>6</v>
      </c>
    </row>
    <row r="12688" spans="1:7">
      <c r="A12688" s="33"/>
      <c r="B12688" s="34"/>
      <c r="C12688" s="33"/>
      <c r="D12688" s="33"/>
      <c r="E12688" s="33"/>
      <c r="G12688">
        <f t="shared" si="199"/>
        <v>6</v>
      </c>
    </row>
    <row r="12689" spans="1:7">
      <c r="A12689" s="33"/>
      <c r="B12689" s="34"/>
      <c r="C12689" s="33"/>
      <c r="D12689" s="33"/>
      <c r="E12689" s="33"/>
      <c r="G12689">
        <f t="shared" si="199"/>
        <v>6</v>
      </c>
    </row>
    <row r="12690" spans="1:7">
      <c r="A12690" s="33"/>
      <c r="B12690" s="34"/>
      <c r="C12690" s="33"/>
      <c r="D12690" s="33"/>
      <c r="E12690" s="33"/>
      <c r="G12690">
        <f t="shared" si="199"/>
        <v>6</v>
      </c>
    </row>
    <row r="12691" spans="1:7">
      <c r="A12691" s="33"/>
      <c r="B12691" s="34"/>
      <c r="C12691" s="33"/>
      <c r="D12691" s="33"/>
      <c r="E12691" s="33"/>
      <c r="G12691">
        <f t="shared" si="199"/>
        <v>6</v>
      </c>
    </row>
    <row r="12692" spans="1:7">
      <c r="A12692" s="33"/>
      <c r="B12692" s="34"/>
      <c r="C12692" s="33"/>
      <c r="D12692" s="33"/>
      <c r="E12692" s="33"/>
      <c r="G12692">
        <f t="shared" si="199"/>
        <v>6</v>
      </c>
    </row>
    <row r="12693" spans="1:7">
      <c r="A12693" s="33"/>
      <c r="B12693" s="34"/>
      <c r="C12693" s="33"/>
      <c r="D12693" s="33"/>
      <c r="E12693" s="33"/>
      <c r="G12693">
        <f t="shared" si="199"/>
        <v>6</v>
      </c>
    </row>
    <row r="12694" spans="1:7">
      <c r="A12694" s="33"/>
      <c r="B12694" s="34"/>
      <c r="C12694" s="33"/>
      <c r="D12694" s="33"/>
      <c r="E12694" s="33"/>
      <c r="G12694">
        <f t="shared" si="199"/>
        <v>6</v>
      </c>
    </row>
    <row r="12695" spans="1:7">
      <c r="A12695" s="33"/>
      <c r="B12695" s="34"/>
      <c r="C12695" s="33"/>
      <c r="D12695" s="33"/>
      <c r="E12695" s="33"/>
      <c r="G12695">
        <f t="shared" si="199"/>
        <v>6</v>
      </c>
    </row>
    <row r="12696" spans="1:7">
      <c r="A12696" s="33"/>
      <c r="B12696" s="34"/>
      <c r="C12696" s="33"/>
      <c r="D12696" s="33"/>
      <c r="E12696" s="33"/>
      <c r="G12696">
        <f t="shared" si="199"/>
        <v>6</v>
      </c>
    </row>
    <row r="12697" spans="1:7">
      <c r="A12697" s="33"/>
      <c r="B12697" s="34"/>
      <c r="C12697" s="33"/>
      <c r="D12697" s="33"/>
      <c r="E12697" s="33"/>
      <c r="G12697">
        <f t="shared" si="199"/>
        <v>6</v>
      </c>
    </row>
    <row r="12698" spans="1:7">
      <c r="A12698" s="33"/>
      <c r="B12698" s="34"/>
      <c r="C12698" s="33"/>
      <c r="D12698" s="33"/>
      <c r="E12698" s="33"/>
      <c r="G12698">
        <f t="shared" si="199"/>
        <v>6</v>
      </c>
    </row>
    <row r="12699" spans="1:7">
      <c r="A12699" s="33"/>
      <c r="B12699" s="34"/>
      <c r="C12699" s="33"/>
      <c r="D12699" s="33"/>
      <c r="E12699" s="33"/>
      <c r="G12699">
        <f t="shared" si="199"/>
        <v>6</v>
      </c>
    </row>
    <row r="12700" spans="1:7">
      <c r="A12700" s="33"/>
      <c r="B12700" s="34"/>
      <c r="C12700" s="33"/>
      <c r="D12700" s="33"/>
      <c r="E12700" s="33"/>
      <c r="G12700">
        <f t="shared" si="199"/>
        <v>6</v>
      </c>
    </row>
    <row r="12701" spans="1:7">
      <c r="A12701" s="33"/>
      <c r="B12701" s="34"/>
      <c r="C12701" s="33"/>
      <c r="D12701" s="33"/>
      <c r="E12701" s="33"/>
      <c r="G12701">
        <f t="shared" si="199"/>
        <v>6</v>
      </c>
    </row>
    <row r="12702" spans="1:7">
      <c r="A12702" s="33"/>
      <c r="B12702" s="34"/>
      <c r="C12702" s="33"/>
      <c r="D12702" s="33"/>
      <c r="E12702" s="33"/>
      <c r="G12702">
        <f t="shared" si="199"/>
        <v>6</v>
      </c>
    </row>
    <row r="12703" spans="1:7">
      <c r="A12703" s="33"/>
      <c r="B12703" s="34"/>
      <c r="C12703" s="33"/>
      <c r="D12703" s="33"/>
      <c r="E12703" s="33"/>
      <c r="G12703">
        <f t="shared" si="199"/>
        <v>6</v>
      </c>
    </row>
    <row r="12704" spans="1:7">
      <c r="A12704" s="33"/>
      <c r="B12704" s="34"/>
      <c r="C12704" s="33"/>
      <c r="D12704" s="33"/>
      <c r="E12704" s="33"/>
      <c r="G12704">
        <f t="shared" si="199"/>
        <v>6</v>
      </c>
    </row>
    <row r="12705" spans="1:7">
      <c r="A12705" s="33"/>
      <c r="B12705" s="34"/>
      <c r="C12705" s="33"/>
      <c r="D12705" s="33"/>
      <c r="E12705" s="33"/>
      <c r="G12705">
        <f t="shared" si="199"/>
        <v>6</v>
      </c>
    </row>
    <row r="12706" spans="1:7">
      <c r="A12706" s="33"/>
      <c r="B12706" s="34"/>
      <c r="C12706" s="33"/>
      <c r="D12706" s="33"/>
      <c r="E12706" s="33"/>
      <c r="G12706">
        <f t="shared" si="199"/>
        <v>6</v>
      </c>
    </row>
    <row r="12707" spans="1:7">
      <c r="A12707" s="33"/>
      <c r="B12707" s="34"/>
      <c r="C12707" s="33"/>
      <c r="D12707" s="33"/>
      <c r="E12707" s="33"/>
      <c r="G12707">
        <f t="shared" si="199"/>
        <v>6</v>
      </c>
    </row>
    <row r="12708" spans="1:7">
      <c r="A12708" s="33"/>
      <c r="B12708" s="34"/>
      <c r="C12708" s="33"/>
      <c r="D12708" s="33"/>
      <c r="E12708" s="33"/>
      <c r="G12708">
        <f t="shared" si="199"/>
        <v>6</v>
      </c>
    </row>
    <row r="12709" spans="1:7">
      <c r="A12709" s="33"/>
      <c r="B12709" s="34"/>
      <c r="C12709" s="33"/>
      <c r="D12709" s="33"/>
      <c r="E12709" s="33"/>
      <c r="G12709">
        <f t="shared" si="199"/>
        <v>6</v>
      </c>
    </row>
    <row r="12710" spans="1:7">
      <c r="A12710" s="33"/>
      <c r="B12710" s="34"/>
      <c r="C12710" s="33"/>
      <c r="D12710" s="33"/>
      <c r="E12710" s="33"/>
      <c r="G12710">
        <f t="shared" si="199"/>
        <v>6</v>
      </c>
    </row>
    <row r="12711" spans="1:7">
      <c r="A12711" s="33"/>
      <c r="B12711" s="34"/>
      <c r="C12711" s="33"/>
      <c r="D12711" s="33"/>
      <c r="E12711" s="33"/>
      <c r="G12711">
        <f t="shared" si="199"/>
        <v>6</v>
      </c>
    </row>
    <row r="12712" spans="1:7">
      <c r="A12712" s="33"/>
      <c r="B12712" s="34"/>
      <c r="C12712" s="33"/>
      <c r="D12712" s="33"/>
      <c r="E12712" s="33"/>
      <c r="G12712">
        <f t="shared" si="199"/>
        <v>6</v>
      </c>
    </row>
    <row r="12713" spans="1:7">
      <c r="A12713" s="33"/>
      <c r="B12713" s="34"/>
      <c r="C12713" s="33"/>
      <c r="D12713" s="33"/>
      <c r="E12713" s="33"/>
      <c r="G12713">
        <f t="shared" si="199"/>
        <v>6</v>
      </c>
    </row>
    <row r="12714" spans="1:7">
      <c r="A12714" s="33"/>
      <c r="B12714" s="34"/>
      <c r="C12714" s="33"/>
      <c r="D12714" s="33"/>
      <c r="E12714" s="33"/>
      <c r="G12714">
        <f t="shared" si="199"/>
        <v>6</v>
      </c>
    </row>
    <row r="12715" spans="1:7">
      <c r="A12715" s="33"/>
      <c r="B12715" s="34"/>
      <c r="C12715" s="33"/>
      <c r="D12715" s="33"/>
      <c r="E12715" s="33"/>
      <c r="G12715">
        <f t="shared" si="199"/>
        <v>6</v>
      </c>
    </row>
    <row r="12716" spans="1:7">
      <c r="A12716" s="33"/>
      <c r="B12716" s="34"/>
      <c r="C12716" s="33"/>
      <c r="D12716" s="33"/>
      <c r="E12716" s="33"/>
      <c r="G12716">
        <f t="shared" si="199"/>
        <v>6</v>
      </c>
    </row>
    <row r="12717" spans="1:7">
      <c r="A12717" s="33"/>
      <c r="B12717" s="34"/>
      <c r="C12717" s="33"/>
      <c r="D12717" s="33"/>
      <c r="E12717" s="33"/>
      <c r="G12717">
        <f t="shared" si="199"/>
        <v>6</v>
      </c>
    </row>
    <row r="12718" spans="1:7">
      <c r="A12718" s="33"/>
      <c r="B12718" s="34"/>
      <c r="C12718" s="33"/>
      <c r="D12718" s="33"/>
      <c r="E12718" s="33"/>
      <c r="G12718">
        <f t="shared" si="199"/>
        <v>6</v>
      </c>
    </row>
    <row r="12719" spans="1:7">
      <c r="A12719" s="33"/>
      <c r="B12719" s="34"/>
      <c r="C12719" s="33"/>
      <c r="D12719" s="33"/>
      <c r="E12719" s="33"/>
      <c r="G12719">
        <f t="shared" si="199"/>
        <v>6</v>
      </c>
    </row>
    <row r="12720" spans="1:7">
      <c r="A12720" s="33"/>
      <c r="B12720" s="34"/>
      <c r="C12720" s="33"/>
      <c r="D12720" s="33"/>
      <c r="E12720" s="33"/>
      <c r="G12720">
        <f t="shared" si="199"/>
        <v>6</v>
      </c>
    </row>
    <row r="12721" spans="1:7">
      <c r="A12721" s="33"/>
      <c r="B12721" s="34"/>
      <c r="C12721" s="33"/>
      <c r="D12721" s="33"/>
      <c r="E12721" s="33"/>
      <c r="G12721">
        <f t="shared" si="199"/>
        <v>6</v>
      </c>
    </row>
    <row r="12722" spans="1:7">
      <c r="A12722" s="33"/>
      <c r="B12722" s="34"/>
      <c r="C12722" s="33"/>
      <c r="D12722" s="33"/>
      <c r="E12722" s="33"/>
      <c r="G12722">
        <f t="shared" si="199"/>
        <v>6</v>
      </c>
    </row>
    <row r="12723" spans="1:7">
      <c r="A12723" s="33"/>
      <c r="B12723" s="34"/>
      <c r="C12723" s="33"/>
      <c r="D12723" s="33"/>
      <c r="E12723" s="33"/>
      <c r="G12723">
        <f t="shared" si="199"/>
        <v>6</v>
      </c>
    </row>
    <row r="12724" spans="1:7">
      <c r="A12724" s="33"/>
      <c r="B12724" s="34"/>
      <c r="C12724" s="33"/>
      <c r="D12724" s="33"/>
      <c r="E12724" s="33"/>
      <c r="G12724">
        <f t="shared" si="199"/>
        <v>6</v>
      </c>
    </row>
    <row r="12725" spans="1:7">
      <c r="A12725" s="33"/>
      <c r="B12725" s="34"/>
      <c r="C12725" s="33"/>
      <c r="D12725" s="33"/>
      <c r="E12725" s="33"/>
      <c r="G12725">
        <f t="shared" si="199"/>
        <v>6</v>
      </c>
    </row>
    <row r="12726" spans="1:7">
      <c r="A12726" s="33"/>
      <c r="B12726" s="34"/>
      <c r="C12726" s="33"/>
      <c r="D12726" s="33"/>
      <c r="E12726" s="33"/>
      <c r="G12726">
        <f t="shared" si="199"/>
        <v>6</v>
      </c>
    </row>
    <row r="12727" spans="1:7">
      <c r="A12727" s="33"/>
      <c r="B12727" s="34"/>
      <c r="C12727" s="33"/>
      <c r="D12727" s="33"/>
      <c r="E12727" s="33"/>
      <c r="G12727">
        <f t="shared" si="199"/>
        <v>6</v>
      </c>
    </row>
    <row r="12728" spans="1:7">
      <c r="A12728" s="33"/>
      <c r="B12728" s="34"/>
      <c r="C12728" s="33"/>
      <c r="D12728" s="33"/>
      <c r="E12728" s="33"/>
      <c r="G12728">
        <f t="shared" si="199"/>
        <v>6</v>
      </c>
    </row>
    <row r="12729" spans="1:7">
      <c r="A12729" s="33"/>
      <c r="B12729" s="34"/>
      <c r="C12729" s="33"/>
      <c r="D12729" s="33"/>
      <c r="E12729" s="33"/>
      <c r="G12729">
        <f t="shared" si="199"/>
        <v>6</v>
      </c>
    </row>
    <row r="12730" spans="1:7">
      <c r="A12730" s="33"/>
      <c r="B12730" s="34"/>
      <c r="C12730" s="33"/>
      <c r="D12730" s="33"/>
      <c r="E12730" s="33"/>
      <c r="G12730">
        <f t="shared" si="199"/>
        <v>6</v>
      </c>
    </row>
    <row r="12731" spans="1:7">
      <c r="A12731" s="33"/>
      <c r="B12731" s="34"/>
      <c r="C12731" s="33"/>
      <c r="D12731" s="33"/>
      <c r="E12731" s="33"/>
      <c r="G12731">
        <f t="shared" si="199"/>
        <v>6</v>
      </c>
    </row>
    <row r="12732" spans="1:7">
      <c r="A12732" s="33"/>
      <c r="B12732" s="34"/>
      <c r="C12732" s="33"/>
      <c r="D12732" s="33"/>
      <c r="E12732" s="33"/>
      <c r="G12732">
        <f t="shared" si="199"/>
        <v>6</v>
      </c>
    </row>
    <row r="12733" spans="1:7">
      <c r="A12733" s="33"/>
      <c r="B12733" s="34"/>
      <c r="C12733" s="33"/>
      <c r="D12733" s="33"/>
      <c r="E12733" s="33"/>
      <c r="G12733">
        <f t="shared" si="199"/>
        <v>6</v>
      </c>
    </row>
    <row r="12734" spans="1:7">
      <c r="A12734" s="33"/>
      <c r="B12734" s="34"/>
      <c r="C12734" s="33"/>
      <c r="D12734" s="33"/>
      <c r="E12734" s="33"/>
      <c r="G12734">
        <f t="shared" si="199"/>
        <v>6</v>
      </c>
    </row>
    <row r="12735" spans="1:7">
      <c r="A12735" s="33"/>
      <c r="B12735" s="34"/>
      <c r="C12735" s="33"/>
      <c r="D12735" s="33"/>
      <c r="E12735" s="33"/>
      <c r="G12735">
        <f t="shared" si="199"/>
        <v>6</v>
      </c>
    </row>
    <row r="12736" spans="1:7">
      <c r="A12736" s="33"/>
      <c r="B12736" s="34"/>
      <c r="C12736" s="33"/>
      <c r="D12736" s="33"/>
      <c r="E12736" s="33"/>
      <c r="G12736">
        <f t="shared" ref="G12736:G12799" si="200">WEEKDAY(B12736,2)</f>
        <v>6</v>
      </c>
    </row>
    <row r="12737" spans="1:7">
      <c r="A12737" s="33"/>
      <c r="B12737" s="34"/>
      <c r="C12737" s="33"/>
      <c r="D12737" s="33"/>
      <c r="E12737" s="33"/>
      <c r="G12737">
        <f t="shared" si="200"/>
        <v>6</v>
      </c>
    </row>
    <row r="12738" spans="1:7">
      <c r="A12738" s="33"/>
      <c r="B12738" s="34"/>
      <c r="C12738" s="33"/>
      <c r="D12738" s="33"/>
      <c r="E12738" s="33"/>
      <c r="G12738">
        <f t="shared" si="200"/>
        <v>6</v>
      </c>
    </row>
    <row r="12739" spans="1:7">
      <c r="A12739" s="33"/>
      <c r="B12739" s="34"/>
      <c r="C12739" s="33"/>
      <c r="D12739" s="33"/>
      <c r="E12739" s="33"/>
      <c r="G12739">
        <f t="shared" si="200"/>
        <v>6</v>
      </c>
    </row>
    <row r="12740" spans="1:7">
      <c r="A12740" s="33"/>
      <c r="B12740" s="34"/>
      <c r="C12740" s="33"/>
      <c r="D12740" s="33"/>
      <c r="E12740" s="33"/>
      <c r="G12740">
        <f t="shared" si="200"/>
        <v>6</v>
      </c>
    </row>
    <row r="12741" spans="1:7">
      <c r="A12741" s="33"/>
      <c r="B12741" s="34"/>
      <c r="C12741" s="33"/>
      <c r="D12741" s="33"/>
      <c r="E12741" s="33"/>
      <c r="G12741">
        <f t="shared" si="200"/>
        <v>6</v>
      </c>
    </row>
    <row r="12742" spans="1:7">
      <c r="A12742" s="33"/>
      <c r="B12742" s="34"/>
      <c r="C12742" s="33"/>
      <c r="D12742" s="33"/>
      <c r="E12742" s="33"/>
      <c r="G12742">
        <f t="shared" si="200"/>
        <v>6</v>
      </c>
    </row>
    <row r="12743" spans="1:7">
      <c r="A12743" s="33"/>
      <c r="B12743" s="34"/>
      <c r="C12743" s="33"/>
      <c r="D12743" s="33"/>
      <c r="E12743" s="33"/>
      <c r="G12743">
        <f t="shared" si="200"/>
        <v>6</v>
      </c>
    </row>
    <row r="12744" spans="1:7">
      <c r="A12744" s="33"/>
      <c r="B12744" s="34"/>
      <c r="C12744" s="33"/>
      <c r="D12744" s="33"/>
      <c r="E12744" s="33"/>
      <c r="G12744">
        <f t="shared" si="200"/>
        <v>6</v>
      </c>
    </row>
    <row r="12745" spans="1:7">
      <c r="A12745" s="33"/>
      <c r="B12745" s="34"/>
      <c r="C12745" s="33"/>
      <c r="D12745" s="33"/>
      <c r="E12745" s="33"/>
      <c r="G12745">
        <f t="shared" si="200"/>
        <v>6</v>
      </c>
    </row>
    <row r="12746" spans="1:7">
      <c r="A12746" s="33"/>
      <c r="B12746" s="34"/>
      <c r="C12746" s="33"/>
      <c r="D12746" s="33"/>
      <c r="E12746" s="33"/>
      <c r="G12746">
        <f t="shared" si="200"/>
        <v>6</v>
      </c>
    </row>
    <row r="12747" spans="1:7">
      <c r="A12747" s="33"/>
      <c r="B12747" s="34"/>
      <c r="C12747" s="33"/>
      <c r="D12747" s="33"/>
      <c r="E12747" s="33"/>
      <c r="G12747">
        <f t="shared" si="200"/>
        <v>6</v>
      </c>
    </row>
    <row r="12748" spans="1:7">
      <c r="A12748" s="33"/>
      <c r="B12748" s="34"/>
      <c r="C12748" s="33"/>
      <c r="D12748" s="33"/>
      <c r="E12748" s="33"/>
      <c r="G12748">
        <f t="shared" si="200"/>
        <v>6</v>
      </c>
    </row>
    <row r="12749" spans="1:7">
      <c r="A12749" s="33"/>
      <c r="B12749" s="34"/>
      <c r="C12749" s="33"/>
      <c r="D12749" s="33"/>
      <c r="E12749" s="33"/>
      <c r="G12749">
        <f t="shared" si="200"/>
        <v>6</v>
      </c>
    </row>
    <row r="12750" spans="1:7">
      <c r="A12750" s="33"/>
      <c r="B12750" s="34"/>
      <c r="C12750" s="33"/>
      <c r="D12750" s="33"/>
      <c r="E12750" s="33"/>
      <c r="G12750">
        <f t="shared" si="200"/>
        <v>6</v>
      </c>
    </row>
    <row r="12751" spans="1:7">
      <c r="A12751" s="33"/>
      <c r="B12751" s="34"/>
      <c r="C12751" s="33"/>
      <c r="D12751" s="33"/>
      <c r="E12751" s="33"/>
      <c r="G12751">
        <f t="shared" si="200"/>
        <v>6</v>
      </c>
    </row>
    <row r="12752" spans="1:7">
      <c r="A12752" s="33"/>
      <c r="B12752" s="34"/>
      <c r="C12752" s="33"/>
      <c r="D12752" s="33"/>
      <c r="E12752" s="33"/>
      <c r="G12752">
        <f t="shared" si="200"/>
        <v>6</v>
      </c>
    </row>
    <row r="12753" spans="1:7">
      <c r="A12753" s="33"/>
      <c r="B12753" s="34"/>
      <c r="C12753" s="33"/>
      <c r="D12753" s="33"/>
      <c r="E12753" s="33"/>
      <c r="G12753">
        <f t="shared" si="200"/>
        <v>6</v>
      </c>
    </row>
    <row r="12754" spans="1:7">
      <c r="A12754" s="33"/>
      <c r="B12754" s="34"/>
      <c r="C12754" s="33"/>
      <c r="D12754" s="33"/>
      <c r="E12754" s="33"/>
      <c r="G12754">
        <f t="shared" si="200"/>
        <v>6</v>
      </c>
    </row>
    <row r="12755" spans="1:7">
      <c r="A12755" s="33"/>
      <c r="B12755" s="34"/>
      <c r="C12755" s="33"/>
      <c r="D12755" s="33"/>
      <c r="E12755" s="33"/>
      <c r="G12755">
        <f t="shared" si="200"/>
        <v>6</v>
      </c>
    </row>
    <row r="12756" spans="1:7">
      <c r="A12756" s="33"/>
      <c r="B12756" s="34"/>
      <c r="C12756" s="33"/>
      <c r="D12756" s="33"/>
      <c r="E12756" s="33"/>
      <c r="G12756">
        <f t="shared" si="200"/>
        <v>6</v>
      </c>
    </row>
    <row r="12757" spans="1:7">
      <c r="A12757" s="33"/>
      <c r="B12757" s="34"/>
      <c r="C12757" s="33"/>
      <c r="D12757" s="33"/>
      <c r="E12757" s="33"/>
      <c r="G12757">
        <f t="shared" si="200"/>
        <v>6</v>
      </c>
    </row>
    <row r="12758" spans="1:7">
      <c r="A12758" s="33"/>
      <c r="B12758" s="34"/>
      <c r="C12758" s="33"/>
      <c r="D12758" s="33"/>
      <c r="E12758" s="33"/>
      <c r="G12758">
        <f t="shared" si="200"/>
        <v>6</v>
      </c>
    </row>
    <row r="12759" spans="1:7">
      <c r="A12759" s="33"/>
      <c r="B12759" s="34"/>
      <c r="C12759" s="33"/>
      <c r="D12759" s="33"/>
      <c r="E12759" s="33"/>
      <c r="G12759">
        <f t="shared" si="200"/>
        <v>6</v>
      </c>
    </row>
    <row r="12760" spans="1:7">
      <c r="A12760" s="33"/>
      <c r="B12760" s="34"/>
      <c r="C12760" s="33"/>
      <c r="D12760" s="33"/>
      <c r="E12760" s="33"/>
      <c r="G12760">
        <f t="shared" si="200"/>
        <v>6</v>
      </c>
    </row>
    <row r="12761" spans="1:7">
      <c r="A12761" s="33"/>
      <c r="B12761" s="34"/>
      <c r="C12761" s="33"/>
      <c r="D12761" s="33"/>
      <c r="E12761" s="33"/>
      <c r="G12761">
        <f t="shared" si="200"/>
        <v>6</v>
      </c>
    </row>
    <row r="12762" spans="1:7">
      <c r="A12762" s="33"/>
      <c r="B12762" s="34"/>
      <c r="C12762" s="33"/>
      <c r="D12762" s="33"/>
      <c r="E12762" s="33"/>
      <c r="G12762">
        <f t="shared" si="200"/>
        <v>6</v>
      </c>
    </row>
    <row r="12763" spans="1:7">
      <c r="A12763" s="33"/>
      <c r="B12763" s="34"/>
      <c r="C12763" s="33"/>
      <c r="D12763" s="33"/>
      <c r="E12763" s="33"/>
      <c r="G12763">
        <f t="shared" si="200"/>
        <v>6</v>
      </c>
    </row>
    <row r="12764" spans="1:7">
      <c r="A12764" s="33"/>
      <c r="B12764" s="34"/>
      <c r="C12764" s="33"/>
      <c r="D12764" s="33"/>
      <c r="E12764" s="33"/>
      <c r="G12764">
        <f t="shared" si="200"/>
        <v>6</v>
      </c>
    </row>
    <row r="12765" spans="1:7">
      <c r="A12765" s="33"/>
      <c r="B12765" s="34"/>
      <c r="C12765" s="33"/>
      <c r="D12765" s="33"/>
      <c r="E12765" s="33"/>
      <c r="G12765">
        <f t="shared" si="200"/>
        <v>6</v>
      </c>
    </row>
    <row r="12766" spans="1:7">
      <c r="A12766" s="33"/>
      <c r="B12766" s="34"/>
      <c r="C12766" s="33"/>
      <c r="D12766" s="33"/>
      <c r="E12766" s="33"/>
      <c r="G12766">
        <f t="shared" si="200"/>
        <v>6</v>
      </c>
    </row>
    <row r="12767" spans="1:7">
      <c r="A12767" s="33"/>
      <c r="B12767" s="34"/>
      <c r="C12767" s="33"/>
      <c r="D12767" s="33"/>
      <c r="E12767" s="33"/>
      <c r="G12767">
        <f t="shared" si="200"/>
        <v>6</v>
      </c>
    </row>
    <row r="12768" spans="1:7">
      <c r="A12768" s="33"/>
      <c r="B12768" s="34"/>
      <c r="C12768" s="33"/>
      <c r="D12768" s="33"/>
      <c r="E12768" s="33"/>
      <c r="G12768">
        <f t="shared" si="200"/>
        <v>6</v>
      </c>
    </row>
    <row r="12769" spans="1:7">
      <c r="A12769" s="33"/>
      <c r="B12769" s="34"/>
      <c r="C12769" s="33"/>
      <c r="D12769" s="33"/>
      <c r="E12769" s="33"/>
      <c r="G12769">
        <f t="shared" si="200"/>
        <v>6</v>
      </c>
    </row>
    <row r="12770" spans="1:7">
      <c r="A12770" s="33"/>
      <c r="B12770" s="34"/>
      <c r="C12770" s="33"/>
      <c r="D12770" s="33"/>
      <c r="E12770" s="33"/>
      <c r="G12770">
        <f t="shared" si="200"/>
        <v>6</v>
      </c>
    </row>
    <row r="12771" spans="1:7">
      <c r="A12771" s="33"/>
      <c r="B12771" s="34"/>
      <c r="C12771" s="33"/>
      <c r="D12771" s="33"/>
      <c r="E12771" s="33"/>
      <c r="G12771">
        <f t="shared" si="200"/>
        <v>6</v>
      </c>
    </row>
    <row r="12772" spans="1:7">
      <c r="A12772" s="33"/>
      <c r="B12772" s="34"/>
      <c r="C12772" s="33"/>
      <c r="D12772" s="33"/>
      <c r="E12772" s="33"/>
      <c r="G12772">
        <f t="shared" si="200"/>
        <v>6</v>
      </c>
    </row>
    <row r="12773" spans="1:7">
      <c r="A12773" s="33"/>
      <c r="B12773" s="34"/>
      <c r="C12773" s="33"/>
      <c r="D12773" s="33"/>
      <c r="E12773" s="33"/>
      <c r="G12773">
        <f t="shared" si="200"/>
        <v>6</v>
      </c>
    </row>
    <row r="12774" spans="1:7">
      <c r="A12774" s="33"/>
      <c r="B12774" s="34"/>
      <c r="C12774" s="33"/>
      <c r="D12774" s="33"/>
      <c r="E12774" s="33"/>
      <c r="G12774">
        <f t="shared" si="200"/>
        <v>6</v>
      </c>
    </row>
    <row r="12775" spans="1:7">
      <c r="A12775" s="33"/>
      <c r="B12775" s="34"/>
      <c r="C12775" s="33"/>
      <c r="D12775" s="33"/>
      <c r="E12775" s="33"/>
      <c r="G12775">
        <f t="shared" si="200"/>
        <v>6</v>
      </c>
    </row>
    <row r="12776" spans="1:7">
      <c r="A12776" s="33"/>
      <c r="B12776" s="34"/>
      <c r="C12776" s="33"/>
      <c r="D12776" s="33"/>
      <c r="E12776" s="33"/>
      <c r="G12776">
        <f t="shared" si="200"/>
        <v>6</v>
      </c>
    </row>
    <row r="12777" spans="1:7">
      <c r="A12777" s="33"/>
      <c r="B12777" s="34"/>
      <c r="C12777" s="33"/>
      <c r="D12777" s="33"/>
      <c r="E12777" s="33"/>
      <c r="G12777">
        <f t="shared" si="200"/>
        <v>6</v>
      </c>
    </row>
    <row r="12778" spans="1:7">
      <c r="A12778" s="33"/>
      <c r="B12778" s="34"/>
      <c r="C12778" s="33"/>
      <c r="D12778" s="33"/>
      <c r="E12778" s="33"/>
      <c r="G12778">
        <f t="shared" si="200"/>
        <v>6</v>
      </c>
    </row>
    <row r="12779" spans="1:7">
      <c r="A12779" s="33"/>
      <c r="B12779" s="34"/>
      <c r="C12779" s="33"/>
      <c r="D12779" s="33"/>
      <c r="E12779" s="33"/>
      <c r="G12779">
        <f t="shared" si="200"/>
        <v>6</v>
      </c>
    </row>
    <row r="12780" spans="1:7">
      <c r="A12780" s="33"/>
      <c r="B12780" s="34"/>
      <c r="C12780" s="33"/>
      <c r="D12780" s="33"/>
      <c r="E12780" s="33"/>
      <c r="G12780">
        <f t="shared" si="200"/>
        <v>6</v>
      </c>
    </row>
    <row r="12781" spans="1:7">
      <c r="A12781" s="33"/>
      <c r="B12781" s="34"/>
      <c r="C12781" s="33"/>
      <c r="D12781" s="33"/>
      <c r="E12781" s="33"/>
      <c r="G12781">
        <f t="shared" si="200"/>
        <v>6</v>
      </c>
    </row>
    <row r="12782" spans="1:7">
      <c r="A12782" s="33"/>
      <c r="B12782" s="34"/>
      <c r="C12782" s="33"/>
      <c r="D12782" s="33"/>
      <c r="E12782" s="33"/>
      <c r="G12782">
        <f t="shared" si="200"/>
        <v>6</v>
      </c>
    </row>
    <row r="12783" spans="1:7">
      <c r="A12783" s="33"/>
      <c r="B12783" s="34"/>
      <c r="C12783" s="33"/>
      <c r="D12783" s="33"/>
      <c r="E12783" s="33"/>
      <c r="G12783">
        <f t="shared" si="200"/>
        <v>6</v>
      </c>
    </row>
    <row r="12784" spans="1:7">
      <c r="A12784" s="33"/>
      <c r="B12784" s="34"/>
      <c r="C12784" s="33"/>
      <c r="D12784" s="33"/>
      <c r="E12784" s="33"/>
      <c r="G12784">
        <f t="shared" si="200"/>
        <v>6</v>
      </c>
    </row>
    <row r="12785" spans="1:7">
      <c r="A12785" s="33"/>
      <c r="B12785" s="34"/>
      <c r="C12785" s="33"/>
      <c r="D12785" s="33"/>
      <c r="E12785" s="33"/>
      <c r="G12785">
        <f t="shared" si="200"/>
        <v>6</v>
      </c>
    </row>
    <row r="12786" spans="1:7">
      <c r="A12786" s="33"/>
      <c r="B12786" s="34"/>
      <c r="C12786" s="33"/>
      <c r="D12786" s="33"/>
      <c r="E12786" s="33"/>
      <c r="G12786">
        <f t="shared" si="200"/>
        <v>6</v>
      </c>
    </row>
    <row r="12787" spans="1:7">
      <c r="A12787" s="33"/>
      <c r="B12787" s="34"/>
      <c r="C12787" s="33"/>
      <c r="D12787" s="33"/>
      <c r="E12787" s="33"/>
      <c r="G12787">
        <f t="shared" si="200"/>
        <v>6</v>
      </c>
    </row>
    <row r="12788" spans="1:7">
      <c r="A12788" s="33"/>
      <c r="B12788" s="34"/>
      <c r="C12788" s="33"/>
      <c r="D12788" s="33"/>
      <c r="E12788" s="33"/>
      <c r="G12788">
        <f t="shared" si="200"/>
        <v>6</v>
      </c>
    </row>
    <row r="12789" spans="1:7">
      <c r="A12789" s="33"/>
      <c r="B12789" s="34"/>
      <c r="C12789" s="33"/>
      <c r="D12789" s="33"/>
      <c r="E12789" s="33"/>
      <c r="G12789">
        <f t="shared" si="200"/>
        <v>6</v>
      </c>
    </row>
    <row r="12790" spans="1:7">
      <c r="A12790" s="33"/>
      <c r="B12790" s="34"/>
      <c r="C12790" s="33"/>
      <c r="D12790" s="33"/>
      <c r="E12790" s="33"/>
      <c r="G12790">
        <f t="shared" si="200"/>
        <v>6</v>
      </c>
    </row>
    <row r="12791" spans="1:7">
      <c r="A12791" s="33"/>
      <c r="B12791" s="34"/>
      <c r="C12791" s="33"/>
      <c r="D12791" s="33"/>
      <c r="E12791" s="33"/>
      <c r="G12791">
        <f t="shared" si="200"/>
        <v>6</v>
      </c>
    </row>
    <row r="12792" spans="1:7">
      <c r="A12792" s="33"/>
      <c r="B12792" s="34"/>
      <c r="C12792" s="33"/>
      <c r="D12792" s="33"/>
      <c r="E12792" s="33"/>
      <c r="G12792">
        <f t="shared" si="200"/>
        <v>6</v>
      </c>
    </row>
    <row r="12793" spans="1:7">
      <c r="A12793" s="33"/>
      <c r="B12793" s="34"/>
      <c r="C12793" s="33"/>
      <c r="D12793" s="33"/>
      <c r="E12793" s="33"/>
      <c r="G12793">
        <f t="shared" si="200"/>
        <v>6</v>
      </c>
    </row>
    <row r="12794" spans="1:7">
      <c r="A12794" s="33"/>
      <c r="B12794" s="34"/>
      <c r="C12794" s="33"/>
      <c r="D12794" s="33"/>
      <c r="E12794" s="33"/>
      <c r="G12794">
        <f t="shared" si="200"/>
        <v>6</v>
      </c>
    </row>
    <row r="12795" spans="1:7">
      <c r="A12795" s="33"/>
      <c r="B12795" s="34"/>
      <c r="C12795" s="33"/>
      <c r="D12795" s="33"/>
      <c r="E12795" s="33"/>
      <c r="G12795">
        <f t="shared" si="200"/>
        <v>6</v>
      </c>
    </row>
    <row r="12796" spans="1:7">
      <c r="A12796" s="33"/>
      <c r="B12796" s="34"/>
      <c r="C12796" s="33"/>
      <c r="D12796" s="33"/>
      <c r="E12796" s="33"/>
      <c r="G12796">
        <f t="shared" si="200"/>
        <v>6</v>
      </c>
    </row>
    <row r="12797" spans="1:7">
      <c r="A12797" s="33"/>
      <c r="B12797" s="34"/>
      <c r="C12797" s="33"/>
      <c r="D12797" s="33"/>
      <c r="E12797" s="33"/>
      <c r="G12797">
        <f t="shared" si="200"/>
        <v>6</v>
      </c>
    </row>
    <row r="12798" spans="1:7">
      <c r="A12798" s="33"/>
      <c r="B12798" s="34"/>
      <c r="C12798" s="33"/>
      <c r="D12798" s="33"/>
      <c r="E12798" s="33"/>
      <c r="G12798">
        <f t="shared" si="200"/>
        <v>6</v>
      </c>
    </row>
    <row r="12799" spans="1:7">
      <c r="A12799" s="33"/>
      <c r="B12799" s="34"/>
      <c r="C12799" s="33"/>
      <c r="D12799" s="33"/>
      <c r="E12799" s="33"/>
      <c r="G12799">
        <f t="shared" si="200"/>
        <v>6</v>
      </c>
    </row>
    <row r="12800" spans="1:7">
      <c r="A12800" s="33"/>
      <c r="B12800" s="34"/>
      <c r="C12800" s="33"/>
      <c r="D12800" s="33"/>
      <c r="E12800" s="33"/>
      <c r="G12800">
        <f t="shared" ref="G12800:G12863" si="201">WEEKDAY(B12800,2)</f>
        <v>6</v>
      </c>
    </row>
    <row r="12801" spans="1:7">
      <c r="A12801" s="33"/>
      <c r="B12801" s="34"/>
      <c r="C12801" s="33"/>
      <c r="D12801" s="33"/>
      <c r="E12801" s="33"/>
      <c r="G12801">
        <f t="shared" si="201"/>
        <v>6</v>
      </c>
    </row>
    <row r="12802" spans="1:7">
      <c r="A12802" s="33"/>
      <c r="B12802" s="34"/>
      <c r="C12802" s="33"/>
      <c r="D12802" s="33"/>
      <c r="E12802" s="33"/>
      <c r="G12802">
        <f t="shared" si="201"/>
        <v>6</v>
      </c>
    </row>
    <row r="12803" spans="1:7">
      <c r="A12803" s="33"/>
      <c r="B12803" s="34"/>
      <c r="C12803" s="33"/>
      <c r="D12803" s="33"/>
      <c r="E12803" s="33"/>
      <c r="G12803">
        <f t="shared" si="201"/>
        <v>6</v>
      </c>
    </row>
    <row r="12804" spans="1:7">
      <c r="A12804" s="33"/>
      <c r="B12804" s="34"/>
      <c r="C12804" s="33"/>
      <c r="D12804" s="33"/>
      <c r="E12804" s="33"/>
      <c r="G12804">
        <f t="shared" si="201"/>
        <v>6</v>
      </c>
    </row>
    <row r="12805" spans="1:7">
      <c r="A12805" s="33"/>
      <c r="B12805" s="34"/>
      <c r="C12805" s="33"/>
      <c r="D12805" s="33"/>
      <c r="E12805" s="33"/>
      <c r="G12805">
        <f t="shared" si="201"/>
        <v>6</v>
      </c>
    </row>
    <row r="12806" spans="1:7">
      <c r="A12806" s="33"/>
      <c r="B12806" s="34"/>
      <c r="C12806" s="33"/>
      <c r="D12806" s="33"/>
      <c r="E12806" s="33"/>
      <c r="G12806">
        <f t="shared" si="201"/>
        <v>6</v>
      </c>
    </row>
    <row r="12807" spans="1:7">
      <c r="A12807" s="33"/>
      <c r="B12807" s="34"/>
      <c r="C12807" s="33"/>
      <c r="D12807" s="33"/>
      <c r="E12807" s="33"/>
      <c r="G12807">
        <f t="shared" si="201"/>
        <v>6</v>
      </c>
    </row>
    <row r="12808" spans="1:7">
      <c r="A12808" s="33"/>
      <c r="B12808" s="34"/>
      <c r="C12808" s="33"/>
      <c r="D12808" s="33"/>
      <c r="E12808" s="33"/>
      <c r="G12808">
        <f t="shared" si="201"/>
        <v>6</v>
      </c>
    </row>
    <row r="12809" spans="1:7">
      <c r="A12809" s="33"/>
      <c r="B12809" s="34"/>
      <c r="C12809" s="33"/>
      <c r="D12809" s="33"/>
      <c r="E12809" s="33"/>
      <c r="G12809">
        <f t="shared" si="201"/>
        <v>6</v>
      </c>
    </row>
    <row r="12810" spans="1:7">
      <c r="A12810" s="33"/>
      <c r="B12810" s="34"/>
      <c r="C12810" s="33"/>
      <c r="D12810" s="33"/>
      <c r="E12810" s="33"/>
      <c r="G12810">
        <f t="shared" si="201"/>
        <v>6</v>
      </c>
    </row>
    <row r="12811" spans="1:7">
      <c r="A12811" s="33"/>
      <c r="B12811" s="34"/>
      <c r="C12811" s="33"/>
      <c r="D12811" s="33"/>
      <c r="E12811" s="33"/>
      <c r="G12811">
        <f t="shared" si="201"/>
        <v>6</v>
      </c>
    </row>
    <row r="12812" spans="1:7">
      <c r="A12812" s="33"/>
      <c r="B12812" s="34"/>
      <c r="C12812" s="33"/>
      <c r="D12812" s="33"/>
      <c r="E12812" s="33"/>
      <c r="G12812">
        <f t="shared" si="201"/>
        <v>6</v>
      </c>
    </row>
    <row r="12813" spans="1:7">
      <c r="A12813" s="33"/>
      <c r="B12813" s="34"/>
      <c r="C12813" s="33"/>
      <c r="D12813" s="33"/>
      <c r="E12813" s="33"/>
      <c r="G12813">
        <f t="shared" si="201"/>
        <v>6</v>
      </c>
    </row>
    <row r="12814" spans="1:7">
      <c r="A12814" s="33"/>
      <c r="B12814" s="34"/>
      <c r="C12814" s="33"/>
      <c r="D12814" s="33"/>
      <c r="E12814" s="33"/>
      <c r="G12814">
        <f t="shared" si="201"/>
        <v>6</v>
      </c>
    </row>
    <row r="12815" spans="1:7">
      <c r="A12815" s="33"/>
      <c r="B12815" s="34"/>
      <c r="C12815" s="33"/>
      <c r="D12815" s="33"/>
      <c r="E12815" s="33"/>
      <c r="G12815">
        <f t="shared" si="201"/>
        <v>6</v>
      </c>
    </row>
    <row r="12816" spans="1:7">
      <c r="A12816" s="33"/>
      <c r="B12816" s="34"/>
      <c r="C12816" s="33"/>
      <c r="D12816" s="33"/>
      <c r="E12816" s="33"/>
      <c r="G12816">
        <f t="shared" si="201"/>
        <v>6</v>
      </c>
    </row>
    <row r="12817" spans="1:7">
      <c r="A12817" s="33"/>
      <c r="B12817" s="34"/>
      <c r="C12817" s="33"/>
      <c r="D12817" s="33"/>
      <c r="E12817" s="33"/>
      <c r="G12817">
        <f t="shared" si="201"/>
        <v>6</v>
      </c>
    </row>
    <row r="12818" spans="1:7">
      <c r="A12818" s="33"/>
      <c r="B12818" s="34"/>
      <c r="C12818" s="33"/>
      <c r="D12818" s="33"/>
      <c r="E12818" s="33"/>
      <c r="G12818">
        <f t="shared" si="201"/>
        <v>6</v>
      </c>
    </row>
    <row r="12819" spans="1:7">
      <c r="A12819" s="33"/>
      <c r="B12819" s="34"/>
      <c r="C12819" s="33"/>
      <c r="D12819" s="33"/>
      <c r="E12819" s="33"/>
      <c r="G12819">
        <f t="shared" si="201"/>
        <v>6</v>
      </c>
    </row>
    <row r="12820" spans="1:7">
      <c r="A12820" s="33"/>
      <c r="B12820" s="34"/>
      <c r="C12820" s="33"/>
      <c r="D12820" s="33"/>
      <c r="E12820" s="33"/>
      <c r="G12820">
        <f t="shared" si="201"/>
        <v>6</v>
      </c>
    </row>
    <row r="12821" spans="1:7">
      <c r="A12821" s="33"/>
      <c r="B12821" s="34"/>
      <c r="C12821" s="33"/>
      <c r="D12821" s="33"/>
      <c r="E12821" s="33"/>
      <c r="G12821">
        <f t="shared" si="201"/>
        <v>6</v>
      </c>
    </row>
    <row r="12822" spans="1:7">
      <c r="A12822" s="33"/>
      <c r="B12822" s="34"/>
      <c r="C12822" s="33"/>
      <c r="D12822" s="33"/>
      <c r="E12822" s="33"/>
      <c r="G12822">
        <f t="shared" si="201"/>
        <v>6</v>
      </c>
    </row>
    <row r="12823" spans="1:7">
      <c r="A12823" s="33"/>
      <c r="B12823" s="34"/>
      <c r="C12823" s="33"/>
      <c r="D12823" s="33"/>
      <c r="E12823" s="33"/>
      <c r="G12823">
        <f t="shared" si="201"/>
        <v>6</v>
      </c>
    </row>
    <row r="12824" spans="1:7">
      <c r="A12824" s="33"/>
      <c r="B12824" s="34"/>
      <c r="C12824" s="33"/>
      <c r="D12824" s="33"/>
      <c r="E12824" s="33"/>
      <c r="G12824">
        <f t="shared" si="201"/>
        <v>6</v>
      </c>
    </row>
    <row r="12825" spans="1:7">
      <c r="A12825" s="33"/>
      <c r="B12825" s="34"/>
      <c r="C12825" s="33"/>
      <c r="D12825" s="33"/>
      <c r="E12825" s="33"/>
      <c r="G12825">
        <f t="shared" si="201"/>
        <v>6</v>
      </c>
    </row>
    <row r="12826" spans="1:7">
      <c r="A12826" s="33"/>
      <c r="B12826" s="34"/>
      <c r="C12826" s="33"/>
      <c r="D12826" s="33"/>
      <c r="E12826" s="33"/>
      <c r="G12826">
        <f t="shared" si="201"/>
        <v>6</v>
      </c>
    </row>
    <row r="12827" spans="1:7">
      <c r="A12827" s="33"/>
      <c r="B12827" s="34"/>
      <c r="C12827" s="33"/>
      <c r="D12827" s="33"/>
      <c r="E12827" s="33"/>
      <c r="G12827">
        <f t="shared" si="201"/>
        <v>6</v>
      </c>
    </row>
    <row r="12828" spans="1:7">
      <c r="A12828" s="33"/>
      <c r="B12828" s="34"/>
      <c r="C12828" s="33"/>
      <c r="D12828" s="33"/>
      <c r="E12828" s="33"/>
      <c r="G12828">
        <f t="shared" si="201"/>
        <v>6</v>
      </c>
    </row>
    <row r="12829" spans="1:7">
      <c r="A12829" s="33"/>
      <c r="B12829" s="34"/>
      <c r="C12829" s="33"/>
      <c r="D12829" s="33"/>
      <c r="E12829" s="33"/>
      <c r="G12829">
        <f t="shared" si="201"/>
        <v>6</v>
      </c>
    </row>
    <row r="12830" spans="1:7">
      <c r="A12830" s="33"/>
      <c r="B12830" s="34"/>
      <c r="C12830" s="33"/>
      <c r="D12830" s="33"/>
      <c r="E12830" s="33"/>
      <c r="G12830">
        <f t="shared" si="201"/>
        <v>6</v>
      </c>
    </row>
    <row r="12831" spans="1:7">
      <c r="A12831" s="33"/>
      <c r="B12831" s="34"/>
      <c r="C12831" s="33"/>
      <c r="D12831" s="33"/>
      <c r="E12831" s="33"/>
      <c r="G12831">
        <f t="shared" si="201"/>
        <v>6</v>
      </c>
    </row>
    <row r="12832" spans="1:7">
      <c r="A12832" s="33"/>
      <c r="B12832" s="34"/>
      <c r="C12832" s="33"/>
      <c r="D12832" s="33"/>
      <c r="E12832" s="33"/>
      <c r="G12832">
        <f t="shared" si="201"/>
        <v>6</v>
      </c>
    </row>
    <row r="12833" spans="1:7">
      <c r="A12833" s="33"/>
      <c r="B12833" s="34"/>
      <c r="C12833" s="33"/>
      <c r="D12833" s="33"/>
      <c r="E12833" s="33"/>
      <c r="G12833">
        <f t="shared" si="201"/>
        <v>6</v>
      </c>
    </row>
    <row r="12834" spans="1:7">
      <c r="A12834" s="33"/>
      <c r="B12834" s="34"/>
      <c r="C12834" s="33"/>
      <c r="D12834" s="33"/>
      <c r="E12834" s="33"/>
      <c r="G12834">
        <f t="shared" si="201"/>
        <v>6</v>
      </c>
    </row>
    <row r="12835" spans="1:7">
      <c r="A12835" s="33"/>
      <c r="B12835" s="34"/>
      <c r="C12835" s="33"/>
      <c r="D12835" s="33"/>
      <c r="E12835" s="33"/>
      <c r="G12835">
        <f t="shared" si="201"/>
        <v>6</v>
      </c>
    </row>
    <row r="12836" spans="1:7">
      <c r="A12836" s="33"/>
      <c r="B12836" s="34"/>
      <c r="C12836" s="33"/>
      <c r="D12836" s="33"/>
      <c r="E12836" s="33"/>
      <c r="G12836">
        <f t="shared" si="201"/>
        <v>6</v>
      </c>
    </row>
    <row r="12837" spans="1:7">
      <c r="A12837" s="33"/>
      <c r="B12837" s="34"/>
      <c r="C12837" s="33"/>
      <c r="D12837" s="33"/>
      <c r="E12837" s="33"/>
      <c r="G12837">
        <f t="shared" si="201"/>
        <v>6</v>
      </c>
    </row>
    <row r="12838" spans="1:7">
      <c r="A12838" s="33"/>
      <c r="B12838" s="34"/>
      <c r="C12838" s="33"/>
      <c r="D12838" s="33"/>
      <c r="E12838" s="33"/>
      <c r="G12838">
        <f t="shared" si="201"/>
        <v>6</v>
      </c>
    </row>
    <row r="12839" spans="1:7">
      <c r="A12839" s="33"/>
      <c r="B12839" s="34"/>
      <c r="C12839" s="33"/>
      <c r="D12839" s="33"/>
      <c r="E12839" s="33"/>
      <c r="G12839">
        <f t="shared" si="201"/>
        <v>6</v>
      </c>
    </row>
    <row r="12840" spans="1:7">
      <c r="A12840" s="33"/>
      <c r="B12840" s="34"/>
      <c r="C12840" s="33"/>
      <c r="D12840" s="33"/>
      <c r="E12840" s="33"/>
      <c r="G12840">
        <f t="shared" si="201"/>
        <v>6</v>
      </c>
    </row>
    <row r="12841" spans="1:7">
      <c r="A12841" s="33"/>
      <c r="B12841" s="34"/>
      <c r="C12841" s="33"/>
      <c r="D12841" s="33"/>
      <c r="E12841" s="33"/>
      <c r="G12841">
        <f t="shared" si="201"/>
        <v>6</v>
      </c>
    </row>
    <row r="12842" spans="1:7">
      <c r="A12842" s="33"/>
      <c r="B12842" s="34"/>
      <c r="C12842" s="33"/>
      <c r="D12842" s="33"/>
      <c r="E12842" s="33"/>
      <c r="G12842">
        <f t="shared" si="201"/>
        <v>6</v>
      </c>
    </row>
    <row r="12843" spans="1:7">
      <c r="A12843" s="33"/>
      <c r="B12843" s="34"/>
      <c r="C12843" s="33"/>
      <c r="D12843" s="33"/>
      <c r="E12843" s="33"/>
      <c r="G12843">
        <f t="shared" si="201"/>
        <v>6</v>
      </c>
    </row>
    <row r="12844" spans="1:7">
      <c r="A12844" s="33"/>
      <c r="B12844" s="34"/>
      <c r="C12844" s="33"/>
      <c r="D12844" s="33"/>
      <c r="E12844" s="33"/>
      <c r="G12844">
        <f t="shared" si="201"/>
        <v>6</v>
      </c>
    </row>
    <row r="12845" spans="1:7">
      <c r="A12845" s="33"/>
      <c r="B12845" s="34"/>
      <c r="C12845" s="33"/>
      <c r="D12845" s="33"/>
      <c r="E12845" s="33"/>
      <c r="G12845">
        <f t="shared" si="201"/>
        <v>6</v>
      </c>
    </row>
    <row r="12846" spans="1:7">
      <c r="A12846" s="33"/>
      <c r="B12846" s="34"/>
      <c r="C12846" s="33"/>
      <c r="D12846" s="33"/>
      <c r="E12846" s="33"/>
      <c r="G12846">
        <f t="shared" si="201"/>
        <v>6</v>
      </c>
    </row>
    <row r="12847" spans="1:7">
      <c r="A12847" s="33"/>
      <c r="B12847" s="34"/>
      <c r="C12847" s="33"/>
      <c r="D12847" s="33"/>
      <c r="E12847" s="33"/>
      <c r="G12847">
        <f t="shared" si="201"/>
        <v>6</v>
      </c>
    </row>
    <row r="12848" spans="1:7">
      <c r="A12848" s="33"/>
      <c r="B12848" s="34"/>
      <c r="C12848" s="33"/>
      <c r="D12848" s="33"/>
      <c r="E12848" s="33"/>
      <c r="G12848">
        <f t="shared" si="201"/>
        <v>6</v>
      </c>
    </row>
    <row r="12849" spans="1:7">
      <c r="A12849" s="33"/>
      <c r="B12849" s="34"/>
      <c r="C12849" s="33"/>
      <c r="D12849" s="33"/>
      <c r="E12849" s="33"/>
      <c r="G12849">
        <f t="shared" si="201"/>
        <v>6</v>
      </c>
    </row>
    <row r="12850" spans="1:7">
      <c r="A12850" s="33"/>
      <c r="B12850" s="34"/>
      <c r="C12850" s="33"/>
      <c r="D12850" s="33"/>
      <c r="E12850" s="33"/>
      <c r="G12850">
        <f t="shared" si="201"/>
        <v>6</v>
      </c>
    </row>
    <row r="12851" spans="1:7">
      <c r="A12851" s="33"/>
      <c r="B12851" s="34"/>
      <c r="C12851" s="33"/>
      <c r="D12851" s="33"/>
      <c r="E12851" s="33"/>
      <c r="G12851">
        <f t="shared" si="201"/>
        <v>6</v>
      </c>
    </row>
    <row r="12852" spans="1:7">
      <c r="A12852" s="33"/>
      <c r="B12852" s="34"/>
      <c r="C12852" s="33"/>
      <c r="D12852" s="33"/>
      <c r="E12852" s="33"/>
      <c r="G12852">
        <f t="shared" si="201"/>
        <v>6</v>
      </c>
    </row>
    <row r="12853" spans="1:7">
      <c r="A12853" s="33"/>
      <c r="B12853" s="34"/>
      <c r="C12853" s="33"/>
      <c r="D12853" s="33"/>
      <c r="E12853" s="33"/>
      <c r="G12853">
        <f t="shared" si="201"/>
        <v>6</v>
      </c>
    </row>
    <row r="12854" spans="1:7">
      <c r="A12854" s="33"/>
      <c r="B12854" s="34"/>
      <c r="C12854" s="33"/>
      <c r="D12854" s="33"/>
      <c r="E12854" s="33"/>
      <c r="G12854">
        <f t="shared" si="201"/>
        <v>6</v>
      </c>
    </row>
    <row r="12855" spans="1:7">
      <c r="A12855" s="33"/>
      <c r="B12855" s="34"/>
      <c r="C12855" s="33"/>
      <c r="D12855" s="33"/>
      <c r="E12855" s="33"/>
      <c r="G12855">
        <f t="shared" si="201"/>
        <v>6</v>
      </c>
    </row>
    <row r="12856" spans="1:7">
      <c r="A12856" s="33"/>
      <c r="B12856" s="34"/>
      <c r="C12856" s="33"/>
      <c r="D12856" s="33"/>
      <c r="E12856" s="33"/>
      <c r="G12856">
        <f t="shared" si="201"/>
        <v>6</v>
      </c>
    </row>
    <row r="12857" spans="1:7">
      <c r="A12857" s="33"/>
      <c r="B12857" s="34"/>
      <c r="C12857" s="33"/>
      <c r="D12857" s="33"/>
      <c r="E12857" s="33"/>
      <c r="G12857">
        <f t="shared" si="201"/>
        <v>6</v>
      </c>
    </row>
    <row r="12858" spans="1:7">
      <c r="A12858" s="33"/>
      <c r="B12858" s="34"/>
      <c r="C12858" s="33"/>
      <c r="D12858" s="33"/>
      <c r="E12858" s="33"/>
      <c r="G12858">
        <f t="shared" si="201"/>
        <v>6</v>
      </c>
    </row>
    <row r="12859" spans="1:7">
      <c r="A12859" s="33"/>
      <c r="B12859" s="34"/>
      <c r="C12859" s="33"/>
      <c r="D12859" s="33"/>
      <c r="E12859" s="33"/>
      <c r="G12859">
        <f t="shared" si="201"/>
        <v>6</v>
      </c>
    </row>
    <row r="12860" spans="1:7">
      <c r="A12860" s="33"/>
      <c r="B12860" s="34"/>
      <c r="C12860" s="33"/>
      <c r="D12860" s="33"/>
      <c r="E12860" s="33"/>
      <c r="G12860">
        <f t="shared" si="201"/>
        <v>6</v>
      </c>
    </row>
    <row r="12861" spans="1:7">
      <c r="A12861" s="33"/>
      <c r="B12861" s="34"/>
      <c r="C12861" s="33"/>
      <c r="D12861" s="33"/>
      <c r="E12861" s="33"/>
      <c r="G12861">
        <f t="shared" si="201"/>
        <v>6</v>
      </c>
    </row>
    <row r="12862" spans="1:7">
      <c r="A12862" s="33"/>
      <c r="B12862" s="34"/>
      <c r="C12862" s="33"/>
      <c r="D12862" s="33"/>
      <c r="E12862" s="33"/>
      <c r="G12862">
        <f t="shared" si="201"/>
        <v>6</v>
      </c>
    </row>
    <row r="12863" spans="1:7">
      <c r="A12863" s="33"/>
      <c r="B12863" s="34"/>
      <c r="C12863" s="33"/>
      <c r="D12863" s="33"/>
      <c r="E12863" s="33"/>
      <c r="G12863">
        <f t="shared" si="201"/>
        <v>6</v>
      </c>
    </row>
    <row r="12864" spans="1:7">
      <c r="A12864" s="33"/>
      <c r="B12864" s="34"/>
      <c r="C12864" s="33"/>
      <c r="D12864" s="33"/>
      <c r="E12864" s="33"/>
      <c r="G12864">
        <f t="shared" ref="G12864:G12927" si="202">WEEKDAY(B12864,2)</f>
        <v>6</v>
      </c>
    </row>
    <row r="12865" spans="1:7">
      <c r="A12865" s="33"/>
      <c r="B12865" s="34"/>
      <c r="C12865" s="33"/>
      <c r="D12865" s="33"/>
      <c r="E12865" s="33"/>
      <c r="G12865">
        <f t="shared" si="202"/>
        <v>6</v>
      </c>
    </row>
    <row r="12866" spans="1:7">
      <c r="A12866" s="33"/>
      <c r="B12866" s="34"/>
      <c r="C12866" s="33"/>
      <c r="D12866" s="33"/>
      <c r="E12866" s="33"/>
      <c r="G12866">
        <f t="shared" si="202"/>
        <v>6</v>
      </c>
    </row>
    <row r="12867" spans="1:7">
      <c r="A12867" s="33"/>
      <c r="B12867" s="34"/>
      <c r="C12867" s="33"/>
      <c r="D12867" s="33"/>
      <c r="E12867" s="33"/>
      <c r="G12867">
        <f t="shared" si="202"/>
        <v>6</v>
      </c>
    </row>
    <row r="12868" spans="1:7">
      <c r="A12868" s="33"/>
      <c r="B12868" s="34"/>
      <c r="C12868" s="33"/>
      <c r="D12868" s="33"/>
      <c r="E12868" s="33"/>
      <c r="G12868">
        <f t="shared" si="202"/>
        <v>6</v>
      </c>
    </row>
    <row r="12869" spans="1:7">
      <c r="A12869" s="33"/>
      <c r="B12869" s="34"/>
      <c r="C12869" s="33"/>
      <c r="D12869" s="33"/>
      <c r="E12869" s="33"/>
      <c r="G12869">
        <f t="shared" si="202"/>
        <v>6</v>
      </c>
    </row>
    <row r="12870" spans="1:7">
      <c r="A12870" s="33"/>
      <c r="B12870" s="34"/>
      <c r="C12870" s="33"/>
      <c r="D12870" s="33"/>
      <c r="E12870" s="33"/>
      <c r="G12870">
        <f t="shared" si="202"/>
        <v>6</v>
      </c>
    </row>
    <row r="12871" spans="1:7">
      <c r="A12871" s="33"/>
      <c r="B12871" s="34"/>
      <c r="C12871" s="33"/>
      <c r="D12871" s="33"/>
      <c r="E12871" s="33"/>
      <c r="G12871">
        <f t="shared" si="202"/>
        <v>6</v>
      </c>
    </row>
    <row r="12872" spans="1:7">
      <c r="A12872" s="33"/>
      <c r="B12872" s="34"/>
      <c r="C12872" s="33"/>
      <c r="D12872" s="33"/>
      <c r="E12872" s="33"/>
      <c r="G12872">
        <f t="shared" si="202"/>
        <v>6</v>
      </c>
    </row>
    <row r="12873" spans="1:7">
      <c r="A12873" s="33"/>
      <c r="B12873" s="34"/>
      <c r="C12873" s="33"/>
      <c r="D12873" s="33"/>
      <c r="E12873" s="33"/>
      <c r="G12873">
        <f t="shared" si="202"/>
        <v>6</v>
      </c>
    </row>
    <row r="12874" spans="1:7">
      <c r="A12874" s="33"/>
      <c r="B12874" s="34"/>
      <c r="C12874" s="33"/>
      <c r="D12874" s="33"/>
      <c r="E12874" s="33"/>
      <c r="G12874">
        <f t="shared" si="202"/>
        <v>6</v>
      </c>
    </row>
    <row r="12875" spans="1:7">
      <c r="A12875" s="33"/>
      <c r="B12875" s="34"/>
      <c r="C12875" s="33"/>
      <c r="D12875" s="33"/>
      <c r="E12875" s="33"/>
      <c r="G12875">
        <f t="shared" si="202"/>
        <v>6</v>
      </c>
    </row>
    <row r="12876" spans="1:7">
      <c r="A12876" s="33"/>
      <c r="B12876" s="34"/>
      <c r="C12876" s="33"/>
      <c r="D12876" s="33"/>
      <c r="E12876" s="33"/>
      <c r="G12876">
        <f t="shared" si="202"/>
        <v>6</v>
      </c>
    </row>
    <row r="12877" spans="1:7">
      <c r="A12877" s="33"/>
      <c r="B12877" s="34"/>
      <c r="C12877" s="33"/>
      <c r="D12877" s="33"/>
      <c r="E12877" s="33"/>
      <c r="G12877">
        <f t="shared" si="202"/>
        <v>6</v>
      </c>
    </row>
    <row r="12878" spans="1:7">
      <c r="A12878" s="33"/>
      <c r="B12878" s="34"/>
      <c r="C12878" s="33"/>
      <c r="D12878" s="33"/>
      <c r="E12878" s="33"/>
      <c r="G12878">
        <f t="shared" si="202"/>
        <v>6</v>
      </c>
    </row>
    <row r="12879" spans="1:7">
      <c r="A12879" s="33"/>
      <c r="B12879" s="34"/>
      <c r="C12879" s="33"/>
      <c r="D12879" s="33"/>
      <c r="E12879" s="33"/>
      <c r="G12879">
        <f t="shared" si="202"/>
        <v>6</v>
      </c>
    </row>
    <row r="12880" spans="1:7">
      <c r="A12880" s="33"/>
      <c r="B12880" s="34"/>
      <c r="C12880" s="33"/>
      <c r="D12880" s="33"/>
      <c r="E12880" s="33"/>
      <c r="G12880">
        <f t="shared" si="202"/>
        <v>6</v>
      </c>
    </row>
    <row r="12881" spans="1:7">
      <c r="A12881" s="33"/>
      <c r="B12881" s="34"/>
      <c r="C12881" s="33"/>
      <c r="D12881" s="33"/>
      <c r="E12881" s="33"/>
      <c r="G12881">
        <f t="shared" si="202"/>
        <v>6</v>
      </c>
    </row>
    <row r="12882" spans="1:7">
      <c r="A12882" s="33"/>
      <c r="B12882" s="34"/>
      <c r="C12882" s="33"/>
      <c r="D12882" s="33"/>
      <c r="E12882" s="33"/>
      <c r="G12882">
        <f t="shared" si="202"/>
        <v>6</v>
      </c>
    </row>
    <row r="12883" spans="1:7">
      <c r="A12883" s="33"/>
      <c r="B12883" s="34"/>
      <c r="C12883" s="33"/>
      <c r="D12883" s="33"/>
      <c r="E12883" s="33"/>
      <c r="G12883">
        <f t="shared" si="202"/>
        <v>6</v>
      </c>
    </row>
    <row r="12884" spans="1:7">
      <c r="A12884" s="33"/>
      <c r="B12884" s="34"/>
      <c r="C12884" s="33"/>
      <c r="D12884" s="33"/>
      <c r="E12884" s="33"/>
      <c r="G12884">
        <f t="shared" si="202"/>
        <v>6</v>
      </c>
    </row>
    <row r="12885" spans="1:7">
      <c r="A12885" s="33"/>
      <c r="B12885" s="34"/>
      <c r="C12885" s="33"/>
      <c r="D12885" s="33"/>
      <c r="E12885" s="33"/>
      <c r="G12885">
        <f t="shared" si="202"/>
        <v>6</v>
      </c>
    </row>
    <row r="12886" spans="1:7">
      <c r="A12886" s="33"/>
      <c r="B12886" s="34"/>
      <c r="C12886" s="33"/>
      <c r="D12886" s="33"/>
      <c r="E12886" s="33"/>
      <c r="G12886">
        <f t="shared" si="202"/>
        <v>6</v>
      </c>
    </row>
    <row r="12887" spans="1:7">
      <c r="A12887" s="33"/>
      <c r="B12887" s="34"/>
      <c r="C12887" s="33"/>
      <c r="D12887" s="33"/>
      <c r="E12887" s="33"/>
      <c r="G12887">
        <f t="shared" si="202"/>
        <v>6</v>
      </c>
    </row>
    <row r="12888" spans="1:7">
      <c r="A12888" s="33"/>
      <c r="B12888" s="34"/>
      <c r="C12888" s="33"/>
      <c r="D12888" s="33"/>
      <c r="E12888" s="33"/>
      <c r="G12888">
        <f t="shared" si="202"/>
        <v>6</v>
      </c>
    </row>
    <row r="12889" spans="1:7">
      <c r="A12889" s="33"/>
      <c r="B12889" s="34"/>
      <c r="C12889" s="33"/>
      <c r="D12889" s="33"/>
      <c r="E12889" s="33"/>
      <c r="G12889">
        <f t="shared" si="202"/>
        <v>6</v>
      </c>
    </row>
    <row r="12890" spans="1:7">
      <c r="A12890" s="33"/>
      <c r="B12890" s="34"/>
      <c r="C12890" s="33"/>
      <c r="D12890" s="33"/>
      <c r="E12890" s="33"/>
      <c r="G12890">
        <f t="shared" si="202"/>
        <v>6</v>
      </c>
    </row>
    <row r="12891" spans="1:7">
      <c r="A12891" s="33"/>
      <c r="B12891" s="34"/>
      <c r="C12891" s="33"/>
      <c r="D12891" s="33"/>
      <c r="E12891" s="33"/>
      <c r="G12891">
        <f t="shared" si="202"/>
        <v>6</v>
      </c>
    </row>
    <row r="12892" spans="1:7">
      <c r="A12892" s="33"/>
      <c r="B12892" s="34"/>
      <c r="C12892" s="33"/>
      <c r="D12892" s="33"/>
      <c r="E12892" s="33"/>
      <c r="G12892">
        <f t="shared" si="202"/>
        <v>6</v>
      </c>
    </row>
    <row r="12893" spans="1:7">
      <c r="A12893" s="33"/>
      <c r="B12893" s="34"/>
      <c r="C12893" s="33"/>
      <c r="D12893" s="33"/>
      <c r="E12893" s="33"/>
      <c r="G12893">
        <f t="shared" si="202"/>
        <v>6</v>
      </c>
    </row>
    <row r="12894" spans="1:7">
      <c r="A12894" s="33"/>
      <c r="B12894" s="34"/>
      <c r="C12894" s="33"/>
      <c r="D12894" s="33"/>
      <c r="E12894" s="33"/>
      <c r="G12894">
        <f t="shared" si="202"/>
        <v>6</v>
      </c>
    </row>
    <row r="12895" spans="1:7">
      <c r="A12895" s="33"/>
      <c r="B12895" s="34"/>
      <c r="C12895" s="33"/>
      <c r="D12895" s="33"/>
      <c r="E12895" s="33"/>
      <c r="G12895">
        <f t="shared" si="202"/>
        <v>6</v>
      </c>
    </row>
    <row r="12896" spans="1:7">
      <c r="A12896" s="33"/>
      <c r="B12896" s="34"/>
      <c r="C12896" s="33"/>
      <c r="D12896" s="33"/>
      <c r="E12896" s="33"/>
      <c r="G12896">
        <f t="shared" si="202"/>
        <v>6</v>
      </c>
    </row>
    <row r="12897" spans="1:7">
      <c r="A12897" s="33"/>
      <c r="B12897" s="34"/>
      <c r="C12897" s="33"/>
      <c r="D12897" s="33"/>
      <c r="E12897" s="33"/>
      <c r="G12897">
        <f t="shared" si="202"/>
        <v>6</v>
      </c>
    </row>
    <row r="12898" spans="1:7">
      <c r="A12898" s="33"/>
      <c r="B12898" s="34"/>
      <c r="C12898" s="33"/>
      <c r="D12898" s="33"/>
      <c r="E12898" s="33"/>
      <c r="G12898">
        <f t="shared" si="202"/>
        <v>6</v>
      </c>
    </row>
    <row r="12899" spans="1:7">
      <c r="A12899" s="33"/>
      <c r="B12899" s="34"/>
      <c r="C12899" s="33"/>
      <c r="D12899" s="33"/>
      <c r="E12899" s="33"/>
      <c r="G12899">
        <f t="shared" si="202"/>
        <v>6</v>
      </c>
    </row>
    <row r="12900" spans="1:7">
      <c r="A12900" s="33"/>
      <c r="B12900" s="34"/>
      <c r="C12900" s="33"/>
      <c r="D12900" s="33"/>
      <c r="E12900" s="33"/>
      <c r="G12900">
        <f t="shared" si="202"/>
        <v>6</v>
      </c>
    </row>
    <row r="12901" spans="1:7">
      <c r="A12901" s="33"/>
      <c r="B12901" s="34"/>
      <c r="C12901" s="33"/>
      <c r="D12901" s="33"/>
      <c r="E12901" s="33"/>
      <c r="G12901">
        <f t="shared" si="202"/>
        <v>6</v>
      </c>
    </row>
    <row r="12902" spans="1:7">
      <c r="A12902" s="33"/>
      <c r="B12902" s="34"/>
      <c r="C12902" s="33"/>
      <c r="D12902" s="33"/>
      <c r="E12902" s="33"/>
      <c r="G12902">
        <f t="shared" si="202"/>
        <v>6</v>
      </c>
    </row>
    <row r="12903" spans="1:7">
      <c r="A12903" s="33"/>
      <c r="B12903" s="34"/>
      <c r="C12903" s="33"/>
      <c r="D12903" s="33"/>
      <c r="E12903" s="33"/>
      <c r="G12903">
        <f t="shared" si="202"/>
        <v>6</v>
      </c>
    </row>
    <row r="12904" spans="1:7">
      <c r="A12904" s="33"/>
      <c r="B12904" s="34"/>
      <c r="C12904" s="33"/>
      <c r="D12904" s="33"/>
      <c r="E12904" s="33"/>
      <c r="G12904">
        <f t="shared" si="202"/>
        <v>6</v>
      </c>
    </row>
    <row r="12905" spans="1:7">
      <c r="A12905" s="33"/>
      <c r="B12905" s="34"/>
      <c r="C12905" s="33"/>
      <c r="D12905" s="33"/>
      <c r="E12905" s="33"/>
      <c r="G12905">
        <f t="shared" si="202"/>
        <v>6</v>
      </c>
    </row>
    <row r="12906" spans="1:7">
      <c r="A12906" s="33"/>
      <c r="B12906" s="34"/>
      <c r="C12906" s="33"/>
      <c r="D12906" s="33"/>
      <c r="E12906" s="33"/>
      <c r="G12906">
        <f t="shared" si="202"/>
        <v>6</v>
      </c>
    </row>
    <row r="12907" spans="1:7">
      <c r="A12907" s="33"/>
      <c r="B12907" s="34"/>
      <c r="C12907" s="33"/>
      <c r="D12907" s="33"/>
      <c r="E12907" s="33"/>
      <c r="G12907">
        <f t="shared" si="202"/>
        <v>6</v>
      </c>
    </row>
    <row r="12908" spans="1:7">
      <c r="A12908" s="33"/>
      <c r="B12908" s="34"/>
      <c r="C12908" s="33"/>
      <c r="D12908" s="33"/>
      <c r="E12908" s="33"/>
      <c r="G12908">
        <f t="shared" si="202"/>
        <v>6</v>
      </c>
    </row>
    <row r="12909" spans="1:7">
      <c r="A12909" s="33"/>
      <c r="B12909" s="34"/>
      <c r="C12909" s="33"/>
      <c r="D12909" s="33"/>
      <c r="E12909" s="33"/>
      <c r="G12909">
        <f t="shared" si="202"/>
        <v>6</v>
      </c>
    </row>
    <row r="12910" spans="1:7">
      <c r="A12910" s="33"/>
      <c r="B12910" s="34"/>
      <c r="C12910" s="33"/>
      <c r="D12910" s="33"/>
      <c r="E12910" s="33"/>
      <c r="G12910">
        <f t="shared" si="202"/>
        <v>6</v>
      </c>
    </row>
    <row r="12911" spans="1:7">
      <c r="A12911" s="33"/>
      <c r="B12911" s="34"/>
      <c r="C12911" s="33"/>
      <c r="D12911" s="33"/>
      <c r="E12911" s="33"/>
      <c r="G12911">
        <f t="shared" si="202"/>
        <v>6</v>
      </c>
    </row>
    <row r="12912" spans="1:7">
      <c r="A12912" s="33"/>
      <c r="B12912" s="34"/>
      <c r="C12912" s="33"/>
      <c r="D12912" s="33"/>
      <c r="E12912" s="33"/>
      <c r="G12912">
        <f t="shared" si="202"/>
        <v>6</v>
      </c>
    </row>
    <row r="12913" spans="1:7">
      <c r="A12913" s="33"/>
      <c r="B12913" s="34"/>
      <c r="C12913" s="33"/>
      <c r="D12913" s="33"/>
      <c r="E12913" s="33"/>
      <c r="G12913">
        <f t="shared" si="202"/>
        <v>6</v>
      </c>
    </row>
    <row r="12914" spans="1:7">
      <c r="A12914" s="33"/>
      <c r="B12914" s="34"/>
      <c r="C12914" s="33"/>
      <c r="D12914" s="33"/>
      <c r="E12914" s="33"/>
      <c r="G12914">
        <f t="shared" si="202"/>
        <v>6</v>
      </c>
    </row>
    <row r="12915" spans="1:7">
      <c r="A12915" s="33"/>
      <c r="B12915" s="34"/>
      <c r="C12915" s="33"/>
      <c r="D12915" s="33"/>
      <c r="E12915" s="33"/>
      <c r="G12915">
        <f t="shared" si="202"/>
        <v>6</v>
      </c>
    </row>
    <row r="12916" spans="1:7">
      <c r="A12916" s="33"/>
      <c r="B12916" s="34"/>
      <c r="C12916" s="33"/>
      <c r="D12916" s="33"/>
      <c r="E12916" s="33"/>
      <c r="G12916">
        <f t="shared" si="202"/>
        <v>6</v>
      </c>
    </row>
    <row r="12917" spans="1:7">
      <c r="A12917" s="33"/>
      <c r="B12917" s="34"/>
      <c r="C12917" s="33"/>
      <c r="D12917" s="33"/>
      <c r="E12917" s="33"/>
      <c r="G12917">
        <f t="shared" si="202"/>
        <v>6</v>
      </c>
    </row>
    <row r="12918" spans="1:7">
      <c r="A12918" s="33"/>
      <c r="B12918" s="34"/>
      <c r="C12918" s="33"/>
      <c r="D12918" s="33"/>
      <c r="E12918" s="33"/>
      <c r="G12918">
        <f t="shared" si="202"/>
        <v>6</v>
      </c>
    </row>
    <row r="12919" spans="1:7">
      <c r="A12919" s="33"/>
      <c r="B12919" s="34"/>
      <c r="C12919" s="33"/>
      <c r="D12919" s="33"/>
      <c r="E12919" s="33"/>
      <c r="G12919">
        <f t="shared" si="202"/>
        <v>6</v>
      </c>
    </row>
    <row r="12920" spans="1:7">
      <c r="A12920" s="33"/>
      <c r="B12920" s="34"/>
      <c r="C12920" s="33"/>
      <c r="D12920" s="33"/>
      <c r="E12920" s="33"/>
      <c r="G12920">
        <f t="shared" si="202"/>
        <v>6</v>
      </c>
    </row>
    <row r="12921" spans="1:7">
      <c r="A12921" s="33"/>
      <c r="B12921" s="34"/>
      <c r="C12921" s="33"/>
      <c r="D12921" s="33"/>
      <c r="E12921" s="33"/>
      <c r="G12921">
        <f t="shared" si="202"/>
        <v>6</v>
      </c>
    </row>
    <row r="12922" spans="1:7">
      <c r="A12922" s="33"/>
      <c r="B12922" s="34"/>
      <c r="C12922" s="33"/>
      <c r="D12922" s="33"/>
      <c r="E12922" s="33"/>
      <c r="G12922">
        <f t="shared" si="202"/>
        <v>6</v>
      </c>
    </row>
    <row r="12923" spans="1:7">
      <c r="A12923" s="33"/>
      <c r="B12923" s="34"/>
      <c r="C12923" s="33"/>
      <c r="D12923" s="33"/>
      <c r="E12923" s="33"/>
      <c r="G12923">
        <f t="shared" si="202"/>
        <v>6</v>
      </c>
    </row>
    <row r="12924" spans="1:7">
      <c r="A12924" s="33"/>
      <c r="B12924" s="34"/>
      <c r="C12924" s="33"/>
      <c r="D12924" s="33"/>
      <c r="E12924" s="33"/>
      <c r="G12924">
        <f t="shared" si="202"/>
        <v>6</v>
      </c>
    </row>
    <row r="12925" spans="1:7">
      <c r="A12925" s="33"/>
      <c r="B12925" s="34"/>
      <c r="C12925" s="33"/>
      <c r="D12925" s="33"/>
      <c r="E12925" s="33"/>
      <c r="G12925">
        <f t="shared" si="202"/>
        <v>6</v>
      </c>
    </row>
    <row r="12926" spans="1:7">
      <c r="A12926" s="33"/>
      <c r="B12926" s="34"/>
      <c r="C12926" s="33"/>
      <c r="D12926" s="33"/>
      <c r="E12926" s="33"/>
      <c r="G12926">
        <f t="shared" si="202"/>
        <v>6</v>
      </c>
    </row>
    <row r="12927" spans="1:7">
      <c r="A12927" s="33"/>
      <c r="B12927" s="34"/>
      <c r="C12927" s="33"/>
      <c r="D12927" s="33"/>
      <c r="E12927" s="33"/>
      <c r="G12927">
        <f t="shared" si="202"/>
        <v>6</v>
      </c>
    </row>
    <row r="12928" spans="1:7">
      <c r="A12928" s="33"/>
      <c r="B12928" s="34"/>
      <c r="C12928" s="33"/>
      <c r="D12928" s="33"/>
      <c r="E12928" s="33"/>
      <c r="G12928">
        <f t="shared" ref="G12928:G12991" si="203">WEEKDAY(B12928,2)</f>
        <v>6</v>
      </c>
    </row>
    <row r="12929" spans="1:7">
      <c r="A12929" s="33"/>
      <c r="B12929" s="34"/>
      <c r="C12929" s="33"/>
      <c r="D12929" s="33"/>
      <c r="E12929" s="33"/>
      <c r="G12929">
        <f t="shared" si="203"/>
        <v>6</v>
      </c>
    </row>
    <row r="12930" spans="1:7">
      <c r="A12930" s="33"/>
      <c r="B12930" s="34"/>
      <c r="C12930" s="33"/>
      <c r="D12930" s="33"/>
      <c r="E12930" s="33"/>
      <c r="G12930">
        <f t="shared" si="203"/>
        <v>6</v>
      </c>
    </row>
    <row r="12931" spans="1:7">
      <c r="A12931" s="33"/>
      <c r="B12931" s="34"/>
      <c r="C12931" s="33"/>
      <c r="D12931" s="33"/>
      <c r="E12931" s="33"/>
      <c r="G12931">
        <f t="shared" si="203"/>
        <v>6</v>
      </c>
    </row>
    <row r="12932" spans="1:7">
      <c r="A12932" s="33"/>
      <c r="B12932" s="34"/>
      <c r="C12932" s="33"/>
      <c r="D12932" s="33"/>
      <c r="E12932" s="33"/>
      <c r="G12932">
        <f t="shared" si="203"/>
        <v>6</v>
      </c>
    </row>
    <row r="12933" spans="1:7">
      <c r="A12933" s="33"/>
      <c r="B12933" s="34"/>
      <c r="C12933" s="33"/>
      <c r="D12933" s="33"/>
      <c r="E12933" s="33"/>
      <c r="G12933">
        <f t="shared" si="203"/>
        <v>6</v>
      </c>
    </row>
    <row r="12934" spans="1:7">
      <c r="A12934" s="33"/>
      <c r="B12934" s="34"/>
      <c r="C12934" s="33"/>
      <c r="D12934" s="33"/>
      <c r="E12934" s="33"/>
      <c r="G12934">
        <f t="shared" si="203"/>
        <v>6</v>
      </c>
    </row>
    <row r="12935" spans="1:7">
      <c r="A12935" s="33"/>
      <c r="B12935" s="34"/>
      <c r="C12935" s="33"/>
      <c r="D12935" s="33"/>
      <c r="E12935" s="33"/>
      <c r="G12935">
        <f t="shared" si="203"/>
        <v>6</v>
      </c>
    </row>
    <row r="12936" spans="1:7">
      <c r="A12936" s="33"/>
      <c r="B12936" s="34"/>
      <c r="C12936" s="33"/>
      <c r="D12936" s="33"/>
      <c r="E12936" s="33"/>
      <c r="G12936">
        <f t="shared" si="203"/>
        <v>6</v>
      </c>
    </row>
    <row r="12937" spans="1:7">
      <c r="A12937" s="33"/>
      <c r="B12937" s="34"/>
      <c r="C12937" s="33"/>
      <c r="D12937" s="33"/>
      <c r="E12937" s="33"/>
      <c r="G12937">
        <f t="shared" si="203"/>
        <v>6</v>
      </c>
    </row>
    <row r="12938" spans="1:7">
      <c r="A12938" s="33"/>
      <c r="B12938" s="34"/>
      <c r="C12938" s="33"/>
      <c r="D12938" s="33"/>
      <c r="E12938" s="33"/>
      <c r="G12938">
        <f t="shared" si="203"/>
        <v>6</v>
      </c>
    </row>
    <row r="12939" spans="1:7">
      <c r="A12939" s="33"/>
      <c r="B12939" s="34"/>
      <c r="C12939" s="33"/>
      <c r="D12939" s="33"/>
      <c r="E12939" s="33"/>
      <c r="G12939">
        <f t="shared" si="203"/>
        <v>6</v>
      </c>
    </row>
    <row r="12940" spans="1:7">
      <c r="A12940" s="33"/>
      <c r="B12940" s="34"/>
      <c r="C12940" s="33"/>
      <c r="D12940" s="33"/>
      <c r="E12940" s="33"/>
      <c r="G12940">
        <f t="shared" si="203"/>
        <v>6</v>
      </c>
    </row>
    <row r="12941" spans="1:7">
      <c r="A12941" s="33"/>
      <c r="B12941" s="34"/>
      <c r="C12941" s="33"/>
      <c r="D12941" s="33"/>
      <c r="E12941" s="33"/>
      <c r="G12941">
        <f t="shared" si="203"/>
        <v>6</v>
      </c>
    </row>
    <row r="12942" spans="1:7">
      <c r="A12942" s="33"/>
      <c r="B12942" s="34"/>
      <c r="C12942" s="33"/>
      <c r="D12942" s="33"/>
      <c r="E12942" s="33"/>
      <c r="G12942">
        <f t="shared" si="203"/>
        <v>6</v>
      </c>
    </row>
    <row r="12943" spans="1:7">
      <c r="A12943" s="33"/>
      <c r="B12943" s="34"/>
      <c r="C12943" s="33"/>
      <c r="D12943" s="33"/>
      <c r="E12943" s="33"/>
      <c r="G12943">
        <f t="shared" si="203"/>
        <v>6</v>
      </c>
    </row>
    <row r="12944" spans="1:7">
      <c r="A12944" s="33"/>
      <c r="B12944" s="34"/>
      <c r="C12944" s="33"/>
      <c r="D12944" s="33"/>
      <c r="E12944" s="33"/>
      <c r="G12944">
        <f t="shared" si="203"/>
        <v>6</v>
      </c>
    </row>
    <row r="12945" spans="1:7">
      <c r="A12945" s="33"/>
      <c r="B12945" s="34"/>
      <c r="C12945" s="33"/>
      <c r="D12945" s="33"/>
      <c r="E12945" s="33"/>
      <c r="G12945">
        <f t="shared" si="203"/>
        <v>6</v>
      </c>
    </row>
    <row r="12946" spans="1:7">
      <c r="A12946" s="33"/>
      <c r="B12946" s="34"/>
      <c r="C12946" s="33"/>
      <c r="D12946" s="33"/>
      <c r="E12946" s="33"/>
      <c r="G12946">
        <f t="shared" si="203"/>
        <v>6</v>
      </c>
    </row>
    <row r="12947" spans="1:7">
      <c r="A12947" s="33"/>
      <c r="B12947" s="34"/>
      <c r="C12947" s="33"/>
      <c r="D12947" s="33"/>
      <c r="E12947" s="33"/>
      <c r="G12947">
        <f t="shared" si="203"/>
        <v>6</v>
      </c>
    </row>
    <row r="12948" spans="1:7">
      <c r="A12948" s="33"/>
      <c r="B12948" s="34"/>
      <c r="C12948" s="33"/>
      <c r="D12948" s="33"/>
      <c r="E12948" s="33"/>
      <c r="G12948">
        <f t="shared" si="203"/>
        <v>6</v>
      </c>
    </row>
    <row r="12949" spans="1:7">
      <c r="A12949" s="33"/>
      <c r="B12949" s="34"/>
      <c r="C12949" s="33"/>
      <c r="D12949" s="33"/>
      <c r="E12949" s="33"/>
      <c r="G12949">
        <f t="shared" si="203"/>
        <v>6</v>
      </c>
    </row>
    <row r="12950" spans="1:7">
      <c r="A12950" s="33"/>
      <c r="B12950" s="34"/>
      <c r="C12950" s="33"/>
      <c r="D12950" s="33"/>
      <c r="E12950" s="33"/>
      <c r="G12950">
        <f t="shared" si="203"/>
        <v>6</v>
      </c>
    </row>
    <row r="12951" spans="1:7">
      <c r="A12951" s="33"/>
      <c r="B12951" s="34"/>
      <c r="C12951" s="33"/>
      <c r="D12951" s="33"/>
      <c r="E12951" s="33"/>
      <c r="G12951">
        <f t="shared" si="203"/>
        <v>6</v>
      </c>
    </row>
    <row r="12952" spans="1:7">
      <c r="A12952" s="33"/>
      <c r="B12952" s="34"/>
      <c r="C12952" s="33"/>
      <c r="D12952" s="33"/>
      <c r="E12952" s="33"/>
      <c r="G12952">
        <f t="shared" si="203"/>
        <v>6</v>
      </c>
    </row>
    <row r="12953" spans="1:7">
      <c r="A12953" s="33"/>
      <c r="B12953" s="34"/>
      <c r="C12953" s="33"/>
      <c r="D12953" s="33"/>
      <c r="E12953" s="33"/>
      <c r="G12953">
        <f t="shared" si="203"/>
        <v>6</v>
      </c>
    </row>
    <row r="12954" spans="1:7">
      <c r="A12954" s="33"/>
      <c r="B12954" s="34"/>
      <c r="C12954" s="33"/>
      <c r="D12954" s="33"/>
      <c r="E12954" s="33"/>
      <c r="G12954">
        <f t="shared" si="203"/>
        <v>6</v>
      </c>
    </row>
    <row r="12955" spans="1:7">
      <c r="A12955" s="33"/>
      <c r="B12955" s="34"/>
      <c r="C12955" s="33"/>
      <c r="D12955" s="33"/>
      <c r="E12955" s="33"/>
      <c r="G12955">
        <f t="shared" si="203"/>
        <v>6</v>
      </c>
    </row>
    <row r="12956" spans="1:7">
      <c r="A12956" s="33"/>
      <c r="B12956" s="34"/>
      <c r="C12956" s="33"/>
      <c r="D12956" s="33"/>
      <c r="E12956" s="33"/>
      <c r="G12956">
        <f t="shared" si="203"/>
        <v>6</v>
      </c>
    </row>
    <row r="12957" spans="1:7">
      <c r="A12957" s="33"/>
      <c r="B12957" s="34"/>
      <c r="C12957" s="33"/>
      <c r="D12957" s="33"/>
      <c r="E12957" s="33"/>
      <c r="G12957">
        <f t="shared" si="203"/>
        <v>6</v>
      </c>
    </row>
    <row r="12958" spans="1:7">
      <c r="A12958" s="33"/>
      <c r="B12958" s="34"/>
      <c r="C12958" s="33"/>
      <c r="D12958" s="33"/>
      <c r="E12958" s="33"/>
      <c r="G12958">
        <f t="shared" si="203"/>
        <v>6</v>
      </c>
    </row>
    <row r="12959" spans="1:7">
      <c r="A12959" s="33"/>
      <c r="B12959" s="34"/>
      <c r="C12959" s="33"/>
      <c r="D12959" s="33"/>
      <c r="E12959" s="33"/>
      <c r="G12959">
        <f t="shared" si="203"/>
        <v>6</v>
      </c>
    </row>
    <row r="12960" spans="1:7">
      <c r="A12960" s="33"/>
      <c r="B12960" s="34"/>
      <c r="C12960" s="33"/>
      <c r="D12960" s="33"/>
      <c r="E12960" s="33"/>
      <c r="G12960">
        <f t="shared" si="203"/>
        <v>6</v>
      </c>
    </row>
    <row r="12961" spans="1:7">
      <c r="A12961" s="33"/>
      <c r="B12961" s="34"/>
      <c r="C12961" s="33"/>
      <c r="D12961" s="33"/>
      <c r="E12961" s="33"/>
      <c r="G12961">
        <f t="shared" si="203"/>
        <v>6</v>
      </c>
    </row>
    <row r="12962" spans="1:7">
      <c r="A12962" s="33"/>
      <c r="B12962" s="34"/>
      <c r="C12962" s="33"/>
      <c r="D12962" s="33"/>
      <c r="E12962" s="33"/>
      <c r="G12962">
        <f t="shared" si="203"/>
        <v>6</v>
      </c>
    </row>
    <row r="12963" spans="1:7">
      <c r="A12963" s="33"/>
      <c r="B12963" s="34"/>
      <c r="C12963" s="33"/>
      <c r="D12963" s="33"/>
      <c r="E12963" s="33"/>
      <c r="G12963">
        <f t="shared" si="203"/>
        <v>6</v>
      </c>
    </row>
    <row r="12964" spans="1:7">
      <c r="A12964" s="33"/>
      <c r="B12964" s="34"/>
      <c r="C12964" s="33"/>
      <c r="D12964" s="33"/>
      <c r="E12964" s="33"/>
      <c r="G12964">
        <f t="shared" si="203"/>
        <v>6</v>
      </c>
    </row>
    <row r="12965" spans="1:7">
      <c r="A12965" s="33"/>
      <c r="B12965" s="34"/>
      <c r="C12965" s="33"/>
      <c r="D12965" s="33"/>
      <c r="E12965" s="33"/>
      <c r="G12965">
        <f t="shared" si="203"/>
        <v>6</v>
      </c>
    </row>
    <row r="12966" spans="1:7">
      <c r="A12966" s="33"/>
      <c r="B12966" s="34"/>
      <c r="C12966" s="33"/>
      <c r="D12966" s="33"/>
      <c r="E12966" s="33"/>
      <c r="G12966">
        <f t="shared" si="203"/>
        <v>6</v>
      </c>
    </row>
    <row r="12967" spans="1:7">
      <c r="A12967" s="33"/>
      <c r="B12967" s="34"/>
      <c r="C12967" s="33"/>
      <c r="D12967" s="33"/>
      <c r="E12967" s="33"/>
      <c r="G12967">
        <f t="shared" si="203"/>
        <v>6</v>
      </c>
    </row>
    <row r="12968" spans="1:7">
      <c r="A12968" s="33"/>
      <c r="B12968" s="34"/>
      <c r="C12968" s="33"/>
      <c r="D12968" s="33"/>
      <c r="E12968" s="33"/>
      <c r="G12968">
        <f t="shared" si="203"/>
        <v>6</v>
      </c>
    </row>
    <row r="12969" spans="1:7">
      <c r="A12969" s="33"/>
      <c r="B12969" s="34"/>
      <c r="C12969" s="33"/>
      <c r="D12969" s="33"/>
      <c r="E12969" s="33"/>
      <c r="G12969">
        <f t="shared" si="203"/>
        <v>6</v>
      </c>
    </row>
    <row r="12970" spans="1:7">
      <c r="A12970" s="33"/>
      <c r="B12970" s="34"/>
      <c r="C12970" s="33"/>
      <c r="D12970" s="33"/>
      <c r="E12970" s="33"/>
      <c r="G12970">
        <f t="shared" si="203"/>
        <v>6</v>
      </c>
    </row>
    <row r="12971" spans="1:7">
      <c r="A12971" s="33"/>
      <c r="B12971" s="34"/>
      <c r="C12971" s="33"/>
      <c r="D12971" s="33"/>
      <c r="E12971" s="33"/>
      <c r="G12971">
        <f t="shared" si="203"/>
        <v>6</v>
      </c>
    </row>
    <row r="12972" spans="1:7">
      <c r="A12972" s="33"/>
      <c r="B12972" s="34"/>
      <c r="C12972" s="33"/>
      <c r="D12972" s="33"/>
      <c r="E12972" s="33"/>
      <c r="G12972">
        <f t="shared" si="203"/>
        <v>6</v>
      </c>
    </row>
    <row r="12973" spans="1:7">
      <c r="A12973" s="33"/>
      <c r="B12973" s="34"/>
      <c r="C12973" s="33"/>
      <c r="D12973" s="33"/>
      <c r="E12973" s="33"/>
      <c r="G12973">
        <f t="shared" si="203"/>
        <v>6</v>
      </c>
    </row>
    <row r="12974" spans="1:7">
      <c r="A12974" s="33"/>
      <c r="B12974" s="34"/>
      <c r="C12974" s="33"/>
      <c r="D12974" s="33"/>
      <c r="E12974" s="33"/>
      <c r="G12974">
        <f t="shared" si="203"/>
        <v>6</v>
      </c>
    </row>
    <row r="12975" spans="1:7">
      <c r="A12975" s="33"/>
      <c r="B12975" s="34"/>
      <c r="C12975" s="33"/>
      <c r="D12975" s="33"/>
      <c r="E12975" s="33"/>
      <c r="G12975">
        <f t="shared" si="203"/>
        <v>6</v>
      </c>
    </row>
    <row r="12976" spans="1:7">
      <c r="A12976" s="33"/>
      <c r="B12976" s="34"/>
      <c r="C12976" s="33"/>
      <c r="D12976" s="33"/>
      <c r="E12976" s="33"/>
      <c r="G12976">
        <f t="shared" si="203"/>
        <v>6</v>
      </c>
    </row>
    <row r="12977" spans="1:7">
      <c r="A12977" s="33"/>
      <c r="B12977" s="34"/>
      <c r="C12977" s="33"/>
      <c r="D12977" s="33"/>
      <c r="E12977" s="33"/>
      <c r="G12977">
        <f t="shared" si="203"/>
        <v>6</v>
      </c>
    </row>
    <row r="12978" spans="1:7">
      <c r="A12978" s="33"/>
      <c r="B12978" s="34"/>
      <c r="C12978" s="33"/>
      <c r="D12978" s="33"/>
      <c r="E12978" s="33"/>
      <c r="G12978">
        <f t="shared" si="203"/>
        <v>6</v>
      </c>
    </row>
    <row r="12979" spans="1:7">
      <c r="A12979" s="33"/>
      <c r="B12979" s="34"/>
      <c r="C12979" s="33"/>
      <c r="D12979" s="33"/>
      <c r="E12979" s="33"/>
      <c r="G12979">
        <f t="shared" si="203"/>
        <v>6</v>
      </c>
    </row>
    <row r="12980" spans="1:7">
      <c r="A12980" s="33"/>
      <c r="B12980" s="34"/>
      <c r="C12980" s="33"/>
      <c r="D12980" s="33"/>
      <c r="E12980" s="33"/>
      <c r="G12980">
        <f t="shared" si="203"/>
        <v>6</v>
      </c>
    </row>
    <row r="12981" spans="1:7">
      <c r="A12981" s="33"/>
      <c r="B12981" s="34"/>
      <c r="C12981" s="33"/>
      <c r="D12981" s="33"/>
      <c r="E12981" s="33"/>
      <c r="G12981">
        <f t="shared" si="203"/>
        <v>6</v>
      </c>
    </row>
    <row r="12982" spans="1:7">
      <c r="A12982" s="33"/>
      <c r="B12982" s="34"/>
      <c r="C12982" s="33"/>
      <c r="D12982" s="33"/>
      <c r="E12982" s="33"/>
      <c r="G12982">
        <f t="shared" si="203"/>
        <v>6</v>
      </c>
    </row>
    <row r="12983" spans="1:7">
      <c r="A12983" s="33"/>
      <c r="B12983" s="34"/>
      <c r="C12983" s="33"/>
      <c r="D12983" s="33"/>
      <c r="E12983" s="33"/>
      <c r="G12983">
        <f t="shared" si="203"/>
        <v>6</v>
      </c>
    </row>
    <row r="12984" spans="1:7">
      <c r="A12984" s="33"/>
      <c r="B12984" s="34"/>
      <c r="C12984" s="33"/>
      <c r="D12984" s="33"/>
      <c r="E12984" s="33"/>
      <c r="G12984">
        <f t="shared" si="203"/>
        <v>6</v>
      </c>
    </row>
    <row r="12985" spans="1:7">
      <c r="A12985" s="33"/>
      <c r="B12985" s="34"/>
      <c r="C12985" s="33"/>
      <c r="D12985" s="33"/>
      <c r="E12985" s="33"/>
      <c r="G12985">
        <f t="shared" si="203"/>
        <v>6</v>
      </c>
    </row>
    <row r="12986" spans="1:7">
      <c r="A12986" s="33"/>
      <c r="B12986" s="34"/>
      <c r="C12986" s="33"/>
      <c r="D12986" s="33"/>
      <c r="E12986" s="33"/>
      <c r="G12986">
        <f t="shared" si="203"/>
        <v>6</v>
      </c>
    </row>
    <row r="12987" spans="1:7">
      <c r="A12987" s="33"/>
      <c r="B12987" s="34"/>
      <c r="C12987" s="33"/>
      <c r="D12987" s="33"/>
      <c r="E12987" s="33"/>
      <c r="G12987">
        <f t="shared" si="203"/>
        <v>6</v>
      </c>
    </row>
    <row r="12988" spans="1:7">
      <c r="A12988" s="33"/>
      <c r="B12988" s="34"/>
      <c r="C12988" s="33"/>
      <c r="D12988" s="33"/>
      <c r="E12988" s="33"/>
      <c r="G12988">
        <f t="shared" si="203"/>
        <v>6</v>
      </c>
    </row>
    <row r="12989" spans="1:7">
      <c r="A12989" s="33"/>
      <c r="B12989" s="34"/>
      <c r="C12989" s="33"/>
      <c r="D12989" s="33"/>
      <c r="E12989" s="33"/>
      <c r="G12989">
        <f t="shared" si="203"/>
        <v>6</v>
      </c>
    </row>
    <row r="12990" spans="1:7">
      <c r="A12990" s="33"/>
      <c r="B12990" s="34"/>
      <c r="C12990" s="33"/>
      <c r="D12990" s="33"/>
      <c r="E12990" s="33"/>
      <c r="G12990">
        <f t="shared" si="203"/>
        <v>6</v>
      </c>
    </row>
    <row r="12991" spans="1:7">
      <c r="A12991" s="33"/>
      <c r="B12991" s="34"/>
      <c r="C12991" s="33"/>
      <c r="D12991" s="33"/>
      <c r="E12991" s="33"/>
      <c r="G12991">
        <f t="shared" si="203"/>
        <v>6</v>
      </c>
    </row>
    <row r="12992" spans="1:7">
      <c r="A12992" s="33"/>
      <c r="B12992" s="34"/>
      <c r="C12992" s="33"/>
      <c r="D12992" s="33"/>
      <c r="E12992" s="33"/>
      <c r="G12992">
        <f t="shared" ref="G12992:G13055" si="204">WEEKDAY(B12992,2)</f>
        <v>6</v>
      </c>
    </row>
    <row r="12993" spans="1:7">
      <c r="A12993" s="33"/>
      <c r="B12993" s="34"/>
      <c r="C12993" s="33"/>
      <c r="D12993" s="33"/>
      <c r="E12993" s="33"/>
      <c r="G12993">
        <f t="shared" si="204"/>
        <v>6</v>
      </c>
    </row>
    <row r="12994" spans="1:7">
      <c r="A12994" s="33"/>
      <c r="B12994" s="34"/>
      <c r="C12994" s="33"/>
      <c r="D12994" s="33"/>
      <c r="E12994" s="33"/>
      <c r="G12994">
        <f t="shared" si="204"/>
        <v>6</v>
      </c>
    </row>
    <row r="12995" spans="1:7">
      <c r="A12995" s="33"/>
      <c r="B12995" s="34"/>
      <c r="C12995" s="33"/>
      <c r="D12995" s="33"/>
      <c r="E12995" s="33"/>
      <c r="G12995">
        <f t="shared" si="204"/>
        <v>6</v>
      </c>
    </row>
    <row r="12996" spans="1:7">
      <c r="A12996" s="33"/>
      <c r="B12996" s="34"/>
      <c r="C12996" s="33"/>
      <c r="D12996" s="33"/>
      <c r="E12996" s="33"/>
      <c r="G12996">
        <f t="shared" si="204"/>
        <v>6</v>
      </c>
    </row>
    <row r="12997" spans="1:7">
      <c r="A12997" s="33"/>
      <c r="B12997" s="34"/>
      <c r="C12997" s="33"/>
      <c r="D12997" s="33"/>
      <c r="E12997" s="33"/>
      <c r="G12997">
        <f t="shared" si="204"/>
        <v>6</v>
      </c>
    </row>
    <row r="12998" spans="1:7">
      <c r="A12998" s="33"/>
      <c r="B12998" s="34"/>
      <c r="C12998" s="33"/>
      <c r="D12998" s="33"/>
      <c r="E12998" s="33"/>
      <c r="G12998">
        <f t="shared" si="204"/>
        <v>6</v>
      </c>
    </row>
    <row r="12999" spans="1:7">
      <c r="A12999" s="33"/>
      <c r="B12999" s="34"/>
      <c r="C12999" s="33"/>
      <c r="D12999" s="33"/>
      <c r="E12999" s="33"/>
      <c r="G12999">
        <f t="shared" si="204"/>
        <v>6</v>
      </c>
    </row>
    <row r="13000" spans="1:7">
      <c r="A13000" s="33"/>
      <c r="B13000" s="34"/>
      <c r="C13000" s="33"/>
      <c r="D13000" s="33"/>
      <c r="E13000" s="33"/>
      <c r="G13000">
        <f t="shared" si="204"/>
        <v>6</v>
      </c>
    </row>
    <row r="13001" spans="1:7">
      <c r="A13001" s="33"/>
      <c r="B13001" s="34"/>
      <c r="C13001" s="33"/>
      <c r="D13001" s="33"/>
      <c r="E13001" s="33"/>
      <c r="G13001">
        <f t="shared" si="204"/>
        <v>6</v>
      </c>
    </row>
    <row r="13002" spans="1:7">
      <c r="A13002" s="33"/>
      <c r="B13002" s="34"/>
      <c r="C13002" s="33"/>
      <c r="D13002" s="33"/>
      <c r="E13002" s="33"/>
      <c r="G13002">
        <f t="shared" si="204"/>
        <v>6</v>
      </c>
    </row>
    <row r="13003" spans="1:7">
      <c r="A13003" s="33"/>
      <c r="B13003" s="34"/>
      <c r="C13003" s="33"/>
      <c r="D13003" s="33"/>
      <c r="E13003" s="33"/>
      <c r="G13003">
        <f t="shared" si="204"/>
        <v>6</v>
      </c>
    </row>
    <row r="13004" spans="1:7">
      <c r="A13004" s="33"/>
      <c r="B13004" s="34"/>
      <c r="C13004" s="33"/>
      <c r="D13004" s="33"/>
      <c r="E13004" s="33"/>
      <c r="G13004">
        <f t="shared" si="204"/>
        <v>6</v>
      </c>
    </row>
    <row r="13005" spans="1:7">
      <c r="A13005" s="33"/>
      <c r="B13005" s="34"/>
      <c r="C13005" s="33"/>
      <c r="D13005" s="33"/>
      <c r="E13005" s="33"/>
      <c r="G13005">
        <f t="shared" si="204"/>
        <v>6</v>
      </c>
    </row>
    <row r="13006" spans="1:7">
      <c r="A13006" s="33"/>
      <c r="B13006" s="34"/>
      <c r="C13006" s="33"/>
      <c r="D13006" s="33"/>
      <c r="E13006" s="33"/>
      <c r="G13006">
        <f t="shared" si="204"/>
        <v>6</v>
      </c>
    </row>
    <row r="13007" spans="1:7">
      <c r="A13007" s="33"/>
      <c r="B13007" s="34"/>
      <c r="C13007" s="33"/>
      <c r="D13007" s="33"/>
      <c r="E13007" s="33"/>
      <c r="G13007">
        <f t="shared" si="204"/>
        <v>6</v>
      </c>
    </row>
    <row r="13008" spans="1:7">
      <c r="A13008" s="33"/>
      <c r="B13008" s="34"/>
      <c r="C13008" s="33"/>
      <c r="D13008" s="33"/>
      <c r="E13008" s="33"/>
      <c r="G13008">
        <f t="shared" si="204"/>
        <v>6</v>
      </c>
    </row>
    <row r="13009" spans="1:7">
      <c r="A13009" s="33"/>
      <c r="B13009" s="34"/>
      <c r="C13009" s="33"/>
      <c r="D13009" s="33"/>
      <c r="E13009" s="33"/>
      <c r="G13009">
        <f t="shared" si="204"/>
        <v>6</v>
      </c>
    </row>
    <row r="13010" spans="1:7">
      <c r="A13010" s="33"/>
      <c r="B13010" s="34"/>
      <c r="C13010" s="33"/>
      <c r="D13010" s="33"/>
      <c r="E13010" s="33"/>
      <c r="G13010">
        <f t="shared" si="204"/>
        <v>6</v>
      </c>
    </row>
    <row r="13011" spans="1:7">
      <c r="A13011" s="33"/>
      <c r="B13011" s="34"/>
      <c r="C13011" s="33"/>
      <c r="D13011" s="33"/>
      <c r="E13011" s="33"/>
      <c r="G13011">
        <f t="shared" si="204"/>
        <v>6</v>
      </c>
    </row>
    <row r="13012" spans="1:7">
      <c r="A13012" s="33"/>
      <c r="B13012" s="34"/>
      <c r="C13012" s="33"/>
      <c r="D13012" s="33"/>
      <c r="E13012" s="33"/>
      <c r="G13012">
        <f t="shared" si="204"/>
        <v>6</v>
      </c>
    </row>
    <row r="13013" spans="1:7">
      <c r="A13013" s="33"/>
      <c r="B13013" s="34"/>
      <c r="C13013" s="33"/>
      <c r="D13013" s="33"/>
      <c r="E13013" s="33"/>
      <c r="G13013">
        <f t="shared" si="204"/>
        <v>6</v>
      </c>
    </row>
    <row r="13014" spans="1:7">
      <c r="A13014" s="33"/>
      <c r="B13014" s="34"/>
      <c r="C13014" s="33"/>
      <c r="D13014" s="33"/>
      <c r="E13014" s="33"/>
      <c r="G13014">
        <f t="shared" si="204"/>
        <v>6</v>
      </c>
    </row>
    <row r="13015" spans="1:7">
      <c r="A13015" s="33"/>
      <c r="B13015" s="34"/>
      <c r="C13015" s="33"/>
      <c r="D13015" s="33"/>
      <c r="E13015" s="33"/>
      <c r="G13015">
        <f t="shared" si="204"/>
        <v>6</v>
      </c>
    </row>
    <row r="13016" spans="1:7">
      <c r="A13016" s="33"/>
      <c r="B13016" s="34"/>
      <c r="C13016" s="33"/>
      <c r="D13016" s="33"/>
      <c r="E13016" s="33"/>
      <c r="G13016">
        <f t="shared" si="204"/>
        <v>6</v>
      </c>
    </row>
    <row r="13017" spans="1:7">
      <c r="A13017" s="33"/>
      <c r="B13017" s="34"/>
      <c r="C13017" s="33"/>
      <c r="D13017" s="33"/>
      <c r="E13017" s="33"/>
      <c r="G13017">
        <f t="shared" si="204"/>
        <v>6</v>
      </c>
    </row>
    <row r="13018" spans="1:7">
      <c r="A13018" s="33"/>
      <c r="B13018" s="34"/>
      <c r="C13018" s="33"/>
      <c r="D13018" s="33"/>
      <c r="E13018" s="33"/>
      <c r="G13018">
        <f t="shared" si="204"/>
        <v>6</v>
      </c>
    </row>
    <row r="13019" spans="1:7">
      <c r="A13019" s="33"/>
      <c r="B13019" s="34"/>
      <c r="C13019" s="33"/>
      <c r="D13019" s="33"/>
      <c r="E13019" s="33"/>
      <c r="G13019">
        <f t="shared" si="204"/>
        <v>6</v>
      </c>
    </row>
    <row r="13020" spans="1:7">
      <c r="A13020" s="33"/>
      <c r="B13020" s="34"/>
      <c r="C13020" s="33"/>
      <c r="D13020" s="33"/>
      <c r="E13020" s="33"/>
      <c r="G13020">
        <f t="shared" si="204"/>
        <v>6</v>
      </c>
    </row>
    <row r="13021" spans="1:7">
      <c r="A13021" s="33"/>
      <c r="B13021" s="34"/>
      <c r="C13021" s="33"/>
      <c r="D13021" s="33"/>
      <c r="E13021" s="33"/>
      <c r="G13021">
        <f t="shared" si="204"/>
        <v>6</v>
      </c>
    </row>
    <row r="13022" spans="1:7">
      <c r="A13022" s="33"/>
      <c r="B13022" s="34"/>
      <c r="C13022" s="33"/>
      <c r="D13022" s="33"/>
      <c r="E13022" s="33"/>
      <c r="G13022">
        <f t="shared" si="204"/>
        <v>6</v>
      </c>
    </row>
    <row r="13023" spans="1:7">
      <c r="A13023" s="33"/>
      <c r="B13023" s="34"/>
      <c r="C13023" s="33"/>
      <c r="D13023" s="33"/>
      <c r="E13023" s="33"/>
      <c r="G13023">
        <f t="shared" si="204"/>
        <v>6</v>
      </c>
    </row>
    <row r="13024" spans="1:7">
      <c r="A13024" s="33"/>
      <c r="B13024" s="34"/>
      <c r="C13024" s="33"/>
      <c r="D13024" s="33"/>
      <c r="E13024" s="33"/>
      <c r="G13024">
        <f t="shared" si="204"/>
        <v>6</v>
      </c>
    </row>
    <row r="13025" spans="1:7">
      <c r="A13025" s="33"/>
      <c r="B13025" s="34"/>
      <c r="C13025" s="33"/>
      <c r="D13025" s="33"/>
      <c r="E13025" s="33"/>
      <c r="G13025">
        <f t="shared" si="204"/>
        <v>6</v>
      </c>
    </row>
    <row r="13026" spans="1:7">
      <c r="A13026" s="33"/>
      <c r="B13026" s="34"/>
      <c r="C13026" s="33"/>
      <c r="D13026" s="33"/>
      <c r="E13026" s="33"/>
      <c r="G13026">
        <f t="shared" si="204"/>
        <v>6</v>
      </c>
    </row>
    <row r="13027" spans="1:7">
      <c r="A13027" s="33"/>
      <c r="B13027" s="34"/>
      <c r="C13027" s="33"/>
      <c r="D13027" s="33"/>
      <c r="E13027" s="33"/>
      <c r="G13027">
        <f t="shared" si="204"/>
        <v>6</v>
      </c>
    </row>
    <row r="13028" spans="1:7">
      <c r="A13028" s="33"/>
      <c r="B13028" s="34"/>
      <c r="C13028" s="33"/>
      <c r="D13028" s="33"/>
      <c r="E13028" s="33"/>
      <c r="G13028">
        <f t="shared" si="204"/>
        <v>6</v>
      </c>
    </row>
    <row r="13029" spans="1:7">
      <c r="A13029" s="33"/>
      <c r="B13029" s="34"/>
      <c r="C13029" s="33"/>
      <c r="D13029" s="33"/>
      <c r="E13029" s="33"/>
      <c r="G13029">
        <f t="shared" si="204"/>
        <v>6</v>
      </c>
    </row>
    <row r="13030" spans="1:7">
      <c r="A13030" s="33"/>
      <c r="B13030" s="34"/>
      <c r="C13030" s="33"/>
      <c r="D13030" s="33"/>
      <c r="E13030" s="33"/>
      <c r="G13030">
        <f t="shared" si="204"/>
        <v>6</v>
      </c>
    </row>
    <row r="13031" spans="1:7">
      <c r="A13031" s="33"/>
      <c r="B13031" s="34"/>
      <c r="C13031" s="33"/>
      <c r="D13031" s="33"/>
      <c r="E13031" s="33"/>
      <c r="G13031">
        <f t="shared" si="204"/>
        <v>6</v>
      </c>
    </row>
    <row r="13032" spans="1:7">
      <c r="A13032" s="33"/>
      <c r="B13032" s="34"/>
      <c r="C13032" s="33"/>
      <c r="D13032" s="33"/>
      <c r="E13032" s="33"/>
      <c r="G13032">
        <f t="shared" si="204"/>
        <v>6</v>
      </c>
    </row>
    <row r="13033" spans="1:7">
      <c r="A13033" s="33"/>
      <c r="B13033" s="34"/>
      <c r="C13033" s="33"/>
      <c r="D13033" s="33"/>
      <c r="E13033" s="33"/>
      <c r="G13033">
        <f t="shared" si="204"/>
        <v>6</v>
      </c>
    </row>
    <row r="13034" spans="1:7">
      <c r="A13034" s="33"/>
      <c r="B13034" s="34"/>
      <c r="C13034" s="33"/>
      <c r="D13034" s="33"/>
      <c r="E13034" s="33"/>
      <c r="G13034">
        <f t="shared" si="204"/>
        <v>6</v>
      </c>
    </row>
    <row r="13035" spans="1:7">
      <c r="A13035" s="33"/>
      <c r="B13035" s="34"/>
      <c r="C13035" s="33"/>
      <c r="D13035" s="33"/>
      <c r="E13035" s="33"/>
      <c r="G13035">
        <f t="shared" si="204"/>
        <v>6</v>
      </c>
    </row>
    <row r="13036" spans="1:7">
      <c r="A13036" s="33"/>
      <c r="B13036" s="34"/>
      <c r="C13036" s="33"/>
      <c r="D13036" s="33"/>
      <c r="E13036" s="33"/>
      <c r="G13036">
        <f t="shared" si="204"/>
        <v>6</v>
      </c>
    </row>
    <row r="13037" spans="1:7">
      <c r="A13037" s="33"/>
      <c r="B13037" s="34"/>
      <c r="C13037" s="33"/>
      <c r="D13037" s="33"/>
      <c r="E13037" s="33"/>
      <c r="G13037">
        <f t="shared" si="204"/>
        <v>6</v>
      </c>
    </row>
    <row r="13038" spans="1:7">
      <c r="A13038" s="33"/>
      <c r="B13038" s="34"/>
      <c r="C13038" s="33"/>
      <c r="D13038" s="33"/>
      <c r="E13038" s="33"/>
      <c r="G13038">
        <f t="shared" si="204"/>
        <v>6</v>
      </c>
    </row>
    <row r="13039" spans="1:7">
      <c r="A13039" s="33"/>
      <c r="B13039" s="34"/>
      <c r="C13039" s="33"/>
      <c r="D13039" s="33"/>
      <c r="E13039" s="33"/>
      <c r="G13039">
        <f t="shared" si="204"/>
        <v>6</v>
      </c>
    </row>
    <row r="13040" spans="1:7">
      <c r="A13040" s="33"/>
      <c r="B13040" s="34"/>
      <c r="C13040" s="33"/>
      <c r="D13040" s="33"/>
      <c r="E13040" s="33"/>
      <c r="G13040">
        <f t="shared" si="204"/>
        <v>6</v>
      </c>
    </row>
    <row r="13041" spans="1:7">
      <c r="A13041" s="33"/>
      <c r="B13041" s="34"/>
      <c r="C13041" s="33"/>
      <c r="D13041" s="33"/>
      <c r="E13041" s="33"/>
      <c r="G13041">
        <f t="shared" si="204"/>
        <v>6</v>
      </c>
    </row>
    <row r="13042" spans="1:7">
      <c r="A13042" s="33"/>
      <c r="B13042" s="34"/>
      <c r="C13042" s="33"/>
      <c r="D13042" s="33"/>
      <c r="E13042" s="33"/>
      <c r="G13042">
        <f t="shared" si="204"/>
        <v>6</v>
      </c>
    </row>
    <row r="13043" spans="1:7">
      <c r="A13043" s="33"/>
      <c r="B13043" s="34"/>
      <c r="C13043" s="33"/>
      <c r="D13043" s="33"/>
      <c r="E13043" s="33"/>
      <c r="G13043">
        <f t="shared" si="204"/>
        <v>6</v>
      </c>
    </row>
    <row r="13044" spans="1:7">
      <c r="A13044" s="33"/>
      <c r="B13044" s="34"/>
      <c r="C13044" s="33"/>
      <c r="D13044" s="33"/>
      <c r="E13044" s="33"/>
      <c r="G13044">
        <f t="shared" si="204"/>
        <v>6</v>
      </c>
    </row>
    <row r="13045" spans="1:7">
      <c r="A13045" s="33"/>
      <c r="B13045" s="34"/>
      <c r="C13045" s="33"/>
      <c r="D13045" s="33"/>
      <c r="E13045" s="33"/>
      <c r="G13045">
        <f t="shared" si="204"/>
        <v>6</v>
      </c>
    </row>
    <row r="13046" spans="1:7">
      <c r="A13046" s="33"/>
      <c r="B13046" s="34"/>
      <c r="C13046" s="33"/>
      <c r="D13046" s="33"/>
      <c r="E13046" s="33"/>
      <c r="G13046">
        <f t="shared" si="204"/>
        <v>6</v>
      </c>
    </row>
    <row r="13047" spans="1:7">
      <c r="A13047" s="33"/>
      <c r="B13047" s="34"/>
      <c r="C13047" s="33"/>
      <c r="D13047" s="33"/>
      <c r="E13047" s="33"/>
      <c r="G13047">
        <f t="shared" si="204"/>
        <v>6</v>
      </c>
    </row>
    <row r="13048" spans="1:7">
      <c r="A13048" s="33"/>
      <c r="B13048" s="34"/>
      <c r="C13048" s="33"/>
      <c r="D13048" s="33"/>
      <c r="E13048" s="33"/>
      <c r="G13048">
        <f t="shared" si="204"/>
        <v>6</v>
      </c>
    </row>
    <row r="13049" spans="1:7">
      <c r="A13049" s="33"/>
      <c r="B13049" s="34"/>
      <c r="C13049" s="33"/>
      <c r="D13049" s="33"/>
      <c r="E13049" s="33"/>
      <c r="G13049">
        <f t="shared" si="204"/>
        <v>6</v>
      </c>
    </row>
    <row r="13050" spans="1:7">
      <c r="A13050" s="33"/>
      <c r="B13050" s="34"/>
      <c r="C13050" s="33"/>
      <c r="D13050" s="33"/>
      <c r="E13050" s="33"/>
      <c r="G13050">
        <f t="shared" si="204"/>
        <v>6</v>
      </c>
    </row>
    <row r="13051" spans="1:7">
      <c r="A13051" s="33"/>
      <c r="B13051" s="34"/>
      <c r="C13051" s="33"/>
      <c r="D13051" s="33"/>
      <c r="E13051" s="33"/>
      <c r="G13051">
        <f t="shared" si="204"/>
        <v>6</v>
      </c>
    </row>
    <row r="13052" spans="1:7">
      <c r="A13052" s="33"/>
      <c r="B13052" s="34"/>
      <c r="C13052" s="33"/>
      <c r="D13052" s="33"/>
      <c r="E13052" s="33"/>
      <c r="G13052">
        <f t="shared" si="204"/>
        <v>6</v>
      </c>
    </row>
    <row r="13053" spans="1:7">
      <c r="A13053" s="33"/>
      <c r="B13053" s="34"/>
      <c r="C13053" s="33"/>
      <c r="D13053" s="33"/>
      <c r="E13053" s="33"/>
      <c r="G13053">
        <f t="shared" si="204"/>
        <v>6</v>
      </c>
    </row>
    <row r="13054" spans="1:7">
      <c r="A13054" s="33"/>
      <c r="B13054" s="34"/>
      <c r="C13054" s="33"/>
      <c r="D13054" s="33"/>
      <c r="E13054" s="33"/>
      <c r="G13054">
        <f t="shared" si="204"/>
        <v>6</v>
      </c>
    </row>
    <row r="13055" spans="1:7">
      <c r="A13055" s="33"/>
      <c r="B13055" s="34"/>
      <c r="C13055" s="33"/>
      <c r="D13055" s="33"/>
      <c r="E13055" s="33"/>
      <c r="G13055">
        <f t="shared" si="204"/>
        <v>6</v>
      </c>
    </row>
    <row r="13056" spans="1:7">
      <c r="A13056" s="33"/>
      <c r="B13056" s="34"/>
      <c r="C13056" s="33"/>
      <c r="D13056" s="33"/>
      <c r="E13056" s="33"/>
      <c r="G13056">
        <f t="shared" ref="G13056:G13119" si="205">WEEKDAY(B13056,2)</f>
        <v>6</v>
      </c>
    </row>
    <row r="13057" spans="1:7">
      <c r="A13057" s="33"/>
      <c r="B13057" s="34"/>
      <c r="C13057" s="33"/>
      <c r="D13057" s="33"/>
      <c r="E13057" s="33"/>
      <c r="G13057">
        <f t="shared" si="205"/>
        <v>6</v>
      </c>
    </row>
    <row r="13058" spans="1:7">
      <c r="A13058" s="33"/>
      <c r="B13058" s="34"/>
      <c r="C13058" s="33"/>
      <c r="D13058" s="33"/>
      <c r="E13058" s="33"/>
      <c r="G13058">
        <f t="shared" si="205"/>
        <v>6</v>
      </c>
    </row>
    <row r="13059" spans="1:7">
      <c r="A13059" s="33"/>
      <c r="B13059" s="34"/>
      <c r="C13059" s="33"/>
      <c r="D13059" s="33"/>
      <c r="E13059" s="33"/>
      <c r="G13059">
        <f t="shared" si="205"/>
        <v>6</v>
      </c>
    </row>
    <row r="13060" spans="1:7">
      <c r="A13060" s="33"/>
      <c r="B13060" s="34"/>
      <c r="C13060" s="33"/>
      <c r="D13060" s="33"/>
      <c r="E13060" s="33"/>
      <c r="G13060">
        <f t="shared" si="205"/>
        <v>6</v>
      </c>
    </row>
    <row r="13061" spans="1:7">
      <c r="A13061" s="33"/>
      <c r="B13061" s="34"/>
      <c r="C13061" s="33"/>
      <c r="D13061" s="33"/>
      <c r="E13061" s="33"/>
      <c r="G13061">
        <f t="shared" si="205"/>
        <v>6</v>
      </c>
    </row>
    <row r="13062" spans="1:7">
      <c r="A13062" s="33"/>
      <c r="B13062" s="34"/>
      <c r="C13062" s="33"/>
      <c r="D13062" s="33"/>
      <c r="E13062" s="33"/>
      <c r="G13062">
        <f t="shared" si="205"/>
        <v>6</v>
      </c>
    </row>
    <row r="13063" spans="1:7">
      <c r="A13063" s="33"/>
      <c r="B13063" s="34"/>
      <c r="C13063" s="33"/>
      <c r="D13063" s="33"/>
      <c r="E13063" s="33"/>
      <c r="G13063">
        <f t="shared" si="205"/>
        <v>6</v>
      </c>
    </row>
    <row r="13064" spans="1:7">
      <c r="A13064" s="33"/>
      <c r="B13064" s="34"/>
      <c r="C13064" s="33"/>
      <c r="D13064" s="33"/>
      <c r="E13064" s="33"/>
      <c r="G13064">
        <f t="shared" si="205"/>
        <v>6</v>
      </c>
    </row>
    <row r="13065" spans="1:7">
      <c r="A13065" s="33"/>
      <c r="B13065" s="34"/>
      <c r="C13065" s="33"/>
      <c r="D13065" s="33"/>
      <c r="E13065" s="33"/>
      <c r="G13065">
        <f t="shared" si="205"/>
        <v>6</v>
      </c>
    </row>
    <row r="13066" spans="1:7">
      <c r="A13066" s="33"/>
      <c r="B13066" s="34"/>
      <c r="C13066" s="33"/>
      <c r="D13066" s="33"/>
      <c r="E13066" s="33"/>
      <c r="G13066">
        <f t="shared" si="205"/>
        <v>6</v>
      </c>
    </row>
    <row r="13067" spans="1:7">
      <c r="A13067" s="33"/>
      <c r="B13067" s="34"/>
      <c r="C13067" s="33"/>
      <c r="D13067" s="33"/>
      <c r="E13067" s="33"/>
      <c r="G13067">
        <f t="shared" si="205"/>
        <v>6</v>
      </c>
    </row>
    <row r="13068" spans="1:7">
      <c r="A13068" s="33"/>
      <c r="B13068" s="34"/>
      <c r="C13068" s="33"/>
      <c r="D13068" s="33"/>
      <c r="E13068" s="33"/>
      <c r="G13068">
        <f t="shared" si="205"/>
        <v>6</v>
      </c>
    </row>
    <row r="13069" spans="1:7">
      <c r="A13069" s="33"/>
      <c r="B13069" s="34"/>
      <c r="C13069" s="33"/>
      <c r="D13069" s="33"/>
      <c r="E13069" s="33"/>
      <c r="G13069">
        <f t="shared" si="205"/>
        <v>6</v>
      </c>
    </row>
    <row r="13070" spans="1:7">
      <c r="A13070" s="33"/>
      <c r="B13070" s="34"/>
      <c r="C13070" s="33"/>
      <c r="D13070" s="33"/>
      <c r="E13070" s="33"/>
      <c r="G13070">
        <f t="shared" si="205"/>
        <v>6</v>
      </c>
    </row>
    <row r="13071" spans="1:7">
      <c r="A13071" s="33"/>
      <c r="B13071" s="34"/>
      <c r="C13071" s="33"/>
      <c r="D13071" s="33"/>
      <c r="E13071" s="33"/>
      <c r="G13071">
        <f t="shared" si="205"/>
        <v>6</v>
      </c>
    </row>
    <row r="13072" spans="1:7">
      <c r="A13072" s="33"/>
      <c r="B13072" s="34"/>
      <c r="C13072" s="33"/>
      <c r="D13072" s="33"/>
      <c r="E13072" s="33"/>
      <c r="G13072">
        <f t="shared" si="205"/>
        <v>6</v>
      </c>
    </row>
    <row r="13073" spans="1:7">
      <c r="A13073" s="33"/>
      <c r="B13073" s="34"/>
      <c r="C13073" s="33"/>
      <c r="D13073" s="33"/>
      <c r="E13073" s="33"/>
      <c r="G13073">
        <f t="shared" si="205"/>
        <v>6</v>
      </c>
    </row>
    <row r="13074" spans="1:7">
      <c r="A13074" s="33"/>
      <c r="B13074" s="34"/>
      <c r="C13074" s="33"/>
      <c r="D13074" s="33"/>
      <c r="E13074" s="33"/>
      <c r="G13074">
        <f t="shared" si="205"/>
        <v>6</v>
      </c>
    </row>
    <row r="13075" spans="1:7">
      <c r="A13075" s="33"/>
      <c r="B13075" s="34"/>
      <c r="C13075" s="33"/>
      <c r="D13075" s="33"/>
      <c r="E13075" s="33"/>
      <c r="G13075">
        <f t="shared" si="205"/>
        <v>6</v>
      </c>
    </row>
    <row r="13076" spans="1:7">
      <c r="A13076" s="33"/>
      <c r="B13076" s="34"/>
      <c r="C13076" s="33"/>
      <c r="D13076" s="33"/>
      <c r="E13076" s="33"/>
      <c r="G13076">
        <f t="shared" si="205"/>
        <v>6</v>
      </c>
    </row>
    <row r="13077" spans="1:7">
      <c r="A13077" s="33"/>
      <c r="B13077" s="34"/>
      <c r="C13077" s="33"/>
      <c r="D13077" s="33"/>
      <c r="E13077" s="33"/>
      <c r="G13077">
        <f t="shared" si="205"/>
        <v>6</v>
      </c>
    </row>
    <row r="13078" spans="1:7">
      <c r="A13078" s="33"/>
      <c r="B13078" s="34"/>
      <c r="C13078" s="33"/>
      <c r="D13078" s="33"/>
      <c r="E13078" s="33"/>
      <c r="G13078">
        <f t="shared" si="205"/>
        <v>6</v>
      </c>
    </row>
    <row r="13079" spans="1:7">
      <c r="A13079" s="33"/>
      <c r="B13079" s="34"/>
      <c r="C13079" s="33"/>
      <c r="D13079" s="33"/>
      <c r="E13079" s="33"/>
      <c r="G13079">
        <f t="shared" si="205"/>
        <v>6</v>
      </c>
    </row>
    <row r="13080" spans="1:7">
      <c r="A13080" s="33"/>
      <c r="B13080" s="34"/>
      <c r="C13080" s="33"/>
      <c r="D13080" s="33"/>
      <c r="E13080" s="33"/>
      <c r="G13080">
        <f t="shared" si="205"/>
        <v>6</v>
      </c>
    </row>
    <row r="13081" spans="1:7">
      <c r="A13081" s="33"/>
      <c r="B13081" s="34"/>
      <c r="C13081" s="33"/>
      <c r="D13081" s="33"/>
      <c r="E13081" s="33"/>
      <c r="G13081">
        <f t="shared" si="205"/>
        <v>6</v>
      </c>
    </row>
    <row r="13082" spans="1:7">
      <c r="A13082" s="33"/>
      <c r="B13082" s="34"/>
      <c r="C13082" s="33"/>
      <c r="D13082" s="33"/>
      <c r="E13082" s="33"/>
      <c r="G13082">
        <f t="shared" si="205"/>
        <v>6</v>
      </c>
    </row>
    <row r="13083" spans="1:7">
      <c r="A13083" s="33"/>
      <c r="B13083" s="34"/>
      <c r="C13083" s="33"/>
      <c r="D13083" s="33"/>
      <c r="E13083" s="33"/>
      <c r="G13083">
        <f t="shared" si="205"/>
        <v>6</v>
      </c>
    </row>
    <row r="13084" spans="1:7">
      <c r="A13084" s="33"/>
      <c r="B13084" s="34"/>
      <c r="C13084" s="33"/>
      <c r="D13084" s="33"/>
      <c r="E13084" s="33"/>
      <c r="G13084">
        <f t="shared" si="205"/>
        <v>6</v>
      </c>
    </row>
    <row r="13085" spans="1:7">
      <c r="A13085" s="33"/>
      <c r="B13085" s="34"/>
      <c r="C13085" s="33"/>
      <c r="D13085" s="33"/>
      <c r="E13085" s="33"/>
      <c r="G13085">
        <f t="shared" si="205"/>
        <v>6</v>
      </c>
    </row>
    <row r="13086" spans="1:7">
      <c r="A13086" s="33"/>
      <c r="B13086" s="34"/>
      <c r="C13086" s="33"/>
      <c r="D13086" s="33"/>
      <c r="E13086" s="33"/>
      <c r="G13086">
        <f t="shared" si="205"/>
        <v>6</v>
      </c>
    </row>
    <row r="13087" spans="1:7">
      <c r="A13087" s="33"/>
      <c r="B13087" s="34"/>
      <c r="C13087" s="33"/>
      <c r="D13087" s="33"/>
      <c r="E13087" s="33"/>
      <c r="G13087">
        <f t="shared" si="205"/>
        <v>6</v>
      </c>
    </row>
    <row r="13088" spans="1:7">
      <c r="A13088" s="33"/>
      <c r="B13088" s="34"/>
      <c r="C13088" s="33"/>
      <c r="D13088" s="33"/>
      <c r="E13088" s="33"/>
      <c r="G13088">
        <f t="shared" si="205"/>
        <v>6</v>
      </c>
    </row>
    <row r="13089" spans="1:7">
      <c r="A13089" s="33"/>
      <c r="B13089" s="34"/>
      <c r="C13089" s="33"/>
      <c r="D13089" s="33"/>
      <c r="E13089" s="33"/>
      <c r="G13089">
        <f t="shared" si="205"/>
        <v>6</v>
      </c>
    </row>
    <row r="13090" spans="1:7">
      <c r="A13090" s="33"/>
      <c r="B13090" s="34"/>
      <c r="C13090" s="33"/>
      <c r="D13090" s="33"/>
      <c r="E13090" s="33"/>
      <c r="G13090">
        <f t="shared" si="205"/>
        <v>6</v>
      </c>
    </row>
    <row r="13091" spans="1:7">
      <c r="A13091" s="33"/>
      <c r="B13091" s="34"/>
      <c r="C13091" s="33"/>
      <c r="D13091" s="33"/>
      <c r="E13091" s="33"/>
      <c r="G13091">
        <f t="shared" si="205"/>
        <v>6</v>
      </c>
    </row>
    <row r="13092" spans="1:7">
      <c r="A13092" s="33"/>
      <c r="B13092" s="34"/>
      <c r="C13092" s="33"/>
      <c r="D13092" s="33"/>
      <c r="E13092" s="33"/>
      <c r="G13092">
        <f t="shared" si="205"/>
        <v>6</v>
      </c>
    </row>
    <row r="13093" spans="1:7">
      <c r="A13093" s="33"/>
      <c r="B13093" s="34"/>
      <c r="C13093" s="33"/>
      <c r="D13093" s="33"/>
      <c r="E13093" s="33"/>
      <c r="G13093">
        <f t="shared" si="205"/>
        <v>6</v>
      </c>
    </row>
    <row r="13094" spans="1:7">
      <c r="A13094" s="33"/>
      <c r="B13094" s="34"/>
      <c r="C13094" s="33"/>
      <c r="D13094" s="33"/>
      <c r="E13094" s="33"/>
      <c r="G13094">
        <f t="shared" si="205"/>
        <v>6</v>
      </c>
    </row>
    <row r="13095" spans="1:7">
      <c r="A13095" s="33"/>
      <c r="B13095" s="34"/>
      <c r="C13095" s="33"/>
      <c r="D13095" s="33"/>
      <c r="E13095" s="33"/>
      <c r="G13095">
        <f t="shared" si="205"/>
        <v>6</v>
      </c>
    </row>
    <row r="13096" spans="1:7">
      <c r="A13096" s="33"/>
      <c r="B13096" s="34"/>
      <c r="C13096" s="33"/>
      <c r="D13096" s="33"/>
      <c r="E13096" s="33"/>
      <c r="G13096">
        <f t="shared" si="205"/>
        <v>6</v>
      </c>
    </row>
    <row r="13097" spans="1:7">
      <c r="A13097" s="33"/>
      <c r="B13097" s="34"/>
      <c r="C13097" s="33"/>
      <c r="D13097" s="33"/>
      <c r="E13097" s="33"/>
      <c r="G13097">
        <f t="shared" si="205"/>
        <v>6</v>
      </c>
    </row>
    <row r="13098" spans="1:7">
      <c r="A13098" s="33"/>
      <c r="B13098" s="34"/>
      <c r="C13098" s="33"/>
      <c r="D13098" s="33"/>
      <c r="E13098" s="33"/>
      <c r="G13098">
        <f t="shared" si="205"/>
        <v>6</v>
      </c>
    </row>
    <row r="13099" spans="1:7">
      <c r="A13099" s="33"/>
      <c r="B13099" s="34"/>
      <c r="C13099" s="33"/>
      <c r="D13099" s="33"/>
      <c r="E13099" s="33"/>
      <c r="G13099">
        <f t="shared" si="205"/>
        <v>6</v>
      </c>
    </row>
    <row r="13100" spans="1:7">
      <c r="A13100" s="33"/>
      <c r="B13100" s="34"/>
      <c r="C13100" s="33"/>
      <c r="D13100" s="33"/>
      <c r="E13100" s="33"/>
      <c r="G13100">
        <f t="shared" si="205"/>
        <v>6</v>
      </c>
    </row>
    <row r="13101" spans="1:7">
      <c r="A13101" s="33"/>
      <c r="B13101" s="34"/>
      <c r="C13101" s="33"/>
      <c r="D13101" s="33"/>
      <c r="E13101" s="33"/>
      <c r="G13101">
        <f t="shared" si="205"/>
        <v>6</v>
      </c>
    </row>
    <row r="13102" spans="1:7">
      <c r="A13102" s="33"/>
      <c r="B13102" s="34"/>
      <c r="C13102" s="33"/>
      <c r="D13102" s="33"/>
      <c r="E13102" s="33"/>
      <c r="G13102">
        <f t="shared" si="205"/>
        <v>6</v>
      </c>
    </row>
    <row r="13103" spans="1:7">
      <c r="A13103" s="33"/>
      <c r="B13103" s="34"/>
      <c r="C13103" s="33"/>
      <c r="D13103" s="33"/>
      <c r="E13103" s="33"/>
      <c r="G13103">
        <f t="shared" si="205"/>
        <v>6</v>
      </c>
    </row>
    <row r="13104" spans="1:7">
      <c r="A13104" s="33"/>
      <c r="B13104" s="34"/>
      <c r="C13104" s="33"/>
      <c r="D13104" s="33"/>
      <c r="E13104" s="33"/>
      <c r="G13104">
        <f t="shared" si="205"/>
        <v>6</v>
      </c>
    </row>
    <row r="13105" spans="1:7">
      <c r="A13105" s="33"/>
      <c r="B13105" s="34"/>
      <c r="C13105" s="33"/>
      <c r="D13105" s="33"/>
      <c r="E13105" s="33"/>
      <c r="G13105">
        <f t="shared" si="205"/>
        <v>6</v>
      </c>
    </row>
    <row r="13106" spans="1:7">
      <c r="A13106" s="33"/>
      <c r="B13106" s="34"/>
      <c r="C13106" s="33"/>
      <c r="D13106" s="33"/>
      <c r="E13106" s="33"/>
      <c r="G13106">
        <f t="shared" si="205"/>
        <v>6</v>
      </c>
    </row>
    <row r="13107" spans="1:7">
      <c r="A13107" s="33"/>
      <c r="B13107" s="34"/>
      <c r="C13107" s="33"/>
      <c r="D13107" s="33"/>
      <c r="E13107" s="33"/>
      <c r="G13107">
        <f t="shared" si="205"/>
        <v>6</v>
      </c>
    </row>
    <row r="13108" spans="1:7">
      <c r="A13108" s="33"/>
      <c r="B13108" s="34"/>
      <c r="C13108" s="33"/>
      <c r="D13108" s="33"/>
      <c r="E13108" s="33"/>
      <c r="G13108">
        <f t="shared" si="205"/>
        <v>6</v>
      </c>
    </row>
    <row r="13109" spans="1:7">
      <c r="A13109" s="33"/>
      <c r="B13109" s="34"/>
      <c r="C13109" s="33"/>
      <c r="D13109" s="33"/>
      <c r="E13109" s="33"/>
      <c r="G13109">
        <f t="shared" si="205"/>
        <v>6</v>
      </c>
    </row>
    <row r="13110" spans="1:7">
      <c r="A13110" s="33"/>
      <c r="B13110" s="34"/>
      <c r="C13110" s="33"/>
      <c r="D13110" s="33"/>
      <c r="E13110" s="33"/>
      <c r="G13110">
        <f t="shared" si="205"/>
        <v>6</v>
      </c>
    </row>
    <row r="13111" spans="1:7">
      <c r="A13111" s="33"/>
      <c r="B13111" s="34"/>
      <c r="C13111" s="33"/>
      <c r="D13111" s="33"/>
      <c r="E13111" s="33"/>
      <c r="G13111">
        <f t="shared" si="205"/>
        <v>6</v>
      </c>
    </row>
    <row r="13112" spans="1:7">
      <c r="A13112" s="33"/>
      <c r="B13112" s="34"/>
      <c r="C13112" s="33"/>
      <c r="D13112" s="33"/>
      <c r="E13112" s="33"/>
      <c r="G13112">
        <f t="shared" si="205"/>
        <v>6</v>
      </c>
    </row>
    <row r="13113" spans="1:7">
      <c r="A13113" s="33"/>
      <c r="B13113" s="34"/>
      <c r="C13113" s="33"/>
      <c r="D13113" s="33"/>
      <c r="E13113" s="33"/>
      <c r="G13113">
        <f t="shared" si="205"/>
        <v>6</v>
      </c>
    </row>
    <row r="13114" spans="1:7">
      <c r="A13114" s="33"/>
      <c r="B13114" s="34"/>
      <c r="C13114" s="33"/>
      <c r="D13114" s="33"/>
      <c r="E13114" s="33"/>
      <c r="G13114">
        <f t="shared" si="205"/>
        <v>6</v>
      </c>
    </row>
    <row r="13115" spans="1:7">
      <c r="A13115" s="33"/>
      <c r="B13115" s="34"/>
      <c r="C13115" s="33"/>
      <c r="D13115" s="33"/>
      <c r="E13115" s="33"/>
      <c r="G13115">
        <f t="shared" si="205"/>
        <v>6</v>
      </c>
    </row>
    <row r="13116" spans="1:7">
      <c r="A13116" s="33"/>
      <c r="B13116" s="34"/>
      <c r="C13116" s="33"/>
      <c r="D13116" s="33"/>
      <c r="E13116" s="33"/>
      <c r="G13116">
        <f t="shared" si="205"/>
        <v>6</v>
      </c>
    </row>
    <row r="13117" spans="1:7">
      <c r="A13117" s="33"/>
      <c r="B13117" s="34"/>
      <c r="C13117" s="33"/>
      <c r="D13117" s="33"/>
      <c r="E13117" s="33"/>
      <c r="G13117">
        <f t="shared" si="205"/>
        <v>6</v>
      </c>
    </row>
    <row r="13118" spans="1:7">
      <c r="A13118" s="33"/>
      <c r="B13118" s="34"/>
      <c r="C13118" s="33"/>
      <c r="D13118" s="33"/>
      <c r="E13118" s="33"/>
      <c r="G13118">
        <f t="shared" si="205"/>
        <v>6</v>
      </c>
    </row>
    <row r="13119" spans="1:7">
      <c r="A13119" s="33"/>
      <c r="B13119" s="34"/>
      <c r="C13119" s="33"/>
      <c r="D13119" s="33"/>
      <c r="E13119" s="33"/>
      <c r="G13119">
        <f t="shared" si="205"/>
        <v>6</v>
      </c>
    </row>
    <row r="13120" spans="1:7">
      <c r="A13120" s="33"/>
      <c r="B13120" s="34"/>
      <c r="C13120" s="33"/>
      <c r="D13120" s="33"/>
      <c r="E13120" s="33"/>
      <c r="G13120">
        <f t="shared" ref="G13120:G13183" si="206">WEEKDAY(B13120,2)</f>
        <v>6</v>
      </c>
    </row>
    <row r="13121" spans="1:7">
      <c r="A13121" s="33"/>
      <c r="B13121" s="34"/>
      <c r="C13121" s="33"/>
      <c r="D13121" s="33"/>
      <c r="E13121" s="33"/>
      <c r="G13121">
        <f t="shared" si="206"/>
        <v>6</v>
      </c>
    </row>
    <row r="13122" spans="1:7">
      <c r="A13122" s="33"/>
      <c r="B13122" s="34"/>
      <c r="C13122" s="33"/>
      <c r="D13122" s="33"/>
      <c r="E13122" s="33"/>
      <c r="G13122">
        <f t="shared" si="206"/>
        <v>6</v>
      </c>
    </row>
    <row r="13123" spans="1:7">
      <c r="A13123" s="33"/>
      <c r="B13123" s="34"/>
      <c r="C13123" s="33"/>
      <c r="D13123" s="33"/>
      <c r="E13123" s="33"/>
      <c r="G13123">
        <f t="shared" si="206"/>
        <v>6</v>
      </c>
    </row>
    <row r="13124" spans="1:7">
      <c r="A13124" s="33"/>
      <c r="B13124" s="34"/>
      <c r="C13124" s="33"/>
      <c r="D13124" s="33"/>
      <c r="E13124" s="33"/>
      <c r="G13124">
        <f t="shared" si="206"/>
        <v>6</v>
      </c>
    </row>
    <row r="13125" spans="1:7">
      <c r="A13125" s="33"/>
      <c r="B13125" s="34"/>
      <c r="C13125" s="33"/>
      <c r="D13125" s="33"/>
      <c r="E13125" s="33"/>
      <c r="G13125">
        <f t="shared" si="206"/>
        <v>6</v>
      </c>
    </row>
    <row r="13126" spans="1:7">
      <c r="A13126" s="33"/>
      <c r="B13126" s="34"/>
      <c r="C13126" s="33"/>
      <c r="D13126" s="33"/>
      <c r="E13126" s="33"/>
      <c r="G13126">
        <f t="shared" si="206"/>
        <v>6</v>
      </c>
    </row>
    <row r="13127" spans="1:7">
      <c r="A13127" s="33"/>
      <c r="B13127" s="34"/>
      <c r="C13127" s="33"/>
      <c r="D13127" s="33"/>
      <c r="E13127" s="33"/>
      <c r="G13127">
        <f t="shared" si="206"/>
        <v>6</v>
      </c>
    </row>
    <row r="13128" spans="1:7">
      <c r="A13128" s="33"/>
      <c r="B13128" s="34"/>
      <c r="C13128" s="33"/>
      <c r="D13128" s="33"/>
      <c r="E13128" s="33"/>
      <c r="G13128">
        <f t="shared" si="206"/>
        <v>6</v>
      </c>
    </row>
    <row r="13129" spans="1:7">
      <c r="A13129" s="33"/>
      <c r="B13129" s="34"/>
      <c r="C13129" s="33"/>
      <c r="D13129" s="33"/>
      <c r="E13129" s="33"/>
      <c r="G13129">
        <f t="shared" si="206"/>
        <v>6</v>
      </c>
    </row>
    <row r="13130" spans="1:7">
      <c r="A13130" s="33"/>
      <c r="B13130" s="34"/>
      <c r="C13130" s="33"/>
      <c r="D13130" s="33"/>
      <c r="E13130" s="33"/>
      <c r="G13130">
        <f t="shared" si="206"/>
        <v>6</v>
      </c>
    </row>
    <row r="13131" spans="1:7">
      <c r="A13131" s="33"/>
      <c r="B13131" s="34"/>
      <c r="C13131" s="33"/>
      <c r="D13131" s="33"/>
      <c r="E13131" s="33"/>
      <c r="G13131">
        <f t="shared" si="206"/>
        <v>6</v>
      </c>
    </row>
    <row r="13132" spans="1:7">
      <c r="A13132" s="33"/>
      <c r="B13132" s="34"/>
      <c r="C13132" s="33"/>
      <c r="D13132" s="33"/>
      <c r="E13132" s="33"/>
      <c r="G13132">
        <f t="shared" si="206"/>
        <v>6</v>
      </c>
    </row>
    <row r="13133" spans="1:7">
      <c r="A13133" s="33"/>
      <c r="B13133" s="34"/>
      <c r="C13133" s="33"/>
      <c r="D13133" s="33"/>
      <c r="E13133" s="33"/>
      <c r="G13133">
        <f t="shared" si="206"/>
        <v>6</v>
      </c>
    </row>
    <row r="13134" spans="1:7">
      <c r="A13134" s="33"/>
      <c r="B13134" s="34"/>
      <c r="C13134" s="33"/>
      <c r="D13134" s="33"/>
      <c r="E13134" s="33"/>
      <c r="G13134">
        <f t="shared" si="206"/>
        <v>6</v>
      </c>
    </row>
    <row r="13135" spans="1:7">
      <c r="A13135" s="33"/>
      <c r="B13135" s="34"/>
      <c r="C13135" s="33"/>
      <c r="D13135" s="33"/>
      <c r="E13135" s="33"/>
      <c r="G13135">
        <f t="shared" si="206"/>
        <v>6</v>
      </c>
    </row>
    <row r="13136" spans="1:7">
      <c r="A13136" s="33"/>
      <c r="B13136" s="34"/>
      <c r="C13136" s="33"/>
      <c r="D13136" s="33"/>
      <c r="E13136" s="33"/>
      <c r="G13136">
        <f t="shared" si="206"/>
        <v>6</v>
      </c>
    </row>
    <row r="13137" spans="1:7">
      <c r="A13137" s="33"/>
      <c r="B13137" s="34"/>
      <c r="C13137" s="33"/>
      <c r="D13137" s="33"/>
      <c r="E13137" s="33"/>
      <c r="G13137">
        <f t="shared" si="206"/>
        <v>6</v>
      </c>
    </row>
    <row r="13138" spans="1:7">
      <c r="A13138" s="33"/>
      <c r="B13138" s="34"/>
      <c r="C13138" s="33"/>
      <c r="D13138" s="33"/>
      <c r="E13138" s="33"/>
      <c r="G13138">
        <f t="shared" si="206"/>
        <v>6</v>
      </c>
    </row>
    <row r="13139" spans="1:7">
      <c r="A13139" s="33"/>
      <c r="B13139" s="34"/>
      <c r="C13139" s="33"/>
      <c r="D13139" s="33"/>
      <c r="E13139" s="33"/>
      <c r="G13139">
        <f t="shared" si="206"/>
        <v>6</v>
      </c>
    </row>
    <row r="13140" spans="1:7">
      <c r="A13140" s="33"/>
      <c r="B13140" s="34"/>
      <c r="C13140" s="33"/>
      <c r="D13140" s="33"/>
      <c r="E13140" s="33"/>
      <c r="G13140">
        <f t="shared" si="206"/>
        <v>6</v>
      </c>
    </row>
    <row r="13141" spans="1:7">
      <c r="A13141" s="33"/>
      <c r="B13141" s="34"/>
      <c r="C13141" s="33"/>
      <c r="D13141" s="33"/>
      <c r="E13141" s="33"/>
      <c r="G13141">
        <f t="shared" si="206"/>
        <v>6</v>
      </c>
    </row>
    <row r="13142" spans="1:7">
      <c r="A13142" s="33"/>
      <c r="B13142" s="34"/>
      <c r="C13142" s="33"/>
      <c r="D13142" s="33"/>
      <c r="E13142" s="33"/>
      <c r="G13142">
        <f t="shared" si="206"/>
        <v>6</v>
      </c>
    </row>
    <row r="13143" spans="1:7">
      <c r="A13143" s="33"/>
      <c r="B13143" s="34"/>
      <c r="C13143" s="33"/>
      <c r="D13143" s="33"/>
      <c r="E13143" s="33"/>
      <c r="G13143">
        <f t="shared" si="206"/>
        <v>6</v>
      </c>
    </row>
    <row r="13144" spans="1:7">
      <c r="A13144" s="33"/>
      <c r="B13144" s="34"/>
      <c r="C13144" s="33"/>
      <c r="D13144" s="33"/>
      <c r="E13144" s="33"/>
      <c r="G13144">
        <f t="shared" si="206"/>
        <v>6</v>
      </c>
    </row>
    <row r="13145" spans="1:7">
      <c r="A13145" s="33"/>
      <c r="B13145" s="34"/>
      <c r="C13145" s="33"/>
      <c r="D13145" s="33"/>
      <c r="E13145" s="33"/>
      <c r="G13145">
        <f t="shared" si="206"/>
        <v>6</v>
      </c>
    </row>
    <row r="13146" spans="1:7">
      <c r="A13146" s="33"/>
      <c r="B13146" s="34"/>
      <c r="C13146" s="33"/>
      <c r="D13146" s="33"/>
      <c r="E13146" s="33"/>
      <c r="G13146">
        <f t="shared" si="206"/>
        <v>6</v>
      </c>
    </row>
    <row r="13147" spans="1:7">
      <c r="A13147" s="33"/>
      <c r="B13147" s="34"/>
      <c r="C13147" s="33"/>
      <c r="D13147" s="33"/>
      <c r="E13147" s="33"/>
      <c r="G13147">
        <f t="shared" si="206"/>
        <v>6</v>
      </c>
    </row>
    <row r="13148" spans="1:7">
      <c r="A13148" s="33"/>
      <c r="B13148" s="34"/>
      <c r="C13148" s="33"/>
      <c r="D13148" s="33"/>
      <c r="E13148" s="33"/>
      <c r="G13148">
        <f t="shared" si="206"/>
        <v>6</v>
      </c>
    </row>
    <row r="13149" spans="1:7">
      <c r="A13149" s="33"/>
      <c r="B13149" s="34"/>
      <c r="C13149" s="33"/>
      <c r="D13149" s="33"/>
      <c r="E13149" s="33"/>
      <c r="G13149">
        <f t="shared" si="206"/>
        <v>6</v>
      </c>
    </row>
    <row r="13150" spans="1:7">
      <c r="A13150" s="33"/>
      <c r="B13150" s="34"/>
      <c r="C13150" s="33"/>
      <c r="D13150" s="33"/>
      <c r="E13150" s="33"/>
      <c r="G13150">
        <f t="shared" si="206"/>
        <v>6</v>
      </c>
    </row>
    <row r="13151" spans="1:7">
      <c r="A13151" s="33"/>
      <c r="B13151" s="34"/>
      <c r="C13151" s="33"/>
      <c r="D13151" s="33"/>
      <c r="E13151" s="33"/>
      <c r="G13151">
        <f t="shared" si="206"/>
        <v>6</v>
      </c>
    </row>
    <row r="13152" spans="1:7">
      <c r="A13152" s="33"/>
      <c r="B13152" s="34"/>
      <c r="C13152" s="33"/>
      <c r="D13152" s="33"/>
      <c r="E13152" s="33"/>
      <c r="G13152">
        <f t="shared" si="206"/>
        <v>6</v>
      </c>
    </row>
    <row r="13153" spans="1:7">
      <c r="A13153" s="33"/>
      <c r="B13153" s="34"/>
      <c r="C13153" s="33"/>
      <c r="D13153" s="33"/>
      <c r="E13153" s="33"/>
      <c r="G13153">
        <f t="shared" si="206"/>
        <v>6</v>
      </c>
    </row>
    <row r="13154" spans="1:7">
      <c r="A13154" s="33"/>
      <c r="B13154" s="34"/>
      <c r="C13154" s="33"/>
      <c r="D13154" s="33"/>
      <c r="E13154" s="33"/>
      <c r="G13154">
        <f t="shared" si="206"/>
        <v>6</v>
      </c>
    </row>
    <row r="13155" spans="1:7">
      <c r="A13155" s="33"/>
      <c r="B13155" s="34"/>
      <c r="C13155" s="33"/>
      <c r="D13155" s="33"/>
      <c r="E13155" s="33"/>
      <c r="G13155">
        <f t="shared" si="206"/>
        <v>6</v>
      </c>
    </row>
    <row r="13156" spans="1:7">
      <c r="A13156" s="33"/>
      <c r="B13156" s="34"/>
      <c r="C13156" s="33"/>
      <c r="D13156" s="33"/>
      <c r="E13156" s="33"/>
      <c r="G13156">
        <f t="shared" si="206"/>
        <v>6</v>
      </c>
    </row>
    <row r="13157" spans="1:7">
      <c r="A13157" s="33"/>
      <c r="B13157" s="34"/>
      <c r="C13157" s="33"/>
      <c r="D13157" s="33"/>
      <c r="E13157" s="33"/>
      <c r="G13157">
        <f t="shared" si="206"/>
        <v>6</v>
      </c>
    </row>
    <row r="13158" spans="1:7">
      <c r="A13158" s="33"/>
      <c r="B13158" s="34"/>
      <c r="C13158" s="33"/>
      <c r="D13158" s="33"/>
      <c r="E13158" s="33"/>
      <c r="G13158">
        <f t="shared" si="206"/>
        <v>6</v>
      </c>
    </row>
    <row r="13159" spans="1:7">
      <c r="A13159" s="33"/>
      <c r="B13159" s="34"/>
      <c r="C13159" s="33"/>
      <c r="D13159" s="33"/>
      <c r="E13159" s="33"/>
      <c r="G13159">
        <f t="shared" si="206"/>
        <v>6</v>
      </c>
    </row>
    <row r="13160" spans="1:7">
      <c r="A13160" s="33"/>
      <c r="B13160" s="34"/>
      <c r="C13160" s="33"/>
      <c r="D13160" s="33"/>
      <c r="E13160" s="33"/>
      <c r="G13160">
        <f t="shared" si="206"/>
        <v>6</v>
      </c>
    </row>
    <row r="13161" spans="1:7">
      <c r="A13161" s="33"/>
      <c r="B13161" s="34"/>
      <c r="C13161" s="33"/>
      <c r="D13161" s="33"/>
      <c r="E13161" s="33"/>
      <c r="G13161">
        <f t="shared" si="206"/>
        <v>6</v>
      </c>
    </row>
    <row r="13162" spans="1:7">
      <c r="A13162" s="33"/>
      <c r="B13162" s="34"/>
      <c r="C13162" s="33"/>
      <c r="D13162" s="33"/>
      <c r="E13162" s="33"/>
      <c r="G13162">
        <f t="shared" si="206"/>
        <v>6</v>
      </c>
    </row>
    <row r="13163" spans="1:7">
      <c r="A13163" s="33"/>
      <c r="B13163" s="34"/>
      <c r="C13163" s="33"/>
      <c r="D13163" s="33"/>
      <c r="E13163" s="33"/>
      <c r="G13163">
        <f t="shared" si="206"/>
        <v>6</v>
      </c>
    </row>
    <row r="13164" spans="1:7">
      <c r="A13164" s="33"/>
      <c r="B13164" s="34"/>
      <c r="C13164" s="33"/>
      <c r="D13164" s="33"/>
      <c r="E13164" s="33"/>
      <c r="G13164">
        <f t="shared" si="206"/>
        <v>6</v>
      </c>
    </row>
    <row r="13165" spans="1:7">
      <c r="A13165" s="33"/>
      <c r="B13165" s="34"/>
      <c r="C13165" s="33"/>
      <c r="D13165" s="33"/>
      <c r="E13165" s="33"/>
      <c r="G13165">
        <f t="shared" si="206"/>
        <v>6</v>
      </c>
    </row>
    <row r="13166" spans="1:7">
      <c r="A13166" s="33"/>
      <c r="B13166" s="34"/>
      <c r="C13166" s="33"/>
      <c r="D13166" s="33"/>
      <c r="E13166" s="33"/>
      <c r="G13166">
        <f t="shared" si="206"/>
        <v>6</v>
      </c>
    </row>
    <row r="13167" spans="1:7">
      <c r="A13167" s="33"/>
      <c r="B13167" s="34"/>
      <c r="C13167" s="33"/>
      <c r="D13167" s="33"/>
      <c r="E13167" s="33"/>
      <c r="G13167">
        <f t="shared" si="206"/>
        <v>6</v>
      </c>
    </row>
    <row r="13168" spans="1:7">
      <c r="A13168" s="33"/>
      <c r="B13168" s="34"/>
      <c r="C13168" s="33"/>
      <c r="D13168" s="33"/>
      <c r="E13168" s="33"/>
      <c r="G13168">
        <f t="shared" si="206"/>
        <v>6</v>
      </c>
    </row>
    <row r="13169" spans="1:7">
      <c r="A13169" s="33"/>
      <c r="B13169" s="34"/>
      <c r="C13169" s="33"/>
      <c r="D13169" s="33"/>
      <c r="E13169" s="33"/>
      <c r="G13169">
        <f t="shared" si="206"/>
        <v>6</v>
      </c>
    </row>
    <row r="13170" spans="1:7">
      <c r="A13170" s="33"/>
      <c r="B13170" s="34"/>
      <c r="C13170" s="33"/>
      <c r="D13170" s="33"/>
      <c r="E13170" s="33"/>
      <c r="G13170">
        <f t="shared" si="206"/>
        <v>6</v>
      </c>
    </row>
    <row r="13171" spans="1:7">
      <c r="A13171" s="33"/>
      <c r="B13171" s="34"/>
      <c r="C13171" s="33"/>
      <c r="D13171" s="33"/>
      <c r="E13171" s="33"/>
      <c r="G13171">
        <f t="shared" si="206"/>
        <v>6</v>
      </c>
    </row>
    <row r="13172" spans="1:7">
      <c r="A13172" s="33"/>
      <c r="B13172" s="34"/>
      <c r="C13172" s="33"/>
      <c r="D13172" s="33"/>
      <c r="E13172" s="33"/>
      <c r="G13172">
        <f t="shared" si="206"/>
        <v>6</v>
      </c>
    </row>
    <row r="13173" spans="1:7">
      <c r="A13173" s="33"/>
      <c r="B13173" s="34"/>
      <c r="C13173" s="33"/>
      <c r="D13173" s="33"/>
      <c r="E13173" s="33"/>
      <c r="G13173">
        <f t="shared" si="206"/>
        <v>6</v>
      </c>
    </row>
    <row r="13174" spans="1:7">
      <c r="A13174" s="33"/>
      <c r="B13174" s="34"/>
      <c r="C13174" s="33"/>
      <c r="D13174" s="33"/>
      <c r="E13174" s="33"/>
      <c r="G13174">
        <f t="shared" si="206"/>
        <v>6</v>
      </c>
    </row>
    <row r="13175" spans="1:7">
      <c r="A13175" s="33"/>
      <c r="B13175" s="34"/>
      <c r="C13175" s="33"/>
      <c r="D13175" s="33"/>
      <c r="E13175" s="33"/>
      <c r="G13175">
        <f t="shared" si="206"/>
        <v>6</v>
      </c>
    </row>
    <row r="13176" spans="1:7">
      <c r="A13176" s="33"/>
      <c r="B13176" s="34"/>
      <c r="C13176" s="33"/>
      <c r="D13176" s="33"/>
      <c r="E13176" s="33"/>
      <c r="G13176">
        <f t="shared" si="206"/>
        <v>6</v>
      </c>
    </row>
    <row r="13177" spans="1:7">
      <c r="A13177" s="33"/>
      <c r="B13177" s="34"/>
      <c r="C13177" s="33"/>
      <c r="D13177" s="33"/>
      <c r="E13177" s="33"/>
      <c r="G13177">
        <f t="shared" si="206"/>
        <v>6</v>
      </c>
    </row>
    <row r="13178" spans="1:7">
      <c r="A13178" s="33"/>
      <c r="B13178" s="34"/>
      <c r="C13178" s="33"/>
      <c r="D13178" s="33"/>
      <c r="E13178" s="33"/>
      <c r="G13178">
        <f t="shared" si="206"/>
        <v>6</v>
      </c>
    </row>
    <row r="13179" spans="1:7">
      <c r="A13179" s="33"/>
      <c r="B13179" s="34"/>
      <c r="C13179" s="33"/>
      <c r="D13179" s="33"/>
      <c r="E13179" s="33"/>
      <c r="G13179">
        <f t="shared" si="206"/>
        <v>6</v>
      </c>
    </row>
    <row r="13180" spans="1:7">
      <c r="A13180" s="33"/>
      <c r="B13180" s="34"/>
      <c r="C13180" s="33"/>
      <c r="D13180" s="33"/>
      <c r="E13180" s="33"/>
      <c r="G13180">
        <f t="shared" si="206"/>
        <v>6</v>
      </c>
    </row>
    <row r="13181" spans="1:7">
      <c r="A13181" s="33"/>
      <c r="B13181" s="34"/>
      <c r="C13181" s="33"/>
      <c r="D13181" s="33"/>
      <c r="E13181" s="33"/>
      <c r="G13181">
        <f t="shared" si="206"/>
        <v>6</v>
      </c>
    </row>
    <row r="13182" spans="1:7">
      <c r="A13182" s="33"/>
      <c r="B13182" s="34"/>
      <c r="C13182" s="33"/>
      <c r="D13182" s="33"/>
      <c r="E13182" s="33"/>
      <c r="G13182">
        <f t="shared" si="206"/>
        <v>6</v>
      </c>
    </row>
    <row r="13183" spans="1:7">
      <c r="A13183" s="33"/>
      <c r="B13183" s="34"/>
      <c r="C13183" s="33"/>
      <c r="D13183" s="33"/>
      <c r="E13183" s="33"/>
      <c r="G13183">
        <f t="shared" si="206"/>
        <v>6</v>
      </c>
    </row>
    <row r="13184" spans="1:7">
      <c r="A13184" s="33"/>
      <c r="B13184" s="34"/>
      <c r="C13184" s="33"/>
      <c r="D13184" s="33"/>
      <c r="E13184" s="33"/>
      <c r="G13184">
        <f t="shared" ref="G13184:G13247" si="207">WEEKDAY(B13184,2)</f>
        <v>6</v>
      </c>
    </row>
    <row r="13185" spans="1:7">
      <c r="A13185" s="33"/>
      <c r="B13185" s="34"/>
      <c r="C13185" s="33"/>
      <c r="D13185" s="33"/>
      <c r="E13185" s="33"/>
      <c r="G13185">
        <f t="shared" si="207"/>
        <v>6</v>
      </c>
    </row>
    <row r="13186" spans="1:7">
      <c r="A13186" s="33"/>
      <c r="B13186" s="34"/>
      <c r="C13186" s="33"/>
      <c r="D13186" s="33"/>
      <c r="E13186" s="33"/>
      <c r="G13186">
        <f t="shared" si="207"/>
        <v>6</v>
      </c>
    </row>
    <row r="13187" spans="1:7">
      <c r="A13187" s="33"/>
      <c r="B13187" s="34"/>
      <c r="C13187" s="33"/>
      <c r="D13187" s="33"/>
      <c r="E13187" s="33"/>
      <c r="G13187">
        <f t="shared" si="207"/>
        <v>6</v>
      </c>
    </row>
    <row r="13188" spans="1:7">
      <c r="A13188" s="33"/>
      <c r="B13188" s="34"/>
      <c r="C13188" s="33"/>
      <c r="D13188" s="33"/>
      <c r="E13188" s="33"/>
      <c r="G13188">
        <f t="shared" si="207"/>
        <v>6</v>
      </c>
    </row>
    <row r="13189" spans="1:7">
      <c r="A13189" s="33"/>
      <c r="B13189" s="34"/>
      <c r="C13189" s="33"/>
      <c r="D13189" s="33"/>
      <c r="E13189" s="33"/>
      <c r="G13189">
        <f t="shared" si="207"/>
        <v>6</v>
      </c>
    </row>
    <row r="13190" spans="1:7">
      <c r="A13190" s="33"/>
      <c r="B13190" s="34"/>
      <c r="C13190" s="33"/>
      <c r="D13190" s="33"/>
      <c r="E13190" s="33"/>
      <c r="G13190">
        <f t="shared" si="207"/>
        <v>6</v>
      </c>
    </row>
    <row r="13191" spans="1:7">
      <c r="A13191" s="33"/>
      <c r="B13191" s="34"/>
      <c r="C13191" s="33"/>
      <c r="D13191" s="33"/>
      <c r="E13191" s="33"/>
      <c r="G13191">
        <f t="shared" si="207"/>
        <v>6</v>
      </c>
    </row>
    <row r="13192" spans="1:7">
      <c r="A13192" s="33"/>
      <c r="B13192" s="34"/>
      <c r="C13192" s="33"/>
      <c r="D13192" s="33"/>
      <c r="E13192" s="33"/>
      <c r="G13192">
        <f t="shared" si="207"/>
        <v>6</v>
      </c>
    </row>
    <row r="13193" spans="1:7">
      <c r="A13193" s="33"/>
      <c r="B13193" s="34"/>
      <c r="C13193" s="33"/>
      <c r="D13193" s="33"/>
      <c r="E13193" s="33"/>
      <c r="G13193">
        <f t="shared" si="207"/>
        <v>6</v>
      </c>
    </row>
    <row r="13194" spans="1:7">
      <c r="A13194" s="33"/>
      <c r="B13194" s="34"/>
      <c r="C13194" s="33"/>
      <c r="D13194" s="33"/>
      <c r="E13194" s="33"/>
      <c r="G13194">
        <f t="shared" si="207"/>
        <v>6</v>
      </c>
    </row>
    <row r="13195" spans="1:7">
      <c r="A13195" s="33"/>
      <c r="B13195" s="34"/>
      <c r="C13195" s="33"/>
      <c r="D13195" s="33"/>
      <c r="E13195" s="33"/>
      <c r="G13195">
        <f t="shared" si="207"/>
        <v>6</v>
      </c>
    </row>
    <row r="13196" spans="1:7">
      <c r="A13196" s="33"/>
      <c r="B13196" s="34"/>
      <c r="C13196" s="33"/>
      <c r="D13196" s="33"/>
      <c r="E13196" s="33"/>
      <c r="G13196">
        <f t="shared" si="207"/>
        <v>6</v>
      </c>
    </row>
    <row r="13197" spans="1:7">
      <c r="A13197" s="33"/>
      <c r="B13197" s="34"/>
      <c r="C13197" s="33"/>
      <c r="D13197" s="33"/>
      <c r="E13197" s="33"/>
      <c r="G13197">
        <f t="shared" si="207"/>
        <v>6</v>
      </c>
    </row>
    <row r="13198" spans="1:7">
      <c r="A13198" s="33"/>
      <c r="B13198" s="34"/>
      <c r="C13198" s="33"/>
      <c r="D13198" s="33"/>
      <c r="E13198" s="33"/>
      <c r="G13198">
        <f t="shared" si="207"/>
        <v>6</v>
      </c>
    </row>
    <row r="13199" spans="1:7">
      <c r="A13199" s="33"/>
      <c r="B13199" s="34"/>
      <c r="C13199" s="33"/>
      <c r="D13199" s="33"/>
      <c r="E13199" s="33"/>
      <c r="G13199">
        <f t="shared" si="207"/>
        <v>6</v>
      </c>
    </row>
    <row r="13200" spans="1:7">
      <c r="A13200" s="33"/>
      <c r="B13200" s="34"/>
      <c r="C13200" s="33"/>
      <c r="D13200" s="33"/>
      <c r="E13200" s="33"/>
      <c r="G13200">
        <f t="shared" si="207"/>
        <v>6</v>
      </c>
    </row>
    <row r="13201" spans="1:7">
      <c r="A13201" s="33"/>
      <c r="B13201" s="34"/>
      <c r="C13201" s="33"/>
      <c r="D13201" s="33"/>
      <c r="E13201" s="33"/>
      <c r="G13201">
        <f t="shared" si="207"/>
        <v>6</v>
      </c>
    </row>
    <row r="13202" spans="1:7">
      <c r="A13202" s="33"/>
      <c r="B13202" s="34"/>
      <c r="C13202" s="33"/>
      <c r="D13202" s="33"/>
      <c r="E13202" s="33"/>
      <c r="G13202">
        <f t="shared" si="207"/>
        <v>6</v>
      </c>
    </row>
    <row r="13203" spans="1:7">
      <c r="A13203" s="33"/>
      <c r="B13203" s="34"/>
      <c r="C13203" s="33"/>
      <c r="D13203" s="33"/>
      <c r="E13203" s="33"/>
      <c r="G13203">
        <f t="shared" si="207"/>
        <v>6</v>
      </c>
    </row>
    <row r="13204" spans="1:7">
      <c r="A13204" s="33"/>
      <c r="B13204" s="34"/>
      <c r="C13204" s="33"/>
      <c r="D13204" s="33"/>
      <c r="E13204" s="33"/>
      <c r="G13204">
        <f t="shared" si="207"/>
        <v>6</v>
      </c>
    </row>
    <row r="13205" spans="1:7">
      <c r="A13205" s="33"/>
      <c r="B13205" s="34"/>
      <c r="C13205" s="33"/>
      <c r="D13205" s="33"/>
      <c r="E13205" s="33"/>
      <c r="G13205">
        <f t="shared" si="207"/>
        <v>6</v>
      </c>
    </row>
    <row r="13206" spans="1:7">
      <c r="A13206" s="33"/>
      <c r="B13206" s="34"/>
      <c r="C13206" s="33"/>
      <c r="D13206" s="33"/>
      <c r="E13206" s="33"/>
      <c r="G13206">
        <f t="shared" si="207"/>
        <v>6</v>
      </c>
    </row>
    <row r="13207" spans="1:7">
      <c r="A13207" s="33"/>
      <c r="B13207" s="34"/>
      <c r="C13207" s="33"/>
      <c r="D13207" s="33"/>
      <c r="E13207" s="33"/>
      <c r="G13207">
        <f t="shared" si="207"/>
        <v>6</v>
      </c>
    </row>
    <row r="13208" spans="1:7">
      <c r="A13208" s="33"/>
      <c r="B13208" s="34"/>
      <c r="C13208" s="33"/>
      <c r="D13208" s="33"/>
      <c r="E13208" s="33"/>
      <c r="G13208">
        <f t="shared" si="207"/>
        <v>6</v>
      </c>
    </row>
    <row r="13209" spans="1:7">
      <c r="A13209" s="33"/>
      <c r="B13209" s="34"/>
      <c r="C13209" s="33"/>
      <c r="D13209" s="33"/>
      <c r="E13209" s="33"/>
      <c r="G13209">
        <f t="shared" si="207"/>
        <v>6</v>
      </c>
    </row>
    <row r="13210" spans="1:7">
      <c r="A13210" s="33"/>
      <c r="B13210" s="34"/>
      <c r="C13210" s="33"/>
      <c r="D13210" s="33"/>
      <c r="E13210" s="33"/>
      <c r="G13210">
        <f t="shared" si="207"/>
        <v>6</v>
      </c>
    </row>
    <row r="13211" spans="1:7">
      <c r="A13211" s="33"/>
      <c r="B13211" s="34"/>
      <c r="C13211" s="33"/>
      <c r="D13211" s="33"/>
      <c r="E13211" s="33"/>
      <c r="G13211">
        <f t="shared" si="207"/>
        <v>6</v>
      </c>
    </row>
    <row r="13212" spans="1:7">
      <c r="A13212" s="33"/>
      <c r="B13212" s="34"/>
      <c r="C13212" s="33"/>
      <c r="D13212" s="33"/>
      <c r="E13212" s="33"/>
      <c r="G13212">
        <f t="shared" si="207"/>
        <v>6</v>
      </c>
    </row>
    <row r="13213" spans="1:7">
      <c r="A13213" s="33"/>
      <c r="B13213" s="34"/>
      <c r="C13213" s="33"/>
      <c r="D13213" s="33"/>
      <c r="E13213" s="33"/>
      <c r="G13213">
        <f t="shared" si="207"/>
        <v>6</v>
      </c>
    </row>
    <row r="13214" spans="1:7">
      <c r="A13214" s="33"/>
      <c r="B13214" s="34"/>
      <c r="C13214" s="33"/>
      <c r="D13214" s="33"/>
      <c r="E13214" s="33"/>
      <c r="G13214">
        <f t="shared" si="207"/>
        <v>6</v>
      </c>
    </row>
    <row r="13215" spans="1:7">
      <c r="A13215" s="33"/>
      <c r="B13215" s="34"/>
      <c r="C13215" s="33"/>
      <c r="D13215" s="33"/>
      <c r="E13215" s="33"/>
      <c r="G13215">
        <f t="shared" si="207"/>
        <v>6</v>
      </c>
    </row>
    <row r="13216" spans="1:7">
      <c r="A13216" s="33"/>
      <c r="B13216" s="34"/>
      <c r="C13216" s="33"/>
      <c r="D13216" s="33"/>
      <c r="E13216" s="33"/>
      <c r="G13216">
        <f t="shared" si="207"/>
        <v>6</v>
      </c>
    </row>
    <row r="13217" spans="1:7">
      <c r="A13217" s="33"/>
      <c r="B13217" s="34"/>
      <c r="C13217" s="33"/>
      <c r="D13217" s="33"/>
      <c r="E13217" s="33"/>
      <c r="G13217">
        <f t="shared" si="207"/>
        <v>6</v>
      </c>
    </row>
    <row r="13218" spans="1:7">
      <c r="A13218" s="33"/>
      <c r="B13218" s="34"/>
      <c r="C13218" s="33"/>
      <c r="D13218" s="33"/>
      <c r="E13218" s="33"/>
      <c r="G13218">
        <f t="shared" si="207"/>
        <v>6</v>
      </c>
    </row>
    <row r="13219" spans="1:7">
      <c r="A13219" s="33"/>
      <c r="B13219" s="34"/>
      <c r="C13219" s="33"/>
      <c r="D13219" s="33"/>
      <c r="E13219" s="33"/>
      <c r="G13219">
        <f t="shared" si="207"/>
        <v>6</v>
      </c>
    </row>
    <row r="13220" spans="1:7">
      <c r="A13220" s="33"/>
      <c r="B13220" s="34"/>
      <c r="C13220" s="33"/>
      <c r="D13220" s="33"/>
      <c r="E13220" s="33"/>
      <c r="G13220">
        <f t="shared" si="207"/>
        <v>6</v>
      </c>
    </row>
    <row r="13221" spans="1:7">
      <c r="A13221" s="33"/>
      <c r="B13221" s="34"/>
      <c r="C13221" s="33"/>
      <c r="D13221" s="33"/>
      <c r="E13221" s="33"/>
      <c r="G13221">
        <f t="shared" si="207"/>
        <v>6</v>
      </c>
    </row>
    <row r="13222" spans="1:7">
      <c r="A13222" s="33"/>
      <c r="B13222" s="34"/>
      <c r="C13222" s="33"/>
      <c r="D13222" s="33"/>
      <c r="E13222" s="33"/>
      <c r="G13222">
        <f t="shared" si="207"/>
        <v>6</v>
      </c>
    </row>
    <row r="13223" spans="1:7">
      <c r="A13223" s="33"/>
      <c r="B13223" s="34"/>
      <c r="C13223" s="33"/>
      <c r="D13223" s="33"/>
      <c r="E13223" s="33"/>
      <c r="G13223">
        <f t="shared" si="207"/>
        <v>6</v>
      </c>
    </row>
    <row r="13224" spans="1:7">
      <c r="A13224" s="33"/>
      <c r="B13224" s="34"/>
      <c r="C13224" s="33"/>
      <c r="D13224" s="33"/>
      <c r="E13224" s="33"/>
      <c r="G13224">
        <f t="shared" si="207"/>
        <v>6</v>
      </c>
    </row>
    <row r="13225" spans="1:7">
      <c r="A13225" s="33"/>
      <c r="B13225" s="34"/>
      <c r="C13225" s="33"/>
      <c r="D13225" s="33"/>
      <c r="E13225" s="33"/>
      <c r="G13225">
        <f t="shared" si="207"/>
        <v>6</v>
      </c>
    </row>
    <row r="13226" spans="1:7">
      <c r="A13226" s="33"/>
      <c r="B13226" s="34"/>
      <c r="C13226" s="33"/>
      <c r="D13226" s="33"/>
      <c r="E13226" s="33"/>
      <c r="G13226">
        <f t="shared" si="207"/>
        <v>6</v>
      </c>
    </row>
    <row r="13227" spans="1:7">
      <c r="A13227" s="33"/>
      <c r="B13227" s="34"/>
      <c r="C13227" s="33"/>
      <c r="D13227" s="33"/>
      <c r="E13227" s="33"/>
      <c r="G13227">
        <f t="shared" si="207"/>
        <v>6</v>
      </c>
    </row>
    <row r="13228" spans="1:7">
      <c r="A13228" s="33"/>
      <c r="B13228" s="34"/>
      <c r="C13228" s="33"/>
      <c r="D13228" s="33"/>
      <c r="E13228" s="33"/>
      <c r="G13228">
        <f t="shared" si="207"/>
        <v>6</v>
      </c>
    </row>
    <row r="13229" spans="1:7">
      <c r="A13229" s="33"/>
      <c r="B13229" s="34"/>
      <c r="C13229" s="33"/>
      <c r="D13229" s="33"/>
      <c r="E13229" s="33"/>
      <c r="G13229">
        <f t="shared" si="207"/>
        <v>6</v>
      </c>
    </row>
    <row r="13230" spans="1:7">
      <c r="A13230" s="33"/>
      <c r="B13230" s="34"/>
      <c r="C13230" s="33"/>
      <c r="D13230" s="33"/>
      <c r="E13230" s="33"/>
      <c r="G13230">
        <f t="shared" si="207"/>
        <v>6</v>
      </c>
    </row>
    <row r="13231" spans="1:7">
      <c r="A13231" s="33"/>
      <c r="B13231" s="34"/>
      <c r="C13231" s="33"/>
      <c r="D13231" s="33"/>
      <c r="E13231" s="33"/>
      <c r="G13231">
        <f t="shared" si="207"/>
        <v>6</v>
      </c>
    </row>
    <row r="13232" spans="1:7">
      <c r="A13232" s="33"/>
      <c r="B13232" s="34"/>
      <c r="C13232" s="33"/>
      <c r="D13232" s="33"/>
      <c r="E13232" s="33"/>
      <c r="G13232">
        <f t="shared" si="207"/>
        <v>6</v>
      </c>
    </row>
    <row r="13233" spans="1:7">
      <c r="A13233" s="33"/>
      <c r="B13233" s="34"/>
      <c r="C13233" s="33"/>
      <c r="D13233" s="33"/>
      <c r="E13233" s="33"/>
      <c r="G13233">
        <f t="shared" si="207"/>
        <v>6</v>
      </c>
    </row>
    <row r="13234" spans="1:7">
      <c r="A13234" s="33"/>
      <c r="B13234" s="34"/>
      <c r="C13234" s="33"/>
      <c r="D13234" s="33"/>
      <c r="E13234" s="33"/>
      <c r="G13234">
        <f t="shared" si="207"/>
        <v>6</v>
      </c>
    </row>
    <row r="13235" spans="1:7">
      <c r="A13235" s="33"/>
      <c r="B13235" s="34"/>
      <c r="C13235" s="33"/>
      <c r="D13235" s="33"/>
      <c r="E13235" s="33"/>
      <c r="G13235">
        <f t="shared" si="207"/>
        <v>6</v>
      </c>
    </row>
    <row r="13236" spans="1:7">
      <c r="A13236" s="33"/>
      <c r="B13236" s="34"/>
      <c r="C13236" s="33"/>
      <c r="D13236" s="33"/>
      <c r="E13236" s="33"/>
      <c r="G13236">
        <f t="shared" si="207"/>
        <v>6</v>
      </c>
    </row>
    <row r="13237" spans="1:7">
      <c r="A13237" s="33"/>
      <c r="B13237" s="34"/>
      <c r="C13237" s="33"/>
      <c r="D13237" s="33"/>
      <c r="E13237" s="33"/>
      <c r="G13237">
        <f t="shared" si="207"/>
        <v>6</v>
      </c>
    </row>
    <row r="13238" spans="1:7">
      <c r="A13238" s="33"/>
      <c r="B13238" s="34"/>
      <c r="C13238" s="33"/>
      <c r="D13238" s="33"/>
      <c r="E13238" s="33"/>
      <c r="G13238">
        <f t="shared" si="207"/>
        <v>6</v>
      </c>
    </row>
    <row r="13239" spans="1:7">
      <c r="A13239" s="33"/>
      <c r="B13239" s="34"/>
      <c r="C13239" s="33"/>
      <c r="D13239" s="33"/>
      <c r="E13239" s="33"/>
      <c r="G13239">
        <f t="shared" si="207"/>
        <v>6</v>
      </c>
    </row>
    <row r="13240" spans="1:7">
      <c r="A13240" s="33"/>
      <c r="B13240" s="34"/>
      <c r="C13240" s="33"/>
      <c r="D13240" s="33"/>
      <c r="E13240" s="33"/>
      <c r="G13240">
        <f t="shared" si="207"/>
        <v>6</v>
      </c>
    </row>
    <row r="13241" spans="1:7">
      <c r="A13241" s="33"/>
      <c r="B13241" s="34"/>
      <c r="C13241" s="33"/>
      <c r="D13241" s="33"/>
      <c r="E13241" s="33"/>
      <c r="G13241">
        <f t="shared" si="207"/>
        <v>6</v>
      </c>
    </row>
    <row r="13242" spans="1:7">
      <c r="A13242" s="33"/>
      <c r="B13242" s="34"/>
      <c r="C13242" s="33"/>
      <c r="D13242" s="33"/>
      <c r="E13242" s="33"/>
      <c r="G13242">
        <f t="shared" si="207"/>
        <v>6</v>
      </c>
    </row>
    <row r="13243" spans="1:7">
      <c r="A13243" s="33"/>
      <c r="B13243" s="34"/>
      <c r="C13243" s="33"/>
      <c r="D13243" s="33"/>
      <c r="E13243" s="33"/>
      <c r="G13243">
        <f t="shared" si="207"/>
        <v>6</v>
      </c>
    </row>
    <row r="13244" spans="1:7">
      <c r="A13244" s="33"/>
      <c r="B13244" s="34"/>
      <c r="C13244" s="33"/>
      <c r="D13244" s="33"/>
      <c r="E13244" s="33"/>
      <c r="G13244">
        <f t="shared" si="207"/>
        <v>6</v>
      </c>
    </row>
    <row r="13245" spans="1:7">
      <c r="A13245" s="33"/>
      <c r="B13245" s="34"/>
      <c r="C13245" s="33"/>
      <c r="D13245" s="33"/>
      <c r="E13245" s="33"/>
      <c r="G13245">
        <f t="shared" si="207"/>
        <v>6</v>
      </c>
    </row>
    <row r="13246" spans="1:7">
      <c r="A13246" s="33"/>
      <c r="B13246" s="34"/>
      <c r="C13246" s="33"/>
      <c r="D13246" s="33"/>
      <c r="E13246" s="33"/>
      <c r="G13246">
        <f t="shared" si="207"/>
        <v>6</v>
      </c>
    </row>
    <row r="13247" spans="1:7">
      <c r="A13247" s="33"/>
      <c r="B13247" s="34"/>
      <c r="C13247" s="33"/>
      <c r="D13247" s="33"/>
      <c r="E13247" s="33"/>
      <c r="G13247">
        <f t="shared" si="207"/>
        <v>6</v>
      </c>
    </row>
    <row r="13248" spans="1:7">
      <c r="A13248" s="33"/>
      <c r="B13248" s="34"/>
      <c r="C13248" s="33"/>
      <c r="D13248" s="33"/>
      <c r="E13248" s="33"/>
      <c r="G13248">
        <f t="shared" ref="G13248:G13311" si="208">WEEKDAY(B13248,2)</f>
        <v>6</v>
      </c>
    </row>
    <row r="13249" spans="1:7">
      <c r="A13249" s="33"/>
      <c r="B13249" s="34"/>
      <c r="C13249" s="33"/>
      <c r="D13249" s="33"/>
      <c r="E13249" s="33"/>
      <c r="G13249">
        <f t="shared" si="208"/>
        <v>6</v>
      </c>
    </row>
    <row r="13250" spans="1:7">
      <c r="A13250" s="33"/>
      <c r="B13250" s="34"/>
      <c r="C13250" s="33"/>
      <c r="D13250" s="33"/>
      <c r="E13250" s="33"/>
      <c r="G13250">
        <f t="shared" si="208"/>
        <v>6</v>
      </c>
    </row>
    <row r="13251" spans="1:7">
      <c r="A13251" s="33"/>
      <c r="B13251" s="34"/>
      <c r="C13251" s="33"/>
      <c r="D13251" s="33"/>
      <c r="E13251" s="33"/>
      <c r="G13251">
        <f t="shared" si="208"/>
        <v>6</v>
      </c>
    </row>
    <row r="13252" spans="1:7">
      <c r="A13252" s="33"/>
      <c r="B13252" s="34"/>
      <c r="C13252" s="33"/>
      <c r="D13252" s="33"/>
      <c r="E13252" s="33"/>
      <c r="G13252">
        <f t="shared" si="208"/>
        <v>6</v>
      </c>
    </row>
    <row r="13253" spans="1:7">
      <c r="A13253" s="33"/>
      <c r="B13253" s="34"/>
      <c r="C13253" s="33"/>
      <c r="D13253" s="33"/>
      <c r="E13253" s="33"/>
      <c r="G13253">
        <f t="shared" si="208"/>
        <v>6</v>
      </c>
    </row>
    <row r="13254" spans="1:7">
      <c r="A13254" s="33"/>
      <c r="B13254" s="34"/>
      <c r="C13254" s="33"/>
      <c r="D13254" s="33"/>
      <c r="E13254" s="33"/>
      <c r="G13254">
        <f t="shared" si="208"/>
        <v>6</v>
      </c>
    </row>
    <row r="13255" spans="1:7">
      <c r="A13255" s="33"/>
      <c r="B13255" s="34"/>
      <c r="C13255" s="33"/>
      <c r="D13255" s="33"/>
      <c r="E13255" s="33"/>
      <c r="G13255">
        <f t="shared" si="208"/>
        <v>6</v>
      </c>
    </row>
    <row r="13256" spans="1:7">
      <c r="A13256" s="33"/>
      <c r="B13256" s="34"/>
      <c r="C13256" s="33"/>
      <c r="D13256" s="33"/>
      <c r="E13256" s="33"/>
      <c r="G13256">
        <f t="shared" si="208"/>
        <v>6</v>
      </c>
    </row>
    <row r="13257" spans="1:7">
      <c r="A13257" s="33"/>
      <c r="B13257" s="34"/>
      <c r="C13257" s="33"/>
      <c r="D13257" s="33"/>
      <c r="E13257" s="33"/>
      <c r="G13257">
        <f t="shared" si="208"/>
        <v>6</v>
      </c>
    </row>
    <row r="13258" spans="1:7">
      <c r="A13258" s="33"/>
      <c r="B13258" s="34"/>
      <c r="C13258" s="33"/>
      <c r="D13258" s="33"/>
      <c r="E13258" s="33"/>
      <c r="G13258">
        <f t="shared" si="208"/>
        <v>6</v>
      </c>
    </row>
    <row r="13259" spans="1:7">
      <c r="A13259" s="33"/>
      <c r="B13259" s="34"/>
      <c r="C13259" s="33"/>
      <c r="D13259" s="33"/>
      <c r="E13259" s="33"/>
      <c r="G13259">
        <f t="shared" si="208"/>
        <v>6</v>
      </c>
    </row>
    <row r="13260" spans="1:7">
      <c r="A13260" s="33"/>
      <c r="B13260" s="34"/>
      <c r="C13260" s="33"/>
      <c r="D13260" s="33"/>
      <c r="E13260" s="33"/>
      <c r="G13260">
        <f t="shared" si="208"/>
        <v>6</v>
      </c>
    </row>
    <row r="13261" spans="1:7">
      <c r="A13261" s="33"/>
      <c r="B13261" s="34"/>
      <c r="C13261" s="33"/>
      <c r="D13261" s="33"/>
      <c r="E13261" s="33"/>
      <c r="G13261">
        <f t="shared" si="208"/>
        <v>6</v>
      </c>
    </row>
    <row r="13262" spans="1:7">
      <c r="A13262" s="33"/>
      <c r="B13262" s="34"/>
      <c r="C13262" s="33"/>
      <c r="D13262" s="33"/>
      <c r="E13262" s="33"/>
      <c r="G13262">
        <f t="shared" si="208"/>
        <v>6</v>
      </c>
    </row>
    <row r="13263" spans="1:7">
      <c r="A13263" s="33"/>
      <c r="B13263" s="34"/>
      <c r="C13263" s="33"/>
      <c r="D13263" s="33"/>
      <c r="E13263" s="33"/>
      <c r="G13263">
        <f t="shared" si="208"/>
        <v>6</v>
      </c>
    </row>
    <row r="13264" spans="1:7">
      <c r="A13264" s="33"/>
      <c r="B13264" s="34"/>
      <c r="C13264" s="33"/>
      <c r="D13264" s="33"/>
      <c r="E13264" s="33"/>
      <c r="G13264">
        <f t="shared" si="208"/>
        <v>6</v>
      </c>
    </row>
    <row r="13265" spans="1:7">
      <c r="A13265" s="33"/>
      <c r="B13265" s="34"/>
      <c r="C13265" s="33"/>
      <c r="D13265" s="33"/>
      <c r="E13265" s="33"/>
      <c r="G13265">
        <f t="shared" si="208"/>
        <v>6</v>
      </c>
    </row>
    <row r="13266" spans="1:7">
      <c r="A13266" s="33"/>
      <c r="B13266" s="34"/>
      <c r="C13266" s="33"/>
      <c r="D13266" s="33"/>
      <c r="E13266" s="33"/>
      <c r="G13266">
        <f t="shared" si="208"/>
        <v>6</v>
      </c>
    </row>
    <row r="13267" spans="1:7">
      <c r="A13267" s="33"/>
      <c r="B13267" s="34"/>
      <c r="C13267" s="33"/>
      <c r="D13267" s="33"/>
      <c r="E13267" s="33"/>
      <c r="G13267">
        <f t="shared" si="208"/>
        <v>6</v>
      </c>
    </row>
    <row r="13268" spans="1:7">
      <c r="A13268" s="33"/>
      <c r="B13268" s="34"/>
      <c r="C13268" s="33"/>
      <c r="D13268" s="33"/>
      <c r="E13268" s="33"/>
      <c r="G13268">
        <f t="shared" si="208"/>
        <v>6</v>
      </c>
    </row>
    <row r="13269" spans="1:7">
      <c r="A13269" s="33"/>
      <c r="B13269" s="34"/>
      <c r="C13269" s="33"/>
      <c r="D13269" s="33"/>
      <c r="E13269" s="33"/>
      <c r="G13269">
        <f t="shared" si="208"/>
        <v>6</v>
      </c>
    </row>
    <row r="13270" spans="1:7">
      <c r="A13270" s="33"/>
      <c r="B13270" s="34"/>
      <c r="C13270" s="33"/>
      <c r="D13270" s="33"/>
      <c r="E13270" s="33"/>
      <c r="G13270">
        <f t="shared" si="208"/>
        <v>6</v>
      </c>
    </row>
    <row r="13271" spans="1:7">
      <c r="A13271" s="33"/>
      <c r="B13271" s="34"/>
      <c r="C13271" s="33"/>
      <c r="D13271" s="33"/>
      <c r="E13271" s="33"/>
      <c r="G13271">
        <f t="shared" si="208"/>
        <v>6</v>
      </c>
    </row>
    <row r="13272" spans="1:7">
      <c r="A13272" s="33"/>
      <c r="B13272" s="34"/>
      <c r="C13272" s="33"/>
      <c r="D13272" s="33"/>
      <c r="E13272" s="33"/>
      <c r="G13272">
        <f t="shared" si="208"/>
        <v>6</v>
      </c>
    </row>
    <row r="13273" spans="1:7">
      <c r="A13273" s="33"/>
      <c r="B13273" s="34"/>
      <c r="C13273" s="33"/>
      <c r="D13273" s="33"/>
      <c r="E13273" s="33"/>
      <c r="G13273">
        <f t="shared" si="208"/>
        <v>6</v>
      </c>
    </row>
    <row r="13274" spans="1:7">
      <c r="A13274" s="33"/>
      <c r="B13274" s="34"/>
      <c r="C13274" s="33"/>
      <c r="D13274" s="33"/>
      <c r="E13274" s="33"/>
      <c r="G13274">
        <f t="shared" si="208"/>
        <v>6</v>
      </c>
    </row>
    <row r="13275" spans="1:7">
      <c r="A13275" s="33"/>
      <c r="B13275" s="34"/>
      <c r="C13275" s="33"/>
      <c r="D13275" s="33"/>
      <c r="E13275" s="33"/>
      <c r="G13275">
        <f t="shared" si="208"/>
        <v>6</v>
      </c>
    </row>
    <row r="13276" spans="1:7">
      <c r="A13276" s="33"/>
      <c r="B13276" s="34"/>
      <c r="C13276" s="33"/>
      <c r="D13276" s="33"/>
      <c r="E13276" s="33"/>
      <c r="G13276">
        <f t="shared" si="208"/>
        <v>6</v>
      </c>
    </row>
    <row r="13277" spans="1:7">
      <c r="A13277" s="33"/>
      <c r="B13277" s="34"/>
      <c r="C13277" s="33"/>
      <c r="D13277" s="33"/>
      <c r="E13277" s="33"/>
      <c r="G13277">
        <f t="shared" si="208"/>
        <v>6</v>
      </c>
    </row>
    <row r="13278" spans="1:7">
      <c r="A13278" s="33"/>
      <c r="B13278" s="34"/>
      <c r="C13278" s="33"/>
      <c r="D13278" s="33"/>
      <c r="E13278" s="33"/>
      <c r="G13278">
        <f t="shared" si="208"/>
        <v>6</v>
      </c>
    </row>
    <row r="13279" spans="1:7">
      <c r="A13279" s="33"/>
      <c r="B13279" s="34"/>
      <c r="C13279" s="33"/>
      <c r="D13279" s="33"/>
      <c r="E13279" s="33"/>
      <c r="G13279">
        <f t="shared" si="208"/>
        <v>6</v>
      </c>
    </row>
    <row r="13280" spans="1:7">
      <c r="A13280" s="33"/>
      <c r="B13280" s="34"/>
      <c r="C13280" s="33"/>
      <c r="D13280" s="33"/>
      <c r="E13280" s="33"/>
      <c r="G13280">
        <f t="shared" si="208"/>
        <v>6</v>
      </c>
    </row>
    <row r="13281" spans="1:7">
      <c r="A13281" s="33"/>
      <c r="B13281" s="34"/>
      <c r="C13281" s="33"/>
      <c r="D13281" s="33"/>
      <c r="E13281" s="33"/>
      <c r="G13281">
        <f t="shared" si="208"/>
        <v>6</v>
      </c>
    </row>
    <row r="13282" spans="1:7">
      <c r="A13282" s="33"/>
      <c r="B13282" s="34"/>
      <c r="C13282" s="33"/>
      <c r="D13282" s="33"/>
      <c r="E13282" s="33"/>
      <c r="G13282">
        <f t="shared" si="208"/>
        <v>6</v>
      </c>
    </row>
    <row r="13283" spans="1:7">
      <c r="A13283" s="33"/>
      <c r="B13283" s="34"/>
      <c r="C13283" s="33"/>
      <c r="D13283" s="33"/>
      <c r="E13283" s="33"/>
      <c r="G13283">
        <f t="shared" si="208"/>
        <v>6</v>
      </c>
    </row>
    <row r="13284" spans="1:7">
      <c r="A13284" s="33"/>
      <c r="B13284" s="34"/>
      <c r="C13284" s="33"/>
      <c r="D13284" s="33"/>
      <c r="E13284" s="33"/>
      <c r="G13284">
        <f t="shared" si="208"/>
        <v>6</v>
      </c>
    </row>
    <row r="13285" spans="1:7">
      <c r="A13285" s="33"/>
      <c r="B13285" s="34"/>
      <c r="C13285" s="33"/>
      <c r="D13285" s="33"/>
      <c r="E13285" s="33"/>
      <c r="G13285">
        <f t="shared" si="208"/>
        <v>6</v>
      </c>
    </row>
    <row r="13286" spans="1:7">
      <c r="A13286" s="33"/>
      <c r="B13286" s="34"/>
      <c r="C13286" s="33"/>
      <c r="D13286" s="33"/>
      <c r="E13286" s="33"/>
      <c r="G13286">
        <f t="shared" si="208"/>
        <v>6</v>
      </c>
    </row>
    <row r="13287" spans="1:7">
      <c r="A13287" s="33"/>
      <c r="B13287" s="34"/>
      <c r="C13287" s="33"/>
      <c r="D13287" s="33"/>
      <c r="E13287" s="33"/>
      <c r="G13287">
        <f t="shared" si="208"/>
        <v>6</v>
      </c>
    </row>
    <row r="13288" spans="1:7">
      <c r="A13288" s="33"/>
      <c r="B13288" s="34"/>
      <c r="C13288" s="33"/>
      <c r="D13288" s="33"/>
      <c r="E13288" s="33"/>
      <c r="G13288">
        <f t="shared" si="208"/>
        <v>6</v>
      </c>
    </row>
    <row r="13289" spans="1:7">
      <c r="A13289" s="33"/>
      <c r="B13289" s="34"/>
      <c r="C13289" s="33"/>
      <c r="D13289" s="33"/>
      <c r="E13289" s="33"/>
      <c r="G13289">
        <f t="shared" si="208"/>
        <v>6</v>
      </c>
    </row>
    <row r="13290" spans="1:7">
      <c r="A13290" s="33"/>
      <c r="B13290" s="34"/>
      <c r="C13290" s="33"/>
      <c r="D13290" s="33"/>
      <c r="E13290" s="33"/>
      <c r="G13290">
        <f t="shared" si="208"/>
        <v>6</v>
      </c>
    </row>
    <row r="13291" spans="1:7">
      <c r="A13291" s="33"/>
      <c r="B13291" s="34"/>
      <c r="C13291" s="33"/>
      <c r="D13291" s="33"/>
      <c r="E13291" s="33"/>
      <c r="G13291">
        <f t="shared" si="208"/>
        <v>6</v>
      </c>
    </row>
    <row r="13292" spans="1:7">
      <c r="A13292" s="33"/>
      <c r="B13292" s="34"/>
      <c r="C13292" s="33"/>
      <c r="D13292" s="33"/>
      <c r="E13292" s="33"/>
      <c r="G13292">
        <f t="shared" si="208"/>
        <v>6</v>
      </c>
    </row>
    <row r="13293" spans="1:7">
      <c r="A13293" s="33"/>
      <c r="B13293" s="34"/>
      <c r="C13293" s="33"/>
      <c r="D13293" s="33"/>
      <c r="E13293" s="33"/>
      <c r="G13293">
        <f t="shared" si="208"/>
        <v>6</v>
      </c>
    </row>
    <row r="13294" spans="1:7">
      <c r="A13294" s="33"/>
      <c r="B13294" s="34"/>
      <c r="C13294" s="33"/>
      <c r="D13294" s="33"/>
      <c r="E13294" s="33"/>
      <c r="G13294">
        <f t="shared" si="208"/>
        <v>6</v>
      </c>
    </row>
    <row r="13295" spans="1:7">
      <c r="A13295" s="33"/>
      <c r="B13295" s="34"/>
      <c r="C13295" s="33"/>
      <c r="D13295" s="33"/>
      <c r="E13295" s="33"/>
      <c r="G13295">
        <f t="shared" si="208"/>
        <v>6</v>
      </c>
    </row>
    <row r="13296" spans="1:7">
      <c r="A13296" s="33"/>
      <c r="B13296" s="34"/>
      <c r="C13296" s="33"/>
      <c r="D13296" s="33"/>
      <c r="E13296" s="33"/>
      <c r="G13296">
        <f t="shared" si="208"/>
        <v>6</v>
      </c>
    </row>
    <row r="13297" spans="1:7">
      <c r="A13297" s="33"/>
      <c r="B13297" s="34"/>
      <c r="C13297" s="33"/>
      <c r="D13297" s="33"/>
      <c r="E13297" s="33"/>
      <c r="G13297">
        <f t="shared" si="208"/>
        <v>6</v>
      </c>
    </row>
    <row r="13298" spans="1:7">
      <c r="A13298" s="33"/>
      <c r="B13298" s="34"/>
      <c r="C13298" s="33"/>
      <c r="D13298" s="33"/>
      <c r="E13298" s="33"/>
      <c r="G13298">
        <f t="shared" si="208"/>
        <v>6</v>
      </c>
    </row>
    <row r="13299" spans="1:7">
      <c r="A13299" s="33"/>
      <c r="B13299" s="34"/>
      <c r="C13299" s="33"/>
      <c r="D13299" s="33"/>
      <c r="E13299" s="33"/>
      <c r="G13299">
        <f t="shared" si="208"/>
        <v>6</v>
      </c>
    </row>
    <row r="13300" spans="1:7">
      <c r="A13300" s="33"/>
      <c r="B13300" s="34"/>
      <c r="C13300" s="33"/>
      <c r="D13300" s="33"/>
      <c r="E13300" s="33"/>
      <c r="G13300">
        <f t="shared" si="208"/>
        <v>6</v>
      </c>
    </row>
    <row r="13301" spans="1:7">
      <c r="A13301" s="33"/>
      <c r="B13301" s="34"/>
      <c r="C13301" s="33"/>
      <c r="D13301" s="33"/>
      <c r="E13301" s="33"/>
      <c r="G13301">
        <f t="shared" si="208"/>
        <v>6</v>
      </c>
    </row>
    <row r="13302" spans="1:7">
      <c r="A13302" s="33"/>
      <c r="B13302" s="34"/>
      <c r="C13302" s="33"/>
      <c r="D13302" s="33"/>
      <c r="E13302" s="33"/>
      <c r="G13302">
        <f t="shared" si="208"/>
        <v>6</v>
      </c>
    </row>
    <row r="13303" spans="1:7">
      <c r="A13303" s="33"/>
      <c r="B13303" s="34"/>
      <c r="C13303" s="33"/>
      <c r="D13303" s="33"/>
      <c r="E13303" s="33"/>
      <c r="G13303">
        <f t="shared" si="208"/>
        <v>6</v>
      </c>
    </row>
    <row r="13304" spans="1:7">
      <c r="A13304" s="33"/>
      <c r="B13304" s="34"/>
      <c r="C13304" s="33"/>
      <c r="D13304" s="33"/>
      <c r="E13304" s="33"/>
      <c r="G13304">
        <f t="shared" si="208"/>
        <v>6</v>
      </c>
    </row>
    <row r="13305" spans="1:7">
      <c r="A13305" s="33"/>
      <c r="B13305" s="34"/>
      <c r="C13305" s="33"/>
      <c r="D13305" s="33"/>
      <c r="E13305" s="33"/>
      <c r="G13305">
        <f t="shared" si="208"/>
        <v>6</v>
      </c>
    </row>
    <row r="13306" spans="1:7">
      <c r="A13306" s="33"/>
      <c r="B13306" s="34"/>
      <c r="C13306" s="33"/>
      <c r="D13306" s="33"/>
      <c r="E13306" s="33"/>
      <c r="G13306">
        <f t="shared" si="208"/>
        <v>6</v>
      </c>
    </row>
    <row r="13307" spans="1:7">
      <c r="A13307" s="33"/>
      <c r="B13307" s="34"/>
      <c r="C13307" s="33"/>
      <c r="D13307" s="33"/>
      <c r="E13307" s="33"/>
      <c r="G13307">
        <f t="shared" si="208"/>
        <v>6</v>
      </c>
    </row>
    <row r="13308" spans="1:7">
      <c r="A13308" s="33"/>
      <c r="B13308" s="34"/>
      <c r="C13308" s="33"/>
      <c r="D13308" s="33"/>
      <c r="E13308" s="33"/>
      <c r="G13308">
        <f t="shared" si="208"/>
        <v>6</v>
      </c>
    </row>
    <row r="13309" spans="1:7">
      <c r="A13309" s="33"/>
      <c r="B13309" s="34"/>
      <c r="C13309" s="33"/>
      <c r="D13309" s="33"/>
      <c r="E13309" s="33"/>
      <c r="G13309">
        <f t="shared" si="208"/>
        <v>6</v>
      </c>
    </row>
    <row r="13310" spans="1:7">
      <c r="A13310" s="33"/>
      <c r="B13310" s="34"/>
      <c r="C13310" s="33"/>
      <c r="D13310" s="33"/>
      <c r="E13310" s="33"/>
      <c r="G13310">
        <f t="shared" si="208"/>
        <v>6</v>
      </c>
    </row>
    <row r="13311" spans="1:7">
      <c r="A13311" s="33"/>
      <c r="B13311" s="34"/>
      <c r="C13311" s="33"/>
      <c r="D13311" s="33"/>
      <c r="E13311" s="33"/>
      <c r="G13311">
        <f t="shared" si="208"/>
        <v>6</v>
      </c>
    </row>
    <row r="13312" spans="1:7">
      <c r="A13312" s="33"/>
      <c r="B13312" s="34"/>
      <c r="C13312" s="33"/>
      <c r="D13312" s="33"/>
      <c r="E13312" s="33"/>
      <c r="G13312">
        <f t="shared" ref="G13312:G13375" si="209">WEEKDAY(B13312,2)</f>
        <v>6</v>
      </c>
    </row>
    <row r="13313" spans="1:7">
      <c r="A13313" s="33"/>
      <c r="B13313" s="34"/>
      <c r="C13313" s="33"/>
      <c r="D13313" s="33"/>
      <c r="E13313" s="33"/>
      <c r="G13313">
        <f t="shared" si="209"/>
        <v>6</v>
      </c>
    </row>
    <row r="13314" spans="1:7">
      <c r="A13314" s="33"/>
      <c r="B13314" s="34"/>
      <c r="C13314" s="33"/>
      <c r="D13314" s="33"/>
      <c r="E13314" s="33"/>
      <c r="G13314">
        <f t="shared" si="209"/>
        <v>6</v>
      </c>
    </row>
    <row r="13315" spans="1:7">
      <c r="A13315" s="33"/>
      <c r="B13315" s="34"/>
      <c r="C13315" s="33"/>
      <c r="D13315" s="33"/>
      <c r="E13315" s="33"/>
      <c r="G13315">
        <f t="shared" si="209"/>
        <v>6</v>
      </c>
    </row>
    <row r="13316" spans="1:7">
      <c r="A13316" s="33"/>
      <c r="B13316" s="34"/>
      <c r="C13316" s="33"/>
      <c r="D13316" s="33"/>
      <c r="E13316" s="33"/>
      <c r="G13316">
        <f t="shared" si="209"/>
        <v>6</v>
      </c>
    </row>
    <row r="13317" spans="1:7">
      <c r="A13317" s="33"/>
      <c r="B13317" s="34"/>
      <c r="C13317" s="33"/>
      <c r="D13317" s="33"/>
      <c r="E13317" s="33"/>
      <c r="G13317">
        <f t="shared" si="209"/>
        <v>6</v>
      </c>
    </row>
    <row r="13318" spans="1:7">
      <c r="A13318" s="33"/>
      <c r="B13318" s="34"/>
      <c r="C13318" s="33"/>
      <c r="D13318" s="33"/>
      <c r="E13318" s="33"/>
      <c r="G13318">
        <f t="shared" si="209"/>
        <v>6</v>
      </c>
    </row>
    <row r="13319" spans="1:7">
      <c r="A13319" s="33"/>
      <c r="B13319" s="34"/>
      <c r="C13319" s="33"/>
      <c r="D13319" s="33"/>
      <c r="E13319" s="33"/>
      <c r="G13319">
        <f t="shared" si="209"/>
        <v>6</v>
      </c>
    </row>
    <row r="13320" spans="1:7">
      <c r="A13320" s="33"/>
      <c r="B13320" s="34"/>
      <c r="C13320" s="33"/>
      <c r="D13320" s="33"/>
      <c r="E13320" s="33"/>
      <c r="G13320">
        <f t="shared" si="209"/>
        <v>6</v>
      </c>
    </row>
    <row r="13321" spans="1:7">
      <c r="A13321" s="33"/>
      <c r="B13321" s="34"/>
      <c r="C13321" s="33"/>
      <c r="D13321" s="33"/>
      <c r="E13321" s="33"/>
      <c r="G13321">
        <f t="shared" si="209"/>
        <v>6</v>
      </c>
    </row>
    <row r="13322" spans="1:7">
      <c r="A13322" s="33"/>
      <c r="B13322" s="34"/>
      <c r="C13322" s="33"/>
      <c r="D13322" s="33"/>
      <c r="E13322" s="33"/>
      <c r="G13322">
        <f t="shared" si="209"/>
        <v>6</v>
      </c>
    </row>
    <row r="13323" spans="1:7">
      <c r="A13323" s="33"/>
      <c r="B13323" s="34"/>
      <c r="C13323" s="33"/>
      <c r="D13323" s="33"/>
      <c r="E13323" s="33"/>
      <c r="G13323">
        <f t="shared" si="209"/>
        <v>6</v>
      </c>
    </row>
    <row r="13324" spans="1:7">
      <c r="A13324" s="33"/>
      <c r="B13324" s="34"/>
      <c r="C13324" s="33"/>
      <c r="D13324" s="33"/>
      <c r="E13324" s="33"/>
      <c r="G13324">
        <f t="shared" si="209"/>
        <v>6</v>
      </c>
    </row>
    <row r="13325" spans="1:7">
      <c r="A13325" s="33"/>
      <c r="B13325" s="34"/>
      <c r="C13325" s="33"/>
      <c r="D13325" s="33"/>
      <c r="E13325" s="33"/>
      <c r="G13325">
        <f t="shared" si="209"/>
        <v>6</v>
      </c>
    </row>
    <row r="13326" spans="1:7">
      <c r="A13326" s="33"/>
      <c r="B13326" s="34"/>
      <c r="C13326" s="33"/>
      <c r="D13326" s="33"/>
      <c r="E13326" s="33"/>
      <c r="G13326">
        <f t="shared" si="209"/>
        <v>6</v>
      </c>
    </row>
    <row r="13327" spans="1:7">
      <c r="A13327" s="33"/>
      <c r="B13327" s="34"/>
      <c r="C13327" s="33"/>
      <c r="D13327" s="33"/>
      <c r="E13327" s="33"/>
      <c r="G13327">
        <f t="shared" si="209"/>
        <v>6</v>
      </c>
    </row>
    <row r="13328" spans="1:7">
      <c r="A13328" s="33"/>
      <c r="B13328" s="34"/>
      <c r="C13328" s="33"/>
      <c r="D13328" s="33"/>
      <c r="E13328" s="33"/>
      <c r="G13328">
        <f t="shared" si="209"/>
        <v>6</v>
      </c>
    </row>
    <row r="13329" spans="1:7">
      <c r="A13329" s="33"/>
      <c r="B13329" s="34"/>
      <c r="C13329" s="33"/>
      <c r="D13329" s="33"/>
      <c r="E13329" s="33"/>
      <c r="G13329">
        <f t="shared" si="209"/>
        <v>6</v>
      </c>
    </row>
    <row r="13330" spans="1:7">
      <c r="A13330" s="33"/>
      <c r="B13330" s="34"/>
      <c r="C13330" s="33"/>
      <c r="D13330" s="33"/>
      <c r="E13330" s="33"/>
      <c r="G13330">
        <f t="shared" si="209"/>
        <v>6</v>
      </c>
    </row>
    <row r="13331" spans="1:7">
      <c r="A13331" s="33"/>
      <c r="B13331" s="34"/>
      <c r="C13331" s="33"/>
      <c r="D13331" s="33"/>
      <c r="E13331" s="33"/>
      <c r="G13331">
        <f t="shared" si="209"/>
        <v>6</v>
      </c>
    </row>
    <row r="13332" spans="1:7">
      <c r="A13332" s="33"/>
      <c r="B13332" s="34"/>
      <c r="C13332" s="33"/>
      <c r="D13332" s="33"/>
      <c r="E13332" s="33"/>
      <c r="G13332">
        <f t="shared" si="209"/>
        <v>6</v>
      </c>
    </row>
    <row r="13333" spans="1:7">
      <c r="A13333" s="33"/>
      <c r="B13333" s="34"/>
      <c r="C13333" s="33"/>
      <c r="D13333" s="33"/>
      <c r="E13333" s="33"/>
      <c r="G13333">
        <f t="shared" si="209"/>
        <v>6</v>
      </c>
    </row>
    <row r="13334" spans="1:7">
      <c r="A13334" s="33"/>
      <c r="B13334" s="34"/>
      <c r="C13334" s="33"/>
      <c r="D13334" s="33"/>
      <c r="E13334" s="33"/>
      <c r="G13334">
        <f t="shared" si="209"/>
        <v>6</v>
      </c>
    </row>
    <row r="13335" spans="1:7">
      <c r="A13335" s="33"/>
      <c r="B13335" s="34"/>
      <c r="C13335" s="33"/>
      <c r="D13335" s="33"/>
      <c r="E13335" s="33"/>
      <c r="G13335">
        <f t="shared" si="209"/>
        <v>6</v>
      </c>
    </row>
    <row r="13336" spans="1:7">
      <c r="A13336" s="33"/>
      <c r="B13336" s="34"/>
      <c r="C13336" s="33"/>
      <c r="D13336" s="33"/>
      <c r="E13336" s="33"/>
      <c r="G13336">
        <f t="shared" si="209"/>
        <v>6</v>
      </c>
    </row>
    <row r="13337" spans="1:7">
      <c r="A13337" s="33"/>
      <c r="B13337" s="34"/>
      <c r="C13337" s="33"/>
      <c r="D13337" s="33"/>
      <c r="E13337" s="33"/>
      <c r="G13337">
        <f t="shared" si="209"/>
        <v>6</v>
      </c>
    </row>
    <row r="13338" spans="1:7">
      <c r="A13338" s="33"/>
      <c r="B13338" s="34"/>
      <c r="C13338" s="33"/>
      <c r="D13338" s="33"/>
      <c r="E13338" s="33"/>
      <c r="G13338">
        <f t="shared" si="209"/>
        <v>6</v>
      </c>
    </row>
    <row r="13339" spans="1:7">
      <c r="A13339" s="33"/>
      <c r="B13339" s="34"/>
      <c r="C13339" s="33"/>
      <c r="D13339" s="33"/>
      <c r="E13339" s="33"/>
      <c r="G13339">
        <f t="shared" si="209"/>
        <v>6</v>
      </c>
    </row>
    <row r="13340" spans="1:7">
      <c r="A13340" s="33"/>
      <c r="B13340" s="34"/>
      <c r="C13340" s="33"/>
      <c r="D13340" s="33"/>
      <c r="E13340" s="33"/>
      <c r="G13340">
        <f t="shared" si="209"/>
        <v>6</v>
      </c>
    </row>
    <row r="13341" spans="1:7">
      <c r="A13341" s="33"/>
      <c r="B13341" s="34"/>
      <c r="C13341" s="33"/>
      <c r="D13341" s="33"/>
      <c r="E13341" s="33"/>
      <c r="G13341">
        <f t="shared" si="209"/>
        <v>6</v>
      </c>
    </row>
    <row r="13342" spans="1:7">
      <c r="A13342" s="33"/>
      <c r="B13342" s="34"/>
      <c r="C13342" s="33"/>
      <c r="D13342" s="33"/>
      <c r="E13342" s="33"/>
      <c r="G13342">
        <f t="shared" si="209"/>
        <v>6</v>
      </c>
    </row>
    <row r="13343" spans="1:7">
      <c r="A13343" s="33"/>
      <c r="B13343" s="34"/>
      <c r="C13343" s="33"/>
      <c r="D13343" s="33"/>
      <c r="E13343" s="33"/>
      <c r="G13343">
        <f t="shared" si="209"/>
        <v>6</v>
      </c>
    </row>
    <row r="13344" spans="1:7">
      <c r="A13344" s="33"/>
      <c r="B13344" s="34"/>
      <c r="C13344" s="33"/>
      <c r="D13344" s="33"/>
      <c r="E13344" s="33"/>
      <c r="G13344">
        <f t="shared" si="209"/>
        <v>6</v>
      </c>
    </row>
    <row r="13345" spans="1:7">
      <c r="A13345" s="33"/>
      <c r="B13345" s="34"/>
      <c r="C13345" s="33"/>
      <c r="D13345" s="33"/>
      <c r="E13345" s="33"/>
      <c r="G13345">
        <f t="shared" si="209"/>
        <v>6</v>
      </c>
    </row>
    <row r="13346" spans="1:7">
      <c r="A13346" s="33"/>
      <c r="B13346" s="34"/>
      <c r="C13346" s="33"/>
      <c r="D13346" s="33"/>
      <c r="E13346" s="33"/>
      <c r="G13346">
        <f t="shared" si="209"/>
        <v>6</v>
      </c>
    </row>
    <row r="13347" spans="1:7">
      <c r="A13347" s="33"/>
      <c r="B13347" s="34"/>
      <c r="C13347" s="33"/>
      <c r="D13347" s="33"/>
      <c r="E13347" s="33"/>
      <c r="G13347">
        <f t="shared" si="209"/>
        <v>6</v>
      </c>
    </row>
    <row r="13348" spans="1:7">
      <c r="A13348" s="33"/>
      <c r="B13348" s="34"/>
      <c r="C13348" s="33"/>
      <c r="D13348" s="33"/>
      <c r="E13348" s="33"/>
      <c r="G13348">
        <f t="shared" si="209"/>
        <v>6</v>
      </c>
    </row>
    <row r="13349" spans="1:7">
      <c r="A13349" s="33"/>
      <c r="B13349" s="34"/>
      <c r="C13349" s="33"/>
      <c r="D13349" s="33"/>
      <c r="E13349" s="33"/>
      <c r="G13349">
        <f t="shared" si="209"/>
        <v>6</v>
      </c>
    </row>
    <row r="13350" spans="1:7">
      <c r="A13350" s="33"/>
      <c r="B13350" s="34"/>
      <c r="C13350" s="33"/>
      <c r="D13350" s="33"/>
      <c r="E13350" s="33"/>
      <c r="G13350">
        <f t="shared" si="209"/>
        <v>6</v>
      </c>
    </row>
    <row r="13351" spans="1:7">
      <c r="A13351" s="33"/>
      <c r="B13351" s="34"/>
      <c r="C13351" s="33"/>
      <c r="D13351" s="33"/>
      <c r="E13351" s="33"/>
      <c r="G13351">
        <f t="shared" si="209"/>
        <v>6</v>
      </c>
    </row>
    <row r="13352" spans="1:7">
      <c r="A13352" s="33"/>
      <c r="B13352" s="34"/>
      <c r="C13352" s="33"/>
      <c r="D13352" s="33"/>
      <c r="E13352" s="33"/>
      <c r="G13352">
        <f t="shared" si="209"/>
        <v>6</v>
      </c>
    </row>
    <row r="13353" spans="1:7">
      <c r="A13353" s="33"/>
      <c r="B13353" s="34"/>
      <c r="C13353" s="33"/>
      <c r="D13353" s="33"/>
      <c r="E13353" s="33"/>
      <c r="G13353">
        <f t="shared" si="209"/>
        <v>6</v>
      </c>
    </row>
    <row r="13354" spans="1:7">
      <c r="A13354" s="33"/>
      <c r="B13354" s="34"/>
      <c r="C13354" s="33"/>
      <c r="D13354" s="33"/>
      <c r="E13354" s="33"/>
      <c r="G13354">
        <f t="shared" si="209"/>
        <v>6</v>
      </c>
    </row>
    <row r="13355" spans="1:7">
      <c r="A13355" s="33"/>
      <c r="B13355" s="34"/>
      <c r="C13355" s="33"/>
      <c r="D13355" s="33"/>
      <c r="E13355" s="33"/>
      <c r="G13355">
        <f t="shared" si="209"/>
        <v>6</v>
      </c>
    </row>
    <row r="13356" spans="1:7">
      <c r="A13356" s="33"/>
      <c r="B13356" s="34"/>
      <c r="C13356" s="33"/>
      <c r="D13356" s="33"/>
      <c r="E13356" s="33"/>
      <c r="G13356">
        <f t="shared" si="209"/>
        <v>6</v>
      </c>
    </row>
    <row r="13357" spans="1:7">
      <c r="A13357" s="33"/>
      <c r="B13357" s="34"/>
      <c r="C13357" s="33"/>
      <c r="D13357" s="33"/>
      <c r="E13357" s="33"/>
      <c r="G13357">
        <f t="shared" si="209"/>
        <v>6</v>
      </c>
    </row>
    <row r="13358" spans="1:7">
      <c r="A13358" s="33"/>
      <c r="B13358" s="34"/>
      <c r="C13358" s="33"/>
      <c r="D13358" s="33"/>
      <c r="E13358" s="33"/>
      <c r="G13358">
        <f t="shared" si="209"/>
        <v>6</v>
      </c>
    </row>
    <row r="13359" spans="1:7">
      <c r="A13359" s="33"/>
      <c r="B13359" s="34"/>
      <c r="C13359" s="33"/>
      <c r="D13359" s="33"/>
      <c r="E13359" s="33"/>
      <c r="G13359">
        <f t="shared" si="209"/>
        <v>6</v>
      </c>
    </row>
    <row r="13360" spans="1:7">
      <c r="A13360" s="33"/>
      <c r="B13360" s="34"/>
      <c r="C13360" s="33"/>
      <c r="D13360" s="33"/>
      <c r="E13360" s="33"/>
      <c r="G13360">
        <f t="shared" si="209"/>
        <v>6</v>
      </c>
    </row>
    <row r="13361" spans="1:7">
      <c r="A13361" s="33"/>
      <c r="B13361" s="34"/>
      <c r="C13361" s="33"/>
      <c r="D13361" s="33"/>
      <c r="E13361" s="33"/>
      <c r="G13361">
        <f t="shared" si="209"/>
        <v>6</v>
      </c>
    </row>
    <row r="13362" spans="1:7">
      <c r="A13362" s="33"/>
      <c r="B13362" s="34"/>
      <c r="C13362" s="33"/>
      <c r="D13362" s="33"/>
      <c r="E13362" s="33"/>
      <c r="G13362">
        <f t="shared" si="209"/>
        <v>6</v>
      </c>
    </row>
    <row r="13363" spans="1:7">
      <c r="A13363" s="33"/>
      <c r="B13363" s="34"/>
      <c r="C13363" s="33"/>
      <c r="D13363" s="33"/>
      <c r="E13363" s="33"/>
      <c r="G13363">
        <f t="shared" si="209"/>
        <v>6</v>
      </c>
    </row>
    <row r="13364" spans="1:7">
      <c r="A13364" s="33"/>
      <c r="B13364" s="34"/>
      <c r="C13364" s="33"/>
      <c r="D13364" s="33"/>
      <c r="E13364" s="33"/>
      <c r="G13364">
        <f t="shared" si="209"/>
        <v>6</v>
      </c>
    </row>
    <row r="13365" spans="1:7">
      <c r="A13365" s="33"/>
      <c r="B13365" s="34"/>
      <c r="C13365" s="33"/>
      <c r="D13365" s="33"/>
      <c r="E13365" s="33"/>
      <c r="G13365">
        <f t="shared" si="209"/>
        <v>6</v>
      </c>
    </row>
    <row r="13366" spans="1:7">
      <c r="A13366" s="33"/>
      <c r="B13366" s="34"/>
      <c r="C13366" s="33"/>
      <c r="D13366" s="33"/>
      <c r="E13366" s="33"/>
      <c r="G13366">
        <f t="shared" si="209"/>
        <v>6</v>
      </c>
    </row>
    <row r="13367" spans="1:7">
      <c r="A13367" s="33"/>
      <c r="B13367" s="34"/>
      <c r="C13367" s="33"/>
      <c r="D13367" s="33"/>
      <c r="E13367" s="33"/>
      <c r="G13367">
        <f t="shared" si="209"/>
        <v>6</v>
      </c>
    </row>
    <row r="13368" spans="1:7">
      <c r="A13368" s="33"/>
      <c r="B13368" s="34"/>
      <c r="C13368" s="33"/>
      <c r="D13368" s="33"/>
      <c r="E13368" s="33"/>
      <c r="G13368">
        <f t="shared" si="209"/>
        <v>6</v>
      </c>
    </row>
    <row r="13369" spans="1:7">
      <c r="A13369" s="33"/>
      <c r="B13369" s="34"/>
      <c r="C13369" s="33"/>
      <c r="D13369" s="33"/>
      <c r="E13369" s="33"/>
      <c r="G13369">
        <f t="shared" si="209"/>
        <v>6</v>
      </c>
    </row>
    <row r="13370" spans="1:7">
      <c r="A13370" s="33"/>
      <c r="B13370" s="34"/>
      <c r="C13370" s="33"/>
      <c r="D13370" s="33"/>
      <c r="E13370" s="33"/>
      <c r="G13370">
        <f t="shared" si="209"/>
        <v>6</v>
      </c>
    </row>
    <row r="13371" spans="1:7">
      <c r="A13371" s="33"/>
      <c r="B13371" s="34"/>
      <c r="C13371" s="33"/>
      <c r="D13371" s="33"/>
      <c r="E13371" s="33"/>
      <c r="G13371">
        <f t="shared" si="209"/>
        <v>6</v>
      </c>
    </row>
    <row r="13372" spans="1:7">
      <c r="A13372" s="33"/>
      <c r="B13372" s="34"/>
      <c r="C13372" s="33"/>
      <c r="D13372" s="33"/>
      <c r="E13372" s="33"/>
      <c r="G13372">
        <f t="shared" si="209"/>
        <v>6</v>
      </c>
    </row>
    <row r="13373" spans="1:7">
      <c r="A13373" s="33"/>
      <c r="B13373" s="34"/>
      <c r="C13373" s="33"/>
      <c r="D13373" s="33"/>
      <c r="E13373" s="33"/>
      <c r="G13373">
        <f t="shared" si="209"/>
        <v>6</v>
      </c>
    </row>
    <row r="13374" spans="1:7">
      <c r="A13374" s="33"/>
      <c r="B13374" s="34"/>
      <c r="C13374" s="33"/>
      <c r="D13374" s="33"/>
      <c r="E13374" s="33"/>
      <c r="G13374">
        <f t="shared" si="209"/>
        <v>6</v>
      </c>
    </row>
    <row r="13375" spans="1:7">
      <c r="A13375" s="33"/>
      <c r="B13375" s="34"/>
      <c r="C13375" s="33"/>
      <c r="D13375" s="33"/>
      <c r="E13375" s="33"/>
      <c r="G13375">
        <f t="shared" si="209"/>
        <v>6</v>
      </c>
    </row>
    <row r="13376" spans="1:7">
      <c r="A13376" s="33"/>
      <c r="B13376" s="34"/>
      <c r="C13376" s="33"/>
      <c r="D13376" s="33"/>
      <c r="E13376" s="33"/>
      <c r="G13376">
        <f t="shared" ref="G13376:G13439" si="210">WEEKDAY(B13376,2)</f>
        <v>6</v>
      </c>
    </row>
    <row r="13377" spans="1:7">
      <c r="A13377" s="33"/>
      <c r="B13377" s="34"/>
      <c r="C13377" s="33"/>
      <c r="D13377" s="33"/>
      <c r="E13377" s="33"/>
      <c r="G13377">
        <f t="shared" si="210"/>
        <v>6</v>
      </c>
    </row>
    <row r="13378" spans="1:7">
      <c r="A13378" s="33"/>
      <c r="B13378" s="34"/>
      <c r="C13378" s="33"/>
      <c r="D13378" s="33"/>
      <c r="E13378" s="33"/>
      <c r="G13378">
        <f t="shared" si="210"/>
        <v>6</v>
      </c>
    </row>
    <row r="13379" spans="1:7">
      <c r="A13379" s="33"/>
      <c r="B13379" s="34"/>
      <c r="C13379" s="33"/>
      <c r="D13379" s="33"/>
      <c r="E13379" s="33"/>
      <c r="G13379">
        <f t="shared" si="210"/>
        <v>6</v>
      </c>
    </row>
    <row r="13380" spans="1:7">
      <c r="A13380" s="33"/>
      <c r="B13380" s="34"/>
      <c r="C13380" s="33"/>
      <c r="D13380" s="33"/>
      <c r="E13380" s="33"/>
      <c r="G13380">
        <f t="shared" si="210"/>
        <v>6</v>
      </c>
    </row>
    <row r="13381" spans="1:7">
      <c r="A13381" s="33"/>
      <c r="B13381" s="34"/>
      <c r="C13381" s="33"/>
      <c r="D13381" s="33"/>
      <c r="E13381" s="33"/>
      <c r="G13381">
        <f t="shared" si="210"/>
        <v>6</v>
      </c>
    </row>
    <row r="13382" spans="1:7">
      <c r="A13382" s="33"/>
      <c r="B13382" s="34"/>
      <c r="C13382" s="33"/>
      <c r="D13382" s="33"/>
      <c r="E13382" s="33"/>
      <c r="G13382">
        <f t="shared" si="210"/>
        <v>6</v>
      </c>
    </row>
    <row r="13383" spans="1:7">
      <c r="A13383" s="33"/>
      <c r="B13383" s="34"/>
      <c r="C13383" s="33"/>
      <c r="D13383" s="33"/>
      <c r="E13383" s="33"/>
      <c r="G13383">
        <f t="shared" si="210"/>
        <v>6</v>
      </c>
    </row>
    <row r="13384" spans="1:7">
      <c r="A13384" s="33"/>
      <c r="B13384" s="34"/>
      <c r="C13384" s="33"/>
      <c r="D13384" s="33"/>
      <c r="E13384" s="33"/>
      <c r="G13384">
        <f t="shared" si="210"/>
        <v>6</v>
      </c>
    </row>
    <row r="13385" spans="1:7">
      <c r="A13385" s="33"/>
      <c r="B13385" s="34"/>
      <c r="C13385" s="33"/>
      <c r="D13385" s="33"/>
      <c r="E13385" s="33"/>
      <c r="G13385">
        <f t="shared" si="210"/>
        <v>6</v>
      </c>
    </row>
    <row r="13386" spans="1:7">
      <c r="A13386" s="33"/>
      <c r="B13386" s="34"/>
      <c r="C13386" s="33"/>
      <c r="D13386" s="33"/>
      <c r="E13386" s="33"/>
      <c r="G13386">
        <f t="shared" si="210"/>
        <v>6</v>
      </c>
    </row>
    <row r="13387" spans="1:7">
      <c r="A13387" s="33"/>
      <c r="B13387" s="34"/>
      <c r="C13387" s="33"/>
      <c r="D13387" s="33"/>
      <c r="E13387" s="33"/>
      <c r="G13387">
        <f t="shared" si="210"/>
        <v>6</v>
      </c>
    </row>
    <row r="13388" spans="1:7">
      <c r="A13388" s="33"/>
      <c r="B13388" s="34"/>
      <c r="C13388" s="33"/>
      <c r="D13388" s="33"/>
      <c r="E13388" s="33"/>
      <c r="G13388">
        <f t="shared" si="210"/>
        <v>6</v>
      </c>
    </row>
    <row r="13389" spans="1:7">
      <c r="A13389" s="33"/>
      <c r="B13389" s="34"/>
      <c r="C13389" s="33"/>
      <c r="D13389" s="33"/>
      <c r="E13389" s="33"/>
      <c r="G13389">
        <f t="shared" si="210"/>
        <v>6</v>
      </c>
    </row>
    <row r="13390" spans="1:7">
      <c r="A13390" s="33"/>
      <c r="B13390" s="34"/>
      <c r="C13390" s="33"/>
      <c r="D13390" s="33"/>
      <c r="E13390" s="33"/>
      <c r="G13390">
        <f t="shared" si="210"/>
        <v>6</v>
      </c>
    </row>
    <row r="13391" spans="1:7">
      <c r="A13391" s="33"/>
      <c r="B13391" s="34"/>
      <c r="C13391" s="33"/>
      <c r="D13391" s="33"/>
      <c r="E13391" s="33"/>
      <c r="G13391">
        <f t="shared" si="210"/>
        <v>6</v>
      </c>
    </row>
    <row r="13392" spans="1:7">
      <c r="A13392" s="33"/>
      <c r="B13392" s="34"/>
      <c r="C13392" s="33"/>
      <c r="D13392" s="33"/>
      <c r="E13392" s="33"/>
      <c r="G13392">
        <f t="shared" si="210"/>
        <v>6</v>
      </c>
    </row>
    <row r="13393" spans="1:7">
      <c r="A13393" s="33"/>
      <c r="B13393" s="34"/>
      <c r="C13393" s="33"/>
      <c r="D13393" s="33"/>
      <c r="E13393" s="33"/>
      <c r="G13393">
        <f t="shared" si="210"/>
        <v>6</v>
      </c>
    </row>
    <row r="13394" spans="1:7">
      <c r="A13394" s="33"/>
      <c r="B13394" s="34"/>
      <c r="C13394" s="33"/>
      <c r="D13394" s="33"/>
      <c r="E13394" s="33"/>
      <c r="G13394">
        <f t="shared" si="210"/>
        <v>6</v>
      </c>
    </row>
    <row r="13395" spans="1:7">
      <c r="A13395" s="33"/>
      <c r="B13395" s="34"/>
      <c r="C13395" s="33"/>
      <c r="D13395" s="33"/>
      <c r="E13395" s="33"/>
      <c r="G13395">
        <f t="shared" si="210"/>
        <v>6</v>
      </c>
    </row>
    <row r="13396" spans="1:7">
      <c r="A13396" s="33"/>
      <c r="B13396" s="34"/>
      <c r="C13396" s="33"/>
      <c r="D13396" s="33"/>
      <c r="E13396" s="33"/>
      <c r="G13396">
        <f t="shared" si="210"/>
        <v>6</v>
      </c>
    </row>
    <row r="13397" spans="1:7">
      <c r="A13397" s="33"/>
      <c r="B13397" s="34"/>
      <c r="C13397" s="33"/>
      <c r="D13397" s="33"/>
      <c r="E13397" s="33"/>
      <c r="G13397">
        <f t="shared" si="210"/>
        <v>6</v>
      </c>
    </row>
    <row r="13398" spans="1:7">
      <c r="A13398" s="33"/>
      <c r="B13398" s="34"/>
      <c r="C13398" s="33"/>
      <c r="D13398" s="33"/>
      <c r="E13398" s="33"/>
      <c r="G13398">
        <f t="shared" si="210"/>
        <v>6</v>
      </c>
    </row>
    <row r="13399" spans="1:7">
      <c r="A13399" s="33"/>
      <c r="B13399" s="34"/>
      <c r="C13399" s="33"/>
      <c r="D13399" s="33"/>
      <c r="E13399" s="33"/>
      <c r="G13399">
        <f t="shared" si="210"/>
        <v>6</v>
      </c>
    </row>
    <row r="13400" spans="1:7">
      <c r="A13400" s="33"/>
      <c r="B13400" s="34"/>
      <c r="C13400" s="33"/>
      <c r="D13400" s="33"/>
      <c r="E13400" s="33"/>
      <c r="G13400">
        <f t="shared" si="210"/>
        <v>6</v>
      </c>
    </row>
    <row r="13401" spans="1:7">
      <c r="A13401" s="33"/>
      <c r="B13401" s="34"/>
      <c r="C13401" s="33"/>
      <c r="D13401" s="33"/>
      <c r="E13401" s="33"/>
      <c r="G13401">
        <f t="shared" si="210"/>
        <v>6</v>
      </c>
    </row>
    <row r="13402" spans="1:7">
      <c r="A13402" s="33"/>
      <c r="B13402" s="34"/>
      <c r="C13402" s="33"/>
      <c r="D13402" s="33"/>
      <c r="E13402" s="33"/>
      <c r="G13402">
        <f t="shared" si="210"/>
        <v>6</v>
      </c>
    </row>
    <row r="13403" spans="1:7">
      <c r="A13403" s="33"/>
      <c r="B13403" s="34"/>
      <c r="C13403" s="33"/>
      <c r="D13403" s="33"/>
      <c r="E13403" s="33"/>
      <c r="G13403">
        <f t="shared" si="210"/>
        <v>6</v>
      </c>
    </row>
    <row r="13404" spans="1:7">
      <c r="A13404" s="33"/>
      <c r="B13404" s="34"/>
      <c r="C13404" s="33"/>
      <c r="D13404" s="33"/>
      <c r="E13404" s="33"/>
      <c r="G13404">
        <f t="shared" si="210"/>
        <v>6</v>
      </c>
    </row>
    <row r="13405" spans="1:7">
      <c r="A13405" s="33"/>
      <c r="B13405" s="34"/>
      <c r="C13405" s="33"/>
      <c r="D13405" s="33"/>
      <c r="E13405" s="33"/>
      <c r="G13405">
        <f t="shared" si="210"/>
        <v>6</v>
      </c>
    </row>
    <row r="13406" spans="1:7">
      <c r="A13406" s="33"/>
      <c r="B13406" s="34"/>
      <c r="C13406" s="33"/>
      <c r="D13406" s="33"/>
      <c r="E13406" s="33"/>
      <c r="G13406">
        <f t="shared" si="210"/>
        <v>6</v>
      </c>
    </row>
    <row r="13407" spans="1:7">
      <c r="A13407" s="33"/>
      <c r="B13407" s="34"/>
      <c r="C13407" s="33"/>
      <c r="D13407" s="33"/>
      <c r="E13407" s="33"/>
      <c r="G13407">
        <f t="shared" si="210"/>
        <v>6</v>
      </c>
    </row>
    <row r="13408" spans="1:7">
      <c r="A13408" s="33"/>
      <c r="B13408" s="34"/>
      <c r="C13408" s="33"/>
      <c r="D13408" s="33"/>
      <c r="E13408" s="33"/>
      <c r="G13408">
        <f t="shared" si="210"/>
        <v>6</v>
      </c>
    </row>
    <row r="13409" spans="1:7">
      <c r="A13409" s="33"/>
      <c r="B13409" s="34"/>
      <c r="C13409" s="33"/>
      <c r="D13409" s="33"/>
      <c r="E13409" s="33"/>
      <c r="G13409">
        <f t="shared" si="210"/>
        <v>6</v>
      </c>
    </row>
    <row r="13410" spans="1:7">
      <c r="A13410" s="33"/>
      <c r="B13410" s="34"/>
      <c r="C13410" s="33"/>
      <c r="D13410" s="33"/>
      <c r="E13410" s="33"/>
      <c r="G13410">
        <f t="shared" si="210"/>
        <v>6</v>
      </c>
    </row>
    <row r="13411" spans="1:7">
      <c r="A13411" s="33"/>
      <c r="B13411" s="34"/>
      <c r="C13411" s="33"/>
      <c r="D13411" s="33"/>
      <c r="E13411" s="33"/>
      <c r="G13411">
        <f t="shared" si="210"/>
        <v>6</v>
      </c>
    </row>
    <row r="13412" spans="1:7">
      <c r="A13412" s="33"/>
      <c r="B13412" s="34"/>
      <c r="C13412" s="33"/>
      <c r="D13412" s="33"/>
      <c r="E13412" s="33"/>
      <c r="G13412">
        <f t="shared" si="210"/>
        <v>6</v>
      </c>
    </row>
    <row r="13413" spans="1:7">
      <c r="A13413" s="33"/>
      <c r="B13413" s="34"/>
      <c r="C13413" s="33"/>
      <c r="D13413" s="33"/>
      <c r="E13413" s="33"/>
      <c r="G13413">
        <f t="shared" si="210"/>
        <v>6</v>
      </c>
    </row>
    <row r="13414" spans="1:7">
      <c r="A13414" s="33"/>
      <c r="B13414" s="34"/>
      <c r="C13414" s="33"/>
      <c r="D13414" s="33"/>
      <c r="E13414" s="33"/>
      <c r="G13414">
        <f t="shared" si="210"/>
        <v>6</v>
      </c>
    </row>
    <row r="13415" spans="1:7">
      <c r="A13415" s="33"/>
      <c r="B13415" s="34"/>
      <c r="C13415" s="33"/>
      <c r="D13415" s="33"/>
      <c r="E13415" s="33"/>
      <c r="G13415">
        <f t="shared" si="210"/>
        <v>6</v>
      </c>
    </row>
    <row r="13416" spans="1:7">
      <c r="A13416" s="33"/>
      <c r="B13416" s="34"/>
      <c r="C13416" s="33"/>
      <c r="D13416" s="33"/>
      <c r="E13416" s="33"/>
      <c r="G13416">
        <f t="shared" si="210"/>
        <v>6</v>
      </c>
    </row>
    <row r="13417" spans="1:7">
      <c r="A13417" s="33"/>
      <c r="B13417" s="34"/>
      <c r="C13417" s="33"/>
      <c r="D13417" s="33"/>
      <c r="E13417" s="33"/>
      <c r="G13417">
        <f t="shared" si="210"/>
        <v>6</v>
      </c>
    </row>
    <row r="13418" spans="1:7">
      <c r="A13418" s="33"/>
      <c r="B13418" s="34"/>
      <c r="C13418" s="33"/>
      <c r="D13418" s="33"/>
      <c r="E13418" s="33"/>
      <c r="G13418">
        <f t="shared" si="210"/>
        <v>6</v>
      </c>
    </row>
    <row r="13419" spans="1:7">
      <c r="A13419" s="33"/>
      <c r="B13419" s="34"/>
      <c r="C13419" s="33"/>
      <c r="D13419" s="33"/>
      <c r="E13419" s="33"/>
      <c r="G13419">
        <f t="shared" si="210"/>
        <v>6</v>
      </c>
    </row>
    <row r="13420" spans="1:7">
      <c r="A13420" s="33"/>
      <c r="B13420" s="34"/>
      <c r="C13420" s="33"/>
      <c r="D13420" s="33"/>
      <c r="E13420" s="33"/>
      <c r="G13420">
        <f t="shared" si="210"/>
        <v>6</v>
      </c>
    </row>
    <row r="13421" spans="1:7">
      <c r="A13421" s="33"/>
      <c r="B13421" s="34"/>
      <c r="C13421" s="33"/>
      <c r="D13421" s="33"/>
      <c r="E13421" s="33"/>
      <c r="G13421">
        <f t="shared" si="210"/>
        <v>6</v>
      </c>
    </row>
    <row r="13422" spans="1:7">
      <c r="A13422" s="33"/>
      <c r="B13422" s="34"/>
      <c r="C13422" s="33"/>
      <c r="D13422" s="33"/>
      <c r="E13422" s="33"/>
      <c r="G13422">
        <f t="shared" si="210"/>
        <v>6</v>
      </c>
    </row>
    <row r="13423" spans="1:7">
      <c r="A13423" s="33"/>
      <c r="B13423" s="34"/>
      <c r="C13423" s="33"/>
      <c r="D13423" s="33"/>
      <c r="E13423" s="33"/>
      <c r="G13423">
        <f t="shared" si="210"/>
        <v>6</v>
      </c>
    </row>
    <row r="13424" spans="1:7">
      <c r="A13424" s="33"/>
      <c r="B13424" s="34"/>
      <c r="C13424" s="33"/>
      <c r="D13424" s="33"/>
      <c r="E13424" s="33"/>
      <c r="G13424">
        <f t="shared" si="210"/>
        <v>6</v>
      </c>
    </row>
    <row r="13425" spans="1:7">
      <c r="A13425" s="33"/>
      <c r="B13425" s="34"/>
      <c r="C13425" s="33"/>
      <c r="D13425" s="33"/>
      <c r="E13425" s="33"/>
      <c r="G13425">
        <f t="shared" si="210"/>
        <v>6</v>
      </c>
    </row>
    <row r="13426" spans="1:7">
      <c r="A13426" s="33"/>
      <c r="B13426" s="34"/>
      <c r="C13426" s="33"/>
      <c r="D13426" s="33"/>
      <c r="E13426" s="33"/>
      <c r="G13426">
        <f t="shared" si="210"/>
        <v>6</v>
      </c>
    </row>
    <row r="13427" spans="1:7">
      <c r="A13427" s="33"/>
      <c r="B13427" s="34"/>
      <c r="C13427" s="33"/>
      <c r="D13427" s="33"/>
      <c r="E13427" s="33"/>
      <c r="G13427">
        <f t="shared" si="210"/>
        <v>6</v>
      </c>
    </row>
    <row r="13428" spans="1:7">
      <c r="A13428" s="33"/>
      <c r="B13428" s="34"/>
      <c r="C13428" s="33"/>
      <c r="D13428" s="33"/>
      <c r="E13428" s="33"/>
      <c r="G13428">
        <f t="shared" si="210"/>
        <v>6</v>
      </c>
    </row>
    <row r="13429" spans="1:7">
      <c r="A13429" s="33"/>
      <c r="B13429" s="34"/>
      <c r="C13429" s="33"/>
      <c r="D13429" s="33"/>
      <c r="E13429" s="33"/>
      <c r="G13429">
        <f t="shared" si="210"/>
        <v>6</v>
      </c>
    </row>
    <row r="13430" spans="1:7">
      <c r="A13430" s="33"/>
      <c r="B13430" s="34"/>
      <c r="C13430" s="33"/>
      <c r="D13430" s="33"/>
      <c r="E13430" s="33"/>
      <c r="G13430">
        <f t="shared" si="210"/>
        <v>6</v>
      </c>
    </row>
    <row r="13431" spans="1:7">
      <c r="A13431" s="33"/>
      <c r="B13431" s="34"/>
      <c r="C13431" s="33"/>
      <c r="D13431" s="33"/>
      <c r="E13431" s="33"/>
      <c r="G13431">
        <f t="shared" si="210"/>
        <v>6</v>
      </c>
    </row>
    <row r="13432" spans="1:7">
      <c r="A13432" s="33"/>
      <c r="B13432" s="34"/>
      <c r="C13432" s="33"/>
      <c r="D13432" s="33"/>
      <c r="E13432" s="33"/>
      <c r="G13432">
        <f t="shared" si="210"/>
        <v>6</v>
      </c>
    </row>
    <row r="13433" spans="1:7">
      <c r="A13433" s="33"/>
      <c r="B13433" s="34"/>
      <c r="C13433" s="33"/>
      <c r="D13433" s="33"/>
      <c r="E13433" s="33"/>
      <c r="G13433">
        <f t="shared" si="210"/>
        <v>6</v>
      </c>
    </row>
    <row r="13434" spans="1:7">
      <c r="A13434" s="33"/>
      <c r="B13434" s="34"/>
      <c r="C13434" s="33"/>
      <c r="D13434" s="33"/>
      <c r="E13434" s="33"/>
      <c r="G13434">
        <f t="shared" si="210"/>
        <v>6</v>
      </c>
    </row>
    <row r="13435" spans="1:7">
      <c r="A13435" s="33"/>
      <c r="B13435" s="34"/>
      <c r="C13435" s="33"/>
      <c r="D13435" s="33"/>
      <c r="E13435" s="33"/>
      <c r="G13435">
        <f t="shared" si="210"/>
        <v>6</v>
      </c>
    </row>
    <row r="13436" spans="1:7">
      <c r="A13436" s="33"/>
      <c r="B13436" s="34"/>
      <c r="C13436" s="33"/>
      <c r="D13436" s="33"/>
      <c r="E13436" s="33"/>
      <c r="G13436">
        <f t="shared" si="210"/>
        <v>6</v>
      </c>
    </row>
    <row r="13437" spans="1:7">
      <c r="A13437" s="33"/>
      <c r="B13437" s="34"/>
      <c r="C13437" s="33"/>
      <c r="D13437" s="33"/>
      <c r="E13437" s="33"/>
      <c r="G13437">
        <f t="shared" si="210"/>
        <v>6</v>
      </c>
    </row>
    <row r="13438" spans="1:7">
      <c r="A13438" s="33"/>
      <c r="B13438" s="34"/>
      <c r="C13438" s="33"/>
      <c r="D13438" s="33"/>
      <c r="E13438" s="33"/>
      <c r="G13438">
        <f t="shared" si="210"/>
        <v>6</v>
      </c>
    </row>
    <row r="13439" spans="1:7">
      <c r="A13439" s="33"/>
      <c r="B13439" s="34"/>
      <c r="C13439" s="33"/>
      <c r="D13439" s="33"/>
      <c r="E13439" s="33"/>
      <c r="G13439">
        <f t="shared" si="210"/>
        <v>6</v>
      </c>
    </row>
    <row r="13440" spans="1:7">
      <c r="A13440" s="33"/>
      <c r="B13440" s="34"/>
      <c r="C13440" s="33"/>
      <c r="D13440" s="33"/>
      <c r="E13440" s="33"/>
      <c r="G13440">
        <f t="shared" ref="G13440:G13503" si="211">WEEKDAY(B13440,2)</f>
        <v>6</v>
      </c>
    </row>
    <row r="13441" spans="1:7">
      <c r="A13441" s="33"/>
      <c r="B13441" s="34"/>
      <c r="C13441" s="33"/>
      <c r="D13441" s="33"/>
      <c r="E13441" s="33"/>
      <c r="G13441">
        <f t="shared" si="211"/>
        <v>6</v>
      </c>
    </row>
    <row r="13442" spans="1:7">
      <c r="A13442" s="33"/>
      <c r="B13442" s="34"/>
      <c r="C13442" s="33"/>
      <c r="D13442" s="33"/>
      <c r="E13442" s="33"/>
      <c r="G13442">
        <f t="shared" si="211"/>
        <v>6</v>
      </c>
    </row>
    <row r="13443" spans="1:7">
      <c r="A13443" s="33"/>
      <c r="B13443" s="34"/>
      <c r="C13443" s="33"/>
      <c r="D13443" s="33"/>
      <c r="E13443" s="33"/>
      <c r="G13443">
        <f t="shared" si="211"/>
        <v>6</v>
      </c>
    </row>
    <row r="13444" spans="1:7">
      <c r="A13444" s="33"/>
      <c r="B13444" s="34"/>
      <c r="C13444" s="33"/>
      <c r="D13444" s="33"/>
      <c r="E13444" s="33"/>
      <c r="G13444">
        <f t="shared" si="211"/>
        <v>6</v>
      </c>
    </row>
    <row r="13445" spans="1:7">
      <c r="A13445" s="33"/>
      <c r="B13445" s="34"/>
      <c r="C13445" s="33"/>
      <c r="D13445" s="33"/>
      <c r="E13445" s="33"/>
      <c r="G13445">
        <f t="shared" si="211"/>
        <v>6</v>
      </c>
    </row>
    <row r="13446" spans="1:7">
      <c r="A13446" s="33"/>
      <c r="B13446" s="34"/>
      <c r="C13446" s="33"/>
      <c r="D13446" s="33"/>
      <c r="E13446" s="33"/>
      <c r="G13446">
        <f t="shared" si="211"/>
        <v>6</v>
      </c>
    </row>
    <row r="13447" spans="1:7">
      <c r="A13447" s="33"/>
      <c r="B13447" s="34"/>
      <c r="C13447" s="33"/>
      <c r="D13447" s="33"/>
      <c r="E13447" s="33"/>
      <c r="G13447">
        <f t="shared" si="211"/>
        <v>6</v>
      </c>
    </row>
    <row r="13448" spans="1:7">
      <c r="A13448" s="33"/>
      <c r="B13448" s="34"/>
      <c r="C13448" s="33"/>
      <c r="D13448" s="33"/>
      <c r="E13448" s="33"/>
      <c r="G13448">
        <f t="shared" si="211"/>
        <v>6</v>
      </c>
    </row>
    <row r="13449" spans="1:7">
      <c r="A13449" s="33"/>
      <c r="B13449" s="34"/>
      <c r="C13449" s="33"/>
      <c r="D13449" s="33"/>
      <c r="E13449" s="33"/>
      <c r="G13449">
        <f t="shared" si="211"/>
        <v>6</v>
      </c>
    </row>
    <row r="13450" spans="1:7">
      <c r="A13450" s="33"/>
      <c r="B13450" s="34"/>
      <c r="C13450" s="33"/>
      <c r="D13450" s="33"/>
      <c r="E13450" s="33"/>
      <c r="G13450">
        <f t="shared" si="211"/>
        <v>6</v>
      </c>
    </row>
    <row r="13451" spans="1:7">
      <c r="A13451" s="33"/>
      <c r="B13451" s="34"/>
      <c r="C13451" s="33"/>
      <c r="D13451" s="33"/>
      <c r="E13451" s="33"/>
      <c r="G13451">
        <f t="shared" si="211"/>
        <v>6</v>
      </c>
    </row>
    <row r="13452" spans="1:7">
      <c r="A13452" s="33"/>
      <c r="B13452" s="34"/>
      <c r="C13452" s="33"/>
      <c r="D13452" s="33"/>
      <c r="E13452" s="33"/>
      <c r="G13452">
        <f t="shared" si="211"/>
        <v>6</v>
      </c>
    </row>
    <row r="13453" spans="1:7">
      <c r="A13453" s="33"/>
      <c r="B13453" s="34"/>
      <c r="C13453" s="33"/>
      <c r="D13453" s="33"/>
      <c r="E13453" s="33"/>
      <c r="G13453">
        <f t="shared" si="211"/>
        <v>6</v>
      </c>
    </row>
    <row r="13454" spans="1:7">
      <c r="A13454" s="33"/>
      <c r="B13454" s="34"/>
      <c r="C13454" s="33"/>
      <c r="D13454" s="33"/>
      <c r="E13454" s="33"/>
      <c r="G13454">
        <f t="shared" si="211"/>
        <v>6</v>
      </c>
    </row>
    <row r="13455" spans="1:7">
      <c r="A13455" s="33"/>
      <c r="B13455" s="34"/>
      <c r="C13455" s="33"/>
      <c r="D13455" s="33"/>
      <c r="E13455" s="33"/>
      <c r="G13455">
        <f t="shared" si="211"/>
        <v>6</v>
      </c>
    </row>
    <row r="13456" spans="1:7">
      <c r="A13456" s="33"/>
      <c r="B13456" s="34"/>
      <c r="C13456" s="33"/>
      <c r="D13456" s="33"/>
      <c r="E13456" s="33"/>
      <c r="G13456">
        <f t="shared" si="211"/>
        <v>6</v>
      </c>
    </row>
    <row r="13457" spans="1:7">
      <c r="A13457" s="33"/>
      <c r="B13457" s="34"/>
      <c r="C13457" s="33"/>
      <c r="D13457" s="33"/>
      <c r="E13457" s="33"/>
      <c r="G13457">
        <f t="shared" si="211"/>
        <v>6</v>
      </c>
    </row>
    <row r="13458" spans="1:7">
      <c r="A13458" s="33"/>
      <c r="B13458" s="34"/>
      <c r="C13458" s="33"/>
      <c r="D13458" s="33"/>
      <c r="E13458" s="33"/>
      <c r="G13458">
        <f t="shared" si="211"/>
        <v>6</v>
      </c>
    </row>
    <row r="13459" spans="1:7">
      <c r="A13459" s="33"/>
      <c r="B13459" s="34"/>
      <c r="C13459" s="33"/>
      <c r="D13459" s="33"/>
      <c r="E13459" s="33"/>
      <c r="G13459">
        <f t="shared" si="211"/>
        <v>6</v>
      </c>
    </row>
    <row r="13460" spans="1:7">
      <c r="A13460" s="33"/>
      <c r="B13460" s="34"/>
      <c r="C13460" s="33"/>
      <c r="D13460" s="33"/>
      <c r="E13460" s="33"/>
      <c r="G13460">
        <f t="shared" si="211"/>
        <v>6</v>
      </c>
    </row>
    <row r="13461" spans="1:7">
      <c r="A13461" s="33"/>
      <c r="B13461" s="34"/>
      <c r="C13461" s="33"/>
      <c r="D13461" s="33"/>
      <c r="E13461" s="33"/>
      <c r="G13461">
        <f t="shared" si="211"/>
        <v>6</v>
      </c>
    </row>
    <row r="13462" spans="1:7">
      <c r="A13462" s="33"/>
      <c r="B13462" s="34"/>
      <c r="C13462" s="33"/>
      <c r="D13462" s="33"/>
      <c r="E13462" s="33"/>
      <c r="G13462">
        <f t="shared" si="211"/>
        <v>6</v>
      </c>
    </row>
    <row r="13463" spans="1:7">
      <c r="A13463" s="33"/>
      <c r="B13463" s="34"/>
      <c r="C13463" s="33"/>
      <c r="D13463" s="33"/>
      <c r="E13463" s="33"/>
      <c r="G13463">
        <f t="shared" si="211"/>
        <v>6</v>
      </c>
    </row>
    <row r="13464" spans="1:7">
      <c r="A13464" s="33"/>
      <c r="B13464" s="34"/>
      <c r="C13464" s="33"/>
      <c r="D13464" s="33"/>
      <c r="E13464" s="33"/>
      <c r="G13464">
        <f t="shared" si="211"/>
        <v>6</v>
      </c>
    </row>
    <row r="13465" spans="1:7">
      <c r="A13465" s="33"/>
      <c r="B13465" s="34"/>
      <c r="C13465" s="33"/>
      <c r="D13465" s="33"/>
      <c r="E13465" s="33"/>
      <c r="G13465">
        <f t="shared" si="211"/>
        <v>6</v>
      </c>
    </row>
    <row r="13466" spans="1:7">
      <c r="A13466" s="33"/>
      <c r="B13466" s="34"/>
      <c r="C13466" s="33"/>
      <c r="D13466" s="33"/>
      <c r="E13466" s="33"/>
      <c r="G13466">
        <f t="shared" si="211"/>
        <v>6</v>
      </c>
    </row>
    <row r="13467" spans="1:7">
      <c r="A13467" s="33"/>
      <c r="B13467" s="34"/>
      <c r="C13467" s="33"/>
      <c r="D13467" s="33"/>
      <c r="E13467" s="33"/>
      <c r="G13467">
        <f t="shared" si="211"/>
        <v>6</v>
      </c>
    </row>
    <row r="13468" spans="1:7">
      <c r="A13468" s="33"/>
      <c r="B13468" s="34"/>
      <c r="C13468" s="33"/>
      <c r="D13468" s="33"/>
      <c r="E13468" s="33"/>
      <c r="G13468">
        <f t="shared" si="211"/>
        <v>6</v>
      </c>
    </row>
    <row r="13469" spans="1:7">
      <c r="A13469" s="33"/>
      <c r="B13469" s="34"/>
      <c r="C13469" s="33"/>
      <c r="D13469" s="33"/>
      <c r="E13469" s="33"/>
      <c r="G13469">
        <f t="shared" si="211"/>
        <v>6</v>
      </c>
    </row>
    <row r="13470" spans="1:7">
      <c r="A13470" s="33"/>
      <c r="B13470" s="34"/>
      <c r="C13470" s="33"/>
      <c r="D13470" s="33"/>
      <c r="E13470" s="33"/>
      <c r="G13470">
        <f t="shared" si="211"/>
        <v>6</v>
      </c>
    </row>
    <row r="13471" spans="1:7">
      <c r="A13471" s="33"/>
      <c r="B13471" s="34"/>
      <c r="C13471" s="33"/>
      <c r="D13471" s="33"/>
      <c r="E13471" s="33"/>
      <c r="G13471">
        <f t="shared" si="211"/>
        <v>6</v>
      </c>
    </row>
    <row r="13472" spans="1:7">
      <c r="A13472" s="33"/>
      <c r="B13472" s="34"/>
      <c r="C13472" s="33"/>
      <c r="D13472" s="33"/>
      <c r="E13472" s="33"/>
      <c r="G13472">
        <f t="shared" si="211"/>
        <v>6</v>
      </c>
    </row>
    <row r="13473" spans="1:7">
      <c r="A13473" s="33"/>
      <c r="B13473" s="34"/>
      <c r="C13473" s="33"/>
      <c r="D13473" s="33"/>
      <c r="E13473" s="33"/>
      <c r="G13473">
        <f t="shared" si="211"/>
        <v>6</v>
      </c>
    </row>
    <row r="13474" spans="1:7">
      <c r="A13474" s="33"/>
      <c r="B13474" s="34"/>
      <c r="C13474" s="33"/>
      <c r="D13474" s="33"/>
      <c r="E13474" s="33"/>
      <c r="G13474">
        <f t="shared" si="211"/>
        <v>6</v>
      </c>
    </row>
    <row r="13475" spans="1:7">
      <c r="A13475" s="33"/>
      <c r="B13475" s="34"/>
      <c r="C13475" s="33"/>
      <c r="D13475" s="33"/>
      <c r="E13475" s="33"/>
      <c r="G13475">
        <f t="shared" si="211"/>
        <v>6</v>
      </c>
    </row>
    <row r="13476" spans="1:7">
      <c r="A13476" s="33"/>
      <c r="B13476" s="34"/>
      <c r="C13476" s="33"/>
      <c r="D13476" s="33"/>
      <c r="E13476" s="33"/>
      <c r="G13476">
        <f t="shared" si="211"/>
        <v>6</v>
      </c>
    </row>
    <row r="13477" spans="1:7">
      <c r="A13477" s="33"/>
      <c r="B13477" s="34"/>
      <c r="C13477" s="33"/>
      <c r="D13477" s="33"/>
      <c r="E13477" s="33"/>
      <c r="G13477">
        <f t="shared" si="211"/>
        <v>6</v>
      </c>
    </row>
    <row r="13478" spans="1:7">
      <c r="A13478" s="33"/>
      <c r="B13478" s="34"/>
      <c r="C13478" s="33"/>
      <c r="D13478" s="33"/>
      <c r="E13478" s="33"/>
      <c r="G13478">
        <f t="shared" si="211"/>
        <v>6</v>
      </c>
    </row>
    <row r="13479" spans="1:7">
      <c r="A13479" s="33"/>
      <c r="B13479" s="34"/>
      <c r="C13479" s="33"/>
      <c r="D13479" s="33"/>
      <c r="E13479" s="33"/>
      <c r="G13479">
        <f t="shared" si="211"/>
        <v>6</v>
      </c>
    </row>
    <row r="13480" spans="1:7">
      <c r="A13480" s="33"/>
      <c r="B13480" s="34"/>
      <c r="C13480" s="33"/>
      <c r="D13480" s="33"/>
      <c r="E13480" s="33"/>
      <c r="G13480">
        <f t="shared" si="211"/>
        <v>6</v>
      </c>
    </row>
    <row r="13481" spans="1:7">
      <c r="A13481" s="33"/>
      <c r="B13481" s="34"/>
      <c r="C13481" s="33"/>
      <c r="D13481" s="33"/>
      <c r="E13481" s="33"/>
      <c r="G13481">
        <f t="shared" si="211"/>
        <v>6</v>
      </c>
    </row>
    <row r="13482" spans="1:7">
      <c r="A13482" s="33"/>
      <c r="B13482" s="34"/>
      <c r="C13482" s="33"/>
      <c r="D13482" s="33"/>
      <c r="E13482" s="33"/>
      <c r="G13482">
        <f t="shared" si="211"/>
        <v>6</v>
      </c>
    </row>
    <row r="13483" spans="1:7">
      <c r="A13483" s="33"/>
      <c r="B13483" s="34"/>
      <c r="C13483" s="33"/>
      <c r="D13483" s="33"/>
      <c r="E13483" s="33"/>
      <c r="G13483">
        <f t="shared" si="211"/>
        <v>6</v>
      </c>
    </row>
    <row r="13484" spans="1:7">
      <c r="A13484" s="33"/>
      <c r="B13484" s="34"/>
      <c r="C13484" s="33"/>
      <c r="D13484" s="33"/>
      <c r="E13484" s="33"/>
      <c r="G13484">
        <f t="shared" si="211"/>
        <v>6</v>
      </c>
    </row>
    <row r="13485" spans="1:7">
      <c r="A13485" s="33"/>
      <c r="B13485" s="34"/>
      <c r="C13485" s="33"/>
      <c r="D13485" s="33"/>
      <c r="E13485" s="33"/>
      <c r="G13485">
        <f t="shared" si="211"/>
        <v>6</v>
      </c>
    </row>
    <row r="13486" spans="1:7">
      <c r="A13486" s="33"/>
      <c r="B13486" s="34"/>
      <c r="C13486" s="33"/>
      <c r="D13486" s="33"/>
      <c r="E13486" s="33"/>
      <c r="G13486">
        <f t="shared" si="211"/>
        <v>6</v>
      </c>
    </row>
    <row r="13487" spans="1:7">
      <c r="A13487" s="33"/>
      <c r="B13487" s="34"/>
      <c r="C13487" s="33"/>
      <c r="D13487" s="33"/>
      <c r="E13487" s="33"/>
      <c r="G13487">
        <f t="shared" si="211"/>
        <v>6</v>
      </c>
    </row>
    <row r="13488" spans="1:7">
      <c r="A13488" s="33"/>
      <c r="B13488" s="34"/>
      <c r="C13488" s="33"/>
      <c r="D13488" s="33"/>
      <c r="E13488" s="33"/>
      <c r="G13488">
        <f t="shared" si="211"/>
        <v>6</v>
      </c>
    </row>
    <row r="13489" spans="1:7">
      <c r="A13489" s="33"/>
      <c r="B13489" s="34"/>
      <c r="C13489" s="33"/>
      <c r="D13489" s="33"/>
      <c r="E13489" s="33"/>
      <c r="G13489">
        <f t="shared" si="211"/>
        <v>6</v>
      </c>
    </row>
    <row r="13490" spans="1:7">
      <c r="A13490" s="33"/>
      <c r="B13490" s="34"/>
      <c r="C13490" s="33"/>
      <c r="D13490" s="33"/>
      <c r="E13490" s="33"/>
      <c r="G13490">
        <f t="shared" si="211"/>
        <v>6</v>
      </c>
    </row>
    <row r="13491" spans="1:7">
      <c r="A13491" s="33"/>
      <c r="B13491" s="34"/>
      <c r="C13491" s="33"/>
      <c r="D13491" s="33"/>
      <c r="E13491" s="33"/>
      <c r="G13491">
        <f t="shared" si="211"/>
        <v>6</v>
      </c>
    </row>
    <row r="13492" spans="1:7">
      <c r="A13492" s="33"/>
      <c r="B13492" s="34"/>
      <c r="C13492" s="33"/>
      <c r="D13492" s="33"/>
      <c r="E13492" s="33"/>
      <c r="G13492">
        <f t="shared" si="211"/>
        <v>6</v>
      </c>
    </row>
    <row r="13493" spans="1:7">
      <c r="A13493" s="33"/>
      <c r="B13493" s="34"/>
      <c r="C13493" s="33"/>
      <c r="D13493" s="33"/>
      <c r="E13493" s="33"/>
      <c r="G13493">
        <f t="shared" si="211"/>
        <v>6</v>
      </c>
    </row>
    <row r="13494" spans="1:7">
      <c r="A13494" s="33"/>
      <c r="B13494" s="34"/>
      <c r="C13494" s="33"/>
      <c r="D13494" s="33"/>
      <c r="E13494" s="33"/>
      <c r="G13494">
        <f t="shared" si="211"/>
        <v>6</v>
      </c>
    </row>
    <row r="13495" spans="1:7">
      <c r="A13495" s="33"/>
      <c r="B13495" s="34"/>
      <c r="C13495" s="33"/>
      <c r="D13495" s="33"/>
      <c r="E13495" s="33"/>
      <c r="G13495">
        <f t="shared" si="211"/>
        <v>6</v>
      </c>
    </row>
    <row r="13496" spans="1:7">
      <c r="A13496" s="33"/>
      <c r="B13496" s="34"/>
      <c r="C13496" s="33"/>
      <c r="D13496" s="33"/>
      <c r="E13496" s="33"/>
      <c r="G13496">
        <f t="shared" si="211"/>
        <v>6</v>
      </c>
    </row>
    <row r="13497" spans="1:7">
      <c r="A13497" s="33"/>
      <c r="B13497" s="34"/>
      <c r="C13497" s="33"/>
      <c r="D13497" s="33"/>
      <c r="E13497" s="33"/>
      <c r="G13497">
        <f t="shared" si="211"/>
        <v>6</v>
      </c>
    </row>
    <row r="13498" spans="1:7">
      <c r="A13498" s="33"/>
      <c r="B13498" s="34"/>
      <c r="C13498" s="33"/>
      <c r="D13498" s="33"/>
      <c r="E13498" s="33"/>
      <c r="G13498">
        <f t="shared" si="211"/>
        <v>6</v>
      </c>
    </row>
    <row r="13499" spans="1:7">
      <c r="A13499" s="33"/>
      <c r="B13499" s="34"/>
      <c r="C13499" s="33"/>
      <c r="D13499" s="33"/>
      <c r="E13499" s="33"/>
      <c r="G13499">
        <f t="shared" si="211"/>
        <v>6</v>
      </c>
    </row>
    <row r="13500" spans="1:7">
      <c r="A13500" s="33"/>
      <c r="B13500" s="34"/>
      <c r="C13500" s="33"/>
      <c r="D13500" s="33"/>
      <c r="E13500" s="33"/>
      <c r="G13500">
        <f t="shared" si="211"/>
        <v>6</v>
      </c>
    </row>
    <row r="13501" spans="1:7">
      <c r="A13501" s="33"/>
      <c r="B13501" s="34"/>
      <c r="C13501" s="33"/>
      <c r="D13501" s="33"/>
      <c r="E13501" s="33"/>
      <c r="G13501">
        <f t="shared" si="211"/>
        <v>6</v>
      </c>
    </row>
    <row r="13502" spans="1:7">
      <c r="A13502" s="33"/>
      <c r="B13502" s="34"/>
      <c r="C13502" s="33"/>
      <c r="D13502" s="33"/>
      <c r="E13502" s="33"/>
      <c r="G13502">
        <f t="shared" si="211"/>
        <v>6</v>
      </c>
    </row>
    <row r="13503" spans="1:7">
      <c r="A13503" s="33"/>
      <c r="B13503" s="34"/>
      <c r="C13503" s="33"/>
      <c r="D13503" s="33"/>
      <c r="E13503" s="33"/>
      <c r="G13503">
        <f t="shared" si="211"/>
        <v>6</v>
      </c>
    </row>
    <row r="13504" spans="1:7">
      <c r="A13504" s="33"/>
      <c r="B13504" s="34"/>
      <c r="C13504" s="33"/>
      <c r="D13504" s="33"/>
      <c r="E13504" s="33"/>
      <c r="G13504">
        <f t="shared" ref="G13504:G13567" si="212">WEEKDAY(B13504,2)</f>
        <v>6</v>
      </c>
    </row>
    <row r="13505" spans="1:7">
      <c r="A13505" s="33"/>
      <c r="B13505" s="34"/>
      <c r="C13505" s="33"/>
      <c r="D13505" s="33"/>
      <c r="E13505" s="33"/>
      <c r="G13505">
        <f t="shared" si="212"/>
        <v>6</v>
      </c>
    </row>
    <row r="13506" spans="1:7">
      <c r="A13506" s="33"/>
      <c r="B13506" s="34"/>
      <c r="C13506" s="33"/>
      <c r="D13506" s="33"/>
      <c r="E13506" s="33"/>
      <c r="G13506">
        <f t="shared" si="212"/>
        <v>6</v>
      </c>
    </row>
    <row r="13507" spans="1:7">
      <c r="A13507" s="33"/>
      <c r="B13507" s="34"/>
      <c r="C13507" s="33"/>
      <c r="D13507" s="33"/>
      <c r="E13507" s="33"/>
      <c r="G13507">
        <f t="shared" si="212"/>
        <v>6</v>
      </c>
    </row>
    <row r="13508" spans="1:7">
      <c r="A13508" s="33"/>
      <c r="B13508" s="34"/>
      <c r="C13508" s="33"/>
      <c r="D13508" s="33"/>
      <c r="E13508" s="33"/>
      <c r="G13508">
        <f t="shared" si="212"/>
        <v>6</v>
      </c>
    </row>
    <row r="13509" spans="1:7">
      <c r="A13509" s="33"/>
      <c r="B13509" s="34"/>
      <c r="C13509" s="33"/>
      <c r="D13509" s="33"/>
      <c r="E13509" s="33"/>
      <c r="G13509">
        <f t="shared" si="212"/>
        <v>6</v>
      </c>
    </row>
    <row r="13510" spans="1:7">
      <c r="A13510" s="33"/>
      <c r="B13510" s="34"/>
      <c r="C13510" s="33"/>
      <c r="D13510" s="33"/>
      <c r="E13510" s="33"/>
      <c r="G13510">
        <f t="shared" si="212"/>
        <v>6</v>
      </c>
    </row>
    <row r="13511" spans="1:7">
      <c r="A13511" s="33"/>
      <c r="B13511" s="34"/>
      <c r="C13511" s="33"/>
      <c r="D13511" s="33"/>
      <c r="E13511" s="33"/>
      <c r="G13511">
        <f t="shared" si="212"/>
        <v>6</v>
      </c>
    </row>
    <row r="13512" spans="1:7">
      <c r="A13512" s="33"/>
      <c r="B13512" s="34"/>
      <c r="C13512" s="33"/>
      <c r="D13512" s="33"/>
      <c r="E13512" s="33"/>
      <c r="G13512">
        <f t="shared" si="212"/>
        <v>6</v>
      </c>
    </row>
    <row r="13513" spans="1:7">
      <c r="A13513" s="33"/>
      <c r="B13513" s="34"/>
      <c r="C13513" s="33"/>
      <c r="D13513" s="33"/>
      <c r="E13513" s="33"/>
      <c r="G13513">
        <f t="shared" si="212"/>
        <v>6</v>
      </c>
    </row>
    <row r="13514" spans="1:7">
      <c r="A13514" s="33"/>
      <c r="B13514" s="34"/>
      <c r="C13514" s="33"/>
      <c r="D13514" s="33"/>
      <c r="E13514" s="33"/>
      <c r="G13514">
        <f t="shared" si="212"/>
        <v>6</v>
      </c>
    </row>
    <row r="13515" spans="1:7">
      <c r="A13515" s="33"/>
      <c r="B13515" s="34"/>
      <c r="C13515" s="33"/>
      <c r="D13515" s="33"/>
      <c r="E13515" s="33"/>
      <c r="G13515">
        <f t="shared" si="212"/>
        <v>6</v>
      </c>
    </row>
    <row r="13516" spans="1:7">
      <c r="A13516" s="33"/>
      <c r="B13516" s="34"/>
      <c r="C13516" s="33"/>
      <c r="D13516" s="33"/>
      <c r="E13516" s="33"/>
      <c r="G13516">
        <f t="shared" si="212"/>
        <v>6</v>
      </c>
    </row>
    <row r="13517" spans="1:7">
      <c r="A13517" s="33"/>
      <c r="B13517" s="34"/>
      <c r="C13517" s="33"/>
      <c r="D13517" s="33"/>
      <c r="E13517" s="33"/>
      <c r="G13517">
        <f t="shared" si="212"/>
        <v>6</v>
      </c>
    </row>
    <row r="13518" spans="1:7">
      <c r="A13518" s="33"/>
      <c r="B13518" s="34"/>
      <c r="C13518" s="33"/>
      <c r="D13518" s="33"/>
      <c r="E13518" s="33"/>
      <c r="G13518">
        <f t="shared" si="212"/>
        <v>6</v>
      </c>
    </row>
    <row r="13519" spans="1:7">
      <c r="A13519" s="33"/>
      <c r="B13519" s="34"/>
      <c r="C13519" s="33"/>
      <c r="D13519" s="33"/>
      <c r="E13519" s="33"/>
      <c r="G13519">
        <f t="shared" si="212"/>
        <v>6</v>
      </c>
    </row>
    <row r="13520" spans="1:7">
      <c r="A13520" s="33"/>
      <c r="B13520" s="34"/>
      <c r="C13520" s="33"/>
      <c r="D13520" s="33"/>
      <c r="E13520" s="33"/>
      <c r="G13520">
        <f t="shared" si="212"/>
        <v>6</v>
      </c>
    </row>
    <row r="13521" spans="1:7">
      <c r="A13521" s="33"/>
      <c r="B13521" s="34"/>
      <c r="C13521" s="33"/>
      <c r="D13521" s="33"/>
      <c r="E13521" s="33"/>
      <c r="G13521">
        <f t="shared" si="212"/>
        <v>6</v>
      </c>
    </row>
    <row r="13522" spans="1:7">
      <c r="A13522" s="33"/>
      <c r="B13522" s="34"/>
      <c r="C13522" s="33"/>
      <c r="D13522" s="33"/>
      <c r="E13522" s="33"/>
      <c r="G13522">
        <f t="shared" si="212"/>
        <v>6</v>
      </c>
    </row>
    <row r="13523" spans="1:7">
      <c r="A13523" s="33"/>
      <c r="B13523" s="34"/>
      <c r="C13523" s="33"/>
      <c r="D13523" s="33"/>
      <c r="E13523" s="33"/>
      <c r="G13523">
        <f t="shared" si="212"/>
        <v>6</v>
      </c>
    </row>
    <row r="13524" spans="1:7">
      <c r="A13524" s="33"/>
      <c r="B13524" s="34"/>
      <c r="C13524" s="33"/>
      <c r="D13524" s="33"/>
      <c r="E13524" s="33"/>
      <c r="G13524">
        <f t="shared" si="212"/>
        <v>6</v>
      </c>
    </row>
    <row r="13525" spans="1:7">
      <c r="A13525" s="33"/>
      <c r="B13525" s="34"/>
      <c r="C13525" s="33"/>
      <c r="D13525" s="33"/>
      <c r="E13525" s="33"/>
      <c r="G13525">
        <f t="shared" si="212"/>
        <v>6</v>
      </c>
    </row>
    <row r="13526" spans="1:7">
      <c r="A13526" s="33"/>
      <c r="B13526" s="34"/>
      <c r="C13526" s="33"/>
      <c r="D13526" s="33"/>
      <c r="E13526" s="33"/>
      <c r="G13526">
        <f t="shared" si="212"/>
        <v>6</v>
      </c>
    </row>
    <row r="13527" spans="1:7">
      <c r="A13527" s="33"/>
      <c r="B13527" s="34"/>
      <c r="C13527" s="33"/>
      <c r="D13527" s="33"/>
      <c r="E13527" s="33"/>
      <c r="G13527">
        <f t="shared" si="212"/>
        <v>6</v>
      </c>
    </row>
    <row r="13528" spans="1:7">
      <c r="A13528" s="33"/>
      <c r="B13528" s="34"/>
      <c r="C13528" s="33"/>
      <c r="D13528" s="33"/>
      <c r="E13528" s="33"/>
      <c r="G13528">
        <f t="shared" si="212"/>
        <v>6</v>
      </c>
    </row>
    <row r="13529" spans="1:7">
      <c r="A13529" s="33"/>
      <c r="B13529" s="34"/>
      <c r="C13529" s="33"/>
      <c r="D13529" s="33"/>
      <c r="E13529" s="33"/>
      <c r="G13529">
        <f t="shared" si="212"/>
        <v>6</v>
      </c>
    </row>
    <row r="13530" spans="1:7">
      <c r="A13530" s="33"/>
      <c r="B13530" s="34"/>
      <c r="C13530" s="33"/>
      <c r="D13530" s="33"/>
      <c r="E13530" s="33"/>
      <c r="G13530">
        <f t="shared" si="212"/>
        <v>6</v>
      </c>
    </row>
    <row r="13531" spans="1:7">
      <c r="A13531" s="33"/>
      <c r="B13531" s="34"/>
      <c r="C13531" s="33"/>
      <c r="D13531" s="33"/>
      <c r="E13531" s="33"/>
      <c r="G13531">
        <f t="shared" si="212"/>
        <v>6</v>
      </c>
    </row>
    <row r="13532" spans="1:7">
      <c r="A13532" s="33"/>
      <c r="B13532" s="34"/>
      <c r="C13532" s="33"/>
      <c r="D13532" s="33"/>
      <c r="E13532" s="33"/>
      <c r="G13532">
        <f t="shared" si="212"/>
        <v>6</v>
      </c>
    </row>
    <row r="13533" spans="1:7">
      <c r="A13533" s="33"/>
      <c r="B13533" s="34"/>
      <c r="C13533" s="33"/>
      <c r="D13533" s="33"/>
      <c r="E13533" s="33"/>
      <c r="G13533">
        <f t="shared" si="212"/>
        <v>6</v>
      </c>
    </row>
    <row r="13534" spans="1:7">
      <c r="A13534" s="33"/>
      <c r="B13534" s="34"/>
      <c r="C13534" s="33"/>
      <c r="D13534" s="33"/>
      <c r="E13534" s="33"/>
      <c r="G13534">
        <f t="shared" si="212"/>
        <v>6</v>
      </c>
    </row>
    <row r="13535" spans="1:7">
      <c r="A13535" s="33"/>
      <c r="B13535" s="34"/>
      <c r="C13535" s="33"/>
      <c r="D13535" s="33"/>
      <c r="E13535" s="33"/>
      <c r="G13535">
        <f t="shared" si="212"/>
        <v>6</v>
      </c>
    </row>
    <row r="13536" spans="1:7">
      <c r="A13536" s="33"/>
      <c r="B13536" s="34"/>
      <c r="C13536" s="33"/>
      <c r="D13536" s="33"/>
      <c r="E13536" s="33"/>
      <c r="G13536">
        <f t="shared" si="212"/>
        <v>6</v>
      </c>
    </row>
    <row r="13537" spans="1:7">
      <c r="A13537" s="33"/>
      <c r="B13537" s="34"/>
      <c r="C13537" s="33"/>
      <c r="D13537" s="33"/>
      <c r="E13537" s="33"/>
      <c r="G13537">
        <f t="shared" si="212"/>
        <v>6</v>
      </c>
    </row>
    <row r="13538" spans="1:7">
      <c r="A13538" s="33"/>
      <c r="B13538" s="34"/>
      <c r="C13538" s="33"/>
      <c r="D13538" s="33"/>
      <c r="E13538" s="33"/>
      <c r="G13538">
        <f t="shared" si="212"/>
        <v>6</v>
      </c>
    </row>
    <row r="13539" spans="1:7">
      <c r="A13539" s="33"/>
      <c r="B13539" s="34"/>
      <c r="C13539" s="33"/>
      <c r="D13539" s="33"/>
      <c r="E13539" s="33"/>
      <c r="G13539">
        <f t="shared" si="212"/>
        <v>6</v>
      </c>
    </row>
    <row r="13540" spans="1:7">
      <c r="A13540" s="33"/>
      <c r="B13540" s="34"/>
      <c r="C13540" s="33"/>
      <c r="D13540" s="33"/>
      <c r="E13540" s="33"/>
      <c r="G13540">
        <f t="shared" si="212"/>
        <v>6</v>
      </c>
    </row>
    <row r="13541" spans="1:7">
      <c r="A13541" s="33"/>
      <c r="B13541" s="34"/>
      <c r="C13541" s="33"/>
      <c r="D13541" s="33"/>
      <c r="E13541" s="33"/>
      <c r="G13541">
        <f t="shared" si="212"/>
        <v>6</v>
      </c>
    </row>
    <row r="13542" spans="1:7">
      <c r="A13542" s="33"/>
      <c r="B13542" s="34"/>
      <c r="C13542" s="33"/>
      <c r="D13542" s="33"/>
      <c r="E13542" s="33"/>
      <c r="G13542">
        <f t="shared" si="212"/>
        <v>6</v>
      </c>
    </row>
    <row r="13543" spans="1:7">
      <c r="A13543" s="33"/>
      <c r="B13543" s="34"/>
      <c r="C13543" s="33"/>
      <c r="D13543" s="33"/>
      <c r="E13543" s="33"/>
      <c r="G13543">
        <f t="shared" si="212"/>
        <v>6</v>
      </c>
    </row>
    <row r="13544" spans="1:7">
      <c r="A13544" s="33"/>
      <c r="B13544" s="34"/>
      <c r="C13544" s="33"/>
      <c r="D13544" s="33"/>
      <c r="E13544" s="33"/>
      <c r="G13544">
        <f t="shared" si="212"/>
        <v>6</v>
      </c>
    </row>
    <row r="13545" spans="1:7">
      <c r="A13545" s="33"/>
      <c r="B13545" s="34"/>
      <c r="C13545" s="33"/>
      <c r="D13545" s="33"/>
      <c r="E13545" s="33"/>
      <c r="G13545">
        <f t="shared" si="212"/>
        <v>6</v>
      </c>
    </row>
    <row r="13546" spans="1:7">
      <c r="A13546" s="33"/>
      <c r="B13546" s="34"/>
      <c r="C13546" s="33"/>
      <c r="D13546" s="33"/>
      <c r="E13546" s="33"/>
      <c r="G13546">
        <f t="shared" si="212"/>
        <v>6</v>
      </c>
    </row>
    <row r="13547" spans="1:7">
      <c r="A13547" s="33"/>
      <c r="B13547" s="34"/>
      <c r="C13547" s="33"/>
      <c r="D13547" s="33"/>
      <c r="E13547" s="33"/>
      <c r="G13547">
        <f t="shared" si="212"/>
        <v>6</v>
      </c>
    </row>
    <row r="13548" spans="1:7">
      <c r="A13548" s="33"/>
      <c r="B13548" s="34"/>
      <c r="C13548" s="33"/>
      <c r="D13548" s="33"/>
      <c r="E13548" s="33"/>
      <c r="G13548">
        <f t="shared" si="212"/>
        <v>6</v>
      </c>
    </row>
    <row r="13549" spans="1:7">
      <c r="A13549" s="33"/>
      <c r="B13549" s="34"/>
      <c r="C13549" s="33"/>
      <c r="D13549" s="33"/>
      <c r="E13549" s="33"/>
      <c r="G13549">
        <f t="shared" si="212"/>
        <v>6</v>
      </c>
    </row>
    <row r="13550" spans="1:7">
      <c r="A13550" s="33"/>
      <c r="B13550" s="34"/>
      <c r="C13550" s="33"/>
      <c r="D13550" s="33"/>
      <c r="E13550" s="33"/>
      <c r="G13550">
        <f t="shared" si="212"/>
        <v>6</v>
      </c>
    </row>
    <row r="13551" spans="1:7">
      <c r="A13551" s="33"/>
      <c r="B13551" s="34"/>
      <c r="C13551" s="33"/>
      <c r="D13551" s="33"/>
      <c r="E13551" s="33"/>
      <c r="G13551">
        <f t="shared" si="212"/>
        <v>6</v>
      </c>
    </row>
    <row r="13552" spans="1:7">
      <c r="A13552" s="33"/>
      <c r="B13552" s="34"/>
      <c r="C13552" s="33"/>
      <c r="D13552" s="33"/>
      <c r="E13552" s="33"/>
      <c r="G13552">
        <f t="shared" si="212"/>
        <v>6</v>
      </c>
    </row>
    <row r="13553" spans="1:7">
      <c r="A13553" s="33"/>
      <c r="B13553" s="34"/>
      <c r="C13553" s="33"/>
      <c r="D13553" s="33"/>
      <c r="E13553" s="33"/>
      <c r="G13553">
        <f t="shared" si="212"/>
        <v>6</v>
      </c>
    </row>
    <row r="13554" spans="1:7">
      <c r="A13554" s="33"/>
      <c r="B13554" s="34"/>
      <c r="C13554" s="33"/>
      <c r="D13554" s="33"/>
      <c r="E13554" s="33"/>
      <c r="G13554">
        <f t="shared" si="212"/>
        <v>6</v>
      </c>
    </row>
    <row r="13555" spans="1:7">
      <c r="A13555" s="33"/>
      <c r="B13555" s="34"/>
      <c r="C13555" s="33"/>
      <c r="D13555" s="33"/>
      <c r="E13555" s="33"/>
      <c r="G13555">
        <f t="shared" si="212"/>
        <v>6</v>
      </c>
    </row>
    <row r="13556" spans="1:7">
      <c r="A13556" s="33"/>
      <c r="B13556" s="34"/>
      <c r="C13556" s="33"/>
      <c r="D13556" s="33"/>
      <c r="E13556" s="33"/>
      <c r="G13556">
        <f t="shared" si="212"/>
        <v>6</v>
      </c>
    </row>
    <row r="13557" spans="1:7">
      <c r="A13557" s="33"/>
      <c r="B13557" s="34"/>
      <c r="C13557" s="33"/>
      <c r="D13557" s="33"/>
      <c r="E13557" s="33"/>
      <c r="G13557">
        <f t="shared" si="212"/>
        <v>6</v>
      </c>
    </row>
    <row r="13558" spans="1:7">
      <c r="A13558" s="33"/>
      <c r="B13558" s="34"/>
      <c r="C13558" s="33"/>
      <c r="D13558" s="33"/>
      <c r="E13558" s="33"/>
      <c r="G13558">
        <f t="shared" si="212"/>
        <v>6</v>
      </c>
    </row>
    <row r="13559" spans="1:7">
      <c r="A13559" s="33"/>
      <c r="B13559" s="34"/>
      <c r="C13559" s="33"/>
      <c r="D13559" s="33"/>
      <c r="E13559" s="33"/>
      <c r="G13559">
        <f t="shared" si="212"/>
        <v>6</v>
      </c>
    </row>
    <row r="13560" spans="1:7">
      <c r="A13560" s="33"/>
      <c r="B13560" s="34"/>
      <c r="C13560" s="33"/>
      <c r="D13560" s="33"/>
      <c r="E13560" s="33"/>
      <c r="G13560">
        <f t="shared" si="212"/>
        <v>6</v>
      </c>
    </row>
    <row r="13561" spans="1:7">
      <c r="A13561" s="33"/>
      <c r="B13561" s="34"/>
      <c r="C13561" s="33"/>
      <c r="D13561" s="33"/>
      <c r="E13561" s="33"/>
      <c r="G13561">
        <f t="shared" si="212"/>
        <v>6</v>
      </c>
    </row>
    <row r="13562" spans="1:7">
      <c r="A13562" s="33"/>
      <c r="B13562" s="34"/>
      <c r="C13562" s="33"/>
      <c r="D13562" s="33"/>
      <c r="E13562" s="33"/>
      <c r="G13562">
        <f t="shared" si="212"/>
        <v>6</v>
      </c>
    </row>
    <row r="13563" spans="1:7">
      <c r="A13563" s="33"/>
      <c r="B13563" s="34"/>
      <c r="C13563" s="33"/>
      <c r="D13563" s="33"/>
      <c r="E13563" s="33"/>
      <c r="G13563">
        <f t="shared" si="212"/>
        <v>6</v>
      </c>
    </row>
    <row r="13564" spans="1:7">
      <c r="A13564" s="33"/>
      <c r="B13564" s="34"/>
      <c r="C13564" s="33"/>
      <c r="D13564" s="33"/>
      <c r="E13564" s="33"/>
      <c r="G13564">
        <f t="shared" si="212"/>
        <v>6</v>
      </c>
    </row>
    <row r="13565" spans="1:7">
      <c r="A13565" s="33"/>
      <c r="B13565" s="34"/>
      <c r="C13565" s="33"/>
      <c r="D13565" s="33"/>
      <c r="E13565" s="33"/>
      <c r="G13565">
        <f t="shared" si="212"/>
        <v>6</v>
      </c>
    </row>
    <row r="13566" spans="1:7">
      <c r="A13566" s="33"/>
      <c r="B13566" s="34"/>
      <c r="C13566" s="33"/>
      <c r="D13566" s="33"/>
      <c r="E13566" s="33"/>
      <c r="G13566">
        <f t="shared" si="212"/>
        <v>6</v>
      </c>
    </row>
    <row r="13567" spans="1:7">
      <c r="A13567" s="33"/>
      <c r="B13567" s="34"/>
      <c r="C13567" s="33"/>
      <c r="D13567" s="33"/>
      <c r="E13567" s="33"/>
      <c r="G13567">
        <f t="shared" si="212"/>
        <v>6</v>
      </c>
    </row>
    <row r="13568" spans="1:7">
      <c r="A13568" s="33"/>
      <c r="B13568" s="34"/>
      <c r="C13568" s="33"/>
      <c r="D13568" s="33"/>
      <c r="E13568" s="33"/>
      <c r="G13568">
        <f t="shared" ref="G13568:G13631" si="213">WEEKDAY(B13568,2)</f>
        <v>6</v>
      </c>
    </row>
    <row r="13569" spans="1:7">
      <c r="A13569" s="33"/>
      <c r="B13569" s="34"/>
      <c r="C13569" s="33"/>
      <c r="D13569" s="33"/>
      <c r="E13569" s="33"/>
      <c r="G13569">
        <f t="shared" si="213"/>
        <v>6</v>
      </c>
    </row>
    <row r="13570" spans="1:7">
      <c r="A13570" s="33"/>
      <c r="B13570" s="34"/>
      <c r="C13570" s="33"/>
      <c r="D13570" s="33"/>
      <c r="E13570" s="33"/>
      <c r="G13570">
        <f t="shared" si="213"/>
        <v>6</v>
      </c>
    </row>
    <row r="13571" spans="1:7">
      <c r="A13571" s="33"/>
      <c r="B13571" s="34"/>
      <c r="C13571" s="33"/>
      <c r="D13571" s="33"/>
      <c r="E13571" s="33"/>
      <c r="G13571">
        <f t="shared" si="213"/>
        <v>6</v>
      </c>
    </row>
    <row r="13572" spans="1:7">
      <c r="A13572" s="33"/>
      <c r="B13572" s="34"/>
      <c r="C13572" s="33"/>
      <c r="D13572" s="33"/>
      <c r="E13572" s="33"/>
      <c r="G13572">
        <f t="shared" si="213"/>
        <v>6</v>
      </c>
    </row>
    <row r="13573" spans="1:7">
      <c r="A13573" s="33"/>
      <c r="B13573" s="34"/>
      <c r="C13573" s="33"/>
      <c r="D13573" s="33"/>
      <c r="E13573" s="33"/>
      <c r="G13573">
        <f t="shared" si="213"/>
        <v>6</v>
      </c>
    </row>
    <row r="13574" spans="1:7">
      <c r="A13574" s="33"/>
      <c r="B13574" s="34"/>
      <c r="C13574" s="33"/>
      <c r="D13574" s="33"/>
      <c r="E13574" s="33"/>
      <c r="G13574">
        <f t="shared" si="213"/>
        <v>6</v>
      </c>
    </row>
    <row r="13575" spans="1:7">
      <c r="A13575" s="33"/>
      <c r="B13575" s="34"/>
      <c r="C13575" s="33"/>
      <c r="D13575" s="33"/>
      <c r="E13575" s="33"/>
      <c r="G13575">
        <f t="shared" si="213"/>
        <v>6</v>
      </c>
    </row>
    <row r="13576" spans="1:7">
      <c r="A13576" s="33"/>
      <c r="B13576" s="34"/>
      <c r="C13576" s="33"/>
      <c r="D13576" s="33"/>
      <c r="E13576" s="33"/>
      <c r="G13576">
        <f t="shared" si="213"/>
        <v>6</v>
      </c>
    </row>
    <row r="13577" spans="1:7">
      <c r="A13577" s="33"/>
      <c r="B13577" s="34"/>
      <c r="C13577" s="33"/>
      <c r="D13577" s="33"/>
      <c r="E13577" s="33"/>
      <c r="G13577">
        <f t="shared" si="213"/>
        <v>6</v>
      </c>
    </row>
    <row r="13578" spans="1:7">
      <c r="A13578" s="33"/>
      <c r="B13578" s="34"/>
      <c r="C13578" s="33"/>
      <c r="D13578" s="33"/>
      <c r="E13578" s="33"/>
      <c r="G13578">
        <f t="shared" si="213"/>
        <v>6</v>
      </c>
    </row>
    <row r="13579" spans="1:7">
      <c r="A13579" s="33"/>
      <c r="B13579" s="34"/>
      <c r="C13579" s="33"/>
      <c r="D13579" s="33"/>
      <c r="E13579" s="33"/>
      <c r="G13579">
        <f t="shared" si="213"/>
        <v>6</v>
      </c>
    </row>
    <row r="13580" spans="1:7">
      <c r="A13580" s="33"/>
      <c r="B13580" s="34"/>
      <c r="C13580" s="33"/>
      <c r="D13580" s="33"/>
      <c r="E13580" s="33"/>
      <c r="G13580">
        <f t="shared" si="213"/>
        <v>6</v>
      </c>
    </row>
    <row r="13581" spans="1:7">
      <c r="A13581" s="33"/>
      <c r="B13581" s="34"/>
      <c r="C13581" s="33"/>
      <c r="D13581" s="33"/>
      <c r="E13581" s="33"/>
      <c r="G13581">
        <f t="shared" si="213"/>
        <v>6</v>
      </c>
    </row>
    <row r="13582" spans="1:7">
      <c r="A13582" s="33"/>
      <c r="B13582" s="34"/>
      <c r="C13582" s="33"/>
      <c r="D13582" s="33"/>
      <c r="E13582" s="33"/>
      <c r="G13582">
        <f t="shared" si="213"/>
        <v>6</v>
      </c>
    </row>
    <row r="13583" spans="1:7">
      <c r="A13583" s="33"/>
      <c r="B13583" s="34"/>
      <c r="C13583" s="33"/>
      <c r="D13583" s="33"/>
      <c r="E13583" s="33"/>
      <c r="G13583">
        <f t="shared" si="213"/>
        <v>6</v>
      </c>
    </row>
    <row r="13584" spans="1:7">
      <c r="A13584" s="33"/>
      <c r="B13584" s="34"/>
      <c r="C13584" s="33"/>
      <c r="D13584" s="33"/>
      <c r="E13584" s="33"/>
      <c r="G13584">
        <f t="shared" si="213"/>
        <v>6</v>
      </c>
    </row>
    <row r="13585" spans="1:7">
      <c r="A13585" s="33"/>
      <c r="B13585" s="34"/>
      <c r="C13585" s="33"/>
      <c r="D13585" s="33"/>
      <c r="E13585" s="33"/>
      <c r="G13585">
        <f t="shared" si="213"/>
        <v>6</v>
      </c>
    </row>
    <row r="13586" spans="1:7">
      <c r="A13586" s="33"/>
      <c r="B13586" s="34"/>
      <c r="C13586" s="33"/>
      <c r="D13586" s="33"/>
      <c r="E13586" s="33"/>
      <c r="G13586">
        <f t="shared" si="213"/>
        <v>6</v>
      </c>
    </row>
    <row r="13587" spans="1:7">
      <c r="A13587" s="33"/>
      <c r="B13587" s="34"/>
      <c r="C13587" s="33"/>
      <c r="D13587" s="33"/>
      <c r="E13587" s="33"/>
      <c r="G13587">
        <f t="shared" si="213"/>
        <v>6</v>
      </c>
    </row>
    <row r="13588" spans="1:7">
      <c r="A13588" s="33"/>
      <c r="B13588" s="34"/>
      <c r="C13588" s="33"/>
      <c r="D13588" s="33"/>
      <c r="E13588" s="33"/>
      <c r="G13588">
        <f t="shared" si="213"/>
        <v>6</v>
      </c>
    </row>
    <row r="13589" spans="1:7">
      <c r="A13589" s="33"/>
      <c r="B13589" s="34"/>
      <c r="C13589" s="33"/>
      <c r="D13589" s="33"/>
      <c r="E13589" s="33"/>
      <c r="G13589">
        <f t="shared" si="213"/>
        <v>6</v>
      </c>
    </row>
    <row r="13590" spans="1:7">
      <c r="A13590" s="33"/>
      <c r="B13590" s="34"/>
      <c r="C13590" s="33"/>
      <c r="D13590" s="33"/>
      <c r="E13590" s="33"/>
      <c r="G13590">
        <f t="shared" si="213"/>
        <v>6</v>
      </c>
    </row>
    <row r="13591" spans="1:7">
      <c r="A13591" s="33"/>
      <c r="B13591" s="34"/>
      <c r="C13591" s="33"/>
      <c r="D13591" s="33"/>
      <c r="E13591" s="33"/>
      <c r="G13591">
        <f t="shared" si="213"/>
        <v>6</v>
      </c>
    </row>
    <row r="13592" spans="1:7">
      <c r="A13592" s="33"/>
      <c r="B13592" s="34"/>
      <c r="C13592" s="33"/>
      <c r="D13592" s="33"/>
      <c r="E13592" s="33"/>
      <c r="G13592">
        <f t="shared" si="213"/>
        <v>6</v>
      </c>
    </row>
    <row r="13593" spans="1:7">
      <c r="A13593" s="33"/>
      <c r="B13593" s="34"/>
      <c r="C13593" s="33"/>
      <c r="D13593" s="33"/>
      <c r="E13593" s="33"/>
      <c r="G13593">
        <f t="shared" si="213"/>
        <v>6</v>
      </c>
    </row>
    <row r="13594" spans="1:7">
      <c r="A13594" s="33"/>
      <c r="B13594" s="34"/>
      <c r="C13594" s="33"/>
      <c r="D13594" s="33"/>
      <c r="E13594" s="33"/>
      <c r="G13594">
        <f t="shared" si="213"/>
        <v>6</v>
      </c>
    </row>
    <row r="13595" spans="1:7">
      <c r="A13595" s="33"/>
      <c r="B13595" s="34"/>
      <c r="C13595" s="33"/>
      <c r="D13595" s="33"/>
      <c r="E13595" s="33"/>
      <c r="G13595">
        <f t="shared" si="213"/>
        <v>6</v>
      </c>
    </row>
    <row r="13596" spans="1:7">
      <c r="A13596" s="33"/>
      <c r="B13596" s="34"/>
      <c r="C13596" s="33"/>
      <c r="D13596" s="33"/>
      <c r="E13596" s="33"/>
      <c r="G13596">
        <f t="shared" si="213"/>
        <v>6</v>
      </c>
    </row>
    <row r="13597" spans="1:7">
      <c r="A13597" s="33"/>
      <c r="B13597" s="34"/>
      <c r="C13597" s="33"/>
      <c r="D13597" s="33"/>
      <c r="E13597" s="33"/>
      <c r="G13597">
        <f t="shared" si="213"/>
        <v>6</v>
      </c>
    </row>
    <row r="13598" spans="1:7">
      <c r="A13598" s="33"/>
      <c r="B13598" s="34"/>
      <c r="C13598" s="33"/>
      <c r="D13598" s="33"/>
      <c r="E13598" s="33"/>
      <c r="G13598">
        <f t="shared" si="213"/>
        <v>6</v>
      </c>
    </row>
    <row r="13599" spans="1:7">
      <c r="A13599" s="33"/>
      <c r="B13599" s="34"/>
      <c r="C13599" s="33"/>
      <c r="D13599" s="33"/>
      <c r="E13599" s="33"/>
      <c r="G13599">
        <f t="shared" si="213"/>
        <v>6</v>
      </c>
    </row>
    <row r="13600" spans="1:7">
      <c r="A13600" s="33"/>
      <c r="B13600" s="34"/>
      <c r="C13600" s="33"/>
      <c r="D13600" s="33"/>
      <c r="E13600" s="33"/>
      <c r="G13600">
        <f t="shared" si="213"/>
        <v>6</v>
      </c>
    </row>
    <row r="13601" spans="1:7">
      <c r="A13601" s="33"/>
      <c r="B13601" s="34"/>
      <c r="C13601" s="33"/>
      <c r="D13601" s="33"/>
      <c r="E13601" s="33"/>
      <c r="G13601">
        <f t="shared" si="213"/>
        <v>6</v>
      </c>
    </row>
    <row r="13602" spans="1:7">
      <c r="A13602" s="33"/>
      <c r="B13602" s="34"/>
      <c r="C13602" s="33"/>
      <c r="D13602" s="33"/>
      <c r="E13602" s="33"/>
      <c r="G13602">
        <f t="shared" si="213"/>
        <v>6</v>
      </c>
    </row>
    <row r="13603" spans="1:7">
      <c r="A13603" s="33"/>
      <c r="B13603" s="34"/>
      <c r="C13603" s="33"/>
      <c r="D13603" s="33"/>
      <c r="E13603" s="33"/>
      <c r="G13603">
        <f t="shared" si="213"/>
        <v>6</v>
      </c>
    </row>
    <row r="13604" spans="1:7">
      <c r="A13604" s="33"/>
      <c r="B13604" s="34"/>
      <c r="C13604" s="33"/>
      <c r="D13604" s="33"/>
      <c r="E13604" s="33"/>
      <c r="G13604">
        <f t="shared" si="213"/>
        <v>6</v>
      </c>
    </row>
    <row r="13605" spans="1:7">
      <c r="A13605" s="33"/>
      <c r="B13605" s="34"/>
      <c r="C13605" s="33"/>
      <c r="D13605" s="33"/>
      <c r="E13605" s="33"/>
      <c r="G13605">
        <f t="shared" si="213"/>
        <v>6</v>
      </c>
    </row>
    <row r="13606" spans="1:7">
      <c r="A13606" s="33"/>
      <c r="B13606" s="34"/>
      <c r="C13606" s="33"/>
      <c r="D13606" s="33"/>
      <c r="E13606" s="33"/>
      <c r="G13606">
        <f t="shared" si="213"/>
        <v>6</v>
      </c>
    </row>
    <row r="13607" spans="1:7">
      <c r="A13607" s="33"/>
      <c r="B13607" s="34"/>
      <c r="C13607" s="33"/>
      <c r="D13607" s="33"/>
      <c r="E13607" s="33"/>
      <c r="G13607">
        <f t="shared" si="213"/>
        <v>6</v>
      </c>
    </row>
    <row r="13608" spans="1:7">
      <c r="A13608" s="33"/>
      <c r="B13608" s="34"/>
      <c r="C13608" s="33"/>
      <c r="D13608" s="33"/>
      <c r="E13608" s="33"/>
      <c r="G13608">
        <f t="shared" si="213"/>
        <v>6</v>
      </c>
    </row>
    <row r="13609" spans="1:7">
      <c r="A13609" s="33"/>
      <c r="B13609" s="34"/>
      <c r="C13609" s="33"/>
      <c r="D13609" s="33"/>
      <c r="E13609" s="33"/>
      <c r="G13609">
        <f t="shared" si="213"/>
        <v>6</v>
      </c>
    </row>
    <row r="13610" spans="1:7">
      <c r="A13610" s="33"/>
      <c r="B13610" s="34"/>
      <c r="C13610" s="33"/>
      <c r="D13610" s="33"/>
      <c r="E13610" s="33"/>
      <c r="G13610">
        <f t="shared" si="213"/>
        <v>6</v>
      </c>
    </row>
    <row r="13611" spans="1:7">
      <c r="A13611" s="33"/>
      <c r="B13611" s="34"/>
      <c r="C13611" s="33"/>
      <c r="D13611" s="33"/>
      <c r="E13611" s="33"/>
      <c r="G13611">
        <f t="shared" si="213"/>
        <v>6</v>
      </c>
    </row>
    <row r="13612" spans="1:7">
      <c r="A13612" s="33"/>
      <c r="B13612" s="34"/>
      <c r="C13612" s="33"/>
      <c r="D13612" s="33"/>
      <c r="E13612" s="33"/>
      <c r="G13612">
        <f t="shared" si="213"/>
        <v>6</v>
      </c>
    </row>
    <row r="13613" spans="1:7">
      <c r="A13613" s="33"/>
      <c r="B13613" s="34"/>
      <c r="C13613" s="33"/>
      <c r="D13613" s="33"/>
      <c r="E13613" s="33"/>
      <c r="G13613">
        <f t="shared" si="213"/>
        <v>6</v>
      </c>
    </row>
    <row r="13614" spans="1:7">
      <c r="A13614" s="33"/>
      <c r="B13614" s="34"/>
      <c r="C13614" s="33"/>
      <c r="D13614" s="33"/>
      <c r="E13614" s="33"/>
      <c r="G13614">
        <f t="shared" si="213"/>
        <v>6</v>
      </c>
    </row>
    <row r="13615" spans="1:7">
      <c r="A13615" s="33"/>
      <c r="B13615" s="34"/>
      <c r="C13615" s="33"/>
      <c r="D13615" s="33"/>
      <c r="E13615" s="33"/>
      <c r="G13615">
        <f t="shared" si="213"/>
        <v>6</v>
      </c>
    </row>
    <row r="13616" spans="1:7">
      <c r="A13616" s="33"/>
      <c r="B13616" s="34"/>
      <c r="C13616" s="33"/>
      <c r="D13616" s="33"/>
      <c r="E13616" s="33"/>
      <c r="G13616">
        <f t="shared" si="213"/>
        <v>6</v>
      </c>
    </row>
    <row r="13617" spans="1:7">
      <c r="A13617" s="33"/>
      <c r="B13617" s="34"/>
      <c r="C13617" s="33"/>
      <c r="D13617" s="33"/>
      <c r="E13617" s="33"/>
      <c r="G13617">
        <f t="shared" si="213"/>
        <v>6</v>
      </c>
    </row>
    <row r="13618" spans="1:7">
      <c r="A13618" s="33"/>
      <c r="B13618" s="34"/>
      <c r="C13618" s="33"/>
      <c r="D13618" s="33"/>
      <c r="E13618" s="33"/>
      <c r="G13618">
        <f t="shared" si="213"/>
        <v>6</v>
      </c>
    </row>
    <row r="13619" spans="1:7">
      <c r="A13619" s="33"/>
      <c r="B13619" s="34"/>
      <c r="C13619" s="33"/>
      <c r="D13619" s="33"/>
      <c r="E13619" s="33"/>
      <c r="G13619">
        <f t="shared" si="213"/>
        <v>6</v>
      </c>
    </row>
    <row r="13620" spans="1:7">
      <c r="A13620" s="33"/>
      <c r="B13620" s="34"/>
      <c r="C13620" s="33"/>
      <c r="D13620" s="33"/>
      <c r="E13620" s="33"/>
      <c r="G13620">
        <f t="shared" si="213"/>
        <v>6</v>
      </c>
    </row>
    <row r="13621" spans="1:7">
      <c r="A13621" s="33"/>
      <c r="B13621" s="34"/>
      <c r="C13621" s="33"/>
      <c r="D13621" s="33"/>
      <c r="E13621" s="33"/>
      <c r="G13621">
        <f t="shared" si="213"/>
        <v>6</v>
      </c>
    </row>
    <row r="13622" spans="1:7">
      <c r="A13622" s="33"/>
      <c r="B13622" s="34"/>
      <c r="C13622" s="33"/>
      <c r="D13622" s="33"/>
      <c r="E13622" s="33"/>
      <c r="G13622">
        <f t="shared" si="213"/>
        <v>6</v>
      </c>
    </row>
    <row r="13623" spans="1:7">
      <c r="A13623" s="33"/>
      <c r="B13623" s="34"/>
      <c r="C13623" s="33"/>
      <c r="D13623" s="33"/>
      <c r="E13623" s="33"/>
      <c r="G13623">
        <f t="shared" si="213"/>
        <v>6</v>
      </c>
    </row>
    <row r="13624" spans="1:7">
      <c r="A13624" s="33"/>
      <c r="B13624" s="34"/>
      <c r="C13624" s="33"/>
      <c r="D13624" s="33"/>
      <c r="E13624" s="33"/>
      <c r="G13624">
        <f t="shared" si="213"/>
        <v>6</v>
      </c>
    </row>
    <row r="13625" spans="1:7">
      <c r="A13625" s="33"/>
      <c r="B13625" s="34"/>
      <c r="C13625" s="33"/>
      <c r="D13625" s="33"/>
      <c r="E13625" s="33"/>
      <c r="G13625">
        <f t="shared" si="213"/>
        <v>6</v>
      </c>
    </row>
    <row r="13626" spans="1:7">
      <c r="A13626" s="33"/>
      <c r="B13626" s="34"/>
      <c r="C13626" s="33"/>
      <c r="D13626" s="33"/>
      <c r="E13626" s="33"/>
      <c r="G13626">
        <f t="shared" si="213"/>
        <v>6</v>
      </c>
    </row>
    <row r="13627" spans="1:7">
      <c r="A13627" s="33"/>
      <c r="B13627" s="34"/>
      <c r="C13627" s="33"/>
      <c r="D13627" s="33"/>
      <c r="E13627" s="33"/>
      <c r="G13627">
        <f t="shared" si="213"/>
        <v>6</v>
      </c>
    </row>
    <row r="13628" spans="1:7">
      <c r="A13628" s="33"/>
      <c r="B13628" s="34"/>
      <c r="C13628" s="33"/>
      <c r="D13628" s="33"/>
      <c r="E13628" s="33"/>
      <c r="G13628">
        <f t="shared" si="213"/>
        <v>6</v>
      </c>
    </row>
    <row r="13629" spans="1:7">
      <c r="A13629" s="33"/>
      <c r="B13629" s="34"/>
      <c r="C13629" s="33"/>
      <c r="D13629" s="33"/>
      <c r="E13629" s="33"/>
      <c r="G13629">
        <f t="shared" si="213"/>
        <v>6</v>
      </c>
    </row>
    <row r="13630" spans="1:7">
      <c r="A13630" s="33"/>
      <c r="B13630" s="34"/>
      <c r="C13630" s="33"/>
      <c r="D13630" s="33"/>
      <c r="E13630" s="33"/>
      <c r="G13630">
        <f t="shared" si="213"/>
        <v>6</v>
      </c>
    </row>
    <row r="13631" spans="1:7">
      <c r="A13631" s="33"/>
      <c r="B13631" s="34"/>
      <c r="C13631" s="33"/>
      <c r="D13631" s="33"/>
      <c r="E13631" s="33"/>
      <c r="G13631">
        <f t="shared" si="213"/>
        <v>6</v>
      </c>
    </row>
    <row r="13632" spans="1:7">
      <c r="A13632" s="33"/>
      <c r="B13632" s="34"/>
      <c r="C13632" s="33"/>
      <c r="D13632" s="33"/>
      <c r="E13632" s="33"/>
      <c r="G13632">
        <f t="shared" ref="G13632:G13695" si="214">WEEKDAY(B13632,2)</f>
        <v>6</v>
      </c>
    </row>
    <row r="13633" spans="1:7">
      <c r="A13633" s="33"/>
      <c r="B13633" s="34"/>
      <c r="C13633" s="33"/>
      <c r="D13633" s="33"/>
      <c r="E13633" s="33"/>
      <c r="G13633">
        <f t="shared" si="214"/>
        <v>6</v>
      </c>
    </row>
    <row r="13634" spans="1:7">
      <c r="A13634" s="33"/>
      <c r="B13634" s="34"/>
      <c r="C13634" s="33"/>
      <c r="D13634" s="33"/>
      <c r="E13634" s="33"/>
      <c r="G13634">
        <f t="shared" si="214"/>
        <v>6</v>
      </c>
    </row>
    <row r="13635" spans="1:7">
      <c r="A13635" s="33"/>
      <c r="B13635" s="34"/>
      <c r="C13635" s="33"/>
      <c r="D13635" s="33"/>
      <c r="E13635" s="33"/>
      <c r="G13635">
        <f t="shared" si="214"/>
        <v>6</v>
      </c>
    </row>
    <row r="13636" spans="1:7">
      <c r="A13636" s="33"/>
      <c r="B13636" s="34"/>
      <c r="C13636" s="33"/>
      <c r="D13636" s="33"/>
      <c r="E13636" s="33"/>
      <c r="G13636">
        <f t="shared" si="214"/>
        <v>6</v>
      </c>
    </row>
    <row r="13637" spans="1:7">
      <c r="A13637" s="33"/>
      <c r="B13637" s="34"/>
      <c r="C13637" s="33"/>
      <c r="D13637" s="33"/>
      <c r="E13637" s="33"/>
      <c r="G13637">
        <f t="shared" si="214"/>
        <v>6</v>
      </c>
    </row>
    <row r="13638" spans="1:7">
      <c r="A13638" s="33"/>
      <c r="B13638" s="34"/>
      <c r="C13638" s="33"/>
      <c r="D13638" s="33"/>
      <c r="E13638" s="33"/>
      <c r="G13638">
        <f t="shared" si="214"/>
        <v>6</v>
      </c>
    </row>
    <row r="13639" spans="1:7">
      <c r="A13639" s="33"/>
      <c r="B13639" s="34"/>
      <c r="C13639" s="33"/>
      <c r="D13639" s="33"/>
      <c r="E13639" s="33"/>
      <c r="G13639">
        <f t="shared" si="214"/>
        <v>6</v>
      </c>
    </row>
    <row r="13640" spans="1:7">
      <c r="A13640" s="33"/>
      <c r="B13640" s="34"/>
      <c r="C13640" s="33"/>
      <c r="D13640" s="33"/>
      <c r="E13640" s="33"/>
      <c r="G13640">
        <f t="shared" si="214"/>
        <v>6</v>
      </c>
    </row>
    <row r="13641" spans="1:7">
      <c r="A13641" s="33"/>
      <c r="B13641" s="34"/>
      <c r="C13641" s="33"/>
      <c r="D13641" s="33"/>
      <c r="E13641" s="33"/>
      <c r="G13641">
        <f t="shared" si="214"/>
        <v>6</v>
      </c>
    </row>
    <row r="13642" spans="1:7">
      <c r="A13642" s="33"/>
      <c r="B13642" s="34"/>
      <c r="C13642" s="33"/>
      <c r="D13642" s="33"/>
      <c r="E13642" s="33"/>
      <c r="G13642">
        <f t="shared" si="214"/>
        <v>6</v>
      </c>
    </row>
    <row r="13643" spans="1:7">
      <c r="A13643" s="33"/>
      <c r="B13643" s="34"/>
      <c r="C13643" s="33"/>
      <c r="D13643" s="33"/>
      <c r="E13643" s="33"/>
      <c r="G13643">
        <f t="shared" si="214"/>
        <v>6</v>
      </c>
    </row>
    <row r="13644" spans="1:7">
      <c r="A13644" s="33"/>
      <c r="B13644" s="34"/>
      <c r="C13644" s="33"/>
      <c r="D13644" s="33"/>
      <c r="E13644" s="33"/>
      <c r="G13644">
        <f t="shared" si="214"/>
        <v>6</v>
      </c>
    </row>
    <row r="13645" spans="1:7">
      <c r="A13645" s="33"/>
      <c r="B13645" s="34"/>
      <c r="C13645" s="33"/>
      <c r="D13645" s="33"/>
      <c r="E13645" s="33"/>
      <c r="G13645">
        <f t="shared" si="214"/>
        <v>6</v>
      </c>
    </row>
    <row r="13646" spans="1:7">
      <c r="A13646" s="33"/>
      <c r="B13646" s="34"/>
      <c r="C13646" s="33"/>
      <c r="D13646" s="33"/>
      <c r="E13646" s="33"/>
      <c r="G13646">
        <f t="shared" si="214"/>
        <v>6</v>
      </c>
    </row>
    <row r="13647" spans="1:7">
      <c r="A13647" s="33"/>
      <c r="B13647" s="34"/>
      <c r="C13647" s="33"/>
      <c r="D13647" s="33"/>
      <c r="E13647" s="33"/>
      <c r="G13647">
        <f t="shared" si="214"/>
        <v>6</v>
      </c>
    </row>
    <row r="13648" spans="1:7">
      <c r="A13648" s="33"/>
      <c r="B13648" s="34"/>
      <c r="C13648" s="33"/>
      <c r="D13648" s="33"/>
      <c r="E13648" s="33"/>
      <c r="G13648">
        <f t="shared" si="214"/>
        <v>6</v>
      </c>
    </row>
    <row r="13649" spans="1:7">
      <c r="A13649" s="33"/>
      <c r="B13649" s="34"/>
      <c r="C13649" s="33"/>
      <c r="D13649" s="33"/>
      <c r="E13649" s="33"/>
      <c r="G13649">
        <f t="shared" si="214"/>
        <v>6</v>
      </c>
    </row>
    <row r="13650" spans="1:7">
      <c r="A13650" s="33"/>
      <c r="B13650" s="34"/>
      <c r="C13650" s="33"/>
      <c r="D13650" s="33"/>
      <c r="E13650" s="33"/>
      <c r="G13650">
        <f t="shared" si="214"/>
        <v>6</v>
      </c>
    </row>
    <row r="13651" spans="1:7">
      <c r="A13651" s="33"/>
      <c r="B13651" s="34"/>
      <c r="C13651" s="33"/>
      <c r="D13651" s="33"/>
      <c r="E13651" s="33"/>
      <c r="G13651">
        <f t="shared" si="214"/>
        <v>6</v>
      </c>
    </row>
    <row r="13652" spans="1:7">
      <c r="A13652" s="33"/>
      <c r="B13652" s="34"/>
      <c r="C13652" s="33"/>
      <c r="D13652" s="33"/>
      <c r="E13652" s="33"/>
      <c r="G13652">
        <f t="shared" si="214"/>
        <v>6</v>
      </c>
    </row>
    <row r="13653" spans="1:7">
      <c r="A13653" s="33"/>
      <c r="B13653" s="34"/>
      <c r="C13653" s="33"/>
      <c r="D13653" s="33"/>
      <c r="E13653" s="33"/>
      <c r="G13653">
        <f t="shared" si="214"/>
        <v>6</v>
      </c>
    </row>
    <row r="13654" spans="1:7">
      <c r="A13654" s="33"/>
      <c r="B13654" s="34"/>
      <c r="C13654" s="33"/>
      <c r="D13654" s="33"/>
      <c r="E13654" s="33"/>
      <c r="G13654">
        <f t="shared" si="214"/>
        <v>6</v>
      </c>
    </row>
    <row r="13655" spans="1:7">
      <c r="A13655" s="33"/>
      <c r="B13655" s="34"/>
      <c r="C13655" s="33"/>
      <c r="D13655" s="33"/>
      <c r="E13655" s="33"/>
      <c r="G13655">
        <f t="shared" si="214"/>
        <v>6</v>
      </c>
    </row>
    <row r="13656" spans="1:7">
      <c r="A13656" s="33"/>
      <c r="B13656" s="34"/>
      <c r="C13656" s="33"/>
      <c r="D13656" s="33"/>
      <c r="E13656" s="33"/>
      <c r="G13656">
        <f t="shared" si="214"/>
        <v>6</v>
      </c>
    </row>
    <row r="13657" spans="1:7">
      <c r="A13657" s="33"/>
      <c r="B13657" s="34"/>
      <c r="C13657" s="33"/>
      <c r="D13657" s="33"/>
      <c r="E13657" s="33"/>
      <c r="G13657">
        <f t="shared" si="214"/>
        <v>6</v>
      </c>
    </row>
    <row r="13658" spans="1:7">
      <c r="A13658" s="33"/>
      <c r="B13658" s="34"/>
      <c r="C13658" s="33"/>
      <c r="D13658" s="33"/>
      <c r="E13658" s="33"/>
      <c r="G13658">
        <f t="shared" si="214"/>
        <v>6</v>
      </c>
    </row>
    <row r="13659" spans="1:7">
      <c r="A13659" s="33"/>
      <c r="B13659" s="34"/>
      <c r="C13659" s="33"/>
      <c r="D13659" s="33"/>
      <c r="E13659" s="33"/>
      <c r="G13659">
        <f t="shared" si="214"/>
        <v>6</v>
      </c>
    </row>
    <row r="13660" spans="1:7">
      <c r="A13660" s="33"/>
      <c r="B13660" s="34"/>
      <c r="C13660" s="33"/>
      <c r="D13660" s="33"/>
      <c r="E13660" s="33"/>
      <c r="G13660">
        <f t="shared" si="214"/>
        <v>6</v>
      </c>
    </row>
    <row r="13661" spans="1:7">
      <c r="A13661" s="33"/>
      <c r="B13661" s="34"/>
      <c r="C13661" s="33"/>
      <c r="D13661" s="33"/>
      <c r="E13661" s="33"/>
      <c r="G13661">
        <f t="shared" si="214"/>
        <v>6</v>
      </c>
    </row>
    <row r="13662" spans="1:7">
      <c r="A13662" s="33"/>
      <c r="B13662" s="34"/>
      <c r="C13662" s="33"/>
      <c r="D13662" s="33"/>
      <c r="E13662" s="33"/>
      <c r="G13662">
        <f t="shared" si="214"/>
        <v>6</v>
      </c>
    </row>
    <row r="13663" spans="1:7">
      <c r="A13663" s="33"/>
      <c r="B13663" s="34"/>
      <c r="C13663" s="33"/>
      <c r="D13663" s="33"/>
      <c r="E13663" s="33"/>
      <c r="G13663">
        <f t="shared" si="214"/>
        <v>6</v>
      </c>
    </row>
    <row r="13664" spans="1:7">
      <c r="A13664" s="33"/>
      <c r="B13664" s="34"/>
      <c r="C13664" s="33"/>
      <c r="D13664" s="33"/>
      <c r="E13664" s="33"/>
      <c r="G13664">
        <f t="shared" si="214"/>
        <v>6</v>
      </c>
    </row>
    <row r="13665" spans="1:7">
      <c r="A13665" s="33"/>
      <c r="B13665" s="34"/>
      <c r="C13665" s="33"/>
      <c r="D13665" s="33"/>
      <c r="E13665" s="33"/>
      <c r="G13665">
        <f t="shared" si="214"/>
        <v>6</v>
      </c>
    </row>
    <row r="13666" spans="1:7">
      <c r="A13666" s="33"/>
      <c r="B13666" s="34"/>
      <c r="C13666" s="33"/>
      <c r="D13666" s="33"/>
      <c r="E13666" s="33"/>
      <c r="G13666">
        <f t="shared" si="214"/>
        <v>6</v>
      </c>
    </row>
    <row r="13667" spans="1:7">
      <c r="A13667" s="33"/>
      <c r="B13667" s="34"/>
      <c r="C13667" s="33"/>
      <c r="D13667" s="33"/>
      <c r="E13667" s="33"/>
      <c r="G13667">
        <f t="shared" si="214"/>
        <v>6</v>
      </c>
    </row>
    <row r="13668" spans="1:7">
      <c r="A13668" s="33"/>
      <c r="B13668" s="34"/>
      <c r="C13668" s="33"/>
      <c r="D13668" s="33"/>
      <c r="E13668" s="33"/>
      <c r="G13668">
        <f t="shared" si="214"/>
        <v>6</v>
      </c>
    </row>
    <row r="13669" spans="1:7">
      <c r="A13669" s="33"/>
      <c r="B13669" s="34"/>
      <c r="C13669" s="33"/>
      <c r="D13669" s="33"/>
      <c r="E13669" s="33"/>
      <c r="G13669">
        <f t="shared" si="214"/>
        <v>6</v>
      </c>
    </row>
    <row r="13670" spans="1:7">
      <c r="A13670" s="33"/>
      <c r="B13670" s="34"/>
      <c r="C13670" s="33"/>
      <c r="D13670" s="33"/>
      <c r="E13670" s="33"/>
      <c r="G13670">
        <f t="shared" si="214"/>
        <v>6</v>
      </c>
    </row>
    <row r="13671" spans="1:7">
      <c r="A13671" s="33"/>
      <c r="B13671" s="34"/>
      <c r="C13671" s="33"/>
      <c r="D13671" s="33"/>
      <c r="E13671" s="33"/>
      <c r="G13671">
        <f t="shared" si="214"/>
        <v>6</v>
      </c>
    </row>
    <row r="13672" spans="1:7">
      <c r="A13672" s="33"/>
      <c r="B13672" s="34"/>
      <c r="C13672" s="33"/>
      <c r="D13672" s="33"/>
      <c r="E13672" s="33"/>
      <c r="G13672">
        <f t="shared" si="214"/>
        <v>6</v>
      </c>
    </row>
    <row r="13673" spans="1:7">
      <c r="A13673" s="33"/>
      <c r="B13673" s="34"/>
      <c r="C13673" s="33"/>
      <c r="D13673" s="33"/>
      <c r="E13673" s="33"/>
      <c r="G13673">
        <f t="shared" si="214"/>
        <v>6</v>
      </c>
    </row>
    <row r="13674" spans="1:7">
      <c r="A13674" s="33"/>
      <c r="B13674" s="34"/>
      <c r="C13674" s="33"/>
      <c r="D13674" s="33"/>
      <c r="E13674" s="33"/>
      <c r="G13674">
        <f t="shared" si="214"/>
        <v>6</v>
      </c>
    </row>
    <row r="13675" spans="1:7">
      <c r="A13675" s="33"/>
      <c r="B13675" s="34"/>
      <c r="C13675" s="33"/>
      <c r="D13675" s="33"/>
      <c r="E13675" s="33"/>
      <c r="G13675">
        <f t="shared" si="214"/>
        <v>6</v>
      </c>
    </row>
    <row r="13676" spans="1:7">
      <c r="A13676" s="33"/>
      <c r="B13676" s="34"/>
      <c r="C13676" s="33"/>
      <c r="D13676" s="33"/>
      <c r="E13676" s="33"/>
      <c r="G13676">
        <f t="shared" si="214"/>
        <v>6</v>
      </c>
    </row>
    <row r="13677" spans="1:7">
      <c r="A13677" s="33"/>
      <c r="B13677" s="34"/>
      <c r="C13677" s="33"/>
      <c r="D13677" s="33"/>
      <c r="E13677" s="33"/>
      <c r="G13677">
        <f t="shared" si="214"/>
        <v>6</v>
      </c>
    </row>
    <row r="13678" spans="1:7">
      <c r="A13678" s="33"/>
      <c r="B13678" s="34"/>
      <c r="C13678" s="33"/>
      <c r="D13678" s="33"/>
      <c r="E13678" s="33"/>
      <c r="G13678">
        <f t="shared" si="214"/>
        <v>6</v>
      </c>
    </row>
    <row r="13679" spans="1:7">
      <c r="A13679" s="33"/>
      <c r="B13679" s="34"/>
      <c r="C13679" s="33"/>
      <c r="D13679" s="33"/>
      <c r="E13679" s="33"/>
      <c r="G13679">
        <f t="shared" si="214"/>
        <v>6</v>
      </c>
    </row>
    <row r="13680" spans="1:7">
      <c r="A13680" s="33"/>
      <c r="B13680" s="34"/>
      <c r="C13680" s="33"/>
      <c r="D13680" s="33"/>
      <c r="E13680" s="33"/>
      <c r="G13680">
        <f t="shared" si="214"/>
        <v>6</v>
      </c>
    </row>
    <row r="13681" spans="1:7">
      <c r="A13681" s="33"/>
      <c r="B13681" s="34"/>
      <c r="C13681" s="33"/>
      <c r="D13681" s="33"/>
      <c r="E13681" s="33"/>
      <c r="G13681">
        <f t="shared" si="214"/>
        <v>6</v>
      </c>
    </row>
    <row r="13682" spans="1:7">
      <c r="A13682" s="33"/>
      <c r="B13682" s="34"/>
      <c r="C13682" s="33"/>
      <c r="D13682" s="33"/>
      <c r="E13682" s="33"/>
      <c r="G13682">
        <f t="shared" si="214"/>
        <v>6</v>
      </c>
    </row>
    <row r="13683" spans="1:7">
      <c r="A13683" s="33"/>
      <c r="B13683" s="34"/>
      <c r="C13683" s="33"/>
      <c r="D13683" s="33"/>
      <c r="E13683" s="33"/>
      <c r="G13683">
        <f t="shared" si="214"/>
        <v>6</v>
      </c>
    </row>
    <row r="13684" spans="1:7">
      <c r="A13684" s="33"/>
      <c r="B13684" s="34"/>
      <c r="C13684" s="33"/>
      <c r="D13684" s="33"/>
      <c r="E13684" s="33"/>
      <c r="G13684">
        <f t="shared" si="214"/>
        <v>6</v>
      </c>
    </row>
    <row r="13685" spans="1:7">
      <c r="A13685" s="33"/>
      <c r="B13685" s="34"/>
      <c r="C13685" s="33"/>
      <c r="D13685" s="33"/>
      <c r="E13685" s="33"/>
      <c r="G13685">
        <f t="shared" si="214"/>
        <v>6</v>
      </c>
    </row>
    <row r="13686" spans="1:7">
      <c r="A13686" s="33"/>
      <c r="B13686" s="34"/>
      <c r="C13686" s="33"/>
      <c r="D13686" s="33"/>
      <c r="E13686" s="33"/>
      <c r="G13686">
        <f t="shared" si="214"/>
        <v>6</v>
      </c>
    </row>
    <row r="13687" spans="1:7">
      <c r="A13687" s="33"/>
      <c r="B13687" s="34"/>
      <c r="C13687" s="33"/>
      <c r="D13687" s="33"/>
      <c r="E13687" s="33"/>
      <c r="G13687">
        <f t="shared" si="214"/>
        <v>6</v>
      </c>
    </row>
    <row r="13688" spans="1:7">
      <c r="A13688" s="33"/>
      <c r="B13688" s="34"/>
      <c r="C13688" s="33"/>
      <c r="D13688" s="33"/>
      <c r="E13688" s="33"/>
      <c r="G13688">
        <f t="shared" si="214"/>
        <v>6</v>
      </c>
    </row>
    <row r="13689" spans="1:7">
      <c r="A13689" s="33"/>
      <c r="B13689" s="34"/>
      <c r="C13689" s="33"/>
      <c r="D13689" s="33"/>
      <c r="E13689" s="33"/>
      <c r="G13689">
        <f t="shared" si="214"/>
        <v>6</v>
      </c>
    </row>
    <row r="13690" spans="1:7">
      <c r="A13690" s="33"/>
      <c r="B13690" s="34"/>
      <c r="C13690" s="33"/>
      <c r="D13690" s="33"/>
      <c r="E13690" s="33"/>
      <c r="G13690">
        <f t="shared" si="214"/>
        <v>6</v>
      </c>
    </row>
    <row r="13691" spans="1:7">
      <c r="A13691" s="33"/>
      <c r="B13691" s="34"/>
      <c r="C13691" s="33"/>
      <c r="D13691" s="33"/>
      <c r="E13691" s="33"/>
      <c r="G13691">
        <f t="shared" si="214"/>
        <v>6</v>
      </c>
    </row>
    <row r="13692" spans="1:7">
      <c r="A13692" s="33"/>
      <c r="B13692" s="34"/>
      <c r="C13692" s="33"/>
      <c r="D13692" s="33"/>
      <c r="E13692" s="33"/>
      <c r="G13692">
        <f t="shared" si="214"/>
        <v>6</v>
      </c>
    </row>
    <row r="13693" spans="1:7">
      <c r="A13693" s="33"/>
      <c r="B13693" s="34"/>
      <c r="C13693" s="33"/>
      <c r="D13693" s="33"/>
      <c r="E13693" s="33"/>
      <c r="G13693">
        <f t="shared" si="214"/>
        <v>6</v>
      </c>
    </row>
    <row r="13694" spans="1:7">
      <c r="A13694" s="33"/>
      <c r="B13694" s="34"/>
      <c r="C13694" s="33"/>
      <c r="D13694" s="33"/>
      <c r="E13694" s="33"/>
      <c r="G13694">
        <f t="shared" si="214"/>
        <v>6</v>
      </c>
    </row>
    <row r="13695" spans="1:7">
      <c r="A13695" s="33"/>
      <c r="B13695" s="34"/>
      <c r="C13695" s="33"/>
      <c r="D13695" s="33"/>
      <c r="E13695" s="33"/>
      <c r="G13695">
        <f t="shared" si="214"/>
        <v>6</v>
      </c>
    </row>
    <row r="13696" spans="1:7">
      <c r="A13696" s="33"/>
      <c r="B13696" s="34"/>
      <c r="C13696" s="33"/>
      <c r="D13696" s="33"/>
      <c r="E13696" s="33"/>
      <c r="G13696">
        <f t="shared" ref="G13696:G13759" si="215">WEEKDAY(B13696,2)</f>
        <v>6</v>
      </c>
    </row>
    <row r="13697" spans="1:7">
      <c r="A13697" s="33"/>
      <c r="B13697" s="34"/>
      <c r="C13697" s="33"/>
      <c r="D13697" s="33"/>
      <c r="E13697" s="33"/>
      <c r="G13697">
        <f t="shared" si="215"/>
        <v>6</v>
      </c>
    </row>
    <row r="13698" spans="1:7">
      <c r="A13698" s="33"/>
      <c r="B13698" s="34"/>
      <c r="C13698" s="33"/>
      <c r="D13698" s="33"/>
      <c r="E13698" s="33"/>
      <c r="G13698">
        <f t="shared" si="215"/>
        <v>6</v>
      </c>
    </row>
    <row r="13699" spans="1:7">
      <c r="A13699" s="33"/>
      <c r="B13699" s="34"/>
      <c r="C13699" s="33"/>
      <c r="D13699" s="33"/>
      <c r="E13699" s="33"/>
      <c r="G13699">
        <f t="shared" si="215"/>
        <v>6</v>
      </c>
    </row>
    <row r="13700" spans="1:7">
      <c r="A13700" s="33"/>
      <c r="B13700" s="34"/>
      <c r="C13700" s="33"/>
      <c r="D13700" s="33"/>
      <c r="E13700" s="33"/>
      <c r="G13700">
        <f t="shared" si="215"/>
        <v>6</v>
      </c>
    </row>
    <row r="13701" spans="1:7">
      <c r="A13701" s="33"/>
      <c r="B13701" s="34"/>
      <c r="C13701" s="33"/>
      <c r="D13701" s="33"/>
      <c r="E13701" s="33"/>
      <c r="G13701">
        <f t="shared" si="215"/>
        <v>6</v>
      </c>
    </row>
    <row r="13702" spans="1:7">
      <c r="A13702" s="33"/>
      <c r="B13702" s="34"/>
      <c r="C13702" s="33"/>
      <c r="D13702" s="33"/>
      <c r="E13702" s="33"/>
      <c r="G13702">
        <f t="shared" si="215"/>
        <v>6</v>
      </c>
    </row>
    <row r="13703" spans="1:7">
      <c r="A13703" s="33"/>
      <c r="B13703" s="34"/>
      <c r="C13703" s="33"/>
      <c r="D13703" s="33"/>
      <c r="E13703" s="33"/>
      <c r="G13703">
        <f t="shared" si="215"/>
        <v>6</v>
      </c>
    </row>
    <row r="13704" spans="1:7">
      <c r="A13704" s="33"/>
      <c r="B13704" s="34"/>
      <c r="C13704" s="33"/>
      <c r="D13704" s="33"/>
      <c r="E13704" s="33"/>
      <c r="G13704">
        <f t="shared" si="215"/>
        <v>6</v>
      </c>
    </row>
    <row r="13705" spans="1:7">
      <c r="A13705" s="33"/>
      <c r="B13705" s="34"/>
      <c r="C13705" s="33"/>
      <c r="D13705" s="33"/>
      <c r="E13705" s="33"/>
      <c r="G13705">
        <f t="shared" si="215"/>
        <v>6</v>
      </c>
    </row>
    <row r="13706" spans="1:7">
      <c r="A13706" s="33"/>
      <c r="B13706" s="34"/>
      <c r="C13706" s="33"/>
      <c r="D13706" s="33"/>
      <c r="E13706" s="33"/>
      <c r="G13706">
        <f t="shared" si="215"/>
        <v>6</v>
      </c>
    </row>
    <row r="13707" spans="1:7">
      <c r="A13707" s="33"/>
      <c r="B13707" s="34"/>
      <c r="C13707" s="33"/>
      <c r="D13707" s="33"/>
      <c r="E13707" s="33"/>
      <c r="G13707">
        <f t="shared" si="215"/>
        <v>6</v>
      </c>
    </row>
    <row r="13708" spans="1:7">
      <c r="A13708" s="33"/>
      <c r="B13708" s="34"/>
      <c r="C13708" s="33"/>
      <c r="D13708" s="33"/>
      <c r="E13708" s="33"/>
      <c r="G13708">
        <f t="shared" si="215"/>
        <v>6</v>
      </c>
    </row>
    <row r="13709" spans="1:7">
      <c r="A13709" s="33"/>
      <c r="B13709" s="34"/>
      <c r="C13709" s="33"/>
      <c r="D13709" s="33"/>
      <c r="E13709" s="33"/>
      <c r="G13709">
        <f t="shared" si="215"/>
        <v>6</v>
      </c>
    </row>
    <row r="13710" spans="1:7">
      <c r="A13710" s="33"/>
      <c r="B13710" s="34"/>
      <c r="C13710" s="33"/>
      <c r="D13710" s="33"/>
      <c r="E13710" s="33"/>
      <c r="G13710">
        <f t="shared" si="215"/>
        <v>6</v>
      </c>
    </row>
    <row r="13711" spans="1:7">
      <c r="A13711" s="33"/>
      <c r="B13711" s="34"/>
      <c r="C13711" s="33"/>
      <c r="D13711" s="33"/>
      <c r="E13711" s="33"/>
      <c r="G13711">
        <f t="shared" si="215"/>
        <v>6</v>
      </c>
    </row>
    <row r="13712" spans="1:7">
      <c r="A13712" s="33"/>
      <c r="B13712" s="34"/>
      <c r="C13712" s="33"/>
      <c r="D13712" s="33"/>
      <c r="E13712" s="33"/>
      <c r="G13712">
        <f t="shared" si="215"/>
        <v>6</v>
      </c>
    </row>
    <row r="13713" spans="1:7">
      <c r="A13713" s="33"/>
      <c r="B13713" s="34"/>
      <c r="C13713" s="33"/>
      <c r="D13713" s="33"/>
      <c r="E13713" s="33"/>
      <c r="G13713">
        <f t="shared" si="215"/>
        <v>6</v>
      </c>
    </row>
    <row r="13714" spans="1:7">
      <c r="A13714" s="33"/>
      <c r="B13714" s="34"/>
      <c r="C13714" s="33"/>
      <c r="D13714" s="33"/>
      <c r="E13714" s="33"/>
      <c r="G13714">
        <f t="shared" si="215"/>
        <v>6</v>
      </c>
    </row>
    <row r="13715" spans="1:7">
      <c r="A13715" s="33"/>
      <c r="B13715" s="34"/>
      <c r="C13715" s="33"/>
      <c r="D13715" s="33"/>
      <c r="E13715" s="33"/>
      <c r="G13715">
        <f t="shared" si="215"/>
        <v>6</v>
      </c>
    </row>
    <row r="13716" spans="1:7">
      <c r="A13716" s="33"/>
      <c r="B13716" s="34"/>
      <c r="C13716" s="33"/>
      <c r="D13716" s="33"/>
      <c r="E13716" s="33"/>
      <c r="G13716">
        <f t="shared" si="215"/>
        <v>6</v>
      </c>
    </row>
    <row r="13717" spans="1:7">
      <c r="A13717" s="33"/>
      <c r="B13717" s="34"/>
      <c r="C13717" s="33"/>
      <c r="D13717" s="33"/>
      <c r="E13717" s="33"/>
      <c r="G13717">
        <f t="shared" si="215"/>
        <v>6</v>
      </c>
    </row>
    <row r="13718" spans="1:7">
      <c r="A13718" s="33"/>
      <c r="B13718" s="34"/>
      <c r="C13718" s="33"/>
      <c r="D13718" s="33"/>
      <c r="E13718" s="33"/>
      <c r="G13718">
        <f t="shared" si="215"/>
        <v>6</v>
      </c>
    </row>
    <row r="13719" spans="1:7">
      <c r="A13719" s="33"/>
      <c r="B13719" s="34"/>
      <c r="C13719" s="33"/>
      <c r="D13719" s="33"/>
      <c r="E13719" s="33"/>
      <c r="G13719">
        <f t="shared" si="215"/>
        <v>6</v>
      </c>
    </row>
    <row r="13720" spans="1:7">
      <c r="A13720" s="33"/>
      <c r="B13720" s="34"/>
      <c r="C13720" s="33"/>
      <c r="D13720" s="33"/>
      <c r="E13720" s="33"/>
      <c r="G13720">
        <f t="shared" si="215"/>
        <v>6</v>
      </c>
    </row>
    <row r="13721" spans="1:7">
      <c r="A13721" s="33"/>
      <c r="B13721" s="34"/>
      <c r="C13721" s="33"/>
      <c r="D13721" s="33"/>
      <c r="E13721" s="33"/>
      <c r="G13721">
        <f t="shared" si="215"/>
        <v>6</v>
      </c>
    </row>
    <row r="13722" spans="1:7">
      <c r="A13722" s="33"/>
      <c r="B13722" s="34"/>
      <c r="C13722" s="33"/>
      <c r="D13722" s="33"/>
      <c r="E13722" s="33"/>
      <c r="G13722">
        <f t="shared" si="215"/>
        <v>6</v>
      </c>
    </row>
    <row r="13723" spans="1:7">
      <c r="A13723" s="33"/>
      <c r="B13723" s="34"/>
      <c r="C13723" s="33"/>
      <c r="D13723" s="33"/>
      <c r="E13723" s="33"/>
      <c r="G13723">
        <f t="shared" si="215"/>
        <v>6</v>
      </c>
    </row>
    <row r="13724" spans="1:7">
      <c r="A13724" s="33"/>
      <c r="B13724" s="34"/>
      <c r="C13724" s="33"/>
      <c r="D13724" s="33"/>
      <c r="E13724" s="33"/>
      <c r="G13724">
        <f t="shared" si="215"/>
        <v>6</v>
      </c>
    </row>
    <row r="13725" spans="1:7">
      <c r="A13725" s="33"/>
      <c r="B13725" s="34"/>
      <c r="C13725" s="33"/>
      <c r="D13725" s="33"/>
      <c r="E13725" s="33"/>
      <c r="G13725">
        <f t="shared" si="215"/>
        <v>6</v>
      </c>
    </row>
    <row r="13726" spans="1:7">
      <c r="A13726" s="33"/>
      <c r="B13726" s="34"/>
      <c r="C13726" s="33"/>
      <c r="D13726" s="33"/>
      <c r="E13726" s="33"/>
      <c r="G13726">
        <f t="shared" si="215"/>
        <v>6</v>
      </c>
    </row>
    <row r="13727" spans="1:7">
      <c r="A13727" s="33"/>
      <c r="B13727" s="34"/>
      <c r="C13727" s="33"/>
      <c r="D13727" s="33"/>
      <c r="E13727" s="33"/>
      <c r="G13727">
        <f t="shared" si="215"/>
        <v>6</v>
      </c>
    </row>
    <row r="13728" spans="1:7">
      <c r="A13728" s="33"/>
      <c r="B13728" s="34"/>
      <c r="C13728" s="33"/>
      <c r="D13728" s="33"/>
      <c r="E13728" s="33"/>
      <c r="G13728">
        <f t="shared" si="215"/>
        <v>6</v>
      </c>
    </row>
    <row r="13729" spans="1:7">
      <c r="A13729" s="33"/>
      <c r="B13729" s="34"/>
      <c r="C13729" s="33"/>
      <c r="D13729" s="33"/>
      <c r="E13729" s="33"/>
      <c r="G13729">
        <f t="shared" si="215"/>
        <v>6</v>
      </c>
    </row>
    <row r="13730" spans="1:7">
      <c r="A13730" s="33"/>
      <c r="B13730" s="34"/>
      <c r="C13730" s="33"/>
      <c r="D13730" s="33"/>
      <c r="E13730" s="33"/>
      <c r="G13730">
        <f t="shared" si="215"/>
        <v>6</v>
      </c>
    </row>
    <row r="13731" spans="1:7">
      <c r="A13731" s="33"/>
      <c r="B13731" s="34"/>
      <c r="C13731" s="33"/>
      <c r="D13731" s="33"/>
      <c r="E13731" s="33"/>
      <c r="G13731">
        <f t="shared" si="215"/>
        <v>6</v>
      </c>
    </row>
    <row r="13732" spans="1:7">
      <c r="A13732" s="33"/>
      <c r="B13732" s="34"/>
      <c r="C13732" s="33"/>
      <c r="D13732" s="33"/>
      <c r="E13732" s="33"/>
      <c r="G13732">
        <f t="shared" si="215"/>
        <v>6</v>
      </c>
    </row>
    <row r="13733" spans="1:7">
      <c r="A13733" s="33"/>
      <c r="B13733" s="34"/>
      <c r="C13733" s="33"/>
      <c r="D13733" s="33"/>
      <c r="E13733" s="33"/>
      <c r="G13733">
        <f t="shared" si="215"/>
        <v>6</v>
      </c>
    </row>
    <row r="13734" spans="1:7">
      <c r="A13734" s="33"/>
      <c r="B13734" s="34"/>
      <c r="C13734" s="33"/>
      <c r="D13734" s="33"/>
      <c r="E13734" s="33"/>
      <c r="G13734">
        <f t="shared" si="215"/>
        <v>6</v>
      </c>
    </row>
    <row r="13735" spans="1:7">
      <c r="A13735" s="33"/>
      <c r="B13735" s="34"/>
      <c r="C13735" s="33"/>
      <c r="D13735" s="33"/>
      <c r="E13735" s="33"/>
      <c r="G13735">
        <f t="shared" si="215"/>
        <v>6</v>
      </c>
    </row>
    <row r="13736" spans="1:7">
      <c r="A13736" s="33"/>
      <c r="B13736" s="34"/>
      <c r="C13736" s="33"/>
      <c r="D13736" s="33"/>
      <c r="E13736" s="33"/>
      <c r="G13736">
        <f t="shared" si="215"/>
        <v>6</v>
      </c>
    </row>
    <row r="13737" spans="1:7">
      <c r="A13737" s="33"/>
      <c r="B13737" s="34"/>
      <c r="C13737" s="33"/>
      <c r="D13737" s="33"/>
      <c r="E13737" s="33"/>
      <c r="G13737">
        <f t="shared" si="215"/>
        <v>6</v>
      </c>
    </row>
    <row r="13738" spans="1:7">
      <c r="A13738" s="33"/>
      <c r="B13738" s="34"/>
      <c r="C13738" s="33"/>
      <c r="D13738" s="33"/>
      <c r="E13738" s="33"/>
      <c r="G13738">
        <f t="shared" si="215"/>
        <v>6</v>
      </c>
    </row>
    <row r="13739" spans="1:7">
      <c r="A13739" s="33"/>
      <c r="B13739" s="34"/>
      <c r="C13739" s="33"/>
      <c r="D13739" s="33"/>
      <c r="E13739" s="33"/>
      <c r="G13739">
        <f t="shared" si="215"/>
        <v>6</v>
      </c>
    </row>
    <row r="13740" spans="1:7">
      <c r="A13740" s="33"/>
      <c r="B13740" s="34"/>
      <c r="C13740" s="33"/>
      <c r="D13740" s="33"/>
      <c r="E13740" s="33"/>
      <c r="G13740">
        <f t="shared" si="215"/>
        <v>6</v>
      </c>
    </row>
    <row r="13741" spans="1:7">
      <c r="A13741" s="33"/>
      <c r="B13741" s="34"/>
      <c r="C13741" s="33"/>
      <c r="D13741" s="33"/>
      <c r="E13741" s="33"/>
      <c r="G13741">
        <f t="shared" si="215"/>
        <v>6</v>
      </c>
    </row>
    <row r="13742" spans="1:7">
      <c r="A13742" s="33"/>
      <c r="B13742" s="34"/>
      <c r="C13742" s="33"/>
      <c r="D13742" s="33"/>
      <c r="E13742" s="33"/>
      <c r="G13742">
        <f t="shared" si="215"/>
        <v>6</v>
      </c>
    </row>
    <row r="13743" spans="1:7">
      <c r="A13743" s="33"/>
      <c r="B13743" s="34"/>
      <c r="C13743" s="33"/>
      <c r="D13743" s="33"/>
      <c r="E13743" s="33"/>
      <c r="G13743">
        <f t="shared" si="215"/>
        <v>6</v>
      </c>
    </row>
    <row r="13744" spans="1:7">
      <c r="A13744" s="33"/>
      <c r="B13744" s="34"/>
      <c r="C13744" s="33"/>
      <c r="D13744" s="33"/>
      <c r="E13744" s="33"/>
      <c r="G13744">
        <f t="shared" si="215"/>
        <v>6</v>
      </c>
    </row>
    <row r="13745" spans="1:7">
      <c r="A13745" s="33"/>
      <c r="B13745" s="34"/>
      <c r="C13745" s="33"/>
      <c r="D13745" s="33"/>
      <c r="E13745" s="33"/>
      <c r="G13745">
        <f t="shared" si="215"/>
        <v>6</v>
      </c>
    </row>
    <row r="13746" spans="1:7">
      <c r="A13746" s="33"/>
      <c r="B13746" s="34"/>
      <c r="C13746" s="33"/>
      <c r="D13746" s="33"/>
      <c r="E13746" s="33"/>
      <c r="G13746">
        <f t="shared" si="215"/>
        <v>6</v>
      </c>
    </row>
    <row r="13747" spans="1:7">
      <c r="A13747" s="33"/>
      <c r="B13747" s="34"/>
      <c r="C13747" s="33"/>
      <c r="D13747" s="33"/>
      <c r="E13747" s="33"/>
      <c r="G13747">
        <f t="shared" si="215"/>
        <v>6</v>
      </c>
    </row>
    <row r="13748" spans="1:7">
      <c r="A13748" s="33"/>
      <c r="B13748" s="34"/>
      <c r="C13748" s="33"/>
      <c r="D13748" s="33"/>
      <c r="E13748" s="33"/>
      <c r="G13748">
        <f t="shared" si="215"/>
        <v>6</v>
      </c>
    </row>
    <row r="13749" spans="1:7">
      <c r="A13749" s="33"/>
      <c r="B13749" s="34"/>
      <c r="C13749" s="33"/>
      <c r="D13749" s="33"/>
      <c r="E13749" s="33"/>
      <c r="G13749">
        <f t="shared" si="215"/>
        <v>6</v>
      </c>
    </row>
    <row r="13750" spans="1:7">
      <c r="A13750" s="33"/>
      <c r="B13750" s="34"/>
      <c r="C13750" s="33"/>
      <c r="D13750" s="33"/>
      <c r="E13750" s="33"/>
      <c r="G13750">
        <f t="shared" si="215"/>
        <v>6</v>
      </c>
    </row>
    <row r="13751" spans="1:7">
      <c r="A13751" s="33"/>
      <c r="B13751" s="34"/>
      <c r="C13751" s="33"/>
      <c r="D13751" s="33"/>
      <c r="E13751" s="33"/>
      <c r="G13751">
        <f t="shared" si="215"/>
        <v>6</v>
      </c>
    </row>
    <row r="13752" spans="1:7">
      <c r="A13752" s="33"/>
      <c r="B13752" s="34"/>
      <c r="C13752" s="33"/>
      <c r="D13752" s="33"/>
      <c r="E13752" s="33"/>
      <c r="G13752">
        <f t="shared" si="215"/>
        <v>6</v>
      </c>
    </row>
    <row r="13753" spans="1:7">
      <c r="A13753" s="33"/>
      <c r="B13753" s="34"/>
      <c r="C13753" s="33"/>
      <c r="D13753" s="33"/>
      <c r="E13753" s="33"/>
      <c r="G13753">
        <f t="shared" si="215"/>
        <v>6</v>
      </c>
    </row>
    <row r="13754" spans="1:7">
      <c r="A13754" s="33"/>
      <c r="B13754" s="34"/>
      <c r="C13754" s="33"/>
      <c r="D13754" s="33"/>
      <c r="E13754" s="33"/>
      <c r="G13754">
        <f t="shared" si="215"/>
        <v>6</v>
      </c>
    </row>
    <row r="13755" spans="1:7">
      <c r="A13755" s="33"/>
      <c r="B13755" s="34"/>
      <c r="C13755" s="33"/>
      <c r="D13755" s="33"/>
      <c r="E13755" s="33"/>
      <c r="G13755">
        <f t="shared" si="215"/>
        <v>6</v>
      </c>
    </row>
    <row r="13756" spans="1:7">
      <c r="A13756" s="33"/>
      <c r="B13756" s="34"/>
      <c r="C13756" s="33"/>
      <c r="D13756" s="33"/>
      <c r="E13756" s="33"/>
      <c r="G13756">
        <f t="shared" si="215"/>
        <v>6</v>
      </c>
    </row>
    <row r="13757" spans="1:7">
      <c r="A13757" s="33"/>
      <c r="B13757" s="34"/>
      <c r="C13757" s="33"/>
      <c r="D13757" s="33"/>
      <c r="E13757" s="33"/>
      <c r="G13757">
        <f t="shared" si="215"/>
        <v>6</v>
      </c>
    </row>
    <row r="13758" spans="1:7">
      <c r="A13758" s="33"/>
      <c r="B13758" s="34"/>
      <c r="C13758" s="33"/>
      <c r="D13758" s="33"/>
      <c r="E13758" s="33"/>
      <c r="G13758">
        <f t="shared" si="215"/>
        <v>6</v>
      </c>
    </row>
    <row r="13759" spans="1:7">
      <c r="A13759" s="33"/>
      <c r="B13759" s="34"/>
      <c r="C13759" s="33"/>
      <c r="D13759" s="33"/>
      <c r="E13759" s="33"/>
      <c r="G13759">
        <f t="shared" si="215"/>
        <v>6</v>
      </c>
    </row>
    <row r="13760" spans="1:7">
      <c r="A13760" s="33"/>
      <c r="B13760" s="34"/>
      <c r="C13760" s="33"/>
      <c r="D13760" s="33"/>
      <c r="E13760" s="33"/>
      <c r="G13760">
        <f t="shared" ref="G13760:G13823" si="216">WEEKDAY(B13760,2)</f>
        <v>6</v>
      </c>
    </row>
    <row r="13761" spans="1:7">
      <c r="A13761" s="33"/>
      <c r="B13761" s="34"/>
      <c r="C13761" s="33"/>
      <c r="D13761" s="33"/>
      <c r="E13761" s="33"/>
      <c r="G13761">
        <f t="shared" si="216"/>
        <v>6</v>
      </c>
    </row>
    <row r="13762" spans="1:7">
      <c r="A13762" s="33"/>
      <c r="B13762" s="34"/>
      <c r="C13762" s="33"/>
      <c r="D13762" s="33"/>
      <c r="E13762" s="33"/>
      <c r="G13762">
        <f t="shared" si="216"/>
        <v>6</v>
      </c>
    </row>
    <row r="13763" spans="1:7">
      <c r="A13763" s="33"/>
      <c r="B13763" s="34"/>
      <c r="C13763" s="33"/>
      <c r="D13763" s="33"/>
      <c r="E13763" s="33"/>
      <c r="G13763">
        <f t="shared" si="216"/>
        <v>6</v>
      </c>
    </row>
    <row r="13764" spans="1:7">
      <c r="A13764" s="33"/>
      <c r="B13764" s="34"/>
      <c r="C13764" s="33"/>
      <c r="D13764" s="33"/>
      <c r="E13764" s="33"/>
      <c r="G13764">
        <f t="shared" si="216"/>
        <v>6</v>
      </c>
    </row>
    <row r="13765" spans="1:7">
      <c r="A13765" s="33"/>
      <c r="B13765" s="34"/>
      <c r="C13765" s="33"/>
      <c r="D13765" s="33"/>
      <c r="E13765" s="33"/>
      <c r="G13765">
        <f t="shared" si="216"/>
        <v>6</v>
      </c>
    </row>
    <row r="13766" spans="1:7">
      <c r="A13766" s="33"/>
      <c r="B13766" s="34"/>
      <c r="C13766" s="33"/>
      <c r="D13766" s="33"/>
      <c r="E13766" s="33"/>
      <c r="G13766">
        <f t="shared" si="216"/>
        <v>6</v>
      </c>
    </row>
    <row r="13767" spans="1:7">
      <c r="A13767" s="33"/>
      <c r="B13767" s="34"/>
      <c r="C13767" s="33"/>
      <c r="D13767" s="33"/>
      <c r="E13767" s="33"/>
      <c r="G13767">
        <f t="shared" si="216"/>
        <v>6</v>
      </c>
    </row>
    <row r="13768" spans="1:7">
      <c r="A13768" s="33"/>
      <c r="B13768" s="34"/>
      <c r="C13768" s="33"/>
      <c r="D13768" s="33"/>
      <c r="E13768" s="33"/>
      <c r="G13768">
        <f t="shared" si="216"/>
        <v>6</v>
      </c>
    </row>
    <row r="13769" spans="1:7">
      <c r="A13769" s="33"/>
      <c r="B13769" s="34"/>
      <c r="C13769" s="33"/>
      <c r="D13769" s="33"/>
      <c r="E13769" s="33"/>
      <c r="G13769">
        <f t="shared" si="216"/>
        <v>6</v>
      </c>
    </row>
    <row r="13770" spans="1:7">
      <c r="A13770" s="33"/>
      <c r="B13770" s="34"/>
      <c r="C13770" s="33"/>
      <c r="D13770" s="33"/>
      <c r="E13770" s="33"/>
      <c r="G13770">
        <f t="shared" si="216"/>
        <v>6</v>
      </c>
    </row>
    <row r="13771" spans="1:7">
      <c r="A13771" s="33"/>
      <c r="B13771" s="34"/>
      <c r="C13771" s="33"/>
      <c r="D13771" s="33"/>
      <c r="E13771" s="33"/>
      <c r="G13771">
        <f t="shared" si="216"/>
        <v>6</v>
      </c>
    </row>
    <row r="13772" spans="1:7">
      <c r="A13772" s="33"/>
      <c r="B13772" s="34"/>
      <c r="C13772" s="33"/>
      <c r="D13772" s="33"/>
      <c r="E13772" s="33"/>
      <c r="G13772">
        <f t="shared" si="216"/>
        <v>6</v>
      </c>
    </row>
    <row r="13773" spans="1:7">
      <c r="A13773" s="33"/>
      <c r="B13773" s="34"/>
      <c r="C13773" s="33"/>
      <c r="D13773" s="33"/>
      <c r="E13773" s="33"/>
      <c r="G13773">
        <f t="shared" si="216"/>
        <v>6</v>
      </c>
    </row>
    <row r="13774" spans="1:7">
      <c r="A13774" s="33"/>
      <c r="B13774" s="34"/>
      <c r="C13774" s="33"/>
      <c r="D13774" s="33"/>
      <c r="E13774" s="33"/>
      <c r="G13774">
        <f t="shared" si="216"/>
        <v>6</v>
      </c>
    </row>
    <row r="13775" spans="1:7">
      <c r="A13775" s="33"/>
      <c r="B13775" s="34"/>
      <c r="C13775" s="33"/>
      <c r="D13775" s="33"/>
      <c r="E13775" s="33"/>
      <c r="G13775">
        <f t="shared" si="216"/>
        <v>6</v>
      </c>
    </row>
    <row r="13776" spans="1:7">
      <c r="A13776" s="33"/>
      <c r="B13776" s="34"/>
      <c r="C13776" s="33"/>
      <c r="D13776" s="33"/>
      <c r="E13776" s="33"/>
      <c r="G13776">
        <f t="shared" si="216"/>
        <v>6</v>
      </c>
    </row>
    <row r="13777" spans="1:7">
      <c r="A13777" s="33"/>
      <c r="B13777" s="34"/>
      <c r="C13777" s="33"/>
      <c r="D13777" s="33"/>
      <c r="E13777" s="33"/>
      <c r="G13777">
        <f t="shared" si="216"/>
        <v>6</v>
      </c>
    </row>
    <row r="13778" spans="1:7">
      <c r="A13778" s="33"/>
      <c r="B13778" s="34"/>
      <c r="C13778" s="33"/>
      <c r="D13778" s="33"/>
      <c r="E13778" s="33"/>
      <c r="G13778">
        <f t="shared" si="216"/>
        <v>6</v>
      </c>
    </row>
    <row r="13779" spans="1:7">
      <c r="A13779" s="33"/>
      <c r="B13779" s="34"/>
      <c r="C13779" s="33"/>
      <c r="D13779" s="33"/>
      <c r="E13779" s="33"/>
      <c r="G13779">
        <f t="shared" si="216"/>
        <v>6</v>
      </c>
    </row>
    <row r="13780" spans="1:7">
      <c r="A13780" s="33"/>
      <c r="B13780" s="34"/>
      <c r="C13780" s="33"/>
      <c r="D13780" s="33"/>
      <c r="E13780" s="33"/>
      <c r="G13780">
        <f t="shared" si="216"/>
        <v>6</v>
      </c>
    </row>
    <row r="13781" spans="1:7">
      <c r="A13781" s="33"/>
      <c r="B13781" s="34"/>
      <c r="C13781" s="33"/>
      <c r="D13781" s="33"/>
      <c r="E13781" s="33"/>
      <c r="G13781">
        <f t="shared" si="216"/>
        <v>6</v>
      </c>
    </row>
    <row r="13782" spans="1:7">
      <c r="A13782" s="33"/>
      <c r="B13782" s="34"/>
      <c r="C13782" s="33"/>
      <c r="D13782" s="33"/>
      <c r="E13782" s="33"/>
      <c r="G13782">
        <f t="shared" si="216"/>
        <v>6</v>
      </c>
    </row>
    <row r="13783" spans="1:7">
      <c r="A13783" s="33"/>
      <c r="B13783" s="34"/>
      <c r="C13783" s="33"/>
      <c r="D13783" s="33"/>
      <c r="E13783" s="33"/>
      <c r="G13783">
        <f t="shared" si="216"/>
        <v>6</v>
      </c>
    </row>
    <row r="13784" spans="1:7">
      <c r="A13784" s="33"/>
      <c r="B13784" s="34"/>
      <c r="C13784" s="33"/>
      <c r="D13784" s="33"/>
      <c r="E13784" s="33"/>
      <c r="G13784">
        <f t="shared" si="216"/>
        <v>6</v>
      </c>
    </row>
    <row r="13785" spans="1:7">
      <c r="A13785" s="33"/>
      <c r="B13785" s="34"/>
      <c r="C13785" s="33"/>
      <c r="D13785" s="33"/>
      <c r="E13785" s="33"/>
      <c r="G13785">
        <f t="shared" si="216"/>
        <v>6</v>
      </c>
    </row>
    <row r="13786" spans="1:7">
      <c r="A13786" s="33"/>
      <c r="B13786" s="34"/>
      <c r="C13786" s="33"/>
      <c r="D13786" s="33"/>
      <c r="E13786" s="33"/>
      <c r="G13786">
        <f t="shared" si="216"/>
        <v>6</v>
      </c>
    </row>
    <row r="13787" spans="1:7">
      <c r="A13787" s="33"/>
      <c r="B13787" s="34"/>
      <c r="C13787" s="33"/>
      <c r="D13787" s="33"/>
      <c r="E13787" s="33"/>
      <c r="G13787">
        <f t="shared" si="216"/>
        <v>6</v>
      </c>
    </row>
    <row r="13788" spans="1:7">
      <c r="A13788" s="33"/>
      <c r="B13788" s="34"/>
      <c r="C13788" s="33"/>
      <c r="D13788" s="33"/>
      <c r="E13788" s="33"/>
      <c r="G13788">
        <f t="shared" si="216"/>
        <v>6</v>
      </c>
    </row>
    <row r="13789" spans="1:7">
      <c r="A13789" s="33"/>
      <c r="B13789" s="34"/>
      <c r="C13789" s="33"/>
      <c r="D13789" s="33"/>
      <c r="E13789" s="33"/>
      <c r="G13789">
        <f t="shared" si="216"/>
        <v>6</v>
      </c>
    </row>
    <row r="13790" spans="1:7">
      <c r="A13790" s="33"/>
      <c r="B13790" s="34"/>
      <c r="C13790" s="33"/>
      <c r="D13790" s="33"/>
      <c r="E13790" s="33"/>
      <c r="G13790">
        <f t="shared" si="216"/>
        <v>6</v>
      </c>
    </row>
    <row r="13791" spans="1:7">
      <c r="A13791" s="33"/>
      <c r="B13791" s="34"/>
      <c r="C13791" s="33"/>
      <c r="D13791" s="33"/>
      <c r="E13791" s="33"/>
      <c r="G13791">
        <f t="shared" si="216"/>
        <v>6</v>
      </c>
    </row>
    <row r="13792" spans="1:7">
      <c r="A13792" s="33"/>
      <c r="B13792" s="34"/>
      <c r="C13792" s="33"/>
      <c r="D13792" s="33"/>
      <c r="E13792" s="33"/>
      <c r="G13792">
        <f t="shared" si="216"/>
        <v>6</v>
      </c>
    </row>
    <row r="13793" spans="1:7">
      <c r="A13793" s="33"/>
      <c r="B13793" s="34"/>
      <c r="C13793" s="33"/>
      <c r="D13793" s="33"/>
      <c r="E13793" s="33"/>
      <c r="G13793">
        <f t="shared" si="216"/>
        <v>6</v>
      </c>
    </row>
    <row r="13794" spans="1:7">
      <c r="A13794" s="33"/>
      <c r="B13794" s="34"/>
      <c r="C13794" s="33"/>
      <c r="D13794" s="33"/>
      <c r="E13794" s="33"/>
      <c r="G13794">
        <f t="shared" si="216"/>
        <v>6</v>
      </c>
    </row>
    <row r="13795" spans="1:7">
      <c r="A13795" s="33"/>
      <c r="B13795" s="34"/>
      <c r="C13795" s="33"/>
      <c r="D13795" s="33"/>
      <c r="E13795" s="33"/>
      <c r="G13795">
        <f t="shared" si="216"/>
        <v>6</v>
      </c>
    </row>
    <row r="13796" spans="1:7">
      <c r="A13796" s="33"/>
      <c r="B13796" s="34"/>
      <c r="C13796" s="33"/>
      <c r="D13796" s="33"/>
      <c r="E13796" s="33"/>
      <c r="G13796">
        <f t="shared" si="216"/>
        <v>6</v>
      </c>
    </row>
    <row r="13797" spans="1:7">
      <c r="A13797" s="33"/>
      <c r="B13797" s="34"/>
      <c r="C13797" s="33"/>
      <c r="D13797" s="33"/>
      <c r="E13797" s="33"/>
      <c r="G13797">
        <f t="shared" si="216"/>
        <v>6</v>
      </c>
    </row>
    <row r="13798" spans="1:7">
      <c r="A13798" s="33"/>
      <c r="B13798" s="34"/>
      <c r="C13798" s="33"/>
      <c r="D13798" s="33"/>
      <c r="E13798" s="33"/>
      <c r="G13798">
        <f t="shared" si="216"/>
        <v>6</v>
      </c>
    </row>
    <row r="13799" spans="1:7">
      <c r="A13799" s="33"/>
      <c r="B13799" s="34"/>
      <c r="C13799" s="33"/>
      <c r="D13799" s="33"/>
      <c r="E13799" s="33"/>
      <c r="G13799">
        <f t="shared" si="216"/>
        <v>6</v>
      </c>
    </row>
    <row r="13800" spans="1:7">
      <c r="A13800" s="33"/>
      <c r="B13800" s="34"/>
      <c r="C13800" s="33"/>
      <c r="D13800" s="33"/>
      <c r="E13800" s="33"/>
      <c r="G13800">
        <f t="shared" si="216"/>
        <v>6</v>
      </c>
    </row>
    <row r="13801" spans="1:7">
      <c r="A13801" s="33"/>
      <c r="B13801" s="34"/>
      <c r="C13801" s="33"/>
      <c r="D13801" s="33"/>
      <c r="E13801" s="33"/>
      <c r="G13801">
        <f t="shared" si="216"/>
        <v>6</v>
      </c>
    </row>
    <row r="13802" spans="1:7">
      <c r="A13802" s="33"/>
      <c r="B13802" s="34"/>
      <c r="C13802" s="33"/>
      <c r="D13802" s="33"/>
      <c r="E13802" s="33"/>
      <c r="G13802">
        <f t="shared" si="216"/>
        <v>6</v>
      </c>
    </row>
    <row r="13803" spans="1:7">
      <c r="A13803" s="33"/>
      <c r="B13803" s="34"/>
      <c r="C13803" s="33"/>
      <c r="D13803" s="33"/>
      <c r="E13803" s="33"/>
      <c r="G13803">
        <f t="shared" si="216"/>
        <v>6</v>
      </c>
    </row>
    <row r="13804" spans="1:7">
      <c r="A13804" s="33"/>
      <c r="B13804" s="34"/>
      <c r="C13804" s="33"/>
      <c r="D13804" s="33"/>
      <c r="E13804" s="33"/>
      <c r="G13804">
        <f t="shared" si="216"/>
        <v>6</v>
      </c>
    </row>
    <row r="13805" spans="1:7">
      <c r="A13805" s="33"/>
      <c r="B13805" s="34"/>
      <c r="C13805" s="33"/>
      <c r="D13805" s="33"/>
      <c r="E13805" s="33"/>
      <c r="G13805">
        <f t="shared" si="216"/>
        <v>6</v>
      </c>
    </row>
    <row r="13806" spans="1:7">
      <c r="A13806" s="33"/>
      <c r="B13806" s="34"/>
      <c r="C13806" s="33"/>
      <c r="D13806" s="33"/>
      <c r="E13806" s="33"/>
      <c r="G13806">
        <f t="shared" si="216"/>
        <v>6</v>
      </c>
    </row>
    <row r="13807" spans="1:7">
      <c r="A13807" s="33"/>
      <c r="B13807" s="34"/>
      <c r="C13807" s="33"/>
      <c r="D13807" s="33"/>
      <c r="E13807" s="33"/>
      <c r="G13807">
        <f t="shared" si="216"/>
        <v>6</v>
      </c>
    </row>
    <row r="13808" spans="1:7">
      <c r="A13808" s="33"/>
      <c r="B13808" s="34"/>
      <c r="C13808" s="33"/>
      <c r="D13808" s="33"/>
      <c r="E13808" s="33"/>
      <c r="G13808">
        <f t="shared" si="216"/>
        <v>6</v>
      </c>
    </row>
    <row r="13809" spans="1:7">
      <c r="A13809" s="33"/>
      <c r="B13809" s="34"/>
      <c r="C13809" s="33"/>
      <c r="D13809" s="33"/>
      <c r="E13809" s="33"/>
      <c r="G13809">
        <f t="shared" si="216"/>
        <v>6</v>
      </c>
    </row>
    <row r="13810" spans="1:7">
      <c r="A13810" s="33"/>
      <c r="B13810" s="34"/>
      <c r="C13810" s="33"/>
      <c r="D13810" s="33"/>
      <c r="E13810" s="33"/>
      <c r="G13810">
        <f t="shared" si="216"/>
        <v>6</v>
      </c>
    </row>
    <row r="13811" spans="1:7">
      <c r="A13811" s="33"/>
      <c r="B13811" s="34"/>
      <c r="C13811" s="33"/>
      <c r="D13811" s="33"/>
      <c r="E13811" s="33"/>
      <c r="G13811">
        <f t="shared" si="216"/>
        <v>6</v>
      </c>
    </row>
    <row r="13812" spans="1:7">
      <c r="A13812" s="33"/>
      <c r="B13812" s="34"/>
      <c r="C13812" s="33"/>
      <c r="D13812" s="33"/>
      <c r="E13812" s="33"/>
      <c r="G13812">
        <f t="shared" si="216"/>
        <v>6</v>
      </c>
    </row>
    <row r="13813" spans="1:7">
      <c r="A13813" s="33"/>
      <c r="B13813" s="34"/>
      <c r="C13813" s="33"/>
      <c r="D13813" s="33"/>
      <c r="E13813" s="33"/>
      <c r="G13813">
        <f t="shared" si="216"/>
        <v>6</v>
      </c>
    </row>
    <row r="13814" spans="1:7">
      <c r="A13814" s="33"/>
      <c r="B13814" s="34"/>
      <c r="C13814" s="33"/>
      <c r="D13814" s="33"/>
      <c r="E13814" s="33"/>
      <c r="G13814">
        <f t="shared" si="216"/>
        <v>6</v>
      </c>
    </row>
    <row r="13815" spans="1:7">
      <c r="A13815" s="33"/>
      <c r="B13815" s="34"/>
      <c r="C13815" s="33"/>
      <c r="D13815" s="33"/>
      <c r="E13815" s="33"/>
      <c r="G13815">
        <f t="shared" si="216"/>
        <v>6</v>
      </c>
    </row>
    <row r="13816" spans="1:7">
      <c r="A13816" s="33"/>
      <c r="B13816" s="34"/>
      <c r="C13816" s="33"/>
      <c r="D13816" s="33"/>
      <c r="E13816" s="33"/>
      <c r="G13816">
        <f t="shared" si="216"/>
        <v>6</v>
      </c>
    </row>
    <row r="13817" spans="1:7">
      <c r="A13817" s="33"/>
      <c r="B13817" s="34"/>
      <c r="C13817" s="33"/>
      <c r="D13817" s="33"/>
      <c r="E13817" s="33"/>
      <c r="G13817">
        <f t="shared" si="216"/>
        <v>6</v>
      </c>
    </row>
    <row r="13818" spans="1:7">
      <c r="A13818" s="33"/>
      <c r="B13818" s="34"/>
      <c r="C13818" s="33"/>
      <c r="D13818" s="33"/>
      <c r="E13818" s="33"/>
      <c r="G13818">
        <f t="shared" si="216"/>
        <v>6</v>
      </c>
    </row>
    <row r="13819" spans="1:7">
      <c r="A13819" s="33"/>
      <c r="B13819" s="34"/>
      <c r="C13819" s="33"/>
      <c r="D13819" s="33"/>
      <c r="E13819" s="33"/>
      <c r="G13819">
        <f t="shared" si="216"/>
        <v>6</v>
      </c>
    </row>
    <row r="13820" spans="1:7">
      <c r="A13820" s="33"/>
      <c r="B13820" s="34"/>
      <c r="C13820" s="33"/>
      <c r="D13820" s="33"/>
      <c r="E13820" s="33"/>
      <c r="G13820">
        <f t="shared" si="216"/>
        <v>6</v>
      </c>
    </row>
    <row r="13821" spans="1:7">
      <c r="A13821" s="33"/>
      <c r="B13821" s="34"/>
      <c r="C13821" s="33"/>
      <c r="D13821" s="33"/>
      <c r="E13821" s="33"/>
      <c r="G13821">
        <f t="shared" si="216"/>
        <v>6</v>
      </c>
    </row>
    <row r="13822" spans="1:7">
      <c r="A13822" s="33"/>
      <c r="B13822" s="34"/>
      <c r="C13822" s="33"/>
      <c r="D13822" s="33"/>
      <c r="E13822" s="33"/>
      <c r="G13822">
        <f t="shared" si="216"/>
        <v>6</v>
      </c>
    </row>
    <row r="13823" spans="1:7">
      <c r="A13823" s="33"/>
      <c r="B13823" s="34"/>
      <c r="C13823" s="33"/>
      <c r="D13823" s="33"/>
      <c r="E13823" s="33"/>
      <c r="G13823">
        <f t="shared" si="216"/>
        <v>6</v>
      </c>
    </row>
    <row r="13824" spans="1:7">
      <c r="A13824" s="33"/>
      <c r="B13824" s="34"/>
      <c r="C13824" s="33"/>
      <c r="D13824" s="33"/>
      <c r="E13824" s="33"/>
      <c r="G13824">
        <f t="shared" ref="G13824:G13887" si="217">WEEKDAY(B13824,2)</f>
        <v>6</v>
      </c>
    </row>
    <row r="13825" spans="1:7">
      <c r="A13825" s="33"/>
      <c r="B13825" s="34"/>
      <c r="C13825" s="33"/>
      <c r="D13825" s="33"/>
      <c r="E13825" s="33"/>
      <c r="G13825">
        <f t="shared" si="217"/>
        <v>6</v>
      </c>
    </row>
    <row r="13826" spans="1:7">
      <c r="A13826" s="33"/>
      <c r="B13826" s="34"/>
      <c r="C13826" s="33"/>
      <c r="D13826" s="33"/>
      <c r="E13826" s="33"/>
      <c r="G13826">
        <f t="shared" si="217"/>
        <v>6</v>
      </c>
    </row>
    <row r="13827" spans="1:7">
      <c r="A13827" s="33"/>
      <c r="B13827" s="34"/>
      <c r="C13827" s="33"/>
      <c r="D13827" s="33"/>
      <c r="E13827" s="33"/>
      <c r="G13827">
        <f t="shared" si="217"/>
        <v>6</v>
      </c>
    </row>
    <row r="13828" spans="1:7">
      <c r="A13828" s="33"/>
      <c r="B13828" s="34"/>
      <c r="C13828" s="33"/>
      <c r="D13828" s="33"/>
      <c r="E13828" s="33"/>
      <c r="G13828">
        <f t="shared" si="217"/>
        <v>6</v>
      </c>
    </row>
    <row r="13829" spans="1:7">
      <c r="A13829" s="33"/>
      <c r="B13829" s="34"/>
      <c r="C13829" s="33"/>
      <c r="D13829" s="33"/>
      <c r="E13829" s="33"/>
      <c r="G13829">
        <f t="shared" si="217"/>
        <v>6</v>
      </c>
    </row>
    <row r="13830" spans="1:7">
      <c r="A13830" s="33"/>
      <c r="B13830" s="34"/>
      <c r="C13830" s="33"/>
      <c r="D13830" s="33"/>
      <c r="E13830" s="33"/>
      <c r="G13830">
        <f t="shared" si="217"/>
        <v>6</v>
      </c>
    </row>
    <row r="13831" spans="1:7">
      <c r="A13831" s="33"/>
      <c r="B13831" s="34"/>
      <c r="C13831" s="33"/>
      <c r="D13831" s="33"/>
      <c r="E13831" s="33"/>
      <c r="G13831">
        <f t="shared" si="217"/>
        <v>6</v>
      </c>
    </row>
    <row r="13832" spans="1:7">
      <c r="A13832" s="33"/>
      <c r="B13832" s="34"/>
      <c r="C13832" s="33"/>
      <c r="D13832" s="33"/>
      <c r="E13832" s="33"/>
      <c r="G13832">
        <f t="shared" si="217"/>
        <v>6</v>
      </c>
    </row>
    <row r="13833" spans="1:7">
      <c r="A13833" s="33"/>
      <c r="B13833" s="34"/>
      <c r="C13833" s="33"/>
      <c r="D13833" s="33"/>
      <c r="E13833" s="33"/>
      <c r="G13833">
        <f t="shared" si="217"/>
        <v>6</v>
      </c>
    </row>
    <row r="13834" spans="1:7">
      <c r="A13834" s="33"/>
      <c r="B13834" s="34"/>
      <c r="C13834" s="33"/>
      <c r="D13834" s="33"/>
      <c r="E13834" s="33"/>
      <c r="G13834">
        <f t="shared" si="217"/>
        <v>6</v>
      </c>
    </row>
    <row r="13835" spans="1:7">
      <c r="A13835" s="33"/>
      <c r="B13835" s="34"/>
      <c r="C13835" s="33"/>
      <c r="D13835" s="33"/>
      <c r="E13835" s="33"/>
      <c r="G13835">
        <f t="shared" si="217"/>
        <v>6</v>
      </c>
    </row>
    <row r="13836" spans="1:7">
      <c r="A13836" s="33"/>
      <c r="B13836" s="34"/>
      <c r="C13836" s="33"/>
      <c r="D13836" s="33"/>
      <c r="E13836" s="33"/>
      <c r="G13836">
        <f t="shared" si="217"/>
        <v>6</v>
      </c>
    </row>
    <row r="13837" spans="1:7">
      <c r="A13837" s="33"/>
      <c r="B13837" s="34"/>
      <c r="C13837" s="33"/>
      <c r="D13837" s="33"/>
      <c r="E13837" s="33"/>
      <c r="G13837">
        <f t="shared" si="217"/>
        <v>6</v>
      </c>
    </row>
    <row r="13838" spans="1:7">
      <c r="A13838" s="33"/>
      <c r="B13838" s="34"/>
      <c r="C13838" s="33"/>
      <c r="D13838" s="33"/>
      <c r="E13838" s="33"/>
      <c r="G13838">
        <f t="shared" si="217"/>
        <v>6</v>
      </c>
    </row>
    <row r="13839" spans="1:7">
      <c r="A13839" s="33"/>
      <c r="B13839" s="34"/>
      <c r="C13839" s="33"/>
      <c r="D13839" s="33"/>
      <c r="E13839" s="33"/>
      <c r="G13839">
        <f t="shared" si="217"/>
        <v>6</v>
      </c>
    </row>
    <row r="13840" spans="1:7">
      <c r="A13840" s="33"/>
      <c r="B13840" s="34"/>
      <c r="C13840" s="33"/>
      <c r="D13840" s="33"/>
      <c r="E13840" s="33"/>
      <c r="G13840">
        <f t="shared" si="217"/>
        <v>6</v>
      </c>
    </row>
    <row r="13841" spans="1:7">
      <c r="A13841" s="33"/>
      <c r="B13841" s="34"/>
      <c r="C13841" s="33"/>
      <c r="D13841" s="33"/>
      <c r="E13841" s="33"/>
      <c r="G13841">
        <f t="shared" si="217"/>
        <v>6</v>
      </c>
    </row>
    <row r="13842" spans="1:7">
      <c r="A13842" s="33"/>
      <c r="B13842" s="34"/>
      <c r="C13842" s="33"/>
      <c r="D13842" s="33"/>
      <c r="E13842" s="33"/>
      <c r="G13842">
        <f t="shared" si="217"/>
        <v>6</v>
      </c>
    </row>
    <row r="13843" spans="1:7">
      <c r="A13843" s="33"/>
      <c r="B13843" s="34"/>
      <c r="C13843" s="33"/>
      <c r="D13843" s="33"/>
      <c r="E13843" s="33"/>
      <c r="G13843">
        <f t="shared" si="217"/>
        <v>6</v>
      </c>
    </row>
    <row r="13844" spans="1:7">
      <c r="A13844" s="33"/>
      <c r="B13844" s="34"/>
      <c r="C13844" s="33"/>
      <c r="D13844" s="33"/>
      <c r="E13844" s="33"/>
      <c r="G13844">
        <f t="shared" si="217"/>
        <v>6</v>
      </c>
    </row>
    <row r="13845" spans="1:7">
      <c r="A13845" s="33"/>
      <c r="B13845" s="34"/>
      <c r="C13845" s="33"/>
      <c r="D13845" s="33"/>
      <c r="E13845" s="33"/>
      <c r="G13845">
        <f t="shared" si="217"/>
        <v>6</v>
      </c>
    </row>
    <row r="13846" spans="1:7">
      <c r="A13846" s="33"/>
      <c r="B13846" s="34"/>
      <c r="C13846" s="33"/>
      <c r="D13846" s="33"/>
      <c r="E13846" s="33"/>
      <c r="G13846">
        <f t="shared" si="217"/>
        <v>6</v>
      </c>
    </row>
    <row r="13847" spans="1:7">
      <c r="A13847" s="33"/>
      <c r="B13847" s="34"/>
      <c r="C13847" s="33"/>
      <c r="D13847" s="33"/>
      <c r="E13847" s="33"/>
      <c r="G13847">
        <f t="shared" si="217"/>
        <v>6</v>
      </c>
    </row>
    <row r="13848" spans="1:7">
      <c r="A13848" s="33"/>
      <c r="B13848" s="34"/>
      <c r="C13848" s="33"/>
      <c r="D13848" s="33"/>
      <c r="E13848" s="33"/>
      <c r="G13848">
        <f t="shared" si="217"/>
        <v>6</v>
      </c>
    </row>
    <row r="13849" spans="1:7">
      <c r="A13849" s="33"/>
      <c r="B13849" s="34"/>
      <c r="C13849" s="33"/>
      <c r="D13849" s="33"/>
      <c r="E13849" s="33"/>
      <c r="G13849">
        <f t="shared" si="217"/>
        <v>6</v>
      </c>
    </row>
    <row r="13850" spans="1:7">
      <c r="A13850" s="33"/>
      <c r="B13850" s="34"/>
      <c r="C13850" s="33"/>
      <c r="D13850" s="33"/>
      <c r="E13850" s="33"/>
      <c r="G13850">
        <f t="shared" si="217"/>
        <v>6</v>
      </c>
    </row>
    <row r="13851" spans="1:7">
      <c r="A13851" s="33"/>
      <c r="B13851" s="34"/>
      <c r="C13851" s="33"/>
      <c r="D13851" s="33"/>
      <c r="E13851" s="33"/>
      <c r="G13851">
        <f t="shared" si="217"/>
        <v>6</v>
      </c>
    </row>
    <row r="13852" spans="1:7">
      <c r="A13852" s="33"/>
      <c r="B13852" s="34"/>
      <c r="C13852" s="33"/>
      <c r="D13852" s="33"/>
      <c r="E13852" s="33"/>
      <c r="G13852">
        <f t="shared" si="217"/>
        <v>6</v>
      </c>
    </row>
    <row r="13853" spans="1:7">
      <c r="A13853" s="33"/>
      <c r="B13853" s="34"/>
      <c r="C13853" s="33"/>
      <c r="D13853" s="33"/>
      <c r="E13853" s="33"/>
      <c r="G13853">
        <f t="shared" si="217"/>
        <v>6</v>
      </c>
    </row>
    <row r="13854" spans="1:7">
      <c r="A13854" s="33"/>
      <c r="B13854" s="34"/>
      <c r="C13854" s="33"/>
      <c r="D13854" s="33"/>
      <c r="E13854" s="33"/>
      <c r="G13854">
        <f t="shared" si="217"/>
        <v>6</v>
      </c>
    </row>
    <row r="13855" spans="1:7">
      <c r="A13855" s="33"/>
      <c r="B13855" s="34"/>
      <c r="C13855" s="33"/>
      <c r="D13855" s="33"/>
      <c r="E13855" s="33"/>
      <c r="G13855">
        <f t="shared" si="217"/>
        <v>6</v>
      </c>
    </row>
    <row r="13856" spans="1:7">
      <c r="A13856" s="33"/>
      <c r="B13856" s="34"/>
      <c r="C13856" s="33"/>
      <c r="D13856" s="33"/>
      <c r="E13856" s="33"/>
      <c r="G13856">
        <f t="shared" si="217"/>
        <v>6</v>
      </c>
    </row>
    <row r="13857" spans="1:7">
      <c r="A13857" s="33"/>
      <c r="B13857" s="34"/>
      <c r="C13857" s="33"/>
      <c r="D13857" s="33"/>
      <c r="E13857" s="33"/>
      <c r="G13857">
        <f t="shared" si="217"/>
        <v>6</v>
      </c>
    </row>
    <row r="13858" spans="1:7">
      <c r="A13858" s="33"/>
      <c r="B13858" s="34"/>
      <c r="C13858" s="33"/>
      <c r="D13858" s="33"/>
      <c r="E13858" s="33"/>
      <c r="G13858">
        <f t="shared" si="217"/>
        <v>6</v>
      </c>
    </row>
    <row r="13859" spans="1:7">
      <c r="A13859" s="33"/>
      <c r="B13859" s="34"/>
      <c r="C13859" s="33"/>
      <c r="D13859" s="33"/>
      <c r="E13859" s="33"/>
      <c r="G13859">
        <f t="shared" si="217"/>
        <v>6</v>
      </c>
    </row>
    <row r="13860" spans="1:7">
      <c r="A13860" s="33"/>
      <c r="B13860" s="34"/>
      <c r="C13860" s="33"/>
      <c r="D13860" s="33"/>
      <c r="E13860" s="33"/>
      <c r="G13860">
        <f t="shared" si="217"/>
        <v>6</v>
      </c>
    </row>
    <row r="13861" spans="1:7">
      <c r="A13861" s="33"/>
      <c r="B13861" s="34"/>
      <c r="C13861" s="33"/>
      <c r="D13861" s="33"/>
      <c r="E13861" s="33"/>
      <c r="G13861">
        <f t="shared" si="217"/>
        <v>6</v>
      </c>
    </row>
    <row r="13862" spans="1:7">
      <c r="A13862" s="33"/>
      <c r="B13862" s="34"/>
      <c r="C13862" s="33"/>
      <c r="D13862" s="33"/>
      <c r="E13862" s="33"/>
      <c r="G13862">
        <f t="shared" si="217"/>
        <v>6</v>
      </c>
    </row>
    <row r="13863" spans="1:7">
      <c r="A13863" s="33"/>
      <c r="B13863" s="34"/>
      <c r="C13863" s="33"/>
      <c r="D13863" s="33"/>
      <c r="E13863" s="33"/>
      <c r="G13863">
        <f t="shared" si="217"/>
        <v>6</v>
      </c>
    </row>
    <row r="13864" spans="1:7">
      <c r="A13864" s="33"/>
      <c r="B13864" s="34"/>
      <c r="C13864" s="33"/>
      <c r="D13864" s="33"/>
      <c r="E13864" s="33"/>
      <c r="G13864">
        <f t="shared" si="217"/>
        <v>6</v>
      </c>
    </row>
    <row r="13865" spans="1:7">
      <c r="A13865" s="33"/>
      <c r="B13865" s="34"/>
      <c r="C13865" s="33"/>
      <c r="D13865" s="33"/>
      <c r="E13865" s="33"/>
      <c r="G13865">
        <f t="shared" si="217"/>
        <v>6</v>
      </c>
    </row>
    <row r="13866" spans="1:7">
      <c r="A13866" s="33"/>
      <c r="B13866" s="34"/>
      <c r="C13866" s="33"/>
      <c r="D13866" s="33"/>
      <c r="E13866" s="33"/>
      <c r="G13866">
        <f t="shared" si="217"/>
        <v>6</v>
      </c>
    </row>
    <row r="13867" spans="1:7">
      <c r="A13867" s="33"/>
      <c r="B13867" s="34"/>
      <c r="C13867" s="33"/>
      <c r="D13867" s="33"/>
      <c r="E13867" s="33"/>
      <c r="G13867">
        <f t="shared" si="217"/>
        <v>6</v>
      </c>
    </row>
    <row r="13868" spans="1:7">
      <c r="A13868" s="33"/>
      <c r="B13868" s="34"/>
      <c r="C13868" s="33"/>
      <c r="D13868" s="33"/>
      <c r="E13868" s="33"/>
      <c r="G13868">
        <f t="shared" si="217"/>
        <v>6</v>
      </c>
    </row>
    <row r="13869" spans="1:7">
      <c r="A13869" s="33"/>
      <c r="B13869" s="34"/>
      <c r="C13869" s="33"/>
      <c r="D13869" s="33"/>
      <c r="E13869" s="33"/>
      <c r="G13869">
        <f t="shared" si="217"/>
        <v>6</v>
      </c>
    </row>
    <row r="13870" spans="1:7">
      <c r="A13870" s="33"/>
      <c r="B13870" s="34"/>
      <c r="C13870" s="33"/>
      <c r="D13870" s="33"/>
      <c r="E13870" s="33"/>
      <c r="G13870">
        <f t="shared" si="217"/>
        <v>6</v>
      </c>
    </row>
    <row r="13871" spans="1:7">
      <c r="A13871" s="33"/>
      <c r="B13871" s="34"/>
      <c r="C13871" s="33"/>
      <c r="D13871" s="33"/>
      <c r="E13871" s="33"/>
      <c r="G13871">
        <f t="shared" si="217"/>
        <v>6</v>
      </c>
    </row>
    <row r="13872" spans="1:7">
      <c r="A13872" s="33"/>
      <c r="B13872" s="34"/>
      <c r="C13872" s="33"/>
      <c r="D13872" s="33"/>
      <c r="E13872" s="33"/>
      <c r="G13872">
        <f t="shared" si="217"/>
        <v>6</v>
      </c>
    </row>
    <row r="13873" spans="1:7">
      <c r="A13873" s="33"/>
      <c r="B13873" s="34"/>
      <c r="C13873" s="33"/>
      <c r="D13873" s="33"/>
      <c r="E13873" s="33"/>
      <c r="G13873">
        <f t="shared" si="217"/>
        <v>6</v>
      </c>
    </row>
    <row r="13874" spans="1:7">
      <c r="A13874" s="33"/>
      <c r="B13874" s="34"/>
      <c r="C13874" s="33"/>
      <c r="D13874" s="33"/>
      <c r="E13874" s="33"/>
      <c r="G13874">
        <f t="shared" si="217"/>
        <v>6</v>
      </c>
    </row>
    <row r="13875" spans="1:7">
      <c r="A13875" s="33"/>
      <c r="B13875" s="34"/>
      <c r="C13875" s="33"/>
      <c r="D13875" s="33"/>
      <c r="E13875" s="33"/>
      <c r="G13875">
        <f t="shared" si="217"/>
        <v>6</v>
      </c>
    </row>
    <row r="13876" spans="1:7">
      <c r="A13876" s="33"/>
      <c r="B13876" s="34"/>
      <c r="C13876" s="33"/>
      <c r="D13876" s="33"/>
      <c r="E13876" s="33"/>
      <c r="G13876">
        <f t="shared" si="217"/>
        <v>6</v>
      </c>
    </row>
    <row r="13877" spans="1:7">
      <c r="A13877" s="33"/>
      <c r="B13877" s="34"/>
      <c r="C13877" s="33"/>
      <c r="D13877" s="33"/>
      <c r="E13877" s="33"/>
      <c r="G13877">
        <f t="shared" si="217"/>
        <v>6</v>
      </c>
    </row>
    <row r="13878" spans="1:7">
      <c r="A13878" s="33"/>
      <c r="B13878" s="34"/>
      <c r="C13878" s="33"/>
      <c r="D13878" s="33"/>
      <c r="E13878" s="33"/>
      <c r="G13878">
        <f t="shared" si="217"/>
        <v>6</v>
      </c>
    </row>
    <row r="13879" spans="1:7">
      <c r="A13879" s="33"/>
      <c r="B13879" s="34"/>
      <c r="C13879" s="33"/>
      <c r="D13879" s="33"/>
      <c r="E13879" s="33"/>
      <c r="G13879">
        <f t="shared" si="217"/>
        <v>6</v>
      </c>
    </row>
    <row r="13880" spans="1:7">
      <c r="A13880" s="33"/>
      <c r="B13880" s="34"/>
      <c r="C13880" s="33"/>
      <c r="D13880" s="33"/>
      <c r="E13880" s="33"/>
      <c r="G13880">
        <f t="shared" si="217"/>
        <v>6</v>
      </c>
    </row>
    <row r="13881" spans="1:7">
      <c r="A13881" s="33"/>
      <c r="B13881" s="34"/>
      <c r="C13881" s="33"/>
      <c r="D13881" s="33"/>
      <c r="E13881" s="33"/>
      <c r="G13881">
        <f t="shared" si="217"/>
        <v>6</v>
      </c>
    </row>
    <row r="13882" spans="1:7">
      <c r="A13882" s="33"/>
      <c r="B13882" s="34"/>
      <c r="C13882" s="33"/>
      <c r="D13882" s="33"/>
      <c r="E13882" s="33"/>
      <c r="G13882">
        <f t="shared" si="217"/>
        <v>6</v>
      </c>
    </row>
    <row r="13883" spans="1:7">
      <c r="A13883" s="33"/>
      <c r="B13883" s="34"/>
      <c r="C13883" s="33"/>
      <c r="D13883" s="33"/>
      <c r="E13883" s="33"/>
      <c r="G13883">
        <f t="shared" si="217"/>
        <v>6</v>
      </c>
    </row>
    <row r="13884" spans="1:7">
      <c r="A13884" s="33"/>
      <c r="B13884" s="34"/>
      <c r="C13884" s="33"/>
      <c r="D13884" s="33"/>
      <c r="E13884" s="33"/>
      <c r="G13884">
        <f t="shared" si="217"/>
        <v>6</v>
      </c>
    </row>
    <row r="13885" spans="1:7">
      <c r="A13885" s="33"/>
      <c r="B13885" s="34"/>
      <c r="C13885" s="33"/>
      <c r="D13885" s="33"/>
      <c r="E13885" s="33"/>
      <c r="G13885">
        <f t="shared" si="217"/>
        <v>6</v>
      </c>
    </row>
    <row r="13886" spans="1:7">
      <c r="A13886" s="33"/>
      <c r="B13886" s="34"/>
      <c r="C13886" s="33"/>
      <c r="D13886" s="33"/>
      <c r="E13886" s="33"/>
      <c r="G13886">
        <f t="shared" si="217"/>
        <v>6</v>
      </c>
    </row>
    <row r="13887" spans="1:7">
      <c r="A13887" s="33"/>
      <c r="B13887" s="34"/>
      <c r="C13887" s="33"/>
      <c r="D13887" s="33"/>
      <c r="E13887" s="33"/>
      <c r="G13887">
        <f t="shared" si="217"/>
        <v>6</v>
      </c>
    </row>
    <row r="13888" spans="1:7">
      <c r="A13888" s="33"/>
      <c r="B13888" s="34"/>
      <c r="C13888" s="33"/>
      <c r="D13888" s="33"/>
      <c r="E13888" s="33"/>
      <c r="G13888">
        <f t="shared" ref="G13888:G13951" si="218">WEEKDAY(B13888,2)</f>
        <v>6</v>
      </c>
    </row>
    <row r="13889" spans="1:7">
      <c r="A13889" s="33"/>
      <c r="B13889" s="34"/>
      <c r="C13889" s="33"/>
      <c r="D13889" s="33"/>
      <c r="E13889" s="33"/>
      <c r="G13889">
        <f t="shared" si="218"/>
        <v>6</v>
      </c>
    </row>
    <row r="13890" spans="1:7">
      <c r="A13890" s="33"/>
      <c r="B13890" s="34"/>
      <c r="C13890" s="33"/>
      <c r="D13890" s="33"/>
      <c r="E13890" s="33"/>
      <c r="G13890">
        <f t="shared" si="218"/>
        <v>6</v>
      </c>
    </row>
    <row r="13891" spans="1:7">
      <c r="A13891" s="33"/>
      <c r="B13891" s="34"/>
      <c r="C13891" s="33"/>
      <c r="D13891" s="33"/>
      <c r="E13891" s="33"/>
      <c r="G13891">
        <f t="shared" si="218"/>
        <v>6</v>
      </c>
    </row>
    <row r="13892" spans="1:7">
      <c r="A13892" s="33"/>
      <c r="B13892" s="34"/>
      <c r="C13892" s="33"/>
      <c r="D13892" s="33"/>
      <c r="E13892" s="33"/>
      <c r="G13892">
        <f t="shared" si="218"/>
        <v>6</v>
      </c>
    </row>
    <row r="13893" spans="1:7">
      <c r="A13893" s="33"/>
      <c r="B13893" s="34"/>
      <c r="C13893" s="33"/>
      <c r="D13893" s="33"/>
      <c r="E13893" s="33"/>
      <c r="G13893">
        <f t="shared" si="218"/>
        <v>6</v>
      </c>
    </row>
    <row r="13894" spans="1:7">
      <c r="A13894" s="33"/>
      <c r="B13894" s="34"/>
      <c r="C13894" s="33"/>
      <c r="D13894" s="33"/>
      <c r="E13894" s="33"/>
      <c r="G13894">
        <f t="shared" si="218"/>
        <v>6</v>
      </c>
    </row>
    <row r="13895" spans="1:7">
      <c r="A13895" s="33"/>
      <c r="B13895" s="34"/>
      <c r="C13895" s="33"/>
      <c r="D13895" s="33"/>
      <c r="E13895" s="33"/>
      <c r="G13895">
        <f t="shared" si="218"/>
        <v>6</v>
      </c>
    </row>
    <row r="13896" spans="1:7">
      <c r="A13896" s="33"/>
      <c r="B13896" s="34"/>
      <c r="C13896" s="33"/>
      <c r="D13896" s="33"/>
      <c r="E13896" s="33"/>
      <c r="G13896">
        <f t="shared" si="218"/>
        <v>6</v>
      </c>
    </row>
    <row r="13897" spans="1:7">
      <c r="A13897" s="33"/>
      <c r="B13897" s="34"/>
      <c r="C13897" s="33"/>
      <c r="D13897" s="33"/>
      <c r="E13897" s="33"/>
      <c r="G13897">
        <f t="shared" si="218"/>
        <v>6</v>
      </c>
    </row>
    <row r="13898" spans="1:7">
      <c r="A13898" s="33"/>
      <c r="B13898" s="34"/>
      <c r="C13898" s="33"/>
      <c r="D13898" s="33"/>
      <c r="E13898" s="33"/>
      <c r="G13898">
        <f t="shared" si="218"/>
        <v>6</v>
      </c>
    </row>
    <row r="13899" spans="1:7">
      <c r="A13899" s="33"/>
      <c r="B13899" s="34"/>
      <c r="C13899" s="33"/>
      <c r="D13899" s="33"/>
      <c r="E13899" s="33"/>
      <c r="G13899">
        <f t="shared" si="218"/>
        <v>6</v>
      </c>
    </row>
    <row r="13900" spans="1:7">
      <c r="A13900" s="33"/>
      <c r="B13900" s="34"/>
      <c r="C13900" s="33"/>
      <c r="D13900" s="33"/>
      <c r="E13900" s="33"/>
      <c r="G13900">
        <f t="shared" si="218"/>
        <v>6</v>
      </c>
    </row>
    <row r="13901" spans="1:7">
      <c r="A13901" s="33"/>
      <c r="B13901" s="34"/>
      <c r="C13901" s="33"/>
      <c r="D13901" s="33"/>
      <c r="E13901" s="33"/>
      <c r="G13901">
        <f t="shared" si="218"/>
        <v>6</v>
      </c>
    </row>
    <row r="13902" spans="1:7">
      <c r="A13902" s="33"/>
      <c r="B13902" s="34"/>
      <c r="C13902" s="33"/>
      <c r="D13902" s="33"/>
      <c r="E13902" s="33"/>
      <c r="G13902">
        <f t="shared" si="218"/>
        <v>6</v>
      </c>
    </row>
    <row r="13903" spans="1:7">
      <c r="A13903" s="33"/>
      <c r="B13903" s="34"/>
      <c r="C13903" s="33"/>
      <c r="D13903" s="33"/>
      <c r="E13903" s="33"/>
      <c r="G13903">
        <f t="shared" si="218"/>
        <v>6</v>
      </c>
    </row>
    <row r="13904" spans="1:7">
      <c r="A13904" s="33"/>
      <c r="B13904" s="34"/>
      <c r="C13904" s="33"/>
      <c r="D13904" s="33"/>
      <c r="E13904" s="33"/>
      <c r="G13904">
        <f t="shared" si="218"/>
        <v>6</v>
      </c>
    </row>
    <row r="13905" spans="1:7">
      <c r="A13905" s="33"/>
      <c r="B13905" s="34"/>
      <c r="C13905" s="33"/>
      <c r="D13905" s="33"/>
      <c r="E13905" s="33"/>
      <c r="G13905">
        <f t="shared" si="218"/>
        <v>6</v>
      </c>
    </row>
    <row r="13906" spans="1:7">
      <c r="A13906" s="33"/>
      <c r="B13906" s="34"/>
      <c r="C13906" s="33"/>
      <c r="D13906" s="33"/>
      <c r="E13906" s="33"/>
      <c r="G13906">
        <f t="shared" si="218"/>
        <v>6</v>
      </c>
    </row>
    <row r="13907" spans="1:7">
      <c r="A13907" s="33"/>
      <c r="B13907" s="34"/>
      <c r="C13907" s="33"/>
      <c r="D13907" s="33"/>
      <c r="E13907" s="33"/>
      <c r="G13907">
        <f t="shared" si="218"/>
        <v>6</v>
      </c>
    </row>
    <row r="13908" spans="1:7">
      <c r="A13908" s="33"/>
      <c r="B13908" s="34"/>
      <c r="C13908" s="33"/>
      <c r="D13908" s="33"/>
      <c r="E13908" s="33"/>
      <c r="G13908">
        <f t="shared" si="218"/>
        <v>6</v>
      </c>
    </row>
    <row r="13909" spans="1:7">
      <c r="A13909" s="33"/>
      <c r="B13909" s="34"/>
      <c r="C13909" s="33"/>
      <c r="D13909" s="33"/>
      <c r="E13909" s="33"/>
      <c r="G13909">
        <f t="shared" si="218"/>
        <v>6</v>
      </c>
    </row>
    <row r="13910" spans="1:7">
      <c r="A13910" s="33"/>
      <c r="B13910" s="34"/>
      <c r="C13910" s="33"/>
      <c r="D13910" s="33"/>
      <c r="E13910" s="33"/>
      <c r="G13910">
        <f t="shared" si="218"/>
        <v>6</v>
      </c>
    </row>
    <row r="13911" spans="1:7">
      <c r="A13911" s="33"/>
      <c r="B13911" s="34"/>
      <c r="C13911" s="33"/>
      <c r="D13911" s="33"/>
      <c r="E13911" s="33"/>
      <c r="G13911">
        <f t="shared" si="218"/>
        <v>6</v>
      </c>
    </row>
    <row r="13912" spans="1:7">
      <c r="A13912" s="33"/>
      <c r="B13912" s="34"/>
      <c r="C13912" s="33"/>
      <c r="D13912" s="33"/>
      <c r="E13912" s="33"/>
      <c r="G13912">
        <f t="shared" si="218"/>
        <v>6</v>
      </c>
    </row>
    <row r="13913" spans="1:7">
      <c r="A13913" s="33"/>
      <c r="B13913" s="34"/>
      <c r="C13913" s="33"/>
      <c r="D13913" s="33"/>
      <c r="E13913" s="33"/>
      <c r="G13913">
        <f t="shared" si="218"/>
        <v>6</v>
      </c>
    </row>
    <row r="13914" spans="1:7">
      <c r="A13914" s="33"/>
      <c r="B13914" s="34"/>
      <c r="C13914" s="33"/>
      <c r="D13914" s="33"/>
      <c r="E13914" s="33"/>
      <c r="G13914">
        <f t="shared" si="218"/>
        <v>6</v>
      </c>
    </row>
    <row r="13915" spans="1:7">
      <c r="A13915" s="33"/>
      <c r="B13915" s="34"/>
      <c r="C13915" s="33"/>
      <c r="D13915" s="33"/>
      <c r="E13915" s="33"/>
      <c r="G13915">
        <f t="shared" si="218"/>
        <v>6</v>
      </c>
    </row>
    <row r="13916" spans="1:7">
      <c r="A13916" s="33"/>
      <c r="B13916" s="34"/>
      <c r="C13916" s="33"/>
      <c r="D13916" s="33"/>
      <c r="E13916" s="33"/>
      <c r="G13916">
        <f t="shared" si="218"/>
        <v>6</v>
      </c>
    </row>
    <row r="13917" spans="1:7">
      <c r="A13917" s="33"/>
      <c r="B13917" s="34"/>
      <c r="C13917" s="33"/>
      <c r="D13917" s="33"/>
      <c r="E13917" s="33"/>
      <c r="G13917">
        <f t="shared" si="218"/>
        <v>6</v>
      </c>
    </row>
    <row r="13918" spans="1:7">
      <c r="A13918" s="33"/>
      <c r="B13918" s="34"/>
      <c r="C13918" s="33"/>
      <c r="D13918" s="33"/>
      <c r="E13918" s="33"/>
      <c r="G13918">
        <f t="shared" si="218"/>
        <v>6</v>
      </c>
    </row>
    <row r="13919" spans="1:7">
      <c r="A13919" s="33"/>
      <c r="B13919" s="34"/>
      <c r="C13919" s="33"/>
      <c r="D13919" s="33"/>
      <c r="E13919" s="33"/>
      <c r="G13919">
        <f t="shared" si="218"/>
        <v>6</v>
      </c>
    </row>
    <row r="13920" spans="1:7">
      <c r="A13920" s="33"/>
      <c r="B13920" s="34"/>
      <c r="C13920" s="33"/>
      <c r="D13920" s="33"/>
      <c r="E13920" s="33"/>
      <c r="G13920">
        <f t="shared" si="218"/>
        <v>6</v>
      </c>
    </row>
    <row r="13921" spans="1:7">
      <c r="A13921" s="33"/>
      <c r="B13921" s="34"/>
      <c r="C13921" s="33"/>
      <c r="D13921" s="33"/>
      <c r="E13921" s="33"/>
      <c r="G13921">
        <f t="shared" si="218"/>
        <v>6</v>
      </c>
    </row>
    <row r="13922" spans="1:7">
      <c r="A13922" s="33"/>
      <c r="B13922" s="34"/>
      <c r="C13922" s="33"/>
      <c r="D13922" s="33"/>
      <c r="E13922" s="33"/>
      <c r="G13922">
        <f t="shared" si="218"/>
        <v>6</v>
      </c>
    </row>
    <row r="13923" spans="1:7">
      <c r="A13923" s="33"/>
      <c r="B13923" s="34"/>
      <c r="C13923" s="33"/>
      <c r="D13923" s="33"/>
      <c r="E13923" s="33"/>
      <c r="G13923">
        <f t="shared" si="218"/>
        <v>6</v>
      </c>
    </row>
    <row r="13924" spans="1:7">
      <c r="A13924" s="33"/>
      <c r="B13924" s="34"/>
      <c r="C13924" s="33"/>
      <c r="D13924" s="33"/>
      <c r="E13924" s="33"/>
      <c r="G13924">
        <f t="shared" si="218"/>
        <v>6</v>
      </c>
    </row>
    <row r="13925" spans="1:7">
      <c r="A13925" s="33"/>
      <c r="B13925" s="34"/>
      <c r="C13925" s="33"/>
      <c r="D13925" s="33"/>
      <c r="E13925" s="33"/>
      <c r="G13925">
        <f t="shared" si="218"/>
        <v>6</v>
      </c>
    </row>
    <row r="13926" spans="1:7">
      <c r="A13926" s="33"/>
      <c r="B13926" s="34"/>
      <c r="C13926" s="33"/>
      <c r="D13926" s="33"/>
      <c r="E13926" s="33"/>
      <c r="G13926">
        <f t="shared" si="218"/>
        <v>6</v>
      </c>
    </row>
    <row r="13927" spans="1:7">
      <c r="A13927" s="33"/>
      <c r="B13927" s="34"/>
      <c r="C13927" s="33"/>
      <c r="D13927" s="33"/>
      <c r="E13927" s="33"/>
      <c r="G13927">
        <f t="shared" si="218"/>
        <v>6</v>
      </c>
    </row>
    <row r="13928" spans="1:7">
      <c r="A13928" s="33"/>
      <c r="B13928" s="34"/>
      <c r="C13928" s="33"/>
      <c r="D13928" s="33"/>
      <c r="E13928" s="33"/>
      <c r="G13928">
        <f t="shared" si="218"/>
        <v>6</v>
      </c>
    </row>
    <row r="13929" spans="1:7">
      <c r="A13929" s="33"/>
      <c r="B13929" s="34"/>
      <c r="C13929" s="33"/>
      <c r="D13929" s="33"/>
      <c r="E13929" s="33"/>
      <c r="G13929">
        <f t="shared" si="218"/>
        <v>6</v>
      </c>
    </row>
    <row r="13930" spans="1:7">
      <c r="A13930" s="33"/>
      <c r="B13930" s="34"/>
      <c r="C13930" s="33"/>
      <c r="D13930" s="33"/>
      <c r="E13930" s="33"/>
      <c r="G13930">
        <f t="shared" si="218"/>
        <v>6</v>
      </c>
    </row>
    <row r="13931" spans="1:7">
      <c r="A13931" s="33"/>
      <c r="B13931" s="34"/>
      <c r="C13931" s="33"/>
      <c r="D13931" s="33"/>
      <c r="E13931" s="33"/>
      <c r="G13931">
        <f t="shared" si="218"/>
        <v>6</v>
      </c>
    </row>
    <row r="13932" spans="1:7">
      <c r="A13932" s="33"/>
      <c r="B13932" s="34"/>
      <c r="C13932" s="33"/>
      <c r="D13932" s="33"/>
      <c r="E13932" s="33"/>
      <c r="G13932">
        <f t="shared" si="218"/>
        <v>6</v>
      </c>
    </row>
    <row r="13933" spans="1:7">
      <c r="A13933" s="33"/>
      <c r="B13933" s="34"/>
      <c r="C13933" s="33"/>
      <c r="D13933" s="33"/>
      <c r="E13933" s="33"/>
      <c r="G13933">
        <f t="shared" si="218"/>
        <v>6</v>
      </c>
    </row>
    <row r="13934" spans="1:7">
      <c r="A13934" s="33"/>
      <c r="B13934" s="34"/>
      <c r="C13934" s="33"/>
      <c r="D13934" s="33"/>
      <c r="E13934" s="33"/>
      <c r="G13934">
        <f t="shared" si="218"/>
        <v>6</v>
      </c>
    </row>
    <row r="13935" spans="1:7">
      <c r="A13935" s="33"/>
      <c r="B13935" s="34"/>
      <c r="C13935" s="33"/>
      <c r="D13935" s="33"/>
      <c r="E13935" s="33"/>
      <c r="G13935">
        <f t="shared" si="218"/>
        <v>6</v>
      </c>
    </row>
    <row r="13936" spans="1:7">
      <c r="A13936" s="33"/>
      <c r="B13936" s="34"/>
      <c r="C13936" s="33"/>
      <c r="D13936" s="33"/>
      <c r="E13936" s="33"/>
      <c r="G13936">
        <f t="shared" si="218"/>
        <v>6</v>
      </c>
    </row>
    <row r="13937" spans="1:7">
      <c r="A13937" s="33"/>
      <c r="B13937" s="34"/>
      <c r="C13937" s="33"/>
      <c r="D13937" s="33"/>
      <c r="E13937" s="33"/>
      <c r="G13937">
        <f t="shared" si="218"/>
        <v>6</v>
      </c>
    </row>
    <row r="13938" spans="1:7">
      <c r="A13938" s="33"/>
      <c r="B13938" s="34"/>
      <c r="C13938" s="33"/>
      <c r="D13938" s="33"/>
      <c r="E13938" s="33"/>
      <c r="G13938">
        <f t="shared" si="218"/>
        <v>6</v>
      </c>
    </row>
    <row r="13939" spans="1:7">
      <c r="A13939" s="33"/>
      <c r="B13939" s="34"/>
      <c r="C13939" s="33"/>
      <c r="D13939" s="33"/>
      <c r="E13939" s="33"/>
      <c r="G13939">
        <f t="shared" si="218"/>
        <v>6</v>
      </c>
    </row>
    <row r="13940" spans="1:7">
      <c r="A13940" s="33"/>
      <c r="B13940" s="34"/>
      <c r="C13940" s="33"/>
      <c r="D13940" s="33"/>
      <c r="E13940" s="33"/>
      <c r="G13940">
        <f t="shared" si="218"/>
        <v>6</v>
      </c>
    </row>
    <row r="13941" spans="1:7">
      <c r="A13941" s="33"/>
      <c r="B13941" s="34"/>
      <c r="C13941" s="33"/>
      <c r="D13941" s="33"/>
      <c r="E13941" s="33"/>
      <c r="G13941">
        <f t="shared" si="218"/>
        <v>6</v>
      </c>
    </row>
    <row r="13942" spans="1:7">
      <c r="A13942" s="33"/>
      <c r="B13942" s="34"/>
      <c r="C13942" s="33"/>
      <c r="D13942" s="33"/>
      <c r="E13942" s="33"/>
      <c r="G13942">
        <f t="shared" si="218"/>
        <v>6</v>
      </c>
    </row>
    <row r="13943" spans="1:7">
      <c r="A13943" s="33"/>
      <c r="B13943" s="34"/>
      <c r="C13943" s="33"/>
      <c r="D13943" s="33"/>
      <c r="E13943" s="33"/>
      <c r="G13943">
        <f t="shared" si="218"/>
        <v>6</v>
      </c>
    </row>
    <row r="13944" spans="1:7">
      <c r="A13944" s="33"/>
      <c r="B13944" s="34"/>
      <c r="C13944" s="33"/>
      <c r="D13944" s="33"/>
      <c r="E13944" s="33"/>
      <c r="G13944">
        <f t="shared" si="218"/>
        <v>6</v>
      </c>
    </row>
    <row r="13945" spans="1:7">
      <c r="A13945" s="33"/>
      <c r="B13945" s="34"/>
      <c r="C13945" s="33"/>
      <c r="D13945" s="33"/>
      <c r="E13945" s="33"/>
      <c r="G13945">
        <f t="shared" si="218"/>
        <v>6</v>
      </c>
    </row>
    <row r="13946" spans="1:7">
      <c r="A13946" s="33"/>
      <c r="B13946" s="34"/>
      <c r="C13946" s="33"/>
      <c r="D13946" s="33"/>
      <c r="E13946" s="33"/>
      <c r="G13946">
        <f t="shared" si="218"/>
        <v>6</v>
      </c>
    </row>
    <row r="13947" spans="1:7">
      <c r="A13947" s="33"/>
      <c r="B13947" s="34"/>
      <c r="C13947" s="33"/>
      <c r="D13947" s="33"/>
      <c r="E13947" s="33"/>
      <c r="G13947">
        <f t="shared" si="218"/>
        <v>6</v>
      </c>
    </row>
    <row r="13948" spans="1:7">
      <c r="A13948" s="33"/>
      <c r="B13948" s="34"/>
      <c r="C13948" s="33"/>
      <c r="D13948" s="33"/>
      <c r="E13948" s="33"/>
      <c r="G13948">
        <f t="shared" si="218"/>
        <v>6</v>
      </c>
    </row>
    <row r="13949" spans="1:7">
      <c r="A13949" s="33"/>
      <c r="B13949" s="34"/>
      <c r="C13949" s="33"/>
      <c r="D13949" s="33"/>
      <c r="E13949" s="33"/>
      <c r="G13949">
        <f t="shared" si="218"/>
        <v>6</v>
      </c>
    </row>
    <row r="13950" spans="1:7">
      <c r="A13950" s="33"/>
      <c r="B13950" s="34"/>
      <c r="C13950" s="33"/>
      <c r="D13950" s="33"/>
      <c r="E13950" s="33"/>
      <c r="G13950">
        <f t="shared" si="218"/>
        <v>6</v>
      </c>
    </row>
    <row r="13951" spans="1:7">
      <c r="A13951" s="33"/>
      <c r="B13951" s="34"/>
      <c r="C13951" s="33"/>
      <c r="D13951" s="33"/>
      <c r="E13951" s="33"/>
      <c r="G13951">
        <f t="shared" si="218"/>
        <v>6</v>
      </c>
    </row>
    <row r="13952" spans="1:7">
      <c r="A13952" s="33"/>
      <c r="B13952" s="34"/>
      <c r="C13952" s="33"/>
      <c r="D13952" s="33"/>
      <c r="E13952" s="33"/>
      <c r="G13952">
        <f t="shared" ref="G13952:G14015" si="219">WEEKDAY(B13952,2)</f>
        <v>6</v>
      </c>
    </row>
    <row r="13953" spans="1:7">
      <c r="A13953" s="33"/>
      <c r="B13953" s="34"/>
      <c r="C13953" s="33"/>
      <c r="D13953" s="33"/>
      <c r="E13953" s="33"/>
      <c r="G13953">
        <f t="shared" si="219"/>
        <v>6</v>
      </c>
    </row>
    <row r="13954" spans="1:7">
      <c r="A13954" s="33"/>
      <c r="B13954" s="34"/>
      <c r="C13954" s="33"/>
      <c r="D13954" s="33"/>
      <c r="E13954" s="33"/>
      <c r="G13954">
        <f t="shared" si="219"/>
        <v>6</v>
      </c>
    </row>
    <row r="13955" spans="1:7">
      <c r="A13955" s="33"/>
      <c r="B13955" s="34"/>
      <c r="C13955" s="33"/>
      <c r="D13955" s="33"/>
      <c r="E13955" s="33"/>
      <c r="G13955">
        <f t="shared" si="219"/>
        <v>6</v>
      </c>
    </row>
    <row r="13956" spans="1:7">
      <c r="A13956" s="33"/>
      <c r="B13956" s="34"/>
      <c r="C13956" s="33"/>
      <c r="D13956" s="33"/>
      <c r="E13956" s="33"/>
      <c r="G13956">
        <f t="shared" si="219"/>
        <v>6</v>
      </c>
    </row>
    <row r="13957" spans="1:7">
      <c r="A13957" s="33"/>
      <c r="B13957" s="34"/>
      <c r="C13957" s="33"/>
      <c r="D13957" s="33"/>
      <c r="E13957" s="33"/>
      <c r="G13957">
        <f t="shared" si="219"/>
        <v>6</v>
      </c>
    </row>
    <row r="13958" spans="1:7">
      <c r="A13958" s="33"/>
      <c r="B13958" s="34"/>
      <c r="C13958" s="33"/>
      <c r="D13958" s="33"/>
      <c r="E13958" s="33"/>
      <c r="G13958">
        <f t="shared" si="219"/>
        <v>6</v>
      </c>
    </row>
    <row r="13959" spans="1:7">
      <c r="A13959" s="33"/>
      <c r="B13959" s="34"/>
      <c r="C13959" s="33"/>
      <c r="D13959" s="33"/>
      <c r="E13959" s="33"/>
      <c r="G13959">
        <f t="shared" si="219"/>
        <v>6</v>
      </c>
    </row>
    <row r="13960" spans="1:7">
      <c r="A13960" s="33"/>
      <c r="B13960" s="34"/>
      <c r="C13960" s="33"/>
      <c r="D13960" s="33"/>
      <c r="E13960" s="33"/>
      <c r="G13960">
        <f t="shared" si="219"/>
        <v>6</v>
      </c>
    </row>
    <row r="13961" spans="1:7">
      <c r="A13961" s="33"/>
      <c r="B13961" s="34"/>
      <c r="C13961" s="33"/>
      <c r="D13961" s="33"/>
      <c r="E13961" s="33"/>
      <c r="G13961">
        <f t="shared" si="219"/>
        <v>6</v>
      </c>
    </row>
    <row r="13962" spans="1:7">
      <c r="A13962" s="33"/>
      <c r="B13962" s="34"/>
      <c r="C13962" s="33"/>
      <c r="D13962" s="33"/>
      <c r="E13962" s="33"/>
      <c r="G13962">
        <f t="shared" si="219"/>
        <v>6</v>
      </c>
    </row>
    <row r="13963" spans="1:7">
      <c r="A13963" s="33"/>
      <c r="B13963" s="34"/>
      <c r="C13963" s="33"/>
      <c r="D13963" s="33"/>
      <c r="E13963" s="33"/>
      <c r="G13963">
        <f t="shared" si="219"/>
        <v>6</v>
      </c>
    </row>
    <row r="13964" spans="1:7">
      <c r="A13964" s="33"/>
      <c r="B13964" s="34"/>
      <c r="C13964" s="33"/>
      <c r="D13964" s="33"/>
      <c r="E13964" s="33"/>
      <c r="G13964">
        <f t="shared" si="219"/>
        <v>6</v>
      </c>
    </row>
    <row r="13965" spans="1:7">
      <c r="A13965" s="33"/>
      <c r="B13965" s="34"/>
      <c r="C13965" s="33"/>
      <c r="D13965" s="33"/>
      <c r="E13965" s="33"/>
      <c r="G13965">
        <f t="shared" si="219"/>
        <v>6</v>
      </c>
    </row>
    <row r="13966" spans="1:7">
      <c r="A13966" s="33"/>
      <c r="B13966" s="34"/>
      <c r="C13966" s="33"/>
      <c r="D13966" s="33"/>
      <c r="E13966" s="33"/>
      <c r="G13966">
        <f t="shared" si="219"/>
        <v>6</v>
      </c>
    </row>
    <row r="13967" spans="1:7">
      <c r="A13967" s="33"/>
      <c r="B13967" s="34"/>
      <c r="C13967" s="33"/>
      <c r="D13967" s="33"/>
      <c r="E13967" s="33"/>
      <c r="G13967">
        <f t="shared" si="219"/>
        <v>6</v>
      </c>
    </row>
    <row r="13968" spans="1:7">
      <c r="A13968" s="33"/>
      <c r="B13968" s="34"/>
      <c r="C13968" s="33"/>
      <c r="D13968" s="33"/>
      <c r="E13968" s="33"/>
      <c r="G13968">
        <f t="shared" si="219"/>
        <v>6</v>
      </c>
    </row>
    <row r="13969" spans="1:7">
      <c r="A13969" s="33"/>
      <c r="B13969" s="34"/>
      <c r="C13969" s="33"/>
      <c r="D13969" s="33"/>
      <c r="E13969" s="33"/>
      <c r="G13969">
        <f t="shared" si="219"/>
        <v>6</v>
      </c>
    </row>
    <row r="13970" spans="1:7">
      <c r="A13970" s="33"/>
      <c r="B13970" s="34"/>
      <c r="C13970" s="33"/>
      <c r="D13970" s="33"/>
      <c r="E13970" s="33"/>
      <c r="G13970">
        <f t="shared" si="219"/>
        <v>6</v>
      </c>
    </row>
    <row r="13971" spans="1:7">
      <c r="A13971" s="33"/>
      <c r="B13971" s="34"/>
      <c r="C13971" s="33"/>
      <c r="D13971" s="33"/>
      <c r="E13971" s="33"/>
      <c r="G13971">
        <f t="shared" si="219"/>
        <v>6</v>
      </c>
    </row>
    <row r="13972" spans="1:7">
      <c r="A13972" s="33"/>
      <c r="B13972" s="34"/>
      <c r="C13972" s="33"/>
      <c r="D13972" s="33"/>
      <c r="E13972" s="33"/>
      <c r="G13972">
        <f t="shared" si="219"/>
        <v>6</v>
      </c>
    </row>
    <row r="13973" spans="1:7">
      <c r="A13973" s="33"/>
      <c r="B13973" s="34"/>
      <c r="C13973" s="33"/>
      <c r="D13973" s="33"/>
      <c r="E13973" s="33"/>
      <c r="G13973">
        <f t="shared" si="219"/>
        <v>6</v>
      </c>
    </row>
    <row r="13974" spans="1:7">
      <c r="A13974" s="33"/>
      <c r="B13974" s="34"/>
      <c r="C13974" s="33"/>
      <c r="D13974" s="33"/>
      <c r="E13974" s="33"/>
      <c r="G13974">
        <f t="shared" si="219"/>
        <v>6</v>
      </c>
    </row>
    <row r="13975" spans="1:7">
      <c r="A13975" s="33"/>
      <c r="B13975" s="34"/>
      <c r="C13975" s="33"/>
      <c r="D13975" s="33"/>
      <c r="E13975" s="33"/>
      <c r="G13975">
        <f t="shared" si="219"/>
        <v>6</v>
      </c>
    </row>
    <row r="13976" spans="1:7">
      <c r="A13976" s="33"/>
      <c r="B13976" s="34"/>
      <c r="C13976" s="33"/>
      <c r="D13976" s="33"/>
      <c r="E13976" s="33"/>
      <c r="G13976">
        <f t="shared" si="219"/>
        <v>6</v>
      </c>
    </row>
    <row r="13977" spans="1:7">
      <c r="A13977" s="33"/>
      <c r="B13977" s="34"/>
      <c r="C13977" s="33"/>
      <c r="D13977" s="33"/>
      <c r="E13977" s="33"/>
      <c r="G13977">
        <f t="shared" si="219"/>
        <v>6</v>
      </c>
    </row>
    <row r="13978" spans="1:7">
      <c r="A13978" s="33"/>
      <c r="B13978" s="34"/>
      <c r="C13978" s="33"/>
      <c r="D13978" s="33"/>
      <c r="E13978" s="33"/>
      <c r="G13978">
        <f t="shared" si="219"/>
        <v>6</v>
      </c>
    </row>
    <row r="13979" spans="1:7">
      <c r="A13979" s="33"/>
      <c r="B13979" s="34"/>
      <c r="C13979" s="33"/>
      <c r="D13979" s="33"/>
      <c r="E13979" s="33"/>
      <c r="G13979">
        <f t="shared" si="219"/>
        <v>6</v>
      </c>
    </row>
    <row r="13980" spans="1:7">
      <c r="A13980" s="33"/>
      <c r="B13980" s="34"/>
      <c r="C13980" s="33"/>
      <c r="D13980" s="33"/>
      <c r="E13980" s="33"/>
      <c r="G13980">
        <f t="shared" si="219"/>
        <v>6</v>
      </c>
    </row>
    <row r="13981" spans="1:7">
      <c r="A13981" s="33"/>
      <c r="B13981" s="34"/>
      <c r="C13981" s="33"/>
      <c r="D13981" s="33"/>
      <c r="E13981" s="33"/>
      <c r="G13981">
        <f t="shared" si="219"/>
        <v>6</v>
      </c>
    </row>
    <row r="13982" spans="1:7">
      <c r="A13982" s="33"/>
      <c r="B13982" s="34"/>
      <c r="C13982" s="33"/>
      <c r="D13982" s="33"/>
      <c r="E13982" s="33"/>
      <c r="G13982">
        <f t="shared" si="219"/>
        <v>6</v>
      </c>
    </row>
    <row r="13983" spans="1:7">
      <c r="A13983" s="33"/>
      <c r="B13983" s="34"/>
      <c r="C13983" s="33"/>
      <c r="D13983" s="33"/>
      <c r="E13983" s="33"/>
      <c r="G13983">
        <f t="shared" si="219"/>
        <v>6</v>
      </c>
    </row>
    <row r="13984" spans="1:7">
      <c r="A13984" s="33"/>
      <c r="B13984" s="34"/>
      <c r="C13984" s="33"/>
      <c r="D13984" s="33"/>
      <c r="E13984" s="33"/>
      <c r="G13984">
        <f t="shared" si="219"/>
        <v>6</v>
      </c>
    </row>
    <row r="13985" spans="1:7">
      <c r="A13985" s="33"/>
      <c r="B13985" s="34"/>
      <c r="C13985" s="33"/>
      <c r="D13985" s="33"/>
      <c r="E13985" s="33"/>
      <c r="G13985">
        <f t="shared" si="219"/>
        <v>6</v>
      </c>
    </row>
    <row r="13986" spans="1:7">
      <c r="A13986" s="33"/>
      <c r="B13986" s="34"/>
      <c r="C13986" s="33"/>
      <c r="D13986" s="33"/>
      <c r="E13986" s="33"/>
      <c r="G13986">
        <f t="shared" si="219"/>
        <v>6</v>
      </c>
    </row>
    <row r="13987" spans="1:7">
      <c r="A13987" s="33"/>
      <c r="B13987" s="34"/>
      <c r="C13987" s="33"/>
      <c r="D13987" s="33"/>
      <c r="E13987" s="33"/>
      <c r="G13987">
        <f t="shared" si="219"/>
        <v>6</v>
      </c>
    </row>
    <row r="13988" spans="1:7">
      <c r="A13988" s="33"/>
      <c r="B13988" s="34"/>
      <c r="C13988" s="33"/>
      <c r="D13988" s="33"/>
      <c r="E13988" s="33"/>
      <c r="G13988">
        <f t="shared" si="219"/>
        <v>6</v>
      </c>
    </row>
    <row r="13989" spans="1:7">
      <c r="A13989" s="33"/>
      <c r="B13989" s="34"/>
      <c r="C13989" s="33"/>
      <c r="D13989" s="33"/>
      <c r="E13989" s="33"/>
      <c r="G13989">
        <f t="shared" si="219"/>
        <v>6</v>
      </c>
    </row>
    <row r="13990" spans="1:7">
      <c r="A13990" s="33"/>
      <c r="B13990" s="34"/>
      <c r="C13990" s="33"/>
      <c r="D13990" s="33"/>
      <c r="E13990" s="33"/>
      <c r="G13990">
        <f t="shared" si="219"/>
        <v>6</v>
      </c>
    </row>
    <row r="13991" spans="1:7">
      <c r="A13991" s="33"/>
      <c r="B13991" s="34"/>
      <c r="C13991" s="33"/>
      <c r="D13991" s="33"/>
      <c r="E13991" s="33"/>
      <c r="G13991">
        <f t="shared" si="219"/>
        <v>6</v>
      </c>
    </row>
    <row r="13992" spans="1:7">
      <c r="A13992" s="33"/>
      <c r="B13992" s="34"/>
      <c r="C13992" s="33"/>
      <c r="D13992" s="33"/>
      <c r="E13992" s="33"/>
      <c r="G13992">
        <f t="shared" si="219"/>
        <v>6</v>
      </c>
    </row>
    <row r="13993" spans="1:7">
      <c r="A13993" s="33"/>
      <c r="B13993" s="34"/>
      <c r="C13993" s="33"/>
      <c r="D13993" s="33"/>
      <c r="E13993" s="33"/>
      <c r="G13993">
        <f t="shared" si="219"/>
        <v>6</v>
      </c>
    </row>
    <row r="13994" spans="1:7">
      <c r="A13994" s="33"/>
      <c r="B13994" s="34"/>
      <c r="C13994" s="33"/>
      <c r="D13994" s="33"/>
      <c r="E13994" s="33"/>
      <c r="G13994">
        <f t="shared" si="219"/>
        <v>6</v>
      </c>
    </row>
    <row r="13995" spans="1:7">
      <c r="A13995" s="33"/>
      <c r="B13995" s="34"/>
      <c r="C13995" s="33"/>
      <c r="D13995" s="33"/>
      <c r="E13995" s="33"/>
      <c r="G13995">
        <f t="shared" si="219"/>
        <v>6</v>
      </c>
    </row>
    <row r="13996" spans="1:7">
      <c r="A13996" s="33"/>
      <c r="B13996" s="34"/>
      <c r="C13996" s="33"/>
      <c r="D13996" s="33"/>
      <c r="E13996" s="33"/>
      <c r="G13996">
        <f t="shared" si="219"/>
        <v>6</v>
      </c>
    </row>
    <row r="13997" spans="1:7">
      <c r="A13997" s="33"/>
      <c r="B13997" s="34"/>
      <c r="C13997" s="33"/>
      <c r="D13997" s="33"/>
      <c r="E13997" s="33"/>
      <c r="G13997">
        <f t="shared" si="219"/>
        <v>6</v>
      </c>
    </row>
    <row r="13998" spans="1:7">
      <c r="A13998" s="33"/>
      <c r="B13998" s="34"/>
      <c r="C13998" s="33"/>
      <c r="D13998" s="33"/>
      <c r="E13998" s="33"/>
      <c r="G13998">
        <f t="shared" si="219"/>
        <v>6</v>
      </c>
    </row>
    <row r="13999" spans="1:7">
      <c r="A13999" s="33"/>
      <c r="B13999" s="34"/>
      <c r="C13999" s="33"/>
      <c r="D13999" s="33"/>
      <c r="E13999" s="33"/>
      <c r="G13999">
        <f t="shared" si="219"/>
        <v>6</v>
      </c>
    </row>
    <row r="14000" spans="1:7">
      <c r="A14000" s="33"/>
      <c r="B14000" s="34"/>
      <c r="C14000" s="33"/>
      <c r="D14000" s="33"/>
      <c r="E14000" s="33"/>
      <c r="G14000">
        <f t="shared" si="219"/>
        <v>6</v>
      </c>
    </row>
    <row r="14001" spans="1:7">
      <c r="A14001" s="33"/>
      <c r="B14001" s="34"/>
      <c r="C14001" s="33"/>
      <c r="D14001" s="33"/>
      <c r="E14001" s="33"/>
      <c r="G14001">
        <f t="shared" si="219"/>
        <v>6</v>
      </c>
    </row>
    <row r="14002" spans="1:7">
      <c r="A14002" s="33"/>
      <c r="B14002" s="34"/>
      <c r="C14002" s="33"/>
      <c r="D14002" s="33"/>
      <c r="E14002" s="33"/>
      <c r="G14002">
        <f t="shared" si="219"/>
        <v>6</v>
      </c>
    </row>
    <row r="14003" spans="1:7">
      <c r="A14003" s="33"/>
      <c r="B14003" s="34"/>
      <c r="C14003" s="33"/>
      <c r="D14003" s="33"/>
      <c r="E14003" s="33"/>
      <c r="G14003">
        <f t="shared" si="219"/>
        <v>6</v>
      </c>
    </row>
    <row r="14004" spans="1:7">
      <c r="A14004" s="33"/>
      <c r="B14004" s="34"/>
      <c r="C14004" s="33"/>
      <c r="D14004" s="33"/>
      <c r="E14004" s="33"/>
      <c r="G14004">
        <f t="shared" si="219"/>
        <v>6</v>
      </c>
    </row>
    <row r="14005" spans="1:7">
      <c r="A14005" s="33"/>
      <c r="B14005" s="34"/>
      <c r="C14005" s="33"/>
      <c r="D14005" s="33"/>
      <c r="E14005" s="33"/>
      <c r="G14005">
        <f t="shared" si="219"/>
        <v>6</v>
      </c>
    </row>
    <row r="14006" spans="1:7">
      <c r="A14006" s="33"/>
      <c r="B14006" s="34"/>
      <c r="C14006" s="33"/>
      <c r="D14006" s="33"/>
      <c r="E14006" s="33"/>
      <c r="G14006">
        <f t="shared" si="219"/>
        <v>6</v>
      </c>
    </row>
    <row r="14007" spans="1:7">
      <c r="A14007" s="33"/>
      <c r="B14007" s="34"/>
      <c r="C14007" s="33"/>
      <c r="D14007" s="33"/>
      <c r="E14007" s="33"/>
      <c r="G14007">
        <f t="shared" si="219"/>
        <v>6</v>
      </c>
    </row>
    <row r="14008" spans="1:7">
      <c r="A14008" s="33"/>
      <c r="B14008" s="34"/>
      <c r="C14008" s="33"/>
      <c r="D14008" s="33"/>
      <c r="E14008" s="33"/>
      <c r="G14008">
        <f t="shared" si="219"/>
        <v>6</v>
      </c>
    </row>
    <row r="14009" spans="1:7">
      <c r="A14009" s="33"/>
      <c r="B14009" s="34"/>
      <c r="C14009" s="33"/>
      <c r="D14009" s="33"/>
      <c r="E14009" s="33"/>
      <c r="G14009">
        <f t="shared" si="219"/>
        <v>6</v>
      </c>
    </row>
    <row r="14010" spans="1:7">
      <c r="A14010" s="33"/>
      <c r="B14010" s="34"/>
      <c r="C14010" s="33"/>
      <c r="D14010" s="33"/>
      <c r="E14010" s="33"/>
      <c r="G14010">
        <f t="shared" si="219"/>
        <v>6</v>
      </c>
    </row>
    <row r="14011" spans="1:7">
      <c r="A14011" s="33"/>
      <c r="B14011" s="34"/>
      <c r="C14011" s="33"/>
      <c r="D14011" s="33"/>
      <c r="E14011" s="33"/>
      <c r="G14011">
        <f t="shared" si="219"/>
        <v>6</v>
      </c>
    </row>
    <row r="14012" spans="1:7">
      <c r="A14012" s="33"/>
      <c r="B14012" s="34"/>
      <c r="C14012" s="33"/>
      <c r="D14012" s="33"/>
      <c r="E14012" s="33"/>
      <c r="G14012">
        <f t="shared" si="219"/>
        <v>6</v>
      </c>
    </row>
    <row r="14013" spans="1:7">
      <c r="A14013" s="33"/>
      <c r="B14013" s="34"/>
      <c r="C14013" s="33"/>
      <c r="D14013" s="33"/>
      <c r="E14013" s="33"/>
      <c r="G14013">
        <f t="shared" si="219"/>
        <v>6</v>
      </c>
    </row>
    <row r="14014" spans="1:7">
      <c r="A14014" s="33"/>
      <c r="B14014" s="34"/>
      <c r="C14014" s="33"/>
      <c r="D14014" s="33"/>
      <c r="E14014" s="33"/>
      <c r="G14014">
        <f t="shared" si="219"/>
        <v>6</v>
      </c>
    </row>
    <row r="14015" spans="1:7">
      <c r="A14015" s="33"/>
      <c r="B14015" s="34"/>
      <c r="C14015" s="33"/>
      <c r="D14015" s="33"/>
      <c r="E14015" s="33"/>
      <c r="G14015">
        <f t="shared" si="219"/>
        <v>6</v>
      </c>
    </row>
    <row r="14016" spans="1:7">
      <c r="A14016" s="33"/>
      <c r="B14016" s="34"/>
      <c r="C14016" s="33"/>
      <c r="D14016" s="33"/>
      <c r="E14016" s="33"/>
      <c r="G14016">
        <f t="shared" ref="G14016:G14079" si="220">WEEKDAY(B14016,2)</f>
        <v>6</v>
      </c>
    </row>
    <row r="14017" spans="1:7">
      <c r="A14017" s="33"/>
      <c r="B14017" s="34"/>
      <c r="C14017" s="33"/>
      <c r="D14017" s="33"/>
      <c r="E14017" s="33"/>
      <c r="G14017">
        <f t="shared" si="220"/>
        <v>6</v>
      </c>
    </row>
    <row r="14018" spans="1:7">
      <c r="A14018" s="33"/>
      <c r="B14018" s="34"/>
      <c r="C14018" s="33"/>
      <c r="D14018" s="33"/>
      <c r="E14018" s="33"/>
      <c r="G14018">
        <f t="shared" si="220"/>
        <v>6</v>
      </c>
    </row>
    <row r="14019" spans="1:7">
      <c r="A14019" s="33"/>
      <c r="B14019" s="34"/>
      <c r="C14019" s="33"/>
      <c r="D14019" s="33"/>
      <c r="E14019" s="33"/>
      <c r="G14019">
        <f t="shared" si="220"/>
        <v>6</v>
      </c>
    </row>
    <row r="14020" spans="1:7">
      <c r="A14020" s="33"/>
      <c r="B14020" s="34"/>
      <c r="C14020" s="33"/>
      <c r="D14020" s="33"/>
      <c r="E14020" s="33"/>
      <c r="G14020">
        <f t="shared" si="220"/>
        <v>6</v>
      </c>
    </row>
    <row r="14021" spans="1:7">
      <c r="A14021" s="33"/>
      <c r="B14021" s="34"/>
      <c r="C14021" s="33"/>
      <c r="D14021" s="33"/>
      <c r="E14021" s="33"/>
      <c r="G14021">
        <f t="shared" si="220"/>
        <v>6</v>
      </c>
    </row>
    <row r="14022" spans="1:7">
      <c r="A14022" s="33"/>
      <c r="B14022" s="34"/>
      <c r="C14022" s="33"/>
      <c r="D14022" s="33"/>
      <c r="E14022" s="33"/>
      <c r="G14022">
        <f t="shared" si="220"/>
        <v>6</v>
      </c>
    </row>
    <row r="14023" spans="1:7">
      <c r="A14023" s="33"/>
      <c r="B14023" s="34"/>
      <c r="C14023" s="33"/>
      <c r="D14023" s="33"/>
      <c r="E14023" s="33"/>
      <c r="G14023">
        <f t="shared" si="220"/>
        <v>6</v>
      </c>
    </row>
    <row r="14024" spans="1:7">
      <c r="A14024" s="33"/>
      <c r="B14024" s="34"/>
      <c r="C14024" s="33"/>
      <c r="D14024" s="33"/>
      <c r="E14024" s="33"/>
      <c r="G14024">
        <f t="shared" si="220"/>
        <v>6</v>
      </c>
    </row>
    <row r="14025" spans="1:7">
      <c r="A14025" s="33"/>
      <c r="B14025" s="34"/>
      <c r="C14025" s="33"/>
      <c r="D14025" s="33"/>
      <c r="E14025" s="33"/>
      <c r="G14025">
        <f t="shared" si="220"/>
        <v>6</v>
      </c>
    </row>
    <row r="14026" spans="1:7">
      <c r="A14026" s="33"/>
      <c r="B14026" s="34"/>
      <c r="C14026" s="33"/>
      <c r="D14026" s="33"/>
      <c r="E14026" s="33"/>
      <c r="G14026">
        <f t="shared" si="220"/>
        <v>6</v>
      </c>
    </row>
    <row r="14027" spans="1:7">
      <c r="A14027" s="33"/>
      <c r="B14027" s="34"/>
      <c r="C14027" s="33"/>
      <c r="D14027" s="33"/>
      <c r="E14027" s="33"/>
      <c r="G14027">
        <f t="shared" si="220"/>
        <v>6</v>
      </c>
    </row>
    <row r="14028" spans="1:7">
      <c r="A14028" s="33"/>
      <c r="B14028" s="34"/>
      <c r="C14028" s="33"/>
      <c r="D14028" s="33"/>
      <c r="E14028" s="33"/>
      <c r="G14028">
        <f t="shared" si="220"/>
        <v>6</v>
      </c>
    </row>
    <row r="14029" spans="1:7">
      <c r="A14029" s="33"/>
      <c r="B14029" s="34"/>
      <c r="C14029" s="33"/>
      <c r="D14029" s="33"/>
      <c r="E14029" s="33"/>
      <c r="G14029">
        <f t="shared" si="220"/>
        <v>6</v>
      </c>
    </row>
    <row r="14030" spans="1:7">
      <c r="A14030" s="33"/>
      <c r="B14030" s="34"/>
      <c r="C14030" s="33"/>
      <c r="D14030" s="33"/>
      <c r="E14030" s="33"/>
      <c r="G14030">
        <f t="shared" si="220"/>
        <v>6</v>
      </c>
    </row>
    <row r="14031" spans="1:7">
      <c r="A14031" s="33"/>
      <c r="B14031" s="34"/>
      <c r="C14031" s="33"/>
      <c r="D14031" s="33"/>
      <c r="E14031" s="33"/>
      <c r="G14031">
        <f t="shared" si="220"/>
        <v>6</v>
      </c>
    </row>
    <row r="14032" spans="1:7">
      <c r="A14032" s="33"/>
      <c r="B14032" s="34"/>
      <c r="C14032" s="33"/>
      <c r="D14032" s="33"/>
      <c r="E14032" s="33"/>
      <c r="G14032">
        <f t="shared" si="220"/>
        <v>6</v>
      </c>
    </row>
    <row r="14033" spans="1:7">
      <c r="A14033" s="33"/>
      <c r="B14033" s="34"/>
      <c r="C14033" s="33"/>
      <c r="D14033" s="33"/>
      <c r="E14033" s="33"/>
      <c r="G14033">
        <f t="shared" si="220"/>
        <v>6</v>
      </c>
    </row>
    <row r="14034" spans="1:7">
      <c r="A14034" s="33"/>
      <c r="B14034" s="34"/>
      <c r="C14034" s="33"/>
      <c r="D14034" s="33"/>
      <c r="E14034" s="33"/>
      <c r="G14034">
        <f t="shared" si="220"/>
        <v>6</v>
      </c>
    </row>
    <row r="14035" spans="1:7">
      <c r="A14035" s="33"/>
      <c r="B14035" s="34"/>
      <c r="C14035" s="33"/>
      <c r="D14035" s="33"/>
      <c r="E14035" s="33"/>
      <c r="G14035">
        <f t="shared" si="220"/>
        <v>6</v>
      </c>
    </row>
    <row r="14036" spans="1:7">
      <c r="A14036" s="33"/>
      <c r="B14036" s="34"/>
      <c r="C14036" s="33"/>
      <c r="D14036" s="33"/>
      <c r="E14036" s="33"/>
      <c r="G14036">
        <f t="shared" si="220"/>
        <v>6</v>
      </c>
    </row>
    <row r="14037" spans="1:7">
      <c r="A14037" s="33"/>
      <c r="B14037" s="34"/>
      <c r="C14037" s="33"/>
      <c r="D14037" s="33"/>
      <c r="E14037" s="33"/>
      <c r="G14037">
        <f t="shared" si="220"/>
        <v>6</v>
      </c>
    </row>
    <row r="14038" spans="1:7">
      <c r="A14038" s="33"/>
      <c r="B14038" s="34"/>
      <c r="C14038" s="33"/>
      <c r="D14038" s="33"/>
      <c r="E14038" s="33"/>
      <c r="G14038">
        <f t="shared" si="220"/>
        <v>6</v>
      </c>
    </row>
    <row r="14039" spans="1:7">
      <c r="A14039" s="33"/>
      <c r="B14039" s="34"/>
      <c r="C14039" s="33"/>
      <c r="D14039" s="33"/>
      <c r="E14039" s="33"/>
      <c r="G14039">
        <f t="shared" si="220"/>
        <v>6</v>
      </c>
    </row>
    <row r="14040" spans="1:7">
      <c r="A14040" s="33"/>
      <c r="B14040" s="34"/>
      <c r="C14040" s="33"/>
      <c r="D14040" s="33"/>
      <c r="E14040" s="33"/>
      <c r="G14040">
        <f t="shared" si="220"/>
        <v>6</v>
      </c>
    </row>
    <row r="14041" spans="1:7">
      <c r="A14041" s="33"/>
      <c r="B14041" s="34"/>
      <c r="C14041" s="33"/>
      <c r="D14041" s="33"/>
      <c r="E14041" s="33"/>
      <c r="G14041">
        <f t="shared" si="220"/>
        <v>6</v>
      </c>
    </row>
    <row r="14042" spans="1:7">
      <c r="A14042" s="33"/>
      <c r="B14042" s="34"/>
      <c r="C14042" s="33"/>
      <c r="D14042" s="33"/>
      <c r="E14042" s="33"/>
      <c r="G14042">
        <f t="shared" si="220"/>
        <v>6</v>
      </c>
    </row>
    <row r="14043" spans="1:7">
      <c r="A14043" s="33"/>
      <c r="B14043" s="34"/>
      <c r="C14043" s="33"/>
      <c r="D14043" s="33"/>
      <c r="E14043" s="33"/>
      <c r="G14043">
        <f t="shared" si="220"/>
        <v>6</v>
      </c>
    </row>
    <row r="14044" spans="1:7">
      <c r="A14044" s="33"/>
      <c r="B14044" s="34"/>
      <c r="C14044" s="33"/>
      <c r="D14044" s="33"/>
      <c r="E14044" s="33"/>
      <c r="G14044">
        <f t="shared" si="220"/>
        <v>6</v>
      </c>
    </row>
    <row r="14045" spans="1:7">
      <c r="A14045" s="33"/>
      <c r="B14045" s="34"/>
      <c r="C14045" s="33"/>
      <c r="D14045" s="33"/>
      <c r="E14045" s="33"/>
      <c r="G14045">
        <f t="shared" si="220"/>
        <v>6</v>
      </c>
    </row>
    <row r="14046" spans="1:7">
      <c r="A14046" s="33"/>
      <c r="B14046" s="34"/>
      <c r="C14046" s="33"/>
      <c r="D14046" s="33"/>
      <c r="E14046" s="33"/>
      <c r="G14046">
        <f t="shared" si="220"/>
        <v>6</v>
      </c>
    </row>
    <row r="14047" spans="1:7">
      <c r="A14047" s="33"/>
      <c r="B14047" s="34"/>
      <c r="C14047" s="33"/>
      <c r="D14047" s="33"/>
      <c r="E14047" s="33"/>
      <c r="G14047">
        <f t="shared" si="220"/>
        <v>6</v>
      </c>
    </row>
    <row r="14048" spans="1:7">
      <c r="A14048" s="33"/>
      <c r="B14048" s="34"/>
      <c r="C14048" s="33"/>
      <c r="D14048" s="33"/>
      <c r="E14048" s="33"/>
      <c r="G14048">
        <f t="shared" si="220"/>
        <v>6</v>
      </c>
    </row>
    <row r="14049" spans="1:7">
      <c r="A14049" s="33"/>
      <c r="B14049" s="34"/>
      <c r="C14049" s="33"/>
      <c r="D14049" s="33"/>
      <c r="E14049" s="33"/>
      <c r="G14049">
        <f t="shared" si="220"/>
        <v>6</v>
      </c>
    </row>
    <row r="14050" spans="1:7">
      <c r="A14050" s="33"/>
      <c r="B14050" s="34"/>
      <c r="C14050" s="33"/>
      <c r="D14050" s="33"/>
      <c r="E14050" s="33"/>
      <c r="G14050">
        <f t="shared" si="220"/>
        <v>6</v>
      </c>
    </row>
    <row r="14051" spans="1:7">
      <c r="A14051" s="33"/>
      <c r="B14051" s="34"/>
      <c r="C14051" s="33"/>
      <c r="D14051" s="33"/>
      <c r="E14051" s="33"/>
      <c r="G14051">
        <f t="shared" si="220"/>
        <v>6</v>
      </c>
    </row>
    <row r="14052" spans="1:7">
      <c r="A14052" s="33"/>
      <c r="B14052" s="34"/>
      <c r="C14052" s="33"/>
      <c r="D14052" s="33"/>
      <c r="E14052" s="33"/>
      <c r="G14052">
        <f t="shared" si="220"/>
        <v>6</v>
      </c>
    </row>
    <row r="14053" spans="1:7">
      <c r="A14053" s="33"/>
      <c r="B14053" s="34"/>
      <c r="C14053" s="33"/>
      <c r="D14053" s="33"/>
      <c r="E14053" s="33"/>
      <c r="G14053">
        <f t="shared" si="220"/>
        <v>6</v>
      </c>
    </row>
    <row r="14054" spans="1:7">
      <c r="A14054" s="33"/>
      <c r="B14054" s="34"/>
      <c r="C14054" s="33"/>
      <c r="D14054" s="33"/>
      <c r="E14054" s="33"/>
      <c r="G14054">
        <f t="shared" si="220"/>
        <v>6</v>
      </c>
    </row>
    <row r="14055" spans="1:7">
      <c r="A14055" s="33"/>
      <c r="B14055" s="34"/>
      <c r="C14055" s="33"/>
      <c r="D14055" s="33"/>
      <c r="E14055" s="33"/>
      <c r="G14055">
        <f t="shared" si="220"/>
        <v>6</v>
      </c>
    </row>
    <row r="14056" spans="1:7">
      <c r="A14056" s="33"/>
      <c r="B14056" s="34"/>
      <c r="C14056" s="33"/>
      <c r="D14056" s="33"/>
      <c r="E14056" s="33"/>
      <c r="G14056">
        <f t="shared" si="220"/>
        <v>6</v>
      </c>
    </row>
    <row r="14057" spans="1:7">
      <c r="A14057" s="33"/>
      <c r="B14057" s="34"/>
      <c r="C14057" s="33"/>
      <c r="D14057" s="33"/>
      <c r="E14057" s="33"/>
      <c r="G14057">
        <f t="shared" si="220"/>
        <v>6</v>
      </c>
    </row>
    <row r="14058" spans="1:7">
      <c r="A14058" s="33"/>
      <c r="B14058" s="34"/>
      <c r="C14058" s="33"/>
      <c r="D14058" s="33"/>
      <c r="E14058" s="33"/>
      <c r="G14058">
        <f t="shared" si="220"/>
        <v>6</v>
      </c>
    </row>
    <row r="14059" spans="1:7">
      <c r="A14059" s="33"/>
      <c r="B14059" s="34"/>
      <c r="C14059" s="33"/>
      <c r="D14059" s="33"/>
      <c r="E14059" s="33"/>
      <c r="G14059">
        <f t="shared" si="220"/>
        <v>6</v>
      </c>
    </row>
    <row r="14060" spans="1:7">
      <c r="A14060" s="33"/>
      <c r="B14060" s="34"/>
      <c r="C14060" s="33"/>
      <c r="D14060" s="33"/>
      <c r="E14060" s="33"/>
      <c r="G14060">
        <f t="shared" si="220"/>
        <v>6</v>
      </c>
    </row>
    <row r="14061" spans="1:7">
      <c r="A14061" s="33"/>
      <c r="B14061" s="34"/>
      <c r="C14061" s="33"/>
      <c r="D14061" s="33"/>
      <c r="E14061" s="33"/>
      <c r="G14061">
        <f t="shared" si="220"/>
        <v>6</v>
      </c>
    </row>
    <row r="14062" spans="1:7">
      <c r="A14062" s="33"/>
      <c r="B14062" s="34"/>
      <c r="C14062" s="33"/>
      <c r="D14062" s="33"/>
      <c r="E14062" s="33"/>
      <c r="G14062">
        <f t="shared" si="220"/>
        <v>6</v>
      </c>
    </row>
    <row r="14063" spans="1:7">
      <c r="A14063" s="33"/>
      <c r="B14063" s="34"/>
      <c r="C14063" s="33"/>
      <c r="D14063" s="33"/>
      <c r="E14063" s="33"/>
      <c r="G14063">
        <f t="shared" si="220"/>
        <v>6</v>
      </c>
    </row>
    <row r="14064" spans="1:7">
      <c r="A14064" s="33"/>
      <c r="B14064" s="34"/>
      <c r="C14064" s="33"/>
      <c r="D14064" s="33"/>
      <c r="E14064" s="33"/>
      <c r="G14064">
        <f t="shared" si="220"/>
        <v>6</v>
      </c>
    </row>
    <row r="14065" spans="1:7">
      <c r="A14065" s="33"/>
      <c r="B14065" s="34"/>
      <c r="C14065" s="33"/>
      <c r="D14065" s="33"/>
      <c r="E14065" s="33"/>
      <c r="G14065">
        <f t="shared" si="220"/>
        <v>6</v>
      </c>
    </row>
    <row r="14066" spans="1:7">
      <c r="A14066" s="33"/>
      <c r="B14066" s="34"/>
      <c r="C14066" s="33"/>
      <c r="D14066" s="33"/>
      <c r="E14066" s="33"/>
      <c r="G14066">
        <f t="shared" si="220"/>
        <v>6</v>
      </c>
    </row>
    <row r="14067" spans="1:7">
      <c r="A14067" s="33"/>
      <c r="B14067" s="34"/>
      <c r="C14067" s="33"/>
      <c r="D14067" s="33"/>
      <c r="E14067" s="33"/>
      <c r="G14067">
        <f t="shared" si="220"/>
        <v>6</v>
      </c>
    </row>
    <row r="14068" spans="1:7">
      <c r="A14068" s="33"/>
      <c r="B14068" s="34"/>
      <c r="C14068" s="33"/>
      <c r="D14068" s="33"/>
      <c r="E14068" s="33"/>
      <c r="G14068">
        <f t="shared" si="220"/>
        <v>6</v>
      </c>
    </row>
    <row r="14069" spans="1:7">
      <c r="A14069" s="33"/>
      <c r="B14069" s="34"/>
      <c r="C14069" s="33"/>
      <c r="D14069" s="33"/>
      <c r="E14069" s="33"/>
      <c r="G14069">
        <f t="shared" si="220"/>
        <v>6</v>
      </c>
    </row>
    <row r="14070" spans="1:7">
      <c r="A14070" s="33"/>
      <c r="B14070" s="34"/>
      <c r="C14070" s="33"/>
      <c r="D14070" s="33"/>
      <c r="E14070" s="33"/>
      <c r="G14070">
        <f t="shared" si="220"/>
        <v>6</v>
      </c>
    </row>
    <row r="14071" spans="1:7">
      <c r="A14071" s="33"/>
      <c r="B14071" s="34"/>
      <c r="C14071" s="33"/>
      <c r="D14071" s="33"/>
      <c r="E14071" s="33"/>
      <c r="G14071">
        <f t="shared" si="220"/>
        <v>6</v>
      </c>
    </row>
    <row r="14072" spans="1:7">
      <c r="A14072" s="33"/>
      <c r="B14072" s="34"/>
      <c r="C14072" s="33"/>
      <c r="D14072" s="33"/>
      <c r="E14072" s="33"/>
      <c r="G14072">
        <f t="shared" si="220"/>
        <v>6</v>
      </c>
    </row>
    <row r="14073" spans="1:7">
      <c r="A14073" s="33"/>
      <c r="B14073" s="34"/>
      <c r="C14073" s="33"/>
      <c r="D14073" s="33"/>
      <c r="E14073" s="33"/>
      <c r="G14073">
        <f t="shared" si="220"/>
        <v>6</v>
      </c>
    </row>
    <row r="14074" spans="1:7">
      <c r="A14074" s="33"/>
      <c r="B14074" s="34"/>
      <c r="C14074" s="33"/>
      <c r="D14074" s="33"/>
      <c r="E14074" s="33"/>
      <c r="G14074">
        <f t="shared" si="220"/>
        <v>6</v>
      </c>
    </row>
    <row r="14075" spans="1:7">
      <c r="A14075" s="33"/>
      <c r="B14075" s="34"/>
      <c r="C14075" s="33"/>
      <c r="D14075" s="33"/>
      <c r="E14075" s="33"/>
      <c r="G14075">
        <f t="shared" si="220"/>
        <v>6</v>
      </c>
    </row>
    <row r="14076" spans="1:7">
      <c r="A14076" s="33"/>
      <c r="B14076" s="34"/>
      <c r="C14076" s="33"/>
      <c r="D14076" s="33"/>
      <c r="E14076" s="33"/>
      <c r="G14076">
        <f t="shared" si="220"/>
        <v>6</v>
      </c>
    </row>
    <row r="14077" spans="1:7">
      <c r="A14077" s="33"/>
      <c r="B14077" s="34"/>
      <c r="C14077" s="33"/>
      <c r="D14077" s="33"/>
      <c r="E14077" s="33"/>
      <c r="G14077">
        <f t="shared" si="220"/>
        <v>6</v>
      </c>
    </row>
    <row r="14078" spans="1:7">
      <c r="A14078" s="33"/>
      <c r="B14078" s="34"/>
      <c r="C14078" s="33"/>
      <c r="D14078" s="33"/>
      <c r="E14078" s="33"/>
      <c r="G14078">
        <f t="shared" si="220"/>
        <v>6</v>
      </c>
    </row>
    <row r="14079" spans="1:7">
      <c r="A14079" s="33"/>
      <c r="B14079" s="34"/>
      <c r="C14079" s="33"/>
      <c r="D14079" s="33"/>
      <c r="E14079" s="33"/>
      <c r="G14079">
        <f t="shared" si="220"/>
        <v>6</v>
      </c>
    </row>
    <row r="14080" spans="1:7">
      <c r="A14080" s="33"/>
      <c r="B14080" s="34"/>
      <c r="C14080" s="33"/>
      <c r="D14080" s="33"/>
      <c r="E14080" s="33"/>
      <c r="G14080">
        <f t="shared" ref="G14080:G14143" si="221">WEEKDAY(B14080,2)</f>
        <v>6</v>
      </c>
    </row>
    <row r="14081" spans="1:7">
      <c r="A14081" s="33"/>
      <c r="B14081" s="34"/>
      <c r="C14081" s="33"/>
      <c r="D14081" s="33"/>
      <c r="E14081" s="33"/>
      <c r="G14081">
        <f t="shared" si="221"/>
        <v>6</v>
      </c>
    </row>
    <row r="14082" spans="1:7">
      <c r="A14082" s="33"/>
      <c r="B14082" s="34"/>
      <c r="C14082" s="33"/>
      <c r="D14082" s="33"/>
      <c r="E14082" s="33"/>
      <c r="G14082">
        <f t="shared" si="221"/>
        <v>6</v>
      </c>
    </row>
    <row r="14083" spans="1:7">
      <c r="A14083" s="33"/>
      <c r="B14083" s="34"/>
      <c r="C14083" s="33"/>
      <c r="D14083" s="33"/>
      <c r="E14083" s="33"/>
      <c r="G14083">
        <f t="shared" si="221"/>
        <v>6</v>
      </c>
    </row>
    <row r="14084" spans="1:7">
      <c r="A14084" s="33"/>
      <c r="B14084" s="34"/>
      <c r="C14084" s="33"/>
      <c r="D14084" s="33"/>
      <c r="E14084" s="33"/>
      <c r="G14084">
        <f t="shared" si="221"/>
        <v>6</v>
      </c>
    </row>
    <row r="14085" spans="1:7">
      <c r="A14085" s="33"/>
      <c r="B14085" s="34"/>
      <c r="C14085" s="33"/>
      <c r="D14085" s="33"/>
      <c r="E14085" s="33"/>
      <c r="G14085">
        <f t="shared" si="221"/>
        <v>6</v>
      </c>
    </row>
    <row r="14086" spans="1:7">
      <c r="A14086" s="33"/>
      <c r="B14086" s="34"/>
      <c r="C14086" s="33"/>
      <c r="D14086" s="33"/>
      <c r="E14086" s="33"/>
      <c r="G14086">
        <f t="shared" si="221"/>
        <v>6</v>
      </c>
    </row>
    <row r="14087" spans="1:7">
      <c r="A14087" s="33"/>
      <c r="B14087" s="34"/>
      <c r="C14087" s="33"/>
      <c r="D14087" s="33"/>
      <c r="E14087" s="33"/>
      <c r="G14087">
        <f t="shared" si="221"/>
        <v>6</v>
      </c>
    </row>
    <row r="14088" spans="1:7">
      <c r="A14088" s="33"/>
      <c r="B14088" s="34"/>
      <c r="C14088" s="33"/>
      <c r="D14088" s="33"/>
      <c r="E14088" s="33"/>
      <c r="G14088">
        <f t="shared" si="221"/>
        <v>6</v>
      </c>
    </row>
    <row r="14089" spans="1:7">
      <c r="A14089" s="33"/>
      <c r="B14089" s="34"/>
      <c r="C14089" s="33"/>
      <c r="D14089" s="33"/>
      <c r="E14089" s="33"/>
      <c r="G14089">
        <f t="shared" si="221"/>
        <v>6</v>
      </c>
    </row>
    <row r="14090" spans="1:7">
      <c r="A14090" s="33"/>
      <c r="B14090" s="34"/>
      <c r="C14090" s="33"/>
      <c r="D14090" s="33"/>
      <c r="E14090" s="33"/>
      <c r="G14090">
        <f t="shared" si="221"/>
        <v>6</v>
      </c>
    </row>
    <row r="14091" spans="1:7">
      <c r="A14091" s="33"/>
      <c r="B14091" s="34"/>
      <c r="C14091" s="33"/>
      <c r="D14091" s="33"/>
      <c r="E14091" s="33"/>
      <c r="G14091">
        <f t="shared" si="221"/>
        <v>6</v>
      </c>
    </row>
    <row r="14092" spans="1:7">
      <c r="A14092" s="33"/>
      <c r="B14092" s="34"/>
      <c r="C14092" s="33"/>
      <c r="D14092" s="33"/>
      <c r="E14092" s="33"/>
      <c r="G14092">
        <f t="shared" si="221"/>
        <v>6</v>
      </c>
    </row>
    <row r="14093" spans="1:7">
      <c r="A14093" s="33"/>
      <c r="B14093" s="34"/>
      <c r="C14093" s="33"/>
      <c r="D14093" s="33"/>
      <c r="E14093" s="33"/>
      <c r="G14093">
        <f t="shared" si="221"/>
        <v>6</v>
      </c>
    </row>
    <row r="14094" spans="1:7">
      <c r="A14094" s="33"/>
      <c r="B14094" s="34"/>
      <c r="C14094" s="33"/>
      <c r="D14094" s="33"/>
      <c r="E14094" s="33"/>
      <c r="G14094">
        <f t="shared" si="221"/>
        <v>6</v>
      </c>
    </row>
    <row r="14095" spans="1:7">
      <c r="A14095" s="33"/>
      <c r="B14095" s="34"/>
      <c r="C14095" s="33"/>
      <c r="D14095" s="33"/>
      <c r="E14095" s="33"/>
      <c r="G14095">
        <f t="shared" si="221"/>
        <v>6</v>
      </c>
    </row>
    <row r="14096" spans="1:7">
      <c r="A14096" s="33"/>
      <c r="B14096" s="34"/>
      <c r="C14096" s="33"/>
      <c r="D14096" s="33"/>
      <c r="E14096" s="33"/>
      <c r="G14096">
        <f t="shared" si="221"/>
        <v>6</v>
      </c>
    </row>
    <row r="14097" spans="1:7">
      <c r="A14097" s="33"/>
      <c r="B14097" s="34"/>
      <c r="C14097" s="33"/>
      <c r="D14097" s="33"/>
      <c r="E14097" s="33"/>
      <c r="G14097">
        <f t="shared" si="221"/>
        <v>6</v>
      </c>
    </row>
    <row r="14098" spans="1:7">
      <c r="A14098" s="33"/>
      <c r="B14098" s="34"/>
      <c r="C14098" s="33"/>
      <c r="D14098" s="33"/>
      <c r="E14098" s="33"/>
      <c r="G14098">
        <f t="shared" si="221"/>
        <v>6</v>
      </c>
    </row>
    <row r="14099" spans="1:7">
      <c r="A14099" s="33"/>
      <c r="B14099" s="34"/>
      <c r="C14099" s="33"/>
      <c r="D14099" s="33"/>
      <c r="E14099" s="33"/>
      <c r="G14099">
        <f t="shared" si="221"/>
        <v>6</v>
      </c>
    </row>
    <row r="14100" spans="1:7">
      <c r="A14100" s="33"/>
      <c r="B14100" s="34"/>
      <c r="C14100" s="33"/>
      <c r="D14100" s="33"/>
      <c r="E14100" s="33"/>
      <c r="G14100">
        <f t="shared" si="221"/>
        <v>6</v>
      </c>
    </row>
    <row r="14101" spans="1:7">
      <c r="A14101" s="33"/>
      <c r="B14101" s="34"/>
      <c r="C14101" s="33"/>
      <c r="D14101" s="33"/>
      <c r="E14101" s="33"/>
      <c r="G14101">
        <f t="shared" si="221"/>
        <v>6</v>
      </c>
    </row>
    <row r="14102" spans="1:7">
      <c r="A14102" s="33"/>
      <c r="B14102" s="34"/>
      <c r="C14102" s="33"/>
      <c r="D14102" s="33"/>
      <c r="E14102" s="33"/>
      <c r="G14102">
        <f t="shared" si="221"/>
        <v>6</v>
      </c>
    </row>
    <row r="14103" spans="1:7">
      <c r="A14103" s="33"/>
      <c r="B14103" s="34"/>
      <c r="C14103" s="33"/>
      <c r="D14103" s="33"/>
      <c r="E14103" s="33"/>
      <c r="G14103">
        <f t="shared" si="221"/>
        <v>6</v>
      </c>
    </row>
    <row r="14104" spans="1:7">
      <c r="A14104" s="33"/>
      <c r="B14104" s="34"/>
      <c r="C14104" s="33"/>
      <c r="D14104" s="33"/>
      <c r="E14104" s="33"/>
      <c r="G14104">
        <f t="shared" si="221"/>
        <v>6</v>
      </c>
    </row>
    <row r="14105" spans="1:7">
      <c r="A14105" s="33"/>
      <c r="B14105" s="34"/>
      <c r="C14105" s="33"/>
      <c r="D14105" s="33"/>
      <c r="E14105" s="33"/>
      <c r="G14105">
        <f t="shared" si="221"/>
        <v>6</v>
      </c>
    </row>
    <row r="14106" spans="1:7">
      <c r="A14106" s="33"/>
      <c r="B14106" s="34"/>
      <c r="C14106" s="33"/>
      <c r="D14106" s="33"/>
      <c r="E14106" s="33"/>
      <c r="G14106">
        <f t="shared" si="221"/>
        <v>6</v>
      </c>
    </row>
    <row r="14107" spans="1:7">
      <c r="A14107" s="33"/>
      <c r="B14107" s="34"/>
      <c r="C14107" s="33"/>
      <c r="D14107" s="33"/>
      <c r="E14107" s="33"/>
      <c r="G14107">
        <f t="shared" si="221"/>
        <v>6</v>
      </c>
    </row>
    <row r="14108" spans="1:7">
      <c r="A14108" s="33"/>
      <c r="B14108" s="34"/>
      <c r="C14108" s="33"/>
      <c r="D14108" s="33"/>
      <c r="E14108" s="33"/>
      <c r="G14108">
        <f t="shared" si="221"/>
        <v>6</v>
      </c>
    </row>
    <row r="14109" spans="1:7">
      <c r="A14109" s="33"/>
      <c r="B14109" s="34"/>
      <c r="C14109" s="33"/>
      <c r="D14109" s="33"/>
      <c r="E14109" s="33"/>
      <c r="G14109">
        <f t="shared" si="221"/>
        <v>6</v>
      </c>
    </row>
    <row r="14110" spans="1:7">
      <c r="A14110" s="33"/>
      <c r="B14110" s="34"/>
      <c r="C14110" s="33"/>
      <c r="D14110" s="33"/>
      <c r="E14110" s="33"/>
      <c r="G14110">
        <f t="shared" si="221"/>
        <v>6</v>
      </c>
    </row>
    <row r="14111" spans="1:7">
      <c r="A14111" s="33"/>
      <c r="B14111" s="34"/>
      <c r="C14111" s="33"/>
      <c r="D14111" s="33"/>
      <c r="E14111" s="33"/>
      <c r="G14111">
        <f t="shared" si="221"/>
        <v>6</v>
      </c>
    </row>
    <row r="14112" spans="1:7">
      <c r="A14112" s="33"/>
      <c r="B14112" s="34"/>
      <c r="C14112" s="33"/>
      <c r="D14112" s="33"/>
      <c r="E14112" s="33"/>
      <c r="G14112">
        <f t="shared" si="221"/>
        <v>6</v>
      </c>
    </row>
    <row r="14113" spans="1:7">
      <c r="A14113" s="33"/>
      <c r="B14113" s="34"/>
      <c r="C14113" s="33"/>
      <c r="D14113" s="33"/>
      <c r="E14113" s="33"/>
      <c r="G14113">
        <f t="shared" si="221"/>
        <v>6</v>
      </c>
    </row>
    <row r="14114" spans="1:7">
      <c r="A14114" s="33"/>
      <c r="B14114" s="34"/>
      <c r="C14114" s="33"/>
      <c r="D14114" s="33"/>
      <c r="E14114" s="33"/>
      <c r="G14114">
        <f t="shared" si="221"/>
        <v>6</v>
      </c>
    </row>
    <row r="14115" spans="1:7">
      <c r="A14115" s="33"/>
      <c r="B14115" s="34"/>
      <c r="C14115" s="33"/>
      <c r="D14115" s="33"/>
      <c r="E14115" s="33"/>
      <c r="G14115">
        <f t="shared" si="221"/>
        <v>6</v>
      </c>
    </row>
    <row r="14116" spans="1:7">
      <c r="A14116" s="33"/>
      <c r="B14116" s="34"/>
      <c r="C14116" s="33"/>
      <c r="D14116" s="33"/>
      <c r="E14116" s="33"/>
      <c r="G14116">
        <f t="shared" si="221"/>
        <v>6</v>
      </c>
    </row>
    <row r="14117" spans="1:7">
      <c r="A14117" s="33"/>
      <c r="B14117" s="34"/>
      <c r="C14117" s="33"/>
      <c r="D14117" s="33"/>
      <c r="E14117" s="33"/>
      <c r="G14117">
        <f t="shared" si="221"/>
        <v>6</v>
      </c>
    </row>
    <row r="14118" spans="1:7">
      <c r="A14118" s="33"/>
      <c r="B14118" s="34"/>
      <c r="C14118" s="33"/>
      <c r="D14118" s="33"/>
      <c r="E14118" s="33"/>
      <c r="G14118">
        <f t="shared" si="221"/>
        <v>6</v>
      </c>
    </row>
    <row r="14119" spans="1:7">
      <c r="A14119" s="33"/>
      <c r="B14119" s="34"/>
      <c r="C14119" s="33"/>
      <c r="D14119" s="33"/>
      <c r="E14119" s="33"/>
      <c r="G14119">
        <f t="shared" si="221"/>
        <v>6</v>
      </c>
    </row>
    <row r="14120" spans="1:7">
      <c r="A14120" s="33"/>
      <c r="B14120" s="34"/>
      <c r="C14120" s="33"/>
      <c r="D14120" s="33"/>
      <c r="E14120" s="33"/>
      <c r="G14120">
        <f t="shared" si="221"/>
        <v>6</v>
      </c>
    </row>
    <row r="14121" spans="1:7">
      <c r="A14121" s="33"/>
      <c r="B14121" s="34"/>
      <c r="C14121" s="33"/>
      <c r="D14121" s="33"/>
      <c r="E14121" s="33"/>
      <c r="G14121">
        <f t="shared" si="221"/>
        <v>6</v>
      </c>
    </row>
    <row r="14122" spans="1:7">
      <c r="A14122" s="33"/>
      <c r="B14122" s="34"/>
      <c r="C14122" s="33"/>
      <c r="D14122" s="33"/>
      <c r="E14122" s="33"/>
      <c r="G14122">
        <f t="shared" si="221"/>
        <v>6</v>
      </c>
    </row>
    <row r="14123" spans="1:7">
      <c r="A14123" s="33"/>
      <c r="B14123" s="34"/>
      <c r="C14123" s="33"/>
      <c r="D14123" s="33"/>
      <c r="E14123" s="33"/>
      <c r="G14123">
        <f t="shared" si="221"/>
        <v>6</v>
      </c>
    </row>
    <row r="14124" spans="1:7">
      <c r="A14124" s="33"/>
      <c r="B14124" s="34"/>
      <c r="C14124" s="33"/>
      <c r="D14124" s="33"/>
      <c r="E14124" s="33"/>
      <c r="G14124">
        <f t="shared" si="221"/>
        <v>6</v>
      </c>
    </row>
    <row r="14125" spans="1:7">
      <c r="A14125" s="33"/>
      <c r="B14125" s="34"/>
      <c r="C14125" s="33"/>
      <c r="D14125" s="33"/>
      <c r="E14125" s="33"/>
      <c r="G14125">
        <f t="shared" si="221"/>
        <v>6</v>
      </c>
    </row>
    <row r="14126" spans="1:7">
      <c r="A14126" s="33"/>
      <c r="B14126" s="34"/>
      <c r="C14126" s="33"/>
      <c r="D14126" s="33"/>
      <c r="E14126" s="33"/>
      <c r="G14126">
        <f t="shared" si="221"/>
        <v>6</v>
      </c>
    </row>
    <row r="14127" spans="1:7">
      <c r="A14127" s="33"/>
      <c r="B14127" s="34"/>
      <c r="C14127" s="33"/>
      <c r="D14127" s="33"/>
      <c r="E14127" s="33"/>
      <c r="G14127">
        <f t="shared" si="221"/>
        <v>6</v>
      </c>
    </row>
    <row r="14128" spans="1:7">
      <c r="A14128" s="33"/>
      <c r="B14128" s="34"/>
      <c r="C14128" s="33"/>
      <c r="D14128" s="33"/>
      <c r="E14128" s="33"/>
      <c r="G14128">
        <f t="shared" si="221"/>
        <v>6</v>
      </c>
    </row>
    <row r="14129" spans="1:7">
      <c r="A14129" s="33"/>
      <c r="B14129" s="34"/>
      <c r="C14129" s="33"/>
      <c r="D14129" s="33"/>
      <c r="E14129" s="33"/>
      <c r="G14129">
        <f t="shared" si="221"/>
        <v>6</v>
      </c>
    </row>
    <row r="14130" spans="1:7">
      <c r="A14130" s="33"/>
      <c r="B14130" s="34"/>
      <c r="C14130" s="33"/>
      <c r="D14130" s="33"/>
      <c r="E14130" s="33"/>
      <c r="G14130">
        <f t="shared" si="221"/>
        <v>6</v>
      </c>
    </row>
    <row r="14131" spans="1:7">
      <c r="A14131" s="33"/>
      <c r="B14131" s="34"/>
      <c r="C14131" s="33"/>
      <c r="D14131" s="33"/>
      <c r="E14131" s="33"/>
      <c r="G14131">
        <f t="shared" si="221"/>
        <v>6</v>
      </c>
    </row>
    <row r="14132" spans="1:7">
      <c r="A14132" s="33"/>
      <c r="B14132" s="34"/>
      <c r="C14132" s="33"/>
      <c r="D14132" s="33"/>
      <c r="E14132" s="33"/>
      <c r="G14132">
        <f t="shared" si="221"/>
        <v>6</v>
      </c>
    </row>
    <row r="14133" spans="1:7">
      <c r="A14133" s="33"/>
      <c r="B14133" s="34"/>
      <c r="C14133" s="33"/>
      <c r="D14133" s="33"/>
      <c r="E14133" s="33"/>
      <c r="G14133">
        <f t="shared" si="221"/>
        <v>6</v>
      </c>
    </row>
    <row r="14134" spans="1:7">
      <c r="A14134" s="33"/>
      <c r="B14134" s="34"/>
      <c r="C14134" s="33"/>
      <c r="D14134" s="33"/>
      <c r="E14134" s="33"/>
      <c r="G14134">
        <f t="shared" si="221"/>
        <v>6</v>
      </c>
    </row>
    <row r="14135" spans="1:7">
      <c r="A14135" s="33"/>
      <c r="B14135" s="34"/>
      <c r="C14135" s="33"/>
      <c r="D14135" s="33"/>
      <c r="E14135" s="33"/>
      <c r="G14135">
        <f t="shared" si="221"/>
        <v>6</v>
      </c>
    </row>
    <row r="14136" spans="1:7">
      <c r="A14136" s="33"/>
      <c r="B14136" s="34"/>
      <c r="C14136" s="33"/>
      <c r="D14136" s="33"/>
      <c r="E14136" s="33"/>
      <c r="G14136">
        <f t="shared" si="221"/>
        <v>6</v>
      </c>
    </row>
    <row r="14137" spans="1:7">
      <c r="A14137" s="33"/>
      <c r="B14137" s="34"/>
      <c r="C14137" s="33"/>
      <c r="D14137" s="33"/>
      <c r="E14137" s="33"/>
      <c r="G14137">
        <f t="shared" si="221"/>
        <v>6</v>
      </c>
    </row>
    <row r="14138" spans="1:7">
      <c r="A14138" s="33"/>
      <c r="B14138" s="34"/>
      <c r="C14138" s="33"/>
      <c r="D14138" s="33"/>
      <c r="E14138" s="33"/>
      <c r="G14138">
        <f t="shared" si="221"/>
        <v>6</v>
      </c>
    </row>
    <row r="14139" spans="1:7">
      <c r="A14139" s="33"/>
      <c r="B14139" s="34"/>
      <c r="C14139" s="33"/>
      <c r="D14139" s="33"/>
      <c r="E14139" s="33"/>
      <c r="G14139">
        <f t="shared" si="221"/>
        <v>6</v>
      </c>
    </row>
    <row r="14140" spans="1:7">
      <c r="A14140" s="33"/>
      <c r="B14140" s="34"/>
      <c r="C14140" s="33"/>
      <c r="D14140" s="33"/>
      <c r="E14140" s="33"/>
      <c r="G14140">
        <f t="shared" si="221"/>
        <v>6</v>
      </c>
    </row>
    <row r="14141" spans="1:7">
      <c r="A14141" s="33"/>
      <c r="B14141" s="34"/>
      <c r="C14141" s="33"/>
      <c r="D14141" s="33"/>
      <c r="E14141" s="33"/>
      <c r="G14141">
        <f t="shared" si="221"/>
        <v>6</v>
      </c>
    </row>
    <row r="14142" spans="1:7">
      <c r="A14142" s="33"/>
      <c r="B14142" s="34"/>
      <c r="C14142" s="33"/>
      <c r="D14142" s="33"/>
      <c r="E14142" s="33"/>
      <c r="G14142">
        <f t="shared" si="221"/>
        <v>6</v>
      </c>
    </row>
    <row r="14143" spans="1:7">
      <c r="A14143" s="33"/>
      <c r="B14143" s="34"/>
      <c r="C14143" s="33"/>
      <c r="D14143" s="33"/>
      <c r="E14143" s="33"/>
      <c r="G14143">
        <f t="shared" si="221"/>
        <v>6</v>
      </c>
    </row>
    <row r="14144" spans="1:7">
      <c r="A14144" s="33"/>
      <c r="B14144" s="34"/>
      <c r="C14144" s="33"/>
      <c r="D14144" s="33"/>
      <c r="E14144" s="33"/>
      <c r="G14144">
        <f t="shared" ref="G14144:G14207" si="222">WEEKDAY(B14144,2)</f>
        <v>6</v>
      </c>
    </row>
    <row r="14145" spans="1:7">
      <c r="A14145" s="33"/>
      <c r="B14145" s="34"/>
      <c r="C14145" s="33"/>
      <c r="D14145" s="33"/>
      <c r="E14145" s="33"/>
      <c r="G14145">
        <f t="shared" si="222"/>
        <v>6</v>
      </c>
    </row>
    <row r="14146" spans="1:7">
      <c r="A14146" s="33"/>
      <c r="B14146" s="34"/>
      <c r="C14146" s="33"/>
      <c r="D14146" s="33"/>
      <c r="E14146" s="33"/>
      <c r="G14146">
        <f t="shared" si="222"/>
        <v>6</v>
      </c>
    </row>
    <row r="14147" spans="1:7">
      <c r="A14147" s="33"/>
      <c r="B14147" s="34"/>
      <c r="C14147" s="33"/>
      <c r="D14147" s="33"/>
      <c r="E14147" s="33"/>
      <c r="G14147">
        <f t="shared" si="222"/>
        <v>6</v>
      </c>
    </row>
    <row r="14148" spans="1:7">
      <c r="A14148" s="33"/>
      <c r="B14148" s="34"/>
      <c r="C14148" s="33"/>
      <c r="D14148" s="33"/>
      <c r="E14148" s="33"/>
      <c r="G14148">
        <f t="shared" si="222"/>
        <v>6</v>
      </c>
    </row>
    <row r="14149" spans="1:7">
      <c r="A14149" s="33"/>
      <c r="B14149" s="34"/>
      <c r="C14149" s="33"/>
      <c r="D14149" s="33"/>
      <c r="E14149" s="33"/>
      <c r="G14149">
        <f t="shared" si="222"/>
        <v>6</v>
      </c>
    </row>
    <row r="14150" spans="1:7">
      <c r="A14150" s="33"/>
      <c r="B14150" s="34"/>
      <c r="C14150" s="33"/>
      <c r="D14150" s="33"/>
      <c r="E14150" s="33"/>
      <c r="G14150">
        <f t="shared" si="222"/>
        <v>6</v>
      </c>
    </row>
    <row r="14151" spans="1:7">
      <c r="A14151" s="33"/>
      <c r="B14151" s="34"/>
      <c r="C14151" s="33"/>
      <c r="D14151" s="33"/>
      <c r="E14151" s="33"/>
      <c r="G14151">
        <f t="shared" si="222"/>
        <v>6</v>
      </c>
    </row>
    <row r="14152" spans="1:7">
      <c r="A14152" s="33"/>
      <c r="B14152" s="34"/>
      <c r="C14152" s="33"/>
      <c r="D14152" s="33"/>
      <c r="E14152" s="33"/>
      <c r="G14152">
        <f t="shared" si="222"/>
        <v>6</v>
      </c>
    </row>
    <row r="14153" spans="1:7">
      <c r="A14153" s="33"/>
      <c r="B14153" s="34"/>
      <c r="C14153" s="33"/>
      <c r="D14153" s="33"/>
      <c r="E14153" s="33"/>
      <c r="G14153">
        <f t="shared" si="222"/>
        <v>6</v>
      </c>
    </row>
    <row r="14154" spans="1:7">
      <c r="A14154" s="33"/>
      <c r="B14154" s="34"/>
      <c r="C14154" s="33"/>
      <c r="D14154" s="33"/>
      <c r="E14154" s="33"/>
      <c r="G14154">
        <f t="shared" si="222"/>
        <v>6</v>
      </c>
    </row>
    <row r="14155" spans="1:7">
      <c r="A14155" s="33"/>
      <c r="B14155" s="34"/>
      <c r="C14155" s="33"/>
      <c r="D14155" s="33"/>
      <c r="E14155" s="33"/>
      <c r="G14155">
        <f t="shared" si="222"/>
        <v>6</v>
      </c>
    </row>
    <row r="14156" spans="1:7">
      <c r="A14156" s="33"/>
      <c r="B14156" s="34"/>
      <c r="C14156" s="33"/>
      <c r="D14156" s="33"/>
      <c r="E14156" s="33"/>
      <c r="G14156">
        <f t="shared" si="222"/>
        <v>6</v>
      </c>
    </row>
    <row r="14157" spans="1:7">
      <c r="A14157" s="33"/>
      <c r="B14157" s="34"/>
      <c r="C14157" s="33"/>
      <c r="D14157" s="33"/>
      <c r="E14157" s="33"/>
      <c r="G14157">
        <f t="shared" si="222"/>
        <v>6</v>
      </c>
    </row>
    <row r="14158" spans="1:7">
      <c r="A14158" s="33"/>
      <c r="B14158" s="34"/>
      <c r="C14158" s="33"/>
      <c r="D14158" s="33"/>
      <c r="E14158" s="33"/>
      <c r="G14158">
        <f t="shared" si="222"/>
        <v>6</v>
      </c>
    </row>
    <row r="14159" spans="1:7">
      <c r="A14159" s="33"/>
      <c r="B14159" s="34"/>
      <c r="C14159" s="33"/>
      <c r="D14159" s="33"/>
      <c r="E14159" s="33"/>
      <c r="G14159">
        <f t="shared" si="222"/>
        <v>6</v>
      </c>
    </row>
    <row r="14160" spans="1:7">
      <c r="A14160" s="33"/>
      <c r="B14160" s="34"/>
      <c r="C14160" s="33"/>
      <c r="D14160" s="33"/>
      <c r="E14160" s="33"/>
      <c r="G14160">
        <f t="shared" si="222"/>
        <v>6</v>
      </c>
    </row>
    <row r="14161" spans="1:7">
      <c r="A14161" s="33"/>
      <c r="B14161" s="34"/>
      <c r="C14161" s="33"/>
      <c r="D14161" s="33"/>
      <c r="E14161" s="33"/>
      <c r="G14161">
        <f t="shared" si="222"/>
        <v>6</v>
      </c>
    </row>
    <row r="14162" spans="1:7">
      <c r="A14162" s="33"/>
      <c r="B14162" s="34"/>
      <c r="C14162" s="33"/>
      <c r="D14162" s="33"/>
      <c r="E14162" s="33"/>
      <c r="G14162">
        <f t="shared" si="222"/>
        <v>6</v>
      </c>
    </row>
    <row r="14163" spans="1:7">
      <c r="A14163" s="33"/>
      <c r="B14163" s="34"/>
      <c r="C14163" s="33"/>
      <c r="D14163" s="33"/>
      <c r="E14163" s="33"/>
      <c r="G14163">
        <f t="shared" si="222"/>
        <v>6</v>
      </c>
    </row>
    <row r="14164" spans="1:7">
      <c r="A14164" s="33"/>
      <c r="B14164" s="34"/>
      <c r="C14164" s="33"/>
      <c r="D14164" s="33"/>
      <c r="E14164" s="33"/>
      <c r="G14164">
        <f t="shared" si="222"/>
        <v>6</v>
      </c>
    </row>
    <row r="14165" spans="1:7">
      <c r="A14165" s="33"/>
      <c r="B14165" s="34"/>
      <c r="C14165" s="33"/>
      <c r="D14165" s="33"/>
      <c r="E14165" s="33"/>
      <c r="G14165">
        <f t="shared" si="222"/>
        <v>6</v>
      </c>
    </row>
    <row r="14166" spans="1:7">
      <c r="A14166" s="33"/>
      <c r="B14166" s="34"/>
      <c r="C14166" s="33"/>
      <c r="D14166" s="33"/>
      <c r="E14166" s="33"/>
      <c r="G14166">
        <f t="shared" si="222"/>
        <v>6</v>
      </c>
    </row>
    <row r="14167" spans="1:7">
      <c r="A14167" s="33"/>
      <c r="B14167" s="34"/>
      <c r="C14167" s="33"/>
      <c r="D14167" s="33"/>
      <c r="E14167" s="33"/>
      <c r="G14167">
        <f t="shared" si="222"/>
        <v>6</v>
      </c>
    </row>
    <row r="14168" spans="1:7">
      <c r="A14168" s="33"/>
      <c r="B14168" s="34"/>
      <c r="C14168" s="33"/>
      <c r="D14168" s="33"/>
      <c r="E14168" s="33"/>
      <c r="G14168">
        <f t="shared" si="222"/>
        <v>6</v>
      </c>
    </row>
    <row r="14169" spans="1:7">
      <c r="A14169" s="33"/>
      <c r="B14169" s="34"/>
      <c r="C14169" s="33"/>
      <c r="D14169" s="33"/>
      <c r="E14169" s="33"/>
      <c r="G14169">
        <f t="shared" si="222"/>
        <v>6</v>
      </c>
    </row>
    <row r="14170" spans="1:7">
      <c r="A14170" s="33"/>
      <c r="B14170" s="34"/>
      <c r="C14170" s="33"/>
      <c r="D14170" s="33"/>
      <c r="E14170" s="33"/>
      <c r="G14170">
        <f t="shared" si="222"/>
        <v>6</v>
      </c>
    </row>
    <row r="14171" spans="1:7">
      <c r="A14171" s="33"/>
      <c r="B14171" s="34"/>
      <c r="C14171" s="33"/>
      <c r="D14171" s="33"/>
      <c r="E14171" s="33"/>
      <c r="G14171">
        <f t="shared" si="222"/>
        <v>6</v>
      </c>
    </row>
    <row r="14172" spans="1:7">
      <c r="A14172" s="33"/>
      <c r="B14172" s="34"/>
      <c r="C14172" s="33"/>
      <c r="D14172" s="33"/>
      <c r="E14172" s="33"/>
      <c r="G14172">
        <f t="shared" si="222"/>
        <v>6</v>
      </c>
    </row>
    <row r="14173" spans="1:7">
      <c r="A14173" s="33"/>
      <c r="B14173" s="34"/>
      <c r="C14173" s="33"/>
      <c r="D14173" s="33"/>
      <c r="E14173" s="33"/>
      <c r="G14173">
        <f t="shared" si="222"/>
        <v>6</v>
      </c>
    </row>
    <row r="14174" spans="1:7">
      <c r="A14174" s="33"/>
      <c r="B14174" s="34"/>
      <c r="C14174" s="33"/>
      <c r="D14174" s="33"/>
      <c r="E14174" s="33"/>
      <c r="G14174">
        <f t="shared" si="222"/>
        <v>6</v>
      </c>
    </row>
    <row r="14175" spans="1:7">
      <c r="A14175" s="33"/>
      <c r="B14175" s="34"/>
      <c r="C14175" s="33"/>
      <c r="D14175" s="33"/>
      <c r="E14175" s="33"/>
      <c r="G14175">
        <f t="shared" si="222"/>
        <v>6</v>
      </c>
    </row>
    <row r="14176" spans="1:7">
      <c r="A14176" s="33"/>
      <c r="B14176" s="34"/>
      <c r="C14176" s="33"/>
      <c r="D14176" s="33"/>
      <c r="E14176" s="33"/>
      <c r="G14176">
        <f t="shared" si="222"/>
        <v>6</v>
      </c>
    </row>
    <row r="14177" spans="1:7">
      <c r="A14177" s="33"/>
      <c r="B14177" s="34"/>
      <c r="C14177" s="33"/>
      <c r="D14177" s="33"/>
      <c r="E14177" s="33"/>
      <c r="G14177">
        <f t="shared" si="222"/>
        <v>6</v>
      </c>
    </row>
    <row r="14178" spans="1:7">
      <c r="A14178" s="33"/>
      <c r="B14178" s="34"/>
      <c r="C14178" s="33"/>
      <c r="D14178" s="33"/>
      <c r="E14178" s="33"/>
      <c r="G14178">
        <f t="shared" si="222"/>
        <v>6</v>
      </c>
    </row>
    <row r="14179" spans="1:7">
      <c r="A14179" s="33"/>
      <c r="B14179" s="34"/>
      <c r="C14179" s="33"/>
      <c r="D14179" s="33"/>
      <c r="E14179" s="33"/>
      <c r="G14179">
        <f t="shared" si="222"/>
        <v>6</v>
      </c>
    </row>
    <row r="14180" spans="1:7">
      <c r="A14180" s="33"/>
      <c r="B14180" s="34"/>
      <c r="C14180" s="33"/>
      <c r="D14180" s="33"/>
      <c r="E14180" s="33"/>
      <c r="G14180">
        <f t="shared" si="222"/>
        <v>6</v>
      </c>
    </row>
    <row r="14181" spans="1:7">
      <c r="A14181" s="33"/>
      <c r="B14181" s="34"/>
      <c r="C14181" s="33"/>
      <c r="D14181" s="33"/>
      <c r="E14181" s="33"/>
      <c r="G14181">
        <f t="shared" si="222"/>
        <v>6</v>
      </c>
    </row>
    <row r="14182" spans="1:7">
      <c r="A14182" s="33"/>
      <c r="B14182" s="34"/>
      <c r="C14182" s="33"/>
      <c r="D14182" s="33"/>
      <c r="E14182" s="33"/>
      <c r="G14182">
        <f t="shared" si="222"/>
        <v>6</v>
      </c>
    </row>
    <row r="14183" spans="1:7">
      <c r="A14183" s="33"/>
      <c r="B14183" s="34"/>
      <c r="C14183" s="33"/>
      <c r="D14183" s="33"/>
      <c r="E14183" s="33"/>
      <c r="G14183">
        <f t="shared" si="222"/>
        <v>6</v>
      </c>
    </row>
    <row r="14184" spans="1:7">
      <c r="A14184" s="33"/>
      <c r="B14184" s="34"/>
      <c r="C14184" s="33"/>
      <c r="D14184" s="33"/>
      <c r="E14184" s="33"/>
      <c r="G14184">
        <f t="shared" si="222"/>
        <v>6</v>
      </c>
    </row>
    <row r="14185" spans="1:7">
      <c r="A14185" s="33"/>
      <c r="B14185" s="34"/>
      <c r="C14185" s="33"/>
      <c r="D14185" s="33"/>
      <c r="E14185" s="33"/>
      <c r="G14185">
        <f t="shared" si="222"/>
        <v>6</v>
      </c>
    </row>
    <row r="14186" spans="1:7">
      <c r="A14186" s="33"/>
      <c r="B14186" s="34"/>
      <c r="C14186" s="33"/>
      <c r="D14186" s="33"/>
      <c r="E14186" s="33"/>
      <c r="G14186">
        <f t="shared" si="222"/>
        <v>6</v>
      </c>
    </row>
    <row r="14187" spans="1:7">
      <c r="A14187" s="33"/>
      <c r="B14187" s="34"/>
      <c r="C14187" s="33"/>
      <c r="D14187" s="33"/>
      <c r="E14187" s="33"/>
      <c r="G14187">
        <f t="shared" si="222"/>
        <v>6</v>
      </c>
    </row>
    <row r="14188" spans="1:7">
      <c r="A14188" s="33"/>
      <c r="B14188" s="34"/>
      <c r="C14188" s="33"/>
      <c r="D14188" s="33"/>
      <c r="E14188" s="33"/>
      <c r="G14188">
        <f t="shared" si="222"/>
        <v>6</v>
      </c>
    </row>
    <row r="14189" spans="1:7">
      <c r="A14189" s="33"/>
      <c r="B14189" s="34"/>
      <c r="C14189" s="33"/>
      <c r="D14189" s="33"/>
      <c r="E14189" s="33"/>
      <c r="G14189">
        <f t="shared" si="222"/>
        <v>6</v>
      </c>
    </row>
    <row r="14190" spans="1:7">
      <c r="A14190" s="33"/>
      <c r="B14190" s="34"/>
      <c r="C14190" s="33"/>
      <c r="D14190" s="33"/>
      <c r="E14190" s="33"/>
      <c r="G14190">
        <f t="shared" si="222"/>
        <v>6</v>
      </c>
    </row>
    <row r="14191" spans="1:7">
      <c r="A14191" s="33"/>
      <c r="B14191" s="34"/>
      <c r="C14191" s="33"/>
      <c r="D14191" s="33"/>
      <c r="E14191" s="33"/>
      <c r="G14191">
        <f t="shared" si="222"/>
        <v>6</v>
      </c>
    </row>
    <row r="14192" spans="1:7">
      <c r="A14192" s="33"/>
      <c r="B14192" s="34"/>
      <c r="C14192" s="33"/>
      <c r="D14192" s="33"/>
      <c r="E14192" s="33"/>
      <c r="G14192">
        <f t="shared" si="222"/>
        <v>6</v>
      </c>
    </row>
    <row r="14193" spans="1:7">
      <c r="A14193" s="33"/>
      <c r="B14193" s="34"/>
      <c r="C14193" s="33"/>
      <c r="D14193" s="33"/>
      <c r="E14193" s="33"/>
      <c r="G14193">
        <f t="shared" si="222"/>
        <v>6</v>
      </c>
    </row>
    <row r="14194" spans="1:7">
      <c r="A14194" s="33"/>
      <c r="B14194" s="34"/>
      <c r="C14194" s="33"/>
      <c r="D14194" s="33"/>
      <c r="E14194" s="33"/>
      <c r="G14194">
        <f t="shared" si="222"/>
        <v>6</v>
      </c>
    </row>
    <row r="14195" spans="1:7">
      <c r="A14195" s="33"/>
      <c r="B14195" s="34"/>
      <c r="C14195" s="33"/>
      <c r="D14195" s="33"/>
      <c r="E14195" s="33"/>
      <c r="G14195">
        <f t="shared" si="222"/>
        <v>6</v>
      </c>
    </row>
    <row r="14196" spans="1:7">
      <c r="A14196" s="33"/>
      <c r="B14196" s="34"/>
      <c r="C14196" s="33"/>
      <c r="D14196" s="33"/>
      <c r="E14196" s="33"/>
      <c r="G14196">
        <f t="shared" si="222"/>
        <v>6</v>
      </c>
    </row>
    <row r="14197" spans="1:7">
      <c r="A14197" s="33"/>
      <c r="B14197" s="34"/>
      <c r="C14197" s="33"/>
      <c r="D14197" s="33"/>
      <c r="E14197" s="33"/>
      <c r="G14197">
        <f t="shared" si="222"/>
        <v>6</v>
      </c>
    </row>
    <row r="14198" spans="1:7">
      <c r="A14198" s="33"/>
      <c r="B14198" s="34"/>
      <c r="C14198" s="33"/>
      <c r="D14198" s="33"/>
      <c r="E14198" s="33"/>
      <c r="G14198">
        <f t="shared" si="222"/>
        <v>6</v>
      </c>
    </row>
    <row r="14199" spans="1:7">
      <c r="A14199" s="33"/>
      <c r="B14199" s="34"/>
      <c r="C14199" s="33"/>
      <c r="D14199" s="33"/>
      <c r="E14199" s="33"/>
      <c r="G14199">
        <f t="shared" si="222"/>
        <v>6</v>
      </c>
    </row>
    <row r="14200" spans="1:7">
      <c r="A14200" s="33"/>
      <c r="B14200" s="34"/>
      <c r="C14200" s="33"/>
      <c r="D14200" s="33"/>
      <c r="E14200" s="33"/>
      <c r="G14200">
        <f t="shared" si="222"/>
        <v>6</v>
      </c>
    </row>
    <row r="14201" spans="1:7">
      <c r="A14201" s="33"/>
      <c r="B14201" s="34"/>
      <c r="C14201" s="33"/>
      <c r="D14201" s="33"/>
      <c r="E14201" s="33"/>
      <c r="G14201">
        <f t="shared" si="222"/>
        <v>6</v>
      </c>
    </row>
    <row r="14202" spans="1:7">
      <c r="A14202" s="33"/>
      <c r="B14202" s="34"/>
      <c r="C14202" s="33"/>
      <c r="D14202" s="33"/>
      <c r="E14202" s="33"/>
      <c r="G14202">
        <f t="shared" si="222"/>
        <v>6</v>
      </c>
    </row>
    <row r="14203" spans="1:7">
      <c r="A14203" s="33"/>
      <c r="B14203" s="34"/>
      <c r="C14203" s="33"/>
      <c r="D14203" s="33"/>
      <c r="E14203" s="33"/>
      <c r="G14203">
        <f t="shared" si="222"/>
        <v>6</v>
      </c>
    </row>
    <row r="14204" spans="1:7">
      <c r="A14204" s="33"/>
      <c r="B14204" s="34"/>
      <c r="C14204" s="33"/>
      <c r="D14204" s="33"/>
      <c r="E14204" s="33"/>
      <c r="G14204">
        <f t="shared" si="222"/>
        <v>6</v>
      </c>
    </row>
    <row r="14205" spans="1:7">
      <c r="A14205" s="33"/>
      <c r="B14205" s="34"/>
      <c r="C14205" s="33"/>
      <c r="D14205" s="33"/>
      <c r="E14205" s="33"/>
      <c r="G14205">
        <f t="shared" si="222"/>
        <v>6</v>
      </c>
    </row>
    <row r="14206" spans="1:7">
      <c r="A14206" s="33"/>
      <c r="B14206" s="34"/>
      <c r="C14206" s="33"/>
      <c r="D14206" s="33"/>
      <c r="E14206" s="33"/>
      <c r="G14206">
        <f t="shared" si="222"/>
        <v>6</v>
      </c>
    </row>
    <row r="14207" spans="1:7">
      <c r="A14207" s="33"/>
      <c r="B14207" s="34"/>
      <c r="C14207" s="33"/>
      <c r="D14207" s="33"/>
      <c r="E14207" s="33"/>
      <c r="G14207">
        <f t="shared" si="222"/>
        <v>6</v>
      </c>
    </row>
    <row r="14208" spans="1:7">
      <c r="A14208" s="33"/>
      <c r="B14208" s="34"/>
      <c r="C14208" s="33"/>
      <c r="D14208" s="33"/>
      <c r="E14208" s="33"/>
      <c r="G14208">
        <f t="shared" ref="G14208:G14271" si="223">WEEKDAY(B14208,2)</f>
        <v>6</v>
      </c>
    </row>
    <row r="14209" spans="1:7">
      <c r="A14209" s="33"/>
      <c r="B14209" s="34"/>
      <c r="C14209" s="33"/>
      <c r="D14209" s="33"/>
      <c r="E14209" s="33"/>
      <c r="G14209">
        <f t="shared" si="223"/>
        <v>6</v>
      </c>
    </row>
    <row r="14210" spans="1:7">
      <c r="A14210" s="33"/>
      <c r="B14210" s="34"/>
      <c r="C14210" s="33"/>
      <c r="D14210" s="33"/>
      <c r="E14210" s="33"/>
      <c r="G14210">
        <f t="shared" si="223"/>
        <v>6</v>
      </c>
    </row>
    <row r="14211" spans="1:7">
      <c r="A14211" s="33"/>
      <c r="B14211" s="34"/>
      <c r="C14211" s="33"/>
      <c r="D14211" s="33"/>
      <c r="E14211" s="33"/>
      <c r="G14211">
        <f t="shared" si="223"/>
        <v>6</v>
      </c>
    </row>
    <row r="14212" spans="1:7">
      <c r="A14212" s="33"/>
      <c r="B14212" s="34"/>
      <c r="C14212" s="33"/>
      <c r="D14212" s="33"/>
      <c r="E14212" s="33"/>
      <c r="G14212">
        <f t="shared" si="223"/>
        <v>6</v>
      </c>
    </row>
    <row r="14213" spans="1:7">
      <c r="A14213" s="33"/>
      <c r="B14213" s="34"/>
      <c r="C14213" s="33"/>
      <c r="D14213" s="33"/>
      <c r="E14213" s="33"/>
      <c r="G14213">
        <f t="shared" si="223"/>
        <v>6</v>
      </c>
    </row>
    <row r="14214" spans="1:7">
      <c r="A14214" s="33"/>
      <c r="B14214" s="34"/>
      <c r="C14214" s="33"/>
      <c r="D14214" s="33"/>
      <c r="E14214" s="33"/>
      <c r="G14214">
        <f t="shared" si="223"/>
        <v>6</v>
      </c>
    </row>
    <row r="14215" spans="1:7">
      <c r="A14215" s="33"/>
      <c r="B14215" s="34"/>
      <c r="C14215" s="33"/>
      <c r="D14215" s="33"/>
      <c r="E14215" s="33"/>
      <c r="G14215">
        <f t="shared" si="223"/>
        <v>6</v>
      </c>
    </row>
    <row r="14216" spans="1:7">
      <c r="A14216" s="33"/>
      <c r="B14216" s="34"/>
      <c r="C14216" s="33"/>
      <c r="D14216" s="33"/>
      <c r="E14216" s="33"/>
      <c r="G14216">
        <f t="shared" si="223"/>
        <v>6</v>
      </c>
    </row>
    <row r="14217" spans="1:7">
      <c r="A14217" s="33"/>
      <c r="B14217" s="34"/>
      <c r="C14217" s="33"/>
      <c r="D14217" s="33"/>
      <c r="E14217" s="33"/>
      <c r="G14217">
        <f t="shared" si="223"/>
        <v>6</v>
      </c>
    </row>
    <row r="14218" spans="1:7">
      <c r="A14218" s="33"/>
      <c r="B14218" s="34"/>
      <c r="C14218" s="33"/>
      <c r="D14218" s="33"/>
      <c r="E14218" s="33"/>
      <c r="G14218">
        <f t="shared" si="223"/>
        <v>6</v>
      </c>
    </row>
    <row r="14219" spans="1:7">
      <c r="A14219" s="33"/>
      <c r="B14219" s="34"/>
      <c r="C14219" s="33"/>
      <c r="D14219" s="33"/>
      <c r="E14219" s="33"/>
      <c r="G14219">
        <f t="shared" si="223"/>
        <v>6</v>
      </c>
    </row>
    <row r="14220" spans="1:7">
      <c r="A14220" s="33"/>
      <c r="B14220" s="34"/>
      <c r="C14220" s="33"/>
      <c r="D14220" s="33"/>
      <c r="E14220" s="33"/>
      <c r="G14220">
        <f t="shared" si="223"/>
        <v>6</v>
      </c>
    </row>
    <row r="14221" spans="1:7">
      <c r="A14221" s="33"/>
      <c r="B14221" s="34"/>
      <c r="C14221" s="33"/>
      <c r="D14221" s="33"/>
      <c r="E14221" s="33"/>
      <c r="G14221">
        <f t="shared" si="223"/>
        <v>6</v>
      </c>
    </row>
    <row r="14222" spans="1:7">
      <c r="A14222" s="33"/>
      <c r="B14222" s="34"/>
      <c r="C14222" s="33"/>
      <c r="D14222" s="33"/>
      <c r="E14222" s="33"/>
      <c r="G14222">
        <f t="shared" si="223"/>
        <v>6</v>
      </c>
    </row>
    <row r="14223" spans="1:7">
      <c r="A14223" s="33"/>
      <c r="B14223" s="34"/>
      <c r="C14223" s="33"/>
      <c r="D14223" s="33"/>
      <c r="E14223" s="33"/>
      <c r="G14223">
        <f t="shared" si="223"/>
        <v>6</v>
      </c>
    </row>
    <row r="14224" spans="1:7">
      <c r="A14224" s="33"/>
      <c r="B14224" s="34"/>
      <c r="C14224" s="33"/>
      <c r="D14224" s="33"/>
      <c r="E14224" s="33"/>
      <c r="G14224">
        <f t="shared" si="223"/>
        <v>6</v>
      </c>
    </row>
    <row r="14225" spans="1:7">
      <c r="A14225" s="33"/>
      <c r="B14225" s="34"/>
      <c r="C14225" s="33"/>
      <c r="D14225" s="33"/>
      <c r="E14225" s="33"/>
      <c r="G14225">
        <f t="shared" si="223"/>
        <v>6</v>
      </c>
    </row>
    <row r="14226" spans="1:7">
      <c r="A14226" s="33"/>
      <c r="B14226" s="34"/>
      <c r="C14226" s="33"/>
      <c r="D14226" s="33"/>
      <c r="E14226" s="33"/>
      <c r="G14226">
        <f t="shared" si="223"/>
        <v>6</v>
      </c>
    </row>
    <row r="14227" spans="1:7">
      <c r="A14227" s="33"/>
      <c r="B14227" s="34"/>
      <c r="C14227" s="33"/>
      <c r="D14227" s="33"/>
      <c r="E14227" s="33"/>
      <c r="G14227">
        <f t="shared" si="223"/>
        <v>6</v>
      </c>
    </row>
    <row r="14228" spans="1:7">
      <c r="A14228" s="33"/>
      <c r="B14228" s="34"/>
      <c r="C14228" s="33"/>
      <c r="D14228" s="33"/>
      <c r="E14228" s="33"/>
      <c r="G14228">
        <f t="shared" si="223"/>
        <v>6</v>
      </c>
    </row>
    <row r="14229" spans="1:7">
      <c r="A14229" s="33"/>
      <c r="B14229" s="34"/>
      <c r="C14229" s="33"/>
      <c r="D14229" s="33"/>
      <c r="E14229" s="33"/>
      <c r="G14229">
        <f t="shared" si="223"/>
        <v>6</v>
      </c>
    </row>
    <row r="14230" spans="1:7">
      <c r="A14230" s="33"/>
      <c r="B14230" s="34"/>
      <c r="C14230" s="33"/>
      <c r="D14230" s="33"/>
      <c r="E14230" s="33"/>
      <c r="G14230">
        <f t="shared" si="223"/>
        <v>6</v>
      </c>
    </row>
    <row r="14231" spans="1:7">
      <c r="A14231" s="33"/>
      <c r="B14231" s="34"/>
      <c r="C14231" s="33"/>
      <c r="D14231" s="33"/>
      <c r="E14231" s="33"/>
      <c r="G14231">
        <f t="shared" si="223"/>
        <v>6</v>
      </c>
    </row>
    <row r="14232" spans="1:7">
      <c r="A14232" s="33"/>
      <c r="B14232" s="34"/>
      <c r="C14232" s="33"/>
      <c r="D14232" s="33"/>
      <c r="E14232" s="33"/>
      <c r="G14232">
        <f t="shared" si="223"/>
        <v>6</v>
      </c>
    </row>
    <row r="14233" spans="1:7">
      <c r="A14233" s="33"/>
      <c r="B14233" s="34"/>
      <c r="C14233" s="33"/>
      <c r="D14233" s="33"/>
      <c r="E14233" s="33"/>
      <c r="G14233">
        <f t="shared" si="223"/>
        <v>6</v>
      </c>
    </row>
    <row r="14234" spans="1:7">
      <c r="A14234" s="33"/>
      <c r="B14234" s="34"/>
      <c r="C14234" s="33"/>
      <c r="D14234" s="33"/>
      <c r="E14234" s="33"/>
      <c r="G14234">
        <f t="shared" si="223"/>
        <v>6</v>
      </c>
    </row>
    <row r="14235" spans="1:7">
      <c r="A14235" s="33"/>
      <c r="B14235" s="34"/>
      <c r="C14235" s="33"/>
      <c r="D14235" s="33"/>
      <c r="E14235" s="33"/>
      <c r="G14235">
        <f t="shared" si="223"/>
        <v>6</v>
      </c>
    </row>
    <row r="14236" spans="1:7">
      <c r="A14236" s="33"/>
      <c r="B14236" s="34"/>
      <c r="C14236" s="33"/>
      <c r="D14236" s="33"/>
      <c r="E14236" s="33"/>
      <c r="G14236">
        <f t="shared" si="223"/>
        <v>6</v>
      </c>
    </row>
    <row r="14237" spans="1:7">
      <c r="A14237" s="33"/>
      <c r="B14237" s="34"/>
      <c r="C14237" s="33"/>
      <c r="D14237" s="33"/>
      <c r="E14237" s="33"/>
      <c r="G14237">
        <f t="shared" si="223"/>
        <v>6</v>
      </c>
    </row>
    <row r="14238" spans="1:7">
      <c r="A14238" s="33"/>
      <c r="B14238" s="34"/>
      <c r="C14238" s="33"/>
      <c r="D14238" s="33"/>
      <c r="E14238" s="33"/>
      <c r="G14238">
        <f t="shared" si="223"/>
        <v>6</v>
      </c>
    </row>
    <row r="14239" spans="1:7">
      <c r="A14239" s="33"/>
      <c r="B14239" s="34"/>
      <c r="C14239" s="33"/>
      <c r="D14239" s="33"/>
      <c r="E14239" s="33"/>
      <c r="G14239">
        <f t="shared" si="223"/>
        <v>6</v>
      </c>
    </row>
    <row r="14240" spans="1:7">
      <c r="A14240" s="33"/>
      <c r="B14240" s="34"/>
      <c r="C14240" s="33"/>
      <c r="D14240" s="33"/>
      <c r="E14240" s="33"/>
      <c r="G14240">
        <f t="shared" si="223"/>
        <v>6</v>
      </c>
    </row>
    <row r="14241" spans="1:7">
      <c r="A14241" s="33"/>
      <c r="B14241" s="34"/>
      <c r="C14241" s="33"/>
      <c r="D14241" s="33"/>
      <c r="E14241" s="33"/>
      <c r="G14241">
        <f t="shared" si="223"/>
        <v>6</v>
      </c>
    </row>
    <row r="14242" spans="1:7">
      <c r="A14242" s="33"/>
      <c r="B14242" s="34"/>
      <c r="C14242" s="33"/>
      <c r="D14242" s="33"/>
      <c r="E14242" s="33"/>
      <c r="G14242">
        <f t="shared" si="223"/>
        <v>6</v>
      </c>
    </row>
    <row r="14243" spans="1:7">
      <c r="A14243" s="33"/>
      <c r="B14243" s="34"/>
      <c r="C14243" s="33"/>
      <c r="D14243" s="33"/>
      <c r="E14243" s="33"/>
      <c r="G14243">
        <f t="shared" si="223"/>
        <v>6</v>
      </c>
    </row>
    <row r="14244" spans="1:7">
      <c r="A14244" s="33"/>
      <c r="B14244" s="34"/>
      <c r="C14244" s="33"/>
      <c r="D14244" s="33"/>
      <c r="E14244" s="33"/>
      <c r="G14244">
        <f t="shared" si="223"/>
        <v>6</v>
      </c>
    </row>
    <row r="14245" spans="1:7">
      <c r="A14245" s="33"/>
      <c r="B14245" s="34"/>
      <c r="C14245" s="33"/>
      <c r="D14245" s="33"/>
      <c r="E14245" s="33"/>
      <c r="G14245">
        <f t="shared" si="223"/>
        <v>6</v>
      </c>
    </row>
    <row r="14246" spans="1:7">
      <c r="A14246" s="33"/>
      <c r="B14246" s="34"/>
      <c r="C14246" s="33"/>
      <c r="D14246" s="33"/>
      <c r="E14246" s="33"/>
      <c r="G14246">
        <f t="shared" si="223"/>
        <v>6</v>
      </c>
    </row>
    <row r="14247" spans="1:7">
      <c r="A14247" s="33"/>
      <c r="B14247" s="34"/>
      <c r="C14247" s="33"/>
      <c r="D14247" s="33"/>
      <c r="E14247" s="33"/>
      <c r="G14247">
        <f t="shared" si="223"/>
        <v>6</v>
      </c>
    </row>
    <row r="14248" spans="1:7">
      <c r="A14248" s="33"/>
      <c r="B14248" s="34"/>
      <c r="C14248" s="33"/>
      <c r="D14248" s="33"/>
      <c r="E14248" s="33"/>
      <c r="G14248">
        <f t="shared" si="223"/>
        <v>6</v>
      </c>
    </row>
    <row r="14249" spans="1:7">
      <c r="A14249" s="33"/>
      <c r="B14249" s="34"/>
      <c r="C14249" s="33"/>
      <c r="D14249" s="33"/>
      <c r="E14249" s="33"/>
      <c r="G14249">
        <f t="shared" si="223"/>
        <v>6</v>
      </c>
    </row>
    <row r="14250" spans="1:7">
      <c r="A14250" s="33"/>
      <c r="B14250" s="34"/>
      <c r="C14250" s="33"/>
      <c r="D14250" s="33"/>
      <c r="E14250" s="33"/>
      <c r="G14250">
        <f t="shared" si="223"/>
        <v>6</v>
      </c>
    </row>
    <row r="14251" spans="1:7">
      <c r="A14251" s="33"/>
      <c r="B14251" s="34"/>
      <c r="C14251" s="33"/>
      <c r="D14251" s="33"/>
      <c r="E14251" s="33"/>
      <c r="G14251">
        <f t="shared" si="223"/>
        <v>6</v>
      </c>
    </row>
    <row r="14252" spans="1:7">
      <c r="A14252" s="33"/>
      <c r="B14252" s="34"/>
      <c r="C14252" s="33"/>
      <c r="D14252" s="33"/>
      <c r="E14252" s="33"/>
      <c r="G14252">
        <f t="shared" si="223"/>
        <v>6</v>
      </c>
    </row>
    <row r="14253" spans="1:7">
      <c r="A14253" s="33"/>
      <c r="B14253" s="34"/>
      <c r="C14253" s="33"/>
      <c r="D14253" s="33"/>
      <c r="E14253" s="33"/>
      <c r="G14253">
        <f t="shared" si="223"/>
        <v>6</v>
      </c>
    </row>
    <row r="14254" spans="1:7">
      <c r="A14254" s="33"/>
      <c r="B14254" s="34"/>
      <c r="C14254" s="33"/>
      <c r="D14254" s="33"/>
      <c r="E14254" s="33"/>
      <c r="G14254">
        <f t="shared" si="223"/>
        <v>6</v>
      </c>
    </row>
    <row r="14255" spans="1:7">
      <c r="A14255" s="33"/>
      <c r="B14255" s="34"/>
      <c r="C14255" s="33"/>
      <c r="D14255" s="33"/>
      <c r="E14255" s="33"/>
      <c r="G14255">
        <f t="shared" si="223"/>
        <v>6</v>
      </c>
    </row>
    <row r="14256" spans="1:7">
      <c r="A14256" s="33"/>
      <c r="B14256" s="34"/>
      <c r="C14256" s="33"/>
      <c r="D14256" s="33"/>
      <c r="E14256" s="33"/>
      <c r="G14256">
        <f t="shared" si="223"/>
        <v>6</v>
      </c>
    </row>
    <row r="14257" spans="1:7">
      <c r="A14257" s="33"/>
      <c r="B14257" s="34"/>
      <c r="C14257" s="33"/>
      <c r="D14257" s="33"/>
      <c r="E14257" s="33"/>
      <c r="G14257">
        <f t="shared" si="223"/>
        <v>6</v>
      </c>
    </row>
    <row r="14258" spans="1:7">
      <c r="A14258" s="33"/>
      <c r="B14258" s="34"/>
      <c r="C14258" s="33"/>
      <c r="D14258" s="33"/>
      <c r="E14258" s="33"/>
      <c r="G14258">
        <f t="shared" si="223"/>
        <v>6</v>
      </c>
    </row>
    <row r="14259" spans="1:7">
      <c r="A14259" s="33"/>
      <c r="B14259" s="34"/>
      <c r="C14259" s="33"/>
      <c r="D14259" s="33"/>
      <c r="E14259" s="33"/>
      <c r="G14259">
        <f t="shared" si="223"/>
        <v>6</v>
      </c>
    </row>
    <row r="14260" spans="1:7">
      <c r="A14260" s="33"/>
      <c r="B14260" s="34"/>
      <c r="C14260" s="33"/>
      <c r="D14260" s="33"/>
      <c r="E14260" s="33"/>
      <c r="G14260">
        <f t="shared" si="223"/>
        <v>6</v>
      </c>
    </row>
    <row r="14261" spans="1:7">
      <c r="A14261" s="33"/>
      <c r="B14261" s="34"/>
      <c r="C14261" s="33"/>
      <c r="D14261" s="33"/>
      <c r="E14261" s="33"/>
      <c r="G14261">
        <f t="shared" si="223"/>
        <v>6</v>
      </c>
    </row>
    <row r="14262" spans="1:7">
      <c r="A14262" s="33"/>
      <c r="B14262" s="34"/>
      <c r="C14262" s="33"/>
      <c r="D14262" s="33"/>
      <c r="E14262" s="33"/>
      <c r="G14262">
        <f t="shared" si="223"/>
        <v>6</v>
      </c>
    </row>
    <row r="14263" spans="1:7">
      <c r="A14263" s="33"/>
      <c r="B14263" s="34"/>
      <c r="C14263" s="33"/>
      <c r="D14263" s="33"/>
      <c r="E14263" s="33"/>
      <c r="G14263">
        <f t="shared" si="223"/>
        <v>6</v>
      </c>
    </row>
    <row r="14264" spans="1:7">
      <c r="A14264" s="33"/>
      <c r="B14264" s="34"/>
      <c r="C14264" s="33"/>
      <c r="D14264" s="33"/>
      <c r="E14264" s="33"/>
      <c r="G14264">
        <f t="shared" si="223"/>
        <v>6</v>
      </c>
    </row>
    <row r="14265" spans="1:7">
      <c r="A14265" s="33"/>
      <c r="B14265" s="34"/>
      <c r="C14265" s="33"/>
      <c r="D14265" s="33"/>
      <c r="E14265" s="33"/>
      <c r="G14265">
        <f t="shared" si="223"/>
        <v>6</v>
      </c>
    </row>
    <row r="14266" spans="1:7">
      <c r="A14266" s="33"/>
      <c r="B14266" s="34"/>
      <c r="C14266" s="33"/>
      <c r="D14266" s="33"/>
      <c r="E14266" s="33"/>
      <c r="G14266">
        <f t="shared" si="223"/>
        <v>6</v>
      </c>
    </row>
    <row r="14267" spans="1:7">
      <c r="A14267" s="33"/>
      <c r="B14267" s="34"/>
      <c r="C14267" s="33"/>
      <c r="D14267" s="33"/>
      <c r="E14267" s="33"/>
      <c r="G14267">
        <f t="shared" si="223"/>
        <v>6</v>
      </c>
    </row>
    <row r="14268" spans="1:7">
      <c r="A14268" s="33"/>
      <c r="B14268" s="34"/>
      <c r="C14268" s="33"/>
      <c r="D14268" s="33"/>
      <c r="E14268" s="33"/>
      <c r="G14268">
        <f t="shared" si="223"/>
        <v>6</v>
      </c>
    </row>
    <row r="14269" spans="1:7">
      <c r="A14269" s="33"/>
      <c r="B14269" s="34"/>
      <c r="C14269" s="33"/>
      <c r="D14269" s="33"/>
      <c r="E14269" s="33"/>
      <c r="G14269">
        <f t="shared" si="223"/>
        <v>6</v>
      </c>
    </row>
    <row r="14270" spans="1:7">
      <c r="A14270" s="33"/>
      <c r="B14270" s="34"/>
      <c r="C14270" s="33"/>
      <c r="D14270" s="33"/>
      <c r="E14270" s="33"/>
      <c r="G14270">
        <f t="shared" si="223"/>
        <v>6</v>
      </c>
    </row>
    <row r="14271" spans="1:7">
      <c r="A14271" s="33"/>
      <c r="B14271" s="34"/>
      <c r="C14271" s="33"/>
      <c r="D14271" s="33"/>
      <c r="E14271" s="33"/>
      <c r="G14271">
        <f t="shared" si="223"/>
        <v>6</v>
      </c>
    </row>
    <row r="14272" spans="1:7">
      <c r="A14272" s="33"/>
      <c r="B14272" s="34"/>
      <c r="C14272" s="33"/>
      <c r="D14272" s="33"/>
      <c r="E14272" s="33"/>
      <c r="G14272">
        <f t="shared" ref="G14272:G14335" si="224">WEEKDAY(B14272,2)</f>
        <v>6</v>
      </c>
    </row>
    <row r="14273" spans="1:7">
      <c r="A14273" s="33"/>
      <c r="B14273" s="34"/>
      <c r="C14273" s="33"/>
      <c r="D14273" s="33"/>
      <c r="E14273" s="33"/>
      <c r="G14273">
        <f t="shared" si="224"/>
        <v>6</v>
      </c>
    </row>
    <row r="14274" spans="1:7">
      <c r="A14274" s="33"/>
      <c r="B14274" s="34"/>
      <c r="C14274" s="33"/>
      <c r="D14274" s="33"/>
      <c r="E14274" s="33"/>
      <c r="G14274">
        <f t="shared" si="224"/>
        <v>6</v>
      </c>
    </row>
    <row r="14275" spans="1:7">
      <c r="A14275" s="33"/>
      <c r="B14275" s="34"/>
      <c r="C14275" s="33"/>
      <c r="D14275" s="33"/>
      <c r="E14275" s="33"/>
      <c r="G14275">
        <f t="shared" si="224"/>
        <v>6</v>
      </c>
    </row>
    <row r="14276" spans="1:7">
      <c r="A14276" s="33"/>
      <c r="B14276" s="34"/>
      <c r="C14276" s="33"/>
      <c r="D14276" s="33"/>
      <c r="E14276" s="33"/>
      <c r="G14276">
        <f t="shared" si="224"/>
        <v>6</v>
      </c>
    </row>
    <row r="14277" spans="1:7">
      <c r="A14277" s="33"/>
      <c r="B14277" s="34"/>
      <c r="C14277" s="33"/>
      <c r="D14277" s="33"/>
      <c r="E14277" s="33"/>
      <c r="G14277">
        <f t="shared" si="224"/>
        <v>6</v>
      </c>
    </row>
    <row r="14278" spans="1:7">
      <c r="A14278" s="33"/>
      <c r="B14278" s="34"/>
      <c r="C14278" s="33"/>
      <c r="D14278" s="33"/>
      <c r="E14278" s="33"/>
      <c r="G14278">
        <f t="shared" si="224"/>
        <v>6</v>
      </c>
    </row>
    <row r="14279" spans="1:7">
      <c r="A14279" s="33"/>
      <c r="B14279" s="34"/>
      <c r="C14279" s="33"/>
      <c r="D14279" s="33"/>
      <c r="E14279" s="33"/>
      <c r="G14279">
        <f t="shared" si="224"/>
        <v>6</v>
      </c>
    </row>
    <row r="14280" spans="1:7">
      <c r="A14280" s="33"/>
      <c r="B14280" s="34"/>
      <c r="C14280" s="33"/>
      <c r="D14280" s="33"/>
      <c r="E14280" s="33"/>
      <c r="G14280">
        <f t="shared" si="224"/>
        <v>6</v>
      </c>
    </row>
    <row r="14281" spans="1:7">
      <c r="A14281" s="33"/>
      <c r="B14281" s="34"/>
      <c r="C14281" s="33"/>
      <c r="D14281" s="33"/>
      <c r="E14281" s="33"/>
      <c r="G14281">
        <f t="shared" si="224"/>
        <v>6</v>
      </c>
    </row>
    <row r="14282" spans="1:7">
      <c r="A14282" s="33"/>
      <c r="B14282" s="34"/>
      <c r="C14282" s="33"/>
      <c r="D14282" s="33"/>
      <c r="E14282" s="33"/>
      <c r="G14282">
        <f t="shared" si="224"/>
        <v>6</v>
      </c>
    </row>
    <row r="14283" spans="1:7">
      <c r="A14283" s="33"/>
      <c r="B14283" s="34"/>
      <c r="C14283" s="33"/>
      <c r="D14283" s="33"/>
      <c r="E14283" s="33"/>
      <c r="G14283">
        <f t="shared" si="224"/>
        <v>6</v>
      </c>
    </row>
    <row r="14284" spans="1:7">
      <c r="A14284" s="33"/>
      <c r="B14284" s="34"/>
      <c r="C14284" s="33"/>
      <c r="D14284" s="33"/>
      <c r="E14284" s="33"/>
      <c r="G14284">
        <f t="shared" si="224"/>
        <v>6</v>
      </c>
    </row>
    <row r="14285" spans="1:7">
      <c r="A14285" s="33"/>
      <c r="B14285" s="34"/>
      <c r="C14285" s="33"/>
      <c r="D14285" s="33"/>
      <c r="E14285" s="33"/>
      <c r="G14285">
        <f t="shared" si="224"/>
        <v>6</v>
      </c>
    </row>
    <row r="14286" spans="1:7">
      <c r="A14286" s="33"/>
      <c r="B14286" s="34"/>
      <c r="C14286" s="33"/>
      <c r="D14286" s="33"/>
      <c r="E14286" s="33"/>
      <c r="G14286">
        <f t="shared" si="224"/>
        <v>6</v>
      </c>
    </row>
    <row r="14287" spans="1:7">
      <c r="A14287" s="33"/>
      <c r="B14287" s="34"/>
      <c r="C14287" s="33"/>
      <c r="D14287" s="33"/>
      <c r="E14287" s="33"/>
      <c r="G14287">
        <f t="shared" si="224"/>
        <v>6</v>
      </c>
    </row>
    <row r="14288" spans="1:7">
      <c r="A14288" s="33"/>
      <c r="B14288" s="34"/>
      <c r="C14288" s="33"/>
      <c r="D14288" s="33"/>
      <c r="E14288" s="33"/>
      <c r="G14288">
        <f t="shared" si="224"/>
        <v>6</v>
      </c>
    </row>
    <row r="14289" spans="1:7">
      <c r="A14289" s="33"/>
      <c r="B14289" s="34"/>
      <c r="C14289" s="33"/>
      <c r="D14289" s="33"/>
      <c r="E14289" s="33"/>
      <c r="G14289">
        <f t="shared" si="224"/>
        <v>6</v>
      </c>
    </row>
    <row r="14290" spans="1:7">
      <c r="A14290" s="33"/>
      <c r="B14290" s="34"/>
      <c r="C14290" s="33"/>
      <c r="D14290" s="33"/>
      <c r="E14290" s="33"/>
      <c r="G14290">
        <f t="shared" si="224"/>
        <v>6</v>
      </c>
    </row>
    <row r="14291" spans="1:7">
      <c r="A14291" s="33"/>
      <c r="B14291" s="34"/>
      <c r="C14291" s="33"/>
      <c r="D14291" s="33"/>
      <c r="E14291" s="33"/>
      <c r="G14291">
        <f t="shared" si="224"/>
        <v>6</v>
      </c>
    </row>
    <row r="14292" spans="1:7">
      <c r="A14292" s="33"/>
      <c r="B14292" s="34"/>
      <c r="C14292" s="33"/>
      <c r="D14292" s="33"/>
      <c r="E14292" s="33"/>
      <c r="G14292">
        <f t="shared" si="224"/>
        <v>6</v>
      </c>
    </row>
    <row r="14293" spans="1:7">
      <c r="A14293" s="33"/>
      <c r="B14293" s="34"/>
      <c r="C14293" s="33"/>
      <c r="D14293" s="33"/>
      <c r="E14293" s="33"/>
      <c r="G14293">
        <f t="shared" si="224"/>
        <v>6</v>
      </c>
    </row>
    <row r="14294" spans="1:7">
      <c r="A14294" s="33"/>
      <c r="B14294" s="34"/>
      <c r="C14294" s="33"/>
      <c r="D14294" s="33"/>
      <c r="E14294" s="33"/>
      <c r="G14294">
        <f t="shared" si="224"/>
        <v>6</v>
      </c>
    </row>
    <row r="14295" spans="1:7">
      <c r="A14295" s="33"/>
      <c r="B14295" s="34"/>
      <c r="C14295" s="33"/>
      <c r="D14295" s="33"/>
      <c r="E14295" s="33"/>
      <c r="G14295">
        <f t="shared" si="224"/>
        <v>6</v>
      </c>
    </row>
    <row r="14296" spans="1:7">
      <c r="A14296" s="33"/>
      <c r="B14296" s="34"/>
      <c r="C14296" s="33"/>
      <c r="D14296" s="33"/>
      <c r="E14296" s="33"/>
      <c r="G14296">
        <f t="shared" si="224"/>
        <v>6</v>
      </c>
    </row>
    <row r="14297" spans="1:7">
      <c r="A14297" s="33"/>
      <c r="B14297" s="34"/>
      <c r="C14297" s="33"/>
      <c r="D14297" s="33"/>
      <c r="E14297" s="33"/>
      <c r="G14297">
        <f t="shared" si="224"/>
        <v>6</v>
      </c>
    </row>
    <row r="14298" spans="1:7">
      <c r="A14298" s="33"/>
      <c r="B14298" s="34"/>
      <c r="C14298" s="33"/>
      <c r="D14298" s="33"/>
      <c r="E14298" s="33"/>
      <c r="G14298">
        <f t="shared" si="224"/>
        <v>6</v>
      </c>
    </row>
    <row r="14299" spans="1:7">
      <c r="A14299" s="33"/>
      <c r="B14299" s="34"/>
      <c r="C14299" s="33"/>
      <c r="D14299" s="33"/>
      <c r="E14299" s="33"/>
      <c r="G14299">
        <f t="shared" si="224"/>
        <v>6</v>
      </c>
    </row>
    <row r="14300" spans="1:7">
      <c r="A14300" s="33"/>
      <c r="B14300" s="34"/>
      <c r="C14300" s="33"/>
      <c r="D14300" s="33"/>
      <c r="E14300" s="33"/>
      <c r="G14300">
        <f t="shared" si="224"/>
        <v>6</v>
      </c>
    </row>
    <row r="14301" spans="1:7">
      <c r="A14301" s="33"/>
      <c r="B14301" s="34"/>
      <c r="C14301" s="33"/>
      <c r="D14301" s="33"/>
      <c r="E14301" s="33"/>
      <c r="G14301">
        <f t="shared" si="224"/>
        <v>6</v>
      </c>
    </row>
    <row r="14302" spans="1:7">
      <c r="A14302" s="33"/>
      <c r="B14302" s="34"/>
      <c r="C14302" s="33"/>
      <c r="D14302" s="33"/>
      <c r="E14302" s="33"/>
      <c r="G14302">
        <f t="shared" si="224"/>
        <v>6</v>
      </c>
    </row>
    <row r="14303" spans="1:7">
      <c r="A14303" s="33"/>
      <c r="B14303" s="34"/>
      <c r="C14303" s="33"/>
      <c r="D14303" s="33"/>
      <c r="E14303" s="33"/>
      <c r="G14303">
        <f t="shared" si="224"/>
        <v>6</v>
      </c>
    </row>
    <row r="14304" spans="1:7">
      <c r="A14304" s="33"/>
      <c r="B14304" s="34"/>
      <c r="C14304" s="33"/>
      <c r="D14304" s="33"/>
      <c r="E14304" s="33"/>
      <c r="G14304">
        <f t="shared" si="224"/>
        <v>6</v>
      </c>
    </row>
    <row r="14305" spans="1:7">
      <c r="A14305" s="33"/>
      <c r="B14305" s="34"/>
      <c r="C14305" s="33"/>
      <c r="D14305" s="33"/>
      <c r="E14305" s="33"/>
      <c r="G14305">
        <f t="shared" si="224"/>
        <v>6</v>
      </c>
    </row>
    <row r="14306" spans="1:7">
      <c r="A14306" s="33"/>
      <c r="B14306" s="34"/>
      <c r="C14306" s="33"/>
      <c r="D14306" s="33"/>
      <c r="E14306" s="33"/>
      <c r="G14306">
        <f t="shared" si="224"/>
        <v>6</v>
      </c>
    </row>
    <row r="14307" spans="1:7">
      <c r="A14307" s="33"/>
      <c r="B14307" s="34"/>
      <c r="C14307" s="33"/>
      <c r="D14307" s="33"/>
      <c r="E14307" s="33"/>
      <c r="G14307">
        <f t="shared" si="224"/>
        <v>6</v>
      </c>
    </row>
    <row r="14308" spans="1:7">
      <c r="A14308" s="33"/>
      <c r="B14308" s="34"/>
      <c r="C14308" s="33"/>
      <c r="D14308" s="33"/>
      <c r="E14308" s="33"/>
      <c r="G14308">
        <f t="shared" si="224"/>
        <v>6</v>
      </c>
    </row>
    <row r="14309" spans="1:7">
      <c r="A14309" s="33"/>
      <c r="B14309" s="34"/>
      <c r="C14309" s="33"/>
      <c r="D14309" s="33"/>
      <c r="E14309" s="33"/>
      <c r="G14309">
        <f t="shared" si="224"/>
        <v>6</v>
      </c>
    </row>
    <row r="14310" spans="1:7">
      <c r="A14310" s="33"/>
      <c r="B14310" s="34"/>
      <c r="C14310" s="33"/>
      <c r="D14310" s="33"/>
      <c r="E14310" s="33"/>
      <c r="G14310">
        <f t="shared" si="224"/>
        <v>6</v>
      </c>
    </row>
    <row r="14311" spans="1:7">
      <c r="A14311" s="33"/>
      <c r="B14311" s="34"/>
      <c r="C14311" s="33"/>
      <c r="D14311" s="33"/>
      <c r="E14311" s="33"/>
      <c r="G14311">
        <f t="shared" si="224"/>
        <v>6</v>
      </c>
    </row>
    <row r="14312" spans="1:7">
      <c r="A14312" s="33"/>
      <c r="B14312" s="34"/>
      <c r="C14312" s="33"/>
      <c r="D14312" s="33"/>
      <c r="E14312" s="33"/>
      <c r="G14312">
        <f t="shared" si="224"/>
        <v>6</v>
      </c>
    </row>
    <row r="14313" spans="1:7">
      <c r="A14313" s="33"/>
      <c r="B14313" s="34"/>
      <c r="C14313" s="33"/>
      <c r="D14313" s="33"/>
      <c r="E14313" s="33"/>
      <c r="G14313">
        <f t="shared" si="224"/>
        <v>6</v>
      </c>
    </row>
    <row r="14314" spans="1:7">
      <c r="A14314" s="33"/>
      <c r="B14314" s="34"/>
      <c r="C14314" s="33"/>
      <c r="D14314" s="33"/>
      <c r="E14314" s="33"/>
      <c r="G14314">
        <f t="shared" si="224"/>
        <v>6</v>
      </c>
    </row>
    <row r="14315" spans="1:7">
      <c r="A14315" s="33"/>
      <c r="B14315" s="34"/>
      <c r="C14315" s="33"/>
      <c r="D14315" s="33"/>
      <c r="E14315" s="33"/>
      <c r="G14315">
        <f t="shared" si="224"/>
        <v>6</v>
      </c>
    </row>
    <row r="14316" spans="1:7">
      <c r="A14316" s="33"/>
      <c r="B14316" s="34"/>
      <c r="C14316" s="33"/>
      <c r="D14316" s="33"/>
      <c r="E14316" s="33"/>
      <c r="G14316">
        <f t="shared" si="224"/>
        <v>6</v>
      </c>
    </row>
    <row r="14317" spans="1:7">
      <c r="A14317" s="33"/>
      <c r="B14317" s="34"/>
      <c r="C14317" s="33"/>
      <c r="D14317" s="33"/>
      <c r="E14317" s="33"/>
      <c r="G14317">
        <f t="shared" si="224"/>
        <v>6</v>
      </c>
    </row>
    <row r="14318" spans="1:7">
      <c r="A14318" s="33"/>
      <c r="B14318" s="34"/>
      <c r="C14318" s="33"/>
      <c r="D14318" s="33"/>
      <c r="E14318" s="33"/>
      <c r="G14318">
        <f t="shared" si="224"/>
        <v>6</v>
      </c>
    </row>
    <row r="14319" spans="1:7">
      <c r="A14319" s="33"/>
      <c r="B14319" s="34"/>
      <c r="C14319" s="33"/>
      <c r="D14319" s="33"/>
      <c r="E14319" s="33"/>
      <c r="G14319">
        <f t="shared" si="224"/>
        <v>6</v>
      </c>
    </row>
    <row r="14320" spans="1:7">
      <c r="A14320" s="33"/>
      <c r="B14320" s="34"/>
      <c r="C14320" s="33"/>
      <c r="D14320" s="33"/>
      <c r="E14320" s="33"/>
      <c r="G14320">
        <f t="shared" si="224"/>
        <v>6</v>
      </c>
    </row>
    <row r="14321" spans="1:7">
      <c r="A14321" s="33"/>
      <c r="B14321" s="34"/>
      <c r="C14321" s="33"/>
      <c r="D14321" s="33"/>
      <c r="E14321" s="33"/>
      <c r="G14321">
        <f t="shared" si="224"/>
        <v>6</v>
      </c>
    </row>
    <row r="14322" spans="1:7">
      <c r="A14322" s="33"/>
      <c r="B14322" s="34"/>
      <c r="C14322" s="33"/>
      <c r="D14322" s="33"/>
      <c r="E14322" s="33"/>
      <c r="G14322">
        <f t="shared" si="224"/>
        <v>6</v>
      </c>
    </row>
    <row r="14323" spans="1:7">
      <c r="A14323" s="33"/>
      <c r="B14323" s="34"/>
      <c r="C14323" s="33"/>
      <c r="D14323" s="33"/>
      <c r="E14323" s="33"/>
      <c r="G14323">
        <f t="shared" si="224"/>
        <v>6</v>
      </c>
    </row>
    <row r="14324" spans="1:7">
      <c r="A14324" s="33"/>
      <c r="B14324" s="34"/>
      <c r="C14324" s="33"/>
      <c r="D14324" s="33"/>
      <c r="E14324" s="33"/>
      <c r="G14324">
        <f t="shared" si="224"/>
        <v>6</v>
      </c>
    </row>
    <row r="14325" spans="1:7">
      <c r="A14325" s="33"/>
      <c r="B14325" s="34"/>
      <c r="C14325" s="33"/>
      <c r="D14325" s="33"/>
      <c r="E14325" s="33"/>
      <c r="G14325">
        <f t="shared" si="224"/>
        <v>6</v>
      </c>
    </row>
    <row r="14326" spans="1:7">
      <c r="A14326" s="33"/>
      <c r="B14326" s="34"/>
      <c r="C14326" s="33"/>
      <c r="D14326" s="33"/>
      <c r="E14326" s="33"/>
      <c r="G14326">
        <f t="shared" si="224"/>
        <v>6</v>
      </c>
    </row>
    <row r="14327" spans="1:7">
      <c r="A14327" s="33"/>
      <c r="B14327" s="34"/>
      <c r="C14327" s="33"/>
      <c r="D14327" s="33"/>
      <c r="E14327" s="33"/>
      <c r="G14327">
        <f t="shared" si="224"/>
        <v>6</v>
      </c>
    </row>
    <row r="14328" spans="1:7">
      <c r="A14328" s="33"/>
      <c r="B14328" s="34"/>
      <c r="C14328" s="33"/>
      <c r="D14328" s="33"/>
      <c r="E14328" s="33"/>
      <c r="G14328">
        <f t="shared" si="224"/>
        <v>6</v>
      </c>
    </row>
    <row r="14329" spans="1:7">
      <c r="A14329" s="33"/>
      <c r="B14329" s="34"/>
      <c r="C14329" s="33"/>
      <c r="D14329" s="33"/>
      <c r="E14329" s="33"/>
      <c r="G14329">
        <f t="shared" si="224"/>
        <v>6</v>
      </c>
    </row>
    <row r="14330" spans="1:7">
      <c r="A14330" s="33"/>
      <c r="B14330" s="34"/>
      <c r="C14330" s="33"/>
      <c r="D14330" s="33"/>
      <c r="E14330" s="33"/>
      <c r="G14330">
        <f t="shared" si="224"/>
        <v>6</v>
      </c>
    </row>
    <row r="14331" spans="1:7">
      <c r="A14331" s="33"/>
      <c r="B14331" s="34"/>
      <c r="C14331" s="33"/>
      <c r="D14331" s="33"/>
      <c r="E14331" s="33"/>
      <c r="G14331">
        <f t="shared" si="224"/>
        <v>6</v>
      </c>
    </row>
    <row r="14332" spans="1:7">
      <c r="A14332" s="33"/>
      <c r="B14332" s="34"/>
      <c r="C14332" s="33"/>
      <c r="D14332" s="33"/>
      <c r="E14332" s="33"/>
      <c r="G14332">
        <f t="shared" si="224"/>
        <v>6</v>
      </c>
    </row>
    <row r="14333" spans="1:7">
      <c r="A14333" s="33"/>
      <c r="B14333" s="34"/>
      <c r="C14333" s="33"/>
      <c r="D14333" s="33"/>
      <c r="E14333" s="33"/>
      <c r="G14333">
        <f t="shared" si="224"/>
        <v>6</v>
      </c>
    </row>
    <row r="14334" spans="1:7">
      <c r="A14334" s="33"/>
      <c r="B14334" s="34"/>
      <c r="C14334" s="33"/>
      <c r="D14334" s="33"/>
      <c r="E14334" s="33"/>
      <c r="G14334">
        <f t="shared" si="224"/>
        <v>6</v>
      </c>
    </row>
    <row r="14335" spans="1:7">
      <c r="A14335" s="33"/>
      <c r="B14335" s="34"/>
      <c r="C14335" s="33"/>
      <c r="D14335" s="33"/>
      <c r="E14335" s="33"/>
      <c r="G14335">
        <f t="shared" si="224"/>
        <v>6</v>
      </c>
    </row>
    <row r="14336" spans="1:7">
      <c r="A14336" s="33"/>
      <c r="B14336" s="34"/>
      <c r="C14336" s="33"/>
      <c r="D14336" s="33"/>
      <c r="E14336" s="33"/>
      <c r="G14336">
        <f t="shared" ref="G14336:G14399" si="225">WEEKDAY(B14336,2)</f>
        <v>6</v>
      </c>
    </row>
    <row r="14337" spans="1:7">
      <c r="A14337" s="33"/>
      <c r="B14337" s="34"/>
      <c r="C14337" s="33"/>
      <c r="D14337" s="33"/>
      <c r="E14337" s="33"/>
      <c r="G14337">
        <f t="shared" si="225"/>
        <v>6</v>
      </c>
    </row>
    <row r="14338" spans="1:7">
      <c r="A14338" s="33"/>
      <c r="B14338" s="34"/>
      <c r="C14338" s="33"/>
      <c r="D14338" s="33"/>
      <c r="E14338" s="33"/>
      <c r="G14338">
        <f t="shared" si="225"/>
        <v>6</v>
      </c>
    </row>
    <row r="14339" spans="1:7">
      <c r="A14339" s="33"/>
      <c r="B14339" s="34"/>
      <c r="C14339" s="33"/>
      <c r="D14339" s="33"/>
      <c r="E14339" s="33"/>
      <c r="G14339">
        <f t="shared" si="225"/>
        <v>6</v>
      </c>
    </row>
    <row r="14340" spans="1:7">
      <c r="A14340" s="33"/>
      <c r="B14340" s="34"/>
      <c r="C14340" s="33"/>
      <c r="D14340" s="33"/>
      <c r="E14340" s="33"/>
      <c r="G14340">
        <f t="shared" si="225"/>
        <v>6</v>
      </c>
    </row>
    <row r="14341" spans="1:7">
      <c r="A14341" s="33"/>
      <c r="B14341" s="34"/>
      <c r="C14341" s="33"/>
      <c r="D14341" s="33"/>
      <c r="E14341" s="33"/>
      <c r="G14341">
        <f t="shared" si="225"/>
        <v>6</v>
      </c>
    </row>
    <row r="14342" spans="1:7">
      <c r="A14342" s="33"/>
      <c r="B14342" s="34"/>
      <c r="C14342" s="33"/>
      <c r="D14342" s="33"/>
      <c r="E14342" s="33"/>
      <c r="G14342">
        <f t="shared" si="225"/>
        <v>6</v>
      </c>
    </row>
    <row r="14343" spans="1:7">
      <c r="A14343" s="33"/>
      <c r="B14343" s="34"/>
      <c r="C14343" s="33"/>
      <c r="D14343" s="33"/>
      <c r="E14343" s="33"/>
      <c r="G14343">
        <f t="shared" si="225"/>
        <v>6</v>
      </c>
    </row>
    <row r="14344" spans="1:7">
      <c r="A14344" s="33"/>
      <c r="B14344" s="34"/>
      <c r="C14344" s="33"/>
      <c r="D14344" s="33"/>
      <c r="E14344" s="33"/>
      <c r="G14344">
        <f t="shared" si="225"/>
        <v>6</v>
      </c>
    </row>
    <row r="14345" spans="1:7">
      <c r="A14345" s="33"/>
      <c r="B14345" s="34"/>
      <c r="C14345" s="33"/>
      <c r="D14345" s="33"/>
      <c r="E14345" s="33"/>
      <c r="G14345">
        <f t="shared" si="225"/>
        <v>6</v>
      </c>
    </row>
    <row r="14346" spans="1:7">
      <c r="A14346" s="33"/>
      <c r="B14346" s="34"/>
      <c r="C14346" s="33"/>
      <c r="D14346" s="33"/>
      <c r="E14346" s="33"/>
      <c r="G14346">
        <f t="shared" si="225"/>
        <v>6</v>
      </c>
    </row>
    <row r="14347" spans="1:7">
      <c r="A14347" s="33"/>
      <c r="B14347" s="34"/>
      <c r="C14347" s="33"/>
      <c r="D14347" s="33"/>
      <c r="E14347" s="33"/>
      <c r="G14347">
        <f t="shared" si="225"/>
        <v>6</v>
      </c>
    </row>
    <row r="14348" spans="1:7">
      <c r="A14348" s="33"/>
      <c r="B14348" s="34"/>
      <c r="C14348" s="33"/>
      <c r="D14348" s="33"/>
      <c r="E14348" s="33"/>
      <c r="G14348">
        <f t="shared" si="225"/>
        <v>6</v>
      </c>
    </row>
    <row r="14349" spans="1:7">
      <c r="A14349" s="33"/>
      <c r="B14349" s="34"/>
      <c r="C14349" s="33"/>
      <c r="D14349" s="33"/>
      <c r="E14349" s="33"/>
      <c r="G14349">
        <f t="shared" si="225"/>
        <v>6</v>
      </c>
    </row>
    <row r="14350" spans="1:7">
      <c r="A14350" s="33"/>
      <c r="B14350" s="34"/>
      <c r="C14350" s="33"/>
      <c r="D14350" s="33"/>
      <c r="E14350" s="33"/>
      <c r="G14350">
        <f t="shared" si="225"/>
        <v>6</v>
      </c>
    </row>
    <row r="14351" spans="1:7">
      <c r="A14351" s="33"/>
      <c r="B14351" s="34"/>
      <c r="C14351" s="33"/>
      <c r="D14351" s="33"/>
      <c r="E14351" s="33"/>
      <c r="G14351">
        <f t="shared" si="225"/>
        <v>6</v>
      </c>
    </row>
    <row r="14352" spans="1:7">
      <c r="A14352" s="33"/>
      <c r="B14352" s="34"/>
      <c r="C14352" s="33"/>
      <c r="D14352" s="33"/>
      <c r="E14352" s="33"/>
      <c r="G14352">
        <f t="shared" si="225"/>
        <v>6</v>
      </c>
    </row>
    <row r="14353" spans="1:7">
      <c r="A14353" s="33"/>
      <c r="B14353" s="34"/>
      <c r="C14353" s="33"/>
      <c r="D14353" s="33"/>
      <c r="E14353" s="33"/>
      <c r="G14353">
        <f t="shared" si="225"/>
        <v>6</v>
      </c>
    </row>
    <row r="14354" spans="1:7">
      <c r="A14354" s="33"/>
      <c r="B14354" s="34"/>
      <c r="C14354" s="33"/>
      <c r="D14354" s="33"/>
      <c r="E14354" s="33"/>
      <c r="G14354">
        <f t="shared" si="225"/>
        <v>6</v>
      </c>
    </row>
    <row r="14355" spans="1:7">
      <c r="A14355" s="33"/>
      <c r="B14355" s="34"/>
      <c r="C14355" s="33"/>
      <c r="D14355" s="33"/>
      <c r="E14355" s="33"/>
      <c r="G14355">
        <f t="shared" si="225"/>
        <v>6</v>
      </c>
    </row>
    <row r="14356" spans="1:7">
      <c r="A14356" s="33"/>
      <c r="B14356" s="34"/>
      <c r="C14356" s="33"/>
      <c r="D14356" s="33"/>
      <c r="E14356" s="33"/>
      <c r="G14356">
        <f t="shared" si="225"/>
        <v>6</v>
      </c>
    </row>
    <row r="14357" spans="1:7">
      <c r="A14357" s="33"/>
      <c r="B14357" s="34"/>
      <c r="C14357" s="33"/>
      <c r="D14357" s="33"/>
      <c r="E14357" s="33"/>
      <c r="G14357">
        <f t="shared" si="225"/>
        <v>6</v>
      </c>
    </row>
    <row r="14358" spans="1:7">
      <c r="A14358" s="33"/>
      <c r="B14358" s="34"/>
      <c r="C14358" s="33"/>
      <c r="D14358" s="33"/>
      <c r="E14358" s="33"/>
      <c r="G14358">
        <f t="shared" si="225"/>
        <v>6</v>
      </c>
    </row>
    <row r="14359" spans="1:7">
      <c r="A14359" s="33"/>
      <c r="B14359" s="34"/>
      <c r="C14359" s="33"/>
      <c r="D14359" s="33"/>
      <c r="E14359" s="33"/>
      <c r="G14359">
        <f t="shared" si="225"/>
        <v>6</v>
      </c>
    </row>
    <row r="14360" spans="1:7">
      <c r="A14360" s="33"/>
      <c r="B14360" s="34"/>
      <c r="C14360" s="33"/>
      <c r="D14360" s="33"/>
      <c r="E14360" s="33"/>
      <c r="G14360">
        <f t="shared" si="225"/>
        <v>6</v>
      </c>
    </row>
    <row r="14361" spans="1:7">
      <c r="A14361" s="33"/>
      <c r="B14361" s="34"/>
      <c r="C14361" s="33"/>
      <c r="D14361" s="33"/>
      <c r="E14361" s="33"/>
      <c r="G14361">
        <f t="shared" si="225"/>
        <v>6</v>
      </c>
    </row>
    <row r="14362" spans="1:7">
      <c r="A14362" s="33"/>
      <c r="B14362" s="34"/>
      <c r="C14362" s="33"/>
      <c r="D14362" s="33"/>
      <c r="E14362" s="33"/>
      <c r="G14362">
        <f t="shared" si="225"/>
        <v>6</v>
      </c>
    </row>
    <row r="14363" spans="1:7">
      <c r="A14363" s="33"/>
      <c r="B14363" s="34"/>
      <c r="C14363" s="33"/>
      <c r="D14363" s="33"/>
      <c r="E14363" s="33"/>
      <c r="G14363">
        <f t="shared" si="225"/>
        <v>6</v>
      </c>
    </row>
    <row r="14364" spans="1:7">
      <c r="A14364" s="33"/>
      <c r="B14364" s="34"/>
      <c r="C14364" s="33"/>
      <c r="D14364" s="33"/>
      <c r="E14364" s="33"/>
      <c r="G14364">
        <f t="shared" si="225"/>
        <v>6</v>
      </c>
    </row>
    <row r="14365" spans="1:7">
      <c r="A14365" s="33"/>
      <c r="B14365" s="34"/>
      <c r="C14365" s="33"/>
      <c r="D14365" s="33"/>
      <c r="E14365" s="33"/>
      <c r="G14365">
        <f t="shared" si="225"/>
        <v>6</v>
      </c>
    </row>
    <row r="14366" spans="1:7">
      <c r="A14366" s="33"/>
      <c r="B14366" s="34"/>
      <c r="C14366" s="33"/>
      <c r="D14366" s="33"/>
      <c r="E14366" s="33"/>
      <c r="G14366">
        <f t="shared" si="225"/>
        <v>6</v>
      </c>
    </row>
    <row r="14367" spans="1:7">
      <c r="A14367" s="33"/>
      <c r="B14367" s="34"/>
      <c r="C14367" s="33"/>
      <c r="D14367" s="33"/>
      <c r="E14367" s="33"/>
      <c r="G14367">
        <f t="shared" si="225"/>
        <v>6</v>
      </c>
    </row>
    <row r="14368" spans="1:7">
      <c r="A14368" s="33"/>
      <c r="B14368" s="34"/>
      <c r="C14368" s="33"/>
      <c r="D14368" s="33"/>
      <c r="E14368" s="33"/>
      <c r="G14368">
        <f t="shared" si="225"/>
        <v>6</v>
      </c>
    </row>
    <row r="14369" spans="1:7">
      <c r="A14369" s="33"/>
      <c r="B14369" s="34"/>
      <c r="C14369" s="33"/>
      <c r="D14369" s="33"/>
      <c r="E14369" s="33"/>
      <c r="G14369">
        <f t="shared" si="225"/>
        <v>6</v>
      </c>
    </row>
    <row r="14370" spans="1:7">
      <c r="A14370" s="33"/>
      <c r="B14370" s="34"/>
      <c r="C14370" s="33"/>
      <c r="D14370" s="33"/>
      <c r="E14370" s="33"/>
      <c r="G14370">
        <f t="shared" si="225"/>
        <v>6</v>
      </c>
    </row>
    <row r="14371" spans="1:7">
      <c r="A14371" s="33"/>
      <c r="B14371" s="34"/>
      <c r="C14371" s="33"/>
      <c r="D14371" s="33"/>
      <c r="E14371" s="33"/>
      <c r="G14371">
        <f t="shared" si="225"/>
        <v>6</v>
      </c>
    </row>
    <row r="14372" spans="1:7">
      <c r="A14372" s="33"/>
      <c r="B14372" s="34"/>
      <c r="C14372" s="33"/>
      <c r="D14372" s="33"/>
      <c r="E14372" s="33"/>
      <c r="G14372">
        <f t="shared" si="225"/>
        <v>6</v>
      </c>
    </row>
    <row r="14373" spans="1:7">
      <c r="A14373" s="33"/>
      <c r="B14373" s="34"/>
      <c r="C14373" s="33"/>
      <c r="D14373" s="33"/>
      <c r="E14373" s="33"/>
      <c r="G14373">
        <f t="shared" si="225"/>
        <v>6</v>
      </c>
    </row>
    <row r="14374" spans="1:7">
      <c r="A14374" s="33"/>
      <c r="B14374" s="34"/>
      <c r="C14374" s="33"/>
      <c r="D14374" s="33"/>
      <c r="E14374" s="33"/>
      <c r="G14374">
        <f t="shared" si="225"/>
        <v>6</v>
      </c>
    </row>
    <row r="14375" spans="1:7">
      <c r="A14375" s="33"/>
      <c r="B14375" s="34"/>
      <c r="C14375" s="33"/>
      <c r="D14375" s="33"/>
      <c r="E14375" s="33"/>
      <c r="G14375">
        <f t="shared" si="225"/>
        <v>6</v>
      </c>
    </row>
    <row r="14376" spans="1:7">
      <c r="A14376" s="33"/>
      <c r="B14376" s="34"/>
      <c r="C14376" s="33"/>
      <c r="D14376" s="33"/>
      <c r="E14376" s="33"/>
      <c r="G14376">
        <f t="shared" si="225"/>
        <v>6</v>
      </c>
    </row>
    <row r="14377" spans="1:7">
      <c r="A14377" s="33"/>
      <c r="B14377" s="34"/>
      <c r="C14377" s="33"/>
      <c r="D14377" s="33"/>
      <c r="E14377" s="33"/>
      <c r="G14377">
        <f t="shared" si="225"/>
        <v>6</v>
      </c>
    </row>
    <row r="14378" spans="1:7">
      <c r="A14378" s="33"/>
      <c r="B14378" s="34"/>
      <c r="C14378" s="33"/>
      <c r="D14378" s="33"/>
      <c r="E14378" s="33"/>
      <c r="G14378">
        <f t="shared" si="225"/>
        <v>6</v>
      </c>
    </row>
    <row r="14379" spans="1:7">
      <c r="A14379" s="33"/>
      <c r="B14379" s="34"/>
      <c r="C14379" s="33"/>
      <c r="D14379" s="33"/>
      <c r="E14379" s="33"/>
      <c r="G14379">
        <f t="shared" si="225"/>
        <v>6</v>
      </c>
    </row>
    <row r="14380" spans="1:7">
      <c r="A14380" s="33"/>
      <c r="B14380" s="34"/>
      <c r="C14380" s="33"/>
      <c r="D14380" s="33"/>
      <c r="E14380" s="33"/>
      <c r="G14380">
        <f t="shared" si="225"/>
        <v>6</v>
      </c>
    </row>
    <row r="14381" spans="1:7">
      <c r="A14381" s="33"/>
      <c r="B14381" s="34"/>
      <c r="C14381" s="33"/>
      <c r="D14381" s="33"/>
      <c r="E14381" s="33"/>
      <c r="G14381">
        <f t="shared" si="225"/>
        <v>6</v>
      </c>
    </row>
    <row r="14382" spans="1:7">
      <c r="A14382" s="33"/>
      <c r="B14382" s="34"/>
      <c r="C14382" s="33"/>
      <c r="D14382" s="33"/>
      <c r="E14382" s="33"/>
      <c r="G14382">
        <f t="shared" si="225"/>
        <v>6</v>
      </c>
    </row>
    <row r="14383" spans="1:7">
      <c r="A14383" s="33"/>
      <c r="B14383" s="34"/>
      <c r="C14383" s="33"/>
      <c r="D14383" s="33"/>
      <c r="E14383" s="33"/>
      <c r="G14383">
        <f t="shared" si="225"/>
        <v>6</v>
      </c>
    </row>
    <row r="14384" spans="1:7">
      <c r="A14384" s="33"/>
      <c r="B14384" s="34"/>
      <c r="C14384" s="33"/>
      <c r="D14384" s="33"/>
      <c r="E14384" s="33"/>
      <c r="G14384">
        <f t="shared" si="225"/>
        <v>6</v>
      </c>
    </row>
    <row r="14385" spans="1:7">
      <c r="A14385" s="33"/>
      <c r="B14385" s="34"/>
      <c r="C14385" s="33"/>
      <c r="D14385" s="33"/>
      <c r="E14385" s="33"/>
      <c r="G14385">
        <f t="shared" si="225"/>
        <v>6</v>
      </c>
    </row>
    <row r="14386" spans="1:7">
      <c r="A14386" s="33"/>
      <c r="B14386" s="34"/>
      <c r="C14386" s="33"/>
      <c r="D14386" s="33"/>
      <c r="E14386" s="33"/>
      <c r="G14386">
        <f t="shared" si="225"/>
        <v>6</v>
      </c>
    </row>
    <row r="14387" spans="1:7">
      <c r="A14387" s="33"/>
      <c r="B14387" s="34"/>
      <c r="C14387" s="33"/>
      <c r="D14387" s="33"/>
      <c r="E14387" s="33"/>
      <c r="G14387">
        <f t="shared" si="225"/>
        <v>6</v>
      </c>
    </row>
    <row r="14388" spans="1:7">
      <c r="A14388" s="33"/>
      <c r="B14388" s="34"/>
      <c r="C14388" s="33"/>
      <c r="D14388" s="33"/>
      <c r="E14388" s="33"/>
      <c r="G14388">
        <f t="shared" si="225"/>
        <v>6</v>
      </c>
    </row>
    <row r="14389" spans="1:7">
      <c r="A14389" s="33"/>
      <c r="B14389" s="34"/>
      <c r="C14389" s="33"/>
      <c r="D14389" s="33"/>
      <c r="E14389" s="33"/>
      <c r="G14389">
        <f t="shared" si="225"/>
        <v>6</v>
      </c>
    </row>
    <row r="14390" spans="1:7">
      <c r="A14390" s="33"/>
      <c r="B14390" s="34"/>
      <c r="C14390" s="33"/>
      <c r="D14390" s="33"/>
      <c r="E14390" s="33"/>
      <c r="G14390">
        <f t="shared" si="225"/>
        <v>6</v>
      </c>
    </row>
    <row r="14391" spans="1:7">
      <c r="A14391" s="33"/>
      <c r="B14391" s="34"/>
      <c r="C14391" s="33"/>
      <c r="D14391" s="33"/>
      <c r="E14391" s="33"/>
      <c r="G14391">
        <f t="shared" si="225"/>
        <v>6</v>
      </c>
    </row>
    <row r="14392" spans="1:7">
      <c r="A14392" s="33"/>
      <c r="B14392" s="34"/>
      <c r="C14392" s="33"/>
      <c r="D14392" s="33"/>
      <c r="E14392" s="33"/>
      <c r="G14392">
        <f t="shared" si="225"/>
        <v>6</v>
      </c>
    </row>
    <row r="14393" spans="1:7">
      <c r="A14393" s="33"/>
      <c r="B14393" s="34"/>
      <c r="C14393" s="33"/>
      <c r="D14393" s="33"/>
      <c r="E14393" s="33"/>
      <c r="G14393">
        <f t="shared" si="225"/>
        <v>6</v>
      </c>
    </row>
    <row r="14394" spans="1:7">
      <c r="A14394" s="33"/>
      <c r="B14394" s="34"/>
      <c r="C14394" s="33"/>
      <c r="D14394" s="33"/>
      <c r="E14394" s="33"/>
      <c r="G14394">
        <f t="shared" si="225"/>
        <v>6</v>
      </c>
    </row>
    <row r="14395" spans="1:7">
      <c r="A14395" s="33"/>
      <c r="B14395" s="34"/>
      <c r="C14395" s="33"/>
      <c r="D14395" s="33"/>
      <c r="E14395" s="33"/>
      <c r="G14395">
        <f t="shared" si="225"/>
        <v>6</v>
      </c>
    </row>
    <row r="14396" spans="1:7">
      <c r="A14396" s="33"/>
      <c r="B14396" s="34"/>
      <c r="C14396" s="33"/>
      <c r="D14396" s="33"/>
      <c r="E14396" s="33"/>
      <c r="G14396">
        <f t="shared" si="225"/>
        <v>6</v>
      </c>
    </row>
    <row r="14397" spans="1:7">
      <c r="A14397" s="33"/>
      <c r="B14397" s="34"/>
      <c r="C14397" s="33"/>
      <c r="D14397" s="33"/>
      <c r="E14397" s="33"/>
      <c r="G14397">
        <f t="shared" si="225"/>
        <v>6</v>
      </c>
    </row>
    <row r="14398" spans="1:7">
      <c r="A14398" s="33"/>
      <c r="B14398" s="34"/>
      <c r="C14398" s="33"/>
      <c r="D14398" s="33"/>
      <c r="E14398" s="33"/>
      <c r="G14398">
        <f t="shared" si="225"/>
        <v>6</v>
      </c>
    </row>
    <row r="14399" spans="1:7">
      <c r="A14399" s="33"/>
      <c r="B14399" s="34"/>
      <c r="C14399" s="33"/>
      <c r="D14399" s="33"/>
      <c r="E14399" s="33"/>
      <c r="G14399">
        <f t="shared" si="225"/>
        <v>6</v>
      </c>
    </row>
    <row r="14400" spans="1:7">
      <c r="A14400" s="33"/>
      <c r="B14400" s="34"/>
      <c r="C14400" s="33"/>
      <c r="D14400" s="33"/>
      <c r="E14400" s="33"/>
      <c r="G14400">
        <f t="shared" ref="G14400:G14463" si="226">WEEKDAY(B14400,2)</f>
        <v>6</v>
      </c>
    </row>
    <row r="14401" spans="1:7">
      <c r="A14401" s="33"/>
      <c r="B14401" s="34"/>
      <c r="C14401" s="33"/>
      <c r="D14401" s="33"/>
      <c r="E14401" s="33"/>
      <c r="G14401">
        <f t="shared" si="226"/>
        <v>6</v>
      </c>
    </row>
    <row r="14402" spans="1:7">
      <c r="A14402" s="33"/>
      <c r="B14402" s="34"/>
      <c r="C14402" s="33"/>
      <c r="D14402" s="33"/>
      <c r="E14402" s="33"/>
      <c r="G14402">
        <f t="shared" si="226"/>
        <v>6</v>
      </c>
    </row>
    <row r="14403" spans="1:7">
      <c r="A14403" s="33"/>
      <c r="B14403" s="34"/>
      <c r="C14403" s="33"/>
      <c r="D14403" s="33"/>
      <c r="E14403" s="33"/>
      <c r="G14403">
        <f t="shared" si="226"/>
        <v>6</v>
      </c>
    </row>
    <row r="14404" spans="1:7">
      <c r="A14404" s="33"/>
      <c r="B14404" s="34"/>
      <c r="C14404" s="33"/>
      <c r="D14404" s="33"/>
      <c r="E14404" s="33"/>
      <c r="G14404">
        <f t="shared" si="226"/>
        <v>6</v>
      </c>
    </row>
    <row r="14405" spans="1:7">
      <c r="A14405" s="33"/>
      <c r="B14405" s="34"/>
      <c r="C14405" s="33"/>
      <c r="D14405" s="33"/>
      <c r="E14405" s="33"/>
      <c r="G14405">
        <f t="shared" si="226"/>
        <v>6</v>
      </c>
    </row>
    <row r="14406" spans="1:7">
      <c r="A14406" s="33"/>
      <c r="B14406" s="34"/>
      <c r="C14406" s="33"/>
      <c r="D14406" s="33"/>
      <c r="E14406" s="33"/>
      <c r="G14406">
        <f t="shared" si="226"/>
        <v>6</v>
      </c>
    </row>
    <row r="14407" spans="1:7">
      <c r="A14407" s="33"/>
      <c r="B14407" s="34"/>
      <c r="C14407" s="33"/>
      <c r="D14407" s="33"/>
      <c r="E14407" s="33"/>
      <c r="G14407">
        <f t="shared" si="226"/>
        <v>6</v>
      </c>
    </row>
    <row r="14408" spans="1:7">
      <c r="A14408" s="33"/>
      <c r="B14408" s="34"/>
      <c r="C14408" s="33"/>
      <c r="D14408" s="33"/>
      <c r="E14408" s="33"/>
      <c r="G14408">
        <f t="shared" si="226"/>
        <v>6</v>
      </c>
    </row>
    <row r="14409" spans="1:7">
      <c r="A14409" s="33"/>
      <c r="B14409" s="34"/>
      <c r="C14409" s="33"/>
      <c r="D14409" s="33"/>
      <c r="E14409" s="33"/>
      <c r="G14409">
        <f t="shared" si="226"/>
        <v>6</v>
      </c>
    </row>
    <row r="14410" spans="1:7">
      <c r="A14410" s="33"/>
      <c r="B14410" s="34"/>
      <c r="C14410" s="33"/>
      <c r="D14410" s="33"/>
      <c r="E14410" s="33"/>
      <c r="G14410">
        <f t="shared" si="226"/>
        <v>6</v>
      </c>
    </row>
    <row r="14411" spans="1:7">
      <c r="A14411" s="33"/>
      <c r="B14411" s="34"/>
      <c r="C14411" s="33"/>
      <c r="D14411" s="33"/>
      <c r="E14411" s="33"/>
      <c r="G14411">
        <f t="shared" si="226"/>
        <v>6</v>
      </c>
    </row>
    <row r="14412" spans="1:7">
      <c r="A14412" s="33"/>
      <c r="B14412" s="34"/>
      <c r="C14412" s="33"/>
      <c r="D14412" s="33"/>
      <c r="E14412" s="33"/>
      <c r="G14412">
        <f t="shared" si="226"/>
        <v>6</v>
      </c>
    </row>
    <row r="14413" spans="1:7">
      <c r="A14413" s="33"/>
      <c r="B14413" s="34"/>
      <c r="C14413" s="33"/>
      <c r="D14413" s="33"/>
      <c r="E14413" s="33"/>
      <c r="G14413">
        <f t="shared" si="226"/>
        <v>6</v>
      </c>
    </row>
    <row r="14414" spans="1:7">
      <c r="A14414" s="33"/>
      <c r="B14414" s="34"/>
      <c r="C14414" s="33"/>
      <c r="D14414" s="33"/>
      <c r="E14414" s="33"/>
      <c r="G14414">
        <f t="shared" si="226"/>
        <v>6</v>
      </c>
    </row>
    <row r="14415" spans="1:7">
      <c r="A14415" s="33"/>
      <c r="B14415" s="34"/>
      <c r="C14415" s="33"/>
      <c r="D14415" s="33"/>
      <c r="E14415" s="33"/>
      <c r="G14415">
        <f t="shared" si="226"/>
        <v>6</v>
      </c>
    </row>
    <row r="14416" spans="1:7">
      <c r="A14416" s="33"/>
      <c r="B14416" s="34"/>
      <c r="C14416" s="33"/>
      <c r="D14416" s="33"/>
      <c r="E14416" s="33"/>
      <c r="G14416">
        <f t="shared" si="226"/>
        <v>6</v>
      </c>
    </row>
    <row r="14417" spans="1:7">
      <c r="A14417" s="33"/>
      <c r="B14417" s="34"/>
      <c r="C14417" s="33"/>
      <c r="D14417" s="33"/>
      <c r="E14417" s="33"/>
      <c r="G14417">
        <f t="shared" si="226"/>
        <v>6</v>
      </c>
    </row>
    <row r="14418" spans="1:7">
      <c r="A14418" s="33"/>
      <c r="B14418" s="34"/>
      <c r="C14418" s="33"/>
      <c r="D14418" s="33"/>
      <c r="E14418" s="33"/>
      <c r="G14418">
        <f t="shared" si="226"/>
        <v>6</v>
      </c>
    </row>
    <row r="14419" spans="1:7">
      <c r="A14419" s="33"/>
      <c r="B14419" s="34"/>
      <c r="C14419" s="33"/>
      <c r="D14419" s="33"/>
      <c r="E14419" s="33"/>
      <c r="G14419">
        <f t="shared" si="226"/>
        <v>6</v>
      </c>
    </row>
    <row r="14420" spans="1:7">
      <c r="A14420" s="33"/>
      <c r="B14420" s="34"/>
      <c r="C14420" s="33"/>
      <c r="D14420" s="33"/>
      <c r="E14420" s="33"/>
      <c r="G14420">
        <f t="shared" si="226"/>
        <v>6</v>
      </c>
    </row>
    <row r="14421" spans="1:7">
      <c r="A14421" s="33"/>
      <c r="B14421" s="34"/>
      <c r="C14421" s="33"/>
      <c r="D14421" s="33"/>
      <c r="E14421" s="33"/>
      <c r="G14421">
        <f t="shared" si="226"/>
        <v>6</v>
      </c>
    </row>
    <row r="14422" spans="1:7">
      <c r="A14422" s="33"/>
      <c r="B14422" s="34"/>
      <c r="C14422" s="33"/>
      <c r="D14422" s="33"/>
      <c r="E14422" s="33"/>
      <c r="G14422">
        <f t="shared" si="226"/>
        <v>6</v>
      </c>
    </row>
    <row r="14423" spans="1:7">
      <c r="A14423" s="33"/>
      <c r="B14423" s="34"/>
      <c r="C14423" s="33"/>
      <c r="D14423" s="33"/>
      <c r="E14423" s="33"/>
      <c r="G14423">
        <f t="shared" si="226"/>
        <v>6</v>
      </c>
    </row>
    <row r="14424" spans="1:7">
      <c r="A14424" s="33"/>
      <c r="B14424" s="34"/>
      <c r="C14424" s="33"/>
      <c r="D14424" s="33"/>
      <c r="E14424" s="33"/>
      <c r="G14424">
        <f t="shared" si="226"/>
        <v>6</v>
      </c>
    </row>
    <row r="14425" spans="1:7">
      <c r="A14425" s="33"/>
      <c r="B14425" s="34"/>
      <c r="C14425" s="33"/>
      <c r="D14425" s="33"/>
      <c r="E14425" s="33"/>
      <c r="G14425">
        <f t="shared" si="226"/>
        <v>6</v>
      </c>
    </row>
    <row r="14426" spans="1:7">
      <c r="A14426" s="33"/>
      <c r="B14426" s="34"/>
      <c r="C14426" s="33"/>
      <c r="D14426" s="33"/>
      <c r="E14426" s="33"/>
      <c r="G14426">
        <f t="shared" si="226"/>
        <v>6</v>
      </c>
    </row>
    <row r="14427" spans="1:7">
      <c r="A14427" s="33"/>
      <c r="B14427" s="34"/>
      <c r="C14427" s="33"/>
      <c r="D14427" s="33"/>
      <c r="E14427" s="33"/>
      <c r="G14427">
        <f t="shared" si="226"/>
        <v>6</v>
      </c>
    </row>
    <row r="14428" spans="1:7">
      <c r="A14428" s="33"/>
      <c r="B14428" s="34"/>
      <c r="C14428" s="33"/>
      <c r="D14428" s="33"/>
      <c r="E14428" s="33"/>
      <c r="G14428">
        <f t="shared" si="226"/>
        <v>6</v>
      </c>
    </row>
    <row r="14429" spans="1:7">
      <c r="A14429" s="33"/>
      <c r="B14429" s="34"/>
      <c r="C14429" s="33"/>
      <c r="D14429" s="33"/>
      <c r="E14429" s="33"/>
      <c r="G14429">
        <f t="shared" si="226"/>
        <v>6</v>
      </c>
    </row>
    <row r="14430" spans="1:7">
      <c r="A14430" s="33"/>
      <c r="B14430" s="34"/>
      <c r="C14430" s="33"/>
      <c r="D14430" s="33"/>
      <c r="E14430" s="33"/>
      <c r="G14430">
        <f t="shared" si="226"/>
        <v>6</v>
      </c>
    </row>
    <row r="14431" spans="1:7">
      <c r="A14431" s="33"/>
      <c r="B14431" s="34"/>
      <c r="C14431" s="33"/>
      <c r="D14431" s="33"/>
      <c r="E14431" s="33"/>
      <c r="G14431">
        <f t="shared" si="226"/>
        <v>6</v>
      </c>
    </row>
    <row r="14432" spans="1:7">
      <c r="A14432" s="33"/>
      <c r="B14432" s="34"/>
      <c r="C14432" s="33"/>
      <c r="D14432" s="33"/>
      <c r="E14432" s="33"/>
      <c r="G14432">
        <f t="shared" si="226"/>
        <v>6</v>
      </c>
    </row>
    <row r="14433" spans="1:7">
      <c r="A14433" s="33"/>
      <c r="B14433" s="34"/>
      <c r="C14433" s="33"/>
      <c r="D14433" s="33"/>
      <c r="E14433" s="33"/>
      <c r="G14433">
        <f t="shared" si="226"/>
        <v>6</v>
      </c>
    </row>
    <row r="14434" spans="1:7">
      <c r="A14434" s="33"/>
      <c r="B14434" s="34"/>
      <c r="C14434" s="33"/>
      <c r="D14434" s="33"/>
      <c r="E14434" s="33"/>
      <c r="G14434">
        <f t="shared" si="226"/>
        <v>6</v>
      </c>
    </row>
    <row r="14435" spans="1:7">
      <c r="A14435" s="33"/>
      <c r="B14435" s="34"/>
      <c r="C14435" s="33"/>
      <c r="D14435" s="33"/>
      <c r="E14435" s="33"/>
      <c r="G14435">
        <f t="shared" si="226"/>
        <v>6</v>
      </c>
    </row>
    <row r="14436" spans="1:7">
      <c r="A14436" s="33"/>
      <c r="B14436" s="34"/>
      <c r="C14436" s="33"/>
      <c r="D14436" s="33"/>
      <c r="E14436" s="33"/>
      <c r="G14436">
        <f t="shared" si="226"/>
        <v>6</v>
      </c>
    </row>
    <row r="14437" spans="1:7">
      <c r="A14437" s="33"/>
      <c r="B14437" s="34"/>
      <c r="C14437" s="33"/>
      <c r="D14437" s="33"/>
      <c r="E14437" s="33"/>
      <c r="G14437">
        <f t="shared" si="226"/>
        <v>6</v>
      </c>
    </row>
    <row r="14438" spans="1:7">
      <c r="A14438" s="33"/>
      <c r="B14438" s="34"/>
      <c r="C14438" s="33"/>
      <c r="D14438" s="33"/>
      <c r="E14438" s="33"/>
      <c r="G14438">
        <f t="shared" si="226"/>
        <v>6</v>
      </c>
    </row>
    <row r="14439" spans="1:7">
      <c r="A14439" s="33"/>
      <c r="B14439" s="34"/>
      <c r="C14439" s="33"/>
      <c r="D14439" s="33"/>
      <c r="E14439" s="33"/>
      <c r="G14439">
        <f t="shared" si="226"/>
        <v>6</v>
      </c>
    </row>
    <row r="14440" spans="1:7">
      <c r="A14440" s="33"/>
      <c r="B14440" s="34"/>
      <c r="C14440" s="33"/>
      <c r="D14440" s="33"/>
      <c r="E14440" s="33"/>
      <c r="G14440">
        <f t="shared" si="226"/>
        <v>6</v>
      </c>
    </row>
    <row r="14441" spans="1:7">
      <c r="A14441" s="33"/>
      <c r="B14441" s="34"/>
      <c r="C14441" s="33"/>
      <c r="D14441" s="33"/>
      <c r="E14441" s="33"/>
      <c r="G14441">
        <f t="shared" si="226"/>
        <v>6</v>
      </c>
    </row>
    <row r="14442" spans="1:7">
      <c r="A14442" s="33"/>
      <c r="B14442" s="34"/>
      <c r="C14442" s="33"/>
      <c r="D14442" s="33"/>
      <c r="E14442" s="33"/>
      <c r="G14442">
        <f t="shared" si="226"/>
        <v>6</v>
      </c>
    </row>
    <row r="14443" spans="1:7">
      <c r="A14443" s="33"/>
      <c r="B14443" s="34"/>
      <c r="C14443" s="33"/>
      <c r="D14443" s="33"/>
      <c r="E14443" s="33"/>
      <c r="G14443">
        <f t="shared" si="226"/>
        <v>6</v>
      </c>
    </row>
    <row r="14444" spans="1:7">
      <c r="A14444" s="33"/>
      <c r="B14444" s="34"/>
      <c r="C14444" s="33"/>
      <c r="D14444" s="33"/>
      <c r="E14444" s="33"/>
      <c r="G14444">
        <f t="shared" si="226"/>
        <v>6</v>
      </c>
    </row>
    <row r="14445" spans="1:7">
      <c r="A14445" s="33"/>
      <c r="B14445" s="34"/>
      <c r="C14445" s="33"/>
      <c r="D14445" s="33"/>
      <c r="E14445" s="33"/>
      <c r="G14445">
        <f t="shared" si="226"/>
        <v>6</v>
      </c>
    </row>
    <row r="14446" spans="1:7">
      <c r="A14446" s="33"/>
      <c r="B14446" s="34"/>
      <c r="C14446" s="33"/>
      <c r="D14446" s="33"/>
      <c r="E14446" s="33"/>
      <c r="G14446">
        <f t="shared" si="226"/>
        <v>6</v>
      </c>
    </row>
    <row r="14447" spans="1:7">
      <c r="A14447" s="33"/>
      <c r="B14447" s="34"/>
      <c r="C14447" s="33"/>
      <c r="D14447" s="33"/>
      <c r="E14447" s="33"/>
      <c r="G14447">
        <f t="shared" si="226"/>
        <v>6</v>
      </c>
    </row>
    <row r="14448" spans="1:7">
      <c r="A14448" s="33"/>
      <c r="B14448" s="34"/>
      <c r="C14448" s="33"/>
      <c r="D14448" s="33"/>
      <c r="E14448" s="33"/>
      <c r="G14448">
        <f t="shared" si="226"/>
        <v>6</v>
      </c>
    </row>
    <row r="14449" spans="1:7">
      <c r="A14449" s="33"/>
      <c r="B14449" s="34"/>
      <c r="C14449" s="33"/>
      <c r="D14449" s="33"/>
      <c r="E14449" s="33"/>
      <c r="G14449">
        <f t="shared" si="226"/>
        <v>6</v>
      </c>
    </row>
    <row r="14450" spans="1:7">
      <c r="A14450" s="33"/>
      <c r="B14450" s="34"/>
      <c r="C14450" s="33"/>
      <c r="D14450" s="33"/>
      <c r="E14450" s="33"/>
      <c r="G14450">
        <f t="shared" si="226"/>
        <v>6</v>
      </c>
    </row>
    <row r="14451" spans="1:7">
      <c r="A14451" s="33"/>
      <c r="B14451" s="34"/>
      <c r="C14451" s="33"/>
      <c r="D14451" s="33"/>
      <c r="E14451" s="33"/>
      <c r="G14451">
        <f t="shared" si="226"/>
        <v>6</v>
      </c>
    </row>
    <row r="14452" spans="1:7">
      <c r="A14452" s="33"/>
      <c r="B14452" s="34"/>
      <c r="C14452" s="33"/>
      <c r="D14452" s="33"/>
      <c r="E14452" s="33"/>
      <c r="G14452">
        <f t="shared" si="226"/>
        <v>6</v>
      </c>
    </row>
    <row r="14453" spans="1:7">
      <c r="A14453" s="33"/>
      <c r="B14453" s="34"/>
      <c r="C14453" s="33"/>
      <c r="D14453" s="33"/>
      <c r="E14453" s="33"/>
      <c r="G14453">
        <f t="shared" si="226"/>
        <v>6</v>
      </c>
    </row>
    <row r="14454" spans="1:7">
      <c r="A14454" s="33"/>
      <c r="B14454" s="34"/>
      <c r="C14454" s="33"/>
      <c r="D14454" s="33"/>
      <c r="E14454" s="33"/>
      <c r="G14454">
        <f t="shared" si="226"/>
        <v>6</v>
      </c>
    </row>
    <row r="14455" spans="1:7">
      <c r="A14455" s="33"/>
      <c r="B14455" s="34"/>
      <c r="C14455" s="33"/>
      <c r="D14455" s="33"/>
      <c r="E14455" s="33"/>
      <c r="G14455">
        <f t="shared" si="226"/>
        <v>6</v>
      </c>
    </row>
    <row r="14456" spans="1:7">
      <c r="A14456" s="33"/>
      <c r="B14456" s="34"/>
      <c r="C14456" s="33"/>
      <c r="D14456" s="33"/>
      <c r="E14456" s="33"/>
      <c r="G14456">
        <f t="shared" si="226"/>
        <v>6</v>
      </c>
    </row>
    <row r="14457" spans="1:7">
      <c r="A14457" s="33"/>
      <c r="B14457" s="34"/>
      <c r="C14457" s="33"/>
      <c r="D14457" s="33"/>
      <c r="E14457" s="33"/>
      <c r="G14457">
        <f t="shared" si="226"/>
        <v>6</v>
      </c>
    </row>
    <row r="14458" spans="1:7">
      <c r="A14458" s="33"/>
      <c r="B14458" s="34"/>
      <c r="C14458" s="33"/>
      <c r="D14458" s="33"/>
      <c r="E14458" s="33"/>
      <c r="G14458">
        <f t="shared" si="226"/>
        <v>6</v>
      </c>
    </row>
    <row r="14459" spans="1:7">
      <c r="A14459" s="33"/>
      <c r="B14459" s="34"/>
      <c r="C14459" s="33"/>
      <c r="D14459" s="33"/>
      <c r="E14459" s="33"/>
      <c r="G14459">
        <f t="shared" si="226"/>
        <v>6</v>
      </c>
    </row>
    <row r="14460" spans="1:7">
      <c r="A14460" s="33"/>
      <c r="B14460" s="34"/>
      <c r="C14460" s="33"/>
      <c r="D14460" s="33"/>
      <c r="E14460" s="33"/>
      <c r="G14460">
        <f t="shared" si="226"/>
        <v>6</v>
      </c>
    </row>
    <row r="14461" spans="1:7">
      <c r="A14461" s="33"/>
      <c r="B14461" s="34"/>
      <c r="C14461" s="33"/>
      <c r="D14461" s="33"/>
      <c r="E14461" s="33"/>
      <c r="G14461">
        <f t="shared" si="226"/>
        <v>6</v>
      </c>
    </row>
    <row r="14462" spans="1:7">
      <c r="A14462" s="33"/>
      <c r="B14462" s="34"/>
      <c r="C14462" s="33"/>
      <c r="D14462" s="33"/>
      <c r="E14462" s="33"/>
      <c r="G14462">
        <f t="shared" si="226"/>
        <v>6</v>
      </c>
    </row>
    <row r="14463" spans="1:7">
      <c r="A14463" s="33"/>
      <c r="B14463" s="34"/>
      <c r="C14463" s="33"/>
      <c r="D14463" s="33"/>
      <c r="E14463" s="33"/>
      <c r="G14463">
        <f t="shared" si="226"/>
        <v>6</v>
      </c>
    </row>
    <row r="14464" spans="1:7">
      <c r="A14464" s="33"/>
      <c r="B14464" s="34"/>
      <c r="C14464" s="33"/>
      <c r="D14464" s="33"/>
      <c r="E14464" s="33"/>
      <c r="G14464">
        <f t="shared" ref="G14464:G14527" si="227">WEEKDAY(B14464,2)</f>
        <v>6</v>
      </c>
    </row>
    <row r="14465" spans="1:7">
      <c r="A14465" s="33"/>
      <c r="B14465" s="34"/>
      <c r="C14465" s="33"/>
      <c r="D14465" s="33"/>
      <c r="E14465" s="33"/>
      <c r="G14465">
        <f t="shared" si="227"/>
        <v>6</v>
      </c>
    </row>
    <row r="14466" spans="1:7">
      <c r="A14466" s="33"/>
      <c r="B14466" s="34"/>
      <c r="C14466" s="33"/>
      <c r="D14466" s="33"/>
      <c r="E14466" s="33"/>
      <c r="G14466">
        <f t="shared" si="227"/>
        <v>6</v>
      </c>
    </row>
    <row r="14467" spans="1:7">
      <c r="A14467" s="33"/>
      <c r="B14467" s="34"/>
      <c r="C14467" s="33"/>
      <c r="D14467" s="33"/>
      <c r="E14467" s="33"/>
      <c r="G14467">
        <f t="shared" si="227"/>
        <v>6</v>
      </c>
    </row>
    <row r="14468" spans="1:7">
      <c r="A14468" s="33"/>
      <c r="B14468" s="34"/>
      <c r="C14468" s="33"/>
      <c r="D14468" s="33"/>
      <c r="E14468" s="33"/>
      <c r="G14468">
        <f t="shared" si="227"/>
        <v>6</v>
      </c>
    </row>
    <row r="14469" spans="1:7">
      <c r="A14469" s="33"/>
      <c r="B14469" s="34"/>
      <c r="C14469" s="33"/>
      <c r="D14469" s="33"/>
      <c r="E14469" s="33"/>
      <c r="G14469">
        <f t="shared" si="227"/>
        <v>6</v>
      </c>
    </row>
    <row r="14470" spans="1:7">
      <c r="A14470" s="33"/>
      <c r="B14470" s="34"/>
      <c r="C14470" s="33"/>
      <c r="D14470" s="33"/>
      <c r="E14470" s="33"/>
      <c r="G14470">
        <f t="shared" si="227"/>
        <v>6</v>
      </c>
    </row>
    <row r="14471" spans="1:7">
      <c r="A14471" s="33"/>
      <c r="B14471" s="34"/>
      <c r="C14471" s="33"/>
      <c r="D14471" s="33"/>
      <c r="E14471" s="33"/>
      <c r="G14471">
        <f t="shared" si="227"/>
        <v>6</v>
      </c>
    </row>
    <row r="14472" spans="1:7">
      <c r="A14472" s="33"/>
      <c r="B14472" s="34"/>
      <c r="C14472" s="33"/>
      <c r="D14472" s="33"/>
      <c r="E14472" s="33"/>
      <c r="G14472">
        <f t="shared" si="227"/>
        <v>6</v>
      </c>
    </row>
    <row r="14473" spans="1:7">
      <c r="A14473" s="33"/>
      <c r="B14473" s="34"/>
      <c r="C14473" s="33"/>
      <c r="D14473" s="33"/>
      <c r="E14473" s="33"/>
      <c r="G14473">
        <f t="shared" si="227"/>
        <v>6</v>
      </c>
    </row>
    <row r="14474" spans="1:7">
      <c r="A14474" s="33"/>
      <c r="B14474" s="34"/>
      <c r="C14474" s="33"/>
      <c r="D14474" s="33"/>
      <c r="E14474" s="33"/>
      <c r="G14474">
        <f t="shared" si="227"/>
        <v>6</v>
      </c>
    </row>
    <row r="14475" spans="1:7">
      <c r="A14475" s="33"/>
      <c r="B14475" s="34"/>
      <c r="C14475" s="33"/>
      <c r="D14475" s="33"/>
      <c r="E14475" s="33"/>
      <c r="G14475">
        <f t="shared" si="227"/>
        <v>6</v>
      </c>
    </row>
    <row r="14476" spans="1:7">
      <c r="A14476" s="33"/>
      <c r="B14476" s="34"/>
      <c r="C14476" s="33"/>
      <c r="D14476" s="33"/>
      <c r="E14476" s="33"/>
      <c r="G14476">
        <f t="shared" si="227"/>
        <v>6</v>
      </c>
    </row>
    <row r="14477" spans="1:7">
      <c r="A14477" s="33"/>
      <c r="B14477" s="34"/>
      <c r="C14477" s="33"/>
      <c r="D14477" s="33"/>
      <c r="E14477" s="33"/>
      <c r="G14477">
        <f t="shared" si="227"/>
        <v>6</v>
      </c>
    </row>
    <row r="14478" spans="1:7">
      <c r="A14478" s="33"/>
      <c r="B14478" s="34"/>
      <c r="C14478" s="33"/>
      <c r="D14478" s="33"/>
      <c r="E14478" s="33"/>
      <c r="G14478">
        <f t="shared" si="227"/>
        <v>6</v>
      </c>
    </row>
    <row r="14479" spans="1:7">
      <c r="A14479" s="33"/>
      <c r="B14479" s="34"/>
      <c r="C14479" s="33"/>
      <c r="D14479" s="33"/>
      <c r="E14479" s="33"/>
      <c r="G14479">
        <f t="shared" si="227"/>
        <v>6</v>
      </c>
    </row>
    <row r="14480" spans="1:7">
      <c r="A14480" s="33"/>
      <c r="B14480" s="34"/>
      <c r="C14480" s="33"/>
      <c r="D14480" s="33"/>
      <c r="E14480" s="33"/>
      <c r="G14480">
        <f t="shared" si="227"/>
        <v>6</v>
      </c>
    </row>
    <row r="14481" spans="1:7">
      <c r="A14481" s="33"/>
      <c r="B14481" s="34"/>
      <c r="C14481" s="33"/>
      <c r="D14481" s="33"/>
      <c r="E14481" s="33"/>
      <c r="G14481">
        <f t="shared" si="227"/>
        <v>6</v>
      </c>
    </row>
    <row r="14482" spans="1:7">
      <c r="A14482" s="33"/>
      <c r="B14482" s="34"/>
      <c r="C14482" s="33"/>
      <c r="D14482" s="33"/>
      <c r="E14482" s="33"/>
      <c r="G14482">
        <f t="shared" si="227"/>
        <v>6</v>
      </c>
    </row>
    <row r="14483" spans="1:7">
      <c r="A14483" s="33"/>
      <c r="B14483" s="34"/>
      <c r="C14483" s="33"/>
      <c r="D14483" s="33"/>
      <c r="E14483" s="33"/>
      <c r="G14483">
        <f t="shared" si="227"/>
        <v>6</v>
      </c>
    </row>
    <row r="14484" spans="1:7">
      <c r="A14484" s="33"/>
      <c r="B14484" s="34"/>
      <c r="C14484" s="33"/>
      <c r="D14484" s="33"/>
      <c r="E14484" s="33"/>
      <c r="G14484">
        <f t="shared" si="227"/>
        <v>6</v>
      </c>
    </row>
    <row r="14485" spans="1:7">
      <c r="A14485" s="33"/>
      <c r="B14485" s="34"/>
      <c r="C14485" s="33"/>
      <c r="D14485" s="33"/>
      <c r="E14485" s="33"/>
      <c r="G14485">
        <f t="shared" si="227"/>
        <v>6</v>
      </c>
    </row>
    <row r="14486" spans="1:7">
      <c r="A14486" s="33"/>
      <c r="B14486" s="34"/>
      <c r="C14486" s="33"/>
      <c r="D14486" s="33"/>
      <c r="E14486" s="33"/>
      <c r="G14486">
        <f t="shared" si="227"/>
        <v>6</v>
      </c>
    </row>
    <row r="14487" spans="1:7">
      <c r="A14487" s="33"/>
      <c r="B14487" s="34"/>
      <c r="C14487" s="33"/>
      <c r="D14487" s="33"/>
      <c r="E14487" s="33"/>
      <c r="G14487">
        <f t="shared" si="227"/>
        <v>6</v>
      </c>
    </row>
    <row r="14488" spans="1:7">
      <c r="A14488" s="33"/>
      <c r="B14488" s="34"/>
      <c r="C14488" s="33"/>
      <c r="D14488" s="33"/>
      <c r="E14488" s="33"/>
      <c r="G14488">
        <f t="shared" si="227"/>
        <v>6</v>
      </c>
    </row>
    <row r="14489" spans="1:7">
      <c r="A14489" s="33"/>
      <c r="B14489" s="34"/>
      <c r="C14489" s="33"/>
      <c r="D14489" s="33"/>
      <c r="E14489" s="33"/>
      <c r="G14489">
        <f t="shared" si="227"/>
        <v>6</v>
      </c>
    </row>
    <row r="14490" spans="1:7">
      <c r="A14490" s="33"/>
      <c r="B14490" s="34"/>
      <c r="C14490" s="33"/>
      <c r="D14490" s="33"/>
      <c r="E14490" s="33"/>
      <c r="G14490">
        <f t="shared" si="227"/>
        <v>6</v>
      </c>
    </row>
    <row r="14491" spans="1:7">
      <c r="A14491" s="33"/>
      <c r="B14491" s="34"/>
      <c r="C14491" s="33"/>
      <c r="D14491" s="33"/>
      <c r="E14491" s="33"/>
      <c r="G14491">
        <f t="shared" si="227"/>
        <v>6</v>
      </c>
    </row>
    <row r="14492" spans="1:7">
      <c r="A14492" s="33"/>
      <c r="B14492" s="34"/>
      <c r="C14492" s="33"/>
      <c r="D14492" s="33"/>
      <c r="E14492" s="33"/>
      <c r="G14492">
        <f t="shared" si="227"/>
        <v>6</v>
      </c>
    </row>
    <row r="14493" spans="1:7">
      <c r="A14493" s="33"/>
      <c r="B14493" s="34"/>
      <c r="C14493" s="33"/>
      <c r="D14493" s="33"/>
      <c r="E14493" s="33"/>
      <c r="G14493">
        <f t="shared" si="227"/>
        <v>6</v>
      </c>
    </row>
    <row r="14494" spans="1:7">
      <c r="A14494" s="33"/>
      <c r="B14494" s="34"/>
      <c r="C14494" s="33"/>
      <c r="D14494" s="33"/>
      <c r="E14494" s="33"/>
      <c r="G14494">
        <f t="shared" si="227"/>
        <v>6</v>
      </c>
    </row>
    <row r="14495" spans="1:7">
      <c r="A14495" s="33"/>
      <c r="B14495" s="34"/>
      <c r="C14495" s="33"/>
      <c r="D14495" s="33"/>
      <c r="E14495" s="33"/>
      <c r="G14495">
        <f t="shared" si="227"/>
        <v>6</v>
      </c>
    </row>
    <row r="14496" spans="1:7">
      <c r="A14496" s="33"/>
      <c r="B14496" s="34"/>
      <c r="C14496" s="33"/>
      <c r="D14496" s="33"/>
      <c r="E14496" s="33"/>
      <c r="G14496">
        <f t="shared" si="227"/>
        <v>6</v>
      </c>
    </row>
    <row r="14497" spans="1:7">
      <c r="A14497" s="33"/>
      <c r="B14497" s="34"/>
      <c r="C14497" s="33"/>
      <c r="D14497" s="33"/>
      <c r="E14497" s="33"/>
      <c r="G14497">
        <f t="shared" si="227"/>
        <v>6</v>
      </c>
    </row>
    <row r="14498" spans="1:7">
      <c r="A14498" s="33"/>
      <c r="B14498" s="34"/>
      <c r="C14498" s="33"/>
      <c r="D14498" s="33"/>
      <c r="E14498" s="33"/>
      <c r="G14498">
        <f t="shared" si="227"/>
        <v>6</v>
      </c>
    </row>
    <row r="14499" spans="1:7">
      <c r="A14499" s="33"/>
      <c r="B14499" s="34"/>
      <c r="C14499" s="33"/>
      <c r="D14499" s="33"/>
      <c r="E14499" s="33"/>
      <c r="G14499">
        <f t="shared" si="227"/>
        <v>6</v>
      </c>
    </row>
    <row r="14500" spans="1:7">
      <c r="A14500" s="33"/>
      <c r="B14500" s="34"/>
      <c r="C14500" s="33"/>
      <c r="D14500" s="33"/>
      <c r="E14500" s="33"/>
      <c r="G14500">
        <f t="shared" si="227"/>
        <v>6</v>
      </c>
    </row>
    <row r="14501" spans="1:7">
      <c r="A14501" s="33"/>
      <c r="B14501" s="34"/>
      <c r="C14501" s="33"/>
      <c r="D14501" s="33"/>
      <c r="E14501" s="33"/>
      <c r="G14501">
        <f t="shared" si="227"/>
        <v>6</v>
      </c>
    </row>
    <row r="14502" spans="1:7">
      <c r="A14502" s="33"/>
      <c r="B14502" s="34"/>
      <c r="C14502" s="33"/>
      <c r="D14502" s="33"/>
      <c r="E14502" s="33"/>
      <c r="G14502">
        <f t="shared" si="227"/>
        <v>6</v>
      </c>
    </row>
    <row r="14503" spans="1:7">
      <c r="A14503" s="33"/>
      <c r="B14503" s="34"/>
      <c r="C14503" s="33"/>
      <c r="D14503" s="33"/>
      <c r="E14503" s="33"/>
      <c r="G14503">
        <f t="shared" si="227"/>
        <v>6</v>
      </c>
    </row>
    <row r="14504" spans="1:7">
      <c r="A14504" s="33"/>
      <c r="B14504" s="34"/>
      <c r="C14504" s="33"/>
      <c r="D14504" s="33"/>
      <c r="E14504" s="33"/>
      <c r="G14504">
        <f t="shared" si="227"/>
        <v>6</v>
      </c>
    </row>
    <row r="14505" spans="1:7">
      <c r="A14505" s="33"/>
      <c r="B14505" s="34"/>
      <c r="C14505" s="33"/>
      <c r="D14505" s="33"/>
      <c r="E14505" s="33"/>
      <c r="G14505">
        <f t="shared" si="227"/>
        <v>6</v>
      </c>
    </row>
    <row r="14506" spans="1:7">
      <c r="A14506" s="33"/>
      <c r="B14506" s="34"/>
      <c r="C14506" s="33"/>
      <c r="D14506" s="33"/>
      <c r="E14506" s="33"/>
      <c r="G14506">
        <f t="shared" si="227"/>
        <v>6</v>
      </c>
    </row>
    <row r="14507" spans="1:7">
      <c r="A14507" s="33"/>
      <c r="B14507" s="34"/>
      <c r="C14507" s="33"/>
      <c r="D14507" s="33"/>
      <c r="E14507" s="33"/>
      <c r="G14507">
        <f t="shared" si="227"/>
        <v>6</v>
      </c>
    </row>
    <row r="14508" spans="1:7">
      <c r="A14508" s="33"/>
      <c r="B14508" s="34"/>
      <c r="C14508" s="33"/>
      <c r="D14508" s="33"/>
      <c r="E14508" s="33"/>
      <c r="G14508">
        <f t="shared" si="227"/>
        <v>6</v>
      </c>
    </row>
    <row r="14509" spans="1:7">
      <c r="A14509" s="33"/>
      <c r="B14509" s="34"/>
      <c r="C14509" s="33"/>
      <c r="D14509" s="33"/>
      <c r="E14509" s="33"/>
      <c r="G14509">
        <f t="shared" si="227"/>
        <v>6</v>
      </c>
    </row>
    <row r="14510" spans="1:7">
      <c r="A14510" s="33"/>
      <c r="B14510" s="34"/>
      <c r="C14510" s="33"/>
      <c r="D14510" s="33"/>
      <c r="E14510" s="33"/>
      <c r="G14510">
        <f t="shared" si="227"/>
        <v>6</v>
      </c>
    </row>
    <row r="14511" spans="1:7">
      <c r="A14511" s="33"/>
      <c r="B14511" s="34"/>
      <c r="C14511" s="33"/>
      <c r="D14511" s="33"/>
      <c r="E14511" s="33"/>
      <c r="G14511">
        <f t="shared" si="227"/>
        <v>6</v>
      </c>
    </row>
    <row r="14512" spans="1:7">
      <c r="A14512" s="33"/>
      <c r="B14512" s="34"/>
      <c r="C14512" s="33"/>
      <c r="D14512" s="33"/>
      <c r="E14512" s="33"/>
      <c r="G14512">
        <f t="shared" si="227"/>
        <v>6</v>
      </c>
    </row>
    <row r="14513" spans="1:7">
      <c r="A14513" s="33"/>
      <c r="B14513" s="34"/>
      <c r="C14513" s="33"/>
      <c r="D14513" s="33"/>
      <c r="E14513" s="33"/>
      <c r="G14513">
        <f t="shared" si="227"/>
        <v>6</v>
      </c>
    </row>
    <row r="14514" spans="1:7">
      <c r="A14514" s="33"/>
      <c r="B14514" s="34"/>
      <c r="C14514" s="33"/>
      <c r="D14514" s="33"/>
      <c r="E14514" s="33"/>
      <c r="G14514">
        <f t="shared" si="227"/>
        <v>6</v>
      </c>
    </row>
    <row r="14515" spans="1:7">
      <c r="A14515" s="33"/>
      <c r="B14515" s="34"/>
      <c r="C14515" s="33"/>
      <c r="D14515" s="33"/>
      <c r="E14515" s="33"/>
      <c r="G14515">
        <f t="shared" si="227"/>
        <v>6</v>
      </c>
    </row>
    <row r="14516" spans="1:7">
      <c r="A14516" s="33"/>
      <c r="B14516" s="34"/>
      <c r="C14516" s="33"/>
      <c r="D14516" s="33"/>
      <c r="E14516" s="33"/>
      <c r="G14516">
        <f t="shared" si="227"/>
        <v>6</v>
      </c>
    </row>
    <row r="14517" spans="1:7">
      <c r="A14517" s="33"/>
      <c r="B14517" s="34"/>
      <c r="C14517" s="33"/>
      <c r="D14517" s="33"/>
      <c r="E14517" s="33"/>
      <c r="G14517">
        <f t="shared" si="227"/>
        <v>6</v>
      </c>
    </row>
    <row r="14518" spans="1:7">
      <c r="A14518" s="33"/>
      <c r="B14518" s="34"/>
      <c r="C14518" s="33"/>
      <c r="D14518" s="33"/>
      <c r="E14518" s="33"/>
      <c r="G14518">
        <f t="shared" si="227"/>
        <v>6</v>
      </c>
    </row>
    <row r="14519" spans="1:7">
      <c r="A14519" s="33"/>
      <c r="B14519" s="34"/>
      <c r="C14519" s="33"/>
      <c r="D14519" s="33"/>
      <c r="E14519" s="33"/>
      <c r="G14519">
        <f t="shared" si="227"/>
        <v>6</v>
      </c>
    </row>
    <row r="14520" spans="1:7">
      <c r="A14520" s="33"/>
      <c r="B14520" s="34"/>
      <c r="C14520" s="33"/>
      <c r="D14520" s="33"/>
      <c r="E14520" s="33"/>
      <c r="G14520">
        <f t="shared" si="227"/>
        <v>6</v>
      </c>
    </row>
    <row r="14521" spans="1:7">
      <c r="A14521" s="33"/>
      <c r="B14521" s="34"/>
      <c r="C14521" s="33"/>
      <c r="D14521" s="33"/>
      <c r="E14521" s="33"/>
      <c r="G14521">
        <f t="shared" si="227"/>
        <v>6</v>
      </c>
    </row>
    <row r="14522" spans="1:7">
      <c r="A14522" s="33"/>
      <c r="B14522" s="34"/>
      <c r="C14522" s="33"/>
      <c r="D14522" s="33"/>
      <c r="E14522" s="33"/>
      <c r="G14522">
        <f t="shared" si="227"/>
        <v>6</v>
      </c>
    </row>
    <row r="14523" spans="1:7">
      <c r="A14523" s="33"/>
      <c r="B14523" s="34"/>
      <c r="C14523" s="33"/>
      <c r="D14523" s="33"/>
      <c r="E14523" s="33"/>
      <c r="G14523">
        <f t="shared" si="227"/>
        <v>6</v>
      </c>
    </row>
    <row r="14524" spans="1:7">
      <c r="A14524" s="33"/>
      <c r="B14524" s="34"/>
      <c r="C14524" s="33"/>
      <c r="D14524" s="33"/>
      <c r="E14524" s="33"/>
      <c r="G14524">
        <f t="shared" si="227"/>
        <v>6</v>
      </c>
    </row>
    <row r="14525" spans="1:7">
      <c r="A14525" s="33"/>
      <c r="B14525" s="34"/>
      <c r="C14525" s="33"/>
      <c r="D14525" s="33"/>
      <c r="E14525" s="33"/>
      <c r="G14525">
        <f t="shared" si="227"/>
        <v>6</v>
      </c>
    </row>
    <row r="14526" spans="1:7">
      <c r="A14526" s="33"/>
      <c r="B14526" s="34"/>
      <c r="C14526" s="33"/>
      <c r="D14526" s="33"/>
      <c r="E14526" s="33"/>
      <c r="G14526">
        <f t="shared" si="227"/>
        <v>6</v>
      </c>
    </row>
    <row r="14527" spans="1:7">
      <c r="A14527" s="33"/>
      <c r="B14527" s="34"/>
      <c r="C14527" s="33"/>
      <c r="D14527" s="33"/>
      <c r="E14527" s="33"/>
      <c r="G14527">
        <f t="shared" si="227"/>
        <v>6</v>
      </c>
    </row>
    <row r="14528" spans="1:7">
      <c r="A14528" s="33"/>
      <c r="B14528" s="34"/>
      <c r="C14528" s="33"/>
      <c r="D14528" s="33"/>
      <c r="E14528" s="33"/>
      <c r="G14528">
        <f t="shared" ref="G14528:G14591" si="228">WEEKDAY(B14528,2)</f>
        <v>6</v>
      </c>
    </row>
    <row r="14529" spans="1:7">
      <c r="A14529" s="33"/>
      <c r="B14529" s="34"/>
      <c r="C14529" s="33"/>
      <c r="D14529" s="33"/>
      <c r="E14529" s="33"/>
      <c r="G14529">
        <f t="shared" si="228"/>
        <v>6</v>
      </c>
    </row>
    <row r="14530" spans="1:7">
      <c r="A14530" s="33"/>
      <c r="B14530" s="34"/>
      <c r="C14530" s="33"/>
      <c r="D14530" s="33"/>
      <c r="E14530" s="33"/>
      <c r="G14530">
        <f t="shared" si="228"/>
        <v>6</v>
      </c>
    </row>
    <row r="14531" spans="1:7">
      <c r="A14531" s="33"/>
      <c r="B14531" s="34"/>
      <c r="C14531" s="33"/>
      <c r="D14531" s="33"/>
      <c r="E14531" s="33"/>
      <c r="G14531">
        <f t="shared" si="228"/>
        <v>6</v>
      </c>
    </row>
    <row r="14532" spans="1:7">
      <c r="A14532" s="33"/>
      <c r="B14532" s="34"/>
      <c r="C14532" s="33"/>
      <c r="D14532" s="33"/>
      <c r="E14532" s="33"/>
      <c r="G14532">
        <f t="shared" si="228"/>
        <v>6</v>
      </c>
    </row>
    <row r="14533" spans="1:7">
      <c r="A14533" s="33"/>
      <c r="B14533" s="34"/>
      <c r="C14533" s="33"/>
      <c r="D14533" s="33"/>
      <c r="E14533" s="33"/>
      <c r="G14533">
        <f t="shared" si="228"/>
        <v>6</v>
      </c>
    </row>
    <row r="14534" spans="1:7">
      <c r="A14534" s="33"/>
      <c r="B14534" s="34"/>
      <c r="C14534" s="33"/>
      <c r="D14534" s="33"/>
      <c r="E14534" s="33"/>
      <c r="G14534">
        <f t="shared" si="228"/>
        <v>6</v>
      </c>
    </row>
    <row r="14535" spans="1:7">
      <c r="A14535" s="33"/>
      <c r="B14535" s="34"/>
      <c r="C14535" s="33"/>
      <c r="D14535" s="33"/>
      <c r="E14535" s="33"/>
      <c r="G14535">
        <f t="shared" si="228"/>
        <v>6</v>
      </c>
    </row>
    <row r="14536" spans="1:7">
      <c r="A14536" s="33"/>
      <c r="B14536" s="34"/>
      <c r="C14536" s="33"/>
      <c r="D14536" s="33"/>
      <c r="E14536" s="33"/>
      <c r="G14536">
        <f t="shared" si="228"/>
        <v>6</v>
      </c>
    </row>
    <row r="14537" spans="1:7">
      <c r="A14537" s="33"/>
      <c r="B14537" s="34"/>
      <c r="C14537" s="33"/>
      <c r="D14537" s="33"/>
      <c r="E14537" s="33"/>
      <c r="G14537">
        <f t="shared" si="228"/>
        <v>6</v>
      </c>
    </row>
    <row r="14538" spans="1:7">
      <c r="A14538" s="33"/>
      <c r="B14538" s="34"/>
      <c r="C14538" s="33"/>
      <c r="D14538" s="33"/>
      <c r="E14538" s="33"/>
      <c r="G14538">
        <f t="shared" si="228"/>
        <v>6</v>
      </c>
    </row>
    <row r="14539" spans="1:7">
      <c r="A14539" s="33"/>
      <c r="B14539" s="34"/>
      <c r="C14539" s="33"/>
      <c r="D14539" s="33"/>
      <c r="E14539" s="33"/>
      <c r="G14539">
        <f t="shared" si="228"/>
        <v>6</v>
      </c>
    </row>
    <row r="14540" spans="1:7">
      <c r="A14540" s="33"/>
      <c r="B14540" s="34"/>
      <c r="C14540" s="33"/>
      <c r="D14540" s="33"/>
      <c r="E14540" s="33"/>
      <c r="G14540">
        <f t="shared" si="228"/>
        <v>6</v>
      </c>
    </row>
    <row r="14541" spans="1:7">
      <c r="A14541" s="33"/>
      <c r="B14541" s="34"/>
      <c r="C14541" s="33"/>
      <c r="D14541" s="33"/>
      <c r="E14541" s="33"/>
      <c r="G14541">
        <f t="shared" si="228"/>
        <v>6</v>
      </c>
    </row>
    <row r="14542" spans="1:7">
      <c r="A14542" s="33"/>
      <c r="B14542" s="34"/>
      <c r="C14542" s="33"/>
      <c r="D14542" s="33"/>
      <c r="E14542" s="33"/>
      <c r="G14542">
        <f t="shared" si="228"/>
        <v>6</v>
      </c>
    </row>
    <row r="14543" spans="1:7">
      <c r="A14543" s="33"/>
      <c r="B14543" s="34"/>
      <c r="C14543" s="33"/>
      <c r="D14543" s="33"/>
      <c r="E14543" s="33"/>
      <c r="G14543">
        <f t="shared" si="228"/>
        <v>6</v>
      </c>
    </row>
    <row r="14544" spans="1:7">
      <c r="A14544" s="33"/>
      <c r="B14544" s="34"/>
      <c r="C14544" s="33"/>
      <c r="D14544" s="33"/>
      <c r="E14544" s="33"/>
      <c r="G14544">
        <f t="shared" si="228"/>
        <v>6</v>
      </c>
    </row>
    <row r="14545" spans="1:7">
      <c r="A14545" s="33"/>
      <c r="B14545" s="34"/>
      <c r="C14545" s="33"/>
      <c r="D14545" s="33"/>
      <c r="E14545" s="33"/>
      <c r="G14545">
        <f t="shared" si="228"/>
        <v>6</v>
      </c>
    </row>
    <row r="14546" spans="1:7">
      <c r="A14546" s="33"/>
      <c r="B14546" s="34"/>
      <c r="C14546" s="33"/>
      <c r="D14546" s="33"/>
      <c r="E14546" s="33"/>
      <c r="G14546">
        <f t="shared" si="228"/>
        <v>6</v>
      </c>
    </row>
    <row r="14547" spans="1:7">
      <c r="A14547" s="33"/>
      <c r="B14547" s="34"/>
      <c r="C14547" s="33"/>
      <c r="D14547" s="33"/>
      <c r="E14547" s="33"/>
      <c r="G14547">
        <f t="shared" si="228"/>
        <v>6</v>
      </c>
    </row>
    <row r="14548" spans="1:7">
      <c r="A14548" s="33"/>
      <c r="B14548" s="34"/>
      <c r="C14548" s="33"/>
      <c r="D14548" s="33"/>
      <c r="E14548" s="33"/>
      <c r="G14548">
        <f t="shared" si="228"/>
        <v>6</v>
      </c>
    </row>
    <row r="14549" spans="1:7">
      <c r="A14549" s="33"/>
      <c r="B14549" s="34"/>
      <c r="C14549" s="33"/>
      <c r="D14549" s="33"/>
      <c r="E14549" s="33"/>
      <c r="G14549">
        <f t="shared" si="228"/>
        <v>6</v>
      </c>
    </row>
    <row r="14550" spans="1:7">
      <c r="A14550" s="33"/>
      <c r="B14550" s="34"/>
      <c r="C14550" s="33"/>
      <c r="D14550" s="33"/>
      <c r="E14550" s="33"/>
      <c r="G14550">
        <f t="shared" si="228"/>
        <v>6</v>
      </c>
    </row>
    <row r="14551" spans="1:7">
      <c r="A14551" s="33"/>
      <c r="B14551" s="34"/>
      <c r="C14551" s="33"/>
      <c r="D14551" s="33"/>
      <c r="E14551" s="33"/>
      <c r="G14551">
        <f t="shared" si="228"/>
        <v>6</v>
      </c>
    </row>
    <row r="14552" spans="1:7">
      <c r="A14552" s="33"/>
      <c r="B14552" s="34"/>
      <c r="C14552" s="33"/>
      <c r="D14552" s="33"/>
      <c r="E14552" s="33"/>
      <c r="G14552">
        <f t="shared" si="228"/>
        <v>6</v>
      </c>
    </row>
    <row r="14553" spans="1:7">
      <c r="A14553" s="33"/>
      <c r="B14553" s="34"/>
      <c r="C14553" s="33"/>
      <c r="D14553" s="33"/>
      <c r="E14553" s="33"/>
      <c r="G14553">
        <f t="shared" si="228"/>
        <v>6</v>
      </c>
    </row>
    <row r="14554" spans="1:7">
      <c r="A14554" s="33"/>
      <c r="B14554" s="34"/>
      <c r="C14554" s="33"/>
      <c r="D14554" s="33"/>
      <c r="E14554" s="33"/>
      <c r="G14554">
        <f t="shared" si="228"/>
        <v>6</v>
      </c>
    </row>
    <row r="14555" spans="1:7">
      <c r="A14555" s="33"/>
      <c r="B14555" s="34"/>
      <c r="C14555" s="33"/>
      <c r="D14555" s="33"/>
      <c r="E14555" s="33"/>
      <c r="G14555">
        <f t="shared" si="228"/>
        <v>6</v>
      </c>
    </row>
    <row r="14556" spans="1:7">
      <c r="A14556" s="33"/>
      <c r="B14556" s="34"/>
      <c r="C14556" s="33"/>
      <c r="D14556" s="33"/>
      <c r="E14556" s="33"/>
      <c r="G14556">
        <f t="shared" si="228"/>
        <v>6</v>
      </c>
    </row>
    <row r="14557" spans="1:7">
      <c r="A14557" s="33"/>
      <c r="B14557" s="34"/>
      <c r="C14557" s="33"/>
      <c r="D14557" s="33"/>
      <c r="E14557" s="33"/>
      <c r="G14557">
        <f t="shared" si="228"/>
        <v>6</v>
      </c>
    </row>
    <row r="14558" spans="1:7">
      <c r="A14558" s="33"/>
      <c r="B14558" s="34"/>
      <c r="C14558" s="33"/>
      <c r="D14558" s="33"/>
      <c r="E14558" s="33"/>
      <c r="G14558">
        <f t="shared" si="228"/>
        <v>6</v>
      </c>
    </row>
    <row r="14559" spans="1:7">
      <c r="A14559" s="33"/>
      <c r="B14559" s="34"/>
      <c r="C14559" s="33"/>
      <c r="D14559" s="33"/>
      <c r="E14559" s="33"/>
      <c r="G14559">
        <f t="shared" si="228"/>
        <v>6</v>
      </c>
    </row>
    <row r="14560" spans="1:7">
      <c r="A14560" s="33"/>
      <c r="B14560" s="34"/>
      <c r="C14560" s="33"/>
      <c r="D14560" s="33"/>
      <c r="E14560" s="33"/>
      <c r="G14560">
        <f t="shared" si="228"/>
        <v>6</v>
      </c>
    </row>
    <row r="14561" spans="1:7">
      <c r="A14561" s="33"/>
      <c r="B14561" s="34"/>
      <c r="C14561" s="33"/>
      <c r="D14561" s="33"/>
      <c r="E14561" s="33"/>
      <c r="G14561">
        <f t="shared" si="228"/>
        <v>6</v>
      </c>
    </row>
    <row r="14562" spans="1:7">
      <c r="A14562" s="33"/>
      <c r="B14562" s="34"/>
      <c r="C14562" s="33"/>
      <c r="D14562" s="33"/>
      <c r="E14562" s="33"/>
      <c r="G14562">
        <f t="shared" si="228"/>
        <v>6</v>
      </c>
    </row>
    <row r="14563" spans="1:7">
      <c r="A14563" s="33"/>
      <c r="B14563" s="34"/>
      <c r="C14563" s="33"/>
      <c r="D14563" s="33"/>
      <c r="E14563" s="33"/>
      <c r="G14563">
        <f t="shared" si="228"/>
        <v>6</v>
      </c>
    </row>
    <row r="14564" spans="1:7">
      <c r="A14564" s="33"/>
      <c r="B14564" s="34"/>
      <c r="C14564" s="33"/>
      <c r="D14564" s="33"/>
      <c r="E14564" s="33"/>
      <c r="G14564">
        <f t="shared" si="228"/>
        <v>6</v>
      </c>
    </row>
    <row r="14565" spans="1:7">
      <c r="A14565" s="33"/>
      <c r="B14565" s="34"/>
      <c r="C14565" s="33"/>
      <c r="D14565" s="33"/>
      <c r="E14565" s="33"/>
      <c r="G14565">
        <f t="shared" si="228"/>
        <v>6</v>
      </c>
    </row>
    <row r="14566" spans="1:7">
      <c r="A14566" s="33"/>
      <c r="B14566" s="34"/>
      <c r="C14566" s="33"/>
      <c r="D14566" s="33"/>
      <c r="E14566" s="33"/>
      <c r="G14566">
        <f t="shared" si="228"/>
        <v>6</v>
      </c>
    </row>
    <row r="14567" spans="1:7">
      <c r="A14567" s="33"/>
      <c r="B14567" s="34"/>
      <c r="C14567" s="33"/>
      <c r="D14567" s="33"/>
      <c r="E14567" s="33"/>
      <c r="G14567">
        <f t="shared" si="228"/>
        <v>6</v>
      </c>
    </row>
    <row r="14568" spans="1:7">
      <c r="A14568" s="33"/>
      <c r="B14568" s="34"/>
      <c r="C14568" s="33"/>
      <c r="D14568" s="33"/>
      <c r="E14568" s="33"/>
      <c r="G14568">
        <f t="shared" si="228"/>
        <v>6</v>
      </c>
    </row>
    <row r="14569" spans="1:7">
      <c r="A14569" s="33"/>
      <c r="B14569" s="34"/>
      <c r="C14569" s="33"/>
      <c r="D14569" s="33"/>
      <c r="E14569" s="33"/>
      <c r="G14569">
        <f t="shared" si="228"/>
        <v>6</v>
      </c>
    </row>
    <row r="14570" spans="1:7">
      <c r="A14570" s="33"/>
      <c r="B14570" s="34"/>
      <c r="C14570" s="33"/>
      <c r="D14570" s="33"/>
      <c r="E14570" s="33"/>
      <c r="G14570">
        <f t="shared" si="228"/>
        <v>6</v>
      </c>
    </row>
    <row r="14571" spans="1:7">
      <c r="A14571" s="33"/>
      <c r="B14571" s="34"/>
      <c r="C14571" s="33"/>
      <c r="D14571" s="33"/>
      <c r="E14571" s="33"/>
      <c r="G14571">
        <f t="shared" si="228"/>
        <v>6</v>
      </c>
    </row>
    <row r="14572" spans="1:7">
      <c r="A14572" s="33"/>
      <c r="B14572" s="34"/>
      <c r="C14572" s="33"/>
      <c r="D14572" s="33"/>
      <c r="E14572" s="33"/>
      <c r="G14572">
        <f t="shared" si="228"/>
        <v>6</v>
      </c>
    </row>
    <row r="14573" spans="1:7">
      <c r="A14573" s="33"/>
      <c r="B14573" s="34"/>
      <c r="C14573" s="33"/>
      <c r="D14573" s="33"/>
      <c r="E14573" s="33"/>
      <c r="G14573">
        <f t="shared" si="228"/>
        <v>6</v>
      </c>
    </row>
    <row r="14574" spans="1:7">
      <c r="A14574" s="33"/>
      <c r="B14574" s="34"/>
      <c r="C14574" s="33"/>
      <c r="D14574" s="33"/>
      <c r="E14574" s="33"/>
      <c r="G14574">
        <f t="shared" si="228"/>
        <v>6</v>
      </c>
    </row>
    <row r="14575" spans="1:7">
      <c r="A14575" s="33"/>
      <c r="B14575" s="34"/>
      <c r="C14575" s="33"/>
      <c r="D14575" s="33"/>
      <c r="E14575" s="33"/>
      <c r="G14575">
        <f t="shared" si="228"/>
        <v>6</v>
      </c>
    </row>
    <row r="14576" spans="1:7">
      <c r="A14576" s="33"/>
      <c r="B14576" s="34"/>
      <c r="C14576" s="33"/>
      <c r="D14576" s="33"/>
      <c r="E14576" s="33"/>
      <c r="G14576">
        <f t="shared" si="228"/>
        <v>6</v>
      </c>
    </row>
    <row r="14577" spans="1:7">
      <c r="A14577" s="33"/>
      <c r="B14577" s="34"/>
      <c r="C14577" s="33"/>
      <c r="D14577" s="33"/>
      <c r="E14577" s="33"/>
      <c r="G14577">
        <f t="shared" si="228"/>
        <v>6</v>
      </c>
    </row>
    <row r="14578" spans="1:7">
      <c r="A14578" s="33"/>
      <c r="B14578" s="34"/>
      <c r="C14578" s="33"/>
      <c r="D14578" s="33"/>
      <c r="E14578" s="33"/>
      <c r="G14578">
        <f t="shared" si="228"/>
        <v>6</v>
      </c>
    </row>
    <row r="14579" spans="1:7">
      <c r="A14579" s="33"/>
      <c r="B14579" s="34"/>
      <c r="C14579" s="33"/>
      <c r="D14579" s="33"/>
      <c r="E14579" s="33"/>
      <c r="G14579">
        <f t="shared" si="228"/>
        <v>6</v>
      </c>
    </row>
    <row r="14580" spans="1:7">
      <c r="A14580" s="33"/>
      <c r="B14580" s="34"/>
      <c r="C14580" s="33"/>
      <c r="D14580" s="33"/>
      <c r="E14580" s="33"/>
      <c r="G14580">
        <f t="shared" si="228"/>
        <v>6</v>
      </c>
    </row>
    <row r="14581" spans="1:7">
      <c r="A14581" s="33"/>
      <c r="B14581" s="34"/>
      <c r="C14581" s="33"/>
      <c r="D14581" s="33"/>
      <c r="E14581" s="33"/>
      <c r="G14581">
        <f t="shared" si="228"/>
        <v>6</v>
      </c>
    </row>
    <row r="14582" spans="1:7">
      <c r="A14582" s="33"/>
      <c r="B14582" s="34"/>
      <c r="C14582" s="33"/>
      <c r="D14582" s="33"/>
      <c r="E14582" s="33"/>
      <c r="G14582">
        <f t="shared" si="228"/>
        <v>6</v>
      </c>
    </row>
    <row r="14583" spans="1:7">
      <c r="A14583" s="33"/>
      <c r="B14583" s="34"/>
      <c r="C14583" s="33"/>
      <c r="D14583" s="33"/>
      <c r="E14583" s="33"/>
      <c r="G14583">
        <f t="shared" si="228"/>
        <v>6</v>
      </c>
    </row>
    <row r="14584" spans="1:7">
      <c r="A14584" s="33"/>
      <c r="B14584" s="34"/>
      <c r="C14584" s="33"/>
      <c r="D14584" s="33"/>
      <c r="E14584" s="33"/>
      <c r="G14584">
        <f t="shared" si="228"/>
        <v>6</v>
      </c>
    </row>
    <row r="14585" spans="1:7">
      <c r="A14585" s="33"/>
      <c r="B14585" s="34"/>
      <c r="C14585" s="33"/>
      <c r="D14585" s="33"/>
      <c r="E14585" s="33"/>
      <c r="G14585">
        <f t="shared" si="228"/>
        <v>6</v>
      </c>
    </row>
    <row r="14586" spans="1:7">
      <c r="A14586" s="33"/>
      <c r="B14586" s="34"/>
      <c r="C14586" s="33"/>
      <c r="D14586" s="33"/>
      <c r="E14586" s="33"/>
      <c r="G14586">
        <f t="shared" si="228"/>
        <v>6</v>
      </c>
    </row>
    <row r="14587" spans="1:7">
      <c r="A14587" s="33"/>
      <c r="B14587" s="34"/>
      <c r="C14587" s="33"/>
      <c r="D14587" s="33"/>
      <c r="E14587" s="33"/>
      <c r="G14587">
        <f t="shared" si="228"/>
        <v>6</v>
      </c>
    </row>
    <row r="14588" spans="1:7">
      <c r="A14588" s="33"/>
      <c r="B14588" s="34"/>
      <c r="C14588" s="33"/>
      <c r="D14588" s="33"/>
      <c r="E14588" s="33"/>
      <c r="G14588">
        <f t="shared" si="228"/>
        <v>6</v>
      </c>
    </row>
    <row r="14589" spans="1:7">
      <c r="A14589" s="33"/>
      <c r="B14589" s="34"/>
      <c r="C14589" s="33"/>
      <c r="D14589" s="33"/>
      <c r="E14589" s="33"/>
      <c r="G14589">
        <f t="shared" si="228"/>
        <v>6</v>
      </c>
    </row>
    <row r="14590" spans="1:7">
      <c r="A14590" s="33"/>
      <c r="B14590" s="34"/>
      <c r="C14590" s="33"/>
      <c r="D14590" s="33"/>
      <c r="E14590" s="33"/>
      <c r="G14590">
        <f t="shared" si="228"/>
        <v>6</v>
      </c>
    </row>
    <row r="14591" spans="1:7">
      <c r="A14591" s="33"/>
      <c r="B14591" s="34"/>
      <c r="C14591" s="33"/>
      <c r="D14591" s="33"/>
      <c r="E14591" s="33"/>
      <c r="G14591">
        <f t="shared" si="228"/>
        <v>6</v>
      </c>
    </row>
    <row r="14592" spans="1:7">
      <c r="A14592" s="33"/>
      <c r="B14592" s="34"/>
      <c r="C14592" s="33"/>
      <c r="D14592" s="33"/>
      <c r="E14592" s="33"/>
      <c r="G14592">
        <f t="shared" ref="G14592:G14655" si="229">WEEKDAY(B14592,2)</f>
        <v>6</v>
      </c>
    </row>
    <row r="14593" spans="1:7">
      <c r="A14593" s="33"/>
      <c r="B14593" s="34"/>
      <c r="C14593" s="33"/>
      <c r="D14593" s="33"/>
      <c r="E14593" s="33"/>
      <c r="G14593">
        <f t="shared" si="229"/>
        <v>6</v>
      </c>
    </row>
    <row r="14594" spans="1:7">
      <c r="A14594" s="33"/>
      <c r="B14594" s="34"/>
      <c r="C14594" s="33"/>
      <c r="D14594" s="33"/>
      <c r="E14594" s="33"/>
      <c r="G14594">
        <f t="shared" si="229"/>
        <v>6</v>
      </c>
    </row>
    <row r="14595" spans="1:7">
      <c r="A14595" s="33"/>
      <c r="B14595" s="34"/>
      <c r="C14595" s="33"/>
      <c r="D14595" s="33"/>
      <c r="E14595" s="33"/>
      <c r="G14595">
        <f t="shared" si="229"/>
        <v>6</v>
      </c>
    </row>
    <row r="14596" spans="1:7">
      <c r="A14596" s="33"/>
      <c r="B14596" s="34"/>
      <c r="C14596" s="33"/>
      <c r="D14596" s="33"/>
      <c r="E14596" s="33"/>
      <c r="G14596">
        <f t="shared" si="229"/>
        <v>6</v>
      </c>
    </row>
    <row r="14597" spans="1:7">
      <c r="A14597" s="33"/>
      <c r="B14597" s="34"/>
      <c r="C14597" s="33"/>
      <c r="D14597" s="33"/>
      <c r="E14597" s="33"/>
      <c r="G14597">
        <f t="shared" si="229"/>
        <v>6</v>
      </c>
    </row>
    <row r="14598" spans="1:7">
      <c r="A14598" s="33"/>
      <c r="B14598" s="34"/>
      <c r="C14598" s="33"/>
      <c r="D14598" s="33"/>
      <c r="E14598" s="33"/>
      <c r="G14598">
        <f t="shared" si="229"/>
        <v>6</v>
      </c>
    </row>
    <row r="14599" spans="1:7">
      <c r="A14599" s="33"/>
      <c r="B14599" s="34"/>
      <c r="C14599" s="33"/>
      <c r="D14599" s="33"/>
      <c r="E14599" s="33"/>
      <c r="G14599">
        <f t="shared" si="229"/>
        <v>6</v>
      </c>
    </row>
    <row r="14600" spans="1:7">
      <c r="A14600" s="33"/>
      <c r="B14600" s="34"/>
      <c r="C14600" s="33"/>
      <c r="D14600" s="33"/>
      <c r="E14600" s="33"/>
      <c r="G14600">
        <f t="shared" si="229"/>
        <v>6</v>
      </c>
    </row>
    <row r="14601" spans="1:7">
      <c r="A14601" s="33"/>
      <c r="B14601" s="34"/>
      <c r="C14601" s="33"/>
      <c r="D14601" s="33"/>
      <c r="E14601" s="33"/>
      <c r="G14601">
        <f t="shared" si="229"/>
        <v>6</v>
      </c>
    </row>
    <row r="14602" spans="1:7">
      <c r="A14602" s="33"/>
      <c r="B14602" s="34"/>
      <c r="C14602" s="33"/>
      <c r="D14602" s="33"/>
      <c r="E14602" s="33"/>
      <c r="G14602">
        <f t="shared" si="229"/>
        <v>6</v>
      </c>
    </row>
    <row r="14603" spans="1:7">
      <c r="A14603" s="33"/>
      <c r="B14603" s="34"/>
      <c r="C14603" s="33"/>
      <c r="D14603" s="33"/>
      <c r="E14603" s="33"/>
      <c r="G14603">
        <f t="shared" si="229"/>
        <v>6</v>
      </c>
    </row>
    <row r="14604" spans="1:7">
      <c r="A14604" s="33"/>
      <c r="B14604" s="34"/>
      <c r="C14604" s="33"/>
      <c r="D14604" s="33"/>
      <c r="E14604" s="33"/>
      <c r="G14604">
        <f t="shared" si="229"/>
        <v>6</v>
      </c>
    </row>
    <row r="14605" spans="1:7">
      <c r="A14605" s="33"/>
      <c r="B14605" s="34"/>
      <c r="C14605" s="33"/>
      <c r="D14605" s="33"/>
      <c r="E14605" s="33"/>
      <c r="G14605">
        <f t="shared" si="229"/>
        <v>6</v>
      </c>
    </row>
    <row r="14606" spans="1:7">
      <c r="A14606" s="33"/>
      <c r="B14606" s="34"/>
      <c r="C14606" s="33"/>
      <c r="D14606" s="33"/>
      <c r="E14606" s="33"/>
      <c r="G14606">
        <f t="shared" si="229"/>
        <v>6</v>
      </c>
    </row>
    <row r="14607" spans="1:7">
      <c r="A14607" s="33"/>
      <c r="B14607" s="34"/>
      <c r="C14607" s="33"/>
      <c r="D14607" s="33"/>
      <c r="E14607" s="33"/>
      <c r="G14607">
        <f t="shared" si="229"/>
        <v>6</v>
      </c>
    </row>
    <row r="14608" spans="1:7">
      <c r="A14608" s="33"/>
      <c r="B14608" s="34"/>
      <c r="C14608" s="33"/>
      <c r="D14608" s="33"/>
      <c r="E14608" s="33"/>
      <c r="G14608">
        <f t="shared" si="229"/>
        <v>6</v>
      </c>
    </row>
    <row r="14609" spans="1:7">
      <c r="A14609" s="33"/>
      <c r="B14609" s="34"/>
      <c r="C14609" s="33"/>
      <c r="D14609" s="33"/>
      <c r="E14609" s="33"/>
      <c r="G14609">
        <f t="shared" si="229"/>
        <v>6</v>
      </c>
    </row>
    <row r="14610" spans="1:7">
      <c r="A14610" s="33"/>
      <c r="B14610" s="34"/>
      <c r="C14610" s="33"/>
      <c r="D14610" s="33"/>
      <c r="E14610" s="33"/>
      <c r="G14610">
        <f t="shared" si="229"/>
        <v>6</v>
      </c>
    </row>
    <row r="14611" spans="1:7">
      <c r="A14611" s="33"/>
      <c r="B14611" s="34"/>
      <c r="C14611" s="33"/>
      <c r="D14611" s="33"/>
      <c r="E14611" s="33"/>
      <c r="G14611">
        <f t="shared" si="229"/>
        <v>6</v>
      </c>
    </row>
    <row r="14612" spans="1:7">
      <c r="A14612" s="33"/>
      <c r="B14612" s="34"/>
      <c r="C14612" s="33"/>
      <c r="D14612" s="33"/>
      <c r="E14612" s="33"/>
      <c r="G14612">
        <f t="shared" si="229"/>
        <v>6</v>
      </c>
    </row>
    <row r="14613" spans="1:7">
      <c r="A14613" s="33"/>
      <c r="B14613" s="34"/>
      <c r="C14613" s="33"/>
      <c r="D14613" s="33"/>
      <c r="E14613" s="33"/>
      <c r="G14613">
        <f t="shared" si="229"/>
        <v>6</v>
      </c>
    </row>
    <row r="14614" spans="1:7">
      <c r="A14614" s="33"/>
      <c r="B14614" s="34"/>
      <c r="C14614" s="33"/>
      <c r="D14614" s="33"/>
      <c r="E14614" s="33"/>
      <c r="G14614">
        <f t="shared" si="229"/>
        <v>6</v>
      </c>
    </row>
    <row r="14615" spans="1:7">
      <c r="A14615" s="33"/>
      <c r="B14615" s="34"/>
      <c r="C14615" s="33"/>
      <c r="D14615" s="33"/>
      <c r="E14615" s="33"/>
      <c r="G14615">
        <f t="shared" si="229"/>
        <v>6</v>
      </c>
    </row>
    <row r="14616" spans="1:7">
      <c r="A14616" s="33"/>
      <c r="B14616" s="34"/>
      <c r="C14616" s="33"/>
      <c r="D14616" s="33"/>
      <c r="E14616" s="33"/>
      <c r="G14616">
        <f t="shared" si="229"/>
        <v>6</v>
      </c>
    </row>
    <row r="14617" spans="1:7">
      <c r="A14617" s="33"/>
      <c r="B14617" s="34"/>
      <c r="C14617" s="33"/>
      <c r="D14617" s="33"/>
      <c r="E14617" s="33"/>
      <c r="G14617">
        <f t="shared" si="229"/>
        <v>6</v>
      </c>
    </row>
    <row r="14618" spans="1:7">
      <c r="A14618" s="33"/>
      <c r="B14618" s="34"/>
      <c r="C14618" s="33"/>
      <c r="D14618" s="33"/>
      <c r="E14618" s="33"/>
      <c r="G14618">
        <f t="shared" si="229"/>
        <v>6</v>
      </c>
    </row>
    <row r="14619" spans="1:7">
      <c r="A14619" s="33"/>
      <c r="B14619" s="34"/>
      <c r="C14619" s="33"/>
      <c r="D14619" s="33"/>
      <c r="E14619" s="33"/>
      <c r="G14619">
        <f t="shared" si="229"/>
        <v>6</v>
      </c>
    </row>
    <row r="14620" spans="1:7">
      <c r="A14620" s="33"/>
      <c r="B14620" s="34"/>
      <c r="C14620" s="33"/>
      <c r="D14620" s="33"/>
      <c r="E14620" s="33"/>
      <c r="G14620">
        <f t="shared" si="229"/>
        <v>6</v>
      </c>
    </row>
    <row r="14621" spans="1:7">
      <c r="A14621" s="33"/>
      <c r="B14621" s="34"/>
      <c r="C14621" s="33"/>
      <c r="D14621" s="33"/>
      <c r="E14621" s="33"/>
      <c r="G14621">
        <f t="shared" si="229"/>
        <v>6</v>
      </c>
    </row>
    <row r="14622" spans="1:7">
      <c r="A14622" s="33"/>
      <c r="B14622" s="34"/>
      <c r="C14622" s="33"/>
      <c r="D14622" s="33"/>
      <c r="E14622" s="33"/>
      <c r="G14622">
        <f t="shared" si="229"/>
        <v>6</v>
      </c>
    </row>
    <row r="14623" spans="1:7">
      <c r="A14623" s="33"/>
      <c r="B14623" s="34"/>
      <c r="C14623" s="33"/>
      <c r="D14623" s="33"/>
      <c r="E14623" s="33"/>
      <c r="G14623">
        <f t="shared" si="229"/>
        <v>6</v>
      </c>
    </row>
    <row r="14624" spans="1:7">
      <c r="A14624" s="33"/>
      <c r="B14624" s="34"/>
      <c r="C14624" s="33"/>
      <c r="D14624" s="33"/>
      <c r="E14624" s="33"/>
      <c r="G14624">
        <f t="shared" si="229"/>
        <v>6</v>
      </c>
    </row>
    <row r="14625" spans="1:7">
      <c r="A14625" s="33"/>
      <c r="B14625" s="34"/>
      <c r="C14625" s="33"/>
      <c r="D14625" s="33"/>
      <c r="E14625" s="33"/>
      <c r="G14625">
        <f t="shared" si="229"/>
        <v>6</v>
      </c>
    </row>
    <row r="14626" spans="1:7">
      <c r="A14626" s="33"/>
      <c r="B14626" s="34"/>
      <c r="C14626" s="33"/>
      <c r="D14626" s="33"/>
      <c r="E14626" s="33"/>
      <c r="G14626">
        <f t="shared" si="229"/>
        <v>6</v>
      </c>
    </row>
    <row r="14627" spans="1:7">
      <c r="A14627" s="33"/>
      <c r="B14627" s="34"/>
      <c r="C14627" s="33"/>
      <c r="D14627" s="33"/>
      <c r="E14627" s="33"/>
      <c r="G14627">
        <f t="shared" si="229"/>
        <v>6</v>
      </c>
    </row>
    <row r="14628" spans="1:7">
      <c r="A14628" s="33"/>
      <c r="B14628" s="34"/>
      <c r="C14628" s="33"/>
      <c r="D14628" s="33"/>
      <c r="E14628" s="33"/>
      <c r="G14628">
        <f t="shared" si="229"/>
        <v>6</v>
      </c>
    </row>
    <row r="14629" spans="1:7">
      <c r="A14629" s="33"/>
      <c r="B14629" s="34"/>
      <c r="C14629" s="33"/>
      <c r="D14629" s="33"/>
      <c r="E14629" s="33"/>
      <c r="G14629">
        <f t="shared" si="229"/>
        <v>6</v>
      </c>
    </row>
    <row r="14630" spans="1:7">
      <c r="A14630" s="33"/>
      <c r="B14630" s="34"/>
      <c r="C14630" s="33"/>
      <c r="D14630" s="33"/>
      <c r="E14630" s="33"/>
      <c r="G14630">
        <f t="shared" si="229"/>
        <v>6</v>
      </c>
    </row>
    <row r="14631" spans="1:7">
      <c r="A14631" s="33"/>
      <c r="B14631" s="34"/>
      <c r="C14631" s="33"/>
      <c r="D14631" s="33"/>
      <c r="E14631" s="33"/>
      <c r="G14631">
        <f t="shared" si="229"/>
        <v>6</v>
      </c>
    </row>
    <row r="14632" spans="1:7">
      <c r="A14632" s="33"/>
      <c r="B14632" s="34"/>
      <c r="C14632" s="33"/>
      <c r="D14632" s="33"/>
      <c r="E14632" s="33"/>
      <c r="G14632">
        <f t="shared" si="229"/>
        <v>6</v>
      </c>
    </row>
    <row r="14633" spans="1:7">
      <c r="A14633" s="33"/>
      <c r="B14633" s="34"/>
      <c r="C14633" s="33"/>
      <c r="D14633" s="33"/>
      <c r="E14633" s="33"/>
      <c r="G14633">
        <f t="shared" si="229"/>
        <v>6</v>
      </c>
    </row>
    <row r="14634" spans="1:7">
      <c r="A14634" s="33"/>
      <c r="B14634" s="34"/>
      <c r="C14634" s="33"/>
      <c r="D14634" s="33"/>
      <c r="E14634" s="33"/>
      <c r="G14634">
        <f t="shared" si="229"/>
        <v>6</v>
      </c>
    </row>
    <row r="14635" spans="1:7">
      <c r="A14635" s="33"/>
      <c r="B14635" s="34"/>
      <c r="C14635" s="33"/>
      <c r="D14635" s="33"/>
      <c r="E14635" s="33"/>
      <c r="G14635">
        <f t="shared" si="229"/>
        <v>6</v>
      </c>
    </row>
    <row r="14636" spans="1:7">
      <c r="A14636" s="33"/>
      <c r="B14636" s="34"/>
      <c r="C14636" s="33"/>
      <c r="D14636" s="33"/>
      <c r="E14636" s="33"/>
      <c r="G14636">
        <f t="shared" si="229"/>
        <v>6</v>
      </c>
    </row>
    <row r="14637" spans="1:7">
      <c r="A14637" s="33"/>
      <c r="B14637" s="34"/>
      <c r="C14637" s="33"/>
      <c r="D14637" s="33"/>
      <c r="E14637" s="33"/>
      <c r="G14637">
        <f t="shared" si="229"/>
        <v>6</v>
      </c>
    </row>
    <row r="14638" spans="1:7">
      <c r="A14638" s="33"/>
      <c r="B14638" s="34"/>
      <c r="C14638" s="33"/>
      <c r="D14638" s="33"/>
      <c r="E14638" s="33"/>
      <c r="G14638">
        <f t="shared" si="229"/>
        <v>6</v>
      </c>
    </row>
    <row r="14639" spans="1:7">
      <c r="A14639" s="33"/>
      <c r="B14639" s="34"/>
      <c r="C14639" s="33"/>
      <c r="D14639" s="33"/>
      <c r="E14639" s="33"/>
      <c r="G14639">
        <f t="shared" si="229"/>
        <v>6</v>
      </c>
    </row>
    <row r="14640" spans="1:7">
      <c r="A14640" s="33"/>
      <c r="B14640" s="34"/>
      <c r="C14640" s="33"/>
      <c r="D14640" s="33"/>
      <c r="E14640" s="33"/>
      <c r="G14640">
        <f t="shared" si="229"/>
        <v>6</v>
      </c>
    </row>
    <row r="14641" spans="1:7">
      <c r="A14641" s="33"/>
      <c r="B14641" s="34"/>
      <c r="C14641" s="33"/>
      <c r="D14641" s="33"/>
      <c r="E14641" s="33"/>
      <c r="G14641">
        <f t="shared" si="229"/>
        <v>6</v>
      </c>
    </row>
    <row r="14642" spans="1:7">
      <c r="A14642" s="33"/>
      <c r="B14642" s="34"/>
      <c r="C14642" s="33"/>
      <c r="D14642" s="33"/>
      <c r="E14642" s="33"/>
      <c r="G14642">
        <f t="shared" si="229"/>
        <v>6</v>
      </c>
    </row>
    <row r="14643" spans="1:7">
      <c r="A14643" s="33"/>
      <c r="B14643" s="34"/>
      <c r="C14643" s="33"/>
      <c r="D14643" s="33"/>
      <c r="E14643" s="33"/>
      <c r="G14643">
        <f t="shared" si="229"/>
        <v>6</v>
      </c>
    </row>
    <row r="14644" spans="1:7">
      <c r="A14644" s="33"/>
      <c r="B14644" s="34"/>
      <c r="C14644" s="33"/>
      <c r="D14644" s="33"/>
      <c r="E14644" s="33"/>
      <c r="G14644">
        <f t="shared" si="229"/>
        <v>6</v>
      </c>
    </row>
    <row r="14645" spans="1:7">
      <c r="A14645" s="33"/>
      <c r="B14645" s="34"/>
      <c r="C14645" s="33"/>
      <c r="D14645" s="33"/>
      <c r="E14645" s="33"/>
      <c r="G14645">
        <f t="shared" si="229"/>
        <v>6</v>
      </c>
    </row>
    <row r="14646" spans="1:7">
      <c r="A14646" s="33"/>
      <c r="B14646" s="34"/>
      <c r="C14646" s="33"/>
      <c r="D14646" s="33"/>
      <c r="E14646" s="33"/>
      <c r="G14646">
        <f t="shared" si="229"/>
        <v>6</v>
      </c>
    </row>
    <row r="14647" spans="1:7">
      <c r="A14647" s="33"/>
      <c r="B14647" s="34"/>
      <c r="C14647" s="33"/>
      <c r="D14647" s="33"/>
      <c r="E14647" s="33"/>
      <c r="G14647">
        <f t="shared" si="229"/>
        <v>6</v>
      </c>
    </row>
    <row r="14648" spans="1:7">
      <c r="A14648" s="33"/>
      <c r="B14648" s="34"/>
      <c r="C14648" s="33"/>
      <c r="D14648" s="33"/>
      <c r="E14648" s="33"/>
      <c r="G14648">
        <f t="shared" si="229"/>
        <v>6</v>
      </c>
    </row>
    <row r="14649" spans="1:7">
      <c r="A14649" s="33"/>
      <c r="B14649" s="34"/>
      <c r="C14649" s="33"/>
      <c r="D14649" s="33"/>
      <c r="E14649" s="33"/>
      <c r="G14649">
        <f t="shared" si="229"/>
        <v>6</v>
      </c>
    </row>
    <row r="14650" spans="1:7">
      <c r="A14650" s="33"/>
      <c r="B14650" s="34"/>
      <c r="C14650" s="33"/>
      <c r="D14650" s="33"/>
      <c r="E14650" s="33"/>
      <c r="G14650">
        <f t="shared" si="229"/>
        <v>6</v>
      </c>
    </row>
    <row r="14651" spans="1:7">
      <c r="A14651" s="33"/>
      <c r="B14651" s="34"/>
      <c r="C14651" s="33"/>
      <c r="D14651" s="33"/>
      <c r="E14651" s="33"/>
      <c r="G14651">
        <f t="shared" si="229"/>
        <v>6</v>
      </c>
    </row>
    <row r="14652" spans="1:7">
      <c r="A14652" s="33"/>
      <c r="B14652" s="34"/>
      <c r="C14652" s="33"/>
      <c r="D14652" s="33"/>
      <c r="E14652" s="33"/>
      <c r="G14652">
        <f t="shared" si="229"/>
        <v>6</v>
      </c>
    </row>
    <row r="14653" spans="1:7">
      <c r="A14653" s="33"/>
      <c r="B14653" s="34"/>
      <c r="C14653" s="33"/>
      <c r="D14653" s="33"/>
      <c r="E14653" s="33"/>
      <c r="G14653">
        <f t="shared" si="229"/>
        <v>6</v>
      </c>
    </row>
    <row r="14654" spans="1:7">
      <c r="A14654" s="33"/>
      <c r="B14654" s="34"/>
      <c r="C14654" s="33"/>
      <c r="D14654" s="33"/>
      <c r="E14654" s="33"/>
      <c r="G14654">
        <f t="shared" si="229"/>
        <v>6</v>
      </c>
    </row>
    <row r="14655" spans="1:7">
      <c r="A14655" s="33"/>
      <c r="B14655" s="34"/>
      <c r="C14655" s="33"/>
      <c r="D14655" s="33"/>
      <c r="E14655" s="33"/>
      <c r="G14655">
        <f t="shared" si="229"/>
        <v>6</v>
      </c>
    </row>
    <row r="14656" spans="1:7">
      <c r="A14656" s="33"/>
      <c r="B14656" s="34"/>
      <c r="C14656" s="33"/>
      <c r="D14656" s="33"/>
      <c r="E14656" s="33"/>
      <c r="G14656">
        <f t="shared" ref="G14656:G14719" si="230">WEEKDAY(B14656,2)</f>
        <v>6</v>
      </c>
    </row>
    <row r="14657" spans="1:7">
      <c r="A14657" s="33"/>
      <c r="B14657" s="34"/>
      <c r="C14657" s="33"/>
      <c r="D14657" s="33"/>
      <c r="E14657" s="33"/>
      <c r="G14657">
        <f t="shared" si="230"/>
        <v>6</v>
      </c>
    </row>
    <row r="14658" spans="1:7">
      <c r="A14658" s="33"/>
      <c r="B14658" s="34"/>
      <c r="C14658" s="33"/>
      <c r="D14658" s="33"/>
      <c r="E14658" s="33"/>
      <c r="G14658">
        <f t="shared" si="230"/>
        <v>6</v>
      </c>
    </row>
    <row r="14659" spans="1:7">
      <c r="A14659" s="33"/>
      <c r="B14659" s="34"/>
      <c r="C14659" s="33"/>
      <c r="D14659" s="33"/>
      <c r="E14659" s="33"/>
      <c r="G14659">
        <f t="shared" si="230"/>
        <v>6</v>
      </c>
    </row>
    <row r="14660" spans="1:7">
      <c r="A14660" s="33"/>
      <c r="B14660" s="34"/>
      <c r="C14660" s="33"/>
      <c r="D14660" s="33"/>
      <c r="E14660" s="33"/>
      <c r="G14660">
        <f t="shared" si="230"/>
        <v>6</v>
      </c>
    </row>
    <row r="14661" spans="1:7">
      <c r="A14661" s="33"/>
      <c r="B14661" s="34"/>
      <c r="C14661" s="33"/>
      <c r="D14661" s="33"/>
      <c r="E14661" s="33"/>
      <c r="G14661">
        <f t="shared" si="230"/>
        <v>6</v>
      </c>
    </row>
    <row r="14662" spans="1:7">
      <c r="A14662" s="33"/>
      <c r="B14662" s="34"/>
      <c r="C14662" s="33"/>
      <c r="D14662" s="33"/>
      <c r="E14662" s="33"/>
      <c r="G14662">
        <f t="shared" si="230"/>
        <v>6</v>
      </c>
    </row>
    <row r="14663" spans="1:7">
      <c r="A14663" s="33"/>
      <c r="B14663" s="34"/>
      <c r="C14663" s="33"/>
      <c r="D14663" s="33"/>
      <c r="E14663" s="33"/>
      <c r="G14663">
        <f t="shared" si="230"/>
        <v>6</v>
      </c>
    </row>
    <row r="14664" spans="1:7">
      <c r="A14664" s="33"/>
      <c r="B14664" s="34"/>
      <c r="C14664" s="33"/>
      <c r="D14664" s="33"/>
      <c r="E14664" s="33"/>
      <c r="G14664">
        <f t="shared" si="230"/>
        <v>6</v>
      </c>
    </row>
    <row r="14665" spans="1:7">
      <c r="A14665" s="33"/>
      <c r="B14665" s="34"/>
      <c r="C14665" s="33"/>
      <c r="D14665" s="33"/>
      <c r="E14665" s="33"/>
      <c r="G14665">
        <f t="shared" si="230"/>
        <v>6</v>
      </c>
    </row>
    <row r="14666" spans="1:7">
      <c r="A14666" s="33"/>
      <c r="B14666" s="34"/>
      <c r="C14666" s="33"/>
      <c r="D14666" s="33"/>
      <c r="E14666" s="33"/>
      <c r="G14666">
        <f t="shared" si="230"/>
        <v>6</v>
      </c>
    </row>
    <row r="14667" spans="1:7">
      <c r="A14667" s="33"/>
      <c r="B14667" s="34"/>
      <c r="C14667" s="33"/>
      <c r="D14667" s="33"/>
      <c r="E14667" s="33"/>
      <c r="G14667">
        <f t="shared" si="230"/>
        <v>6</v>
      </c>
    </row>
    <row r="14668" spans="1:7">
      <c r="A14668" s="33"/>
      <c r="B14668" s="34"/>
      <c r="C14668" s="33"/>
      <c r="D14668" s="33"/>
      <c r="E14668" s="33"/>
      <c r="G14668">
        <f t="shared" si="230"/>
        <v>6</v>
      </c>
    </row>
    <row r="14669" spans="1:7">
      <c r="A14669" s="33"/>
      <c r="B14669" s="34"/>
      <c r="C14669" s="33"/>
      <c r="D14669" s="33"/>
      <c r="E14669" s="33"/>
      <c r="G14669">
        <f t="shared" si="230"/>
        <v>6</v>
      </c>
    </row>
    <row r="14670" spans="1:7">
      <c r="A14670" s="33"/>
      <c r="B14670" s="34"/>
      <c r="C14670" s="33"/>
      <c r="D14670" s="33"/>
      <c r="E14670" s="33"/>
      <c r="G14670">
        <f t="shared" si="230"/>
        <v>6</v>
      </c>
    </row>
    <row r="14671" spans="1:7">
      <c r="A14671" s="33"/>
      <c r="B14671" s="34"/>
      <c r="C14671" s="33"/>
      <c r="D14671" s="33"/>
      <c r="E14671" s="33"/>
      <c r="G14671">
        <f t="shared" si="230"/>
        <v>6</v>
      </c>
    </row>
    <row r="14672" spans="1:7">
      <c r="A14672" s="33"/>
      <c r="B14672" s="34"/>
      <c r="C14672" s="33"/>
      <c r="D14672" s="33"/>
      <c r="E14672" s="33"/>
      <c r="G14672">
        <f t="shared" si="230"/>
        <v>6</v>
      </c>
    </row>
    <row r="14673" spans="1:7">
      <c r="A14673" s="33"/>
      <c r="B14673" s="34"/>
      <c r="C14673" s="33"/>
      <c r="D14673" s="33"/>
      <c r="E14673" s="33"/>
      <c r="G14673">
        <f t="shared" si="230"/>
        <v>6</v>
      </c>
    </row>
    <row r="14674" spans="1:7">
      <c r="A14674" s="33"/>
      <c r="B14674" s="34"/>
      <c r="C14674" s="33"/>
      <c r="D14674" s="33"/>
      <c r="E14674" s="33"/>
      <c r="G14674">
        <f t="shared" si="230"/>
        <v>6</v>
      </c>
    </row>
    <row r="14675" spans="1:7">
      <c r="A14675" s="33"/>
      <c r="B14675" s="34"/>
      <c r="C14675" s="33"/>
      <c r="D14675" s="33"/>
      <c r="E14675" s="33"/>
      <c r="G14675">
        <f t="shared" si="230"/>
        <v>6</v>
      </c>
    </row>
    <row r="14676" spans="1:7">
      <c r="A14676" s="33"/>
      <c r="B14676" s="34"/>
      <c r="C14676" s="33"/>
      <c r="D14676" s="33"/>
      <c r="E14676" s="33"/>
      <c r="G14676">
        <f t="shared" si="230"/>
        <v>6</v>
      </c>
    </row>
    <row r="14677" spans="1:7">
      <c r="A14677" s="33"/>
      <c r="B14677" s="34"/>
      <c r="C14677" s="33"/>
      <c r="D14677" s="33"/>
      <c r="E14677" s="33"/>
      <c r="G14677">
        <f t="shared" si="230"/>
        <v>6</v>
      </c>
    </row>
    <row r="14678" spans="1:7">
      <c r="A14678" s="33"/>
      <c r="B14678" s="34"/>
      <c r="C14678" s="33"/>
      <c r="D14678" s="33"/>
      <c r="E14678" s="33"/>
      <c r="G14678">
        <f t="shared" si="230"/>
        <v>6</v>
      </c>
    </row>
    <row r="14679" spans="1:7">
      <c r="A14679" s="33"/>
      <c r="B14679" s="34"/>
      <c r="C14679" s="33"/>
      <c r="D14679" s="33"/>
      <c r="E14679" s="33"/>
      <c r="G14679">
        <f t="shared" si="230"/>
        <v>6</v>
      </c>
    </row>
    <row r="14680" spans="1:7">
      <c r="A14680" s="33"/>
      <c r="B14680" s="34"/>
      <c r="C14680" s="33"/>
      <c r="D14680" s="33"/>
      <c r="E14680" s="33"/>
      <c r="G14680">
        <f t="shared" si="230"/>
        <v>6</v>
      </c>
    </row>
    <row r="14681" spans="1:7">
      <c r="A14681" s="33"/>
      <c r="B14681" s="34"/>
      <c r="C14681" s="33"/>
      <c r="D14681" s="33"/>
      <c r="E14681" s="33"/>
      <c r="G14681">
        <f t="shared" si="230"/>
        <v>6</v>
      </c>
    </row>
    <row r="14682" spans="1:7">
      <c r="A14682" s="33"/>
      <c r="B14682" s="34"/>
      <c r="C14682" s="33"/>
      <c r="D14682" s="33"/>
      <c r="E14682" s="33"/>
      <c r="G14682">
        <f t="shared" si="230"/>
        <v>6</v>
      </c>
    </row>
    <row r="14683" spans="1:7">
      <c r="A14683" s="33"/>
      <c r="B14683" s="34"/>
      <c r="C14683" s="33"/>
      <c r="D14683" s="33"/>
      <c r="E14683" s="33"/>
      <c r="G14683">
        <f t="shared" si="230"/>
        <v>6</v>
      </c>
    </row>
    <row r="14684" spans="1:7">
      <c r="A14684" s="33"/>
      <c r="B14684" s="34"/>
      <c r="C14684" s="33"/>
      <c r="D14684" s="33"/>
      <c r="E14684" s="33"/>
      <c r="G14684">
        <f t="shared" si="230"/>
        <v>6</v>
      </c>
    </row>
    <row r="14685" spans="1:7">
      <c r="A14685" s="33"/>
      <c r="B14685" s="34"/>
      <c r="C14685" s="33"/>
      <c r="D14685" s="33"/>
      <c r="E14685" s="33"/>
      <c r="G14685">
        <f t="shared" si="230"/>
        <v>6</v>
      </c>
    </row>
    <row r="14686" spans="1:7">
      <c r="A14686" s="33"/>
      <c r="B14686" s="34"/>
      <c r="C14686" s="33"/>
      <c r="D14686" s="33"/>
      <c r="E14686" s="33"/>
      <c r="G14686">
        <f t="shared" si="230"/>
        <v>6</v>
      </c>
    </row>
    <row r="14687" spans="1:7">
      <c r="A14687" s="33"/>
      <c r="B14687" s="34"/>
      <c r="C14687" s="33"/>
      <c r="D14687" s="33"/>
      <c r="E14687" s="33"/>
      <c r="G14687">
        <f t="shared" si="230"/>
        <v>6</v>
      </c>
    </row>
    <row r="14688" spans="1:7">
      <c r="A14688" s="33"/>
      <c r="B14688" s="34"/>
      <c r="C14688" s="33"/>
      <c r="D14688" s="33"/>
      <c r="E14688" s="33"/>
      <c r="G14688">
        <f t="shared" si="230"/>
        <v>6</v>
      </c>
    </row>
    <row r="14689" spans="1:7">
      <c r="A14689" s="33"/>
      <c r="B14689" s="34"/>
      <c r="C14689" s="33"/>
      <c r="D14689" s="33"/>
      <c r="E14689" s="33"/>
      <c r="G14689">
        <f t="shared" si="230"/>
        <v>6</v>
      </c>
    </row>
    <row r="14690" spans="1:7">
      <c r="A14690" s="33"/>
      <c r="B14690" s="34"/>
      <c r="C14690" s="33"/>
      <c r="D14690" s="33"/>
      <c r="E14690" s="33"/>
      <c r="G14690">
        <f t="shared" si="230"/>
        <v>6</v>
      </c>
    </row>
    <row r="14691" spans="1:7">
      <c r="A14691" s="33"/>
      <c r="B14691" s="34"/>
      <c r="C14691" s="33"/>
      <c r="D14691" s="33"/>
      <c r="E14691" s="33"/>
      <c r="G14691">
        <f t="shared" si="230"/>
        <v>6</v>
      </c>
    </row>
    <row r="14692" spans="1:7">
      <c r="A14692" s="33"/>
      <c r="B14692" s="34"/>
      <c r="C14692" s="33"/>
      <c r="D14692" s="33"/>
      <c r="E14692" s="33"/>
      <c r="G14692">
        <f t="shared" si="230"/>
        <v>6</v>
      </c>
    </row>
    <row r="14693" spans="1:7">
      <c r="A14693" s="33"/>
      <c r="B14693" s="34"/>
      <c r="C14693" s="33"/>
      <c r="D14693" s="33"/>
      <c r="E14693" s="33"/>
      <c r="G14693">
        <f t="shared" si="230"/>
        <v>6</v>
      </c>
    </row>
    <row r="14694" spans="1:7">
      <c r="A14694" s="33"/>
      <c r="B14694" s="34"/>
      <c r="C14694" s="33"/>
      <c r="D14694" s="33"/>
      <c r="E14694" s="33"/>
      <c r="G14694">
        <f t="shared" si="230"/>
        <v>6</v>
      </c>
    </row>
    <row r="14695" spans="1:7">
      <c r="A14695" s="33"/>
      <c r="B14695" s="34"/>
      <c r="C14695" s="33"/>
      <c r="D14695" s="33"/>
      <c r="E14695" s="33"/>
      <c r="G14695">
        <f t="shared" si="230"/>
        <v>6</v>
      </c>
    </row>
    <row r="14696" spans="1:7">
      <c r="A14696" s="33"/>
      <c r="B14696" s="34"/>
      <c r="C14696" s="33"/>
      <c r="D14696" s="33"/>
      <c r="E14696" s="33"/>
      <c r="G14696">
        <f t="shared" si="230"/>
        <v>6</v>
      </c>
    </row>
    <row r="14697" spans="1:7">
      <c r="A14697" s="33"/>
      <c r="B14697" s="34"/>
      <c r="C14697" s="33"/>
      <c r="D14697" s="33"/>
      <c r="E14697" s="33"/>
      <c r="G14697">
        <f t="shared" si="230"/>
        <v>6</v>
      </c>
    </row>
    <row r="14698" spans="1:7">
      <c r="A14698" s="33"/>
      <c r="B14698" s="34"/>
      <c r="C14698" s="33"/>
      <c r="D14698" s="33"/>
      <c r="E14698" s="33"/>
      <c r="G14698">
        <f t="shared" si="230"/>
        <v>6</v>
      </c>
    </row>
    <row r="14699" spans="1:7">
      <c r="A14699" s="33"/>
      <c r="B14699" s="34"/>
      <c r="C14699" s="33"/>
      <c r="D14699" s="33"/>
      <c r="E14699" s="33"/>
      <c r="G14699">
        <f t="shared" si="230"/>
        <v>6</v>
      </c>
    </row>
    <row r="14700" spans="1:7">
      <c r="A14700" s="33"/>
      <c r="B14700" s="34"/>
      <c r="C14700" s="33"/>
      <c r="D14700" s="33"/>
      <c r="E14700" s="33"/>
      <c r="G14700">
        <f t="shared" si="230"/>
        <v>6</v>
      </c>
    </row>
    <row r="14701" spans="1:7">
      <c r="A14701" s="33"/>
      <c r="B14701" s="34"/>
      <c r="C14701" s="33"/>
      <c r="D14701" s="33"/>
      <c r="E14701" s="33"/>
      <c r="G14701">
        <f t="shared" si="230"/>
        <v>6</v>
      </c>
    </row>
    <row r="14702" spans="1:7">
      <c r="A14702" s="33"/>
      <c r="B14702" s="34"/>
      <c r="C14702" s="33"/>
      <c r="D14702" s="33"/>
      <c r="E14702" s="33"/>
      <c r="G14702">
        <f t="shared" si="230"/>
        <v>6</v>
      </c>
    </row>
    <row r="14703" spans="1:7">
      <c r="A14703" s="33"/>
      <c r="B14703" s="34"/>
      <c r="C14703" s="33"/>
      <c r="D14703" s="33"/>
      <c r="E14703" s="33"/>
      <c r="G14703">
        <f t="shared" si="230"/>
        <v>6</v>
      </c>
    </row>
    <row r="14704" spans="1:7">
      <c r="A14704" s="33"/>
      <c r="B14704" s="34"/>
      <c r="C14704" s="33"/>
      <c r="D14704" s="33"/>
      <c r="E14704" s="33"/>
      <c r="G14704">
        <f t="shared" si="230"/>
        <v>6</v>
      </c>
    </row>
    <row r="14705" spans="1:7">
      <c r="A14705" s="33"/>
      <c r="B14705" s="34"/>
      <c r="C14705" s="33"/>
      <c r="D14705" s="33"/>
      <c r="E14705" s="33"/>
      <c r="G14705">
        <f t="shared" si="230"/>
        <v>6</v>
      </c>
    </row>
    <row r="14706" spans="1:7">
      <c r="A14706" s="33"/>
      <c r="B14706" s="34"/>
      <c r="C14706" s="33"/>
      <c r="D14706" s="33"/>
      <c r="E14706" s="33"/>
      <c r="G14706">
        <f t="shared" si="230"/>
        <v>6</v>
      </c>
    </row>
    <row r="14707" spans="1:7">
      <c r="A14707" s="33"/>
      <c r="B14707" s="34"/>
      <c r="C14707" s="33"/>
      <c r="D14707" s="33"/>
      <c r="E14707" s="33"/>
      <c r="G14707">
        <f t="shared" si="230"/>
        <v>6</v>
      </c>
    </row>
    <row r="14708" spans="1:7">
      <c r="A14708" s="33"/>
      <c r="B14708" s="34"/>
      <c r="C14708" s="33"/>
      <c r="D14708" s="33"/>
      <c r="E14708" s="33"/>
      <c r="G14708">
        <f t="shared" si="230"/>
        <v>6</v>
      </c>
    </row>
    <row r="14709" spans="1:7">
      <c r="A14709" s="33"/>
      <c r="B14709" s="34"/>
      <c r="C14709" s="33"/>
      <c r="D14709" s="33"/>
      <c r="E14709" s="33"/>
      <c r="G14709">
        <f t="shared" si="230"/>
        <v>6</v>
      </c>
    </row>
    <row r="14710" spans="1:7">
      <c r="A14710" s="33"/>
      <c r="B14710" s="34"/>
      <c r="C14710" s="33"/>
      <c r="D14710" s="33"/>
      <c r="E14710" s="33"/>
      <c r="G14710">
        <f t="shared" si="230"/>
        <v>6</v>
      </c>
    </row>
    <row r="14711" spans="1:7">
      <c r="A14711" s="33"/>
      <c r="B14711" s="34"/>
      <c r="C14711" s="33"/>
      <c r="D14711" s="33"/>
      <c r="E14711" s="33"/>
      <c r="G14711">
        <f t="shared" si="230"/>
        <v>6</v>
      </c>
    </row>
    <row r="14712" spans="1:7">
      <c r="A14712" s="33"/>
      <c r="B14712" s="34"/>
      <c r="C14712" s="33"/>
      <c r="D14712" s="33"/>
      <c r="E14712" s="33"/>
      <c r="G14712">
        <f t="shared" si="230"/>
        <v>6</v>
      </c>
    </row>
    <row r="14713" spans="1:7">
      <c r="A14713" s="33"/>
      <c r="B14713" s="34"/>
      <c r="C14713" s="33"/>
      <c r="D14713" s="33"/>
      <c r="E14713" s="33"/>
      <c r="G14713">
        <f t="shared" si="230"/>
        <v>6</v>
      </c>
    </row>
    <row r="14714" spans="1:7">
      <c r="A14714" s="33"/>
      <c r="B14714" s="34"/>
      <c r="C14714" s="33"/>
      <c r="D14714" s="33"/>
      <c r="E14714" s="33"/>
      <c r="G14714">
        <f t="shared" si="230"/>
        <v>6</v>
      </c>
    </row>
    <row r="14715" spans="1:7">
      <c r="A14715" s="33"/>
      <c r="B14715" s="34"/>
      <c r="C14715" s="33"/>
      <c r="D14715" s="33"/>
      <c r="E14715" s="33"/>
      <c r="G14715">
        <f t="shared" si="230"/>
        <v>6</v>
      </c>
    </row>
    <row r="14716" spans="1:7">
      <c r="A14716" s="33"/>
      <c r="B14716" s="34"/>
      <c r="C14716" s="33"/>
      <c r="D14716" s="33"/>
      <c r="E14716" s="33"/>
      <c r="G14716">
        <f t="shared" si="230"/>
        <v>6</v>
      </c>
    </row>
    <row r="14717" spans="1:7">
      <c r="A14717" s="33"/>
      <c r="B14717" s="34"/>
      <c r="C14717" s="33"/>
      <c r="D14717" s="33"/>
      <c r="E14717" s="33"/>
      <c r="G14717">
        <f t="shared" si="230"/>
        <v>6</v>
      </c>
    </row>
    <row r="14718" spans="1:7">
      <c r="A14718" s="33"/>
      <c r="B14718" s="34"/>
      <c r="C14718" s="33"/>
      <c r="D14718" s="33"/>
      <c r="E14718" s="33"/>
      <c r="G14718">
        <f t="shared" si="230"/>
        <v>6</v>
      </c>
    </row>
    <row r="14719" spans="1:7">
      <c r="A14719" s="33"/>
      <c r="B14719" s="34"/>
      <c r="C14719" s="33"/>
      <c r="D14719" s="33"/>
      <c r="E14719" s="33"/>
      <c r="G14719">
        <f t="shared" si="230"/>
        <v>6</v>
      </c>
    </row>
    <row r="14720" spans="1:7">
      <c r="A14720" s="33"/>
      <c r="B14720" s="34"/>
      <c r="C14720" s="33"/>
      <c r="D14720" s="33"/>
      <c r="E14720" s="33"/>
      <c r="G14720">
        <f t="shared" ref="G14720:G14783" si="231">WEEKDAY(B14720,2)</f>
        <v>6</v>
      </c>
    </row>
    <row r="14721" spans="1:7">
      <c r="A14721" s="33"/>
      <c r="B14721" s="34"/>
      <c r="C14721" s="33"/>
      <c r="D14721" s="33"/>
      <c r="E14721" s="33"/>
      <c r="G14721">
        <f t="shared" si="231"/>
        <v>6</v>
      </c>
    </row>
    <row r="14722" spans="1:7">
      <c r="A14722" s="33"/>
      <c r="B14722" s="34"/>
      <c r="C14722" s="33"/>
      <c r="D14722" s="33"/>
      <c r="E14722" s="33"/>
      <c r="G14722">
        <f t="shared" si="231"/>
        <v>6</v>
      </c>
    </row>
    <row r="14723" spans="1:7">
      <c r="A14723" s="33"/>
      <c r="B14723" s="34"/>
      <c r="C14723" s="33"/>
      <c r="D14723" s="33"/>
      <c r="E14723" s="33"/>
      <c r="G14723">
        <f t="shared" si="231"/>
        <v>6</v>
      </c>
    </row>
    <row r="14724" spans="1:7">
      <c r="A14724" s="33"/>
      <c r="B14724" s="34"/>
      <c r="C14724" s="33"/>
      <c r="D14724" s="33"/>
      <c r="E14724" s="33"/>
      <c r="G14724">
        <f t="shared" si="231"/>
        <v>6</v>
      </c>
    </row>
    <row r="14725" spans="1:7">
      <c r="A14725" s="33"/>
      <c r="B14725" s="34"/>
      <c r="C14725" s="33"/>
      <c r="D14725" s="33"/>
      <c r="E14725" s="33"/>
      <c r="G14725">
        <f t="shared" si="231"/>
        <v>6</v>
      </c>
    </row>
    <row r="14726" spans="1:7">
      <c r="A14726" s="33"/>
      <c r="B14726" s="34"/>
      <c r="C14726" s="33"/>
      <c r="D14726" s="33"/>
      <c r="E14726" s="33"/>
      <c r="G14726">
        <f t="shared" si="231"/>
        <v>6</v>
      </c>
    </row>
    <row r="14727" spans="1:7">
      <c r="A14727" s="33"/>
      <c r="B14727" s="34"/>
      <c r="C14727" s="33"/>
      <c r="D14727" s="33"/>
      <c r="E14727" s="33"/>
      <c r="G14727">
        <f t="shared" si="231"/>
        <v>6</v>
      </c>
    </row>
    <row r="14728" spans="1:7">
      <c r="A14728" s="33"/>
      <c r="B14728" s="34"/>
      <c r="C14728" s="33"/>
      <c r="D14728" s="33"/>
      <c r="E14728" s="33"/>
      <c r="G14728">
        <f t="shared" si="231"/>
        <v>6</v>
      </c>
    </row>
    <row r="14729" spans="1:7">
      <c r="A14729" s="33"/>
      <c r="B14729" s="34"/>
      <c r="C14729" s="33"/>
      <c r="D14729" s="33"/>
      <c r="E14729" s="33"/>
      <c r="G14729">
        <f t="shared" si="231"/>
        <v>6</v>
      </c>
    </row>
    <row r="14730" spans="1:7">
      <c r="A14730" s="33"/>
      <c r="B14730" s="34"/>
      <c r="C14730" s="33"/>
      <c r="D14730" s="33"/>
      <c r="E14730" s="33"/>
      <c r="G14730">
        <f t="shared" si="231"/>
        <v>6</v>
      </c>
    </row>
    <row r="14731" spans="1:7">
      <c r="A14731" s="33"/>
      <c r="B14731" s="34"/>
      <c r="C14731" s="33"/>
      <c r="D14731" s="33"/>
      <c r="E14731" s="33"/>
      <c r="G14731">
        <f t="shared" si="231"/>
        <v>6</v>
      </c>
    </row>
    <row r="14732" spans="1:7">
      <c r="A14732" s="33"/>
      <c r="B14732" s="34"/>
      <c r="C14732" s="33"/>
      <c r="D14732" s="33"/>
      <c r="E14732" s="33"/>
      <c r="G14732">
        <f t="shared" si="231"/>
        <v>6</v>
      </c>
    </row>
    <row r="14733" spans="1:7">
      <c r="A14733" s="33"/>
      <c r="B14733" s="34"/>
      <c r="C14733" s="33"/>
      <c r="D14733" s="33"/>
      <c r="E14733" s="33"/>
      <c r="G14733">
        <f t="shared" si="231"/>
        <v>6</v>
      </c>
    </row>
    <row r="14734" spans="1:7">
      <c r="A14734" s="33"/>
      <c r="B14734" s="34"/>
      <c r="C14734" s="33"/>
      <c r="D14734" s="33"/>
      <c r="E14734" s="33"/>
      <c r="G14734">
        <f t="shared" si="231"/>
        <v>6</v>
      </c>
    </row>
    <row r="14735" spans="1:7">
      <c r="A14735" s="33"/>
      <c r="B14735" s="34"/>
      <c r="C14735" s="33"/>
      <c r="D14735" s="33"/>
      <c r="E14735" s="33"/>
      <c r="G14735">
        <f t="shared" si="231"/>
        <v>6</v>
      </c>
    </row>
    <row r="14736" spans="1:7">
      <c r="A14736" s="33"/>
      <c r="B14736" s="34"/>
      <c r="C14736" s="33"/>
      <c r="D14736" s="33"/>
      <c r="E14736" s="33"/>
      <c r="G14736">
        <f t="shared" si="231"/>
        <v>6</v>
      </c>
    </row>
    <row r="14737" spans="1:7">
      <c r="A14737" s="33"/>
      <c r="B14737" s="34"/>
      <c r="C14737" s="33"/>
      <c r="D14737" s="33"/>
      <c r="E14737" s="33"/>
      <c r="G14737">
        <f t="shared" si="231"/>
        <v>6</v>
      </c>
    </row>
    <row r="14738" spans="1:7">
      <c r="A14738" s="33"/>
      <c r="B14738" s="34"/>
      <c r="C14738" s="33"/>
      <c r="D14738" s="33"/>
      <c r="E14738" s="33"/>
      <c r="G14738">
        <f t="shared" si="231"/>
        <v>6</v>
      </c>
    </row>
    <row r="14739" spans="1:7">
      <c r="A14739" s="33"/>
      <c r="B14739" s="34"/>
      <c r="C14739" s="33"/>
      <c r="D14739" s="33"/>
      <c r="E14739" s="33"/>
      <c r="G14739">
        <f t="shared" si="231"/>
        <v>6</v>
      </c>
    </row>
    <row r="14740" spans="1:7">
      <c r="A14740" s="33"/>
      <c r="B14740" s="34"/>
      <c r="C14740" s="33"/>
      <c r="D14740" s="33"/>
      <c r="E14740" s="33"/>
      <c r="G14740">
        <f t="shared" si="231"/>
        <v>6</v>
      </c>
    </row>
    <row r="14741" spans="1:7">
      <c r="A14741" s="33"/>
      <c r="B14741" s="34"/>
      <c r="C14741" s="33"/>
      <c r="D14741" s="33"/>
      <c r="E14741" s="33"/>
      <c r="G14741">
        <f t="shared" si="231"/>
        <v>6</v>
      </c>
    </row>
    <row r="14742" spans="1:7">
      <c r="A14742" s="33"/>
      <c r="B14742" s="34"/>
      <c r="C14742" s="33"/>
      <c r="D14742" s="33"/>
      <c r="E14742" s="33"/>
      <c r="G14742">
        <f t="shared" si="231"/>
        <v>6</v>
      </c>
    </row>
    <row r="14743" spans="1:7">
      <c r="A14743" s="33"/>
      <c r="B14743" s="34"/>
      <c r="C14743" s="33"/>
      <c r="D14743" s="33"/>
      <c r="E14743" s="33"/>
      <c r="G14743">
        <f t="shared" si="231"/>
        <v>6</v>
      </c>
    </row>
    <row r="14744" spans="1:7">
      <c r="A14744" s="33"/>
      <c r="B14744" s="34"/>
      <c r="C14744" s="33"/>
      <c r="D14744" s="33"/>
      <c r="E14744" s="33"/>
      <c r="G14744">
        <f t="shared" si="231"/>
        <v>6</v>
      </c>
    </row>
    <row r="14745" spans="1:7">
      <c r="A14745" s="33"/>
      <c r="B14745" s="34"/>
      <c r="C14745" s="33"/>
      <c r="D14745" s="33"/>
      <c r="E14745" s="33"/>
      <c r="G14745">
        <f t="shared" si="231"/>
        <v>6</v>
      </c>
    </row>
    <row r="14746" spans="1:7">
      <c r="A14746" s="33"/>
      <c r="B14746" s="34"/>
      <c r="C14746" s="33"/>
      <c r="D14746" s="33"/>
      <c r="E14746" s="33"/>
      <c r="G14746">
        <f t="shared" si="231"/>
        <v>6</v>
      </c>
    </row>
    <row r="14747" spans="1:7">
      <c r="A14747" s="33"/>
      <c r="B14747" s="34"/>
      <c r="C14747" s="33"/>
      <c r="D14747" s="33"/>
      <c r="E14747" s="33"/>
      <c r="G14747">
        <f t="shared" si="231"/>
        <v>6</v>
      </c>
    </row>
    <row r="14748" spans="1:7">
      <c r="A14748" s="33"/>
      <c r="B14748" s="34"/>
      <c r="C14748" s="33"/>
      <c r="D14748" s="33"/>
      <c r="E14748" s="33"/>
      <c r="G14748">
        <f t="shared" si="231"/>
        <v>6</v>
      </c>
    </row>
    <row r="14749" spans="1:7">
      <c r="A14749" s="33"/>
      <c r="B14749" s="34"/>
      <c r="C14749" s="33"/>
      <c r="D14749" s="33"/>
      <c r="E14749" s="33"/>
      <c r="G14749">
        <f t="shared" si="231"/>
        <v>6</v>
      </c>
    </row>
    <row r="14750" spans="1:7">
      <c r="A14750" s="33"/>
      <c r="B14750" s="34"/>
      <c r="C14750" s="33"/>
      <c r="D14750" s="33"/>
      <c r="E14750" s="33"/>
      <c r="G14750">
        <f t="shared" si="231"/>
        <v>6</v>
      </c>
    </row>
    <row r="14751" spans="1:7">
      <c r="A14751" s="33"/>
      <c r="B14751" s="34"/>
      <c r="C14751" s="33"/>
      <c r="D14751" s="33"/>
      <c r="E14751" s="33"/>
      <c r="G14751">
        <f t="shared" si="231"/>
        <v>6</v>
      </c>
    </row>
    <row r="14752" spans="1:7">
      <c r="A14752" s="33"/>
      <c r="B14752" s="34"/>
      <c r="C14752" s="33"/>
      <c r="D14752" s="33"/>
      <c r="E14752" s="33"/>
      <c r="G14752">
        <f t="shared" si="231"/>
        <v>6</v>
      </c>
    </row>
    <row r="14753" spans="1:7">
      <c r="A14753" s="33"/>
      <c r="B14753" s="34"/>
      <c r="C14753" s="33"/>
      <c r="D14753" s="33"/>
      <c r="E14753" s="33"/>
      <c r="G14753">
        <f t="shared" si="231"/>
        <v>6</v>
      </c>
    </row>
    <row r="14754" spans="1:7">
      <c r="A14754" s="33"/>
      <c r="B14754" s="34"/>
      <c r="C14754" s="33"/>
      <c r="D14754" s="33"/>
      <c r="E14754" s="33"/>
      <c r="G14754">
        <f t="shared" si="231"/>
        <v>6</v>
      </c>
    </row>
    <row r="14755" spans="1:7">
      <c r="A14755" s="33"/>
      <c r="B14755" s="34"/>
      <c r="C14755" s="33"/>
      <c r="D14755" s="33"/>
      <c r="E14755" s="33"/>
      <c r="G14755">
        <f t="shared" si="231"/>
        <v>6</v>
      </c>
    </row>
    <row r="14756" spans="1:7">
      <c r="A14756" s="33"/>
      <c r="B14756" s="34"/>
      <c r="C14756" s="33"/>
      <c r="D14756" s="33"/>
      <c r="E14756" s="33"/>
      <c r="G14756">
        <f t="shared" si="231"/>
        <v>6</v>
      </c>
    </row>
    <row r="14757" spans="1:7">
      <c r="A14757" s="33"/>
      <c r="B14757" s="34"/>
      <c r="C14757" s="33"/>
      <c r="D14757" s="33"/>
      <c r="E14757" s="33"/>
      <c r="G14757">
        <f t="shared" si="231"/>
        <v>6</v>
      </c>
    </row>
    <row r="14758" spans="1:7">
      <c r="A14758" s="33"/>
      <c r="B14758" s="34"/>
      <c r="C14758" s="33"/>
      <c r="D14758" s="33"/>
      <c r="E14758" s="33"/>
      <c r="G14758">
        <f t="shared" si="231"/>
        <v>6</v>
      </c>
    </row>
    <row r="14759" spans="1:7">
      <c r="A14759" s="33"/>
      <c r="B14759" s="34"/>
      <c r="C14759" s="33"/>
      <c r="D14759" s="33"/>
      <c r="E14759" s="33"/>
      <c r="G14759">
        <f t="shared" si="231"/>
        <v>6</v>
      </c>
    </row>
    <row r="14760" spans="1:7">
      <c r="A14760" s="33"/>
      <c r="B14760" s="34"/>
      <c r="C14760" s="33"/>
      <c r="D14760" s="33"/>
      <c r="E14760" s="33"/>
      <c r="G14760">
        <f t="shared" si="231"/>
        <v>6</v>
      </c>
    </row>
    <row r="14761" spans="1:7">
      <c r="A14761" s="33"/>
      <c r="B14761" s="34"/>
      <c r="C14761" s="33"/>
      <c r="D14761" s="33"/>
      <c r="E14761" s="33"/>
      <c r="G14761">
        <f t="shared" si="231"/>
        <v>6</v>
      </c>
    </row>
    <row r="14762" spans="1:7">
      <c r="A14762" s="33"/>
      <c r="B14762" s="34"/>
      <c r="C14762" s="33"/>
      <c r="D14762" s="33"/>
      <c r="E14762" s="33"/>
      <c r="G14762">
        <f t="shared" si="231"/>
        <v>6</v>
      </c>
    </row>
    <row r="14763" spans="1:7">
      <c r="A14763" s="33"/>
      <c r="B14763" s="34"/>
      <c r="C14763" s="33"/>
      <c r="D14763" s="33"/>
      <c r="E14763" s="33"/>
      <c r="G14763">
        <f t="shared" si="231"/>
        <v>6</v>
      </c>
    </row>
    <row r="14764" spans="1:7">
      <c r="A14764" s="33"/>
      <c r="B14764" s="34"/>
      <c r="C14764" s="33"/>
      <c r="D14764" s="33"/>
      <c r="E14764" s="33"/>
      <c r="G14764">
        <f t="shared" si="231"/>
        <v>6</v>
      </c>
    </row>
    <row r="14765" spans="1:7">
      <c r="A14765" s="33"/>
      <c r="B14765" s="34"/>
      <c r="C14765" s="33"/>
      <c r="D14765" s="33"/>
      <c r="E14765" s="33"/>
      <c r="G14765">
        <f t="shared" si="231"/>
        <v>6</v>
      </c>
    </row>
    <row r="14766" spans="1:7">
      <c r="A14766" s="33"/>
      <c r="B14766" s="34"/>
      <c r="C14766" s="33"/>
      <c r="D14766" s="33"/>
      <c r="E14766" s="33"/>
      <c r="G14766">
        <f t="shared" si="231"/>
        <v>6</v>
      </c>
    </row>
    <row r="14767" spans="1:7">
      <c r="A14767" s="33"/>
      <c r="B14767" s="34"/>
      <c r="C14767" s="33"/>
      <c r="D14767" s="33"/>
      <c r="E14767" s="33"/>
      <c r="G14767">
        <f t="shared" si="231"/>
        <v>6</v>
      </c>
    </row>
    <row r="14768" spans="1:7">
      <c r="A14768" s="33"/>
      <c r="B14768" s="34"/>
      <c r="C14768" s="33"/>
      <c r="D14768" s="33"/>
      <c r="E14768" s="33"/>
      <c r="G14768">
        <f t="shared" si="231"/>
        <v>6</v>
      </c>
    </row>
    <row r="14769" spans="1:7">
      <c r="A14769" s="33"/>
      <c r="B14769" s="34"/>
      <c r="C14769" s="33"/>
      <c r="D14769" s="33"/>
      <c r="E14769" s="33"/>
      <c r="G14769">
        <f t="shared" si="231"/>
        <v>6</v>
      </c>
    </row>
    <row r="14770" spans="1:7">
      <c r="A14770" s="33"/>
      <c r="B14770" s="34"/>
      <c r="C14770" s="33"/>
      <c r="D14770" s="33"/>
      <c r="E14770" s="33"/>
      <c r="G14770">
        <f t="shared" si="231"/>
        <v>6</v>
      </c>
    </row>
    <row r="14771" spans="1:7">
      <c r="A14771" s="33"/>
      <c r="B14771" s="34"/>
      <c r="C14771" s="33"/>
      <c r="D14771" s="33"/>
      <c r="E14771" s="33"/>
      <c r="G14771">
        <f t="shared" si="231"/>
        <v>6</v>
      </c>
    </row>
    <row r="14772" spans="1:7">
      <c r="A14772" s="33"/>
      <c r="B14772" s="34"/>
      <c r="C14772" s="33"/>
      <c r="D14772" s="33"/>
      <c r="E14772" s="33"/>
      <c r="G14772">
        <f t="shared" si="231"/>
        <v>6</v>
      </c>
    </row>
    <row r="14773" spans="1:7">
      <c r="A14773" s="33"/>
      <c r="B14773" s="34"/>
      <c r="C14773" s="33"/>
      <c r="D14773" s="33"/>
      <c r="E14773" s="33"/>
      <c r="G14773">
        <f t="shared" si="231"/>
        <v>6</v>
      </c>
    </row>
    <row r="14774" spans="1:7">
      <c r="A14774" s="33"/>
      <c r="B14774" s="34"/>
      <c r="C14774" s="33"/>
      <c r="D14774" s="33"/>
      <c r="E14774" s="33"/>
      <c r="G14774">
        <f t="shared" si="231"/>
        <v>6</v>
      </c>
    </row>
    <row r="14775" spans="1:7">
      <c r="A14775" s="33"/>
      <c r="B14775" s="34"/>
      <c r="C14775" s="33"/>
      <c r="D14775" s="33"/>
      <c r="E14775" s="33"/>
      <c r="G14775">
        <f t="shared" si="231"/>
        <v>6</v>
      </c>
    </row>
    <row r="14776" spans="1:7">
      <c r="A14776" s="33"/>
      <c r="B14776" s="34"/>
      <c r="C14776" s="33"/>
      <c r="D14776" s="33"/>
      <c r="E14776" s="33"/>
      <c r="G14776">
        <f t="shared" si="231"/>
        <v>6</v>
      </c>
    </row>
    <row r="14777" spans="1:7">
      <c r="A14777" s="33"/>
      <c r="B14777" s="34"/>
      <c r="C14777" s="33"/>
      <c r="D14777" s="33"/>
      <c r="E14777" s="33"/>
      <c r="G14777">
        <f t="shared" si="231"/>
        <v>6</v>
      </c>
    </row>
    <row r="14778" spans="1:7">
      <c r="A14778" s="33"/>
      <c r="B14778" s="34"/>
      <c r="C14778" s="33"/>
      <c r="D14778" s="33"/>
      <c r="E14778" s="33"/>
      <c r="G14778">
        <f t="shared" si="231"/>
        <v>6</v>
      </c>
    </row>
    <row r="14779" spans="1:7">
      <c r="A14779" s="33"/>
      <c r="B14779" s="34"/>
      <c r="C14779" s="33"/>
      <c r="D14779" s="33"/>
      <c r="E14779" s="33"/>
      <c r="G14779">
        <f t="shared" si="231"/>
        <v>6</v>
      </c>
    </row>
    <row r="14780" spans="1:7">
      <c r="A14780" s="33"/>
      <c r="B14780" s="34"/>
      <c r="C14780" s="33"/>
      <c r="D14780" s="33"/>
      <c r="E14780" s="33"/>
      <c r="G14780">
        <f t="shared" si="231"/>
        <v>6</v>
      </c>
    </row>
    <row r="14781" spans="1:7">
      <c r="A14781" s="33"/>
      <c r="B14781" s="34"/>
      <c r="C14781" s="33"/>
      <c r="D14781" s="33"/>
      <c r="E14781" s="33"/>
      <c r="G14781">
        <f t="shared" si="231"/>
        <v>6</v>
      </c>
    </row>
    <row r="14782" spans="1:7">
      <c r="A14782" s="33"/>
      <c r="B14782" s="34"/>
      <c r="C14782" s="33"/>
      <c r="D14782" s="33"/>
      <c r="E14782" s="33"/>
      <c r="G14782">
        <f t="shared" si="231"/>
        <v>6</v>
      </c>
    </row>
    <row r="14783" spans="1:7">
      <c r="A14783" s="33"/>
      <c r="B14783" s="34"/>
      <c r="C14783" s="33"/>
      <c r="D14783" s="33"/>
      <c r="E14783" s="33"/>
      <c r="G14783">
        <f t="shared" si="231"/>
        <v>6</v>
      </c>
    </row>
    <row r="14784" spans="1:7">
      <c r="A14784" s="33"/>
      <c r="B14784" s="34"/>
      <c r="C14784" s="33"/>
      <c r="D14784" s="33"/>
      <c r="E14784" s="33"/>
      <c r="G14784">
        <f t="shared" ref="G14784:G14847" si="232">WEEKDAY(B14784,2)</f>
        <v>6</v>
      </c>
    </row>
    <row r="14785" spans="1:7">
      <c r="A14785" s="33"/>
      <c r="B14785" s="34"/>
      <c r="C14785" s="33"/>
      <c r="D14785" s="33"/>
      <c r="E14785" s="33"/>
      <c r="G14785">
        <f t="shared" si="232"/>
        <v>6</v>
      </c>
    </row>
    <row r="14786" spans="1:7">
      <c r="A14786" s="33"/>
      <c r="B14786" s="34"/>
      <c r="C14786" s="33"/>
      <c r="D14786" s="33"/>
      <c r="E14786" s="33"/>
      <c r="G14786">
        <f t="shared" si="232"/>
        <v>6</v>
      </c>
    </row>
    <row r="14787" spans="1:7">
      <c r="A14787" s="33"/>
      <c r="B14787" s="34"/>
      <c r="C14787" s="33"/>
      <c r="D14787" s="33"/>
      <c r="E14787" s="33"/>
      <c r="G14787">
        <f t="shared" si="232"/>
        <v>6</v>
      </c>
    </row>
    <row r="14788" spans="1:7">
      <c r="A14788" s="33"/>
      <c r="B14788" s="34"/>
      <c r="C14788" s="33"/>
      <c r="D14788" s="33"/>
      <c r="E14788" s="33"/>
      <c r="G14788">
        <f t="shared" si="232"/>
        <v>6</v>
      </c>
    </row>
    <row r="14789" spans="1:7">
      <c r="A14789" s="33"/>
      <c r="B14789" s="34"/>
      <c r="C14789" s="33"/>
      <c r="D14789" s="33"/>
      <c r="E14789" s="33"/>
      <c r="G14789">
        <f t="shared" si="232"/>
        <v>6</v>
      </c>
    </row>
    <row r="14790" spans="1:7">
      <c r="A14790" s="33"/>
      <c r="B14790" s="34"/>
      <c r="C14790" s="33"/>
      <c r="D14790" s="33"/>
      <c r="E14790" s="33"/>
      <c r="G14790">
        <f t="shared" si="232"/>
        <v>6</v>
      </c>
    </row>
    <row r="14791" spans="1:7">
      <c r="A14791" s="33"/>
      <c r="B14791" s="34"/>
      <c r="C14791" s="33"/>
      <c r="D14791" s="33"/>
      <c r="E14791" s="33"/>
      <c r="G14791">
        <f t="shared" si="232"/>
        <v>6</v>
      </c>
    </row>
    <row r="14792" spans="1:7">
      <c r="A14792" s="33"/>
      <c r="B14792" s="34"/>
      <c r="C14792" s="33"/>
      <c r="D14792" s="33"/>
      <c r="E14792" s="33"/>
      <c r="G14792">
        <f t="shared" si="232"/>
        <v>6</v>
      </c>
    </row>
    <row r="14793" spans="1:7">
      <c r="A14793" s="33"/>
      <c r="B14793" s="34"/>
      <c r="C14793" s="33"/>
      <c r="D14793" s="33"/>
      <c r="E14793" s="33"/>
      <c r="G14793">
        <f t="shared" si="232"/>
        <v>6</v>
      </c>
    </row>
    <row r="14794" spans="1:7">
      <c r="A14794" s="33"/>
      <c r="B14794" s="34"/>
      <c r="C14794" s="33"/>
      <c r="D14794" s="33"/>
      <c r="E14794" s="33"/>
      <c r="G14794">
        <f t="shared" si="232"/>
        <v>6</v>
      </c>
    </row>
    <row r="14795" spans="1:7">
      <c r="A14795" s="33"/>
      <c r="B14795" s="34"/>
      <c r="C14795" s="33"/>
      <c r="D14795" s="33"/>
      <c r="E14795" s="33"/>
      <c r="G14795">
        <f t="shared" si="232"/>
        <v>6</v>
      </c>
    </row>
    <row r="14796" spans="1:7">
      <c r="A14796" s="33"/>
      <c r="B14796" s="34"/>
      <c r="C14796" s="33"/>
      <c r="D14796" s="33"/>
      <c r="E14796" s="33"/>
      <c r="G14796">
        <f t="shared" si="232"/>
        <v>6</v>
      </c>
    </row>
    <row r="14797" spans="1:7">
      <c r="A14797" s="33"/>
      <c r="B14797" s="34"/>
      <c r="C14797" s="33"/>
      <c r="D14797" s="33"/>
      <c r="E14797" s="33"/>
      <c r="G14797">
        <f t="shared" si="232"/>
        <v>6</v>
      </c>
    </row>
    <row r="14798" spans="1:7">
      <c r="A14798" s="33"/>
      <c r="B14798" s="34"/>
      <c r="C14798" s="33"/>
      <c r="D14798" s="33"/>
      <c r="E14798" s="33"/>
      <c r="G14798">
        <f t="shared" si="232"/>
        <v>6</v>
      </c>
    </row>
    <row r="14799" spans="1:7">
      <c r="A14799" s="33"/>
      <c r="B14799" s="34"/>
      <c r="C14799" s="33"/>
      <c r="D14799" s="33"/>
      <c r="E14799" s="33"/>
      <c r="G14799">
        <f t="shared" si="232"/>
        <v>6</v>
      </c>
    </row>
    <row r="14800" spans="1:7">
      <c r="A14800" s="33"/>
      <c r="B14800" s="34"/>
      <c r="C14800" s="33"/>
      <c r="D14800" s="33"/>
      <c r="E14800" s="33"/>
      <c r="G14800">
        <f t="shared" si="232"/>
        <v>6</v>
      </c>
    </row>
    <row r="14801" spans="1:7">
      <c r="A14801" s="33"/>
      <c r="B14801" s="34"/>
      <c r="C14801" s="33"/>
      <c r="D14801" s="33"/>
      <c r="E14801" s="33"/>
      <c r="G14801">
        <f t="shared" si="232"/>
        <v>6</v>
      </c>
    </row>
    <row r="14802" spans="1:7">
      <c r="A14802" s="33"/>
      <c r="B14802" s="34"/>
      <c r="C14802" s="33"/>
      <c r="D14802" s="33"/>
      <c r="E14802" s="33"/>
      <c r="G14802">
        <f t="shared" si="232"/>
        <v>6</v>
      </c>
    </row>
    <row r="14803" spans="1:7">
      <c r="A14803" s="33"/>
      <c r="B14803" s="34"/>
      <c r="C14803" s="33"/>
      <c r="D14803" s="33"/>
      <c r="E14803" s="33"/>
      <c r="G14803">
        <f t="shared" si="232"/>
        <v>6</v>
      </c>
    </row>
    <row r="14804" spans="1:7">
      <c r="A14804" s="33"/>
      <c r="B14804" s="34"/>
      <c r="C14804" s="33"/>
      <c r="D14804" s="33"/>
      <c r="E14804" s="33"/>
      <c r="G14804">
        <f t="shared" si="232"/>
        <v>6</v>
      </c>
    </row>
    <row r="14805" spans="1:7">
      <c r="A14805" s="33"/>
      <c r="B14805" s="34"/>
      <c r="C14805" s="33"/>
      <c r="D14805" s="33"/>
      <c r="E14805" s="33"/>
      <c r="G14805">
        <f t="shared" si="232"/>
        <v>6</v>
      </c>
    </row>
    <row r="14806" spans="1:7">
      <c r="A14806" s="33"/>
      <c r="B14806" s="34"/>
      <c r="C14806" s="33"/>
      <c r="D14806" s="33"/>
      <c r="E14806" s="33"/>
      <c r="G14806">
        <f t="shared" si="232"/>
        <v>6</v>
      </c>
    </row>
    <row r="14807" spans="1:7">
      <c r="A14807" s="33"/>
      <c r="B14807" s="34"/>
      <c r="C14807" s="33"/>
      <c r="D14807" s="33"/>
      <c r="E14807" s="33"/>
      <c r="G14807">
        <f t="shared" si="232"/>
        <v>6</v>
      </c>
    </row>
    <row r="14808" spans="1:7">
      <c r="A14808" s="33"/>
      <c r="B14808" s="34"/>
      <c r="C14808" s="33"/>
      <c r="D14808" s="33"/>
      <c r="E14808" s="33"/>
      <c r="G14808">
        <f t="shared" si="232"/>
        <v>6</v>
      </c>
    </row>
    <row r="14809" spans="1:7">
      <c r="A14809" s="33"/>
      <c r="B14809" s="34"/>
      <c r="C14809" s="33"/>
      <c r="D14809" s="33"/>
      <c r="E14809" s="33"/>
      <c r="G14809">
        <f t="shared" si="232"/>
        <v>6</v>
      </c>
    </row>
    <row r="14810" spans="1:7">
      <c r="A14810" s="33"/>
      <c r="B14810" s="34"/>
      <c r="C14810" s="33"/>
      <c r="D14810" s="33"/>
      <c r="E14810" s="33"/>
      <c r="G14810">
        <f t="shared" si="232"/>
        <v>6</v>
      </c>
    </row>
    <row r="14811" spans="1:7">
      <c r="A14811" s="33"/>
      <c r="B14811" s="34"/>
      <c r="C14811" s="33"/>
      <c r="D14811" s="33"/>
      <c r="E14811" s="33"/>
      <c r="G14811">
        <f t="shared" si="232"/>
        <v>6</v>
      </c>
    </row>
    <row r="14812" spans="1:7">
      <c r="A14812" s="33"/>
      <c r="B14812" s="34"/>
      <c r="C14812" s="33"/>
      <c r="D14812" s="33"/>
      <c r="E14812" s="33"/>
      <c r="G14812">
        <f t="shared" si="232"/>
        <v>6</v>
      </c>
    </row>
    <row r="14813" spans="1:7">
      <c r="A14813" s="33"/>
      <c r="B14813" s="34"/>
      <c r="C14813" s="33"/>
      <c r="D14813" s="33"/>
      <c r="E14813" s="33"/>
      <c r="G14813">
        <f t="shared" si="232"/>
        <v>6</v>
      </c>
    </row>
    <row r="14814" spans="1:7">
      <c r="A14814" s="33"/>
      <c r="B14814" s="34"/>
      <c r="C14814" s="33"/>
      <c r="D14814" s="33"/>
      <c r="E14814" s="33"/>
      <c r="G14814">
        <f t="shared" si="232"/>
        <v>6</v>
      </c>
    </row>
    <row r="14815" spans="1:7">
      <c r="A14815" s="33"/>
      <c r="B14815" s="34"/>
      <c r="C14815" s="33"/>
      <c r="D14815" s="33"/>
      <c r="E14815" s="33"/>
      <c r="G14815">
        <f t="shared" si="232"/>
        <v>6</v>
      </c>
    </row>
    <row r="14816" spans="1:7">
      <c r="A14816" s="33"/>
      <c r="B14816" s="34"/>
      <c r="C14816" s="33"/>
      <c r="D14816" s="33"/>
      <c r="E14816" s="33"/>
      <c r="G14816">
        <f t="shared" si="232"/>
        <v>6</v>
      </c>
    </row>
    <row r="14817" spans="1:7">
      <c r="A14817" s="33"/>
      <c r="B14817" s="34"/>
      <c r="C14817" s="33"/>
      <c r="D14817" s="33"/>
      <c r="E14817" s="33"/>
      <c r="G14817">
        <f t="shared" si="232"/>
        <v>6</v>
      </c>
    </row>
    <row r="14818" spans="1:7">
      <c r="A14818" s="33"/>
      <c r="B14818" s="34"/>
      <c r="C14818" s="33"/>
      <c r="D14818" s="33"/>
      <c r="E14818" s="33"/>
      <c r="G14818">
        <f t="shared" si="232"/>
        <v>6</v>
      </c>
    </row>
    <row r="14819" spans="1:7">
      <c r="A14819" s="33"/>
      <c r="B14819" s="34"/>
      <c r="C14819" s="33"/>
      <c r="D14819" s="33"/>
      <c r="E14819" s="33"/>
      <c r="G14819">
        <f t="shared" si="232"/>
        <v>6</v>
      </c>
    </row>
    <row r="14820" spans="1:7">
      <c r="A14820" s="33"/>
      <c r="B14820" s="34"/>
      <c r="C14820" s="33"/>
      <c r="D14820" s="33"/>
      <c r="E14820" s="33"/>
      <c r="G14820">
        <f t="shared" si="232"/>
        <v>6</v>
      </c>
    </row>
    <row r="14821" spans="1:7">
      <c r="A14821" s="33"/>
      <c r="B14821" s="34"/>
      <c r="C14821" s="33"/>
      <c r="D14821" s="33"/>
      <c r="E14821" s="33"/>
      <c r="G14821">
        <f t="shared" si="232"/>
        <v>6</v>
      </c>
    </row>
    <row r="14822" spans="1:7">
      <c r="A14822" s="33"/>
      <c r="B14822" s="34"/>
      <c r="C14822" s="33"/>
      <c r="D14822" s="33"/>
      <c r="E14822" s="33"/>
      <c r="G14822">
        <f t="shared" si="232"/>
        <v>6</v>
      </c>
    </row>
    <row r="14823" spans="1:7">
      <c r="A14823" s="33"/>
      <c r="B14823" s="34"/>
      <c r="C14823" s="33"/>
      <c r="D14823" s="33"/>
      <c r="E14823" s="33"/>
      <c r="G14823">
        <f t="shared" si="232"/>
        <v>6</v>
      </c>
    </row>
    <row r="14824" spans="1:7">
      <c r="A14824" s="33"/>
      <c r="B14824" s="34"/>
      <c r="C14824" s="33"/>
      <c r="D14824" s="33"/>
      <c r="E14824" s="33"/>
      <c r="G14824">
        <f t="shared" si="232"/>
        <v>6</v>
      </c>
    </row>
    <row r="14825" spans="1:7">
      <c r="A14825" s="33"/>
      <c r="B14825" s="34"/>
      <c r="C14825" s="33"/>
      <c r="D14825" s="33"/>
      <c r="E14825" s="33"/>
      <c r="G14825">
        <f t="shared" si="232"/>
        <v>6</v>
      </c>
    </row>
    <row r="14826" spans="1:7">
      <c r="A14826" s="33"/>
      <c r="B14826" s="34"/>
      <c r="C14826" s="33"/>
      <c r="D14826" s="33"/>
      <c r="E14826" s="33"/>
      <c r="G14826">
        <f t="shared" si="232"/>
        <v>6</v>
      </c>
    </row>
    <row r="14827" spans="1:7">
      <c r="A14827" s="33"/>
      <c r="B14827" s="34"/>
      <c r="C14827" s="33"/>
      <c r="D14827" s="33"/>
      <c r="E14827" s="33"/>
      <c r="G14827">
        <f t="shared" si="232"/>
        <v>6</v>
      </c>
    </row>
    <row r="14828" spans="1:7">
      <c r="A14828" s="33"/>
      <c r="B14828" s="34"/>
      <c r="C14828" s="33"/>
      <c r="D14828" s="33"/>
      <c r="E14828" s="33"/>
      <c r="G14828">
        <f t="shared" si="232"/>
        <v>6</v>
      </c>
    </row>
    <row r="14829" spans="1:7">
      <c r="A14829" s="33"/>
      <c r="B14829" s="34"/>
      <c r="C14829" s="33"/>
      <c r="D14829" s="33"/>
      <c r="E14829" s="33"/>
      <c r="G14829">
        <f t="shared" si="232"/>
        <v>6</v>
      </c>
    </row>
    <row r="14830" spans="1:7">
      <c r="A14830" s="33"/>
      <c r="B14830" s="34"/>
      <c r="C14830" s="33"/>
      <c r="D14830" s="33"/>
      <c r="E14830" s="33"/>
      <c r="G14830">
        <f t="shared" si="232"/>
        <v>6</v>
      </c>
    </row>
    <row r="14831" spans="1:7">
      <c r="A14831" s="33"/>
      <c r="B14831" s="34"/>
      <c r="C14831" s="33"/>
      <c r="D14831" s="33"/>
      <c r="E14831" s="33"/>
      <c r="G14831">
        <f t="shared" si="232"/>
        <v>6</v>
      </c>
    </row>
    <row r="14832" spans="1:7">
      <c r="A14832" s="33"/>
      <c r="B14832" s="34"/>
      <c r="C14832" s="33"/>
      <c r="D14832" s="33"/>
      <c r="E14832" s="33"/>
      <c r="G14832">
        <f t="shared" si="232"/>
        <v>6</v>
      </c>
    </row>
    <row r="14833" spans="1:7">
      <c r="A14833" s="33"/>
      <c r="B14833" s="34"/>
      <c r="C14833" s="33"/>
      <c r="D14833" s="33"/>
      <c r="E14833" s="33"/>
      <c r="G14833">
        <f t="shared" si="232"/>
        <v>6</v>
      </c>
    </row>
    <row r="14834" spans="1:7">
      <c r="A14834" s="33"/>
      <c r="B14834" s="34"/>
      <c r="C14834" s="33"/>
      <c r="D14834" s="33"/>
      <c r="E14834" s="33"/>
      <c r="G14834">
        <f t="shared" si="232"/>
        <v>6</v>
      </c>
    </row>
    <row r="14835" spans="1:7">
      <c r="A14835" s="33"/>
      <c r="B14835" s="34"/>
      <c r="C14835" s="33"/>
      <c r="D14835" s="33"/>
      <c r="E14835" s="33"/>
      <c r="G14835">
        <f t="shared" si="232"/>
        <v>6</v>
      </c>
    </row>
    <row r="14836" spans="1:7">
      <c r="A14836" s="33"/>
      <c r="B14836" s="34"/>
      <c r="C14836" s="33"/>
      <c r="D14836" s="33"/>
      <c r="E14836" s="33"/>
      <c r="G14836">
        <f t="shared" si="232"/>
        <v>6</v>
      </c>
    </row>
    <row r="14837" spans="1:7">
      <c r="A14837" s="33"/>
      <c r="B14837" s="34"/>
      <c r="C14837" s="33"/>
      <c r="D14837" s="33"/>
      <c r="E14837" s="33"/>
      <c r="G14837">
        <f t="shared" si="232"/>
        <v>6</v>
      </c>
    </row>
    <row r="14838" spans="1:7">
      <c r="A14838" s="33"/>
      <c r="B14838" s="34"/>
      <c r="C14838" s="33"/>
      <c r="D14838" s="33"/>
      <c r="E14838" s="33"/>
      <c r="G14838">
        <f t="shared" si="232"/>
        <v>6</v>
      </c>
    </row>
    <row r="14839" spans="1:7">
      <c r="A14839" s="33"/>
      <c r="B14839" s="34"/>
      <c r="C14839" s="33"/>
      <c r="D14839" s="33"/>
      <c r="E14839" s="33"/>
      <c r="G14839">
        <f t="shared" si="232"/>
        <v>6</v>
      </c>
    </row>
    <row r="14840" spans="1:7">
      <c r="A14840" s="33"/>
      <c r="B14840" s="34"/>
      <c r="C14840" s="33"/>
      <c r="D14840" s="33"/>
      <c r="E14840" s="33"/>
      <c r="G14840">
        <f t="shared" si="232"/>
        <v>6</v>
      </c>
    </row>
    <row r="14841" spans="1:7">
      <c r="A14841" s="33"/>
      <c r="B14841" s="34"/>
      <c r="C14841" s="33"/>
      <c r="D14841" s="33"/>
      <c r="E14841" s="33"/>
      <c r="G14841">
        <f t="shared" si="232"/>
        <v>6</v>
      </c>
    </row>
    <row r="14842" spans="1:7">
      <c r="A14842" s="33"/>
      <c r="B14842" s="34"/>
      <c r="C14842" s="33"/>
      <c r="D14842" s="33"/>
      <c r="E14842" s="33"/>
      <c r="G14842">
        <f t="shared" si="232"/>
        <v>6</v>
      </c>
    </row>
    <row r="14843" spans="1:7">
      <c r="A14843" s="33"/>
      <c r="B14843" s="34"/>
      <c r="C14843" s="33"/>
      <c r="D14843" s="33"/>
      <c r="E14843" s="33"/>
      <c r="G14843">
        <f t="shared" si="232"/>
        <v>6</v>
      </c>
    </row>
    <row r="14844" spans="1:7">
      <c r="A14844" s="33"/>
      <c r="B14844" s="34"/>
      <c r="C14844" s="33"/>
      <c r="D14844" s="33"/>
      <c r="E14844" s="33"/>
      <c r="G14844">
        <f t="shared" si="232"/>
        <v>6</v>
      </c>
    </row>
    <row r="14845" spans="1:7">
      <c r="A14845" s="33"/>
      <c r="B14845" s="34"/>
      <c r="C14845" s="33"/>
      <c r="D14845" s="33"/>
      <c r="E14845" s="33"/>
      <c r="G14845">
        <f t="shared" si="232"/>
        <v>6</v>
      </c>
    </row>
    <row r="14846" spans="1:7">
      <c r="A14846" s="33"/>
      <c r="B14846" s="34"/>
      <c r="C14846" s="33"/>
      <c r="D14846" s="33"/>
      <c r="E14846" s="33"/>
      <c r="G14846">
        <f t="shared" si="232"/>
        <v>6</v>
      </c>
    </row>
    <row r="14847" spans="1:7">
      <c r="A14847" s="33"/>
      <c r="B14847" s="34"/>
      <c r="C14847" s="33"/>
      <c r="D14847" s="33"/>
      <c r="E14847" s="33"/>
      <c r="G14847">
        <f t="shared" si="232"/>
        <v>6</v>
      </c>
    </row>
    <row r="14848" spans="1:7">
      <c r="A14848" s="33"/>
      <c r="B14848" s="34"/>
      <c r="C14848" s="33"/>
      <c r="D14848" s="33"/>
      <c r="E14848" s="33"/>
      <c r="G14848">
        <f t="shared" ref="G14848:G14911" si="233">WEEKDAY(B14848,2)</f>
        <v>6</v>
      </c>
    </row>
    <row r="14849" spans="1:7">
      <c r="A14849" s="33"/>
      <c r="B14849" s="34"/>
      <c r="C14849" s="33"/>
      <c r="D14849" s="33"/>
      <c r="E14849" s="33"/>
      <c r="G14849">
        <f t="shared" si="233"/>
        <v>6</v>
      </c>
    </row>
    <row r="14850" spans="1:7">
      <c r="A14850" s="33"/>
      <c r="B14850" s="34"/>
      <c r="C14850" s="33"/>
      <c r="D14850" s="33"/>
      <c r="E14850" s="33"/>
      <c r="G14850">
        <f t="shared" si="233"/>
        <v>6</v>
      </c>
    </row>
    <row r="14851" spans="1:7">
      <c r="A14851" s="33"/>
      <c r="B14851" s="34"/>
      <c r="C14851" s="33"/>
      <c r="D14851" s="33"/>
      <c r="E14851" s="33"/>
      <c r="G14851">
        <f t="shared" si="233"/>
        <v>6</v>
      </c>
    </row>
    <row r="14852" spans="1:7">
      <c r="A14852" s="33"/>
      <c r="B14852" s="34"/>
      <c r="C14852" s="33"/>
      <c r="D14852" s="33"/>
      <c r="E14852" s="33"/>
      <c r="G14852">
        <f t="shared" si="233"/>
        <v>6</v>
      </c>
    </row>
    <row r="14853" spans="1:7">
      <c r="A14853" s="33"/>
      <c r="B14853" s="34"/>
      <c r="C14853" s="33"/>
      <c r="D14853" s="33"/>
      <c r="E14853" s="33"/>
      <c r="G14853">
        <f t="shared" si="233"/>
        <v>6</v>
      </c>
    </row>
    <row r="14854" spans="1:7">
      <c r="A14854" s="33"/>
      <c r="B14854" s="34"/>
      <c r="C14854" s="33"/>
      <c r="D14854" s="33"/>
      <c r="E14854" s="33"/>
      <c r="G14854">
        <f t="shared" si="233"/>
        <v>6</v>
      </c>
    </row>
    <row r="14855" spans="1:7">
      <c r="A14855" s="33"/>
      <c r="B14855" s="34"/>
      <c r="C14855" s="33"/>
      <c r="D14855" s="33"/>
      <c r="E14855" s="33"/>
      <c r="G14855">
        <f t="shared" si="233"/>
        <v>6</v>
      </c>
    </row>
    <row r="14856" spans="1:7">
      <c r="A14856" s="33"/>
      <c r="B14856" s="34"/>
      <c r="C14856" s="33"/>
      <c r="D14856" s="33"/>
      <c r="E14856" s="33"/>
      <c r="G14856">
        <f t="shared" si="233"/>
        <v>6</v>
      </c>
    </row>
    <row r="14857" spans="1:7">
      <c r="A14857" s="33"/>
      <c r="B14857" s="34"/>
      <c r="C14857" s="33"/>
      <c r="D14857" s="33"/>
      <c r="E14857" s="33"/>
      <c r="G14857">
        <f t="shared" si="233"/>
        <v>6</v>
      </c>
    </row>
    <row r="14858" spans="1:7">
      <c r="A14858" s="33"/>
      <c r="B14858" s="34"/>
      <c r="C14858" s="33"/>
      <c r="D14858" s="33"/>
      <c r="E14858" s="33"/>
      <c r="G14858">
        <f t="shared" si="233"/>
        <v>6</v>
      </c>
    </row>
    <row r="14859" spans="1:7">
      <c r="A14859" s="33"/>
      <c r="B14859" s="34"/>
      <c r="C14859" s="33"/>
      <c r="D14859" s="33"/>
      <c r="E14859" s="33"/>
      <c r="G14859">
        <f t="shared" si="233"/>
        <v>6</v>
      </c>
    </row>
    <row r="14860" spans="1:7">
      <c r="A14860" s="33"/>
      <c r="B14860" s="34"/>
      <c r="C14860" s="33"/>
      <c r="D14860" s="33"/>
      <c r="E14860" s="33"/>
      <c r="G14860">
        <f t="shared" si="233"/>
        <v>6</v>
      </c>
    </row>
    <row r="14861" spans="1:7">
      <c r="A14861" s="33"/>
      <c r="B14861" s="34"/>
      <c r="C14861" s="33"/>
      <c r="D14861" s="33"/>
      <c r="E14861" s="33"/>
      <c r="G14861">
        <f t="shared" si="233"/>
        <v>6</v>
      </c>
    </row>
    <row r="14862" spans="1:7">
      <c r="A14862" s="33"/>
      <c r="B14862" s="34"/>
      <c r="C14862" s="33"/>
      <c r="D14862" s="33"/>
      <c r="E14862" s="33"/>
      <c r="G14862">
        <f t="shared" si="233"/>
        <v>6</v>
      </c>
    </row>
    <row r="14863" spans="1:7">
      <c r="A14863" s="33"/>
      <c r="B14863" s="34"/>
      <c r="C14863" s="33"/>
      <c r="D14863" s="33"/>
      <c r="E14863" s="33"/>
      <c r="G14863">
        <f t="shared" si="233"/>
        <v>6</v>
      </c>
    </row>
    <row r="14864" spans="1:7">
      <c r="A14864" s="33"/>
      <c r="B14864" s="34"/>
      <c r="C14864" s="33"/>
      <c r="D14864" s="33"/>
      <c r="E14864" s="33"/>
      <c r="G14864">
        <f t="shared" si="233"/>
        <v>6</v>
      </c>
    </row>
    <row r="14865" spans="1:7">
      <c r="A14865" s="33"/>
      <c r="B14865" s="34"/>
      <c r="C14865" s="33"/>
      <c r="D14865" s="33"/>
      <c r="E14865" s="33"/>
      <c r="G14865">
        <f t="shared" si="233"/>
        <v>6</v>
      </c>
    </row>
    <row r="14866" spans="1:7">
      <c r="A14866" s="33"/>
      <c r="B14866" s="34"/>
      <c r="C14866" s="33"/>
      <c r="D14866" s="33"/>
      <c r="E14866" s="33"/>
      <c r="G14866">
        <f t="shared" si="233"/>
        <v>6</v>
      </c>
    </row>
    <row r="14867" spans="1:7">
      <c r="A14867" s="33"/>
      <c r="B14867" s="34"/>
      <c r="C14867" s="33"/>
      <c r="D14867" s="33"/>
      <c r="E14867" s="33"/>
      <c r="G14867">
        <f t="shared" si="233"/>
        <v>6</v>
      </c>
    </row>
    <row r="14868" spans="1:7">
      <c r="A14868" s="33"/>
      <c r="B14868" s="34"/>
      <c r="C14868" s="33"/>
      <c r="D14868" s="33"/>
      <c r="E14868" s="33"/>
      <c r="G14868">
        <f t="shared" si="233"/>
        <v>6</v>
      </c>
    </row>
    <row r="14869" spans="1:7">
      <c r="A14869" s="33"/>
      <c r="B14869" s="34"/>
      <c r="C14869" s="33"/>
      <c r="D14869" s="33"/>
      <c r="E14869" s="33"/>
      <c r="G14869">
        <f t="shared" si="233"/>
        <v>6</v>
      </c>
    </row>
    <row r="14870" spans="1:7">
      <c r="A14870" s="33"/>
      <c r="B14870" s="34"/>
      <c r="C14870" s="33"/>
      <c r="D14870" s="33"/>
      <c r="E14870" s="33"/>
      <c r="G14870">
        <f t="shared" si="233"/>
        <v>6</v>
      </c>
    </row>
    <row r="14871" spans="1:7">
      <c r="A14871" s="33"/>
      <c r="B14871" s="34"/>
      <c r="C14871" s="33"/>
      <c r="D14871" s="33"/>
      <c r="E14871" s="33"/>
      <c r="G14871">
        <f t="shared" si="233"/>
        <v>6</v>
      </c>
    </row>
    <row r="14872" spans="1:7">
      <c r="A14872" s="33"/>
      <c r="B14872" s="34"/>
      <c r="C14872" s="33"/>
      <c r="D14872" s="33"/>
      <c r="E14872" s="33"/>
      <c r="G14872">
        <f t="shared" si="233"/>
        <v>6</v>
      </c>
    </row>
    <row r="14873" spans="1:7">
      <c r="A14873" s="33"/>
      <c r="B14873" s="34"/>
      <c r="C14873" s="33"/>
      <c r="D14873" s="33"/>
      <c r="E14873" s="33"/>
      <c r="G14873">
        <f t="shared" si="233"/>
        <v>6</v>
      </c>
    </row>
    <row r="14874" spans="1:7">
      <c r="A14874" s="33"/>
      <c r="B14874" s="34"/>
      <c r="C14874" s="33"/>
      <c r="D14874" s="33"/>
      <c r="E14874" s="33"/>
      <c r="G14874">
        <f t="shared" si="233"/>
        <v>6</v>
      </c>
    </row>
    <row r="14875" spans="1:7">
      <c r="A14875" s="33"/>
      <c r="B14875" s="34"/>
      <c r="C14875" s="33"/>
      <c r="D14875" s="33"/>
      <c r="E14875" s="33"/>
      <c r="G14875">
        <f t="shared" si="233"/>
        <v>6</v>
      </c>
    </row>
    <row r="14876" spans="1:7">
      <c r="A14876" s="33"/>
      <c r="B14876" s="34"/>
      <c r="C14876" s="33"/>
      <c r="D14876" s="33"/>
      <c r="E14876" s="33"/>
      <c r="G14876">
        <f t="shared" si="233"/>
        <v>6</v>
      </c>
    </row>
    <row r="14877" spans="1:7">
      <c r="A14877" s="33"/>
      <c r="B14877" s="34"/>
      <c r="C14877" s="33"/>
      <c r="D14877" s="33"/>
      <c r="E14877" s="33"/>
      <c r="G14877">
        <f t="shared" si="233"/>
        <v>6</v>
      </c>
    </row>
    <row r="14878" spans="1:7">
      <c r="A14878" s="33"/>
      <c r="B14878" s="34"/>
      <c r="C14878" s="33"/>
      <c r="D14878" s="33"/>
      <c r="E14878" s="33"/>
      <c r="G14878">
        <f t="shared" si="233"/>
        <v>6</v>
      </c>
    </row>
    <row r="14879" spans="1:7">
      <c r="A14879" s="33"/>
      <c r="B14879" s="34"/>
      <c r="C14879" s="33"/>
      <c r="D14879" s="33"/>
      <c r="E14879" s="33"/>
      <c r="G14879">
        <f t="shared" si="233"/>
        <v>6</v>
      </c>
    </row>
    <row r="14880" spans="1:7">
      <c r="A14880" s="33"/>
      <c r="B14880" s="34"/>
      <c r="C14880" s="33"/>
      <c r="D14880" s="33"/>
      <c r="E14880" s="33"/>
      <c r="G14880">
        <f t="shared" si="233"/>
        <v>6</v>
      </c>
    </row>
    <row r="14881" spans="1:7">
      <c r="A14881" s="33"/>
      <c r="B14881" s="34"/>
      <c r="C14881" s="33"/>
      <c r="D14881" s="33"/>
      <c r="E14881" s="33"/>
      <c r="G14881">
        <f t="shared" si="233"/>
        <v>6</v>
      </c>
    </row>
    <row r="14882" spans="1:7">
      <c r="A14882" s="33"/>
      <c r="B14882" s="34"/>
      <c r="C14882" s="33"/>
      <c r="D14882" s="33"/>
      <c r="E14882" s="33"/>
      <c r="G14882">
        <f t="shared" si="233"/>
        <v>6</v>
      </c>
    </row>
    <row r="14883" spans="1:7">
      <c r="A14883" s="33"/>
      <c r="B14883" s="34"/>
      <c r="C14883" s="33"/>
      <c r="D14883" s="33"/>
      <c r="E14883" s="33"/>
      <c r="G14883">
        <f t="shared" si="233"/>
        <v>6</v>
      </c>
    </row>
    <row r="14884" spans="1:7">
      <c r="A14884" s="33"/>
      <c r="B14884" s="34"/>
      <c r="C14884" s="33"/>
      <c r="D14884" s="33"/>
      <c r="E14884" s="33"/>
      <c r="G14884">
        <f t="shared" si="233"/>
        <v>6</v>
      </c>
    </row>
    <row r="14885" spans="1:7">
      <c r="A14885" s="33"/>
      <c r="B14885" s="34"/>
      <c r="C14885" s="33"/>
      <c r="D14885" s="33"/>
      <c r="E14885" s="33"/>
      <c r="G14885">
        <f t="shared" si="233"/>
        <v>6</v>
      </c>
    </row>
    <row r="14886" spans="1:7">
      <c r="A14886" s="33"/>
      <c r="B14886" s="34"/>
      <c r="C14886" s="33"/>
      <c r="D14886" s="33"/>
      <c r="E14886" s="33"/>
      <c r="G14886">
        <f t="shared" si="233"/>
        <v>6</v>
      </c>
    </row>
    <row r="14887" spans="1:7">
      <c r="A14887" s="33"/>
      <c r="B14887" s="34"/>
      <c r="C14887" s="33"/>
      <c r="D14887" s="33"/>
      <c r="E14887" s="33"/>
      <c r="G14887">
        <f t="shared" si="233"/>
        <v>6</v>
      </c>
    </row>
    <row r="14888" spans="1:7">
      <c r="A14888" s="33"/>
      <c r="B14888" s="34"/>
      <c r="C14888" s="33"/>
      <c r="D14888" s="33"/>
      <c r="E14888" s="33"/>
      <c r="G14888">
        <f t="shared" si="233"/>
        <v>6</v>
      </c>
    </row>
    <row r="14889" spans="1:7">
      <c r="A14889" s="33"/>
      <c r="B14889" s="34"/>
      <c r="C14889" s="33"/>
      <c r="D14889" s="33"/>
      <c r="E14889" s="33"/>
      <c r="G14889">
        <f t="shared" si="233"/>
        <v>6</v>
      </c>
    </row>
    <row r="14890" spans="1:7">
      <c r="A14890" s="33"/>
      <c r="B14890" s="34"/>
      <c r="C14890" s="33"/>
      <c r="D14890" s="33"/>
      <c r="E14890" s="33"/>
      <c r="G14890">
        <f t="shared" si="233"/>
        <v>6</v>
      </c>
    </row>
    <row r="14891" spans="1:7">
      <c r="A14891" s="33"/>
      <c r="B14891" s="34"/>
      <c r="C14891" s="33"/>
      <c r="D14891" s="33"/>
      <c r="E14891" s="33"/>
      <c r="G14891">
        <f t="shared" si="233"/>
        <v>6</v>
      </c>
    </row>
    <row r="14892" spans="1:7">
      <c r="A14892" s="33"/>
      <c r="B14892" s="34"/>
      <c r="C14892" s="33"/>
      <c r="D14892" s="33"/>
      <c r="E14892" s="33"/>
      <c r="G14892">
        <f t="shared" si="233"/>
        <v>6</v>
      </c>
    </row>
    <row r="14893" spans="1:7">
      <c r="A14893" s="33"/>
      <c r="B14893" s="34"/>
      <c r="C14893" s="33"/>
      <c r="D14893" s="33"/>
      <c r="E14893" s="33"/>
      <c r="G14893">
        <f t="shared" si="233"/>
        <v>6</v>
      </c>
    </row>
    <row r="14894" spans="1:7">
      <c r="A14894" s="33"/>
      <c r="B14894" s="34"/>
      <c r="C14894" s="33"/>
      <c r="D14894" s="33"/>
      <c r="E14894" s="33"/>
      <c r="G14894">
        <f t="shared" si="233"/>
        <v>6</v>
      </c>
    </row>
    <row r="14895" spans="1:7">
      <c r="A14895" s="33"/>
      <c r="B14895" s="34"/>
      <c r="C14895" s="33"/>
      <c r="D14895" s="33"/>
      <c r="E14895" s="33"/>
      <c r="G14895">
        <f t="shared" si="233"/>
        <v>6</v>
      </c>
    </row>
    <row r="14896" spans="1:7">
      <c r="A14896" s="33"/>
      <c r="B14896" s="34"/>
      <c r="C14896" s="33"/>
      <c r="D14896" s="33"/>
      <c r="E14896" s="33"/>
      <c r="G14896">
        <f t="shared" si="233"/>
        <v>6</v>
      </c>
    </row>
    <row r="14897" spans="1:7">
      <c r="A14897" s="33"/>
      <c r="B14897" s="34"/>
      <c r="C14897" s="33"/>
      <c r="D14897" s="33"/>
      <c r="E14897" s="33"/>
      <c r="G14897">
        <f t="shared" si="233"/>
        <v>6</v>
      </c>
    </row>
    <row r="14898" spans="1:7">
      <c r="A14898" s="33"/>
      <c r="B14898" s="34"/>
      <c r="C14898" s="33"/>
      <c r="D14898" s="33"/>
      <c r="E14898" s="33"/>
      <c r="G14898">
        <f t="shared" si="233"/>
        <v>6</v>
      </c>
    </row>
    <row r="14899" spans="1:7">
      <c r="A14899" s="33"/>
      <c r="B14899" s="34"/>
      <c r="C14899" s="33"/>
      <c r="D14899" s="33"/>
      <c r="E14899" s="33"/>
      <c r="G14899">
        <f t="shared" si="233"/>
        <v>6</v>
      </c>
    </row>
    <row r="14900" spans="1:7">
      <c r="A14900" s="33"/>
      <c r="B14900" s="34"/>
      <c r="C14900" s="33"/>
      <c r="D14900" s="33"/>
      <c r="E14900" s="33"/>
      <c r="G14900">
        <f t="shared" si="233"/>
        <v>6</v>
      </c>
    </row>
    <row r="14901" spans="1:7">
      <c r="A14901" s="33"/>
      <c r="B14901" s="34"/>
      <c r="C14901" s="33"/>
      <c r="D14901" s="33"/>
      <c r="E14901" s="33"/>
      <c r="G14901">
        <f t="shared" si="233"/>
        <v>6</v>
      </c>
    </row>
    <row r="14902" spans="1:7">
      <c r="A14902" s="33"/>
      <c r="B14902" s="34"/>
      <c r="C14902" s="33"/>
      <c r="D14902" s="33"/>
      <c r="E14902" s="33"/>
      <c r="G14902">
        <f t="shared" si="233"/>
        <v>6</v>
      </c>
    </row>
    <row r="14903" spans="1:7">
      <c r="A14903" s="33"/>
      <c r="B14903" s="34"/>
      <c r="C14903" s="33"/>
      <c r="D14903" s="33"/>
      <c r="E14903" s="33"/>
      <c r="G14903">
        <f t="shared" si="233"/>
        <v>6</v>
      </c>
    </row>
    <row r="14904" spans="1:7">
      <c r="A14904" s="33"/>
      <c r="B14904" s="34"/>
      <c r="C14904" s="33"/>
      <c r="D14904" s="33"/>
      <c r="E14904" s="33"/>
      <c r="G14904">
        <f t="shared" si="233"/>
        <v>6</v>
      </c>
    </row>
    <row r="14905" spans="1:7">
      <c r="A14905" s="33"/>
      <c r="B14905" s="34"/>
      <c r="C14905" s="33"/>
      <c r="D14905" s="33"/>
      <c r="E14905" s="33"/>
      <c r="G14905">
        <f t="shared" si="233"/>
        <v>6</v>
      </c>
    </row>
    <row r="14906" spans="1:7">
      <c r="A14906" s="33"/>
      <c r="B14906" s="34"/>
      <c r="C14906" s="33"/>
      <c r="D14906" s="33"/>
      <c r="E14906" s="33"/>
      <c r="G14906">
        <f t="shared" si="233"/>
        <v>6</v>
      </c>
    </row>
    <row r="14907" spans="1:7">
      <c r="A14907" s="33"/>
      <c r="B14907" s="34"/>
      <c r="C14907" s="33"/>
      <c r="D14907" s="33"/>
      <c r="E14907" s="33"/>
      <c r="G14907">
        <f t="shared" si="233"/>
        <v>6</v>
      </c>
    </row>
    <row r="14908" spans="1:7">
      <c r="A14908" s="33"/>
      <c r="B14908" s="34"/>
      <c r="C14908" s="33"/>
      <c r="D14908" s="33"/>
      <c r="E14908" s="33"/>
      <c r="G14908">
        <f t="shared" si="233"/>
        <v>6</v>
      </c>
    </row>
    <row r="14909" spans="1:7">
      <c r="A14909" s="33"/>
      <c r="B14909" s="34"/>
      <c r="C14909" s="33"/>
      <c r="D14909" s="33"/>
      <c r="E14909" s="33"/>
      <c r="G14909">
        <f t="shared" si="233"/>
        <v>6</v>
      </c>
    </row>
    <row r="14910" spans="1:7">
      <c r="A14910" s="33"/>
      <c r="B14910" s="34"/>
      <c r="C14910" s="33"/>
      <c r="D14910" s="33"/>
      <c r="E14910" s="33"/>
      <c r="G14910">
        <f t="shared" si="233"/>
        <v>6</v>
      </c>
    </row>
    <row r="14911" spans="1:7">
      <c r="A14911" s="33"/>
      <c r="B14911" s="34"/>
      <c r="C14911" s="33"/>
      <c r="D14911" s="33"/>
      <c r="E14911" s="33"/>
      <c r="G14911">
        <f t="shared" si="233"/>
        <v>6</v>
      </c>
    </row>
    <row r="14912" spans="1:7">
      <c r="A14912" s="33"/>
      <c r="B14912" s="34"/>
      <c r="C14912" s="33"/>
      <c r="D14912" s="33"/>
      <c r="E14912" s="33"/>
      <c r="G14912">
        <f t="shared" ref="G14912:G14975" si="234">WEEKDAY(B14912,2)</f>
        <v>6</v>
      </c>
    </row>
    <row r="14913" spans="1:7">
      <c r="A14913" s="33"/>
      <c r="B14913" s="34"/>
      <c r="C14913" s="33"/>
      <c r="D14913" s="33"/>
      <c r="E14913" s="33"/>
      <c r="G14913">
        <f t="shared" si="234"/>
        <v>6</v>
      </c>
    </row>
    <row r="14914" spans="1:7">
      <c r="A14914" s="33"/>
      <c r="B14914" s="34"/>
      <c r="C14914" s="33"/>
      <c r="D14914" s="33"/>
      <c r="E14914" s="33"/>
      <c r="G14914">
        <f t="shared" si="234"/>
        <v>6</v>
      </c>
    </row>
    <row r="14915" spans="1:7">
      <c r="A14915" s="33"/>
      <c r="B14915" s="34"/>
      <c r="C14915" s="33"/>
      <c r="D14915" s="33"/>
      <c r="E14915" s="33"/>
      <c r="G14915">
        <f t="shared" si="234"/>
        <v>6</v>
      </c>
    </row>
    <row r="14916" spans="1:7">
      <c r="A14916" s="33"/>
      <c r="B14916" s="34"/>
      <c r="C14916" s="33"/>
      <c r="D14916" s="33"/>
      <c r="E14916" s="33"/>
      <c r="G14916">
        <f t="shared" si="234"/>
        <v>6</v>
      </c>
    </row>
    <row r="14917" spans="1:7">
      <c r="A14917" s="33"/>
      <c r="B14917" s="34"/>
      <c r="C14917" s="33"/>
      <c r="D14917" s="33"/>
      <c r="E14917" s="33"/>
      <c r="G14917">
        <f t="shared" si="234"/>
        <v>6</v>
      </c>
    </row>
    <row r="14918" spans="1:7">
      <c r="A14918" s="33"/>
      <c r="B14918" s="34"/>
      <c r="C14918" s="33"/>
      <c r="D14918" s="33"/>
      <c r="E14918" s="33"/>
      <c r="G14918">
        <f t="shared" si="234"/>
        <v>6</v>
      </c>
    </row>
    <row r="14919" spans="1:7">
      <c r="A14919" s="33"/>
      <c r="B14919" s="34"/>
      <c r="C14919" s="33"/>
      <c r="D14919" s="33"/>
      <c r="E14919" s="33"/>
      <c r="G14919">
        <f t="shared" si="234"/>
        <v>6</v>
      </c>
    </row>
    <row r="14920" spans="1:7">
      <c r="A14920" s="33"/>
      <c r="B14920" s="34"/>
      <c r="C14920" s="33"/>
      <c r="D14920" s="33"/>
      <c r="E14920" s="33"/>
      <c r="G14920">
        <f t="shared" si="234"/>
        <v>6</v>
      </c>
    </row>
    <row r="14921" spans="1:7">
      <c r="A14921" s="33"/>
      <c r="B14921" s="34"/>
      <c r="C14921" s="33"/>
      <c r="D14921" s="33"/>
      <c r="E14921" s="33"/>
      <c r="G14921">
        <f t="shared" si="234"/>
        <v>6</v>
      </c>
    </row>
    <row r="14922" spans="1:7">
      <c r="A14922" s="33"/>
      <c r="B14922" s="34"/>
      <c r="C14922" s="33"/>
      <c r="D14922" s="33"/>
      <c r="E14922" s="33"/>
      <c r="G14922">
        <f t="shared" si="234"/>
        <v>6</v>
      </c>
    </row>
    <row r="14923" spans="1:7">
      <c r="A14923" s="33"/>
      <c r="B14923" s="34"/>
      <c r="C14923" s="33"/>
      <c r="D14923" s="33"/>
      <c r="E14923" s="33"/>
      <c r="G14923">
        <f t="shared" si="234"/>
        <v>6</v>
      </c>
    </row>
    <row r="14924" spans="1:7">
      <c r="A14924" s="33"/>
      <c r="B14924" s="34"/>
      <c r="C14924" s="33"/>
      <c r="D14924" s="33"/>
      <c r="E14924" s="33"/>
      <c r="G14924">
        <f t="shared" si="234"/>
        <v>6</v>
      </c>
    </row>
    <row r="14925" spans="1:7">
      <c r="A14925" s="33"/>
      <c r="B14925" s="34"/>
      <c r="C14925" s="33"/>
      <c r="D14925" s="33"/>
      <c r="E14925" s="33"/>
      <c r="G14925">
        <f t="shared" si="234"/>
        <v>6</v>
      </c>
    </row>
    <row r="14926" spans="1:7">
      <c r="A14926" s="33"/>
      <c r="B14926" s="34"/>
      <c r="C14926" s="33"/>
      <c r="D14926" s="33"/>
      <c r="E14926" s="33"/>
      <c r="G14926">
        <f t="shared" si="234"/>
        <v>6</v>
      </c>
    </row>
    <row r="14927" spans="1:7">
      <c r="A14927" s="33"/>
      <c r="B14927" s="34"/>
      <c r="C14927" s="33"/>
      <c r="D14927" s="33"/>
      <c r="E14927" s="33"/>
      <c r="G14927">
        <f t="shared" si="234"/>
        <v>6</v>
      </c>
    </row>
    <row r="14928" spans="1:7">
      <c r="A14928" s="33"/>
      <c r="B14928" s="34"/>
      <c r="C14928" s="33"/>
      <c r="D14928" s="33"/>
      <c r="E14928" s="33"/>
      <c r="G14928">
        <f t="shared" si="234"/>
        <v>6</v>
      </c>
    </row>
    <row r="14929" spans="1:7">
      <c r="A14929" s="33"/>
      <c r="B14929" s="34"/>
      <c r="C14929" s="33"/>
      <c r="D14929" s="33"/>
      <c r="E14929" s="33"/>
      <c r="G14929">
        <f t="shared" si="234"/>
        <v>6</v>
      </c>
    </row>
    <row r="14930" spans="1:7">
      <c r="A14930" s="33"/>
      <c r="B14930" s="34"/>
      <c r="C14930" s="33"/>
      <c r="D14930" s="33"/>
      <c r="E14930" s="33"/>
      <c r="G14930">
        <f t="shared" si="234"/>
        <v>6</v>
      </c>
    </row>
    <row r="14931" spans="1:7">
      <c r="A14931" s="33"/>
      <c r="B14931" s="34"/>
      <c r="C14931" s="33"/>
      <c r="D14931" s="33"/>
      <c r="E14931" s="33"/>
      <c r="G14931">
        <f t="shared" si="234"/>
        <v>6</v>
      </c>
    </row>
    <row r="14932" spans="1:7">
      <c r="A14932" s="33"/>
      <c r="B14932" s="34"/>
      <c r="C14932" s="33"/>
      <c r="D14932" s="33"/>
      <c r="E14932" s="33"/>
      <c r="G14932">
        <f t="shared" si="234"/>
        <v>6</v>
      </c>
    </row>
    <row r="14933" spans="1:7">
      <c r="A14933" s="33"/>
      <c r="B14933" s="34"/>
      <c r="C14933" s="33"/>
      <c r="D14933" s="33"/>
      <c r="E14933" s="33"/>
      <c r="G14933">
        <f t="shared" si="234"/>
        <v>6</v>
      </c>
    </row>
    <row r="14934" spans="1:7">
      <c r="A14934" s="33"/>
      <c r="B14934" s="34"/>
      <c r="C14934" s="33"/>
      <c r="D14934" s="33"/>
      <c r="E14934" s="33"/>
      <c r="G14934">
        <f t="shared" si="234"/>
        <v>6</v>
      </c>
    </row>
    <row r="14935" spans="1:7">
      <c r="A14935" s="33"/>
      <c r="B14935" s="34"/>
      <c r="C14935" s="33"/>
      <c r="D14935" s="33"/>
      <c r="E14935" s="33"/>
      <c r="G14935">
        <f t="shared" si="234"/>
        <v>6</v>
      </c>
    </row>
    <row r="14936" spans="1:7">
      <c r="A14936" s="33"/>
      <c r="B14936" s="34"/>
      <c r="C14936" s="33"/>
      <c r="D14936" s="33"/>
      <c r="E14936" s="33"/>
      <c r="G14936">
        <f t="shared" si="234"/>
        <v>6</v>
      </c>
    </row>
    <row r="14937" spans="1:7">
      <c r="A14937" s="33"/>
      <c r="B14937" s="34"/>
      <c r="C14937" s="33"/>
      <c r="D14937" s="33"/>
      <c r="E14937" s="33"/>
      <c r="G14937">
        <f t="shared" si="234"/>
        <v>6</v>
      </c>
    </row>
    <row r="14938" spans="1:7">
      <c r="A14938" s="33"/>
      <c r="B14938" s="34"/>
      <c r="C14938" s="33"/>
      <c r="D14938" s="33"/>
      <c r="E14938" s="33"/>
      <c r="G14938">
        <f t="shared" si="234"/>
        <v>6</v>
      </c>
    </row>
    <row r="14939" spans="1:7">
      <c r="A14939" s="33"/>
      <c r="B14939" s="34"/>
      <c r="C14939" s="33"/>
      <c r="D14939" s="33"/>
      <c r="E14939" s="33"/>
      <c r="G14939">
        <f t="shared" si="234"/>
        <v>6</v>
      </c>
    </row>
    <row r="14940" spans="1:7">
      <c r="A14940" s="33"/>
      <c r="B14940" s="34"/>
      <c r="C14940" s="33"/>
      <c r="D14940" s="33"/>
      <c r="E14940" s="33"/>
      <c r="G14940">
        <f t="shared" si="234"/>
        <v>6</v>
      </c>
    </row>
    <row r="14941" spans="1:7">
      <c r="A14941" s="33"/>
      <c r="B14941" s="34"/>
      <c r="C14941" s="33"/>
      <c r="D14941" s="33"/>
      <c r="E14941" s="33"/>
      <c r="G14941">
        <f t="shared" si="234"/>
        <v>6</v>
      </c>
    </row>
    <row r="14942" spans="1:7">
      <c r="A14942" s="33"/>
      <c r="B14942" s="34"/>
      <c r="C14942" s="33"/>
      <c r="D14942" s="33"/>
      <c r="E14942" s="33"/>
      <c r="G14942">
        <f t="shared" si="234"/>
        <v>6</v>
      </c>
    </row>
    <row r="14943" spans="1:7">
      <c r="A14943" s="33"/>
      <c r="B14943" s="34"/>
      <c r="C14943" s="33"/>
      <c r="D14943" s="33"/>
      <c r="E14943" s="33"/>
      <c r="G14943">
        <f t="shared" si="234"/>
        <v>6</v>
      </c>
    </row>
    <row r="14944" spans="1:7">
      <c r="A14944" s="33"/>
      <c r="B14944" s="34"/>
      <c r="C14944" s="33"/>
      <c r="D14944" s="33"/>
      <c r="E14944" s="33"/>
      <c r="G14944">
        <f t="shared" si="234"/>
        <v>6</v>
      </c>
    </row>
    <row r="14945" spans="1:7">
      <c r="A14945" s="33"/>
      <c r="B14945" s="34"/>
      <c r="C14945" s="33"/>
      <c r="D14945" s="33"/>
      <c r="E14945" s="33"/>
      <c r="G14945">
        <f t="shared" si="234"/>
        <v>6</v>
      </c>
    </row>
    <row r="14946" spans="1:7">
      <c r="A14946" s="33"/>
      <c r="B14946" s="34"/>
      <c r="C14946" s="33"/>
      <c r="D14946" s="33"/>
      <c r="E14946" s="33"/>
      <c r="G14946">
        <f t="shared" si="234"/>
        <v>6</v>
      </c>
    </row>
    <row r="14947" spans="1:7">
      <c r="A14947" s="33"/>
      <c r="B14947" s="34"/>
      <c r="C14947" s="33"/>
      <c r="D14947" s="33"/>
      <c r="E14947" s="33"/>
      <c r="G14947">
        <f t="shared" si="234"/>
        <v>6</v>
      </c>
    </row>
    <row r="14948" spans="1:7">
      <c r="A14948" s="33"/>
      <c r="B14948" s="34"/>
      <c r="C14948" s="33"/>
      <c r="D14948" s="33"/>
      <c r="E14948" s="33"/>
      <c r="G14948">
        <f t="shared" si="234"/>
        <v>6</v>
      </c>
    </row>
    <row r="14949" spans="1:7">
      <c r="A14949" s="33"/>
      <c r="B14949" s="34"/>
      <c r="C14949" s="33"/>
      <c r="D14949" s="33"/>
      <c r="E14949" s="33"/>
      <c r="G14949">
        <f t="shared" si="234"/>
        <v>6</v>
      </c>
    </row>
    <row r="14950" spans="1:7">
      <c r="A14950" s="33"/>
      <c r="B14950" s="34"/>
      <c r="C14950" s="33"/>
      <c r="D14950" s="33"/>
      <c r="E14950" s="33"/>
      <c r="G14950">
        <f t="shared" si="234"/>
        <v>6</v>
      </c>
    </row>
    <row r="14951" spans="1:7">
      <c r="A14951" s="33"/>
      <c r="B14951" s="34"/>
      <c r="C14951" s="33"/>
      <c r="D14951" s="33"/>
      <c r="E14951" s="33"/>
      <c r="G14951">
        <f t="shared" si="234"/>
        <v>6</v>
      </c>
    </row>
    <row r="14952" spans="1:7">
      <c r="A14952" s="33"/>
      <c r="B14952" s="34"/>
      <c r="C14952" s="33"/>
      <c r="D14952" s="33"/>
      <c r="E14952" s="33"/>
      <c r="G14952">
        <f t="shared" si="234"/>
        <v>6</v>
      </c>
    </row>
    <row r="14953" spans="1:7">
      <c r="A14953" s="33"/>
      <c r="B14953" s="34"/>
      <c r="C14953" s="33"/>
      <c r="D14953" s="33"/>
      <c r="E14953" s="33"/>
      <c r="G14953">
        <f t="shared" si="234"/>
        <v>6</v>
      </c>
    </row>
    <row r="14954" spans="1:7">
      <c r="A14954" s="33"/>
      <c r="B14954" s="34"/>
      <c r="C14954" s="33"/>
      <c r="D14954" s="33"/>
      <c r="E14954" s="33"/>
      <c r="G14954">
        <f t="shared" si="234"/>
        <v>6</v>
      </c>
    </row>
    <row r="14955" spans="1:7">
      <c r="A14955" s="33"/>
      <c r="B14955" s="34"/>
      <c r="C14955" s="33"/>
      <c r="D14955" s="33"/>
      <c r="E14955" s="33"/>
      <c r="G14955">
        <f t="shared" si="234"/>
        <v>6</v>
      </c>
    </row>
    <row r="14956" spans="1:7">
      <c r="A14956" s="33"/>
      <c r="B14956" s="34"/>
      <c r="C14956" s="33"/>
      <c r="D14956" s="33"/>
      <c r="E14956" s="33"/>
      <c r="G14956">
        <f t="shared" si="234"/>
        <v>6</v>
      </c>
    </row>
    <row r="14957" spans="1:7">
      <c r="A14957" s="33"/>
      <c r="B14957" s="34"/>
      <c r="C14957" s="33"/>
      <c r="D14957" s="33"/>
      <c r="E14957" s="33"/>
      <c r="G14957">
        <f t="shared" si="234"/>
        <v>6</v>
      </c>
    </row>
    <row r="14958" spans="1:7">
      <c r="A14958" s="33"/>
      <c r="B14958" s="34"/>
      <c r="C14958" s="33"/>
      <c r="D14958" s="33"/>
      <c r="E14958" s="33"/>
      <c r="G14958">
        <f t="shared" si="234"/>
        <v>6</v>
      </c>
    </row>
    <row r="14959" spans="1:7">
      <c r="A14959" s="33"/>
      <c r="B14959" s="34"/>
      <c r="C14959" s="33"/>
      <c r="D14959" s="33"/>
      <c r="E14959" s="33"/>
      <c r="G14959">
        <f t="shared" si="234"/>
        <v>6</v>
      </c>
    </row>
    <row r="14960" spans="1:7">
      <c r="A14960" s="33"/>
      <c r="B14960" s="34"/>
      <c r="C14960" s="33"/>
      <c r="D14960" s="33"/>
      <c r="E14960" s="33"/>
      <c r="G14960">
        <f t="shared" si="234"/>
        <v>6</v>
      </c>
    </row>
    <row r="14961" spans="1:7">
      <c r="A14961" s="33"/>
      <c r="B14961" s="34"/>
      <c r="C14961" s="33"/>
      <c r="D14961" s="33"/>
      <c r="E14961" s="33"/>
      <c r="G14961">
        <f t="shared" si="234"/>
        <v>6</v>
      </c>
    </row>
    <row r="14962" spans="1:7">
      <c r="A14962" s="33"/>
      <c r="B14962" s="34"/>
      <c r="C14962" s="33"/>
      <c r="D14962" s="33"/>
      <c r="E14962" s="33"/>
      <c r="G14962">
        <f t="shared" si="234"/>
        <v>6</v>
      </c>
    </row>
    <row r="14963" spans="1:7">
      <c r="A14963" s="33"/>
      <c r="B14963" s="34"/>
      <c r="C14963" s="33"/>
      <c r="D14963" s="33"/>
      <c r="E14963" s="33"/>
      <c r="G14963">
        <f t="shared" si="234"/>
        <v>6</v>
      </c>
    </row>
    <row r="14964" spans="1:7">
      <c r="A14964" s="33"/>
      <c r="B14964" s="34"/>
      <c r="C14964" s="33"/>
      <c r="D14964" s="33"/>
      <c r="E14964" s="33"/>
      <c r="G14964">
        <f t="shared" si="234"/>
        <v>6</v>
      </c>
    </row>
    <row r="14965" spans="1:7">
      <c r="A14965" s="33"/>
      <c r="B14965" s="34"/>
      <c r="C14965" s="33"/>
      <c r="D14965" s="33"/>
      <c r="E14965" s="33"/>
      <c r="G14965">
        <f t="shared" si="234"/>
        <v>6</v>
      </c>
    </row>
    <row r="14966" spans="1:7">
      <c r="A14966" s="33"/>
      <c r="B14966" s="34"/>
      <c r="C14966" s="33"/>
      <c r="D14966" s="33"/>
      <c r="E14966" s="33"/>
      <c r="G14966">
        <f t="shared" si="234"/>
        <v>6</v>
      </c>
    </row>
    <row r="14967" spans="1:7">
      <c r="A14967" s="33"/>
      <c r="B14967" s="34"/>
      <c r="C14967" s="33"/>
      <c r="D14967" s="33"/>
      <c r="E14967" s="33"/>
      <c r="G14967">
        <f t="shared" si="234"/>
        <v>6</v>
      </c>
    </row>
    <row r="14968" spans="1:7">
      <c r="A14968" s="33"/>
      <c r="B14968" s="34"/>
      <c r="C14968" s="33"/>
      <c r="D14968" s="33"/>
      <c r="E14968" s="33"/>
      <c r="G14968">
        <f t="shared" si="234"/>
        <v>6</v>
      </c>
    </row>
    <row r="14969" spans="1:7">
      <c r="A14969" s="33"/>
      <c r="B14969" s="34"/>
      <c r="C14969" s="33"/>
      <c r="D14969" s="33"/>
      <c r="E14969" s="33"/>
      <c r="G14969">
        <f t="shared" si="234"/>
        <v>6</v>
      </c>
    </row>
    <row r="14970" spans="1:7">
      <c r="A14970" s="33"/>
      <c r="B14970" s="34"/>
      <c r="C14970" s="33"/>
      <c r="D14970" s="33"/>
      <c r="E14970" s="33"/>
      <c r="G14970">
        <f t="shared" si="234"/>
        <v>6</v>
      </c>
    </row>
    <row r="14971" spans="1:7">
      <c r="A14971" s="33"/>
      <c r="B14971" s="34"/>
      <c r="C14971" s="33"/>
      <c r="D14971" s="33"/>
      <c r="E14971" s="33"/>
      <c r="G14971">
        <f t="shared" si="234"/>
        <v>6</v>
      </c>
    </row>
    <row r="14972" spans="1:7">
      <c r="A14972" s="33"/>
      <c r="B14972" s="34"/>
      <c r="C14972" s="33"/>
      <c r="D14972" s="33"/>
      <c r="E14972" s="33"/>
      <c r="G14972">
        <f t="shared" si="234"/>
        <v>6</v>
      </c>
    </row>
    <row r="14973" spans="1:7">
      <c r="A14973" s="33"/>
      <c r="B14973" s="34"/>
      <c r="C14973" s="33"/>
      <c r="D14973" s="33"/>
      <c r="E14973" s="33"/>
      <c r="G14973">
        <f t="shared" si="234"/>
        <v>6</v>
      </c>
    </row>
    <row r="14974" spans="1:7">
      <c r="A14974" s="33"/>
      <c r="B14974" s="34"/>
      <c r="C14974" s="33"/>
      <c r="D14974" s="33"/>
      <c r="E14974" s="33"/>
      <c r="G14974">
        <f t="shared" si="234"/>
        <v>6</v>
      </c>
    </row>
    <row r="14975" spans="1:7">
      <c r="A14975" s="33"/>
      <c r="B14975" s="34"/>
      <c r="C14975" s="33"/>
      <c r="D14975" s="33"/>
      <c r="E14975" s="33"/>
      <c r="G14975">
        <f t="shared" si="234"/>
        <v>6</v>
      </c>
    </row>
    <row r="14976" spans="1:7">
      <c r="A14976" s="33"/>
      <c r="B14976" s="34"/>
      <c r="C14976" s="33"/>
      <c r="D14976" s="33"/>
      <c r="E14976" s="33"/>
      <c r="G14976">
        <f t="shared" ref="G14976:G15039" si="235">WEEKDAY(B14976,2)</f>
        <v>6</v>
      </c>
    </row>
    <row r="14977" spans="1:7">
      <c r="A14977" s="33"/>
      <c r="B14977" s="34"/>
      <c r="C14977" s="33"/>
      <c r="D14977" s="33"/>
      <c r="E14977" s="33"/>
      <c r="G14977">
        <f t="shared" si="235"/>
        <v>6</v>
      </c>
    </row>
    <row r="14978" spans="1:7">
      <c r="A14978" s="33"/>
      <c r="B14978" s="34"/>
      <c r="C14978" s="33"/>
      <c r="D14978" s="33"/>
      <c r="E14978" s="33"/>
      <c r="G14978">
        <f t="shared" si="235"/>
        <v>6</v>
      </c>
    </row>
    <row r="14979" spans="1:7">
      <c r="A14979" s="33"/>
      <c r="B14979" s="34"/>
      <c r="C14979" s="33"/>
      <c r="D14979" s="33"/>
      <c r="E14979" s="33"/>
      <c r="G14979">
        <f t="shared" si="235"/>
        <v>6</v>
      </c>
    </row>
    <row r="14980" spans="1:7">
      <c r="A14980" s="33"/>
      <c r="B14980" s="34"/>
      <c r="C14980" s="33"/>
      <c r="D14980" s="33"/>
      <c r="E14980" s="33"/>
      <c r="G14980">
        <f t="shared" si="235"/>
        <v>6</v>
      </c>
    </row>
    <row r="14981" spans="1:7">
      <c r="A14981" s="33"/>
      <c r="B14981" s="34"/>
      <c r="C14981" s="33"/>
      <c r="D14981" s="33"/>
      <c r="E14981" s="33"/>
      <c r="G14981">
        <f t="shared" si="235"/>
        <v>6</v>
      </c>
    </row>
    <row r="14982" spans="1:7">
      <c r="A14982" s="33"/>
      <c r="B14982" s="34"/>
      <c r="C14982" s="33"/>
      <c r="D14982" s="33"/>
      <c r="E14982" s="33"/>
      <c r="G14982">
        <f t="shared" si="235"/>
        <v>6</v>
      </c>
    </row>
    <row r="14983" spans="1:7">
      <c r="A14983" s="33"/>
      <c r="B14983" s="34"/>
      <c r="C14983" s="33"/>
      <c r="D14983" s="33"/>
      <c r="E14983" s="33"/>
      <c r="G14983">
        <f t="shared" si="235"/>
        <v>6</v>
      </c>
    </row>
    <row r="14984" spans="1:7">
      <c r="A14984" s="33"/>
      <c r="B14984" s="34"/>
      <c r="C14984" s="33"/>
      <c r="D14984" s="33"/>
      <c r="E14984" s="33"/>
      <c r="G14984">
        <f t="shared" si="235"/>
        <v>6</v>
      </c>
    </row>
    <row r="14985" spans="1:7">
      <c r="A14985" s="33"/>
      <c r="B14985" s="34"/>
      <c r="C14985" s="33"/>
      <c r="D14985" s="33"/>
      <c r="E14985" s="33"/>
      <c r="G14985">
        <f t="shared" si="235"/>
        <v>6</v>
      </c>
    </row>
    <row r="14986" spans="1:7">
      <c r="A14986" s="33"/>
      <c r="B14986" s="34"/>
      <c r="C14986" s="33"/>
      <c r="D14986" s="33"/>
      <c r="E14986" s="33"/>
      <c r="G14986">
        <f t="shared" si="235"/>
        <v>6</v>
      </c>
    </row>
    <row r="14987" spans="1:7">
      <c r="A14987" s="33"/>
      <c r="B14987" s="34"/>
      <c r="C14987" s="33"/>
      <c r="D14987" s="33"/>
      <c r="E14987" s="33"/>
      <c r="G14987">
        <f t="shared" si="235"/>
        <v>6</v>
      </c>
    </row>
    <row r="14988" spans="1:7">
      <c r="A14988" s="33"/>
      <c r="B14988" s="34"/>
      <c r="C14988" s="33"/>
      <c r="D14988" s="33"/>
      <c r="E14988" s="33"/>
      <c r="G14988">
        <f t="shared" si="235"/>
        <v>6</v>
      </c>
    </row>
    <row r="14989" spans="1:7">
      <c r="A14989" s="33"/>
      <c r="B14989" s="34"/>
      <c r="C14989" s="33"/>
      <c r="D14989" s="33"/>
      <c r="E14989" s="33"/>
      <c r="G14989">
        <f t="shared" si="235"/>
        <v>6</v>
      </c>
    </row>
    <row r="14990" spans="1:7">
      <c r="A14990" s="33"/>
      <c r="B14990" s="34"/>
      <c r="C14990" s="33"/>
      <c r="D14990" s="33"/>
      <c r="E14990" s="33"/>
      <c r="G14990">
        <f t="shared" si="235"/>
        <v>6</v>
      </c>
    </row>
    <row r="14991" spans="1:7">
      <c r="A14991" s="33"/>
      <c r="B14991" s="34"/>
      <c r="C14991" s="33"/>
      <c r="D14991" s="33"/>
      <c r="E14991" s="33"/>
      <c r="G14991">
        <f t="shared" si="235"/>
        <v>6</v>
      </c>
    </row>
    <row r="14992" spans="1:7">
      <c r="A14992" s="33"/>
      <c r="B14992" s="34"/>
      <c r="C14992" s="33"/>
      <c r="D14992" s="33"/>
      <c r="E14992" s="33"/>
      <c r="G14992">
        <f t="shared" si="235"/>
        <v>6</v>
      </c>
    </row>
    <row r="14993" spans="1:7">
      <c r="A14993" s="33"/>
      <c r="B14993" s="34"/>
      <c r="C14993" s="33"/>
      <c r="D14993" s="33"/>
      <c r="E14993" s="33"/>
      <c r="G14993">
        <f t="shared" si="235"/>
        <v>6</v>
      </c>
    </row>
    <row r="14994" spans="1:7">
      <c r="A14994" s="33"/>
      <c r="B14994" s="34"/>
      <c r="C14994" s="33"/>
      <c r="D14994" s="33"/>
      <c r="E14994" s="33"/>
      <c r="G14994">
        <f t="shared" si="235"/>
        <v>6</v>
      </c>
    </row>
    <row r="14995" spans="1:7">
      <c r="A14995" s="33"/>
      <c r="B14995" s="34"/>
      <c r="C14995" s="33"/>
      <c r="D14995" s="33"/>
      <c r="E14995" s="33"/>
      <c r="G14995">
        <f t="shared" si="235"/>
        <v>6</v>
      </c>
    </row>
    <row r="14996" spans="1:7">
      <c r="A14996" s="33"/>
      <c r="B14996" s="34"/>
      <c r="C14996" s="33"/>
      <c r="D14996" s="33"/>
      <c r="E14996" s="33"/>
      <c r="G14996">
        <f t="shared" si="235"/>
        <v>6</v>
      </c>
    </row>
    <row r="14997" spans="1:7">
      <c r="A14997" s="33"/>
      <c r="B14997" s="34"/>
      <c r="C14997" s="33"/>
      <c r="D14997" s="33"/>
      <c r="E14997" s="33"/>
      <c r="G14997">
        <f t="shared" si="235"/>
        <v>6</v>
      </c>
    </row>
    <row r="14998" spans="1:7">
      <c r="A14998" s="33"/>
      <c r="B14998" s="34"/>
      <c r="C14998" s="33"/>
      <c r="D14998" s="33"/>
      <c r="E14998" s="33"/>
      <c r="G14998">
        <f t="shared" si="235"/>
        <v>6</v>
      </c>
    </row>
    <row r="14999" spans="1:7">
      <c r="A14999" s="33"/>
      <c r="B14999" s="34"/>
      <c r="C14999" s="33"/>
      <c r="D14999" s="33"/>
      <c r="E14999" s="33"/>
      <c r="G14999">
        <f t="shared" si="235"/>
        <v>6</v>
      </c>
    </row>
    <row r="15000" spans="1:7">
      <c r="A15000" s="33"/>
      <c r="B15000" s="34"/>
      <c r="C15000" s="33"/>
      <c r="D15000" s="33"/>
      <c r="E15000" s="33"/>
      <c r="G15000">
        <f t="shared" si="235"/>
        <v>6</v>
      </c>
    </row>
    <row r="15001" spans="1:7">
      <c r="A15001" s="33"/>
      <c r="B15001" s="34"/>
      <c r="C15001" s="33"/>
      <c r="D15001" s="33"/>
      <c r="E15001" s="33"/>
      <c r="G15001">
        <f t="shared" si="235"/>
        <v>6</v>
      </c>
    </row>
    <row r="15002" spans="1:7">
      <c r="A15002" s="33"/>
      <c r="B15002" s="34"/>
      <c r="C15002" s="33"/>
      <c r="D15002" s="33"/>
      <c r="E15002" s="33"/>
      <c r="G15002">
        <f t="shared" si="235"/>
        <v>6</v>
      </c>
    </row>
    <row r="15003" spans="1:7">
      <c r="A15003" s="33"/>
      <c r="B15003" s="34"/>
      <c r="C15003" s="33"/>
      <c r="D15003" s="33"/>
      <c r="E15003" s="33"/>
      <c r="G15003">
        <f t="shared" si="235"/>
        <v>6</v>
      </c>
    </row>
    <row r="15004" spans="1:7">
      <c r="A15004" s="33"/>
      <c r="B15004" s="34"/>
      <c r="C15004" s="33"/>
      <c r="D15004" s="33"/>
      <c r="E15004" s="33"/>
      <c r="G15004">
        <f t="shared" si="235"/>
        <v>6</v>
      </c>
    </row>
    <row r="15005" spans="1:7">
      <c r="A15005" s="33"/>
      <c r="B15005" s="34"/>
      <c r="C15005" s="33"/>
      <c r="D15005" s="33"/>
      <c r="E15005" s="33"/>
      <c r="G15005">
        <f t="shared" si="235"/>
        <v>6</v>
      </c>
    </row>
    <row r="15006" spans="1:7">
      <c r="A15006" s="33"/>
      <c r="B15006" s="34"/>
      <c r="C15006" s="33"/>
      <c r="D15006" s="33"/>
      <c r="E15006" s="33"/>
      <c r="G15006">
        <f t="shared" si="235"/>
        <v>6</v>
      </c>
    </row>
    <row r="15007" spans="1:7">
      <c r="A15007" s="33"/>
      <c r="B15007" s="34"/>
      <c r="C15007" s="33"/>
      <c r="D15007" s="33"/>
      <c r="E15007" s="33"/>
      <c r="G15007">
        <f t="shared" si="235"/>
        <v>6</v>
      </c>
    </row>
    <row r="15008" spans="1:7">
      <c r="A15008" s="33"/>
      <c r="B15008" s="34"/>
      <c r="C15008" s="33"/>
      <c r="D15008" s="33"/>
      <c r="E15008" s="33"/>
      <c r="G15008">
        <f t="shared" si="235"/>
        <v>6</v>
      </c>
    </row>
    <row r="15009" spans="1:7">
      <c r="A15009" s="33"/>
      <c r="B15009" s="34"/>
      <c r="C15009" s="33"/>
      <c r="D15009" s="33"/>
      <c r="E15009" s="33"/>
      <c r="G15009">
        <f t="shared" si="235"/>
        <v>6</v>
      </c>
    </row>
    <row r="15010" spans="1:7">
      <c r="A15010" s="33"/>
      <c r="B15010" s="34"/>
      <c r="C15010" s="33"/>
      <c r="D15010" s="33"/>
      <c r="E15010" s="33"/>
      <c r="G15010">
        <f t="shared" si="235"/>
        <v>6</v>
      </c>
    </row>
    <row r="15011" spans="1:7">
      <c r="A15011" s="33"/>
      <c r="B15011" s="34"/>
      <c r="C15011" s="33"/>
      <c r="D15011" s="33"/>
      <c r="E15011" s="33"/>
      <c r="G15011">
        <f t="shared" si="235"/>
        <v>6</v>
      </c>
    </row>
    <row r="15012" spans="1:7">
      <c r="A15012" s="33"/>
      <c r="B15012" s="34"/>
      <c r="C15012" s="33"/>
      <c r="D15012" s="33"/>
      <c r="E15012" s="33"/>
      <c r="G15012">
        <f t="shared" si="235"/>
        <v>6</v>
      </c>
    </row>
    <row r="15013" spans="1:7">
      <c r="A15013" s="33"/>
      <c r="B15013" s="34"/>
      <c r="C15013" s="33"/>
      <c r="D15013" s="33"/>
      <c r="E15013" s="33"/>
      <c r="G15013">
        <f t="shared" si="235"/>
        <v>6</v>
      </c>
    </row>
    <row r="15014" spans="1:7">
      <c r="A15014" s="33"/>
      <c r="B15014" s="34"/>
      <c r="C15014" s="33"/>
      <c r="D15014" s="33"/>
      <c r="E15014" s="33"/>
      <c r="G15014">
        <f t="shared" si="235"/>
        <v>6</v>
      </c>
    </row>
    <row r="15015" spans="1:7">
      <c r="A15015" s="33"/>
      <c r="B15015" s="34"/>
      <c r="C15015" s="33"/>
      <c r="D15015" s="33"/>
      <c r="E15015" s="33"/>
      <c r="G15015">
        <f t="shared" si="235"/>
        <v>6</v>
      </c>
    </row>
    <row r="15016" spans="1:7">
      <c r="A15016" s="33"/>
      <c r="B15016" s="34"/>
      <c r="C15016" s="33"/>
      <c r="D15016" s="33"/>
      <c r="E15016" s="33"/>
      <c r="G15016">
        <f t="shared" si="235"/>
        <v>6</v>
      </c>
    </row>
    <row r="15017" spans="1:7">
      <c r="A15017" s="33"/>
      <c r="B15017" s="34"/>
      <c r="C15017" s="33"/>
      <c r="D15017" s="33"/>
      <c r="E15017" s="33"/>
      <c r="G15017">
        <f t="shared" si="235"/>
        <v>6</v>
      </c>
    </row>
    <row r="15018" spans="1:7">
      <c r="A15018" s="33"/>
      <c r="B15018" s="34"/>
      <c r="C15018" s="33"/>
      <c r="D15018" s="33"/>
      <c r="E15018" s="33"/>
      <c r="G15018">
        <f t="shared" si="235"/>
        <v>6</v>
      </c>
    </row>
    <row r="15019" spans="1:7">
      <c r="A15019" s="33"/>
      <c r="B15019" s="34"/>
      <c r="C15019" s="33"/>
      <c r="D15019" s="33"/>
      <c r="E15019" s="33"/>
      <c r="G15019">
        <f t="shared" si="235"/>
        <v>6</v>
      </c>
    </row>
    <row r="15020" spans="1:7">
      <c r="A15020" s="33"/>
      <c r="B15020" s="34"/>
      <c r="C15020" s="33"/>
      <c r="D15020" s="33"/>
      <c r="E15020" s="33"/>
      <c r="G15020">
        <f t="shared" si="235"/>
        <v>6</v>
      </c>
    </row>
    <row r="15021" spans="1:7">
      <c r="A15021" s="33"/>
      <c r="B15021" s="34"/>
      <c r="C15021" s="33"/>
      <c r="D15021" s="33"/>
      <c r="E15021" s="33"/>
      <c r="G15021">
        <f t="shared" si="235"/>
        <v>6</v>
      </c>
    </row>
    <row r="15022" spans="1:7">
      <c r="A15022" s="33"/>
      <c r="B15022" s="34"/>
      <c r="C15022" s="33"/>
      <c r="D15022" s="33"/>
      <c r="E15022" s="33"/>
      <c r="G15022">
        <f t="shared" si="235"/>
        <v>6</v>
      </c>
    </row>
    <row r="15023" spans="1:7">
      <c r="A15023" s="33"/>
      <c r="B15023" s="34"/>
      <c r="C15023" s="33"/>
      <c r="D15023" s="33"/>
      <c r="E15023" s="33"/>
      <c r="G15023">
        <f t="shared" si="235"/>
        <v>6</v>
      </c>
    </row>
    <row r="15024" spans="1:7">
      <c r="A15024" s="33"/>
      <c r="B15024" s="34"/>
      <c r="C15024" s="33"/>
      <c r="D15024" s="33"/>
      <c r="E15024" s="33"/>
      <c r="G15024">
        <f t="shared" si="235"/>
        <v>6</v>
      </c>
    </row>
    <row r="15025" spans="1:7">
      <c r="A15025" s="33"/>
      <c r="B15025" s="34"/>
      <c r="C15025" s="33"/>
      <c r="D15025" s="33"/>
      <c r="E15025" s="33"/>
      <c r="G15025">
        <f t="shared" si="235"/>
        <v>6</v>
      </c>
    </row>
    <row r="15026" spans="1:7">
      <c r="A15026" s="33"/>
      <c r="B15026" s="34"/>
      <c r="C15026" s="33"/>
      <c r="D15026" s="33"/>
      <c r="E15026" s="33"/>
      <c r="G15026">
        <f t="shared" si="235"/>
        <v>6</v>
      </c>
    </row>
    <row r="15027" spans="1:7">
      <c r="A15027" s="33"/>
      <c r="B15027" s="34"/>
      <c r="C15027" s="33"/>
      <c r="D15027" s="33"/>
      <c r="E15027" s="33"/>
      <c r="G15027">
        <f t="shared" si="235"/>
        <v>6</v>
      </c>
    </row>
    <row r="15028" spans="1:7">
      <c r="A15028" s="33"/>
      <c r="B15028" s="34"/>
      <c r="C15028" s="33"/>
      <c r="D15028" s="33"/>
      <c r="E15028" s="33"/>
      <c r="G15028">
        <f t="shared" si="235"/>
        <v>6</v>
      </c>
    </row>
    <row r="15029" spans="1:7">
      <c r="A15029" s="33"/>
      <c r="B15029" s="34"/>
      <c r="C15029" s="33"/>
      <c r="D15029" s="33"/>
      <c r="E15029" s="33"/>
      <c r="G15029">
        <f t="shared" si="235"/>
        <v>6</v>
      </c>
    </row>
    <row r="15030" spans="1:7">
      <c r="A15030" s="33"/>
      <c r="B15030" s="34"/>
      <c r="C15030" s="33"/>
      <c r="D15030" s="33"/>
      <c r="E15030" s="33"/>
      <c r="G15030">
        <f t="shared" si="235"/>
        <v>6</v>
      </c>
    </row>
    <row r="15031" spans="1:7">
      <c r="A15031" s="33"/>
      <c r="B15031" s="34"/>
      <c r="C15031" s="33"/>
      <c r="D15031" s="33"/>
      <c r="E15031" s="33"/>
      <c r="G15031">
        <f t="shared" si="235"/>
        <v>6</v>
      </c>
    </row>
    <row r="15032" spans="1:7">
      <c r="A15032" s="33"/>
      <c r="B15032" s="34"/>
      <c r="C15032" s="33"/>
      <c r="D15032" s="33"/>
      <c r="E15032" s="33"/>
      <c r="G15032">
        <f t="shared" si="235"/>
        <v>6</v>
      </c>
    </row>
    <row r="15033" spans="1:7">
      <c r="A15033" s="33"/>
      <c r="B15033" s="34"/>
      <c r="C15033" s="33"/>
      <c r="D15033" s="33"/>
      <c r="E15033" s="33"/>
      <c r="G15033">
        <f t="shared" si="235"/>
        <v>6</v>
      </c>
    </row>
    <row r="15034" spans="1:7">
      <c r="A15034" s="33"/>
      <c r="B15034" s="34"/>
      <c r="C15034" s="33"/>
      <c r="D15034" s="33"/>
      <c r="E15034" s="33"/>
      <c r="G15034">
        <f t="shared" si="235"/>
        <v>6</v>
      </c>
    </row>
    <row r="15035" spans="1:7">
      <c r="A15035" s="33"/>
      <c r="B15035" s="34"/>
      <c r="C15035" s="33"/>
      <c r="D15035" s="33"/>
      <c r="E15035" s="33"/>
      <c r="G15035">
        <f t="shared" si="235"/>
        <v>6</v>
      </c>
    </row>
    <row r="15036" spans="1:7">
      <c r="A15036" s="33"/>
      <c r="B15036" s="34"/>
      <c r="C15036" s="33"/>
      <c r="D15036" s="33"/>
      <c r="E15036" s="33"/>
      <c r="G15036">
        <f t="shared" si="235"/>
        <v>6</v>
      </c>
    </row>
    <row r="15037" spans="1:7">
      <c r="A15037" s="33"/>
      <c r="B15037" s="34"/>
      <c r="C15037" s="33"/>
      <c r="D15037" s="33"/>
      <c r="E15037" s="33"/>
      <c r="G15037">
        <f t="shared" si="235"/>
        <v>6</v>
      </c>
    </row>
    <row r="15038" spans="1:7">
      <c r="A15038" s="33"/>
      <c r="B15038" s="34"/>
      <c r="C15038" s="33"/>
      <c r="D15038" s="33"/>
      <c r="E15038" s="33"/>
      <c r="G15038">
        <f t="shared" si="235"/>
        <v>6</v>
      </c>
    </row>
    <row r="15039" spans="1:7">
      <c r="A15039" s="33"/>
      <c r="B15039" s="34"/>
      <c r="C15039" s="33"/>
      <c r="D15039" s="33"/>
      <c r="E15039" s="33"/>
      <c r="G15039">
        <f t="shared" si="235"/>
        <v>6</v>
      </c>
    </row>
    <row r="15040" spans="1:7">
      <c r="A15040" s="33"/>
      <c r="B15040" s="34"/>
      <c r="C15040" s="33"/>
      <c r="D15040" s="33"/>
      <c r="E15040" s="33"/>
      <c r="G15040">
        <f t="shared" ref="G15040:G15103" si="236">WEEKDAY(B15040,2)</f>
        <v>6</v>
      </c>
    </row>
    <row r="15041" spans="1:7">
      <c r="A15041" s="33"/>
      <c r="B15041" s="34"/>
      <c r="C15041" s="33"/>
      <c r="D15041" s="33"/>
      <c r="E15041" s="33"/>
      <c r="G15041">
        <f t="shared" si="236"/>
        <v>6</v>
      </c>
    </row>
    <row r="15042" spans="1:7">
      <c r="A15042" s="33"/>
      <c r="B15042" s="34"/>
      <c r="C15042" s="33"/>
      <c r="D15042" s="33"/>
      <c r="E15042" s="33"/>
      <c r="G15042">
        <f t="shared" si="236"/>
        <v>6</v>
      </c>
    </row>
    <row r="15043" spans="1:7">
      <c r="A15043" s="33"/>
      <c r="B15043" s="34"/>
      <c r="C15043" s="33"/>
      <c r="D15043" s="33"/>
      <c r="E15043" s="33"/>
      <c r="G15043">
        <f t="shared" si="236"/>
        <v>6</v>
      </c>
    </row>
    <row r="15044" spans="1:7">
      <c r="A15044" s="33"/>
      <c r="B15044" s="34"/>
      <c r="C15044" s="33"/>
      <c r="D15044" s="33"/>
      <c r="E15044" s="33"/>
      <c r="G15044">
        <f t="shared" si="236"/>
        <v>6</v>
      </c>
    </row>
    <row r="15045" spans="1:7">
      <c r="A15045" s="33"/>
      <c r="B15045" s="34"/>
      <c r="C15045" s="33"/>
      <c r="D15045" s="33"/>
      <c r="E15045" s="33"/>
      <c r="G15045">
        <f t="shared" si="236"/>
        <v>6</v>
      </c>
    </row>
    <row r="15046" spans="1:7">
      <c r="A15046" s="33"/>
      <c r="B15046" s="34"/>
      <c r="C15046" s="33"/>
      <c r="D15046" s="33"/>
      <c r="E15046" s="33"/>
      <c r="G15046">
        <f t="shared" si="236"/>
        <v>6</v>
      </c>
    </row>
    <row r="15047" spans="1:7">
      <c r="A15047" s="33"/>
      <c r="B15047" s="34"/>
      <c r="C15047" s="33"/>
      <c r="D15047" s="33"/>
      <c r="E15047" s="33"/>
      <c r="G15047">
        <f t="shared" si="236"/>
        <v>6</v>
      </c>
    </row>
    <row r="15048" spans="1:7">
      <c r="A15048" s="33"/>
      <c r="B15048" s="34"/>
      <c r="C15048" s="33"/>
      <c r="D15048" s="33"/>
      <c r="E15048" s="33"/>
      <c r="G15048">
        <f t="shared" si="236"/>
        <v>6</v>
      </c>
    </row>
    <row r="15049" spans="1:7">
      <c r="A15049" s="33"/>
      <c r="B15049" s="34"/>
      <c r="C15049" s="33"/>
      <c r="D15049" s="33"/>
      <c r="E15049" s="33"/>
      <c r="G15049">
        <f t="shared" si="236"/>
        <v>6</v>
      </c>
    </row>
    <row r="15050" spans="1:7">
      <c r="A15050" s="33"/>
      <c r="B15050" s="34"/>
      <c r="C15050" s="33"/>
      <c r="D15050" s="33"/>
      <c r="E15050" s="33"/>
      <c r="G15050">
        <f t="shared" si="236"/>
        <v>6</v>
      </c>
    </row>
    <row r="15051" spans="1:7">
      <c r="A15051" s="33"/>
      <c r="B15051" s="34"/>
      <c r="C15051" s="33"/>
      <c r="D15051" s="33"/>
      <c r="E15051" s="33"/>
      <c r="G15051">
        <f t="shared" si="236"/>
        <v>6</v>
      </c>
    </row>
    <row r="15052" spans="1:7">
      <c r="A15052" s="33"/>
      <c r="B15052" s="34"/>
      <c r="C15052" s="33"/>
      <c r="D15052" s="33"/>
      <c r="E15052" s="33"/>
      <c r="G15052">
        <f t="shared" si="236"/>
        <v>6</v>
      </c>
    </row>
    <row r="15053" spans="1:7">
      <c r="A15053" s="33"/>
      <c r="B15053" s="34"/>
      <c r="C15053" s="33"/>
      <c r="D15053" s="33"/>
      <c r="E15053" s="33"/>
      <c r="G15053">
        <f t="shared" si="236"/>
        <v>6</v>
      </c>
    </row>
    <row r="15054" spans="1:7">
      <c r="A15054" s="33"/>
      <c r="B15054" s="34"/>
      <c r="C15054" s="33"/>
      <c r="D15054" s="33"/>
      <c r="E15054" s="33"/>
      <c r="G15054">
        <f t="shared" si="236"/>
        <v>6</v>
      </c>
    </row>
    <row r="15055" spans="1:7">
      <c r="A15055" s="33"/>
      <c r="B15055" s="34"/>
      <c r="C15055" s="33"/>
      <c r="D15055" s="33"/>
      <c r="E15055" s="33"/>
      <c r="G15055">
        <f t="shared" si="236"/>
        <v>6</v>
      </c>
    </row>
    <row r="15056" spans="1:7">
      <c r="A15056" s="33"/>
      <c r="B15056" s="34"/>
      <c r="C15056" s="33"/>
      <c r="D15056" s="33"/>
      <c r="E15056" s="33"/>
      <c r="G15056">
        <f t="shared" si="236"/>
        <v>6</v>
      </c>
    </row>
    <row r="15057" spans="1:7">
      <c r="A15057" s="33"/>
      <c r="B15057" s="34"/>
      <c r="C15057" s="33"/>
      <c r="D15057" s="33"/>
      <c r="E15057" s="33"/>
      <c r="G15057">
        <f t="shared" si="236"/>
        <v>6</v>
      </c>
    </row>
    <row r="15058" spans="1:7">
      <c r="A15058" s="33"/>
      <c r="B15058" s="34"/>
      <c r="C15058" s="33"/>
      <c r="D15058" s="33"/>
      <c r="E15058" s="33"/>
      <c r="G15058">
        <f t="shared" si="236"/>
        <v>6</v>
      </c>
    </row>
    <row r="15059" spans="1:7">
      <c r="A15059" s="33"/>
      <c r="B15059" s="34"/>
      <c r="C15059" s="33"/>
      <c r="D15059" s="33"/>
      <c r="E15059" s="33"/>
      <c r="G15059">
        <f t="shared" si="236"/>
        <v>6</v>
      </c>
    </row>
    <row r="15060" spans="1:7">
      <c r="A15060" s="33"/>
      <c r="B15060" s="34"/>
      <c r="C15060" s="33"/>
      <c r="D15060" s="33"/>
      <c r="E15060" s="33"/>
      <c r="G15060">
        <f t="shared" si="236"/>
        <v>6</v>
      </c>
    </row>
    <row r="15061" spans="1:7">
      <c r="A15061" s="33"/>
      <c r="B15061" s="34"/>
      <c r="C15061" s="33"/>
      <c r="D15061" s="33"/>
      <c r="E15061" s="33"/>
      <c r="G15061">
        <f t="shared" si="236"/>
        <v>6</v>
      </c>
    </row>
    <row r="15062" spans="1:7">
      <c r="A15062" s="33"/>
      <c r="B15062" s="34"/>
      <c r="C15062" s="33"/>
      <c r="D15062" s="33"/>
      <c r="E15062" s="33"/>
      <c r="G15062">
        <f t="shared" si="236"/>
        <v>6</v>
      </c>
    </row>
    <row r="15063" spans="1:7">
      <c r="A15063" s="33"/>
      <c r="B15063" s="34"/>
      <c r="C15063" s="33"/>
      <c r="D15063" s="33"/>
      <c r="E15063" s="33"/>
      <c r="G15063">
        <f t="shared" si="236"/>
        <v>6</v>
      </c>
    </row>
    <row r="15064" spans="1:7">
      <c r="A15064" s="33"/>
      <c r="B15064" s="34"/>
      <c r="C15064" s="33"/>
      <c r="D15064" s="33"/>
      <c r="E15064" s="33"/>
      <c r="G15064">
        <f t="shared" si="236"/>
        <v>6</v>
      </c>
    </row>
    <row r="15065" spans="1:7">
      <c r="A15065" s="33"/>
      <c r="B15065" s="34"/>
      <c r="C15065" s="33"/>
      <c r="D15065" s="33"/>
      <c r="E15065" s="33"/>
      <c r="G15065">
        <f t="shared" si="236"/>
        <v>6</v>
      </c>
    </row>
    <row r="15066" spans="1:7">
      <c r="A15066" s="33"/>
      <c r="B15066" s="34"/>
      <c r="C15066" s="33"/>
      <c r="D15066" s="33"/>
      <c r="E15066" s="33"/>
      <c r="G15066">
        <f t="shared" si="236"/>
        <v>6</v>
      </c>
    </row>
    <row r="15067" spans="1:7">
      <c r="A15067" s="33"/>
      <c r="B15067" s="34"/>
      <c r="C15067" s="33"/>
      <c r="D15067" s="33"/>
      <c r="E15067" s="33"/>
      <c r="G15067">
        <f t="shared" si="236"/>
        <v>6</v>
      </c>
    </row>
    <row r="15068" spans="1:7">
      <c r="A15068" s="33"/>
      <c r="B15068" s="34"/>
      <c r="C15068" s="33"/>
      <c r="D15068" s="33"/>
      <c r="E15068" s="33"/>
      <c r="G15068">
        <f t="shared" si="236"/>
        <v>6</v>
      </c>
    </row>
    <row r="15069" spans="1:7">
      <c r="A15069" s="33"/>
      <c r="B15069" s="34"/>
      <c r="C15069" s="33"/>
      <c r="D15069" s="33"/>
      <c r="E15069" s="33"/>
      <c r="G15069">
        <f t="shared" si="236"/>
        <v>6</v>
      </c>
    </row>
    <row r="15070" spans="1:7">
      <c r="A15070" s="33"/>
      <c r="B15070" s="34"/>
      <c r="C15070" s="33"/>
      <c r="D15070" s="33"/>
      <c r="E15070" s="33"/>
      <c r="G15070">
        <f t="shared" si="236"/>
        <v>6</v>
      </c>
    </row>
    <row r="15071" spans="1:7">
      <c r="A15071" s="33"/>
      <c r="B15071" s="34"/>
      <c r="C15071" s="33"/>
      <c r="D15071" s="33"/>
      <c r="E15071" s="33"/>
      <c r="G15071">
        <f t="shared" si="236"/>
        <v>6</v>
      </c>
    </row>
    <row r="15072" spans="1:7">
      <c r="A15072" s="33"/>
      <c r="B15072" s="34"/>
      <c r="C15072" s="33"/>
      <c r="D15072" s="33"/>
      <c r="E15072" s="33"/>
      <c r="G15072">
        <f t="shared" si="236"/>
        <v>6</v>
      </c>
    </row>
    <row r="15073" spans="1:7">
      <c r="A15073" s="33"/>
      <c r="B15073" s="34"/>
      <c r="C15073" s="33"/>
      <c r="D15073" s="33"/>
      <c r="E15073" s="33"/>
      <c r="G15073">
        <f t="shared" si="236"/>
        <v>6</v>
      </c>
    </row>
    <row r="15074" spans="1:7">
      <c r="A15074" s="33"/>
      <c r="B15074" s="34"/>
      <c r="C15074" s="33"/>
      <c r="D15074" s="33"/>
      <c r="E15074" s="33"/>
      <c r="G15074">
        <f t="shared" si="236"/>
        <v>6</v>
      </c>
    </row>
    <row r="15075" spans="1:7">
      <c r="A15075" s="33"/>
      <c r="B15075" s="34"/>
      <c r="C15075" s="33"/>
      <c r="D15075" s="33"/>
      <c r="E15075" s="33"/>
      <c r="G15075">
        <f t="shared" si="236"/>
        <v>6</v>
      </c>
    </row>
    <row r="15076" spans="1:7">
      <c r="A15076" s="33"/>
      <c r="B15076" s="34"/>
      <c r="C15076" s="33"/>
      <c r="D15076" s="33"/>
      <c r="E15076" s="33"/>
      <c r="G15076">
        <f t="shared" si="236"/>
        <v>6</v>
      </c>
    </row>
    <row r="15077" spans="1:7">
      <c r="A15077" s="33"/>
      <c r="B15077" s="34"/>
      <c r="C15077" s="33"/>
      <c r="D15077" s="33"/>
      <c r="E15077" s="33"/>
      <c r="G15077">
        <f t="shared" si="236"/>
        <v>6</v>
      </c>
    </row>
    <row r="15078" spans="1:7">
      <c r="A15078" s="33"/>
      <c r="B15078" s="34"/>
      <c r="C15078" s="33"/>
      <c r="D15078" s="33"/>
      <c r="E15078" s="33"/>
      <c r="G15078">
        <f t="shared" si="236"/>
        <v>6</v>
      </c>
    </row>
    <row r="15079" spans="1:7">
      <c r="A15079" s="33"/>
      <c r="B15079" s="34"/>
      <c r="C15079" s="33"/>
      <c r="D15079" s="33"/>
      <c r="E15079" s="33"/>
      <c r="G15079">
        <f t="shared" si="236"/>
        <v>6</v>
      </c>
    </row>
    <row r="15080" spans="1:7">
      <c r="A15080" s="33"/>
      <c r="B15080" s="34"/>
      <c r="C15080" s="33"/>
      <c r="D15080" s="33"/>
      <c r="E15080" s="33"/>
      <c r="G15080">
        <f t="shared" si="236"/>
        <v>6</v>
      </c>
    </row>
    <row r="15081" spans="1:7">
      <c r="A15081" s="33"/>
      <c r="B15081" s="34"/>
      <c r="C15081" s="33"/>
      <c r="D15081" s="33"/>
      <c r="E15081" s="33"/>
      <c r="G15081">
        <f t="shared" si="236"/>
        <v>6</v>
      </c>
    </row>
    <row r="15082" spans="1:7">
      <c r="A15082" s="33"/>
      <c r="B15082" s="34"/>
      <c r="C15082" s="33"/>
      <c r="D15082" s="33"/>
      <c r="E15082" s="33"/>
      <c r="G15082">
        <f t="shared" si="236"/>
        <v>6</v>
      </c>
    </row>
    <row r="15083" spans="1:7">
      <c r="A15083" s="33"/>
      <c r="B15083" s="34"/>
      <c r="C15083" s="33"/>
      <c r="D15083" s="33"/>
      <c r="E15083" s="33"/>
      <c r="G15083">
        <f t="shared" si="236"/>
        <v>6</v>
      </c>
    </row>
    <row r="15084" spans="1:7">
      <c r="A15084" s="33"/>
      <c r="B15084" s="34"/>
      <c r="C15084" s="33"/>
      <c r="D15084" s="33"/>
      <c r="E15084" s="33"/>
      <c r="G15084">
        <f t="shared" si="236"/>
        <v>6</v>
      </c>
    </row>
    <row r="15085" spans="1:7">
      <c r="A15085" s="33"/>
      <c r="B15085" s="34"/>
      <c r="C15085" s="33"/>
      <c r="D15085" s="33"/>
      <c r="E15085" s="33"/>
      <c r="G15085">
        <f t="shared" si="236"/>
        <v>6</v>
      </c>
    </row>
    <row r="15086" spans="1:7">
      <c r="A15086" s="33"/>
      <c r="B15086" s="34"/>
      <c r="C15086" s="33"/>
      <c r="D15086" s="33"/>
      <c r="E15086" s="33"/>
      <c r="G15086">
        <f t="shared" si="236"/>
        <v>6</v>
      </c>
    </row>
    <row r="15087" spans="1:7">
      <c r="A15087" s="33"/>
      <c r="B15087" s="34"/>
      <c r="C15087" s="33"/>
      <c r="D15087" s="33"/>
      <c r="E15087" s="33"/>
      <c r="G15087">
        <f t="shared" si="236"/>
        <v>6</v>
      </c>
    </row>
    <row r="15088" spans="1:7">
      <c r="A15088" s="33"/>
      <c r="B15088" s="34"/>
      <c r="C15088" s="33"/>
      <c r="D15088" s="33"/>
      <c r="E15088" s="33"/>
      <c r="G15088">
        <f t="shared" si="236"/>
        <v>6</v>
      </c>
    </row>
    <row r="15089" spans="1:7">
      <c r="A15089" s="33"/>
      <c r="B15089" s="34"/>
      <c r="C15089" s="33"/>
      <c r="D15089" s="33"/>
      <c r="E15089" s="33"/>
      <c r="G15089">
        <f t="shared" si="236"/>
        <v>6</v>
      </c>
    </row>
    <row r="15090" spans="1:7">
      <c r="A15090" s="33"/>
      <c r="B15090" s="34"/>
      <c r="C15090" s="33"/>
      <c r="D15090" s="33"/>
      <c r="E15090" s="33"/>
      <c r="G15090">
        <f t="shared" si="236"/>
        <v>6</v>
      </c>
    </row>
    <row r="15091" spans="1:7">
      <c r="A15091" s="33"/>
      <c r="B15091" s="34"/>
      <c r="C15091" s="33"/>
      <c r="D15091" s="33"/>
      <c r="E15091" s="33"/>
      <c r="G15091">
        <f t="shared" si="236"/>
        <v>6</v>
      </c>
    </row>
    <row r="15092" spans="1:7">
      <c r="A15092" s="33"/>
      <c r="B15092" s="34"/>
      <c r="C15092" s="33"/>
      <c r="D15092" s="33"/>
      <c r="E15092" s="33"/>
      <c r="G15092">
        <f t="shared" si="236"/>
        <v>6</v>
      </c>
    </row>
    <row r="15093" spans="1:7">
      <c r="A15093" s="33"/>
      <c r="B15093" s="34"/>
      <c r="C15093" s="33"/>
      <c r="D15093" s="33"/>
      <c r="E15093" s="33"/>
      <c r="G15093">
        <f t="shared" si="236"/>
        <v>6</v>
      </c>
    </row>
    <row r="15094" spans="1:7">
      <c r="A15094" s="33"/>
      <c r="B15094" s="34"/>
      <c r="C15094" s="33"/>
      <c r="D15094" s="33"/>
      <c r="E15094" s="33"/>
      <c r="G15094">
        <f t="shared" si="236"/>
        <v>6</v>
      </c>
    </row>
    <row r="15095" spans="1:7">
      <c r="A15095" s="33"/>
      <c r="B15095" s="34"/>
      <c r="C15095" s="33"/>
      <c r="D15095" s="33"/>
      <c r="E15095" s="33"/>
      <c r="G15095">
        <f t="shared" si="236"/>
        <v>6</v>
      </c>
    </row>
    <row r="15096" spans="1:7">
      <c r="A15096" s="33"/>
      <c r="B15096" s="34"/>
      <c r="C15096" s="33"/>
      <c r="D15096" s="33"/>
      <c r="E15096" s="33"/>
      <c r="G15096">
        <f t="shared" si="236"/>
        <v>6</v>
      </c>
    </row>
    <row r="15097" spans="1:7">
      <c r="A15097" s="33"/>
      <c r="B15097" s="34"/>
      <c r="C15097" s="33"/>
      <c r="D15097" s="33"/>
      <c r="E15097" s="33"/>
      <c r="G15097">
        <f t="shared" si="236"/>
        <v>6</v>
      </c>
    </row>
    <row r="15098" spans="1:7">
      <c r="A15098" s="33"/>
      <c r="B15098" s="34"/>
      <c r="C15098" s="33"/>
      <c r="D15098" s="33"/>
      <c r="E15098" s="33"/>
      <c r="G15098">
        <f t="shared" si="236"/>
        <v>6</v>
      </c>
    </row>
    <row r="15099" spans="1:7">
      <c r="A15099" s="33"/>
      <c r="B15099" s="34"/>
      <c r="C15099" s="33"/>
      <c r="D15099" s="33"/>
      <c r="E15099" s="33"/>
      <c r="G15099">
        <f t="shared" si="236"/>
        <v>6</v>
      </c>
    </row>
    <row r="15100" spans="1:7">
      <c r="A15100" s="33"/>
      <c r="B15100" s="34"/>
      <c r="C15100" s="33"/>
      <c r="D15100" s="33"/>
      <c r="E15100" s="33"/>
      <c r="G15100">
        <f t="shared" si="236"/>
        <v>6</v>
      </c>
    </row>
    <row r="15101" spans="1:7">
      <c r="A15101" s="33"/>
      <c r="B15101" s="34"/>
      <c r="C15101" s="33"/>
      <c r="D15101" s="33"/>
      <c r="E15101" s="33"/>
      <c r="G15101">
        <f t="shared" si="236"/>
        <v>6</v>
      </c>
    </row>
    <row r="15102" spans="1:7">
      <c r="A15102" s="33"/>
      <c r="B15102" s="34"/>
      <c r="C15102" s="33"/>
      <c r="D15102" s="33"/>
      <c r="E15102" s="33"/>
      <c r="G15102">
        <f t="shared" si="236"/>
        <v>6</v>
      </c>
    </row>
    <row r="15103" spans="1:7">
      <c r="A15103" s="33"/>
      <c r="B15103" s="34"/>
      <c r="C15103" s="33"/>
      <c r="D15103" s="33"/>
      <c r="E15103" s="33"/>
      <c r="G15103">
        <f t="shared" si="236"/>
        <v>6</v>
      </c>
    </row>
    <row r="15104" spans="1:7">
      <c r="A15104" s="33"/>
      <c r="B15104" s="34"/>
      <c r="C15104" s="33"/>
      <c r="D15104" s="33"/>
      <c r="E15104" s="33"/>
      <c r="G15104">
        <f t="shared" ref="G15104:G15167" si="237">WEEKDAY(B15104,2)</f>
        <v>6</v>
      </c>
    </row>
    <row r="15105" spans="1:7">
      <c r="A15105" s="33"/>
      <c r="B15105" s="34"/>
      <c r="C15105" s="33"/>
      <c r="D15105" s="33"/>
      <c r="E15105" s="33"/>
      <c r="G15105">
        <f t="shared" si="237"/>
        <v>6</v>
      </c>
    </row>
    <row r="15106" spans="1:7">
      <c r="A15106" s="33"/>
      <c r="B15106" s="34"/>
      <c r="C15106" s="33"/>
      <c r="D15106" s="33"/>
      <c r="E15106" s="33"/>
      <c r="G15106">
        <f t="shared" si="237"/>
        <v>6</v>
      </c>
    </row>
    <row r="15107" spans="1:7">
      <c r="A15107" s="33"/>
      <c r="B15107" s="34"/>
      <c r="C15107" s="33"/>
      <c r="D15107" s="33"/>
      <c r="E15107" s="33"/>
      <c r="G15107">
        <f t="shared" si="237"/>
        <v>6</v>
      </c>
    </row>
    <row r="15108" spans="1:7">
      <c r="A15108" s="33"/>
      <c r="B15108" s="34"/>
      <c r="C15108" s="33"/>
      <c r="D15108" s="33"/>
      <c r="E15108" s="33"/>
      <c r="G15108">
        <f t="shared" si="237"/>
        <v>6</v>
      </c>
    </row>
    <row r="15109" spans="1:7">
      <c r="A15109" s="33"/>
      <c r="B15109" s="34"/>
      <c r="C15109" s="33"/>
      <c r="D15109" s="33"/>
      <c r="E15109" s="33"/>
      <c r="G15109">
        <f t="shared" si="237"/>
        <v>6</v>
      </c>
    </row>
    <row r="15110" spans="1:7">
      <c r="A15110" s="33"/>
      <c r="B15110" s="34"/>
      <c r="C15110" s="33"/>
      <c r="D15110" s="33"/>
      <c r="E15110" s="33"/>
      <c r="G15110">
        <f t="shared" si="237"/>
        <v>6</v>
      </c>
    </row>
    <row r="15111" spans="1:7">
      <c r="A15111" s="33"/>
      <c r="B15111" s="34"/>
      <c r="C15111" s="33"/>
      <c r="D15111" s="33"/>
      <c r="E15111" s="33"/>
      <c r="G15111">
        <f t="shared" si="237"/>
        <v>6</v>
      </c>
    </row>
    <row r="15112" spans="1:7">
      <c r="A15112" s="33"/>
      <c r="B15112" s="34"/>
      <c r="C15112" s="33"/>
      <c r="D15112" s="33"/>
      <c r="E15112" s="33"/>
      <c r="G15112">
        <f t="shared" si="237"/>
        <v>6</v>
      </c>
    </row>
    <row r="15113" spans="1:7">
      <c r="A15113" s="33"/>
      <c r="B15113" s="34"/>
      <c r="C15113" s="33"/>
      <c r="D15113" s="33"/>
      <c r="E15113" s="33"/>
      <c r="G15113">
        <f t="shared" si="237"/>
        <v>6</v>
      </c>
    </row>
    <row r="15114" spans="1:7">
      <c r="A15114" s="33"/>
      <c r="B15114" s="34"/>
      <c r="C15114" s="33"/>
      <c r="D15114" s="33"/>
      <c r="E15114" s="33"/>
      <c r="G15114">
        <f t="shared" si="237"/>
        <v>6</v>
      </c>
    </row>
    <row r="15115" spans="1:7">
      <c r="A15115" s="33"/>
      <c r="B15115" s="34"/>
      <c r="C15115" s="33"/>
      <c r="D15115" s="33"/>
      <c r="E15115" s="33"/>
      <c r="G15115">
        <f t="shared" si="237"/>
        <v>6</v>
      </c>
    </row>
    <row r="15116" spans="1:7">
      <c r="A15116" s="33"/>
      <c r="B15116" s="34"/>
      <c r="C15116" s="33"/>
      <c r="D15116" s="33"/>
      <c r="E15116" s="33"/>
      <c r="G15116">
        <f t="shared" si="237"/>
        <v>6</v>
      </c>
    </row>
    <row r="15117" spans="1:7">
      <c r="A15117" s="33"/>
      <c r="B15117" s="34"/>
      <c r="C15117" s="33"/>
      <c r="D15117" s="33"/>
      <c r="E15117" s="33"/>
      <c r="G15117">
        <f t="shared" si="237"/>
        <v>6</v>
      </c>
    </row>
    <row r="15118" spans="1:7">
      <c r="A15118" s="33"/>
      <c r="B15118" s="34"/>
      <c r="C15118" s="33"/>
      <c r="D15118" s="33"/>
      <c r="E15118" s="33"/>
      <c r="G15118">
        <f t="shared" si="237"/>
        <v>6</v>
      </c>
    </row>
    <row r="15119" spans="1:7">
      <c r="A15119" s="33"/>
      <c r="B15119" s="34"/>
      <c r="C15119" s="33"/>
      <c r="D15119" s="33"/>
      <c r="E15119" s="33"/>
      <c r="G15119">
        <f t="shared" si="237"/>
        <v>6</v>
      </c>
    </row>
    <row r="15120" spans="1:7">
      <c r="A15120" s="33"/>
      <c r="B15120" s="34"/>
      <c r="C15120" s="33"/>
      <c r="D15120" s="33"/>
      <c r="E15120" s="33"/>
      <c r="G15120">
        <f t="shared" si="237"/>
        <v>6</v>
      </c>
    </row>
    <row r="15121" spans="1:7">
      <c r="A15121" s="33"/>
      <c r="B15121" s="34"/>
      <c r="C15121" s="33"/>
      <c r="D15121" s="33"/>
      <c r="E15121" s="33"/>
      <c r="G15121">
        <f t="shared" si="237"/>
        <v>6</v>
      </c>
    </row>
    <row r="15122" spans="1:7">
      <c r="A15122" s="33"/>
      <c r="B15122" s="34"/>
      <c r="C15122" s="33"/>
      <c r="D15122" s="33"/>
      <c r="E15122" s="33"/>
      <c r="G15122">
        <f t="shared" si="237"/>
        <v>6</v>
      </c>
    </row>
    <row r="15123" spans="1:7">
      <c r="A15123" s="33"/>
      <c r="B15123" s="34"/>
      <c r="C15123" s="33"/>
      <c r="D15123" s="33"/>
      <c r="E15123" s="33"/>
      <c r="G15123">
        <f t="shared" si="237"/>
        <v>6</v>
      </c>
    </row>
    <row r="15124" spans="1:7">
      <c r="A15124" s="33"/>
      <c r="B15124" s="34"/>
      <c r="C15124" s="33"/>
      <c r="D15124" s="33"/>
      <c r="E15124" s="33"/>
      <c r="G15124">
        <f t="shared" si="237"/>
        <v>6</v>
      </c>
    </row>
    <row r="15125" spans="1:7">
      <c r="A15125" s="33"/>
      <c r="B15125" s="34"/>
      <c r="C15125" s="33"/>
      <c r="D15125" s="33"/>
      <c r="E15125" s="33"/>
      <c r="G15125">
        <f t="shared" si="237"/>
        <v>6</v>
      </c>
    </row>
    <row r="15126" spans="1:7">
      <c r="A15126" s="33"/>
      <c r="B15126" s="34"/>
      <c r="C15126" s="33"/>
      <c r="D15126" s="33"/>
      <c r="E15126" s="33"/>
      <c r="G15126">
        <f t="shared" si="237"/>
        <v>6</v>
      </c>
    </row>
    <row r="15127" spans="1:7">
      <c r="A15127" s="33"/>
      <c r="B15127" s="34"/>
      <c r="C15127" s="33"/>
      <c r="D15127" s="33"/>
      <c r="E15127" s="33"/>
      <c r="G15127">
        <f t="shared" si="237"/>
        <v>6</v>
      </c>
    </row>
    <row r="15128" spans="1:7">
      <c r="A15128" s="33"/>
      <c r="B15128" s="34"/>
      <c r="C15128" s="33"/>
      <c r="D15128" s="33"/>
      <c r="E15128" s="33"/>
      <c r="G15128">
        <f t="shared" si="237"/>
        <v>6</v>
      </c>
    </row>
    <row r="15129" spans="1:7">
      <c r="A15129" s="33"/>
      <c r="B15129" s="34"/>
      <c r="C15129" s="33"/>
      <c r="D15129" s="33"/>
      <c r="E15129" s="33"/>
      <c r="G15129">
        <f t="shared" si="237"/>
        <v>6</v>
      </c>
    </row>
    <row r="15130" spans="1:7">
      <c r="A15130" s="33"/>
      <c r="B15130" s="34"/>
      <c r="C15130" s="33"/>
      <c r="D15130" s="33"/>
      <c r="E15130" s="33"/>
      <c r="G15130">
        <f t="shared" si="237"/>
        <v>6</v>
      </c>
    </row>
    <row r="15131" spans="1:7">
      <c r="A15131" s="33"/>
      <c r="B15131" s="34"/>
      <c r="C15131" s="33"/>
      <c r="D15131" s="33"/>
      <c r="E15131" s="33"/>
      <c r="G15131">
        <f t="shared" si="237"/>
        <v>6</v>
      </c>
    </row>
    <row r="15132" spans="1:7">
      <c r="A15132" s="33"/>
      <c r="B15132" s="34"/>
      <c r="C15132" s="33"/>
      <c r="D15132" s="33"/>
      <c r="E15132" s="33"/>
      <c r="G15132">
        <f t="shared" si="237"/>
        <v>6</v>
      </c>
    </row>
    <row r="15133" spans="1:7">
      <c r="A15133" s="33"/>
      <c r="B15133" s="34"/>
      <c r="C15133" s="33"/>
      <c r="D15133" s="33"/>
      <c r="E15133" s="33"/>
      <c r="G15133">
        <f t="shared" si="237"/>
        <v>6</v>
      </c>
    </row>
    <row r="15134" spans="1:7">
      <c r="A15134" s="33"/>
      <c r="B15134" s="34"/>
      <c r="C15134" s="33"/>
      <c r="D15134" s="33"/>
      <c r="E15134" s="33"/>
      <c r="G15134">
        <f t="shared" si="237"/>
        <v>6</v>
      </c>
    </row>
    <row r="15135" spans="1:7">
      <c r="A15135" s="33"/>
      <c r="B15135" s="34"/>
      <c r="C15135" s="33"/>
      <c r="D15135" s="33"/>
      <c r="E15135" s="33"/>
      <c r="G15135">
        <f t="shared" si="237"/>
        <v>6</v>
      </c>
    </row>
    <row r="15136" spans="1:7">
      <c r="A15136" s="33"/>
      <c r="B15136" s="34"/>
      <c r="C15136" s="33"/>
      <c r="D15136" s="33"/>
      <c r="E15136" s="33"/>
      <c r="G15136">
        <f t="shared" si="237"/>
        <v>6</v>
      </c>
    </row>
    <row r="15137" spans="1:7">
      <c r="A15137" s="33"/>
      <c r="B15137" s="34"/>
      <c r="C15137" s="33"/>
      <c r="D15137" s="33"/>
      <c r="E15137" s="33"/>
      <c r="G15137">
        <f t="shared" si="237"/>
        <v>6</v>
      </c>
    </row>
    <row r="15138" spans="1:7">
      <c r="A15138" s="33"/>
      <c r="B15138" s="34"/>
      <c r="C15138" s="33"/>
      <c r="D15138" s="33"/>
      <c r="E15138" s="33"/>
      <c r="G15138">
        <f t="shared" si="237"/>
        <v>6</v>
      </c>
    </row>
    <row r="15139" spans="1:7">
      <c r="A15139" s="33"/>
      <c r="B15139" s="34"/>
      <c r="C15139" s="33"/>
      <c r="D15139" s="33"/>
      <c r="E15139" s="33"/>
      <c r="G15139">
        <f t="shared" si="237"/>
        <v>6</v>
      </c>
    </row>
    <row r="15140" spans="1:7">
      <c r="A15140" s="33"/>
      <c r="B15140" s="34"/>
      <c r="C15140" s="33"/>
      <c r="D15140" s="33"/>
      <c r="E15140" s="33"/>
      <c r="G15140">
        <f t="shared" si="237"/>
        <v>6</v>
      </c>
    </row>
    <row r="15141" spans="1:7">
      <c r="A15141" s="33"/>
      <c r="B15141" s="34"/>
      <c r="C15141" s="33"/>
      <c r="D15141" s="33"/>
      <c r="E15141" s="33"/>
      <c r="G15141">
        <f t="shared" si="237"/>
        <v>6</v>
      </c>
    </row>
    <row r="15142" spans="1:7">
      <c r="A15142" s="33"/>
      <c r="B15142" s="34"/>
      <c r="C15142" s="33"/>
      <c r="D15142" s="33"/>
      <c r="E15142" s="33"/>
      <c r="G15142">
        <f t="shared" si="237"/>
        <v>6</v>
      </c>
    </row>
    <row r="15143" spans="1:7">
      <c r="A15143" s="33"/>
      <c r="B15143" s="34"/>
      <c r="C15143" s="33"/>
      <c r="D15143" s="33"/>
      <c r="E15143" s="33"/>
      <c r="G15143">
        <f t="shared" si="237"/>
        <v>6</v>
      </c>
    </row>
    <row r="15144" spans="1:7">
      <c r="A15144" s="33"/>
      <c r="B15144" s="34"/>
      <c r="C15144" s="33"/>
      <c r="D15144" s="33"/>
      <c r="E15144" s="33"/>
      <c r="G15144">
        <f t="shared" si="237"/>
        <v>6</v>
      </c>
    </row>
    <row r="15145" spans="1:7">
      <c r="A15145" s="33"/>
      <c r="B15145" s="34"/>
      <c r="C15145" s="33"/>
      <c r="D15145" s="33"/>
      <c r="E15145" s="33"/>
      <c r="G15145">
        <f t="shared" si="237"/>
        <v>6</v>
      </c>
    </row>
    <row r="15146" spans="1:7">
      <c r="A15146" s="33"/>
      <c r="B15146" s="34"/>
      <c r="C15146" s="33"/>
      <c r="D15146" s="33"/>
      <c r="E15146" s="33"/>
      <c r="G15146">
        <f t="shared" si="237"/>
        <v>6</v>
      </c>
    </row>
    <row r="15147" spans="1:7">
      <c r="A15147" s="33"/>
      <c r="B15147" s="34"/>
      <c r="C15147" s="33"/>
      <c r="D15147" s="33"/>
      <c r="E15147" s="33"/>
      <c r="G15147">
        <f t="shared" si="237"/>
        <v>6</v>
      </c>
    </row>
    <row r="15148" spans="1:7">
      <c r="A15148" s="33"/>
      <c r="B15148" s="34"/>
      <c r="C15148" s="33"/>
      <c r="D15148" s="33"/>
      <c r="E15148" s="33"/>
      <c r="G15148">
        <f t="shared" si="237"/>
        <v>6</v>
      </c>
    </row>
    <row r="15149" spans="1:7">
      <c r="A15149" s="33"/>
      <c r="B15149" s="34"/>
      <c r="C15149" s="33"/>
      <c r="D15149" s="33"/>
      <c r="E15149" s="33"/>
      <c r="G15149">
        <f t="shared" si="237"/>
        <v>6</v>
      </c>
    </row>
    <row r="15150" spans="1:7">
      <c r="A15150" s="33"/>
      <c r="B15150" s="34"/>
      <c r="C15150" s="33"/>
      <c r="D15150" s="33"/>
      <c r="E15150" s="33"/>
      <c r="G15150">
        <f t="shared" si="237"/>
        <v>6</v>
      </c>
    </row>
    <row r="15151" spans="1:7">
      <c r="A15151" s="33"/>
      <c r="B15151" s="34"/>
      <c r="C15151" s="33"/>
      <c r="D15151" s="33"/>
      <c r="E15151" s="33"/>
      <c r="G15151">
        <f t="shared" si="237"/>
        <v>6</v>
      </c>
    </row>
    <row r="15152" spans="1:7">
      <c r="A15152" s="33"/>
      <c r="B15152" s="34"/>
      <c r="C15152" s="33"/>
      <c r="D15152" s="33"/>
      <c r="E15152" s="33"/>
      <c r="G15152">
        <f t="shared" si="237"/>
        <v>6</v>
      </c>
    </row>
    <row r="15153" spans="1:7">
      <c r="A15153" s="33"/>
      <c r="B15153" s="34"/>
      <c r="C15153" s="33"/>
      <c r="D15153" s="33"/>
      <c r="E15153" s="33"/>
      <c r="G15153">
        <f t="shared" si="237"/>
        <v>6</v>
      </c>
    </row>
    <row r="15154" spans="1:7">
      <c r="A15154" s="33"/>
      <c r="B15154" s="34"/>
      <c r="C15154" s="33"/>
      <c r="D15154" s="33"/>
      <c r="E15154" s="33"/>
      <c r="G15154">
        <f t="shared" si="237"/>
        <v>6</v>
      </c>
    </row>
    <row r="15155" spans="1:7">
      <c r="A15155" s="33"/>
      <c r="B15155" s="34"/>
      <c r="C15155" s="33"/>
      <c r="D15155" s="33"/>
      <c r="E15155" s="33"/>
      <c r="G15155">
        <f t="shared" si="237"/>
        <v>6</v>
      </c>
    </row>
    <row r="15156" spans="1:7">
      <c r="A15156" s="33"/>
      <c r="B15156" s="34"/>
      <c r="C15156" s="33"/>
      <c r="D15156" s="33"/>
      <c r="E15156" s="33"/>
      <c r="G15156">
        <f t="shared" si="237"/>
        <v>6</v>
      </c>
    </row>
    <row r="15157" spans="1:7">
      <c r="A15157" s="33"/>
      <c r="B15157" s="34"/>
      <c r="C15157" s="33"/>
      <c r="D15157" s="33"/>
      <c r="E15157" s="33"/>
      <c r="G15157">
        <f t="shared" si="237"/>
        <v>6</v>
      </c>
    </row>
    <row r="15158" spans="1:7">
      <c r="A15158" s="33"/>
      <c r="B15158" s="34"/>
      <c r="C15158" s="33"/>
      <c r="D15158" s="33"/>
      <c r="E15158" s="33"/>
      <c r="G15158">
        <f t="shared" si="237"/>
        <v>6</v>
      </c>
    </row>
    <row r="15159" spans="1:7">
      <c r="A15159" s="33"/>
      <c r="B15159" s="34"/>
      <c r="C15159" s="33"/>
      <c r="D15159" s="33"/>
      <c r="E15159" s="33"/>
      <c r="G15159">
        <f t="shared" si="237"/>
        <v>6</v>
      </c>
    </row>
    <row r="15160" spans="1:7">
      <c r="A15160" s="33"/>
      <c r="B15160" s="34"/>
      <c r="C15160" s="33"/>
      <c r="D15160" s="33"/>
      <c r="E15160" s="33"/>
      <c r="G15160">
        <f t="shared" si="237"/>
        <v>6</v>
      </c>
    </row>
    <row r="15161" spans="1:7">
      <c r="A15161" s="33"/>
      <c r="B15161" s="34"/>
      <c r="C15161" s="33"/>
      <c r="D15161" s="33"/>
      <c r="E15161" s="33"/>
      <c r="G15161">
        <f t="shared" si="237"/>
        <v>6</v>
      </c>
    </row>
    <row r="15162" spans="1:7">
      <c r="A15162" s="33"/>
      <c r="B15162" s="34"/>
      <c r="C15162" s="33"/>
      <c r="D15162" s="33"/>
      <c r="E15162" s="33"/>
      <c r="G15162">
        <f t="shared" si="237"/>
        <v>6</v>
      </c>
    </row>
    <row r="15163" spans="1:7">
      <c r="A15163" s="33"/>
      <c r="B15163" s="34"/>
      <c r="C15163" s="33"/>
      <c r="D15163" s="33"/>
      <c r="E15163" s="33"/>
      <c r="G15163">
        <f t="shared" si="237"/>
        <v>6</v>
      </c>
    </row>
    <row r="15164" spans="1:7">
      <c r="A15164" s="33"/>
      <c r="B15164" s="34"/>
      <c r="C15164" s="33"/>
      <c r="D15164" s="33"/>
      <c r="E15164" s="33"/>
      <c r="G15164">
        <f t="shared" si="237"/>
        <v>6</v>
      </c>
    </row>
    <row r="15165" spans="1:7">
      <c r="A15165" s="33"/>
      <c r="B15165" s="34"/>
      <c r="C15165" s="33"/>
      <c r="D15165" s="33"/>
      <c r="E15165" s="33"/>
      <c r="G15165">
        <f t="shared" si="237"/>
        <v>6</v>
      </c>
    </row>
    <row r="15166" spans="1:7">
      <c r="A15166" s="33"/>
      <c r="B15166" s="34"/>
      <c r="C15166" s="33"/>
      <c r="D15166" s="33"/>
      <c r="E15166" s="33"/>
      <c r="G15166">
        <f t="shared" si="237"/>
        <v>6</v>
      </c>
    </row>
    <row r="15167" spans="1:7">
      <c r="A15167" s="33"/>
      <c r="B15167" s="34"/>
      <c r="C15167" s="33"/>
      <c r="D15167" s="33"/>
      <c r="E15167" s="33"/>
      <c r="G15167">
        <f t="shared" si="237"/>
        <v>6</v>
      </c>
    </row>
    <row r="15168" spans="1:7">
      <c r="A15168" s="33"/>
      <c r="B15168" s="34"/>
      <c r="C15168" s="33"/>
      <c r="D15168" s="33"/>
      <c r="E15168" s="33"/>
      <c r="G15168">
        <f t="shared" ref="G15168:G15231" si="238">WEEKDAY(B15168,2)</f>
        <v>6</v>
      </c>
    </row>
    <row r="15169" spans="1:7">
      <c r="A15169" s="33"/>
      <c r="B15169" s="34"/>
      <c r="C15169" s="33"/>
      <c r="D15169" s="33"/>
      <c r="E15169" s="33"/>
      <c r="G15169">
        <f t="shared" si="238"/>
        <v>6</v>
      </c>
    </row>
    <row r="15170" spans="1:7">
      <c r="A15170" s="33"/>
      <c r="B15170" s="34"/>
      <c r="C15170" s="33"/>
      <c r="D15170" s="33"/>
      <c r="E15170" s="33"/>
      <c r="G15170">
        <f t="shared" si="238"/>
        <v>6</v>
      </c>
    </row>
    <row r="15171" spans="1:7">
      <c r="A15171" s="33"/>
      <c r="B15171" s="34"/>
      <c r="C15171" s="33"/>
      <c r="D15171" s="33"/>
      <c r="E15171" s="33"/>
      <c r="G15171">
        <f t="shared" si="238"/>
        <v>6</v>
      </c>
    </row>
    <row r="15172" spans="1:7">
      <c r="A15172" s="33"/>
      <c r="B15172" s="34"/>
      <c r="C15172" s="33"/>
      <c r="D15172" s="33"/>
      <c r="E15172" s="33"/>
      <c r="G15172">
        <f t="shared" si="238"/>
        <v>6</v>
      </c>
    </row>
    <row r="15173" spans="1:7">
      <c r="A15173" s="33"/>
      <c r="B15173" s="34"/>
      <c r="C15173" s="33"/>
      <c r="D15173" s="33"/>
      <c r="E15173" s="33"/>
      <c r="G15173">
        <f t="shared" si="238"/>
        <v>6</v>
      </c>
    </row>
    <row r="15174" spans="1:7">
      <c r="A15174" s="33"/>
      <c r="B15174" s="34"/>
      <c r="C15174" s="33"/>
      <c r="D15174" s="33"/>
      <c r="E15174" s="33"/>
      <c r="G15174">
        <f t="shared" si="238"/>
        <v>6</v>
      </c>
    </row>
    <row r="15175" spans="1:7">
      <c r="A15175" s="33"/>
      <c r="B15175" s="34"/>
      <c r="C15175" s="33"/>
      <c r="D15175" s="33"/>
      <c r="E15175" s="33"/>
      <c r="G15175">
        <f t="shared" si="238"/>
        <v>6</v>
      </c>
    </row>
    <row r="15176" spans="1:7">
      <c r="A15176" s="33"/>
      <c r="B15176" s="34"/>
      <c r="C15176" s="33"/>
      <c r="D15176" s="33"/>
      <c r="E15176" s="33"/>
      <c r="G15176">
        <f t="shared" si="238"/>
        <v>6</v>
      </c>
    </row>
    <row r="15177" spans="1:7">
      <c r="A15177" s="33"/>
      <c r="B15177" s="34"/>
      <c r="C15177" s="33"/>
      <c r="D15177" s="33"/>
      <c r="E15177" s="33"/>
      <c r="G15177">
        <f t="shared" si="238"/>
        <v>6</v>
      </c>
    </row>
    <row r="15178" spans="1:7">
      <c r="A15178" s="33"/>
      <c r="B15178" s="34"/>
      <c r="C15178" s="33"/>
      <c r="D15178" s="33"/>
      <c r="E15178" s="33"/>
      <c r="G15178">
        <f t="shared" si="238"/>
        <v>6</v>
      </c>
    </row>
    <row r="15179" spans="1:7">
      <c r="A15179" s="33"/>
      <c r="B15179" s="34"/>
      <c r="C15179" s="33"/>
      <c r="D15179" s="33"/>
      <c r="E15179" s="33"/>
      <c r="G15179">
        <f t="shared" si="238"/>
        <v>6</v>
      </c>
    </row>
    <row r="15180" spans="1:7">
      <c r="A15180" s="33"/>
      <c r="B15180" s="34"/>
      <c r="C15180" s="33"/>
      <c r="D15180" s="33"/>
      <c r="E15180" s="33"/>
      <c r="G15180">
        <f t="shared" si="238"/>
        <v>6</v>
      </c>
    </row>
    <row r="15181" spans="1:7">
      <c r="A15181" s="33"/>
      <c r="B15181" s="34"/>
      <c r="C15181" s="33"/>
      <c r="D15181" s="33"/>
      <c r="E15181" s="33"/>
      <c r="G15181">
        <f t="shared" si="238"/>
        <v>6</v>
      </c>
    </row>
    <row r="15182" spans="1:7">
      <c r="A15182" s="33"/>
      <c r="B15182" s="34"/>
      <c r="C15182" s="33"/>
      <c r="D15182" s="33"/>
      <c r="E15182" s="33"/>
      <c r="G15182">
        <f t="shared" si="238"/>
        <v>6</v>
      </c>
    </row>
    <row r="15183" spans="1:7">
      <c r="A15183" s="33"/>
      <c r="B15183" s="34"/>
      <c r="C15183" s="33"/>
      <c r="D15183" s="33"/>
      <c r="E15183" s="33"/>
      <c r="G15183">
        <f t="shared" si="238"/>
        <v>6</v>
      </c>
    </row>
    <row r="15184" spans="1:7">
      <c r="A15184" s="33"/>
      <c r="B15184" s="34"/>
      <c r="C15184" s="33"/>
      <c r="D15184" s="33"/>
      <c r="E15184" s="33"/>
      <c r="G15184">
        <f t="shared" si="238"/>
        <v>6</v>
      </c>
    </row>
    <row r="15185" spans="1:7">
      <c r="A15185" s="33"/>
      <c r="B15185" s="34"/>
      <c r="C15185" s="33"/>
      <c r="D15185" s="33"/>
      <c r="E15185" s="33"/>
      <c r="G15185">
        <f t="shared" si="238"/>
        <v>6</v>
      </c>
    </row>
    <row r="15186" spans="1:7">
      <c r="A15186" s="33"/>
      <c r="B15186" s="34"/>
      <c r="C15186" s="33"/>
      <c r="D15186" s="33"/>
      <c r="E15186" s="33"/>
      <c r="G15186">
        <f t="shared" si="238"/>
        <v>6</v>
      </c>
    </row>
    <row r="15187" spans="1:7">
      <c r="A15187" s="33"/>
      <c r="B15187" s="34"/>
      <c r="C15187" s="33"/>
      <c r="D15187" s="33"/>
      <c r="E15187" s="33"/>
      <c r="G15187">
        <f t="shared" si="238"/>
        <v>6</v>
      </c>
    </row>
    <row r="15188" spans="1:7">
      <c r="A15188" s="33"/>
      <c r="B15188" s="34"/>
      <c r="C15188" s="33"/>
      <c r="D15188" s="33"/>
      <c r="E15188" s="33"/>
      <c r="G15188">
        <f t="shared" si="238"/>
        <v>6</v>
      </c>
    </row>
    <row r="15189" spans="1:7">
      <c r="A15189" s="33"/>
      <c r="B15189" s="34"/>
      <c r="C15189" s="33"/>
      <c r="D15189" s="33"/>
      <c r="E15189" s="33"/>
      <c r="G15189">
        <f t="shared" si="238"/>
        <v>6</v>
      </c>
    </row>
    <row r="15190" spans="1:7">
      <c r="A15190" s="33"/>
      <c r="B15190" s="34"/>
      <c r="C15190" s="33"/>
      <c r="D15190" s="33"/>
      <c r="E15190" s="33"/>
      <c r="G15190">
        <f t="shared" si="238"/>
        <v>6</v>
      </c>
    </row>
    <row r="15191" spans="1:7">
      <c r="A15191" s="33"/>
      <c r="B15191" s="34"/>
      <c r="C15191" s="33"/>
      <c r="D15191" s="33"/>
      <c r="E15191" s="33"/>
      <c r="G15191">
        <f t="shared" si="238"/>
        <v>6</v>
      </c>
    </row>
    <row r="15192" spans="1:7">
      <c r="A15192" s="33"/>
      <c r="B15192" s="34"/>
      <c r="C15192" s="33"/>
      <c r="D15192" s="33"/>
      <c r="E15192" s="33"/>
      <c r="G15192">
        <f t="shared" si="238"/>
        <v>6</v>
      </c>
    </row>
    <row r="15193" spans="1:7">
      <c r="A15193" s="33"/>
      <c r="B15193" s="34"/>
      <c r="C15193" s="33"/>
      <c r="D15193" s="33"/>
      <c r="E15193" s="33"/>
      <c r="G15193">
        <f t="shared" si="238"/>
        <v>6</v>
      </c>
    </row>
    <row r="15194" spans="1:7">
      <c r="A15194" s="33"/>
      <c r="B15194" s="34"/>
      <c r="C15194" s="33"/>
      <c r="D15194" s="33"/>
      <c r="E15194" s="33"/>
      <c r="G15194">
        <f t="shared" si="238"/>
        <v>6</v>
      </c>
    </row>
    <row r="15195" spans="1:7">
      <c r="A15195" s="33"/>
      <c r="B15195" s="34"/>
      <c r="C15195" s="33"/>
      <c r="D15195" s="33"/>
      <c r="E15195" s="33"/>
      <c r="G15195">
        <f t="shared" si="238"/>
        <v>6</v>
      </c>
    </row>
    <row r="15196" spans="1:7">
      <c r="A15196" s="33"/>
      <c r="B15196" s="34"/>
      <c r="C15196" s="33"/>
      <c r="D15196" s="33"/>
      <c r="E15196" s="33"/>
      <c r="G15196">
        <f t="shared" si="238"/>
        <v>6</v>
      </c>
    </row>
    <row r="15197" spans="1:7">
      <c r="A15197" s="33"/>
      <c r="B15197" s="34"/>
      <c r="C15197" s="33"/>
      <c r="D15197" s="33"/>
      <c r="E15197" s="33"/>
      <c r="G15197">
        <f t="shared" si="238"/>
        <v>6</v>
      </c>
    </row>
    <row r="15198" spans="1:7">
      <c r="A15198" s="33"/>
      <c r="B15198" s="34"/>
      <c r="C15198" s="33"/>
      <c r="D15198" s="33"/>
      <c r="E15198" s="33"/>
      <c r="G15198">
        <f t="shared" si="238"/>
        <v>6</v>
      </c>
    </row>
    <row r="15199" spans="1:7">
      <c r="A15199" s="33"/>
      <c r="B15199" s="34"/>
      <c r="C15199" s="33"/>
      <c r="D15199" s="33"/>
      <c r="E15199" s="33"/>
      <c r="G15199">
        <f t="shared" si="238"/>
        <v>6</v>
      </c>
    </row>
    <row r="15200" spans="1:7">
      <c r="A15200" s="33"/>
      <c r="B15200" s="34"/>
      <c r="C15200" s="33"/>
      <c r="D15200" s="33"/>
      <c r="E15200" s="33"/>
      <c r="G15200">
        <f t="shared" si="238"/>
        <v>6</v>
      </c>
    </row>
    <row r="15201" spans="1:7">
      <c r="A15201" s="33"/>
      <c r="B15201" s="34"/>
      <c r="C15201" s="33"/>
      <c r="D15201" s="33"/>
      <c r="E15201" s="33"/>
      <c r="G15201">
        <f t="shared" si="238"/>
        <v>6</v>
      </c>
    </row>
    <row r="15202" spans="1:7">
      <c r="A15202" s="33"/>
      <c r="B15202" s="34"/>
      <c r="C15202" s="33"/>
      <c r="D15202" s="33"/>
      <c r="E15202" s="33"/>
      <c r="G15202">
        <f t="shared" si="238"/>
        <v>6</v>
      </c>
    </row>
    <row r="15203" spans="1:7">
      <c r="A15203" s="33"/>
      <c r="B15203" s="34"/>
      <c r="C15203" s="33"/>
      <c r="D15203" s="33"/>
      <c r="E15203" s="33"/>
      <c r="G15203">
        <f t="shared" si="238"/>
        <v>6</v>
      </c>
    </row>
    <row r="15204" spans="1:7">
      <c r="A15204" s="33"/>
      <c r="B15204" s="34"/>
      <c r="C15204" s="33"/>
      <c r="D15204" s="33"/>
      <c r="E15204" s="33"/>
      <c r="G15204">
        <f t="shared" si="238"/>
        <v>6</v>
      </c>
    </row>
    <row r="15205" spans="1:7">
      <c r="A15205" s="33"/>
      <c r="B15205" s="34"/>
      <c r="C15205" s="33"/>
      <c r="D15205" s="33"/>
      <c r="E15205" s="33"/>
      <c r="G15205">
        <f t="shared" si="238"/>
        <v>6</v>
      </c>
    </row>
    <row r="15206" spans="1:7">
      <c r="A15206" s="33"/>
      <c r="B15206" s="34"/>
      <c r="C15206" s="33"/>
      <c r="D15206" s="33"/>
      <c r="E15206" s="33"/>
      <c r="G15206">
        <f t="shared" si="238"/>
        <v>6</v>
      </c>
    </row>
    <row r="15207" spans="1:7">
      <c r="A15207" s="33"/>
      <c r="B15207" s="34"/>
      <c r="C15207" s="33"/>
      <c r="D15207" s="33"/>
      <c r="E15207" s="33"/>
      <c r="G15207">
        <f t="shared" si="238"/>
        <v>6</v>
      </c>
    </row>
    <row r="15208" spans="1:7">
      <c r="A15208" s="33"/>
      <c r="B15208" s="34"/>
      <c r="C15208" s="33"/>
      <c r="D15208" s="33"/>
      <c r="E15208" s="33"/>
      <c r="G15208">
        <f t="shared" si="238"/>
        <v>6</v>
      </c>
    </row>
    <row r="15209" spans="1:7">
      <c r="A15209" s="33"/>
      <c r="B15209" s="34"/>
      <c r="C15209" s="33"/>
      <c r="D15209" s="33"/>
      <c r="E15209" s="33"/>
      <c r="G15209">
        <f t="shared" si="238"/>
        <v>6</v>
      </c>
    </row>
    <row r="15210" spans="1:7">
      <c r="A15210" s="33"/>
      <c r="B15210" s="34"/>
      <c r="C15210" s="33"/>
      <c r="D15210" s="33"/>
      <c r="E15210" s="33"/>
      <c r="G15210">
        <f t="shared" si="238"/>
        <v>6</v>
      </c>
    </row>
    <row r="15211" spans="1:7">
      <c r="A15211" s="33"/>
      <c r="B15211" s="34"/>
      <c r="C15211" s="33"/>
      <c r="D15211" s="33"/>
      <c r="E15211" s="33"/>
      <c r="G15211">
        <f t="shared" si="238"/>
        <v>6</v>
      </c>
    </row>
    <row r="15212" spans="1:7">
      <c r="A15212" s="33"/>
      <c r="B15212" s="34"/>
      <c r="C15212" s="33"/>
      <c r="D15212" s="33"/>
      <c r="E15212" s="33"/>
      <c r="G15212">
        <f t="shared" si="238"/>
        <v>6</v>
      </c>
    </row>
    <row r="15213" spans="1:7">
      <c r="A15213" s="33"/>
      <c r="B15213" s="34"/>
      <c r="C15213" s="33"/>
      <c r="D15213" s="33"/>
      <c r="E15213" s="33"/>
      <c r="G15213">
        <f t="shared" si="238"/>
        <v>6</v>
      </c>
    </row>
    <row r="15214" spans="1:7">
      <c r="A15214" s="33"/>
      <c r="B15214" s="34"/>
      <c r="C15214" s="33"/>
      <c r="D15214" s="33"/>
      <c r="E15214" s="33"/>
      <c r="G15214">
        <f t="shared" si="238"/>
        <v>6</v>
      </c>
    </row>
    <row r="15215" spans="1:7">
      <c r="A15215" s="33"/>
      <c r="B15215" s="34"/>
      <c r="C15215" s="33"/>
      <c r="D15215" s="33"/>
      <c r="E15215" s="33"/>
      <c r="G15215">
        <f t="shared" si="238"/>
        <v>6</v>
      </c>
    </row>
    <row r="15216" spans="1:7">
      <c r="A15216" s="33"/>
      <c r="B15216" s="34"/>
      <c r="C15216" s="33"/>
      <c r="D15216" s="33"/>
      <c r="E15216" s="33"/>
      <c r="G15216">
        <f t="shared" si="238"/>
        <v>6</v>
      </c>
    </row>
    <row r="15217" spans="1:7">
      <c r="A15217" s="33"/>
      <c r="B15217" s="34"/>
      <c r="C15217" s="33"/>
      <c r="D15217" s="33"/>
      <c r="E15217" s="33"/>
      <c r="G15217">
        <f t="shared" si="238"/>
        <v>6</v>
      </c>
    </row>
    <row r="15218" spans="1:7">
      <c r="A15218" s="33"/>
      <c r="B15218" s="34"/>
      <c r="C15218" s="33"/>
      <c r="D15218" s="33"/>
      <c r="E15218" s="33"/>
      <c r="G15218">
        <f t="shared" si="238"/>
        <v>6</v>
      </c>
    </row>
    <row r="15219" spans="1:7">
      <c r="A15219" s="33"/>
      <c r="B15219" s="34"/>
      <c r="C15219" s="33"/>
      <c r="D15219" s="33"/>
      <c r="E15219" s="33"/>
      <c r="G15219">
        <f t="shared" si="238"/>
        <v>6</v>
      </c>
    </row>
    <row r="15220" spans="1:7">
      <c r="A15220" s="33"/>
      <c r="B15220" s="34"/>
      <c r="C15220" s="33"/>
      <c r="D15220" s="33"/>
      <c r="E15220" s="33"/>
      <c r="G15220">
        <f t="shared" si="238"/>
        <v>6</v>
      </c>
    </row>
    <row r="15221" spans="1:7">
      <c r="A15221" s="33"/>
      <c r="B15221" s="34"/>
      <c r="C15221" s="33"/>
      <c r="D15221" s="33"/>
      <c r="E15221" s="33"/>
      <c r="G15221">
        <f t="shared" si="238"/>
        <v>6</v>
      </c>
    </row>
    <row r="15222" spans="1:7">
      <c r="A15222" s="33"/>
      <c r="B15222" s="34"/>
      <c r="C15222" s="33"/>
      <c r="D15222" s="33"/>
      <c r="E15222" s="33"/>
      <c r="G15222">
        <f t="shared" si="238"/>
        <v>6</v>
      </c>
    </row>
    <row r="15223" spans="1:7">
      <c r="A15223" s="33"/>
      <c r="B15223" s="34"/>
      <c r="C15223" s="33"/>
      <c r="D15223" s="33"/>
      <c r="E15223" s="33"/>
      <c r="G15223">
        <f t="shared" si="238"/>
        <v>6</v>
      </c>
    </row>
    <row r="15224" spans="1:7">
      <c r="A15224" s="33"/>
      <c r="B15224" s="34"/>
      <c r="C15224" s="33"/>
      <c r="D15224" s="33"/>
      <c r="E15224" s="33"/>
      <c r="G15224">
        <f t="shared" si="238"/>
        <v>6</v>
      </c>
    </row>
    <row r="15225" spans="1:7">
      <c r="A15225" s="33"/>
      <c r="B15225" s="34"/>
      <c r="C15225" s="33"/>
      <c r="D15225" s="33"/>
      <c r="E15225" s="33"/>
      <c r="G15225">
        <f t="shared" si="238"/>
        <v>6</v>
      </c>
    </row>
    <row r="15226" spans="1:7">
      <c r="A15226" s="33"/>
      <c r="B15226" s="34"/>
      <c r="C15226" s="33"/>
      <c r="D15226" s="33"/>
      <c r="E15226" s="33"/>
      <c r="G15226">
        <f t="shared" si="238"/>
        <v>6</v>
      </c>
    </row>
    <row r="15227" spans="1:7">
      <c r="A15227" s="33"/>
      <c r="B15227" s="34"/>
      <c r="C15227" s="33"/>
      <c r="D15227" s="33"/>
      <c r="E15227" s="33"/>
      <c r="G15227">
        <f t="shared" si="238"/>
        <v>6</v>
      </c>
    </row>
    <row r="15228" spans="1:7">
      <c r="A15228" s="33"/>
      <c r="B15228" s="34"/>
      <c r="C15228" s="33"/>
      <c r="D15228" s="33"/>
      <c r="E15228" s="33"/>
      <c r="G15228">
        <f t="shared" si="238"/>
        <v>6</v>
      </c>
    </row>
    <row r="15229" spans="1:7">
      <c r="A15229" s="33"/>
      <c r="B15229" s="34"/>
      <c r="C15229" s="33"/>
      <c r="D15229" s="33"/>
      <c r="E15229" s="33"/>
      <c r="G15229">
        <f t="shared" si="238"/>
        <v>6</v>
      </c>
    </row>
    <row r="15230" spans="1:7">
      <c r="A15230" s="33"/>
      <c r="B15230" s="34"/>
      <c r="C15230" s="33"/>
      <c r="D15230" s="33"/>
      <c r="E15230" s="33"/>
      <c r="G15230">
        <f t="shared" si="238"/>
        <v>6</v>
      </c>
    </row>
    <row r="15231" spans="1:7">
      <c r="A15231" s="33"/>
      <c r="B15231" s="34"/>
      <c r="C15231" s="33"/>
      <c r="D15231" s="33"/>
      <c r="E15231" s="33"/>
      <c r="G15231">
        <f t="shared" si="238"/>
        <v>6</v>
      </c>
    </row>
    <row r="15232" spans="1:7">
      <c r="A15232" s="33"/>
      <c r="B15232" s="34"/>
      <c r="C15232" s="33"/>
      <c r="D15232" s="33"/>
      <c r="E15232" s="33"/>
      <c r="G15232">
        <f t="shared" ref="G15232:G15295" si="239">WEEKDAY(B15232,2)</f>
        <v>6</v>
      </c>
    </row>
    <row r="15233" spans="1:7">
      <c r="A15233" s="33"/>
      <c r="B15233" s="34"/>
      <c r="C15233" s="33"/>
      <c r="D15233" s="33"/>
      <c r="E15233" s="33"/>
      <c r="G15233">
        <f t="shared" si="239"/>
        <v>6</v>
      </c>
    </row>
    <row r="15234" spans="1:7">
      <c r="A15234" s="33"/>
      <c r="B15234" s="34"/>
      <c r="C15234" s="33"/>
      <c r="D15234" s="33"/>
      <c r="E15234" s="33"/>
      <c r="G15234">
        <f t="shared" si="239"/>
        <v>6</v>
      </c>
    </row>
    <row r="15235" spans="1:7">
      <c r="A15235" s="33"/>
      <c r="B15235" s="34"/>
      <c r="C15235" s="33"/>
      <c r="D15235" s="33"/>
      <c r="E15235" s="33"/>
      <c r="G15235">
        <f t="shared" si="239"/>
        <v>6</v>
      </c>
    </row>
    <row r="15236" spans="1:7">
      <c r="A15236" s="33"/>
      <c r="B15236" s="34"/>
      <c r="C15236" s="33"/>
      <c r="D15236" s="33"/>
      <c r="E15236" s="33"/>
      <c r="G15236">
        <f t="shared" si="239"/>
        <v>6</v>
      </c>
    </row>
    <row r="15237" spans="1:7">
      <c r="A15237" s="33"/>
      <c r="B15237" s="34"/>
      <c r="C15237" s="33"/>
      <c r="D15237" s="33"/>
      <c r="E15237" s="33"/>
      <c r="G15237">
        <f t="shared" si="239"/>
        <v>6</v>
      </c>
    </row>
    <row r="15238" spans="1:7">
      <c r="A15238" s="33"/>
      <c r="B15238" s="34"/>
      <c r="C15238" s="33"/>
      <c r="D15238" s="33"/>
      <c r="E15238" s="33"/>
      <c r="G15238">
        <f t="shared" si="239"/>
        <v>6</v>
      </c>
    </row>
    <row r="15239" spans="1:7">
      <c r="A15239" s="33"/>
      <c r="B15239" s="34"/>
      <c r="C15239" s="33"/>
      <c r="D15239" s="33"/>
      <c r="E15239" s="33"/>
      <c r="G15239">
        <f t="shared" si="239"/>
        <v>6</v>
      </c>
    </row>
    <row r="15240" spans="1:7">
      <c r="A15240" s="33"/>
      <c r="B15240" s="34"/>
      <c r="C15240" s="33"/>
      <c r="D15240" s="33"/>
      <c r="E15240" s="33"/>
      <c r="G15240">
        <f t="shared" si="239"/>
        <v>6</v>
      </c>
    </row>
    <row r="15241" spans="1:7">
      <c r="A15241" s="33"/>
      <c r="B15241" s="34"/>
      <c r="C15241" s="33"/>
      <c r="D15241" s="33"/>
      <c r="E15241" s="33"/>
      <c r="G15241">
        <f t="shared" si="239"/>
        <v>6</v>
      </c>
    </row>
    <row r="15242" spans="1:7">
      <c r="A15242" s="33"/>
      <c r="B15242" s="34"/>
      <c r="C15242" s="33"/>
      <c r="D15242" s="33"/>
      <c r="E15242" s="33"/>
      <c r="G15242">
        <f t="shared" si="239"/>
        <v>6</v>
      </c>
    </row>
    <row r="15243" spans="1:7">
      <c r="A15243" s="33"/>
      <c r="B15243" s="34"/>
      <c r="C15243" s="33"/>
      <c r="D15243" s="33"/>
      <c r="E15243" s="33"/>
      <c r="G15243">
        <f t="shared" si="239"/>
        <v>6</v>
      </c>
    </row>
    <row r="15244" spans="1:7">
      <c r="A15244" s="33"/>
      <c r="B15244" s="34"/>
      <c r="C15244" s="33"/>
      <c r="D15244" s="33"/>
      <c r="E15244" s="33"/>
      <c r="G15244">
        <f t="shared" si="239"/>
        <v>6</v>
      </c>
    </row>
    <row r="15245" spans="1:7">
      <c r="A15245" s="33"/>
      <c r="B15245" s="34"/>
      <c r="C15245" s="33"/>
      <c r="D15245" s="33"/>
      <c r="E15245" s="33"/>
      <c r="G15245">
        <f t="shared" si="239"/>
        <v>6</v>
      </c>
    </row>
    <row r="15246" spans="1:7">
      <c r="A15246" s="33"/>
      <c r="B15246" s="34"/>
      <c r="C15246" s="33"/>
      <c r="D15246" s="33"/>
      <c r="E15246" s="33"/>
      <c r="G15246">
        <f t="shared" si="239"/>
        <v>6</v>
      </c>
    </row>
    <row r="15247" spans="1:7">
      <c r="A15247" s="33"/>
      <c r="B15247" s="34"/>
      <c r="C15247" s="33"/>
      <c r="D15247" s="33"/>
      <c r="E15247" s="33"/>
      <c r="G15247">
        <f t="shared" si="239"/>
        <v>6</v>
      </c>
    </row>
    <row r="15248" spans="1:7">
      <c r="A15248" s="33"/>
      <c r="B15248" s="34"/>
      <c r="C15248" s="33"/>
      <c r="D15248" s="33"/>
      <c r="E15248" s="33"/>
      <c r="G15248">
        <f t="shared" si="239"/>
        <v>6</v>
      </c>
    </row>
    <row r="15249" spans="1:7">
      <c r="A15249" s="33"/>
      <c r="B15249" s="34"/>
      <c r="C15249" s="33"/>
      <c r="D15249" s="33"/>
      <c r="E15249" s="33"/>
      <c r="G15249">
        <f t="shared" si="239"/>
        <v>6</v>
      </c>
    </row>
    <row r="15250" spans="1:7">
      <c r="A15250" s="33"/>
      <c r="B15250" s="34"/>
      <c r="C15250" s="33"/>
      <c r="D15250" s="33"/>
      <c r="E15250" s="33"/>
      <c r="G15250">
        <f t="shared" si="239"/>
        <v>6</v>
      </c>
    </row>
    <row r="15251" spans="1:7">
      <c r="A15251" s="33"/>
      <c r="B15251" s="34"/>
      <c r="C15251" s="33"/>
      <c r="D15251" s="33"/>
      <c r="E15251" s="33"/>
      <c r="G15251">
        <f t="shared" si="239"/>
        <v>6</v>
      </c>
    </row>
    <row r="15252" spans="1:7">
      <c r="A15252" s="33"/>
      <c r="B15252" s="34"/>
      <c r="C15252" s="33"/>
      <c r="D15252" s="33"/>
      <c r="E15252" s="33"/>
      <c r="G15252">
        <f t="shared" si="239"/>
        <v>6</v>
      </c>
    </row>
    <row r="15253" spans="1:7">
      <c r="A15253" s="33"/>
      <c r="B15253" s="34"/>
      <c r="C15253" s="33"/>
      <c r="D15253" s="33"/>
      <c r="E15253" s="33"/>
      <c r="G15253">
        <f t="shared" si="239"/>
        <v>6</v>
      </c>
    </row>
    <row r="15254" spans="1:7">
      <c r="A15254" s="33"/>
      <c r="B15254" s="34"/>
      <c r="C15254" s="33"/>
      <c r="D15254" s="33"/>
      <c r="E15254" s="33"/>
      <c r="G15254">
        <f t="shared" si="239"/>
        <v>6</v>
      </c>
    </row>
    <row r="15255" spans="1:7">
      <c r="A15255" s="33"/>
      <c r="B15255" s="34"/>
      <c r="C15255" s="33"/>
      <c r="D15255" s="33"/>
      <c r="E15255" s="33"/>
      <c r="G15255">
        <f t="shared" si="239"/>
        <v>6</v>
      </c>
    </row>
    <row r="15256" spans="1:7">
      <c r="A15256" s="33"/>
      <c r="B15256" s="34"/>
      <c r="C15256" s="33"/>
      <c r="D15256" s="33"/>
      <c r="E15256" s="33"/>
      <c r="G15256">
        <f t="shared" si="239"/>
        <v>6</v>
      </c>
    </row>
    <row r="15257" spans="1:7">
      <c r="A15257" s="33"/>
      <c r="B15257" s="34"/>
      <c r="C15257" s="33"/>
      <c r="D15257" s="33"/>
      <c r="E15257" s="33"/>
      <c r="G15257">
        <f t="shared" si="239"/>
        <v>6</v>
      </c>
    </row>
    <row r="15258" spans="1:7">
      <c r="A15258" s="33"/>
      <c r="B15258" s="34"/>
      <c r="C15258" s="33"/>
      <c r="D15258" s="33"/>
      <c r="E15258" s="33"/>
      <c r="G15258">
        <f t="shared" si="239"/>
        <v>6</v>
      </c>
    </row>
    <row r="15259" spans="1:7">
      <c r="A15259" s="33"/>
      <c r="B15259" s="34"/>
      <c r="C15259" s="33"/>
      <c r="D15259" s="33"/>
      <c r="E15259" s="33"/>
      <c r="G15259">
        <f t="shared" si="239"/>
        <v>6</v>
      </c>
    </row>
    <row r="15260" spans="1:7">
      <c r="A15260" s="33"/>
      <c r="B15260" s="34"/>
      <c r="C15260" s="33"/>
      <c r="D15260" s="33"/>
      <c r="E15260" s="33"/>
      <c r="G15260">
        <f t="shared" si="239"/>
        <v>6</v>
      </c>
    </row>
    <row r="15261" spans="1:7">
      <c r="A15261" s="33"/>
      <c r="B15261" s="34"/>
      <c r="C15261" s="33"/>
      <c r="D15261" s="33"/>
      <c r="E15261" s="33"/>
      <c r="G15261">
        <f t="shared" si="239"/>
        <v>6</v>
      </c>
    </row>
    <row r="15262" spans="1:7">
      <c r="A15262" s="33"/>
      <c r="B15262" s="34"/>
      <c r="C15262" s="33"/>
      <c r="D15262" s="33"/>
      <c r="E15262" s="33"/>
      <c r="G15262">
        <f t="shared" si="239"/>
        <v>6</v>
      </c>
    </row>
    <row r="15263" spans="1:7">
      <c r="A15263" s="33"/>
      <c r="B15263" s="34"/>
      <c r="C15263" s="33"/>
      <c r="D15263" s="33"/>
      <c r="E15263" s="33"/>
      <c r="G15263">
        <f t="shared" si="239"/>
        <v>6</v>
      </c>
    </row>
    <row r="15264" spans="1:7">
      <c r="A15264" s="33"/>
      <c r="B15264" s="34"/>
      <c r="C15264" s="33"/>
      <c r="D15264" s="33"/>
      <c r="E15264" s="33"/>
      <c r="G15264">
        <f t="shared" si="239"/>
        <v>6</v>
      </c>
    </row>
    <row r="15265" spans="1:7">
      <c r="A15265" s="33"/>
      <c r="B15265" s="34"/>
      <c r="C15265" s="33"/>
      <c r="D15265" s="33"/>
      <c r="E15265" s="33"/>
      <c r="G15265">
        <f t="shared" si="239"/>
        <v>6</v>
      </c>
    </row>
    <row r="15266" spans="1:7">
      <c r="A15266" s="33"/>
      <c r="B15266" s="34"/>
      <c r="C15266" s="33"/>
      <c r="D15266" s="33"/>
      <c r="E15266" s="33"/>
      <c r="G15266">
        <f t="shared" si="239"/>
        <v>6</v>
      </c>
    </row>
    <row r="15267" spans="1:7">
      <c r="A15267" s="33"/>
      <c r="B15267" s="34"/>
      <c r="C15267" s="33"/>
      <c r="D15267" s="33"/>
      <c r="E15267" s="33"/>
      <c r="G15267">
        <f t="shared" si="239"/>
        <v>6</v>
      </c>
    </row>
    <row r="15268" spans="1:7">
      <c r="A15268" s="33"/>
      <c r="B15268" s="34"/>
      <c r="C15268" s="33"/>
      <c r="D15268" s="33"/>
      <c r="E15268" s="33"/>
      <c r="G15268">
        <f t="shared" si="239"/>
        <v>6</v>
      </c>
    </row>
    <row r="15269" spans="1:7">
      <c r="A15269" s="33"/>
      <c r="B15269" s="34"/>
      <c r="C15269" s="33"/>
      <c r="D15269" s="33"/>
      <c r="E15269" s="33"/>
      <c r="G15269">
        <f t="shared" si="239"/>
        <v>6</v>
      </c>
    </row>
    <row r="15270" spans="1:7">
      <c r="A15270" s="33"/>
      <c r="B15270" s="34"/>
      <c r="C15270" s="33"/>
      <c r="D15270" s="33"/>
      <c r="E15270" s="33"/>
      <c r="G15270">
        <f t="shared" si="239"/>
        <v>6</v>
      </c>
    </row>
    <row r="15271" spans="1:7">
      <c r="A15271" s="33"/>
      <c r="B15271" s="34"/>
      <c r="C15271" s="33"/>
      <c r="D15271" s="33"/>
      <c r="E15271" s="33"/>
      <c r="G15271">
        <f t="shared" si="239"/>
        <v>6</v>
      </c>
    </row>
    <row r="15272" spans="1:7">
      <c r="A15272" s="33"/>
      <c r="B15272" s="34"/>
      <c r="C15272" s="33"/>
      <c r="D15272" s="33"/>
      <c r="E15272" s="33"/>
      <c r="G15272">
        <f t="shared" si="239"/>
        <v>6</v>
      </c>
    </row>
    <row r="15273" spans="1:7">
      <c r="A15273" s="33"/>
      <c r="B15273" s="34"/>
      <c r="C15273" s="33"/>
      <c r="D15273" s="33"/>
      <c r="E15273" s="33"/>
      <c r="G15273">
        <f t="shared" si="239"/>
        <v>6</v>
      </c>
    </row>
    <row r="15274" spans="1:7">
      <c r="A15274" s="33"/>
      <c r="B15274" s="34"/>
      <c r="C15274" s="33"/>
      <c r="D15274" s="33"/>
      <c r="E15274" s="33"/>
      <c r="G15274">
        <f t="shared" si="239"/>
        <v>6</v>
      </c>
    </row>
    <row r="15275" spans="1:7">
      <c r="A15275" s="33"/>
      <c r="B15275" s="34"/>
      <c r="C15275" s="33"/>
      <c r="D15275" s="33"/>
      <c r="E15275" s="33"/>
      <c r="G15275">
        <f t="shared" si="239"/>
        <v>6</v>
      </c>
    </row>
    <row r="15276" spans="1:7">
      <c r="A15276" s="33"/>
      <c r="B15276" s="34"/>
      <c r="C15276" s="33"/>
      <c r="D15276" s="33"/>
      <c r="E15276" s="33"/>
      <c r="G15276">
        <f t="shared" si="239"/>
        <v>6</v>
      </c>
    </row>
    <row r="15277" spans="1:7">
      <c r="A15277" s="33"/>
      <c r="B15277" s="34"/>
      <c r="C15277" s="33"/>
      <c r="D15277" s="33"/>
      <c r="E15277" s="33"/>
      <c r="G15277">
        <f t="shared" si="239"/>
        <v>6</v>
      </c>
    </row>
    <row r="15278" spans="1:7">
      <c r="A15278" s="33"/>
      <c r="B15278" s="34"/>
      <c r="C15278" s="33"/>
      <c r="D15278" s="33"/>
      <c r="E15278" s="33"/>
      <c r="G15278">
        <f t="shared" si="239"/>
        <v>6</v>
      </c>
    </row>
    <row r="15279" spans="1:7">
      <c r="A15279" s="33"/>
      <c r="B15279" s="34"/>
      <c r="C15279" s="33"/>
      <c r="D15279" s="33"/>
      <c r="E15279" s="33"/>
      <c r="G15279">
        <f t="shared" si="239"/>
        <v>6</v>
      </c>
    </row>
    <row r="15280" spans="1:7">
      <c r="A15280" s="33"/>
      <c r="B15280" s="34"/>
      <c r="C15280" s="33"/>
      <c r="D15280" s="33"/>
      <c r="E15280" s="33"/>
      <c r="G15280">
        <f t="shared" si="239"/>
        <v>6</v>
      </c>
    </row>
    <row r="15281" spans="1:7">
      <c r="A15281" s="33"/>
      <c r="B15281" s="34"/>
      <c r="C15281" s="33"/>
      <c r="D15281" s="33"/>
      <c r="E15281" s="33"/>
      <c r="G15281">
        <f t="shared" si="239"/>
        <v>6</v>
      </c>
    </row>
    <row r="15282" spans="1:7">
      <c r="A15282" s="33"/>
      <c r="B15282" s="34"/>
      <c r="C15282" s="33"/>
      <c r="D15282" s="33"/>
      <c r="E15282" s="33"/>
      <c r="G15282">
        <f t="shared" si="239"/>
        <v>6</v>
      </c>
    </row>
    <row r="15283" spans="1:7">
      <c r="A15283" s="33"/>
      <c r="B15283" s="34"/>
      <c r="C15283" s="33"/>
      <c r="D15283" s="33"/>
      <c r="E15283" s="33"/>
      <c r="G15283">
        <f t="shared" si="239"/>
        <v>6</v>
      </c>
    </row>
    <row r="15284" spans="1:7">
      <c r="A15284" s="33"/>
      <c r="B15284" s="34"/>
      <c r="C15284" s="33"/>
      <c r="D15284" s="33"/>
      <c r="E15284" s="33"/>
      <c r="G15284">
        <f t="shared" si="239"/>
        <v>6</v>
      </c>
    </row>
    <row r="15285" spans="1:7">
      <c r="A15285" s="33"/>
      <c r="B15285" s="34"/>
      <c r="C15285" s="33"/>
      <c r="D15285" s="33"/>
      <c r="E15285" s="33"/>
      <c r="G15285">
        <f t="shared" si="239"/>
        <v>6</v>
      </c>
    </row>
    <row r="15286" spans="1:7">
      <c r="A15286" s="33"/>
      <c r="B15286" s="34"/>
      <c r="C15286" s="33"/>
      <c r="D15286" s="33"/>
      <c r="E15286" s="33"/>
      <c r="G15286">
        <f t="shared" si="239"/>
        <v>6</v>
      </c>
    </row>
    <row r="15287" spans="1:7">
      <c r="A15287" s="33"/>
      <c r="B15287" s="34"/>
      <c r="C15287" s="33"/>
      <c r="D15287" s="33"/>
      <c r="E15287" s="33"/>
      <c r="G15287">
        <f t="shared" si="239"/>
        <v>6</v>
      </c>
    </row>
    <row r="15288" spans="1:7">
      <c r="A15288" s="33"/>
      <c r="B15288" s="34"/>
      <c r="C15288" s="33"/>
      <c r="D15288" s="33"/>
      <c r="E15288" s="33"/>
      <c r="G15288">
        <f t="shared" si="239"/>
        <v>6</v>
      </c>
    </row>
    <row r="15289" spans="1:7">
      <c r="A15289" s="33"/>
      <c r="B15289" s="34"/>
      <c r="C15289" s="33"/>
      <c r="D15289" s="33"/>
      <c r="E15289" s="33"/>
      <c r="G15289">
        <f t="shared" si="239"/>
        <v>6</v>
      </c>
    </row>
    <row r="15290" spans="1:7">
      <c r="A15290" s="33"/>
      <c r="B15290" s="34"/>
      <c r="C15290" s="33"/>
      <c r="D15290" s="33"/>
      <c r="E15290" s="33"/>
      <c r="G15290">
        <f t="shared" si="239"/>
        <v>6</v>
      </c>
    </row>
    <row r="15291" spans="1:7">
      <c r="A15291" s="33"/>
      <c r="B15291" s="34"/>
      <c r="C15291" s="33"/>
      <c r="D15291" s="33"/>
      <c r="E15291" s="33"/>
      <c r="G15291">
        <f t="shared" si="239"/>
        <v>6</v>
      </c>
    </row>
    <row r="15292" spans="1:7">
      <c r="A15292" s="33"/>
      <c r="B15292" s="34"/>
      <c r="C15292" s="33"/>
      <c r="D15292" s="33"/>
      <c r="E15292" s="33"/>
      <c r="G15292">
        <f t="shared" si="239"/>
        <v>6</v>
      </c>
    </row>
    <row r="15293" spans="1:7">
      <c r="A15293" s="33"/>
      <c r="B15293" s="34"/>
      <c r="C15293" s="33"/>
      <c r="D15293" s="33"/>
      <c r="E15293" s="33"/>
      <c r="G15293">
        <f t="shared" si="239"/>
        <v>6</v>
      </c>
    </row>
    <row r="15294" spans="1:7">
      <c r="A15294" s="33"/>
      <c r="B15294" s="34"/>
      <c r="C15294" s="33"/>
      <c r="D15294" s="33"/>
      <c r="E15294" s="33"/>
      <c r="G15294">
        <f t="shared" si="239"/>
        <v>6</v>
      </c>
    </row>
    <row r="15295" spans="1:7">
      <c r="A15295" s="33"/>
      <c r="B15295" s="34"/>
      <c r="C15295" s="33"/>
      <c r="D15295" s="33"/>
      <c r="E15295" s="33"/>
      <c r="G15295">
        <f t="shared" si="239"/>
        <v>6</v>
      </c>
    </row>
    <row r="15296" spans="1:7">
      <c r="A15296" s="33"/>
      <c r="B15296" s="34"/>
      <c r="C15296" s="33"/>
      <c r="D15296" s="33"/>
      <c r="E15296" s="33"/>
      <c r="G15296">
        <f t="shared" ref="G15296:G15359" si="240">WEEKDAY(B15296,2)</f>
        <v>6</v>
      </c>
    </row>
    <row r="15297" spans="1:7">
      <c r="A15297" s="33"/>
      <c r="B15297" s="34"/>
      <c r="C15297" s="33"/>
      <c r="D15297" s="33"/>
      <c r="E15297" s="33"/>
      <c r="G15297">
        <f t="shared" si="240"/>
        <v>6</v>
      </c>
    </row>
    <row r="15298" spans="1:7">
      <c r="A15298" s="33"/>
      <c r="B15298" s="34"/>
      <c r="C15298" s="33"/>
      <c r="D15298" s="33"/>
      <c r="E15298" s="33"/>
      <c r="G15298">
        <f t="shared" si="240"/>
        <v>6</v>
      </c>
    </row>
    <row r="15299" spans="1:7">
      <c r="A15299" s="33"/>
      <c r="B15299" s="34"/>
      <c r="C15299" s="33"/>
      <c r="D15299" s="33"/>
      <c r="E15299" s="33"/>
      <c r="G15299">
        <f t="shared" si="240"/>
        <v>6</v>
      </c>
    </row>
    <row r="15300" spans="1:7">
      <c r="A15300" s="33"/>
      <c r="B15300" s="34"/>
      <c r="C15300" s="33"/>
      <c r="D15300" s="33"/>
      <c r="E15300" s="33"/>
      <c r="G15300">
        <f t="shared" si="240"/>
        <v>6</v>
      </c>
    </row>
    <row r="15301" spans="1:7">
      <c r="A15301" s="33"/>
      <c r="B15301" s="34"/>
      <c r="C15301" s="33"/>
      <c r="D15301" s="33"/>
      <c r="E15301" s="33"/>
      <c r="G15301">
        <f t="shared" si="240"/>
        <v>6</v>
      </c>
    </row>
    <row r="15302" spans="1:7">
      <c r="A15302" s="33"/>
      <c r="B15302" s="34"/>
      <c r="C15302" s="33"/>
      <c r="D15302" s="33"/>
      <c r="E15302" s="33"/>
      <c r="G15302">
        <f t="shared" si="240"/>
        <v>6</v>
      </c>
    </row>
    <row r="15303" spans="1:7">
      <c r="A15303" s="33"/>
      <c r="B15303" s="34"/>
      <c r="C15303" s="33"/>
      <c r="D15303" s="33"/>
      <c r="E15303" s="33"/>
      <c r="G15303">
        <f t="shared" si="240"/>
        <v>6</v>
      </c>
    </row>
    <row r="15304" spans="1:7">
      <c r="A15304" s="33"/>
      <c r="B15304" s="34"/>
      <c r="C15304" s="33"/>
      <c r="D15304" s="33"/>
      <c r="E15304" s="33"/>
      <c r="G15304">
        <f t="shared" si="240"/>
        <v>6</v>
      </c>
    </row>
    <row r="15305" spans="1:7">
      <c r="A15305" s="33"/>
      <c r="B15305" s="34"/>
      <c r="C15305" s="33"/>
      <c r="D15305" s="33"/>
      <c r="E15305" s="33"/>
      <c r="G15305">
        <f t="shared" si="240"/>
        <v>6</v>
      </c>
    </row>
    <row r="15306" spans="1:7">
      <c r="A15306" s="33"/>
      <c r="B15306" s="34"/>
      <c r="C15306" s="33"/>
      <c r="D15306" s="33"/>
      <c r="E15306" s="33"/>
      <c r="G15306">
        <f t="shared" si="240"/>
        <v>6</v>
      </c>
    </row>
    <row r="15307" spans="1:7">
      <c r="A15307" s="33"/>
      <c r="B15307" s="34"/>
      <c r="C15307" s="33"/>
      <c r="D15307" s="33"/>
      <c r="E15307" s="33"/>
      <c r="G15307">
        <f t="shared" si="240"/>
        <v>6</v>
      </c>
    </row>
    <row r="15308" spans="1:7">
      <c r="A15308" s="33"/>
      <c r="B15308" s="34"/>
      <c r="C15308" s="33"/>
      <c r="D15308" s="33"/>
      <c r="E15308" s="33"/>
      <c r="G15308">
        <f t="shared" si="240"/>
        <v>6</v>
      </c>
    </row>
    <row r="15309" spans="1:7">
      <c r="A15309" s="33"/>
      <c r="B15309" s="34"/>
      <c r="C15309" s="33"/>
      <c r="D15309" s="33"/>
      <c r="E15309" s="33"/>
      <c r="G15309">
        <f t="shared" si="240"/>
        <v>6</v>
      </c>
    </row>
    <row r="15310" spans="1:7">
      <c r="A15310" s="33"/>
      <c r="B15310" s="34"/>
      <c r="C15310" s="33"/>
      <c r="D15310" s="33"/>
      <c r="E15310" s="33"/>
      <c r="G15310">
        <f t="shared" si="240"/>
        <v>6</v>
      </c>
    </row>
    <row r="15311" spans="1:7">
      <c r="A15311" s="33"/>
      <c r="B15311" s="34"/>
      <c r="C15311" s="33"/>
      <c r="D15311" s="33"/>
      <c r="E15311" s="33"/>
      <c r="G15311">
        <f t="shared" si="240"/>
        <v>6</v>
      </c>
    </row>
    <row r="15312" spans="1:7">
      <c r="A15312" s="33"/>
      <c r="B15312" s="34"/>
      <c r="C15312" s="33"/>
      <c r="D15312" s="33"/>
      <c r="E15312" s="33"/>
      <c r="G15312">
        <f t="shared" si="240"/>
        <v>6</v>
      </c>
    </row>
    <row r="15313" spans="1:7">
      <c r="A15313" s="33"/>
      <c r="B15313" s="34"/>
      <c r="C15313" s="33"/>
      <c r="D15313" s="33"/>
      <c r="E15313" s="33"/>
      <c r="G15313">
        <f t="shared" si="240"/>
        <v>6</v>
      </c>
    </row>
    <row r="15314" spans="1:7">
      <c r="A15314" s="33"/>
      <c r="B15314" s="34"/>
      <c r="C15314" s="33"/>
      <c r="D15314" s="33"/>
      <c r="E15314" s="33"/>
      <c r="G15314">
        <f t="shared" si="240"/>
        <v>6</v>
      </c>
    </row>
    <row r="15315" spans="1:7">
      <c r="A15315" s="33"/>
      <c r="B15315" s="34"/>
      <c r="C15315" s="33"/>
      <c r="D15315" s="33"/>
      <c r="E15315" s="33"/>
      <c r="G15315">
        <f t="shared" si="240"/>
        <v>6</v>
      </c>
    </row>
    <row r="15316" spans="1:7">
      <c r="A15316" s="33"/>
      <c r="B15316" s="34"/>
      <c r="C15316" s="33"/>
      <c r="D15316" s="33"/>
      <c r="E15316" s="33"/>
      <c r="G15316">
        <f t="shared" si="240"/>
        <v>6</v>
      </c>
    </row>
    <row r="15317" spans="1:7">
      <c r="A15317" s="33"/>
      <c r="B15317" s="34"/>
      <c r="C15317" s="33"/>
      <c r="D15317" s="33"/>
      <c r="E15317" s="33"/>
      <c r="G15317">
        <f t="shared" si="240"/>
        <v>6</v>
      </c>
    </row>
    <row r="15318" spans="1:7">
      <c r="A15318" s="33"/>
      <c r="B15318" s="34"/>
      <c r="C15318" s="33"/>
      <c r="D15318" s="33"/>
      <c r="E15318" s="33"/>
      <c r="G15318">
        <f t="shared" si="240"/>
        <v>6</v>
      </c>
    </row>
    <row r="15319" spans="1:7">
      <c r="A15319" s="33"/>
      <c r="B15319" s="34"/>
      <c r="C15319" s="33"/>
      <c r="D15319" s="33"/>
      <c r="E15319" s="33"/>
      <c r="G15319">
        <f t="shared" si="240"/>
        <v>6</v>
      </c>
    </row>
    <row r="15320" spans="1:7">
      <c r="A15320" s="33"/>
      <c r="B15320" s="34"/>
      <c r="C15320" s="33"/>
      <c r="D15320" s="33"/>
      <c r="E15320" s="33"/>
      <c r="G15320">
        <f t="shared" si="240"/>
        <v>6</v>
      </c>
    </row>
    <row r="15321" spans="1:7">
      <c r="A15321" s="33"/>
      <c r="B15321" s="34"/>
      <c r="C15321" s="33"/>
      <c r="D15321" s="33"/>
      <c r="E15321" s="33"/>
      <c r="G15321">
        <f t="shared" si="240"/>
        <v>6</v>
      </c>
    </row>
    <row r="15322" spans="1:7">
      <c r="A15322" s="33"/>
      <c r="B15322" s="34"/>
      <c r="C15322" s="33"/>
      <c r="D15322" s="33"/>
      <c r="E15322" s="33"/>
      <c r="G15322">
        <f t="shared" si="240"/>
        <v>6</v>
      </c>
    </row>
    <row r="15323" spans="1:7">
      <c r="A15323" s="33"/>
      <c r="B15323" s="34"/>
      <c r="C15323" s="33"/>
      <c r="D15323" s="33"/>
      <c r="E15323" s="33"/>
      <c r="G15323">
        <f t="shared" si="240"/>
        <v>6</v>
      </c>
    </row>
    <row r="15324" spans="1:7">
      <c r="A15324" s="33"/>
      <c r="B15324" s="34"/>
      <c r="C15324" s="33"/>
      <c r="D15324" s="33"/>
      <c r="E15324" s="33"/>
      <c r="G15324">
        <f t="shared" si="240"/>
        <v>6</v>
      </c>
    </row>
    <row r="15325" spans="1:7">
      <c r="A15325" s="33"/>
      <c r="B15325" s="34"/>
      <c r="C15325" s="33"/>
      <c r="D15325" s="33"/>
      <c r="E15325" s="33"/>
      <c r="G15325">
        <f t="shared" si="240"/>
        <v>6</v>
      </c>
    </row>
    <row r="15326" spans="1:7">
      <c r="A15326" s="33"/>
      <c r="B15326" s="34"/>
      <c r="C15326" s="33"/>
      <c r="D15326" s="33"/>
      <c r="E15326" s="33"/>
      <c r="G15326">
        <f t="shared" si="240"/>
        <v>6</v>
      </c>
    </row>
    <row r="15327" spans="1:7">
      <c r="A15327" s="33"/>
      <c r="B15327" s="34"/>
      <c r="C15327" s="33"/>
      <c r="D15327" s="33"/>
      <c r="E15327" s="33"/>
      <c r="G15327">
        <f t="shared" si="240"/>
        <v>6</v>
      </c>
    </row>
    <row r="15328" spans="1:7">
      <c r="A15328" s="33"/>
      <c r="B15328" s="34"/>
      <c r="C15328" s="33"/>
      <c r="D15328" s="33"/>
      <c r="E15328" s="33"/>
      <c r="G15328">
        <f t="shared" si="240"/>
        <v>6</v>
      </c>
    </row>
    <row r="15329" spans="1:7">
      <c r="A15329" s="33"/>
      <c r="B15329" s="34"/>
      <c r="C15329" s="33"/>
      <c r="D15329" s="33"/>
      <c r="E15329" s="33"/>
      <c r="G15329">
        <f t="shared" si="240"/>
        <v>6</v>
      </c>
    </row>
    <row r="15330" spans="1:7">
      <c r="A15330" s="33"/>
      <c r="B15330" s="34"/>
      <c r="C15330" s="33"/>
      <c r="D15330" s="33"/>
      <c r="E15330" s="33"/>
      <c r="G15330">
        <f t="shared" si="240"/>
        <v>6</v>
      </c>
    </row>
    <row r="15331" spans="1:7">
      <c r="A15331" s="33"/>
      <c r="B15331" s="34"/>
      <c r="C15331" s="33"/>
      <c r="D15331" s="33"/>
      <c r="E15331" s="33"/>
      <c r="G15331">
        <f t="shared" si="240"/>
        <v>6</v>
      </c>
    </row>
    <row r="15332" spans="1:7">
      <c r="A15332" s="33"/>
      <c r="B15332" s="34"/>
      <c r="C15332" s="33"/>
      <c r="D15332" s="33"/>
      <c r="E15332" s="33"/>
      <c r="G15332">
        <f t="shared" si="240"/>
        <v>6</v>
      </c>
    </row>
    <row r="15333" spans="1:7">
      <c r="A15333" s="33"/>
      <c r="B15333" s="34"/>
      <c r="C15333" s="33"/>
      <c r="D15333" s="33"/>
      <c r="E15333" s="33"/>
      <c r="G15333">
        <f t="shared" si="240"/>
        <v>6</v>
      </c>
    </row>
    <row r="15334" spans="1:7">
      <c r="A15334" s="33"/>
      <c r="B15334" s="34"/>
      <c r="C15334" s="33"/>
      <c r="D15334" s="33"/>
      <c r="E15334" s="33"/>
      <c r="G15334">
        <f t="shared" si="240"/>
        <v>6</v>
      </c>
    </row>
    <row r="15335" spans="1:7">
      <c r="A15335" s="33"/>
      <c r="B15335" s="34"/>
      <c r="C15335" s="33"/>
      <c r="D15335" s="33"/>
      <c r="E15335" s="33"/>
      <c r="G15335">
        <f t="shared" si="240"/>
        <v>6</v>
      </c>
    </row>
    <row r="15336" spans="1:7">
      <c r="A15336" s="33"/>
      <c r="B15336" s="34"/>
      <c r="C15336" s="33"/>
      <c r="D15336" s="33"/>
      <c r="E15336" s="33"/>
      <c r="G15336">
        <f t="shared" si="240"/>
        <v>6</v>
      </c>
    </row>
    <row r="15337" spans="1:7">
      <c r="A15337" s="33"/>
      <c r="B15337" s="34"/>
      <c r="C15337" s="33"/>
      <c r="D15337" s="33"/>
      <c r="E15337" s="33"/>
      <c r="G15337">
        <f t="shared" si="240"/>
        <v>6</v>
      </c>
    </row>
    <row r="15338" spans="1:7">
      <c r="A15338" s="33"/>
      <c r="B15338" s="34"/>
      <c r="C15338" s="33"/>
      <c r="D15338" s="33"/>
      <c r="E15338" s="33"/>
      <c r="G15338">
        <f t="shared" si="240"/>
        <v>6</v>
      </c>
    </row>
    <row r="15339" spans="1:7">
      <c r="A15339" s="33"/>
      <c r="B15339" s="34"/>
      <c r="C15339" s="33"/>
      <c r="D15339" s="33"/>
      <c r="E15339" s="33"/>
      <c r="G15339">
        <f t="shared" si="240"/>
        <v>6</v>
      </c>
    </row>
    <row r="15340" spans="1:7">
      <c r="A15340" s="33"/>
      <c r="B15340" s="34"/>
      <c r="C15340" s="33"/>
      <c r="D15340" s="33"/>
      <c r="E15340" s="33"/>
      <c r="G15340">
        <f t="shared" si="240"/>
        <v>6</v>
      </c>
    </row>
    <row r="15341" spans="1:7">
      <c r="A15341" s="33"/>
      <c r="B15341" s="34"/>
      <c r="C15341" s="33"/>
      <c r="D15341" s="33"/>
      <c r="E15341" s="33"/>
      <c r="G15341">
        <f t="shared" si="240"/>
        <v>6</v>
      </c>
    </row>
    <row r="15342" spans="1:7">
      <c r="A15342" s="33"/>
      <c r="B15342" s="34"/>
      <c r="C15342" s="33"/>
      <c r="D15342" s="33"/>
      <c r="E15342" s="33"/>
      <c r="G15342">
        <f t="shared" si="240"/>
        <v>6</v>
      </c>
    </row>
    <row r="15343" spans="1:7">
      <c r="A15343" s="33"/>
      <c r="B15343" s="34"/>
      <c r="C15343" s="33"/>
      <c r="D15343" s="33"/>
      <c r="E15343" s="33"/>
      <c r="G15343">
        <f t="shared" si="240"/>
        <v>6</v>
      </c>
    </row>
    <row r="15344" spans="1:7">
      <c r="A15344" s="33"/>
      <c r="B15344" s="34"/>
      <c r="C15344" s="33"/>
      <c r="D15344" s="33"/>
      <c r="E15344" s="33"/>
      <c r="G15344">
        <f t="shared" si="240"/>
        <v>6</v>
      </c>
    </row>
    <row r="15345" spans="1:7">
      <c r="A15345" s="33"/>
      <c r="B15345" s="34"/>
      <c r="C15345" s="33"/>
      <c r="D15345" s="33"/>
      <c r="E15345" s="33"/>
      <c r="G15345">
        <f t="shared" si="240"/>
        <v>6</v>
      </c>
    </row>
    <row r="15346" spans="1:7">
      <c r="A15346" s="33"/>
      <c r="B15346" s="34"/>
      <c r="C15346" s="33"/>
      <c r="D15346" s="33"/>
      <c r="E15346" s="33"/>
      <c r="G15346">
        <f t="shared" si="240"/>
        <v>6</v>
      </c>
    </row>
    <row r="15347" spans="1:7">
      <c r="A15347" s="33"/>
      <c r="B15347" s="34"/>
      <c r="C15347" s="33"/>
      <c r="D15347" s="33"/>
      <c r="E15347" s="33"/>
      <c r="G15347">
        <f t="shared" si="240"/>
        <v>6</v>
      </c>
    </row>
    <row r="15348" spans="1:7">
      <c r="A15348" s="33"/>
      <c r="B15348" s="34"/>
      <c r="C15348" s="33"/>
      <c r="D15348" s="33"/>
      <c r="E15348" s="33"/>
      <c r="G15348">
        <f t="shared" si="240"/>
        <v>6</v>
      </c>
    </row>
    <row r="15349" spans="1:7">
      <c r="A15349" s="33"/>
      <c r="B15349" s="34"/>
      <c r="C15349" s="33"/>
      <c r="D15349" s="33"/>
      <c r="E15349" s="33"/>
      <c r="G15349">
        <f t="shared" si="240"/>
        <v>6</v>
      </c>
    </row>
    <row r="15350" spans="1:7">
      <c r="A15350" s="33"/>
      <c r="B15350" s="34"/>
      <c r="C15350" s="33"/>
      <c r="D15350" s="33"/>
      <c r="E15350" s="33"/>
      <c r="G15350">
        <f t="shared" si="240"/>
        <v>6</v>
      </c>
    </row>
    <row r="15351" spans="1:7">
      <c r="A15351" s="33"/>
      <c r="B15351" s="34"/>
      <c r="C15351" s="33"/>
      <c r="D15351" s="33"/>
      <c r="E15351" s="33"/>
      <c r="G15351">
        <f t="shared" si="240"/>
        <v>6</v>
      </c>
    </row>
    <row r="15352" spans="1:7">
      <c r="A15352" s="33"/>
      <c r="B15352" s="34"/>
      <c r="C15352" s="33"/>
      <c r="D15352" s="33"/>
      <c r="E15352" s="33"/>
      <c r="G15352">
        <f t="shared" si="240"/>
        <v>6</v>
      </c>
    </row>
    <row r="15353" spans="1:7">
      <c r="A15353" s="33"/>
      <c r="B15353" s="34"/>
      <c r="C15353" s="33"/>
      <c r="D15353" s="33"/>
      <c r="E15353" s="33"/>
      <c r="G15353">
        <f t="shared" si="240"/>
        <v>6</v>
      </c>
    </row>
    <row r="15354" spans="1:7">
      <c r="A15354" s="33"/>
      <c r="B15354" s="34"/>
      <c r="C15354" s="33"/>
      <c r="D15354" s="33"/>
      <c r="E15354" s="33"/>
      <c r="G15354">
        <f t="shared" si="240"/>
        <v>6</v>
      </c>
    </row>
    <row r="15355" spans="1:7">
      <c r="A15355" s="33"/>
      <c r="B15355" s="34"/>
      <c r="C15355" s="33"/>
      <c r="D15355" s="33"/>
      <c r="E15355" s="33"/>
      <c r="G15355">
        <f t="shared" si="240"/>
        <v>6</v>
      </c>
    </row>
    <row r="15356" spans="1:7">
      <c r="A15356" s="33"/>
      <c r="B15356" s="34"/>
      <c r="C15356" s="33"/>
      <c r="D15356" s="33"/>
      <c r="E15356" s="33"/>
      <c r="G15356">
        <f t="shared" si="240"/>
        <v>6</v>
      </c>
    </row>
    <row r="15357" spans="1:7">
      <c r="A15357" s="33"/>
      <c r="B15357" s="34"/>
      <c r="C15357" s="33"/>
      <c r="D15357" s="33"/>
      <c r="E15357" s="33"/>
      <c r="G15357">
        <f t="shared" si="240"/>
        <v>6</v>
      </c>
    </row>
    <row r="15358" spans="1:7">
      <c r="A15358" s="33"/>
      <c r="B15358" s="34"/>
      <c r="C15358" s="33"/>
      <c r="D15358" s="33"/>
      <c r="E15358" s="33"/>
      <c r="G15358">
        <f t="shared" si="240"/>
        <v>6</v>
      </c>
    </row>
    <row r="15359" spans="1:7">
      <c r="A15359" s="33"/>
      <c r="B15359" s="34"/>
      <c r="C15359" s="33"/>
      <c r="D15359" s="33"/>
      <c r="E15359" s="33"/>
      <c r="G15359">
        <f t="shared" si="240"/>
        <v>6</v>
      </c>
    </row>
    <row r="15360" spans="1:7">
      <c r="A15360" s="33"/>
      <c r="B15360" s="34"/>
      <c r="C15360" s="33"/>
      <c r="D15360" s="33"/>
      <c r="E15360" s="33"/>
      <c r="G15360">
        <f t="shared" ref="G15360:G15423" si="241">WEEKDAY(B15360,2)</f>
        <v>6</v>
      </c>
    </row>
    <row r="15361" spans="1:7">
      <c r="A15361" s="33"/>
      <c r="B15361" s="34"/>
      <c r="C15361" s="33"/>
      <c r="D15361" s="33"/>
      <c r="E15361" s="33"/>
      <c r="G15361">
        <f t="shared" si="241"/>
        <v>6</v>
      </c>
    </row>
    <row r="15362" spans="1:7">
      <c r="A15362" s="33"/>
      <c r="B15362" s="34"/>
      <c r="C15362" s="33"/>
      <c r="D15362" s="33"/>
      <c r="E15362" s="33"/>
      <c r="G15362">
        <f t="shared" si="241"/>
        <v>6</v>
      </c>
    </row>
    <row r="15363" spans="1:7">
      <c r="A15363" s="33"/>
      <c r="B15363" s="34"/>
      <c r="C15363" s="33"/>
      <c r="D15363" s="33"/>
      <c r="E15363" s="33"/>
      <c r="G15363">
        <f t="shared" si="241"/>
        <v>6</v>
      </c>
    </row>
    <row r="15364" spans="1:7">
      <c r="A15364" s="33"/>
      <c r="B15364" s="34"/>
      <c r="C15364" s="33"/>
      <c r="D15364" s="33"/>
      <c r="E15364" s="33"/>
      <c r="G15364">
        <f t="shared" si="241"/>
        <v>6</v>
      </c>
    </row>
    <row r="15365" spans="1:7">
      <c r="A15365" s="33"/>
      <c r="B15365" s="34"/>
      <c r="C15365" s="33"/>
      <c r="D15365" s="33"/>
      <c r="E15365" s="33"/>
      <c r="G15365">
        <f t="shared" si="241"/>
        <v>6</v>
      </c>
    </row>
    <row r="15366" spans="1:7">
      <c r="A15366" s="33"/>
      <c r="B15366" s="34"/>
      <c r="C15366" s="33"/>
      <c r="D15366" s="33"/>
      <c r="E15366" s="33"/>
      <c r="G15366">
        <f t="shared" si="241"/>
        <v>6</v>
      </c>
    </row>
    <row r="15367" spans="1:7">
      <c r="A15367" s="33"/>
      <c r="B15367" s="34"/>
      <c r="C15367" s="33"/>
      <c r="D15367" s="33"/>
      <c r="E15367" s="33"/>
      <c r="G15367">
        <f t="shared" si="241"/>
        <v>6</v>
      </c>
    </row>
    <row r="15368" spans="1:7">
      <c r="A15368" s="33"/>
      <c r="B15368" s="34"/>
      <c r="C15368" s="33"/>
      <c r="D15368" s="33"/>
      <c r="E15368" s="33"/>
      <c r="G15368">
        <f t="shared" si="241"/>
        <v>6</v>
      </c>
    </row>
    <row r="15369" spans="1:7">
      <c r="A15369" s="33"/>
      <c r="B15369" s="34"/>
      <c r="C15369" s="33"/>
      <c r="D15369" s="33"/>
      <c r="E15369" s="33"/>
      <c r="G15369">
        <f t="shared" si="241"/>
        <v>6</v>
      </c>
    </row>
    <row r="15370" spans="1:7">
      <c r="A15370" s="33"/>
      <c r="B15370" s="34"/>
      <c r="C15370" s="33"/>
      <c r="D15370" s="33"/>
      <c r="E15370" s="33"/>
      <c r="G15370">
        <f t="shared" si="241"/>
        <v>6</v>
      </c>
    </row>
    <row r="15371" spans="1:7">
      <c r="A15371" s="33"/>
      <c r="B15371" s="34"/>
      <c r="C15371" s="33"/>
      <c r="D15371" s="33"/>
      <c r="E15371" s="33"/>
      <c r="G15371">
        <f t="shared" si="241"/>
        <v>6</v>
      </c>
    </row>
    <row r="15372" spans="1:7">
      <c r="A15372" s="33"/>
      <c r="B15372" s="34"/>
      <c r="C15372" s="33"/>
      <c r="D15372" s="33"/>
      <c r="E15372" s="33"/>
      <c r="G15372">
        <f t="shared" si="241"/>
        <v>6</v>
      </c>
    </row>
    <row r="15373" spans="1:7">
      <c r="A15373" s="33"/>
      <c r="B15373" s="34"/>
      <c r="C15373" s="33"/>
      <c r="D15373" s="33"/>
      <c r="E15373" s="33"/>
      <c r="G15373">
        <f t="shared" si="241"/>
        <v>6</v>
      </c>
    </row>
    <row r="15374" spans="1:7">
      <c r="A15374" s="33"/>
      <c r="B15374" s="34"/>
      <c r="C15374" s="33"/>
      <c r="D15374" s="33"/>
      <c r="E15374" s="33"/>
      <c r="G15374">
        <f t="shared" si="241"/>
        <v>6</v>
      </c>
    </row>
    <row r="15375" spans="1:7">
      <c r="A15375" s="33"/>
      <c r="B15375" s="34"/>
      <c r="C15375" s="33"/>
      <c r="D15375" s="33"/>
      <c r="E15375" s="33"/>
      <c r="G15375">
        <f t="shared" si="241"/>
        <v>6</v>
      </c>
    </row>
    <row r="15376" spans="1:7">
      <c r="A15376" s="33"/>
      <c r="B15376" s="34"/>
      <c r="C15376" s="33"/>
      <c r="D15376" s="33"/>
      <c r="E15376" s="33"/>
      <c r="G15376">
        <f t="shared" si="241"/>
        <v>6</v>
      </c>
    </row>
    <row r="15377" spans="1:7">
      <c r="A15377" s="33"/>
      <c r="B15377" s="34"/>
      <c r="C15377" s="33"/>
      <c r="D15377" s="33"/>
      <c r="E15377" s="33"/>
      <c r="G15377">
        <f t="shared" si="241"/>
        <v>6</v>
      </c>
    </row>
    <row r="15378" spans="1:7">
      <c r="A15378" s="33"/>
      <c r="B15378" s="34"/>
      <c r="C15378" s="33"/>
      <c r="D15378" s="33"/>
      <c r="E15378" s="33"/>
      <c r="G15378">
        <f t="shared" si="241"/>
        <v>6</v>
      </c>
    </row>
    <row r="15379" spans="1:7">
      <c r="A15379" s="33"/>
      <c r="B15379" s="34"/>
      <c r="C15379" s="33"/>
      <c r="D15379" s="33"/>
      <c r="E15379" s="33"/>
      <c r="G15379">
        <f t="shared" si="241"/>
        <v>6</v>
      </c>
    </row>
    <row r="15380" spans="1:7">
      <c r="A15380" s="33"/>
      <c r="B15380" s="34"/>
      <c r="C15380" s="33"/>
      <c r="D15380" s="33"/>
      <c r="E15380" s="33"/>
      <c r="G15380">
        <f t="shared" si="241"/>
        <v>6</v>
      </c>
    </row>
    <row r="15381" spans="1:7">
      <c r="A15381" s="33"/>
      <c r="B15381" s="34"/>
      <c r="C15381" s="33"/>
      <c r="D15381" s="33"/>
      <c r="E15381" s="33"/>
      <c r="G15381">
        <f t="shared" si="241"/>
        <v>6</v>
      </c>
    </row>
    <row r="15382" spans="1:7">
      <c r="A15382" s="33"/>
      <c r="B15382" s="34"/>
      <c r="C15382" s="33"/>
      <c r="D15382" s="33"/>
      <c r="E15382" s="33"/>
      <c r="G15382">
        <f t="shared" si="241"/>
        <v>6</v>
      </c>
    </row>
    <row r="15383" spans="1:7">
      <c r="A15383" s="33"/>
      <c r="B15383" s="34"/>
      <c r="C15383" s="33"/>
      <c r="D15383" s="33"/>
      <c r="E15383" s="33"/>
      <c r="G15383">
        <f t="shared" si="241"/>
        <v>6</v>
      </c>
    </row>
    <row r="15384" spans="1:7">
      <c r="A15384" s="33"/>
      <c r="B15384" s="34"/>
      <c r="C15384" s="33"/>
      <c r="D15384" s="33"/>
      <c r="E15384" s="33"/>
      <c r="G15384">
        <f t="shared" si="241"/>
        <v>6</v>
      </c>
    </row>
    <row r="15385" spans="1:7">
      <c r="A15385" s="33"/>
      <c r="B15385" s="34"/>
      <c r="C15385" s="33"/>
      <c r="D15385" s="33"/>
      <c r="E15385" s="33"/>
      <c r="G15385">
        <f t="shared" si="241"/>
        <v>6</v>
      </c>
    </row>
    <row r="15386" spans="1:7">
      <c r="A15386" s="33"/>
      <c r="B15386" s="34"/>
      <c r="C15386" s="33"/>
      <c r="D15386" s="33"/>
      <c r="E15386" s="33"/>
      <c r="G15386">
        <f t="shared" si="241"/>
        <v>6</v>
      </c>
    </row>
    <row r="15387" spans="1:7">
      <c r="A15387" s="33"/>
      <c r="B15387" s="34"/>
      <c r="C15387" s="33"/>
      <c r="D15387" s="33"/>
      <c r="E15387" s="33"/>
      <c r="G15387">
        <f t="shared" si="241"/>
        <v>6</v>
      </c>
    </row>
    <row r="15388" spans="1:7">
      <c r="A15388" s="33"/>
      <c r="B15388" s="34"/>
      <c r="C15388" s="33"/>
      <c r="D15388" s="33"/>
      <c r="E15388" s="33"/>
      <c r="G15388">
        <f t="shared" si="241"/>
        <v>6</v>
      </c>
    </row>
    <row r="15389" spans="1:7">
      <c r="A15389" s="33"/>
      <c r="B15389" s="34"/>
      <c r="C15389" s="33"/>
      <c r="D15389" s="33"/>
      <c r="E15389" s="33"/>
      <c r="G15389">
        <f t="shared" si="241"/>
        <v>6</v>
      </c>
    </row>
    <row r="15390" spans="1:7">
      <c r="A15390" s="33"/>
      <c r="B15390" s="34"/>
      <c r="C15390" s="33"/>
      <c r="D15390" s="33"/>
      <c r="E15390" s="33"/>
      <c r="G15390">
        <f t="shared" si="241"/>
        <v>6</v>
      </c>
    </row>
    <row r="15391" spans="1:7">
      <c r="A15391" s="33"/>
      <c r="B15391" s="34"/>
      <c r="C15391" s="33"/>
      <c r="D15391" s="33"/>
      <c r="E15391" s="33"/>
      <c r="G15391">
        <f t="shared" si="241"/>
        <v>6</v>
      </c>
    </row>
    <row r="15392" spans="1:7">
      <c r="A15392" s="33"/>
      <c r="B15392" s="34"/>
      <c r="C15392" s="33"/>
      <c r="D15392" s="33"/>
      <c r="E15392" s="33"/>
      <c r="G15392">
        <f t="shared" si="241"/>
        <v>6</v>
      </c>
    </row>
    <row r="15393" spans="1:7">
      <c r="A15393" s="33"/>
      <c r="B15393" s="34"/>
      <c r="C15393" s="33"/>
      <c r="D15393" s="33"/>
      <c r="E15393" s="33"/>
      <c r="G15393">
        <f t="shared" si="241"/>
        <v>6</v>
      </c>
    </row>
    <row r="15394" spans="1:7">
      <c r="A15394" s="33"/>
      <c r="B15394" s="34"/>
      <c r="C15394" s="33"/>
      <c r="D15394" s="33"/>
      <c r="E15394" s="33"/>
      <c r="G15394">
        <f t="shared" si="241"/>
        <v>6</v>
      </c>
    </row>
    <row r="15395" spans="1:7">
      <c r="A15395" s="33"/>
      <c r="B15395" s="34"/>
      <c r="C15395" s="33"/>
      <c r="D15395" s="33"/>
      <c r="E15395" s="33"/>
      <c r="G15395">
        <f t="shared" si="241"/>
        <v>6</v>
      </c>
    </row>
    <row r="15396" spans="1:7">
      <c r="A15396" s="33"/>
      <c r="B15396" s="34"/>
      <c r="C15396" s="33"/>
      <c r="D15396" s="33"/>
      <c r="E15396" s="33"/>
      <c r="G15396">
        <f t="shared" si="241"/>
        <v>6</v>
      </c>
    </row>
    <row r="15397" spans="1:7">
      <c r="A15397" s="33"/>
      <c r="B15397" s="34"/>
      <c r="C15397" s="33"/>
      <c r="D15397" s="33"/>
      <c r="E15397" s="33"/>
      <c r="G15397">
        <f t="shared" si="241"/>
        <v>6</v>
      </c>
    </row>
    <row r="15398" spans="1:7">
      <c r="A15398" s="33"/>
      <c r="B15398" s="34"/>
      <c r="C15398" s="33"/>
      <c r="D15398" s="33"/>
      <c r="E15398" s="33"/>
      <c r="G15398">
        <f t="shared" si="241"/>
        <v>6</v>
      </c>
    </row>
    <row r="15399" spans="1:7">
      <c r="A15399" s="33"/>
      <c r="B15399" s="34"/>
      <c r="C15399" s="33"/>
      <c r="D15399" s="33"/>
      <c r="E15399" s="33"/>
      <c r="G15399">
        <f t="shared" si="241"/>
        <v>6</v>
      </c>
    </row>
    <row r="15400" spans="1:7">
      <c r="A15400" s="33"/>
      <c r="B15400" s="34"/>
      <c r="C15400" s="33"/>
      <c r="D15400" s="33"/>
      <c r="E15400" s="33"/>
      <c r="G15400">
        <f t="shared" si="241"/>
        <v>6</v>
      </c>
    </row>
    <row r="15401" spans="1:7">
      <c r="A15401" s="33"/>
      <c r="B15401" s="34"/>
      <c r="C15401" s="33"/>
      <c r="D15401" s="33"/>
      <c r="E15401" s="33"/>
      <c r="G15401">
        <f t="shared" si="241"/>
        <v>6</v>
      </c>
    </row>
    <row r="15402" spans="1:7">
      <c r="A15402" s="33"/>
      <c r="B15402" s="34"/>
      <c r="C15402" s="33"/>
      <c r="D15402" s="33"/>
      <c r="E15402" s="33"/>
      <c r="G15402">
        <f t="shared" si="241"/>
        <v>6</v>
      </c>
    </row>
    <row r="15403" spans="1:7">
      <c r="A15403" s="33"/>
      <c r="B15403" s="34"/>
      <c r="C15403" s="33"/>
      <c r="D15403" s="33"/>
      <c r="E15403" s="33"/>
      <c r="G15403">
        <f t="shared" si="241"/>
        <v>6</v>
      </c>
    </row>
    <row r="15404" spans="1:7">
      <c r="A15404" s="33"/>
      <c r="B15404" s="34"/>
      <c r="C15404" s="33"/>
      <c r="D15404" s="33"/>
      <c r="E15404" s="33"/>
      <c r="G15404">
        <f t="shared" si="241"/>
        <v>6</v>
      </c>
    </row>
    <row r="15405" spans="1:7">
      <c r="A15405" s="33"/>
      <c r="B15405" s="34"/>
      <c r="C15405" s="33"/>
      <c r="D15405" s="33"/>
      <c r="E15405" s="33"/>
      <c r="G15405">
        <f t="shared" si="241"/>
        <v>6</v>
      </c>
    </row>
    <row r="15406" spans="1:7">
      <c r="A15406" s="33"/>
      <c r="B15406" s="34"/>
      <c r="C15406" s="33"/>
      <c r="D15406" s="33"/>
      <c r="E15406" s="33"/>
      <c r="G15406">
        <f t="shared" si="241"/>
        <v>6</v>
      </c>
    </row>
    <row r="15407" spans="1:7">
      <c r="A15407" s="33"/>
      <c r="B15407" s="34"/>
      <c r="C15407" s="33"/>
      <c r="D15407" s="33"/>
      <c r="E15407" s="33"/>
      <c r="G15407">
        <f t="shared" si="241"/>
        <v>6</v>
      </c>
    </row>
    <row r="15408" spans="1:7">
      <c r="A15408" s="33"/>
      <c r="B15408" s="34"/>
      <c r="C15408" s="33"/>
      <c r="D15408" s="33"/>
      <c r="E15408" s="33"/>
      <c r="G15408">
        <f t="shared" si="241"/>
        <v>6</v>
      </c>
    </row>
    <row r="15409" spans="1:7">
      <c r="A15409" s="33"/>
      <c r="B15409" s="34"/>
      <c r="C15409" s="33"/>
      <c r="D15409" s="33"/>
      <c r="E15409" s="33"/>
      <c r="G15409">
        <f t="shared" si="241"/>
        <v>6</v>
      </c>
    </row>
    <row r="15410" spans="1:7">
      <c r="A15410" s="33"/>
      <c r="B15410" s="34"/>
      <c r="C15410" s="33"/>
      <c r="D15410" s="33"/>
      <c r="E15410" s="33"/>
      <c r="G15410">
        <f t="shared" si="241"/>
        <v>6</v>
      </c>
    </row>
    <row r="15411" spans="1:7">
      <c r="A15411" s="33"/>
      <c r="B15411" s="34"/>
      <c r="C15411" s="33"/>
      <c r="D15411" s="33"/>
      <c r="E15411" s="33"/>
      <c r="G15411">
        <f t="shared" si="241"/>
        <v>6</v>
      </c>
    </row>
    <row r="15412" spans="1:7">
      <c r="A15412" s="33"/>
      <c r="B15412" s="34"/>
      <c r="C15412" s="33"/>
      <c r="D15412" s="33"/>
      <c r="E15412" s="33"/>
      <c r="G15412">
        <f t="shared" si="241"/>
        <v>6</v>
      </c>
    </row>
    <row r="15413" spans="1:7">
      <c r="A15413" s="33"/>
      <c r="B15413" s="34"/>
      <c r="C15413" s="33"/>
      <c r="D15413" s="33"/>
      <c r="E15413" s="33"/>
      <c r="G15413">
        <f t="shared" si="241"/>
        <v>6</v>
      </c>
    </row>
    <row r="15414" spans="1:7">
      <c r="A15414" s="33"/>
      <c r="B15414" s="34"/>
      <c r="C15414" s="33"/>
      <c r="D15414" s="33"/>
      <c r="E15414" s="33"/>
      <c r="G15414">
        <f t="shared" si="241"/>
        <v>6</v>
      </c>
    </row>
    <row r="15415" spans="1:7">
      <c r="A15415" s="33"/>
      <c r="B15415" s="34"/>
      <c r="C15415" s="33"/>
      <c r="D15415" s="33"/>
      <c r="E15415" s="33"/>
      <c r="G15415">
        <f t="shared" si="241"/>
        <v>6</v>
      </c>
    </row>
    <row r="15416" spans="1:7">
      <c r="A15416" s="33"/>
      <c r="B15416" s="34"/>
      <c r="C15416" s="33"/>
      <c r="D15416" s="33"/>
      <c r="E15416" s="33"/>
      <c r="G15416">
        <f t="shared" si="241"/>
        <v>6</v>
      </c>
    </row>
    <row r="15417" spans="1:7">
      <c r="A15417" s="33"/>
      <c r="B15417" s="34"/>
      <c r="C15417" s="33"/>
      <c r="D15417" s="33"/>
      <c r="E15417" s="33"/>
      <c r="G15417">
        <f t="shared" si="241"/>
        <v>6</v>
      </c>
    </row>
    <row r="15418" spans="1:7">
      <c r="A15418" s="33"/>
      <c r="B15418" s="34"/>
      <c r="C15418" s="33"/>
      <c r="D15418" s="33"/>
      <c r="E15418" s="33"/>
      <c r="G15418">
        <f t="shared" si="241"/>
        <v>6</v>
      </c>
    </row>
    <row r="15419" spans="1:7">
      <c r="A15419" s="33"/>
      <c r="B15419" s="34"/>
      <c r="C15419" s="33"/>
      <c r="D15419" s="33"/>
      <c r="E15419" s="33"/>
      <c r="G15419">
        <f t="shared" si="241"/>
        <v>6</v>
      </c>
    </row>
    <row r="15420" spans="1:7">
      <c r="A15420" s="33"/>
      <c r="B15420" s="34"/>
      <c r="C15420" s="33"/>
      <c r="D15420" s="33"/>
      <c r="E15420" s="33"/>
      <c r="G15420">
        <f t="shared" si="241"/>
        <v>6</v>
      </c>
    </row>
    <row r="15421" spans="1:7">
      <c r="A15421" s="33"/>
      <c r="B15421" s="34"/>
      <c r="C15421" s="33"/>
      <c r="D15421" s="33"/>
      <c r="E15421" s="33"/>
      <c r="G15421">
        <f t="shared" si="241"/>
        <v>6</v>
      </c>
    </row>
    <row r="15422" spans="1:7">
      <c r="A15422" s="33"/>
      <c r="B15422" s="34"/>
      <c r="C15422" s="33"/>
      <c r="D15422" s="33"/>
      <c r="E15422" s="33"/>
      <c r="G15422">
        <f t="shared" si="241"/>
        <v>6</v>
      </c>
    </row>
    <row r="15423" spans="1:7">
      <c r="A15423" s="33"/>
      <c r="B15423" s="34"/>
      <c r="C15423" s="33"/>
      <c r="D15423" s="33"/>
      <c r="E15423" s="33"/>
      <c r="G15423">
        <f t="shared" si="241"/>
        <v>6</v>
      </c>
    </row>
    <row r="15424" spans="1:7">
      <c r="A15424" s="33"/>
      <c r="B15424" s="34"/>
      <c r="C15424" s="33"/>
      <c r="D15424" s="33"/>
      <c r="E15424" s="33"/>
      <c r="G15424">
        <f t="shared" ref="G15424:G15487" si="242">WEEKDAY(B15424,2)</f>
        <v>6</v>
      </c>
    </row>
    <row r="15425" spans="1:7">
      <c r="A15425" s="33"/>
      <c r="B15425" s="34"/>
      <c r="C15425" s="33"/>
      <c r="D15425" s="33"/>
      <c r="E15425" s="33"/>
      <c r="G15425">
        <f t="shared" si="242"/>
        <v>6</v>
      </c>
    </row>
    <row r="15426" spans="1:7">
      <c r="A15426" s="33"/>
      <c r="B15426" s="34"/>
      <c r="C15426" s="33"/>
      <c r="D15426" s="33"/>
      <c r="E15426" s="33"/>
      <c r="G15426">
        <f t="shared" si="242"/>
        <v>6</v>
      </c>
    </row>
    <row r="15427" spans="1:7">
      <c r="A15427" s="33"/>
      <c r="B15427" s="34"/>
      <c r="C15427" s="33"/>
      <c r="D15427" s="33"/>
      <c r="E15427" s="33"/>
      <c r="G15427">
        <f t="shared" si="242"/>
        <v>6</v>
      </c>
    </row>
    <row r="15428" spans="1:7">
      <c r="A15428" s="33"/>
      <c r="B15428" s="34"/>
      <c r="C15428" s="33"/>
      <c r="D15428" s="33"/>
      <c r="E15428" s="33"/>
      <c r="G15428">
        <f t="shared" si="242"/>
        <v>6</v>
      </c>
    </row>
    <row r="15429" spans="1:7">
      <c r="A15429" s="33"/>
      <c r="B15429" s="34"/>
      <c r="C15429" s="33"/>
      <c r="D15429" s="33"/>
      <c r="E15429" s="33"/>
      <c r="G15429">
        <f t="shared" si="242"/>
        <v>6</v>
      </c>
    </row>
    <row r="15430" spans="1:7">
      <c r="A15430" s="33"/>
      <c r="B15430" s="34"/>
      <c r="C15430" s="33"/>
      <c r="D15430" s="33"/>
      <c r="E15430" s="33"/>
      <c r="G15430">
        <f t="shared" si="242"/>
        <v>6</v>
      </c>
    </row>
    <row r="15431" spans="1:7">
      <c r="A15431" s="33"/>
      <c r="B15431" s="34"/>
      <c r="C15431" s="33"/>
      <c r="D15431" s="33"/>
      <c r="E15431" s="33"/>
      <c r="G15431">
        <f t="shared" si="242"/>
        <v>6</v>
      </c>
    </row>
    <row r="15432" spans="1:7">
      <c r="A15432" s="33"/>
      <c r="B15432" s="34"/>
      <c r="C15432" s="33"/>
      <c r="D15432" s="33"/>
      <c r="E15432" s="33"/>
      <c r="G15432">
        <f t="shared" si="242"/>
        <v>6</v>
      </c>
    </row>
    <row r="15433" spans="1:7">
      <c r="A15433" s="33"/>
      <c r="B15433" s="34"/>
      <c r="C15433" s="33"/>
      <c r="D15433" s="33"/>
      <c r="E15433" s="33"/>
      <c r="G15433">
        <f t="shared" si="242"/>
        <v>6</v>
      </c>
    </row>
    <row r="15434" spans="1:7">
      <c r="A15434" s="33"/>
      <c r="B15434" s="34"/>
      <c r="C15434" s="33"/>
      <c r="D15434" s="33"/>
      <c r="E15434" s="33"/>
      <c r="G15434">
        <f t="shared" si="242"/>
        <v>6</v>
      </c>
    </row>
    <row r="15435" spans="1:7">
      <c r="A15435" s="33"/>
      <c r="B15435" s="34"/>
      <c r="C15435" s="33"/>
      <c r="D15435" s="33"/>
      <c r="E15435" s="33"/>
      <c r="G15435">
        <f t="shared" si="242"/>
        <v>6</v>
      </c>
    </row>
    <row r="15436" spans="1:7">
      <c r="A15436" s="33"/>
      <c r="B15436" s="34"/>
      <c r="C15436" s="33"/>
      <c r="D15436" s="33"/>
      <c r="E15436" s="33"/>
      <c r="G15436">
        <f t="shared" si="242"/>
        <v>6</v>
      </c>
    </row>
    <row r="15437" spans="1:7">
      <c r="A15437" s="33"/>
      <c r="B15437" s="34"/>
      <c r="C15437" s="33"/>
      <c r="D15437" s="33"/>
      <c r="E15437" s="33"/>
      <c r="G15437">
        <f t="shared" si="242"/>
        <v>6</v>
      </c>
    </row>
    <row r="15438" spans="1:7">
      <c r="A15438" s="33"/>
      <c r="B15438" s="34"/>
      <c r="C15438" s="33"/>
      <c r="D15438" s="33"/>
      <c r="E15438" s="33"/>
      <c r="G15438">
        <f t="shared" si="242"/>
        <v>6</v>
      </c>
    </row>
    <row r="15439" spans="1:7">
      <c r="A15439" s="33"/>
      <c r="B15439" s="34"/>
      <c r="C15439" s="33"/>
      <c r="D15439" s="33"/>
      <c r="E15439" s="33"/>
      <c r="G15439">
        <f t="shared" si="242"/>
        <v>6</v>
      </c>
    </row>
    <row r="15440" spans="1:7">
      <c r="A15440" s="33"/>
      <c r="B15440" s="34"/>
      <c r="C15440" s="33"/>
      <c r="D15440" s="33"/>
      <c r="E15440" s="33"/>
      <c r="G15440">
        <f t="shared" si="242"/>
        <v>6</v>
      </c>
    </row>
    <row r="15441" spans="1:7">
      <c r="A15441" s="33"/>
      <c r="B15441" s="34"/>
      <c r="C15441" s="33"/>
      <c r="D15441" s="33"/>
      <c r="E15441" s="33"/>
      <c r="G15441">
        <f t="shared" si="242"/>
        <v>6</v>
      </c>
    </row>
    <row r="15442" spans="1:7">
      <c r="A15442" s="33"/>
      <c r="B15442" s="34"/>
      <c r="C15442" s="33"/>
      <c r="D15442" s="33"/>
      <c r="E15442" s="33"/>
      <c r="G15442">
        <f t="shared" si="242"/>
        <v>6</v>
      </c>
    </row>
    <row r="15443" spans="1:7">
      <c r="A15443" s="33"/>
      <c r="B15443" s="34"/>
      <c r="C15443" s="33"/>
      <c r="D15443" s="33"/>
      <c r="E15443" s="33"/>
      <c r="G15443">
        <f t="shared" si="242"/>
        <v>6</v>
      </c>
    </row>
    <row r="15444" spans="1:7">
      <c r="A15444" s="33"/>
      <c r="B15444" s="34"/>
      <c r="C15444" s="33"/>
      <c r="D15444" s="33"/>
      <c r="E15444" s="33"/>
      <c r="G15444">
        <f t="shared" si="242"/>
        <v>6</v>
      </c>
    </row>
    <row r="15445" spans="1:7">
      <c r="A15445" s="33"/>
      <c r="B15445" s="34"/>
      <c r="C15445" s="33"/>
      <c r="D15445" s="33"/>
      <c r="E15445" s="33"/>
      <c r="G15445">
        <f t="shared" si="242"/>
        <v>6</v>
      </c>
    </row>
    <row r="15446" spans="1:7">
      <c r="A15446" s="33"/>
      <c r="B15446" s="34"/>
      <c r="C15446" s="33"/>
      <c r="D15446" s="33"/>
      <c r="E15446" s="33"/>
      <c r="G15446">
        <f t="shared" si="242"/>
        <v>6</v>
      </c>
    </row>
    <row r="15447" spans="1:7">
      <c r="A15447" s="33"/>
      <c r="B15447" s="34"/>
      <c r="C15447" s="33"/>
      <c r="D15447" s="33"/>
      <c r="E15447" s="33"/>
      <c r="G15447">
        <f t="shared" si="242"/>
        <v>6</v>
      </c>
    </row>
    <row r="15448" spans="1:7">
      <c r="A15448" s="33"/>
      <c r="B15448" s="34"/>
      <c r="C15448" s="33"/>
      <c r="D15448" s="33"/>
      <c r="E15448" s="33"/>
      <c r="G15448">
        <f t="shared" si="242"/>
        <v>6</v>
      </c>
    </row>
    <row r="15449" spans="1:7">
      <c r="A15449" s="33"/>
      <c r="B15449" s="34"/>
      <c r="C15449" s="33"/>
      <c r="D15449" s="33"/>
      <c r="E15449" s="33"/>
      <c r="G15449">
        <f t="shared" si="242"/>
        <v>6</v>
      </c>
    </row>
    <row r="15450" spans="1:7">
      <c r="A15450" s="33"/>
      <c r="B15450" s="34"/>
      <c r="C15450" s="33"/>
      <c r="D15450" s="33"/>
      <c r="E15450" s="33"/>
      <c r="G15450">
        <f t="shared" si="242"/>
        <v>6</v>
      </c>
    </row>
    <row r="15451" spans="1:7">
      <c r="A15451" s="33"/>
      <c r="B15451" s="34"/>
      <c r="C15451" s="33"/>
      <c r="D15451" s="33"/>
      <c r="E15451" s="33"/>
      <c r="G15451">
        <f t="shared" si="242"/>
        <v>6</v>
      </c>
    </row>
    <row r="15452" spans="1:7">
      <c r="A15452" s="33"/>
      <c r="B15452" s="34"/>
      <c r="C15452" s="33"/>
      <c r="D15452" s="33"/>
      <c r="E15452" s="33"/>
      <c r="G15452">
        <f t="shared" si="242"/>
        <v>6</v>
      </c>
    </row>
    <row r="15453" spans="1:7">
      <c r="A15453" s="33"/>
      <c r="B15453" s="34"/>
      <c r="C15453" s="33"/>
      <c r="D15453" s="33"/>
      <c r="E15453" s="33"/>
      <c r="G15453">
        <f t="shared" si="242"/>
        <v>6</v>
      </c>
    </row>
    <row r="15454" spans="1:7">
      <c r="A15454" s="33"/>
      <c r="B15454" s="34"/>
      <c r="C15454" s="33"/>
      <c r="D15454" s="33"/>
      <c r="E15454" s="33"/>
      <c r="G15454">
        <f t="shared" si="242"/>
        <v>6</v>
      </c>
    </row>
    <row r="15455" spans="1:7">
      <c r="A15455" s="33"/>
      <c r="B15455" s="34"/>
      <c r="C15455" s="33"/>
      <c r="D15455" s="33"/>
      <c r="E15455" s="33"/>
      <c r="G15455">
        <f t="shared" si="242"/>
        <v>6</v>
      </c>
    </row>
    <row r="15456" spans="1:7">
      <c r="A15456" s="33"/>
      <c r="B15456" s="34"/>
      <c r="C15456" s="33"/>
      <c r="D15456" s="33"/>
      <c r="E15456" s="33"/>
      <c r="G15456">
        <f t="shared" si="242"/>
        <v>6</v>
      </c>
    </row>
    <row r="15457" spans="1:7">
      <c r="A15457" s="33"/>
      <c r="B15457" s="34"/>
      <c r="C15457" s="33"/>
      <c r="D15457" s="33"/>
      <c r="E15457" s="33"/>
      <c r="G15457">
        <f t="shared" si="242"/>
        <v>6</v>
      </c>
    </row>
    <row r="15458" spans="1:7">
      <c r="A15458" s="33"/>
      <c r="B15458" s="34"/>
      <c r="C15458" s="33"/>
      <c r="D15458" s="33"/>
      <c r="E15458" s="33"/>
      <c r="G15458">
        <f t="shared" si="242"/>
        <v>6</v>
      </c>
    </row>
    <row r="15459" spans="1:7">
      <c r="A15459" s="33"/>
      <c r="B15459" s="34"/>
      <c r="C15459" s="33"/>
      <c r="D15459" s="33"/>
      <c r="E15459" s="33"/>
      <c r="G15459">
        <f t="shared" si="242"/>
        <v>6</v>
      </c>
    </row>
    <row r="15460" spans="1:7">
      <c r="A15460" s="33"/>
      <c r="B15460" s="34"/>
      <c r="C15460" s="33"/>
      <c r="D15460" s="33"/>
      <c r="E15460" s="33"/>
      <c r="G15460">
        <f t="shared" si="242"/>
        <v>6</v>
      </c>
    </row>
    <row r="15461" spans="1:7">
      <c r="A15461" s="33"/>
      <c r="B15461" s="34"/>
      <c r="C15461" s="33"/>
      <c r="D15461" s="33"/>
      <c r="E15461" s="33"/>
      <c r="G15461">
        <f t="shared" si="242"/>
        <v>6</v>
      </c>
    </row>
    <row r="15462" spans="1:7">
      <c r="A15462" s="33"/>
      <c r="B15462" s="34"/>
      <c r="C15462" s="33"/>
      <c r="D15462" s="33"/>
      <c r="E15462" s="33"/>
      <c r="G15462">
        <f t="shared" si="242"/>
        <v>6</v>
      </c>
    </row>
    <row r="15463" spans="1:7">
      <c r="A15463" s="33"/>
      <c r="B15463" s="34"/>
      <c r="C15463" s="33"/>
      <c r="D15463" s="33"/>
      <c r="E15463" s="33"/>
      <c r="G15463">
        <f t="shared" si="242"/>
        <v>6</v>
      </c>
    </row>
    <row r="15464" spans="1:7">
      <c r="A15464" s="33"/>
      <c r="B15464" s="34"/>
      <c r="C15464" s="33"/>
      <c r="D15464" s="33"/>
      <c r="E15464" s="33"/>
      <c r="G15464">
        <f t="shared" si="242"/>
        <v>6</v>
      </c>
    </row>
    <row r="15465" spans="1:7">
      <c r="A15465" s="33"/>
      <c r="B15465" s="34"/>
      <c r="C15465" s="33"/>
      <c r="D15465" s="33"/>
      <c r="E15465" s="33"/>
      <c r="G15465">
        <f t="shared" si="242"/>
        <v>6</v>
      </c>
    </row>
    <row r="15466" spans="1:7">
      <c r="A15466" s="33"/>
      <c r="B15466" s="34"/>
      <c r="C15466" s="33"/>
      <c r="D15466" s="33"/>
      <c r="E15466" s="33"/>
      <c r="G15466">
        <f t="shared" si="242"/>
        <v>6</v>
      </c>
    </row>
    <row r="15467" spans="1:7">
      <c r="A15467" s="33"/>
      <c r="B15467" s="34"/>
      <c r="C15467" s="33"/>
      <c r="D15467" s="33"/>
      <c r="E15467" s="33"/>
      <c r="G15467">
        <f t="shared" si="242"/>
        <v>6</v>
      </c>
    </row>
    <row r="15468" spans="1:7">
      <c r="A15468" s="33"/>
      <c r="B15468" s="34"/>
      <c r="C15468" s="33"/>
      <c r="D15468" s="33"/>
      <c r="E15468" s="33"/>
      <c r="G15468">
        <f t="shared" si="242"/>
        <v>6</v>
      </c>
    </row>
    <row r="15469" spans="1:7">
      <c r="A15469" s="33"/>
      <c r="B15469" s="34"/>
      <c r="C15469" s="33"/>
      <c r="D15469" s="33"/>
      <c r="E15469" s="33"/>
      <c r="G15469">
        <f t="shared" si="242"/>
        <v>6</v>
      </c>
    </row>
    <row r="15470" spans="1:7">
      <c r="A15470" s="33"/>
      <c r="B15470" s="34"/>
      <c r="C15470" s="33"/>
      <c r="D15470" s="33"/>
      <c r="E15470" s="33"/>
      <c r="G15470">
        <f t="shared" si="242"/>
        <v>6</v>
      </c>
    </row>
    <row r="15471" spans="1:7">
      <c r="A15471" s="33"/>
      <c r="B15471" s="34"/>
      <c r="C15471" s="33"/>
      <c r="D15471" s="33"/>
      <c r="E15471" s="33"/>
      <c r="G15471">
        <f t="shared" si="242"/>
        <v>6</v>
      </c>
    </row>
    <row r="15472" spans="1:7">
      <c r="A15472" s="33"/>
      <c r="B15472" s="34"/>
      <c r="C15472" s="33"/>
      <c r="D15472" s="33"/>
      <c r="E15472" s="33"/>
      <c r="G15472">
        <f t="shared" si="242"/>
        <v>6</v>
      </c>
    </row>
    <row r="15473" spans="1:7">
      <c r="A15473" s="33"/>
      <c r="B15473" s="34"/>
      <c r="C15473" s="33"/>
      <c r="D15473" s="33"/>
      <c r="E15473" s="33"/>
      <c r="G15473">
        <f t="shared" si="242"/>
        <v>6</v>
      </c>
    </row>
    <row r="15474" spans="1:7">
      <c r="A15474" s="33"/>
      <c r="B15474" s="34"/>
      <c r="C15474" s="33"/>
      <c r="D15474" s="33"/>
      <c r="E15474" s="33"/>
      <c r="G15474">
        <f t="shared" si="242"/>
        <v>6</v>
      </c>
    </row>
    <row r="15475" spans="1:7">
      <c r="A15475" s="33"/>
      <c r="B15475" s="34"/>
      <c r="C15475" s="33"/>
      <c r="D15475" s="33"/>
      <c r="E15475" s="33"/>
      <c r="G15475">
        <f t="shared" si="242"/>
        <v>6</v>
      </c>
    </row>
    <row r="15476" spans="1:7">
      <c r="A15476" s="33"/>
      <c r="B15476" s="34"/>
      <c r="C15476" s="33"/>
      <c r="D15476" s="33"/>
      <c r="E15476" s="33"/>
      <c r="G15476">
        <f t="shared" si="242"/>
        <v>6</v>
      </c>
    </row>
    <row r="15477" spans="1:7">
      <c r="A15477" s="33"/>
      <c r="B15477" s="34"/>
      <c r="C15477" s="33"/>
      <c r="D15477" s="33"/>
      <c r="E15477" s="33"/>
      <c r="G15477">
        <f t="shared" si="242"/>
        <v>6</v>
      </c>
    </row>
    <row r="15478" spans="1:7">
      <c r="A15478" s="33"/>
      <c r="B15478" s="34"/>
      <c r="C15478" s="33"/>
      <c r="D15478" s="33"/>
      <c r="E15478" s="33"/>
      <c r="G15478">
        <f t="shared" si="242"/>
        <v>6</v>
      </c>
    </row>
    <row r="15479" spans="1:7">
      <c r="A15479" s="33"/>
      <c r="B15479" s="34"/>
      <c r="C15479" s="33"/>
      <c r="D15479" s="33"/>
      <c r="E15479" s="33"/>
      <c r="G15479">
        <f t="shared" si="242"/>
        <v>6</v>
      </c>
    </row>
    <row r="15480" spans="1:7">
      <c r="A15480" s="33"/>
      <c r="B15480" s="34"/>
      <c r="C15480" s="33"/>
      <c r="D15480" s="33"/>
      <c r="E15480" s="33"/>
      <c r="G15480">
        <f t="shared" si="242"/>
        <v>6</v>
      </c>
    </row>
    <row r="15481" spans="1:7">
      <c r="A15481" s="33"/>
      <c r="B15481" s="34"/>
      <c r="C15481" s="33"/>
      <c r="D15481" s="33"/>
      <c r="E15481" s="33"/>
      <c r="G15481">
        <f t="shared" si="242"/>
        <v>6</v>
      </c>
    </row>
    <row r="15482" spans="1:7">
      <c r="A15482" s="33"/>
      <c r="B15482" s="34"/>
      <c r="C15482" s="33"/>
      <c r="D15482" s="33"/>
      <c r="E15482" s="33"/>
      <c r="G15482">
        <f t="shared" si="242"/>
        <v>6</v>
      </c>
    </row>
    <row r="15483" spans="1:7">
      <c r="A15483" s="33"/>
      <c r="B15483" s="34"/>
      <c r="C15483" s="33"/>
      <c r="D15483" s="33"/>
      <c r="E15483" s="33"/>
      <c r="G15483">
        <f t="shared" si="242"/>
        <v>6</v>
      </c>
    </row>
    <row r="15484" spans="1:7">
      <c r="A15484" s="33"/>
      <c r="B15484" s="34"/>
      <c r="C15484" s="33"/>
      <c r="D15484" s="33"/>
      <c r="E15484" s="33"/>
      <c r="G15484">
        <f t="shared" si="242"/>
        <v>6</v>
      </c>
    </row>
    <row r="15485" spans="1:7">
      <c r="A15485" s="33"/>
      <c r="B15485" s="34"/>
      <c r="C15485" s="33"/>
      <c r="D15485" s="33"/>
      <c r="E15485" s="33"/>
      <c r="G15485">
        <f t="shared" si="242"/>
        <v>6</v>
      </c>
    </row>
    <row r="15486" spans="1:7">
      <c r="A15486" s="33"/>
      <c r="B15486" s="34"/>
      <c r="C15486" s="33"/>
      <c r="D15486" s="33"/>
      <c r="E15486" s="33"/>
      <c r="G15486">
        <f t="shared" si="242"/>
        <v>6</v>
      </c>
    </row>
    <row r="15487" spans="1:7">
      <c r="A15487" s="33"/>
      <c r="B15487" s="34"/>
      <c r="C15487" s="33"/>
      <c r="D15487" s="33"/>
      <c r="E15487" s="33"/>
      <c r="G15487">
        <f t="shared" si="242"/>
        <v>6</v>
      </c>
    </row>
    <row r="15488" spans="1:7">
      <c r="A15488" s="33"/>
      <c r="B15488" s="34"/>
      <c r="C15488" s="33"/>
      <c r="D15488" s="33"/>
      <c r="E15488" s="33"/>
      <c r="G15488">
        <f t="shared" ref="G15488:G15551" si="243">WEEKDAY(B15488,2)</f>
        <v>6</v>
      </c>
    </row>
    <row r="15489" spans="1:7">
      <c r="A15489" s="33"/>
      <c r="B15489" s="34"/>
      <c r="C15489" s="33"/>
      <c r="D15489" s="33"/>
      <c r="E15489" s="33"/>
      <c r="G15489">
        <f t="shared" si="243"/>
        <v>6</v>
      </c>
    </row>
    <row r="15490" spans="1:7">
      <c r="A15490" s="33"/>
      <c r="B15490" s="34"/>
      <c r="C15490" s="33"/>
      <c r="D15490" s="33"/>
      <c r="E15490" s="33"/>
      <c r="G15490">
        <f t="shared" si="243"/>
        <v>6</v>
      </c>
    </row>
    <row r="15491" spans="1:7">
      <c r="A15491" s="33"/>
      <c r="B15491" s="34"/>
      <c r="C15491" s="33"/>
      <c r="D15491" s="33"/>
      <c r="E15491" s="33"/>
      <c r="G15491">
        <f t="shared" si="243"/>
        <v>6</v>
      </c>
    </row>
    <row r="15492" spans="1:7">
      <c r="A15492" s="33"/>
      <c r="B15492" s="34"/>
      <c r="C15492" s="33"/>
      <c r="D15492" s="33"/>
      <c r="E15492" s="33"/>
      <c r="G15492">
        <f t="shared" si="243"/>
        <v>6</v>
      </c>
    </row>
    <row r="15493" spans="1:7">
      <c r="A15493" s="33"/>
      <c r="B15493" s="34"/>
      <c r="C15493" s="33"/>
      <c r="D15493" s="33"/>
      <c r="E15493" s="33"/>
      <c r="G15493">
        <f t="shared" si="243"/>
        <v>6</v>
      </c>
    </row>
    <row r="15494" spans="1:7">
      <c r="A15494" s="33"/>
      <c r="B15494" s="34"/>
      <c r="C15494" s="33"/>
      <c r="D15494" s="33"/>
      <c r="E15494" s="33"/>
      <c r="G15494">
        <f t="shared" si="243"/>
        <v>6</v>
      </c>
    </row>
    <row r="15495" spans="1:7">
      <c r="A15495" s="33"/>
      <c r="B15495" s="34"/>
      <c r="C15495" s="33"/>
      <c r="D15495" s="33"/>
      <c r="E15495" s="33"/>
      <c r="G15495">
        <f t="shared" si="243"/>
        <v>6</v>
      </c>
    </row>
    <row r="15496" spans="1:7">
      <c r="A15496" s="33"/>
      <c r="B15496" s="34"/>
      <c r="C15496" s="33"/>
      <c r="D15496" s="33"/>
      <c r="E15496" s="33"/>
      <c r="G15496">
        <f t="shared" si="243"/>
        <v>6</v>
      </c>
    </row>
    <row r="15497" spans="1:7">
      <c r="A15497" s="33"/>
      <c r="B15497" s="34"/>
      <c r="C15497" s="33"/>
      <c r="D15497" s="33"/>
      <c r="E15497" s="33"/>
      <c r="G15497">
        <f t="shared" si="243"/>
        <v>6</v>
      </c>
    </row>
    <row r="15498" spans="1:7">
      <c r="A15498" s="33"/>
      <c r="B15498" s="34"/>
      <c r="C15498" s="33"/>
      <c r="D15498" s="33"/>
      <c r="E15498" s="33"/>
      <c r="G15498">
        <f t="shared" si="243"/>
        <v>6</v>
      </c>
    </row>
    <row r="15499" spans="1:7">
      <c r="A15499" s="33"/>
      <c r="B15499" s="34"/>
      <c r="C15499" s="33"/>
      <c r="D15499" s="33"/>
      <c r="E15499" s="33"/>
      <c r="G15499">
        <f t="shared" si="243"/>
        <v>6</v>
      </c>
    </row>
    <row r="15500" spans="1:7">
      <c r="A15500" s="33"/>
      <c r="B15500" s="34"/>
      <c r="C15500" s="33"/>
      <c r="D15500" s="33"/>
      <c r="E15500" s="33"/>
      <c r="G15500">
        <f t="shared" si="243"/>
        <v>6</v>
      </c>
    </row>
    <row r="15501" spans="1:7">
      <c r="A15501" s="33"/>
      <c r="B15501" s="34"/>
      <c r="C15501" s="33"/>
      <c r="D15501" s="33"/>
      <c r="E15501" s="33"/>
      <c r="G15501">
        <f t="shared" si="243"/>
        <v>6</v>
      </c>
    </row>
    <row r="15502" spans="1:7">
      <c r="A15502" s="33"/>
      <c r="B15502" s="34"/>
      <c r="C15502" s="33"/>
      <c r="D15502" s="33"/>
      <c r="E15502" s="33"/>
      <c r="G15502">
        <f t="shared" si="243"/>
        <v>6</v>
      </c>
    </row>
    <row r="15503" spans="1:7">
      <c r="A15503" s="33"/>
      <c r="B15503" s="34"/>
      <c r="C15503" s="33"/>
      <c r="D15503" s="33"/>
      <c r="E15503" s="33"/>
      <c r="G15503">
        <f t="shared" si="243"/>
        <v>6</v>
      </c>
    </row>
    <row r="15504" spans="1:7">
      <c r="A15504" s="33"/>
      <c r="B15504" s="34"/>
      <c r="C15504" s="33"/>
      <c r="D15504" s="33"/>
      <c r="E15504" s="33"/>
      <c r="G15504">
        <f t="shared" si="243"/>
        <v>6</v>
      </c>
    </row>
    <row r="15505" spans="1:7">
      <c r="A15505" s="33"/>
      <c r="B15505" s="34"/>
      <c r="C15505" s="33"/>
      <c r="D15505" s="33"/>
      <c r="E15505" s="33"/>
      <c r="G15505">
        <f t="shared" si="243"/>
        <v>6</v>
      </c>
    </row>
    <row r="15506" spans="1:7">
      <c r="A15506" s="33"/>
      <c r="B15506" s="34"/>
      <c r="C15506" s="33"/>
      <c r="D15506" s="33"/>
      <c r="E15506" s="33"/>
      <c r="G15506">
        <f t="shared" si="243"/>
        <v>6</v>
      </c>
    </row>
    <row r="15507" spans="1:7">
      <c r="A15507" s="33"/>
      <c r="B15507" s="34"/>
      <c r="C15507" s="33"/>
      <c r="D15507" s="33"/>
      <c r="E15507" s="33"/>
      <c r="G15507">
        <f t="shared" si="243"/>
        <v>6</v>
      </c>
    </row>
    <row r="15508" spans="1:7">
      <c r="A15508" s="33"/>
      <c r="B15508" s="34"/>
      <c r="C15508" s="33"/>
      <c r="D15508" s="33"/>
      <c r="E15508" s="33"/>
      <c r="G15508">
        <f t="shared" si="243"/>
        <v>6</v>
      </c>
    </row>
    <row r="15509" spans="1:7">
      <c r="A15509" s="33"/>
      <c r="B15509" s="34"/>
      <c r="C15509" s="33"/>
      <c r="D15509" s="33"/>
      <c r="E15509" s="33"/>
      <c r="G15509">
        <f t="shared" si="243"/>
        <v>6</v>
      </c>
    </row>
    <row r="15510" spans="1:7">
      <c r="A15510" s="33"/>
      <c r="B15510" s="34"/>
      <c r="C15510" s="33"/>
      <c r="D15510" s="33"/>
      <c r="E15510" s="33"/>
      <c r="G15510">
        <f t="shared" si="243"/>
        <v>6</v>
      </c>
    </row>
    <row r="15511" spans="1:7">
      <c r="A15511" s="33"/>
      <c r="B15511" s="34"/>
      <c r="C15511" s="33"/>
      <c r="D15511" s="33"/>
      <c r="E15511" s="33"/>
      <c r="G15511">
        <f t="shared" si="243"/>
        <v>6</v>
      </c>
    </row>
    <row r="15512" spans="1:7">
      <c r="A15512" s="33"/>
      <c r="B15512" s="34"/>
      <c r="C15512" s="33"/>
      <c r="D15512" s="33"/>
      <c r="E15512" s="33"/>
      <c r="G15512">
        <f t="shared" si="243"/>
        <v>6</v>
      </c>
    </row>
    <row r="15513" spans="1:7">
      <c r="A15513" s="33"/>
      <c r="B15513" s="34"/>
      <c r="C15513" s="33"/>
      <c r="D15513" s="33"/>
      <c r="E15513" s="33"/>
      <c r="G15513">
        <f t="shared" si="243"/>
        <v>6</v>
      </c>
    </row>
    <row r="15514" spans="1:7">
      <c r="A15514" s="33"/>
      <c r="B15514" s="34"/>
      <c r="C15514" s="33"/>
      <c r="D15514" s="33"/>
      <c r="E15514" s="33"/>
      <c r="G15514">
        <f t="shared" si="243"/>
        <v>6</v>
      </c>
    </row>
    <row r="15515" spans="1:7">
      <c r="A15515" s="33"/>
      <c r="B15515" s="34"/>
      <c r="C15515" s="33"/>
      <c r="D15515" s="33"/>
      <c r="E15515" s="33"/>
      <c r="G15515">
        <f t="shared" si="243"/>
        <v>6</v>
      </c>
    </row>
    <row r="15516" spans="1:7">
      <c r="A15516" s="33"/>
      <c r="B15516" s="34"/>
      <c r="C15516" s="33"/>
      <c r="D15516" s="33"/>
      <c r="E15516" s="33"/>
      <c r="G15516">
        <f t="shared" si="243"/>
        <v>6</v>
      </c>
    </row>
    <row r="15517" spans="1:7">
      <c r="A15517" s="33"/>
      <c r="B15517" s="34"/>
      <c r="C15517" s="33"/>
      <c r="D15517" s="33"/>
      <c r="E15517" s="33"/>
      <c r="G15517">
        <f t="shared" si="243"/>
        <v>6</v>
      </c>
    </row>
    <row r="15518" spans="1:7">
      <c r="A15518" s="33"/>
      <c r="B15518" s="34"/>
      <c r="C15518" s="33"/>
      <c r="D15518" s="33"/>
      <c r="E15518" s="33"/>
      <c r="G15518">
        <f t="shared" si="243"/>
        <v>6</v>
      </c>
    </row>
    <row r="15519" spans="1:7">
      <c r="A15519" s="33"/>
      <c r="B15519" s="34"/>
      <c r="C15519" s="33"/>
      <c r="D15519" s="33"/>
      <c r="E15519" s="33"/>
      <c r="G15519">
        <f t="shared" si="243"/>
        <v>6</v>
      </c>
    </row>
    <row r="15520" spans="1:7">
      <c r="A15520" s="33"/>
      <c r="B15520" s="34"/>
      <c r="C15520" s="33"/>
      <c r="D15520" s="33"/>
      <c r="E15520" s="33"/>
      <c r="G15520">
        <f t="shared" si="243"/>
        <v>6</v>
      </c>
    </row>
    <row r="15521" spans="1:7">
      <c r="A15521" s="33"/>
      <c r="B15521" s="34"/>
      <c r="C15521" s="33"/>
      <c r="D15521" s="33"/>
      <c r="E15521" s="33"/>
      <c r="G15521">
        <f t="shared" si="243"/>
        <v>6</v>
      </c>
    </row>
    <row r="15522" spans="1:7">
      <c r="A15522" s="33"/>
      <c r="B15522" s="34"/>
      <c r="C15522" s="33"/>
      <c r="D15522" s="33"/>
      <c r="E15522" s="33"/>
      <c r="G15522">
        <f t="shared" si="243"/>
        <v>6</v>
      </c>
    </row>
    <row r="15523" spans="1:7">
      <c r="A15523" s="33"/>
      <c r="B15523" s="34"/>
      <c r="C15523" s="33"/>
      <c r="D15523" s="33"/>
      <c r="E15523" s="33"/>
      <c r="G15523">
        <f t="shared" si="243"/>
        <v>6</v>
      </c>
    </row>
    <row r="15524" spans="1:7">
      <c r="A15524" s="33"/>
      <c r="B15524" s="34"/>
      <c r="C15524" s="33"/>
      <c r="D15524" s="33"/>
      <c r="E15524" s="33"/>
      <c r="G15524">
        <f t="shared" si="243"/>
        <v>6</v>
      </c>
    </row>
    <row r="15525" spans="1:7">
      <c r="A15525" s="33"/>
      <c r="B15525" s="34"/>
      <c r="C15525" s="33"/>
      <c r="D15525" s="33"/>
      <c r="E15525" s="33"/>
      <c r="G15525">
        <f t="shared" si="243"/>
        <v>6</v>
      </c>
    </row>
    <row r="15526" spans="1:7">
      <c r="A15526" s="33"/>
      <c r="B15526" s="34"/>
      <c r="C15526" s="33"/>
      <c r="D15526" s="33"/>
      <c r="E15526" s="33"/>
      <c r="G15526">
        <f t="shared" si="243"/>
        <v>6</v>
      </c>
    </row>
    <row r="15527" spans="1:7">
      <c r="A15527" s="33"/>
      <c r="B15527" s="34"/>
      <c r="C15527" s="33"/>
      <c r="D15527" s="33"/>
      <c r="E15527" s="33"/>
      <c r="G15527">
        <f t="shared" si="243"/>
        <v>6</v>
      </c>
    </row>
    <row r="15528" spans="1:7">
      <c r="A15528" s="33"/>
      <c r="B15528" s="34"/>
      <c r="C15528" s="33"/>
      <c r="D15528" s="33"/>
      <c r="E15528" s="33"/>
      <c r="G15528">
        <f t="shared" si="243"/>
        <v>6</v>
      </c>
    </row>
    <row r="15529" spans="1:7">
      <c r="A15529" s="33"/>
      <c r="B15529" s="34"/>
      <c r="C15529" s="33"/>
      <c r="D15529" s="33"/>
      <c r="E15529" s="33"/>
      <c r="G15529">
        <f t="shared" si="243"/>
        <v>6</v>
      </c>
    </row>
    <row r="15530" spans="1:7">
      <c r="A15530" s="33"/>
      <c r="B15530" s="34"/>
      <c r="C15530" s="33"/>
      <c r="D15530" s="33"/>
      <c r="E15530" s="33"/>
      <c r="G15530">
        <f t="shared" si="243"/>
        <v>6</v>
      </c>
    </row>
    <row r="15531" spans="1:7">
      <c r="A15531" s="33"/>
      <c r="B15531" s="34"/>
      <c r="C15531" s="33"/>
      <c r="D15531" s="33"/>
      <c r="E15531" s="33"/>
      <c r="G15531">
        <f t="shared" si="243"/>
        <v>6</v>
      </c>
    </row>
    <row r="15532" spans="1:7">
      <c r="A15532" s="33"/>
      <c r="B15532" s="34"/>
      <c r="C15532" s="33"/>
      <c r="D15532" s="33"/>
      <c r="E15532" s="33"/>
      <c r="G15532">
        <f t="shared" si="243"/>
        <v>6</v>
      </c>
    </row>
    <row r="15533" spans="1:7">
      <c r="A15533" s="33"/>
      <c r="B15533" s="34"/>
      <c r="C15533" s="33"/>
      <c r="D15533" s="33"/>
      <c r="E15533" s="33"/>
      <c r="G15533">
        <f t="shared" si="243"/>
        <v>6</v>
      </c>
    </row>
    <row r="15534" spans="1:7">
      <c r="A15534" s="33"/>
      <c r="B15534" s="34"/>
      <c r="C15534" s="33"/>
      <c r="D15534" s="33"/>
      <c r="E15534" s="33"/>
      <c r="G15534">
        <f t="shared" si="243"/>
        <v>6</v>
      </c>
    </row>
    <row r="15535" spans="1:7">
      <c r="A15535" s="33"/>
      <c r="B15535" s="34"/>
      <c r="C15535" s="33"/>
      <c r="D15535" s="33"/>
      <c r="E15535" s="33"/>
      <c r="G15535">
        <f t="shared" si="243"/>
        <v>6</v>
      </c>
    </row>
    <row r="15536" spans="1:7">
      <c r="A15536" s="33"/>
      <c r="B15536" s="34"/>
      <c r="C15536" s="33"/>
      <c r="D15536" s="33"/>
      <c r="E15536" s="33"/>
      <c r="G15536">
        <f t="shared" si="243"/>
        <v>6</v>
      </c>
    </row>
    <row r="15537" spans="1:7">
      <c r="A15537" s="33"/>
      <c r="B15537" s="34"/>
      <c r="C15537" s="33"/>
      <c r="D15537" s="33"/>
      <c r="E15537" s="33"/>
      <c r="G15537">
        <f t="shared" si="243"/>
        <v>6</v>
      </c>
    </row>
    <row r="15538" spans="1:7">
      <c r="A15538" s="33"/>
      <c r="B15538" s="34"/>
      <c r="C15538" s="33"/>
      <c r="D15538" s="33"/>
      <c r="E15538" s="33"/>
      <c r="G15538">
        <f t="shared" si="243"/>
        <v>6</v>
      </c>
    </row>
    <row r="15539" spans="1:7">
      <c r="A15539" s="33"/>
      <c r="B15539" s="34"/>
      <c r="C15539" s="33"/>
      <c r="D15539" s="33"/>
      <c r="E15539" s="33"/>
      <c r="G15539">
        <f t="shared" si="243"/>
        <v>6</v>
      </c>
    </row>
    <row r="15540" spans="1:7">
      <c r="A15540" s="33"/>
      <c r="B15540" s="34"/>
      <c r="C15540" s="33"/>
      <c r="D15540" s="33"/>
      <c r="E15540" s="33"/>
      <c r="G15540">
        <f t="shared" si="243"/>
        <v>6</v>
      </c>
    </row>
    <row r="15541" spans="1:7">
      <c r="A15541" s="33"/>
      <c r="B15541" s="34"/>
      <c r="C15541" s="33"/>
      <c r="D15541" s="33"/>
      <c r="E15541" s="33"/>
      <c r="G15541">
        <f t="shared" si="243"/>
        <v>6</v>
      </c>
    </row>
    <row r="15542" spans="1:7">
      <c r="A15542" s="33"/>
      <c r="B15542" s="34"/>
      <c r="C15542" s="33"/>
      <c r="D15542" s="33"/>
      <c r="E15542" s="33"/>
      <c r="G15542">
        <f t="shared" si="243"/>
        <v>6</v>
      </c>
    </row>
    <row r="15543" spans="1:7">
      <c r="A15543" s="33"/>
      <c r="B15543" s="34"/>
      <c r="C15543" s="33"/>
      <c r="D15543" s="33"/>
      <c r="E15543" s="33"/>
      <c r="G15543">
        <f t="shared" si="243"/>
        <v>6</v>
      </c>
    </row>
    <row r="15544" spans="1:7">
      <c r="A15544" s="33"/>
      <c r="B15544" s="34"/>
      <c r="C15544" s="33"/>
      <c r="D15544" s="33"/>
      <c r="E15544" s="33"/>
      <c r="G15544">
        <f t="shared" si="243"/>
        <v>6</v>
      </c>
    </row>
    <row r="15545" spans="1:7">
      <c r="A15545" s="33"/>
      <c r="B15545" s="34"/>
      <c r="C15545" s="33"/>
      <c r="D15545" s="33"/>
      <c r="E15545" s="33"/>
      <c r="G15545">
        <f t="shared" si="243"/>
        <v>6</v>
      </c>
    </row>
    <row r="15546" spans="1:7">
      <c r="A15546" s="33"/>
      <c r="B15546" s="34"/>
      <c r="C15546" s="33"/>
      <c r="D15546" s="33"/>
      <c r="E15546" s="33"/>
      <c r="G15546">
        <f t="shared" si="243"/>
        <v>6</v>
      </c>
    </row>
    <row r="15547" spans="1:7">
      <c r="A15547" s="33"/>
      <c r="B15547" s="34"/>
      <c r="C15547" s="33"/>
      <c r="D15547" s="33"/>
      <c r="E15547" s="33"/>
      <c r="G15547">
        <f t="shared" si="243"/>
        <v>6</v>
      </c>
    </row>
    <row r="15548" spans="1:7">
      <c r="A15548" s="33"/>
      <c r="B15548" s="34"/>
      <c r="C15548" s="33"/>
      <c r="D15548" s="33"/>
      <c r="E15548" s="33"/>
      <c r="G15548">
        <f t="shared" si="243"/>
        <v>6</v>
      </c>
    </row>
    <row r="15549" spans="1:7">
      <c r="A15549" s="33"/>
      <c r="B15549" s="34"/>
      <c r="C15549" s="33"/>
      <c r="D15549" s="33"/>
      <c r="E15549" s="33"/>
      <c r="G15549">
        <f t="shared" si="243"/>
        <v>6</v>
      </c>
    </row>
    <row r="15550" spans="1:7">
      <c r="A15550" s="33"/>
      <c r="B15550" s="34"/>
      <c r="C15550" s="33"/>
      <c r="D15550" s="33"/>
      <c r="E15550" s="33"/>
      <c r="G15550">
        <f t="shared" si="243"/>
        <v>6</v>
      </c>
    </row>
    <row r="15551" spans="1:7">
      <c r="A15551" s="33"/>
      <c r="B15551" s="34"/>
      <c r="C15551" s="33"/>
      <c r="D15551" s="33"/>
      <c r="E15551" s="33"/>
      <c r="G15551">
        <f t="shared" si="243"/>
        <v>6</v>
      </c>
    </row>
    <row r="15552" spans="1:7">
      <c r="A15552" s="33"/>
      <c r="B15552" s="34"/>
      <c r="C15552" s="33"/>
      <c r="D15552" s="33"/>
      <c r="E15552" s="33"/>
      <c r="G15552">
        <f t="shared" ref="G15552:G15615" si="244">WEEKDAY(B15552,2)</f>
        <v>6</v>
      </c>
    </row>
    <row r="15553" spans="1:7">
      <c r="A15553" s="33"/>
      <c r="B15553" s="34"/>
      <c r="C15553" s="33"/>
      <c r="D15553" s="33"/>
      <c r="E15553" s="33"/>
      <c r="G15553">
        <f t="shared" si="244"/>
        <v>6</v>
      </c>
    </row>
    <row r="15554" spans="1:7">
      <c r="A15554" s="33"/>
      <c r="B15554" s="34"/>
      <c r="C15554" s="33"/>
      <c r="D15554" s="33"/>
      <c r="E15554" s="33"/>
      <c r="G15554">
        <f t="shared" si="244"/>
        <v>6</v>
      </c>
    </row>
    <row r="15555" spans="1:7">
      <c r="A15555" s="33"/>
      <c r="B15555" s="34"/>
      <c r="C15555" s="33"/>
      <c r="D15555" s="33"/>
      <c r="E15555" s="33"/>
      <c r="G15555">
        <f t="shared" si="244"/>
        <v>6</v>
      </c>
    </row>
    <row r="15556" spans="1:7">
      <c r="A15556" s="33"/>
      <c r="B15556" s="34"/>
      <c r="C15556" s="33"/>
      <c r="D15556" s="33"/>
      <c r="E15556" s="33"/>
      <c r="G15556">
        <f t="shared" si="244"/>
        <v>6</v>
      </c>
    </row>
    <row r="15557" spans="1:7">
      <c r="A15557" s="33"/>
      <c r="B15557" s="34"/>
      <c r="C15557" s="33"/>
      <c r="D15557" s="33"/>
      <c r="E15557" s="33"/>
      <c r="G15557">
        <f t="shared" si="244"/>
        <v>6</v>
      </c>
    </row>
    <row r="15558" spans="1:7">
      <c r="A15558" s="33"/>
      <c r="B15558" s="34"/>
      <c r="C15558" s="33"/>
      <c r="D15558" s="33"/>
      <c r="E15558" s="33"/>
      <c r="G15558">
        <f t="shared" si="244"/>
        <v>6</v>
      </c>
    </row>
    <row r="15559" spans="1:7">
      <c r="A15559" s="33"/>
      <c r="B15559" s="34"/>
      <c r="C15559" s="33"/>
      <c r="D15559" s="33"/>
      <c r="E15559" s="33"/>
      <c r="G15559">
        <f t="shared" si="244"/>
        <v>6</v>
      </c>
    </row>
    <row r="15560" spans="1:7">
      <c r="A15560" s="33"/>
      <c r="B15560" s="34"/>
      <c r="C15560" s="33"/>
      <c r="D15560" s="33"/>
      <c r="E15560" s="33"/>
      <c r="G15560">
        <f t="shared" si="244"/>
        <v>6</v>
      </c>
    </row>
    <row r="15561" spans="1:7">
      <c r="A15561" s="33"/>
      <c r="B15561" s="34"/>
      <c r="C15561" s="33"/>
      <c r="D15561" s="33"/>
      <c r="E15561" s="33"/>
      <c r="G15561">
        <f t="shared" si="244"/>
        <v>6</v>
      </c>
    </row>
    <row r="15562" spans="1:7">
      <c r="A15562" s="33"/>
      <c r="B15562" s="34"/>
      <c r="C15562" s="33"/>
      <c r="D15562" s="33"/>
      <c r="E15562" s="33"/>
      <c r="G15562">
        <f t="shared" si="244"/>
        <v>6</v>
      </c>
    </row>
    <row r="15563" spans="1:7">
      <c r="A15563" s="33"/>
      <c r="B15563" s="34"/>
      <c r="C15563" s="33"/>
      <c r="D15563" s="33"/>
      <c r="E15563" s="33"/>
      <c r="G15563">
        <f t="shared" si="244"/>
        <v>6</v>
      </c>
    </row>
    <row r="15564" spans="1:7">
      <c r="A15564" s="33"/>
      <c r="B15564" s="34"/>
      <c r="C15564" s="33"/>
      <c r="D15564" s="33"/>
      <c r="E15564" s="33"/>
      <c r="G15564">
        <f t="shared" si="244"/>
        <v>6</v>
      </c>
    </row>
    <row r="15565" spans="1:7">
      <c r="A15565" s="33"/>
      <c r="B15565" s="34"/>
      <c r="C15565" s="33"/>
      <c r="D15565" s="33"/>
      <c r="E15565" s="33"/>
      <c r="G15565">
        <f t="shared" si="244"/>
        <v>6</v>
      </c>
    </row>
    <row r="15566" spans="1:7">
      <c r="A15566" s="33"/>
      <c r="B15566" s="34"/>
      <c r="C15566" s="33"/>
      <c r="D15566" s="33"/>
      <c r="E15566" s="33"/>
      <c r="G15566">
        <f t="shared" si="244"/>
        <v>6</v>
      </c>
    </row>
    <row r="15567" spans="1:7">
      <c r="A15567" s="33"/>
      <c r="B15567" s="34"/>
      <c r="C15567" s="33"/>
      <c r="D15567" s="33"/>
      <c r="E15567" s="33"/>
      <c r="G15567">
        <f t="shared" si="244"/>
        <v>6</v>
      </c>
    </row>
    <row r="15568" spans="1:7">
      <c r="A15568" s="33"/>
      <c r="B15568" s="34"/>
      <c r="C15568" s="33"/>
      <c r="D15568" s="33"/>
      <c r="E15568" s="33"/>
      <c r="G15568">
        <f t="shared" si="244"/>
        <v>6</v>
      </c>
    </row>
    <row r="15569" spans="1:7">
      <c r="A15569" s="33"/>
      <c r="B15569" s="34"/>
      <c r="C15569" s="33"/>
      <c r="D15569" s="33"/>
      <c r="E15569" s="33"/>
      <c r="G15569">
        <f t="shared" si="244"/>
        <v>6</v>
      </c>
    </row>
    <row r="15570" spans="1:7">
      <c r="A15570" s="33"/>
      <c r="B15570" s="34"/>
      <c r="C15570" s="33"/>
      <c r="D15570" s="33"/>
      <c r="E15570" s="33"/>
      <c r="G15570">
        <f t="shared" si="244"/>
        <v>6</v>
      </c>
    </row>
    <row r="15571" spans="1:7">
      <c r="A15571" s="33"/>
      <c r="B15571" s="34"/>
      <c r="C15571" s="33"/>
      <c r="D15571" s="33"/>
      <c r="E15571" s="33"/>
      <c r="G15571">
        <f t="shared" si="244"/>
        <v>6</v>
      </c>
    </row>
    <row r="15572" spans="1:7">
      <c r="A15572" s="33"/>
      <c r="B15572" s="34"/>
      <c r="C15572" s="33"/>
      <c r="D15572" s="33"/>
      <c r="E15572" s="33"/>
      <c r="G15572">
        <f t="shared" si="244"/>
        <v>6</v>
      </c>
    </row>
    <row r="15573" spans="1:7">
      <c r="A15573" s="33"/>
      <c r="B15573" s="34"/>
      <c r="C15573" s="33"/>
      <c r="D15573" s="33"/>
      <c r="E15573" s="33"/>
      <c r="G15573">
        <f t="shared" si="244"/>
        <v>6</v>
      </c>
    </row>
    <row r="15574" spans="1:7">
      <c r="A15574" s="33"/>
      <c r="B15574" s="34"/>
      <c r="C15574" s="33"/>
      <c r="D15574" s="33"/>
      <c r="E15574" s="33"/>
      <c r="G15574">
        <f t="shared" si="244"/>
        <v>6</v>
      </c>
    </row>
    <row r="15575" spans="1:7">
      <c r="A15575" s="33"/>
      <c r="B15575" s="34"/>
      <c r="C15575" s="33"/>
      <c r="D15575" s="33"/>
      <c r="E15575" s="33"/>
      <c r="G15575">
        <f t="shared" si="244"/>
        <v>6</v>
      </c>
    </row>
    <row r="15576" spans="1:7">
      <c r="A15576" s="33"/>
      <c r="B15576" s="34"/>
      <c r="C15576" s="33"/>
      <c r="D15576" s="33"/>
      <c r="E15576" s="33"/>
      <c r="G15576">
        <f t="shared" si="244"/>
        <v>6</v>
      </c>
    </row>
    <row r="15577" spans="1:7">
      <c r="A15577" s="33"/>
      <c r="B15577" s="34"/>
      <c r="C15577" s="33"/>
      <c r="D15577" s="33"/>
      <c r="E15577" s="33"/>
      <c r="G15577">
        <f t="shared" si="244"/>
        <v>6</v>
      </c>
    </row>
    <row r="15578" spans="1:7">
      <c r="A15578" s="33"/>
      <c r="B15578" s="34"/>
      <c r="C15578" s="33"/>
      <c r="D15578" s="33"/>
      <c r="E15578" s="33"/>
      <c r="G15578">
        <f t="shared" si="244"/>
        <v>6</v>
      </c>
    </row>
    <row r="15579" spans="1:7">
      <c r="A15579" s="33"/>
      <c r="B15579" s="34"/>
      <c r="C15579" s="33"/>
      <c r="D15579" s="33"/>
      <c r="E15579" s="33"/>
      <c r="G15579">
        <f t="shared" si="244"/>
        <v>6</v>
      </c>
    </row>
    <row r="15580" spans="1:7">
      <c r="A15580" s="33"/>
      <c r="B15580" s="34"/>
      <c r="C15580" s="33"/>
      <c r="D15580" s="33"/>
      <c r="E15580" s="33"/>
      <c r="G15580">
        <f t="shared" si="244"/>
        <v>6</v>
      </c>
    </row>
    <row r="15581" spans="1:7">
      <c r="A15581" s="33"/>
      <c r="B15581" s="34"/>
      <c r="C15581" s="33"/>
      <c r="D15581" s="33"/>
      <c r="E15581" s="33"/>
      <c r="G15581">
        <f t="shared" si="244"/>
        <v>6</v>
      </c>
    </row>
    <row r="15582" spans="1:7">
      <c r="A15582" s="33"/>
      <c r="B15582" s="34"/>
      <c r="C15582" s="33"/>
      <c r="D15582" s="33"/>
      <c r="E15582" s="33"/>
      <c r="G15582">
        <f t="shared" si="244"/>
        <v>6</v>
      </c>
    </row>
    <row r="15583" spans="1:7">
      <c r="A15583" s="33"/>
      <c r="B15583" s="34"/>
      <c r="C15583" s="33"/>
      <c r="D15583" s="33"/>
      <c r="E15583" s="33"/>
      <c r="G15583">
        <f t="shared" si="244"/>
        <v>6</v>
      </c>
    </row>
    <row r="15584" spans="1:7">
      <c r="A15584" s="33"/>
      <c r="B15584" s="34"/>
      <c r="C15584" s="33"/>
      <c r="D15584" s="33"/>
      <c r="E15584" s="33"/>
      <c r="G15584">
        <f t="shared" si="244"/>
        <v>6</v>
      </c>
    </row>
    <row r="15585" spans="1:7">
      <c r="A15585" s="33"/>
      <c r="B15585" s="34"/>
      <c r="C15585" s="33"/>
      <c r="D15585" s="33"/>
      <c r="E15585" s="33"/>
      <c r="G15585">
        <f t="shared" si="244"/>
        <v>6</v>
      </c>
    </row>
    <row r="15586" spans="1:7">
      <c r="A15586" s="33"/>
      <c r="B15586" s="34"/>
      <c r="C15586" s="33"/>
      <c r="D15586" s="33"/>
      <c r="E15586" s="33"/>
      <c r="G15586">
        <f t="shared" si="244"/>
        <v>6</v>
      </c>
    </row>
    <row r="15587" spans="1:7">
      <c r="A15587" s="33"/>
      <c r="B15587" s="34"/>
      <c r="C15587" s="33"/>
      <c r="D15587" s="33"/>
      <c r="E15587" s="33"/>
      <c r="G15587">
        <f t="shared" si="244"/>
        <v>6</v>
      </c>
    </row>
    <row r="15588" spans="1:7">
      <c r="A15588" s="33"/>
      <c r="B15588" s="34"/>
      <c r="C15588" s="33"/>
      <c r="D15588" s="33"/>
      <c r="E15588" s="33"/>
      <c r="G15588">
        <f t="shared" si="244"/>
        <v>6</v>
      </c>
    </row>
    <row r="15589" spans="1:7">
      <c r="A15589" s="33"/>
      <c r="B15589" s="34"/>
      <c r="C15589" s="33"/>
      <c r="D15589" s="33"/>
      <c r="E15589" s="33"/>
      <c r="G15589">
        <f t="shared" si="244"/>
        <v>6</v>
      </c>
    </row>
    <row r="15590" spans="1:7">
      <c r="A15590" s="33"/>
      <c r="B15590" s="34"/>
      <c r="C15590" s="33"/>
      <c r="D15590" s="33"/>
      <c r="E15590" s="33"/>
      <c r="G15590">
        <f t="shared" si="244"/>
        <v>6</v>
      </c>
    </row>
    <row r="15591" spans="1:7">
      <c r="A15591" s="33"/>
      <c r="B15591" s="34"/>
      <c r="C15591" s="33"/>
      <c r="D15591" s="33"/>
      <c r="E15591" s="33"/>
      <c r="G15591">
        <f t="shared" si="244"/>
        <v>6</v>
      </c>
    </row>
    <row r="15592" spans="1:7">
      <c r="A15592" s="33"/>
      <c r="B15592" s="34"/>
      <c r="C15592" s="33"/>
      <c r="D15592" s="33"/>
      <c r="E15592" s="33"/>
      <c r="G15592">
        <f t="shared" si="244"/>
        <v>6</v>
      </c>
    </row>
    <row r="15593" spans="1:7">
      <c r="A15593" s="33"/>
      <c r="B15593" s="34"/>
      <c r="C15593" s="33"/>
      <c r="D15593" s="33"/>
      <c r="E15593" s="33"/>
      <c r="G15593">
        <f t="shared" si="244"/>
        <v>6</v>
      </c>
    </row>
    <row r="15594" spans="1:7">
      <c r="A15594" s="33"/>
      <c r="B15594" s="34"/>
      <c r="C15594" s="33"/>
      <c r="D15594" s="33"/>
      <c r="E15594" s="33"/>
      <c r="G15594">
        <f t="shared" si="244"/>
        <v>6</v>
      </c>
    </row>
    <row r="15595" spans="1:7">
      <c r="A15595" s="33"/>
      <c r="B15595" s="34"/>
      <c r="C15595" s="33"/>
      <c r="D15595" s="33"/>
      <c r="E15595" s="33"/>
      <c r="G15595">
        <f t="shared" si="244"/>
        <v>6</v>
      </c>
    </row>
    <row r="15596" spans="1:7">
      <c r="A15596" s="33"/>
      <c r="B15596" s="34"/>
      <c r="C15596" s="33"/>
      <c r="D15596" s="33"/>
      <c r="E15596" s="33"/>
      <c r="G15596">
        <f t="shared" si="244"/>
        <v>6</v>
      </c>
    </row>
    <row r="15597" spans="1:7">
      <c r="A15597" s="33"/>
      <c r="B15597" s="34"/>
      <c r="C15597" s="33"/>
      <c r="D15597" s="33"/>
      <c r="E15597" s="33"/>
      <c r="G15597">
        <f t="shared" si="244"/>
        <v>6</v>
      </c>
    </row>
    <row r="15598" spans="1:7">
      <c r="A15598" s="33"/>
      <c r="B15598" s="34"/>
      <c r="C15598" s="33"/>
      <c r="D15598" s="33"/>
      <c r="E15598" s="33"/>
      <c r="G15598">
        <f t="shared" si="244"/>
        <v>6</v>
      </c>
    </row>
    <row r="15599" spans="1:7">
      <c r="A15599" s="33"/>
      <c r="B15599" s="34"/>
      <c r="C15599" s="33"/>
      <c r="D15599" s="33"/>
      <c r="E15599" s="33"/>
      <c r="G15599">
        <f t="shared" si="244"/>
        <v>6</v>
      </c>
    </row>
    <row r="15600" spans="1:7">
      <c r="A15600" s="33"/>
      <c r="B15600" s="34"/>
      <c r="C15600" s="33"/>
      <c r="D15600" s="33"/>
      <c r="E15600" s="33"/>
      <c r="G15600">
        <f t="shared" si="244"/>
        <v>6</v>
      </c>
    </row>
    <row r="15601" spans="1:7">
      <c r="A15601" s="33"/>
      <c r="B15601" s="34"/>
      <c r="C15601" s="33"/>
      <c r="D15601" s="33"/>
      <c r="E15601" s="33"/>
      <c r="G15601">
        <f t="shared" si="244"/>
        <v>6</v>
      </c>
    </row>
    <row r="15602" spans="1:7">
      <c r="A15602" s="33"/>
      <c r="B15602" s="34"/>
      <c r="C15602" s="33"/>
      <c r="D15602" s="33"/>
      <c r="E15602" s="33"/>
      <c r="G15602">
        <f t="shared" si="244"/>
        <v>6</v>
      </c>
    </row>
    <row r="15603" spans="1:7">
      <c r="A15603" s="33"/>
      <c r="B15603" s="34"/>
      <c r="C15603" s="33"/>
      <c r="D15603" s="33"/>
      <c r="E15603" s="33"/>
      <c r="G15603">
        <f t="shared" si="244"/>
        <v>6</v>
      </c>
    </row>
    <row r="15604" spans="1:7">
      <c r="A15604" s="33"/>
      <c r="B15604" s="34"/>
      <c r="C15604" s="33"/>
      <c r="D15604" s="33"/>
      <c r="E15604" s="33"/>
      <c r="G15604">
        <f t="shared" si="244"/>
        <v>6</v>
      </c>
    </row>
    <row r="15605" spans="1:7">
      <c r="A15605" s="33"/>
      <c r="B15605" s="34"/>
      <c r="C15605" s="33"/>
      <c r="D15605" s="33"/>
      <c r="E15605" s="33"/>
      <c r="G15605">
        <f t="shared" si="244"/>
        <v>6</v>
      </c>
    </row>
    <row r="15606" spans="1:7">
      <c r="A15606" s="33"/>
      <c r="B15606" s="34"/>
      <c r="C15606" s="33"/>
      <c r="D15606" s="33"/>
      <c r="E15606" s="33"/>
      <c r="G15606">
        <f t="shared" si="244"/>
        <v>6</v>
      </c>
    </row>
    <row r="15607" spans="1:7">
      <c r="A15607" s="33"/>
      <c r="B15607" s="34"/>
      <c r="C15607" s="33"/>
      <c r="D15607" s="33"/>
      <c r="E15607" s="33"/>
      <c r="G15607">
        <f t="shared" si="244"/>
        <v>6</v>
      </c>
    </row>
    <row r="15608" spans="1:7">
      <c r="A15608" s="33"/>
      <c r="B15608" s="34"/>
      <c r="C15608" s="33"/>
      <c r="D15608" s="33"/>
      <c r="E15608" s="33"/>
      <c r="G15608">
        <f t="shared" si="244"/>
        <v>6</v>
      </c>
    </row>
    <row r="15609" spans="1:7">
      <c r="A15609" s="33"/>
      <c r="B15609" s="34"/>
      <c r="C15609" s="33"/>
      <c r="D15609" s="33"/>
      <c r="E15609" s="33"/>
      <c r="G15609">
        <f t="shared" si="244"/>
        <v>6</v>
      </c>
    </row>
    <row r="15610" spans="1:7">
      <c r="A15610" s="33"/>
      <c r="B15610" s="34"/>
      <c r="C15610" s="33"/>
      <c r="D15610" s="33"/>
      <c r="E15610" s="33"/>
      <c r="G15610">
        <f t="shared" si="244"/>
        <v>6</v>
      </c>
    </row>
    <row r="15611" spans="1:7">
      <c r="A15611" s="33"/>
      <c r="B15611" s="34"/>
      <c r="C15611" s="33"/>
      <c r="D15611" s="33"/>
      <c r="E15611" s="33"/>
      <c r="G15611">
        <f t="shared" si="244"/>
        <v>6</v>
      </c>
    </row>
    <row r="15612" spans="1:7">
      <c r="A15612" s="33"/>
      <c r="B15612" s="34"/>
      <c r="C15612" s="33"/>
      <c r="D15612" s="33"/>
      <c r="E15612" s="33"/>
      <c r="G15612">
        <f t="shared" si="244"/>
        <v>6</v>
      </c>
    </row>
    <row r="15613" spans="1:7">
      <c r="A15613" s="33"/>
      <c r="B15613" s="34"/>
      <c r="C15613" s="33"/>
      <c r="D15613" s="33"/>
      <c r="E15613" s="33"/>
      <c r="G15613">
        <f t="shared" si="244"/>
        <v>6</v>
      </c>
    </row>
    <row r="15614" spans="1:7">
      <c r="A15614" s="33"/>
      <c r="B15614" s="34"/>
      <c r="C15614" s="33"/>
      <c r="D15614" s="33"/>
      <c r="E15614" s="33"/>
      <c r="G15614">
        <f t="shared" si="244"/>
        <v>6</v>
      </c>
    </row>
    <row r="15615" spans="1:7">
      <c r="A15615" s="33"/>
      <c r="B15615" s="34"/>
      <c r="C15615" s="33"/>
      <c r="D15615" s="33"/>
      <c r="E15615" s="33"/>
      <c r="G15615">
        <f t="shared" si="244"/>
        <v>6</v>
      </c>
    </row>
    <row r="15616" spans="1:7">
      <c r="A15616" s="33"/>
      <c r="B15616" s="34"/>
      <c r="C15616" s="33"/>
      <c r="D15616" s="33"/>
      <c r="E15616" s="33"/>
      <c r="G15616">
        <f t="shared" ref="G15616:G15679" si="245">WEEKDAY(B15616,2)</f>
        <v>6</v>
      </c>
    </row>
    <row r="15617" spans="1:7">
      <c r="A15617" s="33"/>
      <c r="B15617" s="34"/>
      <c r="C15617" s="33"/>
      <c r="D15617" s="33"/>
      <c r="E15617" s="33"/>
      <c r="G15617">
        <f t="shared" si="245"/>
        <v>6</v>
      </c>
    </row>
    <row r="15618" spans="1:7">
      <c r="A15618" s="33"/>
      <c r="B15618" s="34"/>
      <c r="C15618" s="33"/>
      <c r="D15618" s="33"/>
      <c r="E15618" s="33"/>
      <c r="G15618">
        <f t="shared" si="245"/>
        <v>6</v>
      </c>
    </row>
    <row r="15619" spans="1:7">
      <c r="A15619" s="33"/>
      <c r="B15619" s="34"/>
      <c r="C15619" s="33"/>
      <c r="D15619" s="33"/>
      <c r="E15619" s="33"/>
      <c r="G15619">
        <f t="shared" si="245"/>
        <v>6</v>
      </c>
    </row>
    <row r="15620" spans="1:7">
      <c r="A15620" s="33"/>
      <c r="B15620" s="34"/>
      <c r="C15620" s="33"/>
      <c r="D15620" s="33"/>
      <c r="E15620" s="33"/>
      <c r="G15620">
        <f t="shared" si="245"/>
        <v>6</v>
      </c>
    </row>
    <row r="15621" spans="1:7">
      <c r="A15621" s="33"/>
      <c r="B15621" s="34"/>
      <c r="C15621" s="33"/>
      <c r="D15621" s="33"/>
      <c r="E15621" s="33"/>
      <c r="G15621">
        <f t="shared" si="245"/>
        <v>6</v>
      </c>
    </row>
    <row r="15622" spans="1:7">
      <c r="A15622" s="33"/>
      <c r="B15622" s="34"/>
      <c r="C15622" s="33"/>
      <c r="D15622" s="33"/>
      <c r="E15622" s="33"/>
      <c r="G15622">
        <f t="shared" si="245"/>
        <v>6</v>
      </c>
    </row>
    <row r="15623" spans="1:7">
      <c r="A15623" s="33"/>
      <c r="B15623" s="34"/>
      <c r="C15623" s="33"/>
      <c r="D15623" s="33"/>
      <c r="E15623" s="33"/>
      <c r="G15623">
        <f t="shared" si="245"/>
        <v>6</v>
      </c>
    </row>
    <row r="15624" spans="1:7">
      <c r="A15624" s="33"/>
      <c r="B15624" s="34"/>
      <c r="C15624" s="33"/>
      <c r="D15624" s="33"/>
      <c r="E15624" s="33"/>
      <c r="G15624">
        <f t="shared" si="245"/>
        <v>6</v>
      </c>
    </row>
    <row r="15625" spans="1:7">
      <c r="A15625" s="33"/>
      <c r="B15625" s="34"/>
      <c r="C15625" s="33"/>
      <c r="D15625" s="33"/>
      <c r="E15625" s="33"/>
      <c r="G15625">
        <f t="shared" si="245"/>
        <v>6</v>
      </c>
    </row>
    <row r="15626" spans="1:7">
      <c r="A15626" s="33"/>
      <c r="B15626" s="34"/>
      <c r="C15626" s="33"/>
      <c r="D15626" s="33"/>
      <c r="E15626" s="33"/>
      <c r="G15626">
        <f t="shared" si="245"/>
        <v>6</v>
      </c>
    </row>
    <row r="15627" spans="1:7">
      <c r="A15627" s="33"/>
      <c r="B15627" s="34"/>
      <c r="C15627" s="33"/>
      <c r="D15627" s="33"/>
      <c r="E15627" s="33"/>
      <c r="G15627">
        <f t="shared" si="245"/>
        <v>6</v>
      </c>
    </row>
    <row r="15628" spans="1:7">
      <c r="A15628" s="33"/>
      <c r="B15628" s="34"/>
      <c r="C15628" s="33"/>
      <c r="D15628" s="33"/>
      <c r="E15628" s="33"/>
      <c r="G15628">
        <f t="shared" si="245"/>
        <v>6</v>
      </c>
    </row>
    <row r="15629" spans="1:7">
      <c r="A15629" s="33"/>
      <c r="B15629" s="34"/>
      <c r="C15629" s="33"/>
      <c r="D15629" s="33"/>
      <c r="E15629" s="33"/>
      <c r="G15629">
        <f t="shared" si="245"/>
        <v>6</v>
      </c>
    </row>
    <row r="15630" spans="1:7">
      <c r="A15630" s="33"/>
      <c r="B15630" s="34"/>
      <c r="C15630" s="33"/>
      <c r="D15630" s="33"/>
      <c r="E15630" s="33"/>
      <c r="G15630">
        <f t="shared" si="245"/>
        <v>6</v>
      </c>
    </row>
    <row r="15631" spans="1:7">
      <c r="A15631" s="33"/>
      <c r="B15631" s="34"/>
      <c r="C15631" s="33"/>
      <c r="D15631" s="33"/>
      <c r="E15631" s="33"/>
      <c r="G15631">
        <f t="shared" si="245"/>
        <v>6</v>
      </c>
    </row>
    <row r="15632" spans="1:7">
      <c r="A15632" s="33"/>
      <c r="B15632" s="34"/>
      <c r="C15632" s="33"/>
      <c r="D15632" s="33"/>
      <c r="E15632" s="33"/>
      <c r="G15632">
        <f t="shared" si="245"/>
        <v>6</v>
      </c>
    </row>
    <row r="15633" spans="1:7">
      <c r="A15633" s="33"/>
      <c r="B15633" s="34"/>
      <c r="C15633" s="33"/>
      <c r="D15633" s="33"/>
      <c r="E15633" s="33"/>
      <c r="G15633">
        <f t="shared" si="245"/>
        <v>6</v>
      </c>
    </row>
    <row r="15634" spans="1:7">
      <c r="A15634" s="33"/>
      <c r="B15634" s="34"/>
      <c r="C15634" s="33"/>
      <c r="D15634" s="33"/>
      <c r="E15634" s="33"/>
      <c r="G15634">
        <f t="shared" si="245"/>
        <v>6</v>
      </c>
    </row>
    <row r="15635" spans="1:7">
      <c r="A15635" s="33"/>
      <c r="B15635" s="34"/>
      <c r="C15635" s="33"/>
      <c r="D15635" s="33"/>
      <c r="E15635" s="33"/>
      <c r="G15635">
        <f t="shared" si="245"/>
        <v>6</v>
      </c>
    </row>
    <row r="15636" spans="1:7">
      <c r="A15636" s="33"/>
      <c r="B15636" s="34"/>
      <c r="C15636" s="33"/>
      <c r="D15636" s="33"/>
      <c r="E15636" s="33"/>
      <c r="G15636">
        <f t="shared" si="245"/>
        <v>6</v>
      </c>
    </row>
    <row r="15637" spans="1:7">
      <c r="A15637" s="33"/>
      <c r="B15637" s="34"/>
      <c r="C15637" s="33"/>
      <c r="D15637" s="33"/>
      <c r="E15637" s="33"/>
      <c r="G15637">
        <f t="shared" si="245"/>
        <v>6</v>
      </c>
    </row>
    <row r="15638" spans="1:7">
      <c r="A15638" s="33"/>
      <c r="B15638" s="34"/>
      <c r="C15638" s="33"/>
      <c r="D15638" s="33"/>
      <c r="E15638" s="33"/>
      <c r="G15638">
        <f t="shared" si="245"/>
        <v>6</v>
      </c>
    </row>
    <row r="15639" spans="1:7">
      <c r="A15639" s="33"/>
      <c r="B15639" s="34"/>
      <c r="C15639" s="33"/>
      <c r="D15639" s="33"/>
      <c r="E15639" s="33"/>
      <c r="G15639">
        <f t="shared" si="245"/>
        <v>6</v>
      </c>
    </row>
    <row r="15640" spans="1:7">
      <c r="A15640" s="33"/>
      <c r="B15640" s="34"/>
      <c r="C15640" s="33"/>
      <c r="D15640" s="33"/>
      <c r="E15640" s="33"/>
      <c r="G15640">
        <f t="shared" si="245"/>
        <v>6</v>
      </c>
    </row>
    <row r="15641" spans="1:7">
      <c r="A15641" s="33"/>
      <c r="B15641" s="34"/>
      <c r="C15641" s="33"/>
      <c r="D15641" s="33"/>
      <c r="E15641" s="33"/>
      <c r="G15641">
        <f t="shared" si="245"/>
        <v>6</v>
      </c>
    </row>
    <row r="15642" spans="1:7">
      <c r="A15642" s="33"/>
      <c r="B15642" s="34"/>
      <c r="C15642" s="33"/>
      <c r="D15642" s="33"/>
      <c r="E15642" s="33"/>
      <c r="G15642">
        <f t="shared" si="245"/>
        <v>6</v>
      </c>
    </row>
    <row r="15643" spans="1:7">
      <c r="A15643" s="33"/>
      <c r="B15643" s="34"/>
      <c r="C15643" s="33"/>
      <c r="D15643" s="33"/>
      <c r="E15643" s="33"/>
      <c r="G15643">
        <f t="shared" si="245"/>
        <v>6</v>
      </c>
    </row>
    <row r="15644" spans="1:7">
      <c r="A15644" s="33"/>
      <c r="B15644" s="34"/>
      <c r="C15644" s="33"/>
      <c r="D15644" s="33"/>
      <c r="E15644" s="33"/>
      <c r="G15644">
        <f t="shared" si="245"/>
        <v>6</v>
      </c>
    </row>
    <row r="15645" spans="1:7">
      <c r="A15645" s="33"/>
      <c r="B15645" s="34"/>
      <c r="C15645" s="33"/>
      <c r="D15645" s="33"/>
      <c r="E15645" s="33"/>
      <c r="G15645">
        <f t="shared" si="245"/>
        <v>6</v>
      </c>
    </row>
    <row r="15646" spans="1:7">
      <c r="A15646" s="33"/>
      <c r="B15646" s="34"/>
      <c r="C15646" s="33"/>
      <c r="D15646" s="33"/>
      <c r="E15646" s="33"/>
      <c r="G15646">
        <f t="shared" si="245"/>
        <v>6</v>
      </c>
    </row>
    <row r="15647" spans="1:7">
      <c r="A15647" s="33"/>
      <c r="B15647" s="34"/>
      <c r="C15647" s="33"/>
      <c r="D15647" s="33"/>
      <c r="E15647" s="33"/>
      <c r="G15647">
        <f t="shared" si="245"/>
        <v>6</v>
      </c>
    </row>
    <row r="15648" spans="1:7">
      <c r="A15648" s="33"/>
      <c r="B15648" s="34"/>
      <c r="C15648" s="33"/>
      <c r="D15648" s="33"/>
      <c r="E15648" s="33"/>
      <c r="G15648">
        <f t="shared" si="245"/>
        <v>6</v>
      </c>
    </row>
    <row r="15649" spans="1:7">
      <c r="A15649" s="33"/>
      <c r="B15649" s="34"/>
      <c r="C15649" s="33"/>
      <c r="D15649" s="33"/>
      <c r="E15649" s="33"/>
      <c r="G15649">
        <f t="shared" si="245"/>
        <v>6</v>
      </c>
    </row>
    <row r="15650" spans="1:7">
      <c r="A15650" s="33"/>
      <c r="B15650" s="34"/>
      <c r="C15650" s="33"/>
      <c r="D15650" s="33"/>
      <c r="E15650" s="33"/>
      <c r="G15650">
        <f t="shared" si="245"/>
        <v>6</v>
      </c>
    </row>
    <row r="15651" spans="1:7">
      <c r="A15651" s="33"/>
      <c r="B15651" s="34"/>
      <c r="C15651" s="33"/>
      <c r="D15651" s="33"/>
      <c r="E15651" s="33"/>
      <c r="G15651">
        <f t="shared" si="245"/>
        <v>6</v>
      </c>
    </row>
    <row r="15652" spans="1:7">
      <c r="A15652" s="33"/>
      <c r="B15652" s="34"/>
      <c r="C15652" s="33"/>
      <c r="D15652" s="33"/>
      <c r="E15652" s="33"/>
      <c r="G15652">
        <f t="shared" si="245"/>
        <v>6</v>
      </c>
    </row>
    <row r="15653" spans="1:7">
      <c r="A15653" s="33"/>
      <c r="B15653" s="34"/>
      <c r="C15653" s="33"/>
      <c r="D15653" s="33"/>
      <c r="E15653" s="33"/>
      <c r="G15653">
        <f t="shared" si="245"/>
        <v>6</v>
      </c>
    </row>
    <row r="15654" spans="1:7">
      <c r="A15654" s="33"/>
      <c r="B15654" s="34"/>
      <c r="C15654" s="33"/>
      <c r="D15654" s="33"/>
      <c r="E15654" s="33"/>
      <c r="G15654">
        <f t="shared" si="245"/>
        <v>6</v>
      </c>
    </row>
    <row r="15655" spans="1:7">
      <c r="A15655" s="33"/>
      <c r="B15655" s="34"/>
      <c r="C15655" s="33"/>
      <c r="D15655" s="33"/>
      <c r="E15655" s="33"/>
      <c r="G15655">
        <f t="shared" si="245"/>
        <v>6</v>
      </c>
    </row>
    <row r="15656" spans="1:7">
      <c r="A15656" s="33"/>
      <c r="B15656" s="34"/>
      <c r="C15656" s="33"/>
      <c r="D15656" s="33"/>
      <c r="E15656" s="33"/>
      <c r="G15656">
        <f t="shared" si="245"/>
        <v>6</v>
      </c>
    </row>
    <row r="15657" spans="1:7">
      <c r="A15657" s="33"/>
      <c r="B15657" s="34"/>
      <c r="C15657" s="33"/>
      <c r="D15657" s="33"/>
      <c r="E15657" s="33"/>
      <c r="G15657">
        <f t="shared" si="245"/>
        <v>6</v>
      </c>
    </row>
    <row r="15658" spans="1:7">
      <c r="A15658" s="33"/>
      <c r="B15658" s="34"/>
      <c r="C15658" s="33"/>
      <c r="D15658" s="33"/>
      <c r="E15658" s="33"/>
      <c r="G15658">
        <f t="shared" si="245"/>
        <v>6</v>
      </c>
    </row>
    <row r="15659" spans="1:7">
      <c r="A15659" s="33"/>
      <c r="B15659" s="34"/>
      <c r="C15659" s="33"/>
      <c r="D15659" s="33"/>
      <c r="E15659" s="33"/>
      <c r="G15659">
        <f t="shared" si="245"/>
        <v>6</v>
      </c>
    </row>
    <row r="15660" spans="1:7">
      <c r="A15660" s="33"/>
      <c r="B15660" s="34"/>
      <c r="C15660" s="33"/>
      <c r="D15660" s="33"/>
      <c r="E15660" s="33"/>
      <c r="G15660">
        <f t="shared" si="245"/>
        <v>6</v>
      </c>
    </row>
    <row r="15661" spans="1:7">
      <c r="A15661" s="33"/>
      <c r="B15661" s="34"/>
      <c r="C15661" s="33"/>
      <c r="D15661" s="33"/>
      <c r="E15661" s="33"/>
      <c r="G15661">
        <f t="shared" si="245"/>
        <v>6</v>
      </c>
    </row>
    <row r="15662" spans="1:7">
      <c r="A15662" s="33"/>
      <c r="B15662" s="34"/>
      <c r="C15662" s="33"/>
      <c r="D15662" s="33"/>
      <c r="E15662" s="33"/>
      <c r="G15662">
        <f t="shared" si="245"/>
        <v>6</v>
      </c>
    </row>
    <row r="15663" spans="1:7">
      <c r="A15663" s="33"/>
      <c r="B15663" s="34"/>
      <c r="C15663" s="33"/>
      <c r="D15663" s="33"/>
      <c r="E15663" s="33"/>
      <c r="G15663">
        <f t="shared" si="245"/>
        <v>6</v>
      </c>
    </row>
    <row r="15664" spans="1:7">
      <c r="A15664" s="33"/>
      <c r="B15664" s="34"/>
      <c r="C15664" s="33"/>
      <c r="D15664" s="33"/>
      <c r="E15664" s="33"/>
      <c r="G15664">
        <f t="shared" si="245"/>
        <v>6</v>
      </c>
    </row>
    <row r="15665" spans="1:7">
      <c r="A15665" s="33"/>
      <c r="B15665" s="34"/>
      <c r="C15665" s="33"/>
      <c r="D15665" s="33"/>
      <c r="E15665" s="33"/>
      <c r="G15665">
        <f t="shared" si="245"/>
        <v>6</v>
      </c>
    </row>
    <row r="15666" spans="1:7">
      <c r="A15666" s="33"/>
      <c r="B15666" s="34"/>
      <c r="C15666" s="33"/>
      <c r="D15666" s="33"/>
      <c r="E15666" s="33"/>
      <c r="G15666">
        <f t="shared" si="245"/>
        <v>6</v>
      </c>
    </row>
    <row r="15667" spans="1:7">
      <c r="A15667" s="33"/>
      <c r="B15667" s="34"/>
      <c r="C15667" s="33"/>
      <c r="D15667" s="33"/>
      <c r="E15667" s="33"/>
      <c r="G15667">
        <f t="shared" si="245"/>
        <v>6</v>
      </c>
    </row>
    <row r="15668" spans="1:7">
      <c r="A15668" s="33"/>
      <c r="B15668" s="34"/>
      <c r="C15668" s="33"/>
      <c r="D15668" s="33"/>
      <c r="E15668" s="33"/>
      <c r="G15668">
        <f t="shared" si="245"/>
        <v>6</v>
      </c>
    </row>
    <row r="15669" spans="1:7">
      <c r="A15669" s="33"/>
      <c r="B15669" s="34"/>
      <c r="C15669" s="33"/>
      <c r="D15669" s="33"/>
      <c r="E15669" s="33"/>
      <c r="G15669">
        <f t="shared" si="245"/>
        <v>6</v>
      </c>
    </row>
    <row r="15670" spans="1:7">
      <c r="A15670" s="33"/>
      <c r="B15670" s="34"/>
      <c r="C15670" s="33"/>
      <c r="D15670" s="33"/>
      <c r="E15670" s="33"/>
      <c r="G15670">
        <f t="shared" si="245"/>
        <v>6</v>
      </c>
    </row>
    <row r="15671" spans="1:7">
      <c r="A15671" s="33"/>
      <c r="B15671" s="34"/>
      <c r="C15671" s="33"/>
      <c r="D15671" s="33"/>
      <c r="E15671" s="33"/>
      <c r="G15671">
        <f t="shared" si="245"/>
        <v>6</v>
      </c>
    </row>
    <row r="15672" spans="1:7">
      <c r="A15672" s="33"/>
      <c r="B15672" s="34"/>
      <c r="C15672" s="33"/>
      <c r="D15672" s="33"/>
      <c r="E15672" s="33"/>
      <c r="G15672">
        <f t="shared" si="245"/>
        <v>6</v>
      </c>
    </row>
    <row r="15673" spans="1:7">
      <c r="A15673" s="33"/>
      <c r="B15673" s="34"/>
      <c r="C15673" s="33"/>
      <c r="D15673" s="33"/>
      <c r="E15673" s="33"/>
      <c r="G15673">
        <f t="shared" si="245"/>
        <v>6</v>
      </c>
    </row>
    <row r="15674" spans="1:7">
      <c r="A15674" s="33"/>
      <c r="B15674" s="34"/>
      <c r="C15674" s="33"/>
      <c r="D15674" s="33"/>
      <c r="E15674" s="33"/>
      <c r="G15674">
        <f t="shared" si="245"/>
        <v>6</v>
      </c>
    </row>
    <row r="15675" spans="1:7">
      <c r="A15675" s="33"/>
      <c r="B15675" s="34"/>
      <c r="C15675" s="33"/>
      <c r="D15675" s="33"/>
      <c r="E15675" s="33"/>
      <c r="G15675">
        <f t="shared" si="245"/>
        <v>6</v>
      </c>
    </row>
    <row r="15676" spans="1:7">
      <c r="A15676" s="33"/>
      <c r="B15676" s="34"/>
      <c r="C15676" s="33"/>
      <c r="D15676" s="33"/>
      <c r="E15676" s="33"/>
      <c r="G15676">
        <f t="shared" si="245"/>
        <v>6</v>
      </c>
    </row>
    <row r="15677" spans="1:7">
      <c r="A15677" s="33"/>
      <c r="B15677" s="34"/>
      <c r="C15677" s="33"/>
      <c r="D15677" s="33"/>
      <c r="E15677" s="33"/>
      <c r="G15677">
        <f t="shared" si="245"/>
        <v>6</v>
      </c>
    </row>
    <row r="15678" spans="1:7">
      <c r="A15678" s="33"/>
      <c r="B15678" s="34"/>
      <c r="C15678" s="33"/>
      <c r="D15678" s="33"/>
      <c r="E15678" s="33"/>
      <c r="G15678">
        <f t="shared" si="245"/>
        <v>6</v>
      </c>
    </row>
    <row r="15679" spans="1:7">
      <c r="A15679" s="33"/>
      <c r="B15679" s="34"/>
      <c r="C15679" s="33"/>
      <c r="D15679" s="33"/>
      <c r="E15679" s="33"/>
      <c r="G15679">
        <f t="shared" si="245"/>
        <v>6</v>
      </c>
    </row>
    <row r="15680" spans="1:7">
      <c r="A15680" s="33"/>
      <c r="B15680" s="34"/>
      <c r="C15680" s="33"/>
      <c r="D15680" s="33"/>
      <c r="E15680" s="33"/>
      <c r="G15680">
        <f t="shared" ref="G15680:G15743" si="246">WEEKDAY(B15680,2)</f>
        <v>6</v>
      </c>
    </row>
    <row r="15681" spans="1:7">
      <c r="A15681" s="33"/>
      <c r="B15681" s="34"/>
      <c r="C15681" s="33"/>
      <c r="D15681" s="33"/>
      <c r="E15681" s="33"/>
      <c r="G15681">
        <f t="shared" si="246"/>
        <v>6</v>
      </c>
    </row>
    <row r="15682" spans="1:7">
      <c r="A15682" s="33"/>
      <c r="B15682" s="34"/>
      <c r="C15682" s="33"/>
      <c r="D15682" s="33"/>
      <c r="E15682" s="33"/>
      <c r="G15682">
        <f t="shared" si="246"/>
        <v>6</v>
      </c>
    </row>
    <row r="15683" spans="1:7">
      <c r="A15683" s="33"/>
      <c r="B15683" s="34"/>
      <c r="C15683" s="33"/>
      <c r="D15683" s="33"/>
      <c r="E15683" s="33"/>
      <c r="G15683">
        <f t="shared" si="246"/>
        <v>6</v>
      </c>
    </row>
    <row r="15684" spans="1:7">
      <c r="A15684" s="33"/>
      <c r="B15684" s="34"/>
      <c r="C15684" s="33"/>
      <c r="D15684" s="33"/>
      <c r="E15684" s="33"/>
      <c r="G15684">
        <f t="shared" si="246"/>
        <v>6</v>
      </c>
    </row>
    <row r="15685" spans="1:7">
      <c r="A15685" s="33"/>
      <c r="B15685" s="34"/>
      <c r="C15685" s="33"/>
      <c r="D15685" s="33"/>
      <c r="E15685" s="33"/>
      <c r="G15685">
        <f t="shared" si="246"/>
        <v>6</v>
      </c>
    </row>
    <row r="15686" spans="1:7">
      <c r="A15686" s="33"/>
      <c r="B15686" s="34"/>
      <c r="C15686" s="33"/>
      <c r="D15686" s="33"/>
      <c r="E15686" s="33"/>
      <c r="G15686">
        <f t="shared" si="246"/>
        <v>6</v>
      </c>
    </row>
    <row r="15687" spans="1:7">
      <c r="A15687" s="33"/>
      <c r="B15687" s="34"/>
      <c r="C15687" s="33"/>
      <c r="D15687" s="33"/>
      <c r="E15687" s="33"/>
      <c r="G15687">
        <f t="shared" si="246"/>
        <v>6</v>
      </c>
    </row>
    <row r="15688" spans="1:7">
      <c r="A15688" s="33"/>
      <c r="B15688" s="34"/>
      <c r="C15688" s="33"/>
      <c r="D15688" s="33"/>
      <c r="E15688" s="33"/>
      <c r="G15688">
        <f t="shared" si="246"/>
        <v>6</v>
      </c>
    </row>
    <row r="15689" spans="1:7">
      <c r="A15689" s="33"/>
      <c r="B15689" s="34"/>
      <c r="C15689" s="33"/>
      <c r="D15689" s="33"/>
      <c r="E15689" s="33"/>
      <c r="G15689">
        <f t="shared" si="246"/>
        <v>6</v>
      </c>
    </row>
    <row r="15690" spans="1:7">
      <c r="A15690" s="33"/>
      <c r="B15690" s="34"/>
      <c r="C15690" s="33"/>
      <c r="D15690" s="33"/>
      <c r="E15690" s="33"/>
      <c r="G15690">
        <f t="shared" si="246"/>
        <v>6</v>
      </c>
    </row>
    <row r="15691" spans="1:7">
      <c r="A15691" s="33"/>
      <c r="B15691" s="34"/>
      <c r="C15691" s="33"/>
      <c r="D15691" s="33"/>
      <c r="E15691" s="33"/>
      <c r="G15691">
        <f t="shared" si="246"/>
        <v>6</v>
      </c>
    </row>
    <row r="15692" spans="1:7">
      <c r="A15692" s="33"/>
      <c r="B15692" s="34"/>
      <c r="C15692" s="33"/>
      <c r="D15692" s="33"/>
      <c r="E15692" s="33"/>
      <c r="G15692">
        <f t="shared" si="246"/>
        <v>6</v>
      </c>
    </row>
    <row r="15693" spans="1:7">
      <c r="A15693" s="33"/>
      <c r="B15693" s="34"/>
      <c r="C15693" s="33"/>
      <c r="D15693" s="33"/>
      <c r="E15693" s="33"/>
      <c r="G15693">
        <f t="shared" si="246"/>
        <v>6</v>
      </c>
    </row>
    <row r="15694" spans="1:7">
      <c r="A15694" s="33"/>
      <c r="B15694" s="34"/>
      <c r="C15694" s="33"/>
      <c r="D15694" s="33"/>
      <c r="E15694" s="33"/>
      <c r="G15694">
        <f t="shared" si="246"/>
        <v>6</v>
      </c>
    </row>
    <row r="15695" spans="1:7">
      <c r="A15695" s="33"/>
      <c r="B15695" s="34"/>
      <c r="C15695" s="33"/>
      <c r="D15695" s="33"/>
      <c r="E15695" s="33"/>
      <c r="G15695">
        <f t="shared" si="246"/>
        <v>6</v>
      </c>
    </row>
    <row r="15696" spans="1:7">
      <c r="A15696" s="33"/>
      <c r="B15696" s="34"/>
      <c r="C15696" s="33"/>
      <c r="D15696" s="33"/>
      <c r="E15696" s="33"/>
      <c r="G15696">
        <f t="shared" si="246"/>
        <v>6</v>
      </c>
    </row>
    <row r="15697" spans="1:7">
      <c r="A15697" s="33"/>
      <c r="B15697" s="34"/>
      <c r="C15697" s="33"/>
      <c r="D15697" s="33"/>
      <c r="E15697" s="33"/>
      <c r="G15697">
        <f t="shared" si="246"/>
        <v>6</v>
      </c>
    </row>
    <row r="15698" spans="1:7">
      <c r="A15698" s="33"/>
      <c r="B15698" s="34"/>
      <c r="C15698" s="33"/>
      <c r="D15698" s="33"/>
      <c r="E15698" s="33"/>
      <c r="G15698">
        <f t="shared" si="246"/>
        <v>6</v>
      </c>
    </row>
    <row r="15699" spans="1:7">
      <c r="A15699" s="33"/>
      <c r="B15699" s="34"/>
      <c r="C15699" s="33"/>
      <c r="D15699" s="33"/>
      <c r="E15699" s="33"/>
      <c r="G15699">
        <f t="shared" si="246"/>
        <v>6</v>
      </c>
    </row>
    <row r="15700" spans="1:7">
      <c r="A15700" s="33"/>
      <c r="B15700" s="34"/>
      <c r="C15700" s="33"/>
      <c r="D15700" s="33"/>
      <c r="E15700" s="33"/>
      <c r="G15700">
        <f t="shared" si="246"/>
        <v>6</v>
      </c>
    </row>
    <row r="15701" spans="1:7">
      <c r="A15701" s="33"/>
      <c r="B15701" s="34"/>
      <c r="C15701" s="33"/>
      <c r="D15701" s="33"/>
      <c r="E15701" s="33"/>
      <c r="G15701">
        <f t="shared" si="246"/>
        <v>6</v>
      </c>
    </row>
    <row r="15702" spans="1:7">
      <c r="A15702" s="33"/>
      <c r="B15702" s="34"/>
      <c r="C15702" s="33"/>
      <c r="D15702" s="33"/>
      <c r="E15702" s="33"/>
      <c r="G15702">
        <f t="shared" si="246"/>
        <v>6</v>
      </c>
    </row>
    <row r="15703" spans="1:7">
      <c r="A15703" s="33"/>
      <c r="B15703" s="34"/>
      <c r="C15703" s="33"/>
      <c r="D15703" s="33"/>
      <c r="E15703" s="33"/>
      <c r="G15703">
        <f t="shared" si="246"/>
        <v>6</v>
      </c>
    </row>
    <row r="15704" spans="1:7">
      <c r="A15704" s="33"/>
      <c r="B15704" s="34"/>
      <c r="C15704" s="33"/>
      <c r="D15704" s="33"/>
      <c r="E15704" s="33"/>
      <c r="G15704">
        <f t="shared" si="246"/>
        <v>6</v>
      </c>
    </row>
    <row r="15705" spans="1:7">
      <c r="A15705" s="33"/>
      <c r="B15705" s="34"/>
      <c r="C15705" s="33"/>
      <c r="D15705" s="33"/>
      <c r="E15705" s="33"/>
      <c r="G15705">
        <f t="shared" si="246"/>
        <v>6</v>
      </c>
    </row>
    <row r="15706" spans="1:7">
      <c r="A15706" s="33"/>
      <c r="B15706" s="34"/>
      <c r="C15706" s="33"/>
      <c r="D15706" s="33"/>
      <c r="E15706" s="33"/>
      <c r="G15706">
        <f t="shared" si="246"/>
        <v>6</v>
      </c>
    </row>
    <row r="15707" spans="1:7">
      <c r="A15707" s="33"/>
      <c r="B15707" s="34"/>
      <c r="C15707" s="33"/>
      <c r="D15707" s="33"/>
      <c r="E15707" s="33"/>
      <c r="G15707">
        <f t="shared" si="246"/>
        <v>6</v>
      </c>
    </row>
    <row r="15708" spans="1:7">
      <c r="A15708" s="33"/>
      <c r="B15708" s="34"/>
      <c r="C15708" s="33"/>
      <c r="D15708" s="33"/>
      <c r="E15708" s="33"/>
      <c r="G15708">
        <f t="shared" si="246"/>
        <v>6</v>
      </c>
    </row>
    <row r="15709" spans="1:7">
      <c r="A15709" s="33"/>
      <c r="B15709" s="34"/>
      <c r="C15709" s="33"/>
      <c r="D15709" s="33"/>
      <c r="E15709" s="33"/>
      <c r="G15709">
        <f t="shared" si="246"/>
        <v>6</v>
      </c>
    </row>
    <row r="15710" spans="1:7">
      <c r="A15710" s="33"/>
      <c r="B15710" s="34"/>
      <c r="C15710" s="33"/>
      <c r="D15710" s="33"/>
      <c r="E15710" s="33"/>
      <c r="G15710">
        <f t="shared" si="246"/>
        <v>6</v>
      </c>
    </row>
    <row r="15711" spans="1:7">
      <c r="A15711" s="33"/>
      <c r="B15711" s="34"/>
      <c r="C15711" s="33"/>
      <c r="D15711" s="33"/>
      <c r="E15711" s="33"/>
      <c r="G15711">
        <f t="shared" si="246"/>
        <v>6</v>
      </c>
    </row>
    <row r="15712" spans="1:7">
      <c r="A15712" s="33"/>
      <c r="B15712" s="34"/>
      <c r="C15712" s="33"/>
      <c r="D15712" s="33"/>
      <c r="E15712" s="33"/>
      <c r="G15712">
        <f t="shared" si="246"/>
        <v>6</v>
      </c>
    </row>
    <row r="15713" spans="1:7">
      <c r="A15713" s="33"/>
      <c r="B15713" s="34"/>
      <c r="C15713" s="33"/>
      <c r="D15713" s="33"/>
      <c r="E15713" s="33"/>
      <c r="G15713">
        <f t="shared" si="246"/>
        <v>6</v>
      </c>
    </row>
    <row r="15714" spans="1:7">
      <c r="A15714" s="33"/>
      <c r="B15714" s="34"/>
      <c r="C15714" s="33"/>
      <c r="D15714" s="33"/>
      <c r="E15714" s="33"/>
      <c r="G15714">
        <f t="shared" si="246"/>
        <v>6</v>
      </c>
    </row>
    <row r="15715" spans="1:7">
      <c r="A15715" s="33"/>
      <c r="B15715" s="34"/>
      <c r="C15715" s="33"/>
      <c r="D15715" s="33"/>
      <c r="E15715" s="33"/>
      <c r="G15715">
        <f t="shared" si="246"/>
        <v>6</v>
      </c>
    </row>
    <row r="15716" spans="1:7">
      <c r="A15716" s="33"/>
      <c r="B15716" s="34"/>
      <c r="C15716" s="33"/>
      <c r="D15716" s="33"/>
      <c r="E15716" s="33"/>
      <c r="G15716">
        <f t="shared" si="246"/>
        <v>6</v>
      </c>
    </row>
    <row r="15717" spans="1:7">
      <c r="A15717" s="33"/>
      <c r="B15717" s="34"/>
      <c r="C15717" s="33"/>
      <c r="D15717" s="33"/>
      <c r="E15717" s="33"/>
      <c r="G15717">
        <f t="shared" si="246"/>
        <v>6</v>
      </c>
    </row>
    <row r="15718" spans="1:7">
      <c r="A15718" s="33"/>
      <c r="B15718" s="34"/>
      <c r="C15718" s="33"/>
      <c r="D15718" s="33"/>
      <c r="E15718" s="33"/>
      <c r="G15718">
        <f t="shared" si="246"/>
        <v>6</v>
      </c>
    </row>
    <row r="15719" spans="1:7">
      <c r="A15719" s="33"/>
      <c r="B15719" s="34"/>
      <c r="C15719" s="33"/>
      <c r="D15719" s="33"/>
      <c r="E15719" s="33"/>
      <c r="G15719">
        <f t="shared" si="246"/>
        <v>6</v>
      </c>
    </row>
    <row r="15720" spans="1:7">
      <c r="A15720" s="33"/>
      <c r="B15720" s="34"/>
      <c r="C15720" s="33"/>
      <c r="D15720" s="33"/>
      <c r="E15720" s="33"/>
      <c r="G15720">
        <f t="shared" si="246"/>
        <v>6</v>
      </c>
    </row>
    <row r="15721" spans="1:7">
      <c r="A15721" s="33"/>
      <c r="B15721" s="34"/>
      <c r="C15721" s="33"/>
      <c r="D15721" s="33"/>
      <c r="E15721" s="33"/>
      <c r="G15721">
        <f t="shared" si="246"/>
        <v>6</v>
      </c>
    </row>
    <row r="15722" spans="1:7">
      <c r="A15722" s="33"/>
      <c r="B15722" s="34"/>
      <c r="C15722" s="33"/>
      <c r="D15722" s="33"/>
      <c r="E15722" s="33"/>
      <c r="G15722">
        <f t="shared" si="246"/>
        <v>6</v>
      </c>
    </row>
    <row r="15723" spans="1:7">
      <c r="A15723" s="33"/>
      <c r="B15723" s="34"/>
      <c r="C15723" s="33"/>
      <c r="D15723" s="33"/>
      <c r="E15723" s="33"/>
      <c r="G15723">
        <f t="shared" si="246"/>
        <v>6</v>
      </c>
    </row>
    <row r="15724" spans="1:7">
      <c r="A15724" s="33"/>
      <c r="B15724" s="34"/>
      <c r="C15724" s="33"/>
      <c r="D15724" s="33"/>
      <c r="E15724" s="33"/>
      <c r="G15724">
        <f t="shared" si="246"/>
        <v>6</v>
      </c>
    </row>
    <row r="15725" spans="1:7">
      <c r="A15725" s="33"/>
      <c r="B15725" s="34"/>
      <c r="C15725" s="33"/>
      <c r="D15725" s="33"/>
      <c r="E15725" s="33"/>
      <c r="G15725">
        <f t="shared" si="246"/>
        <v>6</v>
      </c>
    </row>
    <row r="15726" spans="1:7">
      <c r="A15726" s="33"/>
      <c r="B15726" s="34"/>
      <c r="C15726" s="33"/>
      <c r="D15726" s="33"/>
      <c r="E15726" s="33"/>
      <c r="G15726">
        <f t="shared" si="246"/>
        <v>6</v>
      </c>
    </row>
    <row r="15727" spans="1:7">
      <c r="A15727" s="33"/>
      <c r="B15727" s="34"/>
      <c r="C15727" s="33"/>
      <c r="D15727" s="33"/>
      <c r="E15727" s="33"/>
      <c r="G15727">
        <f t="shared" si="246"/>
        <v>6</v>
      </c>
    </row>
    <row r="15728" spans="1:7">
      <c r="A15728" s="33"/>
      <c r="B15728" s="34"/>
      <c r="C15728" s="33"/>
      <c r="D15728" s="33"/>
      <c r="E15728" s="33"/>
      <c r="G15728">
        <f t="shared" si="246"/>
        <v>6</v>
      </c>
    </row>
    <row r="15729" spans="1:7">
      <c r="A15729" s="33"/>
      <c r="B15729" s="34"/>
      <c r="C15729" s="33"/>
      <c r="D15729" s="33"/>
      <c r="E15729" s="33"/>
      <c r="G15729">
        <f t="shared" si="246"/>
        <v>6</v>
      </c>
    </row>
    <row r="15730" spans="1:7">
      <c r="A15730" s="33"/>
      <c r="B15730" s="34"/>
      <c r="C15730" s="33"/>
      <c r="D15730" s="33"/>
      <c r="E15730" s="33"/>
      <c r="G15730">
        <f t="shared" si="246"/>
        <v>6</v>
      </c>
    </row>
    <row r="15731" spans="1:7">
      <c r="A15731" s="33"/>
      <c r="B15731" s="34"/>
      <c r="C15731" s="33"/>
      <c r="D15731" s="33"/>
      <c r="E15731" s="33"/>
      <c r="G15731">
        <f t="shared" si="246"/>
        <v>6</v>
      </c>
    </row>
    <row r="15732" spans="1:7">
      <c r="A15732" s="33"/>
      <c r="B15732" s="34"/>
      <c r="C15732" s="33"/>
      <c r="D15732" s="33"/>
      <c r="E15732" s="33"/>
      <c r="G15732">
        <f t="shared" si="246"/>
        <v>6</v>
      </c>
    </row>
    <row r="15733" spans="1:7">
      <c r="A15733" s="33"/>
      <c r="B15733" s="34"/>
      <c r="C15733" s="33"/>
      <c r="D15733" s="33"/>
      <c r="E15733" s="33"/>
      <c r="G15733">
        <f t="shared" si="246"/>
        <v>6</v>
      </c>
    </row>
    <row r="15734" spans="1:7">
      <c r="A15734" s="33"/>
      <c r="B15734" s="34"/>
      <c r="C15734" s="33"/>
      <c r="D15734" s="33"/>
      <c r="E15734" s="33"/>
      <c r="G15734">
        <f t="shared" si="246"/>
        <v>6</v>
      </c>
    </row>
    <row r="15735" spans="1:7">
      <c r="A15735" s="33"/>
      <c r="B15735" s="34"/>
      <c r="C15735" s="33"/>
      <c r="D15735" s="33"/>
      <c r="E15735" s="33"/>
      <c r="G15735">
        <f t="shared" si="246"/>
        <v>6</v>
      </c>
    </row>
    <row r="15736" spans="1:7">
      <c r="A15736" s="33"/>
      <c r="B15736" s="34"/>
      <c r="C15736" s="33"/>
      <c r="D15736" s="33"/>
      <c r="E15736" s="33"/>
      <c r="G15736">
        <f t="shared" si="246"/>
        <v>6</v>
      </c>
    </row>
    <row r="15737" spans="1:7">
      <c r="A15737" s="33"/>
      <c r="B15737" s="34"/>
      <c r="C15737" s="33"/>
      <c r="D15737" s="33"/>
      <c r="E15737" s="33"/>
      <c r="G15737">
        <f t="shared" si="246"/>
        <v>6</v>
      </c>
    </row>
    <row r="15738" spans="1:7">
      <c r="A15738" s="33"/>
      <c r="B15738" s="34"/>
      <c r="C15738" s="33"/>
      <c r="D15738" s="33"/>
      <c r="E15738" s="33"/>
      <c r="G15738">
        <f t="shared" si="246"/>
        <v>6</v>
      </c>
    </row>
    <row r="15739" spans="1:7">
      <c r="A15739" s="33"/>
      <c r="B15739" s="34"/>
      <c r="C15739" s="33"/>
      <c r="D15739" s="33"/>
      <c r="E15739" s="33"/>
      <c r="G15739">
        <f t="shared" si="246"/>
        <v>6</v>
      </c>
    </row>
    <row r="15740" spans="1:7">
      <c r="A15740" s="33"/>
      <c r="B15740" s="34"/>
      <c r="C15740" s="33"/>
      <c r="D15740" s="33"/>
      <c r="E15740" s="33"/>
      <c r="G15740">
        <f t="shared" si="246"/>
        <v>6</v>
      </c>
    </row>
    <row r="15741" spans="1:7">
      <c r="A15741" s="33"/>
      <c r="B15741" s="34"/>
      <c r="C15741" s="33"/>
      <c r="D15741" s="33"/>
      <c r="E15741" s="33"/>
      <c r="G15741">
        <f t="shared" si="246"/>
        <v>6</v>
      </c>
    </row>
    <row r="15742" spans="1:7">
      <c r="A15742" s="33"/>
      <c r="B15742" s="34"/>
      <c r="C15742" s="33"/>
      <c r="D15742" s="33"/>
      <c r="E15742" s="33"/>
      <c r="G15742">
        <f t="shared" si="246"/>
        <v>6</v>
      </c>
    </row>
    <row r="15743" spans="1:7">
      <c r="A15743" s="33"/>
      <c r="B15743" s="34"/>
      <c r="C15743" s="33"/>
      <c r="D15743" s="33"/>
      <c r="E15743" s="33"/>
      <c r="G15743">
        <f t="shared" si="246"/>
        <v>6</v>
      </c>
    </row>
    <row r="15744" spans="1:7">
      <c r="A15744" s="33"/>
      <c r="B15744" s="34"/>
      <c r="C15744" s="33"/>
      <c r="D15744" s="33"/>
      <c r="E15744" s="33"/>
      <c r="G15744">
        <f t="shared" ref="G15744:G15807" si="247">WEEKDAY(B15744,2)</f>
        <v>6</v>
      </c>
    </row>
    <row r="15745" spans="1:7">
      <c r="A15745" s="33"/>
      <c r="B15745" s="34"/>
      <c r="C15745" s="33"/>
      <c r="D15745" s="33"/>
      <c r="E15745" s="33"/>
      <c r="G15745">
        <f t="shared" si="247"/>
        <v>6</v>
      </c>
    </row>
    <row r="15746" spans="1:7">
      <c r="A15746" s="33"/>
      <c r="B15746" s="34"/>
      <c r="C15746" s="33"/>
      <c r="D15746" s="33"/>
      <c r="E15746" s="33"/>
      <c r="G15746">
        <f t="shared" si="247"/>
        <v>6</v>
      </c>
    </row>
    <row r="15747" spans="1:7">
      <c r="A15747" s="33"/>
      <c r="B15747" s="34"/>
      <c r="C15747" s="33"/>
      <c r="D15747" s="33"/>
      <c r="E15747" s="33"/>
      <c r="G15747">
        <f t="shared" si="247"/>
        <v>6</v>
      </c>
    </row>
    <row r="15748" spans="1:7">
      <c r="A15748" s="33"/>
      <c r="B15748" s="34"/>
      <c r="C15748" s="33"/>
      <c r="D15748" s="33"/>
      <c r="E15748" s="33"/>
      <c r="G15748">
        <f t="shared" si="247"/>
        <v>6</v>
      </c>
    </row>
    <row r="15749" spans="1:7">
      <c r="A15749" s="33"/>
      <c r="B15749" s="34"/>
      <c r="C15749" s="33"/>
      <c r="D15749" s="33"/>
      <c r="E15749" s="33"/>
      <c r="G15749">
        <f t="shared" si="247"/>
        <v>6</v>
      </c>
    </row>
    <row r="15750" spans="1:7">
      <c r="A15750" s="33"/>
      <c r="B15750" s="34"/>
      <c r="C15750" s="33"/>
      <c r="D15750" s="33"/>
      <c r="E15750" s="33"/>
      <c r="G15750">
        <f t="shared" si="247"/>
        <v>6</v>
      </c>
    </row>
    <row r="15751" spans="1:7">
      <c r="A15751" s="33"/>
      <c r="B15751" s="34"/>
      <c r="C15751" s="33"/>
      <c r="D15751" s="33"/>
      <c r="E15751" s="33"/>
      <c r="G15751">
        <f t="shared" si="247"/>
        <v>6</v>
      </c>
    </row>
    <row r="15752" spans="1:7">
      <c r="A15752" s="33"/>
      <c r="B15752" s="34"/>
      <c r="C15752" s="33"/>
      <c r="D15752" s="33"/>
      <c r="E15752" s="33"/>
      <c r="G15752">
        <f t="shared" si="247"/>
        <v>6</v>
      </c>
    </row>
    <row r="15753" spans="1:7">
      <c r="A15753" s="33"/>
      <c r="B15753" s="34"/>
      <c r="C15753" s="33"/>
      <c r="D15753" s="33"/>
      <c r="E15753" s="33"/>
      <c r="G15753">
        <f t="shared" si="247"/>
        <v>6</v>
      </c>
    </row>
    <row r="15754" spans="1:7">
      <c r="A15754" s="33"/>
      <c r="B15754" s="34"/>
      <c r="C15754" s="33"/>
      <c r="D15754" s="33"/>
      <c r="E15754" s="33"/>
      <c r="G15754">
        <f t="shared" si="247"/>
        <v>6</v>
      </c>
    </row>
    <row r="15755" spans="1:7">
      <c r="A15755" s="33"/>
      <c r="B15755" s="34"/>
      <c r="C15755" s="33"/>
      <c r="D15755" s="33"/>
      <c r="E15755" s="33"/>
      <c r="G15755">
        <f t="shared" si="247"/>
        <v>6</v>
      </c>
    </row>
    <row r="15756" spans="1:7">
      <c r="A15756" s="33"/>
      <c r="B15756" s="34"/>
      <c r="C15756" s="33"/>
      <c r="D15756" s="33"/>
      <c r="E15756" s="33"/>
      <c r="G15756">
        <f t="shared" si="247"/>
        <v>6</v>
      </c>
    </row>
    <row r="15757" spans="1:7">
      <c r="A15757" s="33"/>
      <c r="B15757" s="34"/>
      <c r="C15757" s="33"/>
      <c r="D15757" s="33"/>
      <c r="E15757" s="33"/>
      <c r="G15757">
        <f t="shared" si="247"/>
        <v>6</v>
      </c>
    </row>
    <row r="15758" spans="1:7">
      <c r="A15758" s="33"/>
      <c r="B15758" s="34"/>
      <c r="C15758" s="33"/>
      <c r="D15758" s="33"/>
      <c r="E15758" s="33"/>
      <c r="G15758">
        <f t="shared" si="247"/>
        <v>6</v>
      </c>
    </row>
    <row r="15759" spans="1:7">
      <c r="A15759" s="33"/>
      <c r="B15759" s="34"/>
      <c r="C15759" s="33"/>
      <c r="D15759" s="33"/>
      <c r="E15759" s="33"/>
      <c r="G15759">
        <f t="shared" si="247"/>
        <v>6</v>
      </c>
    </row>
    <row r="15760" spans="1:7">
      <c r="A15760" s="33"/>
      <c r="B15760" s="34"/>
      <c r="C15760" s="33"/>
      <c r="D15760" s="33"/>
      <c r="E15760" s="33"/>
      <c r="G15760">
        <f t="shared" si="247"/>
        <v>6</v>
      </c>
    </row>
    <row r="15761" spans="1:7">
      <c r="A15761" s="33"/>
      <c r="B15761" s="34"/>
      <c r="C15761" s="33"/>
      <c r="D15761" s="33"/>
      <c r="E15761" s="33"/>
      <c r="G15761">
        <f t="shared" si="247"/>
        <v>6</v>
      </c>
    </row>
    <row r="15762" spans="1:7">
      <c r="A15762" s="33"/>
      <c r="B15762" s="34"/>
      <c r="C15762" s="33"/>
      <c r="D15762" s="33"/>
      <c r="E15762" s="33"/>
      <c r="G15762">
        <f t="shared" si="247"/>
        <v>6</v>
      </c>
    </row>
    <row r="15763" spans="1:7">
      <c r="A15763" s="33"/>
      <c r="B15763" s="34"/>
      <c r="C15763" s="33"/>
      <c r="D15763" s="33"/>
      <c r="E15763" s="33"/>
      <c r="G15763">
        <f t="shared" si="247"/>
        <v>6</v>
      </c>
    </row>
    <row r="15764" spans="1:7">
      <c r="A15764" s="33"/>
      <c r="B15764" s="34"/>
      <c r="C15764" s="33"/>
      <c r="D15764" s="33"/>
      <c r="E15764" s="33"/>
      <c r="G15764">
        <f t="shared" si="247"/>
        <v>6</v>
      </c>
    </row>
    <row r="15765" spans="1:7">
      <c r="A15765" s="33"/>
      <c r="B15765" s="34"/>
      <c r="C15765" s="33"/>
      <c r="D15765" s="33"/>
      <c r="E15765" s="33"/>
      <c r="G15765">
        <f t="shared" si="247"/>
        <v>6</v>
      </c>
    </row>
    <row r="15766" spans="1:7">
      <c r="A15766" s="33"/>
      <c r="B15766" s="34"/>
      <c r="C15766" s="33"/>
      <c r="D15766" s="33"/>
      <c r="E15766" s="33"/>
      <c r="G15766">
        <f t="shared" si="247"/>
        <v>6</v>
      </c>
    </row>
    <row r="15767" spans="1:7">
      <c r="A15767" s="33"/>
      <c r="B15767" s="34"/>
      <c r="C15767" s="33"/>
      <c r="D15767" s="33"/>
      <c r="E15767" s="33"/>
      <c r="G15767">
        <f t="shared" si="247"/>
        <v>6</v>
      </c>
    </row>
    <row r="15768" spans="1:7">
      <c r="A15768" s="33"/>
      <c r="B15768" s="34"/>
      <c r="C15768" s="33"/>
      <c r="D15768" s="33"/>
      <c r="E15768" s="33"/>
      <c r="G15768">
        <f t="shared" si="247"/>
        <v>6</v>
      </c>
    </row>
    <row r="15769" spans="1:7">
      <c r="A15769" s="33"/>
      <c r="B15769" s="34"/>
      <c r="C15769" s="33"/>
      <c r="D15769" s="33"/>
      <c r="E15769" s="33"/>
      <c r="G15769">
        <f t="shared" si="247"/>
        <v>6</v>
      </c>
    </row>
    <row r="15770" spans="1:7">
      <c r="A15770" s="33"/>
      <c r="B15770" s="34"/>
      <c r="C15770" s="33"/>
      <c r="D15770" s="33"/>
      <c r="E15770" s="33"/>
      <c r="G15770">
        <f t="shared" si="247"/>
        <v>6</v>
      </c>
    </row>
    <row r="15771" spans="1:7">
      <c r="A15771" s="33"/>
      <c r="B15771" s="34"/>
      <c r="C15771" s="33"/>
      <c r="D15771" s="33"/>
      <c r="E15771" s="33"/>
      <c r="G15771">
        <f t="shared" si="247"/>
        <v>6</v>
      </c>
    </row>
    <row r="15772" spans="1:7">
      <c r="A15772" s="33"/>
      <c r="B15772" s="34"/>
      <c r="C15772" s="33"/>
      <c r="D15772" s="33"/>
      <c r="E15772" s="33"/>
      <c r="G15772">
        <f t="shared" si="247"/>
        <v>6</v>
      </c>
    </row>
    <row r="15773" spans="1:7">
      <c r="A15773" s="33"/>
      <c r="B15773" s="34"/>
      <c r="C15773" s="33"/>
      <c r="D15773" s="33"/>
      <c r="E15773" s="33"/>
      <c r="G15773">
        <f t="shared" si="247"/>
        <v>6</v>
      </c>
    </row>
    <row r="15774" spans="1:7">
      <c r="A15774" s="33"/>
      <c r="B15774" s="34"/>
      <c r="C15774" s="33"/>
      <c r="D15774" s="33"/>
      <c r="E15774" s="33"/>
      <c r="G15774">
        <f t="shared" si="247"/>
        <v>6</v>
      </c>
    </row>
    <row r="15775" spans="1:7">
      <c r="A15775" s="33"/>
      <c r="B15775" s="34"/>
      <c r="C15775" s="33"/>
      <c r="D15775" s="33"/>
      <c r="E15775" s="33"/>
      <c r="G15775">
        <f t="shared" si="247"/>
        <v>6</v>
      </c>
    </row>
    <row r="15776" spans="1:7">
      <c r="A15776" s="33"/>
      <c r="B15776" s="34"/>
      <c r="C15776" s="33"/>
      <c r="D15776" s="33"/>
      <c r="E15776" s="33"/>
      <c r="G15776">
        <f t="shared" si="247"/>
        <v>6</v>
      </c>
    </row>
    <row r="15777" spans="1:7">
      <c r="A15777" s="33"/>
      <c r="B15777" s="34"/>
      <c r="C15777" s="33"/>
      <c r="D15777" s="33"/>
      <c r="E15777" s="33"/>
      <c r="G15777">
        <f t="shared" si="247"/>
        <v>6</v>
      </c>
    </row>
    <row r="15778" spans="1:7">
      <c r="A15778" s="33"/>
      <c r="B15778" s="34"/>
      <c r="C15778" s="33"/>
      <c r="D15778" s="33"/>
      <c r="E15778" s="33"/>
      <c r="G15778">
        <f t="shared" si="247"/>
        <v>6</v>
      </c>
    </row>
    <row r="15779" spans="1:7">
      <c r="A15779" s="33"/>
      <c r="B15779" s="34"/>
      <c r="C15779" s="33"/>
      <c r="D15779" s="33"/>
      <c r="E15779" s="33"/>
      <c r="G15779">
        <f t="shared" si="247"/>
        <v>6</v>
      </c>
    </row>
    <row r="15780" spans="1:7">
      <c r="A15780" s="33"/>
      <c r="B15780" s="34"/>
      <c r="C15780" s="33"/>
      <c r="D15780" s="33"/>
      <c r="E15780" s="33"/>
      <c r="G15780">
        <f t="shared" si="247"/>
        <v>6</v>
      </c>
    </row>
    <row r="15781" spans="1:7">
      <c r="A15781" s="33"/>
      <c r="B15781" s="34"/>
      <c r="C15781" s="33"/>
      <c r="D15781" s="33"/>
      <c r="E15781" s="33"/>
      <c r="G15781">
        <f t="shared" si="247"/>
        <v>6</v>
      </c>
    </row>
    <row r="15782" spans="1:7">
      <c r="A15782" s="33"/>
      <c r="B15782" s="34"/>
      <c r="C15782" s="33"/>
      <c r="D15782" s="33"/>
      <c r="E15782" s="33"/>
      <c r="G15782">
        <f t="shared" si="247"/>
        <v>6</v>
      </c>
    </row>
    <row r="15783" spans="1:7">
      <c r="A15783" s="33"/>
      <c r="B15783" s="34"/>
      <c r="C15783" s="33"/>
      <c r="D15783" s="33"/>
      <c r="E15783" s="33"/>
      <c r="G15783">
        <f t="shared" si="247"/>
        <v>6</v>
      </c>
    </row>
    <row r="15784" spans="1:7">
      <c r="A15784" s="33"/>
      <c r="B15784" s="34"/>
      <c r="C15784" s="33"/>
      <c r="D15784" s="33"/>
      <c r="E15784" s="33"/>
      <c r="G15784">
        <f t="shared" si="247"/>
        <v>6</v>
      </c>
    </row>
    <row r="15785" spans="1:7">
      <c r="A15785" s="33"/>
      <c r="B15785" s="34"/>
      <c r="C15785" s="33"/>
      <c r="D15785" s="33"/>
      <c r="E15785" s="33"/>
      <c r="G15785">
        <f t="shared" si="247"/>
        <v>6</v>
      </c>
    </row>
    <row r="15786" spans="1:7">
      <c r="A15786" s="33"/>
      <c r="B15786" s="34"/>
      <c r="C15786" s="33"/>
      <c r="D15786" s="33"/>
      <c r="E15786" s="33"/>
      <c r="G15786">
        <f t="shared" si="247"/>
        <v>6</v>
      </c>
    </row>
    <row r="15787" spans="1:7">
      <c r="A15787" s="33"/>
      <c r="B15787" s="34"/>
      <c r="C15787" s="33"/>
      <c r="D15787" s="33"/>
      <c r="E15787" s="33"/>
      <c r="G15787">
        <f t="shared" si="247"/>
        <v>6</v>
      </c>
    </row>
    <row r="15788" spans="1:7">
      <c r="A15788" s="33"/>
      <c r="B15788" s="34"/>
      <c r="C15788" s="33"/>
      <c r="D15788" s="33"/>
      <c r="E15788" s="33"/>
      <c r="G15788">
        <f t="shared" si="247"/>
        <v>6</v>
      </c>
    </row>
    <row r="15789" spans="1:7">
      <c r="A15789" s="33"/>
      <c r="B15789" s="34"/>
      <c r="C15789" s="33"/>
      <c r="D15789" s="33"/>
      <c r="E15789" s="33"/>
      <c r="G15789">
        <f t="shared" si="247"/>
        <v>6</v>
      </c>
    </row>
    <row r="15790" spans="1:7">
      <c r="A15790" s="33"/>
      <c r="B15790" s="34"/>
      <c r="C15790" s="33"/>
      <c r="D15790" s="33"/>
      <c r="E15790" s="33"/>
      <c r="G15790">
        <f t="shared" si="247"/>
        <v>6</v>
      </c>
    </row>
    <row r="15791" spans="1:7">
      <c r="A15791" s="33"/>
      <c r="B15791" s="34"/>
      <c r="C15791" s="33"/>
      <c r="D15791" s="33"/>
      <c r="E15791" s="33"/>
      <c r="G15791">
        <f t="shared" si="247"/>
        <v>6</v>
      </c>
    </row>
    <row r="15792" spans="1:7">
      <c r="A15792" s="33"/>
      <c r="B15792" s="34"/>
      <c r="C15792" s="33"/>
      <c r="D15792" s="33"/>
      <c r="E15792" s="33"/>
      <c r="G15792">
        <f t="shared" si="247"/>
        <v>6</v>
      </c>
    </row>
    <row r="15793" spans="1:7">
      <c r="A15793" s="33"/>
      <c r="B15793" s="34"/>
      <c r="C15793" s="33"/>
      <c r="D15793" s="33"/>
      <c r="E15793" s="33"/>
      <c r="G15793">
        <f t="shared" si="247"/>
        <v>6</v>
      </c>
    </row>
    <row r="15794" spans="1:7">
      <c r="A15794" s="33"/>
      <c r="B15794" s="34"/>
      <c r="C15794" s="33"/>
      <c r="D15794" s="33"/>
      <c r="E15794" s="33"/>
      <c r="G15794">
        <f t="shared" si="247"/>
        <v>6</v>
      </c>
    </row>
    <row r="15795" spans="1:7">
      <c r="A15795" s="33"/>
      <c r="B15795" s="34"/>
      <c r="C15795" s="33"/>
      <c r="D15795" s="33"/>
      <c r="E15795" s="33"/>
      <c r="G15795">
        <f t="shared" si="247"/>
        <v>6</v>
      </c>
    </row>
    <row r="15796" spans="1:7">
      <c r="A15796" s="33"/>
      <c r="B15796" s="34"/>
      <c r="C15796" s="33"/>
      <c r="D15796" s="33"/>
      <c r="E15796" s="33"/>
      <c r="G15796">
        <f t="shared" si="247"/>
        <v>6</v>
      </c>
    </row>
    <row r="15797" spans="1:7">
      <c r="A15797" s="33"/>
      <c r="B15797" s="34"/>
      <c r="C15797" s="33"/>
      <c r="D15797" s="33"/>
      <c r="E15797" s="33"/>
      <c r="G15797">
        <f t="shared" si="247"/>
        <v>6</v>
      </c>
    </row>
    <row r="15798" spans="1:7">
      <c r="A15798" s="33"/>
      <c r="B15798" s="34"/>
      <c r="C15798" s="33"/>
      <c r="D15798" s="33"/>
      <c r="E15798" s="33"/>
      <c r="G15798">
        <f t="shared" si="247"/>
        <v>6</v>
      </c>
    </row>
    <row r="15799" spans="1:7">
      <c r="A15799" s="33"/>
      <c r="B15799" s="34"/>
      <c r="C15799" s="33"/>
      <c r="D15799" s="33"/>
      <c r="E15799" s="33"/>
      <c r="G15799">
        <f t="shared" si="247"/>
        <v>6</v>
      </c>
    </row>
    <row r="15800" spans="1:7">
      <c r="A15800" s="33"/>
      <c r="B15800" s="34"/>
      <c r="C15800" s="33"/>
      <c r="D15800" s="33"/>
      <c r="E15800" s="33"/>
      <c r="G15800">
        <f t="shared" si="247"/>
        <v>6</v>
      </c>
    </row>
    <row r="15801" spans="1:7">
      <c r="A15801" s="33"/>
      <c r="B15801" s="34"/>
      <c r="C15801" s="33"/>
      <c r="D15801" s="33"/>
      <c r="E15801" s="33"/>
      <c r="G15801">
        <f t="shared" si="247"/>
        <v>6</v>
      </c>
    </row>
    <row r="15802" spans="1:7">
      <c r="A15802" s="33"/>
      <c r="B15802" s="34"/>
      <c r="C15802" s="33"/>
      <c r="D15802" s="33"/>
      <c r="E15802" s="33"/>
      <c r="G15802">
        <f t="shared" si="247"/>
        <v>6</v>
      </c>
    </row>
    <row r="15803" spans="1:7">
      <c r="A15803" s="33"/>
      <c r="B15803" s="34"/>
      <c r="C15803" s="33"/>
      <c r="D15803" s="33"/>
      <c r="E15803" s="33"/>
      <c r="G15803">
        <f t="shared" si="247"/>
        <v>6</v>
      </c>
    </row>
    <row r="15804" spans="1:7">
      <c r="A15804" s="33"/>
      <c r="B15804" s="34"/>
      <c r="C15804" s="33"/>
      <c r="D15804" s="33"/>
      <c r="E15804" s="33"/>
      <c r="G15804">
        <f t="shared" si="247"/>
        <v>6</v>
      </c>
    </row>
    <row r="15805" spans="1:7">
      <c r="A15805" s="33"/>
      <c r="B15805" s="34"/>
      <c r="C15805" s="33"/>
      <c r="D15805" s="33"/>
      <c r="E15805" s="33"/>
      <c r="G15805">
        <f t="shared" si="247"/>
        <v>6</v>
      </c>
    </row>
    <row r="15806" spans="1:7">
      <c r="A15806" s="33"/>
      <c r="B15806" s="34"/>
      <c r="C15806" s="33"/>
      <c r="D15806" s="33"/>
      <c r="E15806" s="33"/>
      <c r="G15806">
        <f t="shared" si="247"/>
        <v>6</v>
      </c>
    </row>
    <row r="15807" spans="1:7">
      <c r="A15807" s="33"/>
      <c r="B15807" s="34"/>
      <c r="C15807" s="33"/>
      <c r="D15807" s="33"/>
      <c r="E15807" s="33"/>
      <c r="G15807">
        <f t="shared" si="247"/>
        <v>6</v>
      </c>
    </row>
    <row r="15808" spans="1:7">
      <c r="A15808" s="33"/>
      <c r="B15808" s="34"/>
      <c r="C15808" s="33"/>
      <c r="D15808" s="33"/>
      <c r="E15808" s="33"/>
      <c r="G15808">
        <f t="shared" ref="G15808:G15871" si="248">WEEKDAY(B15808,2)</f>
        <v>6</v>
      </c>
    </row>
    <row r="15809" spans="1:7">
      <c r="A15809" s="33"/>
      <c r="B15809" s="34"/>
      <c r="C15809" s="33"/>
      <c r="D15809" s="33"/>
      <c r="E15809" s="33"/>
      <c r="G15809">
        <f t="shared" si="248"/>
        <v>6</v>
      </c>
    </row>
    <row r="15810" spans="1:7">
      <c r="A15810" s="33"/>
      <c r="B15810" s="34"/>
      <c r="C15810" s="33"/>
      <c r="D15810" s="33"/>
      <c r="E15810" s="33"/>
      <c r="G15810">
        <f t="shared" si="248"/>
        <v>6</v>
      </c>
    </row>
    <row r="15811" spans="1:7">
      <c r="A15811" s="33"/>
      <c r="B15811" s="34"/>
      <c r="C15811" s="33"/>
      <c r="D15811" s="33"/>
      <c r="E15811" s="33"/>
      <c r="G15811">
        <f t="shared" si="248"/>
        <v>6</v>
      </c>
    </row>
    <row r="15812" spans="1:7">
      <c r="A15812" s="33"/>
      <c r="B15812" s="34"/>
      <c r="C15812" s="33"/>
      <c r="D15812" s="33"/>
      <c r="E15812" s="33"/>
      <c r="G15812">
        <f t="shared" si="248"/>
        <v>6</v>
      </c>
    </row>
    <row r="15813" spans="1:7">
      <c r="A15813" s="33"/>
      <c r="B15813" s="34"/>
      <c r="C15813" s="33"/>
      <c r="D15813" s="33"/>
      <c r="E15813" s="33"/>
      <c r="G15813">
        <f t="shared" si="248"/>
        <v>6</v>
      </c>
    </row>
    <row r="15814" spans="1:7">
      <c r="A15814" s="33"/>
      <c r="B15814" s="34"/>
      <c r="C15814" s="33"/>
      <c r="D15814" s="33"/>
      <c r="E15814" s="33"/>
      <c r="G15814">
        <f t="shared" si="248"/>
        <v>6</v>
      </c>
    </row>
    <row r="15815" spans="1:7">
      <c r="A15815" s="33"/>
      <c r="B15815" s="34"/>
      <c r="C15815" s="33"/>
      <c r="D15815" s="33"/>
      <c r="E15815" s="33"/>
      <c r="G15815">
        <f t="shared" si="248"/>
        <v>6</v>
      </c>
    </row>
    <row r="15816" spans="1:7">
      <c r="A15816" s="33"/>
      <c r="B15816" s="34"/>
      <c r="C15816" s="33"/>
      <c r="D15816" s="33"/>
      <c r="E15816" s="33"/>
      <c r="G15816">
        <f t="shared" si="248"/>
        <v>6</v>
      </c>
    </row>
    <row r="15817" spans="1:7">
      <c r="A15817" s="33"/>
      <c r="B15817" s="34"/>
      <c r="C15817" s="33"/>
      <c r="D15817" s="33"/>
      <c r="E15817" s="33"/>
      <c r="G15817">
        <f t="shared" si="248"/>
        <v>6</v>
      </c>
    </row>
    <row r="15818" spans="1:7">
      <c r="A15818" s="33"/>
      <c r="B15818" s="34"/>
      <c r="C15818" s="33"/>
      <c r="D15818" s="33"/>
      <c r="E15818" s="33"/>
      <c r="G15818">
        <f t="shared" si="248"/>
        <v>6</v>
      </c>
    </row>
    <row r="15819" spans="1:7">
      <c r="A15819" s="33"/>
      <c r="B15819" s="34"/>
      <c r="C15819" s="33"/>
      <c r="D15819" s="33"/>
      <c r="E15819" s="33"/>
      <c r="G15819">
        <f t="shared" si="248"/>
        <v>6</v>
      </c>
    </row>
    <row r="15820" spans="1:7">
      <c r="A15820" s="33"/>
      <c r="B15820" s="34"/>
      <c r="C15820" s="33"/>
      <c r="D15820" s="33"/>
      <c r="E15820" s="33"/>
      <c r="G15820">
        <f t="shared" si="248"/>
        <v>6</v>
      </c>
    </row>
    <row r="15821" spans="1:7">
      <c r="A15821" s="33"/>
      <c r="B15821" s="34"/>
      <c r="C15821" s="33"/>
      <c r="D15821" s="33"/>
      <c r="E15821" s="33"/>
      <c r="G15821">
        <f t="shared" si="248"/>
        <v>6</v>
      </c>
    </row>
    <row r="15822" spans="1:7">
      <c r="A15822" s="33"/>
      <c r="B15822" s="34"/>
      <c r="C15822" s="33"/>
      <c r="D15822" s="33"/>
      <c r="E15822" s="33"/>
      <c r="G15822">
        <f t="shared" si="248"/>
        <v>6</v>
      </c>
    </row>
    <row r="15823" spans="1:7">
      <c r="A15823" s="33"/>
      <c r="B15823" s="34"/>
      <c r="C15823" s="33"/>
      <c r="D15823" s="33"/>
      <c r="E15823" s="33"/>
      <c r="G15823">
        <f t="shared" si="248"/>
        <v>6</v>
      </c>
    </row>
    <row r="15824" spans="1:7">
      <c r="A15824" s="33"/>
      <c r="B15824" s="34"/>
      <c r="C15824" s="33"/>
      <c r="D15824" s="33"/>
      <c r="E15824" s="33"/>
      <c r="G15824">
        <f t="shared" si="248"/>
        <v>6</v>
      </c>
    </row>
    <row r="15825" spans="1:7">
      <c r="A15825" s="33"/>
      <c r="B15825" s="34"/>
      <c r="C15825" s="33"/>
      <c r="D15825" s="33"/>
      <c r="E15825" s="33"/>
      <c r="G15825">
        <f t="shared" si="248"/>
        <v>6</v>
      </c>
    </row>
    <row r="15826" spans="1:7">
      <c r="A15826" s="33"/>
      <c r="B15826" s="34"/>
      <c r="C15826" s="33"/>
      <c r="D15826" s="33"/>
      <c r="E15826" s="33"/>
      <c r="G15826">
        <f t="shared" si="248"/>
        <v>6</v>
      </c>
    </row>
    <row r="15827" spans="1:7">
      <c r="A15827" s="33"/>
      <c r="B15827" s="34"/>
      <c r="C15827" s="33"/>
      <c r="D15827" s="33"/>
      <c r="E15827" s="33"/>
      <c r="G15827">
        <f t="shared" si="248"/>
        <v>6</v>
      </c>
    </row>
    <row r="15828" spans="1:7">
      <c r="A15828" s="33"/>
      <c r="B15828" s="34"/>
      <c r="C15828" s="33"/>
      <c r="D15828" s="33"/>
      <c r="E15828" s="33"/>
      <c r="G15828">
        <f t="shared" si="248"/>
        <v>6</v>
      </c>
    </row>
    <row r="15829" spans="1:7">
      <c r="A15829" s="33"/>
      <c r="B15829" s="34"/>
      <c r="C15829" s="33"/>
      <c r="D15829" s="33"/>
      <c r="E15829" s="33"/>
      <c r="G15829">
        <f t="shared" si="248"/>
        <v>6</v>
      </c>
    </row>
    <row r="15830" spans="1:7">
      <c r="A15830" s="33"/>
      <c r="B15830" s="34"/>
      <c r="C15830" s="33"/>
      <c r="D15830" s="33"/>
      <c r="E15830" s="33"/>
      <c r="G15830">
        <f t="shared" si="248"/>
        <v>6</v>
      </c>
    </row>
    <row r="15831" spans="1:7">
      <c r="A15831" s="33"/>
      <c r="B15831" s="34"/>
      <c r="C15831" s="33"/>
      <c r="D15831" s="33"/>
      <c r="E15831" s="33"/>
      <c r="G15831">
        <f t="shared" si="248"/>
        <v>6</v>
      </c>
    </row>
    <row r="15832" spans="1:7">
      <c r="A15832" s="33"/>
      <c r="B15832" s="34"/>
      <c r="C15832" s="33"/>
      <c r="D15832" s="33"/>
      <c r="E15832" s="33"/>
      <c r="G15832">
        <f t="shared" si="248"/>
        <v>6</v>
      </c>
    </row>
    <row r="15833" spans="1:7">
      <c r="A15833" s="33"/>
      <c r="B15833" s="34"/>
      <c r="C15833" s="33"/>
      <c r="D15833" s="33"/>
      <c r="E15833" s="33"/>
      <c r="G15833">
        <f t="shared" si="248"/>
        <v>6</v>
      </c>
    </row>
    <row r="15834" spans="1:7">
      <c r="A15834" s="33"/>
      <c r="B15834" s="34"/>
      <c r="C15834" s="33"/>
      <c r="D15834" s="33"/>
      <c r="E15834" s="33"/>
      <c r="G15834">
        <f t="shared" si="248"/>
        <v>6</v>
      </c>
    </row>
    <row r="15835" spans="1:7">
      <c r="A15835" s="33"/>
      <c r="B15835" s="34"/>
      <c r="C15835" s="33"/>
      <c r="D15835" s="33"/>
      <c r="E15835" s="33"/>
      <c r="G15835">
        <f t="shared" si="248"/>
        <v>6</v>
      </c>
    </row>
    <row r="15836" spans="1:7">
      <c r="A15836" s="33"/>
      <c r="B15836" s="34"/>
      <c r="C15836" s="33"/>
      <c r="D15836" s="33"/>
      <c r="E15836" s="33"/>
      <c r="G15836">
        <f t="shared" si="248"/>
        <v>6</v>
      </c>
    </row>
    <row r="15837" spans="1:7">
      <c r="A15837" s="33"/>
      <c r="B15837" s="34"/>
      <c r="C15837" s="33"/>
      <c r="D15837" s="33"/>
      <c r="E15837" s="33"/>
      <c r="G15837">
        <f t="shared" si="248"/>
        <v>6</v>
      </c>
    </row>
    <row r="15838" spans="1:7">
      <c r="A15838" s="33"/>
      <c r="B15838" s="34"/>
      <c r="C15838" s="33"/>
      <c r="D15838" s="33"/>
      <c r="E15838" s="33"/>
      <c r="G15838">
        <f t="shared" si="248"/>
        <v>6</v>
      </c>
    </row>
    <row r="15839" spans="1:7">
      <c r="A15839" s="33"/>
      <c r="B15839" s="34"/>
      <c r="C15839" s="33"/>
      <c r="D15839" s="33"/>
      <c r="E15839" s="33"/>
      <c r="G15839">
        <f t="shared" si="248"/>
        <v>6</v>
      </c>
    </row>
    <row r="15840" spans="1:7">
      <c r="A15840" s="33"/>
      <c r="B15840" s="34"/>
      <c r="C15840" s="33"/>
      <c r="D15840" s="33"/>
      <c r="E15840" s="33"/>
      <c r="G15840">
        <f t="shared" si="248"/>
        <v>6</v>
      </c>
    </row>
    <row r="15841" spans="1:7">
      <c r="A15841" s="33"/>
      <c r="B15841" s="34"/>
      <c r="C15841" s="33"/>
      <c r="D15841" s="33"/>
      <c r="E15841" s="33"/>
      <c r="G15841">
        <f t="shared" si="248"/>
        <v>6</v>
      </c>
    </row>
    <row r="15842" spans="1:7">
      <c r="A15842" s="33"/>
      <c r="B15842" s="34"/>
      <c r="C15842" s="33"/>
      <c r="D15842" s="33"/>
      <c r="E15842" s="33"/>
      <c r="G15842">
        <f t="shared" si="248"/>
        <v>6</v>
      </c>
    </row>
    <row r="15843" spans="1:7">
      <c r="A15843" s="33"/>
      <c r="B15843" s="34"/>
      <c r="C15843" s="33"/>
      <c r="D15843" s="33"/>
      <c r="E15843" s="33"/>
      <c r="G15843">
        <f t="shared" si="248"/>
        <v>6</v>
      </c>
    </row>
    <row r="15844" spans="1:7">
      <c r="A15844" s="33"/>
      <c r="B15844" s="34"/>
      <c r="C15844" s="33"/>
      <c r="D15844" s="33"/>
      <c r="E15844" s="33"/>
      <c r="G15844">
        <f t="shared" si="248"/>
        <v>6</v>
      </c>
    </row>
    <row r="15845" spans="1:7">
      <c r="A15845" s="33"/>
      <c r="B15845" s="34"/>
      <c r="C15845" s="33"/>
      <c r="D15845" s="33"/>
      <c r="E15845" s="33"/>
      <c r="G15845">
        <f t="shared" si="248"/>
        <v>6</v>
      </c>
    </row>
    <row r="15846" spans="1:7">
      <c r="A15846" s="33"/>
      <c r="B15846" s="34"/>
      <c r="C15846" s="33"/>
      <c r="D15846" s="33"/>
      <c r="E15846" s="33"/>
      <c r="G15846">
        <f t="shared" si="248"/>
        <v>6</v>
      </c>
    </row>
    <row r="15847" spans="1:7">
      <c r="A15847" s="33"/>
      <c r="B15847" s="34"/>
      <c r="C15847" s="33"/>
      <c r="D15847" s="33"/>
      <c r="E15847" s="33"/>
      <c r="G15847">
        <f t="shared" si="248"/>
        <v>6</v>
      </c>
    </row>
    <row r="15848" spans="1:7">
      <c r="A15848" s="33"/>
      <c r="B15848" s="34"/>
      <c r="C15848" s="33"/>
      <c r="D15848" s="33"/>
      <c r="E15848" s="33"/>
      <c r="G15848">
        <f t="shared" si="248"/>
        <v>6</v>
      </c>
    </row>
    <row r="15849" spans="1:7">
      <c r="A15849" s="33"/>
      <c r="B15849" s="34"/>
      <c r="C15849" s="33"/>
      <c r="D15849" s="33"/>
      <c r="E15849" s="33"/>
      <c r="G15849">
        <f t="shared" si="248"/>
        <v>6</v>
      </c>
    </row>
    <row r="15850" spans="1:7">
      <c r="A15850" s="33"/>
      <c r="B15850" s="34"/>
      <c r="C15850" s="33"/>
      <c r="D15850" s="33"/>
      <c r="E15850" s="33"/>
      <c r="G15850">
        <f t="shared" si="248"/>
        <v>6</v>
      </c>
    </row>
    <row r="15851" spans="1:7">
      <c r="A15851" s="33"/>
      <c r="B15851" s="34"/>
      <c r="C15851" s="33"/>
      <c r="D15851" s="33"/>
      <c r="E15851" s="33"/>
      <c r="G15851">
        <f t="shared" si="248"/>
        <v>6</v>
      </c>
    </row>
    <row r="15852" spans="1:7">
      <c r="A15852" s="33"/>
      <c r="B15852" s="34"/>
      <c r="C15852" s="33"/>
      <c r="D15852" s="33"/>
      <c r="E15852" s="33"/>
      <c r="G15852">
        <f t="shared" si="248"/>
        <v>6</v>
      </c>
    </row>
    <row r="15853" spans="1:7">
      <c r="A15853" s="33"/>
      <c r="B15853" s="34"/>
      <c r="C15853" s="33"/>
      <c r="D15853" s="33"/>
      <c r="E15853" s="33"/>
      <c r="G15853">
        <f t="shared" si="248"/>
        <v>6</v>
      </c>
    </row>
    <row r="15854" spans="1:7">
      <c r="A15854" s="33"/>
      <c r="B15854" s="34"/>
      <c r="C15854" s="33"/>
      <c r="D15854" s="33"/>
      <c r="E15854" s="33"/>
      <c r="G15854">
        <f t="shared" si="248"/>
        <v>6</v>
      </c>
    </row>
    <row r="15855" spans="1:7">
      <c r="A15855" s="33"/>
      <c r="B15855" s="34"/>
      <c r="C15855" s="33"/>
      <c r="D15855" s="33"/>
      <c r="E15855" s="33"/>
      <c r="G15855">
        <f t="shared" si="248"/>
        <v>6</v>
      </c>
    </row>
    <row r="15856" spans="1:7">
      <c r="A15856" s="33"/>
      <c r="B15856" s="34"/>
      <c r="C15856" s="33"/>
      <c r="D15856" s="33"/>
      <c r="E15856" s="33"/>
      <c r="G15856">
        <f t="shared" si="248"/>
        <v>6</v>
      </c>
    </row>
    <row r="15857" spans="1:7">
      <c r="A15857" s="33"/>
      <c r="B15857" s="34"/>
      <c r="C15857" s="33"/>
      <c r="D15857" s="33"/>
      <c r="E15857" s="33"/>
      <c r="G15857">
        <f t="shared" si="248"/>
        <v>6</v>
      </c>
    </row>
    <row r="15858" spans="1:7">
      <c r="A15858" s="33"/>
      <c r="B15858" s="34"/>
      <c r="C15858" s="33"/>
      <c r="D15858" s="33"/>
      <c r="E15858" s="33"/>
      <c r="G15858">
        <f t="shared" si="248"/>
        <v>6</v>
      </c>
    </row>
    <row r="15859" spans="1:7">
      <c r="A15859" s="33"/>
      <c r="B15859" s="34"/>
      <c r="C15859" s="33"/>
      <c r="D15859" s="33"/>
      <c r="E15859" s="33"/>
      <c r="G15859">
        <f t="shared" si="248"/>
        <v>6</v>
      </c>
    </row>
    <row r="15860" spans="1:7">
      <c r="A15860" s="33"/>
      <c r="B15860" s="34"/>
      <c r="C15860" s="33"/>
      <c r="D15860" s="33"/>
      <c r="E15860" s="33"/>
      <c r="G15860">
        <f t="shared" si="248"/>
        <v>6</v>
      </c>
    </row>
    <row r="15861" spans="1:7">
      <c r="A15861" s="33"/>
      <c r="B15861" s="34"/>
      <c r="C15861" s="33"/>
      <c r="D15861" s="33"/>
      <c r="E15861" s="33"/>
      <c r="G15861">
        <f t="shared" si="248"/>
        <v>6</v>
      </c>
    </row>
    <row r="15862" spans="1:7">
      <c r="A15862" s="33"/>
      <c r="B15862" s="34"/>
      <c r="C15862" s="33"/>
      <c r="D15862" s="33"/>
      <c r="E15862" s="33"/>
      <c r="G15862">
        <f t="shared" si="248"/>
        <v>6</v>
      </c>
    </row>
    <row r="15863" spans="1:7">
      <c r="A15863" s="33"/>
      <c r="B15863" s="34"/>
      <c r="C15863" s="33"/>
      <c r="D15863" s="33"/>
      <c r="E15863" s="33"/>
      <c r="G15863">
        <f t="shared" si="248"/>
        <v>6</v>
      </c>
    </row>
    <row r="15864" spans="1:7">
      <c r="A15864" s="33"/>
      <c r="B15864" s="34"/>
      <c r="C15864" s="33"/>
      <c r="D15864" s="33"/>
      <c r="E15864" s="33"/>
      <c r="G15864">
        <f t="shared" si="248"/>
        <v>6</v>
      </c>
    </row>
    <row r="15865" spans="1:7">
      <c r="A15865" s="33"/>
      <c r="B15865" s="34"/>
      <c r="C15865" s="33"/>
      <c r="D15865" s="33"/>
      <c r="E15865" s="33"/>
      <c r="G15865">
        <f t="shared" si="248"/>
        <v>6</v>
      </c>
    </row>
    <row r="15866" spans="1:7">
      <c r="A15866" s="33"/>
      <c r="B15866" s="34"/>
      <c r="C15866" s="33"/>
      <c r="D15866" s="33"/>
      <c r="E15866" s="33"/>
      <c r="G15866">
        <f t="shared" si="248"/>
        <v>6</v>
      </c>
    </row>
    <row r="15867" spans="1:7">
      <c r="A15867" s="33"/>
      <c r="B15867" s="34"/>
      <c r="C15867" s="33"/>
      <c r="D15867" s="33"/>
      <c r="E15867" s="33"/>
      <c r="G15867">
        <f t="shared" si="248"/>
        <v>6</v>
      </c>
    </row>
    <row r="15868" spans="1:7">
      <c r="A15868" s="33"/>
      <c r="B15868" s="34"/>
      <c r="C15868" s="33"/>
      <c r="D15868" s="33"/>
      <c r="E15868" s="33"/>
      <c r="G15868">
        <f t="shared" si="248"/>
        <v>6</v>
      </c>
    </row>
    <row r="15869" spans="1:7">
      <c r="A15869" s="33"/>
      <c r="B15869" s="34"/>
      <c r="C15869" s="33"/>
      <c r="D15869" s="33"/>
      <c r="E15869" s="33"/>
      <c r="G15869">
        <f t="shared" si="248"/>
        <v>6</v>
      </c>
    </row>
    <row r="15870" spans="1:7">
      <c r="A15870" s="33"/>
      <c r="B15870" s="34"/>
      <c r="C15870" s="33"/>
      <c r="D15870" s="33"/>
      <c r="E15870" s="33"/>
      <c r="G15870">
        <f t="shared" si="248"/>
        <v>6</v>
      </c>
    </row>
    <row r="15871" spans="1:7">
      <c r="A15871" s="33"/>
      <c r="B15871" s="34"/>
      <c r="C15871" s="33"/>
      <c r="D15871" s="33"/>
      <c r="E15871" s="33"/>
      <c r="G15871">
        <f t="shared" si="248"/>
        <v>6</v>
      </c>
    </row>
    <row r="15872" spans="1:7">
      <c r="A15872" s="33"/>
      <c r="B15872" s="34"/>
      <c r="C15872" s="33"/>
      <c r="D15872" s="33"/>
      <c r="E15872" s="33"/>
      <c r="G15872">
        <f t="shared" ref="G15872:G15935" si="249">WEEKDAY(B15872,2)</f>
        <v>6</v>
      </c>
    </row>
    <row r="15873" spans="1:7">
      <c r="A15873" s="33"/>
      <c r="B15873" s="34"/>
      <c r="C15873" s="33"/>
      <c r="D15873" s="33"/>
      <c r="E15873" s="33"/>
      <c r="G15873">
        <f t="shared" si="249"/>
        <v>6</v>
      </c>
    </row>
    <row r="15874" spans="1:7">
      <c r="A15874" s="33"/>
      <c r="B15874" s="34"/>
      <c r="C15874" s="33"/>
      <c r="D15874" s="33"/>
      <c r="E15874" s="33"/>
      <c r="G15874">
        <f t="shared" si="249"/>
        <v>6</v>
      </c>
    </row>
    <row r="15875" spans="1:7">
      <c r="A15875" s="33"/>
      <c r="B15875" s="34"/>
      <c r="C15875" s="33"/>
      <c r="D15875" s="33"/>
      <c r="E15875" s="33"/>
      <c r="G15875">
        <f t="shared" si="249"/>
        <v>6</v>
      </c>
    </row>
    <row r="15876" spans="1:7">
      <c r="A15876" s="33"/>
      <c r="B15876" s="34"/>
      <c r="C15876" s="33"/>
      <c r="D15876" s="33"/>
      <c r="E15876" s="33"/>
      <c r="G15876">
        <f t="shared" si="249"/>
        <v>6</v>
      </c>
    </row>
    <row r="15877" spans="1:7">
      <c r="A15877" s="33"/>
      <c r="B15877" s="34"/>
      <c r="C15877" s="33"/>
      <c r="D15877" s="33"/>
      <c r="E15877" s="33"/>
      <c r="G15877">
        <f t="shared" si="249"/>
        <v>6</v>
      </c>
    </row>
    <row r="15878" spans="1:7">
      <c r="A15878" s="33"/>
      <c r="B15878" s="34"/>
      <c r="C15878" s="33"/>
      <c r="D15878" s="33"/>
      <c r="E15878" s="33"/>
      <c r="G15878">
        <f t="shared" si="249"/>
        <v>6</v>
      </c>
    </row>
    <row r="15879" spans="1:7">
      <c r="A15879" s="33"/>
      <c r="B15879" s="34"/>
      <c r="C15879" s="33"/>
      <c r="D15879" s="33"/>
      <c r="E15879" s="33"/>
      <c r="G15879">
        <f t="shared" si="249"/>
        <v>6</v>
      </c>
    </row>
    <row r="15880" spans="1:7">
      <c r="A15880" s="33"/>
      <c r="B15880" s="34"/>
      <c r="C15880" s="33"/>
      <c r="D15880" s="33"/>
      <c r="E15880" s="33"/>
      <c r="G15880">
        <f t="shared" si="249"/>
        <v>6</v>
      </c>
    </row>
    <row r="15881" spans="1:7">
      <c r="A15881" s="33"/>
      <c r="B15881" s="34"/>
      <c r="C15881" s="33"/>
      <c r="D15881" s="33"/>
      <c r="E15881" s="33"/>
      <c r="G15881">
        <f t="shared" si="249"/>
        <v>6</v>
      </c>
    </row>
    <row r="15882" spans="1:7">
      <c r="A15882" s="33"/>
      <c r="B15882" s="34"/>
      <c r="C15882" s="33"/>
      <c r="D15882" s="33"/>
      <c r="E15882" s="33"/>
      <c r="G15882">
        <f t="shared" si="249"/>
        <v>6</v>
      </c>
    </row>
    <row r="15883" spans="1:7">
      <c r="A15883" s="33"/>
      <c r="B15883" s="34"/>
      <c r="C15883" s="33"/>
      <c r="D15883" s="33"/>
      <c r="E15883" s="33"/>
      <c r="G15883">
        <f t="shared" si="249"/>
        <v>6</v>
      </c>
    </row>
    <row r="15884" spans="1:7">
      <c r="A15884" s="33"/>
      <c r="B15884" s="34"/>
      <c r="C15884" s="33"/>
      <c r="D15884" s="33"/>
      <c r="E15884" s="33"/>
      <c r="G15884">
        <f t="shared" si="249"/>
        <v>6</v>
      </c>
    </row>
    <row r="15885" spans="1:7">
      <c r="A15885" s="33"/>
      <c r="B15885" s="34"/>
      <c r="C15885" s="33"/>
      <c r="D15885" s="33"/>
      <c r="E15885" s="33"/>
      <c r="G15885">
        <f t="shared" si="249"/>
        <v>6</v>
      </c>
    </row>
    <row r="15886" spans="1:7">
      <c r="A15886" s="33"/>
      <c r="B15886" s="34"/>
      <c r="C15886" s="33"/>
      <c r="D15886" s="33"/>
      <c r="E15886" s="33"/>
      <c r="G15886">
        <f t="shared" si="249"/>
        <v>6</v>
      </c>
    </row>
    <row r="15887" spans="1:7">
      <c r="A15887" s="33"/>
      <c r="B15887" s="34"/>
      <c r="C15887" s="33"/>
      <c r="D15887" s="33"/>
      <c r="E15887" s="33"/>
      <c r="G15887">
        <f t="shared" si="249"/>
        <v>6</v>
      </c>
    </row>
    <row r="15888" spans="1:7">
      <c r="A15888" s="33"/>
      <c r="B15888" s="34"/>
      <c r="C15888" s="33"/>
      <c r="D15888" s="33"/>
      <c r="E15888" s="33"/>
      <c r="G15888">
        <f t="shared" si="249"/>
        <v>6</v>
      </c>
    </row>
    <row r="15889" spans="1:7">
      <c r="A15889" s="33"/>
      <c r="B15889" s="34"/>
      <c r="C15889" s="33"/>
      <c r="D15889" s="33"/>
      <c r="E15889" s="33"/>
      <c r="G15889">
        <f t="shared" si="249"/>
        <v>6</v>
      </c>
    </row>
    <row r="15890" spans="1:7">
      <c r="A15890" s="33"/>
      <c r="B15890" s="34"/>
      <c r="C15890" s="33"/>
      <c r="D15890" s="33"/>
      <c r="E15890" s="33"/>
      <c r="G15890">
        <f t="shared" si="249"/>
        <v>6</v>
      </c>
    </row>
    <row r="15891" spans="1:7">
      <c r="A15891" s="33"/>
      <c r="B15891" s="34"/>
      <c r="C15891" s="33"/>
      <c r="D15891" s="33"/>
      <c r="E15891" s="33"/>
      <c r="G15891">
        <f t="shared" si="249"/>
        <v>6</v>
      </c>
    </row>
    <row r="15892" spans="1:7">
      <c r="A15892" s="33"/>
      <c r="B15892" s="34"/>
      <c r="C15892" s="33"/>
      <c r="D15892" s="33"/>
      <c r="E15892" s="33"/>
      <c r="G15892">
        <f t="shared" si="249"/>
        <v>6</v>
      </c>
    </row>
    <row r="15893" spans="1:7">
      <c r="A15893" s="33"/>
      <c r="B15893" s="34"/>
      <c r="C15893" s="33"/>
      <c r="D15893" s="33"/>
      <c r="E15893" s="33"/>
      <c r="G15893">
        <f t="shared" si="249"/>
        <v>6</v>
      </c>
    </row>
    <row r="15894" spans="1:7">
      <c r="A15894" s="33"/>
      <c r="B15894" s="34"/>
      <c r="C15894" s="33"/>
      <c r="D15894" s="33"/>
      <c r="E15894" s="33"/>
      <c r="G15894">
        <f t="shared" si="249"/>
        <v>6</v>
      </c>
    </row>
    <row r="15895" spans="1:7">
      <c r="A15895" s="33"/>
      <c r="B15895" s="34"/>
      <c r="C15895" s="33"/>
      <c r="D15895" s="33"/>
      <c r="E15895" s="33"/>
      <c r="G15895">
        <f t="shared" si="249"/>
        <v>6</v>
      </c>
    </row>
    <row r="15896" spans="1:7">
      <c r="A15896" s="33"/>
      <c r="B15896" s="34"/>
      <c r="C15896" s="33"/>
      <c r="D15896" s="33"/>
      <c r="E15896" s="33"/>
      <c r="G15896">
        <f t="shared" si="249"/>
        <v>6</v>
      </c>
    </row>
    <row r="15897" spans="1:7">
      <c r="A15897" s="33"/>
      <c r="B15897" s="34"/>
      <c r="C15897" s="33"/>
      <c r="D15897" s="33"/>
      <c r="E15897" s="33"/>
      <c r="G15897">
        <f t="shared" si="249"/>
        <v>6</v>
      </c>
    </row>
    <row r="15898" spans="1:7">
      <c r="A15898" s="33"/>
      <c r="B15898" s="34"/>
      <c r="C15898" s="33"/>
      <c r="D15898" s="33"/>
      <c r="E15898" s="33"/>
      <c r="G15898">
        <f t="shared" si="249"/>
        <v>6</v>
      </c>
    </row>
    <row r="15899" spans="1:7">
      <c r="A15899" s="33"/>
      <c r="B15899" s="34"/>
      <c r="C15899" s="33"/>
      <c r="D15899" s="33"/>
      <c r="E15899" s="33"/>
      <c r="G15899">
        <f t="shared" si="249"/>
        <v>6</v>
      </c>
    </row>
    <row r="15900" spans="1:7">
      <c r="A15900" s="33"/>
      <c r="B15900" s="34"/>
      <c r="C15900" s="33"/>
      <c r="D15900" s="33"/>
      <c r="E15900" s="33"/>
      <c r="G15900">
        <f t="shared" si="249"/>
        <v>6</v>
      </c>
    </row>
    <row r="15901" spans="1:7">
      <c r="A15901" s="33"/>
      <c r="B15901" s="34"/>
      <c r="C15901" s="33"/>
      <c r="D15901" s="33"/>
      <c r="E15901" s="33"/>
      <c r="G15901">
        <f t="shared" si="249"/>
        <v>6</v>
      </c>
    </row>
    <row r="15902" spans="1:7">
      <c r="A15902" s="33"/>
      <c r="B15902" s="34"/>
      <c r="C15902" s="33"/>
      <c r="D15902" s="33"/>
      <c r="E15902" s="33"/>
      <c r="G15902">
        <f t="shared" si="249"/>
        <v>6</v>
      </c>
    </row>
    <row r="15903" spans="1:7">
      <c r="A15903" s="33"/>
      <c r="B15903" s="34"/>
      <c r="C15903" s="33"/>
      <c r="D15903" s="33"/>
      <c r="E15903" s="33"/>
      <c r="G15903">
        <f t="shared" si="249"/>
        <v>6</v>
      </c>
    </row>
    <row r="15904" spans="1:7">
      <c r="A15904" s="33"/>
      <c r="B15904" s="34"/>
      <c r="C15904" s="33"/>
      <c r="D15904" s="33"/>
      <c r="E15904" s="33"/>
      <c r="G15904">
        <f t="shared" si="249"/>
        <v>6</v>
      </c>
    </row>
    <row r="15905" spans="1:7">
      <c r="A15905" s="33"/>
      <c r="B15905" s="34"/>
      <c r="C15905" s="33"/>
      <c r="D15905" s="33"/>
      <c r="E15905" s="33"/>
      <c r="G15905">
        <f t="shared" si="249"/>
        <v>6</v>
      </c>
    </row>
    <row r="15906" spans="1:7">
      <c r="A15906" s="33"/>
      <c r="B15906" s="34"/>
      <c r="C15906" s="33"/>
      <c r="D15906" s="33"/>
      <c r="E15906" s="33"/>
      <c r="G15906">
        <f t="shared" si="249"/>
        <v>6</v>
      </c>
    </row>
    <row r="15907" spans="1:7">
      <c r="A15907" s="33"/>
      <c r="B15907" s="34"/>
      <c r="C15907" s="33"/>
      <c r="D15907" s="33"/>
      <c r="E15907" s="33"/>
      <c r="G15907">
        <f t="shared" si="249"/>
        <v>6</v>
      </c>
    </row>
    <row r="15908" spans="1:7">
      <c r="A15908" s="33"/>
      <c r="B15908" s="34"/>
      <c r="C15908" s="33"/>
      <c r="D15908" s="33"/>
      <c r="E15908" s="33"/>
      <c r="G15908">
        <f t="shared" si="249"/>
        <v>6</v>
      </c>
    </row>
    <row r="15909" spans="1:7">
      <c r="A15909" s="33"/>
      <c r="B15909" s="34"/>
      <c r="C15909" s="33"/>
      <c r="D15909" s="33"/>
      <c r="E15909" s="33"/>
      <c r="G15909">
        <f t="shared" si="249"/>
        <v>6</v>
      </c>
    </row>
    <row r="15910" spans="1:7">
      <c r="A15910" s="33"/>
      <c r="B15910" s="34"/>
      <c r="C15910" s="33"/>
      <c r="D15910" s="33"/>
      <c r="E15910" s="33"/>
      <c r="G15910">
        <f t="shared" si="249"/>
        <v>6</v>
      </c>
    </row>
    <row r="15911" spans="1:7">
      <c r="A15911" s="33"/>
      <c r="B15911" s="34"/>
      <c r="C15911" s="33"/>
      <c r="D15911" s="33"/>
      <c r="E15911" s="33"/>
      <c r="G15911">
        <f t="shared" si="249"/>
        <v>6</v>
      </c>
    </row>
    <row r="15912" spans="1:7">
      <c r="A15912" s="33"/>
      <c r="B15912" s="34"/>
      <c r="C15912" s="33"/>
      <c r="D15912" s="33"/>
      <c r="E15912" s="33"/>
      <c r="G15912">
        <f t="shared" si="249"/>
        <v>6</v>
      </c>
    </row>
    <row r="15913" spans="1:7">
      <c r="A15913" s="33"/>
      <c r="B15913" s="34"/>
      <c r="C15913" s="33"/>
      <c r="D15913" s="33"/>
      <c r="E15913" s="33"/>
      <c r="G15913">
        <f t="shared" si="249"/>
        <v>6</v>
      </c>
    </row>
    <row r="15914" spans="1:7">
      <c r="A15914" s="33"/>
      <c r="B15914" s="34"/>
      <c r="C15914" s="33"/>
      <c r="D15914" s="33"/>
      <c r="E15914" s="33"/>
      <c r="G15914">
        <f t="shared" si="249"/>
        <v>6</v>
      </c>
    </row>
    <row r="15915" spans="1:7">
      <c r="A15915" s="33"/>
      <c r="B15915" s="34"/>
      <c r="C15915" s="33"/>
      <c r="D15915" s="33"/>
      <c r="E15915" s="33"/>
      <c r="G15915">
        <f t="shared" si="249"/>
        <v>6</v>
      </c>
    </row>
    <row r="15916" spans="1:7">
      <c r="A15916" s="33"/>
      <c r="B15916" s="34"/>
      <c r="C15916" s="33"/>
      <c r="D15916" s="33"/>
      <c r="E15916" s="33"/>
      <c r="G15916">
        <f t="shared" si="249"/>
        <v>6</v>
      </c>
    </row>
    <row r="15917" spans="1:7">
      <c r="A15917" s="33"/>
      <c r="B15917" s="34"/>
      <c r="C15917" s="33"/>
      <c r="D15917" s="33"/>
      <c r="E15917" s="33"/>
      <c r="G15917">
        <f t="shared" si="249"/>
        <v>6</v>
      </c>
    </row>
    <row r="15918" spans="1:7">
      <c r="A15918" s="33"/>
      <c r="B15918" s="34"/>
      <c r="C15918" s="33"/>
      <c r="D15918" s="33"/>
      <c r="E15918" s="33"/>
      <c r="G15918">
        <f t="shared" si="249"/>
        <v>6</v>
      </c>
    </row>
    <row r="15919" spans="1:7">
      <c r="A15919" s="33"/>
      <c r="B15919" s="34"/>
      <c r="C15919" s="33"/>
      <c r="D15919" s="33"/>
      <c r="E15919" s="33"/>
      <c r="G15919">
        <f t="shared" si="249"/>
        <v>6</v>
      </c>
    </row>
    <row r="15920" spans="1:7">
      <c r="A15920" s="33"/>
      <c r="B15920" s="34"/>
      <c r="C15920" s="33"/>
      <c r="D15920" s="33"/>
      <c r="E15920" s="33"/>
      <c r="G15920">
        <f t="shared" si="249"/>
        <v>6</v>
      </c>
    </row>
    <row r="15921" spans="1:7">
      <c r="A15921" s="33"/>
      <c r="B15921" s="34"/>
      <c r="C15921" s="33"/>
      <c r="D15921" s="33"/>
      <c r="E15921" s="33"/>
      <c r="G15921">
        <f t="shared" si="249"/>
        <v>6</v>
      </c>
    </row>
    <row r="15922" spans="1:7">
      <c r="A15922" s="33"/>
      <c r="B15922" s="34"/>
      <c r="C15922" s="33"/>
      <c r="D15922" s="33"/>
      <c r="E15922" s="33"/>
      <c r="G15922">
        <f t="shared" si="249"/>
        <v>6</v>
      </c>
    </row>
    <row r="15923" spans="1:7">
      <c r="A15923" s="33"/>
      <c r="B15923" s="34"/>
      <c r="C15923" s="33"/>
      <c r="D15923" s="33"/>
      <c r="E15923" s="33"/>
      <c r="G15923">
        <f t="shared" si="249"/>
        <v>6</v>
      </c>
    </row>
    <row r="15924" spans="1:7">
      <c r="A15924" s="33"/>
      <c r="B15924" s="34"/>
      <c r="C15924" s="33"/>
      <c r="D15924" s="33"/>
      <c r="E15924" s="33"/>
      <c r="G15924">
        <f t="shared" si="249"/>
        <v>6</v>
      </c>
    </row>
    <row r="15925" spans="1:7">
      <c r="A15925" s="33"/>
      <c r="B15925" s="34"/>
      <c r="C15925" s="33"/>
      <c r="D15925" s="33"/>
      <c r="E15925" s="33"/>
      <c r="G15925">
        <f t="shared" si="249"/>
        <v>6</v>
      </c>
    </row>
    <row r="15926" spans="1:7">
      <c r="A15926" s="33"/>
      <c r="B15926" s="34"/>
      <c r="C15926" s="33"/>
      <c r="D15926" s="33"/>
      <c r="E15926" s="33"/>
      <c r="G15926">
        <f t="shared" si="249"/>
        <v>6</v>
      </c>
    </row>
    <row r="15927" spans="1:7">
      <c r="A15927" s="33"/>
      <c r="B15927" s="34"/>
      <c r="C15927" s="33"/>
      <c r="D15927" s="33"/>
      <c r="E15927" s="33"/>
      <c r="G15927">
        <f t="shared" si="249"/>
        <v>6</v>
      </c>
    </row>
    <row r="15928" spans="1:7">
      <c r="A15928" s="33"/>
      <c r="B15928" s="34"/>
      <c r="C15928" s="33"/>
      <c r="D15928" s="33"/>
      <c r="E15928" s="33"/>
      <c r="G15928">
        <f t="shared" si="249"/>
        <v>6</v>
      </c>
    </row>
    <row r="15929" spans="1:7">
      <c r="A15929" s="33"/>
      <c r="B15929" s="34"/>
      <c r="C15929" s="33"/>
      <c r="D15929" s="33"/>
      <c r="E15929" s="33"/>
      <c r="G15929">
        <f t="shared" si="249"/>
        <v>6</v>
      </c>
    </row>
    <row r="15930" spans="1:7">
      <c r="A15930" s="33"/>
      <c r="B15930" s="34"/>
      <c r="C15930" s="33"/>
      <c r="D15930" s="33"/>
      <c r="E15930" s="33"/>
      <c r="G15930">
        <f t="shared" si="249"/>
        <v>6</v>
      </c>
    </row>
    <row r="15931" spans="1:7">
      <c r="A15931" s="33"/>
      <c r="B15931" s="34"/>
      <c r="C15931" s="33"/>
      <c r="D15931" s="33"/>
      <c r="E15931" s="33"/>
      <c r="G15931">
        <f t="shared" si="249"/>
        <v>6</v>
      </c>
    </row>
    <row r="15932" spans="1:7">
      <c r="A15932" s="33"/>
      <c r="B15932" s="34"/>
      <c r="C15932" s="33"/>
      <c r="D15932" s="33"/>
      <c r="E15932" s="33"/>
      <c r="G15932">
        <f t="shared" si="249"/>
        <v>6</v>
      </c>
    </row>
    <row r="15933" spans="1:7">
      <c r="A15933" s="33"/>
      <c r="B15933" s="34"/>
      <c r="C15933" s="33"/>
      <c r="D15933" s="33"/>
      <c r="E15933" s="33"/>
      <c r="G15933">
        <f t="shared" si="249"/>
        <v>6</v>
      </c>
    </row>
    <row r="15934" spans="1:7">
      <c r="A15934" s="33"/>
      <c r="B15934" s="34"/>
      <c r="C15934" s="33"/>
      <c r="D15934" s="33"/>
      <c r="E15934" s="33"/>
      <c r="G15934">
        <f t="shared" si="249"/>
        <v>6</v>
      </c>
    </row>
    <row r="15935" spans="1:7">
      <c r="A15935" s="33"/>
      <c r="B15935" s="34"/>
      <c r="C15935" s="33"/>
      <c r="D15935" s="33"/>
      <c r="E15935" s="33"/>
      <c r="G15935">
        <f t="shared" si="249"/>
        <v>6</v>
      </c>
    </row>
    <row r="15936" spans="1:7">
      <c r="A15936" s="33"/>
      <c r="B15936" s="34"/>
      <c r="C15936" s="33"/>
      <c r="D15936" s="33"/>
      <c r="E15936" s="33"/>
      <c r="G15936">
        <f t="shared" ref="G15936:G15999" si="250">WEEKDAY(B15936,2)</f>
        <v>6</v>
      </c>
    </row>
    <row r="15937" spans="1:7">
      <c r="A15937" s="33"/>
      <c r="B15937" s="34"/>
      <c r="C15937" s="33"/>
      <c r="D15937" s="33"/>
      <c r="E15937" s="33"/>
      <c r="G15937">
        <f t="shared" si="250"/>
        <v>6</v>
      </c>
    </row>
    <row r="15938" spans="1:7">
      <c r="A15938" s="33"/>
      <c r="B15938" s="34"/>
      <c r="C15938" s="33"/>
      <c r="D15938" s="33"/>
      <c r="E15938" s="33"/>
      <c r="G15938">
        <f t="shared" si="250"/>
        <v>6</v>
      </c>
    </row>
    <row r="15939" spans="1:7">
      <c r="A15939" s="33"/>
      <c r="B15939" s="34"/>
      <c r="C15939" s="33"/>
      <c r="D15939" s="33"/>
      <c r="E15939" s="33"/>
      <c r="G15939">
        <f t="shared" si="250"/>
        <v>6</v>
      </c>
    </row>
    <row r="15940" spans="1:7">
      <c r="A15940" s="33"/>
      <c r="B15940" s="34"/>
      <c r="C15940" s="33"/>
      <c r="D15940" s="33"/>
      <c r="E15940" s="33"/>
      <c r="G15940">
        <f t="shared" si="250"/>
        <v>6</v>
      </c>
    </row>
    <row r="15941" spans="1:7">
      <c r="A15941" s="33"/>
      <c r="B15941" s="34"/>
      <c r="C15941" s="33"/>
      <c r="D15941" s="33"/>
      <c r="E15941" s="33"/>
      <c r="G15941">
        <f t="shared" si="250"/>
        <v>6</v>
      </c>
    </row>
    <row r="15942" spans="1:7">
      <c r="A15942" s="33"/>
      <c r="B15942" s="34"/>
      <c r="C15942" s="33"/>
      <c r="D15942" s="33"/>
      <c r="E15942" s="33"/>
      <c r="G15942">
        <f t="shared" si="250"/>
        <v>6</v>
      </c>
    </row>
    <row r="15943" spans="1:7">
      <c r="A15943" s="33"/>
      <c r="B15943" s="34"/>
      <c r="C15943" s="33"/>
      <c r="D15943" s="33"/>
      <c r="E15943" s="33"/>
      <c r="G15943">
        <f t="shared" si="250"/>
        <v>6</v>
      </c>
    </row>
    <row r="15944" spans="1:7">
      <c r="A15944" s="33"/>
      <c r="B15944" s="34"/>
      <c r="C15944" s="33"/>
      <c r="D15944" s="33"/>
      <c r="E15944" s="33"/>
      <c r="G15944">
        <f t="shared" si="250"/>
        <v>6</v>
      </c>
    </row>
    <row r="15945" spans="1:7">
      <c r="A15945" s="33"/>
      <c r="B15945" s="34"/>
      <c r="C15945" s="33"/>
      <c r="D15945" s="33"/>
      <c r="E15945" s="33"/>
      <c r="G15945">
        <f t="shared" si="250"/>
        <v>6</v>
      </c>
    </row>
    <row r="15946" spans="1:7">
      <c r="A15946" s="33"/>
      <c r="B15946" s="34"/>
      <c r="C15946" s="33"/>
      <c r="D15946" s="33"/>
      <c r="E15946" s="33"/>
      <c r="G15946">
        <f t="shared" si="250"/>
        <v>6</v>
      </c>
    </row>
    <row r="15947" spans="1:7">
      <c r="A15947" s="33"/>
      <c r="B15947" s="34"/>
      <c r="C15947" s="33"/>
      <c r="D15947" s="33"/>
      <c r="E15947" s="33"/>
      <c r="G15947">
        <f t="shared" si="250"/>
        <v>6</v>
      </c>
    </row>
    <row r="15948" spans="1:7">
      <c r="A15948" s="33"/>
      <c r="B15948" s="34"/>
      <c r="C15948" s="33"/>
      <c r="D15948" s="33"/>
      <c r="E15948" s="33"/>
      <c r="G15948">
        <f t="shared" si="250"/>
        <v>6</v>
      </c>
    </row>
    <row r="15949" spans="1:7">
      <c r="A15949" s="33"/>
      <c r="B15949" s="34"/>
      <c r="C15949" s="33"/>
      <c r="D15949" s="33"/>
      <c r="E15949" s="33"/>
      <c r="G15949">
        <f t="shared" si="250"/>
        <v>6</v>
      </c>
    </row>
    <row r="15950" spans="1:7">
      <c r="A15950" s="33"/>
      <c r="B15950" s="34"/>
      <c r="C15950" s="33"/>
      <c r="D15950" s="33"/>
      <c r="E15950" s="33"/>
      <c r="G15950">
        <f t="shared" si="250"/>
        <v>6</v>
      </c>
    </row>
    <row r="15951" spans="1:7">
      <c r="A15951" s="33"/>
      <c r="B15951" s="34"/>
      <c r="C15951" s="33"/>
      <c r="D15951" s="33"/>
      <c r="E15951" s="33"/>
      <c r="G15951">
        <f t="shared" si="250"/>
        <v>6</v>
      </c>
    </row>
    <row r="15952" spans="1:7">
      <c r="A15952" s="33"/>
      <c r="B15952" s="34"/>
      <c r="C15952" s="33"/>
      <c r="D15952" s="33"/>
      <c r="E15952" s="33"/>
      <c r="G15952">
        <f t="shared" si="250"/>
        <v>6</v>
      </c>
    </row>
    <row r="15953" spans="1:7">
      <c r="A15953" s="33"/>
      <c r="B15953" s="34"/>
      <c r="C15953" s="33"/>
      <c r="D15953" s="33"/>
      <c r="E15953" s="33"/>
      <c r="G15953">
        <f t="shared" si="250"/>
        <v>6</v>
      </c>
    </row>
    <row r="15954" spans="1:7">
      <c r="A15954" s="33"/>
      <c r="B15954" s="34"/>
      <c r="C15954" s="33"/>
      <c r="D15954" s="33"/>
      <c r="E15954" s="33"/>
      <c r="G15954">
        <f t="shared" si="250"/>
        <v>6</v>
      </c>
    </row>
    <row r="15955" spans="1:7">
      <c r="A15955" s="33"/>
      <c r="B15955" s="34"/>
      <c r="C15955" s="33"/>
      <c r="D15955" s="33"/>
      <c r="E15955" s="33"/>
      <c r="G15955">
        <f t="shared" si="250"/>
        <v>6</v>
      </c>
    </row>
    <row r="15956" spans="1:7">
      <c r="A15956" s="33"/>
      <c r="B15956" s="34"/>
      <c r="C15956" s="33"/>
      <c r="D15956" s="33"/>
      <c r="E15956" s="33"/>
      <c r="G15956">
        <f t="shared" si="250"/>
        <v>6</v>
      </c>
    </row>
    <row r="15957" spans="1:7">
      <c r="A15957" s="33"/>
      <c r="B15957" s="34"/>
      <c r="C15957" s="33"/>
      <c r="D15957" s="33"/>
      <c r="E15957" s="33"/>
      <c r="G15957">
        <f t="shared" si="250"/>
        <v>6</v>
      </c>
    </row>
    <row r="15958" spans="1:7">
      <c r="A15958" s="33"/>
      <c r="B15958" s="34"/>
      <c r="C15958" s="33"/>
      <c r="D15958" s="33"/>
      <c r="E15958" s="33"/>
      <c r="G15958">
        <f t="shared" si="250"/>
        <v>6</v>
      </c>
    </row>
    <row r="15959" spans="1:7">
      <c r="A15959" s="33"/>
      <c r="B15959" s="34"/>
      <c r="C15959" s="33"/>
      <c r="D15959" s="33"/>
      <c r="E15959" s="33"/>
      <c r="G15959">
        <f t="shared" si="250"/>
        <v>6</v>
      </c>
    </row>
    <row r="15960" spans="1:7">
      <c r="A15960" s="33"/>
      <c r="B15960" s="34"/>
      <c r="C15960" s="33"/>
      <c r="D15960" s="33"/>
      <c r="E15960" s="33"/>
      <c r="G15960">
        <f t="shared" si="250"/>
        <v>6</v>
      </c>
    </row>
    <row r="15961" spans="1:7">
      <c r="A15961" s="33"/>
      <c r="B15961" s="34"/>
      <c r="C15961" s="33"/>
      <c r="D15961" s="33"/>
      <c r="E15961" s="33"/>
      <c r="G15961">
        <f t="shared" si="250"/>
        <v>6</v>
      </c>
    </row>
    <row r="15962" spans="1:7">
      <c r="A15962" s="33"/>
      <c r="B15962" s="34"/>
      <c r="C15962" s="33"/>
      <c r="D15962" s="33"/>
      <c r="E15962" s="33"/>
      <c r="G15962">
        <f t="shared" si="250"/>
        <v>6</v>
      </c>
    </row>
    <row r="15963" spans="1:7">
      <c r="A15963" s="33"/>
      <c r="B15963" s="34"/>
      <c r="C15963" s="33"/>
      <c r="D15963" s="33"/>
      <c r="E15963" s="33"/>
      <c r="G15963">
        <f t="shared" si="250"/>
        <v>6</v>
      </c>
    </row>
    <row r="15964" spans="1:7">
      <c r="A15964" s="33"/>
      <c r="B15964" s="34"/>
      <c r="C15964" s="33"/>
      <c r="D15964" s="33"/>
      <c r="E15964" s="33"/>
      <c r="G15964">
        <f t="shared" si="250"/>
        <v>6</v>
      </c>
    </row>
    <row r="15965" spans="1:7">
      <c r="A15965" s="33"/>
      <c r="B15965" s="34"/>
      <c r="C15965" s="33"/>
      <c r="D15965" s="33"/>
      <c r="E15965" s="33"/>
      <c r="G15965">
        <f t="shared" si="250"/>
        <v>6</v>
      </c>
    </row>
    <row r="15966" spans="1:7">
      <c r="A15966" s="33"/>
      <c r="B15966" s="34"/>
      <c r="C15966" s="33"/>
      <c r="D15966" s="33"/>
      <c r="E15966" s="33"/>
      <c r="G15966">
        <f t="shared" si="250"/>
        <v>6</v>
      </c>
    </row>
    <row r="15967" spans="1:7">
      <c r="A15967" s="33"/>
      <c r="B15967" s="34"/>
      <c r="C15967" s="33"/>
      <c r="D15967" s="33"/>
      <c r="E15967" s="33"/>
      <c r="G15967">
        <f t="shared" si="250"/>
        <v>6</v>
      </c>
    </row>
    <row r="15968" spans="1:7">
      <c r="A15968" s="33"/>
      <c r="B15968" s="34"/>
      <c r="C15968" s="33"/>
      <c r="D15968" s="33"/>
      <c r="E15968" s="33"/>
      <c r="G15968">
        <f t="shared" si="250"/>
        <v>6</v>
      </c>
    </row>
    <row r="15969" spans="1:7">
      <c r="A15969" s="33"/>
      <c r="B15969" s="34"/>
      <c r="C15969" s="33"/>
      <c r="D15969" s="33"/>
      <c r="E15969" s="33"/>
      <c r="G15969">
        <f t="shared" si="250"/>
        <v>6</v>
      </c>
    </row>
    <row r="15970" spans="1:7">
      <c r="A15970" s="33"/>
      <c r="B15970" s="34"/>
      <c r="C15970" s="33"/>
      <c r="D15970" s="33"/>
      <c r="E15970" s="33"/>
      <c r="G15970">
        <f t="shared" si="250"/>
        <v>6</v>
      </c>
    </row>
    <row r="15971" spans="1:7">
      <c r="A15971" s="33"/>
      <c r="B15971" s="34"/>
      <c r="C15971" s="33"/>
      <c r="D15971" s="33"/>
      <c r="E15971" s="33"/>
      <c r="G15971">
        <f t="shared" si="250"/>
        <v>6</v>
      </c>
    </row>
    <row r="15972" spans="1:7">
      <c r="A15972" s="33"/>
      <c r="B15972" s="34"/>
      <c r="C15972" s="33"/>
      <c r="D15972" s="33"/>
      <c r="E15972" s="33"/>
      <c r="G15972">
        <f t="shared" si="250"/>
        <v>6</v>
      </c>
    </row>
    <row r="15973" spans="1:7">
      <c r="A15973" s="33"/>
      <c r="B15973" s="34"/>
      <c r="C15973" s="33"/>
      <c r="D15973" s="33"/>
      <c r="E15973" s="33"/>
      <c r="G15973">
        <f t="shared" si="250"/>
        <v>6</v>
      </c>
    </row>
    <row r="15974" spans="1:7">
      <c r="A15974" s="33"/>
      <c r="B15974" s="34"/>
      <c r="C15974" s="33"/>
      <c r="D15974" s="33"/>
      <c r="E15974" s="33"/>
      <c r="G15974">
        <f t="shared" si="250"/>
        <v>6</v>
      </c>
    </row>
    <row r="15975" spans="1:7">
      <c r="A15975" s="33"/>
      <c r="B15975" s="34"/>
      <c r="C15975" s="33"/>
      <c r="D15975" s="33"/>
      <c r="E15975" s="33"/>
      <c r="G15975">
        <f t="shared" si="250"/>
        <v>6</v>
      </c>
    </row>
    <row r="15976" spans="1:7">
      <c r="A15976" s="33"/>
      <c r="B15976" s="34"/>
      <c r="C15976" s="33"/>
      <c r="D15976" s="33"/>
      <c r="E15976" s="33"/>
      <c r="G15976">
        <f t="shared" si="250"/>
        <v>6</v>
      </c>
    </row>
    <row r="15977" spans="1:7">
      <c r="A15977" s="33"/>
      <c r="B15977" s="34"/>
      <c r="C15977" s="33"/>
      <c r="D15977" s="33"/>
      <c r="E15977" s="33"/>
      <c r="G15977">
        <f t="shared" si="250"/>
        <v>6</v>
      </c>
    </row>
    <row r="15978" spans="1:7">
      <c r="A15978" s="33"/>
      <c r="B15978" s="34"/>
      <c r="C15978" s="33"/>
      <c r="D15978" s="33"/>
      <c r="E15978" s="33"/>
      <c r="G15978">
        <f t="shared" si="250"/>
        <v>6</v>
      </c>
    </row>
    <row r="15979" spans="1:7">
      <c r="A15979" s="33"/>
      <c r="B15979" s="34"/>
      <c r="C15979" s="33"/>
      <c r="D15979" s="33"/>
      <c r="E15979" s="33"/>
      <c r="G15979">
        <f t="shared" si="250"/>
        <v>6</v>
      </c>
    </row>
    <row r="15980" spans="1:7">
      <c r="A15980" s="33"/>
      <c r="B15980" s="34"/>
      <c r="C15980" s="33"/>
      <c r="D15980" s="33"/>
      <c r="E15980" s="33"/>
      <c r="G15980">
        <f t="shared" si="250"/>
        <v>6</v>
      </c>
    </row>
    <row r="15981" spans="1:7">
      <c r="A15981" s="33"/>
      <c r="B15981" s="34"/>
      <c r="C15981" s="33"/>
      <c r="D15981" s="33"/>
      <c r="E15981" s="33"/>
      <c r="G15981">
        <f t="shared" si="250"/>
        <v>6</v>
      </c>
    </row>
    <row r="15982" spans="1:7">
      <c r="A15982" s="33"/>
      <c r="B15982" s="34"/>
      <c r="C15982" s="33"/>
      <c r="D15982" s="33"/>
      <c r="E15982" s="33"/>
      <c r="G15982">
        <f t="shared" si="250"/>
        <v>6</v>
      </c>
    </row>
    <row r="15983" spans="1:7">
      <c r="A15983" s="33"/>
      <c r="B15983" s="34"/>
      <c r="C15983" s="33"/>
      <c r="D15983" s="33"/>
      <c r="E15983" s="33"/>
      <c r="G15983">
        <f t="shared" si="250"/>
        <v>6</v>
      </c>
    </row>
    <row r="15984" spans="1:7">
      <c r="A15984" s="33"/>
      <c r="B15984" s="34"/>
      <c r="C15984" s="33"/>
      <c r="D15984" s="33"/>
      <c r="E15984" s="33"/>
      <c r="G15984">
        <f t="shared" si="250"/>
        <v>6</v>
      </c>
    </row>
    <row r="15985" spans="1:7">
      <c r="A15985" s="33"/>
      <c r="B15985" s="34"/>
      <c r="C15985" s="33"/>
      <c r="D15985" s="33"/>
      <c r="E15985" s="33"/>
      <c r="G15985">
        <f t="shared" si="250"/>
        <v>6</v>
      </c>
    </row>
    <row r="15986" spans="1:7">
      <c r="A15986" s="33"/>
      <c r="B15986" s="34"/>
      <c r="C15986" s="33"/>
      <c r="D15986" s="33"/>
      <c r="E15986" s="33"/>
      <c r="G15986">
        <f t="shared" si="250"/>
        <v>6</v>
      </c>
    </row>
    <row r="15987" spans="1:7">
      <c r="A15987" s="33"/>
      <c r="B15987" s="34"/>
      <c r="C15987" s="33"/>
      <c r="D15987" s="33"/>
      <c r="E15987" s="33"/>
      <c r="G15987">
        <f t="shared" si="250"/>
        <v>6</v>
      </c>
    </row>
    <row r="15988" spans="1:7">
      <c r="A15988" s="33"/>
      <c r="B15988" s="34"/>
      <c r="C15988" s="33"/>
      <c r="D15988" s="33"/>
      <c r="E15988" s="33"/>
      <c r="G15988">
        <f t="shared" si="250"/>
        <v>6</v>
      </c>
    </row>
    <row r="15989" spans="1:7">
      <c r="A15989" s="33"/>
      <c r="B15989" s="34"/>
      <c r="C15989" s="33"/>
      <c r="D15989" s="33"/>
      <c r="E15989" s="33"/>
      <c r="G15989">
        <f t="shared" si="250"/>
        <v>6</v>
      </c>
    </row>
    <row r="15990" spans="1:7">
      <c r="A15990" s="33"/>
      <c r="B15990" s="34"/>
      <c r="C15990" s="33"/>
      <c r="D15990" s="33"/>
      <c r="E15990" s="33"/>
      <c r="G15990">
        <f t="shared" si="250"/>
        <v>6</v>
      </c>
    </row>
    <row r="15991" spans="1:7">
      <c r="A15991" s="33"/>
      <c r="B15991" s="34"/>
      <c r="C15991" s="33"/>
      <c r="D15991" s="33"/>
      <c r="E15991" s="33"/>
      <c r="G15991">
        <f t="shared" si="250"/>
        <v>6</v>
      </c>
    </row>
    <row r="15992" spans="1:7">
      <c r="A15992" s="33"/>
      <c r="B15992" s="34"/>
      <c r="C15992" s="33"/>
      <c r="D15992" s="33"/>
      <c r="E15992" s="33"/>
      <c r="G15992">
        <f t="shared" si="250"/>
        <v>6</v>
      </c>
    </row>
    <row r="15993" spans="1:7">
      <c r="A15993" s="33"/>
      <c r="B15993" s="34"/>
      <c r="C15993" s="33"/>
      <c r="D15993" s="33"/>
      <c r="E15993" s="33"/>
      <c r="G15993">
        <f t="shared" si="250"/>
        <v>6</v>
      </c>
    </row>
    <row r="15994" spans="1:7">
      <c r="A15994" s="33"/>
      <c r="B15994" s="34"/>
      <c r="C15994" s="33"/>
      <c r="D15994" s="33"/>
      <c r="E15994" s="33"/>
      <c r="G15994">
        <f t="shared" si="250"/>
        <v>6</v>
      </c>
    </row>
    <row r="15995" spans="1:7">
      <c r="A15995" s="33"/>
      <c r="B15995" s="34"/>
      <c r="C15995" s="33"/>
      <c r="D15995" s="33"/>
      <c r="E15995" s="33"/>
      <c r="G15995">
        <f t="shared" si="250"/>
        <v>6</v>
      </c>
    </row>
    <row r="15996" spans="1:7">
      <c r="A15996" s="33"/>
      <c r="B15996" s="34"/>
      <c r="C15996" s="33"/>
      <c r="D15996" s="33"/>
      <c r="E15996" s="33"/>
      <c r="G15996">
        <f t="shared" si="250"/>
        <v>6</v>
      </c>
    </row>
    <row r="15997" spans="1:7">
      <c r="A15997" s="33"/>
      <c r="B15997" s="34"/>
      <c r="C15997" s="33"/>
      <c r="D15997" s="33"/>
      <c r="E15997" s="33"/>
      <c r="G15997">
        <f t="shared" si="250"/>
        <v>6</v>
      </c>
    </row>
    <row r="15998" spans="1:7">
      <c r="A15998" s="33"/>
      <c r="B15998" s="34"/>
      <c r="C15998" s="33"/>
      <c r="D15998" s="33"/>
      <c r="E15998" s="33"/>
      <c r="G15998">
        <f t="shared" si="250"/>
        <v>6</v>
      </c>
    </row>
    <row r="15999" spans="1:7">
      <c r="A15999" s="33"/>
      <c r="B15999" s="34"/>
      <c r="C15999" s="33"/>
      <c r="D15999" s="33"/>
      <c r="E15999" s="33"/>
      <c r="G15999">
        <f t="shared" si="250"/>
        <v>6</v>
      </c>
    </row>
    <row r="16000" spans="1:7">
      <c r="A16000" s="33"/>
      <c r="B16000" s="34"/>
      <c r="C16000" s="33"/>
      <c r="D16000" s="33"/>
      <c r="E16000" s="33"/>
      <c r="G16000">
        <f t="shared" ref="G16000:G16063" si="251">WEEKDAY(B16000,2)</f>
        <v>6</v>
      </c>
    </row>
    <row r="16001" spans="1:7">
      <c r="A16001" s="33"/>
      <c r="B16001" s="34"/>
      <c r="C16001" s="33"/>
      <c r="D16001" s="33"/>
      <c r="E16001" s="33"/>
      <c r="G16001">
        <f t="shared" si="251"/>
        <v>6</v>
      </c>
    </row>
    <row r="16002" spans="1:7">
      <c r="A16002" s="33"/>
      <c r="B16002" s="34"/>
      <c r="C16002" s="33"/>
      <c r="D16002" s="33"/>
      <c r="E16002" s="33"/>
      <c r="G16002">
        <f t="shared" si="251"/>
        <v>6</v>
      </c>
    </row>
    <row r="16003" spans="1:7">
      <c r="A16003" s="33"/>
      <c r="B16003" s="34"/>
      <c r="C16003" s="33"/>
      <c r="D16003" s="33"/>
      <c r="E16003" s="33"/>
      <c r="G16003">
        <f t="shared" si="251"/>
        <v>6</v>
      </c>
    </row>
    <row r="16004" spans="1:7">
      <c r="A16004" s="33"/>
      <c r="B16004" s="34"/>
      <c r="C16004" s="33"/>
      <c r="D16004" s="33"/>
      <c r="E16004" s="33"/>
      <c r="G16004">
        <f t="shared" si="251"/>
        <v>6</v>
      </c>
    </row>
    <row r="16005" spans="1:7">
      <c r="A16005" s="33"/>
      <c r="B16005" s="34"/>
      <c r="C16005" s="33"/>
      <c r="D16005" s="33"/>
      <c r="E16005" s="33"/>
      <c r="G16005">
        <f t="shared" si="251"/>
        <v>6</v>
      </c>
    </row>
    <row r="16006" spans="1:7">
      <c r="A16006" s="33"/>
      <c r="B16006" s="34"/>
      <c r="C16006" s="33"/>
      <c r="D16006" s="33"/>
      <c r="E16006" s="33"/>
      <c r="G16006">
        <f t="shared" si="251"/>
        <v>6</v>
      </c>
    </row>
    <row r="16007" spans="1:7">
      <c r="A16007" s="33"/>
      <c r="B16007" s="34"/>
      <c r="C16007" s="33"/>
      <c r="D16007" s="33"/>
      <c r="E16007" s="33"/>
      <c r="G16007">
        <f t="shared" si="251"/>
        <v>6</v>
      </c>
    </row>
    <row r="16008" spans="1:7">
      <c r="A16008" s="33"/>
      <c r="B16008" s="34"/>
      <c r="C16008" s="33"/>
      <c r="D16008" s="33"/>
      <c r="E16008" s="33"/>
      <c r="G16008">
        <f t="shared" si="251"/>
        <v>6</v>
      </c>
    </row>
    <row r="16009" spans="1:7">
      <c r="A16009" s="33"/>
      <c r="B16009" s="34"/>
      <c r="C16009" s="33"/>
      <c r="D16009" s="33"/>
      <c r="E16009" s="33"/>
      <c r="G16009">
        <f t="shared" si="251"/>
        <v>6</v>
      </c>
    </row>
    <row r="16010" spans="1:7">
      <c r="A16010" s="33"/>
      <c r="B16010" s="34"/>
      <c r="C16010" s="33"/>
      <c r="D16010" s="33"/>
      <c r="E16010" s="33"/>
      <c r="G16010">
        <f t="shared" si="251"/>
        <v>6</v>
      </c>
    </row>
    <row r="16011" spans="1:7">
      <c r="A16011" s="33"/>
      <c r="B16011" s="34"/>
      <c r="C16011" s="33"/>
      <c r="D16011" s="33"/>
      <c r="E16011" s="33"/>
      <c r="G16011">
        <f t="shared" si="251"/>
        <v>6</v>
      </c>
    </row>
    <row r="16012" spans="1:7">
      <c r="A16012" s="33"/>
      <c r="B16012" s="34"/>
      <c r="C16012" s="33"/>
      <c r="D16012" s="33"/>
      <c r="E16012" s="33"/>
      <c r="G16012">
        <f t="shared" si="251"/>
        <v>6</v>
      </c>
    </row>
    <row r="16013" spans="1:7">
      <c r="A16013" s="33"/>
      <c r="B16013" s="34"/>
      <c r="C16013" s="33"/>
      <c r="D16013" s="33"/>
      <c r="E16013" s="33"/>
      <c r="G16013">
        <f t="shared" si="251"/>
        <v>6</v>
      </c>
    </row>
    <row r="16014" spans="1:7">
      <c r="A16014" s="33"/>
      <c r="B16014" s="34"/>
      <c r="C16014" s="33"/>
      <c r="D16014" s="33"/>
      <c r="E16014" s="33"/>
      <c r="G16014">
        <f t="shared" si="251"/>
        <v>6</v>
      </c>
    </row>
    <row r="16015" spans="1:7">
      <c r="A16015" s="33"/>
      <c r="B16015" s="34"/>
      <c r="C16015" s="33"/>
      <c r="D16015" s="33"/>
      <c r="E16015" s="33"/>
      <c r="G16015">
        <f t="shared" si="251"/>
        <v>6</v>
      </c>
    </row>
    <row r="16016" spans="1:7">
      <c r="A16016" s="33"/>
      <c r="B16016" s="34"/>
      <c r="C16016" s="33"/>
      <c r="D16016" s="33"/>
      <c r="E16016" s="33"/>
      <c r="G16016">
        <f t="shared" si="251"/>
        <v>6</v>
      </c>
    </row>
    <row r="16017" spans="1:7">
      <c r="A16017" s="33"/>
      <c r="B16017" s="34"/>
      <c r="C16017" s="33"/>
      <c r="D16017" s="33"/>
      <c r="E16017" s="33"/>
      <c r="G16017">
        <f t="shared" si="251"/>
        <v>6</v>
      </c>
    </row>
    <row r="16018" spans="1:7">
      <c r="A16018" s="33"/>
      <c r="B16018" s="34"/>
      <c r="C16018" s="33"/>
      <c r="D16018" s="33"/>
      <c r="E16018" s="33"/>
      <c r="G16018">
        <f t="shared" si="251"/>
        <v>6</v>
      </c>
    </row>
    <row r="16019" spans="1:7">
      <c r="A16019" s="33"/>
      <c r="B16019" s="34"/>
      <c r="C16019" s="33"/>
      <c r="D16019" s="33"/>
      <c r="E16019" s="33"/>
      <c r="G16019">
        <f t="shared" si="251"/>
        <v>6</v>
      </c>
    </row>
    <row r="16020" spans="1:7">
      <c r="A16020" s="33"/>
      <c r="B16020" s="34"/>
      <c r="C16020" s="33"/>
      <c r="D16020" s="33"/>
      <c r="E16020" s="33"/>
      <c r="G16020">
        <f t="shared" si="251"/>
        <v>6</v>
      </c>
    </row>
    <row r="16021" spans="1:7">
      <c r="A16021" s="33"/>
      <c r="B16021" s="34"/>
      <c r="C16021" s="33"/>
      <c r="D16021" s="33"/>
      <c r="E16021" s="33"/>
      <c r="G16021">
        <f t="shared" si="251"/>
        <v>6</v>
      </c>
    </row>
    <row r="16022" spans="1:7">
      <c r="A16022" s="33"/>
      <c r="B16022" s="34"/>
      <c r="C16022" s="33"/>
      <c r="D16022" s="33"/>
      <c r="E16022" s="33"/>
      <c r="G16022">
        <f t="shared" si="251"/>
        <v>6</v>
      </c>
    </row>
    <row r="16023" spans="1:7">
      <c r="A16023" s="33"/>
      <c r="B16023" s="34"/>
      <c r="C16023" s="33"/>
      <c r="D16023" s="33"/>
      <c r="E16023" s="33"/>
      <c r="G16023">
        <f t="shared" si="251"/>
        <v>6</v>
      </c>
    </row>
    <row r="16024" spans="1:7">
      <c r="A16024" s="33"/>
      <c r="B16024" s="34"/>
      <c r="C16024" s="33"/>
      <c r="D16024" s="33"/>
      <c r="E16024" s="33"/>
      <c r="G16024">
        <f t="shared" si="251"/>
        <v>6</v>
      </c>
    </row>
    <row r="16025" spans="1:7">
      <c r="A16025" s="33"/>
      <c r="B16025" s="34"/>
      <c r="C16025" s="33"/>
      <c r="D16025" s="33"/>
      <c r="E16025" s="33"/>
      <c r="G16025">
        <f t="shared" si="251"/>
        <v>6</v>
      </c>
    </row>
    <row r="16026" spans="1:7">
      <c r="A16026" s="33"/>
      <c r="B16026" s="34"/>
      <c r="C16026" s="33"/>
      <c r="D16026" s="33"/>
      <c r="E16026" s="33"/>
      <c r="G16026">
        <f t="shared" si="251"/>
        <v>6</v>
      </c>
    </row>
    <row r="16027" spans="1:7">
      <c r="A16027" s="33"/>
      <c r="B16027" s="34"/>
      <c r="C16027" s="33"/>
      <c r="D16027" s="33"/>
      <c r="E16027" s="33"/>
      <c r="G16027">
        <f t="shared" si="251"/>
        <v>6</v>
      </c>
    </row>
    <row r="16028" spans="1:7">
      <c r="A16028" s="33"/>
      <c r="B16028" s="34"/>
      <c r="C16028" s="33"/>
      <c r="D16028" s="33"/>
      <c r="E16028" s="33"/>
      <c r="G16028">
        <f t="shared" si="251"/>
        <v>6</v>
      </c>
    </row>
    <row r="16029" spans="1:7">
      <c r="A16029" s="33"/>
      <c r="B16029" s="34"/>
      <c r="C16029" s="33"/>
      <c r="D16029" s="33"/>
      <c r="E16029" s="33"/>
      <c r="G16029">
        <f t="shared" si="251"/>
        <v>6</v>
      </c>
    </row>
    <row r="16030" spans="1:7">
      <c r="A16030" s="33"/>
      <c r="B16030" s="34"/>
      <c r="C16030" s="33"/>
      <c r="D16030" s="33"/>
      <c r="E16030" s="33"/>
      <c r="G16030">
        <f t="shared" si="251"/>
        <v>6</v>
      </c>
    </row>
    <row r="16031" spans="1:7">
      <c r="A16031" s="33"/>
      <c r="B16031" s="34"/>
      <c r="C16031" s="33"/>
      <c r="D16031" s="33"/>
      <c r="E16031" s="33"/>
      <c r="G16031">
        <f t="shared" si="251"/>
        <v>6</v>
      </c>
    </row>
    <row r="16032" spans="1:7">
      <c r="A16032" s="33"/>
      <c r="B16032" s="34"/>
      <c r="C16032" s="33"/>
      <c r="D16032" s="33"/>
      <c r="E16032" s="33"/>
      <c r="G16032">
        <f t="shared" si="251"/>
        <v>6</v>
      </c>
    </row>
    <row r="16033" spans="1:7">
      <c r="A16033" s="33"/>
      <c r="B16033" s="34"/>
      <c r="C16033" s="33"/>
      <c r="D16033" s="33"/>
      <c r="E16033" s="33"/>
      <c r="G16033">
        <f t="shared" si="251"/>
        <v>6</v>
      </c>
    </row>
    <row r="16034" spans="1:7">
      <c r="A16034" s="33"/>
      <c r="B16034" s="34"/>
      <c r="C16034" s="33"/>
      <c r="D16034" s="33"/>
      <c r="E16034" s="33"/>
      <c r="G16034">
        <f t="shared" si="251"/>
        <v>6</v>
      </c>
    </row>
    <row r="16035" spans="1:7">
      <c r="A16035" s="33"/>
      <c r="B16035" s="34"/>
      <c r="C16035" s="33"/>
      <c r="D16035" s="33"/>
      <c r="E16035" s="33"/>
      <c r="G16035">
        <f t="shared" si="251"/>
        <v>6</v>
      </c>
    </row>
    <row r="16036" spans="1:7">
      <c r="A16036" s="33"/>
      <c r="B16036" s="34"/>
      <c r="C16036" s="33"/>
      <c r="D16036" s="33"/>
      <c r="E16036" s="33"/>
      <c r="G16036">
        <f t="shared" si="251"/>
        <v>6</v>
      </c>
    </row>
    <row r="16037" spans="1:7">
      <c r="A16037" s="33"/>
      <c r="B16037" s="34"/>
      <c r="C16037" s="33"/>
      <c r="D16037" s="33"/>
      <c r="E16037" s="33"/>
      <c r="G16037">
        <f t="shared" si="251"/>
        <v>6</v>
      </c>
    </row>
    <row r="16038" spans="1:7">
      <c r="A16038" s="33"/>
      <c r="B16038" s="34"/>
      <c r="C16038" s="33"/>
      <c r="D16038" s="33"/>
      <c r="E16038" s="33"/>
      <c r="G16038">
        <f t="shared" si="251"/>
        <v>6</v>
      </c>
    </row>
    <row r="16039" spans="1:7">
      <c r="A16039" s="33"/>
      <c r="B16039" s="34"/>
      <c r="C16039" s="33"/>
      <c r="D16039" s="33"/>
      <c r="E16039" s="33"/>
      <c r="G16039">
        <f t="shared" si="251"/>
        <v>6</v>
      </c>
    </row>
    <row r="16040" spans="1:7">
      <c r="A16040" s="33"/>
      <c r="B16040" s="34"/>
      <c r="C16040" s="33"/>
      <c r="D16040" s="33"/>
      <c r="E16040" s="33"/>
      <c r="G16040">
        <f t="shared" si="251"/>
        <v>6</v>
      </c>
    </row>
    <row r="16041" spans="1:7">
      <c r="A16041" s="33"/>
      <c r="B16041" s="34"/>
      <c r="C16041" s="33"/>
      <c r="D16041" s="33"/>
      <c r="E16041" s="33"/>
      <c r="G16041">
        <f t="shared" si="251"/>
        <v>6</v>
      </c>
    </row>
    <row r="16042" spans="1:7">
      <c r="A16042" s="33"/>
      <c r="B16042" s="34"/>
      <c r="C16042" s="33"/>
      <c r="D16042" s="33"/>
      <c r="E16042" s="33"/>
      <c r="G16042">
        <f t="shared" si="251"/>
        <v>6</v>
      </c>
    </row>
    <row r="16043" spans="1:7">
      <c r="A16043" s="33"/>
      <c r="B16043" s="34"/>
      <c r="C16043" s="33"/>
      <c r="D16043" s="33"/>
      <c r="E16043" s="33"/>
      <c r="G16043">
        <f t="shared" si="251"/>
        <v>6</v>
      </c>
    </row>
    <row r="16044" spans="1:7">
      <c r="A16044" s="33"/>
      <c r="B16044" s="34"/>
      <c r="C16044" s="33"/>
      <c r="D16044" s="33"/>
      <c r="E16044" s="33"/>
      <c r="G16044">
        <f t="shared" si="251"/>
        <v>6</v>
      </c>
    </row>
    <row r="16045" spans="1:7">
      <c r="A16045" s="33"/>
      <c r="B16045" s="34"/>
      <c r="C16045" s="33"/>
      <c r="D16045" s="33"/>
      <c r="E16045" s="33"/>
      <c r="G16045">
        <f t="shared" si="251"/>
        <v>6</v>
      </c>
    </row>
    <row r="16046" spans="1:7">
      <c r="A16046" s="33"/>
      <c r="B16046" s="34"/>
      <c r="C16046" s="33"/>
      <c r="D16046" s="33"/>
      <c r="E16046" s="33"/>
      <c r="G16046">
        <f t="shared" si="251"/>
        <v>6</v>
      </c>
    </row>
    <row r="16047" spans="1:7">
      <c r="A16047" s="33"/>
      <c r="B16047" s="34"/>
      <c r="C16047" s="33"/>
      <c r="D16047" s="33"/>
      <c r="E16047" s="33"/>
      <c r="G16047">
        <f t="shared" si="251"/>
        <v>6</v>
      </c>
    </row>
    <row r="16048" spans="1:7">
      <c r="A16048" s="33"/>
      <c r="B16048" s="34"/>
      <c r="C16048" s="33"/>
      <c r="D16048" s="33"/>
      <c r="E16048" s="33"/>
      <c r="G16048">
        <f t="shared" si="251"/>
        <v>6</v>
      </c>
    </row>
    <row r="16049" spans="1:7">
      <c r="A16049" s="33"/>
      <c r="B16049" s="34"/>
      <c r="C16049" s="33"/>
      <c r="D16049" s="33"/>
      <c r="E16049" s="33"/>
      <c r="G16049">
        <f t="shared" si="251"/>
        <v>6</v>
      </c>
    </row>
    <row r="16050" spans="1:7">
      <c r="A16050" s="33"/>
      <c r="B16050" s="34"/>
      <c r="C16050" s="33"/>
      <c r="D16050" s="33"/>
      <c r="E16050" s="33"/>
      <c r="G16050">
        <f t="shared" si="251"/>
        <v>6</v>
      </c>
    </row>
    <row r="16051" spans="1:7">
      <c r="A16051" s="33"/>
      <c r="B16051" s="34"/>
      <c r="C16051" s="33"/>
      <c r="D16051" s="33"/>
      <c r="E16051" s="33"/>
      <c r="G16051">
        <f t="shared" si="251"/>
        <v>6</v>
      </c>
    </row>
    <row r="16052" spans="1:7">
      <c r="A16052" s="33"/>
      <c r="B16052" s="34"/>
      <c r="C16052" s="33"/>
      <c r="D16052" s="33"/>
      <c r="E16052" s="33"/>
      <c r="G16052">
        <f t="shared" si="251"/>
        <v>6</v>
      </c>
    </row>
    <row r="16053" spans="1:7">
      <c r="A16053" s="33"/>
      <c r="B16053" s="34"/>
      <c r="C16053" s="33"/>
      <c r="D16053" s="33"/>
      <c r="E16053" s="33"/>
      <c r="G16053">
        <f t="shared" si="251"/>
        <v>6</v>
      </c>
    </row>
    <row r="16054" spans="1:7">
      <c r="A16054" s="33"/>
      <c r="B16054" s="34"/>
      <c r="C16054" s="33"/>
      <c r="D16054" s="33"/>
      <c r="E16054" s="33"/>
      <c r="G16054">
        <f t="shared" si="251"/>
        <v>6</v>
      </c>
    </row>
    <row r="16055" spans="1:7">
      <c r="A16055" s="33"/>
      <c r="B16055" s="34"/>
      <c r="C16055" s="33"/>
      <c r="D16055" s="33"/>
      <c r="E16055" s="33"/>
      <c r="G16055">
        <f t="shared" si="251"/>
        <v>6</v>
      </c>
    </row>
    <row r="16056" spans="1:7">
      <c r="A16056" s="33"/>
      <c r="B16056" s="34"/>
      <c r="C16056" s="33"/>
      <c r="D16056" s="33"/>
      <c r="E16056" s="33"/>
      <c r="G16056">
        <f t="shared" si="251"/>
        <v>6</v>
      </c>
    </row>
    <row r="16057" spans="1:7">
      <c r="A16057" s="33"/>
      <c r="B16057" s="34"/>
      <c r="C16057" s="33"/>
      <c r="D16057" s="33"/>
      <c r="E16057" s="33"/>
      <c r="G16057">
        <f t="shared" si="251"/>
        <v>6</v>
      </c>
    </row>
    <row r="16058" spans="1:7">
      <c r="A16058" s="33"/>
      <c r="B16058" s="34"/>
      <c r="C16058" s="33"/>
      <c r="D16058" s="33"/>
      <c r="E16058" s="33"/>
      <c r="G16058">
        <f t="shared" si="251"/>
        <v>6</v>
      </c>
    </row>
    <row r="16059" spans="1:7">
      <c r="A16059" s="33"/>
      <c r="B16059" s="34"/>
      <c r="C16059" s="33"/>
      <c r="D16059" s="33"/>
      <c r="E16059" s="33"/>
      <c r="G16059">
        <f t="shared" si="251"/>
        <v>6</v>
      </c>
    </row>
    <row r="16060" spans="1:7">
      <c r="A16060" s="33"/>
      <c r="B16060" s="34"/>
      <c r="C16060" s="33"/>
      <c r="D16060" s="33"/>
      <c r="E16060" s="33"/>
      <c r="G16060">
        <f t="shared" si="251"/>
        <v>6</v>
      </c>
    </row>
    <row r="16061" spans="1:7">
      <c r="A16061" s="33"/>
      <c r="B16061" s="34"/>
      <c r="C16061" s="33"/>
      <c r="D16061" s="33"/>
      <c r="E16061" s="33"/>
      <c r="G16061">
        <f t="shared" si="251"/>
        <v>6</v>
      </c>
    </row>
    <row r="16062" spans="1:7">
      <c r="A16062" s="33"/>
      <c r="B16062" s="34"/>
      <c r="C16062" s="33"/>
      <c r="D16062" s="33"/>
      <c r="E16062" s="33"/>
      <c r="G16062">
        <f t="shared" si="251"/>
        <v>6</v>
      </c>
    </row>
    <row r="16063" spans="1:7">
      <c r="A16063" s="33"/>
      <c r="B16063" s="34"/>
      <c r="C16063" s="33"/>
      <c r="D16063" s="33"/>
      <c r="E16063" s="33"/>
      <c r="G16063">
        <f t="shared" si="251"/>
        <v>6</v>
      </c>
    </row>
    <row r="16064" spans="1:7">
      <c r="A16064" s="33"/>
      <c r="B16064" s="34"/>
      <c r="C16064" s="33"/>
      <c r="D16064" s="33"/>
      <c r="E16064" s="33"/>
      <c r="G16064">
        <f t="shared" ref="G16064:G16127" si="252">WEEKDAY(B16064,2)</f>
        <v>6</v>
      </c>
    </row>
    <row r="16065" spans="1:7">
      <c r="A16065" s="33"/>
      <c r="B16065" s="34"/>
      <c r="C16065" s="33"/>
      <c r="D16065" s="33"/>
      <c r="E16065" s="33"/>
      <c r="G16065">
        <f t="shared" si="252"/>
        <v>6</v>
      </c>
    </row>
    <row r="16066" spans="1:7">
      <c r="A16066" s="33"/>
      <c r="B16066" s="34"/>
      <c r="C16066" s="33"/>
      <c r="D16066" s="33"/>
      <c r="E16066" s="33"/>
      <c r="G16066">
        <f t="shared" si="252"/>
        <v>6</v>
      </c>
    </row>
    <row r="16067" spans="1:7">
      <c r="A16067" s="33"/>
      <c r="B16067" s="34"/>
      <c r="C16067" s="33"/>
      <c r="D16067" s="33"/>
      <c r="E16067" s="33"/>
      <c r="G16067">
        <f t="shared" si="252"/>
        <v>6</v>
      </c>
    </row>
    <row r="16068" spans="1:7">
      <c r="A16068" s="33"/>
      <c r="B16068" s="34"/>
      <c r="C16068" s="33"/>
      <c r="D16068" s="33"/>
      <c r="E16068" s="33"/>
      <c r="G16068">
        <f t="shared" si="252"/>
        <v>6</v>
      </c>
    </row>
    <row r="16069" spans="1:7">
      <c r="A16069" s="33"/>
      <c r="B16069" s="34"/>
      <c r="C16069" s="33"/>
      <c r="D16069" s="33"/>
      <c r="E16069" s="33"/>
      <c r="G16069">
        <f t="shared" si="252"/>
        <v>6</v>
      </c>
    </row>
    <row r="16070" spans="1:7">
      <c r="A16070" s="33"/>
      <c r="B16070" s="34"/>
      <c r="C16070" s="33"/>
      <c r="D16070" s="33"/>
      <c r="E16070" s="33"/>
      <c r="G16070">
        <f t="shared" si="252"/>
        <v>6</v>
      </c>
    </row>
    <row r="16071" spans="1:7">
      <c r="A16071" s="33"/>
      <c r="B16071" s="34"/>
      <c r="C16071" s="33"/>
      <c r="D16071" s="33"/>
      <c r="E16071" s="33"/>
      <c r="G16071">
        <f t="shared" si="252"/>
        <v>6</v>
      </c>
    </row>
    <row r="16072" spans="1:7">
      <c r="A16072" s="33"/>
      <c r="B16072" s="34"/>
      <c r="C16072" s="33"/>
      <c r="D16072" s="33"/>
      <c r="E16072" s="33"/>
      <c r="G16072">
        <f t="shared" si="252"/>
        <v>6</v>
      </c>
    </row>
    <row r="16073" spans="1:7">
      <c r="A16073" s="33"/>
      <c r="B16073" s="34"/>
      <c r="C16073" s="33"/>
      <c r="D16073" s="33"/>
      <c r="E16073" s="33"/>
      <c r="G16073">
        <f t="shared" si="252"/>
        <v>6</v>
      </c>
    </row>
    <row r="16074" spans="1:7">
      <c r="A16074" s="33"/>
      <c r="B16074" s="34"/>
      <c r="C16074" s="33"/>
      <c r="D16074" s="33"/>
      <c r="E16074" s="33"/>
      <c r="G16074">
        <f t="shared" si="252"/>
        <v>6</v>
      </c>
    </row>
    <row r="16075" spans="1:7">
      <c r="A16075" s="33"/>
      <c r="B16075" s="34"/>
      <c r="C16075" s="33"/>
      <c r="D16075" s="33"/>
      <c r="E16075" s="33"/>
      <c r="G16075">
        <f t="shared" si="252"/>
        <v>6</v>
      </c>
    </row>
    <row r="16076" spans="1:7">
      <c r="A16076" s="33"/>
      <c r="B16076" s="34"/>
      <c r="C16076" s="33"/>
      <c r="D16076" s="33"/>
      <c r="E16076" s="33"/>
      <c r="G16076">
        <f t="shared" si="252"/>
        <v>6</v>
      </c>
    </row>
    <row r="16077" spans="1:7">
      <c r="A16077" s="33"/>
      <c r="B16077" s="34"/>
      <c r="C16077" s="33"/>
      <c r="D16077" s="33"/>
      <c r="E16077" s="33"/>
      <c r="G16077">
        <f t="shared" si="252"/>
        <v>6</v>
      </c>
    </row>
    <row r="16078" spans="1:7">
      <c r="A16078" s="33"/>
      <c r="B16078" s="34"/>
      <c r="C16078" s="33"/>
      <c r="D16078" s="33"/>
      <c r="E16078" s="33"/>
      <c r="G16078">
        <f t="shared" si="252"/>
        <v>6</v>
      </c>
    </row>
    <row r="16079" spans="1:7">
      <c r="A16079" s="33"/>
      <c r="B16079" s="34"/>
      <c r="C16079" s="33"/>
      <c r="D16079" s="33"/>
      <c r="E16079" s="33"/>
      <c r="G16079">
        <f t="shared" si="252"/>
        <v>6</v>
      </c>
    </row>
    <row r="16080" spans="1:7">
      <c r="A16080" s="33"/>
      <c r="B16080" s="34"/>
      <c r="C16080" s="33"/>
      <c r="D16080" s="33"/>
      <c r="E16080" s="33"/>
      <c r="G16080">
        <f t="shared" si="252"/>
        <v>6</v>
      </c>
    </row>
    <row r="16081" spans="1:7">
      <c r="A16081" s="33"/>
      <c r="B16081" s="34"/>
      <c r="C16081" s="33"/>
      <c r="D16081" s="33"/>
      <c r="E16081" s="33"/>
      <c r="G16081">
        <f t="shared" si="252"/>
        <v>6</v>
      </c>
    </row>
    <row r="16082" spans="1:7">
      <c r="A16082" s="33"/>
      <c r="B16082" s="34"/>
      <c r="C16082" s="33"/>
      <c r="D16082" s="33"/>
      <c r="E16082" s="33"/>
      <c r="G16082">
        <f t="shared" si="252"/>
        <v>6</v>
      </c>
    </row>
    <row r="16083" spans="1:7">
      <c r="A16083" s="33"/>
      <c r="B16083" s="34"/>
      <c r="C16083" s="33"/>
      <c r="D16083" s="33"/>
      <c r="E16083" s="33"/>
      <c r="G16083">
        <f t="shared" si="252"/>
        <v>6</v>
      </c>
    </row>
    <row r="16084" spans="1:7">
      <c r="A16084" s="33"/>
      <c r="B16084" s="34"/>
      <c r="C16084" s="33"/>
      <c r="D16084" s="33"/>
      <c r="E16084" s="33"/>
      <c r="G16084">
        <f t="shared" si="252"/>
        <v>6</v>
      </c>
    </row>
    <row r="16085" spans="1:7">
      <c r="A16085" s="33"/>
      <c r="B16085" s="34"/>
      <c r="C16085" s="33"/>
      <c r="D16085" s="33"/>
      <c r="E16085" s="33"/>
      <c r="G16085">
        <f t="shared" si="252"/>
        <v>6</v>
      </c>
    </row>
    <row r="16086" spans="1:7">
      <c r="A16086" s="33"/>
      <c r="B16086" s="34"/>
      <c r="C16086" s="33"/>
      <c r="D16086" s="33"/>
      <c r="E16086" s="33"/>
      <c r="G16086">
        <f t="shared" si="252"/>
        <v>6</v>
      </c>
    </row>
    <row r="16087" spans="1:7">
      <c r="A16087" s="33"/>
      <c r="B16087" s="34"/>
      <c r="C16087" s="33"/>
      <c r="D16087" s="33"/>
      <c r="E16087" s="33"/>
      <c r="G16087">
        <f t="shared" si="252"/>
        <v>6</v>
      </c>
    </row>
    <row r="16088" spans="1:7">
      <c r="A16088" s="33"/>
      <c r="B16088" s="34"/>
      <c r="C16088" s="33"/>
      <c r="D16088" s="33"/>
      <c r="E16088" s="33"/>
      <c r="G16088">
        <f t="shared" si="252"/>
        <v>6</v>
      </c>
    </row>
    <row r="16089" spans="1:7">
      <c r="A16089" s="33"/>
      <c r="B16089" s="34"/>
      <c r="C16089" s="33"/>
      <c r="D16089" s="33"/>
      <c r="E16089" s="33"/>
      <c r="G16089">
        <f t="shared" si="252"/>
        <v>6</v>
      </c>
    </row>
    <row r="16090" spans="1:7">
      <c r="A16090" s="33"/>
      <c r="B16090" s="34"/>
      <c r="C16090" s="33"/>
      <c r="D16090" s="33"/>
      <c r="E16090" s="33"/>
      <c r="G16090">
        <f t="shared" si="252"/>
        <v>6</v>
      </c>
    </row>
    <row r="16091" spans="1:7">
      <c r="A16091" s="33"/>
      <c r="B16091" s="34"/>
      <c r="C16091" s="33"/>
      <c r="D16091" s="33"/>
      <c r="E16091" s="33"/>
      <c r="G16091">
        <f t="shared" si="252"/>
        <v>6</v>
      </c>
    </row>
    <row r="16092" spans="1:7">
      <c r="A16092" s="33"/>
      <c r="B16092" s="34"/>
      <c r="C16092" s="33"/>
      <c r="D16092" s="33"/>
      <c r="E16092" s="33"/>
      <c r="G16092">
        <f t="shared" si="252"/>
        <v>6</v>
      </c>
    </row>
    <row r="16093" spans="1:7">
      <c r="A16093" s="33"/>
      <c r="B16093" s="34"/>
      <c r="C16093" s="33"/>
      <c r="D16093" s="33"/>
      <c r="E16093" s="33"/>
      <c r="G16093">
        <f t="shared" si="252"/>
        <v>6</v>
      </c>
    </row>
    <row r="16094" spans="1:7">
      <c r="A16094" s="33"/>
      <c r="B16094" s="34"/>
      <c r="C16094" s="33"/>
      <c r="D16094" s="33"/>
      <c r="E16094" s="33"/>
      <c r="G16094">
        <f t="shared" si="252"/>
        <v>6</v>
      </c>
    </row>
    <row r="16095" spans="1:7">
      <c r="A16095" s="33"/>
      <c r="B16095" s="34"/>
      <c r="C16095" s="33"/>
      <c r="D16095" s="33"/>
      <c r="E16095" s="33"/>
      <c r="G16095">
        <f t="shared" si="252"/>
        <v>6</v>
      </c>
    </row>
    <row r="16096" spans="1:7">
      <c r="A16096" s="33"/>
      <c r="B16096" s="34"/>
      <c r="C16096" s="33"/>
      <c r="D16096" s="33"/>
      <c r="E16096" s="33"/>
      <c r="G16096">
        <f t="shared" si="252"/>
        <v>6</v>
      </c>
    </row>
    <row r="16097" spans="1:7">
      <c r="A16097" s="33"/>
      <c r="B16097" s="34"/>
      <c r="C16097" s="33"/>
      <c r="D16097" s="33"/>
      <c r="E16097" s="33"/>
      <c r="G16097">
        <f t="shared" si="252"/>
        <v>6</v>
      </c>
    </row>
    <row r="16098" spans="1:7">
      <c r="A16098" s="33"/>
      <c r="B16098" s="34"/>
      <c r="C16098" s="33"/>
      <c r="D16098" s="33"/>
      <c r="E16098" s="33"/>
      <c r="G16098">
        <f t="shared" si="252"/>
        <v>6</v>
      </c>
    </row>
    <row r="16099" spans="1:7">
      <c r="A16099" s="33"/>
      <c r="B16099" s="34"/>
      <c r="C16099" s="33"/>
      <c r="D16099" s="33"/>
      <c r="E16099" s="33"/>
      <c r="G16099">
        <f t="shared" si="252"/>
        <v>6</v>
      </c>
    </row>
    <row r="16100" spans="1:7">
      <c r="A16100" s="33"/>
      <c r="B16100" s="34"/>
      <c r="C16100" s="33"/>
      <c r="D16100" s="33"/>
      <c r="E16100" s="33"/>
      <c r="G16100">
        <f t="shared" si="252"/>
        <v>6</v>
      </c>
    </row>
    <row r="16101" spans="1:7">
      <c r="A16101" s="33"/>
      <c r="B16101" s="34"/>
      <c r="C16101" s="33"/>
      <c r="D16101" s="33"/>
      <c r="E16101" s="33"/>
      <c r="G16101">
        <f t="shared" si="252"/>
        <v>6</v>
      </c>
    </row>
    <row r="16102" spans="1:7">
      <c r="A16102" s="33"/>
      <c r="B16102" s="34"/>
      <c r="C16102" s="33"/>
      <c r="D16102" s="33"/>
      <c r="E16102" s="33"/>
      <c r="G16102">
        <f t="shared" si="252"/>
        <v>6</v>
      </c>
    </row>
    <row r="16103" spans="1:7">
      <c r="A16103" s="33"/>
      <c r="B16103" s="34"/>
      <c r="C16103" s="33"/>
      <c r="D16103" s="33"/>
      <c r="E16103" s="33"/>
      <c r="G16103">
        <f t="shared" si="252"/>
        <v>6</v>
      </c>
    </row>
    <row r="16104" spans="1:7">
      <c r="A16104" s="33"/>
      <c r="B16104" s="34"/>
      <c r="C16104" s="33"/>
      <c r="D16104" s="33"/>
      <c r="E16104" s="33"/>
      <c r="G16104">
        <f t="shared" si="252"/>
        <v>6</v>
      </c>
    </row>
    <row r="16105" spans="1:7">
      <c r="A16105" s="33"/>
      <c r="B16105" s="34"/>
      <c r="C16105" s="33"/>
      <c r="D16105" s="33"/>
      <c r="E16105" s="33"/>
      <c r="G16105">
        <f t="shared" si="252"/>
        <v>6</v>
      </c>
    </row>
    <row r="16106" spans="1:7">
      <c r="A16106" s="33"/>
      <c r="B16106" s="34"/>
      <c r="C16106" s="33"/>
      <c r="D16106" s="33"/>
      <c r="E16106" s="33"/>
      <c r="G16106">
        <f t="shared" si="252"/>
        <v>6</v>
      </c>
    </row>
    <row r="16107" spans="1:7">
      <c r="A16107" s="33"/>
      <c r="B16107" s="34"/>
      <c r="C16107" s="33"/>
      <c r="D16107" s="33"/>
      <c r="E16107" s="33"/>
      <c r="G16107">
        <f t="shared" si="252"/>
        <v>6</v>
      </c>
    </row>
    <row r="16108" spans="1:7">
      <c r="A16108" s="33"/>
      <c r="B16108" s="34"/>
      <c r="C16108" s="33"/>
      <c r="D16108" s="33"/>
      <c r="E16108" s="33"/>
      <c r="G16108">
        <f t="shared" si="252"/>
        <v>6</v>
      </c>
    </row>
    <row r="16109" spans="1:7">
      <c r="A16109" s="33"/>
      <c r="B16109" s="34"/>
      <c r="C16109" s="33"/>
      <c r="D16109" s="33"/>
      <c r="E16109" s="33"/>
      <c r="G16109">
        <f t="shared" si="252"/>
        <v>6</v>
      </c>
    </row>
    <row r="16110" spans="1:7">
      <c r="A16110" s="33"/>
      <c r="B16110" s="34"/>
      <c r="C16110" s="33"/>
      <c r="D16110" s="33"/>
      <c r="E16110" s="33"/>
      <c r="G16110">
        <f t="shared" si="252"/>
        <v>6</v>
      </c>
    </row>
    <row r="16111" spans="1:7">
      <c r="A16111" s="33"/>
      <c r="B16111" s="34"/>
      <c r="C16111" s="33"/>
      <c r="D16111" s="33"/>
      <c r="E16111" s="33"/>
      <c r="G16111">
        <f t="shared" si="252"/>
        <v>6</v>
      </c>
    </row>
    <row r="16112" spans="1:7">
      <c r="A16112" s="33"/>
      <c r="B16112" s="34"/>
      <c r="C16112" s="33"/>
      <c r="D16112" s="33"/>
      <c r="E16112" s="33"/>
      <c r="G16112">
        <f t="shared" si="252"/>
        <v>6</v>
      </c>
    </row>
    <row r="16113" spans="1:7">
      <c r="A16113" s="33"/>
      <c r="B16113" s="34"/>
      <c r="C16113" s="33"/>
      <c r="D16113" s="33"/>
      <c r="E16113" s="33"/>
      <c r="G16113">
        <f t="shared" si="252"/>
        <v>6</v>
      </c>
    </row>
    <row r="16114" spans="1:7">
      <c r="A16114" s="33"/>
      <c r="B16114" s="34"/>
      <c r="C16114" s="33"/>
      <c r="D16114" s="33"/>
      <c r="E16114" s="33"/>
      <c r="G16114">
        <f t="shared" si="252"/>
        <v>6</v>
      </c>
    </row>
    <row r="16115" spans="1:7">
      <c r="A16115" s="33"/>
      <c r="B16115" s="34"/>
      <c r="C16115" s="33"/>
      <c r="D16115" s="33"/>
      <c r="E16115" s="33"/>
      <c r="G16115">
        <f t="shared" si="252"/>
        <v>6</v>
      </c>
    </row>
    <row r="16116" spans="1:7">
      <c r="A16116" s="33"/>
      <c r="B16116" s="34"/>
      <c r="C16116" s="33"/>
      <c r="D16116" s="33"/>
      <c r="E16116" s="33"/>
      <c r="G16116">
        <f t="shared" si="252"/>
        <v>6</v>
      </c>
    </row>
    <row r="16117" spans="1:7">
      <c r="A16117" s="33"/>
      <c r="B16117" s="34"/>
      <c r="C16117" s="33"/>
      <c r="D16117" s="33"/>
      <c r="E16117" s="33"/>
      <c r="G16117">
        <f t="shared" si="252"/>
        <v>6</v>
      </c>
    </row>
    <row r="16118" spans="1:7">
      <c r="A16118" s="33"/>
      <c r="B16118" s="34"/>
      <c r="C16118" s="33"/>
      <c r="D16118" s="33"/>
      <c r="E16118" s="33"/>
      <c r="G16118">
        <f t="shared" si="252"/>
        <v>6</v>
      </c>
    </row>
    <row r="16119" spans="1:7">
      <c r="A16119" s="33"/>
      <c r="B16119" s="34"/>
      <c r="C16119" s="33"/>
      <c r="D16119" s="33"/>
      <c r="E16119" s="33"/>
      <c r="G16119">
        <f t="shared" si="252"/>
        <v>6</v>
      </c>
    </row>
    <row r="16120" spans="1:7">
      <c r="A16120" s="33"/>
      <c r="B16120" s="34"/>
      <c r="C16120" s="33"/>
      <c r="D16120" s="33"/>
      <c r="E16120" s="33"/>
      <c r="G16120">
        <f t="shared" si="252"/>
        <v>6</v>
      </c>
    </row>
    <row r="16121" spans="1:7">
      <c r="A16121" s="33"/>
      <c r="B16121" s="34"/>
      <c r="C16121" s="33"/>
      <c r="D16121" s="33"/>
      <c r="E16121" s="33"/>
      <c r="G16121">
        <f t="shared" si="252"/>
        <v>6</v>
      </c>
    </row>
    <row r="16122" spans="1:7">
      <c r="A16122" s="33"/>
      <c r="B16122" s="34"/>
      <c r="C16122" s="33"/>
      <c r="D16122" s="33"/>
      <c r="E16122" s="33"/>
      <c r="G16122">
        <f t="shared" si="252"/>
        <v>6</v>
      </c>
    </row>
    <row r="16123" spans="1:7">
      <c r="A16123" s="33"/>
      <c r="B16123" s="34"/>
      <c r="C16123" s="33"/>
      <c r="D16123" s="33"/>
      <c r="E16123" s="33"/>
      <c r="G16123">
        <f t="shared" si="252"/>
        <v>6</v>
      </c>
    </row>
    <row r="16124" spans="1:7">
      <c r="A16124" s="33"/>
      <c r="B16124" s="34"/>
      <c r="C16124" s="33"/>
      <c r="D16124" s="33"/>
      <c r="E16124" s="33"/>
      <c r="G16124">
        <f t="shared" si="252"/>
        <v>6</v>
      </c>
    </row>
    <row r="16125" spans="1:7">
      <c r="A16125" s="33"/>
      <c r="B16125" s="34"/>
      <c r="C16125" s="33"/>
      <c r="D16125" s="33"/>
      <c r="E16125" s="33"/>
      <c r="G16125">
        <f t="shared" si="252"/>
        <v>6</v>
      </c>
    </row>
    <row r="16126" spans="1:7">
      <c r="A16126" s="33"/>
      <c r="B16126" s="34"/>
      <c r="C16126" s="33"/>
      <c r="D16126" s="33"/>
      <c r="E16126" s="33"/>
      <c r="G16126">
        <f t="shared" si="252"/>
        <v>6</v>
      </c>
    </row>
    <row r="16127" spans="1:7">
      <c r="A16127" s="33"/>
      <c r="B16127" s="34"/>
      <c r="C16127" s="33"/>
      <c r="D16127" s="33"/>
      <c r="E16127" s="33"/>
      <c r="G16127">
        <f t="shared" si="252"/>
        <v>6</v>
      </c>
    </row>
    <row r="16128" spans="1:7">
      <c r="A16128" s="33"/>
      <c r="B16128" s="34"/>
      <c r="C16128" s="33"/>
      <c r="D16128" s="33"/>
      <c r="E16128" s="33"/>
      <c r="G16128">
        <f t="shared" ref="G16128:G16191" si="253">WEEKDAY(B16128,2)</f>
        <v>6</v>
      </c>
    </row>
    <row r="16129" spans="1:7">
      <c r="A16129" s="33"/>
      <c r="B16129" s="34"/>
      <c r="C16129" s="33"/>
      <c r="D16129" s="33"/>
      <c r="E16129" s="33"/>
      <c r="G16129">
        <f t="shared" si="253"/>
        <v>6</v>
      </c>
    </row>
    <row r="16130" spans="1:7">
      <c r="A16130" s="33"/>
      <c r="B16130" s="34"/>
      <c r="C16130" s="33"/>
      <c r="D16130" s="33"/>
      <c r="E16130" s="33"/>
      <c r="G16130">
        <f t="shared" si="253"/>
        <v>6</v>
      </c>
    </row>
    <row r="16131" spans="1:7">
      <c r="A16131" s="33"/>
      <c r="B16131" s="34"/>
      <c r="C16131" s="33"/>
      <c r="D16131" s="33"/>
      <c r="E16131" s="33"/>
      <c r="G16131">
        <f t="shared" si="253"/>
        <v>6</v>
      </c>
    </row>
    <row r="16132" spans="1:7">
      <c r="A16132" s="33"/>
      <c r="B16132" s="34"/>
      <c r="C16132" s="33"/>
      <c r="D16132" s="33"/>
      <c r="E16132" s="33"/>
      <c r="G16132">
        <f t="shared" si="253"/>
        <v>6</v>
      </c>
    </row>
    <row r="16133" spans="1:7">
      <c r="A16133" s="33"/>
      <c r="B16133" s="34"/>
      <c r="C16133" s="33"/>
      <c r="D16133" s="33"/>
      <c r="E16133" s="33"/>
      <c r="G16133">
        <f t="shared" si="253"/>
        <v>6</v>
      </c>
    </row>
    <row r="16134" spans="1:7">
      <c r="A16134" s="33"/>
      <c r="B16134" s="34"/>
      <c r="C16134" s="33"/>
      <c r="D16134" s="33"/>
      <c r="E16134" s="33"/>
      <c r="G16134">
        <f t="shared" si="253"/>
        <v>6</v>
      </c>
    </row>
    <row r="16135" spans="1:7">
      <c r="A16135" s="33"/>
      <c r="B16135" s="34"/>
      <c r="C16135" s="33"/>
      <c r="D16135" s="33"/>
      <c r="E16135" s="33"/>
      <c r="G16135">
        <f t="shared" si="253"/>
        <v>6</v>
      </c>
    </row>
    <row r="16136" spans="1:7">
      <c r="A16136" s="33"/>
      <c r="B16136" s="34"/>
      <c r="C16136" s="33"/>
      <c r="D16136" s="33"/>
      <c r="E16136" s="33"/>
      <c r="G16136">
        <f t="shared" si="253"/>
        <v>6</v>
      </c>
    </row>
    <row r="16137" spans="1:7">
      <c r="A16137" s="33"/>
      <c r="B16137" s="34"/>
      <c r="C16137" s="33"/>
      <c r="D16137" s="33"/>
      <c r="E16137" s="33"/>
      <c r="G16137">
        <f t="shared" si="253"/>
        <v>6</v>
      </c>
    </row>
    <row r="16138" spans="1:7">
      <c r="A16138" s="33"/>
      <c r="B16138" s="34"/>
      <c r="C16138" s="33"/>
      <c r="D16138" s="33"/>
      <c r="E16138" s="33"/>
      <c r="G16138">
        <f t="shared" si="253"/>
        <v>6</v>
      </c>
    </row>
    <row r="16139" spans="1:7">
      <c r="A16139" s="33"/>
      <c r="B16139" s="34"/>
      <c r="C16139" s="33"/>
      <c r="D16139" s="33"/>
      <c r="E16139" s="33"/>
      <c r="G16139">
        <f t="shared" si="253"/>
        <v>6</v>
      </c>
    </row>
    <row r="16140" spans="1:7">
      <c r="A16140" s="33"/>
      <c r="B16140" s="34"/>
      <c r="C16140" s="33"/>
      <c r="D16140" s="33"/>
      <c r="E16140" s="33"/>
      <c r="G16140">
        <f t="shared" si="253"/>
        <v>6</v>
      </c>
    </row>
    <row r="16141" spans="1:7">
      <c r="A16141" s="33"/>
      <c r="B16141" s="34"/>
      <c r="C16141" s="33"/>
      <c r="D16141" s="33"/>
      <c r="E16141" s="33"/>
      <c r="G16141">
        <f t="shared" si="253"/>
        <v>6</v>
      </c>
    </row>
    <row r="16142" spans="1:7">
      <c r="A16142" s="33"/>
      <c r="B16142" s="34"/>
      <c r="C16142" s="33"/>
      <c r="D16142" s="33"/>
      <c r="E16142" s="33"/>
      <c r="G16142">
        <f t="shared" si="253"/>
        <v>6</v>
      </c>
    </row>
    <row r="16143" spans="1:7">
      <c r="A16143" s="33"/>
      <c r="B16143" s="34"/>
      <c r="C16143" s="33"/>
      <c r="D16143" s="33"/>
      <c r="E16143" s="33"/>
      <c r="G16143">
        <f t="shared" si="253"/>
        <v>6</v>
      </c>
    </row>
    <row r="16144" spans="1:7">
      <c r="A16144" s="33"/>
      <c r="B16144" s="34"/>
      <c r="C16144" s="33"/>
      <c r="D16144" s="33"/>
      <c r="E16144" s="33"/>
      <c r="G16144">
        <f t="shared" si="253"/>
        <v>6</v>
      </c>
    </row>
    <row r="16145" spans="1:7">
      <c r="A16145" s="33"/>
      <c r="B16145" s="34"/>
      <c r="C16145" s="33"/>
      <c r="D16145" s="33"/>
      <c r="E16145" s="33"/>
      <c r="G16145">
        <f t="shared" si="253"/>
        <v>6</v>
      </c>
    </row>
    <row r="16146" spans="1:7">
      <c r="A16146" s="33"/>
      <c r="B16146" s="34"/>
      <c r="C16146" s="33"/>
      <c r="D16146" s="33"/>
      <c r="E16146" s="33"/>
      <c r="G16146">
        <f t="shared" si="253"/>
        <v>6</v>
      </c>
    </row>
    <row r="16147" spans="1:7">
      <c r="A16147" s="33"/>
      <c r="B16147" s="34"/>
      <c r="C16147" s="33"/>
      <c r="D16147" s="33"/>
      <c r="E16147" s="33"/>
      <c r="G16147">
        <f t="shared" si="253"/>
        <v>6</v>
      </c>
    </row>
    <row r="16148" spans="1:7">
      <c r="A16148" s="33"/>
      <c r="B16148" s="34"/>
      <c r="C16148" s="33"/>
      <c r="D16148" s="33"/>
      <c r="E16148" s="33"/>
      <c r="G16148">
        <f t="shared" si="253"/>
        <v>6</v>
      </c>
    </row>
    <row r="16149" spans="1:7">
      <c r="A16149" s="33"/>
      <c r="B16149" s="34"/>
      <c r="C16149" s="33"/>
      <c r="D16149" s="33"/>
      <c r="E16149" s="33"/>
      <c r="G16149">
        <f t="shared" si="253"/>
        <v>6</v>
      </c>
    </row>
    <row r="16150" spans="1:7">
      <c r="A16150" s="33"/>
      <c r="B16150" s="34"/>
      <c r="C16150" s="33"/>
      <c r="D16150" s="33"/>
      <c r="E16150" s="33"/>
      <c r="G16150">
        <f t="shared" si="253"/>
        <v>6</v>
      </c>
    </row>
    <row r="16151" spans="1:7">
      <c r="A16151" s="33"/>
      <c r="B16151" s="34"/>
      <c r="C16151" s="33"/>
      <c r="D16151" s="33"/>
      <c r="E16151" s="33"/>
      <c r="G16151">
        <f t="shared" si="253"/>
        <v>6</v>
      </c>
    </row>
    <row r="16152" spans="1:7">
      <c r="A16152" s="33"/>
      <c r="B16152" s="34"/>
      <c r="C16152" s="33"/>
      <c r="D16152" s="33"/>
      <c r="E16152" s="33"/>
      <c r="G16152">
        <f t="shared" si="253"/>
        <v>6</v>
      </c>
    </row>
    <row r="16153" spans="1:7">
      <c r="A16153" s="33"/>
      <c r="B16153" s="34"/>
      <c r="C16153" s="33"/>
      <c r="D16153" s="33"/>
      <c r="E16153" s="33"/>
      <c r="G16153">
        <f t="shared" si="253"/>
        <v>6</v>
      </c>
    </row>
    <row r="16154" spans="1:7">
      <c r="A16154" s="33"/>
      <c r="B16154" s="34"/>
      <c r="C16154" s="33"/>
      <c r="D16154" s="33"/>
      <c r="E16154" s="33"/>
      <c r="G16154">
        <f t="shared" si="253"/>
        <v>6</v>
      </c>
    </row>
    <row r="16155" spans="1:7">
      <c r="A16155" s="33"/>
      <c r="B16155" s="34"/>
      <c r="C16155" s="33"/>
      <c r="D16155" s="33"/>
      <c r="E16155" s="33"/>
      <c r="G16155">
        <f t="shared" si="253"/>
        <v>6</v>
      </c>
    </row>
    <row r="16156" spans="1:7">
      <c r="A16156" s="33"/>
      <c r="B16156" s="34"/>
      <c r="C16156" s="33"/>
      <c r="D16156" s="33"/>
      <c r="E16156" s="33"/>
      <c r="G16156">
        <f t="shared" si="253"/>
        <v>6</v>
      </c>
    </row>
    <row r="16157" spans="1:7">
      <c r="A16157" s="33"/>
      <c r="B16157" s="34"/>
      <c r="C16157" s="33"/>
      <c r="D16157" s="33"/>
      <c r="E16157" s="33"/>
      <c r="G16157">
        <f t="shared" si="253"/>
        <v>6</v>
      </c>
    </row>
    <row r="16158" spans="1:7">
      <c r="A16158" s="33"/>
      <c r="B16158" s="34"/>
      <c r="C16158" s="33"/>
      <c r="D16158" s="33"/>
      <c r="E16158" s="33"/>
      <c r="G16158">
        <f t="shared" si="253"/>
        <v>6</v>
      </c>
    </row>
    <row r="16159" spans="1:7">
      <c r="A16159" s="33"/>
      <c r="B16159" s="34"/>
      <c r="C16159" s="33"/>
      <c r="D16159" s="33"/>
      <c r="E16159" s="33"/>
      <c r="G16159">
        <f t="shared" si="253"/>
        <v>6</v>
      </c>
    </row>
    <row r="16160" spans="1:7">
      <c r="A16160" s="33"/>
      <c r="B16160" s="34"/>
      <c r="C16160" s="33"/>
      <c r="D16160" s="33"/>
      <c r="E16160" s="33"/>
      <c r="G16160">
        <f t="shared" si="253"/>
        <v>6</v>
      </c>
    </row>
    <row r="16161" spans="1:7">
      <c r="A16161" s="33"/>
      <c r="B16161" s="34"/>
      <c r="C16161" s="33"/>
      <c r="D16161" s="33"/>
      <c r="E16161" s="33"/>
      <c r="G16161">
        <f t="shared" si="253"/>
        <v>6</v>
      </c>
    </row>
    <row r="16162" spans="1:7">
      <c r="A16162" s="33"/>
      <c r="B16162" s="34"/>
      <c r="C16162" s="33"/>
      <c r="D16162" s="33"/>
      <c r="E16162" s="33"/>
      <c r="G16162">
        <f t="shared" si="253"/>
        <v>6</v>
      </c>
    </row>
    <row r="16163" spans="1:7">
      <c r="A16163" s="33"/>
      <c r="B16163" s="34"/>
      <c r="C16163" s="33"/>
      <c r="D16163" s="33"/>
      <c r="E16163" s="33"/>
      <c r="G16163">
        <f t="shared" si="253"/>
        <v>6</v>
      </c>
    </row>
    <row r="16164" spans="1:7">
      <c r="A16164" s="33"/>
      <c r="B16164" s="34"/>
      <c r="C16164" s="33"/>
      <c r="D16164" s="33"/>
      <c r="E16164" s="33"/>
      <c r="G16164">
        <f t="shared" si="253"/>
        <v>6</v>
      </c>
    </row>
    <row r="16165" spans="1:7">
      <c r="A16165" s="33"/>
      <c r="B16165" s="34"/>
      <c r="C16165" s="33"/>
      <c r="D16165" s="33"/>
      <c r="E16165" s="33"/>
      <c r="G16165">
        <f t="shared" si="253"/>
        <v>6</v>
      </c>
    </row>
    <row r="16166" spans="1:7">
      <c r="A16166" s="33"/>
      <c r="B16166" s="34"/>
      <c r="C16166" s="33"/>
      <c r="D16166" s="33"/>
      <c r="E16166" s="33"/>
      <c r="G16166">
        <f t="shared" si="253"/>
        <v>6</v>
      </c>
    </row>
    <row r="16167" spans="1:7">
      <c r="A16167" s="33"/>
      <c r="B16167" s="34"/>
      <c r="C16167" s="33"/>
      <c r="D16167" s="33"/>
      <c r="E16167" s="33"/>
      <c r="G16167">
        <f t="shared" si="253"/>
        <v>6</v>
      </c>
    </row>
    <row r="16168" spans="1:7">
      <c r="A16168" s="33"/>
      <c r="B16168" s="34"/>
      <c r="C16168" s="33"/>
      <c r="D16168" s="33"/>
      <c r="E16168" s="33"/>
      <c r="G16168">
        <f t="shared" si="253"/>
        <v>6</v>
      </c>
    </row>
    <row r="16169" spans="1:7">
      <c r="A16169" s="33"/>
      <c r="B16169" s="34"/>
      <c r="C16169" s="33"/>
      <c r="D16169" s="33"/>
      <c r="E16169" s="33"/>
      <c r="G16169">
        <f t="shared" si="253"/>
        <v>6</v>
      </c>
    </row>
    <row r="16170" spans="1:7">
      <c r="A16170" s="33"/>
      <c r="B16170" s="34"/>
      <c r="C16170" s="33"/>
      <c r="D16170" s="33"/>
      <c r="E16170" s="33"/>
      <c r="G16170">
        <f t="shared" si="253"/>
        <v>6</v>
      </c>
    </row>
    <row r="16171" spans="1:7">
      <c r="A16171" s="33"/>
      <c r="B16171" s="34"/>
      <c r="C16171" s="33"/>
      <c r="D16171" s="33"/>
      <c r="E16171" s="33"/>
      <c r="G16171">
        <f t="shared" si="253"/>
        <v>6</v>
      </c>
    </row>
    <row r="16172" spans="1:7">
      <c r="A16172" s="33"/>
      <c r="B16172" s="34"/>
      <c r="C16172" s="33"/>
      <c r="D16172" s="33"/>
      <c r="E16172" s="33"/>
      <c r="G16172">
        <f t="shared" si="253"/>
        <v>6</v>
      </c>
    </row>
    <row r="16173" spans="1:7">
      <c r="A16173" s="33"/>
      <c r="B16173" s="34"/>
      <c r="C16173" s="33"/>
      <c r="D16173" s="33"/>
      <c r="E16173" s="33"/>
      <c r="G16173">
        <f t="shared" si="253"/>
        <v>6</v>
      </c>
    </row>
    <row r="16174" spans="1:7">
      <c r="A16174" s="33"/>
      <c r="B16174" s="34"/>
      <c r="C16174" s="33"/>
      <c r="D16174" s="33"/>
      <c r="E16174" s="33"/>
      <c r="G16174">
        <f t="shared" si="253"/>
        <v>6</v>
      </c>
    </row>
    <row r="16175" spans="1:7">
      <c r="A16175" s="33"/>
      <c r="B16175" s="34"/>
      <c r="C16175" s="33"/>
      <c r="D16175" s="33"/>
      <c r="E16175" s="33"/>
      <c r="G16175">
        <f t="shared" si="253"/>
        <v>6</v>
      </c>
    </row>
    <row r="16176" spans="1:7">
      <c r="A16176" s="33"/>
      <c r="B16176" s="34"/>
      <c r="C16176" s="33"/>
      <c r="D16176" s="33"/>
      <c r="E16176" s="33"/>
      <c r="G16176">
        <f t="shared" si="253"/>
        <v>6</v>
      </c>
    </row>
    <row r="16177" spans="1:7">
      <c r="A16177" s="33"/>
      <c r="B16177" s="34"/>
      <c r="C16177" s="33"/>
      <c r="D16177" s="33"/>
      <c r="E16177" s="33"/>
      <c r="G16177">
        <f t="shared" si="253"/>
        <v>6</v>
      </c>
    </row>
    <row r="16178" spans="1:7">
      <c r="A16178" s="33"/>
      <c r="B16178" s="34"/>
      <c r="C16178" s="33"/>
      <c r="D16178" s="33"/>
      <c r="E16178" s="33"/>
      <c r="G16178">
        <f t="shared" si="253"/>
        <v>6</v>
      </c>
    </row>
    <row r="16179" spans="1:7">
      <c r="A16179" s="33"/>
      <c r="B16179" s="34"/>
      <c r="C16179" s="33"/>
      <c r="D16179" s="33"/>
      <c r="E16179" s="33"/>
      <c r="G16179">
        <f t="shared" si="253"/>
        <v>6</v>
      </c>
    </row>
    <row r="16180" spans="1:7">
      <c r="A16180" s="33"/>
      <c r="B16180" s="34"/>
      <c r="C16180" s="33"/>
      <c r="D16180" s="33"/>
      <c r="E16180" s="33"/>
      <c r="G16180">
        <f t="shared" si="253"/>
        <v>6</v>
      </c>
    </row>
    <row r="16181" spans="1:7">
      <c r="A16181" s="33"/>
      <c r="B16181" s="34"/>
      <c r="C16181" s="33"/>
      <c r="D16181" s="33"/>
      <c r="E16181" s="33"/>
      <c r="G16181">
        <f t="shared" si="253"/>
        <v>6</v>
      </c>
    </row>
    <row r="16182" spans="1:7">
      <c r="A16182" s="33"/>
      <c r="B16182" s="34"/>
      <c r="C16182" s="33"/>
      <c r="D16182" s="33"/>
      <c r="E16182" s="33"/>
      <c r="G16182">
        <f t="shared" si="253"/>
        <v>6</v>
      </c>
    </row>
    <row r="16183" spans="1:7">
      <c r="A16183" s="33"/>
      <c r="B16183" s="34"/>
      <c r="C16183" s="33"/>
      <c r="D16183" s="33"/>
      <c r="E16183" s="33"/>
      <c r="G16183">
        <f t="shared" si="253"/>
        <v>6</v>
      </c>
    </row>
    <row r="16184" spans="1:7">
      <c r="A16184" s="33"/>
      <c r="B16184" s="34"/>
      <c r="C16184" s="33"/>
      <c r="D16184" s="33"/>
      <c r="E16184" s="33"/>
      <c r="G16184">
        <f t="shared" si="253"/>
        <v>6</v>
      </c>
    </row>
    <row r="16185" spans="1:7">
      <c r="A16185" s="33"/>
      <c r="B16185" s="34"/>
      <c r="C16185" s="33"/>
      <c r="D16185" s="33"/>
      <c r="E16185" s="33"/>
      <c r="G16185">
        <f t="shared" si="253"/>
        <v>6</v>
      </c>
    </row>
    <row r="16186" spans="1:7">
      <c r="A16186" s="33"/>
      <c r="B16186" s="34"/>
      <c r="C16186" s="33"/>
      <c r="D16186" s="33"/>
      <c r="E16186" s="33"/>
      <c r="G16186">
        <f t="shared" si="253"/>
        <v>6</v>
      </c>
    </row>
    <row r="16187" spans="1:7">
      <c r="A16187" s="33"/>
      <c r="B16187" s="34"/>
      <c r="C16187" s="33"/>
      <c r="D16187" s="33"/>
      <c r="E16187" s="33"/>
      <c r="G16187">
        <f t="shared" si="253"/>
        <v>6</v>
      </c>
    </row>
    <row r="16188" spans="1:7">
      <c r="A16188" s="33"/>
      <c r="B16188" s="34"/>
      <c r="C16188" s="33"/>
      <c r="D16188" s="33"/>
      <c r="E16188" s="33"/>
      <c r="G16188">
        <f t="shared" si="253"/>
        <v>6</v>
      </c>
    </row>
    <row r="16189" spans="1:7">
      <c r="A16189" s="33"/>
      <c r="B16189" s="34"/>
      <c r="C16189" s="33"/>
      <c r="D16189" s="33"/>
      <c r="E16189" s="33"/>
      <c r="G16189">
        <f t="shared" si="253"/>
        <v>6</v>
      </c>
    </row>
    <row r="16190" spans="1:7">
      <c r="A16190" s="33"/>
      <c r="B16190" s="34"/>
      <c r="C16190" s="33"/>
      <c r="D16190" s="33"/>
      <c r="E16190" s="33"/>
      <c r="G16190">
        <f t="shared" si="253"/>
        <v>6</v>
      </c>
    </row>
    <row r="16191" spans="1:7">
      <c r="A16191" s="33"/>
      <c r="B16191" s="34"/>
      <c r="C16191" s="33"/>
      <c r="D16191" s="33"/>
      <c r="E16191" s="33"/>
      <c r="G16191">
        <f t="shared" si="253"/>
        <v>6</v>
      </c>
    </row>
    <row r="16192" spans="1:7">
      <c r="A16192" s="33"/>
      <c r="B16192" s="34"/>
      <c r="C16192" s="33"/>
      <c r="D16192" s="33"/>
      <c r="E16192" s="33"/>
      <c r="G16192">
        <f t="shared" ref="G16192:G16255" si="254">WEEKDAY(B16192,2)</f>
        <v>6</v>
      </c>
    </row>
    <row r="16193" spans="1:7">
      <c r="A16193" s="33"/>
      <c r="B16193" s="34"/>
      <c r="C16193" s="33"/>
      <c r="D16193" s="33"/>
      <c r="E16193" s="33"/>
      <c r="G16193">
        <f t="shared" si="254"/>
        <v>6</v>
      </c>
    </row>
    <row r="16194" spans="1:7">
      <c r="A16194" s="33"/>
      <c r="B16194" s="34"/>
      <c r="C16194" s="33"/>
      <c r="D16194" s="33"/>
      <c r="E16194" s="33"/>
      <c r="G16194">
        <f t="shared" si="254"/>
        <v>6</v>
      </c>
    </row>
    <row r="16195" spans="1:7">
      <c r="A16195" s="33"/>
      <c r="B16195" s="34"/>
      <c r="C16195" s="33"/>
      <c r="D16195" s="33"/>
      <c r="E16195" s="33"/>
      <c r="G16195">
        <f t="shared" si="254"/>
        <v>6</v>
      </c>
    </row>
    <row r="16196" spans="1:7">
      <c r="A16196" s="33"/>
      <c r="B16196" s="34"/>
      <c r="C16196" s="33"/>
      <c r="D16196" s="33"/>
      <c r="E16196" s="33"/>
      <c r="G16196">
        <f t="shared" si="254"/>
        <v>6</v>
      </c>
    </row>
    <row r="16197" spans="1:7">
      <c r="A16197" s="33"/>
      <c r="B16197" s="34"/>
      <c r="C16197" s="33"/>
      <c r="D16197" s="33"/>
      <c r="E16197" s="33"/>
      <c r="G16197">
        <f t="shared" si="254"/>
        <v>6</v>
      </c>
    </row>
    <row r="16198" spans="1:7">
      <c r="A16198" s="33"/>
      <c r="B16198" s="34"/>
      <c r="C16198" s="33"/>
      <c r="D16198" s="33"/>
      <c r="E16198" s="33"/>
      <c r="G16198">
        <f t="shared" si="254"/>
        <v>6</v>
      </c>
    </row>
    <row r="16199" spans="1:7">
      <c r="A16199" s="33"/>
      <c r="B16199" s="34"/>
      <c r="C16199" s="33"/>
      <c r="D16199" s="33"/>
      <c r="E16199" s="33"/>
      <c r="G16199">
        <f t="shared" si="254"/>
        <v>6</v>
      </c>
    </row>
    <row r="16200" spans="1:7">
      <c r="A16200" s="33"/>
      <c r="B16200" s="34"/>
      <c r="C16200" s="33"/>
      <c r="D16200" s="33"/>
      <c r="E16200" s="33"/>
      <c r="G16200">
        <f t="shared" si="254"/>
        <v>6</v>
      </c>
    </row>
    <row r="16201" spans="1:7">
      <c r="A16201" s="33"/>
      <c r="B16201" s="34"/>
      <c r="C16201" s="33"/>
      <c r="D16201" s="33"/>
      <c r="E16201" s="33"/>
      <c r="G16201">
        <f t="shared" si="254"/>
        <v>6</v>
      </c>
    </row>
    <row r="16202" spans="1:7">
      <c r="A16202" s="33"/>
      <c r="B16202" s="34"/>
      <c r="C16202" s="33"/>
      <c r="D16202" s="33"/>
      <c r="E16202" s="33"/>
      <c r="G16202">
        <f t="shared" si="254"/>
        <v>6</v>
      </c>
    </row>
    <row r="16203" spans="1:7">
      <c r="A16203" s="33"/>
      <c r="B16203" s="34"/>
      <c r="C16203" s="33"/>
      <c r="D16203" s="33"/>
      <c r="E16203" s="33"/>
      <c r="G16203">
        <f t="shared" si="254"/>
        <v>6</v>
      </c>
    </row>
    <row r="16204" spans="1:7">
      <c r="A16204" s="33"/>
      <c r="B16204" s="34"/>
      <c r="C16204" s="33"/>
      <c r="D16204" s="33"/>
      <c r="E16204" s="33"/>
      <c r="G16204">
        <f t="shared" si="254"/>
        <v>6</v>
      </c>
    </row>
    <row r="16205" spans="1:7">
      <c r="A16205" s="33"/>
      <c r="B16205" s="34"/>
      <c r="C16205" s="33"/>
      <c r="D16205" s="33"/>
      <c r="E16205" s="33"/>
      <c r="G16205">
        <f t="shared" si="254"/>
        <v>6</v>
      </c>
    </row>
    <row r="16206" spans="1:7">
      <c r="A16206" s="33"/>
      <c r="B16206" s="34"/>
      <c r="C16206" s="33"/>
      <c r="D16206" s="33"/>
      <c r="E16206" s="33"/>
      <c r="G16206">
        <f t="shared" si="254"/>
        <v>6</v>
      </c>
    </row>
    <row r="16207" spans="1:7">
      <c r="A16207" s="33"/>
      <c r="B16207" s="34"/>
      <c r="C16207" s="33"/>
      <c r="D16207" s="33"/>
      <c r="E16207" s="33"/>
      <c r="G16207">
        <f t="shared" si="254"/>
        <v>6</v>
      </c>
    </row>
    <row r="16208" spans="1:7">
      <c r="A16208" s="33"/>
      <c r="B16208" s="34"/>
      <c r="C16208" s="33"/>
      <c r="D16208" s="33"/>
      <c r="E16208" s="33"/>
      <c r="G16208">
        <f t="shared" si="254"/>
        <v>6</v>
      </c>
    </row>
    <row r="16209" spans="1:7">
      <c r="A16209" s="33"/>
      <c r="B16209" s="34"/>
      <c r="C16209" s="33"/>
      <c r="D16209" s="33"/>
      <c r="E16209" s="33"/>
      <c r="G16209">
        <f t="shared" si="254"/>
        <v>6</v>
      </c>
    </row>
    <row r="16210" spans="1:7">
      <c r="A16210" s="33"/>
      <c r="B16210" s="34"/>
      <c r="C16210" s="33"/>
      <c r="D16210" s="33"/>
      <c r="E16210" s="33"/>
      <c r="G16210">
        <f t="shared" si="254"/>
        <v>6</v>
      </c>
    </row>
    <row r="16211" spans="1:7">
      <c r="A16211" s="33"/>
      <c r="B16211" s="34"/>
      <c r="C16211" s="33"/>
      <c r="D16211" s="33"/>
      <c r="E16211" s="33"/>
      <c r="G16211">
        <f t="shared" si="254"/>
        <v>6</v>
      </c>
    </row>
    <row r="16212" spans="1:7">
      <c r="A16212" s="33"/>
      <c r="B16212" s="34"/>
      <c r="C16212" s="33"/>
      <c r="D16212" s="33"/>
      <c r="E16212" s="33"/>
      <c r="G16212">
        <f t="shared" si="254"/>
        <v>6</v>
      </c>
    </row>
    <row r="16213" spans="1:7">
      <c r="A16213" s="33"/>
      <c r="B16213" s="34"/>
      <c r="C16213" s="33"/>
      <c r="D16213" s="33"/>
      <c r="E16213" s="33"/>
      <c r="G16213">
        <f t="shared" si="254"/>
        <v>6</v>
      </c>
    </row>
    <row r="16214" spans="1:7">
      <c r="A16214" s="33"/>
      <c r="B16214" s="34"/>
      <c r="C16214" s="33"/>
      <c r="D16214" s="33"/>
      <c r="E16214" s="33"/>
      <c r="G16214">
        <f t="shared" si="254"/>
        <v>6</v>
      </c>
    </row>
    <row r="16215" spans="1:7">
      <c r="A16215" s="33"/>
      <c r="B16215" s="34"/>
      <c r="C16215" s="33"/>
      <c r="D16215" s="33"/>
      <c r="E16215" s="33"/>
      <c r="G16215">
        <f t="shared" si="254"/>
        <v>6</v>
      </c>
    </row>
    <row r="16216" spans="1:7">
      <c r="A16216" s="33"/>
      <c r="B16216" s="34"/>
      <c r="C16216" s="33"/>
      <c r="D16216" s="33"/>
      <c r="E16216" s="33"/>
      <c r="G16216">
        <f t="shared" si="254"/>
        <v>6</v>
      </c>
    </row>
    <row r="16217" spans="1:7">
      <c r="A16217" s="33"/>
      <c r="B16217" s="34"/>
      <c r="C16217" s="33"/>
      <c r="D16217" s="33"/>
      <c r="E16217" s="33"/>
      <c r="G16217">
        <f t="shared" si="254"/>
        <v>6</v>
      </c>
    </row>
    <row r="16218" spans="1:7">
      <c r="A16218" s="33"/>
      <c r="B16218" s="34"/>
      <c r="C16218" s="33"/>
      <c r="D16218" s="33"/>
      <c r="E16218" s="33"/>
      <c r="G16218">
        <f t="shared" si="254"/>
        <v>6</v>
      </c>
    </row>
    <row r="16219" spans="1:7">
      <c r="A16219" s="33"/>
      <c r="B16219" s="34"/>
      <c r="C16219" s="33"/>
      <c r="D16219" s="33"/>
      <c r="E16219" s="33"/>
      <c r="G16219">
        <f t="shared" si="254"/>
        <v>6</v>
      </c>
    </row>
    <row r="16220" spans="1:7">
      <c r="A16220" s="33"/>
      <c r="B16220" s="34"/>
      <c r="C16220" s="33"/>
      <c r="D16220" s="33"/>
      <c r="E16220" s="33"/>
      <c r="G16220">
        <f t="shared" si="254"/>
        <v>6</v>
      </c>
    </row>
    <row r="16221" spans="1:7">
      <c r="A16221" s="33"/>
      <c r="B16221" s="34"/>
      <c r="C16221" s="33"/>
      <c r="D16221" s="33"/>
      <c r="E16221" s="33"/>
      <c r="G16221">
        <f t="shared" si="254"/>
        <v>6</v>
      </c>
    </row>
    <row r="16222" spans="1:7">
      <c r="A16222" s="33"/>
      <c r="B16222" s="34"/>
      <c r="C16222" s="33"/>
      <c r="D16222" s="33"/>
      <c r="E16222" s="33"/>
      <c r="G16222">
        <f t="shared" si="254"/>
        <v>6</v>
      </c>
    </row>
    <row r="16223" spans="1:7">
      <c r="A16223" s="33"/>
      <c r="B16223" s="34"/>
      <c r="C16223" s="33"/>
      <c r="D16223" s="33"/>
      <c r="E16223" s="33"/>
      <c r="G16223">
        <f t="shared" si="254"/>
        <v>6</v>
      </c>
    </row>
    <row r="16224" spans="1:7">
      <c r="A16224" s="33"/>
      <c r="B16224" s="34"/>
      <c r="C16224" s="33"/>
      <c r="D16224" s="33"/>
      <c r="E16224" s="33"/>
      <c r="G16224">
        <f t="shared" si="254"/>
        <v>6</v>
      </c>
    </row>
    <row r="16225" spans="1:7">
      <c r="A16225" s="33"/>
      <c r="B16225" s="34"/>
      <c r="C16225" s="33"/>
      <c r="D16225" s="33"/>
      <c r="E16225" s="33"/>
      <c r="G16225">
        <f t="shared" si="254"/>
        <v>6</v>
      </c>
    </row>
    <row r="16226" spans="1:7">
      <c r="A16226" s="33"/>
      <c r="B16226" s="34"/>
      <c r="C16226" s="33"/>
      <c r="D16226" s="33"/>
      <c r="E16226" s="33"/>
      <c r="G16226">
        <f t="shared" si="254"/>
        <v>6</v>
      </c>
    </row>
    <row r="16227" spans="1:7">
      <c r="A16227" s="33"/>
      <c r="B16227" s="34"/>
      <c r="C16227" s="33"/>
      <c r="D16227" s="33"/>
      <c r="E16227" s="33"/>
      <c r="G16227">
        <f t="shared" si="254"/>
        <v>6</v>
      </c>
    </row>
    <row r="16228" spans="1:7">
      <c r="A16228" s="33"/>
      <c r="B16228" s="34"/>
      <c r="C16228" s="33"/>
      <c r="D16228" s="33"/>
      <c r="E16228" s="33"/>
      <c r="G16228">
        <f t="shared" si="254"/>
        <v>6</v>
      </c>
    </row>
    <row r="16229" spans="1:7">
      <c r="A16229" s="33"/>
      <c r="B16229" s="34"/>
      <c r="C16229" s="33"/>
      <c r="D16229" s="33"/>
      <c r="E16229" s="33"/>
      <c r="G16229">
        <f t="shared" si="254"/>
        <v>6</v>
      </c>
    </row>
    <row r="16230" spans="1:7">
      <c r="A16230" s="33"/>
      <c r="B16230" s="34"/>
      <c r="C16230" s="33"/>
      <c r="D16230" s="33"/>
      <c r="E16230" s="33"/>
      <c r="G16230">
        <f t="shared" si="254"/>
        <v>6</v>
      </c>
    </row>
    <row r="16231" spans="1:7">
      <c r="A16231" s="33"/>
      <c r="B16231" s="34"/>
      <c r="C16231" s="33"/>
      <c r="D16231" s="33"/>
      <c r="E16231" s="33"/>
      <c r="G16231">
        <f t="shared" si="254"/>
        <v>6</v>
      </c>
    </row>
    <row r="16232" spans="1:7">
      <c r="A16232" s="33"/>
      <c r="B16232" s="34"/>
      <c r="C16232" s="33"/>
      <c r="D16232" s="33"/>
      <c r="E16232" s="33"/>
      <c r="G16232">
        <f t="shared" si="254"/>
        <v>6</v>
      </c>
    </row>
    <row r="16233" spans="1:7">
      <c r="A16233" s="33"/>
      <c r="B16233" s="34"/>
      <c r="C16233" s="33"/>
      <c r="D16233" s="33"/>
      <c r="E16233" s="33"/>
      <c r="G16233">
        <f t="shared" si="254"/>
        <v>6</v>
      </c>
    </row>
    <row r="16234" spans="1:7">
      <c r="A16234" s="33"/>
      <c r="B16234" s="34"/>
      <c r="C16234" s="33"/>
      <c r="D16234" s="33"/>
      <c r="E16234" s="33"/>
      <c r="G16234">
        <f t="shared" si="254"/>
        <v>6</v>
      </c>
    </row>
    <row r="16235" spans="1:7">
      <c r="A16235" s="33"/>
      <c r="B16235" s="34"/>
      <c r="C16235" s="33"/>
      <c r="D16235" s="33"/>
      <c r="E16235" s="33"/>
      <c r="G16235">
        <f t="shared" si="254"/>
        <v>6</v>
      </c>
    </row>
    <row r="16236" spans="1:7">
      <c r="A16236" s="33"/>
      <c r="B16236" s="34"/>
      <c r="C16236" s="33"/>
      <c r="D16236" s="33"/>
      <c r="E16236" s="33"/>
      <c r="G16236">
        <f t="shared" si="254"/>
        <v>6</v>
      </c>
    </row>
    <row r="16237" spans="1:7">
      <c r="A16237" s="33"/>
      <c r="B16237" s="34"/>
      <c r="C16237" s="33"/>
      <c r="D16237" s="33"/>
      <c r="E16237" s="33"/>
      <c r="G16237">
        <f t="shared" si="254"/>
        <v>6</v>
      </c>
    </row>
    <row r="16238" spans="1:7">
      <c r="A16238" s="33"/>
      <c r="B16238" s="34"/>
      <c r="C16238" s="33"/>
      <c r="D16238" s="33"/>
      <c r="E16238" s="33"/>
      <c r="G16238">
        <f t="shared" si="254"/>
        <v>6</v>
      </c>
    </row>
    <row r="16239" spans="1:7">
      <c r="A16239" s="33"/>
      <c r="B16239" s="34"/>
      <c r="C16239" s="33"/>
      <c r="D16239" s="33"/>
      <c r="E16239" s="33"/>
      <c r="G16239">
        <f t="shared" si="254"/>
        <v>6</v>
      </c>
    </row>
    <row r="16240" spans="1:7">
      <c r="A16240" s="33"/>
      <c r="B16240" s="34"/>
      <c r="C16240" s="33"/>
      <c r="D16240" s="33"/>
      <c r="E16240" s="33"/>
      <c r="G16240">
        <f t="shared" si="254"/>
        <v>6</v>
      </c>
    </row>
    <row r="16241" spans="1:7">
      <c r="A16241" s="33"/>
      <c r="B16241" s="34"/>
      <c r="C16241" s="33"/>
      <c r="D16241" s="33"/>
      <c r="E16241" s="33"/>
      <c r="G16241">
        <f t="shared" si="254"/>
        <v>6</v>
      </c>
    </row>
    <row r="16242" spans="1:7">
      <c r="A16242" s="33"/>
      <c r="B16242" s="34"/>
      <c r="C16242" s="33"/>
      <c r="D16242" s="33"/>
      <c r="E16242" s="33"/>
      <c r="G16242">
        <f t="shared" si="254"/>
        <v>6</v>
      </c>
    </row>
    <row r="16243" spans="1:7">
      <c r="A16243" s="33"/>
      <c r="B16243" s="34"/>
      <c r="C16243" s="33"/>
      <c r="D16243" s="33"/>
      <c r="E16243" s="33"/>
      <c r="G16243">
        <f t="shared" si="254"/>
        <v>6</v>
      </c>
    </row>
    <row r="16244" spans="1:7">
      <c r="A16244" s="33"/>
      <c r="B16244" s="34"/>
      <c r="C16244" s="33"/>
      <c r="D16244" s="33"/>
      <c r="E16244" s="33"/>
      <c r="G16244">
        <f t="shared" si="254"/>
        <v>6</v>
      </c>
    </row>
    <row r="16245" spans="1:7">
      <c r="A16245" s="33"/>
      <c r="B16245" s="34"/>
      <c r="C16245" s="33"/>
      <c r="D16245" s="33"/>
      <c r="E16245" s="33"/>
      <c r="G16245">
        <f t="shared" si="254"/>
        <v>6</v>
      </c>
    </row>
    <row r="16246" spans="1:7">
      <c r="A16246" s="33"/>
      <c r="B16246" s="34"/>
      <c r="C16246" s="33"/>
      <c r="D16246" s="33"/>
      <c r="E16246" s="33"/>
      <c r="G16246">
        <f t="shared" si="254"/>
        <v>6</v>
      </c>
    </row>
    <row r="16247" spans="1:7">
      <c r="A16247" s="33"/>
      <c r="B16247" s="34"/>
      <c r="C16247" s="33"/>
      <c r="D16247" s="33"/>
      <c r="E16247" s="33"/>
      <c r="G16247">
        <f t="shared" si="254"/>
        <v>6</v>
      </c>
    </row>
    <row r="16248" spans="1:7">
      <c r="A16248" s="33"/>
      <c r="B16248" s="34"/>
      <c r="C16248" s="33"/>
      <c r="D16248" s="33"/>
      <c r="E16248" s="33"/>
      <c r="G16248">
        <f t="shared" si="254"/>
        <v>6</v>
      </c>
    </row>
    <row r="16249" spans="1:7">
      <c r="A16249" s="33"/>
      <c r="B16249" s="34"/>
      <c r="C16249" s="33"/>
      <c r="D16249" s="33"/>
      <c r="E16249" s="33"/>
      <c r="G16249">
        <f t="shared" si="254"/>
        <v>6</v>
      </c>
    </row>
    <row r="16250" spans="1:7">
      <c r="A16250" s="33"/>
      <c r="B16250" s="34"/>
      <c r="C16250" s="33"/>
      <c r="D16250" s="33"/>
      <c r="E16250" s="33"/>
      <c r="G16250">
        <f t="shared" si="254"/>
        <v>6</v>
      </c>
    </row>
    <row r="16251" spans="1:7">
      <c r="A16251" s="33"/>
      <c r="B16251" s="34"/>
      <c r="C16251" s="33"/>
      <c r="D16251" s="33"/>
      <c r="E16251" s="33"/>
      <c r="G16251">
        <f t="shared" si="254"/>
        <v>6</v>
      </c>
    </row>
    <row r="16252" spans="1:7">
      <c r="A16252" s="33"/>
      <c r="B16252" s="34"/>
      <c r="C16252" s="33"/>
      <c r="D16252" s="33"/>
      <c r="E16252" s="33"/>
      <c r="G16252">
        <f t="shared" si="254"/>
        <v>6</v>
      </c>
    </row>
    <row r="16253" spans="1:7">
      <c r="A16253" s="33"/>
      <c r="B16253" s="34"/>
      <c r="C16253" s="33"/>
      <c r="D16253" s="33"/>
      <c r="E16253" s="33"/>
      <c r="G16253">
        <f t="shared" si="254"/>
        <v>6</v>
      </c>
    </row>
    <row r="16254" spans="1:7">
      <c r="A16254" s="33"/>
      <c r="B16254" s="34"/>
      <c r="C16254" s="33"/>
      <c r="D16254" s="33"/>
      <c r="E16254" s="33"/>
      <c r="G16254">
        <f t="shared" si="254"/>
        <v>6</v>
      </c>
    </row>
    <row r="16255" spans="1:7">
      <c r="A16255" s="33"/>
      <c r="B16255" s="34"/>
      <c r="C16255" s="33"/>
      <c r="D16255" s="33"/>
      <c r="E16255" s="33"/>
      <c r="G16255">
        <f t="shared" si="254"/>
        <v>6</v>
      </c>
    </row>
    <row r="16256" spans="1:7">
      <c r="A16256" s="33"/>
      <c r="B16256" s="34"/>
      <c r="C16256" s="33"/>
      <c r="D16256" s="33"/>
      <c r="E16256" s="33"/>
      <c r="G16256">
        <f t="shared" ref="G16256:G16319" si="255">WEEKDAY(B16256,2)</f>
        <v>6</v>
      </c>
    </row>
    <row r="16257" spans="1:7">
      <c r="A16257" s="33"/>
      <c r="B16257" s="34"/>
      <c r="C16257" s="33"/>
      <c r="D16257" s="33"/>
      <c r="E16257" s="33"/>
      <c r="G16257">
        <f t="shared" si="255"/>
        <v>6</v>
      </c>
    </row>
    <row r="16258" spans="1:7">
      <c r="A16258" s="33"/>
      <c r="B16258" s="34"/>
      <c r="C16258" s="33"/>
      <c r="D16258" s="33"/>
      <c r="E16258" s="33"/>
      <c r="G16258">
        <f t="shared" si="255"/>
        <v>6</v>
      </c>
    </row>
    <row r="16259" spans="1:7">
      <c r="A16259" s="33"/>
      <c r="B16259" s="34"/>
      <c r="C16259" s="33"/>
      <c r="D16259" s="33"/>
      <c r="E16259" s="33"/>
      <c r="G16259">
        <f t="shared" si="255"/>
        <v>6</v>
      </c>
    </row>
    <row r="16260" spans="1:7">
      <c r="A16260" s="33"/>
      <c r="B16260" s="34"/>
      <c r="C16260" s="33"/>
      <c r="D16260" s="33"/>
      <c r="E16260" s="33"/>
      <c r="G16260">
        <f t="shared" si="255"/>
        <v>6</v>
      </c>
    </row>
    <row r="16261" spans="1:7">
      <c r="A16261" s="33"/>
      <c r="B16261" s="34"/>
      <c r="C16261" s="33"/>
      <c r="D16261" s="33"/>
      <c r="E16261" s="33"/>
      <c r="G16261">
        <f t="shared" si="255"/>
        <v>6</v>
      </c>
    </row>
    <row r="16262" spans="1:7">
      <c r="A16262" s="33"/>
      <c r="B16262" s="34"/>
      <c r="C16262" s="33"/>
      <c r="D16262" s="33"/>
      <c r="E16262" s="33"/>
      <c r="G16262">
        <f t="shared" si="255"/>
        <v>6</v>
      </c>
    </row>
    <row r="16263" spans="1:7">
      <c r="A16263" s="33"/>
      <c r="B16263" s="34"/>
      <c r="C16263" s="33"/>
      <c r="D16263" s="33"/>
      <c r="E16263" s="33"/>
      <c r="G16263">
        <f t="shared" si="255"/>
        <v>6</v>
      </c>
    </row>
    <row r="16264" spans="1:7">
      <c r="A16264" s="33"/>
      <c r="B16264" s="34"/>
      <c r="C16264" s="33"/>
      <c r="D16264" s="33"/>
      <c r="E16264" s="33"/>
      <c r="G16264">
        <f t="shared" si="255"/>
        <v>6</v>
      </c>
    </row>
    <row r="16265" spans="1:7">
      <c r="A16265" s="33"/>
      <c r="B16265" s="34"/>
      <c r="C16265" s="33"/>
      <c r="D16265" s="33"/>
      <c r="E16265" s="33"/>
      <c r="G16265">
        <f t="shared" si="255"/>
        <v>6</v>
      </c>
    </row>
    <row r="16266" spans="1:7">
      <c r="A16266" s="33"/>
      <c r="B16266" s="34"/>
      <c r="C16266" s="33"/>
      <c r="D16266" s="33"/>
      <c r="E16266" s="33"/>
      <c r="G16266">
        <f t="shared" si="255"/>
        <v>6</v>
      </c>
    </row>
    <row r="16267" spans="1:7">
      <c r="A16267" s="33"/>
      <c r="B16267" s="34"/>
      <c r="C16267" s="33"/>
      <c r="D16267" s="33"/>
      <c r="E16267" s="33"/>
      <c r="G16267">
        <f t="shared" si="255"/>
        <v>6</v>
      </c>
    </row>
    <row r="16268" spans="1:7">
      <c r="A16268" s="33"/>
      <c r="B16268" s="34"/>
      <c r="C16268" s="33"/>
      <c r="D16268" s="33"/>
      <c r="E16268" s="33"/>
      <c r="G16268">
        <f t="shared" si="255"/>
        <v>6</v>
      </c>
    </row>
    <row r="16269" spans="1:7">
      <c r="A16269" s="33"/>
      <c r="B16269" s="34"/>
      <c r="C16269" s="33"/>
      <c r="D16269" s="33"/>
      <c r="E16269" s="33"/>
      <c r="G16269">
        <f t="shared" si="255"/>
        <v>6</v>
      </c>
    </row>
    <row r="16270" spans="1:7">
      <c r="A16270" s="33"/>
      <c r="B16270" s="34"/>
      <c r="C16270" s="33"/>
      <c r="D16270" s="33"/>
      <c r="E16270" s="33"/>
      <c r="G16270">
        <f t="shared" si="255"/>
        <v>6</v>
      </c>
    </row>
    <row r="16271" spans="1:7">
      <c r="A16271" s="33"/>
      <c r="B16271" s="34"/>
      <c r="C16271" s="33"/>
      <c r="D16271" s="33"/>
      <c r="E16271" s="33"/>
      <c r="G16271">
        <f t="shared" si="255"/>
        <v>6</v>
      </c>
    </row>
    <row r="16272" spans="1:7">
      <c r="A16272" s="33"/>
      <c r="B16272" s="34"/>
      <c r="C16272" s="33"/>
      <c r="D16272" s="33"/>
      <c r="E16272" s="33"/>
      <c r="G16272">
        <f t="shared" si="255"/>
        <v>6</v>
      </c>
    </row>
    <row r="16273" spans="1:7">
      <c r="A16273" s="33"/>
      <c r="B16273" s="34"/>
      <c r="C16273" s="33"/>
      <c r="D16273" s="33"/>
      <c r="E16273" s="33"/>
      <c r="G16273">
        <f t="shared" si="255"/>
        <v>6</v>
      </c>
    </row>
    <row r="16274" spans="1:7">
      <c r="A16274" s="33"/>
      <c r="B16274" s="34"/>
      <c r="C16274" s="33"/>
      <c r="D16274" s="33"/>
      <c r="E16274" s="33"/>
      <c r="G16274">
        <f t="shared" si="255"/>
        <v>6</v>
      </c>
    </row>
    <row r="16275" spans="1:7">
      <c r="A16275" s="33"/>
      <c r="B16275" s="34"/>
      <c r="C16275" s="33"/>
      <c r="D16275" s="33"/>
      <c r="E16275" s="33"/>
      <c r="G16275">
        <f t="shared" si="255"/>
        <v>6</v>
      </c>
    </row>
    <row r="16276" spans="1:7">
      <c r="A16276" s="33"/>
      <c r="B16276" s="34"/>
      <c r="C16276" s="33"/>
      <c r="D16276" s="33"/>
      <c r="E16276" s="33"/>
      <c r="G16276">
        <f t="shared" si="255"/>
        <v>6</v>
      </c>
    </row>
    <row r="16277" spans="1:7">
      <c r="A16277" s="33"/>
      <c r="B16277" s="34"/>
      <c r="C16277" s="33"/>
      <c r="D16277" s="33"/>
      <c r="E16277" s="33"/>
      <c r="G16277">
        <f t="shared" si="255"/>
        <v>6</v>
      </c>
    </row>
    <row r="16278" spans="1:7">
      <c r="A16278" s="33"/>
      <c r="B16278" s="34"/>
      <c r="C16278" s="33"/>
      <c r="D16278" s="33"/>
      <c r="E16278" s="33"/>
      <c r="G16278">
        <f t="shared" si="255"/>
        <v>6</v>
      </c>
    </row>
    <row r="16279" spans="1:7">
      <c r="A16279" s="33"/>
      <c r="B16279" s="34"/>
      <c r="C16279" s="33"/>
      <c r="D16279" s="33"/>
      <c r="E16279" s="33"/>
      <c r="G16279">
        <f t="shared" si="255"/>
        <v>6</v>
      </c>
    </row>
    <row r="16280" spans="1:7">
      <c r="A16280" s="33"/>
      <c r="B16280" s="34"/>
      <c r="C16280" s="33"/>
      <c r="D16280" s="33"/>
      <c r="E16280" s="33"/>
      <c r="G16280">
        <f t="shared" si="255"/>
        <v>6</v>
      </c>
    </row>
    <row r="16281" spans="1:7">
      <c r="A16281" s="33"/>
      <c r="B16281" s="34"/>
      <c r="C16281" s="33"/>
      <c r="D16281" s="33"/>
      <c r="E16281" s="33"/>
      <c r="G16281">
        <f t="shared" si="255"/>
        <v>6</v>
      </c>
    </row>
    <row r="16282" spans="1:7">
      <c r="A16282" s="33"/>
      <c r="B16282" s="34"/>
      <c r="C16282" s="33"/>
      <c r="D16282" s="33"/>
      <c r="E16282" s="33"/>
      <c r="G16282">
        <f t="shared" si="255"/>
        <v>6</v>
      </c>
    </row>
    <row r="16283" spans="1:7">
      <c r="A16283" s="33"/>
      <c r="B16283" s="34"/>
      <c r="C16283" s="33"/>
      <c r="D16283" s="33"/>
      <c r="E16283" s="33"/>
      <c r="G16283">
        <f t="shared" si="255"/>
        <v>6</v>
      </c>
    </row>
    <row r="16284" spans="1:7">
      <c r="A16284" s="33"/>
      <c r="B16284" s="34"/>
      <c r="C16284" s="33"/>
      <c r="D16284" s="33"/>
      <c r="E16284" s="33"/>
      <c r="G16284">
        <f t="shared" si="255"/>
        <v>6</v>
      </c>
    </row>
    <row r="16285" spans="1:7">
      <c r="A16285" s="33"/>
      <c r="B16285" s="34"/>
      <c r="C16285" s="33"/>
      <c r="D16285" s="33"/>
      <c r="E16285" s="33"/>
      <c r="G16285">
        <f t="shared" si="255"/>
        <v>6</v>
      </c>
    </row>
    <row r="16286" spans="1:7">
      <c r="A16286" s="33"/>
      <c r="B16286" s="34"/>
      <c r="C16286" s="33"/>
      <c r="D16286" s="33"/>
      <c r="E16286" s="33"/>
      <c r="G16286">
        <f t="shared" si="255"/>
        <v>6</v>
      </c>
    </row>
    <row r="16287" spans="1:7">
      <c r="A16287" s="33"/>
      <c r="B16287" s="34"/>
      <c r="C16287" s="33"/>
      <c r="D16287" s="33"/>
      <c r="E16287" s="33"/>
      <c r="G16287">
        <f t="shared" si="255"/>
        <v>6</v>
      </c>
    </row>
    <row r="16288" spans="1:7">
      <c r="A16288" s="33"/>
      <c r="B16288" s="34"/>
      <c r="C16288" s="33"/>
      <c r="D16288" s="33"/>
      <c r="E16288" s="33"/>
      <c r="G16288">
        <f t="shared" si="255"/>
        <v>6</v>
      </c>
    </row>
    <row r="16289" spans="1:7">
      <c r="A16289" s="33"/>
      <c r="B16289" s="34"/>
      <c r="C16289" s="33"/>
      <c r="D16289" s="33"/>
      <c r="E16289" s="33"/>
      <c r="G16289">
        <f t="shared" si="255"/>
        <v>6</v>
      </c>
    </row>
    <row r="16290" spans="1:7">
      <c r="A16290" s="33"/>
      <c r="B16290" s="34"/>
      <c r="C16290" s="33"/>
      <c r="D16290" s="33"/>
      <c r="E16290" s="33"/>
      <c r="G16290">
        <f t="shared" si="255"/>
        <v>6</v>
      </c>
    </row>
    <row r="16291" spans="1:7">
      <c r="A16291" s="33"/>
      <c r="B16291" s="34"/>
      <c r="C16291" s="33"/>
      <c r="D16291" s="33"/>
      <c r="E16291" s="33"/>
      <c r="G16291">
        <f t="shared" si="255"/>
        <v>6</v>
      </c>
    </row>
    <row r="16292" spans="1:7">
      <c r="A16292" s="33"/>
      <c r="B16292" s="34"/>
      <c r="C16292" s="33"/>
      <c r="D16292" s="33"/>
      <c r="E16292" s="33"/>
      <c r="G16292">
        <f t="shared" si="255"/>
        <v>6</v>
      </c>
    </row>
    <row r="16293" spans="1:7">
      <c r="A16293" s="33"/>
      <c r="B16293" s="34"/>
      <c r="C16293" s="33"/>
      <c r="D16293" s="33"/>
      <c r="E16293" s="33"/>
      <c r="G16293">
        <f t="shared" si="255"/>
        <v>6</v>
      </c>
    </row>
    <row r="16294" spans="1:7">
      <c r="A16294" s="33"/>
      <c r="B16294" s="34"/>
      <c r="C16294" s="33"/>
      <c r="D16294" s="33"/>
      <c r="E16294" s="33"/>
      <c r="G16294">
        <f t="shared" si="255"/>
        <v>6</v>
      </c>
    </row>
    <row r="16295" spans="1:7">
      <c r="A16295" s="33"/>
      <c r="B16295" s="34"/>
      <c r="C16295" s="33"/>
      <c r="D16295" s="33"/>
      <c r="E16295" s="33"/>
      <c r="G16295">
        <f t="shared" si="255"/>
        <v>6</v>
      </c>
    </row>
    <row r="16296" spans="1:7">
      <c r="A16296" s="33"/>
      <c r="B16296" s="34"/>
      <c r="C16296" s="33"/>
      <c r="D16296" s="33"/>
      <c r="E16296" s="33"/>
      <c r="G16296">
        <f t="shared" si="255"/>
        <v>6</v>
      </c>
    </row>
    <row r="16297" spans="1:7">
      <c r="A16297" s="33"/>
      <c r="B16297" s="34"/>
      <c r="C16297" s="33"/>
      <c r="D16297" s="33"/>
      <c r="E16297" s="33"/>
      <c r="G16297">
        <f t="shared" si="255"/>
        <v>6</v>
      </c>
    </row>
    <row r="16298" spans="1:7">
      <c r="A16298" s="33"/>
      <c r="B16298" s="34"/>
      <c r="C16298" s="33"/>
      <c r="D16298" s="33"/>
      <c r="E16298" s="33"/>
      <c r="G16298">
        <f t="shared" si="255"/>
        <v>6</v>
      </c>
    </row>
    <row r="16299" spans="1:7">
      <c r="A16299" s="33"/>
      <c r="B16299" s="34"/>
      <c r="C16299" s="33"/>
      <c r="D16299" s="33"/>
      <c r="E16299" s="33"/>
      <c r="G16299">
        <f t="shared" si="255"/>
        <v>6</v>
      </c>
    </row>
    <row r="16300" spans="1:7">
      <c r="A16300" s="33"/>
      <c r="B16300" s="34"/>
      <c r="C16300" s="33"/>
      <c r="D16300" s="33"/>
      <c r="E16300" s="33"/>
      <c r="G16300">
        <f t="shared" si="255"/>
        <v>6</v>
      </c>
    </row>
    <row r="16301" spans="1:7">
      <c r="A16301" s="33"/>
      <c r="B16301" s="34"/>
      <c r="C16301" s="33"/>
      <c r="D16301" s="33"/>
      <c r="E16301" s="33"/>
      <c r="G16301">
        <f t="shared" si="255"/>
        <v>6</v>
      </c>
    </row>
    <row r="16302" spans="1:7">
      <c r="A16302" s="33"/>
      <c r="B16302" s="34"/>
      <c r="C16302" s="33"/>
      <c r="D16302" s="33"/>
      <c r="E16302" s="33"/>
      <c r="G16302">
        <f t="shared" si="255"/>
        <v>6</v>
      </c>
    </row>
    <row r="16303" spans="1:7">
      <c r="A16303" s="33"/>
      <c r="B16303" s="34"/>
      <c r="C16303" s="33"/>
      <c r="D16303" s="33"/>
      <c r="E16303" s="33"/>
      <c r="G16303">
        <f t="shared" si="255"/>
        <v>6</v>
      </c>
    </row>
    <row r="16304" spans="1:7">
      <c r="A16304" s="33"/>
      <c r="B16304" s="34"/>
      <c r="C16304" s="33"/>
      <c r="D16304" s="33"/>
      <c r="E16304" s="33"/>
      <c r="G16304">
        <f t="shared" si="255"/>
        <v>6</v>
      </c>
    </row>
    <row r="16305" spans="1:7">
      <c r="A16305" s="33"/>
      <c r="B16305" s="34"/>
      <c r="C16305" s="33"/>
      <c r="D16305" s="33"/>
      <c r="E16305" s="33"/>
      <c r="G16305">
        <f t="shared" si="255"/>
        <v>6</v>
      </c>
    </row>
    <row r="16306" spans="1:7">
      <c r="A16306" s="33"/>
      <c r="B16306" s="34"/>
      <c r="C16306" s="33"/>
      <c r="D16306" s="33"/>
      <c r="E16306" s="33"/>
      <c r="G16306">
        <f t="shared" si="255"/>
        <v>6</v>
      </c>
    </row>
    <row r="16307" spans="1:7">
      <c r="A16307" s="33"/>
      <c r="B16307" s="34"/>
      <c r="C16307" s="33"/>
      <c r="D16307" s="33"/>
      <c r="E16307" s="33"/>
      <c r="G16307">
        <f t="shared" si="255"/>
        <v>6</v>
      </c>
    </row>
    <row r="16308" spans="1:7">
      <c r="A16308" s="33"/>
      <c r="B16308" s="34"/>
      <c r="C16308" s="33"/>
      <c r="D16308" s="33"/>
      <c r="E16308" s="33"/>
      <c r="G16308">
        <f t="shared" si="255"/>
        <v>6</v>
      </c>
    </row>
    <row r="16309" spans="1:7">
      <c r="A16309" s="33"/>
      <c r="B16309" s="34"/>
      <c r="C16309" s="33"/>
      <c r="D16309" s="33"/>
      <c r="E16309" s="33"/>
      <c r="G16309">
        <f t="shared" si="255"/>
        <v>6</v>
      </c>
    </row>
    <row r="16310" spans="1:7">
      <c r="A16310" s="33"/>
      <c r="B16310" s="34"/>
      <c r="C16310" s="33"/>
      <c r="D16310" s="33"/>
      <c r="E16310" s="33"/>
      <c r="G16310">
        <f t="shared" si="255"/>
        <v>6</v>
      </c>
    </row>
    <row r="16311" spans="1:7">
      <c r="A16311" s="33"/>
      <c r="B16311" s="34"/>
      <c r="C16311" s="33"/>
      <c r="D16311" s="33"/>
      <c r="E16311" s="33"/>
      <c r="G16311">
        <f t="shared" si="255"/>
        <v>6</v>
      </c>
    </row>
    <row r="16312" spans="1:7">
      <c r="A16312" s="33"/>
      <c r="B16312" s="34"/>
      <c r="C16312" s="33"/>
      <c r="D16312" s="33"/>
      <c r="E16312" s="33"/>
      <c r="G16312">
        <f t="shared" si="255"/>
        <v>6</v>
      </c>
    </row>
    <row r="16313" spans="1:7">
      <c r="A16313" s="33"/>
      <c r="B16313" s="34"/>
      <c r="C16313" s="33"/>
      <c r="D16313" s="33"/>
      <c r="E16313" s="33"/>
      <c r="G16313">
        <f t="shared" si="255"/>
        <v>6</v>
      </c>
    </row>
    <row r="16314" spans="1:7">
      <c r="A16314" s="33"/>
      <c r="B16314" s="34"/>
      <c r="C16314" s="33"/>
      <c r="D16314" s="33"/>
      <c r="E16314" s="33"/>
      <c r="G16314">
        <f t="shared" si="255"/>
        <v>6</v>
      </c>
    </row>
    <row r="16315" spans="1:7">
      <c r="A16315" s="33"/>
      <c r="B16315" s="34"/>
      <c r="C16315" s="33"/>
      <c r="D16315" s="33"/>
      <c r="E16315" s="33"/>
      <c r="G16315">
        <f t="shared" si="255"/>
        <v>6</v>
      </c>
    </row>
    <row r="16316" spans="1:7">
      <c r="A16316" s="33"/>
      <c r="B16316" s="34"/>
      <c r="C16316" s="33"/>
      <c r="D16316" s="33"/>
      <c r="E16316" s="33"/>
      <c r="G16316">
        <f t="shared" si="255"/>
        <v>6</v>
      </c>
    </row>
    <row r="16317" spans="1:7">
      <c r="A16317" s="33"/>
      <c r="B16317" s="34"/>
      <c r="C16317" s="33"/>
      <c r="D16317" s="33"/>
      <c r="E16317" s="33"/>
      <c r="G16317">
        <f t="shared" si="255"/>
        <v>6</v>
      </c>
    </row>
    <row r="16318" spans="1:7">
      <c r="A16318" s="33"/>
      <c r="B16318" s="34"/>
      <c r="C16318" s="33"/>
      <c r="D16318" s="33"/>
      <c r="E16318" s="33"/>
      <c r="G16318">
        <f t="shared" si="255"/>
        <v>6</v>
      </c>
    </row>
    <row r="16319" spans="1:7">
      <c r="A16319" s="33"/>
      <c r="B16319" s="34"/>
      <c r="C16319" s="33"/>
      <c r="D16319" s="33"/>
      <c r="E16319" s="33"/>
      <c r="G16319">
        <f t="shared" si="255"/>
        <v>6</v>
      </c>
    </row>
    <row r="16320" spans="1:7">
      <c r="A16320" s="33"/>
      <c r="B16320" s="34"/>
      <c r="C16320" s="33"/>
      <c r="D16320" s="33"/>
      <c r="E16320" s="33"/>
      <c r="G16320">
        <f t="shared" ref="G16320:G16383" si="256">WEEKDAY(B16320,2)</f>
        <v>6</v>
      </c>
    </row>
    <row r="16321" spans="1:7">
      <c r="A16321" s="33"/>
      <c r="B16321" s="34"/>
      <c r="C16321" s="33"/>
      <c r="D16321" s="33"/>
      <c r="E16321" s="33"/>
      <c r="G16321">
        <f t="shared" si="256"/>
        <v>6</v>
      </c>
    </row>
    <row r="16322" spans="1:7">
      <c r="A16322" s="33"/>
      <c r="B16322" s="34"/>
      <c r="C16322" s="33"/>
      <c r="D16322" s="33"/>
      <c r="E16322" s="33"/>
      <c r="G16322">
        <f t="shared" si="256"/>
        <v>6</v>
      </c>
    </row>
    <row r="16323" spans="1:7">
      <c r="A16323" s="33"/>
      <c r="B16323" s="34"/>
      <c r="C16323" s="33"/>
      <c r="D16323" s="33"/>
      <c r="E16323" s="33"/>
      <c r="G16323">
        <f t="shared" si="256"/>
        <v>6</v>
      </c>
    </row>
    <row r="16324" spans="1:7">
      <c r="A16324" s="33"/>
      <c r="B16324" s="34"/>
      <c r="C16324" s="33"/>
      <c r="D16324" s="33"/>
      <c r="E16324" s="33"/>
      <c r="G16324">
        <f t="shared" si="256"/>
        <v>6</v>
      </c>
    </row>
    <row r="16325" spans="1:7">
      <c r="A16325" s="33"/>
      <c r="B16325" s="34"/>
      <c r="C16325" s="33"/>
      <c r="D16325" s="33"/>
      <c r="E16325" s="33"/>
      <c r="G16325">
        <f t="shared" si="256"/>
        <v>6</v>
      </c>
    </row>
    <row r="16326" spans="1:7">
      <c r="A16326" s="33"/>
      <c r="B16326" s="34"/>
      <c r="C16326" s="33"/>
      <c r="D16326" s="33"/>
      <c r="E16326" s="33"/>
      <c r="G16326">
        <f t="shared" si="256"/>
        <v>6</v>
      </c>
    </row>
    <row r="16327" spans="1:7">
      <c r="A16327" s="33"/>
      <c r="B16327" s="34"/>
      <c r="C16327" s="33"/>
      <c r="D16327" s="33"/>
      <c r="E16327" s="33"/>
      <c r="G16327">
        <f t="shared" si="256"/>
        <v>6</v>
      </c>
    </row>
    <row r="16328" spans="1:7">
      <c r="A16328" s="33"/>
      <c r="B16328" s="34"/>
      <c r="C16328" s="33"/>
      <c r="D16328" s="33"/>
      <c r="E16328" s="33"/>
      <c r="G16328">
        <f t="shared" si="256"/>
        <v>6</v>
      </c>
    </row>
    <row r="16329" spans="1:7">
      <c r="A16329" s="33"/>
      <c r="B16329" s="34"/>
      <c r="C16329" s="33"/>
      <c r="D16329" s="33"/>
      <c r="E16329" s="33"/>
      <c r="G16329">
        <f t="shared" si="256"/>
        <v>6</v>
      </c>
    </row>
    <row r="16330" spans="1:7">
      <c r="A16330" s="33"/>
      <c r="B16330" s="34"/>
      <c r="C16330" s="33"/>
      <c r="D16330" s="33"/>
      <c r="E16330" s="33"/>
      <c r="G16330">
        <f t="shared" si="256"/>
        <v>6</v>
      </c>
    </row>
    <row r="16331" spans="1:7">
      <c r="A16331" s="33"/>
      <c r="B16331" s="34"/>
      <c r="C16331" s="33"/>
      <c r="D16331" s="33"/>
      <c r="E16331" s="33"/>
      <c r="G16331">
        <f t="shared" si="256"/>
        <v>6</v>
      </c>
    </row>
    <row r="16332" spans="1:7">
      <c r="A16332" s="33"/>
      <c r="B16332" s="34"/>
      <c r="C16332" s="33"/>
      <c r="D16332" s="33"/>
      <c r="E16332" s="33"/>
      <c r="G16332">
        <f t="shared" si="256"/>
        <v>6</v>
      </c>
    </row>
    <row r="16333" spans="1:7">
      <c r="A16333" s="33"/>
      <c r="B16333" s="34"/>
      <c r="C16333" s="33"/>
      <c r="D16333" s="33"/>
      <c r="E16333" s="33"/>
      <c r="G16333">
        <f t="shared" si="256"/>
        <v>6</v>
      </c>
    </row>
    <row r="16334" spans="1:7">
      <c r="A16334" s="33"/>
      <c r="B16334" s="34"/>
      <c r="C16334" s="33"/>
      <c r="D16334" s="33"/>
      <c r="E16334" s="33"/>
      <c r="G16334">
        <f t="shared" si="256"/>
        <v>6</v>
      </c>
    </row>
    <row r="16335" spans="1:7">
      <c r="A16335" s="33"/>
      <c r="B16335" s="34"/>
      <c r="C16335" s="33"/>
      <c r="D16335" s="33"/>
      <c r="E16335" s="33"/>
      <c r="G16335">
        <f t="shared" si="256"/>
        <v>6</v>
      </c>
    </row>
    <row r="16336" spans="1:7">
      <c r="A16336" s="33"/>
      <c r="B16336" s="34"/>
      <c r="C16336" s="33"/>
      <c r="D16336" s="33"/>
      <c r="E16336" s="33"/>
      <c r="G16336">
        <f t="shared" si="256"/>
        <v>6</v>
      </c>
    </row>
    <row r="16337" spans="1:7">
      <c r="A16337" s="33"/>
      <c r="B16337" s="34"/>
      <c r="C16337" s="33"/>
      <c r="D16337" s="33"/>
      <c r="E16337" s="33"/>
      <c r="G16337">
        <f t="shared" si="256"/>
        <v>6</v>
      </c>
    </row>
    <row r="16338" spans="1:7">
      <c r="A16338" s="33"/>
      <c r="B16338" s="34"/>
      <c r="C16338" s="33"/>
      <c r="D16338" s="33"/>
      <c r="E16338" s="33"/>
      <c r="G16338">
        <f t="shared" si="256"/>
        <v>6</v>
      </c>
    </row>
    <row r="16339" spans="1:7">
      <c r="A16339" s="33"/>
      <c r="B16339" s="34"/>
      <c r="C16339" s="33"/>
      <c r="D16339" s="33"/>
      <c r="E16339" s="33"/>
      <c r="G16339">
        <f t="shared" si="256"/>
        <v>6</v>
      </c>
    </row>
    <row r="16340" spans="1:7">
      <c r="A16340" s="33"/>
      <c r="B16340" s="34"/>
      <c r="C16340" s="33"/>
      <c r="D16340" s="33"/>
      <c r="E16340" s="33"/>
      <c r="G16340">
        <f t="shared" si="256"/>
        <v>6</v>
      </c>
    </row>
    <row r="16341" spans="1:7">
      <c r="A16341" s="33"/>
      <c r="B16341" s="34"/>
      <c r="C16341" s="33"/>
      <c r="D16341" s="33"/>
      <c r="E16341" s="33"/>
      <c r="G16341">
        <f t="shared" si="256"/>
        <v>6</v>
      </c>
    </row>
    <row r="16342" spans="1:7">
      <c r="A16342" s="33"/>
      <c r="B16342" s="34"/>
      <c r="C16342" s="33"/>
      <c r="D16342" s="33"/>
      <c r="E16342" s="33"/>
      <c r="G16342">
        <f t="shared" si="256"/>
        <v>6</v>
      </c>
    </row>
    <row r="16343" spans="1:7">
      <c r="A16343" s="33"/>
      <c r="B16343" s="34"/>
      <c r="C16343" s="33"/>
      <c r="D16343" s="33"/>
      <c r="E16343" s="33"/>
      <c r="G16343">
        <f t="shared" si="256"/>
        <v>6</v>
      </c>
    </row>
    <row r="16344" spans="1:7">
      <c r="A16344" s="33"/>
      <c r="B16344" s="34"/>
      <c r="C16344" s="33"/>
      <c r="D16344" s="33"/>
      <c r="E16344" s="33"/>
      <c r="G16344">
        <f t="shared" si="256"/>
        <v>6</v>
      </c>
    </row>
    <row r="16345" spans="1:7">
      <c r="A16345" s="33"/>
      <c r="B16345" s="34"/>
      <c r="C16345" s="33"/>
      <c r="D16345" s="33"/>
      <c r="E16345" s="33"/>
      <c r="G16345">
        <f t="shared" si="256"/>
        <v>6</v>
      </c>
    </row>
    <row r="16346" spans="1:7">
      <c r="A16346" s="33"/>
      <c r="B16346" s="34"/>
      <c r="C16346" s="33"/>
      <c r="D16346" s="33"/>
      <c r="E16346" s="33"/>
      <c r="G16346">
        <f t="shared" si="256"/>
        <v>6</v>
      </c>
    </row>
    <row r="16347" spans="1:7">
      <c r="A16347" s="33"/>
      <c r="B16347" s="34"/>
      <c r="C16347" s="33"/>
      <c r="D16347" s="33"/>
      <c r="E16347" s="33"/>
      <c r="G16347">
        <f t="shared" si="256"/>
        <v>6</v>
      </c>
    </row>
    <row r="16348" spans="1:7">
      <c r="A16348" s="33"/>
      <c r="B16348" s="34"/>
      <c r="C16348" s="33"/>
      <c r="D16348" s="33"/>
      <c r="E16348" s="33"/>
      <c r="G16348">
        <f t="shared" si="256"/>
        <v>6</v>
      </c>
    </row>
    <row r="16349" spans="1:7">
      <c r="A16349" s="33"/>
      <c r="B16349" s="34"/>
      <c r="C16349" s="33"/>
      <c r="D16349" s="33"/>
      <c r="E16349" s="33"/>
      <c r="G16349">
        <f t="shared" si="256"/>
        <v>6</v>
      </c>
    </row>
    <row r="16350" spans="1:7">
      <c r="A16350" s="33"/>
      <c r="B16350" s="34"/>
      <c r="C16350" s="33"/>
      <c r="D16350" s="33"/>
      <c r="E16350" s="33"/>
      <c r="G16350">
        <f t="shared" si="256"/>
        <v>6</v>
      </c>
    </row>
    <row r="16351" spans="1:7">
      <c r="A16351" s="33"/>
      <c r="B16351" s="34"/>
      <c r="C16351" s="33"/>
      <c r="D16351" s="33"/>
      <c r="E16351" s="33"/>
      <c r="G16351">
        <f t="shared" si="256"/>
        <v>6</v>
      </c>
    </row>
    <row r="16352" spans="1:7">
      <c r="A16352" s="33"/>
      <c r="B16352" s="34"/>
      <c r="C16352" s="33"/>
      <c r="D16352" s="33"/>
      <c r="E16352" s="33"/>
      <c r="G16352">
        <f t="shared" si="256"/>
        <v>6</v>
      </c>
    </row>
    <row r="16353" spans="1:7">
      <c r="A16353" s="33"/>
      <c r="B16353" s="34"/>
      <c r="C16353" s="33"/>
      <c r="D16353" s="33"/>
      <c r="E16353" s="33"/>
      <c r="G16353">
        <f t="shared" si="256"/>
        <v>6</v>
      </c>
    </row>
    <row r="16354" spans="1:7">
      <c r="A16354" s="33"/>
      <c r="B16354" s="34"/>
      <c r="C16354" s="33"/>
      <c r="D16354" s="33"/>
      <c r="E16354" s="33"/>
      <c r="G16354">
        <f t="shared" si="256"/>
        <v>6</v>
      </c>
    </row>
    <row r="16355" spans="1:7">
      <c r="A16355" s="33"/>
      <c r="B16355" s="34"/>
      <c r="C16355" s="33"/>
      <c r="D16355" s="33"/>
      <c r="E16355" s="33"/>
      <c r="G16355">
        <f t="shared" si="256"/>
        <v>6</v>
      </c>
    </row>
    <row r="16356" spans="1:7">
      <c r="A16356" s="33"/>
      <c r="B16356" s="34"/>
      <c r="C16356" s="33"/>
      <c r="D16356" s="33"/>
      <c r="E16356" s="33"/>
      <c r="G16356">
        <f t="shared" si="256"/>
        <v>6</v>
      </c>
    </row>
    <row r="16357" spans="1:7">
      <c r="A16357" s="33"/>
      <c r="B16357" s="34"/>
      <c r="C16357" s="33"/>
      <c r="D16357" s="33"/>
      <c r="E16357" s="33"/>
      <c r="G16357">
        <f t="shared" si="256"/>
        <v>6</v>
      </c>
    </row>
    <row r="16358" spans="1:7">
      <c r="A16358" s="33"/>
      <c r="B16358" s="34"/>
      <c r="C16358" s="33"/>
      <c r="D16358" s="33"/>
      <c r="E16358" s="33"/>
      <c r="G16358">
        <f t="shared" si="256"/>
        <v>6</v>
      </c>
    </row>
    <row r="16359" spans="1:7">
      <c r="A16359" s="33"/>
      <c r="B16359" s="34"/>
      <c r="C16359" s="33"/>
      <c r="D16359" s="33"/>
      <c r="E16359" s="33"/>
      <c r="G16359">
        <f t="shared" si="256"/>
        <v>6</v>
      </c>
    </row>
    <row r="16360" spans="1:7">
      <c r="A16360" s="33"/>
      <c r="B16360" s="34"/>
      <c r="C16360" s="33"/>
      <c r="D16360" s="33"/>
      <c r="E16360" s="33"/>
      <c r="G16360">
        <f t="shared" si="256"/>
        <v>6</v>
      </c>
    </row>
    <row r="16361" spans="1:7">
      <c r="A16361" s="33"/>
      <c r="B16361" s="34"/>
      <c r="C16361" s="33"/>
      <c r="D16361" s="33"/>
      <c r="E16361" s="33"/>
      <c r="G16361">
        <f t="shared" si="256"/>
        <v>6</v>
      </c>
    </row>
    <row r="16362" spans="1:7">
      <c r="A16362" s="33"/>
      <c r="B16362" s="34"/>
      <c r="C16362" s="33"/>
      <c r="D16362" s="33"/>
      <c r="E16362" s="33"/>
      <c r="G16362">
        <f t="shared" si="256"/>
        <v>6</v>
      </c>
    </row>
    <row r="16363" spans="1:7">
      <c r="A16363" s="33"/>
      <c r="B16363" s="34"/>
      <c r="C16363" s="33"/>
      <c r="D16363" s="33"/>
      <c r="E16363" s="33"/>
      <c r="G16363">
        <f t="shared" si="256"/>
        <v>6</v>
      </c>
    </row>
    <row r="16364" spans="1:7">
      <c r="A16364" s="33"/>
      <c r="B16364" s="34"/>
      <c r="C16364" s="33"/>
      <c r="D16364" s="33"/>
      <c r="E16364" s="33"/>
      <c r="G16364">
        <f t="shared" si="256"/>
        <v>6</v>
      </c>
    </row>
    <row r="16365" spans="1:7">
      <c r="A16365" s="33"/>
      <c r="B16365" s="34"/>
      <c r="C16365" s="33"/>
      <c r="D16365" s="33"/>
      <c r="E16365" s="33"/>
      <c r="G16365">
        <f t="shared" si="256"/>
        <v>6</v>
      </c>
    </row>
    <row r="16366" spans="1:7">
      <c r="A16366" s="33"/>
      <c r="B16366" s="34"/>
      <c r="C16366" s="33"/>
      <c r="D16366" s="33"/>
      <c r="E16366" s="33"/>
      <c r="G16366">
        <f t="shared" si="256"/>
        <v>6</v>
      </c>
    </row>
    <row r="16367" spans="1:7">
      <c r="A16367" s="33"/>
      <c r="B16367" s="34"/>
      <c r="C16367" s="33"/>
      <c r="D16367" s="33"/>
      <c r="E16367" s="33"/>
      <c r="G16367">
        <f t="shared" si="256"/>
        <v>6</v>
      </c>
    </row>
    <row r="16368" spans="1:7">
      <c r="A16368" s="33"/>
      <c r="B16368" s="34"/>
      <c r="C16368" s="33"/>
      <c r="D16368" s="33"/>
      <c r="E16368" s="33"/>
      <c r="G16368">
        <f t="shared" si="256"/>
        <v>6</v>
      </c>
    </row>
    <row r="16369" spans="1:7">
      <c r="A16369" s="33"/>
      <c r="B16369" s="34"/>
      <c r="C16369" s="33"/>
      <c r="D16369" s="33"/>
      <c r="E16369" s="33"/>
      <c r="G16369">
        <f t="shared" si="256"/>
        <v>6</v>
      </c>
    </row>
    <row r="16370" spans="1:7">
      <c r="A16370" s="33"/>
      <c r="B16370" s="34"/>
      <c r="C16370" s="33"/>
      <c r="D16370" s="33"/>
      <c r="E16370" s="33"/>
      <c r="G16370">
        <f t="shared" si="256"/>
        <v>6</v>
      </c>
    </row>
    <row r="16371" spans="1:7">
      <c r="A16371" s="33"/>
      <c r="B16371" s="34"/>
      <c r="C16371" s="33"/>
      <c r="D16371" s="33"/>
      <c r="E16371" s="33"/>
      <c r="G16371">
        <f t="shared" si="256"/>
        <v>6</v>
      </c>
    </row>
    <row r="16372" spans="1:7">
      <c r="A16372" s="33"/>
      <c r="B16372" s="34"/>
      <c r="C16372" s="33"/>
      <c r="D16372" s="33"/>
      <c r="E16372" s="33"/>
      <c r="G16372">
        <f t="shared" si="256"/>
        <v>6</v>
      </c>
    </row>
    <row r="16373" spans="1:7">
      <c r="A16373" s="33"/>
      <c r="B16373" s="34"/>
      <c r="C16373" s="33"/>
      <c r="D16373" s="33"/>
      <c r="E16373" s="33"/>
      <c r="G16373">
        <f t="shared" si="256"/>
        <v>6</v>
      </c>
    </row>
    <row r="16374" spans="1:7">
      <c r="A16374" s="33"/>
      <c r="B16374" s="34"/>
      <c r="C16374" s="33"/>
      <c r="D16374" s="33"/>
      <c r="E16374" s="33"/>
      <c r="G16374">
        <f t="shared" si="256"/>
        <v>6</v>
      </c>
    </row>
    <row r="16375" spans="1:7">
      <c r="A16375" s="33"/>
      <c r="B16375" s="34"/>
      <c r="C16375" s="33"/>
      <c r="D16375" s="33"/>
      <c r="E16375" s="33"/>
      <c r="G16375">
        <f t="shared" si="256"/>
        <v>6</v>
      </c>
    </row>
    <row r="16376" spans="1:7">
      <c r="A16376" s="33"/>
      <c r="B16376" s="34"/>
      <c r="C16376" s="33"/>
      <c r="D16376" s="33"/>
      <c r="E16376" s="33"/>
      <c r="G16376">
        <f t="shared" si="256"/>
        <v>6</v>
      </c>
    </row>
    <row r="16377" spans="1:7">
      <c r="A16377" s="33"/>
      <c r="B16377" s="34"/>
      <c r="C16377" s="33"/>
      <c r="D16377" s="33"/>
      <c r="E16377" s="33"/>
      <c r="G16377">
        <f t="shared" si="256"/>
        <v>6</v>
      </c>
    </row>
    <row r="16378" spans="1:7">
      <c r="A16378" s="33"/>
      <c r="B16378" s="34"/>
      <c r="C16378" s="33"/>
      <c r="D16378" s="33"/>
      <c r="E16378" s="33"/>
      <c r="G16378">
        <f t="shared" si="256"/>
        <v>6</v>
      </c>
    </row>
    <row r="16379" spans="1:7">
      <c r="A16379" s="33"/>
      <c r="B16379" s="34"/>
      <c r="C16379" s="33"/>
      <c r="D16379" s="33"/>
      <c r="E16379" s="33"/>
      <c r="G16379">
        <f t="shared" si="256"/>
        <v>6</v>
      </c>
    </row>
    <row r="16380" spans="1:7">
      <c r="A16380" s="33"/>
      <c r="B16380" s="34"/>
      <c r="C16380" s="33"/>
      <c r="D16380" s="33"/>
      <c r="E16380" s="33"/>
      <c r="G16380">
        <f t="shared" si="256"/>
        <v>6</v>
      </c>
    </row>
    <row r="16381" spans="1:7">
      <c r="A16381" s="33"/>
      <c r="B16381" s="34"/>
      <c r="C16381" s="33"/>
      <c r="D16381" s="33"/>
      <c r="E16381" s="33"/>
      <c r="G16381">
        <f t="shared" si="256"/>
        <v>6</v>
      </c>
    </row>
    <row r="16382" spans="1:7">
      <c r="A16382" s="33"/>
      <c r="B16382" s="34"/>
      <c r="C16382" s="33"/>
      <c r="D16382" s="33"/>
      <c r="E16382" s="33"/>
      <c r="G16382">
        <f t="shared" si="256"/>
        <v>6</v>
      </c>
    </row>
    <row r="16383" spans="1:7">
      <c r="A16383" s="33"/>
      <c r="B16383" s="34"/>
      <c r="C16383" s="33"/>
      <c r="D16383" s="33"/>
      <c r="E16383" s="33"/>
      <c r="G16383">
        <f t="shared" si="256"/>
        <v>6</v>
      </c>
    </row>
    <row r="16384" spans="1:7">
      <c r="A16384" s="33"/>
      <c r="B16384" s="34"/>
      <c r="C16384" s="33"/>
      <c r="D16384" s="33"/>
      <c r="E16384" s="33"/>
      <c r="G16384">
        <f t="shared" ref="G16384:G16447" si="257">WEEKDAY(B16384,2)</f>
        <v>6</v>
      </c>
    </row>
    <row r="16385" spans="1:7">
      <c r="A16385" s="33"/>
      <c r="B16385" s="34"/>
      <c r="C16385" s="33"/>
      <c r="D16385" s="33"/>
      <c r="E16385" s="33"/>
      <c r="G16385">
        <f t="shared" si="257"/>
        <v>6</v>
      </c>
    </row>
    <row r="16386" spans="1:7">
      <c r="A16386" s="33"/>
      <c r="B16386" s="34"/>
      <c r="C16386" s="33"/>
      <c r="D16386" s="33"/>
      <c r="E16386" s="33"/>
      <c r="G16386">
        <f t="shared" si="257"/>
        <v>6</v>
      </c>
    </row>
    <row r="16387" spans="1:7">
      <c r="A16387" s="33"/>
      <c r="B16387" s="34"/>
      <c r="C16387" s="33"/>
      <c r="D16387" s="33"/>
      <c r="E16387" s="33"/>
      <c r="G16387">
        <f t="shared" si="257"/>
        <v>6</v>
      </c>
    </row>
    <row r="16388" spans="1:7">
      <c r="A16388" s="33"/>
      <c r="B16388" s="34"/>
      <c r="C16388" s="33"/>
      <c r="D16388" s="33"/>
      <c r="E16388" s="33"/>
      <c r="G16388">
        <f t="shared" si="257"/>
        <v>6</v>
      </c>
    </row>
    <row r="16389" spans="1:7">
      <c r="A16389" s="33"/>
      <c r="B16389" s="34"/>
      <c r="C16389" s="33"/>
      <c r="D16389" s="33"/>
      <c r="E16389" s="33"/>
      <c r="G16389">
        <f t="shared" si="257"/>
        <v>6</v>
      </c>
    </row>
    <row r="16390" spans="1:7">
      <c r="A16390" s="33"/>
      <c r="B16390" s="34"/>
      <c r="C16390" s="33"/>
      <c r="D16390" s="33"/>
      <c r="E16390" s="33"/>
      <c r="G16390">
        <f t="shared" si="257"/>
        <v>6</v>
      </c>
    </row>
    <row r="16391" spans="1:7">
      <c r="A16391" s="33"/>
      <c r="B16391" s="34"/>
      <c r="C16391" s="33"/>
      <c r="D16391" s="33"/>
      <c r="E16391" s="33"/>
      <c r="G16391">
        <f t="shared" si="257"/>
        <v>6</v>
      </c>
    </row>
    <row r="16392" spans="1:7">
      <c r="A16392" s="33"/>
      <c r="B16392" s="34"/>
      <c r="C16392" s="33"/>
      <c r="D16392" s="33"/>
      <c r="E16392" s="33"/>
      <c r="G16392">
        <f t="shared" si="257"/>
        <v>6</v>
      </c>
    </row>
    <row r="16393" spans="1:7">
      <c r="A16393" s="33"/>
      <c r="B16393" s="34"/>
      <c r="C16393" s="33"/>
      <c r="D16393" s="33"/>
      <c r="E16393" s="33"/>
      <c r="G16393">
        <f t="shared" si="257"/>
        <v>6</v>
      </c>
    </row>
    <row r="16394" spans="1:7">
      <c r="A16394" s="33"/>
      <c r="B16394" s="34"/>
      <c r="C16394" s="33"/>
      <c r="D16394" s="33"/>
      <c r="E16394" s="33"/>
      <c r="G16394">
        <f t="shared" si="257"/>
        <v>6</v>
      </c>
    </row>
    <row r="16395" spans="1:7">
      <c r="A16395" s="33"/>
      <c r="B16395" s="34"/>
      <c r="C16395" s="33"/>
      <c r="D16395" s="33"/>
      <c r="E16395" s="33"/>
      <c r="G16395">
        <f t="shared" si="257"/>
        <v>6</v>
      </c>
    </row>
    <row r="16396" spans="1:7">
      <c r="A16396" s="33"/>
      <c r="B16396" s="34"/>
      <c r="C16396" s="33"/>
      <c r="D16396" s="33"/>
      <c r="E16396" s="33"/>
      <c r="G16396">
        <f t="shared" si="257"/>
        <v>6</v>
      </c>
    </row>
    <row r="16397" spans="1:7">
      <c r="A16397" s="33"/>
      <c r="B16397" s="34"/>
      <c r="C16397" s="33"/>
      <c r="D16397" s="33"/>
      <c r="E16397" s="33"/>
      <c r="G16397">
        <f t="shared" si="257"/>
        <v>6</v>
      </c>
    </row>
    <row r="16398" spans="1:7">
      <c r="A16398" s="33"/>
      <c r="B16398" s="34"/>
      <c r="C16398" s="33"/>
      <c r="D16398" s="33"/>
      <c r="E16398" s="33"/>
      <c r="G16398">
        <f t="shared" si="257"/>
        <v>6</v>
      </c>
    </row>
    <row r="16399" spans="1:7">
      <c r="A16399" s="33"/>
      <c r="B16399" s="34"/>
      <c r="C16399" s="33"/>
      <c r="D16399" s="33"/>
      <c r="E16399" s="33"/>
      <c r="G16399">
        <f t="shared" si="257"/>
        <v>6</v>
      </c>
    </row>
    <row r="16400" spans="1:7">
      <c r="A16400" s="33"/>
      <c r="B16400" s="34"/>
      <c r="C16400" s="33"/>
      <c r="D16400" s="33"/>
      <c r="E16400" s="33"/>
      <c r="G16400">
        <f t="shared" si="257"/>
        <v>6</v>
      </c>
    </row>
    <row r="16401" spans="1:7">
      <c r="A16401" s="33"/>
      <c r="B16401" s="34"/>
      <c r="C16401" s="33"/>
      <c r="D16401" s="33"/>
      <c r="E16401" s="33"/>
      <c r="G16401">
        <f t="shared" si="257"/>
        <v>6</v>
      </c>
    </row>
    <row r="16402" spans="1:7">
      <c r="A16402" s="33"/>
      <c r="B16402" s="34"/>
      <c r="C16402" s="33"/>
      <c r="D16402" s="33"/>
      <c r="E16402" s="33"/>
      <c r="G16402">
        <f t="shared" si="257"/>
        <v>6</v>
      </c>
    </row>
    <row r="16403" spans="1:7">
      <c r="A16403" s="33"/>
      <c r="B16403" s="34"/>
      <c r="C16403" s="33"/>
      <c r="D16403" s="33"/>
      <c r="E16403" s="33"/>
      <c r="G16403">
        <f t="shared" si="257"/>
        <v>6</v>
      </c>
    </row>
    <row r="16404" spans="1:7">
      <c r="A16404" s="33"/>
      <c r="B16404" s="34"/>
      <c r="C16404" s="33"/>
      <c r="D16404" s="33"/>
      <c r="E16404" s="33"/>
      <c r="G16404">
        <f t="shared" si="257"/>
        <v>6</v>
      </c>
    </row>
    <row r="16405" spans="1:7">
      <c r="A16405" s="33"/>
      <c r="B16405" s="34"/>
      <c r="C16405" s="33"/>
      <c r="D16405" s="33"/>
      <c r="E16405" s="33"/>
      <c r="G16405">
        <f t="shared" si="257"/>
        <v>6</v>
      </c>
    </row>
    <row r="16406" spans="1:7">
      <c r="A16406" s="33"/>
      <c r="B16406" s="34"/>
      <c r="C16406" s="33"/>
      <c r="D16406" s="33"/>
      <c r="E16406" s="33"/>
      <c r="G16406">
        <f t="shared" si="257"/>
        <v>6</v>
      </c>
    </row>
    <row r="16407" spans="1:7">
      <c r="A16407" s="33"/>
      <c r="B16407" s="34"/>
      <c r="C16407" s="33"/>
      <c r="D16407" s="33"/>
      <c r="E16407" s="33"/>
      <c r="G16407">
        <f t="shared" si="257"/>
        <v>6</v>
      </c>
    </row>
    <row r="16408" spans="1:7">
      <c r="A16408" s="33"/>
      <c r="B16408" s="34"/>
      <c r="C16408" s="33"/>
      <c r="D16408" s="33"/>
      <c r="E16408" s="33"/>
      <c r="G16408">
        <f t="shared" si="257"/>
        <v>6</v>
      </c>
    </row>
    <row r="16409" spans="1:7">
      <c r="A16409" s="33"/>
      <c r="B16409" s="34"/>
      <c r="C16409" s="33"/>
      <c r="D16409" s="33"/>
      <c r="E16409" s="33"/>
      <c r="G16409">
        <f t="shared" si="257"/>
        <v>6</v>
      </c>
    </row>
    <row r="16410" spans="1:7">
      <c r="A16410" s="33"/>
      <c r="B16410" s="34"/>
      <c r="C16410" s="33"/>
      <c r="D16410" s="33"/>
      <c r="E16410" s="33"/>
      <c r="G16410">
        <f t="shared" si="257"/>
        <v>6</v>
      </c>
    </row>
    <row r="16411" spans="1:7">
      <c r="A16411" s="33"/>
      <c r="B16411" s="34"/>
      <c r="C16411" s="33"/>
      <c r="D16411" s="33"/>
      <c r="E16411" s="33"/>
      <c r="G16411">
        <f t="shared" si="257"/>
        <v>6</v>
      </c>
    </row>
    <row r="16412" spans="1:7">
      <c r="A16412" s="33"/>
      <c r="B16412" s="34"/>
      <c r="C16412" s="33"/>
      <c r="D16412" s="33"/>
      <c r="E16412" s="33"/>
      <c r="G16412">
        <f t="shared" si="257"/>
        <v>6</v>
      </c>
    </row>
    <row r="16413" spans="1:7">
      <c r="A16413" s="33"/>
      <c r="B16413" s="34"/>
      <c r="C16413" s="33"/>
      <c r="D16413" s="33"/>
      <c r="E16413" s="33"/>
      <c r="G16413">
        <f t="shared" si="257"/>
        <v>6</v>
      </c>
    </row>
    <row r="16414" spans="1:7">
      <c r="A16414" s="33"/>
      <c r="B16414" s="34"/>
      <c r="C16414" s="33"/>
      <c r="D16414" s="33"/>
      <c r="E16414" s="33"/>
      <c r="G16414">
        <f t="shared" si="257"/>
        <v>6</v>
      </c>
    </row>
    <row r="16415" spans="1:7">
      <c r="A16415" s="33"/>
      <c r="B16415" s="34"/>
      <c r="C16415" s="33"/>
      <c r="D16415" s="33"/>
      <c r="E16415" s="33"/>
      <c r="G16415">
        <f t="shared" si="257"/>
        <v>6</v>
      </c>
    </row>
    <row r="16416" spans="1:7">
      <c r="A16416" s="33"/>
      <c r="B16416" s="34"/>
      <c r="C16416" s="33"/>
      <c r="D16416" s="33"/>
      <c r="E16416" s="33"/>
      <c r="G16416">
        <f t="shared" si="257"/>
        <v>6</v>
      </c>
    </row>
    <row r="16417" spans="1:7">
      <c r="A16417" s="33"/>
      <c r="B16417" s="34"/>
      <c r="C16417" s="33"/>
      <c r="D16417" s="33"/>
      <c r="E16417" s="33"/>
      <c r="G16417">
        <f t="shared" si="257"/>
        <v>6</v>
      </c>
    </row>
    <row r="16418" spans="1:7">
      <c r="A16418" s="33"/>
      <c r="B16418" s="34"/>
      <c r="C16418" s="33"/>
      <c r="D16418" s="33"/>
      <c r="E16418" s="33"/>
      <c r="G16418">
        <f t="shared" si="257"/>
        <v>6</v>
      </c>
    </row>
    <row r="16419" spans="1:7">
      <c r="A16419" s="33"/>
      <c r="B16419" s="34"/>
      <c r="C16419" s="33"/>
      <c r="D16419" s="33"/>
      <c r="E16419" s="33"/>
      <c r="G16419">
        <f t="shared" si="257"/>
        <v>6</v>
      </c>
    </row>
    <row r="16420" spans="1:7">
      <c r="A16420" s="33"/>
      <c r="B16420" s="34"/>
      <c r="C16420" s="33"/>
      <c r="D16420" s="33"/>
      <c r="E16420" s="33"/>
      <c r="G16420">
        <f t="shared" si="257"/>
        <v>6</v>
      </c>
    </row>
    <row r="16421" spans="1:7">
      <c r="A16421" s="33"/>
      <c r="B16421" s="34"/>
      <c r="C16421" s="33"/>
      <c r="D16421" s="33"/>
      <c r="E16421" s="33"/>
      <c r="G16421">
        <f t="shared" si="257"/>
        <v>6</v>
      </c>
    </row>
    <row r="16422" spans="1:7">
      <c r="A16422" s="33"/>
      <c r="B16422" s="34"/>
      <c r="C16422" s="33"/>
      <c r="D16422" s="33"/>
      <c r="E16422" s="33"/>
      <c r="G16422">
        <f t="shared" si="257"/>
        <v>6</v>
      </c>
    </row>
    <row r="16423" spans="1:7">
      <c r="A16423" s="33"/>
      <c r="B16423" s="34"/>
      <c r="C16423" s="33"/>
      <c r="D16423" s="33"/>
      <c r="E16423" s="33"/>
      <c r="G16423">
        <f t="shared" si="257"/>
        <v>6</v>
      </c>
    </row>
    <row r="16424" spans="1:7">
      <c r="A16424" s="33"/>
      <c r="B16424" s="34"/>
      <c r="C16424" s="33"/>
      <c r="D16424" s="33"/>
      <c r="E16424" s="33"/>
      <c r="G16424">
        <f t="shared" si="257"/>
        <v>6</v>
      </c>
    </row>
    <row r="16425" spans="1:7">
      <c r="A16425" s="33"/>
      <c r="B16425" s="34"/>
      <c r="C16425" s="33"/>
      <c r="D16425" s="33"/>
      <c r="E16425" s="33"/>
      <c r="G16425">
        <f t="shared" si="257"/>
        <v>6</v>
      </c>
    </row>
    <row r="16426" spans="1:7">
      <c r="A16426" s="33"/>
      <c r="B16426" s="34"/>
      <c r="C16426" s="33"/>
      <c r="D16426" s="33"/>
      <c r="E16426" s="33"/>
      <c r="G16426">
        <f t="shared" si="257"/>
        <v>6</v>
      </c>
    </row>
    <row r="16427" spans="1:7">
      <c r="A16427" s="33"/>
      <c r="B16427" s="34"/>
      <c r="C16427" s="33"/>
      <c r="D16427" s="33"/>
      <c r="E16427" s="33"/>
      <c r="G16427">
        <f t="shared" si="257"/>
        <v>6</v>
      </c>
    </row>
    <row r="16428" spans="1:7">
      <c r="A16428" s="33"/>
      <c r="B16428" s="34"/>
      <c r="C16428" s="33"/>
      <c r="D16428" s="33"/>
      <c r="E16428" s="33"/>
      <c r="G16428">
        <f t="shared" si="257"/>
        <v>6</v>
      </c>
    </row>
    <row r="16429" spans="1:7">
      <c r="A16429" s="33"/>
      <c r="B16429" s="34"/>
      <c r="C16429" s="33"/>
      <c r="D16429" s="33"/>
      <c r="E16429" s="33"/>
      <c r="G16429">
        <f t="shared" si="257"/>
        <v>6</v>
      </c>
    </row>
    <row r="16430" spans="1:7">
      <c r="A16430" s="33"/>
      <c r="B16430" s="34"/>
      <c r="C16430" s="33"/>
      <c r="D16430" s="33"/>
      <c r="E16430" s="33"/>
      <c r="G16430">
        <f t="shared" si="257"/>
        <v>6</v>
      </c>
    </row>
    <row r="16431" spans="1:7">
      <c r="A16431" s="33"/>
      <c r="B16431" s="34"/>
      <c r="C16431" s="33"/>
      <c r="D16431" s="33"/>
      <c r="E16431" s="33"/>
      <c r="G16431">
        <f t="shared" si="257"/>
        <v>6</v>
      </c>
    </row>
    <row r="16432" spans="1:7">
      <c r="A16432" s="33"/>
      <c r="B16432" s="34"/>
      <c r="C16432" s="33"/>
      <c r="D16432" s="33"/>
      <c r="E16432" s="33"/>
      <c r="G16432">
        <f t="shared" si="257"/>
        <v>6</v>
      </c>
    </row>
    <row r="16433" spans="1:7">
      <c r="A16433" s="33"/>
      <c r="B16433" s="34"/>
      <c r="C16433" s="33"/>
      <c r="D16433" s="33"/>
      <c r="E16433" s="33"/>
      <c r="G16433">
        <f t="shared" si="257"/>
        <v>6</v>
      </c>
    </row>
    <row r="16434" spans="1:7">
      <c r="A16434" s="33"/>
      <c r="B16434" s="34"/>
      <c r="C16434" s="33"/>
      <c r="D16434" s="33"/>
      <c r="E16434" s="33"/>
      <c r="G16434">
        <f t="shared" si="257"/>
        <v>6</v>
      </c>
    </row>
    <row r="16435" spans="1:7">
      <c r="A16435" s="33"/>
      <c r="B16435" s="34"/>
      <c r="C16435" s="33"/>
      <c r="D16435" s="33"/>
      <c r="E16435" s="33"/>
      <c r="G16435">
        <f t="shared" si="257"/>
        <v>6</v>
      </c>
    </row>
    <row r="16436" spans="1:7">
      <c r="A16436" s="33"/>
      <c r="B16436" s="34"/>
      <c r="C16436" s="33"/>
      <c r="D16436" s="33"/>
      <c r="E16436" s="33"/>
      <c r="G16436">
        <f t="shared" si="257"/>
        <v>6</v>
      </c>
    </row>
    <row r="16437" spans="1:7">
      <c r="A16437" s="33"/>
      <c r="B16437" s="34"/>
      <c r="C16437" s="33"/>
      <c r="D16437" s="33"/>
      <c r="E16437" s="33"/>
      <c r="G16437">
        <f t="shared" si="257"/>
        <v>6</v>
      </c>
    </row>
    <row r="16438" spans="1:7">
      <c r="A16438" s="33"/>
      <c r="B16438" s="34"/>
      <c r="C16438" s="33"/>
      <c r="D16438" s="33"/>
      <c r="E16438" s="33"/>
      <c r="G16438">
        <f t="shared" si="257"/>
        <v>6</v>
      </c>
    </row>
    <row r="16439" spans="1:7">
      <c r="A16439" s="33"/>
      <c r="B16439" s="34"/>
      <c r="C16439" s="33"/>
      <c r="D16439" s="33"/>
      <c r="E16439" s="33"/>
      <c r="G16439">
        <f t="shared" si="257"/>
        <v>6</v>
      </c>
    </row>
    <row r="16440" spans="1:7">
      <c r="A16440" s="33"/>
      <c r="B16440" s="34"/>
      <c r="C16440" s="33"/>
      <c r="D16440" s="33"/>
      <c r="E16440" s="33"/>
      <c r="G16440">
        <f t="shared" si="257"/>
        <v>6</v>
      </c>
    </row>
    <row r="16441" spans="1:7">
      <c r="A16441" s="33"/>
      <c r="B16441" s="34"/>
      <c r="C16441" s="33"/>
      <c r="D16441" s="33"/>
      <c r="E16441" s="33"/>
      <c r="G16441">
        <f t="shared" si="257"/>
        <v>6</v>
      </c>
    </row>
    <row r="16442" spans="1:7">
      <c r="A16442" s="33"/>
      <c r="B16442" s="34"/>
      <c r="C16442" s="33"/>
      <c r="D16442" s="33"/>
      <c r="E16442" s="33"/>
      <c r="G16442">
        <f t="shared" si="257"/>
        <v>6</v>
      </c>
    </row>
    <row r="16443" spans="1:7">
      <c r="A16443" s="33"/>
      <c r="B16443" s="34"/>
      <c r="C16443" s="33"/>
      <c r="D16443" s="33"/>
      <c r="E16443" s="33"/>
      <c r="G16443">
        <f t="shared" si="257"/>
        <v>6</v>
      </c>
    </row>
    <row r="16444" spans="1:7">
      <c r="A16444" s="33"/>
      <c r="B16444" s="34"/>
      <c r="C16444" s="33"/>
      <c r="D16444" s="33"/>
      <c r="E16444" s="33"/>
      <c r="G16444">
        <f t="shared" si="257"/>
        <v>6</v>
      </c>
    </row>
    <row r="16445" spans="1:7">
      <c r="A16445" s="33"/>
      <c r="B16445" s="34"/>
      <c r="C16445" s="33"/>
      <c r="D16445" s="33"/>
      <c r="E16445" s="33"/>
      <c r="G16445">
        <f t="shared" si="257"/>
        <v>6</v>
      </c>
    </row>
    <row r="16446" spans="1:7">
      <c r="A16446" s="33"/>
      <c r="B16446" s="34"/>
      <c r="C16446" s="33"/>
      <c r="D16446" s="33"/>
      <c r="E16446" s="33"/>
      <c r="G16446">
        <f t="shared" si="257"/>
        <v>6</v>
      </c>
    </row>
    <row r="16447" spans="1:7">
      <c r="A16447" s="33"/>
      <c r="B16447" s="34"/>
      <c r="C16447" s="33"/>
      <c r="D16447" s="33"/>
      <c r="E16447" s="33"/>
      <c r="G16447">
        <f t="shared" si="257"/>
        <v>6</v>
      </c>
    </row>
    <row r="16448" spans="1:7">
      <c r="A16448" s="33"/>
      <c r="B16448" s="34"/>
      <c r="C16448" s="33"/>
      <c r="D16448" s="33"/>
      <c r="E16448" s="33"/>
      <c r="G16448">
        <f t="shared" ref="G16448:G16511" si="258">WEEKDAY(B16448,2)</f>
        <v>6</v>
      </c>
    </row>
    <row r="16449" spans="1:7">
      <c r="A16449" s="33"/>
      <c r="B16449" s="34"/>
      <c r="C16449" s="33"/>
      <c r="D16449" s="33"/>
      <c r="E16449" s="33"/>
      <c r="G16449">
        <f t="shared" si="258"/>
        <v>6</v>
      </c>
    </row>
    <row r="16450" spans="1:7">
      <c r="A16450" s="33"/>
      <c r="B16450" s="34"/>
      <c r="C16450" s="33"/>
      <c r="D16450" s="33"/>
      <c r="E16450" s="33"/>
      <c r="G16450">
        <f t="shared" si="258"/>
        <v>6</v>
      </c>
    </row>
    <row r="16451" spans="1:7">
      <c r="A16451" s="33"/>
      <c r="B16451" s="34"/>
      <c r="C16451" s="33"/>
      <c r="D16451" s="33"/>
      <c r="E16451" s="33"/>
      <c r="G16451">
        <f t="shared" si="258"/>
        <v>6</v>
      </c>
    </row>
    <row r="16452" spans="1:7">
      <c r="A16452" s="33"/>
      <c r="B16452" s="34"/>
      <c r="C16452" s="33"/>
      <c r="D16452" s="33"/>
      <c r="E16452" s="33"/>
      <c r="G16452">
        <f t="shared" si="258"/>
        <v>6</v>
      </c>
    </row>
    <row r="16453" spans="1:7">
      <c r="A16453" s="33"/>
      <c r="B16453" s="34"/>
      <c r="C16453" s="33"/>
      <c r="D16453" s="33"/>
      <c r="E16453" s="33"/>
      <c r="G16453">
        <f t="shared" si="258"/>
        <v>6</v>
      </c>
    </row>
    <row r="16454" spans="1:7">
      <c r="A16454" s="33"/>
      <c r="B16454" s="34"/>
      <c r="C16454" s="33"/>
      <c r="D16454" s="33"/>
      <c r="E16454" s="33"/>
      <c r="G16454">
        <f t="shared" si="258"/>
        <v>6</v>
      </c>
    </row>
    <row r="16455" spans="1:7">
      <c r="A16455" s="33"/>
      <c r="B16455" s="34"/>
      <c r="C16455" s="33"/>
      <c r="D16455" s="33"/>
      <c r="E16455" s="33"/>
      <c r="G16455">
        <f t="shared" si="258"/>
        <v>6</v>
      </c>
    </row>
    <row r="16456" spans="1:7">
      <c r="A16456" s="33"/>
      <c r="B16456" s="34"/>
      <c r="C16456" s="33"/>
      <c r="D16456" s="33"/>
      <c r="E16456" s="33"/>
      <c r="G16456">
        <f t="shared" si="258"/>
        <v>6</v>
      </c>
    </row>
    <row r="16457" spans="1:7">
      <c r="A16457" s="33"/>
      <c r="B16457" s="34"/>
      <c r="C16457" s="33"/>
      <c r="D16457" s="33"/>
      <c r="E16457" s="33"/>
      <c r="G16457">
        <f t="shared" si="258"/>
        <v>6</v>
      </c>
    </row>
    <row r="16458" spans="1:7">
      <c r="A16458" s="33"/>
      <c r="B16458" s="34"/>
      <c r="C16458" s="33"/>
      <c r="D16458" s="33"/>
      <c r="E16458" s="33"/>
      <c r="G16458">
        <f t="shared" si="258"/>
        <v>6</v>
      </c>
    </row>
    <row r="16459" spans="1:7">
      <c r="A16459" s="33"/>
      <c r="B16459" s="34"/>
      <c r="C16459" s="33"/>
      <c r="D16459" s="33"/>
      <c r="E16459" s="33"/>
      <c r="G16459">
        <f t="shared" si="258"/>
        <v>6</v>
      </c>
    </row>
    <row r="16460" spans="1:7">
      <c r="A16460" s="33"/>
      <c r="B16460" s="34"/>
      <c r="C16460" s="33"/>
      <c r="D16460" s="33"/>
      <c r="E16460" s="33"/>
      <c r="G16460">
        <f t="shared" si="258"/>
        <v>6</v>
      </c>
    </row>
    <row r="16461" spans="1:7">
      <c r="A16461" s="33"/>
      <c r="B16461" s="34"/>
      <c r="C16461" s="33"/>
      <c r="D16461" s="33"/>
      <c r="E16461" s="33"/>
      <c r="G16461">
        <f t="shared" si="258"/>
        <v>6</v>
      </c>
    </row>
    <row r="16462" spans="1:7">
      <c r="A16462" s="33"/>
      <c r="B16462" s="34"/>
      <c r="C16462" s="33"/>
      <c r="D16462" s="33"/>
      <c r="E16462" s="33"/>
      <c r="G16462">
        <f t="shared" si="258"/>
        <v>6</v>
      </c>
    </row>
    <row r="16463" spans="1:7">
      <c r="A16463" s="33"/>
      <c r="B16463" s="34"/>
      <c r="C16463" s="33"/>
      <c r="D16463" s="33"/>
      <c r="E16463" s="33"/>
      <c r="G16463">
        <f t="shared" si="258"/>
        <v>6</v>
      </c>
    </row>
    <row r="16464" spans="1:7">
      <c r="A16464" s="33"/>
      <c r="B16464" s="34"/>
      <c r="C16464" s="33"/>
      <c r="D16464" s="33"/>
      <c r="E16464" s="33"/>
      <c r="G16464">
        <f t="shared" si="258"/>
        <v>6</v>
      </c>
    </row>
    <row r="16465" spans="1:7">
      <c r="A16465" s="33"/>
      <c r="B16465" s="34"/>
      <c r="C16465" s="33"/>
      <c r="D16465" s="33"/>
      <c r="E16465" s="33"/>
      <c r="G16465">
        <f t="shared" si="258"/>
        <v>6</v>
      </c>
    </row>
    <row r="16466" spans="1:7">
      <c r="A16466" s="33"/>
      <c r="B16466" s="34"/>
      <c r="C16466" s="33"/>
      <c r="D16466" s="33"/>
      <c r="E16466" s="33"/>
      <c r="G16466">
        <f t="shared" si="258"/>
        <v>6</v>
      </c>
    </row>
    <row r="16467" spans="1:7">
      <c r="A16467" s="33"/>
      <c r="B16467" s="34"/>
      <c r="C16467" s="33"/>
      <c r="D16467" s="33"/>
      <c r="E16467" s="33"/>
      <c r="G16467">
        <f t="shared" si="258"/>
        <v>6</v>
      </c>
    </row>
    <row r="16468" spans="1:7">
      <c r="A16468" s="33"/>
      <c r="B16468" s="34"/>
      <c r="C16468" s="33"/>
      <c r="D16468" s="33"/>
      <c r="E16468" s="33"/>
      <c r="G16468">
        <f t="shared" si="258"/>
        <v>6</v>
      </c>
    </row>
    <row r="16469" spans="1:7">
      <c r="A16469" s="33"/>
      <c r="B16469" s="34"/>
      <c r="C16469" s="33"/>
      <c r="D16469" s="33"/>
      <c r="E16469" s="33"/>
      <c r="G16469">
        <f t="shared" si="258"/>
        <v>6</v>
      </c>
    </row>
    <row r="16470" spans="1:7">
      <c r="A16470" s="33"/>
      <c r="B16470" s="34"/>
      <c r="C16470" s="33"/>
      <c r="D16470" s="33"/>
      <c r="E16470" s="33"/>
      <c r="G16470">
        <f t="shared" si="258"/>
        <v>6</v>
      </c>
    </row>
    <row r="16471" spans="1:7">
      <c r="A16471" s="33"/>
      <c r="B16471" s="34"/>
      <c r="C16471" s="33"/>
      <c r="D16471" s="33"/>
      <c r="E16471" s="33"/>
      <c r="G16471">
        <f t="shared" si="258"/>
        <v>6</v>
      </c>
    </row>
    <row r="16472" spans="1:7">
      <c r="A16472" s="33"/>
      <c r="B16472" s="34"/>
      <c r="C16472" s="33"/>
      <c r="D16472" s="33"/>
      <c r="E16472" s="33"/>
      <c r="G16472">
        <f t="shared" si="258"/>
        <v>6</v>
      </c>
    </row>
    <row r="16473" spans="1:7">
      <c r="A16473" s="33"/>
      <c r="B16473" s="34"/>
      <c r="C16473" s="33"/>
      <c r="D16473" s="33"/>
      <c r="E16473" s="33"/>
      <c r="G16473">
        <f t="shared" si="258"/>
        <v>6</v>
      </c>
    </row>
    <row r="16474" spans="1:7">
      <c r="A16474" s="33"/>
      <c r="B16474" s="34"/>
      <c r="C16474" s="33"/>
      <c r="D16474" s="33"/>
      <c r="E16474" s="33"/>
      <c r="G16474">
        <f t="shared" si="258"/>
        <v>6</v>
      </c>
    </row>
    <row r="16475" spans="1:7">
      <c r="A16475" s="33"/>
      <c r="B16475" s="34"/>
      <c r="C16475" s="33"/>
      <c r="D16475" s="33"/>
      <c r="E16475" s="33"/>
      <c r="G16475">
        <f t="shared" si="258"/>
        <v>6</v>
      </c>
    </row>
    <row r="16476" spans="1:7">
      <c r="A16476" s="33"/>
      <c r="B16476" s="34"/>
      <c r="C16476" s="33"/>
      <c r="D16476" s="33"/>
      <c r="E16476" s="33"/>
      <c r="G16476">
        <f t="shared" si="258"/>
        <v>6</v>
      </c>
    </row>
    <row r="16477" spans="1:7">
      <c r="A16477" s="33"/>
      <c r="B16477" s="34"/>
      <c r="C16477" s="33"/>
      <c r="D16477" s="33"/>
      <c r="E16477" s="33"/>
      <c r="G16477">
        <f t="shared" si="258"/>
        <v>6</v>
      </c>
    </row>
    <row r="16478" spans="1:7">
      <c r="A16478" s="33"/>
      <c r="B16478" s="34"/>
      <c r="C16478" s="33"/>
      <c r="D16478" s="33"/>
      <c r="E16478" s="33"/>
      <c r="G16478">
        <f t="shared" si="258"/>
        <v>6</v>
      </c>
    </row>
    <row r="16479" spans="1:7">
      <c r="A16479" s="33"/>
      <c r="B16479" s="34"/>
      <c r="C16479" s="33"/>
      <c r="D16479" s="33"/>
      <c r="E16479" s="33"/>
      <c r="G16479">
        <f t="shared" si="258"/>
        <v>6</v>
      </c>
    </row>
    <row r="16480" spans="1:7">
      <c r="A16480" s="33"/>
      <c r="B16480" s="34"/>
      <c r="C16480" s="33"/>
      <c r="D16480" s="33"/>
      <c r="E16480" s="33"/>
      <c r="G16480">
        <f t="shared" si="258"/>
        <v>6</v>
      </c>
    </row>
    <row r="16481" spans="1:7">
      <c r="A16481" s="33"/>
      <c r="B16481" s="34"/>
      <c r="C16481" s="33"/>
      <c r="D16481" s="33"/>
      <c r="E16481" s="33"/>
      <c r="G16481">
        <f t="shared" si="258"/>
        <v>6</v>
      </c>
    </row>
    <row r="16482" spans="1:7">
      <c r="A16482" s="33"/>
      <c r="B16482" s="34"/>
      <c r="C16482" s="33"/>
      <c r="D16482" s="33"/>
      <c r="E16482" s="33"/>
      <c r="G16482">
        <f t="shared" si="258"/>
        <v>6</v>
      </c>
    </row>
    <row r="16483" spans="1:7">
      <c r="A16483" s="33"/>
      <c r="B16483" s="34"/>
      <c r="C16483" s="33"/>
      <c r="D16483" s="33"/>
      <c r="E16483" s="33"/>
      <c r="G16483">
        <f t="shared" si="258"/>
        <v>6</v>
      </c>
    </row>
    <row r="16484" spans="1:7">
      <c r="A16484" s="33"/>
      <c r="B16484" s="34"/>
      <c r="C16484" s="33"/>
      <c r="D16484" s="33"/>
      <c r="E16484" s="33"/>
      <c r="G16484">
        <f t="shared" si="258"/>
        <v>6</v>
      </c>
    </row>
    <row r="16485" spans="1:7">
      <c r="A16485" s="33"/>
      <c r="B16485" s="34"/>
      <c r="C16485" s="33"/>
      <c r="D16485" s="33"/>
      <c r="E16485" s="33"/>
      <c r="G16485">
        <f t="shared" si="258"/>
        <v>6</v>
      </c>
    </row>
    <row r="16486" spans="1:7">
      <c r="A16486" s="33"/>
      <c r="B16486" s="34"/>
      <c r="C16486" s="33"/>
      <c r="D16486" s="33"/>
      <c r="E16486" s="33"/>
      <c r="G16486">
        <f t="shared" si="258"/>
        <v>6</v>
      </c>
    </row>
    <row r="16487" spans="1:7">
      <c r="A16487" s="33"/>
      <c r="B16487" s="34"/>
      <c r="C16487" s="33"/>
      <c r="D16487" s="33"/>
      <c r="E16487" s="33"/>
      <c r="G16487">
        <f t="shared" si="258"/>
        <v>6</v>
      </c>
    </row>
    <row r="16488" spans="1:7">
      <c r="A16488" s="33"/>
      <c r="B16488" s="34"/>
      <c r="C16488" s="33"/>
      <c r="D16488" s="33"/>
      <c r="E16488" s="33"/>
      <c r="G16488">
        <f t="shared" si="258"/>
        <v>6</v>
      </c>
    </row>
    <row r="16489" spans="1:7">
      <c r="A16489" s="33"/>
      <c r="B16489" s="34"/>
      <c r="C16489" s="33"/>
      <c r="D16489" s="33"/>
      <c r="E16489" s="33"/>
      <c r="G16489">
        <f t="shared" si="258"/>
        <v>6</v>
      </c>
    </row>
    <row r="16490" spans="1:7">
      <c r="A16490" s="33"/>
      <c r="B16490" s="34"/>
      <c r="C16490" s="33"/>
      <c r="D16490" s="33"/>
      <c r="E16490" s="33"/>
      <c r="G16490">
        <f t="shared" si="258"/>
        <v>6</v>
      </c>
    </row>
    <row r="16491" spans="1:7">
      <c r="A16491" s="33"/>
      <c r="B16491" s="34"/>
      <c r="C16491" s="33"/>
      <c r="D16491" s="33"/>
      <c r="E16491" s="33"/>
      <c r="G16491">
        <f t="shared" si="258"/>
        <v>6</v>
      </c>
    </row>
    <row r="16492" spans="1:7">
      <c r="A16492" s="33"/>
      <c r="B16492" s="34"/>
      <c r="C16492" s="33"/>
      <c r="D16492" s="33"/>
      <c r="E16492" s="33"/>
      <c r="G16492">
        <f t="shared" si="258"/>
        <v>6</v>
      </c>
    </row>
    <row r="16493" spans="1:7">
      <c r="A16493" s="33"/>
      <c r="B16493" s="34"/>
      <c r="C16493" s="33"/>
      <c r="D16493" s="33"/>
      <c r="E16493" s="33"/>
      <c r="G16493">
        <f t="shared" si="258"/>
        <v>6</v>
      </c>
    </row>
    <row r="16494" spans="1:7">
      <c r="A16494" s="33"/>
      <c r="B16494" s="34"/>
      <c r="C16494" s="33"/>
      <c r="D16494" s="33"/>
      <c r="E16494" s="33"/>
      <c r="G16494">
        <f t="shared" si="258"/>
        <v>6</v>
      </c>
    </row>
    <row r="16495" spans="1:7">
      <c r="A16495" s="33"/>
      <c r="B16495" s="34"/>
      <c r="C16495" s="33"/>
      <c r="D16495" s="33"/>
      <c r="E16495" s="33"/>
      <c r="G16495">
        <f t="shared" si="258"/>
        <v>6</v>
      </c>
    </row>
    <row r="16496" spans="1:7">
      <c r="A16496" s="33"/>
      <c r="B16496" s="34"/>
      <c r="C16496" s="33"/>
      <c r="D16496" s="33"/>
      <c r="E16496" s="33"/>
      <c r="G16496">
        <f t="shared" si="258"/>
        <v>6</v>
      </c>
    </row>
    <row r="16497" spans="1:7">
      <c r="A16497" s="33"/>
      <c r="B16497" s="34"/>
      <c r="C16497" s="33"/>
      <c r="D16497" s="33"/>
      <c r="E16497" s="33"/>
      <c r="G16497">
        <f t="shared" si="258"/>
        <v>6</v>
      </c>
    </row>
    <row r="16498" spans="1:7">
      <c r="A16498" s="33"/>
      <c r="B16498" s="34"/>
      <c r="C16498" s="33"/>
      <c r="D16498" s="33"/>
      <c r="E16498" s="33"/>
      <c r="G16498">
        <f t="shared" si="258"/>
        <v>6</v>
      </c>
    </row>
    <row r="16499" spans="1:7">
      <c r="A16499" s="33"/>
      <c r="B16499" s="34"/>
      <c r="C16499" s="33"/>
      <c r="D16499" s="33"/>
      <c r="E16499" s="33"/>
      <c r="G16499">
        <f t="shared" si="258"/>
        <v>6</v>
      </c>
    </row>
    <row r="16500" spans="1:7">
      <c r="A16500" s="33"/>
      <c r="B16500" s="34"/>
      <c r="C16500" s="33"/>
      <c r="D16500" s="33"/>
      <c r="E16500" s="33"/>
      <c r="G16500">
        <f t="shared" si="258"/>
        <v>6</v>
      </c>
    </row>
    <row r="16501" spans="1:7">
      <c r="A16501" s="33"/>
      <c r="B16501" s="34"/>
      <c r="C16501" s="33"/>
      <c r="D16501" s="33"/>
      <c r="E16501" s="33"/>
      <c r="G16501">
        <f t="shared" si="258"/>
        <v>6</v>
      </c>
    </row>
    <row r="16502" spans="1:7">
      <c r="A16502" s="33"/>
      <c r="B16502" s="34"/>
      <c r="C16502" s="33"/>
      <c r="D16502" s="33"/>
      <c r="E16502" s="33"/>
      <c r="G16502">
        <f t="shared" si="258"/>
        <v>6</v>
      </c>
    </row>
    <row r="16503" spans="1:7">
      <c r="A16503" s="33"/>
      <c r="B16503" s="34"/>
      <c r="C16503" s="33"/>
      <c r="D16503" s="33"/>
      <c r="E16503" s="33"/>
      <c r="G16503">
        <f t="shared" si="258"/>
        <v>6</v>
      </c>
    </row>
    <row r="16504" spans="1:7">
      <c r="A16504" s="33"/>
      <c r="B16504" s="34"/>
      <c r="C16504" s="33"/>
      <c r="D16504" s="33"/>
      <c r="E16504" s="33"/>
      <c r="G16504">
        <f t="shared" si="258"/>
        <v>6</v>
      </c>
    </row>
    <row r="16505" spans="1:7">
      <c r="A16505" s="33"/>
      <c r="B16505" s="34"/>
      <c r="C16505" s="33"/>
      <c r="D16505" s="33"/>
      <c r="E16505" s="33"/>
      <c r="G16505">
        <f t="shared" si="258"/>
        <v>6</v>
      </c>
    </row>
    <row r="16506" spans="1:7">
      <c r="A16506" s="33"/>
      <c r="B16506" s="34"/>
      <c r="C16506" s="33"/>
      <c r="D16506" s="33"/>
      <c r="E16506" s="33"/>
      <c r="G16506">
        <f t="shared" si="258"/>
        <v>6</v>
      </c>
    </row>
    <row r="16507" spans="1:7">
      <c r="A16507" s="33"/>
      <c r="B16507" s="34"/>
      <c r="C16507" s="33"/>
      <c r="D16507" s="33"/>
      <c r="E16507" s="33"/>
      <c r="G16507">
        <f t="shared" si="258"/>
        <v>6</v>
      </c>
    </row>
    <row r="16508" spans="1:7">
      <c r="A16508" s="33"/>
      <c r="B16508" s="34"/>
      <c r="C16508" s="33"/>
      <c r="D16508" s="33"/>
      <c r="E16508" s="33"/>
      <c r="G16508">
        <f t="shared" si="258"/>
        <v>6</v>
      </c>
    </row>
    <row r="16509" spans="1:7">
      <c r="A16509" s="33"/>
      <c r="B16509" s="34"/>
      <c r="C16509" s="33"/>
      <c r="D16509" s="33"/>
      <c r="E16509" s="33"/>
      <c r="G16509">
        <f t="shared" si="258"/>
        <v>6</v>
      </c>
    </row>
    <row r="16510" spans="1:7">
      <c r="A16510" s="33"/>
      <c r="B16510" s="34"/>
      <c r="C16510" s="33"/>
      <c r="D16510" s="33"/>
      <c r="E16510" s="33"/>
      <c r="G16510">
        <f t="shared" si="258"/>
        <v>6</v>
      </c>
    </row>
    <row r="16511" spans="1:7">
      <c r="A16511" s="33"/>
      <c r="B16511" s="34"/>
      <c r="C16511" s="33"/>
      <c r="D16511" s="33"/>
      <c r="E16511" s="33"/>
      <c r="G16511">
        <f t="shared" si="258"/>
        <v>6</v>
      </c>
    </row>
    <row r="16512" spans="1:7">
      <c r="A16512" s="33"/>
      <c r="B16512" s="34"/>
      <c r="C16512" s="33"/>
      <c r="D16512" s="33"/>
      <c r="E16512" s="33"/>
      <c r="G16512">
        <f t="shared" ref="G16512:G16575" si="259">WEEKDAY(B16512,2)</f>
        <v>6</v>
      </c>
    </row>
    <row r="16513" spans="1:7">
      <c r="A16513" s="33"/>
      <c r="B16513" s="34"/>
      <c r="C16513" s="33"/>
      <c r="D16513" s="33"/>
      <c r="E16513" s="33"/>
      <c r="G16513">
        <f t="shared" si="259"/>
        <v>6</v>
      </c>
    </row>
    <row r="16514" spans="1:7">
      <c r="A16514" s="33"/>
      <c r="B16514" s="34"/>
      <c r="C16514" s="33"/>
      <c r="D16514" s="33"/>
      <c r="E16514" s="33"/>
      <c r="G16514">
        <f t="shared" si="259"/>
        <v>6</v>
      </c>
    </row>
    <row r="16515" spans="1:7">
      <c r="A16515" s="33"/>
      <c r="B16515" s="34"/>
      <c r="C16515" s="33"/>
      <c r="D16515" s="33"/>
      <c r="E16515" s="33"/>
      <c r="G16515">
        <f t="shared" si="259"/>
        <v>6</v>
      </c>
    </row>
    <row r="16516" spans="1:7">
      <c r="A16516" s="33"/>
      <c r="B16516" s="34"/>
      <c r="C16516" s="33"/>
      <c r="D16516" s="33"/>
      <c r="E16516" s="33"/>
      <c r="G16516">
        <f t="shared" si="259"/>
        <v>6</v>
      </c>
    </row>
    <row r="16517" spans="1:7">
      <c r="A16517" s="33"/>
      <c r="B16517" s="34"/>
      <c r="C16517" s="33"/>
      <c r="D16517" s="33"/>
      <c r="E16517" s="33"/>
      <c r="G16517">
        <f t="shared" si="259"/>
        <v>6</v>
      </c>
    </row>
    <row r="16518" spans="1:7">
      <c r="A16518" s="33"/>
      <c r="B16518" s="34"/>
      <c r="C16518" s="33"/>
      <c r="D16518" s="33"/>
      <c r="E16518" s="33"/>
      <c r="G16518">
        <f t="shared" si="259"/>
        <v>6</v>
      </c>
    </row>
    <row r="16519" spans="1:7">
      <c r="A16519" s="33"/>
      <c r="B16519" s="34"/>
      <c r="C16519" s="33"/>
      <c r="D16519" s="33"/>
      <c r="E16519" s="33"/>
      <c r="G16519">
        <f t="shared" si="259"/>
        <v>6</v>
      </c>
    </row>
    <row r="16520" spans="1:7">
      <c r="A16520" s="33"/>
      <c r="B16520" s="34"/>
      <c r="C16520" s="33"/>
      <c r="D16520" s="33"/>
      <c r="E16520" s="33"/>
      <c r="G16520">
        <f t="shared" si="259"/>
        <v>6</v>
      </c>
    </row>
    <row r="16521" spans="1:7">
      <c r="A16521" s="33"/>
      <c r="B16521" s="34"/>
      <c r="C16521" s="33"/>
      <c r="D16521" s="33"/>
      <c r="E16521" s="33"/>
      <c r="G16521">
        <f t="shared" si="259"/>
        <v>6</v>
      </c>
    </row>
    <row r="16522" spans="1:7">
      <c r="A16522" s="33"/>
      <c r="B16522" s="34"/>
      <c r="C16522" s="33"/>
      <c r="D16522" s="33"/>
      <c r="E16522" s="33"/>
      <c r="G16522">
        <f t="shared" si="259"/>
        <v>6</v>
      </c>
    </row>
    <row r="16523" spans="1:7">
      <c r="A16523" s="33"/>
      <c r="B16523" s="34"/>
      <c r="C16523" s="33"/>
      <c r="D16523" s="33"/>
      <c r="E16523" s="33"/>
      <c r="G16523">
        <f t="shared" si="259"/>
        <v>6</v>
      </c>
    </row>
    <row r="16524" spans="1:7">
      <c r="A16524" s="33"/>
      <c r="B16524" s="34"/>
      <c r="C16524" s="33"/>
      <c r="D16524" s="33"/>
      <c r="E16524" s="33"/>
      <c r="G16524">
        <f t="shared" si="259"/>
        <v>6</v>
      </c>
    </row>
    <row r="16525" spans="1:7">
      <c r="A16525" s="33"/>
      <c r="B16525" s="34"/>
      <c r="C16525" s="33"/>
      <c r="D16525" s="33"/>
      <c r="E16525" s="33"/>
      <c r="G16525">
        <f t="shared" si="259"/>
        <v>6</v>
      </c>
    </row>
    <row r="16526" spans="1:7">
      <c r="A16526" s="33"/>
      <c r="B16526" s="34"/>
      <c r="C16526" s="33"/>
      <c r="D16526" s="33"/>
      <c r="E16526" s="33"/>
      <c r="G16526">
        <f t="shared" si="259"/>
        <v>6</v>
      </c>
    </row>
    <row r="16527" spans="1:7">
      <c r="A16527" s="33"/>
      <c r="B16527" s="34"/>
      <c r="C16527" s="33"/>
      <c r="D16527" s="33"/>
      <c r="E16527" s="33"/>
      <c r="G16527">
        <f t="shared" si="259"/>
        <v>6</v>
      </c>
    </row>
    <row r="16528" spans="1:7">
      <c r="A16528" s="33"/>
      <c r="B16528" s="34"/>
      <c r="C16528" s="33"/>
      <c r="D16528" s="33"/>
      <c r="E16528" s="33"/>
      <c r="G16528">
        <f t="shared" si="259"/>
        <v>6</v>
      </c>
    </row>
    <row r="16529" spans="1:7">
      <c r="A16529" s="33"/>
      <c r="B16529" s="34"/>
      <c r="C16529" s="33"/>
      <c r="D16529" s="33"/>
      <c r="E16529" s="33"/>
      <c r="G16529">
        <f t="shared" si="259"/>
        <v>6</v>
      </c>
    </row>
    <row r="16530" spans="1:7">
      <c r="A16530" s="33"/>
      <c r="B16530" s="34"/>
      <c r="C16530" s="33"/>
      <c r="D16530" s="33"/>
      <c r="E16530" s="33"/>
      <c r="G16530">
        <f t="shared" si="259"/>
        <v>6</v>
      </c>
    </row>
    <row r="16531" spans="1:7">
      <c r="A16531" s="33"/>
      <c r="B16531" s="34"/>
      <c r="C16531" s="33"/>
      <c r="D16531" s="33"/>
      <c r="E16531" s="33"/>
      <c r="G16531">
        <f t="shared" si="259"/>
        <v>6</v>
      </c>
    </row>
    <row r="16532" spans="1:7">
      <c r="A16532" s="33"/>
      <c r="B16532" s="34"/>
      <c r="C16532" s="33"/>
      <c r="D16532" s="33"/>
      <c r="E16532" s="33"/>
      <c r="G16532">
        <f t="shared" si="259"/>
        <v>6</v>
      </c>
    </row>
    <row r="16533" spans="1:7">
      <c r="A16533" s="33"/>
      <c r="B16533" s="34"/>
      <c r="C16533" s="33"/>
      <c r="D16533" s="33"/>
      <c r="E16533" s="33"/>
      <c r="G16533">
        <f t="shared" si="259"/>
        <v>6</v>
      </c>
    </row>
    <row r="16534" spans="1:7">
      <c r="A16534" s="33"/>
      <c r="B16534" s="34"/>
      <c r="C16534" s="33"/>
      <c r="D16534" s="33"/>
      <c r="E16534" s="33"/>
      <c r="G16534">
        <f t="shared" si="259"/>
        <v>6</v>
      </c>
    </row>
    <row r="16535" spans="1:7">
      <c r="A16535" s="33"/>
      <c r="B16535" s="34"/>
      <c r="C16535" s="33"/>
      <c r="D16535" s="33"/>
      <c r="E16535" s="33"/>
      <c r="G16535">
        <f t="shared" si="259"/>
        <v>6</v>
      </c>
    </row>
    <row r="16536" spans="1:7">
      <c r="A16536" s="33"/>
      <c r="B16536" s="34"/>
      <c r="C16536" s="33"/>
      <c r="D16536" s="33"/>
      <c r="E16536" s="33"/>
      <c r="G16536">
        <f t="shared" si="259"/>
        <v>6</v>
      </c>
    </row>
    <row r="16537" spans="1:7">
      <c r="A16537" s="33"/>
      <c r="B16537" s="34"/>
      <c r="C16537" s="33"/>
      <c r="D16537" s="33"/>
      <c r="E16537" s="33"/>
      <c r="G16537">
        <f t="shared" si="259"/>
        <v>6</v>
      </c>
    </row>
    <row r="16538" spans="1:7">
      <c r="A16538" s="33"/>
      <c r="B16538" s="34"/>
      <c r="C16538" s="33"/>
      <c r="D16538" s="33"/>
      <c r="E16538" s="33"/>
      <c r="G16538">
        <f t="shared" si="259"/>
        <v>6</v>
      </c>
    </row>
    <row r="16539" spans="1:7">
      <c r="A16539" s="33"/>
      <c r="B16539" s="34"/>
      <c r="C16539" s="33"/>
      <c r="D16539" s="33"/>
      <c r="E16539" s="33"/>
      <c r="G16539">
        <f t="shared" si="259"/>
        <v>6</v>
      </c>
    </row>
    <row r="16540" spans="1:7">
      <c r="A16540" s="33"/>
      <c r="B16540" s="34"/>
      <c r="C16540" s="33"/>
      <c r="D16540" s="33"/>
      <c r="E16540" s="33"/>
      <c r="G16540">
        <f t="shared" si="259"/>
        <v>6</v>
      </c>
    </row>
    <row r="16541" spans="1:7">
      <c r="A16541" s="33"/>
      <c r="B16541" s="34"/>
      <c r="C16541" s="33"/>
      <c r="D16541" s="33"/>
      <c r="E16541" s="33"/>
      <c r="G16541">
        <f t="shared" si="259"/>
        <v>6</v>
      </c>
    </row>
    <row r="16542" spans="1:7">
      <c r="A16542" s="33"/>
      <c r="B16542" s="34"/>
      <c r="C16542" s="33"/>
      <c r="D16542" s="33"/>
      <c r="E16542" s="33"/>
      <c r="G16542">
        <f t="shared" si="259"/>
        <v>6</v>
      </c>
    </row>
    <row r="16543" spans="1:7">
      <c r="A16543" s="33"/>
      <c r="B16543" s="34"/>
      <c r="C16543" s="33"/>
      <c r="D16543" s="33"/>
      <c r="E16543" s="33"/>
      <c r="G16543">
        <f t="shared" si="259"/>
        <v>6</v>
      </c>
    </row>
    <row r="16544" spans="1:7">
      <c r="A16544" s="33"/>
      <c r="B16544" s="34"/>
      <c r="C16544" s="33"/>
      <c r="D16544" s="33"/>
      <c r="E16544" s="33"/>
      <c r="G16544">
        <f t="shared" si="259"/>
        <v>6</v>
      </c>
    </row>
    <row r="16545" spans="1:7">
      <c r="A16545" s="33"/>
      <c r="B16545" s="34"/>
      <c r="C16545" s="33"/>
      <c r="D16545" s="33"/>
      <c r="E16545" s="33"/>
      <c r="G16545">
        <f t="shared" si="259"/>
        <v>6</v>
      </c>
    </row>
    <row r="16546" spans="1:7">
      <c r="A16546" s="33"/>
      <c r="B16546" s="34"/>
      <c r="C16546" s="33"/>
      <c r="D16546" s="33"/>
      <c r="E16546" s="33"/>
      <c r="G16546">
        <f t="shared" si="259"/>
        <v>6</v>
      </c>
    </row>
    <row r="16547" spans="1:7">
      <c r="A16547" s="33"/>
      <c r="B16547" s="34"/>
      <c r="C16547" s="33"/>
      <c r="D16547" s="33"/>
      <c r="E16547" s="33"/>
      <c r="G16547">
        <f t="shared" si="259"/>
        <v>6</v>
      </c>
    </row>
    <row r="16548" spans="1:7">
      <c r="A16548" s="33"/>
      <c r="B16548" s="34"/>
      <c r="C16548" s="33"/>
      <c r="D16548" s="33"/>
      <c r="E16548" s="33"/>
      <c r="G16548">
        <f t="shared" si="259"/>
        <v>6</v>
      </c>
    </row>
    <row r="16549" spans="1:7">
      <c r="A16549" s="33"/>
      <c r="B16549" s="34"/>
      <c r="C16549" s="33"/>
      <c r="D16549" s="33"/>
      <c r="E16549" s="33"/>
      <c r="G16549">
        <f t="shared" si="259"/>
        <v>6</v>
      </c>
    </row>
    <row r="16550" spans="1:7">
      <c r="A16550" s="33"/>
      <c r="B16550" s="34"/>
      <c r="C16550" s="33"/>
      <c r="D16550" s="33"/>
      <c r="E16550" s="33"/>
      <c r="G16550">
        <f t="shared" si="259"/>
        <v>6</v>
      </c>
    </row>
    <row r="16551" spans="1:7">
      <c r="A16551" s="33"/>
      <c r="B16551" s="34"/>
      <c r="C16551" s="33"/>
      <c r="D16551" s="33"/>
      <c r="E16551" s="33"/>
      <c r="G16551">
        <f t="shared" si="259"/>
        <v>6</v>
      </c>
    </row>
    <row r="16552" spans="1:7">
      <c r="A16552" s="33"/>
      <c r="B16552" s="34"/>
      <c r="C16552" s="33"/>
      <c r="D16552" s="33"/>
      <c r="E16552" s="33"/>
      <c r="G16552">
        <f t="shared" si="259"/>
        <v>6</v>
      </c>
    </row>
    <row r="16553" spans="1:7">
      <c r="A16553" s="33"/>
      <c r="B16553" s="34"/>
      <c r="C16553" s="33"/>
      <c r="D16553" s="33"/>
      <c r="E16553" s="33"/>
      <c r="G16553">
        <f t="shared" si="259"/>
        <v>6</v>
      </c>
    </row>
    <row r="16554" spans="1:7">
      <c r="A16554" s="33"/>
      <c r="B16554" s="34"/>
      <c r="C16554" s="33"/>
      <c r="D16554" s="33"/>
      <c r="E16554" s="33"/>
      <c r="G16554">
        <f t="shared" si="259"/>
        <v>6</v>
      </c>
    </row>
    <row r="16555" spans="1:7">
      <c r="A16555" s="33"/>
      <c r="B16555" s="34"/>
      <c r="C16555" s="33"/>
      <c r="D16555" s="33"/>
      <c r="E16555" s="33"/>
      <c r="G16555">
        <f t="shared" si="259"/>
        <v>6</v>
      </c>
    </row>
    <row r="16556" spans="1:7">
      <c r="A16556" s="33"/>
      <c r="B16556" s="34"/>
      <c r="C16556" s="33"/>
      <c r="D16556" s="33"/>
      <c r="E16556" s="33"/>
      <c r="G16556">
        <f t="shared" si="259"/>
        <v>6</v>
      </c>
    </row>
    <row r="16557" spans="1:7">
      <c r="A16557" s="33"/>
      <c r="B16557" s="34"/>
      <c r="C16557" s="33"/>
      <c r="D16557" s="33"/>
      <c r="E16557" s="33"/>
      <c r="G16557">
        <f t="shared" si="259"/>
        <v>6</v>
      </c>
    </row>
    <row r="16558" spans="1:7">
      <c r="A16558" s="33"/>
      <c r="B16558" s="34"/>
      <c r="C16558" s="33"/>
      <c r="D16558" s="33"/>
      <c r="E16558" s="33"/>
      <c r="G16558">
        <f t="shared" si="259"/>
        <v>6</v>
      </c>
    </row>
    <row r="16559" spans="1:7">
      <c r="A16559" s="33"/>
      <c r="B16559" s="34"/>
      <c r="C16559" s="33"/>
      <c r="D16559" s="33"/>
      <c r="E16559" s="33"/>
      <c r="G16559">
        <f t="shared" si="259"/>
        <v>6</v>
      </c>
    </row>
    <row r="16560" spans="1:7">
      <c r="A16560" s="33"/>
      <c r="B16560" s="34"/>
      <c r="C16560" s="33"/>
      <c r="D16560" s="33"/>
      <c r="E16560" s="33"/>
      <c r="G16560">
        <f t="shared" si="259"/>
        <v>6</v>
      </c>
    </row>
    <row r="16561" spans="1:7">
      <c r="A16561" s="33"/>
      <c r="B16561" s="34"/>
      <c r="C16561" s="33"/>
      <c r="D16561" s="33"/>
      <c r="E16561" s="33"/>
      <c r="G16561">
        <f t="shared" si="259"/>
        <v>6</v>
      </c>
    </row>
    <row r="16562" spans="1:7">
      <c r="A16562" s="33"/>
      <c r="B16562" s="34"/>
      <c r="C16562" s="33"/>
      <c r="D16562" s="33"/>
      <c r="E16562" s="33"/>
      <c r="G16562">
        <f t="shared" si="259"/>
        <v>6</v>
      </c>
    </row>
    <row r="16563" spans="1:7">
      <c r="A16563" s="33"/>
      <c r="B16563" s="34"/>
      <c r="C16563" s="33"/>
      <c r="D16563" s="33"/>
      <c r="E16563" s="33"/>
      <c r="G16563">
        <f t="shared" si="259"/>
        <v>6</v>
      </c>
    </row>
    <row r="16564" spans="1:7">
      <c r="A16564" s="33"/>
      <c r="B16564" s="34"/>
      <c r="C16564" s="33"/>
      <c r="D16564" s="33"/>
      <c r="E16564" s="33"/>
      <c r="G16564">
        <f t="shared" si="259"/>
        <v>6</v>
      </c>
    </row>
    <row r="16565" spans="1:7">
      <c r="A16565" s="33"/>
      <c r="B16565" s="34"/>
      <c r="C16565" s="33"/>
      <c r="D16565" s="33"/>
      <c r="E16565" s="33"/>
      <c r="G16565">
        <f t="shared" si="259"/>
        <v>6</v>
      </c>
    </row>
    <row r="16566" spans="1:7">
      <c r="A16566" s="33"/>
      <c r="B16566" s="34"/>
      <c r="C16566" s="33"/>
      <c r="D16566" s="33"/>
      <c r="E16566" s="33"/>
      <c r="G16566">
        <f t="shared" si="259"/>
        <v>6</v>
      </c>
    </row>
    <row r="16567" spans="1:7">
      <c r="A16567" s="33"/>
      <c r="B16567" s="34"/>
      <c r="C16567" s="33"/>
      <c r="D16567" s="33"/>
      <c r="E16567" s="33"/>
      <c r="G16567">
        <f t="shared" si="259"/>
        <v>6</v>
      </c>
    </row>
    <row r="16568" spans="1:7">
      <c r="A16568" s="33"/>
      <c r="B16568" s="34"/>
      <c r="C16568" s="33"/>
      <c r="D16568" s="33"/>
      <c r="E16568" s="33"/>
      <c r="G16568">
        <f t="shared" si="259"/>
        <v>6</v>
      </c>
    </row>
    <row r="16569" spans="1:7">
      <c r="A16569" s="33"/>
      <c r="B16569" s="34"/>
      <c r="C16569" s="33"/>
      <c r="D16569" s="33"/>
      <c r="E16569" s="33"/>
      <c r="G16569">
        <f t="shared" si="259"/>
        <v>6</v>
      </c>
    </row>
    <row r="16570" spans="1:7">
      <c r="A16570" s="33"/>
      <c r="B16570" s="34"/>
      <c r="C16570" s="33"/>
      <c r="D16570" s="33"/>
      <c r="E16570" s="33"/>
      <c r="G16570">
        <f t="shared" si="259"/>
        <v>6</v>
      </c>
    </row>
    <row r="16571" spans="1:7">
      <c r="A16571" s="33"/>
      <c r="B16571" s="34"/>
      <c r="C16571" s="33"/>
      <c r="D16571" s="33"/>
      <c r="E16571" s="33"/>
      <c r="G16571">
        <f t="shared" si="259"/>
        <v>6</v>
      </c>
    </row>
    <row r="16572" spans="1:7">
      <c r="A16572" s="33"/>
      <c r="B16572" s="34"/>
      <c r="C16572" s="33"/>
      <c r="D16572" s="33"/>
      <c r="E16572" s="33"/>
      <c r="G16572">
        <f t="shared" si="259"/>
        <v>6</v>
      </c>
    </row>
    <row r="16573" spans="1:7">
      <c r="A16573" s="33"/>
      <c r="B16573" s="34"/>
      <c r="C16573" s="33"/>
      <c r="D16573" s="33"/>
      <c r="E16573" s="33"/>
      <c r="G16573">
        <f t="shared" si="259"/>
        <v>6</v>
      </c>
    </row>
    <row r="16574" spans="1:7">
      <c r="A16574" s="33"/>
      <c r="B16574" s="34"/>
      <c r="C16574" s="33"/>
      <c r="D16574" s="33"/>
      <c r="E16574" s="33"/>
      <c r="G16574">
        <f t="shared" si="259"/>
        <v>6</v>
      </c>
    </row>
    <row r="16575" spans="1:7">
      <c r="A16575" s="33"/>
      <c r="B16575" s="34"/>
      <c r="C16575" s="33"/>
      <c r="D16575" s="33"/>
      <c r="E16575" s="33"/>
      <c r="G16575">
        <f t="shared" si="259"/>
        <v>6</v>
      </c>
    </row>
    <row r="16576" spans="1:7">
      <c r="A16576" s="33"/>
      <c r="B16576" s="34"/>
      <c r="C16576" s="33"/>
      <c r="D16576" s="33"/>
      <c r="E16576" s="33"/>
      <c r="G16576">
        <f t="shared" ref="G16576:G16639" si="260">WEEKDAY(B16576,2)</f>
        <v>6</v>
      </c>
    </row>
    <row r="16577" spans="1:7">
      <c r="A16577" s="33"/>
      <c r="B16577" s="34"/>
      <c r="C16577" s="33"/>
      <c r="D16577" s="33"/>
      <c r="E16577" s="33"/>
      <c r="G16577">
        <f t="shared" si="260"/>
        <v>6</v>
      </c>
    </row>
    <row r="16578" spans="1:7">
      <c r="A16578" s="33"/>
      <c r="B16578" s="34"/>
      <c r="C16578" s="33"/>
      <c r="D16578" s="33"/>
      <c r="E16578" s="33"/>
      <c r="G16578">
        <f t="shared" si="260"/>
        <v>6</v>
      </c>
    </row>
    <row r="16579" spans="1:7">
      <c r="A16579" s="33"/>
      <c r="B16579" s="34"/>
      <c r="C16579" s="33"/>
      <c r="D16579" s="33"/>
      <c r="E16579" s="33"/>
      <c r="G16579">
        <f t="shared" si="260"/>
        <v>6</v>
      </c>
    </row>
    <row r="16580" spans="1:7">
      <c r="A16580" s="33"/>
      <c r="B16580" s="34"/>
      <c r="C16580" s="33"/>
      <c r="D16580" s="33"/>
      <c r="E16580" s="33"/>
      <c r="G16580">
        <f t="shared" si="260"/>
        <v>6</v>
      </c>
    </row>
    <row r="16581" spans="1:7">
      <c r="A16581" s="33"/>
      <c r="B16581" s="34"/>
      <c r="C16581" s="33"/>
      <c r="D16581" s="33"/>
      <c r="E16581" s="33"/>
      <c r="G16581">
        <f t="shared" si="260"/>
        <v>6</v>
      </c>
    </row>
    <row r="16582" spans="1:7">
      <c r="A16582" s="33"/>
      <c r="B16582" s="34"/>
      <c r="C16582" s="33"/>
      <c r="D16582" s="33"/>
      <c r="E16582" s="33"/>
      <c r="G16582">
        <f t="shared" si="260"/>
        <v>6</v>
      </c>
    </row>
    <row r="16583" spans="1:7">
      <c r="A16583" s="33"/>
      <c r="B16583" s="34"/>
      <c r="C16583" s="33"/>
      <c r="D16583" s="33"/>
      <c r="E16583" s="33"/>
      <c r="G16583">
        <f t="shared" si="260"/>
        <v>6</v>
      </c>
    </row>
    <row r="16584" spans="1:7">
      <c r="A16584" s="33"/>
      <c r="B16584" s="34"/>
      <c r="C16584" s="33"/>
      <c r="D16584" s="33"/>
      <c r="E16584" s="33"/>
      <c r="G16584">
        <f t="shared" si="260"/>
        <v>6</v>
      </c>
    </row>
    <row r="16585" spans="1:7">
      <c r="A16585" s="33"/>
      <c r="B16585" s="34"/>
      <c r="C16585" s="33"/>
      <c r="D16585" s="33"/>
      <c r="E16585" s="33"/>
      <c r="G16585">
        <f t="shared" si="260"/>
        <v>6</v>
      </c>
    </row>
    <row r="16586" spans="1:7">
      <c r="A16586" s="33"/>
      <c r="B16586" s="34"/>
      <c r="C16586" s="33"/>
      <c r="D16586" s="33"/>
      <c r="E16586" s="33"/>
      <c r="G16586">
        <f t="shared" si="260"/>
        <v>6</v>
      </c>
    </row>
    <row r="16587" spans="1:7">
      <c r="A16587" s="33"/>
      <c r="B16587" s="34"/>
      <c r="C16587" s="33"/>
      <c r="D16587" s="33"/>
      <c r="E16587" s="33"/>
      <c r="G16587">
        <f t="shared" si="260"/>
        <v>6</v>
      </c>
    </row>
    <row r="16588" spans="1:7">
      <c r="A16588" s="33"/>
      <c r="B16588" s="34"/>
      <c r="C16588" s="33"/>
      <c r="D16588" s="33"/>
      <c r="E16588" s="33"/>
      <c r="G16588">
        <f t="shared" si="260"/>
        <v>6</v>
      </c>
    </row>
    <row r="16589" spans="1:7">
      <c r="A16589" s="33"/>
      <c r="B16589" s="34"/>
      <c r="C16589" s="33"/>
      <c r="D16589" s="33"/>
      <c r="E16589" s="33"/>
      <c r="G16589">
        <f t="shared" si="260"/>
        <v>6</v>
      </c>
    </row>
    <row r="16590" spans="1:7">
      <c r="A16590" s="33"/>
      <c r="B16590" s="34"/>
      <c r="C16590" s="33"/>
      <c r="D16590" s="33"/>
      <c r="E16590" s="33"/>
      <c r="G16590">
        <f t="shared" si="260"/>
        <v>6</v>
      </c>
    </row>
    <row r="16591" spans="1:7">
      <c r="A16591" s="33"/>
      <c r="B16591" s="34"/>
      <c r="C16591" s="33"/>
      <c r="D16591" s="33"/>
      <c r="E16591" s="33"/>
      <c r="G16591">
        <f t="shared" si="260"/>
        <v>6</v>
      </c>
    </row>
    <row r="16592" spans="1:7">
      <c r="A16592" s="33"/>
      <c r="B16592" s="34"/>
      <c r="C16592" s="33"/>
      <c r="D16592" s="33"/>
      <c r="E16592" s="33"/>
      <c r="G16592">
        <f t="shared" si="260"/>
        <v>6</v>
      </c>
    </row>
    <row r="16593" spans="1:7">
      <c r="A16593" s="33"/>
      <c r="B16593" s="34"/>
      <c r="C16593" s="33"/>
      <c r="D16593" s="33"/>
      <c r="E16593" s="33"/>
      <c r="G16593">
        <f t="shared" si="260"/>
        <v>6</v>
      </c>
    </row>
    <row r="16594" spans="1:7">
      <c r="A16594" s="33"/>
      <c r="B16594" s="34"/>
      <c r="C16594" s="33"/>
      <c r="D16594" s="33"/>
      <c r="E16594" s="33"/>
      <c r="G16594">
        <f t="shared" si="260"/>
        <v>6</v>
      </c>
    </row>
    <row r="16595" spans="1:7">
      <c r="A16595" s="33"/>
      <c r="B16595" s="34"/>
      <c r="C16595" s="33"/>
      <c r="D16595" s="33"/>
      <c r="E16595" s="33"/>
      <c r="G16595">
        <f t="shared" si="260"/>
        <v>6</v>
      </c>
    </row>
    <row r="16596" spans="1:7">
      <c r="A16596" s="33"/>
      <c r="B16596" s="34"/>
      <c r="C16596" s="33"/>
      <c r="D16596" s="33"/>
      <c r="E16596" s="33"/>
      <c r="G16596">
        <f t="shared" si="260"/>
        <v>6</v>
      </c>
    </row>
    <row r="16597" spans="1:7">
      <c r="A16597" s="33"/>
      <c r="B16597" s="34"/>
      <c r="C16597" s="33"/>
      <c r="D16597" s="33"/>
      <c r="E16597" s="33"/>
      <c r="G16597">
        <f t="shared" si="260"/>
        <v>6</v>
      </c>
    </row>
    <row r="16598" spans="1:7">
      <c r="A16598" s="33"/>
      <c r="B16598" s="34"/>
      <c r="C16598" s="33"/>
      <c r="D16598" s="33"/>
      <c r="E16598" s="33"/>
      <c r="G16598">
        <f t="shared" si="260"/>
        <v>6</v>
      </c>
    </row>
    <row r="16599" spans="1:7">
      <c r="A16599" s="33"/>
      <c r="B16599" s="34"/>
      <c r="C16599" s="33"/>
      <c r="D16599" s="33"/>
      <c r="E16599" s="33"/>
      <c r="G16599">
        <f t="shared" si="260"/>
        <v>6</v>
      </c>
    </row>
    <row r="16600" spans="1:7">
      <c r="A16600" s="33"/>
      <c r="B16600" s="34"/>
      <c r="C16600" s="33"/>
      <c r="D16600" s="33"/>
      <c r="E16600" s="33"/>
      <c r="G16600">
        <f t="shared" si="260"/>
        <v>6</v>
      </c>
    </row>
    <row r="16601" spans="1:7">
      <c r="A16601" s="33"/>
      <c r="B16601" s="34"/>
      <c r="C16601" s="33"/>
      <c r="D16601" s="33"/>
      <c r="E16601" s="33"/>
      <c r="G16601">
        <f t="shared" si="260"/>
        <v>6</v>
      </c>
    </row>
    <row r="16602" spans="1:7">
      <c r="A16602" s="33"/>
      <c r="B16602" s="34"/>
      <c r="C16602" s="33"/>
      <c r="D16602" s="33"/>
      <c r="E16602" s="33"/>
      <c r="G16602">
        <f t="shared" si="260"/>
        <v>6</v>
      </c>
    </row>
    <row r="16603" spans="1:7">
      <c r="A16603" s="33"/>
      <c r="B16603" s="34"/>
      <c r="C16603" s="33"/>
      <c r="D16603" s="33"/>
      <c r="E16603" s="33"/>
      <c r="G16603">
        <f t="shared" si="260"/>
        <v>6</v>
      </c>
    </row>
    <row r="16604" spans="1:7">
      <c r="A16604" s="33"/>
      <c r="B16604" s="34"/>
      <c r="C16604" s="33"/>
      <c r="D16604" s="33"/>
      <c r="E16604" s="33"/>
      <c r="G16604">
        <f t="shared" si="260"/>
        <v>6</v>
      </c>
    </row>
    <row r="16605" spans="1:7">
      <c r="A16605" s="33"/>
      <c r="B16605" s="34"/>
      <c r="C16605" s="33"/>
      <c r="D16605" s="33"/>
      <c r="E16605" s="33"/>
      <c r="G16605">
        <f t="shared" si="260"/>
        <v>6</v>
      </c>
    </row>
    <row r="16606" spans="1:7">
      <c r="A16606" s="33"/>
      <c r="B16606" s="34"/>
      <c r="C16606" s="33"/>
      <c r="D16606" s="33"/>
      <c r="E16606" s="33"/>
      <c r="G16606">
        <f t="shared" si="260"/>
        <v>6</v>
      </c>
    </row>
    <row r="16607" spans="1:7">
      <c r="A16607" s="33"/>
      <c r="B16607" s="34"/>
      <c r="C16607" s="33"/>
      <c r="D16607" s="33"/>
      <c r="E16607" s="33"/>
      <c r="G16607">
        <f t="shared" si="260"/>
        <v>6</v>
      </c>
    </row>
    <row r="16608" spans="1:7">
      <c r="A16608" s="33"/>
      <c r="B16608" s="34"/>
      <c r="C16608" s="33"/>
      <c r="D16608" s="33"/>
      <c r="E16608" s="33"/>
      <c r="G16608">
        <f t="shared" si="260"/>
        <v>6</v>
      </c>
    </row>
    <row r="16609" spans="1:7">
      <c r="A16609" s="33"/>
      <c r="B16609" s="34"/>
      <c r="C16609" s="33"/>
      <c r="D16609" s="33"/>
      <c r="E16609" s="33"/>
      <c r="G16609">
        <f t="shared" si="260"/>
        <v>6</v>
      </c>
    </row>
    <row r="16610" spans="1:7">
      <c r="A16610" s="33"/>
      <c r="B16610" s="34"/>
      <c r="C16610" s="33"/>
      <c r="D16610" s="33"/>
      <c r="E16610" s="33"/>
      <c r="G16610">
        <f t="shared" si="260"/>
        <v>6</v>
      </c>
    </row>
    <row r="16611" spans="1:7">
      <c r="A16611" s="33"/>
      <c r="B16611" s="34"/>
      <c r="C16611" s="33"/>
      <c r="D16611" s="33"/>
      <c r="E16611" s="33"/>
      <c r="G16611">
        <f t="shared" si="260"/>
        <v>6</v>
      </c>
    </row>
    <row r="16612" spans="1:7">
      <c r="A16612" s="33"/>
      <c r="B16612" s="34"/>
      <c r="C16612" s="33"/>
      <c r="D16612" s="33"/>
      <c r="E16612" s="33"/>
      <c r="G16612">
        <f t="shared" si="260"/>
        <v>6</v>
      </c>
    </row>
    <row r="16613" spans="1:7">
      <c r="A16613" s="33"/>
      <c r="B16613" s="34"/>
      <c r="C16613" s="33"/>
      <c r="D16613" s="33"/>
      <c r="E16613" s="33"/>
      <c r="G16613">
        <f t="shared" si="260"/>
        <v>6</v>
      </c>
    </row>
    <row r="16614" spans="1:7">
      <c r="A16614" s="33"/>
      <c r="B16614" s="34"/>
      <c r="C16614" s="33"/>
      <c r="D16614" s="33"/>
      <c r="E16614" s="33"/>
      <c r="G16614">
        <f t="shared" si="260"/>
        <v>6</v>
      </c>
    </row>
    <row r="16615" spans="1:7">
      <c r="A16615" s="33"/>
      <c r="B16615" s="34"/>
      <c r="C16615" s="33"/>
      <c r="D16615" s="33"/>
      <c r="E16615" s="33"/>
      <c r="G16615">
        <f t="shared" si="260"/>
        <v>6</v>
      </c>
    </row>
    <row r="16616" spans="1:7">
      <c r="A16616" s="33"/>
      <c r="B16616" s="34"/>
      <c r="C16616" s="33"/>
      <c r="D16616" s="33"/>
      <c r="E16616" s="33"/>
      <c r="G16616">
        <f t="shared" si="260"/>
        <v>6</v>
      </c>
    </row>
    <row r="16617" spans="1:7">
      <c r="A16617" s="33"/>
      <c r="B16617" s="34"/>
      <c r="C16617" s="33"/>
      <c r="D16617" s="33"/>
      <c r="E16617" s="33"/>
      <c r="G16617">
        <f t="shared" si="260"/>
        <v>6</v>
      </c>
    </row>
    <row r="16618" spans="1:7">
      <c r="A16618" s="33"/>
      <c r="B16618" s="34"/>
      <c r="C16618" s="33"/>
      <c r="D16618" s="33"/>
      <c r="E16618" s="33"/>
      <c r="G16618">
        <f t="shared" si="260"/>
        <v>6</v>
      </c>
    </row>
    <row r="16619" spans="1:7">
      <c r="A16619" s="33"/>
      <c r="B16619" s="34"/>
      <c r="C16619" s="33"/>
      <c r="D16619" s="33"/>
      <c r="E16619" s="33"/>
      <c r="G16619">
        <f t="shared" si="260"/>
        <v>6</v>
      </c>
    </row>
    <row r="16620" spans="1:7">
      <c r="A16620" s="33"/>
      <c r="B16620" s="34"/>
      <c r="C16620" s="33"/>
      <c r="D16620" s="33"/>
      <c r="E16620" s="33"/>
      <c r="G16620">
        <f t="shared" si="260"/>
        <v>6</v>
      </c>
    </row>
    <row r="16621" spans="1:7">
      <c r="A16621" s="33"/>
      <c r="B16621" s="34"/>
      <c r="C16621" s="33"/>
      <c r="D16621" s="33"/>
      <c r="E16621" s="33"/>
      <c r="G16621">
        <f t="shared" si="260"/>
        <v>6</v>
      </c>
    </row>
    <row r="16622" spans="1:7">
      <c r="A16622" s="33"/>
      <c r="B16622" s="34"/>
      <c r="C16622" s="33"/>
      <c r="D16622" s="33"/>
      <c r="E16622" s="33"/>
      <c r="G16622">
        <f t="shared" si="260"/>
        <v>6</v>
      </c>
    </row>
    <row r="16623" spans="1:7">
      <c r="A16623" s="33"/>
      <c r="B16623" s="34"/>
      <c r="C16623" s="33"/>
      <c r="D16623" s="33"/>
      <c r="E16623" s="33"/>
      <c r="G16623">
        <f t="shared" si="260"/>
        <v>6</v>
      </c>
    </row>
    <row r="16624" spans="1:7">
      <c r="A16624" s="33"/>
      <c r="B16624" s="34"/>
      <c r="C16624" s="33"/>
      <c r="D16624" s="33"/>
      <c r="E16624" s="33"/>
      <c r="G16624">
        <f t="shared" si="260"/>
        <v>6</v>
      </c>
    </row>
    <row r="16625" spans="1:7">
      <c r="A16625" s="33"/>
      <c r="B16625" s="34"/>
      <c r="C16625" s="33"/>
      <c r="D16625" s="33"/>
      <c r="E16625" s="33"/>
      <c r="G16625">
        <f t="shared" si="260"/>
        <v>6</v>
      </c>
    </row>
    <row r="16626" spans="1:7">
      <c r="A16626" s="33"/>
      <c r="B16626" s="34"/>
      <c r="C16626" s="33"/>
      <c r="D16626" s="33"/>
      <c r="E16626" s="33"/>
      <c r="G16626">
        <f t="shared" si="260"/>
        <v>6</v>
      </c>
    </row>
    <row r="16627" spans="1:7">
      <c r="A16627" s="33"/>
      <c r="B16627" s="34"/>
      <c r="C16627" s="33"/>
      <c r="D16627" s="33"/>
      <c r="E16627" s="33"/>
      <c r="G16627">
        <f t="shared" si="260"/>
        <v>6</v>
      </c>
    </row>
    <row r="16628" spans="1:7">
      <c r="A16628" s="33"/>
      <c r="B16628" s="34"/>
      <c r="C16628" s="33"/>
      <c r="D16628" s="33"/>
      <c r="E16628" s="33"/>
      <c r="G16628">
        <f t="shared" si="260"/>
        <v>6</v>
      </c>
    </row>
    <row r="16629" spans="1:7">
      <c r="A16629" s="33"/>
      <c r="B16629" s="34"/>
      <c r="C16629" s="33"/>
      <c r="D16629" s="33"/>
      <c r="E16629" s="33"/>
      <c r="G16629">
        <f t="shared" si="260"/>
        <v>6</v>
      </c>
    </row>
    <row r="16630" spans="1:7">
      <c r="A16630" s="33"/>
      <c r="B16630" s="34"/>
      <c r="C16630" s="33"/>
      <c r="D16630" s="33"/>
      <c r="E16630" s="33"/>
      <c r="G16630">
        <f t="shared" si="260"/>
        <v>6</v>
      </c>
    </row>
    <row r="16631" spans="1:7">
      <c r="A16631" s="33"/>
      <c r="B16631" s="34"/>
      <c r="C16631" s="33"/>
      <c r="D16631" s="33"/>
      <c r="E16631" s="33"/>
      <c r="G16631">
        <f t="shared" si="260"/>
        <v>6</v>
      </c>
    </row>
    <row r="16632" spans="1:7">
      <c r="A16632" s="33"/>
      <c r="B16632" s="34"/>
      <c r="C16632" s="33"/>
      <c r="D16632" s="33"/>
      <c r="E16632" s="33"/>
      <c r="G16632">
        <f t="shared" si="260"/>
        <v>6</v>
      </c>
    </row>
    <row r="16633" spans="1:7">
      <c r="A16633" s="33"/>
      <c r="B16633" s="34"/>
      <c r="C16633" s="33"/>
      <c r="D16633" s="33"/>
      <c r="E16633" s="33"/>
      <c r="G16633">
        <f t="shared" si="260"/>
        <v>6</v>
      </c>
    </row>
    <row r="16634" spans="1:7">
      <c r="A16634" s="33"/>
      <c r="B16634" s="34"/>
      <c r="C16634" s="33"/>
      <c r="D16634" s="33"/>
      <c r="E16634" s="33"/>
      <c r="G16634">
        <f t="shared" si="260"/>
        <v>6</v>
      </c>
    </row>
    <row r="16635" spans="1:7">
      <c r="A16635" s="33"/>
      <c r="B16635" s="34"/>
      <c r="C16635" s="33"/>
      <c r="D16635" s="33"/>
      <c r="E16635" s="33"/>
      <c r="G16635">
        <f t="shared" si="260"/>
        <v>6</v>
      </c>
    </row>
    <row r="16636" spans="1:7">
      <c r="A16636" s="33"/>
      <c r="B16636" s="34"/>
      <c r="C16636" s="33"/>
      <c r="D16636" s="33"/>
      <c r="E16636" s="33"/>
      <c r="G16636">
        <f t="shared" si="260"/>
        <v>6</v>
      </c>
    </row>
    <row r="16637" spans="1:7">
      <c r="A16637" s="33"/>
      <c r="B16637" s="34"/>
      <c r="C16637" s="33"/>
      <c r="D16637" s="33"/>
      <c r="E16637" s="33"/>
      <c r="G16637">
        <f t="shared" si="260"/>
        <v>6</v>
      </c>
    </row>
    <row r="16638" spans="1:7">
      <c r="A16638" s="33"/>
      <c r="B16638" s="34"/>
      <c r="C16638" s="33"/>
      <c r="D16638" s="33"/>
      <c r="E16638" s="33"/>
      <c r="G16638">
        <f t="shared" si="260"/>
        <v>6</v>
      </c>
    </row>
    <row r="16639" spans="1:7">
      <c r="A16639" s="33"/>
      <c r="B16639" s="34"/>
      <c r="C16639" s="33"/>
      <c r="D16639" s="33"/>
      <c r="E16639" s="33"/>
      <c r="G16639">
        <f t="shared" si="260"/>
        <v>6</v>
      </c>
    </row>
    <row r="16640" spans="1:7">
      <c r="A16640" s="33"/>
      <c r="B16640" s="34"/>
      <c r="C16640" s="33"/>
      <c r="D16640" s="33"/>
      <c r="E16640" s="33"/>
      <c r="G16640">
        <f t="shared" ref="G16640:G16703" si="261">WEEKDAY(B16640,2)</f>
        <v>6</v>
      </c>
    </row>
    <row r="16641" spans="1:7">
      <c r="A16641" s="33"/>
      <c r="B16641" s="34"/>
      <c r="C16641" s="33"/>
      <c r="D16641" s="33"/>
      <c r="E16641" s="33"/>
      <c r="G16641">
        <f t="shared" si="261"/>
        <v>6</v>
      </c>
    </row>
    <row r="16642" spans="1:7">
      <c r="A16642" s="33"/>
      <c r="B16642" s="34"/>
      <c r="C16642" s="33"/>
      <c r="D16642" s="33"/>
      <c r="E16642" s="33"/>
      <c r="G16642">
        <f t="shared" si="261"/>
        <v>6</v>
      </c>
    </row>
    <row r="16643" spans="1:7">
      <c r="A16643" s="33"/>
      <c r="B16643" s="34"/>
      <c r="C16643" s="33"/>
      <c r="D16643" s="33"/>
      <c r="E16643" s="33"/>
      <c r="G16643">
        <f t="shared" si="261"/>
        <v>6</v>
      </c>
    </row>
    <row r="16644" spans="1:7">
      <c r="A16644" s="33"/>
      <c r="B16644" s="34"/>
      <c r="C16644" s="33"/>
      <c r="D16644" s="33"/>
      <c r="E16644" s="33"/>
      <c r="G16644">
        <f t="shared" si="261"/>
        <v>6</v>
      </c>
    </row>
    <row r="16645" spans="1:7">
      <c r="A16645" s="33"/>
      <c r="B16645" s="34"/>
      <c r="C16645" s="33"/>
      <c r="D16645" s="33"/>
      <c r="E16645" s="33"/>
      <c r="G16645">
        <f t="shared" si="261"/>
        <v>6</v>
      </c>
    </row>
    <row r="16646" spans="1:7">
      <c r="A16646" s="33"/>
      <c r="B16646" s="34"/>
      <c r="C16646" s="33"/>
      <c r="D16646" s="33"/>
      <c r="E16646" s="33"/>
      <c r="G16646">
        <f t="shared" si="261"/>
        <v>6</v>
      </c>
    </row>
    <row r="16647" spans="1:7">
      <c r="A16647" s="33"/>
      <c r="B16647" s="34"/>
      <c r="C16647" s="33"/>
      <c r="D16647" s="33"/>
      <c r="E16647" s="33"/>
      <c r="G16647">
        <f t="shared" si="261"/>
        <v>6</v>
      </c>
    </row>
    <row r="16648" spans="1:7">
      <c r="A16648" s="33"/>
      <c r="B16648" s="34"/>
      <c r="C16648" s="33"/>
      <c r="D16648" s="33"/>
      <c r="E16648" s="33"/>
      <c r="G16648">
        <f t="shared" si="261"/>
        <v>6</v>
      </c>
    </row>
    <row r="16649" spans="1:7">
      <c r="A16649" s="33"/>
      <c r="B16649" s="34"/>
      <c r="C16649" s="33"/>
      <c r="D16649" s="33"/>
      <c r="E16649" s="33"/>
      <c r="G16649">
        <f t="shared" si="261"/>
        <v>6</v>
      </c>
    </row>
    <row r="16650" spans="1:7">
      <c r="A16650" s="33"/>
      <c r="B16650" s="34"/>
      <c r="C16650" s="33"/>
      <c r="D16650" s="33"/>
      <c r="E16650" s="33"/>
      <c r="G16650">
        <f t="shared" si="261"/>
        <v>6</v>
      </c>
    </row>
    <row r="16651" spans="1:7">
      <c r="A16651" s="33"/>
      <c r="B16651" s="34"/>
      <c r="C16651" s="33"/>
      <c r="D16651" s="33"/>
      <c r="E16651" s="33"/>
      <c r="G16651">
        <f t="shared" si="261"/>
        <v>6</v>
      </c>
    </row>
    <row r="16652" spans="1:7">
      <c r="A16652" s="33"/>
      <c r="B16652" s="34"/>
      <c r="C16652" s="33"/>
      <c r="D16652" s="33"/>
      <c r="E16652" s="33"/>
      <c r="G16652">
        <f t="shared" si="261"/>
        <v>6</v>
      </c>
    </row>
    <row r="16653" spans="1:7">
      <c r="A16653" s="33"/>
      <c r="B16653" s="34"/>
      <c r="C16653" s="33"/>
      <c r="D16653" s="33"/>
      <c r="E16653" s="33"/>
      <c r="G16653">
        <f t="shared" si="261"/>
        <v>6</v>
      </c>
    </row>
    <row r="16654" spans="1:7">
      <c r="A16654" s="33"/>
      <c r="B16654" s="34"/>
      <c r="C16654" s="33"/>
      <c r="D16654" s="33"/>
      <c r="E16654" s="33"/>
      <c r="G16654">
        <f t="shared" si="261"/>
        <v>6</v>
      </c>
    </row>
    <row r="16655" spans="1:7">
      <c r="A16655" s="33"/>
      <c r="B16655" s="34"/>
      <c r="C16655" s="33"/>
      <c r="D16655" s="33"/>
      <c r="E16655" s="33"/>
      <c r="G16655">
        <f t="shared" si="261"/>
        <v>6</v>
      </c>
    </row>
    <row r="16656" spans="1:7">
      <c r="A16656" s="33"/>
      <c r="B16656" s="34"/>
      <c r="C16656" s="33"/>
      <c r="D16656" s="33"/>
      <c r="E16656" s="33"/>
      <c r="G16656">
        <f t="shared" si="261"/>
        <v>6</v>
      </c>
    </row>
    <row r="16657" spans="1:7">
      <c r="A16657" s="33"/>
      <c r="B16657" s="34"/>
      <c r="C16657" s="33"/>
      <c r="D16657" s="33"/>
      <c r="E16657" s="33"/>
      <c r="G16657">
        <f t="shared" si="261"/>
        <v>6</v>
      </c>
    </row>
    <row r="16658" spans="1:7">
      <c r="A16658" s="33"/>
      <c r="B16658" s="34"/>
      <c r="C16658" s="33"/>
      <c r="D16658" s="33"/>
      <c r="E16658" s="33"/>
      <c r="G16658">
        <f t="shared" si="261"/>
        <v>6</v>
      </c>
    </row>
    <row r="16659" spans="1:7">
      <c r="A16659" s="33"/>
      <c r="B16659" s="34"/>
      <c r="C16659" s="33"/>
      <c r="D16659" s="33"/>
      <c r="E16659" s="33"/>
      <c r="G16659">
        <f t="shared" si="261"/>
        <v>6</v>
      </c>
    </row>
    <row r="16660" spans="1:7">
      <c r="A16660" s="33"/>
      <c r="B16660" s="34"/>
      <c r="C16660" s="33"/>
      <c r="D16660" s="33"/>
      <c r="E16660" s="33"/>
      <c r="G16660">
        <f t="shared" si="261"/>
        <v>6</v>
      </c>
    </row>
    <row r="16661" spans="1:7">
      <c r="A16661" s="33"/>
      <c r="B16661" s="34"/>
      <c r="C16661" s="33"/>
      <c r="D16661" s="33"/>
      <c r="E16661" s="33"/>
      <c r="G16661">
        <f t="shared" si="261"/>
        <v>6</v>
      </c>
    </row>
    <row r="16662" spans="1:7">
      <c r="A16662" s="33"/>
      <c r="B16662" s="34"/>
      <c r="C16662" s="33"/>
      <c r="D16662" s="33"/>
      <c r="E16662" s="33"/>
      <c r="G16662">
        <f t="shared" si="261"/>
        <v>6</v>
      </c>
    </row>
    <row r="16663" spans="1:7">
      <c r="A16663" s="33"/>
      <c r="B16663" s="34"/>
      <c r="C16663" s="33"/>
      <c r="D16663" s="33"/>
      <c r="E16663" s="33"/>
      <c r="G16663">
        <f t="shared" si="261"/>
        <v>6</v>
      </c>
    </row>
    <row r="16664" spans="1:7">
      <c r="A16664" s="33"/>
      <c r="B16664" s="34"/>
      <c r="C16664" s="33"/>
      <c r="D16664" s="33"/>
      <c r="E16664" s="33"/>
      <c r="G16664">
        <f t="shared" si="261"/>
        <v>6</v>
      </c>
    </row>
    <row r="16665" spans="1:7">
      <c r="A16665" s="33"/>
      <c r="B16665" s="34"/>
      <c r="C16665" s="33"/>
      <c r="D16665" s="33"/>
      <c r="E16665" s="33"/>
      <c r="G16665">
        <f t="shared" si="261"/>
        <v>6</v>
      </c>
    </row>
    <row r="16666" spans="1:7">
      <c r="A16666" s="33"/>
      <c r="B16666" s="34"/>
      <c r="C16666" s="33"/>
      <c r="D16666" s="33"/>
      <c r="E16666" s="33"/>
      <c r="G16666">
        <f t="shared" si="261"/>
        <v>6</v>
      </c>
    </row>
    <row r="16667" spans="1:7">
      <c r="A16667" s="33"/>
      <c r="B16667" s="34"/>
      <c r="C16667" s="33"/>
      <c r="D16667" s="33"/>
      <c r="E16667" s="33"/>
      <c r="G16667">
        <f t="shared" si="261"/>
        <v>6</v>
      </c>
    </row>
    <row r="16668" spans="1:7">
      <c r="A16668" s="33"/>
      <c r="B16668" s="34"/>
      <c r="C16668" s="33"/>
      <c r="D16668" s="33"/>
      <c r="E16668" s="33"/>
      <c r="G16668">
        <f t="shared" si="261"/>
        <v>6</v>
      </c>
    </row>
    <row r="16669" spans="1:7">
      <c r="A16669" s="33"/>
      <c r="B16669" s="34"/>
      <c r="C16669" s="33"/>
      <c r="D16669" s="33"/>
      <c r="E16669" s="33"/>
      <c r="G16669">
        <f t="shared" si="261"/>
        <v>6</v>
      </c>
    </row>
    <row r="16670" spans="1:7">
      <c r="A16670" s="33"/>
      <c r="B16670" s="34"/>
      <c r="C16670" s="33"/>
      <c r="D16670" s="33"/>
      <c r="E16670" s="33"/>
      <c r="G16670">
        <f t="shared" si="261"/>
        <v>6</v>
      </c>
    </row>
    <row r="16671" spans="1:7">
      <c r="A16671" s="33"/>
      <c r="B16671" s="34"/>
      <c r="C16671" s="33"/>
      <c r="D16671" s="33"/>
      <c r="E16671" s="33"/>
      <c r="G16671">
        <f t="shared" si="261"/>
        <v>6</v>
      </c>
    </row>
    <row r="16672" spans="1:7">
      <c r="A16672" s="33"/>
      <c r="B16672" s="34"/>
      <c r="C16672" s="33"/>
      <c r="D16672" s="33"/>
      <c r="E16672" s="33"/>
      <c r="G16672">
        <f t="shared" si="261"/>
        <v>6</v>
      </c>
    </row>
    <row r="16673" spans="1:7">
      <c r="A16673" s="33"/>
      <c r="B16673" s="34"/>
      <c r="C16673" s="33"/>
      <c r="D16673" s="33"/>
      <c r="E16673" s="33"/>
      <c r="G16673">
        <f t="shared" si="261"/>
        <v>6</v>
      </c>
    </row>
    <row r="16674" spans="1:7">
      <c r="A16674" s="33"/>
      <c r="B16674" s="34"/>
      <c r="C16674" s="33"/>
      <c r="D16674" s="33"/>
      <c r="E16674" s="33"/>
      <c r="G16674">
        <f t="shared" si="261"/>
        <v>6</v>
      </c>
    </row>
    <row r="16675" spans="1:7">
      <c r="A16675" s="33"/>
      <c r="B16675" s="34"/>
      <c r="C16675" s="33"/>
      <c r="D16675" s="33"/>
      <c r="E16675" s="33"/>
      <c r="G16675">
        <f t="shared" si="261"/>
        <v>6</v>
      </c>
    </row>
    <row r="16676" spans="1:7">
      <c r="A16676" s="33"/>
      <c r="B16676" s="34"/>
      <c r="C16676" s="33"/>
      <c r="D16676" s="33"/>
      <c r="E16676" s="33"/>
      <c r="G16676">
        <f t="shared" si="261"/>
        <v>6</v>
      </c>
    </row>
    <row r="16677" spans="1:7">
      <c r="A16677" s="33"/>
      <c r="B16677" s="34"/>
      <c r="C16677" s="33"/>
      <c r="D16677" s="33"/>
      <c r="E16677" s="33"/>
      <c r="G16677">
        <f t="shared" si="261"/>
        <v>6</v>
      </c>
    </row>
    <row r="16678" spans="1:7">
      <c r="A16678" s="33"/>
      <c r="B16678" s="34"/>
      <c r="C16678" s="33"/>
      <c r="D16678" s="33"/>
      <c r="E16678" s="33"/>
      <c r="G16678">
        <f t="shared" si="261"/>
        <v>6</v>
      </c>
    </row>
    <row r="16679" spans="1:7">
      <c r="A16679" s="33"/>
      <c r="B16679" s="34"/>
      <c r="C16679" s="33"/>
      <c r="D16679" s="33"/>
      <c r="E16679" s="33"/>
      <c r="G16679">
        <f t="shared" si="261"/>
        <v>6</v>
      </c>
    </row>
    <row r="16680" spans="1:7">
      <c r="A16680" s="33"/>
      <c r="B16680" s="34"/>
      <c r="C16680" s="33"/>
      <c r="D16680" s="33"/>
      <c r="E16680" s="33"/>
      <c r="G16680">
        <f t="shared" si="261"/>
        <v>6</v>
      </c>
    </row>
    <row r="16681" spans="1:7">
      <c r="A16681" s="33"/>
      <c r="B16681" s="34"/>
      <c r="C16681" s="33"/>
      <c r="D16681" s="33"/>
      <c r="E16681" s="33"/>
      <c r="G16681">
        <f t="shared" si="261"/>
        <v>6</v>
      </c>
    </row>
    <row r="16682" spans="1:7">
      <c r="A16682" s="33"/>
      <c r="B16682" s="34"/>
      <c r="C16682" s="33"/>
      <c r="D16682" s="33"/>
      <c r="E16682" s="33"/>
      <c r="G16682">
        <f t="shared" si="261"/>
        <v>6</v>
      </c>
    </row>
    <row r="16683" spans="1:7">
      <c r="A16683" s="33"/>
      <c r="B16683" s="34"/>
      <c r="C16683" s="33"/>
      <c r="D16683" s="33"/>
      <c r="E16683" s="33"/>
      <c r="G16683">
        <f t="shared" si="261"/>
        <v>6</v>
      </c>
    </row>
    <row r="16684" spans="1:7">
      <c r="A16684" s="33"/>
      <c r="B16684" s="34"/>
      <c r="C16684" s="33"/>
      <c r="D16684" s="33"/>
      <c r="E16684" s="33"/>
      <c r="G16684">
        <f t="shared" si="261"/>
        <v>6</v>
      </c>
    </row>
    <row r="16685" spans="1:7">
      <c r="A16685" s="33"/>
      <c r="B16685" s="34"/>
      <c r="C16685" s="33"/>
      <c r="D16685" s="33"/>
      <c r="E16685" s="33"/>
      <c r="G16685">
        <f t="shared" si="261"/>
        <v>6</v>
      </c>
    </row>
    <row r="16686" spans="1:7">
      <c r="A16686" s="33"/>
      <c r="B16686" s="34"/>
      <c r="C16686" s="33"/>
      <c r="D16686" s="33"/>
      <c r="E16686" s="33"/>
      <c r="G16686">
        <f t="shared" si="261"/>
        <v>6</v>
      </c>
    </row>
    <row r="16687" spans="1:7">
      <c r="A16687" s="33"/>
      <c r="B16687" s="34"/>
      <c r="C16687" s="33"/>
      <c r="D16687" s="33"/>
      <c r="E16687" s="33"/>
      <c r="G16687">
        <f t="shared" si="261"/>
        <v>6</v>
      </c>
    </row>
    <row r="16688" spans="1:7">
      <c r="A16688" s="33"/>
      <c r="B16688" s="34"/>
      <c r="C16688" s="33"/>
      <c r="D16688" s="33"/>
      <c r="E16688" s="33"/>
      <c r="G16688">
        <f t="shared" si="261"/>
        <v>6</v>
      </c>
    </row>
    <row r="16689" spans="1:7">
      <c r="A16689" s="33"/>
      <c r="B16689" s="34"/>
      <c r="C16689" s="33"/>
      <c r="D16689" s="33"/>
      <c r="E16689" s="33"/>
      <c r="G16689">
        <f t="shared" si="261"/>
        <v>6</v>
      </c>
    </row>
    <row r="16690" spans="1:7">
      <c r="A16690" s="33"/>
      <c r="B16690" s="34"/>
      <c r="C16690" s="33"/>
      <c r="D16690" s="33"/>
      <c r="E16690" s="33"/>
      <c r="G16690">
        <f t="shared" si="261"/>
        <v>6</v>
      </c>
    </row>
    <row r="16691" spans="1:7">
      <c r="A16691" s="33"/>
      <c r="B16691" s="34"/>
      <c r="C16691" s="33"/>
      <c r="D16691" s="33"/>
      <c r="E16691" s="33"/>
      <c r="G16691">
        <f t="shared" si="261"/>
        <v>6</v>
      </c>
    </row>
    <row r="16692" spans="1:7">
      <c r="A16692" s="33"/>
      <c r="B16692" s="34"/>
      <c r="C16692" s="33"/>
      <c r="D16692" s="33"/>
      <c r="E16692" s="33"/>
      <c r="G16692">
        <f t="shared" si="261"/>
        <v>6</v>
      </c>
    </row>
    <row r="16693" spans="1:7">
      <c r="A16693" s="33"/>
      <c r="B16693" s="34"/>
      <c r="C16693" s="33"/>
      <c r="D16693" s="33"/>
      <c r="E16693" s="33"/>
      <c r="G16693">
        <f t="shared" si="261"/>
        <v>6</v>
      </c>
    </row>
    <row r="16694" spans="1:7">
      <c r="A16694" s="33"/>
      <c r="B16694" s="34"/>
      <c r="C16694" s="33"/>
      <c r="D16694" s="33"/>
      <c r="E16694" s="33"/>
      <c r="G16694">
        <f t="shared" si="261"/>
        <v>6</v>
      </c>
    </row>
    <row r="16695" spans="1:7">
      <c r="A16695" s="33"/>
      <c r="B16695" s="34"/>
      <c r="C16695" s="33"/>
      <c r="D16695" s="33"/>
      <c r="E16695" s="33"/>
      <c r="G16695">
        <f t="shared" si="261"/>
        <v>6</v>
      </c>
    </row>
    <row r="16696" spans="1:7">
      <c r="A16696" s="33"/>
      <c r="B16696" s="34"/>
      <c r="C16696" s="33"/>
      <c r="D16696" s="33"/>
      <c r="E16696" s="33"/>
      <c r="G16696">
        <f t="shared" si="261"/>
        <v>6</v>
      </c>
    </row>
    <row r="16697" spans="1:7">
      <c r="A16697" s="33"/>
      <c r="B16697" s="34"/>
      <c r="C16697" s="33"/>
      <c r="D16697" s="33"/>
      <c r="E16697" s="33"/>
      <c r="G16697">
        <f t="shared" si="261"/>
        <v>6</v>
      </c>
    </row>
    <row r="16698" spans="1:7">
      <c r="A16698" s="33"/>
      <c r="B16698" s="34"/>
      <c r="C16698" s="33"/>
      <c r="D16698" s="33"/>
      <c r="E16698" s="33"/>
      <c r="G16698">
        <f t="shared" si="261"/>
        <v>6</v>
      </c>
    </row>
    <row r="16699" spans="1:7">
      <c r="A16699" s="33"/>
      <c r="B16699" s="34"/>
      <c r="C16699" s="33"/>
      <c r="D16699" s="33"/>
      <c r="E16699" s="33"/>
      <c r="G16699">
        <f t="shared" si="261"/>
        <v>6</v>
      </c>
    </row>
    <row r="16700" spans="1:7">
      <c r="A16700" s="33"/>
      <c r="B16700" s="34"/>
      <c r="C16700" s="33"/>
      <c r="D16700" s="33"/>
      <c r="E16700" s="33"/>
      <c r="G16700">
        <f t="shared" si="261"/>
        <v>6</v>
      </c>
    </row>
    <row r="16701" spans="1:7">
      <c r="A16701" s="33"/>
      <c r="B16701" s="34"/>
      <c r="C16701" s="33"/>
      <c r="D16701" s="33"/>
      <c r="E16701" s="33"/>
      <c r="G16701">
        <f t="shared" si="261"/>
        <v>6</v>
      </c>
    </row>
    <row r="16702" spans="1:7">
      <c r="A16702" s="33"/>
      <c r="B16702" s="34"/>
      <c r="C16702" s="33"/>
      <c r="D16702" s="33"/>
      <c r="E16702" s="33"/>
      <c r="G16702">
        <f t="shared" si="261"/>
        <v>6</v>
      </c>
    </row>
    <row r="16703" spans="1:7">
      <c r="A16703" s="33"/>
      <c r="B16703" s="34"/>
      <c r="C16703" s="33"/>
      <c r="D16703" s="33"/>
      <c r="E16703" s="33"/>
      <c r="G16703">
        <f t="shared" si="261"/>
        <v>6</v>
      </c>
    </row>
    <row r="16704" spans="1:7">
      <c r="A16704" s="33"/>
      <c r="B16704" s="34"/>
      <c r="C16704" s="33"/>
      <c r="D16704" s="33"/>
      <c r="E16704" s="33"/>
      <c r="G16704">
        <f t="shared" ref="G16704:G16767" si="262">WEEKDAY(B16704,2)</f>
        <v>6</v>
      </c>
    </row>
    <row r="16705" spans="1:7">
      <c r="A16705" s="33"/>
      <c r="B16705" s="34"/>
      <c r="C16705" s="33"/>
      <c r="D16705" s="33"/>
      <c r="E16705" s="33"/>
      <c r="G16705">
        <f t="shared" si="262"/>
        <v>6</v>
      </c>
    </row>
    <row r="16706" spans="1:7">
      <c r="A16706" s="33"/>
      <c r="B16706" s="34"/>
      <c r="C16706" s="33"/>
      <c r="D16706" s="33"/>
      <c r="E16706" s="33"/>
      <c r="G16706">
        <f t="shared" si="262"/>
        <v>6</v>
      </c>
    </row>
    <row r="16707" spans="1:7">
      <c r="A16707" s="33"/>
      <c r="B16707" s="34"/>
      <c r="C16707" s="33"/>
      <c r="D16707" s="33"/>
      <c r="E16707" s="33"/>
      <c r="G16707">
        <f t="shared" si="262"/>
        <v>6</v>
      </c>
    </row>
    <row r="16708" spans="1:7">
      <c r="A16708" s="33"/>
      <c r="B16708" s="34"/>
      <c r="C16708" s="33"/>
      <c r="D16708" s="33"/>
      <c r="E16708" s="33"/>
      <c r="G16708">
        <f t="shared" si="262"/>
        <v>6</v>
      </c>
    </row>
    <row r="16709" spans="1:7">
      <c r="A16709" s="33"/>
      <c r="B16709" s="34"/>
      <c r="C16709" s="33"/>
      <c r="D16709" s="33"/>
      <c r="E16709" s="33"/>
      <c r="G16709">
        <f t="shared" si="262"/>
        <v>6</v>
      </c>
    </row>
    <row r="16710" spans="1:7">
      <c r="A16710" s="33"/>
      <c r="B16710" s="34"/>
      <c r="C16710" s="33"/>
      <c r="D16710" s="33"/>
      <c r="E16710" s="33"/>
      <c r="G16710">
        <f t="shared" si="262"/>
        <v>6</v>
      </c>
    </row>
    <row r="16711" spans="1:7">
      <c r="A16711" s="33"/>
      <c r="B16711" s="34"/>
      <c r="C16711" s="33"/>
      <c r="D16711" s="33"/>
      <c r="E16711" s="33"/>
      <c r="G16711">
        <f t="shared" si="262"/>
        <v>6</v>
      </c>
    </row>
    <row r="16712" spans="1:7">
      <c r="A16712" s="33"/>
      <c r="B16712" s="34"/>
      <c r="C16712" s="33"/>
      <c r="D16712" s="33"/>
      <c r="E16712" s="33"/>
      <c r="G16712">
        <f t="shared" si="262"/>
        <v>6</v>
      </c>
    </row>
    <row r="16713" spans="1:7">
      <c r="A16713" s="33"/>
      <c r="B16713" s="34"/>
      <c r="C16713" s="33"/>
      <c r="D16713" s="33"/>
      <c r="E16713" s="33"/>
      <c r="G16713">
        <f t="shared" si="262"/>
        <v>6</v>
      </c>
    </row>
    <row r="16714" spans="1:7">
      <c r="A16714" s="33"/>
      <c r="B16714" s="34"/>
      <c r="C16714" s="33"/>
      <c r="D16714" s="33"/>
      <c r="E16714" s="33"/>
      <c r="G16714">
        <f t="shared" si="262"/>
        <v>6</v>
      </c>
    </row>
    <row r="16715" spans="1:7">
      <c r="A16715" s="33"/>
      <c r="B16715" s="34"/>
      <c r="C16715" s="33"/>
      <c r="D16715" s="33"/>
      <c r="E16715" s="33"/>
      <c r="G16715">
        <f t="shared" si="262"/>
        <v>6</v>
      </c>
    </row>
    <row r="16716" spans="1:7">
      <c r="A16716" s="33"/>
      <c r="B16716" s="34"/>
      <c r="C16716" s="33"/>
      <c r="D16716" s="33"/>
      <c r="E16716" s="33"/>
      <c r="G16716">
        <f t="shared" si="262"/>
        <v>6</v>
      </c>
    </row>
    <row r="16717" spans="1:7">
      <c r="A16717" s="33"/>
      <c r="B16717" s="34"/>
      <c r="C16717" s="33"/>
      <c r="D16717" s="33"/>
      <c r="E16717" s="33"/>
      <c r="G16717">
        <f t="shared" si="262"/>
        <v>6</v>
      </c>
    </row>
    <row r="16718" spans="1:7">
      <c r="A16718" s="33"/>
      <c r="B16718" s="34"/>
      <c r="C16718" s="33"/>
      <c r="D16718" s="33"/>
      <c r="E16718" s="33"/>
      <c r="G16718">
        <f t="shared" si="262"/>
        <v>6</v>
      </c>
    </row>
    <row r="16719" spans="1:7">
      <c r="A16719" s="33"/>
      <c r="B16719" s="34"/>
      <c r="C16719" s="33"/>
      <c r="D16719" s="33"/>
      <c r="E16719" s="33"/>
      <c r="G16719">
        <f t="shared" si="262"/>
        <v>6</v>
      </c>
    </row>
    <row r="16720" spans="1:7">
      <c r="A16720" s="33"/>
      <c r="B16720" s="34"/>
      <c r="C16720" s="33"/>
      <c r="D16720" s="33"/>
      <c r="E16720" s="33"/>
      <c r="G16720">
        <f t="shared" si="262"/>
        <v>6</v>
      </c>
    </row>
    <row r="16721" spans="1:7">
      <c r="A16721" s="33"/>
      <c r="B16721" s="34"/>
      <c r="C16721" s="33"/>
      <c r="D16721" s="33"/>
      <c r="E16721" s="33"/>
      <c r="G16721">
        <f t="shared" si="262"/>
        <v>6</v>
      </c>
    </row>
    <row r="16722" spans="1:7">
      <c r="A16722" s="33"/>
      <c r="B16722" s="34"/>
      <c r="C16722" s="33"/>
      <c r="D16722" s="33"/>
      <c r="E16722" s="33"/>
      <c r="G16722">
        <f t="shared" si="262"/>
        <v>6</v>
      </c>
    </row>
    <row r="16723" spans="1:7">
      <c r="A16723" s="33"/>
      <c r="B16723" s="34"/>
      <c r="C16723" s="33"/>
      <c r="D16723" s="33"/>
      <c r="E16723" s="33"/>
      <c r="G16723">
        <f t="shared" si="262"/>
        <v>6</v>
      </c>
    </row>
    <row r="16724" spans="1:7">
      <c r="A16724" s="33"/>
      <c r="B16724" s="34"/>
      <c r="C16724" s="33"/>
      <c r="D16724" s="33"/>
      <c r="E16724" s="33"/>
      <c r="G16724">
        <f t="shared" si="262"/>
        <v>6</v>
      </c>
    </row>
    <row r="16725" spans="1:7">
      <c r="A16725" s="33"/>
      <c r="B16725" s="34"/>
      <c r="C16725" s="33"/>
      <c r="D16725" s="33"/>
      <c r="E16725" s="33"/>
      <c r="G16725">
        <f t="shared" si="262"/>
        <v>6</v>
      </c>
    </row>
    <row r="16726" spans="1:7">
      <c r="A16726" s="33"/>
      <c r="B16726" s="34"/>
      <c r="C16726" s="33"/>
      <c r="D16726" s="33"/>
      <c r="E16726" s="33"/>
      <c r="G16726">
        <f t="shared" si="262"/>
        <v>6</v>
      </c>
    </row>
    <row r="16727" spans="1:7">
      <c r="A16727" s="33"/>
      <c r="B16727" s="34"/>
      <c r="C16727" s="33"/>
      <c r="D16727" s="33"/>
      <c r="E16727" s="33"/>
      <c r="G16727">
        <f t="shared" si="262"/>
        <v>6</v>
      </c>
    </row>
    <row r="16728" spans="1:7">
      <c r="A16728" s="33"/>
      <c r="B16728" s="34"/>
      <c r="C16728" s="33"/>
      <c r="D16728" s="33"/>
      <c r="E16728" s="33"/>
      <c r="G16728">
        <f t="shared" si="262"/>
        <v>6</v>
      </c>
    </row>
    <row r="16729" spans="1:7">
      <c r="A16729" s="33"/>
      <c r="B16729" s="34"/>
      <c r="C16729" s="33"/>
      <c r="D16729" s="33"/>
      <c r="E16729" s="33"/>
      <c r="G16729">
        <f t="shared" si="262"/>
        <v>6</v>
      </c>
    </row>
    <row r="16730" spans="1:7">
      <c r="A16730" s="33"/>
      <c r="B16730" s="34"/>
      <c r="C16730" s="33"/>
      <c r="D16730" s="33"/>
      <c r="E16730" s="33"/>
      <c r="G16730">
        <f t="shared" si="262"/>
        <v>6</v>
      </c>
    </row>
    <row r="16731" spans="1:7">
      <c r="A16731" s="33"/>
      <c r="B16731" s="34"/>
      <c r="C16731" s="33"/>
      <c r="D16731" s="33"/>
      <c r="E16731" s="33"/>
      <c r="G16731">
        <f t="shared" si="262"/>
        <v>6</v>
      </c>
    </row>
    <row r="16732" spans="1:7">
      <c r="A16732" s="33"/>
      <c r="B16732" s="34"/>
      <c r="C16732" s="33"/>
      <c r="D16732" s="33"/>
      <c r="E16732" s="33"/>
      <c r="G16732">
        <f t="shared" si="262"/>
        <v>6</v>
      </c>
    </row>
    <row r="16733" spans="1:7">
      <c r="A16733" s="33"/>
      <c r="B16733" s="34"/>
      <c r="C16733" s="33"/>
      <c r="D16733" s="33"/>
      <c r="E16733" s="33"/>
      <c r="G16733">
        <f t="shared" si="262"/>
        <v>6</v>
      </c>
    </row>
    <row r="16734" spans="1:7">
      <c r="A16734" s="33"/>
      <c r="B16734" s="34"/>
      <c r="C16734" s="33"/>
      <c r="D16734" s="33"/>
      <c r="E16734" s="33"/>
      <c r="G16734">
        <f t="shared" si="262"/>
        <v>6</v>
      </c>
    </row>
    <row r="16735" spans="1:7">
      <c r="A16735" s="33"/>
      <c r="B16735" s="34"/>
      <c r="C16735" s="33"/>
      <c r="D16735" s="33"/>
      <c r="E16735" s="33"/>
      <c r="G16735">
        <f t="shared" si="262"/>
        <v>6</v>
      </c>
    </row>
    <row r="16736" spans="1:7">
      <c r="A16736" s="33"/>
      <c r="B16736" s="34"/>
      <c r="C16736" s="33"/>
      <c r="D16736" s="33"/>
      <c r="E16736" s="33"/>
      <c r="G16736">
        <f t="shared" si="262"/>
        <v>6</v>
      </c>
    </row>
    <row r="16737" spans="1:7">
      <c r="A16737" s="33"/>
      <c r="B16737" s="34"/>
      <c r="C16737" s="33"/>
      <c r="D16737" s="33"/>
      <c r="E16737" s="33"/>
      <c r="G16737">
        <f t="shared" si="262"/>
        <v>6</v>
      </c>
    </row>
    <row r="16738" spans="1:7">
      <c r="A16738" s="33"/>
      <c r="B16738" s="34"/>
      <c r="C16738" s="33"/>
      <c r="D16738" s="33"/>
      <c r="E16738" s="33"/>
      <c r="G16738">
        <f t="shared" si="262"/>
        <v>6</v>
      </c>
    </row>
    <row r="16739" spans="1:7">
      <c r="A16739" s="33"/>
      <c r="B16739" s="34"/>
      <c r="C16739" s="33"/>
      <c r="D16739" s="33"/>
      <c r="E16739" s="33"/>
      <c r="G16739">
        <f t="shared" si="262"/>
        <v>6</v>
      </c>
    </row>
    <row r="16740" spans="1:7">
      <c r="A16740" s="33"/>
      <c r="B16740" s="34"/>
      <c r="C16740" s="33"/>
      <c r="D16740" s="33"/>
      <c r="E16740" s="33"/>
      <c r="G16740">
        <f t="shared" si="262"/>
        <v>6</v>
      </c>
    </row>
    <row r="16741" spans="1:7">
      <c r="A16741" s="33"/>
      <c r="B16741" s="34"/>
      <c r="C16741" s="33"/>
      <c r="D16741" s="33"/>
      <c r="E16741" s="33"/>
      <c r="G16741">
        <f t="shared" si="262"/>
        <v>6</v>
      </c>
    </row>
    <row r="16742" spans="1:7">
      <c r="A16742" s="33"/>
      <c r="B16742" s="34"/>
      <c r="C16742" s="33"/>
      <c r="D16742" s="33"/>
      <c r="E16742" s="33"/>
      <c r="G16742">
        <f t="shared" si="262"/>
        <v>6</v>
      </c>
    </row>
    <row r="16743" spans="1:7">
      <c r="A16743" s="33"/>
      <c r="B16743" s="34"/>
      <c r="C16743" s="33"/>
      <c r="D16743" s="33"/>
      <c r="E16743" s="33"/>
      <c r="G16743">
        <f t="shared" si="262"/>
        <v>6</v>
      </c>
    </row>
    <row r="16744" spans="1:7">
      <c r="A16744" s="33"/>
      <c r="B16744" s="34"/>
      <c r="C16744" s="33"/>
      <c r="D16744" s="33"/>
      <c r="E16744" s="33"/>
      <c r="G16744">
        <f t="shared" si="262"/>
        <v>6</v>
      </c>
    </row>
    <row r="16745" spans="1:7">
      <c r="A16745" s="33"/>
      <c r="B16745" s="34"/>
      <c r="C16745" s="33"/>
      <c r="D16745" s="33"/>
      <c r="E16745" s="33"/>
      <c r="G16745">
        <f t="shared" si="262"/>
        <v>6</v>
      </c>
    </row>
    <row r="16746" spans="1:7">
      <c r="A16746" s="33"/>
      <c r="B16746" s="34"/>
      <c r="C16746" s="33"/>
      <c r="D16746" s="33"/>
      <c r="E16746" s="33"/>
      <c r="G16746">
        <f t="shared" si="262"/>
        <v>6</v>
      </c>
    </row>
    <row r="16747" spans="1:7">
      <c r="A16747" s="33"/>
      <c r="B16747" s="34"/>
      <c r="C16747" s="33"/>
      <c r="D16747" s="33"/>
      <c r="E16747" s="33"/>
      <c r="G16747">
        <f t="shared" si="262"/>
        <v>6</v>
      </c>
    </row>
    <row r="16748" spans="1:7">
      <c r="A16748" s="33"/>
      <c r="B16748" s="34"/>
      <c r="C16748" s="33"/>
      <c r="D16748" s="33"/>
      <c r="E16748" s="33"/>
      <c r="G16748">
        <f t="shared" si="262"/>
        <v>6</v>
      </c>
    </row>
    <row r="16749" spans="1:7">
      <c r="A16749" s="33"/>
      <c r="B16749" s="34"/>
      <c r="C16749" s="33"/>
      <c r="D16749" s="33"/>
      <c r="E16749" s="33"/>
      <c r="G16749">
        <f t="shared" si="262"/>
        <v>6</v>
      </c>
    </row>
    <row r="16750" spans="1:7">
      <c r="A16750" s="33"/>
      <c r="B16750" s="34"/>
      <c r="C16750" s="33"/>
      <c r="D16750" s="33"/>
      <c r="E16750" s="33"/>
      <c r="G16750">
        <f t="shared" si="262"/>
        <v>6</v>
      </c>
    </row>
    <row r="16751" spans="1:7">
      <c r="A16751" s="33"/>
      <c r="B16751" s="34"/>
      <c r="C16751" s="33"/>
      <c r="D16751" s="33"/>
      <c r="E16751" s="33"/>
      <c r="G16751">
        <f t="shared" si="262"/>
        <v>6</v>
      </c>
    </row>
    <row r="16752" spans="1:7">
      <c r="A16752" s="33"/>
      <c r="B16752" s="34"/>
      <c r="C16752" s="33"/>
      <c r="D16752" s="33"/>
      <c r="E16752" s="33"/>
      <c r="G16752">
        <f t="shared" si="262"/>
        <v>6</v>
      </c>
    </row>
    <row r="16753" spans="1:7">
      <c r="A16753" s="33"/>
      <c r="B16753" s="34"/>
      <c r="C16753" s="33"/>
      <c r="D16753" s="33"/>
      <c r="E16753" s="33"/>
      <c r="G16753">
        <f t="shared" si="262"/>
        <v>6</v>
      </c>
    </row>
    <row r="16754" spans="1:7">
      <c r="A16754" s="33"/>
      <c r="B16754" s="34"/>
      <c r="C16754" s="33"/>
      <c r="D16754" s="33"/>
      <c r="E16754" s="33"/>
      <c r="G16754">
        <f t="shared" si="262"/>
        <v>6</v>
      </c>
    </row>
    <row r="16755" spans="1:7">
      <c r="A16755" s="33"/>
      <c r="B16755" s="34"/>
      <c r="C16755" s="33"/>
      <c r="D16755" s="33"/>
      <c r="E16755" s="33"/>
      <c r="G16755">
        <f t="shared" si="262"/>
        <v>6</v>
      </c>
    </row>
    <row r="16756" spans="1:7">
      <c r="A16756" s="33"/>
      <c r="B16756" s="34"/>
      <c r="C16756" s="33"/>
      <c r="D16756" s="33"/>
      <c r="E16756" s="33"/>
      <c r="G16756">
        <f t="shared" si="262"/>
        <v>6</v>
      </c>
    </row>
    <row r="16757" spans="1:7">
      <c r="A16757" s="33"/>
      <c r="B16757" s="34"/>
      <c r="C16757" s="33"/>
      <c r="D16757" s="33"/>
      <c r="E16757" s="33"/>
      <c r="G16757">
        <f t="shared" si="262"/>
        <v>6</v>
      </c>
    </row>
    <row r="16758" spans="1:7">
      <c r="A16758" s="33"/>
      <c r="B16758" s="34"/>
      <c r="C16758" s="33"/>
      <c r="D16758" s="33"/>
      <c r="E16758" s="33"/>
      <c r="G16758">
        <f t="shared" si="262"/>
        <v>6</v>
      </c>
    </row>
    <row r="16759" spans="1:7">
      <c r="A16759" s="33"/>
      <c r="B16759" s="34"/>
      <c r="C16759" s="33"/>
      <c r="D16759" s="33"/>
      <c r="E16759" s="33"/>
      <c r="G16759">
        <f t="shared" si="262"/>
        <v>6</v>
      </c>
    </row>
    <row r="16760" spans="1:7">
      <c r="A16760" s="33"/>
      <c r="B16760" s="34"/>
      <c r="C16760" s="33"/>
      <c r="D16760" s="33"/>
      <c r="E16760" s="33"/>
      <c r="G16760">
        <f t="shared" si="262"/>
        <v>6</v>
      </c>
    </row>
    <row r="16761" spans="1:7">
      <c r="A16761" s="33"/>
      <c r="B16761" s="34"/>
      <c r="C16761" s="33"/>
      <c r="D16761" s="33"/>
      <c r="E16761" s="33"/>
      <c r="G16761">
        <f t="shared" si="262"/>
        <v>6</v>
      </c>
    </row>
    <row r="16762" spans="1:7">
      <c r="A16762" s="33"/>
      <c r="B16762" s="34"/>
      <c r="C16762" s="33"/>
      <c r="D16762" s="33"/>
      <c r="E16762" s="33"/>
      <c r="G16762">
        <f t="shared" si="262"/>
        <v>6</v>
      </c>
    </row>
    <row r="16763" spans="1:7">
      <c r="A16763" s="33"/>
      <c r="B16763" s="34"/>
      <c r="C16763" s="33"/>
      <c r="D16763" s="33"/>
      <c r="E16763" s="33"/>
      <c r="G16763">
        <f t="shared" si="262"/>
        <v>6</v>
      </c>
    </row>
    <row r="16764" spans="1:7">
      <c r="A16764" s="33"/>
      <c r="B16764" s="34"/>
      <c r="C16764" s="33"/>
      <c r="D16764" s="33"/>
      <c r="E16764" s="33"/>
      <c r="G16764">
        <f t="shared" si="262"/>
        <v>6</v>
      </c>
    </row>
    <row r="16765" spans="1:7">
      <c r="A16765" s="33"/>
      <c r="B16765" s="34"/>
      <c r="C16765" s="33"/>
      <c r="D16765" s="33"/>
      <c r="E16765" s="33"/>
      <c r="G16765">
        <f t="shared" si="262"/>
        <v>6</v>
      </c>
    </row>
    <row r="16766" spans="1:7">
      <c r="A16766" s="33"/>
      <c r="B16766" s="34"/>
      <c r="C16766" s="33"/>
      <c r="D16766" s="33"/>
      <c r="E16766" s="33"/>
      <c r="G16766">
        <f t="shared" si="262"/>
        <v>6</v>
      </c>
    </row>
    <row r="16767" spans="1:7">
      <c r="A16767" s="33"/>
      <c r="B16767" s="34"/>
      <c r="C16767" s="33"/>
      <c r="D16767" s="33"/>
      <c r="E16767" s="33"/>
      <c r="G16767">
        <f t="shared" si="262"/>
        <v>6</v>
      </c>
    </row>
    <row r="16768" spans="1:7">
      <c r="A16768" s="33"/>
      <c r="B16768" s="34"/>
      <c r="C16768" s="33"/>
      <c r="D16768" s="33"/>
      <c r="E16768" s="33"/>
      <c r="G16768">
        <f t="shared" ref="G16768:G16831" si="263">WEEKDAY(B16768,2)</f>
        <v>6</v>
      </c>
    </row>
    <row r="16769" spans="1:7">
      <c r="A16769" s="33"/>
      <c r="B16769" s="34"/>
      <c r="C16769" s="33"/>
      <c r="D16769" s="33"/>
      <c r="E16769" s="33"/>
      <c r="G16769">
        <f t="shared" si="263"/>
        <v>6</v>
      </c>
    </row>
    <row r="16770" spans="1:7">
      <c r="A16770" s="33"/>
      <c r="B16770" s="34"/>
      <c r="C16770" s="33"/>
      <c r="D16770" s="33"/>
      <c r="E16770" s="33"/>
      <c r="G16770">
        <f t="shared" si="263"/>
        <v>6</v>
      </c>
    </row>
    <row r="16771" spans="1:7">
      <c r="A16771" s="33"/>
      <c r="B16771" s="34"/>
      <c r="C16771" s="33"/>
      <c r="D16771" s="33"/>
      <c r="E16771" s="33"/>
      <c r="G16771">
        <f t="shared" si="263"/>
        <v>6</v>
      </c>
    </row>
    <row r="16772" spans="1:7">
      <c r="A16772" s="33"/>
      <c r="B16772" s="34"/>
      <c r="C16772" s="33"/>
      <c r="D16772" s="33"/>
      <c r="E16772" s="33"/>
      <c r="G16772">
        <f t="shared" si="263"/>
        <v>6</v>
      </c>
    </row>
    <row r="16773" spans="1:7">
      <c r="A16773" s="33"/>
      <c r="B16773" s="34"/>
      <c r="C16773" s="33"/>
      <c r="D16773" s="33"/>
      <c r="E16773" s="33"/>
      <c r="G16773">
        <f t="shared" si="263"/>
        <v>6</v>
      </c>
    </row>
    <row r="16774" spans="1:7">
      <c r="A16774" s="33"/>
      <c r="B16774" s="34"/>
      <c r="C16774" s="33"/>
      <c r="D16774" s="33"/>
      <c r="E16774" s="33"/>
      <c r="G16774">
        <f t="shared" si="263"/>
        <v>6</v>
      </c>
    </row>
    <row r="16775" spans="1:7">
      <c r="A16775" s="33"/>
      <c r="B16775" s="34"/>
      <c r="C16775" s="33"/>
      <c r="D16775" s="33"/>
      <c r="E16775" s="33"/>
      <c r="G16775">
        <f t="shared" si="263"/>
        <v>6</v>
      </c>
    </row>
    <row r="16776" spans="1:7">
      <c r="A16776" s="33"/>
      <c r="B16776" s="34"/>
      <c r="C16776" s="33"/>
      <c r="D16776" s="33"/>
      <c r="E16776" s="33"/>
      <c r="G16776">
        <f t="shared" si="263"/>
        <v>6</v>
      </c>
    </row>
    <row r="16777" spans="1:7">
      <c r="A16777" s="33"/>
      <c r="B16777" s="34"/>
      <c r="C16777" s="33"/>
      <c r="D16777" s="33"/>
      <c r="E16777" s="33"/>
      <c r="G16777">
        <f t="shared" si="263"/>
        <v>6</v>
      </c>
    </row>
    <row r="16778" spans="1:7">
      <c r="A16778" s="33"/>
      <c r="B16778" s="34"/>
      <c r="C16778" s="33"/>
      <c r="D16778" s="33"/>
      <c r="E16778" s="33"/>
      <c r="G16778">
        <f t="shared" si="263"/>
        <v>6</v>
      </c>
    </row>
    <row r="16779" spans="1:7">
      <c r="A16779" s="33"/>
      <c r="B16779" s="34"/>
      <c r="C16779" s="33"/>
      <c r="D16779" s="33"/>
      <c r="E16779" s="33"/>
      <c r="G16779">
        <f t="shared" si="263"/>
        <v>6</v>
      </c>
    </row>
    <row r="16780" spans="1:7">
      <c r="A16780" s="33"/>
      <c r="B16780" s="34"/>
      <c r="C16780" s="33"/>
      <c r="D16780" s="33"/>
      <c r="E16780" s="33"/>
      <c r="G16780">
        <f t="shared" si="263"/>
        <v>6</v>
      </c>
    </row>
    <row r="16781" spans="1:7">
      <c r="A16781" s="33"/>
      <c r="B16781" s="34"/>
      <c r="C16781" s="33"/>
      <c r="D16781" s="33"/>
      <c r="E16781" s="33"/>
      <c r="G16781">
        <f t="shared" si="263"/>
        <v>6</v>
      </c>
    </row>
    <row r="16782" spans="1:7">
      <c r="A16782" s="33"/>
      <c r="B16782" s="34"/>
      <c r="C16782" s="33"/>
      <c r="D16782" s="33"/>
      <c r="E16782" s="33"/>
      <c r="G16782">
        <f t="shared" si="263"/>
        <v>6</v>
      </c>
    </row>
    <row r="16783" spans="1:7">
      <c r="A16783" s="33"/>
      <c r="B16783" s="34"/>
      <c r="C16783" s="33"/>
      <c r="D16783" s="33"/>
      <c r="E16783" s="33"/>
      <c r="G16783">
        <f t="shared" si="263"/>
        <v>6</v>
      </c>
    </row>
    <row r="16784" spans="1:7">
      <c r="A16784" s="33"/>
      <c r="B16784" s="34"/>
      <c r="C16784" s="33"/>
      <c r="D16784" s="33"/>
      <c r="E16784" s="33"/>
      <c r="G16784">
        <f t="shared" si="263"/>
        <v>6</v>
      </c>
    </row>
    <row r="16785" spans="1:7">
      <c r="A16785" s="33"/>
      <c r="B16785" s="34"/>
      <c r="C16785" s="33"/>
      <c r="D16785" s="33"/>
      <c r="E16785" s="33"/>
      <c r="G16785">
        <f t="shared" si="263"/>
        <v>6</v>
      </c>
    </row>
    <row r="16786" spans="1:7">
      <c r="A16786" s="33"/>
      <c r="B16786" s="34"/>
      <c r="C16786" s="33"/>
      <c r="D16786" s="33"/>
      <c r="E16786" s="33"/>
      <c r="G16786">
        <f t="shared" si="263"/>
        <v>6</v>
      </c>
    </row>
    <row r="16787" spans="1:7">
      <c r="A16787" s="33"/>
      <c r="B16787" s="34"/>
      <c r="C16787" s="33"/>
      <c r="D16787" s="33"/>
      <c r="E16787" s="33"/>
      <c r="G16787">
        <f t="shared" si="263"/>
        <v>6</v>
      </c>
    </row>
    <row r="16788" spans="1:7">
      <c r="A16788" s="33"/>
      <c r="B16788" s="34"/>
      <c r="C16788" s="33"/>
      <c r="D16788" s="33"/>
      <c r="E16788" s="33"/>
      <c r="G16788">
        <f t="shared" si="263"/>
        <v>6</v>
      </c>
    </row>
    <row r="16789" spans="1:7">
      <c r="A16789" s="33"/>
      <c r="B16789" s="34"/>
      <c r="C16789" s="33"/>
      <c r="D16789" s="33"/>
      <c r="E16789" s="33"/>
      <c r="G16789">
        <f t="shared" si="263"/>
        <v>6</v>
      </c>
    </row>
    <row r="16790" spans="1:7">
      <c r="A16790" s="33"/>
      <c r="B16790" s="34"/>
      <c r="C16790" s="33"/>
      <c r="D16790" s="33"/>
      <c r="E16790" s="33"/>
      <c r="G16790">
        <f t="shared" si="263"/>
        <v>6</v>
      </c>
    </row>
    <row r="16791" spans="1:7">
      <c r="A16791" s="33"/>
      <c r="B16791" s="34"/>
      <c r="C16791" s="33"/>
      <c r="D16791" s="33"/>
      <c r="E16791" s="33"/>
      <c r="G16791">
        <f t="shared" si="263"/>
        <v>6</v>
      </c>
    </row>
    <row r="16792" spans="1:7">
      <c r="A16792" s="33"/>
      <c r="B16792" s="34"/>
      <c r="C16792" s="33"/>
      <c r="D16792" s="33"/>
      <c r="E16792" s="33"/>
      <c r="G16792">
        <f t="shared" si="263"/>
        <v>6</v>
      </c>
    </row>
    <row r="16793" spans="1:7">
      <c r="A16793" s="33"/>
      <c r="B16793" s="34"/>
      <c r="C16793" s="33"/>
      <c r="D16793" s="33"/>
      <c r="E16793" s="33"/>
      <c r="G16793">
        <f t="shared" si="263"/>
        <v>6</v>
      </c>
    </row>
    <row r="16794" spans="1:7">
      <c r="A16794" s="33"/>
      <c r="B16794" s="34"/>
      <c r="C16794" s="33"/>
      <c r="D16794" s="33"/>
      <c r="E16794" s="33"/>
      <c r="G16794">
        <f t="shared" si="263"/>
        <v>6</v>
      </c>
    </row>
    <row r="16795" spans="1:7">
      <c r="A16795" s="33"/>
      <c r="B16795" s="34"/>
      <c r="C16795" s="33"/>
      <c r="D16795" s="33"/>
      <c r="E16795" s="33"/>
      <c r="G16795">
        <f t="shared" si="263"/>
        <v>6</v>
      </c>
    </row>
    <row r="16796" spans="1:7">
      <c r="A16796" s="33"/>
      <c r="B16796" s="34"/>
      <c r="C16796" s="33"/>
      <c r="D16796" s="33"/>
      <c r="E16796" s="33"/>
      <c r="G16796">
        <f t="shared" si="263"/>
        <v>6</v>
      </c>
    </row>
    <row r="16797" spans="1:7">
      <c r="A16797" s="33"/>
      <c r="B16797" s="34"/>
      <c r="C16797" s="33"/>
      <c r="D16797" s="33"/>
      <c r="E16797" s="33"/>
      <c r="G16797">
        <f t="shared" si="263"/>
        <v>6</v>
      </c>
    </row>
    <row r="16798" spans="1:7">
      <c r="A16798" s="33"/>
      <c r="B16798" s="34"/>
      <c r="C16798" s="33"/>
      <c r="D16798" s="33"/>
      <c r="E16798" s="33"/>
      <c r="G16798">
        <f t="shared" si="263"/>
        <v>6</v>
      </c>
    </row>
    <row r="16799" spans="1:7">
      <c r="A16799" s="33"/>
      <c r="B16799" s="34"/>
      <c r="C16799" s="33"/>
      <c r="D16799" s="33"/>
      <c r="E16799" s="33"/>
      <c r="G16799">
        <f t="shared" si="263"/>
        <v>6</v>
      </c>
    </row>
    <row r="16800" spans="1:7">
      <c r="A16800" s="33"/>
      <c r="B16800" s="34"/>
      <c r="C16800" s="33"/>
      <c r="D16800" s="33"/>
      <c r="E16800" s="33"/>
      <c r="G16800">
        <f t="shared" si="263"/>
        <v>6</v>
      </c>
    </row>
    <row r="16801" spans="1:7">
      <c r="A16801" s="33"/>
      <c r="B16801" s="34"/>
      <c r="C16801" s="33"/>
      <c r="D16801" s="33"/>
      <c r="E16801" s="33"/>
      <c r="G16801">
        <f t="shared" si="263"/>
        <v>6</v>
      </c>
    </row>
    <row r="16802" spans="1:7">
      <c r="A16802" s="33"/>
      <c r="B16802" s="34"/>
      <c r="C16802" s="33"/>
      <c r="D16802" s="33"/>
      <c r="E16802" s="33"/>
      <c r="G16802">
        <f t="shared" si="263"/>
        <v>6</v>
      </c>
    </row>
    <row r="16803" spans="1:7">
      <c r="A16803" s="33"/>
      <c r="B16803" s="34"/>
      <c r="C16803" s="33"/>
      <c r="D16803" s="33"/>
      <c r="E16803" s="33"/>
      <c r="G16803">
        <f t="shared" si="263"/>
        <v>6</v>
      </c>
    </row>
    <row r="16804" spans="1:7">
      <c r="A16804" s="33"/>
      <c r="B16804" s="34"/>
      <c r="C16804" s="33"/>
      <c r="D16804" s="33"/>
      <c r="E16804" s="33"/>
      <c r="G16804">
        <f t="shared" si="263"/>
        <v>6</v>
      </c>
    </row>
    <row r="16805" spans="1:7">
      <c r="A16805" s="33"/>
      <c r="B16805" s="34"/>
      <c r="C16805" s="33"/>
      <c r="D16805" s="33"/>
      <c r="E16805" s="33"/>
      <c r="G16805">
        <f t="shared" si="263"/>
        <v>6</v>
      </c>
    </row>
    <row r="16806" spans="1:7">
      <c r="A16806" s="33"/>
      <c r="B16806" s="34"/>
      <c r="C16806" s="33"/>
      <c r="D16806" s="33"/>
      <c r="E16806" s="33"/>
      <c r="G16806">
        <f t="shared" si="263"/>
        <v>6</v>
      </c>
    </row>
    <row r="16807" spans="1:7">
      <c r="A16807" s="33"/>
      <c r="B16807" s="34"/>
      <c r="C16807" s="33"/>
      <c r="D16807" s="33"/>
      <c r="E16807" s="33"/>
      <c r="G16807">
        <f t="shared" si="263"/>
        <v>6</v>
      </c>
    </row>
    <row r="16808" spans="1:7">
      <c r="A16808" s="33"/>
      <c r="B16808" s="34"/>
      <c r="C16808" s="33"/>
      <c r="D16808" s="33"/>
      <c r="E16808" s="33"/>
      <c r="G16808">
        <f t="shared" si="263"/>
        <v>6</v>
      </c>
    </row>
    <row r="16809" spans="1:7">
      <c r="A16809" s="33"/>
      <c r="B16809" s="34"/>
      <c r="C16809" s="33"/>
      <c r="D16809" s="33"/>
      <c r="E16809" s="33"/>
      <c r="G16809">
        <f t="shared" si="263"/>
        <v>6</v>
      </c>
    </row>
    <row r="16810" spans="1:7">
      <c r="A16810" s="33"/>
      <c r="B16810" s="34"/>
      <c r="C16810" s="33"/>
      <c r="D16810" s="33"/>
      <c r="E16810" s="33"/>
      <c r="G16810">
        <f t="shared" si="263"/>
        <v>6</v>
      </c>
    </row>
    <row r="16811" spans="1:7">
      <c r="A16811" s="33"/>
      <c r="B16811" s="34"/>
      <c r="C16811" s="33"/>
      <c r="D16811" s="33"/>
      <c r="E16811" s="33"/>
      <c r="G16811">
        <f t="shared" si="263"/>
        <v>6</v>
      </c>
    </row>
    <row r="16812" spans="1:7">
      <c r="A16812" s="33"/>
      <c r="B16812" s="34"/>
      <c r="C16812" s="33"/>
      <c r="D16812" s="33"/>
      <c r="E16812" s="33"/>
      <c r="G16812">
        <f t="shared" si="263"/>
        <v>6</v>
      </c>
    </row>
    <row r="16813" spans="1:7">
      <c r="A16813" s="33"/>
      <c r="B16813" s="34"/>
      <c r="C16813" s="33"/>
      <c r="D16813" s="33"/>
      <c r="E16813" s="33"/>
      <c r="G16813">
        <f t="shared" si="263"/>
        <v>6</v>
      </c>
    </row>
    <row r="16814" spans="1:7">
      <c r="A16814" s="33"/>
      <c r="B16814" s="34"/>
      <c r="C16814" s="33"/>
      <c r="D16814" s="33"/>
      <c r="E16814" s="33"/>
      <c r="G16814">
        <f t="shared" si="263"/>
        <v>6</v>
      </c>
    </row>
    <row r="16815" spans="1:7">
      <c r="A16815" s="33"/>
      <c r="B16815" s="34"/>
      <c r="C16815" s="33"/>
      <c r="D16815" s="33"/>
      <c r="E16815" s="33"/>
      <c r="G16815">
        <f t="shared" si="263"/>
        <v>6</v>
      </c>
    </row>
    <row r="16816" spans="1:7">
      <c r="A16816" s="33"/>
      <c r="B16816" s="34"/>
      <c r="C16816" s="33"/>
      <c r="D16816" s="33"/>
      <c r="E16816" s="33"/>
      <c r="G16816">
        <f t="shared" si="263"/>
        <v>6</v>
      </c>
    </row>
    <row r="16817" spans="1:7">
      <c r="A16817" s="33"/>
      <c r="B16817" s="34"/>
      <c r="C16817" s="33"/>
      <c r="D16817" s="33"/>
      <c r="E16817" s="33"/>
      <c r="G16817">
        <f t="shared" si="263"/>
        <v>6</v>
      </c>
    </row>
    <row r="16818" spans="1:7">
      <c r="A16818" s="33"/>
      <c r="B16818" s="34"/>
      <c r="C16818" s="33"/>
      <c r="D16818" s="33"/>
      <c r="E16818" s="33"/>
      <c r="G16818">
        <f t="shared" si="263"/>
        <v>6</v>
      </c>
    </row>
    <row r="16819" spans="1:7">
      <c r="A16819" s="33"/>
      <c r="B16819" s="34"/>
      <c r="C16819" s="33"/>
      <c r="D16819" s="33"/>
      <c r="E16819" s="33"/>
      <c r="G16819">
        <f t="shared" si="263"/>
        <v>6</v>
      </c>
    </row>
    <row r="16820" spans="1:7">
      <c r="A16820" s="33"/>
      <c r="B16820" s="34"/>
      <c r="C16820" s="33"/>
      <c r="D16820" s="33"/>
      <c r="E16820" s="33"/>
      <c r="G16820">
        <f t="shared" si="263"/>
        <v>6</v>
      </c>
    </row>
    <row r="16821" spans="1:7">
      <c r="A16821" s="33"/>
      <c r="B16821" s="34"/>
      <c r="C16821" s="33"/>
      <c r="D16821" s="33"/>
      <c r="E16821" s="33"/>
      <c r="G16821">
        <f t="shared" si="263"/>
        <v>6</v>
      </c>
    </row>
    <row r="16822" spans="1:7">
      <c r="A16822" s="33"/>
      <c r="B16822" s="34"/>
      <c r="C16822" s="33"/>
      <c r="D16822" s="33"/>
      <c r="E16822" s="33"/>
      <c r="G16822">
        <f t="shared" si="263"/>
        <v>6</v>
      </c>
    </row>
    <row r="16823" spans="1:7">
      <c r="A16823" s="33"/>
      <c r="B16823" s="34"/>
      <c r="C16823" s="33"/>
      <c r="D16823" s="33"/>
      <c r="E16823" s="33"/>
      <c r="G16823">
        <f t="shared" si="263"/>
        <v>6</v>
      </c>
    </row>
    <row r="16824" spans="1:7">
      <c r="A16824" s="33"/>
      <c r="B16824" s="34"/>
      <c r="C16824" s="33"/>
      <c r="D16824" s="33"/>
      <c r="E16824" s="33"/>
      <c r="G16824">
        <f t="shared" si="263"/>
        <v>6</v>
      </c>
    </row>
    <row r="16825" spans="1:7">
      <c r="A16825" s="33"/>
      <c r="B16825" s="34"/>
      <c r="C16825" s="33"/>
      <c r="D16825" s="33"/>
      <c r="E16825" s="33"/>
      <c r="G16825">
        <f t="shared" si="263"/>
        <v>6</v>
      </c>
    </row>
    <row r="16826" spans="1:7">
      <c r="A16826" s="33"/>
      <c r="B16826" s="34"/>
      <c r="C16826" s="33"/>
      <c r="D16826" s="33"/>
      <c r="E16826" s="33"/>
      <c r="G16826">
        <f t="shared" si="263"/>
        <v>6</v>
      </c>
    </row>
    <row r="16827" spans="1:7">
      <c r="A16827" s="33"/>
      <c r="B16827" s="34"/>
      <c r="C16827" s="33"/>
      <c r="D16827" s="33"/>
      <c r="E16827" s="33"/>
      <c r="G16827">
        <f t="shared" si="263"/>
        <v>6</v>
      </c>
    </row>
    <row r="16828" spans="1:7">
      <c r="A16828" s="33"/>
      <c r="B16828" s="34"/>
      <c r="C16828" s="33"/>
      <c r="D16828" s="33"/>
      <c r="E16828" s="33"/>
      <c r="G16828">
        <f t="shared" si="263"/>
        <v>6</v>
      </c>
    </row>
    <row r="16829" spans="1:7">
      <c r="A16829" s="33"/>
      <c r="B16829" s="34"/>
      <c r="C16829" s="33"/>
      <c r="D16829" s="33"/>
      <c r="E16829" s="33"/>
      <c r="G16829">
        <f t="shared" si="263"/>
        <v>6</v>
      </c>
    </row>
    <row r="16830" spans="1:7">
      <c r="A16830" s="33"/>
      <c r="B16830" s="34"/>
      <c r="C16830" s="33"/>
      <c r="D16830" s="33"/>
      <c r="E16830" s="33"/>
      <c r="G16830">
        <f t="shared" si="263"/>
        <v>6</v>
      </c>
    </row>
    <row r="16831" spans="1:7">
      <c r="A16831" s="33"/>
      <c r="B16831" s="34"/>
      <c r="C16831" s="33"/>
      <c r="D16831" s="33"/>
      <c r="E16831" s="33"/>
      <c r="G16831">
        <f t="shared" si="263"/>
        <v>6</v>
      </c>
    </row>
    <row r="16832" spans="1:7">
      <c r="A16832" s="33"/>
      <c r="B16832" s="34"/>
      <c r="C16832" s="33"/>
      <c r="D16832" s="33"/>
      <c r="E16832" s="33"/>
      <c r="G16832">
        <f t="shared" ref="G16832:G16895" si="264">WEEKDAY(B16832,2)</f>
        <v>6</v>
      </c>
    </row>
    <row r="16833" spans="1:7">
      <c r="A16833" s="33"/>
      <c r="B16833" s="34"/>
      <c r="C16833" s="33"/>
      <c r="D16833" s="33"/>
      <c r="E16833" s="33"/>
      <c r="G16833">
        <f t="shared" si="264"/>
        <v>6</v>
      </c>
    </row>
    <row r="16834" spans="1:7">
      <c r="A16834" s="33"/>
      <c r="B16834" s="34"/>
      <c r="C16834" s="33"/>
      <c r="D16834" s="33"/>
      <c r="E16834" s="33"/>
      <c r="G16834">
        <f t="shared" si="264"/>
        <v>6</v>
      </c>
    </row>
    <row r="16835" spans="1:7">
      <c r="A16835" s="33"/>
      <c r="B16835" s="34"/>
      <c r="C16835" s="33"/>
      <c r="D16835" s="33"/>
      <c r="E16835" s="33"/>
      <c r="G16835">
        <f t="shared" si="264"/>
        <v>6</v>
      </c>
    </row>
    <row r="16836" spans="1:7">
      <c r="A16836" s="33"/>
      <c r="B16836" s="34"/>
      <c r="C16836" s="33"/>
      <c r="D16836" s="33"/>
      <c r="E16836" s="33"/>
      <c r="G16836">
        <f t="shared" si="264"/>
        <v>6</v>
      </c>
    </row>
    <row r="16837" spans="1:7">
      <c r="A16837" s="33"/>
      <c r="B16837" s="34"/>
      <c r="C16837" s="33"/>
      <c r="D16837" s="33"/>
      <c r="E16837" s="33"/>
      <c r="G16837">
        <f t="shared" si="264"/>
        <v>6</v>
      </c>
    </row>
    <row r="16838" spans="1:7">
      <c r="A16838" s="33"/>
      <c r="B16838" s="34"/>
      <c r="C16838" s="33"/>
      <c r="D16838" s="33"/>
      <c r="E16838" s="33"/>
      <c r="G16838">
        <f t="shared" si="264"/>
        <v>6</v>
      </c>
    </row>
    <row r="16839" spans="1:7">
      <c r="A16839" s="33"/>
      <c r="B16839" s="34"/>
      <c r="C16839" s="33"/>
      <c r="D16839" s="33"/>
      <c r="E16839" s="33"/>
      <c r="G16839">
        <f t="shared" si="264"/>
        <v>6</v>
      </c>
    </row>
    <row r="16840" spans="1:7">
      <c r="A16840" s="33"/>
      <c r="B16840" s="34"/>
      <c r="C16840" s="33"/>
      <c r="D16840" s="33"/>
      <c r="E16840" s="33"/>
      <c r="G16840">
        <f t="shared" si="264"/>
        <v>6</v>
      </c>
    </row>
    <row r="16841" spans="1:7">
      <c r="A16841" s="33"/>
      <c r="B16841" s="34"/>
      <c r="C16841" s="33"/>
      <c r="D16841" s="33"/>
      <c r="E16841" s="33"/>
      <c r="G16841">
        <f t="shared" si="264"/>
        <v>6</v>
      </c>
    </row>
    <row r="16842" spans="1:7">
      <c r="A16842" s="33"/>
      <c r="B16842" s="34"/>
      <c r="C16842" s="33"/>
      <c r="D16842" s="33"/>
      <c r="E16842" s="33"/>
      <c r="G16842">
        <f t="shared" si="264"/>
        <v>6</v>
      </c>
    </row>
    <row r="16843" spans="1:7">
      <c r="A16843" s="33"/>
      <c r="B16843" s="34"/>
      <c r="C16843" s="33"/>
      <c r="D16843" s="33"/>
      <c r="E16843" s="33"/>
      <c r="G16843">
        <f t="shared" si="264"/>
        <v>6</v>
      </c>
    </row>
    <row r="16844" spans="1:7">
      <c r="A16844" s="33"/>
      <c r="B16844" s="34"/>
      <c r="C16844" s="33"/>
      <c r="D16844" s="33"/>
      <c r="E16844" s="33"/>
      <c r="G16844">
        <f t="shared" si="264"/>
        <v>6</v>
      </c>
    </row>
    <row r="16845" spans="1:7">
      <c r="A16845" s="33"/>
      <c r="B16845" s="34"/>
      <c r="C16845" s="33"/>
      <c r="D16845" s="33"/>
      <c r="E16845" s="33"/>
      <c r="G16845">
        <f t="shared" si="264"/>
        <v>6</v>
      </c>
    </row>
    <row r="16846" spans="1:7">
      <c r="A16846" s="33"/>
      <c r="B16846" s="34"/>
      <c r="C16846" s="33"/>
      <c r="D16846" s="33"/>
      <c r="E16846" s="33"/>
      <c r="G16846">
        <f t="shared" si="264"/>
        <v>6</v>
      </c>
    </row>
    <row r="16847" spans="1:7">
      <c r="A16847" s="33"/>
      <c r="B16847" s="34"/>
      <c r="C16847" s="33"/>
      <c r="D16847" s="33"/>
      <c r="E16847" s="33"/>
      <c r="G16847">
        <f t="shared" si="264"/>
        <v>6</v>
      </c>
    </row>
    <row r="16848" spans="1:7">
      <c r="A16848" s="33"/>
      <c r="B16848" s="34"/>
      <c r="C16848" s="33"/>
      <c r="D16848" s="33"/>
      <c r="E16848" s="33"/>
      <c r="G16848">
        <f t="shared" si="264"/>
        <v>6</v>
      </c>
    </row>
    <row r="16849" spans="1:7">
      <c r="A16849" s="33"/>
      <c r="B16849" s="34"/>
      <c r="C16849" s="33"/>
      <c r="D16849" s="33"/>
      <c r="E16849" s="33"/>
      <c r="G16849">
        <f t="shared" si="264"/>
        <v>6</v>
      </c>
    </row>
    <row r="16850" spans="1:7">
      <c r="A16850" s="33"/>
      <c r="B16850" s="34"/>
      <c r="C16850" s="33"/>
      <c r="D16850" s="33"/>
      <c r="E16850" s="33"/>
      <c r="G16850">
        <f t="shared" si="264"/>
        <v>6</v>
      </c>
    </row>
    <row r="16851" spans="1:7">
      <c r="A16851" s="33"/>
      <c r="B16851" s="34"/>
      <c r="C16851" s="33"/>
      <c r="D16851" s="33"/>
      <c r="E16851" s="33"/>
      <c r="G16851">
        <f t="shared" si="264"/>
        <v>6</v>
      </c>
    </row>
    <row r="16852" spans="1:7">
      <c r="A16852" s="33"/>
      <c r="B16852" s="34"/>
      <c r="C16852" s="33"/>
      <c r="D16852" s="33"/>
      <c r="E16852" s="33"/>
      <c r="G16852">
        <f t="shared" si="264"/>
        <v>6</v>
      </c>
    </row>
    <row r="16853" spans="1:7">
      <c r="A16853" s="33"/>
      <c r="B16853" s="34"/>
      <c r="C16853" s="33"/>
      <c r="D16853" s="33"/>
      <c r="E16853" s="33"/>
      <c r="G16853">
        <f t="shared" si="264"/>
        <v>6</v>
      </c>
    </row>
    <row r="16854" spans="1:7">
      <c r="A16854" s="33"/>
      <c r="B16854" s="34"/>
      <c r="C16854" s="33"/>
      <c r="D16854" s="33"/>
      <c r="E16854" s="33"/>
      <c r="G16854">
        <f t="shared" si="264"/>
        <v>6</v>
      </c>
    </row>
    <row r="16855" spans="1:7">
      <c r="A16855" s="33"/>
      <c r="B16855" s="34"/>
      <c r="C16855" s="33"/>
      <c r="D16855" s="33"/>
      <c r="E16855" s="33"/>
      <c r="G16855">
        <f t="shared" si="264"/>
        <v>6</v>
      </c>
    </row>
    <row r="16856" spans="1:7">
      <c r="A16856" s="33"/>
      <c r="B16856" s="34"/>
      <c r="C16856" s="33"/>
      <c r="D16856" s="33"/>
      <c r="E16856" s="33"/>
      <c r="G16856">
        <f t="shared" si="264"/>
        <v>6</v>
      </c>
    </row>
    <row r="16857" spans="1:7">
      <c r="A16857" s="33"/>
      <c r="B16857" s="34"/>
      <c r="C16857" s="33"/>
      <c r="D16857" s="33"/>
      <c r="E16857" s="33"/>
      <c r="G16857">
        <f t="shared" si="264"/>
        <v>6</v>
      </c>
    </row>
    <row r="16858" spans="1:7">
      <c r="A16858" s="33"/>
      <c r="B16858" s="34"/>
      <c r="C16858" s="33"/>
      <c r="D16858" s="33"/>
      <c r="E16858" s="33"/>
      <c r="G16858">
        <f t="shared" si="264"/>
        <v>6</v>
      </c>
    </row>
    <row r="16859" spans="1:7">
      <c r="A16859" s="33"/>
      <c r="B16859" s="34"/>
      <c r="C16859" s="33"/>
      <c r="D16859" s="33"/>
      <c r="E16859" s="33"/>
      <c r="G16859">
        <f t="shared" si="264"/>
        <v>6</v>
      </c>
    </row>
    <row r="16860" spans="1:7">
      <c r="A16860" s="33"/>
      <c r="B16860" s="34"/>
      <c r="C16860" s="33"/>
      <c r="D16860" s="33"/>
      <c r="E16860" s="33"/>
      <c r="G16860">
        <f t="shared" si="264"/>
        <v>6</v>
      </c>
    </row>
    <row r="16861" spans="1:7">
      <c r="A16861" s="33"/>
      <c r="B16861" s="34"/>
      <c r="C16861" s="33"/>
      <c r="D16861" s="33"/>
      <c r="E16861" s="33"/>
      <c r="G16861">
        <f t="shared" si="264"/>
        <v>6</v>
      </c>
    </row>
    <row r="16862" spans="1:7">
      <c r="A16862" s="33"/>
      <c r="B16862" s="34"/>
      <c r="C16862" s="33"/>
      <c r="D16862" s="33"/>
      <c r="E16862" s="33"/>
      <c r="G16862">
        <f t="shared" si="264"/>
        <v>6</v>
      </c>
    </row>
    <row r="16863" spans="1:7">
      <c r="A16863" s="33"/>
      <c r="B16863" s="34"/>
      <c r="C16863" s="33"/>
      <c r="D16863" s="33"/>
      <c r="E16863" s="33"/>
      <c r="G16863">
        <f t="shared" si="264"/>
        <v>6</v>
      </c>
    </row>
    <row r="16864" spans="1:7">
      <c r="A16864" s="33"/>
      <c r="B16864" s="34"/>
      <c r="C16864" s="33"/>
      <c r="D16864" s="33"/>
      <c r="E16864" s="33"/>
      <c r="G16864">
        <f t="shared" si="264"/>
        <v>6</v>
      </c>
    </row>
    <row r="16865" spans="1:7">
      <c r="A16865" s="33"/>
      <c r="B16865" s="34"/>
      <c r="C16865" s="33"/>
      <c r="D16865" s="33"/>
      <c r="E16865" s="33"/>
      <c r="G16865">
        <f t="shared" si="264"/>
        <v>6</v>
      </c>
    </row>
    <row r="16866" spans="1:7">
      <c r="A16866" s="33"/>
      <c r="B16866" s="34"/>
      <c r="C16866" s="33"/>
      <c r="D16866" s="33"/>
      <c r="E16866" s="33"/>
      <c r="G16866">
        <f t="shared" si="264"/>
        <v>6</v>
      </c>
    </row>
    <row r="16867" spans="1:7">
      <c r="A16867" s="33"/>
      <c r="B16867" s="34"/>
      <c r="C16867" s="33"/>
      <c r="D16867" s="33"/>
      <c r="E16867" s="33"/>
      <c r="G16867">
        <f t="shared" si="264"/>
        <v>6</v>
      </c>
    </row>
    <row r="16868" spans="1:7">
      <c r="A16868" s="33"/>
      <c r="B16868" s="34"/>
      <c r="C16868" s="33"/>
      <c r="D16868" s="33"/>
      <c r="E16868" s="33"/>
      <c r="G16868">
        <f t="shared" si="264"/>
        <v>6</v>
      </c>
    </row>
    <row r="16869" spans="1:7">
      <c r="A16869" s="33"/>
      <c r="B16869" s="34"/>
      <c r="C16869" s="33"/>
      <c r="D16869" s="33"/>
      <c r="E16869" s="33"/>
      <c r="G16869">
        <f t="shared" si="264"/>
        <v>6</v>
      </c>
    </row>
    <row r="16870" spans="1:7">
      <c r="A16870" s="33"/>
      <c r="B16870" s="34"/>
      <c r="C16870" s="33"/>
      <c r="D16870" s="33"/>
      <c r="E16870" s="33"/>
      <c r="G16870">
        <f t="shared" si="264"/>
        <v>6</v>
      </c>
    </row>
    <row r="16871" spans="1:7">
      <c r="A16871" s="33"/>
      <c r="B16871" s="34"/>
      <c r="C16871" s="33"/>
      <c r="D16871" s="33"/>
      <c r="E16871" s="33"/>
      <c r="G16871">
        <f t="shared" si="264"/>
        <v>6</v>
      </c>
    </row>
    <row r="16872" spans="1:7">
      <c r="A16872" s="33"/>
      <c r="B16872" s="34"/>
      <c r="C16872" s="33"/>
      <c r="D16872" s="33"/>
      <c r="E16872" s="33"/>
      <c r="G16872">
        <f t="shared" si="264"/>
        <v>6</v>
      </c>
    </row>
    <row r="16873" spans="1:7">
      <c r="A16873" s="33"/>
      <c r="B16873" s="34"/>
      <c r="C16873" s="33"/>
      <c r="D16873" s="33"/>
      <c r="E16873" s="33"/>
      <c r="G16873">
        <f t="shared" si="264"/>
        <v>6</v>
      </c>
    </row>
    <row r="16874" spans="1:7">
      <c r="A16874" s="33"/>
      <c r="B16874" s="34"/>
      <c r="C16874" s="33"/>
      <c r="D16874" s="33"/>
      <c r="E16874" s="33"/>
      <c r="G16874">
        <f t="shared" si="264"/>
        <v>6</v>
      </c>
    </row>
    <row r="16875" spans="1:7">
      <c r="A16875" s="33"/>
      <c r="B16875" s="34"/>
      <c r="C16875" s="33"/>
      <c r="D16875" s="33"/>
      <c r="E16875" s="33"/>
      <c r="G16875">
        <f t="shared" si="264"/>
        <v>6</v>
      </c>
    </row>
    <row r="16876" spans="1:7">
      <c r="A16876" s="33"/>
      <c r="B16876" s="34"/>
      <c r="C16876" s="33"/>
      <c r="D16876" s="33"/>
      <c r="E16876" s="33"/>
      <c r="G16876">
        <f t="shared" si="264"/>
        <v>6</v>
      </c>
    </row>
    <row r="16877" spans="1:7">
      <c r="A16877" s="33"/>
      <c r="B16877" s="34"/>
      <c r="C16877" s="33"/>
      <c r="D16877" s="33"/>
      <c r="E16877" s="33"/>
      <c r="G16877">
        <f t="shared" si="264"/>
        <v>6</v>
      </c>
    </row>
    <row r="16878" spans="1:7">
      <c r="A16878" s="33"/>
      <c r="B16878" s="34"/>
      <c r="C16878" s="33"/>
      <c r="D16878" s="33"/>
      <c r="E16878" s="33"/>
      <c r="G16878">
        <f t="shared" si="264"/>
        <v>6</v>
      </c>
    </row>
    <row r="16879" spans="1:7">
      <c r="A16879" s="33"/>
      <c r="B16879" s="34"/>
      <c r="C16879" s="33"/>
      <c r="D16879" s="33"/>
      <c r="E16879" s="33"/>
      <c r="G16879">
        <f t="shared" si="264"/>
        <v>6</v>
      </c>
    </row>
    <row r="16880" spans="1:7">
      <c r="A16880" s="33"/>
      <c r="B16880" s="34"/>
      <c r="C16880" s="33"/>
      <c r="D16880" s="33"/>
      <c r="E16880" s="33"/>
      <c r="G16880">
        <f t="shared" si="264"/>
        <v>6</v>
      </c>
    </row>
    <row r="16881" spans="1:7">
      <c r="A16881" s="33"/>
      <c r="B16881" s="34"/>
      <c r="C16881" s="33"/>
      <c r="D16881" s="33"/>
      <c r="E16881" s="33"/>
      <c r="G16881">
        <f t="shared" si="264"/>
        <v>6</v>
      </c>
    </row>
    <row r="16882" spans="1:7">
      <c r="A16882" s="33"/>
      <c r="B16882" s="34"/>
      <c r="C16882" s="33"/>
      <c r="D16882" s="33"/>
      <c r="E16882" s="33"/>
      <c r="G16882">
        <f t="shared" si="264"/>
        <v>6</v>
      </c>
    </row>
    <row r="16883" spans="1:7">
      <c r="A16883" s="33"/>
      <c r="B16883" s="34"/>
      <c r="C16883" s="33"/>
      <c r="D16883" s="33"/>
      <c r="E16883" s="33"/>
      <c r="G16883">
        <f t="shared" si="264"/>
        <v>6</v>
      </c>
    </row>
    <row r="16884" spans="1:7">
      <c r="A16884" s="33"/>
      <c r="B16884" s="34"/>
      <c r="C16884" s="33"/>
      <c r="D16884" s="33"/>
      <c r="E16884" s="33"/>
      <c r="G16884">
        <f t="shared" si="264"/>
        <v>6</v>
      </c>
    </row>
    <row r="16885" spans="1:7">
      <c r="A16885" s="33"/>
      <c r="B16885" s="34"/>
      <c r="C16885" s="33"/>
      <c r="D16885" s="33"/>
      <c r="E16885" s="33"/>
      <c r="G16885">
        <f t="shared" si="264"/>
        <v>6</v>
      </c>
    </row>
    <row r="16886" spans="1:7">
      <c r="A16886" s="33"/>
      <c r="B16886" s="34"/>
      <c r="C16886" s="33"/>
      <c r="D16886" s="33"/>
      <c r="E16886" s="33"/>
      <c r="G16886">
        <f t="shared" si="264"/>
        <v>6</v>
      </c>
    </row>
    <row r="16887" spans="1:7">
      <c r="A16887" s="33"/>
      <c r="B16887" s="34"/>
      <c r="C16887" s="33"/>
      <c r="D16887" s="33"/>
      <c r="E16887" s="33"/>
      <c r="G16887">
        <f t="shared" si="264"/>
        <v>6</v>
      </c>
    </row>
    <row r="16888" spans="1:7">
      <c r="A16888" s="33"/>
      <c r="B16888" s="34"/>
      <c r="C16888" s="33"/>
      <c r="D16888" s="33"/>
      <c r="E16888" s="33"/>
      <c r="G16888">
        <f t="shared" si="264"/>
        <v>6</v>
      </c>
    </row>
    <row r="16889" spans="1:7">
      <c r="A16889" s="33"/>
      <c r="B16889" s="34"/>
      <c r="C16889" s="33"/>
      <c r="D16889" s="33"/>
      <c r="E16889" s="33"/>
      <c r="G16889">
        <f t="shared" si="264"/>
        <v>6</v>
      </c>
    </row>
    <row r="16890" spans="1:7">
      <c r="A16890" s="33"/>
      <c r="B16890" s="34"/>
      <c r="C16890" s="33"/>
      <c r="D16890" s="33"/>
      <c r="E16890" s="33"/>
      <c r="G16890">
        <f t="shared" si="264"/>
        <v>6</v>
      </c>
    </row>
    <row r="16891" spans="1:7">
      <c r="A16891" s="33"/>
      <c r="B16891" s="34"/>
      <c r="C16891" s="33"/>
      <c r="D16891" s="33"/>
      <c r="E16891" s="33"/>
      <c r="G16891">
        <f t="shared" si="264"/>
        <v>6</v>
      </c>
    </row>
    <row r="16892" spans="1:7">
      <c r="A16892" s="33"/>
      <c r="B16892" s="34"/>
      <c r="C16892" s="33"/>
      <c r="D16892" s="33"/>
      <c r="E16892" s="33"/>
      <c r="G16892">
        <f t="shared" si="264"/>
        <v>6</v>
      </c>
    </row>
    <row r="16893" spans="1:7">
      <c r="A16893" s="33"/>
      <c r="B16893" s="34"/>
      <c r="C16893" s="33"/>
      <c r="D16893" s="33"/>
      <c r="E16893" s="33"/>
      <c r="G16893">
        <f t="shared" si="264"/>
        <v>6</v>
      </c>
    </row>
    <row r="16894" spans="1:7">
      <c r="A16894" s="33"/>
      <c r="B16894" s="34"/>
      <c r="C16894" s="33"/>
      <c r="D16894" s="33"/>
      <c r="E16894" s="33"/>
      <c r="G16894">
        <f t="shared" si="264"/>
        <v>6</v>
      </c>
    </row>
    <row r="16895" spans="1:7">
      <c r="A16895" s="33"/>
      <c r="B16895" s="34"/>
      <c r="C16895" s="33"/>
      <c r="D16895" s="33"/>
      <c r="E16895" s="33"/>
      <c r="G16895">
        <f t="shared" si="264"/>
        <v>6</v>
      </c>
    </row>
    <row r="16896" spans="1:7">
      <c r="A16896" s="33"/>
      <c r="B16896" s="34"/>
      <c r="C16896" s="33"/>
      <c r="D16896" s="33"/>
      <c r="E16896" s="33"/>
      <c r="G16896">
        <f t="shared" ref="G16896:G16959" si="265">WEEKDAY(B16896,2)</f>
        <v>6</v>
      </c>
    </row>
    <row r="16897" spans="1:7">
      <c r="A16897" s="33"/>
      <c r="B16897" s="34"/>
      <c r="C16897" s="33"/>
      <c r="D16897" s="33"/>
      <c r="E16897" s="33"/>
      <c r="G16897">
        <f t="shared" si="265"/>
        <v>6</v>
      </c>
    </row>
    <row r="16898" spans="1:7">
      <c r="A16898" s="33"/>
      <c r="B16898" s="34"/>
      <c r="C16898" s="33"/>
      <c r="D16898" s="33"/>
      <c r="E16898" s="33"/>
      <c r="G16898">
        <f t="shared" si="265"/>
        <v>6</v>
      </c>
    </row>
    <row r="16899" spans="1:7">
      <c r="A16899" s="33"/>
      <c r="B16899" s="34"/>
      <c r="C16899" s="33"/>
      <c r="D16899" s="33"/>
      <c r="E16899" s="33"/>
      <c r="G16899">
        <f t="shared" si="265"/>
        <v>6</v>
      </c>
    </row>
    <row r="16900" spans="1:7">
      <c r="A16900" s="33"/>
      <c r="B16900" s="34"/>
      <c r="C16900" s="33"/>
      <c r="D16900" s="33"/>
      <c r="E16900" s="33"/>
      <c r="G16900">
        <f t="shared" si="265"/>
        <v>6</v>
      </c>
    </row>
    <row r="16901" spans="1:7">
      <c r="A16901" s="33"/>
      <c r="B16901" s="34"/>
      <c r="C16901" s="33"/>
      <c r="D16901" s="33"/>
      <c r="E16901" s="33"/>
      <c r="G16901">
        <f t="shared" si="265"/>
        <v>6</v>
      </c>
    </row>
    <row r="16902" spans="1:7">
      <c r="A16902" s="33"/>
      <c r="B16902" s="34"/>
      <c r="C16902" s="33"/>
      <c r="D16902" s="33"/>
      <c r="E16902" s="33"/>
      <c r="G16902">
        <f t="shared" si="265"/>
        <v>6</v>
      </c>
    </row>
    <row r="16903" spans="1:7">
      <c r="A16903" s="33"/>
      <c r="B16903" s="34"/>
      <c r="C16903" s="33"/>
      <c r="D16903" s="33"/>
      <c r="E16903" s="33"/>
      <c r="G16903">
        <f t="shared" si="265"/>
        <v>6</v>
      </c>
    </row>
    <row r="16904" spans="1:7">
      <c r="A16904" s="33"/>
      <c r="B16904" s="34"/>
      <c r="C16904" s="33"/>
      <c r="D16904" s="33"/>
      <c r="E16904" s="33"/>
      <c r="G16904">
        <f t="shared" si="265"/>
        <v>6</v>
      </c>
    </row>
    <row r="16905" spans="1:7">
      <c r="A16905" s="33"/>
      <c r="B16905" s="34"/>
      <c r="C16905" s="33"/>
      <c r="D16905" s="33"/>
      <c r="E16905" s="33"/>
      <c r="G16905">
        <f t="shared" si="265"/>
        <v>6</v>
      </c>
    </row>
    <row r="16906" spans="1:7">
      <c r="A16906" s="33"/>
      <c r="B16906" s="34"/>
      <c r="C16906" s="33"/>
      <c r="D16906" s="33"/>
      <c r="E16906" s="33"/>
      <c r="G16906">
        <f t="shared" si="265"/>
        <v>6</v>
      </c>
    </row>
    <row r="16907" spans="1:7">
      <c r="A16907" s="33"/>
      <c r="B16907" s="34"/>
      <c r="C16907" s="33"/>
      <c r="D16907" s="33"/>
      <c r="E16907" s="33"/>
      <c r="G16907">
        <f t="shared" si="265"/>
        <v>6</v>
      </c>
    </row>
    <row r="16908" spans="1:7">
      <c r="A16908" s="33"/>
      <c r="B16908" s="34"/>
      <c r="C16908" s="33"/>
      <c r="D16908" s="33"/>
      <c r="E16908" s="33"/>
      <c r="G16908">
        <f t="shared" si="265"/>
        <v>6</v>
      </c>
    </row>
    <row r="16909" spans="1:7">
      <c r="A16909" s="33"/>
      <c r="B16909" s="34"/>
      <c r="C16909" s="33"/>
      <c r="D16909" s="33"/>
      <c r="E16909" s="33"/>
      <c r="G16909">
        <f t="shared" si="265"/>
        <v>6</v>
      </c>
    </row>
    <row r="16910" spans="1:7">
      <c r="A16910" s="33"/>
      <c r="B16910" s="34"/>
      <c r="C16910" s="33"/>
      <c r="D16910" s="33"/>
      <c r="E16910" s="33"/>
      <c r="G16910">
        <f t="shared" si="265"/>
        <v>6</v>
      </c>
    </row>
    <row r="16911" spans="1:7">
      <c r="A16911" s="33"/>
      <c r="B16911" s="34"/>
      <c r="C16911" s="33"/>
      <c r="D16911" s="33"/>
      <c r="E16911" s="33"/>
      <c r="G16911">
        <f t="shared" si="265"/>
        <v>6</v>
      </c>
    </row>
    <row r="16912" spans="1:7">
      <c r="A16912" s="33"/>
      <c r="B16912" s="34"/>
      <c r="C16912" s="33"/>
      <c r="D16912" s="33"/>
      <c r="E16912" s="33"/>
      <c r="G16912">
        <f t="shared" si="265"/>
        <v>6</v>
      </c>
    </row>
    <row r="16913" spans="1:7">
      <c r="A16913" s="33"/>
      <c r="B16913" s="34"/>
      <c r="C16913" s="33"/>
      <c r="D16913" s="33"/>
      <c r="E16913" s="33"/>
      <c r="G16913">
        <f t="shared" si="265"/>
        <v>6</v>
      </c>
    </row>
    <row r="16914" spans="1:7">
      <c r="A16914" s="33"/>
      <c r="B16914" s="34"/>
      <c r="C16914" s="33"/>
      <c r="D16914" s="33"/>
      <c r="E16914" s="33"/>
      <c r="G16914">
        <f t="shared" si="265"/>
        <v>6</v>
      </c>
    </row>
    <row r="16915" spans="1:7">
      <c r="A16915" s="33"/>
      <c r="B16915" s="34"/>
      <c r="C16915" s="33"/>
      <c r="D16915" s="33"/>
      <c r="E16915" s="33"/>
      <c r="G16915">
        <f t="shared" si="265"/>
        <v>6</v>
      </c>
    </row>
    <row r="16916" spans="1:7">
      <c r="A16916" s="33"/>
      <c r="B16916" s="34"/>
      <c r="C16916" s="33"/>
      <c r="D16916" s="33"/>
      <c r="E16916" s="33"/>
      <c r="G16916">
        <f t="shared" si="265"/>
        <v>6</v>
      </c>
    </row>
    <row r="16917" spans="1:7">
      <c r="A16917" s="33"/>
      <c r="B16917" s="34"/>
      <c r="C16917" s="33"/>
      <c r="D16917" s="33"/>
      <c r="E16917" s="33"/>
      <c r="G16917">
        <f t="shared" si="265"/>
        <v>6</v>
      </c>
    </row>
    <row r="16918" spans="1:7">
      <c r="A16918" s="33"/>
      <c r="B16918" s="34"/>
      <c r="C16918" s="33"/>
      <c r="D16918" s="33"/>
      <c r="E16918" s="33"/>
      <c r="G16918">
        <f t="shared" si="265"/>
        <v>6</v>
      </c>
    </row>
    <row r="16919" spans="1:7">
      <c r="A16919" s="33"/>
      <c r="B16919" s="34"/>
      <c r="C16919" s="33"/>
      <c r="D16919" s="33"/>
      <c r="E16919" s="33"/>
      <c r="G16919">
        <f t="shared" si="265"/>
        <v>6</v>
      </c>
    </row>
    <row r="16920" spans="1:7">
      <c r="A16920" s="33"/>
      <c r="B16920" s="34"/>
      <c r="C16920" s="33"/>
      <c r="D16920" s="33"/>
      <c r="E16920" s="33"/>
      <c r="G16920">
        <f t="shared" si="265"/>
        <v>6</v>
      </c>
    </row>
    <row r="16921" spans="1:7">
      <c r="A16921" s="33"/>
      <c r="B16921" s="34"/>
      <c r="C16921" s="33"/>
      <c r="D16921" s="33"/>
      <c r="E16921" s="33"/>
      <c r="G16921">
        <f t="shared" si="265"/>
        <v>6</v>
      </c>
    </row>
    <row r="16922" spans="1:7">
      <c r="A16922" s="33"/>
      <c r="B16922" s="34"/>
      <c r="C16922" s="33"/>
      <c r="D16922" s="33"/>
      <c r="E16922" s="33"/>
      <c r="G16922">
        <f t="shared" si="265"/>
        <v>6</v>
      </c>
    </row>
    <row r="16923" spans="1:7">
      <c r="A16923" s="33"/>
      <c r="B16923" s="34"/>
      <c r="C16923" s="33"/>
      <c r="D16923" s="33"/>
      <c r="E16923" s="33"/>
      <c r="G16923">
        <f t="shared" si="265"/>
        <v>6</v>
      </c>
    </row>
    <row r="16924" spans="1:7">
      <c r="A16924" s="33"/>
      <c r="B16924" s="34"/>
      <c r="C16924" s="33"/>
      <c r="D16924" s="33"/>
      <c r="E16924" s="33"/>
      <c r="G16924">
        <f t="shared" si="265"/>
        <v>6</v>
      </c>
    </row>
    <row r="16925" spans="1:7">
      <c r="A16925" s="33"/>
      <c r="B16925" s="34"/>
      <c r="C16925" s="33"/>
      <c r="D16925" s="33"/>
      <c r="E16925" s="33"/>
      <c r="G16925">
        <f t="shared" si="265"/>
        <v>6</v>
      </c>
    </row>
    <row r="16926" spans="1:7">
      <c r="A16926" s="33"/>
      <c r="B16926" s="34"/>
      <c r="C16926" s="33"/>
      <c r="D16926" s="33"/>
      <c r="E16926" s="33"/>
      <c r="G16926">
        <f t="shared" si="265"/>
        <v>6</v>
      </c>
    </row>
    <row r="16927" spans="1:7">
      <c r="A16927" s="33"/>
      <c r="B16927" s="34"/>
      <c r="C16927" s="33"/>
      <c r="D16927" s="33"/>
      <c r="E16927" s="33"/>
      <c r="G16927">
        <f t="shared" si="265"/>
        <v>6</v>
      </c>
    </row>
    <row r="16928" spans="1:7">
      <c r="A16928" s="33"/>
      <c r="B16928" s="34"/>
      <c r="C16928" s="33"/>
      <c r="D16928" s="33"/>
      <c r="E16928" s="33"/>
      <c r="G16928">
        <f t="shared" si="265"/>
        <v>6</v>
      </c>
    </row>
    <row r="16929" spans="1:7">
      <c r="A16929" s="33"/>
      <c r="B16929" s="34"/>
      <c r="C16929" s="33"/>
      <c r="D16929" s="33"/>
      <c r="E16929" s="33"/>
      <c r="G16929">
        <f t="shared" si="265"/>
        <v>6</v>
      </c>
    </row>
    <row r="16930" spans="1:7">
      <c r="A16930" s="33"/>
      <c r="B16930" s="34"/>
      <c r="C16930" s="33"/>
      <c r="D16930" s="33"/>
      <c r="E16930" s="33"/>
      <c r="G16930">
        <f t="shared" si="265"/>
        <v>6</v>
      </c>
    </row>
    <row r="16931" spans="1:7">
      <c r="A16931" s="33"/>
      <c r="B16931" s="34"/>
      <c r="C16931" s="33"/>
      <c r="D16931" s="33"/>
      <c r="E16931" s="33"/>
      <c r="G16931">
        <f t="shared" si="265"/>
        <v>6</v>
      </c>
    </row>
    <row r="16932" spans="1:7">
      <c r="A16932" s="33"/>
      <c r="B16932" s="34"/>
      <c r="C16932" s="33"/>
      <c r="D16932" s="33"/>
      <c r="E16932" s="33"/>
      <c r="G16932">
        <f t="shared" si="265"/>
        <v>6</v>
      </c>
    </row>
    <row r="16933" spans="1:7">
      <c r="A16933" s="33"/>
      <c r="B16933" s="34"/>
      <c r="C16933" s="33"/>
      <c r="D16933" s="33"/>
      <c r="E16933" s="33"/>
      <c r="G16933">
        <f t="shared" si="265"/>
        <v>6</v>
      </c>
    </row>
    <row r="16934" spans="1:7">
      <c r="A16934" s="33"/>
      <c r="B16934" s="34"/>
      <c r="C16934" s="33"/>
      <c r="D16934" s="33"/>
      <c r="E16934" s="33"/>
      <c r="G16934">
        <f t="shared" si="265"/>
        <v>6</v>
      </c>
    </row>
    <row r="16935" spans="1:7">
      <c r="A16935" s="33"/>
      <c r="B16935" s="34"/>
      <c r="C16935" s="33"/>
      <c r="D16935" s="33"/>
      <c r="E16935" s="33"/>
      <c r="G16935">
        <f t="shared" si="265"/>
        <v>6</v>
      </c>
    </row>
    <row r="16936" spans="1:7">
      <c r="A16936" s="33"/>
      <c r="B16936" s="34"/>
      <c r="C16936" s="33"/>
      <c r="D16936" s="33"/>
      <c r="E16936" s="33"/>
      <c r="G16936">
        <f t="shared" si="265"/>
        <v>6</v>
      </c>
    </row>
    <row r="16937" spans="1:7">
      <c r="A16937" s="33"/>
      <c r="B16937" s="34"/>
      <c r="C16937" s="33"/>
      <c r="D16937" s="33"/>
      <c r="E16937" s="33"/>
      <c r="G16937">
        <f t="shared" si="265"/>
        <v>6</v>
      </c>
    </row>
    <row r="16938" spans="1:7">
      <c r="A16938" s="33"/>
      <c r="B16938" s="34"/>
      <c r="C16938" s="33"/>
      <c r="D16938" s="33"/>
      <c r="E16938" s="33"/>
      <c r="G16938">
        <f t="shared" si="265"/>
        <v>6</v>
      </c>
    </row>
    <row r="16939" spans="1:7">
      <c r="A16939" s="33"/>
      <c r="B16939" s="34"/>
      <c r="C16939" s="33"/>
      <c r="D16939" s="33"/>
      <c r="E16939" s="33"/>
      <c r="G16939">
        <f t="shared" si="265"/>
        <v>6</v>
      </c>
    </row>
    <row r="16940" spans="1:7">
      <c r="A16940" s="33"/>
      <c r="B16940" s="34"/>
      <c r="C16940" s="33"/>
      <c r="D16940" s="33"/>
      <c r="E16940" s="33"/>
      <c r="G16940">
        <f t="shared" si="265"/>
        <v>6</v>
      </c>
    </row>
    <row r="16941" spans="1:7">
      <c r="A16941" s="33"/>
      <c r="B16941" s="34"/>
      <c r="C16941" s="33"/>
      <c r="D16941" s="33"/>
      <c r="E16941" s="33"/>
      <c r="G16941">
        <f t="shared" si="265"/>
        <v>6</v>
      </c>
    </row>
    <row r="16942" spans="1:7">
      <c r="A16942" s="33"/>
      <c r="B16942" s="34"/>
      <c r="C16942" s="33"/>
      <c r="D16942" s="33"/>
      <c r="E16942" s="33"/>
      <c r="G16942">
        <f t="shared" si="265"/>
        <v>6</v>
      </c>
    </row>
    <row r="16943" spans="1:7">
      <c r="A16943" s="33"/>
      <c r="B16943" s="34"/>
      <c r="C16943" s="33"/>
      <c r="D16943" s="33"/>
      <c r="E16943" s="33"/>
      <c r="G16943">
        <f t="shared" si="265"/>
        <v>6</v>
      </c>
    </row>
    <row r="16944" spans="1:7">
      <c r="A16944" s="33"/>
      <c r="B16944" s="34"/>
      <c r="C16944" s="33"/>
      <c r="D16944" s="33"/>
      <c r="E16944" s="33"/>
      <c r="G16944">
        <f t="shared" si="265"/>
        <v>6</v>
      </c>
    </row>
    <row r="16945" spans="1:7">
      <c r="A16945" s="33"/>
      <c r="B16945" s="34"/>
      <c r="C16945" s="33"/>
      <c r="D16945" s="33"/>
      <c r="E16945" s="33"/>
      <c r="G16945">
        <f t="shared" si="265"/>
        <v>6</v>
      </c>
    </row>
    <row r="16946" spans="1:7">
      <c r="A16946" s="33"/>
      <c r="B16946" s="34"/>
      <c r="C16946" s="33"/>
      <c r="D16946" s="33"/>
      <c r="E16946" s="33"/>
      <c r="G16946">
        <f t="shared" si="265"/>
        <v>6</v>
      </c>
    </row>
    <row r="16947" spans="1:7">
      <c r="A16947" s="33"/>
      <c r="B16947" s="34"/>
      <c r="C16947" s="33"/>
      <c r="D16947" s="33"/>
      <c r="E16947" s="33"/>
      <c r="G16947">
        <f t="shared" si="265"/>
        <v>6</v>
      </c>
    </row>
    <row r="16948" spans="1:7">
      <c r="A16948" s="33"/>
      <c r="B16948" s="34"/>
      <c r="C16948" s="33"/>
      <c r="D16948" s="33"/>
      <c r="E16948" s="33"/>
      <c r="G16948">
        <f t="shared" si="265"/>
        <v>6</v>
      </c>
    </row>
    <row r="16949" spans="1:7">
      <c r="A16949" s="33"/>
      <c r="B16949" s="34"/>
      <c r="C16949" s="33"/>
      <c r="D16949" s="33"/>
      <c r="E16949" s="33"/>
      <c r="G16949">
        <f t="shared" si="265"/>
        <v>6</v>
      </c>
    </row>
    <row r="16950" spans="1:7">
      <c r="A16950" s="33"/>
      <c r="B16950" s="34"/>
      <c r="C16950" s="33"/>
      <c r="D16950" s="33"/>
      <c r="E16950" s="33"/>
      <c r="G16950">
        <f t="shared" si="265"/>
        <v>6</v>
      </c>
    </row>
    <row r="16951" spans="1:7">
      <c r="A16951" s="33"/>
      <c r="B16951" s="34"/>
      <c r="C16951" s="33"/>
      <c r="D16951" s="33"/>
      <c r="E16951" s="33"/>
      <c r="G16951">
        <f t="shared" si="265"/>
        <v>6</v>
      </c>
    </row>
    <row r="16952" spans="1:7">
      <c r="A16952" s="33"/>
      <c r="B16952" s="34"/>
      <c r="C16952" s="33"/>
      <c r="D16952" s="33"/>
      <c r="E16952" s="33"/>
      <c r="G16952">
        <f t="shared" si="265"/>
        <v>6</v>
      </c>
    </row>
    <row r="16953" spans="1:7">
      <c r="A16953" s="33"/>
      <c r="B16953" s="34"/>
      <c r="C16953" s="33"/>
      <c r="D16953" s="33"/>
      <c r="E16953" s="33"/>
      <c r="G16953">
        <f t="shared" si="265"/>
        <v>6</v>
      </c>
    </row>
    <row r="16954" spans="1:7">
      <c r="A16954" s="33"/>
      <c r="B16954" s="34"/>
      <c r="C16954" s="33"/>
      <c r="D16954" s="33"/>
      <c r="E16954" s="33"/>
      <c r="G16954">
        <f t="shared" si="265"/>
        <v>6</v>
      </c>
    </row>
    <row r="16955" spans="1:7">
      <c r="A16955" s="33"/>
      <c r="B16955" s="34"/>
      <c r="C16955" s="33"/>
      <c r="D16955" s="33"/>
      <c r="E16955" s="33"/>
      <c r="G16955">
        <f t="shared" si="265"/>
        <v>6</v>
      </c>
    </row>
    <row r="16956" spans="1:7">
      <c r="A16956" s="33"/>
      <c r="B16956" s="34"/>
      <c r="C16956" s="33"/>
      <c r="D16956" s="33"/>
      <c r="E16956" s="33"/>
      <c r="G16956">
        <f t="shared" si="265"/>
        <v>6</v>
      </c>
    </row>
    <row r="16957" spans="1:7">
      <c r="A16957" s="33"/>
      <c r="B16957" s="34"/>
      <c r="C16957" s="33"/>
      <c r="D16957" s="33"/>
      <c r="E16957" s="33"/>
      <c r="G16957">
        <f t="shared" si="265"/>
        <v>6</v>
      </c>
    </row>
    <row r="16958" spans="1:7">
      <c r="A16958" s="33"/>
      <c r="B16958" s="34"/>
      <c r="C16958" s="33"/>
      <c r="D16958" s="33"/>
      <c r="E16958" s="33"/>
      <c r="G16958">
        <f t="shared" si="265"/>
        <v>6</v>
      </c>
    </row>
    <row r="16959" spans="1:7">
      <c r="A16959" s="33"/>
      <c r="B16959" s="34"/>
      <c r="C16959" s="33"/>
      <c r="D16959" s="33"/>
      <c r="E16959" s="33"/>
      <c r="G16959">
        <f t="shared" si="265"/>
        <v>6</v>
      </c>
    </row>
    <row r="16960" spans="1:7">
      <c r="A16960" s="33"/>
      <c r="B16960" s="34"/>
      <c r="C16960" s="33"/>
      <c r="D16960" s="33"/>
      <c r="E16960" s="33"/>
      <c r="G16960">
        <f t="shared" ref="G16960:G17023" si="266">WEEKDAY(B16960,2)</f>
        <v>6</v>
      </c>
    </row>
    <row r="16961" spans="1:7">
      <c r="A16961" s="33"/>
      <c r="B16961" s="34"/>
      <c r="C16961" s="33"/>
      <c r="D16961" s="33"/>
      <c r="E16961" s="33"/>
      <c r="G16961">
        <f t="shared" si="266"/>
        <v>6</v>
      </c>
    </row>
    <row r="16962" spans="1:7">
      <c r="A16962" s="33"/>
      <c r="B16962" s="34"/>
      <c r="C16962" s="33"/>
      <c r="D16962" s="33"/>
      <c r="E16962" s="33"/>
      <c r="G16962">
        <f t="shared" si="266"/>
        <v>6</v>
      </c>
    </row>
    <row r="16963" spans="1:7">
      <c r="A16963" s="33"/>
      <c r="B16963" s="34"/>
      <c r="C16963" s="33"/>
      <c r="D16963" s="33"/>
      <c r="E16963" s="33"/>
      <c r="G16963">
        <f t="shared" si="266"/>
        <v>6</v>
      </c>
    </row>
    <row r="16964" spans="1:7">
      <c r="A16964" s="33"/>
      <c r="B16964" s="34"/>
      <c r="C16964" s="33"/>
      <c r="D16964" s="33"/>
      <c r="E16964" s="33"/>
      <c r="G16964">
        <f t="shared" si="266"/>
        <v>6</v>
      </c>
    </row>
    <row r="16965" spans="1:7">
      <c r="A16965" s="33"/>
      <c r="B16965" s="34"/>
      <c r="C16965" s="33"/>
      <c r="D16965" s="33"/>
      <c r="E16965" s="33"/>
      <c r="G16965">
        <f t="shared" si="266"/>
        <v>6</v>
      </c>
    </row>
    <row r="16966" spans="1:7">
      <c r="A16966" s="33"/>
      <c r="B16966" s="34"/>
      <c r="C16966" s="33"/>
      <c r="D16966" s="33"/>
      <c r="E16966" s="33"/>
      <c r="G16966">
        <f t="shared" si="266"/>
        <v>6</v>
      </c>
    </row>
    <row r="16967" spans="1:7">
      <c r="A16967" s="33"/>
      <c r="B16967" s="34"/>
      <c r="C16967" s="33"/>
      <c r="D16967" s="33"/>
      <c r="E16967" s="33"/>
      <c r="G16967">
        <f t="shared" si="266"/>
        <v>6</v>
      </c>
    </row>
    <row r="16968" spans="1:7">
      <c r="A16968" s="33"/>
      <c r="B16968" s="34"/>
      <c r="C16968" s="33"/>
      <c r="D16968" s="33"/>
      <c r="E16968" s="33"/>
      <c r="G16968">
        <f t="shared" si="266"/>
        <v>6</v>
      </c>
    </row>
    <row r="16969" spans="1:7">
      <c r="A16969" s="33"/>
      <c r="B16969" s="34"/>
      <c r="C16969" s="33"/>
      <c r="D16969" s="33"/>
      <c r="E16969" s="33"/>
      <c r="G16969">
        <f t="shared" si="266"/>
        <v>6</v>
      </c>
    </row>
    <row r="16970" spans="1:7">
      <c r="A16970" s="33"/>
      <c r="B16970" s="34"/>
      <c r="C16970" s="33"/>
      <c r="D16970" s="33"/>
      <c r="E16970" s="33"/>
      <c r="G16970">
        <f t="shared" si="266"/>
        <v>6</v>
      </c>
    </row>
    <row r="16971" spans="1:7">
      <c r="A16971" s="33"/>
      <c r="B16971" s="34"/>
      <c r="C16971" s="33"/>
      <c r="D16971" s="33"/>
      <c r="E16971" s="33"/>
      <c r="G16971">
        <f t="shared" si="266"/>
        <v>6</v>
      </c>
    </row>
    <row r="16972" spans="1:7">
      <c r="A16972" s="33"/>
      <c r="B16972" s="34"/>
      <c r="C16972" s="33"/>
      <c r="D16972" s="33"/>
      <c r="E16972" s="33"/>
      <c r="G16972">
        <f t="shared" si="266"/>
        <v>6</v>
      </c>
    </row>
    <row r="16973" spans="1:7">
      <c r="A16973" s="33"/>
      <c r="B16973" s="34"/>
      <c r="C16973" s="33"/>
      <c r="D16973" s="33"/>
      <c r="E16973" s="33"/>
      <c r="G16973">
        <f t="shared" si="266"/>
        <v>6</v>
      </c>
    </row>
    <row r="16974" spans="1:7">
      <c r="A16974" s="33"/>
      <c r="B16974" s="34"/>
      <c r="C16974" s="33"/>
      <c r="D16974" s="33"/>
      <c r="E16974" s="33"/>
      <c r="G16974">
        <f t="shared" si="266"/>
        <v>6</v>
      </c>
    </row>
    <row r="16975" spans="1:7">
      <c r="A16975" s="33"/>
      <c r="B16975" s="34"/>
      <c r="C16975" s="33"/>
      <c r="D16975" s="33"/>
      <c r="E16975" s="33"/>
      <c r="G16975">
        <f t="shared" si="266"/>
        <v>6</v>
      </c>
    </row>
    <row r="16976" spans="1:7">
      <c r="A16976" s="33"/>
      <c r="B16976" s="34"/>
      <c r="C16976" s="33"/>
      <c r="D16976" s="33"/>
      <c r="E16976" s="33"/>
      <c r="G16976">
        <f t="shared" si="266"/>
        <v>6</v>
      </c>
    </row>
    <row r="16977" spans="1:7">
      <c r="A16977" s="33"/>
      <c r="B16977" s="34"/>
      <c r="C16977" s="33"/>
      <c r="D16977" s="33"/>
      <c r="E16977" s="33"/>
      <c r="G16977">
        <f t="shared" si="266"/>
        <v>6</v>
      </c>
    </row>
    <row r="16978" spans="1:7">
      <c r="A16978" s="33"/>
      <c r="B16978" s="34"/>
      <c r="C16978" s="33"/>
      <c r="D16978" s="33"/>
      <c r="E16978" s="33"/>
      <c r="G16978">
        <f t="shared" si="266"/>
        <v>6</v>
      </c>
    </row>
    <row r="16979" spans="1:7">
      <c r="A16979" s="33"/>
      <c r="B16979" s="34"/>
      <c r="C16979" s="33"/>
      <c r="D16979" s="33"/>
      <c r="E16979" s="33"/>
      <c r="G16979">
        <f t="shared" si="266"/>
        <v>6</v>
      </c>
    </row>
    <row r="16980" spans="1:7">
      <c r="A16980" s="33"/>
      <c r="B16980" s="34"/>
      <c r="C16980" s="33"/>
      <c r="D16980" s="33"/>
      <c r="E16980" s="33"/>
      <c r="G16980">
        <f t="shared" si="266"/>
        <v>6</v>
      </c>
    </row>
    <row r="16981" spans="1:7">
      <c r="A16981" s="33"/>
      <c r="B16981" s="34"/>
      <c r="C16981" s="33"/>
      <c r="D16981" s="33"/>
      <c r="E16981" s="33"/>
      <c r="G16981">
        <f t="shared" si="266"/>
        <v>6</v>
      </c>
    </row>
    <row r="16982" spans="1:7">
      <c r="A16982" s="33"/>
      <c r="B16982" s="34"/>
      <c r="C16982" s="33"/>
      <c r="D16982" s="33"/>
      <c r="E16982" s="33"/>
      <c r="G16982">
        <f t="shared" si="266"/>
        <v>6</v>
      </c>
    </row>
    <row r="16983" spans="1:7">
      <c r="A16983" s="33"/>
      <c r="B16983" s="34"/>
      <c r="C16983" s="33"/>
      <c r="D16983" s="33"/>
      <c r="E16983" s="33"/>
      <c r="G16983">
        <f t="shared" si="266"/>
        <v>6</v>
      </c>
    </row>
    <row r="16984" spans="1:7">
      <c r="A16984" s="33"/>
      <c r="B16984" s="34"/>
      <c r="C16984" s="33"/>
      <c r="D16984" s="33"/>
      <c r="E16984" s="33"/>
      <c r="G16984">
        <f t="shared" si="266"/>
        <v>6</v>
      </c>
    </row>
    <row r="16985" spans="1:7">
      <c r="A16985" s="33"/>
      <c r="B16985" s="34"/>
      <c r="C16985" s="33"/>
      <c r="D16985" s="33"/>
      <c r="E16985" s="33"/>
      <c r="G16985">
        <f t="shared" si="266"/>
        <v>6</v>
      </c>
    </row>
    <row r="16986" spans="1:7">
      <c r="A16986" s="33"/>
      <c r="B16986" s="34"/>
      <c r="C16986" s="33"/>
      <c r="D16986" s="33"/>
      <c r="E16986" s="33"/>
      <c r="G16986">
        <f t="shared" si="266"/>
        <v>6</v>
      </c>
    </row>
    <row r="16987" spans="1:7">
      <c r="A16987" s="33"/>
      <c r="B16987" s="34"/>
      <c r="C16987" s="33"/>
      <c r="D16987" s="33"/>
      <c r="E16987" s="33"/>
      <c r="G16987">
        <f t="shared" si="266"/>
        <v>6</v>
      </c>
    </row>
    <row r="16988" spans="1:7">
      <c r="A16988" s="33"/>
      <c r="B16988" s="34"/>
      <c r="C16988" s="33"/>
      <c r="D16988" s="33"/>
      <c r="E16988" s="33"/>
      <c r="G16988">
        <f t="shared" si="266"/>
        <v>6</v>
      </c>
    </row>
    <row r="16989" spans="1:7">
      <c r="A16989" s="33"/>
      <c r="B16989" s="34"/>
      <c r="C16989" s="33"/>
      <c r="D16989" s="33"/>
      <c r="E16989" s="33"/>
      <c r="G16989">
        <f t="shared" si="266"/>
        <v>6</v>
      </c>
    </row>
    <row r="16990" spans="1:7">
      <c r="A16990" s="33"/>
      <c r="B16990" s="34"/>
      <c r="C16990" s="33"/>
      <c r="D16990" s="33"/>
      <c r="E16990" s="33"/>
      <c r="G16990">
        <f t="shared" si="266"/>
        <v>6</v>
      </c>
    </row>
    <row r="16991" spans="1:7">
      <c r="A16991" s="33"/>
      <c r="B16991" s="34"/>
      <c r="C16991" s="33"/>
      <c r="D16991" s="33"/>
      <c r="E16991" s="33"/>
      <c r="G16991">
        <f t="shared" si="266"/>
        <v>6</v>
      </c>
    </row>
    <row r="16992" spans="1:7">
      <c r="A16992" s="33"/>
      <c r="B16992" s="34"/>
      <c r="C16992" s="33"/>
      <c r="D16992" s="33"/>
      <c r="E16992" s="33"/>
      <c r="G16992">
        <f t="shared" si="266"/>
        <v>6</v>
      </c>
    </row>
    <row r="16993" spans="1:7">
      <c r="A16993" s="33"/>
      <c r="B16993" s="34"/>
      <c r="C16993" s="33"/>
      <c r="D16993" s="33"/>
      <c r="E16993" s="33"/>
      <c r="G16993">
        <f t="shared" si="266"/>
        <v>6</v>
      </c>
    </row>
    <row r="16994" spans="1:7">
      <c r="A16994" s="33"/>
      <c r="B16994" s="34"/>
      <c r="C16994" s="33"/>
      <c r="D16994" s="33"/>
      <c r="E16994" s="33"/>
      <c r="G16994">
        <f t="shared" si="266"/>
        <v>6</v>
      </c>
    </row>
    <row r="16995" spans="1:7">
      <c r="A16995" s="33"/>
      <c r="B16995" s="34"/>
      <c r="C16995" s="33"/>
      <c r="D16995" s="33"/>
      <c r="E16995" s="33"/>
      <c r="G16995">
        <f t="shared" si="266"/>
        <v>6</v>
      </c>
    </row>
    <row r="16996" spans="1:7">
      <c r="A16996" s="33"/>
      <c r="B16996" s="34"/>
      <c r="C16996" s="33"/>
      <c r="D16996" s="33"/>
      <c r="E16996" s="33"/>
      <c r="G16996">
        <f t="shared" si="266"/>
        <v>6</v>
      </c>
    </row>
    <row r="16997" spans="1:7">
      <c r="A16997" s="33"/>
      <c r="B16997" s="34"/>
      <c r="C16997" s="33"/>
      <c r="D16997" s="33"/>
      <c r="E16997" s="33"/>
      <c r="G16997">
        <f t="shared" si="266"/>
        <v>6</v>
      </c>
    </row>
    <row r="16998" spans="1:7">
      <c r="A16998" s="33"/>
      <c r="B16998" s="34"/>
      <c r="C16998" s="33"/>
      <c r="D16998" s="33"/>
      <c r="E16998" s="33"/>
      <c r="G16998">
        <f t="shared" si="266"/>
        <v>6</v>
      </c>
    </row>
    <row r="16999" spans="1:7">
      <c r="A16999" s="33"/>
      <c r="B16999" s="34"/>
      <c r="C16999" s="33"/>
      <c r="D16999" s="33"/>
      <c r="E16999" s="33"/>
      <c r="G16999">
        <f t="shared" si="266"/>
        <v>6</v>
      </c>
    </row>
    <row r="17000" spans="1:7">
      <c r="A17000" s="33"/>
      <c r="B17000" s="34"/>
      <c r="C17000" s="33"/>
      <c r="D17000" s="33"/>
      <c r="E17000" s="33"/>
      <c r="G17000">
        <f t="shared" si="266"/>
        <v>6</v>
      </c>
    </row>
    <row r="17001" spans="1:7">
      <c r="A17001" s="33"/>
      <c r="B17001" s="34"/>
      <c r="C17001" s="33"/>
      <c r="D17001" s="33"/>
      <c r="E17001" s="33"/>
      <c r="G17001">
        <f t="shared" si="266"/>
        <v>6</v>
      </c>
    </row>
    <row r="17002" spans="1:7">
      <c r="A17002" s="33"/>
      <c r="B17002" s="34"/>
      <c r="C17002" s="33"/>
      <c r="D17002" s="33"/>
      <c r="E17002" s="33"/>
      <c r="G17002">
        <f t="shared" si="266"/>
        <v>6</v>
      </c>
    </row>
    <row r="17003" spans="1:7">
      <c r="A17003" s="33"/>
      <c r="B17003" s="34"/>
      <c r="C17003" s="33"/>
      <c r="D17003" s="33"/>
      <c r="E17003" s="33"/>
      <c r="G17003">
        <f t="shared" si="266"/>
        <v>6</v>
      </c>
    </row>
    <row r="17004" spans="1:7">
      <c r="A17004" s="33"/>
      <c r="B17004" s="34"/>
      <c r="C17004" s="33"/>
      <c r="D17004" s="33"/>
      <c r="E17004" s="33"/>
      <c r="G17004">
        <f t="shared" si="266"/>
        <v>6</v>
      </c>
    </row>
    <row r="17005" spans="1:7">
      <c r="A17005" s="33"/>
      <c r="B17005" s="34"/>
      <c r="C17005" s="33"/>
      <c r="D17005" s="33"/>
      <c r="E17005" s="33"/>
      <c r="G17005">
        <f t="shared" si="266"/>
        <v>6</v>
      </c>
    </row>
    <row r="17006" spans="1:7">
      <c r="A17006" s="33"/>
      <c r="B17006" s="34"/>
      <c r="C17006" s="33"/>
      <c r="D17006" s="33"/>
      <c r="E17006" s="33"/>
      <c r="G17006">
        <f t="shared" si="266"/>
        <v>6</v>
      </c>
    </row>
    <row r="17007" spans="1:7">
      <c r="A17007" s="33"/>
      <c r="B17007" s="34"/>
      <c r="C17007" s="33"/>
      <c r="D17007" s="33"/>
      <c r="E17007" s="33"/>
      <c r="G17007">
        <f t="shared" si="266"/>
        <v>6</v>
      </c>
    </row>
    <row r="17008" spans="1:7">
      <c r="A17008" s="33"/>
      <c r="B17008" s="34"/>
      <c r="C17008" s="33"/>
      <c r="D17008" s="33"/>
      <c r="E17008" s="33"/>
      <c r="G17008">
        <f t="shared" si="266"/>
        <v>6</v>
      </c>
    </row>
    <row r="17009" spans="1:7">
      <c r="A17009" s="33"/>
      <c r="B17009" s="34"/>
      <c r="C17009" s="33"/>
      <c r="D17009" s="33"/>
      <c r="E17009" s="33"/>
      <c r="G17009">
        <f t="shared" si="266"/>
        <v>6</v>
      </c>
    </row>
    <row r="17010" spans="1:7">
      <c r="A17010" s="33"/>
      <c r="B17010" s="34"/>
      <c r="C17010" s="33"/>
      <c r="D17010" s="33"/>
      <c r="E17010" s="33"/>
      <c r="G17010">
        <f t="shared" si="266"/>
        <v>6</v>
      </c>
    </row>
    <row r="17011" spans="1:7">
      <c r="A17011" s="33"/>
      <c r="B17011" s="34"/>
      <c r="C17011" s="33"/>
      <c r="D17011" s="33"/>
      <c r="E17011" s="33"/>
      <c r="G17011">
        <f t="shared" si="266"/>
        <v>6</v>
      </c>
    </row>
    <row r="17012" spans="1:7">
      <c r="A17012" s="33"/>
      <c r="B17012" s="34"/>
      <c r="C17012" s="33"/>
      <c r="D17012" s="33"/>
      <c r="E17012" s="33"/>
      <c r="G17012">
        <f t="shared" si="266"/>
        <v>6</v>
      </c>
    </row>
    <row r="17013" spans="1:7">
      <c r="A17013" s="33"/>
      <c r="B17013" s="34"/>
      <c r="C17013" s="33"/>
      <c r="D17013" s="33"/>
      <c r="E17013" s="33"/>
      <c r="G17013">
        <f t="shared" si="266"/>
        <v>6</v>
      </c>
    </row>
    <row r="17014" spans="1:7">
      <c r="A17014" s="33"/>
      <c r="B17014" s="34"/>
      <c r="C17014" s="33"/>
      <c r="D17014" s="33"/>
      <c r="E17014" s="33"/>
      <c r="G17014">
        <f t="shared" si="266"/>
        <v>6</v>
      </c>
    </row>
    <row r="17015" spans="1:7">
      <c r="A17015" s="33"/>
      <c r="B17015" s="34"/>
      <c r="C17015" s="33"/>
      <c r="D17015" s="33"/>
      <c r="E17015" s="33"/>
      <c r="G17015">
        <f t="shared" si="266"/>
        <v>6</v>
      </c>
    </row>
    <row r="17016" spans="1:7">
      <c r="A17016" s="33"/>
      <c r="B17016" s="34"/>
      <c r="C17016" s="33"/>
      <c r="D17016" s="33"/>
      <c r="E17016" s="33"/>
      <c r="G17016">
        <f t="shared" si="266"/>
        <v>6</v>
      </c>
    </row>
    <row r="17017" spans="1:7">
      <c r="A17017" s="33"/>
      <c r="B17017" s="34"/>
      <c r="C17017" s="33"/>
      <c r="D17017" s="33"/>
      <c r="E17017" s="33"/>
      <c r="G17017">
        <f t="shared" si="266"/>
        <v>6</v>
      </c>
    </row>
    <row r="17018" spans="1:7">
      <c r="A17018" s="33"/>
      <c r="B17018" s="34"/>
      <c r="C17018" s="33"/>
      <c r="D17018" s="33"/>
      <c r="E17018" s="33"/>
      <c r="G17018">
        <f t="shared" si="266"/>
        <v>6</v>
      </c>
    </row>
    <row r="17019" spans="1:7">
      <c r="A17019" s="33"/>
      <c r="B17019" s="34"/>
      <c r="C17019" s="33"/>
      <c r="D17019" s="33"/>
      <c r="E17019" s="33"/>
      <c r="G17019">
        <f t="shared" si="266"/>
        <v>6</v>
      </c>
    </row>
    <row r="17020" spans="1:7">
      <c r="A17020" s="33"/>
      <c r="B17020" s="34"/>
      <c r="C17020" s="33"/>
      <c r="D17020" s="33"/>
      <c r="E17020" s="33"/>
      <c r="G17020">
        <f t="shared" si="266"/>
        <v>6</v>
      </c>
    </row>
    <row r="17021" spans="1:7">
      <c r="A17021" s="33"/>
      <c r="B17021" s="34"/>
      <c r="C17021" s="33"/>
      <c r="D17021" s="33"/>
      <c r="E17021" s="33"/>
      <c r="G17021">
        <f t="shared" si="266"/>
        <v>6</v>
      </c>
    </row>
    <row r="17022" spans="1:7">
      <c r="A17022" s="33"/>
      <c r="B17022" s="34"/>
      <c r="C17022" s="33"/>
      <c r="D17022" s="33"/>
      <c r="E17022" s="33"/>
      <c r="G17022">
        <f t="shared" si="266"/>
        <v>6</v>
      </c>
    </row>
    <row r="17023" spans="1:7">
      <c r="A17023" s="33"/>
      <c r="B17023" s="34"/>
      <c r="C17023" s="33"/>
      <c r="D17023" s="33"/>
      <c r="E17023" s="33"/>
      <c r="G17023">
        <f t="shared" si="266"/>
        <v>6</v>
      </c>
    </row>
    <row r="17024" spans="1:7">
      <c r="A17024" s="33"/>
      <c r="B17024" s="34"/>
      <c r="C17024" s="33"/>
      <c r="D17024" s="33"/>
      <c r="E17024" s="33"/>
      <c r="G17024">
        <f t="shared" ref="G17024:G17087" si="267">WEEKDAY(B17024,2)</f>
        <v>6</v>
      </c>
    </row>
    <row r="17025" spans="1:7">
      <c r="A17025" s="33"/>
      <c r="B17025" s="34"/>
      <c r="C17025" s="33"/>
      <c r="D17025" s="33"/>
      <c r="E17025" s="33"/>
      <c r="G17025">
        <f t="shared" si="267"/>
        <v>6</v>
      </c>
    </row>
    <row r="17026" spans="1:7">
      <c r="A17026" s="33"/>
      <c r="B17026" s="34"/>
      <c r="C17026" s="33"/>
      <c r="D17026" s="33"/>
      <c r="E17026" s="33"/>
      <c r="G17026">
        <f t="shared" si="267"/>
        <v>6</v>
      </c>
    </row>
    <row r="17027" spans="1:7">
      <c r="A17027" s="33"/>
      <c r="B17027" s="34"/>
      <c r="C17027" s="33"/>
      <c r="D17027" s="33"/>
      <c r="E17027" s="33"/>
      <c r="G17027">
        <f t="shared" si="267"/>
        <v>6</v>
      </c>
    </row>
    <row r="17028" spans="1:7">
      <c r="A17028" s="33"/>
      <c r="B17028" s="34"/>
      <c r="C17028" s="33"/>
      <c r="D17028" s="33"/>
      <c r="E17028" s="33"/>
      <c r="G17028">
        <f t="shared" si="267"/>
        <v>6</v>
      </c>
    </row>
    <row r="17029" spans="1:7">
      <c r="A17029" s="33"/>
      <c r="B17029" s="34"/>
      <c r="C17029" s="33"/>
      <c r="D17029" s="33"/>
      <c r="E17029" s="33"/>
      <c r="G17029">
        <f t="shared" si="267"/>
        <v>6</v>
      </c>
    </row>
    <row r="17030" spans="1:7">
      <c r="A17030" s="33"/>
      <c r="B17030" s="34"/>
      <c r="C17030" s="33"/>
      <c r="D17030" s="33"/>
      <c r="E17030" s="33"/>
      <c r="G17030">
        <f t="shared" si="267"/>
        <v>6</v>
      </c>
    </row>
    <row r="17031" spans="1:7">
      <c r="A17031" s="33"/>
      <c r="B17031" s="34"/>
      <c r="C17031" s="33"/>
      <c r="D17031" s="33"/>
      <c r="E17031" s="33"/>
      <c r="G17031">
        <f t="shared" si="267"/>
        <v>6</v>
      </c>
    </row>
    <row r="17032" spans="1:7">
      <c r="A17032" s="33"/>
      <c r="B17032" s="34"/>
      <c r="C17032" s="33"/>
      <c r="D17032" s="33"/>
      <c r="E17032" s="33"/>
      <c r="G17032">
        <f t="shared" si="267"/>
        <v>6</v>
      </c>
    </row>
    <row r="17033" spans="1:7">
      <c r="A17033" s="33"/>
      <c r="B17033" s="34"/>
      <c r="C17033" s="33"/>
      <c r="D17033" s="33"/>
      <c r="E17033" s="33"/>
      <c r="G17033">
        <f t="shared" si="267"/>
        <v>6</v>
      </c>
    </row>
    <row r="17034" spans="1:7">
      <c r="A17034" s="33"/>
      <c r="B17034" s="34"/>
      <c r="C17034" s="33"/>
      <c r="D17034" s="33"/>
      <c r="E17034" s="33"/>
      <c r="G17034">
        <f t="shared" si="267"/>
        <v>6</v>
      </c>
    </row>
    <row r="17035" spans="1:7">
      <c r="A17035" s="33"/>
      <c r="B17035" s="34"/>
      <c r="C17035" s="33"/>
      <c r="D17035" s="33"/>
      <c r="E17035" s="33"/>
      <c r="G17035">
        <f t="shared" si="267"/>
        <v>6</v>
      </c>
    </row>
    <row r="17036" spans="1:7">
      <c r="A17036" s="33"/>
      <c r="B17036" s="34"/>
      <c r="C17036" s="33"/>
      <c r="D17036" s="33"/>
      <c r="E17036" s="33"/>
      <c r="G17036">
        <f t="shared" si="267"/>
        <v>6</v>
      </c>
    </row>
    <row r="17037" spans="1:7">
      <c r="A17037" s="33"/>
      <c r="B17037" s="34"/>
      <c r="C17037" s="33"/>
      <c r="D17037" s="33"/>
      <c r="E17037" s="33"/>
      <c r="G17037">
        <f t="shared" si="267"/>
        <v>6</v>
      </c>
    </row>
    <row r="17038" spans="1:7">
      <c r="A17038" s="33"/>
      <c r="B17038" s="34"/>
      <c r="C17038" s="33"/>
      <c r="D17038" s="33"/>
      <c r="E17038" s="33"/>
      <c r="G17038">
        <f t="shared" si="267"/>
        <v>6</v>
      </c>
    </row>
    <row r="17039" spans="1:7">
      <c r="A17039" s="33"/>
      <c r="B17039" s="34"/>
      <c r="C17039" s="33"/>
      <c r="D17039" s="33"/>
      <c r="E17039" s="33"/>
      <c r="G17039">
        <f t="shared" si="267"/>
        <v>6</v>
      </c>
    </row>
    <row r="17040" spans="1:7">
      <c r="A17040" s="33"/>
      <c r="B17040" s="34"/>
      <c r="C17040" s="33"/>
      <c r="D17040" s="33"/>
      <c r="E17040" s="33"/>
      <c r="G17040">
        <f t="shared" si="267"/>
        <v>6</v>
      </c>
    </row>
    <row r="17041" spans="1:7">
      <c r="A17041" s="33"/>
      <c r="B17041" s="34"/>
      <c r="C17041" s="33"/>
      <c r="D17041" s="33"/>
      <c r="E17041" s="33"/>
      <c r="G17041">
        <f t="shared" si="267"/>
        <v>6</v>
      </c>
    </row>
    <row r="17042" spans="1:7">
      <c r="A17042" s="33"/>
      <c r="B17042" s="34"/>
      <c r="C17042" s="33"/>
      <c r="D17042" s="33"/>
      <c r="E17042" s="33"/>
      <c r="G17042">
        <f t="shared" si="267"/>
        <v>6</v>
      </c>
    </row>
    <row r="17043" spans="1:7">
      <c r="A17043" s="33"/>
      <c r="B17043" s="34"/>
      <c r="C17043" s="33"/>
      <c r="D17043" s="33"/>
      <c r="E17043" s="33"/>
      <c r="G17043">
        <f t="shared" si="267"/>
        <v>6</v>
      </c>
    </row>
    <row r="17044" spans="1:7">
      <c r="A17044" s="33"/>
      <c r="B17044" s="34"/>
      <c r="C17044" s="33"/>
      <c r="D17044" s="33"/>
      <c r="E17044" s="33"/>
      <c r="G17044">
        <f t="shared" si="267"/>
        <v>6</v>
      </c>
    </row>
    <row r="17045" spans="1:7">
      <c r="A17045" s="33"/>
      <c r="B17045" s="34"/>
      <c r="C17045" s="33"/>
      <c r="D17045" s="33"/>
      <c r="E17045" s="33"/>
      <c r="G17045">
        <f t="shared" si="267"/>
        <v>6</v>
      </c>
    </row>
    <row r="17046" spans="1:7">
      <c r="A17046" s="33"/>
      <c r="B17046" s="34"/>
      <c r="C17046" s="33"/>
      <c r="D17046" s="33"/>
      <c r="E17046" s="33"/>
      <c r="G17046">
        <f t="shared" si="267"/>
        <v>6</v>
      </c>
    </row>
    <row r="17047" spans="1:7">
      <c r="A17047" s="33"/>
      <c r="B17047" s="34"/>
      <c r="C17047" s="33"/>
      <c r="D17047" s="33"/>
      <c r="E17047" s="33"/>
      <c r="G17047">
        <f t="shared" si="267"/>
        <v>6</v>
      </c>
    </row>
    <row r="17048" spans="1:7">
      <c r="A17048" s="33"/>
      <c r="B17048" s="34"/>
      <c r="C17048" s="33"/>
      <c r="D17048" s="33"/>
      <c r="E17048" s="33"/>
      <c r="G17048">
        <f t="shared" si="267"/>
        <v>6</v>
      </c>
    </row>
    <row r="17049" spans="1:7">
      <c r="A17049" s="33"/>
      <c r="B17049" s="34"/>
      <c r="C17049" s="33"/>
      <c r="D17049" s="33"/>
      <c r="E17049" s="33"/>
      <c r="G17049">
        <f t="shared" si="267"/>
        <v>6</v>
      </c>
    </row>
    <row r="17050" spans="1:7">
      <c r="A17050" s="33"/>
      <c r="B17050" s="34"/>
      <c r="C17050" s="33"/>
      <c r="D17050" s="33"/>
      <c r="E17050" s="33"/>
      <c r="G17050">
        <f t="shared" si="267"/>
        <v>6</v>
      </c>
    </row>
    <row r="17051" spans="1:7">
      <c r="A17051" s="33"/>
      <c r="B17051" s="34"/>
      <c r="C17051" s="33"/>
      <c r="D17051" s="33"/>
      <c r="E17051" s="33"/>
      <c r="G17051">
        <f t="shared" si="267"/>
        <v>6</v>
      </c>
    </row>
    <row r="17052" spans="1:7">
      <c r="A17052" s="33"/>
      <c r="B17052" s="34"/>
      <c r="C17052" s="33"/>
      <c r="D17052" s="33"/>
      <c r="E17052" s="33"/>
      <c r="G17052">
        <f t="shared" si="267"/>
        <v>6</v>
      </c>
    </row>
    <row r="17053" spans="1:7">
      <c r="A17053" s="33"/>
      <c r="B17053" s="34"/>
      <c r="C17053" s="33"/>
      <c r="D17053" s="33"/>
      <c r="E17053" s="33"/>
      <c r="G17053">
        <f t="shared" si="267"/>
        <v>6</v>
      </c>
    </row>
    <row r="17054" spans="1:7">
      <c r="A17054" s="33"/>
      <c r="B17054" s="34"/>
      <c r="C17054" s="33"/>
      <c r="D17054" s="33"/>
      <c r="E17054" s="33"/>
      <c r="G17054">
        <f t="shared" si="267"/>
        <v>6</v>
      </c>
    </row>
    <row r="17055" spans="1:7">
      <c r="A17055" s="33"/>
      <c r="B17055" s="34"/>
      <c r="C17055" s="33"/>
      <c r="D17055" s="33"/>
      <c r="E17055" s="33"/>
      <c r="G17055">
        <f t="shared" si="267"/>
        <v>6</v>
      </c>
    </row>
    <row r="17056" spans="1:7">
      <c r="A17056" s="33"/>
      <c r="B17056" s="34"/>
      <c r="C17056" s="33"/>
      <c r="D17056" s="33"/>
      <c r="E17056" s="33"/>
      <c r="G17056">
        <f t="shared" si="267"/>
        <v>6</v>
      </c>
    </row>
    <row r="17057" spans="1:7">
      <c r="A17057" s="33"/>
      <c r="B17057" s="34"/>
      <c r="C17057" s="33"/>
      <c r="D17057" s="33"/>
      <c r="E17057" s="33"/>
      <c r="G17057">
        <f t="shared" si="267"/>
        <v>6</v>
      </c>
    </row>
    <row r="17058" spans="1:7">
      <c r="A17058" s="33"/>
      <c r="B17058" s="34"/>
      <c r="C17058" s="33"/>
      <c r="D17058" s="33"/>
      <c r="E17058" s="33"/>
      <c r="G17058">
        <f t="shared" si="267"/>
        <v>6</v>
      </c>
    </row>
    <row r="17059" spans="1:7">
      <c r="A17059" s="33"/>
      <c r="B17059" s="34"/>
      <c r="C17059" s="33"/>
      <c r="D17059" s="33"/>
      <c r="E17059" s="33"/>
      <c r="G17059">
        <f t="shared" si="267"/>
        <v>6</v>
      </c>
    </row>
    <row r="17060" spans="1:7">
      <c r="A17060" s="33"/>
      <c r="B17060" s="34"/>
      <c r="C17060" s="33"/>
      <c r="D17060" s="33"/>
      <c r="E17060" s="33"/>
      <c r="G17060">
        <f t="shared" si="267"/>
        <v>6</v>
      </c>
    </row>
    <row r="17061" spans="1:7">
      <c r="A17061" s="33"/>
      <c r="B17061" s="34"/>
      <c r="C17061" s="33"/>
      <c r="D17061" s="33"/>
      <c r="E17061" s="33"/>
      <c r="G17061">
        <f t="shared" si="267"/>
        <v>6</v>
      </c>
    </row>
    <row r="17062" spans="1:7">
      <c r="A17062" s="33"/>
      <c r="B17062" s="34"/>
      <c r="C17062" s="33"/>
      <c r="D17062" s="33"/>
      <c r="E17062" s="33"/>
      <c r="G17062">
        <f t="shared" si="267"/>
        <v>6</v>
      </c>
    </row>
    <row r="17063" spans="1:7">
      <c r="A17063" s="33"/>
      <c r="B17063" s="34"/>
      <c r="C17063" s="33"/>
      <c r="D17063" s="33"/>
      <c r="E17063" s="33"/>
      <c r="G17063">
        <f t="shared" si="267"/>
        <v>6</v>
      </c>
    </row>
    <row r="17064" spans="1:7">
      <c r="A17064" s="33"/>
      <c r="B17064" s="34"/>
      <c r="C17064" s="33"/>
      <c r="D17064" s="33"/>
      <c r="E17064" s="33"/>
      <c r="G17064">
        <f t="shared" si="267"/>
        <v>6</v>
      </c>
    </row>
    <row r="17065" spans="1:7">
      <c r="A17065" s="33"/>
      <c r="B17065" s="34"/>
      <c r="C17065" s="33"/>
      <c r="D17065" s="33"/>
      <c r="E17065" s="33"/>
      <c r="G17065">
        <f t="shared" si="267"/>
        <v>6</v>
      </c>
    </row>
    <row r="17066" spans="1:7">
      <c r="A17066" s="33"/>
      <c r="B17066" s="34"/>
      <c r="C17066" s="33"/>
      <c r="D17066" s="33"/>
      <c r="E17066" s="33"/>
      <c r="G17066">
        <f t="shared" si="267"/>
        <v>6</v>
      </c>
    </row>
    <row r="17067" spans="1:7">
      <c r="A17067" s="33"/>
      <c r="B17067" s="34"/>
      <c r="C17067" s="33"/>
      <c r="D17067" s="33"/>
      <c r="E17067" s="33"/>
      <c r="G17067">
        <f t="shared" si="267"/>
        <v>6</v>
      </c>
    </row>
    <row r="17068" spans="1:7">
      <c r="A17068" s="33"/>
      <c r="B17068" s="34"/>
      <c r="C17068" s="33"/>
      <c r="D17068" s="33"/>
      <c r="E17068" s="33"/>
      <c r="G17068">
        <f t="shared" si="267"/>
        <v>6</v>
      </c>
    </row>
    <row r="17069" spans="1:7">
      <c r="A17069" s="33"/>
      <c r="B17069" s="34"/>
      <c r="C17069" s="33"/>
      <c r="D17069" s="33"/>
      <c r="E17069" s="33"/>
      <c r="G17069">
        <f t="shared" si="267"/>
        <v>6</v>
      </c>
    </row>
    <row r="17070" spans="1:7">
      <c r="A17070" s="33"/>
      <c r="B17070" s="34"/>
      <c r="C17070" s="33"/>
      <c r="D17070" s="33"/>
      <c r="E17070" s="33"/>
      <c r="G17070">
        <f t="shared" si="267"/>
        <v>6</v>
      </c>
    </row>
    <row r="17071" spans="1:7">
      <c r="A17071" s="33"/>
      <c r="B17071" s="34"/>
      <c r="C17071" s="33"/>
      <c r="D17071" s="33"/>
      <c r="E17071" s="33"/>
      <c r="G17071">
        <f t="shared" si="267"/>
        <v>6</v>
      </c>
    </row>
    <row r="17072" spans="1:7">
      <c r="A17072" s="33"/>
      <c r="B17072" s="34"/>
      <c r="C17072" s="33"/>
      <c r="D17072" s="33"/>
      <c r="E17072" s="33"/>
      <c r="G17072">
        <f t="shared" si="267"/>
        <v>6</v>
      </c>
    </row>
    <row r="17073" spans="1:7">
      <c r="A17073" s="33"/>
      <c r="B17073" s="34"/>
      <c r="C17073" s="33"/>
      <c r="D17073" s="33"/>
      <c r="E17073" s="33"/>
      <c r="G17073">
        <f t="shared" si="267"/>
        <v>6</v>
      </c>
    </row>
    <row r="17074" spans="1:7">
      <c r="A17074" s="33"/>
      <c r="B17074" s="34"/>
      <c r="C17074" s="33"/>
      <c r="D17074" s="33"/>
      <c r="E17074" s="33"/>
      <c r="G17074">
        <f t="shared" si="267"/>
        <v>6</v>
      </c>
    </row>
    <row r="17075" spans="1:7">
      <c r="A17075" s="33"/>
      <c r="B17075" s="34"/>
      <c r="C17075" s="33"/>
      <c r="D17075" s="33"/>
      <c r="E17075" s="33"/>
      <c r="G17075">
        <f t="shared" si="267"/>
        <v>6</v>
      </c>
    </row>
    <row r="17076" spans="1:7">
      <c r="A17076" s="33"/>
      <c r="B17076" s="34"/>
      <c r="C17076" s="33"/>
      <c r="D17076" s="33"/>
      <c r="E17076" s="33"/>
      <c r="G17076">
        <f t="shared" si="267"/>
        <v>6</v>
      </c>
    </row>
    <row r="17077" spans="1:7">
      <c r="A17077" s="33"/>
      <c r="B17077" s="34"/>
      <c r="C17077" s="33"/>
      <c r="D17077" s="33"/>
      <c r="E17077" s="33"/>
      <c r="G17077">
        <f t="shared" si="267"/>
        <v>6</v>
      </c>
    </row>
    <row r="17078" spans="1:7">
      <c r="A17078" s="33"/>
      <c r="B17078" s="34"/>
      <c r="C17078" s="33"/>
      <c r="D17078" s="33"/>
      <c r="E17078" s="33"/>
      <c r="G17078">
        <f t="shared" si="267"/>
        <v>6</v>
      </c>
    </row>
    <row r="17079" spans="1:7">
      <c r="A17079" s="33"/>
      <c r="B17079" s="34"/>
      <c r="C17079" s="33"/>
      <c r="D17079" s="33"/>
      <c r="E17079" s="33"/>
      <c r="G17079">
        <f t="shared" si="267"/>
        <v>6</v>
      </c>
    </row>
    <row r="17080" spans="1:7">
      <c r="A17080" s="33"/>
      <c r="B17080" s="34"/>
      <c r="C17080" s="33"/>
      <c r="D17080" s="33"/>
      <c r="E17080" s="33"/>
      <c r="G17080">
        <f t="shared" si="267"/>
        <v>6</v>
      </c>
    </row>
    <row r="17081" spans="1:7">
      <c r="A17081" s="33"/>
      <c r="B17081" s="34"/>
      <c r="C17081" s="33"/>
      <c r="D17081" s="33"/>
      <c r="E17081" s="33"/>
      <c r="G17081">
        <f t="shared" si="267"/>
        <v>6</v>
      </c>
    </row>
    <row r="17082" spans="1:7">
      <c r="A17082" s="33"/>
      <c r="B17082" s="34"/>
      <c r="C17082" s="33"/>
      <c r="D17082" s="33"/>
      <c r="E17082" s="33"/>
      <c r="G17082">
        <f t="shared" si="267"/>
        <v>6</v>
      </c>
    </row>
    <row r="17083" spans="1:7">
      <c r="A17083" s="33"/>
      <c r="B17083" s="34"/>
      <c r="C17083" s="33"/>
      <c r="D17083" s="33"/>
      <c r="E17083" s="33"/>
      <c r="G17083">
        <f t="shared" si="267"/>
        <v>6</v>
      </c>
    </row>
    <row r="17084" spans="1:7">
      <c r="A17084" s="33"/>
      <c r="B17084" s="34"/>
      <c r="C17084" s="33"/>
      <c r="D17084" s="33"/>
      <c r="E17084" s="33"/>
      <c r="G17084">
        <f t="shared" si="267"/>
        <v>6</v>
      </c>
    </row>
    <row r="17085" spans="1:7">
      <c r="A17085" s="33"/>
      <c r="B17085" s="34"/>
      <c r="C17085" s="33"/>
      <c r="D17085" s="33"/>
      <c r="E17085" s="33"/>
      <c r="G17085">
        <f t="shared" si="267"/>
        <v>6</v>
      </c>
    </row>
    <row r="17086" spans="1:7">
      <c r="A17086" s="33"/>
      <c r="B17086" s="34"/>
      <c r="C17086" s="33"/>
      <c r="D17086" s="33"/>
      <c r="E17086" s="33"/>
      <c r="G17086">
        <f t="shared" si="267"/>
        <v>6</v>
      </c>
    </row>
    <row r="17087" spans="1:7">
      <c r="A17087" s="33"/>
      <c r="B17087" s="34"/>
      <c r="C17087" s="33"/>
      <c r="D17087" s="33"/>
      <c r="E17087" s="33"/>
      <c r="G17087">
        <f t="shared" si="267"/>
        <v>6</v>
      </c>
    </row>
    <row r="17088" spans="1:7">
      <c r="A17088" s="33"/>
      <c r="B17088" s="34"/>
      <c r="C17088" s="33"/>
      <c r="D17088" s="33"/>
      <c r="E17088" s="33"/>
      <c r="G17088">
        <f t="shared" ref="G17088:G17151" si="268">WEEKDAY(B17088,2)</f>
        <v>6</v>
      </c>
    </row>
    <row r="17089" spans="1:7">
      <c r="A17089" s="33"/>
      <c r="B17089" s="34"/>
      <c r="C17089" s="33"/>
      <c r="D17089" s="33"/>
      <c r="E17089" s="33"/>
      <c r="G17089">
        <f t="shared" si="268"/>
        <v>6</v>
      </c>
    </row>
    <row r="17090" spans="1:7">
      <c r="A17090" s="33"/>
      <c r="B17090" s="34"/>
      <c r="C17090" s="33"/>
      <c r="D17090" s="33"/>
      <c r="E17090" s="33"/>
      <c r="G17090">
        <f t="shared" si="268"/>
        <v>6</v>
      </c>
    </row>
    <row r="17091" spans="1:7">
      <c r="A17091" s="33"/>
      <c r="B17091" s="34"/>
      <c r="C17091" s="33"/>
      <c r="D17091" s="33"/>
      <c r="E17091" s="33"/>
      <c r="G17091">
        <f t="shared" si="268"/>
        <v>6</v>
      </c>
    </row>
    <row r="17092" spans="1:7">
      <c r="A17092" s="33"/>
      <c r="B17092" s="34"/>
      <c r="C17092" s="33"/>
      <c r="D17092" s="33"/>
      <c r="E17092" s="33"/>
      <c r="G17092">
        <f t="shared" si="268"/>
        <v>6</v>
      </c>
    </row>
    <row r="17093" spans="1:7">
      <c r="A17093" s="33"/>
      <c r="B17093" s="34"/>
      <c r="C17093" s="33"/>
      <c r="D17093" s="33"/>
      <c r="E17093" s="33"/>
      <c r="G17093">
        <f t="shared" si="268"/>
        <v>6</v>
      </c>
    </row>
    <row r="17094" spans="1:7">
      <c r="A17094" s="33"/>
      <c r="B17094" s="34"/>
      <c r="C17094" s="33"/>
      <c r="D17094" s="33"/>
      <c r="E17094" s="33"/>
      <c r="G17094">
        <f t="shared" si="268"/>
        <v>6</v>
      </c>
    </row>
    <row r="17095" spans="1:7">
      <c r="A17095" s="33"/>
      <c r="B17095" s="34"/>
      <c r="C17095" s="33"/>
      <c r="D17095" s="33"/>
      <c r="E17095" s="33"/>
      <c r="G17095">
        <f t="shared" si="268"/>
        <v>6</v>
      </c>
    </row>
    <row r="17096" spans="1:7">
      <c r="A17096" s="33"/>
      <c r="B17096" s="34"/>
      <c r="C17096" s="33"/>
      <c r="D17096" s="33"/>
      <c r="E17096" s="33"/>
      <c r="G17096">
        <f t="shared" si="268"/>
        <v>6</v>
      </c>
    </row>
    <row r="17097" spans="1:7">
      <c r="A17097" s="33"/>
      <c r="B17097" s="34"/>
      <c r="C17097" s="33"/>
      <c r="D17097" s="33"/>
      <c r="E17097" s="33"/>
      <c r="G17097">
        <f t="shared" si="268"/>
        <v>6</v>
      </c>
    </row>
    <row r="17098" spans="1:7">
      <c r="A17098" s="33"/>
      <c r="B17098" s="34"/>
      <c r="C17098" s="33"/>
      <c r="D17098" s="33"/>
      <c r="E17098" s="33"/>
      <c r="G17098">
        <f t="shared" si="268"/>
        <v>6</v>
      </c>
    </row>
    <row r="17099" spans="1:7">
      <c r="A17099" s="33"/>
      <c r="B17099" s="34"/>
      <c r="C17099" s="33"/>
      <c r="D17099" s="33"/>
      <c r="E17099" s="33"/>
      <c r="G17099">
        <f t="shared" si="268"/>
        <v>6</v>
      </c>
    </row>
    <row r="17100" spans="1:7">
      <c r="A17100" s="33"/>
      <c r="B17100" s="34"/>
      <c r="C17100" s="33"/>
      <c r="D17100" s="33"/>
      <c r="E17100" s="33"/>
      <c r="G17100">
        <f t="shared" si="268"/>
        <v>6</v>
      </c>
    </row>
    <row r="17101" spans="1:7">
      <c r="A17101" s="33"/>
      <c r="B17101" s="34"/>
      <c r="C17101" s="33"/>
      <c r="D17101" s="33"/>
      <c r="E17101" s="33"/>
      <c r="G17101">
        <f t="shared" si="268"/>
        <v>6</v>
      </c>
    </row>
    <row r="17102" spans="1:7">
      <c r="A17102" s="33"/>
      <c r="B17102" s="34"/>
      <c r="C17102" s="33"/>
      <c r="D17102" s="33"/>
      <c r="E17102" s="33"/>
      <c r="G17102">
        <f t="shared" si="268"/>
        <v>6</v>
      </c>
    </row>
    <row r="17103" spans="1:7">
      <c r="A17103" s="33"/>
      <c r="B17103" s="34"/>
      <c r="C17103" s="33"/>
      <c r="D17103" s="33"/>
      <c r="E17103" s="33"/>
      <c r="G17103">
        <f t="shared" si="268"/>
        <v>6</v>
      </c>
    </row>
    <row r="17104" spans="1:7">
      <c r="A17104" s="33"/>
      <c r="B17104" s="34"/>
      <c r="C17104" s="33"/>
      <c r="D17104" s="33"/>
      <c r="E17104" s="33"/>
      <c r="G17104">
        <f t="shared" si="268"/>
        <v>6</v>
      </c>
    </row>
    <row r="17105" spans="1:7">
      <c r="A17105" s="33"/>
      <c r="B17105" s="34"/>
      <c r="C17105" s="33"/>
      <c r="D17105" s="33"/>
      <c r="E17105" s="33"/>
      <c r="G17105">
        <f t="shared" si="268"/>
        <v>6</v>
      </c>
    </row>
    <row r="17106" spans="1:7">
      <c r="A17106" s="33"/>
      <c r="B17106" s="34"/>
      <c r="C17106" s="33"/>
      <c r="D17106" s="33"/>
      <c r="E17106" s="33"/>
      <c r="G17106">
        <f t="shared" si="268"/>
        <v>6</v>
      </c>
    </row>
    <row r="17107" spans="1:7">
      <c r="A17107" s="33"/>
      <c r="B17107" s="34"/>
      <c r="C17107" s="33"/>
      <c r="D17107" s="33"/>
      <c r="E17107" s="33"/>
      <c r="G17107">
        <f t="shared" si="268"/>
        <v>6</v>
      </c>
    </row>
    <row r="17108" spans="1:7">
      <c r="A17108" s="33"/>
      <c r="B17108" s="34"/>
      <c r="C17108" s="33"/>
      <c r="D17108" s="33"/>
      <c r="E17108" s="33"/>
      <c r="G17108">
        <f t="shared" si="268"/>
        <v>6</v>
      </c>
    </row>
    <row r="17109" spans="1:7">
      <c r="A17109" s="33"/>
      <c r="B17109" s="34"/>
      <c r="C17109" s="33"/>
      <c r="D17109" s="33"/>
      <c r="E17109" s="33"/>
      <c r="G17109">
        <f t="shared" si="268"/>
        <v>6</v>
      </c>
    </row>
    <row r="17110" spans="1:7">
      <c r="A17110" s="33"/>
      <c r="B17110" s="34"/>
      <c r="C17110" s="33"/>
      <c r="D17110" s="33"/>
      <c r="E17110" s="33"/>
      <c r="G17110">
        <f t="shared" si="268"/>
        <v>6</v>
      </c>
    </row>
    <row r="17111" spans="1:7">
      <c r="A17111" s="33"/>
      <c r="B17111" s="34"/>
      <c r="C17111" s="33"/>
      <c r="D17111" s="33"/>
      <c r="E17111" s="33"/>
      <c r="G17111">
        <f t="shared" si="268"/>
        <v>6</v>
      </c>
    </row>
    <row r="17112" spans="1:7">
      <c r="A17112" s="33"/>
      <c r="B17112" s="34"/>
      <c r="C17112" s="33"/>
      <c r="D17112" s="33"/>
      <c r="E17112" s="33"/>
      <c r="G17112">
        <f t="shared" si="268"/>
        <v>6</v>
      </c>
    </row>
    <row r="17113" spans="1:7">
      <c r="A17113" s="33"/>
      <c r="B17113" s="34"/>
      <c r="C17113" s="33"/>
      <c r="D17113" s="33"/>
      <c r="E17113" s="33"/>
      <c r="G17113">
        <f t="shared" si="268"/>
        <v>6</v>
      </c>
    </row>
    <row r="17114" spans="1:7">
      <c r="A17114" s="33"/>
      <c r="B17114" s="34"/>
      <c r="C17114" s="33"/>
      <c r="D17114" s="33"/>
      <c r="E17114" s="33"/>
      <c r="G17114">
        <f t="shared" si="268"/>
        <v>6</v>
      </c>
    </row>
    <row r="17115" spans="1:7">
      <c r="A17115" s="33"/>
      <c r="B17115" s="34"/>
      <c r="C17115" s="33"/>
      <c r="D17115" s="33"/>
      <c r="E17115" s="33"/>
      <c r="G17115">
        <f t="shared" si="268"/>
        <v>6</v>
      </c>
    </row>
    <row r="17116" spans="1:7">
      <c r="A17116" s="33"/>
      <c r="B17116" s="34"/>
      <c r="C17116" s="33"/>
      <c r="D17116" s="33"/>
      <c r="E17116" s="33"/>
      <c r="G17116">
        <f t="shared" si="268"/>
        <v>6</v>
      </c>
    </row>
    <row r="17117" spans="1:7">
      <c r="A17117" s="33"/>
      <c r="B17117" s="34"/>
      <c r="C17117" s="33"/>
      <c r="D17117" s="33"/>
      <c r="E17117" s="33"/>
      <c r="G17117">
        <f t="shared" si="268"/>
        <v>6</v>
      </c>
    </row>
    <row r="17118" spans="1:7">
      <c r="A17118" s="33"/>
      <c r="B17118" s="34"/>
      <c r="C17118" s="33"/>
      <c r="D17118" s="33"/>
      <c r="E17118" s="33"/>
      <c r="G17118">
        <f t="shared" si="268"/>
        <v>6</v>
      </c>
    </row>
    <row r="17119" spans="1:7">
      <c r="A17119" s="33"/>
      <c r="B17119" s="34"/>
      <c r="C17119" s="33"/>
      <c r="D17119" s="33"/>
      <c r="E17119" s="33"/>
      <c r="G17119">
        <f t="shared" si="268"/>
        <v>6</v>
      </c>
    </row>
    <row r="17120" spans="1:7">
      <c r="A17120" s="33"/>
      <c r="B17120" s="34"/>
      <c r="C17120" s="33"/>
      <c r="D17120" s="33"/>
      <c r="E17120" s="33"/>
      <c r="G17120">
        <f t="shared" si="268"/>
        <v>6</v>
      </c>
    </row>
    <row r="17121" spans="1:7">
      <c r="A17121" s="33"/>
      <c r="B17121" s="34"/>
      <c r="C17121" s="33"/>
      <c r="D17121" s="33"/>
      <c r="E17121" s="33"/>
      <c r="G17121">
        <f t="shared" si="268"/>
        <v>6</v>
      </c>
    </row>
    <row r="17122" spans="1:7">
      <c r="A17122" s="33"/>
      <c r="B17122" s="34"/>
      <c r="C17122" s="33"/>
      <c r="D17122" s="33"/>
      <c r="E17122" s="33"/>
      <c r="G17122">
        <f t="shared" si="268"/>
        <v>6</v>
      </c>
    </row>
    <row r="17123" spans="1:7">
      <c r="A17123" s="33"/>
      <c r="B17123" s="34"/>
      <c r="C17123" s="33"/>
      <c r="D17123" s="33"/>
      <c r="E17123" s="33"/>
      <c r="G17123">
        <f t="shared" si="268"/>
        <v>6</v>
      </c>
    </row>
    <row r="17124" spans="1:7">
      <c r="A17124" s="33"/>
      <c r="B17124" s="34"/>
      <c r="C17124" s="33"/>
      <c r="D17124" s="33"/>
      <c r="E17124" s="33"/>
      <c r="G17124">
        <f t="shared" si="268"/>
        <v>6</v>
      </c>
    </row>
    <row r="17125" spans="1:7">
      <c r="A17125" s="33"/>
      <c r="B17125" s="34"/>
      <c r="C17125" s="33"/>
      <c r="D17125" s="33"/>
      <c r="E17125" s="33"/>
      <c r="G17125">
        <f t="shared" si="268"/>
        <v>6</v>
      </c>
    </row>
    <row r="17126" spans="1:7">
      <c r="A17126" s="33"/>
      <c r="B17126" s="34"/>
      <c r="C17126" s="33"/>
      <c r="D17126" s="33"/>
      <c r="E17126" s="33"/>
      <c r="G17126">
        <f t="shared" si="268"/>
        <v>6</v>
      </c>
    </row>
    <row r="17127" spans="1:7">
      <c r="A17127" s="33"/>
      <c r="B17127" s="34"/>
      <c r="C17127" s="33"/>
      <c r="D17127" s="33"/>
      <c r="E17127" s="33"/>
      <c r="G17127">
        <f t="shared" si="268"/>
        <v>6</v>
      </c>
    </row>
    <row r="17128" spans="1:7">
      <c r="A17128" s="33"/>
      <c r="B17128" s="34"/>
      <c r="C17128" s="33"/>
      <c r="D17128" s="33"/>
      <c r="E17128" s="33"/>
      <c r="G17128">
        <f t="shared" si="268"/>
        <v>6</v>
      </c>
    </row>
    <row r="17129" spans="1:7">
      <c r="A17129" s="33"/>
      <c r="B17129" s="34"/>
      <c r="C17129" s="33"/>
      <c r="D17129" s="33"/>
      <c r="E17129" s="33"/>
      <c r="G17129">
        <f t="shared" si="268"/>
        <v>6</v>
      </c>
    </row>
    <row r="17130" spans="1:7">
      <c r="A17130" s="33"/>
      <c r="B17130" s="34"/>
      <c r="C17130" s="33"/>
      <c r="D17130" s="33"/>
      <c r="E17130" s="33"/>
      <c r="G17130">
        <f t="shared" si="268"/>
        <v>6</v>
      </c>
    </row>
    <row r="17131" spans="1:7">
      <c r="A17131" s="33"/>
      <c r="B17131" s="34"/>
      <c r="C17131" s="33"/>
      <c r="D17131" s="33"/>
      <c r="E17131" s="33"/>
      <c r="G17131">
        <f t="shared" si="268"/>
        <v>6</v>
      </c>
    </row>
    <row r="17132" spans="1:7">
      <c r="A17132" s="33"/>
      <c r="B17132" s="34"/>
      <c r="C17132" s="33"/>
      <c r="D17132" s="33"/>
      <c r="E17132" s="33"/>
      <c r="G17132">
        <f t="shared" si="268"/>
        <v>6</v>
      </c>
    </row>
    <row r="17133" spans="1:7">
      <c r="A17133" s="33"/>
      <c r="B17133" s="34"/>
      <c r="C17133" s="33"/>
      <c r="D17133" s="33"/>
      <c r="E17133" s="33"/>
      <c r="G17133">
        <f t="shared" si="268"/>
        <v>6</v>
      </c>
    </row>
    <row r="17134" spans="1:7">
      <c r="A17134" s="33"/>
      <c r="B17134" s="34"/>
      <c r="C17134" s="33"/>
      <c r="D17134" s="33"/>
      <c r="E17134" s="33"/>
      <c r="G17134">
        <f t="shared" si="268"/>
        <v>6</v>
      </c>
    </row>
    <row r="17135" spans="1:7">
      <c r="A17135" s="33"/>
      <c r="B17135" s="34"/>
      <c r="C17135" s="33"/>
      <c r="D17135" s="33"/>
      <c r="E17135" s="33"/>
      <c r="G17135">
        <f t="shared" si="268"/>
        <v>6</v>
      </c>
    </row>
    <row r="17136" spans="1:7">
      <c r="A17136" s="33"/>
      <c r="B17136" s="34"/>
      <c r="C17136" s="33"/>
      <c r="D17136" s="33"/>
      <c r="E17136" s="33"/>
      <c r="G17136">
        <f t="shared" si="268"/>
        <v>6</v>
      </c>
    </row>
    <row r="17137" spans="1:7">
      <c r="A17137" s="33"/>
      <c r="B17137" s="34"/>
      <c r="C17137" s="33"/>
      <c r="D17137" s="33"/>
      <c r="E17137" s="33"/>
      <c r="G17137">
        <f t="shared" si="268"/>
        <v>6</v>
      </c>
    </row>
    <row r="17138" spans="1:7">
      <c r="A17138" s="33"/>
      <c r="B17138" s="34"/>
      <c r="C17138" s="33"/>
      <c r="D17138" s="33"/>
      <c r="E17138" s="33"/>
      <c r="G17138">
        <f t="shared" si="268"/>
        <v>6</v>
      </c>
    </row>
    <row r="17139" spans="1:7">
      <c r="A17139" s="33"/>
      <c r="B17139" s="34"/>
      <c r="C17139" s="33"/>
      <c r="D17139" s="33"/>
      <c r="E17139" s="33"/>
      <c r="G17139">
        <f t="shared" si="268"/>
        <v>6</v>
      </c>
    </row>
    <row r="17140" spans="1:7">
      <c r="A17140" s="33"/>
      <c r="B17140" s="34"/>
      <c r="C17140" s="33"/>
      <c r="D17140" s="33"/>
      <c r="E17140" s="33"/>
      <c r="G17140">
        <f t="shared" si="268"/>
        <v>6</v>
      </c>
    </row>
    <row r="17141" spans="1:7">
      <c r="A17141" s="33"/>
      <c r="B17141" s="34"/>
      <c r="C17141" s="33"/>
      <c r="D17141" s="33"/>
      <c r="E17141" s="33"/>
      <c r="G17141">
        <f t="shared" si="268"/>
        <v>6</v>
      </c>
    </row>
    <row r="17142" spans="1:7">
      <c r="A17142" s="33"/>
      <c r="B17142" s="34"/>
      <c r="C17142" s="33"/>
      <c r="D17142" s="33"/>
      <c r="E17142" s="33"/>
      <c r="G17142">
        <f t="shared" si="268"/>
        <v>6</v>
      </c>
    </row>
    <row r="17143" spans="1:7">
      <c r="A17143" s="33"/>
      <c r="B17143" s="34"/>
      <c r="C17143" s="33"/>
      <c r="D17143" s="33"/>
      <c r="E17143" s="33"/>
      <c r="G17143">
        <f t="shared" si="268"/>
        <v>6</v>
      </c>
    </row>
    <row r="17144" spans="1:7">
      <c r="A17144" s="33"/>
      <c r="B17144" s="34"/>
      <c r="C17144" s="33"/>
      <c r="D17144" s="33"/>
      <c r="E17144" s="33"/>
      <c r="G17144">
        <f t="shared" si="268"/>
        <v>6</v>
      </c>
    </row>
    <row r="17145" spans="1:7">
      <c r="A17145" s="33"/>
      <c r="B17145" s="34"/>
      <c r="C17145" s="33"/>
      <c r="D17145" s="33"/>
      <c r="E17145" s="33"/>
      <c r="G17145">
        <f t="shared" si="268"/>
        <v>6</v>
      </c>
    </row>
    <row r="17146" spans="1:7">
      <c r="A17146" s="33"/>
      <c r="B17146" s="34"/>
      <c r="C17146" s="33"/>
      <c r="D17146" s="33"/>
      <c r="E17146" s="33"/>
      <c r="G17146">
        <f t="shared" si="268"/>
        <v>6</v>
      </c>
    </row>
    <row r="17147" spans="1:7">
      <c r="A17147" s="33"/>
      <c r="B17147" s="34"/>
      <c r="C17147" s="33"/>
      <c r="D17147" s="33"/>
      <c r="E17147" s="33"/>
      <c r="G17147">
        <f t="shared" si="268"/>
        <v>6</v>
      </c>
    </row>
    <row r="17148" spans="1:7">
      <c r="A17148" s="33"/>
      <c r="B17148" s="34"/>
      <c r="C17148" s="33"/>
      <c r="D17148" s="33"/>
      <c r="E17148" s="33"/>
      <c r="G17148">
        <f t="shared" si="268"/>
        <v>6</v>
      </c>
    </row>
    <row r="17149" spans="1:7">
      <c r="A17149" s="33"/>
      <c r="B17149" s="34"/>
      <c r="C17149" s="33"/>
      <c r="D17149" s="33"/>
      <c r="E17149" s="33"/>
      <c r="G17149">
        <f t="shared" si="268"/>
        <v>6</v>
      </c>
    </row>
    <row r="17150" spans="1:7">
      <c r="A17150" s="33"/>
      <c r="B17150" s="34"/>
      <c r="C17150" s="33"/>
      <c r="D17150" s="33"/>
      <c r="E17150" s="33"/>
      <c r="G17150">
        <f t="shared" si="268"/>
        <v>6</v>
      </c>
    </row>
    <row r="17151" spans="1:7">
      <c r="A17151" s="33"/>
      <c r="B17151" s="34"/>
      <c r="C17151" s="33"/>
      <c r="D17151" s="33"/>
      <c r="E17151" s="33"/>
      <c r="G17151">
        <f t="shared" si="268"/>
        <v>6</v>
      </c>
    </row>
    <row r="17152" spans="1:7">
      <c r="A17152" s="33"/>
      <c r="B17152" s="34"/>
      <c r="C17152" s="33"/>
      <c r="D17152" s="33"/>
      <c r="E17152" s="33"/>
      <c r="G17152">
        <f t="shared" ref="G17152:G17215" si="269">WEEKDAY(B17152,2)</f>
        <v>6</v>
      </c>
    </row>
    <row r="17153" spans="1:7">
      <c r="A17153" s="33"/>
      <c r="B17153" s="34"/>
      <c r="C17153" s="33"/>
      <c r="D17153" s="33"/>
      <c r="E17153" s="33"/>
      <c r="G17153">
        <f t="shared" si="269"/>
        <v>6</v>
      </c>
    </row>
    <row r="17154" spans="1:7">
      <c r="A17154" s="33"/>
      <c r="B17154" s="34"/>
      <c r="C17154" s="33"/>
      <c r="D17154" s="33"/>
      <c r="E17154" s="33"/>
      <c r="G17154">
        <f t="shared" si="269"/>
        <v>6</v>
      </c>
    </row>
    <row r="17155" spans="1:7">
      <c r="A17155" s="33"/>
      <c r="B17155" s="34"/>
      <c r="C17155" s="33"/>
      <c r="D17155" s="33"/>
      <c r="E17155" s="33"/>
      <c r="G17155">
        <f t="shared" si="269"/>
        <v>6</v>
      </c>
    </row>
    <row r="17156" spans="1:7">
      <c r="A17156" s="33"/>
      <c r="B17156" s="34"/>
      <c r="C17156" s="33"/>
      <c r="D17156" s="33"/>
      <c r="E17156" s="33"/>
      <c r="G17156">
        <f t="shared" si="269"/>
        <v>6</v>
      </c>
    </row>
    <row r="17157" spans="1:7">
      <c r="A17157" s="33"/>
      <c r="B17157" s="34"/>
      <c r="C17157" s="33"/>
      <c r="D17157" s="33"/>
      <c r="E17157" s="33"/>
      <c r="G17157">
        <f t="shared" si="269"/>
        <v>6</v>
      </c>
    </row>
    <row r="17158" spans="1:7">
      <c r="A17158" s="33"/>
      <c r="B17158" s="34"/>
      <c r="C17158" s="33"/>
      <c r="D17158" s="33"/>
      <c r="E17158" s="33"/>
      <c r="G17158">
        <f t="shared" si="269"/>
        <v>6</v>
      </c>
    </row>
    <row r="17159" spans="1:7">
      <c r="A17159" s="33"/>
      <c r="B17159" s="34"/>
      <c r="C17159" s="33"/>
      <c r="D17159" s="33"/>
      <c r="E17159" s="33"/>
      <c r="G17159">
        <f t="shared" si="269"/>
        <v>6</v>
      </c>
    </row>
    <row r="17160" spans="1:7">
      <c r="A17160" s="33"/>
      <c r="B17160" s="34"/>
      <c r="C17160" s="33"/>
      <c r="D17160" s="33"/>
      <c r="E17160" s="33"/>
      <c r="G17160">
        <f t="shared" si="269"/>
        <v>6</v>
      </c>
    </row>
    <row r="17161" spans="1:7">
      <c r="A17161" s="33"/>
      <c r="B17161" s="34"/>
      <c r="C17161" s="33"/>
      <c r="D17161" s="33"/>
      <c r="E17161" s="33"/>
      <c r="G17161">
        <f t="shared" si="269"/>
        <v>6</v>
      </c>
    </row>
    <row r="17162" spans="1:7">
      <c r="A17162" s="33"/>
      <c r="B17162" s="34"/>
      <c r="C17162" s="33"/>
      <c r="D17162" s="33"/>
      <c r="E17162" s="33"/>
      <c r="G17162">
        <f t="shared" si="269"/>
        <v>6</v>
      </c>
    </row>
    <row r="17163" spans="1:7">
      <c r="A17163" s="33"/>
      <c r="B17163" s="34"/>
      <c r="C17163" s="33"/>
      <c r="D17163" s="33"/>
      <c r="E17163" s="33"/>
      <c r="G17163">
        <f t="shared" si="269"/>
        <v>6</v>
      </c>
    </row>
    <row r="17164" spans="1:7">
      <c r="A17164" s="33"/>
      <c r="B17164" s="34"/>
      <c r="C17164" s="33"/>
      <c r="D17164" s="33"/>
      <c r="E17164" s="33"/>
      <c r="G17164">
        <f t="shared" si="269"/>
        <v>6</v>
      </c>
    </row>
    <row r="17165" spans="1:7">
      <c r="A17165" s="33"/>
      <c r="B17165" s="34"/>
      <c r="C17165" s="33"/>
      <c r="D17165" s="33"/>
      <c r="E17165" s="33"/>
      <c r="G17165">
        <f t="shared" si="269"/>
        <v>6</v>
      </c>
    </row>
    <row r="17166" spans="1:7">
      <c r="A17166" s="33"/>
      <c r="B17166" s="34"/>
      <c r="C17166" s="33"/>
      <c r="D17166" s="33"/>
      <c r="E17166" s="33"/>
      <c r="G17166">
        <f t="shared" si="269"/>
        <v>6</v>
      </c>
    </row>
    <row r="17167" spans="1:7">
      <c r="A17167" s="33"/>
      <c r="B17167" s="34"/>
      <c r="C17167" s="33"/>
      <c r="D17167" s="33"/>
      <c r="E17167" s="33"/>
      <c r="G17167">
        <f t="shared" si="269"/>
        <v>6</v>
      </c>
    </row>
    <row r="17168" spans="1:7">
      <c r="A17168" s="33"/>
      <c r="B17168" s="34"/>
      <c r="C17168" s="33"/>
      <c r="D17168" s="33"/>
      <c r="E17168" s="33"/>
      <c r="G17168">
        <f t="shared" si="269"/>
        <v>6</v>
      </c>
    </row>
    <row r="17169" spans="1:7">
      <c r="A17169" s="33"/>
      <c r="B17169" s="34"/>
      <c r="C17169" s="33"/>
      <c r="D17169" s="33"/>
      <c r="E17169" s="33"/>
      <c r="G17169">
        <f t="shared" si="269"/>
        <v>6</v>
      </c>
    </row>
    <row r="17170" spans="1:7">
      <c r="A17170" s="33"/>
      <c r="B17170" s="34"/>
      <c r="C17170" s="33"/>
      <c r="D17170" s="33"/>
      <c r="E17170" s="33"/>
      <c r="G17170">
        <f t="shared" si="269"/>
        <v>6</v>
      </c>
    </row>
    <row r="17171" spans="1:7">
      <c r="A17171" s="33"/>
      <c r="B17171" s="34"/>
      <c r="C17171" s="33"/>
      <c r="D17171" s="33"/>
      <c r="E17171" s="33"/>
      <c r="G17171">
        <f t="shared" si="269"/>
        <v>6</v>
      </c>
    </row>
    <row r="17172" spans="1:7">
      <c r="A17172" s="33"/>
      <c r="B17172" s="34"/>
      <c r="C17172" s="33"/>
      <c r="D17172" s="33"/>
      <c r="E17172" s="33"/>
      <c r="G17172">
        <f t="shared" si="269"/>
        <v>6</v>
      </c>
    </row>
    <row r="17173" spans="1:7">
      <c r="A17173" s="33"/>
      <c r="B17173" s="34"/>
      <c r="C17173" s="33"/>
      <c r="D17173" s="33"/>
      <c r="E17173" s="33"/>
      <c r="G17173">
        <f t="shared" si="269"/>
        <v>6</v>
      </c>
    </row>
    <row r="17174" spans="1:7">
      <c r="A17174" s="33"/>
      <c r="B17174" s="34"/>
      <c r="C17174" s="33"/>
      <c r="D17174" s="33"/>
      <c r="E17174" s="33"/>
      <c r="G17174">
        <f t="shared" si="269"/>
        <v>6</v>
      </c>
    </row>
    <row r="17175" spans="1:7">
      <c r="A17175" s="33"/>
      <c r="B17175" s="34"/>
      <c r="C17175" s="33"/>
      <c r="D17175" s="33"/>
      <c r="E17175" s="33"/>
      <c r="G17175">
        <f t="shared" si="269"/>
        <v>6</v>
      </c>
    </row>
    <row r="17176" spans="1:7">
      <c r="A17176" s="33"/>
      <c r="B17176" s="34"/>
      <c r="C17176" s="33"/>
      <c r="D17176" s="33"/>
      <c r="E17176" s="33"/>
      <c r="G17176">
        <f t="shared" si="269"/>
        <v>6</v>
      </c>
    </row>
    <row r="17177" spans="1:7">
      <c r="A17177" s="33"/>
      <c r="B17177" s="34"/>
      <c r="C17177" s="33"/>
      <c r="D17177" s="33"/>
      <c r="E17177" s="33"/>
      <c r="G17177">
        <f t="shared" si="269"/>
        <v>6</v>
      </c>
    </row>
    <row r="17178" spans="1:7">
      <c r="A17178" s="33"/>
      <c r="B17178" s="34"/>
      <c r="C17178" s="33"/>
      <c r="D17178" s="33"/>
      <c r="E17178" s="33"/>
      <c r="G17178">
        <f t="shared" si="269"/>
        <v>6</v>
      </c>
    </row>
    <row r="17179" spans="1:7">
      <c r="A17179" s="33"/>
      <c r="B17179" s="34"/>
      <c r="C17179" s="33"/>
      <c r="D17179" s="33"/>
      <c r="E17179" s="33"/>
      <c r="G17179">
        <f t="shared" si="269"/>
        <v>6</v>
      </c>
    </row>
    <row r="17180" spans="1:7">
      <c r="A17180" s="33"/>
      <c r="B17180" s="34"/>
      <c r="C17180" s="33"/>
      <c r="D17180" s="33"/>
      <c r="E17180" s="33"/>
      <c r="G17180">
        <f t="shared" si="269"/>
        <v>6</v>
      </c>
    </row>
    <row r="17181" spans="1:7">
      <c r="A17181" s="33"/>
      <c r="B17181" s="34"/>
      <c r="C17181" s="33"/>
      <c r="D17181" s="33"/>
      <c r="E17181" s="33"/>
      <c r="G17181">
        <f t="shared" si="269"/>
        <v>6</v>
      </c>
    </row>
    <row r="17182" spans="1:7">
      <c r="A17182" s="33"/>
      <c r="B17182" s="34"/>
      <c r="C17182" s="33"/>
      <c r="D17182" s="33"/>
      <c r="E17182" s="33"/>
      <c r="G17182">
        <f t="shared" si="269"/>
        <v>6</v>
      </c>
    </row>
    <row r="17183" spans="1:7">
      <c r="A17183" s="33"/>
      <c r="B17183" s="34"/>
      <c r="C17183" s="33"/>
      <c r="D17183" s="33"/>
      <c r="E17183" s="33"/>
      <c r="G17183">
        <f t="shared" si="269"/>
        <v>6</v>
      </c>
    </row>
    <row r="17184" spans="1:7">
      <c r="A17184" s="33"/>
      <c r="B17184" s="34"/>
      <c r="C17184" s="33"/>
      <c r="D17184" s="33"/>
      <c r="E17184" s="33"/>
      <c r="G17184">
        <f t="shared" si="269"/>
        <v>6</v>
      </c>
    </row>
    <row r="17185" spans="1:7">
      <c r="A17185" s="33"/>
      <c r="B17185" s="34"/>
      <c r="C17185" s="33"/>
      <c r="D17185" s="33"/>
      <c r="E17185" s="33"/>
      <c r="G17185">
        <f t="shared" si="269"/>
        <v>6</v>
      </c>
    </row>
    <row r="17186" spans="1:7">
      <c r="A17186" s="33"/>
      <c r="B17186" s="34"/>
      <c r="C17186" s="33"/>
      <c r="D17186" s="33"/>
      <c r="E17186" s="33"/>
      <c r="G17186">
        <f t="shared" si="269"/>
        <v>6</v>
      </c>
    </row>
    <row r="17187" spans="1:7">
      <c r="A17187" s="33"/>
      <c r="B17187" s="34"/>
      <c r="C17187" s="33"/>
      <c r="D17187" s="33"/>
      <c r="E17187" s="33"/>
      <c r="G17187">
        <f t="shared" si="269"/>
        <v>6</v>
      </c>
    </row>
    <row r="17188" spans="1:7">
      <c r="A17188" s="33"/>
      <c r="B17188" s="34"/>
      <c r="C17188" s="33"/>
      <c r="D17188" s="33"/>
      <c r="E17188" s="33"/>
      <c r="G17188">
        <f t="shared" si="269"/>
        <v>6</v>
      </c>
    </row>
    <row r="17189" spans="1:7">
      <c r="A17189" s="33"/>
      <c r="B17189" s="34"/>
      <c r="C17189" s="33"/>
      <c r="D17189" s="33"/>
      <c r="E17189" s="33"/>
      <c r="G17189">
        <f t="shared" si="269"/>
        <v>6</v>
      </c>
    </row>
    <row r="17190" spans="1:7">
      <c r="A17190" s="33"/>
      <c r="B17190" s="34"/>
      <c r="C17190" s="33"/>
      <c r="D17190" s="33"/>
      <c r="E17190" s="33"/>
      <c r="G17190">
        <f t="shared" si="269"/>
        <v>6</v>
      </c>
    </row>
    <row r="17191" spans="1:7">
      <c r="A17191" s="33"/>
      <c r="B17191" s="34"/>
      <c r="C17191" s="33"/>
      <c r="D17191" s="33"/>
      <c r="E17191" s="33"/>
      <c r="G17191">
        <f t="shared" si="269"/>
        <v>6</v>
      </c>
    </row>
    <row r="17192" spans="1:7">
      <c r="A17192" s="33"/>
      <c r="B17192" s="34"/>
      <c r="C17192" s="33"/>
      <c r="D17192" s="33"/>
      <c r="E17192" s="33"/>
      <c r="G17192">
        <f t="shared" si="269"/>
        <v>6</v>
      </c>
    </row>
    <row r="17193" spans="1:7">
      <c r="A17193" s="33"/>
      <c r="B17193" s="34"/>
      <c r="C17193" s="33"/>
      <c r="D17193" s="33"/>
      <c r="E17193" s="33"/>
      <c r="G17193">
        <f t="shared" si="269"/>
        <v>6</v>
      </c>
    </row>
    <row r="17194" spans="1:7">
      <c r="A17194" s="33"/>
      <c r="B17194" s="34"/>
      <c r="C17194" s="33"/>
      <c r="D17194" s="33"/>
      <c r="E17194" s="33"/>
      <c r="G17194">
        <f t="shared" si="269"/>
        <v>6</v>
      </c>
    </row>
    <row r="17195" spans="1:7">
      <c r="A17195" s="33"/>
      <c r="B17195" s="34"/>
      <c r="C17195" s="33"/>
      <c r="D17195" s="33"/>
      <c r="E17195" s="33"/>
      <c r="G17195">
        <f t="shared" si="269"/>
        <v>6</v>
      </c>
    </row>
    <row r="17196" spans="1:7">
      <c r="A17196" s="33"/>
      <c r="B17196" s="34"/>
      <c r="C17196" s="33"/>
      <c r="D17196" s="33"/>
      <c r="E17196" s="33"/>
      <c r="G17196">
        <f t="shared" si="269"/>
        <v>6</v>
      </c>
    </row>
    <row r="17197" spans="1:7">
      <c r="A17197" s="33"/>
      <c r="B17197" s="34"/>
      <c r="C17197" s="33"/>
      <c r="D17197" s="33"/>
      <c r="E17197" s="33"/>
      <c r="G17197">
        <f t="shared" si="269"/>
        <v>6</v>
      </c>
    </row>
    <row r="17198" spans="1:7">
      <c r="A17198" s="33"/>
      <c r="B17198" s="34"/>
      <c r="C17198" s="33"/>
      <c r="D17198" s="33"/>
      <c r="E17198" s="33"/>
      <c r="G17198">
        <f t="shared" si="269"/>
        <v>6</v>
      </c>
    </row>
    <row r="17199" spans="1:7">
      <c r="A17199" s="33"/>
      <c r="B17199" s="34"/>
      <c r="C17199" s="33"/>
      <c r="D17199" s="33"/>
      <c r="E17199" s="33"/>
      <c r="G17199">
        <f t="shared" si="269"/>
        <v>6</v>
      </c>
    </row>
    <row r="17200" spans="1:7">
      <c r="A17200" s="33"/>
      <c r="B17200" s="34"/>
      <c r="C17200" s="33"/>
      <c r="D17200" s="33"/>
      <c r="E17200" s="33"/>
      <c r="G17200">
        <f t="shared" si="269"/>
        <v>6</v>
      </c>
    </row>
    <row r="17201" spans="1:7">
      <c r="A17201" s="33"/>
      <c r="B17201" s="34"/>
      <c r="C17201" s="33"/>
      <c r="D17201" s="33"/>
      <c r="E17201" s="33"/>
      <c r="G17201">
        <f t="shared" si="269"/>
        <v>6</v>
      </c>
    </row>
    <row r="17202" spans="1:7">
      <c r="A17202" s="33"/>
      <c r="B17202" s="34"/>
      <c r="C17202" s="33"/>
      <c r="D17202" s="33"/>
      <c r="E17202" s="33"/>
      <c r="G17202">
        <f t="shared" si="269"/>
        <v>6</v>
      </c>
    </row>
    <row r="17203" spans="1:7">
      <c r="A17203" s="33"/>
      <c r="B17203" s="34"/>
      <c r="C17203" s="33"/>
      <c r="D17203" s="33"/>
      <c r="E17203" s="33"/>
      <c r="G17203">
        <f t="shared" si="269"/>
        <v>6</v>
      </c>
    </row>
    <row r="17204" spans="1:7">
      <c r="A17204" s="33"/>
      <c r="B17204" s="34"/>
      <c r="C17204" s="33"/>
      <c r="D17204" s="33"/>
      <c r="E17204" s="33"/>
      <c r="G17204">
        <f t="shared" si="269"/>
        <v>6</v>
      </c>
    </row>
    <row r="17205" spans="1:7">
      <c r="A17205" s="33"/>
      <c r="B17205" s="34"/>
      <c r="C17205" s="33"/>
      <c r="D17205" s="33"/>
      <c r="E17205" s="33"/>
      <c r="G17205">
        <f t="shared" si="269"/>
        <v>6</v>
      </c>
    </row>
    <row r="17206" spans="1:7">
      <c r="A17206" s="33"/>
      <c r="B17206" s="34"/>
      <c r="C17206" s="33"/>
      <c r="D17206" s="33"/>
      <c r="E17206" s="33"/>
      <c r="G17206">
        <f t="shared" si="269"/>
        <v>6</v>
      </c>
    </row>
    <row r="17207" spans="1:7">
      <c r="A17207" s="33"/>
      <c r="B17207" s="34"/>
      <c r="C17207" s="33"/>
      <c r="D17207" s="33"/>
      <c r="E17207" s="33"/>
      <c r="G17207">
        <f t="shared" si="269"/>
        <v>6</v>
      </c>
    </row>
    <row r="17208" spans="1:7">
      <c r="A17208" s="33"/>
      <c r="B17208" s="34"/>
      <c r="C17208" s="33"/>
      <c r="D17208" s="33"/>
      <c r="E17208" s="33"/>
      <c r="G17208">
        <f t="shared" si="269"/>
        <v>6</v>
      </c>
    </row>
    <row r="17209" spans="1:7">
      <c r="A17209" s="33"/>
      <c r="B17209" s="34"/>
      <c r="C17209" s="33"/>
      <c r="D17209" s="33"/>
      <c r="E17209" s="33"/>
      <c r="G17209">
        <f t="shared" si="269"/>
        <v>6</v>
      </c>
    </row>
    <row r="17210" spans="1:7">
      <c r="A17210" s="33"/>
      <c r="B17210" s="34"/>
      <c r="C17210" s="33"/>
      <c r="D17210" s="33"/>
      <c r="E17210" s="33"/>
      <c r="G17210">
        <f t="shared" si="269"/>
        <v>6</v>
      </c>
    </row>
    <row r="17211" spans="1:7">
      <c r="A17211" s="33"/>
      <c r="B17211" s="34"/>
      <c r="C17211" s="33"/>
      <c r="D17211" s="33"/>
      <c r="E17211" s="33"/>
      <c r="G17211">
        <f t="shared" si="269"/>
        <v>6</v>
      </c>
    </row>
    <row r="17212" spans="1:7">
      <c r="A17212" s="33"/>
      <c r="B17212" s="34"/>
      <c r="C17212" s="33"/>
      <c r="D17212" s="33"/>
      <c r="E17212" s="33"/>
      <c r="G17212">
        <f t="shared" si="269"/>
        <v>6</v>
      </c>
    </row>
    <row r="17213" spans="1:7">
      <c r="A17213" s="33"/>
      <c r="B17213" s="34"/>
      <c r="C17213" s="33"/>
      <c r="D17213" s="33"/>
      <c r="E17213" s="33"/>
      <c r="G17213">
        <f t="shared" si="269"/>
        <v>6</v>
      </c>
    </row>
    <row r="17214" spans="1:7">
      <c r="A17214" s="33"/>
      <c r="B17214" s="34"/>
      <c r="C17214" s="33"/>
      <c r="D17214" s="33"/>
      <c r="E17214" s="33"/>
      <c r="G17214">
        <f t="shared" si="269"/>
        <v>6</v>
      </c>
    </row>
    <row r="17215" spans="1:7">
      <c r="A17215" s="33"/>
      <c r="B17215" s="34"/>
      <c r="C17215" s="33"/>
      <c r="D17215" s="33"/>
      <c r="E17215" s="33"/>
      <c r="G17215">
        <f t="shared" si="269"/>
        <v>6</v>
      </c>
    </row>
    <row r="17216" spans="1:7">
      <c r="A17216" s="33"/>
      <c r="B17216" s="34"/>
      <c r="C17216" s="33"/>
      <c r="D17216" s="33"/>
      <c r="E17216" s="33"/>
      <c r="G17216">
        <f t="shared" ref="G17216:G17279" si="270">WEEKDAY(B17216,2)</f>
        <v>6</v>
      </c>
    </row>
    <row r="17217" spans="1:7">
      <c r="A17217" s="33"/>
      <c r="B17217" s="34"/>
      <c r="C17217" s="33"/>
      <c r="D17217" s="33"/>
      <c r="E17217" s="33"/>
      <c r="G17217">
        <f t="shared" si="270"/>
        <v>6</v>
      </c>
    </row>
    <row r="17218" spans="1:7">
      <c r="A17218" s="33"/>
      <c r="B17218" s="34"/>
      <c r="C17218" s="33"/>
      <c r="D17218" s="33"/>
      <c r="E17218" s="33"/>
      <c r="G17218">
        <f t="shared" si="270"/>
        <v>6</v>
      </c>
    </row>
    <row r="17219" spans="1:7">
      <c r="A17219" s="33"/>
      <c r="B17219" s="34"/>
      <c r="C17219" s="33"/>
      <c r="D17219" s="33"/>
      <c r="E17219" s="33"/>
      <c r="G17219">
        <f t="shared" si="270"/>
        <v>6</v>
      </c>
    </row>
    <row r="17220" spans="1:7">
      <c r="A17220" s="33"/>
      <c r="B17220" s="34"/>
      <c r="C17220" s="33"/>
      <c r="D17220" s="33"/>
      <c r="E17220" s="33"/>
      <c r="G17220">
        <f t="shared" si="270"/>
        <v>6</v>
      </c>
    </row>
    <row r="17221" spans="1:7">
      <c r="A17221" s="33"/>
      <c r="B17221" s="34"/>
      <c r="C17221" s="33"/>
      <c r="D17221" s="33"/>
      <c r="E17221" s="33"/>
      <c r="G17221">
        <f t="shared" si="270"/>
        <v>6</v>
      </c>
    </row>
    <row r="17222" spans="1:7">
      <c r="A17222" s="33"/>
      <c r="B17222" s="34"/>
      <c r="C17222" s="33"/>
      <c r="D17222" s="33"/>
      <c r="E17222" s="33"/>
      <c r="G17222">
        <f t="shared" si="270"/>
        <v>6</v>
      </c>
    </row>
    <row r="17223" spans="1:7">
      <c r="A17223" s="33"/>
      <c r="B17223" s="34"/>
      <c r="C17223" s="33"/>
      <c r="D17223" s="33"/>
      <c r="E17223" s="33"/>
      <c r="G17223">
        <f t="shared" si="270"/>
        <v>6</v>
      </c>
    </row>
    <row r="17224" spans="1:7">
      <c r="A17224" s="33"/>
      <c r="B17224" s="34"/>
      <c r="C17224" s="33"/>
      <c r="D17224" s="33"/>
      <c r="E17224" s="33"/>
      <c r="G17224">
        <f t="shared" si="270"/>
        <v>6</v>
      </c>
    </row>
    <row r="17225" spans="1:7">
      <c r="A17225" s="33"/>
      <c r="B17225" s="34"/>
      <c r="C17225" s="33"/>
      <c r="D17225" s="33"/>
      <c r="E17225" s="33"/>
      <c r="G17225">
        <f t="shared" si="270"/>
        <v>6</v>
      </c>
    </row>
    <row r="17226" spans="1:7">
      <c r="A17226" s="33"/>
      <c r="B17226" s="34"/>
      <c r="C17226" s="33"/>
      <c r="D17226" s="33"/>
      <c r="E17226" s="33"/>
      <c r="G17226">
        <f t="shared" si="270"/>
        <v>6</v>
      </c>
    </row>
    <row r="17227" spans="1:7">
      <c r="A17227" s="33"/>
      <c r="B17227" s="34"/>
      <c r="C17227" s="33"/>
      <c r="D17227" s="33"/>
      <c r="E17227" s="33"/>
      <c r="G17227">
        <f t="shared" si="270"/>
        <v>6</v>
      </c>
    </row>
    <row r="17228" spans="1:7">
      <c r="A17228" s="33"/>
      <c r="B17228" s="34"/>
      <c r="C17228" s="33"/>
      <c r="D17228" s="33"/>
      <c r="E17228" s="33"/>
      <c r="G17228">
        <f t="shared" si="270"/>
        <v>6</v>
      </c>
    </row>
    <row r="17229" spans="1:7">
      <c r="A17229" s="33"/>
      <c r="B17229" s="34"/>
      <c r="C17229" s="33"/>
      <c r="D17229" s="33"/>
      <c r="E17229" s="33"/>
      <c r="G17229">
        <f t="shared" si="270"/>
        <v>6</v>
      </c>
    </row>
    <row r="17230" spans="1:7">
      <c r="A17230" s="33"/>
      <c r="B17230" s="34"/>
      <c r="C17230" s="33"/>
      <c r="D17230" s="33"/>
      <c r="E17230" s="33"/>
      <c r="G17230">
        <f t="shared" si="270"/>
        <v>6</v>
      </c>
    </row>
    <row r="17231" spans="1:7">
      <c r="A17231" s="33"/>
      <c r="B17231" s="34"/>
      <c r="C17231" s="33"/>
      <c r="D17231" s="33"/>
      <c r="E17231" s="33"/>
      <c r="G17231">
        <f t="shared" si="270"/>
        <v>6</v>
      </c>
    </row>
    <row r="17232" spans="1:7">
      <c r="A17232" s="33"/>
      <c r="B17232" s="34"/>
      <c r="C17232" s="33"/>
      <c r="D17232" s="33"/>
      <c r="E17232" s="33"/>
      <c r="G17232">
        <f t="shared" si="270"/>
        <v>6</v>
      </c>
    </row>
    <row r="17233" spans="1:7">
      <c r="A17233" s="33"/>
      <c r="B17233" s="34"/>
      <c r="C17233" s="33"/>
      <c r="D17233" s="33"/>
      <c r="E17233" s="33"/>
      <c r="G17233">
        <f t="shared" si="270"/>
        <v>6</v>
      </c>
    </row>
    <row r="17234" spans="1:7">
      <c r="A17234" s="33"/>
      <c r="B17234" s="34"/>
      <c r="C17234" s="33"/>
      <c r="D17234" s="33"/>
      <c r="E17234" s="33"/>
      <c r="G17234">
        <f t="shared" si="270"/>
        <v>6</v>
      </c>
    </row>
    <row r="17235" spans="1:7">
      <c r="A17235" s="33"/>
      <c r="B17235" s="34"/>
      <c r="C17235" s="33"/>
      <c r="D17235" s="33"/>
      <c r="E17235" s="33"/>
      <c r="G17235">
        <f t="shared" si="270"/>
        <v>6</v>
      </c>
    </row>
    <row r="17236" spans="1:7">
      <c r="A17236" s="33"/>
      <c r="B17236" s="34"/>
      <c r="C17236" s="33"/>
      <c r="D17236" s="33"/>
      <c r="E17236" s="33"/>
      <c r="G17236">
        <f t="shared" si="270"/>
        <v>6</v>
      </c>
    </row>
    <row r="17237" spans="1:7">
      <c r="A17237" s="33"/>
      <c r="B17237" s="34"/>
      <c r="C17237" s="33"/>
      <c r="D17237" s="33"/>
      <c r="E17237" s="33"/>
      <c r="G17237">
        <f t="shared" si="270"/>
        <v>6</v>
      </c>
    </row>
    <row r="17238" spans="1:7">
      <c r="A17238" s="33"/>
      <c r="B17238" s="34"/>
      <c r="C17238" s="33"/>
      <c r="D17238" s="33"/>
      <c r="E17238" s="33"/>
      <c r="G17238">
        <f t="shared" si="270"/>
        <v>6</v>
      </c>
    </row>
    <row r="17239" spans="1:7">
      <c r="A17239" s="33"/>
      <c r="B17239" s="34"/>
      <c r="C17239" s="33"/>
      <c r="D17239" s="33"/>
      <c r="E17239" s="33"/>
      <c r="G17239">
        <f t="shared" si="270"/>
        <v>6</v>
      </c>
    </row>
    <row r="17240" spans="1:7">
      <c r="A17240" s="33"/>
      <c r="B17240" s="34"/>
      <c r="C17240" s="33"/>
      <c r="D17240" s="33"/>
      <c r="E17240" s="33"/>
      <c r="G17240">
        <f t="shared" si="270"/>
        <v>6</v>
      </c>
    </row>
    <row r="17241" spans="1:7">
      <c r="A17241" s="33"/>
      <c r="B17241" s="34"/>
      <c r="C17241" s="33"/>
      <c r="D17241" s="33"/>
      <c r="E17241" s="33"/>
      <c r="G17241">
        <f t="shared" si="270"/>
        <v>6</v>
      </c>
    </row>
    <row r="17242" spans="1:7">
      <c r="A17242" s="33"/>
      <c r="B17242" s="34"/>
      <c r="C17242" s="33"/>
      <c r="D17242" s="33"/>
      <c r="E17242" s="33"/>
      <c r="G17242">
        <f t="shared" si="270"/>
        <v>6</v>
      </c>
    </row>
    <row r="17243" spans="1:7">
      <c r="A17243" s="33"/>
      <c r="B17243" s="34"/>
      <c r="C17243" s="33"/>
      <c r="D17243" s="33"/>
      <c r="E17243" s="33"/>
      <c r="G17243">
        <f t="shared" si="270"/>
        <v>6</v>
      </c>
    </row>
    <row r="17244" spans="1:7">
      <c r="A17244" s="33"/>
      <c r="B17244" s="34"/>
      <c r="C17244" s="33"/>
      <c r="D17244" s="33"/>
      <c r="E17244" s="33"/>
      <c r="G17244">
        <f t="shared" si="270"/>
        <v>6</v>
      </c>
    </row>
    <row r="17245" spans="1:7">
      <c r="A17245" s="33"/>
      <c r="B17245" s="34"/>
      <c r="C17245" s="33"/>
      <c r="D17245" s="33"/>
      <c r="E17245" s="33"/>
      <c r="G17245">
        <f t="shared" si="270"/>
        <v>6</v>
      </c>
    </row>
    <row r="17246" spans="1:7">
      <c r="A17246" s="33"/>
      <c r="B17246" s="34"/>
      <c r="C17246" s="33"/>
      <c r="D17246" s="33"/>
      <c r="E17246" s="33"/>
      <c r="G17246">
        <f t="shared" si="270"/>
        <v>6</v>
      </c>
    </row>
    <row r="17247" spans="1:7">
      <c r="A17247" s="33"/>
      <c r="B17247" s="34"/>
      <c r="C17247" s="33"/>
      <c r="D17247" s="33"/>
      <c r="E17247" s="33"/>
      <c r="G17247">
        <f t="shared" si="270"/>
        <v>6</v>
      </c>
    </row>
    <row r="17248" spans="1:7">
      <c r="A17248" s="33"/>
      <c r="B17248" s="34"/>
      <c r="C17248" s="33"/>
      <c r="D17248" s="33"/>
      <c r="E17248" s="33"/>
      <c r="G17248">
        <f t="shared" si="270"/>
        <v>6</v>
      </c>
    </row>
    <row r="17249" spans="1:7">
      <c r="A17249" s="33"/>
      <c r="B17249" s="34"/>
      <c r="C17249" s="33"/>
      <c r="D17249" s="33"/>
      <c r="E17249" s="33"/>
      <c r="G17249">
        <f t="shared" si="270"/>
        <v>6</v>
      </c>
    </row>
    <row r="17250" spans="1:7">
      <c r="A17250" s="33"/>
      <c r="B17250" s="34"/>
      <c r="C17250" s="33"/>
      <c r="D17250" s="33"/>
      <c r="E17250" s="33"/>
      <c r="G17250">
        <f t="shared" si="270"/>
        <v>6</v>
      </c>
    </row>
    <row r="17251" spans="1:7">
      <c r="A17251" s="33"/>
      <c r="B17251" s="34"/>
      <c r="C17251" s="33"/>
      <c r="D17251" s="33"/>
      <c r="E17251" s="33"/>
      <c r="G17251">
        <f t="shared" si="270"/>
        <v>6</v>
      </c>
    </row>
    <row r="17252" spans="1:7">
      <c r="A17252" s="33"/>
      <c r="B17252" s="34"/>
      <c r="C17252" s="33"/>
      <c r="D17252" s="33"/>
      <c r="E17252" s="33"/>
      <c r="G17252">
        <f t="shared" si="270"/>
        <v>6</v>
      </c>
    </row>
    <row r="17253" spans="1:7">
      <c r="A17253" s="33"/>
      <c r="B17253" s="34"/>
      <c r="C17253" s="33"/>
      <c r="D17253" s="33"/>
      <c r="E17253" s="33"/>
      <c r="G17253">
        <f t="shared" si="270"/>
        <v>6</v>
      </c>
    </row>
    <row r="17254" spans="1:7">
      <c r="A17254" s="33"/>
      <c r="B17254" s="34"/>
      <c r="C17254" s="33"/>
      <c r="D17254" s="33"/>
      <c r="E17254" s="33"/>
      <c r="G17254">
        <f t="shared" si="270"/>
        <v>6</v>
      </c>
    </row>
    <row r="17255" spans="1:7">
      <c r="A17255" s="33"/>
      <c r="B17255" s="34"/>
      <c r="C17255" s="33"/>
      <c r="D17255" s="33"/>
      <c r="E17255" s="33"/>
      <c r="G17255">
        <f t="shared" si="270"/>
        <v>6</v>
      </c>
    </row>
    <row r="17256" spans="1:7">
      <c r="A17256" s="33"/>
      <c r="B17256" s="34"/>
      <c r="C17256" s="33"/>
      <c r="D17256" s="33"/>
      <c r="E17256" s="33"/>
      <c r="G17256">
        <f t="shared" si="270"/>
        <v>6</v>
      </c>
    </row>
    <row r="17257" spans="1:7">
      <c r="A17257" s="33"/>
      <c r="B17257" s="34"/>
      <c r="C17257" s="33"/>
      <c r="D17257" s="33"/>
      <c r="E17257" s="33"/>
      <c r="G17257">
        <f t="shared" si="270"/>
        <v>6</v>
      </c>
    </row>
    <row r="17258" spans="1:7">
      <c r="A17258" s="33"/>
      <c r="B17258" s="34"/>
      <c r="C17258" s="33"/>
      <c r="D17258" s="33"/>
      <c r="E17258" s="33"/>
      <c r="G17258">
        <f t="shared" si="270"/>
        <v>6</v>
      </c>
    </row>
    <row r="17259" spans="1:7">
      <c r="A17259" s="33"/>
      <c r="B17259" s="34"/>
      <c r="C17259" s="33"/>
      <c r="D17259" s="33"/>
      <c r="E17259" s="33"/>
      <c r="G17259">
        <f t="shared" si="270"/>
        <v>6</v>
      </c>
    </row>
    <row r="17260" spans="1:7">
      <c r="A17260" s="33"/>
      <c r="B17260" s="34"/>
      <c r="C17260" s="33"/>
      <c r="D17260" s="33"/>
      <c r="E17260" s="33"/>
      <c r="G17260">
        <f t="shared" si="270"/>
        <v>6</v>
      </c>
    </row>
    <row r="17261" spans="1:7">
      <c r="A17261" s="33"/>
      <c r="B17261" s="34"/>
      <c r="C17261" s="33"/>
      <c r="D17261" s="33"/>
      <c r="E17261" s="33"/>
      <c r="G17261">
        <f t="shared" si="270"/>
        <v>6</v>
      </c>
    </row>
    <row r="17262" spans="1:7">
      <c r="A17262" s="33"/>
      <c r="B17262" s="34"/>
      <c r="C17262" s="33"/>
      <c r="D17262" s="33"/>
      <c r="E17262" s="33"/>
      <c r="G17262">
        <f t="shared" si="270"/>
        <v>6</v>
      </c>
    </row>
    <row r="17263" spans="1:7">
      <c r="A17263" s="33"/>
      <c r="B17263" s="34"/>
      <c r="C17263" s="33"/>
      <c r="D17263" s="33"/>
      <c r="E17263" s="33"/>
      <c r="G17263">
        <f t="shared" si="270"/>
        <v>6</v>
      </c>
    </row>
    <row r="17264" spans="1:7">
      <c r="A17264" s="33"/>
      <c r="B17264" s="34"/>
      <c r="C17264" s="33"/>
      <c r="D17264" s="33"/>
      <c r="E17264" s="33"/>
      <c r="G17264">
        <f t="shared" si="270"/>
        <v>6</v>
      </c>
    </row>
    <row r="17265" spans="1:7">
      <c r="A17265" s="33"/>
      <c r="B17265" s="34"/>
      <c r="C17265" s="33"/>
      <c r="D17265" s="33"/>
      <c r="E17265" s="33"/>
      <c r="G17265">
        <f t="shared" si="270"/>
        <v>6</v>
      </c>
    </row>
    <row r="17266" spans="1:7">
      <c r="A17266" s="33"/>
      <c r="B17266" s="34"/>
      <c r="C17266" s="33"/>
      <c r="D17266" s="33"/>
      <c r="E17266" s="33"/>
      <c r="G17266">
        <f t="shared" si="270"/>
        <v>6</v>
      </c>
    </row>
    <row r="17267" spans="1:7">
      <c r="A17267" s="33"/>
      <c r="B17267" s="34"/>
      <c r="C17267" s="33"/>
      <c r="D17267" s="33"/>
      <c r="E17267" s="33"/>
      <c r="G17267">
        <f t="shared" si="270"/>
        <v>6</v>
      </c>
    </row>
    <row r="17268" spans="1:7">
      <c r="A17268" s="33"/>
      <c r="B17268" s="34"/>
      <c r="C17268" s="33"/>
      <c r="D17268" s="33"/>
      <c r="E17268" s="33"/>
      <c r="G17268">
        <f t="shared" si="270"/>
        <v>6</v>
      </c>
    </row>
    <row r="17269" spans="1:7">
      <c r="A17269" s="33"/>
      <c r="B17269" s="34"/>
      <c r="C17269" s="33"/>
      <c r="D17269" s="33"/>
      <c r="E17269" s="33"/>
      <c r="G17269">
        <f t="shared" si="270"/>
        <v>6</v>
      </c>
    </row>
    <row r="17270" spans="1:7">
      <c r="A17270" s="33"/>
      <c r="B17270" s="34"/>
      <c r="C17270" s="33"/>
      <c r="D17270" s="33"/>
      <c r="E17270" s="33"/>
      <c r="G17270">
        <f t="shared" si="270"/>
        <v>6</v>
      </c>
    </row>
    <row r="17271" spans="1:7">
      <c r="A17271" s="33"/>
      <c r="B17271" s="34"/>
      <c r="C17271" s="33"/>
      <c r="D17271" s="33"/>
      <c r="E17271" s="33"/>
      <c r="G17271">
        <f t="shared" si="270"/>
        <v>6</v>
      </c>
    </row>
    <row r="17272" spans="1:7">
      <c r="A17272" s="33"/>
      <c r="B17272" s="34"/>
      <c r="C17272" s="33"/>
      <c r="D17272" s="33"/>
      <c r="E17272" s="33"/>
      <c r="G17272">
        <f t="shared" si="270"/>
        <v>6</v>
      </c>
    </row>
    <row r="17273" spans="1:7">
      <c r="A17273" s="33"/>
      <c r="B17273" s="34"/>
      <c r="C17273" s="33"/>
      <c r="D17273" s="33"/>
      <c r="E17273" s="33"/>
      <c r="G17273">
        <f t="shared" si="270"/>
        <v>6</v>
      </c>
    </row>
    <row r="17274" spans="1:7">
      <c r="A17274" s="33"/>
      <c r="B17274" s="34"/>
      <c r="C17274" s="33"/>
      <c r="D17274" s="33"/>
      <c r="E17274" s="33"/>
      <c r="G17274">
        <f t="shared" si="270"/>
        <v>6</v>
      </c>
    </row>
    <row r="17275" spans="1:7">
      <c r="A17275" s="33"/>
      <c r="B17275" s="34"/>
      <c r="C17275" s="33"/>
      <c r="D17275" s="33"/>
      <c r="E17275" s="33"/>
      <c r="G17275">
        <f t="shared" si="270"/>
        <v>6</v>
      </c>
    </row>
    <row r="17276" spans="1:7">
      <c r="A17276" s="33"/>
      <c r="B17276" s="34"/>
      <c r="C17276" s="33"/>
      <c r="D17276" s="33"/>
      <c r="E17276" s="33"/>
      <c r="G17276">
        <f t="shared" si="270"/>
        <v>6</v>
      </c>
    </row>
    <row r="17277" spans="1:7">
      <c r="A17277" s="33"/>
      <c r="B17277" s="34"/>
      <c r="C17277" s="33"/>
      <c r="D17277" s="33"/>
      <c r="E17277" s="33"/>
      <c r="G17277">
        <f t="shared" si="270"/>
        <v>6</v>
      </c>
    </row>
    <row r="17278" spans="1:7">
      <c r="A17278" s="33"/>
      <c r="B17278" s="34"/>
      <c r="C17278" s="33"/>
      <c r="D17278" s="33"/>
      <c r="E17278" s="33"/>
      <c r="G17278">
        <f t="shared" si="270"/>
        <v>6</v>
      </c>
    </row>
    <row r="17279" spans="1:7">
      <c r="A17279" s="33"/>
      <c r="B17279" s="34"/>
      <c r="C17279" s="33"/>
      <c r="D17279" s="33"/>
      <c r="E17279" s="33"/>
      <c r="G17279">
        <f t="shared" si="270"/>
        <v>6</v>
      </c>
    </row>
    <row r="17280" spans="1:7">
      <c r="A17280" s="33"/>
      <c r="B17280" s="34"/>
      <c r="C17280" s="33"/>
      <c r="D17280" s="33"/>
      <c r="E17280" s="33"/>
      <c r="G17280">
        <f t="shared" ref="G17280:G17343" si="271">WEEKDAY(B17280,2)</f>
        <v>6</v>
      </c>
    </row>
    <row r="17281" spans="1:7">
      <c r="A17281" s="33"/>
      <c r="B17281" s="34"/>
      <c r="C17281" s="33"/>
      <c r="D17281" s="33"/>
      <c r="E17281" s="33"/>
      <c r="G17281">
        <f t="shared" si="271"/>
        <v>6</v>
      </c>
    </row>
    <row r="17282" spans="1:7">
      <c r="A17282" s="33"/>
      <c r="B17282" s="34"/>
      <c r="C17282" s="33"/>
      <c r="D17282" s="33"/>
      <c r="E17282" s="33"/>
      <c r="G17282">
        <f t="shared" si="271"/>
        <v>6</v>
      </c>
    </row>
    <row r="17283" spans="1:7">
      <c r="A17283" s="33"/>
      <c r="B17283" s="34"/>
      <c r="C17283" s="33"/>
      <c r="D17283" s="33"/>
      <c r="E17283" s="33"/>
      <c r="G17283">
        <f t="shared" si="271"/>
        <v>6</v>
      </c>
    </row>
    <row r="17284" spans="1:7">
      <c r="A17284" s="33"/>
      <c r="B17284" s="34"/>
      <c r="C17284" s="33"/>
      <c r="D17284" s="33"/>
      <c r="E17284" s="33"/>
      <c r="G17284">
        <f t="shared" si="271"/>
        <v>6</v>
      </c>
    </row>
    <row r="17285" spans="1:7">
      <c r="A17285" s="33"/>
      <c r="B17285" s="34"/>
      <c r="C17285" s="33"/>
      <c r="D17285" s="33"/>
      <c r="E17285" s="33"/>
      <c r="G17285">
        <f t="shared" si="271"/>
        <v>6</v>
      </c>
    </row>
    <row r="17286" spans="1:7">
      <c r="A17286" s="33"/>
      <c r="B17286" s="34"/>
      <c r="C17286" s="33"/>
      <c r="D17286" s="33"/>
      <c r="E17286" s="33"/>
      <c r="G17286">
        <f t="shared" si="271"/>
        <v>6</v>
      </c>
    </row>
    <row r="17287" spans="1:7">
      <c r="A17287" s="33"/>
      <c r="B17287" s="34"/>
      <c r="C17287" s="33"/>
      <c r="D17287" s="33"/>
      <c r="E17287" s="33"/>
      <c r="G17287">
        <f t="shared" si="271"/>
        <v>6</v>
      </c>
    </row>
    <row r="17288" spans="1:7">
      <c r="A17288" s="33"/>
      <c r="B17288" s="34"/>
      <c r="C17288" s="33"/>
      <c r="D17288" s="33"/>
      <c r="E17288" s="33"/>
      <c r="G17288">
        <f t="shared" si="271"/>
        <v>6</v>
      </c>
    </row>
    <row r="17289" spans="1:7">
      <c r="A17289" s="33"/>
      <c r="B17289" s="34"/>
      <c r="C17289" s="33"/>
      <c r="D17289" s="33"/>
      <c r="E17289" s="33"/>
      <c r="G17289">
        <f t="shared" si="271"/>
        <v>6</v>
      </c>
    </row>
    <row r="17290" spans="1:7">
      <c r="A17290" s="33"/>
      <c r="B17290" s="34"/>
      <c r="C17290" s="33"/>
      <c r="D17290" s="33"/>
      <c r="E17290" s="33"/>
      <c r="G17290">
        <f t="shared" si="271"/>
        <v>6</v>
      </c>
    </row>
    <row r="17291" spans="1:7">
      <c r="A17291" s="33"/>
      <c r="B17291" s="34"/>
      <c r="C17291" s="33"/>
      <c r="D17291" s="33"/>
      <c r="E17291" s="33"/>
      <c r="G17291">
        <f t="shared" si="271"/>
        <v>6</v>
      </c>
    </row>
    <row r="17292" spans="1:7">
      <c r="A17292" s="33"/>
      <c r="B17292" s="34"/>
      <c r="C17292" s="33"/>
      <c r="D17292" s="33"/>
      <c r="E17292" s="33"/>
      <c r="G17292">
        <f t="shared" si="271"/>
        <v>6</v>
      </c>
    </row>
    <row r="17293" spans="1:7">
      <c r="A17293" s="33"/>
      <c r="B17293" s="34"/>
      <c r="C17293" s="33"/>
      <c r="D17293" s="33"/>
      <c r="E17293" s="33"/>
      <c r="G17293">
        <f t="shared" si="271"/>
        <v>6</v>
      </c>
    </row>
    <row r="17294" spans="1:7">
      <c r="A17294" s="33"/>
      <c r="B17294" s="34"/>
      <c r="C17294" s="33"/>
      <c r="D17294" s="33"/>
      <c r="E17294" s="33"/>
      <c r="G17294">
        <f t="shared" si="271"/>
        <v>6</v>
      </c>
    </row>
    <row r="17295" spans="1:7">
      <c r="A17295" s="33"/>
      <c r="B17295" s="34"/>
      <c r="C17295" s="33"/>
      <c r="D17295" s="33"/>
      <c r="E17295" s="33"/>
      <c r="G17295">
        <f t="shared" si="271"/>
        <v>6</v>
      </c>
    </row>
    <row r="17296" spans="1:7">
      <c r="A17296" s="33"/>
      <c r="B17296" s="34"/>
      <c r="C17296" s="33"/>
      <c r="D17296" s="33"/>
      <c r="E17296" s="33"/>
      <c r="G17296">
        <f t="shared" si="271"/>
        <v>6</v>
      </c>
    </row>
    <row r="17297" spans="1:7">
      <c r="A17297" s="33"/>
      <c r="B17297" s="34"/>
      <c r="C17297" s="33"/>
      <c r="D17297" s="33"/>
      <c r="E17297" s="33"/>
      <c r="G17297">
        <f t="shared" si="271"/>
        <v>6</v>
      </c>
    </row>
    <row r="17298" spans="1:7">
      <c r="A17298" s="33"/>
      <c r="B17298" s="34"/>
      <c r="C17298" s="33"/>
      <c r="D17298" s="33"/>
      <c r="E17298" s="33"/>
      <c r="G17298">
        <f t="shared" si="271"/>
        <v>6</v>
      </c>
    </row>
    <row r="17299" spans="1:7">
      <c r="A17299" s="33"/>
      <c r="B17299" s="34"/>
      <c r="C17299" s="33"/>
      <c r="D17299" s="33"/>
      <c r="E17299" s="33"/>
      <c r="G17299">
        <f t="shared" si="271"/>
        <v>6</v>
      </c>
    </row>
    <row r="17300" spans="1:7">
      <c r="A17300" s="33"/>
      <c r="B17300" s="34"/>
      <c r="C17300" s="33"/>
      <c r="D17300" s="33"/>
      <c r="E17300" s="33"/>
      <c r="G17300">
        <f t="shared" si="271"/>
        <v>6</v>
      </c>
    </row>
    <row r="17301" spans="1:7">
      <c r="A17301" s="33"/>
      <c r="B17301" s="34"/>
      <c r="C17301" s="33"/>
      <c r="D17301" s="33"/>
      <c r="E17301" s="33"/>
      <c r="G17301">
        <f t="shared" si="271"/>
        <v>6</v>
      </c>
    </row>
    <row r="17302" spans="1:7">
      <c r="A17302" s="33"/>
      <c r="B17302" s="34"/>
      <c r="C17302" s="33"/>
      <c r="D17302" s="33"/>
      <c r="E17302" s="33"/>
      <c r="G17302">
        <f t="shared" si="271"/>
        <v>6</v>
      </c>
    </row>
    <row r="17303" spans="1:7">
      <c r="A17303" s="33"/>
      <c r="B17303" s="34"/>
      <c r="C17303" s="33"/>
      <c r="D17303" s="33"/>
      <c r="E17303" s="33"/>
      <c r="G17303">
        <f t="shared" si="271"/>
        <v>6</v>
      </c>
    </row>
    <row r="17304" spans="1:7">
      <c r="A17304" s="33"/>
      <c r="B17304" s="34"/>
      <c r="C17304" s="33"/>
      <c r="D17304" s="33"/>
      <c r="E17304" s="33"/>
      <c r="G17304">
        <f t="shared" si="271"/>
        <v>6</v>
      </c>
    </row>
    <row r="17305" spans="1:7">
      <c r="A17305" s="33"/>
      <c r="B17305" s="34"/>
      <c r="C17305" s="33"/>
      <c r="D17305" s="33"/>
      <c r="E17305" s="33"/>
      <c r="G17305">
        <f t="shared" si="271"/>
        <v>6</v>
      </c>
    </row>
    <row r="17306" spans="1:7">
      <c r="A17306" s="33"/>
      <c r="B17306" s="34"/>
      <c r="C17306" s="33"/>
      <c r="D17306" s="33"/>
      <c r="E17306" s="33"/>
      <c r="G17306">
        <f t="shared" si="271"/>
        <v>6</v>
      </c>
    </row>
    <row r="17307" spans="1:7">
      <c r="A17307" s="33"/>
      <c r="B17307" s="34"/>
      <c r="C17307" s="33"/>
      <c r="D17307" s="33"/>
      <c r="E17307" s="33"/>
      <c r="G17307">
        <f t="shared" si="271"/>
        <v>6</v>
      </c>
    </row>
    <row r="17308" spans="1:7">
      <c r="A17308" s="33"/>
      <c r="B17308" s="34"/>
      <c r="C17308" s="33"/>
      <c r="D17308" s="33"/>
      <c r="E17308" s="33"/>
      <c r="G17308">
        <f t="shared" si="271"/>
        <v>6</v>
      </c>
    </row>
    <row r="17309" spans="1:7">
      <c r="A17309" s="33"/>
      <c r="B17309" s="34"/>
      <c r="C17309" s="33"/>
      <c r="D17309" s="33"/>
      <c r="E17309" s="33"/>
      <c r="G17309">
        <f t="shared" si="271"/>
        <v>6</v>
      </c>
    </row>
    <row r="17310" spans="1:7">
      <c r="A17310" s="33"/>
      <c r="B17310" s="34"/>
      <c r="C17310" s="33"/>
      <c r="D17310" s="33"/>
      <c r="E17310" s="33"/>
      <c r="G17310">
        <f t="shared" si="271"/>
        <v>6</v>
      </c>
    </row>
    <row r="17311" spans="1:7">
      <c r="A17311" s="33"/>
      <c r="B17311" s="34"/>
      <c r="C17311" s="33"/>
      <c r="D17311" s="33"/>
      <c r="E17311" s="33"/>
      <c r="G17311">
        <f t="shared" si="271"/>
        <v>6</v>
      </c>
    </row>
    <row r="17312" spans="1:7">
      <c r="A17312" s="33"/>
      <c r="B17312" s="34"/>
      <c r="C17312" s="33"/>
      <c r="D17312" s="33"/>
      <c r="E17312" s="33"/>
      <c r="G17312">
        <f t="shared" si="271"/>
        <v>6</v>
      </c>
    </row>
    <row r="17313" spans="1:7">
      <c r="A17313" s="33"/>
      <c r="B17313" s="34"/>
      <c r="C17313" s="33"/>
      <c r="D17313" s="33"/>
      <c r="E17313" s="33"/>
      <c r="G17313">
        <f t="shared" si="271"/>
        <v>6</v>
      </c>
    </row>
    <row r="17314" spans="1:7">
      <c r="A17314" s="33"/>
      <c r="B17314" s="34"/>
      <c r="C17314" s="33"/>
      <c r="D17314" s="33"/>
      <c r="E17314" s="33"/>
      <c r="G17314">
        <f t="shared" si="271"/>
        <v>6</v>
      </c>
    </row>
    <row r="17315" spans="1:7">
      <c r="A17315" s="33"/>
      <c r="B17315" s="34"/>
      <c r="C17315" s="33"/>
      <c r="D17315" s="33"/>
      <c r="E17315" s="33"/>
      <c r="G17315">
        <f t="shared" si="271"/>
        <v>6</v>
      </c>
    </row>
    <row r="17316" spans="1:7">
      <c r="A17316" s="33"/>
      <c r="B17316" s="34"/>
      <c r="C17316" s="33"/>
      <c r="D17316" s="33"/>
      <c r="E17316" s="33"/>
      <c r="G17316">
        <f t="shared" si="271"/>
        <v>6</v>
      </c>
    </row>
    <row r="17317" spans="1:7">
      <c r="A17317" s="33"/>
      <c r="B17317" s="34"/>
      <c r="C17317" s="33"/>
      <c r="D17317" s="33"/>
      <c r="E17317" s="33"/>
      <c r="G17317">
        <f t="shared" si="271"/>
        <v>6</v>
      </c>
    </row>
    <row r="17318" spans="1:7">
      <c r="A17318" s="33"/>
      <c r="B17318" s="34"/>
      <c r="C17318" s="33"/>
      <c r="D17318" s="33"/>
      <c r="E17318" s="33"/>
      <c r="G17318">
        <f t="shared" si="271"/>
        <v>6</v>
      </c>
    </row>
    <row r="17319" spans="1:7">
      <c r="A17319" s="33"/>
      <c r="B17319" s="34"/>
      <c r="C17319" s="33"/>
      <c r="D17319" s="33"/>
      <c r="E17319" s="33"/>
      <c r="G17319">
        <f t="shared" si="271"/>
        <v>6</v>
      </c>
    </row>
    <row r="17320" spans="1:7">
      <c r="A17320" s="33"/>
      <c r="B17320" s="34"/>
      <c r="C17320" s="33"/>
      <c r="D17320" s="33"/>
      <c r="E17320" s="33"/>
      <c r="G17320">
        <f t="shared" si="271"/>
        <v>6</v>
      </c>
    </row>
    <row r="17321" spans="1:7">
      <c r="A17321" s="33"/>
      <c r="B17321" s="34"/>
      <c r="C17321" s="33"/>
      <c r="D17321" s="33"/>
      <c r="E17321" s="33"/>
      <c r="G17321">
        <f t="shared" si="271"/>
        <v>6</v>
      </c>
    </row>
    <row r="17322" spans="1:7">
      <c r="A17322" s="33"/>
      <c r="B17322" s="34"/>
      <c r="C17322" s="33"/>
      <c r="D17322" s="33"/>
      <c r="E17322" s="33"/>
      <c r="G17322">
        <f t="shared" si="271"/>
        <v>6</v>
      </c>
    </row>
    <row r="17323" spans="1:7">
      <c r="A17323" s="33"/>
      <c r="B17323" s="34"/>
      <c r="C17323" s="33"/>
      <c r="D17323" s="33"/>
      <c r="E17323" s="33"/>
      <c r="G17323">
        <f t="shared" si="271"/>
        <v>6</v>
      </c>
    </row>
    <row r="17324" spans="1:7">
      <c r="A17324" s="33"/>
      <c r="B17324" s="34"/>
      <c r="C17324" s="33"/>
      <c r="D17324" s="33"/>
      <c r="E17324" s="33"/>
      <c r="G17324">
        <f t="shared" si="271"/>
        <v>6</v>
      </c>
    </row>
    <row r="17325" spans="1:7">
      <c r="A17325" s="33"/>
      <c r="B17325" s="34"/>
      <c r="C17325" s="33"/>
      <c r="D17325" s="33"/>
      <c r="E17325" s="33"/>
      <c r="G17325">
        <f t="shared" si="271"/>
        <v>6</v>
      </c>
    </row>
    <row r="17326" spans="1:7">
      <c r="A17326" s="33"/>
      <c r="B17326" s="34"/>
      <c r="C17326" s="33"/>
      <c r="D17326" s="33"/>
      <c r="E17326" s="33"/>
      <c r="G17326">
        <f t="shared" si="271"/>
        <v>6</v>
      </c>
    </row>
    <row r="17327" spans="1:7">
      <c r="A17327" s="33"/>
      <c r="B17327" s="34"/>
      <c r="C17327" s="33"/>
      <c r="D17327" s="33"/>
      <c r="E17327" s="33"/>
      <c r="G17327">
        <f t="shared" si="271"/>
        <v>6</v>
      </c>
    </row>
    <row r="17328" spans="1:7">
      <c r="A17328" s="33"/>
      <c r="B17328" s="34"/>
      <c r="C17328" s="33"/>
      <c r="D17328" s="33"/>
      <c r="E17328" s="33"/>
      <c r="G17328">
        <f t="shared" si="271"/>
        <v>6</v>
      </c>
    </row>
    <row r="17329" spans="1:7">
      <c r="A17329" s="33"/>
      <c r="B17329" s="34"/>
      <c r="C17329" s="33"/>
      <c r="D17329" s="33"/>
      <c r="E17329" s="33"/>
      <c r="G17329">
        <f t="shared" si="271"/>
        <v>6</v>
      </c>
    </row>
    <row r="17330" spans="1:7">
      <c r="A17330" s="33"/>
      <c r="B17330" s="34"/>
      <c r="C17330" s="33"/>
      <c r="D17330" s="33"/>
      <c r="E17330" s="33"/>
      <c r="G17330">
        <f t="shared" si="271"/>
        <v>6</v>
      </c>
    </row>
    <row r="17331" spans="1:7">
      <c r="A17331" s="33"/>
      <c r="B17331" s="34"/>
      <c r="C17331" s="33"/>
      <c r="D17331" s="33"/>
      <c r="E17331" s="33"/>
      <c r="G17331">
        <f t="shared" si="271"/>
        <v>6</v>
      </c>
    </row>
    <row r="17332" spans="1:7">
      <c r="A17332" s="33"/>
      <c r="B17332" s="34"/>
      <c r="C17332" s="33"/>
      <c r="D17332" s="33"/>
      <c r="E17332" s="33"/>
      <c r="G17332">
        <f t="shared" si="271"/>
        <v>6</v>
      </c>
    </row>
    <row r="17333" spans="1:7">
      <c r="A17333" s="33"/>
      <c r="B17333" s="34"/>
      <c r="C17333" s="33"/>
      <c r="D17333" s="33"/>
      <c r="E17333" s="33"/>
      <c r="G17333">
        <f t="shared" si="271"/>
        <v>6</v>
      </c>
    </row>
    <row r="17334" spans="1:7">
      <c r="A17334" s="33"/>
      <c r="B17334" s="34"/>
      <c r="C17334" s="33"/>
      <c r="D17334" s="33"/>
      <c r="E17334" s="33"/>
      <c r="G17334">
        <f t="shared" si="271"/>
        <v>6</v>
      </c>
    </row>
    <row r="17335" spans="1:7">
      <c r="A17335" s="33"/>
      <c r="B17335" s="34"/>
      <c r="C17335" s="33"/>
      <c r="D17335" s="33"/>
      <c r="E17335" s="33"/>
      <c r="G17335">
        <f t="shared" si="271"/>
        <v>6</v>
      </c>
    </row>
    <row r="17336" spans="1:7">
      <c r="A17336" s="33"/>
      <c r="B17336" s="34"/>
      <c r="C17336" s="33"/>
      <c r="D17336" s="33"/>
      <c r="E17336" s="33"/>
      <c r="G17336">
        <f t="shared" si="271"/>
        <v>6</v>
      </c>
    </row>
    <row r="17337" spans="1:7">
      <c r="A17337" s="33"/>
      <c r="B17337" s="34"/>
      <c r="C17337" s="33"/>
      <c r="D17337" s="33"/>
      <c r="E17337" s="33"/>
      <c r="G17337">
        <f t="shared" si="271"/>
        <v>6</v>
      </c>
    </row>
    <row r="17338" spans="1:7">
      <c r="A17338" s="33"/>
      <c r="B17338" s="34"/>
      <c r="C17338" s="33"/>
      <c r="D17338" s="33"/>
      <c r="E17338" s="33"/>
      <c r="G17338">
        <f t="shared" si="271"/>
        <v>6</v>
      </c>
    </row>
    <row r="17339" spans="1:7">
      <c r="A17339" s="33"/>
      <c r="B17339" s="34"/>
      <c r="C17339" s="33"/>
      <c r="D17339" s="33"/>
      <c r="E17339" s="33"/>
      <c r="G17339">
        <f t="shared" si="271"/>
        <v>6</v>
      </c>
    </row>
    <row r="17340" spans="1:7">
      <c r="A17340" s="33"/>
      <c r="B17340" s="34"/>
      <c r="C17340" s="33"/>
      <c r="D17340" s="33"/>
      <c r="E17340" s="33"/>
      <c r="G17340">
        <f t="shared" si="271"/>
        <v>6</v>
      </c>
    </row>
    <row r="17341" spans="1:7">
      <c r="A17341" s="33"/>
      <c r="B17341" s="34"/>
      <c r="C17341" s="33"/>
      <c r="D17341" s="33"/>
      <c r="E17341" s="33"/>
      <c r="G17341">
        <f t="shared" si="271"/>
        <v>6</v>
      </c>
    </row>
    <row r="17342" spans="1:7">
      <c r="A17342" s="33"/>
      <c r="B17342" s="34"/>
      <c r="C17342" s="33"/>
      <c r="D17342" s="33"/>
      <c r="E17342" s="33"/>
      <c r="G17342">
        <f t="shared" si="271"/>
        <v>6</v>
      </c>
    </row>
    <row r="17343" spans="1:7">
      <c r="A17343" s="33"/>
      <c r="B17343" s="34"/>
      <c r="C17343" s="33"/>
      <c r="D17343" s="33"/>
      <c r="E17343" s="33"/>
      <c r="G17343">
        <f t="shared" si="271"/>
        <v>6</v>
      </c>
    </row>
    <row r="17344" spans="1:7">
      <c r="A17344" s="33"/>
      <c r="B17344" s="34"/>
      <c r="C17344" s="33"/>
      <c r="D17344" s="33"/>
      <c r="E17344" s="33"/>
      <c r="G17344">
        <f t="shared" ref="G17344:G17407" si="272">WEEKDAY(B17344,2)</f>
        <v>6</v>
      </c>
    </row>
    <row r="17345" spans="1:7">
      <c r="A17345" s="33"/>
      <c r="B17345" s="34"/>
      <c r="C17345" s="33"/>
      <c r="D17345" s="33"/>
      <c r="E17345" s="33"/>
      <c r="G17345">
        <f t="shared" si="272"/>
        <v>6</v>
      </c>
    </row>
    <row r="17346" spans="1:7">
      <c r="A17346" s="33"/>
      <c r="B17346" s="34"/>
      <c r="C17346" s="33"/>
      <c r="D17346" s="33"/>
      <c r="E17346" s="33"/>
      <c r="G17346">
        <f t="shared" si="272"/>
        <v>6</v>
      </c>
    </row>
    <row r="17347" spans="1:7">
      <c r="A17347" s="33"/>
      <c r="B17347" s="34"/>
      <c r="C17347" s="33"/>
      <c r="D17347" s="33"/>
      <c r="E17347" s="33"/>
      <c r="G17347">
        <f t="shared" si="272"/>
        <v>6</v>
      </c>
    </row>
    <row r="17348" spans="1:7">
      <c r="A17348" s="33"/>
      <c r="B17348" s="34"/>
      <c r="C17348" s="33"/>
      <c r="D17348" s="33"/>
      <c r="E17348" s="33"/>
      <c r="G17348">
        <f t="shared" si="272"/>
        <v>6</v>
      </c>
    </row>
    <row r="17349" spans="1:7">
      <c r="A17349" s="33"/>
      <c r="B17349" s="34"/>
      <c r="C17349" s="33"/>
      <c r="D17349" s="33"/>
      <c r="E17349" s="33"/>
      <c r="G17349">
        <f t="shared" si="272"/>
        <v>6</v>
      </c>
    </row>
    <row r="17350" spans="1:7">
      <c r="A17350" s="33"/>
      <c r="B17350" s="34"/>
      <c r="C17350" s="33"/>
      <c r="D17350" s="33"/>
      <c r="E17350" s="33"/>
      <c r="G17350">
        <f t="shared" si="272"/>
        <v>6</v>
      </c>
    </row>
    <row r="17351" spans="1:7">
      <c r="A17351" s="33"/>
      <c r="B17351" s="34"/>
      <c r="C17351" s="33"/>
      <c r="D17351" s="33"/>
      <c r="E17351" s="33"/>
      <c r="G17351">
        <f t="shared" si="272"/>
        <v>6</v>
      </c>
    </row>
    <row r="17352" spans="1:7">
      <c r="A17352" s="33"/>
      <c r="B17352" s="34"/>
      <c r="C17352" s="33"/>
      <c r="D17352" s="33"/>
      <c r="E17352" s="33"/>
      <c r="G17352">
        <f t="shared" si="272"/>
        <v>6</v>
      </c>
    </row>
    <row r="17353" spans="1:7">
      <c r="A17353" s="33"/>
      <c r="B17353" s="34"/>
      <c r="C17353" s="33"/>
      <c r="D17353" s="33"/>
      <c r="E17353" s="33"/>
      <c r="G17353">
        <f t="shared" si="272"/>
        <v>6</v>
      </c>
    </row>
    <row r="17354" spans="1:7">
      <c r="A17354" s="33"/>
      <c r="B17354" s="34"/>
      <c r="C17354" s="33"/>
      <c r="D17354" s="33"/>
      <c r="E17354" s="33"/>
      <c r="G17354">
        <f t="shared" si="272"/>
        <v>6</v>
      </c>
    </row>
    <row r="17355" spans="1:7">
      <c r="A17355" s="33"/>
      <c r="B17355" s="34"/>
      <c r="C17355" s="33"/>
      <c r="D17355" s="33"/>
      <c r="E17355" s="33"/>
      <c r="G17355">
        <f t="shared" si="272"/>
        <v>6</v>
      </c>
    </row>
    <row r="17356" spans="1:7">
      <c r="A17356" s="33"/>
      <c r="B17356" s="34"/>
      <c r="C17356" s="33"/>
      <c r="D17356" s="33"/>
      <c r="E17356" s="33"/>
      <c r="G17356">
        <f t="shared" si="272"/>
        <v>6</v>
      </c>
    </row>
    <row r="17357" spans="1:7">
      <c r="A17357" s="33"/>
      <c r="B17357" s="34"/>
      <c r="C17357" s="33"/>
      <c r="D17357" s="33"/>
      <c r="E17357" s="33"/>
      <c r="G17357">
        <f t="shared" si="272"/>
        <v>6</v>
      </c>
    </row>
    <row r="17358" spans="1:7">
      <c r="A17358" s="33"/>
      <c r="B17358" s="34"/>
      <c r="C17358" s="33"/>
      <c r="D17358" s="33"/>
      <c r="E17358" s="33"/>
      <c r="G17358">
        <f t="shared" si="272"/>
        <v>6</v>
      </c>
    </row>
    <row r="17359" spans="1:7">
      <c r="A17359" s="33"/>
      <c r="B17359" s="34"/>
      <c r="C17359" s="33"/>
      <c r="D17359" s="33"/>
      <c r="E17359" s="33"/>
      <c r="G17359">
        <f t="shared" si="272"/>
        <v>6</v>
      </c>
    </row>
    <row r="17360" spans="1:7">
      <c r="A17360" s="33"/>
      <c r="B17360" s="34"/>
      <c r="C17360" s="33"/>
      <c r="D17360" s="33"/>
      <c r="E17360" s="33"/>
      <c r="G17360">
        <f t="shared" si="272"/>
        <v>6</v>
      </c>
    </row>
    <row r="17361" spans="1:7">
      <c r="A17361" s="33"/>
      <c r="B17361" s="34"/>
      <c r="C17361" s="33"/>
      <c r="D17361" s="33"/>
      <c r="E17361" s="33"/>
      <c r="G17361">
        <f t="shared" si="272"/>
        <v>6</v>
      </c>
    </row>
    <row r="17362" spans="1:7">
      <c r="A17362" s="33"/>
      <c r="B17362" s="34"/>
      <c r="C17362" s="33"/>
      <c r="D17362" s="33"/>
      <c r="E17362" s="33"/>
      <c r="G17362">
        <f t="shared" si="272"/>
        <v>6</v>
      </c>
    </row>
    <row r="17363" spans="1:7">
      <c r="A17363" s="33"/>
      <c r="B17363" s="34"/>
      <c r="C17363" s="33"/>
      <c r="D17363" s="33"/>
      <c r="E17363" s="33"/>
      <c r="G17363">
        <f t="shared" si="272"/>
        <v>6</v>
      </c>
    </row>
    <row r="17364" spans="1:7">
      <c r="A17364" s="33"/>
      <c r="B17364" s="34"/>
      <c r="C17364" s="33"/>
      <c r="D17364" s="33"/>
      <c r="E17364" s="33"/>
      <c r="G17364">
        <f t="shared" si="272"/>
        <v>6</v>
      </c>
    </row>
    <row r="17365" spans="1:7">
      <c r="A17365" s="33"/>
      <c r="B17365" s="34"/>
      <c r="C17365" s="33"/>
      <c r="D17365" s="33"/>
      <c r="E17365" s="33"/>
      <c r="G17365">
        <f t="shared" si="272"/>
        <v>6</v>
      </c>
    </row>
    <row r="17366" spans="1:7">
      <c r="A17366" s="33"/>
      <c r="B17366" s="34"/>
      <c r="C17366" s="33"/>
      <c r="D17366" s="33"/>
      <c r="E17366" s="33"/>
      <c r="G17366">
        <f t="shared" si="272"/>
        <v>6</v>
      </c>
    </row>
    <row r="17367" spans="1:7">
      <c r="A17367" s="33"/>
      <c r="B17367" s="34"/>
      <c r="C17367" s="33"/>
      <c r="D17367" s="33"/>
      <c r="E17367" s="33"/>
      <c r="G17367">
        <f t="shared" si="272"/>
        <v>6</v>
      </c>
    </row>
    <row r="17368" spans="1:7">
      <c r="A17368" s="33"/>
      <c r="B17368" s="34"/>
      <c r="C17368" s="33"/>
      <c r="D17368" s="33"/>
      <c r="E17368" s="33"/>
      <c r="G17368">
        <f t="shared" si="272"/>
        <v>6</v>
      </c>
    </row>
    <row r="17369" spans="1:7">
      <c r="A17369" s="33"/>
      <c r="B17369" s="34"/>
      <c r="C17369" s="33"/>
      <c r="D17369" s="33"/>
      <c r="E17369" s="33"/>
      <c r="G17369">
        <f t="shared" si="272"/>
        <v>6</v>
      </c>
    </row>
    <row r="17370" spans="1:7">
      <c r="A17370" s="33"/>
      <c r="B17370" s="34"/>
      <c r="C17370" s="33"/>
      <c r="D17370" s="33"/>
      <c r="E17370" s="33"/>
      <c r="G17370">
        <f t="shared" si="272"/>
        <v>6</v>
      </c>
    </row>
    <row r="17371" spans="1:7">
      <c r="A17371" s="33"/>
      <c r="B17371" s="34"/>
      <c r="C17371" s="33"/>
      <c r="D17371" s="33"/>
      <c r="E17371" s="33"/>
      <c r="G17371">
        <f t="shared" si="272"/>
        <v>6</v>
      </c>
    </row>
    <row r="17372" spans="1:7">
      <c r="A17372" s="33"/>
      <c r="B17372" s="34"/>
      <c r="C17372" s="33"/>
      <c r="D17372" s="33"/>
      <c r="E17372" s="33"/>
      <c r="G17372">
        <f t="shared" si="272"/>
        <v>6</v>
      </c>
    </row>
    <row r="17373" spans="1:7">
      <c r="A17373" s="33"/>
      <c r="B17373" s="34"/>
      <c r="C17373" s="33"/>
      <c r="D17373" s="33"/>
      <c r="E17373" s="33"/>
      <c r="G17373">
        <f t="shared" si="272"/>
        <v>6</v>
      </c>
    </row>
    <row r="17374" spans="1:7">
      <c r="A17374" s="33"/>
      <c r="B17374" s="34"/>
      <c r="C17374" s="33"/>
      <c r="D17374" s="33"/>
      <c r="E17374" s="33"/>
      <c r="G17374">
        <f t="shared" si="272"/>
        <v>6</v>
      </c>
    </row>
    <row r="17375" spans="1:7">
      <c r="A17375" s="33"/>
      <c r="B17375" s="34"/>
      <c r="C17375" s="33"/>
      <c r="D17375" s="33"/>
      <c r="E17375" s="33"/>
      <c r="G17375">
        <f t="shared" si="272"/>
        <v>6</v>
      </c>
    </row>
    <row r="17376" spans="1:7">
      <c r="A17376" s="33"/>
      <c r="B17376" s="34"/>
      <c r="C17376" s="33"/>
      <c r="D17376" s="33"/>
      <c r="E17376" s="33"/>
      <c r="G17376">
        <f t="shared" si="272"/>
        <v>6</v>
      </c>
    </row>
    <row r="17377" spans="1:7">
      <c r="A17377" s="33"/>
      <c r="B17377" s="34"/>
      <c r="C17377" s="33"/>
      <c r="D17377" s="33"/>
      <c r="E17377" s="33"/>
      <c r="G17377">
        <f t="shared" si="272"/>
        <v>6</v>
      </c>
    </row>
    <row r="17378" spans="1:7">
      <c r="A17378" s="33"/>
      <c r="B17378" s="34"/>
      <c r="C17378" s="33"/>
      <c r="D17378" s="33"/>
      <c r="E17378" s="33"/>
      <c r="G17378">
        <f t="shared" si="272"/>
        <v>6</v>
      </c>
    </row>
    <row r="17379" spans="1:7">
      <c r="A17379" s="33"/>
      <c r="B17379" s="34"/>
      <c r="C17379" s="33"/>
      <c r="D17379" s="33"/>
      <c r="E17379" s="33"/>
      <c r="G17379">
        <f t="shared" si="272"/>
        <v>6</v>
      </c>
    </row>
    <row r="17380" spans="1:7">
      <c r="A17380" s="33"/>
      <c r="B17380" s="34"/>
      <c r="C17380" s="33"/>
      <c r="D17380" s="33"/>
      <c r="E17380" s="33"/>
      <c r="G17380">
        <f t="shared" si="272"/>
        <v>6</v>
      </c>
    </row>
    <row r="17381" spans="1:7">
      <c r="A17381" s="33"/>
      <c r="B17381" s="34"/>
      <c r="C17381" s="33"/>
      <c r="D17381" s="33"/>
      <c r="E17381" s="33"/>
      <c r="G17381">
        <f t="shared" si="272"/>
        <v>6</v>
      </c>
    </row>
    <row r="17382" spans="1:7">
      <c r="A17382" s="33"/>
      <c r="B17382" s="34"/>
      <c r="C17382" s="33"/>
      <c r="D17382" s="33"/>
      <c r="E17382" s="33"/>
      <c r="G17382">
        <f t="shared" si="272"/>
        <v>6</v>
      </c>
    </row>
    <row r="17383" spans="1:7">
      <c r="A17383" s="33"/>
      <c r="B17383" s="34"/>
      <c r="C17383" s="33"/>
      <c r="D17383" s="33"/>
      <c r="E17383" s="33"/>
      <c r="G17383">
        <f t="shared" si="272"/>
        <v>6</v>
      </c>
    </row>
    <row r="17384" spans="1:7">
      <c r="A17384" s="33"/>
      <c r="B17384" s="34"/>
      <c r="C17384" s="33"/>
      <c r="D17384" s="33"/>
      <c r="E17384" s="33"/>
      <c r="G17384">
        <f t="shared" si="272"/>
        <v>6</v>
      </c>
    </row>
    <row r="17385" spans="1:7">
      <c r="A17385" s="33"/>
      <c r="B17385" s="34"/>
      <c r="C17385" s="33"/>
      <c r="D17385" s="33"/>
      <c r="E17385" s="33"/>
      <c r="G17385">
        <f t="shared" si="272"/>
        <v>6</v>
      </c>
    </row>
    <row r="17386" spans="1:7">
      <c r="A17386" s="33"/>
      <c r="B17386" s="34"/>
      <c r="C17386" s="33"/>
      <c r="D17386" s="33"/>
      <c r="E17386" s="33"/>
      <c r="G17386">
        <f t="shared" si="272"/>
        <v>6</v>
      </c>
    </row>
    <row r="17387" spans="1:7">
      <c r="A17387" s="33"/>
      <c r="B17387" s="34"/>
      <c r="C17387" s="33"/>
      <c r="D17387" s="33"/>
      <c r="E17387" s="33"/>
      <c r="G17387">
        <f t="shared" si="272"/>
        <v>6</v>
      </c>
    </row>
    <row r="17388" spans="1:7">
      <c r="A17388" s="33"/>
      <c r="B17388" s="34"/>
      <c r="C17388" s="33"/>
      <c r="D17388" s="33"/>
      <c r="E17388" s="33"/>
      <c r="G17388">
        <f t="shared" si="272"/>
        <v>6</v>
      </c>
    </row>
    <row r="17389" spans="1:7">
      <c r="A17389" s="33"/>
      <c r="B17389" s="34"/>
      <c r="C17389" s="33"/>
      <c r="D17389" s="33"/>
      <c r="E17389" s="33"/>
      <c r="G17389">
        <f t="shared" si="272"/>
        <v>6</v>
      </c>
    </row>
    <row r="17390" spans="1:7">
      <c r="A17390" s="33"/>
      <c r="B17390" s="34"/>
      <c r="C17390" s="33"/>
      <c r="D17390" s="33"/>
      <c r="E17390" s="33"/>
      <c r="G17390">
        <f t="shared" si="272"/>
        <v>6</v>
      </c>
    </row>
    <row r="17391" spans="1:7">
      <c r="A17391" s="33"/>
      <c r="B17391" s="34"/>
      <c r="C17391" s="33"/>
      <c r="D17391" s="33"/>
      <c r="E17391" s="33"/>
      <c r="G17391">
        <f t="shared" si="272"/>
        <v>6</v>
      </c>
    </row>
    <row r="17392" spans="1:7">
      <c r="A17392" s="33"/>
      <c r="B17392" s="34"/>
      <c r="C17392" s="33"/>
      <c r="D17392" s="33"/>
      <c r="E17392" s="33"/>
      <c r="G17392">
        <f t="shared" si="272"/>
        <v>6</v>
      </c>
    </row>
    <row r="17393" spans="1:7">
      <c r="A17393" s="33"/>
      <c r="B17393" s="34"/>
      <c r="C17393" s="33"/>
      <c r="D17393" s="33"/>
      <c r="E17393" s="33"/>
      <c r="G17393">
        <f t="shared" si="272"/>
        <v>6</v>
      </c>
    </row>
    <row r="17394" spans="1:7">
      <c r="A17394" s="33"/>
      <c r="B17394" s="34"/>
      <c r="C17394" s="33"/>
      <c r="D17394" s="33"/>
      <c r="E17394" s="33"/>
      <c r="G17394">
        <f t="shared" si="272"/>
        <v>6</v>
      </c>
    </row>
    <row r="17395" spans="1:7">
      <c r="A17395" s="33"/>
      <c r="B17395" s="34"/>
      <c r="C17395" s="33"/>
      <c r="D17395" s="33"/>
      <c r="E17395" s="33"/>
      <c r="G17395">
        <f t="shared" si="272"/>
        <v>6</v>
      </c>
    </row>
    <row r="17396" spans="1:7">
      <c r="A17396" s="33"/>
      <c r="B17396" s="34"/>
      <c r="C17396" s="33"/>
      <c r="D17396" s="33"/>
      <c r="E17396" s="33"/>
      <c r="G17396">
        <f t="shared" si="272"/>
        <v>6</v>
      </c>
    </row>
    <row r="17397" spans="1:7">
      <c r="A17397" s="33"/>
      <c r="B17397" s="34"/>
      <c r="C17397" s="33"/>
      <c r="D17397" s="33"/>
      <c r="E17397" s="33"/>
      <c r="G17397">
        <f t="shared" si="272"/>
        <v>6</v>
      </c>
    </row>
    <row r="17398" spans="1:7">
      <c r="A17398" s="33"/>
      <c r="B17398" s="34"/>
      <c r="C17398" s="33"/>
      <c r="D17398" s="33"/>
      <c r="E17398" s="33"/>
      <c r="G17398">
        <f t="shared" si="272"/>
        <v>6</v>
      </c>
    </row>
    <row r="17399" spans="1:7">
      <c r="A17399" s="33"/>
      <c r="B17399" s="34"/>
      <c r="C17399" s="33"/>
      <c r="D17399" s="33"/>
      <c r="E17399" s="33"/>
      <c r="G17399">
        <f t="shared" si="272"/>
        <v>6</v>
      </c>
    </row>
    <row r="17400" spans="1:7">
      <c r="A17400" s="33"/>
      <c r="B17400" s="34"/>
      <c r="C17400" s="33"/>
      <c r="D17400" s="33"/>
      <c r="E17400" s="33"/>
      <c r="G17400">
        <f t="shared" si="272"/>
        <v>6</v>
      </c>
    </row>
    <row r="17401" spans="1:7">
      <c r="A17401" s="33"/>
      <c r="B17401" s="34"/>
      <c r="C17401" s="33"/>
      <c r="D17401" s="33"/>
      <c r="E17401" s="33"/>
      <c r="G17401">
        <f t="shared" si="272"/>
        <v>6</v>
      </c>
    </row>
    <row r="17402" spans="1:7">
      <c r="A17402" s="33"/>
      <c r="B17402" s="34"/>
      <c r="C17402" s="33"/>
      <c r="D17402" s="33"/>
      <c r="E17402" s="33"/>
      <c r="G17402">
        <f t="shared" si="272"/>
        <v>6</v>
      </c>
    </row>
    <row r="17403" spans="1:7">
      <c r="A17403" s="33"/>
      <c r="B17403" s="34"/>
      <c r="C17403" s="33"/>
      <c r="D17403" s="33"/>
      <c r="E17403" s="33"/>
      <c r="G17403">
        <f t="shared" si="272"/>
        <v>6</v>
      </c>
    </row>
    <row r="17404" spans="1:7">
      <c r="A17404" s="33"/>
      <c r="B17404" s="34"/>
      <c r="C17404" s="33"/>
      <c r="D17404" s="33"/>
      <c r="E17404" s="33"/>
      <c r="G17404">
        <f t="shared" si="272"/>
        <v>6</v>
      </c>
    </row>
    <row r="17405" spans="1:7">
      <c r="A17405" s="33"/>
      <c r="B17405" s="34"/>
      <c r="C17405" s="33"/>
      <c r="D17405" s="33"/>
      <c r="E17405" s="33"/>
      <c r="G17405">
        <f t="shared" si="272"/>
        <v>6</v>
      </c>
    </row>
    <row r="17406" spans="1:7">
      <c r="A17406" s="33"/>
      <c r="B17406" s="34"/>
      <c r="C17406" s="33"/>
      <c r="D17406" s="33"/>
      <c r="E17406" s="33"/>
      <c r="G17406">
        <f t="shared" si="272"/>
        <v>6</v>
      </c>
    </row>
    <row r="17407" spans="1:7">
      <c r="A17407" s="33"/>
      <c r="B17407" s="34"/>
      <c r="C17407" s="33"/>
      <c r="D17407" s="33"/>
      <c r="E17407" s="33"/>
      <c r="G17407">
        <f t="shared" si="272"/>
        <v>6</v>
      </c>
    </row>
    <row r="17408" spans="1:7">
      <c r="A17408" s="33"/>
      <c r="B17408" s="34"/>
      <c r="C17408" s="33"/>
      <c r="D17408" s="33"/>
      <c r="E17408" s="33"/>
      <c r="G17408">
        <f t="shared" ref="G17408:G17471" si="273">WEEKDAY(B17408,2)</f>
        <v>6</v>
      </c>
    </row>
    <row r="17409" spans="1:7">
      <c r="A17409" s="33"/>
      <c r="B17409" s="34"/>
      <c r="C17409" s="33"/>
      <c r="D17409" s="33"/>
      <c r="E17409" s="33"/>
      <c r="G17409">
        <f t="shared" si="273"/>
        <v>6</v>
      </c>
    </row>
    <row r="17410" spans="1:7">
      <c r="A17410" s="33"/>
      <c r="B17410" s="34"/>
      <c r="C17410" s="33"/>
      <c r="D17410" s="33"/>
      <c r="E17410" s="33"/>
      <c r="G17410">
        <f t="shared" si="273"/>
        <v>6</v>
      </c>
    </row>
    <row r="17411" spans="1:7">
      <c r="A17411" s="33"/>
      <c r="B17411" s="34"/>
      <c r="C17411" s="33"/>
      <c r="D17411" s="33"/>
      <c r="E17411" s="33"/>
      <c r="G17411">
        <f t="shared" si="273"/>
        <v>6</v>
      </c>
    </row>
    <row r="17412" spans="1:7">
      <c r="A17412" s="33"/>
      <c r="B17412" s="34"/>
      <c r="C17412" s="33"/>
      <c r="D17412" s="33"/>
      <c r="E17412" s="33"/>
      <c r="G17412">
        <f t="shared" si="273"/>
        <v>6</v>
      </c>
    </row>
    <row r="17413" spans="1:7">
      <c r="A17413" s="33"/>
      <c r="B17413" s="34"/>
      <c r="C17413" s="33"/>
      <c r="D17413" s="33"/>
      <c r="E17413" s="33"/>
      <c r="G17413">
        <f t="shared" si="273"/>
        <v>6</v>
      </c>
    </row>
    <row r="17414" spans="1:7">
      <c r="A17414" s="33"/>
      <c r="B17414" s="34"/>
      <c r="C17414" s="33"/>
      <c r="D17414" s="33"/>
      <c r="E17414" s="33"/>
      <c r="G17414">
        <f t="shared" si="273"/>
        <v>6</v>
      </c>
    </row>
    <row r="17415" spans="1:7">
      <c r="A17415" s="33"/>
      <c r="B17415" s="34"/>
      <c r="C17415" s="33"/>
      <c r="D17415" s="33"/>
      <c r="E17415" s="33"/>
      <c r="G17415">
        <f t="shared" si="273"/>
        <v>6</v>
      </c>
    </row>
    <row r="17416" spans="1:7">
      <c r="A17416" s="33"/>
      <c r="B17416" s="34"/>
      <c r="C17416" s="33"/>
      <c r="D17416" s="33"/>
      <c r="E17416" s="33"/>
      <c r="G17416">
        <f t="shared" si="273"/>
        <v>6</v>
      </c>
    </row>
    <row r="17417" spans="1:7">
      <c r="A17417" s="33"/>
      <c r="B17417" s="34"/>
      <c r="C17417" s="33"/>
      <c r="D17417" s="33"/>
      <c r="E17417" s="33"/>
      <c r="G17417">
        <f t="shared" si="273"/>
        <v>6</v>
      </c>
    </row>
    <row r="17418" spans="1:7">
      <c r="A17418" s="33"/>
      <c r="B17418" s="34"/>
      <c r="C17418" s="33"/>
      <c r="D17418" s="33"/>
      <c r="E17418" s="33"/>
      <c r="G17418">
        <f t="shared" si="273"/>
        <v>6</v>
      </c>
    </row>
    <row r="17419" spans="1:7">
      <c r="A17419" s="33"/>
      <c r="B17419" s="34"/>
      <c r="C17419" s="33"/>
      <c r="D17419" s="33"/>
      <c r="E17419" s="33"/>
      <c r="G17419">
        <f t="shared" si="273"/>
        <v>6</v>
      </c>
    </row>
    <row r="17420" spans="1:7">
      <c r="A17420" s="33"/>
      <c r="B17420" s="34"/>
      <c r="C17420" s="33"/>
      <c r="D17420" s="33"/>
      <c r="E17420" s="33"/>
      <c r="G17420">
        <f t="shared" si="273"/>
        <v>6</v>
      </c>
    </row>
    <row r="17421" spans="1:7">
      <c r="A17421" s="33"/>
      <c r="B17421" s="34"/>
      <c r="C17421" s="33"/>
      <c r="D17421" s="33"/>
      <c r="E17421" s="33"/>
      <c r="G17421">
        <f t="shared" si="273"/>
        <v>6</v>
      </c>
    </row>
    <row r="17422" spans="1:7">
      <c r="A17422" s="33"/>
      <c r="B17422" s="34"/>
      <c r="C17422" s="33"/>
      <c r="D17422" s="33"/>
      <c r="E17422" s="33"/>
      <c r="G17422">
        <f t="shared" si="273"/>
        <v>6</v>
      </c>
    </row>
    <row r="17423" spans="1:7">
      <c r="A17423" s="33"/>
      <c r="B17423" s="34"/>
      <c r="C17423" s="33"/>
      <c r="D17423" s="33"/>
      <c r="E17423" s="33"/>
      <c r="G17423">
        <f t="shared" si="273"/>
        <v>6</v>
      </c>
    </row>
    <row r="17424" spans="1:7">
      <c r="A17424" s="33"/>
      <c r="B17424" s="34"/>
      <c r="C17424" s="33"/>
      <c r="D17424" s="33"/>
      <c r="E17424" s="33"/>
      <c r="G17424">
        <f t="shared" si="273"/>
        <v>6</v>
      </c>
    </row>
    <row r="17425" spans="1:7">
      <c r="A17425" s="33"/>
      <c r="B17425" s="34"/>
      <c r="C17425" s="33"/>
      <c r="D17425" s="33"/>
      <c r="E17425" s="33"/>
      <c r="G17425">
        <f t="shared" si="273"/>
        <v>6</v>
      </c>
    </row>
    <row r="17426" spans="1:7">
      <c r="A17426" s="33"/>
      <c r="B17426" s="34"/>
      <c r="C17426" s="33"/>
      <c r="D17426" s="33"/>
      <c r="E17426" s="33"/>
      <c r="G17426">
        <f t="shared" si="273"/>
        <v>6</v>
      </c>
    </row>
    <row r="17427" spans="1:7">
      <c r="A17427" s="33"/>
      <c r="B17427" s="34"/>
      <c r="C17427" s="33"/>
      <c r="D17427" s="33"/>
      <c r="E17427" s="33"/>
      <c r="G17427">
        <f t="shared" si="273"/>
        <v>6</v>
      </c>
    </row>
    <row r="17428" spans="1:7">
      <c r="A17428" s="33"/>
      <c r="B17428" s="34"/>
      <c r="C17428" s="33"/>
      <c r="D17428" s="33"/>
      <c r="E17428" s="33"/>
      <c r="G17428">
        <f t="shared" si="273"/>
        <v>6</v>
      </c>
    </row>
    <row r="17429" spans="1:7">
      <c r="A17429" s="33"/>
      <c r="B17429" s="34"/>
      <c r="C17429" s="33"/>
      <c r="D17429" s="33"/>
      <c r="E17429" s="33"/>
      <c r="G17429">
        <f t="shared" si="273"/>
        <v>6</v>
      </c>
    </row>
    <row r="17430" spans="1:7">
      <c r="A17430" s="33"/>
      <c r="B17430" s="34"/>
      <c r="C17430" s="33"/>
      <c r="D17430" s="33"/>
      <c r="E17430" s="33"/>
      <c r="G17430">
        <f t="shared" si="273"/>
        <v>6</v>
      </c>
    </row>
    <row r="17431" spans="1:7">
      <c r="A17431" s="33"/>
      <c r="B17431" s="34"/>
      <c r="C17431" s="33"/>
      <c r="D17431" s="33"/>
      <c r="E17431" s="33"/>
      <c r="G17431">
        <f t="shared" si="273"/>
        <v>6</v>
      </c>
    </row>
    <row r="17432" spans="1:7">
      <c r="A17432" s="33"/>
      <c r="B17432" s="34"/>
      <c r="C17432" s="33"/>
      <c r="D17432" s="33"/>
      <c r="E17432" s="33"/>
      <c r="G17432">
        <f t="shared" si="273"/>
        <v>6</v>
      </c>
    </row>
    <row r="17433" spans="1:7">
      <c r="A17433" s="33"/>
      <c r="B17433" s="34"/>
      <c r="C17433" s="33"/>
      <c r="D17433" s="33"/>
      <c r="E17433" s="33"/>
      <c r="G17433">
        <f t="shared" si="273"/>
        <v>6</v>
      </c>
    </row>
    <row r="17434" spans="1:7">
      <c r="A17434" s="33"/>
      <c r="B17434" s="34"/>
      <c r="C17434" s="33"/>
      <c r="D17434" s="33"/>
      <c r="E17434" s="33"/>
      <c r="G17434">
        <f t="shared" si="273"/>
        <v>6</v>
      </c>
    </row>
    <row r="17435" spans="1:7">
      <c r="A17435" s="33"/>
      <c r="B17435" s="34"/>
      <c r="C17435" s="33"/>
      <c r="D17435" s="33"/>
      <c r="E17435" s="33"/>
      <c r="G17435">
        <f t="shared" si="273"/>
        <v>6</v>
      </c>
    </row>
    <row r="17436" spans="1:7">
      <c r="A17436" s="33"/>
      <c r="B17436" s="34"/>
      <c r="C17436" s="33"/>
      <c r="D17436" s="33"/>
      <c r="E17436" s="33"/>
      <c r="G17436">
        <f t="shared" si="273"/>
        <v>6</v>
      </c>
    </row>
    <row r="17437" spans="1:7">
      <c r="A17437" s="33"/>
      <c r="B17437" s="34"/>
      <c r="C17437" s="33"/>
      <c r="D17437" s="33"/>
      <c r="E17437" s="33"/>
      <c r="G17437">
        <f t="shared" si="273"/>
        <v>6</v>
      </c>
    </row>
    <row r="17438" spans="1:7">
      <c r="A17438" s="33"/>
      <c r="B17438" s="34"/>
      <c r="C17438" s="33"/>
      <c r="D17438" s="33"/>
      <c r="E17438" s="33"/>
      <c r="G17438">
        <f t="shared" si="273"/>
        <v>6</v>
      </c>
    </row>
    <row r="17439" spans="1:7">
      <c r="A17439" s="33"/>
      <c r="B17439" s="34"/>
      <c r="C17439" s="33"/>
      <c r="D17439" s="33"/>
      <c r="E17439" s="33"/>
      <c r="G17439">
        <f t="shared" si="273"/>
        <v>6</v>
      </c>
    </row>
    <row r="17440" spans="1:7">
      <c r="A17440" s="33"/>
      <c r="B17440" s="34"/>
      <c r="C17440" s="33"/>
      <c r="D17440" s="33"/>
      <c r="E17440" s="33"/>
      <c r="G17440">
        <f t="shared" si="273"/>
        <v>6</v>
      </c>
    </row>
    <row r="17441" spans="1:7">
      <c r="A17441" s="33"/>
      <c r="B17441" s="34"/>
      <c r="C17441" s="33"/>
      <c r="D17441" s="33"/>
      <c r="E17441" s="33"/>
      <c r="G17441">
        <f t="shared" si="273"/>
        <v>6</v>
      </c>
    </row>
    <row r="17442" spans="1:7">
      <c r="A17442" s="33"/>
      <c r="B17442" s="34"/>
      <c r="C17442" s="33"/>
      <c r="D17442" s="33"/>
      <c r="E17442" s="33"/>
      <c r="G17442">
        <f t="shared" si="273"/>
        <v>6</v>
      </c>
    </row>
    <row r="17443" spans="1:7">
      <c r="A17443" s="33"/>
      <c r="B17443" s="34"/>
      <c r="C17443" s="33"/>
      <c r="D17443" s="33"/>
      <c r="E17443" s="33"/>
      <c r="G17443">
        <f t="shared" si="273"/>
        <v>6</v>
      </c>
    </row>
    <row r="17444" spans="1:7">
      <c r="A17444" s="33"/>
      <c r="B17444" s="34"/>
      <c r="C17444" s="33"/>
      <c r="D17444" s="33"/>
      <c r="E17444" s="33"/>
      <c r="G17444">
        <f t="shared" si="273"/>
        <v>6</v>
      </c>
    </row>
    <row r="17445" spans="1:7">
      <c r="A17445" s="33"/>
      <c r="B17445" s="34"/>
      <c r="C17445" s="33"/>
      <c r="D17445" s="33"/>
      <c r="E17445" s="33"/>
      <c r="G17445">
        <f t="shared" si="273"/>
        <v>6</v>
      </c>
    </row>
    <row r="17446" spans="1:7">
      <c r="A17446" s="33"/>
      <c r="B17446" s="34"/>
      <c r="C17446" s="33"/>
      <c r="D17446" s="33"/>
      <c r="E17446" s="33"/>
      <c r="G17446">
        <f t="shared" si="273"/>
        <v>6</v>
      </c>
    </row>
    <row r="17447" spans="1:7">
      <c r="A17447" s="33"/>
      <c r="B17447" s="34"/>
      <c r="C17447" s="33"/>
      <c r="D17447" s="33"/>
      <c r="E17447" s="33"/>
      <c r="G17447">
        <f t="shared" si="273"/>
        <v>6</v>
      </c>
    </row>
    <row r="17448" spans="1:7">
      <c r="A17448" s="33"/>
      <c r="B17448" s="34"/>
      <c r="C17448" s="33"/>
      <c r="D17448" s="33"/>
      <c r="E17448" s="33"/>
      <c r="G17448">
        <f t="shared" si="273"/>
        <v>6</v>
      </c>
    </row>
    <row r="17449" spans="1:7">
      <c r="A17449" s="33"/>
      <c r="B17449" s="34"/>
      <c r="C17449" s="33"/>
      <c r="D17449" s="33"/>
      <c r="E17449" s="33"/>
      <c r="G17449">
        <f t="shared" si="273"/>
        <v>6</v>
      </c>
    </row>
    <row r="17450" spans="1:7">
      <c r="A17450" s="33"/>
      <c r="B17450" s="34"/>
      <c r="C17450" s="33"/>
      <c r="D17450" s="33"/>
      <c r="E17450" s="33"/>
      <c r="G17450">
        <f t="shared" si="273"/>
        <v>6</v>
      </c>
    </row>
    <row r="17451" spans="1:7">
      <c r="A17451" s="33"/>
      <c r="B17451" s="34"/>
      <c r="C17451" s="33"/>
      <c r="D17451" s="33"/>
      <c r="E17451" s="33"/>
      <c r="G17451">
        <f t="shared" si="273"/>
        <v>6</v>
      </c>
    </row>
    <row r="17452" spans="1:7">
      <c r="A17452" s="33"/>
      <c r="B17452" s="34"/>
      <c r="C17452" s="33"/>
      <c r="D17452" s="33"/>
      <c r="E17452" s="33"/>
      <c r="G17452">
        <f t="shared" si="273"/>
        <v>6</v>
      </c>
    </row>
    <row r="17453" spans="1:7">
      <c r="A17453" s="33"/>
      <c r="B17453" s="34"/>
      <c r="C17453" s="33"/>
      <c r="D17453" s="33"/>
      <c r="E17453" s="33"/>
      <c r="G17453">
        <f t="shared" si="273"/>
        <v>6</v>
      </c>
    </row>
    <row r="17454" spans="1:7">
      <c r="A17454" s="33"/>
      <c r="B17454" s="34"/>
      <c r="C17454" s="33"/>
      <c r="D17454" s="33"/>
      <c r="E17454" s="33"/>
      <c r="G17454">
        <f t="shared" si="273"/>
        <v>6</v>
      </c>
    </row>
    <row r="17455" spans="1:7">
      <c r="A17455" s="33"/>
      <c r="B17455" s="34"/>
      <c r="C17455" s="33"/>
      <c r="D17455" s="33"/>
      <c r="E17455" s="33"/>
      <c r="G17455">
        <f t="shared" si="273"/>
        <v>6</v>
      </c>
    </row>
    <row r="17456" spans="1:7">
      <c r="A17456" s="33"/>
      <c r="B17456" s="34"/>
      <c r="C17456" s="33"/>
      <c r="D17456" s="33"/>
      <c r="E17456" s="33"/>
      <c r="G17456">
        <f t="shared" si="273"/>
        <v>6</v>
      </c>
    </row>
    <row r="17457" spans="1:7">
      <c r="A17457" s="33"/>
      <c r="B17457" s="34"/>
      <c r="C17457" s="33"/>
      <c r="D17457" s="33"/>
      <c r="E17457" s="33"/>
      <c r="G17457">
        <f t="shared" si="273"/>
        <v>6</v>
      </c>
    </row>
    <row r="17458" spans="1:7">
      <c r="A17458" s="33"/>
      <c r="B17458" s="34"/>
      <c r="C17458" s="33"/>
      <c r="D17458" s="33"/>
      <c r="E17458" s="33"/>
      <c r="G17458">
        <f t="shared" si="273"/>
        <v>6</v>
      </c>
    </row>
    <row r="17459" spans="1:7">
      <c r="A17459" s="33"/>
      <c r="B17459" s="34"/>
      <c r="C17459" s="33"/>
      <c r="D17459" s="33"/>
      <c r="E17459" s="33"/>
      <c r="G17459">
        <f t="shared" si="273"/>
        <v>6</v>
      </c>
    </row>
    <row r="17460" spans="1:7">
      <c r="A17460" s="33"/>
      <c r="B17460" s="34"/>
      <c r="C17460" s="33"/>
      <c r="D17460" s="33"/>
      <c r="E17460" s="33"/>
      <c r="G17460">
        <f t="shared" si="273"/>
        <v>6</v>
      </c>
    </row>
    <row r="17461" spans="1:7">
      <c r="A17461" s="33"/>
      <c r="B17461" s="34"/>
      <c r="C17461" s="33"/>
      <c r="D17461" s="33"/>
      <c r="E17461" s="33"/>
      <c r="G17461">
        <f t="shared" si="273"/>
        <v>6</v>
      </c>
    </row>
    <row r="17462" spans="1:7">
      <c r="A17462" s="33"/>
      <c r="B17462" s="34"/>
      <c r="C17462" s="33"/>
      <c r="D17462" s="33"/>
      <c r="E17462" s="33"/>
      <c r="G17462">
        <f t="shared" si="273"/>
        <v>6</v>
      </c>
    </row>
    <row r="17463" spans="1:7">
      <c r="A17463" s="33"/>
      <c r="B17463" s="34"/>
      <c r="C17463" s="33"/>
      <c r="D17463" s="33"/>
      <c r="E17463" s="33"/>
      <c r="G17463">
        <f t="shared" si="273"/>
        <v>6</v>
      </c>
    </row>
    <row r="17464" spans="1:7">
      <c r="A17464" s="33"/>
      <c r="B17464" s="34"/>
      <c r="C17464" s="33"/>
      <c r="D17464" s="33"/>
      <c r="E17464" s="33"/>
      <c r="G17464">
        <f t="shared" si="273"/>
        <v>6</v>
      </c>
    </row>
    <row r="17465" spans="1:7">
      <c r="A17465" s="33"/>
      <c r="B17465" s="34"/>
      <c r="C17465" s="33"/>
      <c r="D17465" s="33"/>
      <c r="E17465" s="33"/>
      <c r="G17465">
        <f t="shared" si="273"/>
        <v>6</v>
      </c>
    </row>
    <row r="17466" spans="1:7">
      <c r="A17466" s="33"/>
      <c r="B17466" s="34"/>
      <c r="C17466" s="33"/>
      <c r="D17466" s="33"/>
      <c r="E17466" s="33"/>
      <c r="G17466">
        <f t="shared" si="273"/>
        <v>6</v>
      </c>
    </row>
    <row r="17467" spans="1:7">
      <c r="A17467" s="33"/>
      <c r="B17467" s="34"/>
      <c r="C17467" s="33"/>
      <c r="D17467" s="33"/>
      <c r="E17467" s="33"/>
      <c r="G17467">
        <f t="shared" si="273"/>
        <v>6</v>
      </c>
    </row>
    <row r="17468" spans="1:7">
      <c r="A17468" s="33"/>
      <c r="B17468" s="34"/>
      <c r="C17468" s="33"/>
      <c r="D17468" s="33"/>
      <c r="E17468" s="33"/>
      <c r="G17468">
        <f t="shared" si="273"/>
        <v>6</v>
      </c>
    </row>
    <row r="17469" spans="1:7">
      <c r="A17469" s="33"/>
      <c r="B17469" s="34"/>
      <c r="C17469" s="33"/>
      <c r="D17469" s="33"/>
      <c r="E17469" s="33"/>
      <c r="G17469">
        <f t="shared" si="273"/>
        <v>6</v>
      </c>
    </row>
    <row r="17470" spans="1:7">
      <c r="A17470" s="33"/>
      <c r="B17470" s="34"/>
      <c r="C17470" s="33"/>
      <c r="D17470" s="33"/>
      <c r="E17470" s="33"/>
      <c r="G17470">
        <f t="shared" si="273"/>
        <v>6</v>
      </c>
    </row>
    <row r="17471" spans="1:7">
      <c r="A17471" s="33"/>
      <c r="B17471" s="34"/>
      <c r="C17471" s="33"/>
      <c r="D17471" s="33"/>
      <c r="E17471" s="33"/>
      <c r="G17471">
        <f t="shared" si="273"/>
        <v>6</v>
      </c>
    </row>
    <row r="17472" spans="1:7">
      <c r="A17472" s="33"/>
      <c r="B17472" s="34"/>
      <c r="C17472" s="33"/>
      <c r="D17472" s="33"/>
      <c r="E17472" s="33"/>
      <c r="G17472">
        <f t="shared" ref="G17472:G17535" si="274">WEEKDAY(B17472,2)</f>
        <v>6</v>
      </c>
    </row>
    <row r="17473" spans="1:7">
      <c r="A17473" s="33"/>
      <c r="B17473" s="34"/>
      <c r="C17473" s="33"/>
      <c r="D17473" s="33"/>
      <c r="E17473" s="33"/>
      <c r="G17473">
        <f t="shared" si="274"/>
        <v>6</v>
      </c>
    </row>
    <row r="17474" spans="1:7">
      <c r="A17474" s="33"/>
      <c r="B17474" s="34"/>
      <c r="C17474" s="33"/>
      <c r="D17474" s="33"/>
      <c r="E17474" s="33"/>
      <c r="G17474">
        <f t="shared" si="274"/>
        <v>6</v>
      </c>
    </row>
    <row r="17475" spans="1:7">
      <c r="A17475" s="33"/>
      <c r="B17475" s="34"/>
      <c r="C17475" s="33"/>
      <c r="D17475" s="33"/>
      <c r="E17475" s="33"/>
      <c r="G17475">
        <f t="shared" si="274"/>
        <v>6</v>
      </c>
    </row>
    <row r="17476" spans="1:7">
      <c r="A17476" s="33"/>
      <c r="B17476" s="34"/>
      <c r="C17476" s="33"/>
      <c r="D17476" s="33"/>
      <c r="E17476" s="33"/>
      <c r="G17476">
        <f t="shared" si="274"/>
        <v>6</v>
      </c>
    </row>
    <row r="17477" spans="1:7">
      <c r="A17477" s="33"/>
      <c r="B17477" s="34"/>
      <c r="C17477" s="33"/>
      <c r="D17477" s="33"/>
      <c r="E17477" s="33"/>
      <c r="G17477">
        <f t="shared" si="274"/>
        <v>6</v>
      </c>
    </row>
    <row r="17478" spans="1:7">
      <c r="A17478" s="33"/>
      <c r="B17478" s="34"/>
      <c r="C17478" s="33"/>
      <c r="D17478" s="33"/>
      <c r="E17478" s="33"/>
      <c r="G17478">
        <f t="shared" si="274"/>
        <v>6</v>
      </c>
    </row>
    <row r="17479" spans="1:7">
      <c r="A17479" s="33"/>
      <c r="B17479" s="34"/>
      <c r="C17479" s="33"/>
      <c r="D17479" s="33"/>
      <c r="E17479" s="33"/>
      <c r="G17479">
        <f t="shared" si="274"/>
        <v>6</v>
      </c>
    </row>
    <row r="17480" spans="1:7">
      <c r="A17480" s="33"/>
      <c r="B17480" s="34"/>
      <c r="C17480" s="33"/>
      <c r="D17480" s="33"/>
      <c r="E17480" s="33"/>
      <c r="G17480">
        <f t="shared" si="274"/>
        <v>6</v>
      </c>
    </row>
    <row r="17481" spans="1:7">
      <c r="A17481" s="33"/>
      <c r="B17481" s="34"/>
      <c r="C17481" s="33"/>
      <c r="D17481" s="33"/>
      <c r="E17481" s="33"/>
      <c r="G17481">
        <f t="shared" si="274"/>
        <v>6</v>
      </c>
    </row>
    <row r="17482" spans="1:7">
      <c r="A17482" s="33"/>
      <c r="B17482" s="34"/>
      <c r="C17482" s="33"/>
      <c r="D17482" s="33"/>
      <c r="E17482" s="33"/>
      <c r="G17482">
        <f t="shared" si="274"/>
        <v>6</v>
      </c>
    </row>
    <row r="17483" spans="1:7">
      <c r="A17483" s="33"/>
      <c r="B17483" s="34"/>
      <c r="C17483" s="33"/>
      <c r="D17483" s="33"/>
      <c r="E17483" s="33"/>
      <c r="G17483">
        <f t="shared" si="274"/>
        <v>6</v>
      </c>
    </row>
    <row r="17484" spans="1:7">
      <c r="A17484" s="33"/>
      <c r="B17484" s="34"/>
      <c r="C17484" s="33"/>
      <c r="D17484" s="33"/>
      <c r="E17484" s="33"/>
      <c r="G17484">
        <f t="shared" si="274"/>
        <v>6</v>
      </c>
    </row>
    <row r="17485" spans="1:7">
      <c r="A17485" s="33"/>
      <c r="B17485" s="34"/>
      <c r="C17485" s="33"/>
      <c r="D17485" s="33"/>
      <c r="E17485" s="33"/>
      <c r="G17485">
        <f t="shared" si="274"/>
        <v>6</v>
      </c>
    </row>
    <row r="17486" spans="1:7">
      <c r="A17486" s="33"/>
      <c r="B17486" s="34"/>
      <c r="C17486" s="33"/>
      <c r="D17486" s="33"/>
      <c r="E17486" s="33"/>
      <c r="G17486">
        <f t="shared" si="274"/>
        <v>6</v>
      </c>
    </row>
    <row r="17487" spans="1:7">
      <c r="A17487" s="33"/>
      <c r="B17487" s="34"/>
      <c r="C17487" s="33"/>
      <c r="D17487" s="33"/>
      <c r="E17487" s="33"/>
      <c r="G17487">
        <f t="shared" si="274"/>
        <v>6</v>
      </c>
    </row>
    <row r="17488" spans="1:7">
      <c r="A17488" s="33"/>
      <c r="B17488" s="34"/>
      <c r="C17488" s="33"/>
      <c r="D17488" s="33"/>
      <c r="E17488" s="33"/>
      <c r="G17488">
        <f t="shared" si="274"/>
        <v>6</v>
      </c>
    </row>
    <row r="17489" spans="1:7">
      <c r="A17489" s="33"/>
      <c r="B17489" s="34"/>
      <c r="C17489" s="33"/>
      <c r="D17489" s="33"/>
      <c r="E17489" s="33"/>
      <c r="G17489">
        <f t="shared" si="274"/>
        <v>6</v>
      </c>
    </row>
    <row r="17490" spans="1:7">
      <c r="A17490" s="33"/>
      <c r="B17490" s="34"/>
      <c r="C17490" s="33"/>
      <c r="D17490" s="33"/>
      <c r="E17490" s="33"/>
      <c r="G17490">
        <f t="shared" si="274"/>
        <v>6</v>
      </c>
    </row>
    <row r="17491" spans="1:7">
      <c r="A17491" s="33"/>
      <c r="B17491" s="34"/>
      <c r="C17491" s="33"/>
      <c r="D17491" s="33"/>
      <c r="E17491" s="33"/>
      <c r="G17491">
        <f t="shared" si="274"/>
        <v>6</v>
      </c>
    </row>
    <row r="17492" spans="1:7">
      <c r="A17492" s="33"/>
      <c r="B17492" s="34"/>
      <c r="C17492" s="33"/>
      <c r="D17492" s="33"/>
      <c r="E17492" s="33"/>
      <c r="G17492">
        <f t="shared" si="274"/>
        <v>6</v>
      </c>
    </row>
    <row r="17493" spans="1:7">
      <c r="A17493" s="33"/>
      <c r="B17493" s="34"/>
      <c r="C17493" s="33"/>
      <c r="D17493" s="33"/>
      <c r="E17493" s="33"/>
      <c r="G17493">
        <f t="shared" si="274"/>
        <v>6</v>
      </c>
    </row>
    <row r="17494" spans="1:7">
      <c r="A17494" s="33"/>
      <c r="B17494" s="34"/>
      <c r="C17494" s="33"/>
      <c r="D17494" s="33"/>
      <c r="E17494" s="33"/>
      <c r="G17494">
        <f t="shared" si="274"/>
        <v>6</v>
      </c>
    </row>
    <row r="17495" spans="1:7">
      <c r="A17495" s="33"/>
      <c r="B17495" s="34"/>
      <c r="C17495" s="33"/>
      <c r="D17495" s="33"/>
      <c r="E17495" s="33"/>
      <c r="G17495">
        <f t="shared" si="274"/>
        <v>6</v>
      </c>
    </row>
    <row r="17496" spans="1:7">
      <c r="A17496" s="33"/>
      <c r="B17496" s="34"/>
      <c r="C17496" s="33"/>
      <c r="D17496" s="33"/>
      <c r="E17496" s="33"/>
      <c r="G17496">
        <f t="shared" si="274"/>
        <v>6</v>
      </c>
    </row>
    <row r="17497" spans="1:7">
      <c r="A17497" s="33"/>
      <c r="B17497" s="34"/>
      <c r="C17497" s="33"/>
      <c r="D17497" s="33"/>
      <c r="E17497" s="33"/>
      <c r="G17497">
        <f t="shared" si="274"/>
        <v>6</v>
      </c>
    </row>
    <row r="17498" spans="1:7">
      <c r="A17498" s="33"/>
      <c r="B17498" s="34"/>
      <c r="C17498" s="33"/>
      <c r="D17498" s="33"/>
      <c r="E17498" s="33"/>
      <c r="G17498">
        <f t="shared" si="274"/>
        <v>6</v>
      </c>
    </row>
    <row r="17499" spans="1:7">
      <c r="A17499" s="33"/>
      <c r="B17499" s="34"/>
      <c r="C17499" s="33"/>
      <c r="D17499" s="33"/>
      <c r="E17499" s="33"/>
      <c r="G17499">
        <f t="shared" si="274"/>
        <v>6</v>
      </c>
    </row>
    <row r="17500" spans="1:7">
      <c r="A17500" s="33"/>
      <c r="B17500" s="34"/>
      <c r="C17500" s="33"/>
      <c r="D17500" s="33"/>
      <c r="E17500" s="33"/>
      <c r="G17500">
        <f t="shared" si="274"/>
        <v>6</v>
      </c>
    </row>
    <row r="17501" spans="1:7">
      <c r="A17501" s="33"/>
      <c r="B17501" s="34"/>
      <c r="C17501" s="33"/>
      <c r="D17501" s="33"/>
      <c r="E17501" s="33"/>
      <c r="G17501">
        <f t="shared" si="274"/>
        <v>6</v>
      </c>
    </row>
    <row r="17502" spans="1:7">
      <c r="A17502" s="33"/>
      <c r="B17502" s="34"/>
      <c r="C17502" s="33"/>
      <c r="D17502" s="33"/>
      <c r="E17502" s="33"/>
      <c r="G17502">
        <f t="shared" si="274"/>
        <v>6</v>
      </c>
    </row>
    <row r="17503" spans="1:7">
      <c r="A17503" s="33"/>
      <c r="B17503" s="34"/>
      <c r="C17503" s="33"/>
      <c r="D17503" s="33"/>
      <c r="E17503" s="33"/>
      <c r="G17503">
        <f t="shared" si="274"/>
        <v>6</v>
      </c>
    </row>
    <row r="17504" spans="1:7">
      <c r="A17504" s="33"/>
      <c r="B17504" s="34"/>
      <c r="C17504" s="33"/>
      <c r="D17504" s="33"/>
      <c r="E17504" s="33"/>
      <c r="G17504">
        <f t="shared" si="274"/>
        <v>6</v>
      </c>
    </row>
    <row r="17505" spans="1:7">
      <c r="A17505" s="33"/>
      <c r="B17505" s="34"/>
      <c r="C17505" s="33"/>
      <c r="D17505" s="33"/>
      <c r="E17505" s="33"/>
      <c r="G17505">
        <f t="shared" si="274"/>
        <v>6</v>
      </c>
    </row>
    <row r="17506" spans="1:7">
      <c r="A17506" s="33"/>
      <c r="B17506" s="34"/>
      <c r="C17506" s="33"/>
      <c r="D17506" s="33"/>
      <c r="E17506" s="33"/>
      <c r="G17506">
        <f t="shared" si="274"/>
        <v>6</v>
      </c>
    </row>
    <row r="17507" spans="1:7">
      <c r="A17507" s="33"/>
      <c r="B17507" s="34"/>
      <c r="C17507" s="33"/>
      <c r="D17507" s="33"/>
      <c r="E17507" s="33"/>
      <c r="G17507">
        <f t="shared" si="274"/>
        <v>6</v>
      </c>
    </row>
    <row r="17508" spans="1:7">
      <c r="A17508" s="33"/>
      <c r="B17508" s="34"/>
      <c r="C17508" s="33"/>
      <c r="D17508" s="33"/>
      <c r="E17508" s="33"/>
      <c r="G17508">
        <f t="shared" si="274"/>
        <v>6</v>
      </c>
    </row>
    <row r="17509" spans="1:7">
      <c r="A17509" s="33"/>
      <c r="B17509" s="34"/>
      <c r="C17509" s="33"/>
      <c r="D17509" s="33"/>
      <c r="E17509" s="33"/>
      <c r="G17509">
        <f t="shared" si="274"/>
        <v>6</v>
      </c>
    </row>
    <row r="17510" spans="1:7">
      <c r="A17510" s="33"/>
      <c r="B17510" s="34"/>
      <c r="C17510" s="33"/>
      <c r="D17510" s="33"/>
      <c r="E17510" s="33"/>
      <c r="G17510">
        <f t="shared" si="274"/>
        <v>6</v>
      </c>
    </row>
    <row r="17511" spans="1:7">
      <c r="A17511" s="33"/>
      <c r="B17511" s="34"/>
      <c r="C17511" s="33"/>
      <c r="D17511" s="33"/>
      <c r="E17511" s="33"/>
      <c r="G17511">
        <f t="shared" si="274"/>
        <v>6</v>
      </c>
    </row>
    <row r="17512" spans="1:7">
      <c r="A17512" s="33"/>
      <c r="B17512" s="34"/>
      <c r="C17512" s="33"/>
      <c r="D17512" s="33"/>
      <c r="E17512" s="33"/>
      <c r="G17512">
        <f t="shared" si="274"/>
        <v>6</v>
      </c>
    </row>
    <row r="17513" spans="1:7">
      <c r="A17513" s="33"/>
      <c r="B17513" s="34"/>
      <c r="C17513" s="33"/>
      <c r="D17513" s="33"/>
      <c r="E17513" s="33"/>
      <c r="G17513">
        <f t="shared" si="274"/>
        <v>6</v>
      </c>
    </row>
    <row r="17514" spans="1:7">
      <c r="A17514" s="33"/>
      <c r="B17514" s="34"/>
      <c r="C17514" s="33"/>
      <c r="D17514" s="33"/>
      <c r="E17514" s="33"/>
      <c r="G17514">
        <f t="shared" si="274"/>
        <v>6</v>
      </c>
    </row>
    <row r="17515" spans="1:7">
      <c r="A17515" s="33"/>
      <c r="B17515" s="34"/>
      <c r="C17515" s="33"/>
      <c r="D17515" s="33"/>
      <c r="E17515" s="33"/>
      <c r="G17515">
        <f t="shared" si="274"/>
        <v>6</v>
      </c>
    </row>
    <row r="17516" spans="1:7">
      <c r="A17516" s="33"/>
      <c r="B17516" s="34"/>
      <c r="C17516" s="33"/>
      <c r="D17516" s="33"/>
      <c r="E17516" s="33"/>
      <c r="G17516">
        <f t="shared" si="274"/>
        <v>6</v>
      </c>
    </row>
    <row r="17517" spans="1:7">
      <c r="A17517" s="33"/>
      <c r="B17517" s="34"/>
      <c r="C17517" s="33"/>
      <c r="D17517" s="33"/>
      <c r="E17517" s="33"/>
      <c r="G17517">
        <f t="shared" si="274"/>
        <v>6</v>
      </c>
    </row>
    <row r="17518" spans="1:7">
      <c r="A17518" s="33"/>
      <c r="B17518" s="34"/>
      <c r="C17518" s="33"/>
      <c r="D17518" s="33"/>
      <c r="E17518" s="33"/>
      <c r="G17518">
        <f t="shared" si="274"/>
        <v>6</v>
      </c>
    </row>
    <row r="17519" spans="1:7">
      <c r="A17519" s="33"/>
      <c r="B17519" s="34"/>
      <c r="C17519" s="33"/>
      <c r="D17519" s="33"/>
      <c r="E17519" s="33"/>
      <c r="G17519">
        <f t="shared" si="274"/>
        <v>6</v>
      </c>
    </row>
    <row r="17520" spans="1:7">
      <c r="A17520" s="33"/>
      <c r="B17520" s="34"/>
      <c r="C17520" s="33"/>
      <c r="D17520" s="33"/>
      <c r="E17520" s="33"/>
      <c r="G17520">
        <f t="shared" si="274"/>
        <v>6</v>
      </c>
    </row>
    <row r="17521" spans="1:7">
      <c r="A17521" s="33"/>
      <c r="B17521" s="34"/>
      <c r="C17521" s="33"/>
      <c r="D17521" s="33"/>
      <c r="E17521" s="33"/>
      <c r="G17521">
        <f t="shared" si="274"/>
        <v>6</v>
      </c>
    </row>
    <row r="17522" spans="1:7">
      <c r="A17522" s="33"/>
      <c r="B17522" s="34"/>
      <c r="C17522" s="33"/>
      <c r="D17522" s="33"/>
      <c r="E17522" s="33"/>
      <c r="G17522">
        <f t="shared" si="274"/>
        <v>6</v>
      </c>
    </row>
    <row r="17523" spans="1:7">
      <c r="A17523" s="33"/>
      <c r="B17523" s="34"/>
      <c r="C17523" s="33"/>
      <c r="D17523" s="33"/>
      <c r="E17523" s="33"/>
      <c r="G17523">
        <f t="shared" si="274"/>
        <v>6</v>
      </c>
    </row>
    <row r="17524" spans="1:7">
      <c r="A17524" s="33"/>
      <c r="B17524" s="34"/>
      <c r="C17524" s="33"/>
      <c r="D17524" s="33"/>
      <c r="E17524" s="33"/>
      <c r="G17524">
        <f t="shared" si="274"/>
        <v>6</v>
      </c>
    </row>
    <row r="17525" spans="1:7">
      <c r="A17525" s="33"/>
      <c r="B17525" s="34"/>
      <c r="C17525" s="33"/>
      <c r="D17525" s="33"/>
      <c r="E17525" s="33"/>
      <c r="G17525">
        <f t="shared" si="274"/>
        <v>6</v>
      </c>
    </row>
    <row r="17526" spans="1:7">
      <c r="A17526" s="33"/>
      <c r="B17526" s="34"/>
      <c r="C17526" s="33"/>
      <c r="D17526" s="33"/>
      <c r="E17526" s="33"/>
      <c r="G17526">
        <f t="shared" si="274"/>
        <v>6</v>
      </c>
    </row>
    <row r="17527" spans="1:7">
      <c r="A17527" s="33"/>
      <c r="B17527" s="34"/>
      <c r="C17527" s="33"/>
      <c r="D17527" s="33"/>
      <c r="E17527" s="33"/>
      <c r="G17527">
        <f t="shared" si="274"/>
        <v>6</v>
      </c>
    </row>
    <row r="17528" spans="1:7">
      <c r="A17528" s="33"/>
      <c r="B17528" s="34"/>
      <c r="C17528" s="33"/>
      <c r="D17528" s="33"/>
      <c r="E17528" s="33"/>
      <c r="G17528">
        <f t="shared" si="274"/>
        <v>6</v>
      </c>
    </row>
    <row r="17529" spans="1:7">
      <c r="A17529" s="33"/>
      <c r="B17529" s="34"/>
      <c r="C17529" s="33"/>
      <c r="D17529" s="33"/>
      <c r="E17529" s="33"/>
      <c r="G17529">
        <f t="shared" si="274"/>
        <v>6</v>
      </c>
    </row>
    <row r="17530" spans="1:7">
      <c r="A17530" s="33"/>
      <c r="B17530" s="34"/>
      <c r="C17530" s="33"/>
      <c r="D17530" s="33"/>
      <c r="E17530" s="33"/>
      <c r="G17530">
        <f t="shared" si="274"/>
        <v>6</v>
      </c>
    </row>
    <row r="17531" spans="1:7">
      <c r="A17531" s="33"/>
      <c r="B17531" s="34"/>
      <c r="C17531" s="33"/>
      <c r="D17531" s="33"/>
      <c r="E17531" s="33"/>
      <c r="G17531">
        <f t="shared" si="274"/>
        <v>6</v>
      </c>
    </row>
    <row r="17532" spans="1:7">
      <c r="A17532" s="33"/>
      <c r="B17532" s="34"/>
      <c r="C17532" s="33"/>
      <c r="D17532" s="33"/>
      <c r="E17532" s="33"/>
      <c r="G17532">
        <f t="shared" si="274"/>
        <v>6</v>
      </c>
    </row>
    <row r="17533" spans="1:7">
      <c r="A17533" s="33"/>
      <c r="B17533" s="34"/>
      <c r="C17533" s="33"/>
      <c r="D17533" s="33"/>
      <c r="E17533" s="33"/>
      <c r="G17533">
        <f t="shared" si="274"/>
        <v>6</v>
      </c>
    </row>
    <row r="17534" spans="1:7">
      <c r="A17534" s="33"/>
      <c r="B17534" s="34"/>
      <c r="C17534" s="33"/>
      <c r="D17534" s="33"/>
      <c r="E17534" s="33"/>
      <c r="G17534">
        <f t="shared" si="274"/>
        <v>6</v>
      </c>
    </row>
    <row r="17535" spans="1:7">
      <c r="A17535" s="33"/>
      <c r="B17535" s="34"/>
      <c r="C17535" s="33"/>
      <c r="D17535" s="33"/>
      <c r="E17535" s="33"/>
      <c r="G17535">
        <f t="shared" si="274"/>
        <v>6</v>
      </c>
    </row>
    <row r="17536" spans="1:7">
      <c r="A17536" s="33"/>
      <c r="B17536" s="34"/>
      <c r="C17536" s="33"/>
      <c r="D17536" s="33"/>
      <c r="E17536" s="33"/>
      <c r="G17536">
        <f t="shared" ref="G17536:G17599" si="275">WEEKDAY(B17536,2)</f>
        <v>6</v>
      </c>
    </row>
    <row r="17537" spans="1:7">
      <c r="A17537" s="33"/>
      <c r="B17537" s="34"/>
      <c r="C17537" s="33"/>
      <c r="D17537" s="33"/>
      <c r="E17537" s="33"/>
      <c r="G17537">
        <f t="shared" si="275"/>
        <v>6</v>
      </c>
    </row>
    <row r="17538" spans="1:7">
      <c r="A17538" s="33"/>
      <c r="B17538" s="34"/>
      <c r="C17538" s="33"/>
      <c r="D17538" s="33"/>
      <c r="E17538" s="33"/>
      <c r="G17538">
        <f t="shared" si="275"/>
        <v>6</v>
      </c>
    </row>
    <row r="17539" spans="1:7">
      <c r="A17539" s="33"/>
      <c r="B17539" s="34"/>
      <c r="C17539" s="33"/>
      <c r="D17539" s="33"/>
      <c r="E17539" s="33"/>
      <c r="G17539">
        <f t="shared" si="275"/>
        <v>6</v>
      </c>
    </row>
    <row r="17540" spans="1:7">
      <c r="A17540" s="33"/>
      <c r="B17540" s="34"/>
      <c r="C17540" s="33"/>
      <c r="D17540" s="33"/>
      <c r="E17540" s="33"/>
      <c r="G17540">
        <f t="shared" si="275"/>
        <v>6</v>
      </c>
    </row>
    <row r="17541" spans="1:7">
      <c r="A17541" s="33"/>
      <c r="B17541" s="34"/>
      <c r="C17541" s="33"/>
      <c r="D17541" s="33"/>
      <c r="E17541" s="33"/>
      <c r="G17541">
        <f t="shared" si="275"/>
        <v>6</v>
      </c>
    </row>
    <row r="17542" spans="1:7">
      <c r="A17542" s="33"/>
      <c r="B17542" s="34"/>
      <c r="C17542" s="33"/>
      <c r="D17542" s="33"/>
      <c r="E17542" s="33"/>
      <c r="G17542">
        <f t="shared" si="275"/>
        <v>6</v>
      </c>
    </row>
    <row r="17543" spans="1:7">
      <c r="A17543" s="33"/>
      <c r="B17543" s="34"/>
      <c r="C17543" s="33"/>
      <c r="D17543" s="33"/>
      <c r="E17543" s="33"/>
      <c r="G17543">
        <f t="shared" si="275"/>
        <v>6</v>
      </c>
    </row>
    <row r="17544" spans="1:7">
      <c r="A17544" s="33"/>
      <c r="B17544" s="34"/>
      <c r="C17544" s="33"/>
      <c r="D17544" s="33"/>
      <c r="E17544" s="33"/>
      <c r="G17544">
        <f t="shared" si="275"/>
        <v>6</v>
      </c>
    </row>
    <row r="17545" spans="1:7">
      <c r="A17545" s="33"/>
      <c r="B17545" s="34"/>
      <c r="C17545" s="33"/>
      <c r="D17545" s="33"/>
      <c r="E17545" s="33"/>
      <c r="G17545">
        <f t="shared" si="275"/>
        <v>6</v>
      </c>
    </row>
    <row r="17546" spans="1:7">
      <c r="A17546" s="33"/>
      <c r="B17546" s="34"/>
      <c r="C17546" s="33"/>
      <c r="D17546" s="33"/>
      <c r="E17546" s="33"/>
      <c r="G17546">
        <f t="shared" si="275"/>
        <v>6</v>
      </c>
    </row>
    <row r="17547" spans="1:7">
      <c r="A17547" s="33"/>
      <c r="B17547" s="34"/>
      <c r="C17547" s="33"/>
      <c r="D17547" s="33"/>
      <c r="E17547" s="33"/>
      <c r="G17547">
        <f t="shared" si="275"/>
        <v>6</v>
      </c>
    </row>
    <row r="17548" spans="1:7">
      <c r="A17548" s="33"/>
      <c r="B17548" s="34"/>
      <c r="C17548" s="33"/>
      <c r="D17548" s="33"/>
      <c r="E17548" s="33"/>
      <c r="G17548">
        <f t="shared" si="275"/>
        <v>6</v>
      </c>
    </row>
    <row r="17549" spans="1:7">
      <c r="A17549" s="33"/>
      <c r="B17549" s="34"/>
      <c r="C17549" s="33"/>
      <c r="D17549" s="33"/>
      <c r="E17549" s="33"/>
      <c r="G17549">
        <f t="shared" si="275"/>
        <v>6</v>
      </c>
    </row>
    <row r="17550" spans="1:7">
      <c r="A17550" s="33"/>
      <c r="B17550" s="34"/>
      <c r="C17550" s="33"/>
      <c r="D17550" s="33"/>
      <c r="E17550" s="33"/>
      <c r="G17550">
        <f t="shared" si="275"/>
        <v>6</v>
      </c>
    </row>
    <row r="17551" spans="1:7">
      <c r="A17551" s="33"/>
      <c r="B17551" s="34"/>
      <c r="C17551" s="33"/>
      <c r="D17551" s="33"/>
      <c r="E17551" s="33"/>
      <c r="G17551">
        <f t="shared" si="275"/>
        <v>6</v>
      </c>
    </row>
    <row r="17552" spans="1:7">
      <c r="A17552" s="33"/>
      <c r="B17552" s="34"/>
      <c r="C17552" s="33"/>
      <c r="D17552" s="33"/>
      <c r="E17552" s="33"/>
      <c r="G17552">
        <f t="shared" si="275"/>
        <v>6</v>
      </c>
    </row>
    <row r="17553" spans="1:7">
      <c r="A17553" s="33"/>
      <c r="B17553" s="34"/>
      <c r="C17553" s="33"/>
      <c r="D17553" s="33"/>
      <c r="E17553" s="33"/>
      <c r="G17553">
        <f t="shared" si="275"/>
        <v>6</v>
      </c>
    </row>
    <row r="17554" spans="1:7">
      <c r="A17554" s="33"/>
      <c r="B17554" s="34"/>
      <c r="C17554" s="33"/>
      <c r="D17554" s="33"/>
      <c r="E17554" s="33"/>
      <c r="G17554">
        <f t="shared" si="275"/>
        <v>6</v>
      </c>
    </row>
    <row r="17555" spans="1:7">
      <c r="A17555" s="33"/>
      <c r="B17555" s="34"/>
      <c r="C17555" s="33"/>
      <c r="D17555" s="33"/>
      <c r="E17555" s="33"/>
      <c r="G17555">
        <f t="shared" si="275"/>
        <v>6</v>
      </c>
    </row>
    <row r="17556" spans="1:7">
      <c r="A17556" s="33"/>
      <c r="B17556" s="34"/>
      <c r="C17556" s="33"/>
      <c r="D17556" s="33"/>
      <c r="E17556" s="33"/>
      <c r="G17556">
        <f t="shared" si="275"/>
        <v>6</v>
      </c>
    </row>
    <row r="17557" spans="1:7">
      <c r="A17557" s="33"/>
      <c r="B17557" s="34"/>
      <c r="C17557" s="33"/>
      <c r="D17557" s="33"/>
      <c r="E17557" s="33"/>
      <c r="G17557">
        <f t="shared" si="275"/>
        <v>6</v>
      </c>
    </row>
    <row r="17558" spans="1:7">
      <c r="A17558" s="33"/>
      <c r="B17558" s="34"/>
      <c r="C17558" s="33"/>
      <c r="D17558" s="33"/>
      <c r="E17558" s="33"/>
      <c r="G17558">
        <f t="shared" si="275"/>
        <v>6</v>
      </c>
    </row>
    <row r="17559" spans="1:7">
      <c r="A17559" s="33"/>
      <c r="B17559" s="34"/>
      <c r="C17559" s="33"/>
      <c r="D17559" s="33"/>
      <c r="E17559" s="33"/>
      <c r="G17559">
        <f t="shared" si="275"/>
        <v>6</v>
      </c>
    </row>
    <row r="17560" spans="1:7">
      <c r="A17560" s="33"/>
      <c r="B17560" s="34"/>
      <c r="C17560" s="33"/>
      <c r="D17560" s="33"/>
      <c r="E17560" s="33"/>
      <c r="G17560">
        <f t="shared" si="275"/>
        <v>6</v>
      </c>
    </row>
    <row r="17561" spans="1:7">
      <c r="A17561" s="33"/>
      <c r="B17561" s="34"/>
      <c r="C17561" s="33"/>
      <c r="D17561" s="33"/>
      <c r="E17561" s="33"/>
      <c r="G17561">
        <f t="shared" si="275"/>
        <v>6</v>
      </c>
    </row>
    <row r="17562" spans="1:7">
      <c r="A17562" s="33"/>
      <c r="B17562" s="34"/>
      <c r="C17562" s="33"/>
      <c r="D17562" s="33"/>
      <c r="E17562" s="33"/>
      <c r="G17562">
        <f t="shared" si="275"/>
        <v>6</v>
      </c>
    </row>
    <row r="17563" spans="1:7">
      <c r="A17563" s="33"/>
      <c r="B17563" s="34"/>
      <c r="C17563" s="33"/>
      <c r="D17563" s="33"/>
      <c r="E17563" s="33"/>
      <c r="G17563">
        <f t="shared" si="275"/>
        <v>6</v>
      </c>
    </row>
    <row r="17564" spans="1:7">
      <c r="A17564" s="33"/>
      <c r="B17564" s="34"/>
      <c r="C17564" s="33"/>
      <c r="D17564" s="33"/>
      <c r="E17564" s="33"/>
      <c r="G17564">
        <f t="shared" si="275"/>
        <v>6</v>
      </c>
    </row>
    <row r="17565" spans="1:7">
      <c r="A17565" s="33"/>
      <c r="B17565" s="34"/>
      <c r="C17565" s="33"/>
      <c r="D17565" s="33"/>
      <c r="E17565" s="33"/>
      <c r="G17565">
        <f t="shared" si="275"/>
        <v>6</v>
      </c>
    </row>
    <row r="17566" spans="1:7">
      <c r="A17566" s="33"/>
      <c r="B17566" s="34"/>
      <c r="C17566" s="33"/>
      <c r="D17566" s="33"/>
      <c r="E17566" s="33"/>
      <c r="G17566">
        <f t="shared" si="275"/>
        <v>6</v>
      </c>
    </row>
    <row r="17567" spans="1:7">
      <c r="A17567" s="33"/>
      <c r="B17567" s="34"/>
      <c r="C17567" s="33"/>
      <c r="D17567" s="33"/>
      <c r="E17567" s="33"/>
      <c r="G17567">
        <f t="shared" si="275"/>
        <v>6</v>
      </c>
    </row>
    <row r="17568" spans="1:7">
      <c r="A17568" s="33"/>
      <c r="B17568" s="34"/>
      <c r="C17568" s="33"/>
      <c r="D17568" s="33"/>
      <c r="E17568" s="33"/>
      <c r="G17568">
        <f t="shared" si="275"/>
        <v>6</v>
      </c>
    </row>
    <row r="17569" spans="1:7">
      <c r="A17569" s="33"/>
      <c r="B17569" s="34"/>
      <c r="C17569" s="33"/>
      <c r="D17569" s="33"/>
      <c r="E17569" s="33"/>
      <c r="G17569">
        <f t="shared" si="275"/>
        <v>6</v>
      </c>
    </row>
    <row r="17570" spans="1:7">
      <c r="A17570" s="33"/>
      <c r="B17570" s="34"/>
      <c r="C17570" s="33"/>
      <c r="D17570" s="33"/>
      <c r="E17570" s="33"/>
      <c r="G17570">
        <f t="shared" si="275"/>
        <v>6</v>
      </c>
    </row>
    <row r="17571" spans="1:7">
      <c r="A17571" s="33"/>
      <c r="B17571" s="34"/>
      <c r="C17571" s="33"/>
      <c r="D17571" s="33"/>
      <c r="E17571" s="33"/>
      <c r="G17571">
        <f t="shared" si="275"/>
        <v>6</v>
      </c>
    </row>
    <row r="17572" spans="1:7">
      <c r="A17572" s="33"/>
      <c r="B17572" s="34"/>
      <c r="C17572" s="33"/>
      <c r="D17572" s="33"/>
      <c r="E17572" s="33"/>
      <c r="G17572">
        <f t="shared" si="275"/>
        <v>6</v>
      </c>
    </row>
    <row r="17573" spans="1:7">
      <c r="A17573" s="33"/>
      <c r="B17573" s="34"/>
      <c r="C17573" s="33"/>
      <c r="D17573" s="33"/>
      <c r="E17573" s="33"/>
      <c r="G17573">
        <f t="shared" si="275"/>
        <v>6</v>
      </c>
    </row>
    <row r="17574" spans="1:7">
      <c r="A17574" s="33"/>
      <c r="B17574" s="34"/>
      <c r="C17574" s="33"/>
      <c r="D17574" s="33"/>
      <c r="E17574" s="33"/>
      <c r="G17574">
        <f t="shared" si="275"/>
        <v>6</v>
      </c>
    </row>
    <row r="17575" spans="1:7">
      <c r="A17575" s="33"/>
      <c r="B17575" s="34"/>
      <c r="C17575" s="33"/>
      <c r="D17575" s="33"/>
      <c r="E17575" s="33"/>
      <c r="G17575">
        <f t="shared" si="275"/>
        <v>6</v>
      </c>
    </row>
    <row r="17576" spans="1:7">
      <c r="A17576" s="33"/>
      <c r="B17576" s="34"/>
      <c r="C17576" s="33"/>
      <c r="D17576" s="33"/>
      <c r="E17576" s="33"/>
      <c r="G17576">
        <f t="shared" si="275"/>
        <v>6</v>
      </c>
    </row>
    <row r="17577" spans="1:7">
      <c r="A17577" s="33"/>
      <c r="B17577" s="34"/>
      <c r="C17577" s="33"/>
      <c r="D17577" s="33"/>
      <c r="E17577" s="33"/>
      <c r="G17577">
        <f t="shared" si="275"/>
        <v>6</v>
      </c>
    </row>
    <row r="17578" spans="1:7">
      <c r="A17578" s="33"/>
      <c r="B17578" s="34"/>
      <c r="C17578" s="33"/>
      <c r="D17578" s="33"/>
      <c r="E17578" s="33"/>
      <c r="G17578">
        <f t="shared" si="275"/>
        <v>6</v>
      </c>
    </row>
    <row r="17579" spans="1:7">
      <c r="A17579" s="33"/>
      <c r="B17579" s="34"/>
      <c r="C17579" s="33"/>
      <c r="D17579" s="33"/>
      <c r="E17579" s="33"/>
      <c r="G17579">
        <f t="shared" si="275"/>
        <v>6</v>
      </c>
    </row>
    <row r="17580" spans="1:7">
      <c r="A17580" s="33"/>
      <c r="B17580" s="34"/>
      <c r="C17580" s="33"/>
      <c r="D17580" s="33"/>
      <c r="E17580" s="33"/>
      <c r="G17580">
        <f t="shared" si="275"/>
        <v>6</v>
      </c>
    </row>
    <row r="17581" spans="1:7">
      <c r="A17581" s="33"/>
      <c r="B17581" s="34"/>
      <c r="C17581" s="33"/>
      <c r="D17581" s="33"/>
      <c r="E17581" s="33"/>
      <c r="G17581">
        <f t="shared" si="275"/>
        <v>6</v>
      </c>
    </row>
    <row r="17582" spans="1:7">
      <c r="A17582" s="33"/>
      <c r="B17582" s="34"/>
      <c r="C17582" s="33"/>
      <c r="D17582" s="33"/>
      <c r="E17582" s="33"/>
      <c r="G17582">
        <f t="shared" si="275"/>
        <v>6</v>
      </c>
    </row>
    <row r="17583" spans="1:7">
      <c r="A17583" s="33"/>
      <c r="B17583" s="34"/>
      <c r="C17583" s="33"/>
      <c r="D17583" s="33"/>
      <c r="E17583" s="33"/>
      <c r="G17583">
        <f t="shared" si="275"/>
        <v>6</v>
      </c>
    </row>
    <row r="17584" spans="1:7">
      <c r="A17584" s="33"/>
      <c r="B17584" s="34"/>
      <c r="C17584" s="33"/>
      <c r="D17584" s="33"/>
      <c r="E17584" s="33"/>
      <c r="G17584">
        <f t="shared" si="275"/>
        <v>6</v>
      </c>
    </row>
    <row r="17585" spans="1:7">
      <c r="A17585" s="33"/>
      <c r="B17585" s="34"/>
      <c r="C17585" s="33"/>
      <c r="D17585" s="33"/>
      <c r="E17585" s="33"/>
      <c r="G17585">
        <f t="shared" si="275"/>
        <v>6</v>
      </c>
    </row>
    <row r="17586" spans="1:7">
      <c r="A17586" s="33"/>
      <c r="B17586" s="34"/>
      <c r="C17586" s="33"/>
      <c r="D17586" s="33"/>
      <c r="E17586" s="33"/>
      <c r="G17586">
        <f t="shared" si="275"/>
        <v>6</v>
      </c>
    </row>
    <row r="17587" spans="1:7">
      <c r="A17587" s="33"/>
      <c r="B17587" s="34"/>
      <c r="C17587" s="33"/>
      <c r="D17587" s="33"/>
      <c r="E17587" s="33"/>
      <c r="G17587">
        <f t="shared" si="275"/>
        <v>6</v>
      </c>
    </row>
    <row r="17588" spans="1:7">
      <c r="A17588" s="33"/>
      <c r="B17588" s="34"/>
      <c r="C17588" s="33"/>
      <c r="D17588" s="33"/>
      <c r="E17588" s="33"/>
      <c r="G17588">
        <f t="shared" si="275"/>
        <v>6</v>
      </c>
    </row>
    <row r="17589" spans="1:7">
      <c r="A17589" s="33"/>
      <c r="B17589" s="34"/>
      <c r="C17589" s="33"/>
      <c r="D17589" s="33"/>
      <c r="E17589" s="33"/>
      <c r="G17589">
        <f t="shared" si="275"/>
        <v>6</v>
      </c>
    </row>
    <row r="17590" spans="1:7">
      <c r="A17590" s="33"/>
      <c r="B17590" s="34"/>
      <c r="C17590" s="33"/>
      <c r="D17590" s="33"/>
      <c r="E17590" s="33"/>
      <c r="G17590">
        <f t="shared" si="275"/>
        <v>6</v>
      </c>
    </row>
    <row r="17591" spans="1:7">
      <c r="A17591" s="33"/>
      <c r="B17591" s="34"/>
      <c r="C17591" s="33"/>
      <c r="D17591" s="33"/>
      <c r="E17591" s="33"/>
      <c r="G17591">
        <f t="shared" si="275"/>
        <v>6</v>
      </c>
    </row>
    <row r="17592" spans="1:7">
      <c r="A17592" s="33"/>
      <c r="B17592" s="34"/>
      <c r="C17592" s="33"/>
      <c r="D17592" s="33"/>
      <c r="E17592" s="33"/>
      <c r="G17592">
        <f t="shared" si="275"/>
        <v>6</v>
      </c>
    </row>
    <row r="17593" spans="1:7">
      <c r="A17593" s="33"/>
      <c r="B17593" s="34"/>
      <c r="C17593" s="33"/>
      <c r="D17593" s="33"/>
      <c r="E17593" s="33"/>
      <c r="G17593">
        <f t="shared" si="275"/>
        <v>6</v>
      </c>
    </row>
    <row r="17594" spans="1:7">
      <c r="A17594" s="33"/>
      <c r="B17594" s="34"/>
      <c r="C17594" s="33"/>
      <c r="D17594" s="33"/>
      <c r="E17594" s="33"/>
      <c r="G17594">
        <f t="shared" si="275"/>
        <v>6</v>
      </c>
    </row>
    <row r="17595" spans="1:7">
      <c r="A17595" s="33"/>
      <c r="B17595" s="34"/>
      <c r="C17595" s="33"/>
      <c r="D17595" s="33"/>
      <c r="E17595" s="33"/>
      <c r="G17595">
        <f t="shared" si="275"/>
        <v>6</v>
      </c>
    </row>
    <row r="17596" spans="1:7">
      <c r="A17596" s="33"/>
      <c r="B17596" s="34"/>
      <c r="C17596" s="33"/>
      <c r="D17596" s="33"/>
      <c r="E17596" s="33"/>
      <c r="G17596">
        <f t="shared" si="275"/>
        <v>6</v>
      </c>
    </row>
    <row r="17597" spans="1:7">
      <c r="A17597" s="33"/>
      <c r="B17597" s="34"/>
      <c r="C17597" s="33"/>
      <c r="D17597" s="33"/>
      <c r="E17597" s="33"/>
      <c r="G17597">
        <f t="shared" si="275"/>
        <v>6</v>
      </c>
    </row>
    <row r="17598" spans="1:7">
      <c r="A17598" s="33"/>
      <c r="B17598" s="34"/>
      <c r="C17598" s="33"/>
      <c r="D17598" s="33"/>
      <c r="E17598" s="33"/>
      <c r="G17598">
        <f t="shared" si="275"/>
        <v>6</v>
      </c>
    </row>
    <row r="17599" spans="1:7">
      <c r="A17599" s="33"/>
      <c r="B17599" s="34"/>
      <c r="C17599" s="33"/>
      <c r="D17599" s="33"/>
      <c r="E17599" s="33"/>
      <c r="G17599">
        <f t="shared" si="275"/>
        <v>6</v>
      </c>
    </row>
    <row r="17600" spans="1:7">
      <c r="A17600" s="33"/>
      <c r="B17600" s="34"/>
      <c r="C17600" s="33"/>
      <c r="D17600" s="33"/>
      <c r="E17600" s="33"/>
      <c r="G17600">
        <f t="shared" ref="G17600:G17663" si="276">WEEKDAY(B17600,2)</f>
        <v>6</v>
      </c>
    </row>
    <row r="17601" spans="1:7">
      <c r="A17601" s="33"/>
      <c r="B17601" s="34"/>
      <c r="C17601" s="33"/>
      <c r="D17601" s="33"/>
      <c r="E17601" s="33"/>
      <c r="G17601">
        <f t="shared" si="276"/>
        <v>6</v>
      </c>
    </row>
    <row r="17602" spans="1:7">
      <c r="A17602" s="33"/>
      <c r="B17602" s="34"/>
      <c r="C17602" s="33"/>
      <c r="D17602" s="33"/>
      <c r="E17602" s="33"/>
      <c r="G17602">
        <f t="shared" si="276"/>
        <v>6</v>
      </c>
    </row>
    <row r="17603" spans="1:7">
      <c r="A17603" s="33"/>
      <c r="B17603" s="34"/>
      <c r="C17603" s="33"/>
      <c r="D17603" s="33"/>
      <c r="E17603" s="33"/>
      <c r="G17603">
        <f t="shared" si="276"/>
        <v>6</v>
      </c>
    </row>
    <row r="17604" spans="1:7">
      <c r="A17604" s="33"/>
      <c r="B17604" s="34"/>
      <c r="C17604" s="33"/>
      <c r="D17604" s="33"/>
      <c r="E17604" s="33"/>
      <c r="G17604">
        <f t="shared" si="276"/>
        <v>6</v>
      </c>
    </row>
    <row r="17605" spans="1:7">
      <c r="A17605" s="33"/>
      <c r="B17605" s="34"/>
      <c r="C17605" s="33"/>
      <c r="D17605" s="33"/>
      <c r="E17605" s="33"/>
      <c r="G17605">
        <f t="shared" si="276"/>
        <v>6</v>
      </c>
    </row>
    <row r="17606" spans="1:7">
      <c r="A17606" s="33"/>
      <c r="B17606" s="34"/>
      <c r="C17606" s="33"/>
      <c r="D17606" s="33"/>
      <c r="E17606" s="33"/>
      <c r="G17606">
        <f t="shared" si="276"/>
        <v>6</v>
      </c>
    </row>
    <row r="17607" spans="1:7">
      <c r="A17607" s="33"/>
      <c r="B17607" s="34"/>
      <c r="C17607" s="33"/>
      <c r="D17607" s="33"/>
      <c r="E17607" s="33"/>
      <c r="G17607">
        <f t="shared" si="276"/>
        <v>6</v>
      </c>
    </row>
    <row r="17608" spans="1:7">
      <c r="A17608" s="33"/>
      <c r="B17608" s="34"/>
      <c r="C17608" s="33"/>
      <c r="D17608" s="33"/>
      <c r="E17608" s="33"/>
      <c r="G17608">
        <f t="shared" si="276"/>
        <v>6</v>
      </c>
    </row>
    <row r="17609" spans="1:7">
      <c r="A17609" s="33"/>
      <c r="B17609" s="34"/>
      <c r="C17609" s="33"/>
      <c r="D17609" s="33"/>
      <c r="E17609" s="33"/>
      <c r="G17609">
        <f t="shared" si="276"/>
        <v>6</v>
      </c>
    </row>
    <row r="17610" spans="1:7">
      <c r="A17610" s="33"/>
      <c r="B17610" s="34"/>
      <c r="C17610" s="33"/>
      <c r="D17610" s="33"/>
      <c r="E17610" s="33"/>
      <c r="G17610">
        <f t="shared" si="276"/>
        <v>6</v>
      </c>
    </row>
    <row r="17611" spans="1:7">
      <c r="A17611" s="33"/>
      <c r="B17611" s="34"/>
      <c r="C17611" s="33"/>
      <c r="D17611" s="33"/>
      <c r="E17611" s="33"/>
      <c r="G17611">
        <f t="shared" si="276"/>
        <v>6</v>
      </c>
    </row>
    <row r="17612" spans="1:7">
      <c r="A17612" s="33"/>
      <c r="B17612" s="34"/>
      <c r="C17612" s="33"/>
      <c r="D17612" s="33"/>
      <c r="E17612" s="33"/>
      <c r="G17612">
        <f t="shared" si="276"/>
        <v>6</v>
      </c>
    </row>
    <row r="17613" spans="1:7">
      <c r="A17613" s="33"/>
      <c r="B17613" s="34"/>
      <c r="C17613" s="33"/>
      <c r="D17613" s="33"/>
      <c r="E17613" s="33"/>
      <c r="G17613">
        <f t="shared" si="276"/>
        <v>6</v>
      </c>
    </row>
    <row r="17614" spans="1:7">
      <c r="A17614" s="33"/>
      <c r="B17614" s="34"/>
      <c r="C17614" s="33"/>
      <c r="D17614" s="33"/>
      <c r="E17614" s="33"/>
      <c r="G17614">
        <f t="shared" si="276"/>
        <v>6</v>
      </c>
    </row>
    <row r="17615" spans="1:7">
      <c r="A17615" s="33"/>
      <c r="B17615" s="34"/>
      <c r="C17615" s="33"/>
      <c r="D17615" s="33"/>
      <c r="E17615" s="33"/>
      <c r="G17615">
        <f t="shared" si="276"/>
        <v>6</v>
      </c>
    </row>
    <row r="17616" spans="1:7">
      <c r="A17616" s="33"/>
      <c r="B17616" s="34"/>
      <c r="C17616" s="33"/>
      <c r="D17616" s="33"/>
      <c r="E17616" s="33"/>
      <c r="G17616">
        <f t="shared" si="276"/>
        <v>6</v>
      </c>
    </row>
    <row r="17617" spans="1:7">
      <c r="A17617" s="33"/>
      <c r="B17617" s="34"/>
      <c r="C17617" s="33"/>
      <c r="D17617" s="33"/>
      <c r="E17617" s="33"/>
      <c r="G17617">
        <f t="shared" si="276"/>
        <v>6</v>
      </c>
    </row>
    <row r="17618" spans="1:7">
      <c r="A17618" s="33"/>
      <c r="B17618" s="34"/>
      <c r="C17618" s="33"/>
      <c r="D17618" s="33"/>
      <c r="E17618" s="33"/>
      <c r="G17618">
        <f t="shared" si="276"/>
        <v>6</v>
      </c>
    </row>
    <row r="17619" spans="1:7">
      <c r="A17619" s="33"/>
      <c r="B17619" s="34"/>
      <c r="C17619" s="33"/>
      <c r="D17619" s="33"/>
      <c r="E17619" s="33"/>
      <c r="G17619">
        <f t="shared" si="276"/>
        <v>6</v>
      </c>
    </row>
    <row r="17620" spans="1:7">
      <c r="A17620" s="33"/>
      <c r="B17620" s="34"/>
      <c r="C17620" s="33"/>
      <c r="D17620" s="33"/>
      <c r="E17620" s="33"/>
      <c r="G17620">
        <f t="shared" si="276"/>
        <v>6</v>
      </c>
    </row>
    <row r="17621" spans="1:7">
      <c r="A17621" s="33"/>
      <c r="B17621" s="34"/>
      <c r="C17621" s="33"/>
      <c r="D17621" s="33"/>
      <c r="E17621" s="33"/>
      <c r="G17621">
        <f t="shared" si="276"/>
        <v>6</v>
      </c>
    </row>
    <row r="17622" spans="1:7">
      <c r="A17622" s="33"/>
      <c r="B17622" s="34"/>
      <c r="C17622" s="33"/>
      <c r="D17622" s="33"/>
      <c r="E17622" s="33"/>
      <c r="G17622">
        <f t="shared" si="276"/>
        <v>6</v>
      </c>
    </row>
    <row r="17623" spans="1:7">
      <c r="A17623" s="33"/>
      <c r="B17623" s="34"/>
      <c r="C17623" s="33"/>
      <c r="D17623" s="33"/>
      <c r="E17623" s="33"/>
      <c r="G17623">
        <f t="shared" si="276"/>
        <v>6</v>
      </c>
    </row>
    <row r="17624" spans="1:7">
      <c r="A17624" s="33"/>
      <c r="B17624" s="34"/>
      <c r="C17624" s="33"/>
      <c r="D17624" s="33"/>
      <c r="E17624" s="33"/>
      <c r="G17624">
        <f t="shared" si="276"/>
        <v>6</v>
      </c>
    </row>
    <row r="17625" spans="1:7">
      <c r="A17625" s="33"/>
      <c r="B17625" s="34"/>
      <c r="C17625" s="33"/>
      <c r="D17625" s="33"/>
      <c r="E17625" s="33"/>
      <c r="G17625">
        <f t="shared" si="276"/>
        <v>6</v>
      </c>
    </row>
    <row r="17626" spans="1:7">
      <c r="A17626" s="33"/>
      <c r="B17626" s="34"/>
      <c r="C17626" s="33"/>
      <c r="D17626" s="33"/>
      <c r="E17626" s="33"/>
      <c r="G17626">
        <f t="shared" si="276"/>
        <v>6</v>
      </c>
    </row>
    <row r="17627" spans="1:7">
      <c r="A17627" s="33"/>
      <c r="B17627" s="34"/>
      <c r="C17627" s="33"/>
      <c r="D17627" s="33"/>
      <c r="E17627" s="33"/>
      <c r="G17627">
        <f t="shared" si="276"/>
        <v>6</v>
      </c>
    </row>
    <row r="17628" spans="1:7">
      <c r="A17628" s="33"/>
      <c r="B17628" s="34"/>
      <c r="C17628" s="33"/>
      <c r="D17628" s="33"/>
      <c r="E17628" s="33"/>
      <c r="G17628">
        <f t="shared" si="276"/>
        <v>6</v>
      </c>
    </row>
    <row r="17629" spans="1:7">
      <c r="A17629" s="33"/>
      <c r="B17629" s="34"/>
      <c r="C17629" s="33"/>
      <c r="D17629" s="33"/>
      <c r="E17629" s="33"/>
      <c r="G17629">
        <f t="shared" si="276"/>
        <v>6</v>
      </c>
    </row>
    <row r="17630" spans="1:7">
      <c r="A17630" s="33"/>
      <c r="B17630" s="34"/>
      <c r="C17630" s="33"/>
      <c r="D17630" s="33"/>
      <c r="E17630" s="33"/>
      <c r="G17630">
        <f t="shared" si="276"/>
        <v>6</v>
      </c>
    </row>
    <row r="17631" spans="1:7">
      <c r="A17631" s="33"/>
      <c r="B17631" s="34"/>
      <c r="C17631" s="33"/>
      <c r="D17631" s="33"/>
      <c r="E17631" s="33"/>
      <c r="G17631">
        <f t="shared" si="276"/>
        <v>6</v>
      </c>
    </row>
    <row r="17632" spans="1:7">
      <c r="A17632" s="33"/>
      <c r="B17632" s="34"/>
      <c r="C17632" s="33"/>
      <c r="D17632" s="33"/>
      <c r="E17632" s="33"/>
      <c r="G17632">
        <f t="shared" si="276"/>
        <v>6</v>
      </c>
    </row>
    <row r="17633" spans="1:7">
      <c r="A17633" s="33"/>
      <c r="B17633" s="34"/>
      <c r="C17633" s="33"/>
      <c r="D17633" s="33"/>
      <c r="E17633" s="33"/>
      <c r="G17633">
        <f t="shared" si="276"/>
        <v>6</v>
      </c>
    </row>
    <row r="17634" spans="1:7">
      <c r="A17634" s="33"/>
      <c r="B17634" s="34"/>
      <c r="C17634" s="33"/>
      <c r="D17634" s="33"/>
      <c r="E17634" s="33"/>
      <c r="G17634">
        <f t="shared" si="276"/>
        <v>6</v>
      </c>
    </row>
    <row r="17635" spans="1:7">
      <c r="A17635" s="33"/>
      <c r="B17635" s="34"/>
      <c r="C17635" s="33"/>
      <c r="D17635" s="33"/>
      <c r="E17635" s="33"/>
      <c r="G17635">
        <f t="shared" si="276"/>
        <v>6</v>
      </c>
    </row>
    <row r="17636" spans="1:7">
      <c r="A17636" s="33"/>
      <c r="B17636" s="34"/>
      <c r="C17636" s="33"/>
      <c r="D17636" s="33"/>
      <c r="E17636" s="33"/>
      <c r="G17636">
        <f t="shared" si="276"/>
        <v>6</v>
      </c>
    </row>
    <row r="17637" spans="1:7">
      <c r="A17637" s="33"/>
      <c r="B17637" s="34"/>
      <c r="C17637" s="33"/>
      <c r="D17637" s="33"/>
      <c r="E17637" s="33"/>
      <c r="G17637">
        <f t="shared" si="276"/>
        <v>6</v>
      </c>
    </row>
    <row r="17638" spans="1:7">
      <c r="A17638" s="33"/>
      <c r="B17638" s="34"/>
      <c r="C17638" s="33"/>
      <c r="D17638" s="33"/>
      <c r="E17638" s="33"/>
      <c r="G17638">
        <f t="shared" si="276"/>
        <v>6</v>
      </c>
    </row>
    <row r="17639" spans="1:7">
      <c r="A17639" s="33"/>
      <c r="B17639" s="34"/>
      <c r="C17639" s="33"/>
      <c r="D17639" s="33"/>
      <c r="E17639" s="33"/>
      <c r="G17639">
        <f t="shared" si="276"/>
        <v>6</v>
      </c>
    </row>
    <row r="17640" spans="1:7">
      <c r="A17640" s="33"/>
      <c r="B17640" s="34"/>
      <c r="C17640" s="33"/>
      <c r="D17640" s="33"/>
      <c r="E17640" s="33"/>
      <c r="G17640">
        <f t="shared" si="276"/>
        <v>6</v>
      </c>
    </row>
    <row r="17641" spans="1:7">
      <c r="A17641" s="33"/>
      <c r="B17641" s="34"/>
      <c r="C17641" s="33"/>
      <c r="D17641" s="33"/>
      <c r="E17641" s="33"/>
      <c r="G17641">
        <f t="shared" si="276"/>
        <v>6</v>
      </c>
    </row>
    <row r="17642" spans="1:7">
      <c r="A17642" s="33"/>
      <c r="B17642" s="34"/>
      <c r="C17642" s="33"/>
      <c r="D17642" s="33"/>
      <c r="E17642" s="33"/>
      <c r="G17642">
        <f t="shared" si="276"/>
        <v>6</v>
      </c>
    </row>
    <row r="17643" spans="1:7">
      <c r="A17643" s="33"/>
      <c r="B17643" s="34"/>
      <c r="C17643" s="33"/>
      <c r="D17643" s="33"/>
      <c r="E17643" s="33"/>
      <c r="G17643">
        <f t="shared" si="276"/>
        <v>6</v>
      </c>
    </row>
    <row r="17644" spans="1:7">
      <c r="A17644" s="33"/>
      <c r="B17644" s="34"/>
      <c r="C17644" s="33"/>
      <c r="D17644" s="33"/>
      <c r="E17644" s="33"/>
      <c r="G17644">
        <f t="shared" si="276"/>
        <v>6</v>
      </c>
    </row>
    <row r="17645" spans="1:7">
      <c r="A17645" s="33"/>
      <c r="B17645" s="34"/>
      <c r="C17645" s="33"/>
      <c r="D17645" s="33"/>
      <c r="E17645" s="33"/>
      <c r="G17645">
        <f t="shared" si="276"/>
        <v>6</v>
      </c>
    </row>
    <row r="17646" spans="1:7">
      <c r="A17646" s="33"/>
      <c r="B17646" s="34"/>
      <c r="C17646" s="33"/>
      <c r="D17646" s="33"/>
      <c r="E17646" s="33"/>
      <c r="G17646">
        <f t="shared" si="276"/>
        <v>6</v>
      </c>
    </row>
    <row r="17647" spans="1:7">
      <c r="A17647" s="33"/>
      <c r="B17647" s="34"/>
      <c r="C17647" s="33"/>
      <c r="D17647" s="33"/>
      <c r="E17647" s="33"/>
      <c r="G17647">
        <f t="shared" si="276"/>
        <v>6</v>
      </c>
    </row>
    <row r="17648" spans="1:7">
      <c r="A17648" s="33"/>
      <c r="B17648" s="34"/>
      <c r="C17648" s="33"/>
      <c r="D17648" s="33"/>
      <c r="E17648" s="33"/>
      <c r="G17648">
        <f t="shared" si="276"/>
        <v>6</v>
      </c>
    </row>
    <row r="17649" spans="1:7">
      <c r="A17649" s="33"/>
      <c r="B17649" s="34"/>
      <c r="C17649" s="33"/>
      <c r="D17649" s="33"/>
      <c r="E17649" s="33"/>
      <c r="G17649">
        <f t="shared" si="276"/>
        <v>6</v>
      </c>
    </row>
    <row r="17650" spans="1:7">
      <c r="A17650" s="33"/>
      <c r="B17650" s="34"/>
      <c r="C17650" s="33"/>
      <c r="D17650" s="33"/>
      <c r="E17650" s="33"/>
      <c r="G17650">
        <f t="shared" si="276"/>
        <v>6</v>
      </c>
    </row>
    <row r="17651" spans="1:7">
      <c r="A17651" s="33"/>
      <c r="B17651" s="34"/>
      <c r="C17651" s="33"/>
      <c r="D17651" s="33"/>
      <c r="E17651" s="33"/>
      <c r="G17651">
        <f t="shared" si="276"/>
        <v>6</v>
      </c>
    </row>
    <row r="17652" spans="1:7">
      <c r="A17652" s="33"/>
      <c r="B17652" s="34"/>
      <c r="C17652" s="33"/>
      <c r="D17652" s="33"/>
      <c r="E17652" s="33"/>
      <c r="G17652">
        <f t="shared" si="276"/>
        <v>6</v>
      </c>
    </row>
    <row r="17653" spans="1:7">
      <c r="A17653" s="33"/>
      <c r="B17653" s="34"/>
      <c r="C17653" s="33"/>
      <c r="D17653" s="33"/>
      <c r="E17653" s="33"/>
      <c r="G17653">
        <f t="shared" si="276"/>
        <v>6</v>
      </c>
    </row>
    <row r="17654" spans="1:7">
      <c r="A17654" s="33"/>
      <c r="B17654" s="34"/>
      <c r="C17654" s="33"/>
      <c r="D17654" s="33"/>
      <c r="E17654" s="33"/>
      <c r="G17654">
        <f t="shared" si="276"/>
        <v>6</v>
      </c>
    </row>
    <row r="17655" spans="1:7">
      <c r="A17655" s="33"/>
      <c r="B17655" s="34"/>
      <c r="C17655" s="33"/>
      <c r="D17655" s="33"/>
      <c r="E17655" s="33"/>
      <c r="G17655">
        <f t="shared" si="276"/>
        <v>6</v>
      </c>
    </row>
    <row r="17656" spans="1:7">
      <c r="A17656" s="33"/>
      <c r="B17656" s="34"/>
      <c r="C17656" s="33"/>
      <c r="D17656" s="33"/>
      <c r="E17656" s="33"/>
      <c r="G17656">
        <f t="shared" si="276"/>
        <v>6</v>
      </c>
    </row>
    <row r="17657" spans="1:7">
      <c r="A17657" s="33"/>
      <c r="B17657" s="34"/>
      <c r="C17657" s="33"/>
      <c r="D17657" s="33"/>
      <c r="E17657" s="33"/>
      <c r="G17657">
        <f t="shared" si="276"/>
        <v>6</v>
      </c>
    </row>
    <row r="17658" spans="1:7">
      <c r="A17658" s="33"/>
      <c r="B17658" s="34"/>
      <c r="C17658" s="33"/>
      <c r="D17658" s="33"/>
      <c r="E17658" s="33"/>
      <c r="G17658">
        <f t="shared" si="276"/>
        <v>6</v>
      </c>
    </row>
    <row r="17659" spans="1:7">
      <c r="A17659" s="33"/>
      <c r="B17659" s="34"/>
      <c r="C17659" s="33"/>
      <c r="D17659" s="33"/>
      <c r="E17659" s="33"/>
      <c r="G17659">
        <f t="shared" si="276"/>
        <v>6</v>
      </c>
    </row>
    <row r="17660" spans="1:7">
      <c r="A17660" s="33"/>
      <c r="B17660" s="34"/>
      <c r="C17660" s="33"/>
      <c r="D17660" s="33"/>
      <c r="E17660" s="33"/>
      <c r="G17660">
        <f t="shared" si="276"/>
        <v>6</v>
      </c>
    </row>
    <row r="17661" spans="1:7">
      <c r="A17661" s="33"/>
      <c r="B17661" s="34"/>
      <c r="C17661" s="33"/>
      <c r="D17661" s="33"/>
      <c r="E17661" s="33"/>
      <c r="G17661">
        <f t="shared" si="276"/>
        <v>6</v>
      </c>
    </row>
    <row r="17662" spans="1:7">
      <c r="A17662" s="33"/>
      <c r="B17662" s="34"/>
      <c r="C17662" s="33"/>
      <c r="D17662" s="33"/>
      <c r="E17662" s="33"/>
      <c r="G17662">
        <f t="shared" si="276"/>
        <v>6</v>
      </c>
    </row>
    <row r="17663" spans="1:7">
      <c r="A17663" s="33"/>
      <c r="B17663" s="34"/>
      <c r="C17663" s="33"/>
      <c r="D17663" s="33"/>
      <c r="E17663" s="33"/>
      <c r="G17663">
        <f t="shared" si="276"/>
        <v>6</v>
      </c>
    </row>
    <row r="17664" spans="1:7">
      <c r="A17664" s="33"/>
      <c r="B17664" s="34"/>
      <c r="C17664" s="33"/>
      <c r="D17664" s="33"/>
      <c r="E17664" s="33"/>
      <c r="G17664">
        <f t="shared" ref="G17664:G17727" si="277">WEEKDAY(B17664,2)</f>
        <v>6</v>
      </c>
    </row>
    <row r="17665" spans="1:7">
      <c r="A17665" s="33"/>
      <c r="B17665" s="34"/>
      <c r="C17665" s="33"/>
      <c r="D17665" s="33"/>
      <c r="E17665" s="33"/>
      <c r="G17665">
        <f t="shared" si="277"/>
        <v>6</v>
      </c>
    </row>
    <row r="17666" spans="1:7">
      <c r="A17666" s="33"/>
      <c r="B17666" s="34"/>
      <c r="C17666" s="33"/>
      <c r="D17666" s="33"/>
      <c r="E17666" s="33"/>
      <c r="G17666">
        <f t="shared" si="277"/>
        <v>6</v>
      </c>
    </row>
    <row r="17667" spans="1:7">
      <c r="A17667" s="33"/>
      <c r="B17667" s="34"/>
      <c r="C17667" s="33"/>
      <c r="D17667" s="33"/>
      <c r="E17667" s="33"/>
      <c r="G17667">
        <f t="shared" si="277"/>
        <v>6</v>
      </c>
    </row>
    <row r="17668" spans="1:7">
      <c r="A17668" s="33"/>
      <c r="B17668" s="34"/>
      <c r="C17668" s="33"/>
      <c r="D17668" s="33"/>
      <c r="E17668" s="33"/>
      <c r="G17668">
        <f t="shared" si="277"/>
        <v>6</v>
      </c>
    </row>
    <row r="17669" spans="1:7">
      <c r="A17669" s="33"/>
      <c r="B17669" s="34"/>
      <c r="C17669" s="33"/>
      <c r="D17669" s="33"/>
      <c r="E17669" s="33"/>
      <c r="G17669">
        <f t="shared" si="277"/>
        <v>6</v>
      </c>
    </row>
    <row r="17670" spans="1:7">
      <c r="A17670" s="33"/>
      <c r="B17670" s="34"/>
      <c r="C17670" s="33"/>
      <c r="D17670" s="33"/>
      <c r="E17670" s="33"/>
      <c r="G17670">
        <f t="shared" si="277"/>
        <v>6</v>
      </c>
    </row>
    <row r="17671" spans="1:7">
      <c r="A17671" s="33"/>
      <c r="B17671" s="34"/>
      <c r="C17671" s="33"/>
      <c r="D17671" s="33"/>
      <c r="E17671" s="33"/>
      <c r="G17671">
        <f t="shared" si="277"/>
        <v>6</v>
      </c>
    </row>
    <row r="17672" spans="1:7">
      <c r="A17672" s="33"/>
      <c r="B17672" s="34"/>
      <c r="C17672" s="33"/>
      <c r="D17672" s="33"/>
      <c r="E17672" s="33"/>
      <c r="G17672">
        <f t="shared" si="277"/>
        <v>6</v>
      </c>
    </row>
    <row r="17673" spans="1:7">
      <c r="A17673" s="33"/>
      <c r="B17673" s="34"/>
      <c r="C17673" s="33"/>
      <c r="D17673" s="33"/>
      <c r="E17673" s="33"/>
      <c r="G17673">
        <f t="shared" si="277"/>
        <v>6</v>
      </c>
    </row>
    <row r="17674" spans="1:7">
      <c r="A17674" s="33"/>
      <c r="B17674" s="34"/>
      <c r="C17674" s="33"/>
      <c r="D17674" s="33"/>
      <c r="E17674" s="33"/>
      <c r="G17674">
        <f t="shared" si="277"/>
        <v>6</v>
      </c>
    </row>
    <row r="17675" spans="1:7">
      <c r="A17675" s="33"/>
      <c r="B17675" s="34"/>
      <c r="C17675" s="33"/>
      <c r="D17675" s="33"/>
      <c r="E17675" s="33"/>
      <c r="G17675">
        <f t="shared" si="277"/>
        <v>6</v>
      </c>
    </row>
    <row r="17676" spans="1:7">
      <c r="A17676" s="33"/>
      <c r="B17676" s="34"/>
      <c r="C17676" s="33"/>
      <c r="D17676" s="33"/>
      <c r="E17676" s="33"/>
      <c r="G17676">
        <f t="shared" si="277"/>
        <v>6</v>
      </c>
    </row>
    <row r="17677" spans="1:7">
      <c r="A17677" s="33"/>
      <c r="B17677" s="34"/>
      <c r="C17677" s="33"/>
      <c r="D17677" s="33"/>
      <c r="E17677" s="33"/>
      <c r="G17677">
        <f t="shared" si="277"/>
        <v>6</v>
      </c>
    </row>
    <row r="17678" spans="1:7">
      <c r="A17678" s="33"/>
      <c r="B17678" s="34"/>
      <c r="C17678" s="33"/>
      <c r="D17678" s="33"/>
      <c r="E17678" s="33"/>
      <c r="G17678">
        <f t="shared" si="277"/>
        <v>6</v>
      </c>
    </row>
    <row r="17679" spans="1:7">
      <c r="A17679" s="33"/>
      <c r="B17679" s="34"/>
      <c r="C17679" s="33"/>
      <c r="D17679" s="33"/>
      <c r="E17679" s="33"/>
      <c r="G17679">
        <f t="shared" si="277"/>
        <v>6</v>
      </c>
    </row>
    <row r="17680" spans="1:7">
      <c r="A17680" s="33"/>
      <c r="B17680" s="34"/>
      <c r="C17680" s="33"/>
      <c r="D17680" s="33"/>
      <c r="E17680" s="33"/>
      <c r="G17680">
        <f t="shared" si="277"/>
        <v>6</v>
      </c>
    </row>
    <row r="17681" spans="1:7">
      <c r="A17681" s="33"/>
      <c r="B17681" s="34"/>
      <c r="C17681" s="33"/>
      <c r="D17681" s="33"/>
      <c r="E17681" s="33"/>
      <c r="G17681">
        <f t="shared" si="277"/>
        <v>6</v>
      </c>
    </row>
    <row r="17682" spans="1:7">
      <c r="A17682" s="33"/>
      <c r="B17682" s="34"/>
      <c r="C17682" s="33"/>
      <c r="D17682" s="33"/>
      <c r="E17682" s="33"/>
      <c r="G17682">
        <f t="shared" si="277"/>
        <v>6</v>
      </c>
    </row>
    <row r="17683" spans="1:7">
      <c r="A17683" s="33"/>
      <c r="B17683" s="34"/>
      <c r="C17683" s="33"/>
      <c r="D17683" s="33"/>
      <c r="E17683" s="33"/>
      <c r="G17683">
        <f t="shared" si="277"/>
        <v>6</v>
      </c>
    </row>
    <row r="17684" spans="1:7">
      <c r="A17684" s="33"/>
      <c r="B17684" s="34"/>
      <c r="C17684" s="33"/>
      <c r="D17684" s="33"/>
      <c r="E17684" s="33"/>
      <c r="G17684">
        <f t="shared" si="277"/>
        <v>6</v>
      </c>
    </row>
    <row r="17685" spans="1:7">
      <c r="A17685" s="33"/>
      <c r="B17685" s="34"/>
      <c r="C17685" s="33"/>
      <c r="D17685" s="33"/>
      <c r="E17685" s="33"/>
      <c r="G17685">
        <f t="shared" si="277"/>
        <v>6</v>
      </c>
    </row>
    <row r="17686" spans="1:7">
      <c r="A17686" s="33"/>
      <c r="B17686" s="34"/>
      <c r="C17686" s="33"/>
      <c r="D17686" s="33"/>
      <c r="E17686" s="33"/>
      <c r="G17686">
        <f t="shared" si="277"/>
        <v>6</v>
      </c>
    </row>
    <row r="17687" spans="1:7">
      <c r="A17687" s="33"/>
      <c r="B17687" s="34"/>
      <c r="C17687" s="33"/>
      <c r="D17687" s="33"/>
      <c r="E17687" s="33"/>
      <c r="G17687">
        <f t="shared" si="277"/>
        <v>6</v>
      </c>
    </row>
    <row r="17688" spans="1:7">
      <c r="A17688" s="33"/>
      <c r="B17688" s="34"/>
      <c r="C17688" s="33"/>
      <c r="D17688" s="33"/>
      <c r="E17688" s="33"/>
      <c r="G17688">
        <f t="shared" si="277"/>
        <v>6</v>
      </c>
    </row>
    <row r="17689" spans="1:7">
      <c r="A17689" s="33"/>
      <c r="B17689" s="34"/>
      <c r="C17689" s="33"/>
      <c r="D17689" s="33"/>
      <c r="E17689" s="33"/>
      <c r="G17689">
        <f t="shared" si="277"/>
        <v>6</v>
      </c>
    </row>
    <row r="17690" spans="1:7">
      <c r="A17690" s="33"/>
      <c r="B17690" s="34"/>
      <c r="C17690" s="33"/>
      <c r="D17690" s="33"/>
      <c r="E17690" s="33"/>
      <c r="G17690">
        <f t="shared" si="277"/>
        <v>6</v>
      </c>
    </row>
    <row r="17691" spans="1:7">
      <c r="A17691" s="33"/>
      <c r="B17691" s="34"/>
      <c r="C17691" s="33"/>
      <c r="D17691" s="33"/>
      <c r="E17691" s="33"/>
      <c r="G17691">
        <f t="shared" si="277"/>
        <v>6</v>
      </c>
    </row>
    <row r="17692" spans="1:7">
      <c r="A17692" s="33"/>
      <c r="B17692" s="34"/>
      <c r="C17692" s="33"/>
      <c r="D17692" s="33"/>
      <c r="E17692" s="33"/>
      <c r="G17692">
        <f t="shared" si="277"/>
        <v>6</v>
      </c>
    </row>
    <row r="17693" spans="1:7">
      <c r="A17693" s="33"/>
      <c r="B17693" s="34"/>
      <c r="C17693" s="33"/>
      <c r="D17693" s="33"/>
      <c r="E17693" s="33"/>
      <c r="G17693">
        <f t="shared" si="277"/>
        <v>6</v>
      </c>
    </row>
    <row r="17694" spans="1:7">
      <c r="A17694" s="33"/>
      <c r="B17694" s="34"/>
      <c r="C17694" s="33"/>
      <c r="D17694" s="33"/>
      <c r="E17694" s="33"/>
      <c r="G17694">
        <f t="shared" si="277"/>
        <v>6</v>
      </c>
    </row>
    <row r="17695" spans="1:7">
      <c r="A17695" s="33"/>
      <c r="B17695" s="34"/>
      <c r="C17695" s="33"/>
      <c r="D17695" s="33"/>
      <c r="E17695" s="33"/>
      <c r="G17695">
        <f t="shared" si="277"/>
        <v>6</v>
      </c>
    </row>
    <row r="17696" spans="1:7">
      <c r="A17696" s="33"/>
      <c r="B17696" s="34"/>
      <c r="C17696" s="33"/>
      <c r="D17696" s="33"/>
      <c r="E17696" s="33"/>
      <c r="G17696">
        <f t="shared" si="277"/>
        <v>6</v>
      </c>
    </row>
    <row r="17697" spans="1:7">
      <c r="A17697" s="33"/>
      <c r="B17697" s="34"/>
      <c r="C17697" s="33"/>
      <c r="D17697" s="33"/>
      <c r="E17697" s="33"/>
      <c r="G17697">
        <f t="shared" si="277"/>
        <v>6</v>
      </c>
    </row>
    <row r="17698" spans="1:7">
      <c r="A17698" s="33"/>
      <c r="B17698" s="34"/>
      <c r="C17698" s="33"/>
      <c r="D17698" s="33"/>
      <c r="E17698" s="33"/>
      <c r="G17698">
        <f t="shared" si="277"/>
        <v>6</v>
      </c>
    </row>
    <row r="17699" spans="1:7">
      <c r="A17699" s="33"/>
      <c r="B17699" s="34"/>
      <c r="C17699" s="33"/>
      <c r="D17699" s="33"/>
      <c r="E17699" s="33"/>
      <c r="G17699">
        <f t="shared" si="277"/>
        <v>6</v>
      </c>
    </row>
    <row r="17700" spans="1:7">
      <c r="A17700" s="33"/>
      <c r="B17700" s="34"/>
      <c r="C17700" s="33"/>
      <c r="D17700" s="33"/>
      <c r="E17700" s="33"/>
      <c r="G17700">
        <f t="shared" si="277"/>
        <v>6</v>
      </c>
    </row>
    <row r="17701" spans="1:7">
      <c r="A17701" s="33"/>
      <c r="B17701" s="34"/>
      <c r="C17701" s="33"/>
      <c r="D17701" s="33"/>
      <c r="E17701" s="33"/>
      <c r="G17701">
        <f t="shared" si="277"/>
        <v>6</v>
      </c>
    </row>
    <row r="17702" spans="1:7">
      <c r="A17702" s="33"/>
      <c r="B17702" s="34"/>
      <c r="C17702" s="33"/>
      <c r="D17702" s="33"/>
      <c r="E17702" s="33"/>
      <c r="G17702">
        <f t="shared" si="277"/>
        <v>6</v>
      </c>
    </row>
    <row r="17703" spans="1:7">
      <c r="A17703" s="33"/>
      <c r="B17703" s="34"/>
      <c r="C17703" s="33"/>
      <c r="D17703" s="33"/>
      <c r="E17703" s="33"/>
      <c r="G17703">
        <f t="shared" si="277"/>
        <v>6</v>
      </c>
    </row>
    <row r="17704" spans="1:7">
      <c r="A17704" s="33"/>
      <c r="B17704" s="34"/>
      <c r="C17704" s="33"/>
      <c r="D17704" s="33"/>
      <c r="E17704" s="33"/>
      <c r="G17704">
        <f t="shared" si="277"/>
        <v>6</v>
      </c>
    </row>
    <row r="17705" spans="1:7">
      <c r="A17705" s="33"/>
      <c r="B17705" s="34"/>
      <c r="C17705" s="33"/>
      <c r="D17705" s="33"/>
      <c r="E17705" s="33"/>
      <c r="G17705">
        <f t="shared" si="277"/>
        <v>6</v>
      </c>
    </row>
    <row r="17706" spans="1:7">
      <c r="A17706" s="33"/>
      <c r="B17706" s="34"/>
      <c r="C17706" s="33"/>
      <c r="D17706" s="33"/>
      <c r="E17706" s="33"/>
      <c r="G17706">
        <f t="shared" si="277"/>
        <v>6</v>
      </c>
    </row>
    <row r="17707" spans="1:7">
      <c r="A17707" s="33"/>
      <c r="B17707" s="34"/>
      <c r="C17707" s="33"/>
      <c r="D17707" s="33"/>
      <c r="E17707" s="33"/>
      <c r="G17707">
        <f t="shared" si="277"/>
        <v>6</v>
      </c>
    </row>
    <row r="17708" spans="1:7">
      <c r="A17708" s="33"/>
      <c r="B17708" s="34"/>
      <c r="C17708" s="33"/>
      <c r="D17708" s="33"/>
      <c r="E17708" s="33"/>
      <c r="G17708">
        <f t="shared" si="277"/>
        <v>6</v>
      </c>
    </row>
    <row r="17709" spans="1:7">
      <c r="A17709" s="33"/>
      <c r="B17709" s="34"/>
      <c r="C17709" s="33"/>
      <c r="D17709" s="33"/>
      <c r="E17709" s="33"/>
      <c r="G17709">
        <f t="shared" si="277"/>
        <v>6</v>
      </c>
    </row>
    <row r="17710" spans="1:7">
      <c r="A17710" s="33"/>
      <c r="B17710" s="34"/>
      <c r="C17710" s="33"/>
      <c r="D17710" s="33"/>
      <c r="E17710" s="33"/>
      <c r="G17710">
        <f t="shared" si="277"/>
        <v>6</v>
      </c>
    </row>
    <row r="17711" spans="1:7">
      <c r="A17711" s="33"/>
      <c r="B17711" s="34"/>
      <c r="C17711" s="33"/>
      <c r="D17711" s="33"/>
      <c r="E17711" s="33"/>
      <c r="G17711">
        <f t="shared" si="277"/>
        <v>6</v>
      </c>
    </row>
    <row r="17712" spans="1:7">
      <c r="A17712" s="33"/>
      <c r="B17712" s="34"/>
      <c r="C17712" s="33"/>
      <c r="D17712" s="33"/>
      <c r="E17712" s="33"/>
      <c r="G17712">
        <f t="shared" si="277"/>
        <v>6</v>
      </c>
    </row>
    <row r="17713" spans="1:7">
      <c r="A17713" s="33"/>
      <c r="B17713" s="34"/>
      <c r="C17713" s="33"/>
      <c r="D17713" s="33"/>
      <c r="E17713" s="33"/>
      <c r="G17713">
        <f t="shared" si="277"/>
        <v>6</v>
      </c>
    </row>
    <row r="17714" spans="1:7">
      <c r="A17714" s="33"/>
      <c r="B17714" s="34"/>
      <c r="C17714" s="33"/>
      <c r="D17714" s="33"/>
      <c r="E17714" s="33"/>
      <c r="G17714">
        <f t="shared" si="277"/>
        <v>6</v>
      </c>
    </row>
    <row r="17715" spans="1:7">
      <c r="A17715" s="33"/>
      <c r="B17715" s="34"/>
      <c r="C17715" s="33"/>
      <c r="D17715" s="33"/>
      <c r="E17715" s="33"/>
      <c r="G17715">
        <f t="shared" si="277"/>
        <v>6</v>
      </c>
    </row>
    <row r="17716" spans="1:7">
      <c r="A17716" s="33"/>
      <c r="B17716" s="34"/>
      <c r="C17716" s="33"/>
      <c r="D17716" s="33"/>
      <c r="E17716" s="33"/>
      <c r="G17716">
        <f t="shared" si="277"/>
        <v>6</v>
      </c>
    </row>
    <row r="17717" spans="1:7">
      <c r="A17717" s="33"/>
      <c r="B17717" s="34"/>
      <c r="C17717" s="33"/>
      <c r="D17717" s="33"/>
      <c r="E17717" s="33"/>
      <c r="G17717">
        <f t="shared" si="277"/>
        <v>6</v>
      </c>
    </row>
    <row r="17718" spans="1:7">
      <c r="A17718" s="33"/>
      <c r="B17718" s="34"/>
      <c r="C17718" s="33"/>
      <c r="D17718" s="33"/>
      <c r="E17718" s="33"/>
      <c r="G17718">
        <f t="shared" si="277"/>
        <v>6</v>
      </c>
    </row>
    <row r="17719" spans="1:7">
      <c r="A17719" s="33"/>
      <c r="B17719" s="34"/>
      <c r="C17719" s="33"/>
      <c r="D17719" s="33"/>
      <c r="E17719" s="33"/>
      <c r="G17719">
        <f t="shared" si="277"/>
        <v>6</v>
      </c>
    </row>
    <row r="17720" spans="1:7">
      <c r="A17720" s="33"/>
      <c r="B17720" s="34"/>
      <c r="C17720" s="33"/>
      <c r="D17720" s="33"/>
      <c r="E17720" s="33"/>
      <c r="G17720">
        <f t="shared" si="277"/>
        <v>6</v>
      </c>
    </row>
    <row r="17721" spans="1:7">
      <c r="A17721" s="33"/>
      <c r="B17721" s="34"/>
      <c r="C17721" s="33"/>
      <c r="D17721" s="33"/>
      <c r="E17721" s="33"/>
      <c r="G17721">
        <f t="shared" si="277"/>
        <v>6</v>
      </c>
    </row>
    <row r="17722" spans="1:7">
      <c r="A17722" s="33"/>
      <c r="B17722" s="34"/>
      <c r="C17722" s="33"/>
      <c r="D17722" s="33"/>
      <c r="E17722" s="33"/>
      <c r="G17722">
        <f t="shared" si="277"/>
        <v>6</v>
      </c>
    </row>
    <row r="17723" spans="1:7">
      <c r="A17723" s="33"/>
      <c r="B17723" s="34"/>
      <c r="C17723" s="33"/>
      <c r="D17723" s="33"/>
      <c r="E17723" s="33"/>
      <c r="G17723">
        <f t="shared" si="277"/>
        <v>6</v>
      </c>
    </row>
    <row r="17724" spans="1:7">
      <c r="A17724" s="33"/>
      <c r="B17724" s="34"/>
      <c r="C17724" s="33"/>
      <c r="D17724" s="33"/>
      <c r="E17724" s="33"/>
      <c r="G17724">
        <f t="shared" si="277"/>
        <v>6</v>
      </c>
    </row>
    <row r="17725" spans="1:7">
      <c r="A17725" s="33"/>
      <c r="B17725" s="34"/>
      <c r="C17725" s="33"/>
      <c r="D17725" s="33"/>
      <c r="E17725" s="33"/>
      <c r="G17725">
        <f t="shared" si="277"/>
        <v>6</v>
      </c>
    </row>
    <row r="17726" spans="1:7">
      <c r="A17726" s="33"/>
      <c r="B17726" s="34"/>
      <c r="C17726" s="33"/>
      <c r="D17726" s="33"/>
      <c r="E17726" s="33"/>
      <c r="G17726">
        <f t="shared" si="277"/>
        <v>6</v>
      </c>
    </row>
    <row r="17727" spans="1:7">
      <c r="A17727" s="33"/>
      <c r="B17727" s="34"/>
      <c r="C17727" s="33"/>
      <c r="D17727" s="33"/>
      <c r="E17727" s="33"/>
      <c r="G17727">
        <f t="shared" si="277"/>
        <v>6</v>
      </c>
    </row>
    <row r="17728" spans="1:7">
      <c r="A17728" s="33"/>
      <c r="B17728" s="34"/>
      <c r="C17728" s="33"/>
      <c r="D17728" s="33"/>
      <c r="E17728" s="33"/>
      <c r="G17728">
        <f t="shared" ref="G17728:G17791" si="278">WEEKDAY(B17728,2)</f>
        <v>6</v>
      </c>
    </row>
    <row r="17729" spans="1:7">
      <c r="A17729" s="33"/>
      <c r="B17729" s="34"/>
      <c r="C17729" s="33"/>
      <c r="D17729" s="33"/>
      <c r="E17729" s="33"/>
      <c r="G17729">
        <f t="shared" si="278"/>
        <v>6</v>
      </c>
    </row>
    <row r="17730" spans="1:7">
      <c r="A17730" s="33"/>
      <c r="B17730" s="34"/>
      <c r="C17730" s="33"/>
      <c r="D17730" s="33"/>
      <c r="E17730" s="33"/>
      <c r="G17730">
        <f t="shared" si="278"/>
        <v>6</v>
      </c>
    </row>
    <row r="17731" spans="1:7">
      <c r="A17731" s="33"/>
      <c r="B17731" s="34"/>
      <c r="C17731" s="33"/>
      <c r="D17731" s="33"/>
      <c r="E17731" s="33"/>
      <c r="G17731">
        <f t="shared" si="278"/>
        <v>6</v>
      </c>
    </row>
    <row r="17732" spans="1:7">
      <c r="A17732" s="33"/>
      <c r="B17732" s="34"/>
      <c r="C17732" s="33"/>
      <c r="D17732" s="33"/>
      <c r="E17732" s="33"/>
      <c r="G17732">
        <f t="shared" si="278"/>
        <v>6</v>
      </c>
    </row>
    <row r="17733" spans="1:7">
      <c r="A17733" s="33"/>
      <c r="B17733" s="34"/>
      <c r="C17733" s="33"/>
      <c r="D17733" s="33"/>
      <c r="E17733" s="33"/>
      <c r="G17733">
        <f t="shared" si="278"/>
        <v>6</v>
      </c>
    </row>
    <row r="17734" spans="1:7">
      <c r="A17734" s="33"/>
      <c r="B17734" s="34"/>
      <c r="C17734" s="33"/>
      <c r="D17734" s="33"/>
      <c r="E17734" s="33"/>
      <c r="G17734">
        <f t="shared" si="278"/>
        <v>6</v>
      </c>
    </row>
    <row r="17735" spans="1:7">
      <c r="A17735" s="33"/>
      <c r="B17735" s="34"/>
      <c r="C17735" s="33"/>
      <c r="D17735" s="33"/>
      <c r="E17735" s="33"/>
      <c r="G17735">
        <f t="shared" si="278"/>
        <v>6</v>
      </c>
    </row>
    <row r="17736" spans="1:7">
      <c r="A17736" s="33"/>
      <c r="B17736" s="34"/>
      <c r="C17736" s="33"/>
      <c r="D17736" s="33"/>
      <c r="E17736" s="33"/>
      <c r="G17736">
        <f t="shared" si="278"/>
        <v>6</v>
      </c>
    </row>
    <row r="17737" spans="1:7">
      <c r="A17737" s="33"/>
      <c r="B17737" s="34"/>
      <c r="C17737" s="33"/>
      <c r="D17737" s="33"/>
      <c r="E17737" s="33"/>
      <c r="G17737">
        <f t="shared" si="278"/>
        <v>6</v>
      </c>
    </row>
    <row r="17738" spans="1:7">
      <c r="A17738" s="33"/>
      <c r="B17738" s="34"/>
      <c r="C17738" s="33"/>
      <c r="D17738" s="33"/>
      <c r="E17738" s="33"/>
      <c r="G17738">
        <f t="shared" si="278"/>
        <v>6</v>
      </c>
    </row>
    <row r="17739" spans="1:7">
      <c r="A17739" s="33"/>
      <c r="B17739" s="34"/>
      <c r="C17739" s="33"/>
      <c r="D17739" s="33"/>
      <c r="E17739" s="33"/>
      <c r="G17739">
        <f t="shared" si="278"/>
        <v>6</v>
      </c>
    </row>
    <row r="17740" spans="1:7">
      <c r="A17740" s="33"/>
      <c r="B17740" s="34"/>
      <c r="C17740" s="33"/>
      <c r="D17740" s="33"/>
      <c r="E17740" s="33"/>
      <c r="G17740">
        <f t="shared" si="278"/>
        <v>6</v>
      </c>
    </row>
    <row r="17741" spans="1:7">
      <c r="A17741" s="33"/>
      <c r="B17741" s="34"/>
      <c r="C17741" s="33"/>
      <c r="D17741" s="33"/>
      <c r="E17741" s="33"/>
      <c r="G17741">
        <f t="shared" si="278"/>
        <v>6</v>
      </c>
    </row>
    <row r="17742" spans="1:7">
      <c r="A17742" s="33"/>
      <c r="B17742" s="34"/>
      <c r="C17742" s="33"/>
      <c r="D17742" s="33"/>
      <c r="E17742" s="33"/>
      <c r="G17742">
        <f t="shared" si="278"/>
        <v>6</v>
      </c>
    </row>
    <row r="17743" spans="1:7">
      <c r="A17743" s="33"/>
      <c r="B17743" s="34"/>
      <c r="C17743" s="33"/>
      <c r="D17743" s="33"/>
      <c r="E17743" s="33"/>
      <c r="G17743">
        <f t="shared" si="278"/>
        <v>6</v>
      </c>
    </row>
    <row r="17744" spans="1:7">
      <c r="A17744" s="33"/>
      <c r="B17744" s="34"/>
      <c r="C17744" s="33"/>
      <c r="D17744" s="33"/>
      <c r="E17744" s="33"/>
      <c r="G17744">
        <f t="shared" si="278"/>
        <v>6</v>
      </c>
    </row>
    <row r="17745" spans="1:7">
      <c r="A17745" s="33"/>
      <c r="B17745" s="34"/>
      <c r="C17745" s="33"/>
      <c r="D17745" s="33"/>
      <c r="E17745" s="33"/>
      <c r="G17745">
        <f t="shared" si="278"/>
        <v>6</v>
      </c>
    </row>
    <row r="17746" spans="1:7">
      <c r="A17746" s="33"/>
      <c r="B17746" s="34"/>
      <c r="C17746" s="33"/>
      <c r="D17746" s="33"/>
      <c r="E17746" s="33"/>
      <c r="G17746">
        <f t="shared" si="278"/>
        <v>6</v>
      </c>
    </row>
    <row r="17747" spans="1:7">
      <c r="A17747" s="33"/>
      <c r="B17747" s="34"/>
      <c r="C17747" s="33"/>
      <c r="D17747" s="33"/>
      <c r="E17747" s="33"/>
      <c r="G17747">
        <f t="shared" si="278"/>
        <v>6</v>
      </c>
    </row>
    <row r="17748" spans="1:7">
      <c r="A17748" s="33"/>
      <c r="B17748" s="34"/>
      <c r="C17748" s="33"/>
      <c r="D17748" s="33"/>
      <c r="E17748" s="33"/>
      <c r="G17748">
        <f t="shared" si="278"/>
        <v>6</v>
      </c>
    </row>
    <row r="17749" spans="1:7">
      <c r="A17749" s="33"/>
      <c r="B17749" s="34"/>
      <c r="C17749" s="33"/>
      <c r="D17749" s="33"/>
      <c r="E17749" s="33"/>
      <c r="G17749">
        <f t="shared" si="278"/>
        <v>6</v>
      </c>
    </row>
    <row r="17750" spans="1:7">
      <c r="A17750" s="33"/>
      <c r="B17750" s="34"/>
      <c r="C17750" s="33"/>
      <c r="D17750" s="33"/>
      <c r="E17750" s="33"/>
      <c r="G17750">
        <f t="shared" si="278"/>
        <v>6</v>
      </c>
    </row>
    <row r="17751" spans="1:7">
      <c r="A17751" s="33"/>
      <c r="B17751" s="34"/>
      <c r="C17751" s="33"/>
      <c r="D17751" s="33"/>
      <c r="E17751" s="33"/>
      <c r="G17751">
        <f t="shared" si="278"/>
        <v>6</v>
      </c>
    </row>
    <row r="17752" spans="1:7">
      <c r="A17752" s="33"/>
      <c r="B17752" s="34"/>
      <c r="C17752" s="33"/>
      <c r="D17752" s="33"/>
      <c r="E17752" s="33"/>
      <c r="G17752">
        <f t="shared" si="278"/>
        <v>6</v>
      </c>
    </row>
    <row r="17753" spans="1:7">
      <c r="A17753" s="33"/>
      <c r="B17753" s="34"/>
      <c r="C17753" s="33"/>
      <c r="D17753" s="33"/>
      <c r="E17753" s="33"/>
      <c r="G17753">
        <f t="shared" si="278"/>
        <v>6</v>
      </c>
    </row>
    <row r="17754" spans="1:7">
      <c r="A17754" s="33"/>
      <c r="B17754" s="34"/>
      <c r="C17754" s="33"/>
      <c r="D17754" s="33"/>
      <c r="E17754" s="33"/>
      <c r="G17754">
        <f t="shared" si="278"/>
        <v>6</v>
      </c>
    </row>
    <row r="17755" spans="1:7">
      <c r="A17755" s="33"/>
      <c r="B17755" s="34"/>
      <c r="C17755" s="33"/>
      <c r="D17755" s="33"/>
      <c r="E17755" s="33"/>
      <c r="G17755">
        <f t="shared" si="278"/>
        <v>6</v>
      </c>
    </row>
    <row r="17756" spans="1:7">
      <c r="A17756" s="33"/>
      <c r="B17756" s="34"/>
      <c r="C17756" s="33"/>
      <c r="D17756" s="33"/>
      <c r="E17756" s="33"/>
      <c r="G17756">
        <f t="shared" si="278"/>
        <v>6</v>
      </c>
    </row>
    <row r="17757" spans="1:7">
      <c r="A17757" s="33"/>
      <c r="B17757" s="34"/>
      <c r="C17757" s="33"/>
      <c r="D17757" s="33"/>
      <c r="E17757" s="33"/>
      <c r="G17757">
        <f t="shared" si="278"/>
        <v>6</v>
      </c>
    </row>
    <row r="17758" spans="1:7">
      <c r="A17758" s="33"/>
      <c r="B17758" s="34"/>
      <c r="C17758" s="33"/>
      <c r="D17758" s="33"/>
      <c r="E17758" s="33"/>
      <c r="G17758">
        <f t="shared" si="278"/>
        <v>6</v>
      </c>
    </row>
    <row r="17759" spans="1:7">
      <c r="A17759" s="33"/>
      <c r="B17759" s="34"/>
      <c r="C17759" s="33"/>
      <c r="D17759" s="33"/>
      <c r="E17759" s="33"/>
      <c r="G17759">
        <f t="shared" si="278"/>
        <v>6</v>
      </c>
    </row>
    <row r="17760" spans="1:7">
      <c r="A17760" s="33"/>
      <c r="B17760" s="34"/>
      <c r="C17760" s="33"/>
      <c r="D17760" s="33"/>
      <c r="E17760" s="33"/>
      <c r="G17760">
        <f t="shared" si="278"/>
        <v>6</v>
      </c>
    </row>
    <row r="17761" spans="1:7">
      <c r="A17761" s="33"/>
      <c r="B17761" s="34"/>
      <c r="C17761" s="33"/>
      <c r="D17761" s="33"/>
      <c r="E17761" s="33"/>
      <c r="G17761">
        <f t="shared" si="278"/>
        <v>6</v>
      </c>
    </row>
    <row r="17762" spans="1:7">
      <c r="A17762" s="33"/>
      <c r="B17762" s="34"/>
      <c r="C17762" s="33"/>
      <c r="D17762" s="33"/>
      <c r="E17762" s="33"/>
      <c r="G17762">
        <f t="shared" si="278"/>
        <v>6</v>
      </c>
    </row>
    <row r="17763" spans="1:7">
      <c r="A17763" s="33"/>
      <c r="B17763" s="34"/>
      <c r="C17763" s="33"/>
      <c r="D17763" s="33"/>
      <c r="E17763" s="33"/>
      <c r="G17763">
        <f t="shared" si="278"/>
        <v>6</v>
      </c>
    </row>
    <row r="17764" spans="1:7">
      <c r="A17764" s="33"/>
      <c r="B17764" s="34"/>
      <c r="C17764" s="33"/>
      <c r="D17764" s="33"/>
      <c r="E17764" s="33"/>
      <c r="G17764">
        <f t="shared" si="278"/>
        <v>6</v>
      </c>
    </row>
    <row r="17765" spans="1:7">
      <c r="A17765" s="33"/>
      <c r="B17765" s="34"/>
      <c r="C17765" s="33"/>
      <c r="D17765" s="33"/>
      <c r="E17765" s="33"/>
      <c r="G17765">
        <f t="shared" si="278"/>
        <v>6</v>
      </c>
    </row>
    <row r="17766" spans="1:7">
      <c r="A17766" s="33"/>
      <c r="B17766" s="34"/>
      <c r="C17766" s="33"/>
      <c r="D17766" s="33"/>
      <c r="E17766" s="33"/>
      <c r="G17766">
        <f t="shared" si="278"/>
        <v>6</v>
      </c>
    </row>
    <row r="17767" spans="1:7">
      <c r="A17767" s="33"/>
      <c r="B17767" s="34"/>
      <c r="C17767" s="33"/>
      <c r="D17767" s="33"/>
      <c r="E17767" s="33"/>
      <c r="G17767">
        <f t="shared" si="278"/>
        <v>6</v>
      </c>
    </row>
    <row r="17768" spans="1:7">
      <c r="A17768" s="33"/>
      <c r="B17768" s="34"/>
      <c r="C17768" s="33"/>
      <c r="D17768" s="33"/>
      <c r="E17768" s="33"/>
      <c r="G17768">
        <f t="shared" si="278"/>
        <v>6</v>
      </c>
    </row>
    <row r="17769" spans="1:7">
      <c r="A17769" s="33"/>
      <c r="B17769" s="34"/>
      <c r="C17769" s="33"/>
      <c r="D17769" s="33"/>
      <c r="E17769" s="33"/>
      <c r="G17769">
        <f t="shared" si="278"/>
        <v>6</v>
      </c>
    </row>
    <row r="17770" spans="1:7">
      <c r="A17770" s="33"/>
      <c r="B17770" s="34"/>
      <c r="C17770" s="33"/>
      <c r="D17770" s="33"/>
      <c r="E17770" s="33"/>
      <c r="G17770">
        <f t="shared" si="278"/>
        <v>6</v>
      </c>
    </row>
    <row r="17771" spans="1:7">
      <c r="A17771" s="33"/>
      <c r="B17771" s="34"/>
      <c r="C17771" s="33"/>
      <c r="D17771" s="33"/>
      <c r="E17771" s="33"/>
      <c r="G17771">
        <f t="shared" si="278"/>
        <v>6</v>
      </c>
    </row>
    <row r="17772" spans="1:7">
      <c r="A17772" s="33"/>
      <c r="B17772" s="34"/>
      <c r="C17772" s="33"/>
      <c r="D17772" s="33"/>
      <c r="E17772" s="33"/>
      <c r="G17772">
        <f t="shared" si="278"/>
        <v>6</v>
      </c>
    </row>
    <row r="17773" spans="1:7">
      <c r="A17773" s="33"/>
      <c r="B17773" s="34"/>
      <c r="C17773" s="33"/>
      <c r="D17773" s="33"/>
      <c r="E17773" s="33"/>
      <c r="G17773">
        <f t="shared" si="278"/>
        <v>6</v>
      </c>
    </row>
    <row r="17774" spans="1:7">
      <c r="A17774" s="33"/>
      <c r="B17774" s="34"/>
      <c r="C17774" s="33"/>
      <c r="D17774" s="33"/>
      <c r="E17774" s="33"/>
      <c r="G17774">
        <f t="shared" si="278"/>
        <v>6</v>
      </c>
    </row>
    <row r="17775" spans="1:7">
      <c r="A17775" s="33"/>
      <c r="B17775" s="34"/>
      <c r="C17775" s="33"/>
      <c r="D17775" s="33"/>
      <c r="E17775" s="33"/>
      <c r="G17775">
        <f t="shared" si="278"/>
        <v>6</v>
      </c>
    </row>
    <row r="17776" spans="1:7">
      <c r="A17776" s="33"/>
      <c r="B17776" s="34"/>
      <c r="C17776" s="33"/>
      <c r="D17776" s="33"/>
      <c r="E17776" s="33"/>
      <c r="G17776">
        <f t="shared" si="278"/>
        <v>6</v>
      </c>
    </row>
    <row r="17777" spans="1:7">
      <c r="A17777" s="33"/>
      <c r="B17777" s="34"/>
      <c r="C17777" s="33"/>
      <c r="D17777" s="33"/>
      <c r="E17777" s="33"/>
      <c r="G17777">
        <f t="shared" si="278"/>
        <v>6</v>
      </c>
    </row>
    <row r="17778" spans="1:7">
      <c r="A17778" s="33"/>
      <c r="B17778" s="34"/>
      <c r="C17778" s="33"/>
      <c r="D17778" s="33"/>
      <c r="E17778" s="33"/>
      <c r="G17778">
        <f t="shared" si="278"/>
        <v>6</v>
      </c>
    </row>
    <row r="17779" spans="1:7">
      <c r="A17779" s="33"/>
      <c r="B17779" s="34"/>
      <c r="C17779" s="33"/>
      <c r="D17779" s="33"/>
      <c r="E17779" s="33"/>
      <c r="G17779">
        <f t="shared" si="278"/>
        <v>6</v>
      </c>
    </row>
    <row r="17780" spans="1:7">
      <c r="A17780" s="33"/>
      <c r="B17780" s="34"/>
      <c r="C17780" s="33"/>
      <c r="D17780" s="33"/>
      <c r="E17780" s="33"/>
      <c r="G17780">
        <f t="shared" si="278"/>
        <v>6</v>
      </c>
    </row>
    <row r="17781" spans="1:7">
      <c r="A17781" s="33"/>
      <c r="B17781" s="34"/>
      <c r="C17781" s="33"/>
      <c r="D17781" s="33"/>
      <c r="E17781" s="33"/>
      <c r="G17781">
        <f t="shared" si="278"/>
        <v>6</v>
      </c>
    </row>
    <row r="17782" spans="1:7">
      <c r="A17782" s="33"/>
      <c r="B17782" s="34"/>
      <c r="C17782" s="33"/>
      <c r="D17782" s="33"/>
      <c r="E17782" s="33"/>
      <c r="G17782">
        <f t="shared" si="278"/>
        <v>6</v>
      </c>
    </row>
    <row r="17783" spans="1:7">
      <c r="A17783" s="33"/>
      <c r="B17783" s="34"/>
      <c r="C17783" s="33"/>
      <c r="D17783" s="33"/>
      <c r="E17783" s="33"/>
      <c r="G17783">
        <f t="shared" si="278"/>
        <v>6</v>
      </c>
    </row>
    <row r="17784" spans="1:7">
      <c r="A17784" s="33"/>
      <c r="B17784" s="34"/>
      <c r="C17784" s="33"/>
      <c r="D17784" s="33"/>
      <c r="E17784" s="33"/>
      <c r="G17784">
        <f t="shared" si="278"/>
        <v>6</v>
      </c>
    </row>
    <row r="17785" spans="1:7">
      <c r="A17785" s="33"/>
      <c r="B17785" s="34"/>
      <c r="C17785" s="33"/>
      <c r="D17785" s="33"/>
      <c r="E17785" s="33"/>
      <c r="G17785">
        <f t="shared" si="278"/>
        <v>6</v>
      </c>
    </row>
    <row r="17786" spans="1:7">
      <c r="A17786" s="33"/>
      <c r="B17786" s="34"/>
      <c r="C17786" s="33"/>
      <c r="D17786" s="33"/>
      <c r="E17786" s="33"/>
      <c r="G17786">
        <f t="shared" si="278"/>
        <v>6</v>
      </c>
    </row>
    <row r="17787" spans="1:7">
      <c r="A17787" s="33"/>
      <c r="B17787" s="34"/>
      <c r="C17787" s="33"/>
      <c r="D17787" s="33"/>
      <c r="E17787" s="33"/>
      <c r="G17787">
        <f t="shared" si="278"/>
        <v>6</v>
      </c>
    </row>
    <row r="17788" spans="1:7">
      <c r="A17788" s="33"/>
      <c r="B17788" s="34"/>
      <c r="C17788" s="33"/>
      <c r="D17788" s="33"/>
      <c r="E17788" s="33"/>
      <c r="G17788">
        <f t="shared" si="278"/>
        <v>6</v>
      </c>
    </row>
    <row r="17789" spans="1:7">
      <c r="A17789" s="33"/>
      <c r="B17789" s="34"/>
      <c r="C17789" s="33"/>
      <c r="D17789" s="33"/>
      <c r="E17789" s="33"/>
      <c r="G17789">
        <f t="shared" si="278"/>
        <v>6</v>
      </c>
    </row>
    <row r="17790" spans="1:7">
      <c r="A17790" s="33"/>
      <c r="B17790" s="34"/>
      <c r="C17790" s="33"/>
      <c r="D17790" s="33"/>
      <c r="E17790" s="33"/>
      <c r="G17790">
        <f t="shared" si="278"/>
        <v>6</v>
      </c>
    </row>
    <row r="17791" spans="1:7">
      <c r="A17791" s="33"/>
      <c r="B17791" s="34"/>
      <c r="C17791" s="33"/>
      <c r="D17791" s="33"/>
      <c r="E17791" s="33"/>
      <c r="G17791">
        <f t="shared" si="278"/>
        <v>6</v>
      </c>
    </row>
    <row r="17792" spans="1:7">
      <c r="A17792" s="33"/>
      <c r="B17792" s="34"/>
      <c r="C17792" s="33"/>
      <c r="D17792" s="33"/>
      <c r="E17792" s="33"/>
      <c r="G17792">
        <f t="shared" ref="G17792:G17855" si="279">WEEKDAY(B17792,2)</f>
        <v>6</v>
      </c>
    </row>
    <row r="17793" spans="1:7">
      <c r="A17793" s="33"/>
      <c r="B17793" s="34"/>
      <c r="C17793" s="33"/>
      <c r="D17793" s="33"/>
      <c r="E17793" s="33"/>
      <c r="G17793">
        <f t="shared" si="279"/>
        <v>6</v>
      </c>
    </row>
    <row r="17794" spans="1:7">
      <c r="A17794" s="33"/>
      <c r="B17794" s="34"/>
      <c r="C17794" s="33"/>
      <c r="D17794" s="33"/>
      <c r="E17794" s="33"/>
      <c r="G17794">
        <f t="shared" si="279"/>
        <v>6</v>
      </c>
    </row>
    <row r="17795" spans="1:7">
      <c r="A17795" s="33"/>
      <c r="B17795" s="34"/>
      <c r="C17795" s="33"/>
      <c r="D17795" s="33"/>
      <c r="E17795" s="33"/>
      <c r="G17795">
        <f t="shared" si="279"/>
        <v>6</v>
      </c>
    </row>
    <row r="17796" spans="1:7">
      <c r="A17796" s="33"/>
      <c r="B17796" s="34"/>
      <c r="C17796" s="33"/>
      <c r="D17796" s="33"/>
      <c r="E17796" s="33"/>
      <c r="G17796">
        <f t="shared" si="279"/>
        <v>6</v>
      </c>
    </row>
    <row r="17797" spans="1:7">
      <c r="A17797" s="33"/>
      <c r="B17797" s="34"/>
      <c r="C17797" s="33"/>
      <c r="D17797" s="33"/>
      <c r="E17797" s="33"/>
      <c r="G17797">
        <f t="shared" si="279"/>
        <v>6</v>
      </c>
    </row>
    <row r="17798" spans="1:7">
      <c r="A17798" s="33"/>
      <c r="B17798" s="34"/>
      <c r="C17798" s="33"/>
      <c r="D17798" s="33"/>
      <c r="E17798" s="33"/>
      <c r="G17798">
        <f t="shared" si="279"/>
        <v>6</v>
      </c>
    </row>
    <row r="17799" spans="1:7">
      <c r="A17799" s="33"/>
      <c r="B17799" s="34"/>
      <c r="C17799" s="33"/>
      <c r="D17799" s="33"/>
      <c r="E17799" s="33"/>
      <c r="G17799">
        <f t="shared" si="279"/>
        <v>6</v>
      </c>
    </row>
    <row r="17800" spans="1:7">
      <c r="A17800" s="33"/>
      <c r="B17800" s="34"/>
      <c r="C17800" s="33"/>
      <c r="D17800" s="33"/>
      <c r="E17800" s="33"/>
      <c r="G17800">
        <f t="shared" si="279"/>
        <v>6</v>
      </c>
    </row>
    <row r="17801" spans="1:7">
      <c r="A17801" s="33"/>
      <c r="B17801" s="34"/>
      <c r="C17801" s="33"/>
      <c r="D17801" s="33"/>
      <c r="E17801" s="33"/>
      <c r="G17801">
        <f t="shared" si="279"/>
        <v>6</v>
      </c>
    </row>
    <row r="17802" spans="1:7">
      <c r="A17802" s="33"/>
      <c r="B17802" s="34"/>
      <c r="C17802" s="33"/>
      <c r="D17802" s="33"/>
      <c r="E17802" s="33"/>
      <c r="G17802">
        <f t="shared" si="279"/>
        <v>6</v>
      </c>
    </row>
    <row r="17803" spans="1:7">
      <c r="A17803" s="33"/>
      <c r="B17803" s="34"/>
      <c r="C17803" s="33"/>
      <c r="D17803" s="33"/>
      <c r="E17803" s="33"/>
      <c r="G17803">
        <f t="shared" si="279"/>
        <v>6</v>
      </c>
    </row>
    <row r="17804" spans="1:7">
      <c r="A17804" s="33"/>
      <c r="B17804" s="34"/>
      <c r="C17804" s="33"/>
      <c r="D17804" s="33"/>
      <c r="E17804" s="33"/>
      <c r="G17804">
        <f t="shared" si="279"/>
        <v>6</v>
      </c>
    </row>
    <row r="17805" spans="1:7">
      <c r="A17805" s="33"/>
      <c r="B17805" s="34"/>
      <c r="C17805" s="33"/>
      <c r="D17805" s="33"/>
      <c r="E17805" s="33"/>
      <c r="G17805">
        <f t="shared" si="279"/>
        <v>6</v>
      </c>
    </row>
    <row r="17806" spans="1:7">
      <c r="A17806" s="33"/>
      <c r="B17806" s="34"/>
      <c r="C17806" s="33"/>
      <c r="D17806" s="33"/>
      <c r="E17806" s="33"/>
      <c r="G17806">
        <f t="shared" si="279"/>
        <v>6</v>
      </c>
    </row>
    <row r="17807" spans="1:7">
      <c r="A17807" s="33"/>
      <c r="B17807" s="34"/>
      <c r="C17807" s="33"/>
      <c r="D17807" s="33"/>
      <c r="E17807" s="33"/>
      <c r="G17807">
        <f t="shared" si="279"/>
        <v>6</v>
      </c>
    </row>
    <row r="17808" spans="1:7">
      <c r="A17808" s="33"/>
      <c r="B17808" s="34"/>
      <c r="C17808" s="33"/>
      <c r="D17808" s="33"/>
      <c r="E17808" s="33"/>
      <c r="G17808">
        <f t="shared" si="279"/>
        <v>6</v>
      </c>
    </row>
    <row r="17809" spans="1:7">
      <c r="A17809" s="33"/>
      <c r="B17809" s="34"/>
      <c r="C17809" s="33"/>
      <c r="D17809" s="33"/>
      <c r="E17809" s="33"/>
      <c r="G17809">
        <f t="shared" si="279"/>
        <v>6</v>
      </c>
    </row>
    <row r="17810" spans="1:7">
      <c r="A17810" s="33"/>
      <c r="B17810" s="34"/>
      <c r="C17810" s="33"/>
      <c r="D17810" s="33"/>
      <c r="E17810" s="33"/>
      <c r="G17810">
        <f t="shared" si="279"/>
        <v>6</v>
      </c>
    </row>
    <row r="17811" spans="1:7">
      <c r="A17811" s="33"/>
      <c r="B17811" s="34"/>
      <c r="C17811" s="33"/>
      <c r="D17811" s="33"/>
      <c r="E17811" s="33"/>
      <c r="G17811">
        <f t="shared" si="279"/>
        <v>6</v>
      </c>
    </row>
    <row r="17812" spans="1:7">
      <c r="A17812" s="33"/>
      <c r="B17812" s="34"/>
      <c r="C17812" s="33"/>
      <c r="D17812" s="33"/>
      <c r="E17812" s="33"/>
      <c r="G17812">
        <f t="shared" si="279"/>
        <v>6</v>
      </c>
    </row>
    <row r="17813" spans="1:7">
      <c r="A17813" s="33"/>
      <c r="B17813" s="34"/>
      <c r="C17813" s="33"/>
      <c r="D17813" s="33"/>
      <c r="E17813" s="33"/>
      <c r="G17813">
        <f t="shared" si="279"/>
        <v>6</v>
      </c>
    </row>
    <row r="17814" spans="1:7">
      <c r="A17814" s="33"/>
      <c r="B17814" s="34"/>
      <c r="C17814" s="33"/>
      <c r="D17814" s="33"/>
      <c r="E17814" s="33"/>
      <c r="G17814">
        <f t="shared" si="279"/>
        <v>6</v>
      </c>
    </row>
    <row r="17815" spans="1:7">
      <c r="A17815" s="33"/>
      <c r="B17815" s="34"/>
      <c r="C17815" s="33"/>
      <c r="D17815" s="33"/>
      <c r="E17815" s="33"/>
      <c r="G17815">
        <f t="shared" si="279"/>
        <v>6</v>
      </c>
    </row>
    <row r="17816" spans="1:7">
      <c r="A17816" s="33"/>
      <c r="B17816" s="34"/>
      <c r="C17816" s="33"/>
      <c r="D17816" s="33"/>
      <c r="E17816" s="33"/>
      <c r="G17816">
        <f t="shared" si="279"/>
        <v>6</v>
      </c>
    </row>
    <row r="17817" spans="1:7">
      <c r="A17817" s="33"/>
      <c r="B17817" s="34"/>
      <c r="C17817" s="33"/>
      <c r="D17817" s="33"/>
      <c r="E17817" s="33"/>
      <c r="G17817">
        <f t="shared" si="279"/>
        <v>6</v>
      </c>
    </row>
    <row r="17818" spans="1:7">
      <c r="A17818" s="33"/>
      <c r="B17818" s="34"/>
      <c r="C17818" s="33"/>
      <c r="D17818" s="33"/>
      <c r="E17818" s="33"/>
      <c r="G17818">
        <f t="shared" si="279"/>
        <v>6</v>
      </c>
    </row>
    <row r="17819" spans="1:7">
      <c r="A17819" s="33"/>
      <c r="B17819" s="34"/>
      <c r="C17819" s="33"/>
      <c r="D17819" s="33"/>
      <c r="E17819" s="33"/>
      <c r="G17819">
        <f t="shared" si="279"/>
        <v>6</v>
      </c>
    </row>
    <row r="17820" spans="1:7">
      <c r="A17820" s="33"/>
      <c r="B17820" s="34"/>
      <c r="C17820" s="33"/>
      <c r="D17820" s="33"/>
      <c r="E17820" s="33"/>
      <c r="G17820">
        <f t="shared" si="279"/>
        <v>6</v>
      </c>
    </row>
    <row r="17821" spans="1:7">
      <c r="A17821" s="33"/>
      <c r="B17821" s="34"/>
      <c r="C17821" s="33"/>
      <c r="D17821" s="33"/>
      <c r="E17821" s="33"/>
      <c r="G17821">
        <f t="shared" si="279"/>
        <v>6</v>
      </c>
    </row>
    <row r="17822" spans="1:7">
      <c r="A17822" s="33"/>
      <c r="B17822" s="34"/>
      <c r="C17822" s="33"/>
      <c r="D17822" s="33"/>
      <c r="E17822" s="33"/>
      <c r="G17822">
        <f t="shared" si="279"/>
        <v>6</v>
      </c>
    </row>
    <row r="17823" spans="1:7">
      <c r="A17823" s="33"/>
      <c r="B17823" s="34"/>
      <c r="C17823" s="33"/>
      <c r="D17823" s="33"/>
      <c r="E17823" s="33"/>
      <c r="G17823">
        <f t="shared" si="279"/>
        <v>6</v>
      </c>
    </row>
    <row r="17824" spans="1:7">
      <c r="A17824" s="33"/>
      <c r="B17824" s="34"/>
      <c r="C17824" s="33"/>
      <c r="D17824" s="33"/>
      <c r="E17824" s="33"/>
      <c r="G17824">
        <f t="shared" si="279"/>
        <v>6</v>
      </c>
    </row>
    <row r="17825" spans="1:7">
      <c r="A17825" s="33"/>
      <c r="B17825" s="34"/>
      <c r="C17825" s="33"/>
      <c r="D17825" s="33"/>
      <c r="E17825" s="33"/>
      <c r="G17825">
        <f t="shared" si="279"/>
        <v>6</v>
      </c>
    </row>
    <row r="17826" spans="1:7">
      <c r="A17826" s="33"/>
      <c r="B17826" s="34"/>
      <c r="C17826" s="33"/>
      <c r="D17826" s="33"/>
      <c r="E17826" s="33"/>
      <c r="G17826">
        <f t="shared" si="279"/>
        <v>6</v>
      </c>
    </row>
    <row r="17827" spans="1:7">
      <c r="A17827" s="33"/>
      <c r="B17827" s="34"/>
      <c r="C17827" s="33"/>
      <c r="D17827" s="33"/>
      <c r="E17827" s="33"/>
      <c r="G17827">
        <f t="shared" si="279"/>
        <v>6</v>
      </c>
    </row>
    <row r="17828" spans="1:7">
      <c r="A17828" s="33"/>
      <c r="B17828" s="34"/>
      <c r="C17828" s="33"/>
      <c r="D17828" s="33"/>
      <c r="E17828" s="33"/>
      <c r="G17828">
        <f t="shared" si="279"/>
        <v>6</v>
      </c>
    </row>
    <row r="17829" spans="1:7">
      <c r="A17829" s="33"/>
      <c r="B17829" s="34"/>
      <c r="C17829" s="33"/>
      <c r="D17829" s="33"/>
      <c r="E17829" s="33"/>
      <c r="G17829">
        <f t="shared" si="279"/>
        <v>6</v>
      </c>
    </row>
    <row r="17830" spans="1:7">
      <c r="A17830" s="33"/>
      <c r="B17830" s="34"/>
      <c r="C17830" s="33"/>
      <c r="D17830" s="33"/>
      <c r="E17830" s="33"/>
      <c r="G17830">
        <f t="shared" si="279"/>
        <v>6</v>
      </c>
    </row>
    <row r="17831" spans="1:7">
      <c r="A17831" s="33"/>
      <c r="B17831" s="34"/>
      <c r="C17831" s="33"/>
      <c r="D17831" s="33"/>
      <c r="E17831" s="33"/>
      <c r="G17831">
        <f t="shared" si="279"/>
        <v>6</v>
      </c>
    </row>
    <row r="17832" spans="1:7">
      <c r="A17832" s="33"/>
      <c r="B17832" s="34"/>
      <c r="C17832" s="33"/>
      <c r="D17832" s="33"/>
      <c r="E17832" s="33"/>
      <c r="G17832">
        <f t="shared" si="279"/>
        <v>6</v>
      </c>
    </row>
    <row r="17833" spans="1:7">
      <c r="A17833" s="33"/>
      <c r="B17833" s="34"/>
      <c r="C17833" s="33"/>
      <c r="D17833" s="33"/>
      <c r="E17833" s="33"/>
      <c r="G17833">
        <f t="shared" si="279"/>
        <v>6</v>
      </c>
    </row>
    <row r="17834" spans="1:7">
      <c r="A17834" s="33"/>
      <c r="B17834" s="34"/>
      <c r="C17834" s="33"/>
      <c r="D17834" s="33"/>
      <c r="E17834" s="33"/>
      <c r="G17834">
        <f t="shared" si="279"/>
        <v>6</v>
      </c>
    </row>
    <row r="17835" spans="1:7">
      <c r="A17835" s="33"/>
      <c r="B17835" s="34"/>
      <c r="C17835" s="33"/>
      <c r="D17835" s="33"/>
      <c r="E17835" s="33"/>
      <c r="G17835">
        <f t="shared" si="279"/>
        <v>6</v>
      </c>
    </row>
    <row r="17836" spans="1:7">
      <c r="A17836" s="33"/>
      <c r="B17836" s="34"/>
      <c r="C17836" s="33"/>
      <c r="D17836" s="33"/>
      <c r="E17836" s="33"/>
      <c r="G17836">
        <f t="shared" si="279"/>
        <v>6</v>
      </c>
    </row>
    <row r="17837" spans="1:7">
      <c r="A17837" s="33"/>
      <c r="B17837" s="34"/>
      <c r="C17837" s="33"/>
      <c r="D17837" s="33"/>
      <c r="E17837" s="33"/>
      <c r="G17837">
        <f t="shared" si="279"/>
        <v>6</v>
      </c>
    </row>
    <row r="17838" spans="1:7">
      <c r="A17838" s="33"/>
      <c r="B17838" s="34"/>
      <c r="C17838" s="33"/>
      <c r="D17838" s="33"/>
      <c r="E17838" s="33"/>
      <c r="G17838">
        <f t="shared" si="279"/>
        <v>6</v>
      </c>
    </row>
    <row r="17839" spans="1:7">
      <c r="A17839" s="33"/>
      <c r="B17839" s="34"/>
      <c r="C17839" s="33"/>
      <c r="D17839" s="33"/>
      <c r="E17839" s="33"/>
      <c r="G17839">
        <f t="shared" si="279"/>
        <v>6</v>
      </c>
    </row>
    <row r="17840" spans="1:7">
      <c r="A17840" s="33"/>
      <c r="B17840" s="34"/>
      <c r="C17840" s="33"/>
      <c r="D17840" s="33"/>
      <c r="E17840" s="33"/>
      <c r="G17840">
        <f t="shared" si="279"/>
        <v>6</v>
      </c>
    </row>
    <row r="17841" spans="1:7">
      <c r="A17841" s="33"/>
      <c r="B17841" s="34"/>
      <c r="C17841" s="33"/>
      <c r="D17841" s="33"/>
      <c r="E17841" s="33"/>
      <c r="G17841">
        <f t="shared" si="279"/>
        <v>6</v>
      </c>
    </row>
    <row r="17842" spans="1:7">
      <c r="A17842" s="33"/>
      <c r="B17842" s="34"/>
      <c r="C17842" s="33"/>
      <c r="D17842" s="33"/>
      <c r="E17842" s="33"/>
      <c r="G17842">
        <f t="shared" si="279"/>
        <v>6</v>
      </c>
    </row>
    <row r="17843" spans="1:7">
      <c r="A17843" s="33"/>
      <c r="B17843" s="34"/>
      <c r="C17843" s="33"/>
      <c r="D17843" s="33"/>
      <c r="E17843" s="33"/>
      <c r="G17843">
        <f t="shared" si="279"/>
        <v>6</v>
      </c>
    </row>
    <row r="17844" spans="1:7">
      <c r="A17844" s="33"/>
      <c r="B17844" s="34"/>
      <c r="C17844" s="33"/>
      <c r="D17844" s="33"/>
      <c r="E17844" s="33"/>
      <c r="G17844">
        <f t="shared" si="279"/>
        <v>6</v>
      </c>
    </row>
    <row r="17845" spans="1:7">
      <c r="A17845" s="33"/>
      <c r="B17845" s="34"/>
      <c r="C17845" s="33"/>
      <c r="D17845" s="33"/>
      <c r="E17845" s="33"/>
      <c r="G17845">
        <f t="shared" si="279"/>
        <v>6</v>
      </c>
    </row>
    <row r="17846" spans="1:7">
      <c r="A17846" s="33"/>
      <c r="B17846" s="34"/>
      <c r="C17846" s="33"/>
      <c r="D17846" s="33"/>
      <c r="E17846" s="33"/>
      <c r="G17846">
        <f t="shared" si="279"/>
        <v>6</v>
      </c>
    </row>
    <row r="17847" spans="1:7">
      <c r="A17847" s="33"/>
      <c r="B17847" s="34"/>
      <c r="C17847" s="33"/>
      <c r="D17847" s="33"/>
      <c r="E17847" s="33"/>
      <c r="G17847">
        <f t="shared" si="279"/>
        <v>6</v>
      </c>
    </row>
    <row r="17848" spans="1:7">
      <c r="A17848" s="33"/>
      <c r="B17848" s="34"/>
      <c r="C17848" s="33"/>
      <c r="D17848" s="33"/>
      <c r="E17848" s="33"/>
      <c r="G17848">
        <f t="shared" si="279"/>
        <v>6</v>
      </c>
    </row>
    <row r="17849" spans="1:7">
      <c r="A17849" s="33"/>
      <c r="B17849" s="34"/>
      <c r="C17849" s="33"/>
      <c r="D17849" s="33"/>
      <c r="E17849" s="33"/>
      <c r="G17849">
        <f t="shared" si="279"/>
        <v>6</v>
      </c>
    </row>
    <row r="17850" spans="1:7">
      <c r="A17850" s="33"/>
      <c r="B17850" s="34"/>
      <c r="C17850" s="33"/>
      <c r="D17850" s="33"/>
      <c r="E17850" s="33"/>
      <c r="G17850">
        <f t="shared" si="279"/>
        <v>6</v>
      </c>
    </row>
    <row r="17851" spans="1:7">
      <c r="A17851" s="33"/>
      <c r="B17851" s="34"/>
      <c r="C17851" s="33"/>
      <c r="D17851" s="33"/>
      <c r="E17851" s="33"/>
      <c r="G17851">
        <f t="shared" si="279"/>
        <v>6</v>
      </c>
    </row>
    <row r="17852" spans="1:7">
      <c r="A17852" s="33"/>
      <c r="B17852" s="34"/>
      <c r="C17852" s="33"/>
      <c r="D17852" s="33"/>
      <c r="E17852" s="33"/>
      <c r="G17852">
        <f t="shared" si="279"/>
        <v>6</v>
      </c>
    </row>
    <row r="17853" spans="1:7">
      <c r="A17853" s="33"/>
      <c r="B17853" s="34"/>
      <c r="C17853" s="33"/>
      <c r="D17853" s="33"/>
      <c r="E17853" s="33"/>
      <c r="G17853">
        <f t="shared" si="279"/>
        <v>6</v>
      </c>
    </row>
    <row r="17854" spans="1:7">
      <c r="A17854" s="33"/>
      <c r="B17854" s="34"/>
      <c r="C17854" s="33"/>
      <c r="D17854" s="33"/>
      <c r="E17854" s="33"/>
      <c r="G17854">
        <f t="shared" si="279"/>
        <v>6</v>
      </c>
    </row>
    <row r="17855" spans="1:7">
      <c r="A17855" s="33"/>
      <c r="B17855" s="34"/>
      <c r="C17855" s="33"/>
      <c r="D17855" s="33"/>
      <c r="E17855" s="33"/>
      <c r="G17855">
        <f t="shared" si="279"/>
        <v>6</v>
      </c>
    </row>
    <row r="17856" spans="1:7">
      <c r="A17856" s="33"/>
      <c r="B17856" s="34"/>
      <c r="C17856" s="33"/>
      <c r="D17856" s="33"/>
      <c r="E17856" s="33"/>
      <c r="G17856">
        <f t="shared" ref="G17856:G17919" si="280">WEEKDAY(B17856,2)</f>
        <v>6</v>
      </c>
    </row>
    <row r="17857" spans="1:7">
      <c r="A17857" s="33"/>
      <c r="B17857" s="34"/>
      <c r="C17857" s="33"/>
      <c r="D17857" s="33"/>
      <c r="E17857" s="33"/>
      <c r="G17857">
        <f t="shared" si="280"/>
        <v>6</v>
      </c>
    </row>
    <row r="17858" spans="1:7">
      <c r="A17858" s="33"/>
      <c r="B17858" s="34"/>
      <c r="C17858" s="33"/>
      <c r="D17858" s="33"/>
      <c r="E17858" s="33"/>
      <c r="G17858">
        <f t="shared" si="280"/>
        <v>6</v>
      </c>
    </row>
    <row r="17859" spans="1:7">
      <c r="A17859" s="33"/>
      <c r="B17859" s="34"/>
      <c r="C17859" s="33"/>
      <c r="D17859" s="33"/>
      <c r="E17859" s="33"/>
      <c r="G17859">
        <f t="shared" si="280"/>
        <v>6</v>
      </c>
    </row>
    <row r="17860" spans="1:7">
      <c r="A17860" s="33"/>
      <c r="B17860" s="34"/>
      <c r="C17860" s="33"/>
      <c r="D17860" s="33"/>
      <c r="E17860" s="33"/>
      <c r="G17860">
        <f t="shared" si="280"/>
        <v>6</v>
      </c>
    </row>
    <row r="17861" spans="1:7">
      <c r="A17861" s="33"/>
      <c r="B17861" s="34"/>
      <c r="C17861" s="33"/>
      <c r="D17861" s="33"/>
      <c r="E17861" s="33"/>
      <c r="G17861">
        <f t="shared" si="280"/>
        <v>6</v>
      </c>
    </row>
    <row r="17862" spans="1:7">
      <c r="A17862" s="33"/>
      <c r="B17862" s="34"/>
      <c r="C17862" s="33"/>
      <c r="D17862" s="33"/>
      <c r="E17862" s="33"/>
      <c r="G17862">
        <f t="shared" si="280"/>
        <v>6</v>
      </c>
    </row>
    <row r="17863" spans="1:7">
      <c r="A17863" s="33"/>
      <c r="B17863" s="34"/>
      <c r="C17863" s="33"/>
      <c r="D17863" s="33"/>
      <c r="E17863" s="33"/>
      <c r="G17863">
        <f t="shared" si="280"/>
        <v>6</v>
      </c>
    </row>
    <row r="17864" spans="1:7">
      <c r="A17864" s="33"/>
      <c r="B17864" s="34"/>
      <c r="C17864" s="33"/>
      <c r="D17864" s="33"/>
      <c r="E17864" s="33"/>
      <c r="G17864">
        <f t="shared" si="280"/>
        <v>6</v>
      </c>
    </row>
    <row r="17865" spans="1:7">
      <c r="A17865" s="33"/>
      <c r="B17865" s="34"/>
      <c r="C17865" s="33"/>
      <c r="D17865" s="33"/>
      <c r="E17865" s="33"/>
      <c r="G17865">
        <f t="shared" si="280"/>
        <v>6</v>
      </c>
    </row>
    <row r="17866" spans="1:7">
      <c r="A17866" s="33"/>
      <c r="B17866" s="34"/>
      <c r="C17866" s="33"/>
      <c r="D17866" s="33"/>
      <c r="E17866" s="33"/>
      <c r="G17866">
        <f t="shared" si="280"/>
        <v>6</v>
      </c>
    </row>
    <row r="17867" spans="1:7">
      <c r="A17867" s="33"/>
      <c r="B17867" s="34"/>
      <c r="C17867" s="33"/>
      <c r="D17867" s="33"/>
      <c r="E17867" s="33"/>
      <c r="G17867">
        <f t="shared" si="280"/>
        <v>6</v>
      </c>
    </row>
    <row r="17868" spans="1:7">
      <c r="A17868" s="33"/>
      <c r="B17868" s="34"/>
      <c r="C17868" s="33"/>
      <c r="D17868" s="33"/>
      <c r="E17868" s="33"/>
      <c r="G17868">
        <f t="shared" si="280"/>
        <v>6</v>
      </c>
    </row>
    <row r="17869" spans="1:7">
      <c r="A17869" s="33"/>
      <c r="B17869" s="34"/>
      <c r="C17869" s="33"/>
      <c r="D17869" s="33"/>
      <c r="E17869" s="33"/>
      <c r="G17869">
        <f t="shared" si="280"/>
        <v>6</v>
      </c>
    </row>
    <row r="17870" spans="1:7">
      <c r="A17870" s="33"/>
      <c r="B17870" s="34"/>
      <c r="C17870" s="33"/>
      <c r="D17870" s="33"/>
      <c r="E17870" s="33"/>
      <c r="G17870">
        <f t="shared" si="280"/>
        <v>6</v>
      </c>
    </row>
    <row r="17871" spans="1:7">
      <c r="A17871" s="33"/>
      <c r="B17871" s="34"/>
      <c r="C17871" s="33"/>
      <c r="D17871" s="33"/>
      <c r="E17871" s="33"/>
      <c r="G17871">
        <f t="shared" si="280"/>
        <v>6</v>
      </c>
    </row>
    <row r="17872" spans="1:7">
      <c r="A17872" s="33"/>
      <c r="B17872" s="34"/>
      <c r="C17872" s="33"/>
      <c r="D17872" s="33"/>
      <c r="E17872" s="33"/>
      <c r="G17872">
        <f t="shared" si="280"/>
        <v>6</v>
      </c>
    </row>
    <row r="17873" spans="1:7">
      <c r="A17873" s="33"/>
      <c r="B17873" s="34"/>
      <c r="C17873" s="33"/>
      <c r="D17873" s="33"/>
      <c r="E17873" s="33"/>
      <c r="G17873">
        <f t="shared" si="280"/>
        <v>6</v>
      </c>
    </row>
    <row r="17874" spans="1:7">
      <c r="A17874" s="33"/>
      <c r="B17874" s="34"/>
      <c r="C17874" s="33"/>
      <c r="D17874" s="33"/>
      <c r="E17874" s="33"/>
      <c r="G17874">
        <f t="shared" si="280"/>
        <v>6</v>
      </c>
    </row>
    <row r="17875" spans="1:7">
      <c r="A17875" s="33"/>
      <c r="B17875" s="34"/>
      <c r="C17875" s="33"/>
      <c r="D17875" s="33"/>
      <c r="E17875" s="33"/>
      <c r="G17875">
        <f t="shared" si="280"/>
        <v>6</v>
      </c>
    </row>
    <row r="17876" spans="1:7">
      <c r="A17876" s="33"/>
      <c r="B17876" s="34"/>
      <c r="C17876" s="33"/>
      <c r="D17876" s="33"/>
      <c r="E17876" s="33"/>
      <c r="G17876">
        <f t="shared" si="280"/>
        <v>6</v>
      </c>
    </row>
    <row r="17877" spans="1:7">
      <c r="A17877" s="33"/>
      <c r="B17877" s="34"/>
      <c r="C17877" s="33"/>
      <c r="D17877" s="33"/>
      <c r="E17877" s="33"/>
      <c r="G17877">
        <f t="shared" si="280"/>
        <v>6</v>
      </c>
    </row>
    <row r="17878" spans="1:7">
      <c r="A17878" s="33"/>
      <c r="B17878" s="34"/>
      <c r="C17878" s="33"/>
      <c r="D17878" s="33"/>
      <c r="E17878" s="33"/>
      <c r="G17878">
        <f t="shared" si="280"/>
        <v>6</v>
      </c>
    </row>
    <row r="17879" spans="1:7">
      <c r="A17879" s="33"/>
      <c r="B17879" s="34"/>
      <c r="C17879" s="33"/>
      <c r="D17879" s="33"/>
      <c r="E17879" s="33"/>
      <c r="G17879">
        <f t="shared" si="280"/>
        <v>6</v>
      </c>
    </row>
    <row r="17880" spans="1:7">
      <c r="A17880" s="33"/>
      <c r="B17880" s="34"/>
      <c r="C17880" s="33"/>
      <c r="D17880" s="33"/>
      <c r="E17880" s="33"/>
      <c r="G17880">
        <f t="shared" si="280"/>
        <v>6</v>
      </c>
    </row>
    <row r="17881" spans="1:7">
      <c r="A17881" s="33"/>
      <c r="B17881" s="34"/>
      <c r="C17881" s="33"/>
      <c r="D17881" s="33"/>
      <c r="E17881" s="33"/>
      <c r="G17881">
        <f t="shared" si="280"/>
        <v>6</v>
      </c>
    </row>
    <row r="17882" spans="1:7">
      <c r="A17882" s="33"/>
      <c r="B17882" s="34"/>
      <c r="C17882" s="33"/>
      <c r="D17882" s="33"/>
      <c r="E17882" s="33"/>
      <c r="G17882">
        <f t="shared" si="280"/>
        <v>6</v>
      </c>
    </row>
    <row r="17883" spans="1:7">
      <c r="A17883" s="33"/>
      <c r="B17883" s="34"/>
      <c r="C17883" s="33"/>
      <c r="D17883" s="33"/>
      <c r="E17883" s="33"/>
      <c r="G17883">
        <f t="shared" si="280"/>
        <v>6</v>
      </c>
    </row>
    <row r="17884" spans="1:7">
      <c r="A17884" s="33"/>
      <c r="B17884" s="34"/>
      <c r="C17884" s="33"/>
      <c r="D17884" s="33"/>
      <c r="E17884" s="33"/>
      <c r="G17884">
        <f t="shared" si="280"/>
        <v>6</v>
      </c>
    </row>
    <row r="17885" spans="1:7">
      <c r="A17885" s="33"/>
      <c r="B17885" s="34"/>
      <c r="C17885" s="33"/>
      <c r="D17885" s="33"/>
      <c r="E17885" s="33"/>
      <c r="G17885">
        <f t="shared" si="280"/>
        <v>6</v>
      </c>
    </row>
    <row r="17886" spans="1:7">
      <c r="A17886" s="33"/>
      <c r="B17886" s="34"/>
      <c r="C17886" s="33"/>
      <c r="D17886" s="33"/>
      <c r="E17886" s="33"/>
      <c r="G17886">
        <f t="shared" si="280"/>
        <v>6</v>
      </c>
    </row>
    <row r="17887" spans="1:7">
      <c r="A17887" s="33"/>
      <c r="B17887" s="34"/>
      <c r="C17887" s="33"/>
      <c r="D17887" s="33"/>
      <c r="E17887" s="33"/>
      <c r="G17887">
        <f t="shared" si="280"/>
        <v>6</v>
      </c>
    </row>
    <row r="17888" spans="1:7">
      <c r="A17888" s="33"/>
      <c r="B17888" s="34"/>
      <c r="C17888" s="33"/>
      <c r="D17888" s="33"/>
      <c r="E17888" s="33"/>
      <c r="G17888">
        <f t="shared" si="280"/>
        <v>6</v>
      </c>
    </row>
    <row r="17889" spans="1:7">
      <c r="A17889" s="33"/>
      <c r="B17889" s="34"/>
      <c r="C17889" s="33"/>
      <c r="D17889" s="33"/>
      <c r="E17889" s="33"/>
      <c r="G17889">
        <f t="shared" si="280"/>
        <v>6</v>
      </c>
    </row>
    <row r="17890" spans="1:7">
      <c r="A17890" s="33"/>
      <c r="B17890" s="34"/>
      <c r="C17890" s="33"/>
      <c r="D17890" s="33"/>
      <c r="E17890" s="33"/>
      <c r="G17890">
        <f t="shared" si="280"/>
        <v>6</v>
      </c>
    </row>
    <row r="17891" spans="1:7">
      <c r="A17891" s="33"/>
      <c r="B17891" s="34"/>
      <c r="C17891" s="33"/>
      <c r="D17891" s="33"/>
      <c r="E17891" s="33"/>
      <c r="G17891">
        <f t="shared" si="280"/>
        <v>6</v>
      </c>
    </row>
    <row r="17892" spans="1:7">
      <c r="A17892" s="33"/>
      <c r="B17892" s="34"/>
      <c r="C17892" s="33"/>
      <c r="D17892" s="33"/>
      <c r="E17892" s="33"/>
      <c r="G17892">
        <f t="shared" si="280"/>
        <v>6</v>
      </c>
    </row>
    <row r="17893" spans="1:7">
      <c r="A17893" s="33"/>
      <c r="B17893" s="34"/>
      <c r="C17893" s="33"/>
      <c r="D17893" s="33"/>
      <c r="E17893" s="33"/>
      <c r="G17893">
        <f t="shared" si="280"/>
        <v>6</v>
      </c>
    </row>
    <row r="17894" spans="1:7">
      <c r="A17894" s="33"/>
      <c r="B17894" s="34"/>
      <c r="C17894" s="33"/>
      <c r="D17894" s="33"/>
      <c r="E17894" s="33"/>
      <c r="G17894">
        <f t="shared" si="280"/>
        <v>6</v>
      </c>
    </row>
    <row r="17895" spans="1:7">
      <c r="A17895" s="33"/>
      <c r="B17895" s="34"/>
      <c r="C17895" s="33"/>
      <c r="D17895" s="33"/>
      <c r="E17895" s="33"/>
      <c r="G17895">
        <f t="shared" si="280"/>
        <v>6</v>
      </c>
    </row>
    <row r="17896" spans="1:7">
      <c r="A17896" s="33"/>
      <c r="B17896" s="34"/>
      <c r="C17896" s="33"/>
      <c r="D17896" s="33"/>
      <c r="E17896" s="33"/>
      <c r="G17896">
        <f t="shared" si="280"/>
        <v>6</v>
      </c>
    </row>
    <row r="17897" spans="1:7">
      <c r="A17897" s="33"/>
      <c r="B17897" s="34"/>
      <c r="C17897" s="33"/>
      <c r="D17897" s="33"/>
      <c r="E17897" s="33"/>
      <c r="G17897">
        <f t="shared" si="280"/>
        <v>6</v>
      </c>
    </row>
    <row r="17898" spans="1:7">
      <c r="A17898" s="33"/>
      <c r="B17898" s="34"/>
      <c r="C17898" s="33"/>
      <c r="D17898" s="33"/>
      <c r="E17898" s="33"/>
      <c r="G17898">
        <f t="shared" si="280"/>
        <v>6</v>
      </c>
    </row>
    <row r="17899" spans="1:7">
      <c r="A17899" s="33"/>
      <c r="B17899" s="34"/>
      <c r="C17899" s="33"/>
      <c r="D17899" s="33"/>
      <c r="E17899" s="33"/>
      <c r="G17899">
        <f t="shared" si="280"/>
        <v>6</v>
      </c>
    </row>
    <row r="17900" spans="1:7">
      <c r="A17900" s="33"/>
      <c r="B17900" s="34"/>
      <c r="C17900" s="33"/>
      <c r="D17900" s="33"/>
      <c r="E17900" s="33"/>
      <c r="G17900">
        <f t="shared" si="280"/>
        <v>6</v>
      </c>
    </row>
    <row r="17901" spans="1:7">
      <c r="A17901" s="33"/>
      <c r="B17901" s="34"/>
      <c r="C17901" s="33"/>
      <c r="D17901" s="33"/>
      <c r="E17901" s="33"/>
      <c r="G17901">
        <f t="shared" si="280"/>
        <v>6</v>
      </c>
    </row>
    <row r="17902" spans="1:7">
      <c r="A17902" s="33"/>
      <c r="B17902" s="34"/>
      <c r="C17902" s="33"/>
      <c r="D17902" s="33"/>
      <c r="E17902" s="33"/>
      <c r="G17902">
        <f t="shared" si="280"/>
        <v>6</v>
      </c>
    </row>
    <row r="17903" spans="1:7">
      <c r="A17903" s="33"/>
      <c r="B17903" s="34"/>
      <c r="C17903" s="33"/>
      <c r="D17903" s="33"/>
      <c r="E17903" s="33"/>
      <c r="G17903">
        <f t="shared" si="280"/>
        <v>6</v>
      </c>
    </row>
    <row r="17904" spans="1:7">
      <c r="A17904" s="33"/>
      <c r="B17904" s="34"/>
      <c r="C17904" s="33"/>
      <c r="D17904" s="33"/>
      <c r="E17904" s="33"/>
      <c r="G17904">
        <f t="shared" si="280"/>
        <v>6</v>
      </c>
    </row>
    <row r="17905" spans="1:7">
      <c r="A17905" s="33"/>
      <c r="B17905" s="34"/>
      <c r="C17905" s="33"/>
      <c r="D17905" s="33"/>
      <c r="E17905" s="33"/>
      <c r="G17905">
        <f t="shared" si="280"/>
        <v>6</v>
      </c>
    </row>
    <row r="17906" spans="1:7">
      <c r="A17906" s="33"/>
      <c r="B17906" s="34"/>
      <c r="C17906" s="33"/>
      <c r="D17906" s="33"/>
      <c r="E17906" s="33"/>
      <c r="G17906">
        <f t="shared" si="280"/>
        <v>6</v>
      </c>
    </row>
    <row r="17907" spans="1:7">
      <c r="A17907" s="33"/>
      <c r="B17907" s="34"/>
      <c r="C17907" s="33"/>
      <c r="D17907" s="33"/>
      <c r="E17907" s="33"/>
      <c r="G17907">
        <f t="shared" si="280"/>
        <v>6</v>
      </c>
    </row>
    <row r="17908" spans="1:7">
      <c r="A17908" s="33"/>
      <c r="B17908" s="34"/>
      <c r="C17908" s="33"/>
      <c r="D17908" s="33"/>
      <c r="E17908" s="33"/>
      <c r="G17908">
        <f t="shared" si="280"/>
        <v>6</v>
      </c>
    </row>
    <row r="17909" spans="1:7">
      <c r="A17909" s="33"/>
      <c r="B17909" s="34"/>
      <c r="C17909" s="33"/>
      <c r="D17909" s="33"/>
      <c r="E17909" s="33"/>
      <c r="G17909">
        <f t="shared" si="280"/>
        <v>6</v>
      </c>
    </row>
    <row r="17910" spans="1:7">
      <c r="A17910" s="33"/>
      <c r="B17910" s="34"/>
      <c r="C17910" s="33"/>
      <c r="D17910" s="33"/>
      <c r="E17910" s="33"/>
      <c r="G17910">
        <f t="shared" si="280"/>
        <v>6</v>
      </c>
    </row>
    <row r="17911" spans="1:7">
      <c r="A17911" s="33"/>
      <c r="B17911" s="34"/>
      <c r="C17911" s="33"/>
      <c r="D17911" s="33"/>
      <c r="E17911" s="33"/>
      <c r="G17911">
        <f t="shared" si="280"/>
        <v>6</v>
      </c>
    </row>
    <row r="17912" spans="1:7">
      <c r="A17912" s="33"/>
      <c r="B17912" s="34"/>
      <c r="C17912" s="33"/>
      <c r="D17912" s="33"/>
      <c r="E17912" s="33"/>
      <c r="G17912">
        <f t="shared" si="280"/>
        <v>6</v>
      </c>
    </row>
    <row r="17913" spans="1:7">
      <c r="A17913" s="33"/>
      <c r="B17913" s="34"/>
      <c r="C17913" s="33"/>
      <c r="D17913" s="33"/>
      <c r="E17913" s="33"/>
      <c r="G17913">
        <f t="shared" si="280"/>
        <v>6</v>
      </c>
    </row>
    <row r="17914" spans="1:7">
      <c r="A17914" s="33"/>
      <c r="B17914" s="34"/>
      <c r="C17914" s="33"/>
      <c r="D17914" s="33"/>
      <c r="E17914" s="33"/>
      <c r="G17914">
        <f t="shared" si="280"/>
        <v>6</v>
      </c>
    </row>
    <row r="17915" spans="1:7">
      <c r="A17915" s="33"/>
      <c r="B17915" s="34"/>
      <c r="C17915" s="33"/>
      <c r="D17915" s="33"/>
      <c r="E17915" s="33"/>
      <c r="G17915">
        <f t="shared" si="280"/>
        <v>6</v>
      </c>
    </row>
    <row r="17916" spans="1:7">
      <c r="A17916" s="33"/>
      <c r="B17916" s="34"/>
      <c r="C17916" s="33"/>
      <c r="D17916" s="33"/>
      <c r="E17916" s="33"/>
      <c r="G17916">
        <f t="shared" si="280"/>
        <v>6</v>
      </c>
    </row>
    <row r="17917" spans="1:7">
      <c r="A17917" s="33"/>
      <c r="B17917" s="34"/>
      <c r="C17917" s="33"/>
      <c r="D17917" s="33"/>
      <c r="E17917" s="33"/>
      <c r="G17917">
        <f t="shared" si="280"/>
        <v>6</v>
      </c>
    </row>
    <row r="17918" spans="1:7">
      <c r="A17918" s="33"/>
      <c r="B17918" s="34"/>
      <c r="C17918" s="33"/>
      <c r="D17918" s="33"/>
      <c r="E17918" s="33"/>
      <c r="G17918">
        <f t="shared" si="280"/>
        <v>6</v>
      </c>
    </row>
    <row r="17919" spans="1:7">
      <c r="A17919" s="33"/>
      <c r="B17919" s="34"/>
      <c r="C17919" s="33"/>
      <c r="D17919" s="33"/>
      <c r="E17919" s="33"/>
      <c r="G17919">
        <f t="shared" si="280"/>
        <v>6</v>
      </c>
    </row>
    <row r="17920" spans="1:7">
      <c r="A17920" s="33"/>
      <c r="B17920" s="34"/>
      <c r="C17920" s="33"/>
      <c r="D17920" s="33"/>
      <c r="E17920" s="33"/>
      <c r="G17920">
        <f t="shared" ref="G17920:G17983" si="281">WEEKDAY(B17920,2)</f>
        <v>6</v>
      </c>
    </row>
    <row r="17921" spans="1:7">
      <c r="A17921" s="33"/>
      <c r="B17921" s="34"/>
      <c r="C17921" s="33"/>
      <c r="D17921" s="33"/>
      <c r="E17921" s="33"/>
      <c r="G17921">
        <f t="shared" si="281"/>
        <v>6</v>
      </c>
    </row>
    <row r="17922" spans="1:7">
      <c r="A17922" s="33"/>
      <c r="B17922" s="34"/>
      <c r="C17922" s="33"/>
      <c r="D17922" s="33"/>
      <c r="E17922" s="33"/>
      <c r="G17922">
        <f t="shared" si="281"/>
        <v>6</v>
      </c>
    </row>
    <row r="17923" spans="1:7">
      <c r="A17923" s="33"/>
      <c r="B17923" s="34"/>
      <c r="C17923" s="33"/>
      <c r="D17923" s="33"/>
      <c r="E17923" s="33"/>
      <c r="G17923">
        <f t="shared" si="281"/>
        <v>6</v>
      </c>
    </row>
    <row r="17924" spans="1:7">
      <c r="A17924" s="33"/>
      <c r="B17924" s="34"/>
      <c r="C17924" s="33"/>
      <c r="D17924" s="33"/>
      <c r="E17924" s="33"/>
      <c r="G17924">
        <f t="shared" si="281"/>
        <v>6</v>
      </c>
    </row>
    <row r="17925" spans="1:7">
      <c r="A17925" s="33"/>
      <c r="B17925" s="34"/>
      <c r="C17925" s="33"/>
      <c r="D17925" s="33"/>
      <c r="E17925" s="33"/>
      <c r="G17925">
        <f t="shared" si="281"/>
        <v>6</v>
      </c>
    </row>
    <row r="17926" spans="1:7">
      <c r="A17926" s="33"/>
      <c r="B17926" s="34"/>
      <c r="C17926" s="33"/>
      <c r="D17926" s="33"/>
      <c r="E17926" s="33"/>
      <c r="G17926">
        <f t="shared" si="281"/>
        <v>6</v>
      </c>
    </row>
    <row r="17927" spans="1:7">
      <c r="A17927" s="33"/>
      <c r="B17927" s="34"/>
      <c r="C17927" s="33"/>
      <c r="D17927" s="33"/>
      <c r="E17927" s="33"/>
      <c r="G17927">
        <f t="shared" si="281"/>
        <v>6</v>
      </c>
    </row>
    <row r="17928" spans="1:7">
      <c r="A17928" s="33"/>
      <c r="B17928" s="34"/>
      <c r="C17928" s="33"/>
      <c r="D17928" s="33"/>
      <c r="E17928" s="33"/>
      <c r="G17928">
        <f t="shared" si="281"/>
        <v>6</v>
      </c>
    </row>
    <row r="17929" spans="1:7">
      <c r="A17929" s="33"/>
      <c r="B17929" s="34"/>
      <c r="C17929" s="33"/>
      <c r="D17929" s="33"/>
      <c r="E17929" s="33"/>
      <c r="G17929">
        <f t="shared" si="281"/>
        <v>6</v>
      </c>
    </row>
    <row r="17930" spans="1:7">
      <c r="A17930" s="33"/>
      <c r="B17930" s="34"/>
      <c r="C17930" s="33"/>
      <c r="D17930" s="33"/>
      <c r="E17930" s="33"/>
      <c r="G17930">
        <f t="shared" si="281"/>
        <v>6</v>
      </c>
    </row>
    <row r="17931" spans="1:7">
      <c r="A17931" s="33"/>
      <c r="B17931" s="34"/>
      <c r="C17931" s="33"/>
      <c r="D17931" s="33"/>
      <c r="E17931" s="33"/>
      <c r="G17931">
        <f t="shared" si="281"/>
        <v>6</v>
      </c>
    </row>
    <row r="17932" spans="1:7">
      <c r="A17932" s="33"/>
      <c r="B17932" s="34"/>
      <c r="C17932" s="33"/>
      <c r="D17932" s="33"/>
      <c r="E17932" s="33"/>
      <c r="G17932">
        <f t="shared" si="281"/>
        <v>6</v>
      </c>
    </row>
    <row r="17933" spans="1:7">
      <c r="A17933" s="33"/>
      <c r="B17933" s="34"/>
      <c r="C17933" s="33"/>
      <c r="D17933" s="33"/>
      <c r="E17933" s="33"/>
      <c r="G17933">
        <f t="shared" si="281"/>
        <v>6</v>
      </c>
    </row>
    <row r="17934" spans="1:7">
      <c r="A17934" s="33"/>
      <c r="B17934" s="34"/>
      <c r="C17934" s="33"/>
      <c r="D17934" s="33"/>
      <c r="E17934" s="33"/>
      <c r="G17934">
        <f t="shared" si="281"/>
        <v>6</v>
      </c>
    </row>
    <row r="17935" spans="1:7">
      <c r="A17935" s="33"/>
      <c r="B17935" s="34"/>
      <c r="C17935" s="33"/>
      <c r="D17935" s="33"/>
      <c r="E17935" s="33"/>
      <c r="G17935">
        <f t="shared" si="281"/>
        <v>6</v>
      </c>
    </row>
    <row r="17936" spans="1:7">
      <c r="A17936" s="33"/>
      <c r="B17936" s="34"/>
      <c r="C17936" s="33"/>
      <c r="D17936" s="33"/>
      <c r="E17936" s="33"/>
      <c r="G17936">
        <f t="shared" si="281"/>
        <v>6</v>
      </c>
    </row>
    <row r="17937" spans="1:7">
      <c r="A17937" s="33"/>
      <c r="B17937" s="34"/>
      <c r="C17937" s="33"/>
      <c r="D17937" s="33"/>
      <c r="E17937" s="33"/>
      <c r="G17937">
        <f t="shared" si="281"/>
        <v>6</v>
      </c>
    </row>
    <row r="17938" spans="1:7">
      <c r="A17938" s="33"/>
      <c r="B17938" s="34"/>
      <c r="C17938" s="33"/>
      <c r="D17938" s="33"/>
      <c r="E17938" s="33"/>
      <c r="G17938">
        <f t="shared" si="281"/>
        <v>6</v>
      </c>
    </row>
    <row r="17939" spans="1:7">
      <c r="A17939" s="33"/>
      <c r="B17939" s="34"/>
      <c r="C17939" s="33"/>
      <c r="D17939" s="33"/>
      <c r="E17939" s="33"/>
      <c r="G17939">
        <f t="shared" si="281"/>
        <v>6</v>
      </c>
    </row>
    <row r="17940" spans="1:7">
      <c r="A17940" s="33"/>
      <c r="B17940" s="34"/>
      <c r="C17940" s="33"/>
      <c r="D17940" s="33"/>
      <c r="E17940" s="33"/>
      <c r="G17940">
        <f t="shared" si="281"/>
        <v>6</v>
      </c>
    </row>
    <row r="17941" spans="1:7">
      <c r="A17941" s="33"/>
      <c r="B17941" s="34"/>
      <c r="C17941" s="33"/>
      <c r="D17941" s="33"/>
      <c r="E17941" s="33"/>
      <c r="G17941">
        <f t="shared" si="281"/>
        <v>6</v>
      </c>
    </row>
    <row r="17942" spans="1:7">
      <c r="A17942" s="33"/>
      <c r="B17942" s="34"/>
      <c r="C17942" s="33"/>
      <c r="D17942" s="33"/>
      <c r="E17942" s="33"/>
      <c r="G17942">
        <f t="shared" si="281"/>
        <v>6</v>
      </c>
    </row>
    <row r="17943" spans="1:7">
      <c r="A17943" s="33"/>
      <c r="B17943" s="34"/>
      <c r="C17943" s="33"/>
      <c r="D17943" s="33"/>
      <c r="E17943" s="33"/>
      <c r="G17943">
        <f t="shared" si="281"/>
        <v>6</v>
      </c>
    </row>
    <row r="17944" spans="1:7">
      <c r="A17944" s="33"/>
      <c r="B17944" s="34"/>
      <c r="C17944" s="33"/>
      <c r="D17944" s="33"/>
      <c r="E17944" s="33"/>
      <c r="G17944">
        <f t="shared" si="281"/>
        <v>6</v>
      </c>
    </row>
    <row r="17945" spans="1:7">
      <c r="A17945" s="33"/>
      <c r="B17945" s="34"/>
      <c r="C17945" s="33"/>
      <c r="D17945" s="33"/>
      <c r="E17945" s="33"/>
      <c r="G17945">
        <f t="shared" si="281"/>
        <v>6</v>
      </c>
    </row>
    <row r="17946" spans="1:7">
      <c r="A17946" s="33"/>
      <c r="B17946" s="34"/>
      <c r="C17946" s="33"/>
      <c r="D17946" s="33"/>
      <c r="E17946" s="33"/>
      <c r="G17946">
        <f t="shared" si="281"/>
        <v>6</v>
      </c>
    </row>
    <row r="17947" spans="1:7">
      <c r="A17947" s="33"/>
      <c r="B17947" s="34"/>
      <c r="C17947" s="33"/>
      <c r="D17947" s="33"/>
      <c r="E17947" s="33"/>
      <c r="G17947">
        <f t="shared" si="281"/>
        <v>6</v>
      </c>
    </row>
    <row r="17948" spans="1:7">
      <c r="A17948" s="33"/>
      <c r="B17948" s="34"/>
      <c r="C17948" s="33"/>
      <c r="D17948" s="33"/>
      <c r="E17948" s="33"/>
      <c r="G17948">
        <f t="shared" si="281"/>
        <v>6</v>
      </c>
    </row>
    <row r="17949" spans="1:7">
      <c r="A17949" s="33"/>
      <c r="B17949" s="34"/>
      <c r="C17949" s="33"/>
      <c r="D17949" s="33"/>
      <c r="E17949" s="33"/>
      <c r="G17949">
        <f t="shared" si="281"/>
        <v>6</v>
      </c>
    </row>
    <row r="17950" spans="1:7">
      <c r="A17950" s="33"/>
      <c r="B17950" s="34"/>
      <c r="C17950" s="33"/>
      <c r="D17950" s="33"/>
      <c r="E17950" s="33"/>
      <c r="G17950">
        <f t="shared" si="281"/>
        <v>6</v>
      </c>
    </row>
    <row r="17951" spans="1:7">
      <c r="A17951" s="33"/>
      <c r="B17951" s="34"/>
      <c r="C17951" s="33"/>
      <c r="D17951" s="33"/>
      <c r="E17951" s="33"/>
      <c r="G17951">
        <f t="shared" si="281"/>
        <v>6</v>
      </c>
    </row>
    <row r="17952" spans="1:7">
      <c r="A17952" s="33"/>
      <c r="B17952" s="34"/>
      <c r="C17952" s="33"/>
      <c r="D17952" s="33"/>
      <c r="E17952" s="33"/>
      <c r="G17952">
        <f t="shared" si="281"/>
        <v>6</v>
      </c>
    </row>
    <row r="17953" spans="1:7">
      <c r="A17953" s="33"/>
      <c r="B17953" s="34"/>
      <c r="C17953" s="33"/>
      <c r="D17953" s="33"/>
      <c r="E17953" s="33"/>
      <c r="G17953">
        <f t="shared" si="281"/>
        <v>6</v>
      </c>
    </row>
    <row r="17954" spans="1:7">
      <c r="A17954" s="33"/>
      <c r="B17954" s="34"/>
      <c r="C17954" s="33"/>
      <c r="D17954" s="33"/>
      <c r="E17954" s="33"/>
      <c r="G17954">
        <f t="shared" si="281"/>
        <v>6</v>
      </c>
    </row>
    <row r="17955" spans="1:7">
      <c r="A17955" s="33"/>
      <c r="B17955" s="34"/>
      <c r="C17955" s="33"/>
      <c r="D17955" s="33"/>
      <c r="E17955" s="33"/>
      <c r="G17955">
        <f t="shared" si="281"/>
        <v>6</v>
      </c>
    </row>
    <row r="17956" spans="1:7">
      <c r="A17956" s="33"/>
      <c r="B17956" s="34"/>
      <c r="C17956" s="33"/>
      <c r="D17956" s="33"/>
      <c r="E17956" s="33"/>
      <c r="G17956">
        <f t="shared" si="281"/>
        <v>6</v>
      </c>
    </row>
    <row r="17957" spans="1:7">
      <c r="A17957" s="33"/>
      <c r="B17957" s="34"/>
      <c r="C17957" s="33"/>
      <c r="D17957" s="33"/>
      <c r="E17957" s="33"/>
      <c r="G17957">
        <f t="shared" si="281"/>
        <v>6</v>
      </c>
    </row>
    <row r="17958" spans="1:7">
      <c r="A17958" s="33"/>
      <c r="B17958" s="34"/>
      <c r="C17958" s="33"/>
      <c r="D17958" s="33"/>
      <c r="E17958" s="33"/>
      <c r="G17958">
        <f t="shared" si="281"/>
        <v>6</v>
      </c>
    </row>
    <row r="17959" spans="1:7">
      <c r="A17959" s="33"/>
      <c r="B17959" s="34"/>
      <c r="C17959" s="33"/>
      <c r="D17959" s="33"/>
      <c r="E17959" s="33"/>
      <c r="G17959">
        <f t="shared" si="281"/>
        <v>6</v>
      </c>
    </row>
    <row r="17960" spans="1:7">
      <c r="A17960" s="33"/>
      <c r="B17960" s="34"/>
      <c r="C17960" s="33"/>
      <c r="D17960" s="33"/>
      <c r="E17960" s="33"/>
      <c r="G17960">
        <f t="shared" si="281"/>
        <v>6</v>
      </c>
    </row>
    <row r="17961" spans="1:7">
      <c r="A17961" s="33"/>
      <c r="B17961" s="34"/>
      <c r="C17961" s="33"/>
      <c r="D17961" s="33"/>
      <c r="E17961" s="33"/>
      <c r="G17961">
        <f t="shared" si="281"/>
        <v>6</v>
      </c>
    </row>
    <row r="17962" spans="1:7">
      <c r="A17962" s="33"/>
      <c r="B17962" s="34"/>
      <c r="C17962" s="33"/>
      <c r="D17962" s="33"/>
      <c r="E17962" s="33"/>
      <c r="G17962">
        <f t="shared" si="281"/>
        <v>6</v>
      </c>
    </row>
    <row r="17963" spans="1:7">
      <c r="A17963" s="33"/>
      <c r="B17963" s="34"/>
      <c r="C17963" s="33"/>
      <c r="D17963" s="33"/>
      <c r="E17963" s="33"/>
      <c r="G17963">
        <f t="shared" si="281"/>
        <v>6</v>
      </c>
    </row>
    <row r="17964" spans="1:7">
      <c r="A17964" s="33"/>
      <c r="B17964" s="34"/>
      <c r="C17964" s="33"/>
      <c r="D17964" s="33"/>
      <c r="E17964" s="33"/>
      <c r="G17964">
        <f t="shared" si="281"/>
        <v>6</v>
      </c>
    </row>
    <row r="17965" spans="1:7">
      <c r="A17965" s="33"/>
      <c r="B17965" s="34"/>
      <c r="C17965" s="33"/>
      <c r="D17965" s="33"/>
      <c r="E17965" s="33"/>
      <c r="G17965">
        <f t="shared" si="281"/>
        <v>6</v>
      </c>
    </row>
    <row r="17966" spans="1:7">
      <c r="A17966" s="33"/>
      <c r="B17966" s="34"/>
      <c r="C17966" s="33"/>
      <c r="D17966" s="33"/>
      <c r="E17966" s="33"/>
      <c r="G17966">
        <f t="shared" si="281"/>
        <v>6</v>
      </c>
    </row>
    <row r="17967" spans="1:7">
      <c r="A17967" s="33"/>
      <c r="B17967" s="34"/>
      <c r="C17967" s="33"/>
      <c r="D17967" s="33"/>
      <c r="E17967" s="33"/>
      <c r="G17967">
        <f t="shared" si="281"/>
        <v>6</v>
      </c>
    </row>
    <row r="17968" spans="1:7">
      <c r="A17968" s="33"/>
      <c r="B17968" s="34"/>
      <c r="C17968" s="33"/>
      <c r="D17968" s="33"/>
      <c r="E17968" s="33"/>
      <c r="G17968">
        <f t="shared" si="281"/>
        <v>6</v>
      </c>
    </row>
    <row r="17969" spans="1:7">
      <c r="A17969" s="33"/>
      <c r="B17969" s="34"/>
      <c r="C17969" s="33"/>
      <c r="D17969" s="33"/>
      <c r="E17969" s="33"/>
      <c r="G17969">
        <f t="shared" si="281"/>
        <v>6</v>
      </c>
    </row>
    <row r="17970" spans="1:7">
      <c r="A17970" s="33"/>
      <c r="B17970" s="34"/>
      <c r="C17970" s="33"/>
      <c r="D17970" s="33"/>
      <c r="E17970" s="33"/>
      <c r="G17970">
        <f t="shared" si="281"/>
        <v>6</v>
      </c>
    </row>
    <row r="17971" spans="1:7">
      <c r="A17971" s="33"/>
      <c r="B17971" s="34"/>
      <c r="C17971" s="33"/>
      <c r="D17971" s="33"/>
      <c r="E17971" s="33"/>
      <c r="G17971">
        <f t="shared" si="281"/>
        <v>6</v>
      </c>
    </row>
    <row r="17972" spans="1:7">
      <c r="A17972" s="33"/>
      <c r="B17972" s="34"/>
      <c r="C17972" s="33"/>
      <c r="D17972" s="33"/>
      <c r="E17972" s="33"/>
      <c r="G17972">
        <f t="shared" si="281"/>
        <v>6</v>
      </c>
    </row>
    <row r="17973" spans="1:7">
      <c r="A17973" s="33"/>
      <c r="B17973" s="34"/>
      <c r="C17973" s="33"/>
      <c r="D17973" s="33"/>
      <c r="E17973" s="33"/>
      <c r="G17973">
        <f t="shared" si="281"/>
        <v>6</v>
      </c>
    </row>
    <row r="17974" spans="1:7">
      <c r="A17974" s="33"/>
      <c r="B17974" s="34"/>
      <c r="C17974" s="33"/>
      <c r="D17974" s="33"/>
      <c r="E17974" s="33"/>
      <c r="G17974">
        <f t="shared" si="281"/>
        <v>6</v>
      </c>
    </row>
    <row r="17975" spans="1:7">
      <c r="A17975" s="33"/>
      <c r="B17975" s="34"/>
      <c r="C17975" s="33"/>
      <c r="D17975" s="33"/>
      <c r="E17975" s="33"/>
      <c r="G17975">
        <f t="shared" si="281"/>
        <v>6</v>
      </c>
    </row>
    <row r="17976" spans="1:7">
      <c r="A17976" s="33"/>
      <c r="B17976" s="34"/>
      <c r="C17976" s="33"/>
      <c r="D17976" s="33"/>
      <c r="E17976" s="33"/>
      <c r="G17976">
        <f t="shared" si="281"/>
        <v>6</v>
      </c>
    </row>
    <row r="17977" spans="1:7">
      <c r="A17977" s="33"/>
      <c r="B17977" s="34"/>
      <c r="C17977" s="33"/>
      <c r="D17977" s="33"/>
      <c r="E17977" s="33"/>
      <c r="G17977">
        <f t="shared" si="281"/>
        <v>6</v>
      </c>
    </row>
    <row r="17978" spans="1:7">
      <c r="A17978" s="33"/>
      <c r="B17978" s="34"/>
      <c r="C17978" s="33"/>
      <c r="D17978" s="33"/>
      <c r="E17978" s="33"/>
      <c r="G17978">
        <f t="shared" si="281"/>
        <v>6</v>
      </c>
    </row>
    <row r="17979" spans="1:7">
      <c r="A17979" s="33"/>
      <c r="B17979" s="34"/>
      <c r="C17979" s="33"/>
      <c r="D17979" s="33"/>
      <c r="E17979" s="33"/>
      <c r="G17979">
        <f t="shared" si="281"/>
        <v>6</v>
      </c>
    </row>
    <row r="17980" spans="1:7">
      <c r="A17980" s="33"/>
      <c r="B17980" s="34"/>
      <c r="C17980" s="33"/>
      <c r="D17980" s="33"/>
      <c r="E17980" s="33"/>
      <c r="G17980">
        <f t="shared" si="281"/>
        <v>6</v>
      </c>
    </row>
    <row r="17981" spans="1:7">
      <c r="A17981" s="33"/>
      <c r="B17981" s="34"/>
      <c r="C17981" s="33"/>
      <c r="D17981" s="33"/>
      <c r="E17981" s="33"/>
      <c r="G17981">
        <f t="shared" si="281"/>
        <v>6</v>
      </c>
    </row>
    <row r="17982" spans="1:7">
      <c r="A17982" s="33"/>
      <c r="B17982" s="34"/>
      <c r="C17982" s="33"/>
      <c r="D17982" s="33"/>
      <c r="E17982" s="33"/>
      <c r="G17982">
        <f t="shared" si="281"/>
        <v>6</v>
      </c>
    </row>
    <row r="17983" spans="1:7">
      <c r="A17983" s="33"/>
      <c r="B17983" s="34"/>
      <c r="C17983" s="33"/>
      <c r="D17983" s="33"/>
      <c r="E17983" s="33"/>
      <c r="G17983">
        <f t="shared" si="281"/>
        <v>6</v>
      </c>
    </row>
    <row r="17984" spans="1:7">
      <c r="A17984" s="33"/>
      <c r="B17984" s="34"/>
      <c r="C17984" s="33"/>
      <c r="D17984" s="33"/>
      <c r="E17984" s="33"/>
      <c r="G17984">
        <f t="shared" ref="G17984:G18047" si="282">WEEKDAY(B17984,2)</f>
        <v>6</v>
      </c>
    </row>
    <row r="17985" spans="1:7">
      <c r="A17985" s="33"/>
      <c r="B17985" s="34"/>
      <c r="C17985" s="33"/>
      <c r="D17985" s="33"/>
      <c r="E17985" s="33"/>
      <c r="G17985">
        <f t="shared" si="282"/>
        <v>6</v>
      </c>
    </row>
    <row r="17986" spans="1:7">
      <c r="A17986" s="33"/>
      <c r="B17986" s="34"/>
      <c r="C17986" s="33"/>
      <c r="D17986" s="33"/>
      <c r="E17986" s="33"/>
      <c r="G17986">
        <f t="shared" si="282"/>
        <v>6</v>
      </c>
    </row>
    <row r="17987" spans="1:7">
      <c r="A17987" s="33"/>
      <c r="B17987" s="34"/>
      <c r="C17987" s="33"/>
      <c r="D17987" s="33"/>
      <c r="E17987" s="33"/>
      <c r="G17987">
        <f t="shared" si="282"/>
        <v>6</v>
      </c>
    </row>
    <row r="17988" spans="1:7">
      <c r="A17988" s="33"/>
      <c r="B17988" s="34"/>
      <c r="C17988" s="33"/>
      <c r="D17988" s="33"/>
      <c r="E17988" s="33"/>
      <c r="G17988">
        <f t="shared" si="282"/>
        <v>6</v>
      </c>
    </row>
    <row r="17989" spans="1:7">
      <c r="A17989" s="33"/>
      <c r="B17989" s="34"/>
      <c r="C17989" s="33"/>
      <c r="D17989" s="33"/>
      <c r="E17989" s="33"/>
      <c r="G17989">
        <f t="shared" si="282"/>
        <v>6</v>
      </c>
    </row>
    <row r="17990" spans="1:7">
      <c r="A17990" s="33"/>
      <c r="B17990" s="34"/>
      <c r="C17990" s="33"/>
      <c r="D17990" s="33"/>
      <c r="E17990" s="33"/>
      <c r="G17990">
        <f t="shared" si="282"/>
        <v>6</v>
      </c>
    </row>
    <row r="17991" spans="1:7">
      <c r="A17991" s="33"/>
      <c r="B17991" s="34"/>
      <c r="C17991" s="33"/>
      <c r="D17991" s="33"/>
      <c r="E17991" s="33"/>
      <c r="G17991">
        <f t="shared" si="282"/>
        <v>6</v>
      </c>
    </row>
    <row r="17992" spans="1:7">
      <c r="A17992" s="33"/>
      <c r="B17992" s="34"/>
      <c r="C17992" s="33"/>
      <c r="D17992" s="33"/>
      <c r="E17992" s="33"/>
      <c r="G17992">
        <f t="shared" si="282"/>
        <v>6</v>
      </c>
    </row>
    <row r="17993" spans="1:7">
      <c r="A17993" s="33"/>
      <c r="B17993" s="34"/>
      <c r="C17993" s="33"/>
      <c r="D17993" s="33"/>
      <c r="E17993" s="33"/>
      <c r="G17993">
        <f t="shared" si="282"/>
        <v>6</v>
      </c>
    </row>
    <row r="17994" spans="1:7">
      <c r="A17994" s="33"/>
      <c r="B17994" s="34"/>
      <c r="C17994" s="33"/>
      <c r="D17994" s="33"/>
      <c r="E17994" s="33"/>
      <c r="G17994">
        <f t="shared" si="282"/>
        <v>6</v>
      </c>
    </row>
    <row r="17995" spans="1:7">
      <c r="A17995" s="33"/>
      <c r="B17995" s="34"/>
      <c r="C17995" s="33"/>
      <c r="D17995" s="33"/>
      <c r="E17995" s="33"/>
      <c r="G17995">
        <f t="shared" si="282"/>
        <v>6</v>
      </c>
    </row>
    <row r="17996" spans="1:7">
      <c r="A17996" s="33"/>
      <c r="B17996" s="34"/>
      <c r="C17996" s="33"/>
      <c r="D17996" s="33"/>
      <c r="E17996" s="33"/>
      <c r="G17996">
        <f t="shared" si="282"/>
        <v>6</v>
      </c>
    </row>
    <row r="17997" spans="1:7">
      <c r="A17997" s="33"/>
      <c r="B17997" s="34"/>
      <c r="C17997" s="33"/>
      <c r="D17997" s="33"/>
      <c r="E17997" s="33"/>
      <c r="G17997">
        <f t="shared" si="282"/>
        <v>6</v>
      </c>
    </row>
    <row r="17998" spans="1:7">
      <c r="A17998" s="33"/>
      <c r="B17998" s="34"/>
      <c r="C17998" s="33"/>
      <c r="D17998" s="33"/>
      <c r="E17998" s="33"/>
      <c r="G17998">
        <f t="shared" si="282"/>
        <v>6</v>
      </c>
    </row>
    <row r="17999" spans="1:7">
      <c r="A17999" s="33"/>
      <c r="B17999" s="34"/>
      <c r="C17999" s="33"/>
      <c r="D17999" s="33"/>
      <c r="E17999" s="33"/>
      <c r="G17999">
        <f t="shared" si="282"/>
        <v>6</v>
      </c>
    </row>
    <row r="18000" spans="1:7">
      <c r="A18000" s="33"/>
      <c r="B18000" s="34"/>
      <c r="C18000" s="33"/>
      <c r="D18000" s="33"/>
      <c r="E18000" s="33"/>
      <c r="G18000">
        <f t="shared" si="282"/>
        <v>6</v>
      </c>
    </row>
    <row r="18001" spans="1:7">
      <c r="A18001" s="33"/>
      <c r="B18001" s="34"/>
      <c r="C18001" s="33"/>
      <c r="D18001" s="33"/>
      <c r="E18001" s="33"/>
      <c r="G18001">
        <f t="shared" si="282"/>
        <v>6</v>
      </c>
    </row>
    <row r="18002" spans="1:7">
      <c r="A18002" s="33"/>
      <c r="B18002" s="34"/>
      <c r="C18002" s="33"/>
      <c r="D18002" s="33"/>
      <c r="E18002" s="33"/>
      <c r="G18002">
        <f t="shared" si="282"/>
        <v>6</v>
      </c>
    </row>
    <row r="18003" spans="1:7">
      <c r="A18003" s="33"/>
      <c r="B18003" s="34"/>
      <c r="C18003" s="33"/>
      <c r="D18003" s="33"/>
      <c r="E18003" s="33"/>
      <c r="G18003">
        <f t="shared" si="282"/>
        <v>6</v>
      </c>
    </row>
    <row r="18004" spans="1:7">
      <c r="A18004" s="33"/>
      <c r="B18004" s="34"/>
      <c r="C18004" s="33"/>
      <c r="D18004" s="33"/>
      <c r="E18004" s="33"/>
      <c r="G18004">
        <f t="shared" si="282"/>
        <v>6</v>
      </c>
    </row>
    <row r="18005" spans="1:7">
      <c r="A18005" s="33"/>
      <c r="B18005" s="34"/>
      <c r="C18005" s="33"/>
      <c r="D18005" s="33"/>
      <c r="E18005" s="33"/>
      <c r="G18005">
        <f t="shared" si="282"/>
        <v>6</v>
      </c>
    </row>
    <row r="18006" spans="1:7">
      <c r="A18006" s="33"/>
      <c r="B18006" s="34"/>
      <c r="C18006" s="33"/>
      <c r="D18006" s="33"/>
      <c r="E18006" s="33"/>
      <c r="G18006">
        <f t="shared" si="282"/>
        <v>6</v>
      </c>
    </row>
    <row r="18007" spans="1:7">
      <c r="A18007" s="33"/>
      <c r="B18007" s="34"/>
      <c r="C18007" s="33"/>
      <c r="D18007" s="33"/>
      <c r="E18007" s="33"/>
      <c r="G18007">
        <f t="shared" si="282"/>
        <v>6</v>
      </c>
    </row>
    <row r="18008" spans="1:7">
      <c r="A18008" s="33"/>
      <c r="B18008" s="34"/>
      <c r="C18008" s="33"/>
      <c r="D18008" s="33"/>
      <c r="E18008" s="33"/>
      <c r="G18008">
        <f t="shared" si="282"/>
        <v>6</v>
      </c>
    </row>
    <row r="18009" spans="1:7">
      <c r="A18009" s="33"/>
      <c r="B18009" s="34"/>
      <c r="C18009" s="33"/>
      <c r="D18009" s="33"/>
      <c r="E18009" s="33"/>
      <c r="G18009">
        <f t="shared" si="282"/>
        <v>6</v>
      </c>
    </row>
    <row r="18010" spans="1:7">
      <c r="A18010" s="33"/>
      <c r="B18010" s="34"/>
      <c r="C18010" s="33"/>
      <c r="D18010" s="33"/>
      <c r="E18010" s="33"/>
      <c r="G18010">
        <f t="shared" si="282"/>
        <v>6</v>
      </c>
    </row>
    <row r="18011" spans="1:7">
      <c r="A18011" s="33"/>
      <c r="B18011" s="34"/>
      <c r="C18011" s="33"/>
      <c r="D18011" s="33"/>
      <c r="E18011" s="33"/>
      <c r="G18011">
        <f t="shared" si="282"/>
        <v>6</v>
      </c>
    </row>
    <row r="18012" spans="1:7">
      <c r="A18012" s="33"/>
      <c r="B18012" s="34"/>
      <c r="C18012" s="33"/>
      <c r="D18012" s="33"/>
      <c r="E18012" s="33"/>
      <c r="G18012">
        <f t="shared" si="282"/>
        <v>6</v>
      </c>
    </row>
    <row r="18013" spans="1:7">
      <c r="A18013" s="33"/>
      <c r="B18013" s="34"/>
      <c r="C18013" s="33"/>
      <c r="D18013" s="33"/>
      <c r="E18013" s="33"/>
      <c r="G18013">
        <f t="shared" si="282"/>
        <v>6</v>
      </c>
    </row>
    <row r="18014" spans="1:7">
      <c r="A18014" s="33"/>
      <c r="B18014" s="34"/>
      <c r="C18014" s="33"/>
      <c r="D18014" s="33"/>
      <c r="E18014" s="33"/>
      <c r="G18014">
        <f t="shared" si="282"/>
        <v>6</v>
      </c>
    </row>
    <row r="18015" spans="1:7">
      <c r="A18015" s="33"/>
      <c r="B18015" s="34"/>
      <c r="C18015" s="33"/>
      <c r="D18015" s="33"/>
      <c r="E18015" s="33"/>
      <c r="G18015">
        <f t="shared" si="282"/>
        <v>6</v>
      </c>
    </row>
    <row r="18016" spans="1:7">
      <c r="A18016" s="33"/>
      <c r="B18016" s="34"/>
      <c r="C18016" s="33"/>
      <c r="D18016" s="33"/>
      <c r="E18016" s="33"/>
      <c r="G18016">
        <f t="shared" si="282"/>
        <v>6</v>
      </c>
    </row>
    <row r="18017" spans="1:7">
      <c r="A18017" s="33"/>
      <c r="B18017" s="34"/>
      <c r="C18017" s="33"/>
      <c r="D18017" s="33"/>
      <c r="E18017" s="33"/>
      <c r="G18017">
        <f t="shared" si="282"/>
        <v>6</v>
      </c>
    </row>
    <row r="18018" spans="1:7">
      <c r="A18018" s="33"/>
      <c r="B18018" s="34"/>
      <c r="C18018" s="33"/>
      <c r="D18018" s="33"/>
      <c r="E18018" s="33"/>
      <c r="G18018">
        <f t="shared" si="282"/>
        <v>6</v>
      </c>
    </row>
    <row r="18019" spans="1:7">
      <c r="A18019" s="33"/>
      <c r="B18019" s="34"/>
      <c r="C18019" s="33"/>
      <c r="D18019" s="33"/>
      <c r="E18019" s="33"/>
      <c r="G18019">
        <f t="shared" si="282"/>
        <v>6</v>
      </c>
    </row>
    <row r="18020" spans="1:7">
      <c r="A18020" s="33"/>
      <c r="B18020" s="34"/>
      <c r="C18020" s="33"/>
      <c r="D18020" s="33"/>
      <c r="E18020" s="33"/>
      <c r="G18020">
        <f t="shared" si="282"/>
        <v>6</v>
      </c>
    </row>
    <row r="18021" spans="1:7">
      <c r="A18021" s="33"/>
      <c r="B18021" s="34"/>
      <c r="C18021" s="33"/>
      <c r="D18021" s="33"/>
      <c r="E18021" s="33"/>
      <c r="G18021">
        <f t="shared" si="282"/>
        <v>6</v>
      </c>
    </row>
    <row r="18022" spans="1:7">
      <c r="A18022" s="33"/>
      <c r="B18022" s="34"/>
      <c r="C18022" s="33"/>
      <c r="D18022" s="33"/>
      <c r="E18022" s="33"/>
      <c r="G18022">
        <f t="shared" si="282"/>
        <v>6</v>
      </c>
    </row>
    <row r="18023" spans="1:7">
      <c r="A18023" s="33"/>
      <c r="B18023" s="34"/>
      <c r="C18023" s="33"/>
      <c r="D18023" s="33"/>
      <c r="E18023" s="33"/>
      <c r="G18023">
        <f t="shared" si="282"/>
        <v>6</v>
      </c>
    </row>
    <row r="18024" spans="1:7">
      <c r="A18024" s="33"/>
      <c r="B18024" s="34"/>
      <c r="C18024" s="33"/>
      <c r="D18024" s="33"/>
      <c r="E18024" s="33"/>
      <c r="G18024">
        <f t="shared" si="282"/>
        <v>6</v>
      </c>
    </row>
    <row r="18025" spans="1:7">
      <c r="A18025" s="33"/>
      <c r="B18025" s="34"/>
      <c r="C18025" s="33"/>
      <c r="D18025" s="33"/>
      <c r="E18025" s="33"/>
      <c r="G18025">
        <f t="shared" si="282"/>
        <v>6</v>
      </c>
    </row>
    <row r="18026" spans="1:7">
      <c r="A18026" s="33"/>
      <c r="B18026" s="34"/>
      <c r="C18026" s="33"/>
      <c r="D18026" s="33"/>
      <c r="E18026" s="33"/>
      <c r="G18026">
        <f t="shared" si="282"/>
        <v>6</v>
      </c>
    </row>
    <row r="18027" spans="1:7">
      <c r="A18027" s="33"/>
      <c r="B18027" s="34"/>
      <c r="C18027" s="33"/>
      <c r="D18027" s="33"/>
      <c r="E18027" s="33"/>
      <c r="G18027">
        <f t="shared" si="282"/>
        <v>6</v>
      </c>
    </row>
    <row r="18028" spans="1:7">
      <c r="A18028" s="33"/>
      <c r="B18028" s="34"/>
      <c r="C18028" s="33"/>
      <c r="D18028" s="33"/>
      <c r="E18028" s="33"/>
      <c r="G18028">
        <f t="shared" si="282"/>
        <v>6</v>
      </c>
    </row>
    <row r="18029" spans="1:7">
      <c r="A18029" s="33"/>
      <c r="B18029" s="34"/>
      <c r="C18029" s="33"/>
      <c r="D18029" s="33"/>
      <c r="E18029" s="33"/>
      <c r="G18029">
        <f t="shared" si="282"/>
        <v>6</v>
      </c>
    </row>
    <row r="18030" spans="1:7">
      <c r="A18030" s="33"/>
      <c r="B18030" s="34"/>
      <c r="C18030" s="33"/>
      <c r="D18030" s="33"/>
      <c r="E18030" s="33"/>
      <c r="G18030">
        <f t="shared" si="282"/>
        <v>6</v>
      </c>
    </row>
    <row r="18031" spans="1:7">
      <c r="A18031" s="33"/>
      <c r="B18031" s="34"/>
      <c r="C18031" s="33"/>
      <c r="D18031" s="33"/>
      <c r="E18031" s="33"/>
      <c r="G18031">
        <f t="shared" si="282"/>
        <v>6</v>
      </c>
    </row>
    <row r="18032" spans="1:7">
      <c r="A18032" s="33"/>
      <c r="B18032" s="34"/>
      <c r="C18032" s="33"/>
      <c r="D18032" s="33"/>
      <c r="E18032" s="33"/>
      <c r="G18032">
        <f t="shared" si="282"/>
        <v>6</v>
      </c>
    </row>
    <row r="18033" spans="1:7">
      <c r="A18033" s="33"/>
      <c r="B18033" s="34"/>
      <c r="C18033" s="33"/>
      <c r="D18033" s="33"/>
      <c r="E18033" s="33"/>
      <c r="G18033">
        <f t="shared" si="282"/>
        <v>6</v>
      </c>
    </row>
    <row r="18034" spans="1:7">
      <c r="A18034" s="33"/>
      <c r="B18034" s="34"/>
      <c r="C18034" s="33"/>
      <c r="D18034" s="33"/>
      <c r="E18034" s="33"/>
      <c r="G18034">
        <f t="shared" si="282"/>
        <v>6</v>
      </c>
    </row>
    <row r="18035" spans="1:7">
      <c r="A18035" s="33"/>
      <c r="B18035" s="34"/>
      <c r="C18035" s="33"/>
      <c r="D18035" s="33"/>
      <c r="E18035" s="33"/>
      <c r="G18035">
        <f t="shared" si="282"/>
        <v>6</v>
      </c>
    </row>
    <row r="18036" spans="1:7">
      <c r="A18036" s="33"/>
      <c r="B18036" s="34"/>
      <c r="C18036" s="33"/>
      <c r="D18036" s="33"/>
      <c r="E18036" s="33"/>
      <c r="G18036">
        <f t="shared" si="282"/>
        <v>6</v>
      </c>
    </row>
    <row r="18037" spans="1:7">
      <c r="A18037" s="33"/>
      <c r="B18037" s="34"/>
      <c r="C18037" s="33"/>
      <c r="D18037" s="33"/>
      <c r="E18037" s="33"/>
      <c r="G18037">
        <f t="shared" si="282"/>
        <v>6</v>
      </c>
    </row>
    <row r="18038" spans="1:7">
      <c r="A18038" s="33"/>
      <c r="B18038" s="34"/>
      <c r="C18038" s="33"/>
      <c r="D18038" s="33"/>
      <c r="E18038" s="33"/>
      <c r="G18038">
        <f t="shared" si="282"/>
        <v>6</v>
      </c>
    </row>
    <row r="18039" spans="1:7">
      <c r="A18039" s="33"/>
      <c r="B18039" s="34"/>
      <c r="C18039" s="33"/>
      <c r="D18039" s="33"/>
      <c r="E18039" s="33"/>
      <c r="G18039">
        <f t="shared" si="282"/>
        <v>6</v>
      </c>
    </row>
    <row r="18040" spans="1:7">
      <c r="A18040" s="33"/>
      <c r="B18040" s="34"/>
      <c r="C18040" s="33"/>
      <c r="D18040" s="33"/>
      <c r="E18040" s="33"/>
      <c r="G18040">
        <f t="shared" si="282"/>
        <v>6</v>
      </c>
    </row>
    <row r="18041" spans="1:7">
      <c r="A18041" s="33"/>
      <c r="B18041" s="34"/>
      <c r="C18041" s="33"/>
      <c r="D18041" s="33"/>
      <c r="E18041" s="33"/>
      <c r="G18041">
        <f t="shared" si="282"/>
        <v>6</v>
      </c>
    </row>
    <row r="18042" spans="1:7">
      <c r="A18042" s="33"/>
      <c r="B18042" s="34"/>
      <c r="C18042" s="33"/>
      <c r="D18042" s="33"/>
      <c r="E18042" s="33"/>
      <c r="G18042">
        <f t="shared" si="282"/>
        <v>6</v>
      </c>
    </row>
    <row r="18043" spans="1:7">
      <c r="A18043" s="33"/>
      <c r="B18043" s="34"/>
      <c r="C18043" s="33"/>
      <c r="D18043" s="33"/>
      <c r="E18043" s="33"/>
      <c r="G18043">
        <f t="shared" si="282"/>
        <v>6</v>
      </c>
    </row>
    <row r="18044" spans="1:7">
      <c r="A18044" s="33"/>
      <c r="B18044" s="34"/>
      <c r="C18044" s="33"/>
      <c r="D18044" s="33"/>
      <c r="E18044" s="33"/>
      <c r="G18044">
        <f t="shared" si="282"/>
        <v>6</v>
      </c>
    </row>
    <row r="18045" spans="1:7">
      <c r="A18045" s="33"/>
      <c r="B18045" s="34"/>
      <c r="C18045" s="33"/>
      <c r="D18045" s="33"/>
      <c r="E18045" s="33"/>
      <c r="G18045">
        <f t="shared" si="282"/>
        <v>6</v>
      </c>
    </row>
    <row r="18046" spans="1:7">
      <c r="A18046" s="33"/>
      <c r="B18046" s="34"/>
      <c r="C18046" s="33"/>
      <c r="D18046" s="33"/>
      <c r="E18046" s="33"/>
      <c r="G18046">
        <f t="shared" si="282"/>
        <v>6</v>
      </c>
    </row>
    <row r="18047" spans="1:7">
      <c r="A18047" s="33"/>
      <c r="B18047" s="34"/>
      <c r="C18047" s="33"/>
      <c r="D18047" s="33"/>
      <c r="E18047" s="33"/>
      <c r="G18047">
        <f t="shared" si="282"/>
        <v>6</v>
      </c>
    </row>
    <row r="18048" spans="1:7">
      <c r="A18048" s="33"/>
      <c r="B18048" s="34"/>
      <c r="C18048" s="33"/>
      <c r="D18048" s="33"/>
      <c r="E18048" s="33"/>
      <c r="G18048">
        <f t="shared" ref="G18048:G18111" si="283">WEEKDAY(B18048,2)</f>
        <v>6</v>
      </c>
    </row>
    <row r="18049" spans="1:7">
      <c r="A18049" s="33"/>
      <c r="B18049" s="34"/>
      <c r="C18049" s="33"/>
      <c r="D18049" s="33"/>
      <c r="E18049" s="33"/>
      <c r="G18049">
        <f t="shared" si="283"/>
        <v>6</v>
      </c>
    </row>
    <row r="18050" spans="1:7">
      <c r="A18050" s="33"/>
      <c r="B18050" s="34"/>
      <c r="C18050" s="33"/>
      <c r="D18050" s="33"/>
      <c r="E18050" s="33"/>
      <c r="G18050">
        <f t="shared" si="283"/>
        <v>6</v>
      </c>
    </row>
    <row r="18051" spans="1:7">
      <c r="A18051" s="33"/>
      <c r="B18051" s="34"/>
      <c r="C18051" s="33"/>
      <c r="D18051" s="33"/>
      <c r="E18051" s="33"/>
      <c r="G18051">
        <f t="shared" si="283"/>
        <v>6</v>
      </c>
    </row>
    <row r="18052" spans="1:7">
      <c r="A18052" s="33"/>
      <c r="B18052" s="34"/>
      <c r="C18052" s="33"/>
      <c r="D18052" s="33"/>
      <c r="E18052" s="33"/>
      <c r="G18052">
        <f t="shared" si="283"/>
        <v>6</v>
      </c>
    </row>
    <row r="18053" spans="1:7">
      <c r="A18053" s="33"/>
      <c r="B18053" s="34"/>
      <c r="C18053" s="33"/>
      <c r="D18053" s="33"/>
      <c r="E18053" s="33"/>
      <c r="G18053">
        <f t="shared" si="283"/>
        <v>6</v>
      </c>
    </row>
    <row r="18054" spans="1:7">
      <c r="A18054" s="33"/>
      <c r="B18054" s="34"/>
      <c r="C18054" s="33"/>
      <c r="D18054" s="33"/>
      <c r="E18054" s="33"/>
      <c r="G18054">
        <f t="shared" si="283"/>
        <v>6</v>
      </c>
    </row>
    <row r="18055" spans="1:7">
      <c r="A18055" s="33"/>
      <c r="B18055" s="34"/>
      <c r="C18055" s="33"/>
      <c r="D18055" s="33"/>
      <c r="E18055" s="33"/>
      <c r="G18055">
        <f t="shared" si="283"/>
        <v>6</v>
      </c>
    </row>
    <row r="18056" spans="1:7">
      <c r="A18056" s="33"/>
      <c r="B18056" s="34"/>
      <c r="C18056" s="33"/>
      <c r="D18056" s="33"/>
      <c r="E18056" s="33"/>
      <c r="G18056">
        <f t="shared" si="283"/>
        <v>6</v>
      </c>
    </row>
    <row r="18057" spans="1:7">
      <c r="A18057" s="33"/>
      <c r="B18057" s="34"/>
      <c r="C18057" s="33"/>
      <c r="D18057" s="33"/>
      <c r="E18057" s="33"/>
      <c r="G18057">
        <f t="shared" si="283"/>
        <v>6</v>
      </c>
    </row>
    <row r="18058" spans="1:7">
      <c r="A18058" s="33"/>
      <c r="B18058" s="34"/>
      <c r="C18058" s="33"/>
      <c r="D18058" s="33"/>
      <c r="E18058" s="33"/>
      <c r="G18058">
        <f t="shared" si="283"/>
        <v>6</v>
      </c>
    </row>
    <row r="18059" spans="1:7">
      <c r="A18059" s="33"/>
      <c r="B18059" s="34"/>
      <c r="C18059" s="33"/>
      <c r="D18059" s="33"/>
      <c r="E18059" s="33"/>
      <c r="G18059">
        <f t="shared" si="283"/>
        <v>6</v>
      </c>
    </row>
    <row r="18060" spans="1:7">
      <c r="A18060" s="33"/>
      <c r="B18060" s="34"/>
      <c r="C18060" s="33"/>
      <c r="D18060" s="33"/>
      <c r="E18060" s="33"/>
      <c r="G18060">
        <f t="shared" si="283"/>
        <v>6</v>
      </c>
    </row>
    <row r="18061" spans="1:7">
      <c r="A18061" s="33"/>
      <c r="B18061" s="34"/>
      <c r="C18061" s="33"/>
      <c r="D18061" s="33"/>
      <c r="E18061" s="33"/>
      <c r="G18061">
        <f t="shared" si="283"/>
        <v>6</v>
      </c>
    </row>
    <row r="18062" spans="1:7">
      <c r="A18062" s="33"/>
      <c r="B18062" s="34"/>
      <c r="C18062" s="33"/>
      <c r="D18062" s="33"/>
      <c r="E18062" s="33"/>
      <c r="G18062">
        <f t="shared" si="283"/>
        <v>6</v>
      </c>
    </row>
    <row r="18063" spans="1:7">
      <c r="A18063" s="33"/>
      <c r="B18063" s="34"/>
      <c r="C18063" s="33"/>
      <c r="D18063" s="33"/>
      <c r="E18063" s="33"/>
      <c r="G18063">
        <f t="shared" si="283"/>
        <v>6</v>
      </c>
    </row>
    <row r="18064" spans="1:7">
      <c r="A18064" s="33"/>
      <c r="B18064" s="34"/>
      <c r="C18064" s="33"/>
      <c r="D18064" s="33"/>
      <c r="E18064" s="33"/>
      <c r="G18064">
        <f t="shared" si="283"/>
        <v>6</v>
      </c>
    </row>
    <row r="18065" spans="1:7">
      <c r="A18065" s="33"/>
      <c r="B18065" s="34"/>
      <c r="C18065" s="33"/>
      <c r="D18065" s="33"/>
      <c r="E18065" s="33"/>
      <c r="G18065">
        <f t="shared" si="283"/>
        <v>6</v>
      </c>
    </row>
    <row r="18066" spans="1:7">
      <c r="A18066" s="33"/>
      <c r="B18066" s="34"/>
      <c r="C18066" s="33"/>
      <c r="D18066" s="33"/>
      <c r="E18066" s="33"/>
      <c r="G18066">
        <f t="shared" si="283"/>
        <v>6</v>
      </c>
    </row>
    <row r="18067" spans="1:7">
      <c r="A18067" s="33"/>
      <c r="B18067" s="34"/>
      <c r="C18067" s="33"/>
      <c r="D18067" s="33"/>
      <c r="E18067" s="33"/>
      <c r="G18067">
        <f t="shared" si="283"/>
        <v>6</v>
      </c>
    </row>
    <row r="18068" spans="1:7">
      <c r="A18068" s="33"/>
      <c r="B18068" s="34"/>
      <c r="C18068" s="33"/>
      <c r="D18068" s="33"/>
      <c r="E18068" s="33"/>
      <c r="G18068">
        <f t="shared" si="283"/>
        <v>6</v>
      </c>
    </row>
    <row r="18069" spans="1:7">
      <c r="A18069" s="33"/>
      <c r="B18069" s="34"/>
      <c r="C18069" s="33"/>
      <c r="D18069" s="33"/>
      <c r="E18069" s="33"/>
      <c r="G18069">
        <f t="shared" si="283"/>
        <v>6</v>
      </c>
    </row>
    <row r="18070" spans="1:7">
      <c r="A18070" s="33"/>
      <c r="B18070" s="34"/>
      <c r="C18070" s="33"/>
      <c r="D18070" s="33"/>
      <c r="E18070" s="33"/>
      <c r="G18070">
        <f t="shared" si="283"/>
        <v>6</v>
      </c>
    </row>
    <row r="18071" spans="1:7">
      <c r="A18071" s="33"/>
      <c r="B18071" s="34"/>
      <c r="C18071" s="33"/>
      <c r="D18071" s="33"/>
      <c r="E18071" s="33"/>
      <c r="G18071">
        <f t="shared" si="283"/>
        <v>6</v>
      </c>
    </row>
    <row r="18072" spans="1:7">
      <c r="A18072" s="33"/>
      <c r="B18072" s="34"/>
      <c r="C18072" s="33"/>
      <c r="D18072" s="33"/>
      <c r="E18072" s="33"/>
      <c r="G18072">
        <f t="shared" si="283"/>
        <v>6</v>
      </c>
    </row>
    <row r="18073" spans="1:7">
      <c r="A18073" s="33"/>
      <c r="B18073" s="34"/>
      <c r="C18073" s="33"/>
      <c r="D18073" s="33"/>
      <c r="E18073" s="33"/>
      <c r="G18073">
        <f t="shared" si="283"/>
        <v>6</v>
      </c>
    </row>
    <row r="18074" spans="1:7">
      <c r="A18074" s="33"/>
      <c r="B18074" s="34"/>
      <c r="C18074" s="33"/>
      <c r="D18074" s="33"/>
      <c r="E18074" s="33"/>
      <c r="G18074">
        <f t="shared" si="283"/>
        <v>6</v>
      </c>
    </row>
    <row r="18075" spans="1:7">
      <c r="A18075" s="33"/>
      <c r="B18075" s="34"/>
      <c r="C18075" s="33"/>
      <c r="D18075" s="33"/>
      <c r="E18075" s="33"/>
      <c r="G18075">
        <f t="shared" si="283"/>
        <v>6</v>
      </c>
    </row>
    <row r="18076" spans="1:7">
      <c r="A18076" s="33"/>
      <c r="B18076" s="34"/>
      <c r="C18076" s="33"/>
      <c r="D18076" s="33"/>
      <c r="E18076" s="33"/>
      <c r="G18076">
        <f t="shared" si="283"/>
        <v>6</v>
      </c>
    </row>
    <row r="18077" spans="1:7">
      <c r="A18077" s="33"/>
      <c r="B18077" s="34"/>
      <c r="C18077" s="33"/>
      <c r="D18077" s="33"/>
      <c r="E18077" s="33"/>
      <c r="G18077">
        <f t="shared" si="283"/>
        <v>6</v>
      </c>
    </row>
    <row r="18078" spans="1:7">
      <c r="A18078" s="33"/>
      <c r="B18078" s="34"/>
      <c r="C18078" s="33"/>
      <c r="D18078" s="33"/>
      <c r="E18078" s="33"/>
      <c r="G18078">
        <f t="shared" si="283"/>
        <v>6</v>
      </c>
    </row>
    <row r="18079" spans="1:7">
      <c r="A18079" s="33"/>
      <c r="B18079" s="34"/>
      <c r="C18079" s="33"/>
      <c r="D18079" s="33"/>
      <c r="E18079" s="33"/>
      <c r="G18079">
        <f t="shared" si="283"/>
        <v>6</v>
      </c>
    </row>
    <row r="18080" spans="1:7">
      <c r="A18080" s="33"/>
      <c r="B18080" s="34"/>
      <c r="C18080" s="33"/>
      <c r="D18080" s="33"/>
      <c r="E18080" s="33"/>
      <c r="G18080">
        <f t="shared" si="283"/>
        <v>6</v>
      </c>
    </row>
    <row r="18081" spans="1:7">
      <c r="A18081" s="33"/>
      <c r="B18081" s="34"/>
      <c r="C18081" s="33"/>
      <c r="D18081" s="33"/>
      <c r="E18081" s="33"/>
      <c r="G18081">
        <f t="shared" si="283"/>
        <v>6</v>
      </c>
    </row>
    <row r="18082" spans="1:7">
      <c r="A18082" s="33"/>
      <c r="B18082" s="34"/>
      <c r="C18082" s="33"/>
      <c r="D18082" s="33"/>
      <c r="E18082" s="33"/>
      <c r="G18082">
        <f t="shared" si="283"/>
        <v>6</v>
      </c>
    </row>
    <row r="18083" spans="1:7">
      <c r="A18083" s="33"/>
      <c r="B18083" s="34"/>
      <c r="C18083" s="33"/>
      <c r="D18083" s="33"/>
      <c r="E18083" s="33"/>
      <c r="G18083">
        <f t="shared" si="283"/>
        <v>6</v>
      </c>
    </row>
    <row r="18084" spans="1:7">
      <c r="A18084" s="33"/>
      <c r="B18084" s="34"/>
      <c r="C18084" s="33"/>
      <c r="D18084" s="33"/>
      <c r="E18084" s="33"/>
      <c r="G18084">
        <f t="shared" si="283"/>
        <v>6</v>
      </c>
    </row>
    <row r="18085" spans="1:7">
      <c r="A18085" s="33"/>
      <c r="B18085" s="34"/>
      <c r="C18085" s="33"/>
      <c r="D18085" s="33"/>
      <c r="E18085" s="33"/>
      <c r="G18085">
        <f t="shared" si="283"/>
        <v>6</v>
      </c>
    </row>
    <row r="18086" spans="1:7">
      <c r="A18086" s="33"/>
      <c r="B18086" s="34"/>
      <c r="C18086" s="33"/>
      <c r="D18086" s="33"/>
      <c r="E18086" s="33"/>
      <c r="G18086">
        <f t="shared" si="283"/>
        <v>6</v>
      </c>
    </row>
    <row r="18087" spans="1:7">
      <c r="A18087" s="33"/>
      <c r="B18087" s="34"/>
      <c r="C18087" s="33"/>
      <c r="D18087" s="33"/>
      <c r="E18087" s="33"/>
      <c r="G18087">
        <f t="shared" si="283"/>
        <v>6</v>
      </c>
    </row>
    <row r="18088" spans="1:7">
      <c r="A18088" s="33"/>
      <c r="B18088" s="34"/>
      <c r="C18088" s="33"/>
      <c r="D18088" s="33"/>
      <c r="E18088" s="33"/>
      <c r="G18088">
        <f t="shared" si="283"/>
        <v>6</v>
      </c>
    </row>
    <row r="18089" spans="1:7">
      <c r="A18089" s="33"/>
      <c r="B18089" s="34"/>
      <c r="C18089" s="33"/>
      <c r="D18089" s="33"/>
      <c r="E18089" s="33"/>
      <c r="G18089">
        <f t="shared" si="283"/>
        <v>6</v>
      </c>
    </row>
    <row r="18090" spans="1:7">
      <c r="A18090" s="33"/>
      <c r="B18090" s="34"/>
      <c r="C18090" s="33"/>
      <c r="D18090" s="33"/>
      <c r="E18090" s="33"/>
      <c r="G18090">
        <f t="shared" si="283"/>
        <v>6</v>
      </c>
    </row>
    <row r="18091" spans="1:7">
      <c r="A18091" s="33"/>
      <c r="B18091" s="34"/>
      <c r="C18091" s="33"/>
      <c r="D18091" s="33"/>
      <c r="E18091" s="33"/>
      <c r="G18091">
        <f t="shared" si="283"/>
        <v>6</v>
      </c>
    </row>
    <row r="18092" spans="1:7">
      <c r="A18092" s="33"/>
      <c r="B18092" s="34"/>
      <c r="C18092" s="33"/>
      <c r="D18092" s="33"/>
      <c r="E18092" s="33"/>
      <c r="G18092">
        <f t="shared" si="283"/>
        <v>6</v>
      </c>
    </row>
    <row r="18093" spans="1:7">
      <c r="A18093" s="33"/>
      <c r="B18093" s="34"/>
      <c r="C18093" s="33"/>
      <c r="D18093" s="33"/>
      <c r="E18093" s="33"/>
      <c r="G18093">
        <f t="shared" si="283"/>
        <v>6</v>
      </c>
    </row>
    <row r="18094" spans="1:7">
      <c r="A18094" s="33"/>
      <c r="B18094" s="34"/>
      <c r="C18094" s="33"/>
      <c r="D18094" s="33"/>
      <c r="E18094" s="33"/>
      <c r="G18094">
        <f t="shared" si="283"/>
        <v>6</v>
      </c>
    </row>
    <row r="18095" spans="1:7">
      <c r="A18095" s="33"/>
      <c r="B18095" s="34"/>
      <c r="C18095" s="33"/>
      <c r="D18095" s="33"/>
      <c r="E18095" s="33"/>
      <c r="G18095">
        <f t="shared" si="283"/>
        <v>6</v>
      </c>
    </row>
    <row r="18096" spans="1:7">
      <c r="A18096" s="33"/>
      <c r="B18096" s="34"/>
      <c r="C18096" s="33"/>
      <c r="D18096" s="33"/>
      <c r="E18096" s="33"/>
      <c r="G18096">
        <f t="shared" si="283"/>
        <v>6</v>
      </c>
    </row>
    <row r="18097" spans="1:7">
      <c r="A18097" s="33"/>
      <c r="B18097" s="34"/>
      <c r="C18097" s="33"/>
      <c r="D18097" s="33"/>
      <c r="E18097" s="33"/>
      <c r="G18097">
        <f t="shared" si="283"/>
        <v>6</v>
      </c>
    </row>
    <row r="18098" spans="1:7">
      <c r="A18098" s="33"/>
      <c r="B18098" s="34"/>
      <c r="C18098" s="33"/>
      <c r="D18098" s="33"/>
      <c r="E18098" s="33"/>
      <c r="G18098">
        <f t="shared" si="283"/>
        <v>6</v>
      </c>
    </row>
    <row r="18099" spans="1:7">
      <c r="A18099" s="33"/>
      <c r="B18099" s="34"/>
      <c r="C18099" s="33"/>
      <c r="D18099" s="33"/>
      <c r="E18099" s="33"/>
      <c r="G18099">
        <f t="shared" si="283"/>
        <v>6</v>
      </c>
    </row>
    <row r="18100" spans="1:7">
      <c r="A18100" s="33"/>
      <c r="B18100" s="34"/>
      <c r="C18100" s="33"/>
      <c r="D18100" s="33"/>
      <c r="E18100" s="33"/>
      <c r="G18100">
        <f t="shared" si="283"/>
        <v>6</v>
      </c>
    </row>
    <row r="18101" spans="1:7">
      <c r="A18101" s="33"/>
      <c r="B18101" s="34"/>
      <c r="C18101" s="33"/>
      <c r="D18101" s="33"/>
      <c r="E18101" s="33"/>
      <c r="G18101">
        <f t="shared" si="283"/>
        <v>6</v>
      </c>
    </row>
    <row r="18102" spans="1:7">
      <c r="A18102" s="33"/>
      <c r="B18102" s="34"/>
      <c r="C18102" s="33"/>
      <c r="D18102" s="33"/>
      <c r="E18102" s="33"/>
      <c r="G18102">
        <f t="shared" si="283"/>
        <v>6</v>
      </c>
    </row>
    <row r="18103" spans="1:7">
      <c r="A18103" s="33"/>
      <c r="B18103" s="34"/>
      <c r="C18103" s="33"/>
      <c r="D18103" s="33"/>
      <c r="E18103" s="33"/>
      <c r="G18103">
        <f t="shared" si="283"/>
        <v>6</v>
      </c>
    </row>
    <row r="18104" spans="1:7">
      <c r="A18104" s="33"/>
      <c r="B18104" s="34"/>
      <c r="C18104" s="33"/>
      <c r="D18104" s="33"/>
      <c r="E18104" s="33"/>
      <c r="G18104">
        <f t="shared" si="283"/>
        <v>6</v>
      </c>
    </row>
    <row r="18105" spans="1:7">
      <c r="A18105" s="33"/>
      <c r="B18105" s="34"/>
      <c r="C18105" s="33"/>
      <c r="D18105" s="33"/>
      <c r="E18105" s="33"/>
      <c r="G18105">
        <f t="shared" si="283"/>
        <v>6</v>
      </c>
    </row>
    <row r="18106" spans="1:7">
      <c r="A18106" s="33"/>
      <c r="B18106" s="34"/>
      <c r="C18106" s="33"/>
      <c r="D18106" s="33"/>
      <c r="E18106" s="33"/>
      <c r="G18106">
        <f t="shared" si="283"/>
        <v>6</v>
      </c>
    </row>
    <row r="18107" spans="1:7">
      <c r="A18107" s="33"/>
      <c r="B18107" s="34"/>
      <c r="C18107" s="33"/>
      <c r="D18107" s="33"/>
      <c r="E18107" s="33"/>
      <c r="G18107">
        <f t="shared" si="283"/>
        <v>6</v>
      </c>
    </row>
    <row r="18108" spans="1:7">
      <c r="A18108" s="33"/>
      <c r="B18108" s="34"/>
      <c r="C18108" s="33"/>
      <c r="D18108" s="33"/>
      <c r="E18108" s="33"/>
      <c r="G18108">
        <f t="shared" si="283"/>
        <v>6</v>
      </c>
    </row>
    <row r="18109" spans="1:7">
      <c r="A18109" s="33"/>
      <c r="B18109" s="34"/>
      <c r="C18109" s="33"/>
      <c r="D18109" s="33"/>
      <c r="E18109" s="33"/>
      <c r="G18109">
        <f t="shared" si="283"/>
        <v>6</v>
      </c>
    </row>
    <row r="18110" spans="1:7">
      <c r="A18110" s="33"/>
      <c r="B18110" s="34"/>
      <c r="C18110" s="33"/>
      <c r="D18110" s="33"/>
      <c r="E18110" s="33"/>
      <c r="G18110">
        <f t="shared" si="283"/>
        <v>6</v>
      </c>
    </row>
    <row r="18111" spans="1:7">
      <c r="A18111" s="33"/>
      <c r="B18111" s="34"/>
      <c r="C18111" s="33"/>
      <c r="D18111" s="33"/>
      <c r="E18111" s="33"/>
      <c r="G18111">
        <f t="shared" si="283"/>
        <v>6</v>
      </c>
    </row>
    <row r="18112" spans="1:7">
      <c r="A18112" s="33"/>
      <c r="B18112" s="34"/>
      <c r="C18112" s="33"/>
      <c r="D18112" s="33"/>
      <c r="E18112" s="33"/>
      <c r="G18112">
        <f t="shared" ref="G18112:G18175" si="284">WEEKDAY(B18112,2)</f>
        <v>6</v>
      </c>
    </row>
    <row r="18113" spans="1:7">
      <c r="A18113" s="33"/>
      <c r="B18113" s="34"/>
      <c r="C18113" s="33"/>
      <c r="D18113" s="33"/>
      <c r="E18113" s="33"/>
      <c r="G18113">
        <f t="shared" si="284"/>
        <v>6</v>
      </c>
    </row>
    <row r="18114" spans="1:7">
      <c r="A18114" s="33"/>
      <c r="B18114" s="34"/>
      <c r="C18114" s="33"/>
      <c r="D18114" s="33"/>
      <c r="E18114" s="33"/>
      <c r="G18114">
        <f t="shared" si="284"/>
        <v>6</v>
      </c>
    </row>
    <row r="18115" spans="1:7">
      <c r="A18115" s="33"/>
      <c r="B18115" s="34"/>
      <c r="C18115" s="33"/>
      <c r="D18115" s="33"/>
      <c r="E18115" s="33"/>
      <c r="G18115">
        <f t="shared" si="284"/>
        <v>6</v>
      </c>
    </row>
    <row r="18116" spans="1:7">
      <c r="A18116" s="33"/>
      <c r="B18116" s="34"/>
      <c r="C18116" s="33"/>
      <c r="D18116" s="33"/>
      <c r="E18116" s="33"/>
      <c r="G18116">
        <f t="shared" si="284"/>
        <v>6</v>
      </c>
    </row>
    <row r="18117" spans="1:7">
      <c r="A18117" s="33"/>
      <c r="B18117" s="34"/>
      <c r="C18117" s="33"/>
      <c r="D18117" s="33"/>
      <c r="E18117" s="33"/>
      <c r="G18117">
        <f t="shared" si="284"/>
        <v>6</v>
      </c>
    </row>
    <row r="18118" spans="1:7">
      <c r="A18118" s="33"/>
      <c r="B18118" s="34"/>
      <c r="C18118" s="33"/>
      <c r="D18118" s="33"/>
      <c r="E18118" s="33"/>
      <c r="G18118">
        <f t="shared" si="284"/>
        <v>6</v>
      </c>
    </row>
    <row r="18119" spans="1:7">
      <c r="A18119" s="33"/>
      <c r="B18119" s="34"/>
      <c r="C18119" s="33"/>
      <c r="D18119" s="33"/>
      <c r="E18119" s="33"/>
      <c r="G18119">
        <f t="shared" si="284"/>
        <v>6</v>
      </c>
    </row>
    <row r="18120" spans="1:7">
      <c r="A18120" s="33"/>
      <c r="B18120" s="34"/>
      <c r="C18120" s="33"/>
      <c r="D18120" s="33"/>
      <c r="E18120" s="33"/>
      <c r="G18120">
        <f t="shared" si="284"/>
        <v>6</v>
      </c>
    </row>
    <row r="18121" spans="1:7">
      <c r="A18121" s="33"/>
      <c r="B18121" s="34"/>
      <c r="C18121" s="33"/>
      <c r="D18121" s="33"/>
      <c r="E18121" s="33"/>
      <c r="G18121">
        <f t="shared" si="284"/>
        <v>6</v>
      </c>
    </row>
    <row r="18122" spans="1:7">
      <c r="A18122" s="33"/>
      <c r="B18122" s="34"/>
      <c r="C18122" s="33"/>
      <c r="D18122" s="33"/>
      <c r="E18122" s="33"/>
      <c r="G18122">
        <f t="shared" si="284"/>
        <v>6</v>
      </c>
    </row>
    <row r="18123" spans="1:7">
      <c r="A18123" s="33"/>
      <c r="B18123" s="34"/>
      <c r="C18123" s="33"/>
      <c r="D18123" s="33"/>
      <c r="E18123" s="33"/>
      <c r="G18123">
        <f t="shared" si="284"/>
        <v>6</v>
      </c>
    </row>
    <row r="18124" spans="1:7">
      <c r="A18124" s="33"/>
      <c r="B18124" s="34"/>
      <c r="C18124" s="33"/>
      <c r="D18124" s="33"/>
      <c r="E18124" s="33"/>
      <c r="G18124">
        <f t="shared" si="284"/>
        <v>6</v>
      </c>
    </row>
    <row r="18125" spans="1:7">
      <c r="A18125" s="33"/>
      <c r="B18125" s="34"/>
      <c r="C18125" s="33"/>
      <c r="D18125" s="33"/>
      <c r="E18125" s="33"/>
      <c r="G18125">
        <f t="shared" si="284"/>
        <v>6</v>
      </c>
    </row>
    <row r="18126" spans="1:7">
      <c r="A18126" s="33"/>
      <c r="B18126" s="34"/>
      <c r="C18126" s="33"/>
      <c r="D18126" s="33"/>
      <c r="E18126" s="33"/>
      <c r="G18126">
        <f t="shared" si="284"/>
        <v>6</v>
      </c>
    </row>
    <row r="18127" spans="1:7">
      <c r="A18127" s="33"/>
      <c r="B18127" s="34"/>
      <c r="C18127" s="33"/>
      <c r="D18127" s="33"/>
      <c r="E18127" s="33"/>
      <c r="G18127">
        <f t="shared" si="284"/>
        <v>6</v>
      </c>
    </row>
    <row r="18128" spans="1:7">
      <c r="A18128" s="33"/>
      <c r="B18128" s="34"/>
      <c r="C18128" s="33"/>
      <c r="D18128" s="33"/>
      <c r="E18128" s="33"/>
      <c r="G18128">
        <f t="shared" si="284"/>
        <v>6</v>
      </c>
    </row>
    <row r="18129" spans="1:7">
      <c r="A18129" s="33"/>
      <c r="B18129" s="34"/>
      <c r="C18129" s="33"/>
      <c r="D18129" s="33"/>
      <c r="E18129" s="33"/>
      <c r="G18129">
        <f t="shared" si="284"/>
        <v>6</v>
      </c>
    </row>
    <row r="18130" spans="1:7">
      <c r="A18130" s="33"/>
      <c r="B18130" s="34"/>
      <c r="C18130" s="33"/>
      <c r="D18130" s="33"/>
      <c r="E18130" s="33"/>
      <c r="G18130">
        <f t="shared" si="284"/>
        <v>6</v>
      </c>
    </row>
    <row r="18131" spans="1:7">
      <c r="A18131" s="33"/>
      <c r="B18131" s="34"/>
      <c r="C18131" s="33"/>
      <c r="D18131" s="33"/>
      <c r="E18131" s="33"/>
      <c r="G18131">
        <f t="shared" si="284"/>
        <v>6</v>
      </c>
    </row>
    <row r="18132" spans="1:7">
      <c r="A18132" s="33"/>
      <c r="B18132" s="34"/>
      <c r="C18132" s="33"/>
      <c r="D18132" s="33"/>
      <c r="E18132" s="33"/>
      <c r="G18132">
        <f t="shared" si="284"/>
        <v>6</v>
      </c>
    </row>
    <row r="18133" spans="1:7">
      <c r="A18133" s="33"/>
      <c r="B18133" s="34"/>
      <c r="C18133" s="33"/>
      <c r="D18133" s="33"/>
      <c r="E18133" s="33"/>
      <c r="G18133">
        <f t="shared" si="284"/>
        <v>6</v>
      </c>
    </row>
    <row r="18134" spans="1:7">
      <c r="A18134" s="33"/>
      <c r="B18134" s="34"/>
      <c r="C18134" s="33"/>
      <c r="D18134" s="33"/>
      <c r="E18134" s="33"/>
      <c r="G18134">
        <f t="shared" si="284"/>
        <v>6</v>
      </c>
    </row>
    <row r="18135" spans="1:7">
      <c r="A18135" s="33"/>
      <c r="B18135" s="34"/>
      <c r="C18135" s="33"/>
      <c r="D18135" s="33"/>
      <c r="E18135" s="33"/>
      <c r="G18135">
        <f t="shared" si="284"/>
        <v>6</v>
      </c>
    </row>
    <row r="18136" spans="1:7">
      <c r="A18136" s="33"/>
      <c r="B18136" s="34"/>
      <c r="C18136" s="33"/>
      <c r="D18136" s="33"/>
      <c r="E18136" s="33"/>
      <c r="G18136">
        <f t="shared" si="284"/>
        <v>6</v>
      </c>
    </row>
    <row r="18137" spans="1:7">
      <c r="A18137" s="33"/>
      <c r="B18137" s="34"/>
      <c r="C18137" s="33"/>
      <c r="D18137" s="33"/>
      <c r="E18137" s="33"/>
      <c r="G18137">
        <f t="shared" si="284"/>
        <v>6</v>
      </c>
    </row>
    <row r="18138" spans="1:7">
      <c r="A18138" s="33"/>
      <c r="B18138" s="34"/>
      <c r="C18138" s="33"/>
      <c r="D18138" s="33"/>
      <c r="E18138" s="33"/>
      <c r="G18138">
        <f t="shared" si="284"/>
        <v>6</v>
      </c>
    </row>
    <row r="18139" spans="1:7">
      <c r="A18139" s="33"/>
      <c r="B18139" s="34"/>
      <c r="C18139" s="33"/>
      <c r="D18139" s="33"/>
      <c r="E18139" s="33"/>
      <c r="G18139">
        <f t="shared" si="284"/>
        <v>6</v>
      </c>
    </row>
    <row r="18140" spans="1:7">
      <c r="A18140" s="33"/>
      <c r="B18140" s="34"/>
      <c r="C18140" s="33"/>
      <c r="D18140" s="33"/>
      <c r="E18140" s="33"/>
      <c r="G18140">
        <f t="shared" si="284"/>
        <v>6</v>
      </c>
    </row>
    <row r="18141" spans="1:7">
      <c r="A18141" s="33"/>
      <c r="B18141" s="34"/>
      <c r="C18141" s="33"/>
      <c r="D18141" s="33"/>
      <c r="E18141" s="33"/>
      <c r="G18141">
        <f t="shared" si="284"/>
        <v>6</v>
      </c>
    </row>
    <row r="18142" spans="1:7">
      <c r="A18142" s="33"/>
      <c r="B18142" s="34"/>
      <c r="C18142" s="33"/>
      <c r="D18142" s="33"/>
      <c r="E18142" s="33"/>
      <c r="G18142">
        <f t="shared" si="284"/>
        <v>6</v>
      </c>
    </row>
    <row r="18143" spans="1:7">
      <c r="A18143" s="33"/>
      <c r="B18143" s="34"/>
      <c r="C18143" s="33"/>
      <c r="D18143" s="33"/>
      <c r="E18143" s="33"/>
      <c r="G18143">
        <f t="shared" si="284"/>
        <v>6</v>
      </c>
    </row>
    <row r="18144" spans="1:7">
      <c r="A18144" s="33"/>
      <c r="B18144" s="34"/>
      <c r="C18144" s="33"/>
      <c r="D18144" s="33"/>
      <c r="E18144" s="33"/>
      <c r="G18144">
        <f t="shared" si="284"/>
        <v>6</v>
      </c>
    </row>
    <row r="18145" spans="1:7">
      <c r="A18145" s="33"/>
      <c r="B18145" s="34"/>
      <c r="C18145" s="33"/>
      <c r="D18145" s="33"/>
      <c r="E18145" s="33"/>
      <c r="G18145">
        <f t="shared" si="284"/>
        <v>6</v>
      </c>
    </row>
    <row r="18146" spans="1:7">
      <c r="A18146" s="33"/>
      <c r="B18146" s="34"/>
      <c r="C18146" s="33"/>
      <c r="D18146" s="33"/>
      <c r="E18146" s="33"/>
      <c r="G18146">
        <f t="shared" si="284"/>
        <v>6</v>
      </c>
    </row>
    <row r="18147" spans="1:7">
      <c r="A18147" s="33"/>
      <c r="B18147" s="34"/>
      <c r="C18147" s="33"/>
      <c r="D18147" s="33"/>
      <c r="E18147" s="33"/>
      <c r="G18147">
        <f t="shared" si="284"/>
        <v>6</v>
      </c>
    </row>
    <row r="18148" spans="1:7">
      <c r="A18148" s="33"/>
      <c r="B18148" s="34"/>
      <c r="C18148" s="33"/>
      <c r="D18148" s="33"/>
      <c r="E18148" s="33"/>
      <c r="G18148">
        <f t="shared" si="284"/>
        <v>6</v>
      </c>
    </row>
    <row r="18149" spans="1:7">
      <c r="A18149" s="33"/>
      <c r="B18149" s="34"/>
      <c r="C18149" s="33"/>
      <c r="D18149" s="33"/>
      <c r="E18149" s="33"/>
      <c r="G18149">
        <f t="shared" si="284"/>
        <v>6</v>
      </c>
    </row>
    <row r="18150" spans="1:7">
      <c r="A18150" s="33"/>
      <c r="B18150" s="34"/>
      <c r="C18150" s="33"/>
      <c r="D18150" s="33"/>
      <c r="E18150" s="33"/>
      <c r="G18150">
        <f t="shared" si="284"/>
        <v>6</v>
      </c>
    </row>
    <row r="18151" spans="1:7">
      <c r="A18151" s="33"/>
      <c r="B18151" s="34"/>
      <c r="C18151" s="33"/>
      <c r="D18151" s="33"/>
      <c r="E18151" s="33"/>
      <c r="G18151">
        <f t="shared" si="284"/>
        <v>6</v>
      </c>
    </row>
    <row r="18152" spans="1:7">
      <c r="A18152" s="33"/>
      <c r="B18152" s="34"/>
      <c r="C18152" s="33"/>
      <c r="D18152" s="33"/>
      <c r="E18152" s="33"/>
      <c r="G18152">
        <f t="shared" si="284"/>
        <v>6</v>
      </c>
    </row>
    <row r="18153" spans="1:7">
      <c r="A18153" s="33"/>
      <c r="B18153" s="34"/>
      <c r="C18153" s="33"/>
      <c r="D18153" s="33"/>
      <c r="E18153" s="33"/>
      <c r="G18153">
        <f t="shared" si="284"/>
        <v>6</v>
      </c>
    </row>
    <row r="18154" spans="1:7">
      <c r="A18154" s="33"/>
      <c r="B18154" s="34"/>
      <c r="C18154" s="33"/>
      <c r="D18154" s="33"/>
      <c r="E18154" s="33"/>
      <c r="G18154">
        <f t="shared" si="284"/>
        <v>6</v>
      </c>
    </row>
    <row r="18155" spans="1:7">
      <c r="A18155" s="33"/>
      <c r="B18155" s="34"/>
      <c r="C18155" s="33"/>
      <c r="D18155" s="33"/>
      <c r="E18155" s="33"/>
      <c r="G18155">
        <f t="shared" si="284"/>
        <v>6</v>
      </c>
    </row>
    <row r="18156" spans="1:7">
      <c r="A18156" s="33"/>
      <c r="B18156" s="34"/>
      <c r="C18156" s="33"/>
      <c r="D18156" s="33"/>
      <c r="E18156" s="33"/>
      <c r="G18156">
        <f t="shared" si="284"/>
        <v>6</v>
      </c>
    </row>
    <row r="18157" spans="1:7">
      <c r="A18157" s="33"/>
      <c r="B18157" s="34"/>
      <c r="C18157" s="33"/>
      <c r="D18157" s="33"/>
      <c r="E18157" s="33"/>
      <c r="G18157">
        <f t="shared" si="284"/>
        <v>6</v>
      </c>
    </row>
    <row r="18158" spans="1:7">
      <c r="A18158" s="33"/>
      <c r="B18158" s="34"/>
      <c r="C18158" s="33"/>
      <c r="D18158" s="33"/>
      <c r="E18158" s="33"/>
      <c r="G18158">
        <f t="shared" si="284"/>
        <v>6</v>
      </c>
    </row>
    <row r="18159" spans="1:7">
      <c r="A18159" s="33"/>
      <c r="B18159" s="34"/>
      <c r="C18159" s="33"/>
      <c r="D18159" s="33"/>
      <c r="E18159" s="33"/>
      <c r="G18159">
        <f t="shared" si="284"/>
        <v>6</v>
      </c>
    </row>
    <row r="18160" spans="1:7">
      <c r="A18160" s="33"/>
      <c r="B18160" s="34"/>
      <c r="C18160" s="33"/>
      <c r="D18160" s="33"/>
      <c r="E18160" s="33"/>
      <c r="G18160">
        <f t="shared" si="284"/>
        <v>6</v>
      </c>
    </row>
    <row r="18161" spans="1:7">
      <c r="A18161" s="33"/>
      <c r="B18161" s="34"/>
      <c r="C18161" s="33"/>
      <c r="D18161" s="33"/>
      <c r="E18161" s="33"/>
      <c r="G18161">
        <f t="shared" si="284"/>
        <v>6</v>
      </c>
    </row>
    <row r="18162" spans="1:7">
      <c r="A18162" s="33"/>
      <c r="B18162" s="34"/>
      <c r="C18162" s="33"/>
      <c r="D18162" s="33"/>
      <c r="E18162" s="33"/>
      <c r="G18162">
        <f t="shared" si="284"/>
        <v>6</v>
      </c>
    </row>
    <row r="18163" spans="1:7">
      <c r="A18163" s="33"/>
      <c r="B18163" s="34"/>
      <c r="C18163" s="33"/>
      <c r="D18163" s="33"/>
      <c r="E18163" s="33"/>
      <c r="G18163">
        <f t="shared" si="284"/>
        <v>6</v>
      </c>
    </row>
    <row r="18164" spans="1:7">
      <c r="A18164" s="33"/>
      <c r="B18164" s="34"/>
      <c r="C18164" s="33"/>
      <c r="D18164" s="33"/>
      <c r="E18164" s="33"/>
      <c r="G18164">
        <f t="shared" si="284"/>
        <v>6</v>
      </c>
    </row>
    <row r="18165" spans="1:7">
      <c r="A18165" s="33"/>
      <c r="B18165" s="34"/>
      <c r="C18165" s="33"/>
      <c r="D18165" s="33"/>
      <c r="E18165" s="33"/>
      <c r="G18165">
        <f t="shared" si="284"/>
        <v>6</v>
      </c>
    </row>
    <row r="18166" spans="1:7">
      <c r="A18166" s="33"/>
      <c r="B18166" s="34"/>
      <c r="C18166" s="33"/>
      <c r="D18166" s="33"/>
      <c r="E18166" s="33"/>
      <c r="G18166">
        <f t="shared" si="284"/>
        <v>6</v>
      </c>
    </row>
    <row r="18167" spans="1:7">
      <c r="A18167" s="33"/>
      <c r="B18167" s="34"/>
      <c r="C18167" s="33"/>
      <c r="D18167" s="33"/>
      <c r="E18167" s="33"/>
      <c r="G18167">
        <f t="shared" si="284"/>
        <v>6</v>
      </c>
    </row>
    <row r="18168" spans="1:7">
      <c r="A18168" s="33"/>
      <c r="B18168" s="34"/>
      <c r="C18168" s="33"/>
      <c r="D18168" s="33"/>
      <c r="E18168" s="33"/>
      <c r="G18168">
        <f t="shared" si="284"/>
        <v>6</v>
      </c>
    </row>
    <row r="18169" spans="1:7">
      <c r="A18169" s="33"/>
      <c r="B18169" s="34"/>
      <c r="C18169" s="33"/>
      <c r="D18169" s="33"/>
      <c r="E18169" s="33"/>
      <c r="G18169">
        <f t="shared" si="284"/>
        <v>6</v>
      </c>
    </row>
    <row r="18170" spans="1:7">
      <c r="A18170" s="33"/>
      <c r="B18170" s="34"/>
      <c r="C18170" s="33"/>
      <c r="D18170" s="33"/>
      <c r="E18170" s="33"/>
      <c r="G18170">
        <f t="shared" si="284"/>
        <v>6</v>
      </c>
    </row>
    <row r="18171" spans="1:7">
      <c r="A18171" s="33"/>
      <c r="B18171" s="34"/>
      <c r="C18171" s="33"/>
      <c r="D18171" s="33"/>
      <c r="E18171" s="33"/>
      <c r="G18171">
        <f t="shared" si="284"/>
        <v>6</v>
      </c>
    </row>
    <row r="18172" spans="1:7">
      <c r="A18172" s="33"/>
      <c r="B18172" s="34"/>
      <c r="C18172" s="33"/>
      <c r="D18172" s="33"/>
      <c r="E18172" s="33"/>
      <c r="G18172">
        <f t="shared" si="284"/>
        <v>6</v>
      </c>
    </row>
    <row r="18173" spans="1:7">
      <c r="A18173" s="33"/>
      <c r="B18173" s="34"/>
      <c r="C18173" s="33"/>
      <c r="D18173" s="33"/>
      <c r="E18173" s="33"/>
      <c r="G18173">
        <f t="shared" si="284"/>
        <v>6</v>
      </c>
    </row>
    <row r="18174" spans="1:7">
      <c r="A18174" s="33"/>
      <c r="B18174" s="34"/>
      <c r="C18174" s="33"/>
      <c r="D18174" s="33"/>
      <c r="E18174" s="33"/>
      <c r="G18174">
        <f t="shared" si="284"/>
        <v>6</v>
      </c>
    </row>
    <row r="18175" spans="1:7">
      <c r="A18175" s="33"/>
      <c r="B18175" s="34"/>
      <c r="C18175" s="33"/>
      <c r="D18175" s="33"/>
      <c r="E18175" s="33"/>
      <c r="G18175">
        <f t="shared" si="284"/>
        <v>6</v>
      </c>
    </row>
    <row r="18176" spans="1:7">
      <c r="A18176" s="33"/>
      <c r="B18176" s="34"/>
      <c r="C18176" s="33"/>
      <c r="D18176" s="33"/>
      <c r="E18176" s="33"/>
      <c r="G18176">
        <f t="shared" ref="G18176:G18239" si="285">WEEKDAY(B18176,2)</f>
        <v>6</v>
      </c>
    </row>
    <row r="18177" spans="1:7">
      <c r="A18177" s="33"/>
      <c r="B18177" s="34"/>
      <c r="C18177" s="33"/>
      <c r="D18177" s="33"/>
      <c r="E18177" s="33"/>
      <c r="G18177">
        <f t="shared" si="285"/>
        <v>6</v>
      </c>
    </row>
    <row r="18178" spans="1:7">
      <c r="A18178" s="33"/>
      <c r="B18178" s="34"/>
      <c r="C18178" s="33"/>
      <c r="D18178" s="33"/>
      <c r="E18178" s="33"/>
      <c r="G18178">
        <f t="shared" si="285"/>
        <v>6</v>
      </c>
    </row>
    <row r="18179" spans="1:7">
      <c r="A18179" s="33"/>
      <c r="B18179" s="34"/>
      <c r="C18179" s="33"/>
      <c r="D18179" s="33"/>
      <c r="E18179" s="33"/>
      <c r="G18179">
        <f t="shared" si="285"/>
        <v>6</v>
      </c>
    </row>
    <row r="18180" spans="1:7">
      <c r="A18180" s="33"/>
      <c r="B18180" s="34"/>
      <c r="C18180" s="33"/>
      <c r="D18180" s="33"/>
      <c r="E18180" s="33"/>
      <c r="G18180">
        <f t="shared" si="285"/>
        <v>6</v>
      </c>
    </row>
    <row r="18181" spans="1:7">
      <c r="A18181" s="33"/>
      <c r="B18181" s="34"/>
      <c r="C18181" s="33"/>
      <c r="D18181" s="33"/>
      <c r="E18181" s="33"/>
      <c r="G18181">
        <f t="shared" si="285"/>
        <v>6</v>
      </c>
    </row>
    <row r="18182" spans="1:7">
      <c r="A18182" s="33"/>
      <c r="B18182" s="34"/>
      <c r="C18182" s="33"/>
      <c r="D18182" s="33"/>
      <c r="E18182" s="33"/>
      <c r="G18182">
        <f t="shared" si="285"/>
        <v>6</v>
      </c>
    </row>
    <row r="18183" spans="1:7">
      <c r="A18183" s="33"/>
      <c r="B18183" s="34"/>
      <c r="C18183" s="33"/>
      <c r="D18183" s="33"/>
      <c r="E18183" s="33"/>
      <c r="G18183">
        <f t="shared" si="285"/>
        <v>6</v>
      </c>
    </row>
    <row r="18184" spans="1:7">
      <c r="A18184" s="33"/>
      <c r="B18184" s="34"/>
      <c r="C18184" s="33"/>
      <c r="D18184" s="33"/>
      <c r="E18184" s="33"/>
      <c r="G18184">
        <f t="shared" si="285"/>
        <v>6</v>
      </c>
    </row>
    <row r="18185" spans="1:7">
      <c r="A18185" s="33"/>
      <c r="B18185" s="34"/>
      <c r="C18185" s="33"/>
      <c r="D18185" s="33"/>
      <c r="E18185" s="33"/>
      <c r="G18185">
        <f t="shared" si="285"/>
        <v>6</v>
      </c>
    </row>
    <row r="18186" spans="1:7">
      <c r="A18186" s="33"/>
      <c r="B18186" s="34"/>
      <c r="C18186" s="33"/>
      <c r="D18186" s="33"/>
      <c r="E18186" s="33"/>
      <c r="G18186">
        <f t="shared" si="285"/>
        <v>6</v>
      </c>
    </row>
    <row r="18187" spans="1:7">
      <c r="A18187" s="33"/>
      <c r="B18187" s="34"/>
      <c r="C18187" s="33"/>
      <c r="D18187" s="33"/>
      <c r="E18187" s="33"/>
      <c r="G18187">
        <f t="shared" si="285"/>
        <v>6</v>
      </c>
    </row>
    <row r="18188" spans="1:7">
      <c r="A18188" s="33"/>
      <c r="B18188" s="34"/>
      <c r="C18188" s="33"/>
      <c r="D18188" s="33"/>
      <c r="E18188" s="33"/>
      <c r="G18188">
        <f t="shared" si="285"/>
        <v>6</v>
      </c>
    </row>
    <row r="18189" spans="1:7">
      <c r="A18189" s="33"/>
      <c r="B18189" s="34"/>
      <c r="C18189" s="33"/>
      <c r="D18189" s="33"/>
      <c r="E18189" s="33"/>
      <c r="G18189">
        <f t="shared" si="285"/>
        <v>6</v>
      </c>
    </row>
    <row r="18190" spans="1:7">
      <c r="A18190" s="33"/>
      <c r="B18190" s="34"/>
      <c r="C18190" s="33"/>
      <c r="D18190" s="33"/>
      <c r="E18190" s="33"/>
      <c r="G18190">
        <f t="shared" si="285"/>
        <v>6</v>
      </c>
    </row>
    <row r="18191" spans="1:7">
      <c r="A18191" s="33"/>
      <c r="B18191" s="34"/>
      <c r="C18191" s="33"/>
      <c r="D18191" s="33"/>
      <c r="E18191" s="33"/>
      <c r="G18191">
        <f t="shared" si="285"/>
        <v>6</v>
      </c>
    </row>
    <row r="18192" spans="1:7">
      <c r="A18192" s="33"/>
      <c r="B18192" s="34"/>
      <c r="C18192" s="33"/>
      <c r="D18192" s="33"/>
      <c r="E18192" s="33"/>
      <c r="G18192">
        <f t="shared" si="285"/>
        <v>6</v>
      </c>
    </row>
    <row r="18193" spans="1:7">
      <c r="A18193" s="33"/>
      <c r="B18193" s="34"/>
      <c r="C18193" s="33"/>
      <c r="D18193" s="33"/>
      <c r="E18193" s="33"/>
      <c r="G18193">
        <f t="shared" si="285"/>
        <v>6</v>
      </c>
    </row>
    <row r="18194" spans="1:7">
      <c r="A18194" s="33"/>
      <c r="B18194" s="34"/>
      <c r="C18194" s="33"/>
      <c r="D18194" s="33"/>
      <c r="E18194" s="33"/>
      <c r="G18194">
        <f t="shared" si="285"/>
        <v>6</v>
      </c>
    </row>
    <row r="18195" spans="1:7">
      <c r="A18195" s="33"/>
      <c r="B18195" s="34"/>
      <c r="C18195" s="33"/>
      <c r="D18195" s="33"/>
      <c r="E18195" s="33"/>
      <c r="G18195">
        <f t="shared" si="285"/>
        <v>6</v>
      </c>
    </row>
    <row r="18196" spans="1:7">
      <c r="A18196" s="33"/>
      <c r="B18196" s="34"/>
      <c r="C18196" s="33"/>
      <c r="D18196" s="33"/>
      <c r="E18196" s="33"/>
      <c r="G18196">
        <f t="shared" si="285"/>
        <v>6</v>
      </c>
    </row>
    <row r="18197" spans="1:7">
      <c r="A18197" s="33"/>
      <c r="B18197" s="34"/>
      <c r="C18197" s="33"/>
      <c r="D18197" s="33"/>
      <c r="E18197" s="33"/>
      <c r="G18197">
        <f t="shared" si="285"/>
        <v>6</v>
      </c>
    </row>
    <row r="18198" spans="1:7">
      <c r="A18198" s="33"/>
      <c r="B18198" s="34"/>
      <c r="C18198" s="33"/>
      <c r="D18198" s="33"/>
      <c r="E18198" s="33"/>
      <c r="G18198">
        <f t="shared" si="285"/>
        <v>6</v>
      </c>
    </row>
    <row r="18199" spans="1:7">
      <c r="A18199" s="33"/>
      <c r="B18199" s="34"/>
      <c r="C18199" s="33"/>
      <c r="D18199" s="33"/>
      <c r="E18199" s="33"/>
      <c r="G18199">
        <f t="shared" si="285"/>
        <v>6</v>
      </c>
    </row>
    <row r="18200" spans="1:7">
      <c r="A18200" s="33"/>
      <c r="B18200" s="34"/>
      <c r="C18200" s="33"/>
      <c r="D18200" s="33"/>
      <c r="E18200" s="33"/>
      <c r="G18200">
        <f t="shared" si="285"/>
        <v>6</v>
      </c>
    </row>
    <row r="18201" spans="1:7">
      <c r="A18201" s="33"/>
      <c r="B18201" s="34"/>
      <c r="C18201" s="33"/>
      <c r="D18201" s="33"/>
      <c r="E18201" s="33"/>
      <c r="G18201">
        <f t="shared" si="285"/>
        <v>6</v>
      </c>
    </row>
    <row r="18202" spans="1:7">
      <c r="A18202" s="33"/>
      <c r="B18202" s="34"/>
      <c r="C18202" s="33"/>
      <c r="D18202" s="33"/>
      <c r="E18202" s="33"/>
      <c r="G18202">
        <f t="shared" si="285"/>
        <v>6</v>
      </c>
    </row>
    <row r="18203" spans="1:7">
      <c r="A18203" s="33"/>
      <c r="B18203" s="34"/>
      <c r="C18203" s="33"/>
      <c r="D18203" s="33"/>
      <c r="E18203" s="33"/>
      <c r="G18203">
        <f t="shared" si="285"/>
        <v>6</v>
      </c>
    </row>
    <row r="18204" spans="1:7">
      <c r="A18204" s="33"/>
      <c r="B18204" s="34"/>
      <c r="C18204" s="33"/>
      <c r="D18204" s="33"/>
      <c r="E18204" s="33"/>
      <c r="G18204">
        <f t="shared" si="285"/>
        <v>6</v>
      </c>
    </row>
    <row r="18205" spans="1:7">
      <c r="A18205" s="33"/>
      <c r="B18205" s="34"/>
      <c r="C18205" s="33"/>
      <c r="D18205" s="33"/>
      <c r="E18205" s="33"/>
      <c r="G18205">
        <f t="shared" si="285"/>
        <v>6</v>
      </c>
    </row>
    <row r="18206" spans="1:7">
      <c r="A18206" s="33"/>
      <c r="B18206" s="34"/>
      <c r="C18206" s="33"/>
      <c r="D18206" s="33"/>
      <c r="E18206" s="33"/>
      <c r="G18206">
        <f t="shared" si="285"/>
        <v>6</v>
      </c>
    </row>
    <row r="18207" spans="1:7">
      <c r="A18207" s="33"/>
      <c r="B18207" s="34"/>
      <c r="C18207" s="33"/>
      <c r="D18207" s="33"/>
      <c r="E18207" s="33"/>
      <c r="G18207">
        <f t="shared" si="285"/>
        <v>6</v>
      </c>
    </row>
    <row r="18208" spans="1:7">
      <c r="A18208" s="33"/>
      <c r="B18208" s="34"/>
      <c r="C18208" s="33"/>
      <c r="D18208" s="33"/>
      <c r="E18208" s="33"/>
      <c r="G18208">
        <f t="shared" si="285"/>
        <v>6</v>
      </c>
    </row>
    <row r="18209" spans="1:7">
      <c r="A18209" s="33"/>
      <c r="B18209" s="34"/>
      <c r="C18209" s="33"/>
      <c r="D18209" s="33"/>
      <c r="E18209" s="33"/>
      <c r="G18209">
        <f t="shared" si="285"/>
        <v>6</v>
      </c>
    </row>
    <row r="18210" spans="1:7">
      <c r="A18210" s="33"/>
      <c r="B18210" s="34"/>
      <c r="C18210" s="33"/>
      <c r="D18210" s="33"/>
      <c r="E18210" s="33"/>
      <c r="G18210">
        <f t="shared" si="285"/>
        <v>6</v>
      </c>
    </row>
    <row r="18211" spans="1:7">
      <c r="A18211" s="33"/>
      <c r="B18211" s="34"/>
      <c r="C18211" s="33"/>
      <c r="D18211" s="33"/>
      <c r="E18211" s="33"/>
      <c r="G18211">
        <f t="shared" si="285"/>
        <v>6</v>
      </c>
    </row>
    <row r="18212" spans="1:7">
      <c r="A18212" s="33"/>
      <c r="B18212" s="34"/>
      <c r="C18212" s="33"/>
      <c r="D18212" s="33"/>
      <c r="E18212" s="33"/>
      <c r="G18212">
        <f t="shared" si="285"/>
        <v>6</v>
      </c>
    </row>
    <row r="18213" spans="1:7">
      <c r="A18213" s="33"/>
      <c r="B18213" s="34"/>
      <c r="C18213" s="33"/>
      <c r="D18213" s="33"/>
      <c r="E18213" s="33"/>
      <c r="G18213">
        <f t="shared" si="285"/>
        <v>6</v>
      </c>
    </row>
    <row r="18214" spans="1:7">
      <c r="A18214" s="33"/>
      <c r="B18214" s="34"/>
      <c r="C18214" s="33"/>
      <c r="D18214" s="33"/>
      <c r="E18214" s="33"/>
      <c r="G18214">
        <f t="shared" si="285"/>
        <v>6</v>
      </c>
    </row>
    <row r="18215" spans="1:7">
      <c r="A18215" s="33"/>
      <c r="B18215" s="34"/>
      <c r="C18215" s="33"/>
      <c r="D18215" s="33"/>
      <c r="E18215" s="33"/>
      <c r="G18215">
        <f t="shared" si="285"/>
        <v>6</v>
      </c>
    </row>
    <row r="18216" spans="1:7">
      <c r="A18216" s="33"/>
      <c r="B18216" s="34"/>
      <c r="C18216" s="33"/>
      <c r="D18216" s="33"/>
      <c r="E18216" s="33"/>
      <c r="G18216">
        <f t="shared" si="285"/>
        <v>6</v>
      </c>
    </row>
    <row r="18217" spans="1:7">
      <c r="A18217" s="33"/>
      <c r="B18217" s="34"/>
      <c r="C18217" s="33"/>
      <c r="D18217" s="33"/>
      <c r="E18217" s="33"/>
      <c r="G18217">
        <f t="shared" si="285"/>
        <v>6</v>
      </c>
    </row>
    <row r="18218" spans="1:7">
      <c r="A18218" s="33"/>
      <c r="B18218" s="34"/>
      <c r="C18218" s="33"/>
      <c r="D18218" s="33"/>
      <c r="E18218" s="33"/>
      <c r="G18218">
        <f t="shared" si="285"/>
        <v>6</v>
      </c>
    </row>
    <row r="18219" spans="1:7">
      <c r="A18219" s="33"/>
      <c r="B18219" s="34"/>
      <c r="C18219" s="33"/>
      <c r="D18219" s="33"/>
      <c r="E18219" s="33"/>
      <c r="G18219">
        <f t="shared" si="285"/>
        <v>6</v>
      </c>
    </row>
    <row r="18220" spans="1:7">
      <c r="A18220" s="33"/>
      <c r="B18220" s="34"/>
      <c r="C18220" s="33"/>
      <c r="D18220" s="33"/>
      <c r="E18220" s="33"/>
      <c r="G18220">
        <f t="shared" si="285"/>
        <v>6</v>
      </c>
    </row>
    <row r="18221" spans="1:7">
      <c r="A18221" s="33"/>
      <c r="B18221" s="34"/>
      <c r="C18221" s="33"/>
      <c r="D18221" s="33"/>
      <c r="E18221" s="33"/>
      <c r="G18221">
        <f t="shared" si="285"/>
        <v>6</v>
      </c>
    </row>
    <row r="18222" spans="1:7">
      <c r="A18222" s="33"/>
      <c r="B18222" s="34"/>
      <c r="C18222" s="33"/>
      <c r="D18222" s="33"/>
      <c r="E18222" s="33"/>
      <c r="G18222">
        <f t="shared" si="285"/>
        <v>6</v>
      </c>
    </row>
    <row r="18223" spans="1:7">
      <c r="A18223" s="33"/>
      <c r="B18223" s="34"/>
      <c r="C18223" s="33"/>
      <c r="D18223" s="33"/>
      <c r="E18223" s="33"/>
      <c r="G18223">
        <f t="shared" si="285"/>
        <v>6</v>
      </c>
    </row>
    <row r="18224" spans="1:7">
      <c r="A18224" s="33"/>
      <c r="B18224" s="34"/>
      <c r="C18224" s="33"/>
      <c r="D18224" s="33"/>
      <c r="E18224" s="33"/>
      <c r="G18224">
        <f t="shared" si="285"/>
        <v>6</v>
      </c>
    </row>
    <row r="18225" spans="1:7">
      <c r="A18225" s="33"/>
      <c r="B18225" s="34"/>
      <c r="C18225" s="33"/>
      <c r="D18225" s="33"/>
      <c r="E18225" s="33"/>
      <c r="G18225">
        <f t="shared" si="285"/>
        <v>6</v>
      </c>
    </row>
    <row r="18226" spans="1:7">
      <c r="A18226" s="33"/>
      <c r="B18226" s="34"/>
      <c r="C18226" s="33"/>
      <c r="D18226" s="33"/>
      <c r="E18226" s="33"/>
      <c r="G18226">
        <f t="shared" si="285"/>
        <v>6</v>
      </c>
    </row>
    <row r="18227" spans="1:7">
      <c r="A18227" s="33"/>
      <c r="B18227" s="34"/>
      <c r="C18227" s="33"/>
      <c r="D18227" s="33"/>
      <c r="E18227" s="33"/>
      <c r="G18227">
        <f t="shared" si="285"/>
        <v>6</v>
      </c>
    </row>
    <row r="18228" spans="1:7">
      <c r="A18228" s="33"/>
      <c r="B18228" s="34"/>
      <c r="C18228" s="33"/>
      <c r="D18228" s="33"/>
      <c r="E18228" s="33"/>
      <c r="G18228">
        <f t="shared" si="285"/>
        <v>6</v>
      </c>
    </row>
    <row r="18229" spans="1:7">
      <c r="A18229" s="33"/>
      <c r="B18229" s="34"/>
      <c r="C18229" s="33"/>
      <c r="D18229" s="33"/>
      <c r="E18229" s="33"/>
      <c r="G18229">
        <f t="shared" si="285"/>
        <v>6</v>
      </c>
    </row>
    <row r="18230" spans="1:7">
      <c r="A18230" s="33"/>
      <c r="B18230" s="34"/>
      <c r="C18230" s="33"/>
      <c r="D18230" s="33"/>
      <c r="E18230" s="33"/>
      <c r="G18230">
        <f t="shared" si="285"/>
        <v>6</v>
      </c>
    </row>
    <row r="18231" spans="1:7">
      <c r="A18231" s="33"/>
      <c r="B18231" s="34"/>
      <c r="C18231" s="33"/>
      <c r="D18231" s="33"/>
      <c r="E18231" s="33"/>
      <c r="G18231">
        <f t="shared" si="285"/>
        <v>6</v>
      </c>
    </row>
    <row r="18232" spans="1:7">
      <c r="A18232" s="33"/>
      <c r="B18232" s="34"/>
      <c r="C18232" s="33"/>
      <c r="D18232" s="33"/>
      <c r="E18232" s="33"/>
      <c r="G18232">
        <f t="shared" si="285"/>
        <v>6</v>
      </c>
    </row>
    <row r="18233" spans="1:7">
      <c r="A18233" s="33"/>
      <c r="B18233" s="34"/>
      <c r="C18233" s="33"/>
      <c r="D18233" s="33"/>
      <c r="E18233" s="33"/>
      <c r="G18233">
        <f t="shared" si="285"/>
        <v>6</v>
      </c>
    </row>
    <row r="18234" spans="1:7">
      <c r="A18234" s="33"/>
      <c r="B18234" s="34"/>
      <c r="C18234" s="33"/>
      <c r="D18234" s="33"/>
      <c r="E18234" s="33"/>
      <c r="G18234">
        <f t="shared" si="285"/>
        <v>6</v>
      </c>
    </row>
    <row r="18235" spans="1:7">
      <c r="A18235" s="33"/>
      <c r="B18235" s="34"/>
      <c r="C18235" s="33"/>
      <c r="D18235" s="33"/>
      <c r="E18235" s="33"/>
      <c r="G18235">
        <f t="shared" si="285"/>
        <v>6</v>
      </c>
    </row>
    <row r="18236" spans="1:7">
      <c r="A18236" s="33"/>
      <c r="B18236" s="34"/>
      <c r="C18236" s="33"/>
      <c r="D18236" s="33"/>
      <c r="E18236" s="33"/>
      <c r="G18236">
        <f t="shared" si="285"/>
        <v>6</v>
      </c>
    </row>
    <row r="18237" spans="1:7">
      <c r="A18237" s="33"/>
      <c r="B18237" s="34"/>
      <c r="C18237" s="33"/>
      <c r="D18237" s="33"/>
      <c r="E18237" s="33"/>
      <c r="G18237">
        <f t="shared" si="285"/>
        <v>6</v>
      </c>
    </row>
    <row r="18238" spans="1:7">
      <c r="A18238" s="33"/>
      <c r="B18238" s="34"/>
      <c r="C18238" s="33"/>
      <c r="D18238" s="33"/>
      <c r="E18238" s="33"/>
      <c r="G18238">
        <f t="shared" si="285"/>
        <v>6</v>
      </c>
    </row>
    <row r="18239" spans="1:7">
      <c r="A18239" s="33"/>
      <c r="B18239" s="34"/>
      <c r="C18239" s="33"/>
      <c r="D18239" s="33"/>
      <c r="E18239" s="33"/>
      <c r="G18239">
        <f t="shared" si="285"/>
        <v>6</v>
      </c>
    </row>
    <row r="18240" spans="1:7">
      <c r="A18240" s="33"/>
      <c r="B18240" s="34"/>
      <c r="C18240" s="33"/>
      <c r="D18240" s="33"/>
      <c r="E18240" s="33"/>
      <c r="G18240">
        <f t="shared" ref="G18240:G18303" si="286">WEEKDAY(B18240,2)</f>
        <v>6</v>
      </c>
    </row>
    <row r="18241" spans="1:7">
      <c r="A18241" s="33"/>
      <c r="B18241" s="34"/>
      <c r="C18241" s="33"/>
      <c r="D18241" s="33"/>
      <c r="E18241" s="33"/>
      <c r="G18241">
        <f t="shared" si="286"/>
        <v>6</v>
      </c>
    </row>
    <row r="18242" spans="1:7">
      <c r="A18242" s="33"/>
      <c r="B18242" s="34"/>
      <c r="C18242" s="33"/>
      <c r="D18242" s="33"/>
      <c r="E18242" s="33"/>
      <c r="G18242">
        <f t="shared" si="286"/>
        <v>6</v>
      </c>
    </row>
    <row r="18243" spans="1:7">
      <c r="A18243" s="33"/>
      <c r="B18243" s="34"/>
      <c r="C18243" s="33"/>
      <c r="D18243" s="33"/>
      <c r="E18243" s="33"/>
      <c r="G18243">
        <f t="shared" si="286"/>
        <v>6</v>
      </c>
    </row>
    <row r="18244" spans="1:7">
      <c r="A18244" s="33"/>
      <c r="B18244" s="34"/>
      <c r="C18244" s="33"/>
      <c r="D18244" s="33"/>
      <c r="E18244" s="33"/>
      <c r="G18244">
        <f t="shared" si="286"/>
        <v>6</v>
      </c>
    </row>
    <row r="18245" spans="1:7">
      <c r="A18245" s="33"/>
      <c r="B18245" s="34"/>
      <c r="C18245" s="33"/>
      <c r="D18245" s="33"/>
      <c r="E18245" s="33"/>
      <c r="G18245">
        <f t="shared" si="286"/>
        <v>6</v>
      </c>
    </row>
    <row r="18246" spans="1:7">
      <c r="A18246" s="33"/>
      <c r="B18246" s="34"/>
      <c r="C18246" s="33"/>
      <c r="D18246" s="33"/>
      <c r="E18246" s="33"/>
      <c r="G18246">
        <f t="shared" si="286"/>
        <v>6</v>
      </c>
    </row>
    <row r="18247" spans="1:7">
      <c r="A18247" s="33"/>
      <c r="B18247" s="34"/>
      <c r="C18247" s="33"/>
      <c r="D18247" s="33"/>
      <c r="E18247" s="33"/>
      <c r="G18247">
        <f t="shared" si="286"/>
        <v>6</v>
      </c>
    </row>
    <row r="18248" spans="1:7">
      <c r="A18248" s="33"/>
      <c r="B18248" s="34"/>
      <c r="C18248" s="33"/>
      <c r="D18248" s="33"/>
      <c r="E18248" s="33"/>
      <c r="G18248">
        <f t="shared" si="286"/>
        <v>6</v>
      </c>
    </row>
    <row r="18249" spans="1:7">
      <c r="A18249" s="33"/>
      <c r="B18249" s="34"/>
      <c r="C18249" s="33"/>
      <c r="D18249" s="33"/>
      <c r="E18249" s="33"/>
      <c r="G18249">
        <f t="shared" si="286"/>
        <v>6</v>
      </c>
    </row>
    <row r="18250" spans="1:7">
      <c r="A18250" s="33"/>
      <c r="B18250" s="34"/>
      <c r="C18250" s="33"/>
      <c r="D18250" s="33"/>
      <c r="E18250" s="33"/>
      <c r="G18250">
        <f t="shared" si="286"/>
        <v>6</v>
      </c>
    </row>
    <row r="18251" spans="1:7">
      <c r="A18251" s="33"/>
      <c r="B18251" s="34"/>
      <c r="C18251" s="33"/>
      <c r="D18251" s="33"/>
      <c r="E18251" s="33"/>
      <c r="G18251">
        <f t="shared" si="286"/>
        <v>6</v>
      </c>
    </row>
    <row r="18252" spans="1:7">
      <c r="A18252" s="33"/>
      <c r="B18252" s="34"/>
      <c r="C18252" s="33"/>
      <c r="D18252" s="33"/>
      <c r="E18252" s="33"/>
      <c r="G18252">
        <f t="shared" si="286"/>
        <v>6</v>
      </c>
    </row>
    <row r="18253" spans="1:7">
      <c r="A18253" s="33"/>
      <c r="B18253" s="34"/>
      <c r="C18253" s="33"/>
      <c r="D18253" s="33"/>
      <c r="E18253" s="33"/>
      <c r="G18253">
        <f t="shared" si="286"/>
        <v>6</v>
      </c>
    </row>
    <row r="18254" spans="1:7">
      <c r="A18254" s="33"/>
      <c r="B18254" s="34"/>
      <c r="C18254" s="33"/>
      <c r="D18254" s="33"/>
      <c r="E18254" s="33"/>
      <c r="G18254">
        <f t="shared" si="286"/>
        <v>6</v>
      </c>
    </row>
    <row r="18255" spans="1:7">
      <c r="A18255" s="33"/>
      <c r="B18255" s="34"/>
      <c r="C18255" s="33"/>
      <c r="D18255" s="33"/>
      <c r="E18255" s="33"/>
      <c r="G18255">
        <f t="shared" si="286"/>
        <v>6</v>
      </c>
    </row>
    <row r="18256" spans="1:7">
      <c r="A18256" s="33"/>
      <c r="B18256" s="34"/>
      <c r="C18256" s="33"/>
      <c r="D18256" s="33"/>
      <c r="E18256" s="33"/>
      <c r="G18256">
        <f t="shared" si="286"/>
        <v>6</v>
      </c>
    </row>
    <row r="18257" spans="1:7">
      <c r="A18257" s="33"/>
      <c r="B18257" s="34"/>
      <c r="C18257" s="33"/>
      <c r="D18257" s="33"/>
      <c r="E18257" s="33"/>
      <c r="G18257">
        <f t="shared" si="286"/>
        <v>6</v>
      </c>
    </row>
    <row r="18258" spans="1:7">
      <c r="A18258" s="33"/>
      <c r="B18258" s="34"/>
      <c r="C18258" s="33"/>
      <c r="D18258" s="33"/>
      <c r="E18258" s="33"/>
      <c r="G18258">
        <f t="shared" si="286"/>
        <v>6</v>
      </c>
    </row>
    <row r="18259" spans="1:7">
      <c r="A18259" s="33"/>
      <c r="B18259" s="34"/>
      <c r="C18259" s="33"/>
      <c r="D18259" s="33"/>
      <c r="E18259" s="33"/>
      <c r="G18259">
        <f t="shared" si="286"/>
        <v>6</v>
      </c>
    </row>
    <row r="18260" spans="1:7">
      <c r="A18260" s="33"/>
      <c r="B18260" s="34"/>
      <c r="C18260" s="33"/>
      <c r="D18260" s="33"/>
      <c r="E18260" s="33"/>
      <c r="G18260">
        <f t="shared" si="286"/>
        <v>6</v>
      </c>
    </row>
    <row r="18261" spans="1:7">
      <c r="A18261" s="33"/>
      <c r="B18261" s="34"/>
      <c r="C18261" s="33"/>
      <c r="D18261" s="33"/>
      <c r="E18261" s="33"/>
      <c r="G18261">
        <f t="shared" si="286"/>
        <v>6</v>
      </c>
    </row>
    <row r="18262" spans="1:7">
      <c r="A18262" s="33"/>
      <c r="B18262" s="34"/>
      <c r="C18262" s="33"/>
      <c r="D18262" s="33"/>
      <c r="E18262" s="33"/>
      <c r="G18262">
        <f t="shared" si="286"/>
        <v>6</v>
      </c>
    </row>
    <row r="18263" spans="1:7">
      <c r="A18263" s="33"/>
      <c r="B18263" s="34"/>
      <c r="C18263" s="33"/>
      <c r="D18263" s="33"/>
      <c r="E18263" s="33"/>
      <c r="G18263">
        <f t="shared" si="286"/>
        <v>6</v>
      </c>
    </row>
    <row r="18264" spans="1:7">
      <c r="A18264" s="33"/>
      <c r="B18264" s="34"/>
      <c r="C18264" s="33"/>
      <c r="D18264" s="33"/>
      <c r="E18264" s="33"/>
      <c r="G18264">
        <f t="shared" si="286"/>
        <v>6</v>
      </c>
    </row>
    <row r="18265" spans="1:7">
      <c r="A18265" s="33"/>
      <c r="B18265" s="34"/>
      <c r="C18265" s="33"/>
      <c r="D18265" s="33"/>
      <c r="E18265" s="33"/>
      <c r="G18265">
        <f t="shared" si="286"/>
        <v>6</v>
      </c>
    </row>
    <row r="18266" spans="1:7">
      <c r="A18266" s="33"/>
      <c r="B18266" s="34"/>
      <c r="C18266" s="33"/>
      <c r="D18266" s="33"/>
      <c r="E18266" s="33"/>
      <c r="G18266">
        <f t="shared" si="286"/>
        <v>6</v>
      </c>
    </row>
    <row r="18267" spans="1:7">
      <c r="A18267" s="33"/>
      <c r="B18267" s="34"/>
      <c r="C18267" s="33"/>
      <c r="D18267" s="33"/>
      <c r="E18267" s="33"/>
      <c r="G18267">
        <f t="shared" si="286"/>
        <v>6</v>
      </c>
    </row>
    <row r="18268" spans="1:7">
      <c r="A18268" s="33"/>
      <c r="B18268" s="34"/>
      <c r="C18268" s="33"/>
      <c r="D18268" s="33"/>
      <c r="E18268" s="33"/>
      <c r="G18268">
        <f t="shared" si="286"/>
        <v>6</v>
      </c>
    </row>
    <row r="18269" spans="1:7">
      <c r="A18269" s="33"/>
      <c r="B18269" s="34"/>
      <c r="C18269" s="33"/>
      <c r="D18269" s="33"/>
      <c r="E18269" s="33"/>
      <c r="G18269">
        <f t="shared" si="286"/>
        <v>6</v>
      </c>
    </row>
    <row r="18270" spans="1:7">
      <c r="A18270" s="33"/>
      <c r="B18270" s="34"/>
      <c r="C18270" s="33"/>
      <c r="D18270" s="33"/>
      <c r="E18270" s="33"/>
      <c r="G18270">
        <f t="shared" si="286"/>
        <v>6</v>
      </c>
    </row>
    <row r="18271" spans="1:7">
      <c r="A18271" s="33"/>
      <c r="B18271" s="34"/>
      <c r="C18271" s="33"/>
      <c r="D18271" s="33"/>
      <c r="E18271" s="33"/>
      <c r="G18271">
        <f t="shared" si="286"/>
        <v>6</v>
      </c>
    </row>
    <row r="18272" spans="1:7">
      <c r="A18272" s="33"/>
      <c r="B18272" s="34"/>
      <c r="C18272" s="33"/>
      <c r="D18272" s="33"/>
      <c r="E18272" s="33"/>
      <c r="G18272">
        <f t="shared" si="286"/>
        <v>6</v>
      </c>
    </row>
    <row r="18273" spans="1:7">
      <c r="A18273" s="33"/>
      <c r="B18273" s="34"/>
      <c r="C18273" s="33"/>
      <c r="D18273" s="33"/>
      <c r="E18273" s="33"/>
      <c r="G18273">
        <f t="shared" si="286"/>
        <v>6</v>
      </c>
    </row>
    <row r="18274" spans="1:7">
      <c r="A18274" s="33"/>
      <c r="B18274" s="34"/>
      <c r="C18274" s="33"/>
      <c r="D18274" s="33"/>
      <c r="E18274" s="33"/>
      <c r="G18274">
        <f t="shared" si="286"/>
        <v>6</v>
      </c>
    </row>
    <row r="18275" spans="1:7">
      <c r="A18275" s="33"/>
      <c r="B18275" s="34"/>
      <c r="C18275" s="33"/>
      <c r="D18275" s="33"/>
      <c r="E18275" s="33"/>
      <c r="G18275">
        <f t="shared" si="286"/>
        <v>6</v>
      </c>
    </row>
    <row r="18276" spans="1:7">
      <c r="A18276" s="33"/>
      <c r="B18276" s="34"/>
      <c r="C18276" s="33"/>
      <c r="D18276" s="33"/>
      <c r="E18276" s="33"/>
      <c r="G18276">
        <f t="shared" si="286"/>
        <v>6</v>
      </c>
    </row>
    <row r="18277" spans="1:7">
      <c r="A18277" s="33"/>
      <c r="B18277" s="34"/>
      <c r="C18277" s="33"/>
      <c r="D18277" s="33"/>
      <c r="E18277" s="33"/>
      <c r="G18277">
        <f t="shared" si="286"/>
        <v>6</v>
      </c>
    </row>
    <row r="18278" spans="1:7">
      <c r="A18278" s="33"/>
      <c r="B18278" s="34"/>
      <c r="C18278" s="33"/>
      <c r="D18278" s="33"/>
      <c r="E18278" s="33"/>
      <c r="G18278">
        <f t="shared" si="286"/>
        <v>6</v>
      </c>
    </row>
    <row r="18279" spans="1:7">
      <c r="A18279" s="33"/>
      <c r="B18279" s="34"/>
      <c r="C18279" s="33"/>
      <c r="D18279" s="33"/>
      <c r="E18279" s="33"/>
      <c r="G18279">
        <f t="shared" si="286"/>
        <v>6</v>
      </c>
    </row>
    <row r="18280" spans="1:7">
      <c r="A18280" s="33"/>
      <c r="B18280" s="34"/>
      <c r="C18280" s="33"/>
      <c r="D18280" s="33"/>
      <c r="E18280" s="33"/>
      <c r="G18280">
        <f t="shared" si="286"/>
        <v>6</v>
      </c>
    </row>
    <row r="18281" spans="1:7">
      <c r="A18281" s="33"/>
      <c r="B18281" s="34"/>
      <c r="C18281" s="33"/>
      <c r="D18281" s="33"/>
      <c r="E18281" s="33"/>
      <c r="G18281">
        <f t="shared" si="286"/>
        <v>6</v>
      </c>
    </row>
    <row r="18282" spans="1:7">
      <c r="A18282" s="33"/>
      <c r="B18282" s="34"/>
      <c r="C18282" s="33"/>
      <c r="D18282" s="33"/>
      <c r="E18282" s="33"/>
      <c r="G18282">
        <f t="shared" si="286"/>
        <v>6</v>
      </c>
    </row>
    <row r="18283" spans="1:7">
      <c r="A18283" s="33"/>
      <c r="B18283" s="34"/>
      <c r="C18283" s="33"/>
      <c r="D18283" s="33"/>
      <c r="E18283" s="33"/>
      <c r="G18283">
        <f t="shared" si="286"/>
        <v>6</v>
      </c>
    </row>
    <row r="18284" spans="1:7">
      <c r="A18284" s="33"/>
      <c r="B18284" s="34"/>
      <c r="C18284" s="33"/>
      <c r="D18284" s="33"/>
      <c r="E18284" s="33"/>
      <c r="G18284">
        <f t="shared" si="286"/>
        <v>6</v>
      </c>
    </row>
    <row r="18285" spans="1:7">
      <c r="A18285" s="33"/>
      <c r="B18285" s="34"/>
      <c r="C18285" s="33"/>
      <c r="D18285" s="33"/>
      <c r="E18285" s="33"/>
      <c r="G18285">
        <f t="shared" si="286"/>
        <v>6</v>
      </c>
    </row>
    <row r="18286" spans="1:7">
      <c r="A18286" s="33"/>
      <c r="B18286" s="34"/>
      <c r="C18286" s="33"/>
      <c r="D18286" s="33"/>
      <c r="E18286" s="33"/>
      <c r="G18286">
        <f t="shared" si="286"/>
        <v>6</v>
      </c>
    </row>
    <row r="18287" spans="1:7">
      <c r="A18287" s="33"/>
      <c r="B18287" s="34"/>
      <c r="C18287" s="33"/>
      <c r="D18287" s="33"/>
      <c r="E18287" s="33"/>
      <c r="G18287">
        <f t="shared" si="286"/>
        <v>6</v>
      </c>
    </row>
    <row r="18288" spans="1:7">
      <c r="A18288" s="33"/>
      <c r="B18288" s="34"/>
      <c r="C18288" s="33"/>
      <c r="D18288" s="33"/>
      <c r="E18288" s="33"/>
      <c r="G18288">
        <f t="shared" si="286"/>
        <v>6</v>
      </c>
    </row>
    <row r="18289" spans="1:7">
      <c r="A18289" s="33"/>
      <c r="B18289" s="34"/>
      <c r="C18289" s="33"/>
      <c r="D18289" s="33"/>
      <c r="E18289" s="33"/>
      <c r="G18289">
        <f t="shared" si="286"/>
        <v>6</v>
      </c>
    </row>
    <row r="18290" spans="1:7">
      <c r="A18290" s="33"/>
      <c r="B18290" s="34"/>
      <c r="C18290" s="33"/>
      <c r="D18290" s="33"/>
      <c r="E18290" s="33"/>
      <c r="G18290">
        <f t="shared" si="286"/>
        <v>6</v>
      </c>
    </row>
    <row r="18291" spans="1:7">
      <c r="A18291" s="33"/>
      <c r="B18291" s="34"/>
      <c r="C18291" s="33"/>
      <c r="D18291" s="33"/>
      <c r="E18291" s="33"/>
      <c r="G18291">
        <f t="shared" si="286"/>
        <v>6</v>
      </c>
    </row>
    <row r="18292" spans="1:7">
      <c r="A18292" s="33"/>
      <c r="B18292" s="34"/>
      <c r="C18292" s="33"/>
      <c r="D18292" s="33"/>
      <c r="E18292" s="33"/>
      <c r="G18292">
        <f t="shared" si="286"/>
        <v>6</v>
      </c>
    </row>
    <row r="18293" spans="1:7">
      <c r="A18293" s="33"/>
      <c r="B18293" s="34"/>
      <c r="C18293" s="33"/>
      <c r="D18293" s="33"/>
      <c r="E18293" s="33"/>
      <c r="G18293">
        <f t="shared" si="286"/>
        <v>6</v>
      </c>
    </row>
    <row r="18294" spans="1:7">
      <c r="A18294" s="33"/>
      <c r="B18294" s="34"/>
      <c r="C18294" s="33"/>
      <c r="D18294" s="33"/>
      <c r="E18294" s="33"/>
      <c r="G18294">
        <f t="shared" si="286"/>
        <v>6</v>
      </c>
    </row>
    <row r="18295" spans="1:7">
      <c r="A18295" s="33"/>
      <c r="B18295" s="34"/>
      <c r="C18295" s="33"/>
      <c r="D18295" s="33"/>
      <c r="E18295" s="33"/>
      <c r="G18295">
        <f t="shared" si="286"/>
        <v>6</v>
      </c>
    </row>
    <row r="18296" spans="1:7">
      <c r="A18296" s="33"/>
      <c r="B18296" s="34"/>
      <c r="C18296" s="33"/>
      <c r="D18296" s="33"/>
      <c r="E18296" s="33"/>
      <c r="G18296">
        <f t="shared" si="286"/>
        <v>6</v>
      </c>
    </row>
    <row r="18297" spans="1:7">
      <c r="A18297" s="33"/>
      <c r="B18297" s="34"/>
      <c r="C18297" s="33"/>
      <c r="D18297" s="33"/>
      <c r="E18297" s="33"/>
      <c r="G18297">
        <f t="shared" si="286"/>
        <v>6</v>
      </c>
    </row>
    <row r="18298" spans="1:7">
      <c r="A18298" s="33"/>
      <c r="B18298" s="34"/>
      <c r="C18298" s="33"/>
      <c r="D18298" s="33"/>
      <c r="E18298" s="33"/>
      <c r="G18298">
        <f t="shared" si="286"/>
        <v>6</v>
      </c>
    </row>
    <row r="18299" spans="1:7">
      <c r="A18299" s="33"/>
      <c r="B18299" s="34"/>
      <c r="C18299" s="33"/>
      <c r="D18299" s="33"/>
      <c r="E18299" s="33"/>
      <c r="G18299">
        <f t="shared" si="286"/>
        <v>6</v>
      </c>
    </row>
    <row r="18300" spans="1:7">
      <c r="A18300" s="33"/>
      <c r="B18300" s="34"/>
      <c r="C18300" s="33"/>
      <c r="D18300" s="33"/>
      <c r="E18300" s="33"/>
      <c r="G18300">
        <f t="shared" si="286"/>
        <v>6</v>
      </c>
    </row>
    <row r="18301" spans="1:7">
      <c r="A18301" s="33"/>
      <c r="B18301" s="34"/>
      <c r="C18301" s="33"/>
      <c r="D18301" s="33"/>
      <c r="E18301" s="33"/>
      <c r="G18301">
        <f t="shared" si="286"/>
        <v>6</v>
      </c>
    </row>
    <row r="18302" spans="1:7">
      <c r="A18302" s="33"/>
      <c r="B18302" s="34"/>
      <c r="C18302" s="33"/>
      <c r="D18302" s="33"/>
      <c r="E18302" s="33"/>
      <c r="G18302">
        <f t="shared" si="286"/>
        <v>6</v>
      </c>
    </row>
    <row r="18303" spans="1:7">
      <c r="A18303" s="33"/>
      <c r="B18303" s="34"/>
      <c r="C18303" s="33"/>
      <c r="D18303" s="33"/>
      <c r="E18303" s="33"/>
      <c r="G18303">
        <f t="shared" si="286"/>
        <v>6</v>
      </c>
    </row>
    <row r="18304" spans="1:7">
      <c r="A18304" s="33"/>
      <c r="B18304" s="34"/>
      <c r="C18304" s="33"/>
      <c r="D18304" s="33"/>
      <c r="E18304" s="33"/>
      <c r="G18304">
        <f t="shared" ref="G18304:G18367" si="287">WEEKDAY(B18304,2)</f>
        <v>6</v>
      </c>
    </row>
    <row r="18305" spans="1:7">
      <c r="A18305" s="33"/>
      <c r="B18305" s="34"/>
      <c r="C18305" s="33"/>
      <c r="D18305" s="33"/>
      <c r="E18305" s="33"/>
      <c r="G18305">
        <f t="shared" si="287"/>
        <v>6</v>
      </c>
    </row>
    <row r="18306" spans="1:7">
      <c r="A18306" s="33"/>
      <c r="B18306" s="34"/>
      <c r="C18306" s="33"/>
      <c r="D18306" s="33"/>
      <c r="E18306" s="33"/>
      <c r="G18306">
        <f t="shared" si="287"/>
        <v>6</v>
      </c>
    </row>
    <row r="18307" spans="1:7">
      <c r="A18307" s="33"/>
      <c r="B18307" s="34"/>
      <c r="C18307" s="33"/>
      <c r="D18307" s="33"/>
      <c r="E18307" s="33"/>
      <c r="G18307">
        <f t="shared" si="287"/>
        <v>6</v>
      </c>
    </row>
    <row r="18308" spans="1:7">
      <c r="A18308" s="33"/>
      <c r="B18308" s="34"/>
      <c r="C18308" s="33"/>
      <c r="D18308" s="33"/>
      <c r="E18308" s="33"/>
      <c r="G18308">
        <f t="shared" si="287"/>
        <v>6</v>
      </c>
    </row>
    <row r="18309" spans="1:7">
      <c r="A18309" s="33"/>
      <c r="B18309" s="34"/>
      <c r="C18309" s="33"/>
      <c r="D18309" s="33"/>
      <c r="E18309" s="33"/>
      <c r="G18309">
        <f t="shared" si="287"/>
        <v>6</v>
      </c>
    </row>
    <row r="18310" spans="1:7">
      <c r="A18310" s="33"/>
      <c r="B18310" s="34"/>
      <c r="C18310" s="33"/>
      <c r="D18310" s="33"/>
      <c r="E18310" s="33"/>
      <c r="G18310">
        <f t="shared" si="287"/>
        <v>6</v>
      </c>
    </row>
    <row r="18311" spans="1:7">
      <c r="A18311" s="33"/>
      <c r="B18311" s="34"/>
      <c r="C18311" s="33"/>
      <c r="D18311" s="33"/>
      <c r="E18311" s="33"/>
      <c r="G18311">
        <f t="shared" si="287"/>
        <v>6</v>
      </c>
    </row>
    <row r="18312" spans="1:7">
      <c r="A18312" s="33"/>
      <c r="B18312" s="34"/>
      <c r="C18312" s="33"/>
      <c r="D18312" s="33"/>
      <c r="E18312" s="33"/>
      <c r="G18312">
        <f t="shared" si="287"/>
        <v>6</v>
      </c>
    </row>
    <row r="18313" spans="1:7">
      <c r="A18313" s="33"/>
      <c r="B18313" s="34"/>
      <c r="C18313" s="33"/>
      <c r="D18313" s="33"/>
      <c r="E18313" s="33"/>
      <c r="G18313">
        <f t="shared" si="287"/>
        <v>6</v>
      </c>
    </row>
    <row r="18314" spans="1:7">
      <c r="A18314" s="33"/>
      <c r="B18314" s="34"/>
      <c r="C18314" s="33"/>
      <c r="D18314" s="33"/>
      <c r="E18314" s="33"/>
      <c r="G18314">
        <f t="shared" si="287"/>
        <v>6</v>
      </c>
    </row>
    <row r="18315" spans="1:7">
      <c r="A18315" s="33"/>
      <c r="B18315" s="34"/>
      <c r="C18315" s="33"/>
      <c r="D18315" s="33"/>
      <c r="E18315" s="33"/>
      <c r="G18315">
        <f t="shared" si="287"/>
        <v>6</v>
      </c>
    </row>
    <row r="18316" spans="1:7">
      <c r="A18316" s="33"/>
      <c r="B18316" s="34"/>
      <c r="C18316" s="33"/>
      <c r="D18316" s="33"/>
      <c r="E18316" s="33"/>
      <c r="G18316">
        <f t="shared" si="287"/>
        <v>6</v>
      </c>
    </row>
    <row r="18317" spans="1:7">
      <c r="A18317" s="33"/>
      <c r="B18317" s="34"/>
      <c r="C18317" s="33"/>
      <c r="D18317" s="33"/>
      <c r="E18317" s="33"/>
      <c r="G18317">
        <f t="shared" si="287"/>
        <v>6</v>
      </c>
    </row>
    <row r="18318" spans="1:7">
      <c r="A18318" s="33"/>
      <c r="B18318" s="34"/>
      <c r="C18318" s="33"/>
      <c r="D18318" s="33"/>
      <c r="E18318" s="33"/>
      <c r="G18318">
        <f t="shared" si="287"/>
        <v>6</v>
      </c>
    </row>
    <row r="18319" spans="1:7">
      <c r="A18319" s="33"/>
      <c r="B18319" s="34"/>
      <c r="C18319" s="33"/>
      <c r="D18319" s="33"/>
      <c r="E18319" s="33"/>
      <c r="G18319">
        <f t="shared" si="287"/>
        <v>6</v>
      </c>
    </row>
    <row r="18320" spans="1:7">
      <c r="A18320" s="33"/>
      <c r="B18320" s="34"/>
      <c r="C18320" s="33"/>
      <c r="D18320" s="33"/>
      <c r="E18320" s="33"/>
      <c r="G18320">
        <f t="shared" si="287"/>
        <v>6</v>
      </c>
    </row>
    <row r="18321" spans="1:7">
      <c r="A18321" s="33"/>
      <c r="B18321" s="34"/>
      <c r="C18321" s="33"/>
      <c r="D18321" s="33"/>
      <c r="E18321" s="33"/>
      <c r="G18321">
        <f t="shared" si="287"/>
        <v>6</v>
      </c>
    </row>
    <row r="18322" spans="1:7">
      <c r="A18322" s="33"/>
      <c r="B18322" s="34"/>
      <c r="C18322" s="33"/>
      <c r="D18322" s="33"/>
      <c r="E18322" s="33"/>
      <c r="G18322">
        <f t="shared" si="287"/>
        <v>6</v>
      </c>
    </row>
    <row r="18323" spans="1:7">
      <c r="A18323" s="33"/>
      <c r="B18323" s="34"/>
      <c r="C18323" s="33"/>
      <c r="D18323" s="33"/>
      <c r="E18323" s="33"/>
      <c r="G18323">
        <f t="shared" si="287"/>
        <v>6</v>
      </c>
    </row>
    <row r="18324" spans="1:7">
      <c r="A18324" s="33"/>
      <c r="B18324" s="34"/>
      <c r="C18324" s="33"/>
      <c r="D18324" s="33"/>
      <c r="E18324" s="33"/>
      <c r="G18324">
        <f t="shared" si="287"/>
        <v>6</v>
      </c>
    </row>
    <row r="18325" spans="1:7">
      <c r="A18325" s="33"/>
      <c r="B18325" s="34"/>
      <c r="C18325" s="33"/>
      <c r="D18325" s="33"/>
      <c r="E18325" s="33"/>
      <c r="G18325">
        <f t="shared" si="287"/>
        <v>6</v>
      </c>
    </row>
    <row r="18326" spans="1:7">
      <c r="A18326" s="33"/>
      <c r="B18326" s="34"/>
      <c r="C18326" s="33"/>
      <c r="D18326" s="33"/>
      <c r="E18326" s="33"/>
      <c r="G18326">
        <f t="shared" si="287"/>
        <v>6</v>
      </c>
    </row>
    <row r="18327" spans="1:7">
      <c r="A18327" s="33"/>
      <c r="B18327" s="34"/>
      <c r="C18327" s="33"/>
      <c r="D18327" s="33"/>
      <c r="E18327" s="33"/>
      <c r="G18327">
        <f t="shared" si="287"/>
        <v>6</v>
      </c>
    </row>
    <row r="18328" spans="1:7">
      <c r="A18328" s="33"/>
      <c r="B18328" s="34"/>
      <c r="C18328" s="33"/>
      <c r="D18328" s="33"/>
      <c r="E18328" s="33"/>
      <c r="G18328">
        <f t="shared" si="287"/>
        <v>6</v>
      </c>
    </row>
    <row r="18329" spans="1:7">
      <c r="A18329" s="33"/>
      <c r="B18329" s="34"/>
      <c r="C18329" s="33"/>
      <c r="D18329" s="33"/>
      <c r="E18329" s="33"/>
      <c r="G18329">
        <f t="shared" si="287"/>
        <v>6</v>
      </c>
    </row>
    <row r="18330" spans="1:7">
      <c r="A18330" s="33"/>
      <c r="B18330" s="34"/>
      <c r="C18330" s="33"/>
      <c r="D18330" s="33"/>
      <c r="E18330" s="33"/>
      <c r="G18330">
        <f t="shared" si="287"/>
        <v>6</v>
      </c>
    </row>
    <row r="18331" spans="1:7">
      <c r="A18331" s="33"/>
      <c r="B18331" s="34"/>
      <c r="C18331" s="33"/>
      <c r="D18331" s="33"/>
      <c r="E18331" s="33"/>
      <c r="G18331">
        <f t="shared" si="287"/>
        <v>6</v>
      </c>
    </row>
    <row r="18332" spans="1:7">
      <c r="A18332" s="33"/>
      <c r="B18332" s="34"/>
      <c r="C18332" s="33"/>
      <c r="D18332" s="33"/>
      <c r="E18332" s="33"/>
      <c r="G18332">
        <f t="shared" si="287"/>
        <v>6</v>
      </c>
    </row>
    <row r="18333" spans="1:7">
      <c r="A18333" s="33"/>
      <c r="B18333" s="34"/>
      <c r="C18333" s="33"/>
      <c r="D18333" s="33"/>
      <c r="E18333" s="33"/>
      <c r="G18333">
        <f t="shared" si="287"/>
        <v>6</v>
      </c>
    </row>
    <row r="18334" spans="1:7">
      <c r="A18334" s="33"/>
      <c r="B18334" s="34"/>
      <c r="C18334" s="33"/>
      <c r="D18334" s="33"/>
      <c r="E18334" s="33"/>
      <c r="G18334">
        <f t="shared" si="287"/>
        <v>6</v>
      </c>
    </row>
    <row r="18335" spans="1:7">
      <c r="A18335" s="33"/>
      <c r="B18335" s="34"/>
      <c r="C18335" s="33"/>
      <c r="D18335" s="33"/>
      <c r="E18335" s="33"/>
      <c r="G18335">
        <f t="shared" si="287"/>
        <v>6</v>
      </c>
    </row>
    <row r="18336" spans="1:7">
      <c r="A18336" s="33"/>
      <c r="B18336" s="34"/>
      <c r="C18336" s="33"/>
      <c r="D18336" s="33"/>
      <c r="E18336" s="33"/>
      <c r="G18336">
        <f t="shared" si="287"/>
        <v>6</v>
      </c>
    </row>
    <row r="18337" spans="1:7">
      <c r="A18337" s="33"/>
      <c r="B18337" s="34"/>
      <c r="C18337" s="33"/>
      <c r="D18337" s="33"/>
      <c r="E18337" s="33"/>
      <c r="G18337">
        <f t="shared" si="287"/>
        <v>6</v>
      </c>
    </row>
    <row r="18338" spans="1:7">
      <c r="A18338" s="33"/>
      <c r="B18338" s="34"/>
      <c r="C18338" s="33"/>
      <c r="D18338" s="33"/>
      <c r="E18338" s="33"/>
      <c r="G18338">
        <f t="shared" si="287"/>
        <v>6</v>
      </c>
    </row>
    <row r="18339" spans="1:7">
      <c r="A18339" s="33"/>
      <c r="B18339" s="34"/>
      <c r="C18339" s="33"/>
      <c r="D18339" s="33"/>
      <c r="E18339" s="33"/>
      <c r="G18339">
        <f t="shared" si="287"/>
        <v>6</v>
      </c>
    </row>
    <row r="18340" spans="1:7">
      <c r="A18340" s="33"/>
      <c r="B18340" s="34"/>
      <c r="C18340" s="33"/>
      <c r="D18340" s="33"/>
      <c r="E18340" s="33"/>
      <c r="G18340">
        <f t="shared" si="287"/>
        <v>6</v>
      </c>
    </row>
    <row r="18341" spans="1:7">
      <c r="A18341" s="33"/>
      <c r="B18341" s="34"/>
      <c r="C18341" s="33"/>
      <c r="D18341" s="33"/>
      <c r="E18341" s="33"/>
      <c r="G18341">
        <f t="shared" si="287"/>
        <v>6</v>
      </c>
    </row>
    <row r="18342" spans="1:7">
      <c r="A18342" s="33"/>
      <c r="B18342" s="34"/>
      <c r="C18342" s="33"/>
      <c r="D18342" s="33"/>
      <c r="E18342" s="33"/>
      <c r="G18342">
        <f t="shared" si="287"/>
        <v>6</v>
      </c>
    </row>
    <row r="18343" spans="1:7">
      <c r="A18343" s="33"/>
      <c r="B18343" s="34"/>
      <c r="C18343" s="33"/>
      <c r="D18343" s="33"/>
      <c r="E18343" s="33"/>
      <c r="G18343">
        <f t="shared" si="287"/>
        <v>6</v>
      </c>
    </row>
    <row r="18344" spans="1:7">
      <c r="A18344" s="33"/>
      <c r="B18344" s="34"/>
      <c r="C18344" s="33"/>
      <c r="D18344" s="33"/>
      <c r="E18344" s="33"/>
      <c r="G18344">
        <f t="shared" si="287"/>
        <v>6</v>
      </c>
    </row>
    <row r="18345" spans="1:7">
      <c r="A18345" s="33"/>
      <c r="B18345" s="34"/>
      <c r="C18345" s="33"/>
      <c r="D18345" s="33"/>
      <c r="E18345" s="33"/>
      <c r="G18345">
        <f t="shared" si="287"/>
        <v>6</v>
      </c>
    </row>
    <row r="18346" spans="1:7">
      <c r="A18346" s="33"/>
      <c r="B18346" s="34"/>
      <c r="C18346" s="33"/>
      <c r="D18346" s="33"/>
      <c r="E18346" s="33"/>
      <c r="G18346">
        <f t="shared" si="287"/>
        <v>6</v>
      </c>
    </row>
    <row r="18347" spans="1:7">
      <c r="A18347" s="33"/>
      <c r="B18347" s="34"/>
      <c r="C18347" s="33"/>
      <c r="D18347" s="33"/>
      <c r="E18347" s="33"/>
      <c r="G18347">
        <f t="shared" si="287"/>
        <v>6</v>
      </c>
    </row>
    <row r="18348" spans="1:7">
      <c r="A18348" s="33"/>
      <c r="B18348" s="34"/>
      <c r="C18348" s="33"/>
      <c r="D18348" s="33"/>
      <c r="E18348" s="33"/>
      <c r="G18348">
        <f t="shared" si="287"/>
        <v>6</v>
      </c>
    </row>
    <row r="18349" spans="1:7">
      <c r="A18349" s="33"/>
      <c r="B18349" s="34"/>
      <c r="C18349" s="33"/>
      <c r="D18349" s="33"/>
      <c r="E18349" s="33"/>
      <c r="G18349">
        <f t="shared" si="287"/>
        <v>6</v>
      </c>
    </row>
    <row r="18350" spans="1:7">
      <c r="A18350" s="33"/>
      <c r="B18350" s="34"/>
      <c r="C18350" s="33"/>
      <c r="D18350" s="33"/>
      <c r="E18350" s="33"/>
      <c r="G18350">
        <f t="shared" si="287"/>
        <v>6</v>
      </c>
    </row>
    <row r="18351" spans="1:7">
      <c r="A18351" s="33"/>
      <c r="B18351" s="34"/>
      <c r="C18351" s="33"/>
      <c r="D18351" s="33"/>
      <c r="E18351" s="33"/>
      <c r="G18351">
        <f t="shared" si="287"/>
        <v>6</v>
      </c>
    </row>
    <row r="18352" spans="1:7">
      <c r="A18352" s="33"/>
      <c r="B18352" s="34"/>
      <c r="C18352" s="33"/>
      <c r="D18352" s="33"/>
      <c r="E18352" s="33"/>
      <c r="G18352">
        <f t="shared" si="287"/>
        <v>6</v>
      </c>
    </row>
    <row r="18353" spans="1:7">
      <c r="A18353" s="33"/>
      <c r="B18353" s="34"/>
      <c r="C18353" s="33"/>
      <c r="D18353" s="33"/>
      <c r="E18353" s="33"/>
      <c r="G18353">
        <f t="shared" si="287"/>
        <v>6</v>
      </c>
    </row>
    <row r="18354" spans="1:7">
      <c r="A18354" s="33"/>
      <c r="B18354" s="34"/>
      <c r="C18354" s="33"/>
      <c r="D18354" s="33"/>
      <c r="E18354" s="33"/>
      <c r="G18354">
        <f t="shared" si="287"/>
        <v>6</v>
      </c>
    </row>
    <row r="18355" spans="1:7">
      <c r="A18355" s="33"/>
      <c r="B18355" s="34"/>
      <c r="C18355" s="33"/>
      <c r="D18355" s="33"/>
      <c r="E18355" s="33"/>
      <c r="G18355">
        <f t="shared" si="287"/>
        <v>6</v>
      </c>
    </row>
    <row r="18356" spans="1:7">
      <c r="A18356" s="33"/>
      <c r="B18356" s="34"/>
      <c r="C18356" s="33"/>
      <c r="D18356" s="33"/>
      <c r="E18356" s="33"/>
      <c r="G18356">
        <f t="shared" si="287"/>
        <v>6</v>
      </c>
    </row>
    <row r="18357" spans="1:7">
      <c r="A18357" s="33"/>
      <c r="B18357" s="34"/>
      <c r="C18357" s="33"/>
      <c r="D18357" s="33"/>
      <c r="E18357" s="33"/>
      <c r="G18357">
        <f t="shared" si="287"/>
        <v>6</v>
      </c>
    </row>
    <row r="18358" spans="1:7">
      <c r="A18358" s="33"/>
      <c r="B18358" s="34"/>
      <c r="C18358" s="33"/>
      <c r="D18358" s="33"/>
      <c r="E18358" s="33"/>
      <c r="G18358">
        <f t="shared" si="287"/>
        <v>6</v>
      </c>
    </row>
    <row r="18359" spans="1:7">
      <c r="A18359" s="33"/>
      <c r="B18359" s="34"/>
      <c r="C18359" s="33"/>
      <c r="D18359" s="33"/>
      <c r="E18359" s="33"/>
      <c r="G18359">
        <f t="shared" si="287"/>
        <v>6</v>
      </c>
    </row>
    <row r="18360" spans="1:7">
      <c r="A18360" s="33"/>
      <c r="B18360" s="34"/>
      <c r="C18360" s="33"/>
      <c r="D18360" s="33"/>
      <c r="E18360" s="33"/>
      <c r="G18360">
        <f t="shared" si="287"/>
        <v>6</v>
      </c>
    </row>
    <row r="18361" spans="1:7">
      <c r="A18361" s="33"/>
      <c r="B18361" s="34"/>
      <c r="C18361" s="33"/>
      <c r="D18361" s="33"/>
      <c r="E18361" s="33"/>
      <c r="G18361">
        <f t="shared" si="287"/>
        <v>6</v>
      </c>
    </row>
    <row r="18362" spans="1:7">
      <c r="A18362" s="33"/>
      <c r="B18362" s="34"/>
      <c r="C18362" s="33"/>
      <c r="D18362" s="33"/>
      <c r="E18362" s="33"/>
      <c r="G18362">
        <f t="shared" si="287"/>
        <v>6</v>
      </c>
    </row>
    <row r="18363" spans="1:7">
      <c r="A18363" s="33"/>
      <c r="B18363" s="34"/>
      <c r="C18363" s="33"/>
      <c r="D18363" s="33"/>
      <c r="E18363" s="33"/>
      <c r="G18363">
        <f t="shared" si="287"/>
        <v>6</v>
      </c>
    </row>
    <row r="18364" spans="1:7">
      <c r="A18364" s="33"/>
      <c r="B18364" s="34"/>
      <c r="C18364" s="33"/>
      <c r="D18364" s="33"/>
      <c r="E18364" s="33"/>
      <c r="G18364">
        <f t="shared" si="287"/>
        <v>6</v>
      </c>
    </row>
    <row r="18365" spans="1:7">
      <c r="A18365" s="33"/>
      <c r="B18365" s="34"/>
      <c r="C18365" s="33"/>
      <c r="D18365" s="33"/>
      <c r="E18365" s="33"/>
      <c r="G18365">
        <f t="shared" si="287"/>
        <v>6</v>
      </c>
    </row>
    <row r="18366" spans="1:7">
      <c r="A18366" s="33"/>
      <c r="B18366" s="34"/>
      <c r="C18366" s="33"/>
      <c r="D18366" s="33"/>
      <c r="E18366" s="33"/>
      <c r="G18366">
        <f t="shared" si="287"/>
        <v>6</v>
      </c>
    </row>
    <row r="18367" spans="1:7">
      <c r="A18367" s="33"/>
      <c r="B18367" s="34"/>
      <c r="C18367" s="33"/>
      <c r="D18367" s="33"/>
      <c r="E18367" s="33"/>
      <c r="G18367">
        <f t="shared" si="287"/>
        <v>6</v>
      </c>
    </row>
    <row r="18368" spans="1:7">
      <c r="A18368" s="33"/>
      <c r="B18368" s="34"/>
      <c r="C18368" s="33"/>
      <c r="D18368" s="33"/>
      <c r="E18368" s="33"/>
      <c r="G18368">
        <f t="shared" ref="G18368:G18431" si="288">WEEKDAY(B18368,2)</f>
        <v>6</v>
      </c>
    </row>
    <row r="18369" spans="1:7">
      <c r="A18369" s="33"/>
      <c r="B18369" s="34"/>
      <c r="C18369" s="33"/>
      <c r="D18369" s="33"/>
      <c r="E18369" s="33"/>
      <c r="G18369">
        <f t="shared" si="288"/>
        <v>6</v>
      </c>
    </row>
    <row r="18370" spans="1:7">
      <c r="A18370" s="33"/>
      <c r="B18370" s="34"/>
      <c r="C18370" s="33"/>
      <c r="D18370" s="33"/>
      <c r="E18370" s="33"/>
      <c r="G18370">
        <f t="shared" si="288"/>
        <v>6</v>
      </c>
    </row>
    <row r="18371" spans="1:7">
      <c r="A18371" s="33"/>
      <c r="B18371" s="34"/>
      <c r="C18371" s="33"/>
      <c r="D18371" s="33"/>
      <c r="E18371" s="33"/>
      <c r="G18371">
        <f t="shared" si="288"/>
        <v>6</v>
      </c>
    </row>
    <row r="18372" spans="1:7">
      <c r="A18372" s="33"/>
      <c r="B18372" s="34"/>
      <c r="C18372" s="33"/>
      <c r="D18372" s="33"/>
      <c r="E18372" s="33"/>
      <c r="G18372">
        <f t="shared" si="288"/>
        <v>6</v>
      </c>
    </row>
    <row r="18373" spans="1:7">
      <c r="A18373" s="33"/>
      <c r="B18373" s="34"/>
      <c r="C18373" s="33"/>
      <c r="D18373" s="33"/>
      <c r="E18373" s="33"/>
      <c r="G18373">
        <f t="shared" si="288"/>
        <v>6</v>
      </c>
    </row>
    <row r="18374" spans="1:7">
      <c r="A18374" s="33"/>
      <c r="B18374" s="34"/>
      <c r="C18374" s="33"/>
      <c r="D18374" s="33"/>
      <c r="E18374" s="33"/>
      <c r="G18374">
        <f t="shared" si="288"/>
        <v>6</v>
      </c>
    </row>
    <row r="18375" spans="1:7">
      <c r="A18375" s="33"/>
      <c r="B18375" s="34"/>
      <c r="C18375" s="33"/>
      <c r="D18375" s="33"/>
      <c r="E18375" s="33"/>
      <c r="G18375">
        <f t="shared" si="288"/>
        <v>6</v>
      </c>
    </row>
    <row r="18376" spans="1:7">
      <c r="A18376" s="33"/>
      <c r="B18376" s="34"/>
      <c r="C18376" s="33"/>
      <c r="D18376" s="33"/>
      <c r="E18376" s="33"/>
      <c r="G18376">
        <f t="shared" si="288"/>
        <v>6</v>
      </c>
    </row>
    <row r="18377" spans="1:7">
      <c r="A18377" s="33"/>
      <c r="B18377" s="34"/>
      <c r="C18377" s="33"/>
      <c r="D18377" s="33"/>
      <c r="E18377" s="33"/>
      <c r="G18377">
        <f t="shared" si="288"/>
        <v>6</v>
      </c>
    </row>
    <row r="18378" spans="1:7">
      <c r="A18378" s="33"/>
      <c r="B18378" s="34"/>
      <c r="C18378" s="33"/>
      <c r="D18378" s="33"/>
      <c r="E18378" s="33"/>
      <c r="G18378">
        <f t="shared" si="288"/>
        <v>6</v>
      </c>
    </row>
    <row r="18379" spans="1:7">
      <c r="A18379" s="33"/>
      <c r="B18379" s="34"/>
      <c r="C18379" s="33"/>
      <c r="D18379" s="33"/>
      <c r="E18379" s="33"/>
      <c r="G18379">
        <f t="shared" si="288"/>
        <v>6</v>
      </c>
    </row>
    <row r="18380" spans="1:7">
      <c r="A18380" s="33"/>
      <c r="B18380" s="34"/>
      <c r="C18380" s="33"/>
      <c r="D18380" s="33"/>
      <c r="E18380" s="33"/>
      <c r="G18380">
        <f t="shared" si="288"/>
        <v>6</v>
      </c>
    </row>
    <row r="18381" spans="1:7">
      <c r="A18381" s="33"/>
      <c r="B18381" s="34"/>
      <c r="C18381" s="33"/>
      <c r="D18381" s="33"/>
      <c r="E18381" s="33"/>
      <c r="G18381">
        <f t="shared" si="288"/>
        <v>6</v>
      </c>
    </row>
    <row r="18382" spans="1:7">
      <c r="A18382" s="33"/>
      <c r="B18382" s="34"/>
      <c r="C18382" s="33"/>
      <c r="D18382" s="33"/>
      <c r="E18382" s="33"/>
      <c r="G18382">
        <f t="shared" si="288"/>
        <v>6</v>
      </c>
    </row>
    <row r="18383" spans="1:7">
      <c r="A18383" s="33"/>
      <c r="B18383" s="34"/>
      <c r="C18383" s="33"/>
      <c r="D18383" s="33"/>
      <c r="E18383" s="33"/>
      <c r="G18383">
        <f t="shared" si="288"/>
        <v>6</v>
      </c>
    </row>
    <row r="18384" spans="1:7">
      <c r="A18384" s="33"/>
      <c r="B18384" s="34"/>
      <c r="C18384" s="33"/>
      <c r="D18384" s="33"/>
      <c r="E18384" s="33"/>
      <c r="G18384">
        <f t="shared" si="288"/>
        <v>6</v>
      </c>
    </row>
    <row r="18385" spans="1:7">
      <c r="A18385" s="33"/>
      <c r="B18385" s="34"/>
      <c r="C18385" s="33"/>
      <c r="D18385" s="33"/>
      <c r="E18385" s="33"/>
      <c r="G18385">
        <f t="shared" si="288"/>
        <v>6</v>
      </c>
    </row>
    <row r="18386" spans="1:7">
      <c r="A18386" s="33"/>
      <c r="B18386" s="34"/>
      <c r="C18386" s="33"/>
      <c r="D18386" s="33"/>
      <c r="E18386" s="33"/>
      <c r="G18386">
        <f t="shared" si="288"/>
        <v>6</v>
      </c>
    </row>
    <row r="18387" spans="1:7">
      <c r="A18387" s="33"/>
      <c r="B18387" s="34"/>
      <c r="C18387" s="33"/>
      <c r="D18387" s="33"/>
      <c r="E18387" s="33"/>
      <c r="G18387">
        <f t="shared" si="288"/>
        <v>6</v>
      </c>
    </row>
    <row r="18388" spans="1:7">
      <c r="A18388" s="33"/>
      <c r="B18388" s="34"/>
      <c r="C18388" s="33"/>
      <c r="D18388" s="33"/>
      <c r="E18388" s="33"/>
      <c r="G18388">
        <f t="shared" si="288"/>
        <v>6</v>
      </c>
    </row>
    <row r="18389" spans="1:7">
      <c r="A18389" s="33"/>
      <c r="B18389" s="34"/>
      <c r="C18389" s="33"/>
      <c r="D18389" s="33"/>
      <c r="E18389" s="33"/>
      <c r="G18389">
        <f t="shared" si="288"/>
        <v>6</v>
      </c>
    </row>
    <row r="18390" spans="1:7">
      <c r="A18390" s="33"/>
      <c r="B18390" s="34"/>
      <c r="C18390" s="33"/>
      <c r="D18390" s="33"/>
      <c r="E18390" s="33"/>
      <c r="G18390">
        <f t="shared" si="288"/>
        <v>6</v>
      </c>
    </row>
    <row r="18391" spans="1:7">
      <c r="A18391" s="33"/>
      <c r="B18391" s="34"/>
      <c r="C18391" s="33"/>
      <c r="D18391" s="33"/>
      <c r="E18391" s="33"/>
      <c r="G18391">
        <f t="shared" si="288"/>
        <v>6</v>
      </c>
    </row>
    <row r="18392" spans="1:7">
      <c r="A18392" s="33"/>
      <c r="B18392" s="34"/>
      <c r="C18392" s="33"/>
      <c r="D18392" s="33"/>
      <c r="E18392" s="33"/>
      <c r="G18392">
        <f t="shared" si="288"/>
        <v>6</v>
      </c>
    </row>
    <row r="18393" spans="1:7">
      <c r="A18393" s="33"/>
      <c r="B18393" s="34"/>
      <c r="C18393" s="33"/>
      <c r="D18393" s="33"/>
      <c r="E18393" s="33"/>
      <c r="G18393">
        <f t="shared" si="288"/>
        <v>6</v>
      </c>
    </row>
    <row r="18394" spans="1:7">
      <c r="A18394" s="33"/>
      <c r="B18394" s="34"/>
      <c r="C18394" s="33"/>
      <c r="D18394" s="33"/>
      <c r="E18394" s="33"/>
      <c r="G18394">
        <f t="shared" si="288"/>
        <v>6</v>
      </c>
    </row>
    <row r="18395" spans="1:7">
      <c r="A18395" s="33"/>
      <c r="B18395" s="34"/>
      <c r="C18395" s="33"/>
      <c r="D18395" s="33"/>
      <c r="E18395" s="33"/>
      <c r="G18395">
        <f t="shared" si="288"/>
        <v>6</v>
      </c>
    </row>
    <row r="18396" spans="1:7">
      <c r="A18396" s="33"/>
      <c r="B18396" s="34"/>
      <c r="C18396" s="33"/>
      <c r="D18396" s="33"/>
      <c r="E18396" s="33"/>
      <c r="G18396">
        <f t="shared" si="288"/>
        <v>6</v>
      </c>
    </row>
    <row r="18397" spans="1:7">
      <c r="A18397" s="33"/>
      <c r="B18397" s="34"/>
      <c r="C18397" s="33"/>
      <c r="D18397" s="33"/>
      <c r="E18397" s="33"/>
      <c r="G18397">
        <f t="shared" si="288"/>
        <v>6</v>
      </c>
    </row>
    <row r="18398" spans="1:7">
      <c r="A18398" s="33"/>
      <c r="B18398" s="34"/>
      <c r="C18398" s="33"/>
      <c r="D18398" s="33"/>
      <c r="E18398" s="33"/>
      <c r="G18398">
        <f t="shared" si="288"/>
        <v>6</v>
      </c>
    </row>
    <row r="18399" spans="1:7">
      <c r="A18399" s="33"/>
      <c r="B18399" s="34"/>
      <c r="C18399" s="33"/>
      <c r="D18399" s="33"/>
      <c r="E18399" s="33"/>
      <c r="G18399">
        <f t="shared" si="288"/>
        <v>6</v>
      </c>
    </row>
    <row r="18400" spans="1:7">
      <c r="A18400" s="33"/>
      <c r="B18400" s="34"/>
      <c r="C18400" s="33"/>
      <c r="D18400" s="33"/>
      <c r="E18400" s="33"/>
      <c r="G18400">
        <f t="shared" si="288"/>
        <v>6</v>
      </c>
    </row>
    <row r="18401" spans="1:7">
      <c r="A18401" s="33"/>
      <c r="B18401" s="34"/>
      <c r="C18401" s="33"/>
      <c r="D18401" s="33"/>
      <c r="E18401" s="33"/>
      <c r="G18401">
        <f t="shared" si="288"/>
        <v>6</v>
      </c>
    </row>
    <row r="18402" spans="1:7">
      <c r="A18402" s="33"/>
      <c r="B18402" s="34"/>
      <c r="C18402" s="33"/>
      <c r="D18402" s="33"/>
      <c r="E18402" s="33"/>
      <c r="G18402">
        <f t="shared" si="288"/>
        <v>6</v>
      </c>
    </row>
    <row r="18403" spans="1:7">
      <c r="A18403" s="33"/>
      <c r="B18403" s="34"/>
      <c r="C18403" s="33"/>
      <c r="D18403" s="33"/>
      <c r="E18403" s="33"/>
      <c r="G18403">
        <f t="shared" si="288"/>
        <v>6</v>
      </c>
    </row>
    <row r="18404" spans="1:7">
      <c r="A18404" s="33"/>
      <c r="B18404" s="34"/>
      <c r="C18404" s="33"/>
      <c r="D18404" s="33"/>
      <c r="E18404" s="33"/>
      <c r="G18404">
        <f t="shared" si="288"/>
        <v>6</v>
      </c>
    </row>
    <row r="18405" spans="1:7">
      <c r="A18405" s="33"/>
      <c r="B18405" s="34"/>
      <c r="C18405" s="33"/>
      <c r="D18405" s="33"/>
      <c r="E18405" s="33"/>
      <c r="G18405">
        <f t="shared" si="288"/>
        <v>6</v>
      </c>
    </row>
    <row r="18406" spans="1:7">
      <c r="A18406" s="33"/>
      <c r="B18406" s="34"/>
      <c r="C18406" s="33"/>
      <c r="D18406" s="33"/>
      <c r="E18406" s="33"/>
      <c r="G18406">
        <f t="shared" si="288"/>
        <v>6</v>
      </c>
    </row>
    <row r="18407" spans="1:7">
      <c r="A18407" s="33"/>
      <c r="B18407" s="34"/>
      <c r="C18407" s="33"/>
      <c r="D18407" s="33"/>
      <c r="E18407" s="33"/>
      <c r="G18407">
        <f t="shared" si="288"/>
        <v>6</v>
      </c>
    </row>
    <row r="18408" spans="1:7">
      <c r="A18408" s="33"/>
      <c r="B18408" s="34"/>
      <c r="C18408" s="33"/>
      <c r="D18408" s="33"/>
      <c r="E18408" s="33"/>
      <c r="G18408">
        <f t="shared" si="288"/>
        <v>6</v>
      </c>
    </row>
    <row r="18409" spans="1:7">
      <c r="A18409" s="33"/>
      <c r="B18409" s="34"/>
      <c r="C18409" s="33"/>
      <c r="D18409" s="33"/>
      <c r="E18409" s="33"/>
      <c r="G18409">
        <f t="shared" si="288"/>
        <v>6</v>
      </c>
    </row>
    <row r="18410" spans="1:7">
      <c r="A18410" s="33"/>
      <c r="B18410" s="34"/>
      <c r="C18410" s="33"/>
      <c r="D18410" s="33"/>
      <c r="E18410" s="33"/>
      <c r="G18410">
        <f t="shared" si="288"/>
        <v>6</v>
      </c>
    </row>
    <row r="18411" spans="1:7">
      <c r="A18411" s="33"/>
      <c r="B18411" s="34"/>
      <c r="C18411" s="33"/>
      <c r="D18411" s="33"/>
      <c r="E18411" s="33"/>
      <c r="G18411">
        <f t="shared" si="288"/>
        <v>6</v>
      </c>
    </row>
    <row r="18412" spans="1:7">
      <c r="A18412" s="33"/>
      <c r="B18412" s="34"/>
      <c r="C18412" s="33"/>
      <c r="D18412" s="33"/>
      <c r="E18412" s="33"/>
      <c r="G18412">
        <f t="shared" si="288"/>
        <v>6</v>
      </c>
    </row>
    <row r="18413" spans="1:7">
      <c r="A18413" s="33"/>
      <c r="B18413" s="34"/>
      <c r="C18413" s="33"/>
      <c r="D18413" s="33"/>
      <c r="E18413" s="33"/>
      <c r="G18413">
        <f t="shared" si="288"/>
        <v>6</v>
      </c>
    </row>
    <row r="18414" spans="1:7">
      <c r="A18414" s="33"/>
      <c r="B18414" s="34"/>
      <c r="C18414" s="33"/>
      <c r="D18414" s="33"/>
      <c r="E18414" s="33"/>
      <c r="G18414">
        <f t="shared" si="288"/>
        <v>6</v>
      </c>
    </row>
    <row r="18415" spans="1:7">
      <c r="A18415" s="33"/>
      <c r="B18415" s="34"/>
      <c r="C18415" s="33"/>
      <c r="D18415" s="33"/>
      <c r="E18415" s="33"/>
      <c r="G18415">
        <f t="shared" si="288"/>
        <v>6</v>
      </c>
    </row>
    <row r="18416" spans="1:7">
      <c r="A18416" s="33"/>
      <c r="B18416" s="34"/>
      <c r="C18416" s="33"/>
      <c r="D18416" s="33"/>
      <c r="E18416" s="33"/>
      <c r="G18416">
        <f t="shared" si="288"/>
        <v>6</v>
      </c>
    </row>
    <row r="18417" spans="1:7">
      <c r="A18417" s="33"/>
      <c r="B18417" s="34"/>
      <c r="C18417" s="33"/>
      <c r="D18417" s="33"/>
      <c r="E18417" s="33"/>
      <c r="G18417">
        <f t="shared" si="288"/>
        <v>6</v>
      </c>
    </row>
    <row r="18418" spans="1:7">
      <c r="A18418" s="33"/>
      <c r="B18418" s="34"/>
      <c r="C18418" s="33"/>
      <c r="D18418" s="33"/>
      <c r="E18418" s="33"/>
      <c r="G18418">
        <f t="shared" si="288"/>
        <v>6</v>
      </c>
    </row>
    <row r="18419" spans="1:7">
      <c r="A18419" s="33"/>
      <c r="B18419" s="34"/>
      <c r="C18419" s="33"/>
      <c r="D18419" s="33"/>
      <c r="E18419" s="33"/>
      <c r="G18419">
        <f t="shared" si="288"/>
        <v>6</v>
      </c>
    </row>
    <row r="18420" spans="1:7">
      <c r="A18420" s="33"/>
      <c r="B18420" s="34"/>
      <c r="C18420" s="33"/>
      <c r="D18420" s="33"/>
      <c r="E18420" s="33"/>
      <c r="G18420">
        <f t="shared" si="288"/>
        <v>6</v>
      </c>
    </row>
    <row r="18421" spans="1:7">
      <c r="A18421" s="33"/>
      <c r="B18421" s="34"/>
      <c r="C18421" s="33"/>
      <c r="D18421" s="33"/>
      <c r="E18421" s="33"/>
      <c r="G18421">
        <f t="shared" si="288"/>
        <v>6</v>
      </c>
    </row>
    <row r="18422" spans="1:7">
      <c r="A18422" s="33"/>
      <c r="B18422" s="34"/>
      <c r="C18422" s="33"/>
      <c r="D18422" s="33"/>
      <c r="E18422" s="33"/>
      <c r="G18422">
        <f t="shared" si="288"/>
        <v>6</v>
      </c>
    </row>
    <row r="18423" spans="1:7">
      <c r="A18423" s="33"/>
      <c r="B18423" s="34"/>
      <c r="C18423" s="33"/>
      <c r="D18423" s="33"/>
      <c r="E18423" s="33"/>
      <c r="G18423">
        <f t="shared" si="288"/>
        <v>6</v>
      </c>
    </row>
    <row r="18424" spans="1:7">
      <c r="A18424" s="33"/>
      <c r="B18424" s="34"/>
      <c r="C18424" s="33"/>
      <c r="D18424" s="33"/>
      <c r="E18424" s="33"/>
      <c r="G18424">
        <f t="shared" si="288"/>
        <v>6</v>
      </c>
    </row>
    <row r="18425" spans="1:7">
      <c r="A18425" s="33"/>
      <c r="B18425" s="34"/>
      <c r="C18425" s="33"/>
      <c r="D18425" s="33"/>
      <c r="E18425" s="33"/>
      <c r="G18425">
        <f t="shared" si="288"/>
        <v>6</v>
      </c>
    </row>
    <row r="18426" spans="1:7">
      <c r="A18426" s="33"/>
      <c r="B18426" s="34"/>
      <c r="C18426" s="33"/>
      <c r="D18426" s="33"/>
      <c r="E18426" s="33"/>
      <c r="G18426">
        <f t="shared" si="288"/>
        <v>6</v>
      </c>
    </row>
    <row r="18427" spans="1:7">
      <c r="A18427" s="33"/>
      <c r="B18427" s="34"/>
      <c r="C18427" s="33"/>
      <c r="D18427" s="33"/>
      <c r="E18427" s="33"/>
      <c r="G18427">
        <f t="shared" si="288"/>
        <v>6</v>
      </c>
    </row>
    <row r="18428" spans="1:7">
      <c r="A18428" s="33"/>
      <c r="B18428" s="34"/>
      <c r="C18428" s="33"/>
      <c r="D18428" s="33"/>
      <c r="E18428" s="33"/>
      <c r="G18428">
        <f t="shared" si="288"/>
        <v>6</v>
      </c>
    </row>
    <row r="18429" spans="1:7">
      <c r="A18429" s="33"/>
      <c r="B18429" s="34"/>
      <c r="C18429" s="33"/>
      <c r="D18429" s="33"/>
      <c r="E18429" s="33"/>
      <c r="G18429">
        <f t="shared" si="288"/>
        <v>6</v>
      </c>
    </row>
    <row r="18430" spans="1:7">
      <c r="A18430" s="33"/>
      <c r="B18430" s="34"/>
      <c r="C18430" s="33"/>
      <c r="D18430" s="33"/>
      <c r="E18430" s="33"/>
      <c r="G18430">
        <f t="shared" si="288"/>
        <v>6</v>
      </c>
    </row>
    <row r="18431" spans="1:7">
      <c r="A18431" s="33"/>
      <c r="B18431" s="34"/>
      <c r="C18431" s="33"/>
      <c r="D18431" s="33"/>
      <c r="E18431" s="33"/>
      <c r="G18431">
        <f t="shared" si="288"/>
        <v>6</v>
      </c>
    </row>
    <row r="18432" spans="1:7">
      <c r="A18432" s="33"/>
      <c r="B18432" s="34"/>
      <c r="C18432" s="33"/>
      <c r="D18432" s="33"/>
      <c r="E18432" s="33"/>
      <c r="G18432">
        <f t="shared" ref="G18432:G18495" si="289">WEEKDAY(B18432,2)</f>
        <v>6</v>
      </c>
    </row>
    <row r="18433" spans="1:7">
      <c r="A18433" s="33"/>
      <c r="B18433" s="34"/>
      <c r="C18433" s="33"/>
      <c r="D18433" s="33"/>
      <c r="E18433" s="33"/>
      <c r="G18433">
        <f t="shared" si="289"/>
        <v>6</v>
      </c>
    </row>
    <row r="18434" spans="1:7">
      <c r="A18434" s="33"/>
      <c r="B18434" s="34"/>
      <c r="C18434" s="33"/>
      <c r="D18434" s="33"/>
      <c r="E18434" s="33"/>
      <c r="G18434">
        <f t="shared" si="289"/>
        <v>6</v>
      </c>
    </row>
    <row r="18435" spans="1:7">
      <c r="A18435" s="33"/>
      <c r="B18435" s="34"/>
      <c r="C18435" s="33"/>
      <c r="D18435" s="33"/>
      <c r="E18435" s="33"/>
      <c r="G18435">
        <f t="shared" si="289"/>
        <v>6</v>
      </c>
    </row>
    <row r="18436" spans="1:7">
      <c r="A18436" s="33"/>
      <c r="B18436" s="34"/>
      <c r="C18436" s="33"/>
      <c r="D18436" s="33"/>
      <c r="E18436" s="33"/>
      <c r="G18436">
        <f t="shared" si="289"/>
        <v>6</v>
      </c>
    </row>
    <row r="18437" spans="1:7">
      <c r="A18437" s="33"/>
      <c r="B18437" s="34"/>
      <c r="C18437" s="33"/>
      <c r="D18437" s="33"/>
      <c r="E18437" s="33"/>
      <c r="G18437">
        <f t="shared" si="289"/>
        <v>6</v>
      </c>
    </row>
    <row r="18438" spans="1:7">
      <c r="A18438" s="33"/>
      <c r="B18438" s="34"/>
      <c r="C18438" s="33"/>
      <c r="D18438" s="33"/>
      <c r="E18438" s="33"/>
      <c r="G18438">
        <f t="shared" si="289"/>
        <v>6</v>
      </c>
    </row>
    <row r="18439" spans="1:7">
      <c r="A18439" s="33"/>
      <c r="B18439" s="34"/>
      <c r="C18439" s="33"/>
      <c r="D18439" s="33"/>
      <c r="E18439" s="33"/>
      <c r="G18439">
        <f t="shared" si="289"/>
        <v>6</v>
      </c>
    </row>
    <row r="18440" spans="1:7">
      <c r="A18440" s="33"/>
      <c r="B18440" s="34"/>
      <c r="C18440" s="33"/>
      <c r="D18440" s="33"/>
      <c r="E18440" s="33"/>
      <c r="G18440">
        <f t="shared" si="289"/>
        <v>6</v>
      </c>
    </row>
    <row r="18441" spans="1:7">
      <c r="A18441" s="33"/>
      <c r="B18441" s="34"/>
      <c r="C18441" s="33"/>
      <c r="D18441" s="33"/>
      <c r="E18441" s="33"/>
      <c r="G18441">
        <f t="shared" si="289"/>
        <v>6</v>
      </c>
    </row>
    <row r="18442" spans="1:7">
      <c r="A18442" s="33"/>
      <c r="B18442" s="34"/>
      <c r="C18442" s="33"/>
      <c r="D18442" s="33"/>
      <c r="E18442" s="33"/>
      <c r="G18442">
        <f t="shared" si="289"/>
        <v>6</v>
      </c>
    </row>
    <row r="18443" spans="1:7">
      <c r="A18443" s="33"/>
      <c r="B18443" s="34"/>
      <c r="C18443" s="33"/>
      <c r="D18443" s="33"/>
      <c r="E18443" s="33"/>
      <c r="G18443">
        <f t="shared" si="289"/>
        <v>6</v>
      </c>
    </row>
    <row r="18444" spans="1:7">
      <c r="A18444" s="33"/>
      <c r="B18444" s="34"/>
      <c r="C18444" s="33"/>
      <c r="D18444" s="33"/>
      <c r="E18444" s="33"/>
      <c r="G18444">
        <f t="shared" si="289"/>
        <v>6</v>
      </c>
    </row>
    <row r="18445" spans="1:7">
      <c r="A18445" s="33"/>
      <c r="B18445" s="34"/>
      <c r="C18445" s="33"/>
      <c r="D18445" s="33"/>
      <c r="E18445" s="33"/>
      <c r="G18445">
        <f t="shared" si="289"/>
        <v>6</v>
      </c>
    </row>
    <row r="18446" spans="1:7">
      <c r="A18446" s="33"/>
      <c r="B18446" s="34"/>
      <c r="C18446" s="33"/>
      <c r="D18446" s="33"/>
      <c r="E18446" s="33"/>
      <c r="G18446">
        <f t="shared" si="289"/>
        <v>6</v>
      </c>
    </row>
    <row r="18447" spans="1:7">
      <c r="A18447" s="33"/>
      <c r="B18447" s="34"/>
      <c r="C18447" s="33"/>
      <c r="D18447" s="33"/>
      <c r="E18447" s="33"/>
      <c r="G18447">
        <f t="shared" si="289"/>
        <v>6</v>
      </c>
    </row>
    <row r="18448" spans="1:7">
      <c r="A18448" s="33"/>
      <c r="B18448" s="34"/>
      <c r="C18448" s="33"/>
      <c r="D18448" s="33"/>
      <c r="E18448" s="33"/>
      <c r="G18448">
        <f t="shared" si="289"/>
        <v>6</v>
      </c>
    </row>
    <row r="18449" spans="1:7">
      <c r="A18449" s="33"/>
      <c r="B18449" s="34"/>
      <c r="C18449" s="33"/>
      <c r="D18449" s="33"/>
      <c r="E18449" s="33"/>
      <c r="G18449">
        <f t="shared" si="289"/>
        <v>6</v>
      </c>
    </row>
    <row r="18450" spans="1:7">
      <c r="A18450" s="33"/>
      <c r="B18450" s="34"/>
      <c r="C18450" s="33"/>
      <c r="D18450" s="33"/>
      <c r="E18450" s="33"/>
      <c r="G18450">
        <f t="shared" si="289"/>
        <v>6</v>
      </c>
    </row>
    <row r="18451" spans="1:7">
      <c r="A18451" s="33"/>
      <c r="B18451" s="34"/>
      <c r="C18451" s="33"/>
      <c r="D18451" s="33"/>
      <c r="E18451" s="33"/>
      <c r="G18451">
        <f t="shared" si="289"/>
        <v>6</v>
      </c>
    </row>
    <row r="18452" spans="1:7">
      <c r="A18452" s="33"/>
      <c r="B18452" s="34"/>
      <c r="C18452" s="33"/>
      <c r="D18452" s="33"/>
      <c r="E18452" s="33"/>
      <c r="G18452">
        <f t="shared" si="289"/>
        <v>6</v>
      </c>
    </row>
    <row r="18453" spans="1:7">
      <c r="A18453" s="33"/>
      <c r="B18453" s="34"/>
      <c r="C18453" s="33"/>
      <c r="D18453" s="33"/>
      <c r="E18453" s="33"/>
      <c r="G18453">
        <f t="shared" si="289"/>
        <v>6</v>
      </c>
    </row>
    <row r="18454" spans="1:7">
      <c r="A18454" s="33"/>
      <c r="B18454" s="34"/>
      <c r="C18454" s="33"/>
      <c r="D18454" s="33"/>
      <c r="E18454" s="33"/>
      <c r="G18454">
        <f t="shared" si="289"/>
        <v>6</v>
      </c>
    </row>
    <row r="18455" spans="1:7">
      <c r="A18455" s="33"/>
      <c r="B18455" s="34"/>
      <c r="C18455" s="33"/>
      <c r="D18455" s="33"/>
      <c r="E18455" s="33"/>
      <c r="G18455">
        <f t="shared" si="289"/>
        <v>6</v>
      </c>
    </row>
    <row r="18456" spans="1:7">
      <c r="A18456" s="33"/>
      <c r="B18456" s="34"/>
      <c r="C18456" s="33"/>
      <c r="D18456" s="33"/>
      <c r="E18456" s="33"/>
      <c r="G18456">
        <f t="shared" si="289"/>
        <v>6</v>
      </c>
    </row>
    <row r="18457" spans="1:7">
      <c r="A18457" s="33"/>
      <c r="B18457" s="34"/>
      <c r="C18457" s="33"/>
      <c r="D18457" s="33"/>
      <c r="E18457" s="33"/>
      <c r="G18457">
        <f t="shared" si="289"/>
        <v>6</v>
      </c>
    </row>
    <row r="18458" spans="1:7">
      <c r="A18458" s="33"/>
      <c r="B18458" s="34"/>
      <c r="C18458" s="33"/>
      <c r="D18458" s="33"/>
      <c r="E18458" s="33"/>
      <c r="G18458">
        <f t="shared" si="289"/>
        <v>6</v>
      </c>
    </row>
    <row r="18459" spans="1:7">
      <c r="A18459" s="33"/>
      <c r="B18459" s="34"/>
      <c r="C18459" s="33"/>
      <c r="D18459" s="33"/>
      <c r="E18459" s="33"/>
      <c r="G18459">
        <f t="shared" si="289"/>
        <v>6</v>
      </c>
    </row>
    <row r="18460" spans="1:7">
      <c r="A18460" s="33"/>
      <c r="B18460" s="34"/>
      <c r="C18460" s="33"/>
      <c r="D18460" s="33"/>
      <c r="E18460" s="33"/>
      <c r="G18460">
        <f t="shared" si="289"/>
        <v>6</v>
      </c>
    </row>
    <row r="18461" spans="1:7">
      <c r="A18461" s="33"/>
      <c r="B18461" s="34"/>
      <c r="C18461" s="33"/>
      <c r="D18461" s="33"/>
      <c r="E18461" s="33"/>
      <c r="G18461">
        <f t="shared" si="289"/>
        <v>6</v>
      </c>
    </row>
    <row r="18462" spans="1:7">
      <c r="A18462" s="33"/>
      <c r="B18462" s="34"/>
      <c r="C18462" s="33"/>
      <c r="D18462" s="33"/>
      <c r="E18462" s="33"/>
      <c r="G18462">
        <f t="shared" si="289"/>
        <v>6</v>
      </c>
    </row>
    <row r="18463" spans="1:7">
      <c r="A18463" s="33"/>
      <c r="B18463" s="34"/>
      <c r="C18463" s="33"/>
      <c r="D18463" s="33"/>
      <c r="E18463" s="33"/>
      <c r="G18463">
        <f t="shared" si="289"/>
        <v>6</v>
      </c>
    </row>
    <row r="18464" spans="1:7">
      <c r="A18464" s="33"/>
      <c r="B18464" s="34"/>
      <c r="C18464" s="33"/>
      <c r="D18464" s="33"/>
      <c r="E18464" s="33"/>
      <c r="G18464">
        <f t="shared" si="289"/>
        <v>6</v>
      </c>
    </row>
    <row r="18465" spans="1:7">
      <c r="A18465" s="33"/>
      <c r="B18465" s="34"/>
      <c r="C18465" s="33"/>
      <c r="D18465" s="33"/>
      <c r="E18465" s="33"/>
      <c r="G18465">
        <f t="shared" si="289"/>
        <v>6</v>
      </c>
    </row>
    <row r="18466" spans="1:7">
      <c r="A18466" s="33"/>
      <c r="B18466" s="34"/>
      <c r="C18466" s="33"/>
      <c r="D18466" s="33"/>
      <c r="E18466" s="33"/>
      <c r="G18466">
        <f t="shared" si="289"/>
        <v>6</v>
      </c>
    </row>
    <row r="18467" spans="1:7">
      <c r="A18467" s="33"/>
      <c r="B18467" s="34"/>
      <c r="C18467" s="33"/>
      <c r="D18467" s="33"/>
      <c r="E18467" s="33"/>
      <c r="G18467">
        <f t="shared" si="289"/>
        <v>6</v>
      </c>
    </row>
    <row r="18468" spans="1:7">
      <c r="A18468" s="33"/>
      <c r="B18468" s="34"/>
      <c r="C18468" s="33"/>
      <c r="D18468" s="33"/>
      <c r="E18468" s="33"/>
      <c r="G18468">
        <f t="shared" si="289"/>
        <v>6</v>
      </c>
    </row>
    <row r="18469" spans="1:7">
      <c r="A18469" s="33"/>
      <c r="B18469" s="34"/>
      <c r="C18469" s="33"/>
      <c r="D18469" s="33"/>
      <c r="E18469" s="33"/>
      <c r="G18469">
        <f t="shared" si="289"/>
        <v>6</v>
      </c>
    </row>
    <row r="18470" spans="1:7">
      <c r="A18470" s="33"/>
      <c r="B18470" s="34"/>
      <c r="C18470" s="33"/>
      <c r="D18470" s="33"/>
      <c r="E18470" s="33"/>
      <c r="G18470">
        <f t="shared" si="289"/>
        <v>6</v>
      </c>
    </row>
    <row r="18471" spans="1:7">
      <c r="A18471" s="33"/>
      <c r="B18471" s="34"/>
      <c r="C18471" s="33"/>
      <c r="D18471" s="33"/>
      <c r="E18471" s="33"/>
      <c r="G18471">
        <f t="shared" si="289"/>
        <v>6</v>
      </c>
    </row>
    <row r="18472" spans="1:7">
      <c r="A18472" s="33"/>
      <c r="B18472" s="34"/>
      <c r="C18472" s="33"/>
      <c r="D18472" s="33"/>
      <c r="E18472" s="33"/>
      <c r="G18472">
        <f t="shared" si="289"/>
        <v>6</v>
      </c>
    </row>
    <row r="18473" spans="1:7">
      <c r="A18473" s="33"/>
      <c r="B18473" s="34"/>
      <c r="C18473" s="33"/>
      <c r="D18473" s="33"/>
      <c r="E18473" s="33"/>
      <c r="G18473">
        <f t="shared" si="289"/>
        <v>6</v>
      </c>
    </row>
    <row r="18474" spans="1:7">
      <c r="A18474" s="33"/>
      <c r="B18474" s="34"/>
      <c r="C18474" s="33"/>
      <c r="D18474" s="33"/>
      <c r="E18474" s="33"/>
      <c r="G18474">
        <f t="shared" si="289"/>
        <v>6</v>
      </c>
    </row>
    <row r="18475" spans="1:7">
      <c r="A18475" s="33"/>
      <c r="B18475" s="34"/>
      <c r="C18475" s="33"/>
      <c r="D18475" s="33"/>
      <c r="E18475" s="33"/>
      <c r="G18475">
        <f t="shared" si="289"/>
        <v>6</v>
      </c>
    </row>
    <row r="18476" spans="1:7">
      <c r="A18476" s="33"/>
      <c r="B18476" s="34"/>
      <c r="C18476" s="33"/>
      <c r="D18476" s="33"/>
      <c r="E18476" s="33"/>
      <c r="G18476">
        <f t="shared" si="289"/>
        <v>6</v>
      </c>
    </row>
    <row r="18477" spans="1:7">
      <c r="A18477" s="33"/>
      <c r="B18477" s="34"/>
      <c r="C18477" s="33"/>
      <c r="D18477" s="33"/>
      <c r="E18477" s="33"/>
      <c r="G18477">
        <f t="shared" si="289"/>
        <v>6</v>
      </c>
    </row>
    <row r="18478" spans="1:7">
      <c r="A18478" s="33"/>
      <c r="B18478" s="34"/>
      <c r="C18478" s="33"/>
      <c r="D18478" s="33"/>
      <c r="E18478" s="33"/>
      <c r="G18478">
        <f t="shared" si="289"/>
        <v>6</v>
      </c>
    </row>
    <row r="18479" spans="1:7">
      <c r="A18479" s="33"/>
      <c r="B18479" s="34"/>
      <c r="C18479" s="33"/>
      <c r="D18479" s="33"/>
      <c r="E18479" s="33"/>
      <c r="G18479">
        <f t="shared" si="289"/>
        <v>6</v>
      </c>
    </row>
    <row r="18480" spans="1:7">
      <c r="A18480" s="33"/>
      <c r="B18480" s="34"/>
      <c r="C18480" s="33"/>
      <c r="D18480" s="33"/>
      <c r="E18480" s="33"/>
      <c r="G18480">
        <f t="shared" si="289"/>
        <v>6</v>
      </c>
    </row>
    <row r="18481" spans="1:7">
      <c r="A18481" s="33"/>
      <c r="B18481" s="34"/>
      <c r="C18481" s="33"/>
      <c r="D18481" s="33"/>
      <c r="E18481" s="33"/>
      <c r="G18481">
        <f t="shared" si="289"/>
        <v>6</v>
      </c>
    </row>
    <row r="18482" spans="1:7">
      <c r="A18482" s="33"/>
      <c r="B18482" s="34"/>
      <c r="C18482" s="33"/>
      <c r="D18482" s="33"/>
      <c r="E18482" s="33"/>
      <c r="G18482">
        <f t="shared" si="289"/>
        <v>6</v>
      </c>
    </row>
    <row r="18483" spans="1:7">
      <c r="A18483" s="33"/>
      <c r="B18483" s="34"/>
      <c r="C18483" s="33"/>
      <c r="D18483" s="33"/>
      <c r="E18483" s="33"/>
      <c r="G18483">
        <f t="shared" si="289"/>
        <v>6</v>
      </c>
    </row>
    <row r="18484" spans="1:7">
      <c r="A18484" s="33"/>
      <c r="B18484" s="34"/>
      <c r="C18484" s="33"/>
      <c r="D18484" s="33"/>
      <c r="E18484" s="33"/>
      <c r="G18484">
        <f t="shared" si="289"/>
        <v>6</v>
      </c>
    </row>
    <row r="18485" spans="1:7">
      <c r="A18485" s="33"/>
      <c r="B18485" s="34"/>
      <c r="C18485" s="33"/>
      <c r="D18485" s="33"/>
      <c r="E18485" s="33"/>
      <c r="G18485">
        <f t="shared" si="289"/>
        <v>6</v>
      </c>
    </row>
    <row r="18486" spans="1:7">
      <c r="A18486" s="33"/>
      <c r="B18486" s="34"/>
      <c r="C18486" s="33"/>
      <c r="D18486" s="33"/>
      <c r="E18486" s="33"/>
      <c r="G18486">
        <f t="shared" si="289"/>
        <v>6</v>
      </c>
    </row>
    <row r="18487" spans="1:7">
      <c r="A18487" s="33"/>
      <c r="B18487" s="34"/>
      <c r="C18487" s="33"/>
      <c r="D18487" s="33"/>
      <c r="E18487" s="33"/>
      <c r="G18487">
        <f t="shared" si="289"/>
        <v>6</v>
      </c>
    </row>
    <row r="18488" spans="1:7">
      <c r="A18488" s="33"/>
      <c r="B18488" s="34"/>
      <c r="C18488" s="33"/>
      <c r="D18488" s="33"/>
      <c r="E18488" s="33"/>
      <c r="G18488">
        <f t="shared" si="289"/>
        <v>6</v>
      </c>
    </row>
    <row r="18489" spans="1:7">
      <c r="A18489" s="33"/>
      <c r="B18489" s="34"/>
      <c r="C18489" s="33"/>
      <c r="D18489" s="33"/>
      <c r="E18489" s="33"/>
      <c r="G18489">
        <f t="shared" si="289"/>
        <v>6</v>
      </c>
    </row>
    <row r="18490" spans="1:7">
      <c r="A18490" s="33"/>
      <c r="B18490" s="34"/>
      <c r="C18490" s="33"/>
      <c r="D18490" s="33"/>
      <c r="E18490" s="33"/>
      <c r="G18490">
        <f t="shared" si="289"/>
        <v>6</v>
      </c>
    </row>
    <row r="18491" spans="1:7">
      <c r="A18491" s="33"/>
      <c r="B18491" s="34"/>
      <c r="C18491" s="33"/>
      <c r="D18491" s="33"/>
      <c r="E18491" s="33"/>
      <c r="G18491">
        <f t="shared" si="289"/>
        <v>6</v>
      </c>
    </row>
    <row r="18492" spans="1:7">
      <c r="A18492" s="33"/>
      <c r="B18492" s="34"/>
      <c r="C18492" s="33"/>
      <c r="D18492" s="33"/>
      <c r="E18492" s="33"/>
      <c r="G18492">
        <f t="shared" si="289"/>
        <v>6</v>
      </c>
    </row>
    <row r="18493" spans="1:7">
      <c r="A18493" s="33"/>
      <c r="B18493" s="34"/>
      <c r="C18493" s="33"/>
      <c r="D18493" s="33"/>
      <c r="E18493" s="33"/>
      <c r="G18493">
        <f t="shared" si="289"/>
        <v>6</v>
      </c>
    </row>
    <row r="18494" spans="1:7">
      <c r="A18494" s="33"/>
      <c r="B18494" s="34"/>
      <c r="C18494" s="33"/>
      <c r="D18494" s="33"/>
      <c r="E18494" s="33"/>
      <c r="G18494">
        <f t="shared" si="289"/>
        <v>6</v>
      </c>
    </row>
    <row r="18495" spans="1:7">
      <c r="A18495" s="33"/>
      <c r="B18495" s="34"/>
      <c r="C18495" s="33"/>
      <c r="D18495" s="33"/>
      <c r="E18495" s="33"/>
      <c r="G18495">
        <f t="shared" si="289"/>
        <v>6</v>
      </c>
    </row>
    <row r="18496" spans="1:7">
      <c r="A18496" s="33"/>
      <c r="B18496" s="34"/>
      <c r="C18496" s="33"/>
      <c r="D18496" s="33"/>
      <c r="E18496" s="33"/>
      <c r="G18496">
        <f t="shared" ref="G18496:G18559" si="290">WEEKDAY(B18496,2)</f>
        <v>6</v>
      </c>
    </row>
    <row r="18497" spans="1:7">
      <c r="A18497" s="33"/>
      <c r="B18497" s="34"/>
      <c r="C18497" s="33"/>
      <c r="D18497" s="33"/>
      <c r="E18497" s="33"/>
      <c r="G18497">
        <f t="shared" si="290"/>
        <v>6</v>
      </c>
    </row>
    <row r="18498" spans="1:7">
      <c r="A18498" s="33"/>
      <c r="B18498" s="34"/>
      <c r="C18498" s="33"/>
      <c r="D18498" s="33"/>
      <c r="E18498" s="33"/>
      <c r="G18498">
        <f t="shared" si="290"/>
        <v>6</v>
      </c>
    </row>
    <row r="18499" spans="1:7">
      <c r="A18499" s="33"/>
      <c r="B18499" s="34"/>
      <c r="C18499" s="33"/>
      <c r="D18499" s="33"/>
      <c r="E18499" s="33"/>
      <c r="G18499">
        <f t="shared" si="290"/>
        <v>6</v>
      </c>
    </row>
    <row r="18500" spans="1:7">
      <c r="A18500" s="33"/>
      <c r="B18500" s="34"/>
      <c r="C18500" s="33"/>
      <c r="D18500" s="33"/>
      <c r="E18500" s="33"/>
      <c r="G18500">
        <f t="shared" si="290"/>
        <v>6</v>
      </c>
    </row>
    <row r="18501" spans="1:7">
      <c r="A18501" s="33"/>
      <c r="B18501" s="34"/>
      <c r="C18501" s="33"/>
      <c r="D18501" s="33"/>
      <c r="E18501" s="33"/>
      <c r="G18501">
        <f t="shared" si="290"/>
        <v>6</v>
      </c>
    </row>
    <row r="18502" spans="1:7">
      <c r="A18502" s="33"/>
      <c r="B18502" s="34"/>
      <c r="C18502" s="33"/>
      <c r="D18502" s="33"/>
      <c r="E18502" s="33"/>
      <c r="G18502">
        <f t="shared" si="290"/>
        <v>6</v>
      </c>
    </row>
    <row r="18503" spans="1:7">
      <c r="A18503" s="33"/>
      <c r="B18503" s="34"/>
      <c r="C18503" s="33"/>
      <c r="D18503" s="33"/>
      <c r="E18503" s="33"/>
      <c r="G18503">
        <f t="shared" si="290"/>
        <v>6</v>
      </c>
    </row>
    <row r="18504" spans="1:7">
      <c r="A18504" s="33"/>
      <c r="B18504" s="34"/>
      <c r="C18504" s="33"/>
      <c r="D18504" s="33"/>
      <c r="E18504" s="33"/>
      <c r="G18504">
        <f t="shared" si="290"/>
        <v>6</v>
      </c>
    </row>
    <row r="18505" spans="1:7">
      <c r="A18505" s="33"/>
      <c r="B18505" s="34"/>
      <c r="C18505" s="33"/>
      <c r="D18505" s="33"/>
      <c r="E18505" s="33"/>
      <c r="G18505">
        <f t="shared" si="290"/>
        <v>6</v>
      </c>
    </row>
    <row r="18506" spans="1:7">
      <c r="A18506" s="33"/>
      <c r="B18506" s="34"/>
      <c r="C18506" s="33"/>
      <c r="D18506" s="33"/>
      <c r="E18506" s="33"/>
      <c r="G18506">
        <f t="shared" si="290"/>
        <v>6</v>
      </c>
    </row>
    <row r="18507" spans="1:7">
      <c r="A18507" s="33"/>
      <c r="B18507" s="34"/>
      <c r="C18507" s="33"/>
      <c r="D18507" s="33"/>
      <c r="E18507" s="33"/>
      <c r="G18507">
        <f t="shared" si="290"/>
        <v>6</v>
      </c>
    </row>
    <row r="18508" spans="1:7">
      <c r="A18508" s="33"/>
      <c r="B18508" s="34"/>
      <c r="C18508" s="33"/>
      <c r="D18508" s="33"/>
      <c r="E18508" s="33"/>
      <c r="G18508">
        <f t="shared" si="290"/>
        <v>6</v>
      </c>
    </row>
    <row r="18509" spans="1:7">
      <c r="A18509" s="33"/>
      <c r="B18509" s="34"/>
      <c r="C18509" s="33"/>
      <c r="D18509" s="33"/>
      <c r="E18509" s="33"/>
      <c r="G18509">
        <f t="shared" si="290"/>
        <v>6</v>
      </c>
    </row>
    <row r="18510" spans="1:7">
      <c r="A18510" s="33"/>
      <c r="B18510" s="34"/>
      <c r="C18510" s="33"/>
      <c r="D18510" s="33"/>
      <c r="E18510" s="33"/>
      <c r="G18510">
        <f t="shared" si="290"/>
        <v>6</v>
      </c>
    </row>
    <row r="18511" spans="1:7">
      <c r="A18511" s="33"/>
      <c r="B18511" s="34"/>
      <c r="C18511" s="33"/>
      <c r="D18511" s="33"/>
      <c r="E18511" s="33"/>
      <c r="G18511">
        <f t="shared" si="290"/>
        <v>6</v>
      </c>
    </row>
    <row r="18512" spans="1:7">
      <c r="A18512" s="33"/>
      <c r="B18512" s="34"/>
      <c r="C18512" s="33"/>
      <c r="D18512" s="33"/>
      <c r="E18512" s="33"/>
      <c r="G18512">
        <f t="shared" si="290"/>
        <v>6</v>
      </c>
    </row>
    <row r="18513" spans="1:7">
      <c r="A18513" s="33"/>
      <c r="B18513" s="34"/>
      <c r="C18513" s="33"/>
      <c r="D18513" s="33"/>
      <c r="E18513" s="33"/>
      <c r="G18513">
        <f t="shared" si="290"/>
        <v>6</v>
      </c>
    </row>
    <row r="18514" spans="1:7">
      <c r="A18514" s="33"/>
      <c r="B18514" s="34"/>
      <c r="C18514" s="33"/>
      <c r="D18514" s="33"/>
      <c r="E18514" s="33"/>
      <c r="G18514">
        <f t="shared" si="290"/>
        <v>6</v>
      </c>
    </row>
    <row r="18515" spans="1:7">
      <c r="A18515" s="33"/>
      <c r="B18515" s="34"/>
      <c r="C18515" s="33"/>
      <c r="D18515" s="33"/>
      <c r="E18515" s="33"/>
      <c r="G18515">
        <f t="shared" si="290"/>
        <v>6</v>
      </c>
    </row>
    <row r="18516" spans="1:7">
      <c r="A18516" s="33"/>
      <c r="B18516" s="34"/>
      <c r="C18516" s="33"/>
      <c r="D18516" s="33"/>
      <c r="E18516" s="33"/>
      <c r="G18516">
        <f t="shared" si="290"/>
        <v>6</v>
      </c>
    </row>
    <row r="18517" spans="1:7">
      <c r="A18517" s="33"/>
      <c r="B18517" s="34"/>
      <c r="C18517" s="33"/>
      <c r="D18517" s="33"/>
      <c r="E18517" s="33"/>
      <c r="G18517">
        <f t="shared" si="290"/>
        <v>6</v>
      </c>
    </row>
    <row r="18518" spans="1:7">
      <c r="A18518" s="33"/>
      <c r="B18518" s="34"/>
      <c r="C18518" s="33"/>
      <c r="D18518" s="33"/>
      <c r="E18518" s="33"/>
      <c r="G18518">
        <f t="shared" si="290"/>
        <v>6</v>
      </c>
    </row>
    <row r="18519" spans="1:7">
      <c r="A18519" s="33"/>
      <c r="B18519" s="34"/>
      <c r="C18519" s="33"/>
      <c r="D18519" s="33"/>
      <c r="E18519" s="33"/>
      <c r="G18519">
        <f t="shared" si="290"/>
        <v>6</v>
      </c>
    </row>
    <row r="18520" spans="1:7">
      <c r="A18520" s="33"/>
      <c r="B18520" s="34"/>
      <c r="C18520" s="33"/>
      <c r="D18520" s="33"/>
      <c r="E18520" s="33"/>
      <c r="G18520">
        <f t="shared" si="290"/>
        <v>6</v>
      </c>
    </row>
    <row r="18521" spans="1:7">
      <c r="A18521" s="33"/>
      <c r="B18521" s="34"/>
      <c r="C18521" s="33"/>
      <c r="D18521" s="33"/>
      <c r="E18521" s="33"/>
      <c r="G18521">
        <f t="shared" si="290"/>
        <v>6</v>
      </c>
    </row>
    <row r="18522" spans="1:7">
      <c r="A18522" s="33"/>
      <c r="B18522" s="34"/>
      <c r="C18522" s="33"/>
      <c r="D18522" s="33"/>
      <c r="E18522" s="33"/>
      <c r="G18522">
        <f t="shared" si="290"/>
        <v>6</v>
      </c>
    </row>
    <row r="18523" spans="1:7">
      <c r="A18523" s="33"/>
      <c r="B18523" s="34"/>
      <c r="C18523" s="33"/>
      <c r="D18523" s="33"/>
      <c r="E18523" s="33"/>
      <c r="G18523">
        <f t="shared" si="290"/>
        <v>6</v>
      </c>
    </row>
    <row r="18524" spans="1:7">
      <c r="A18524" s="33"/>
      <c r="B18524" s="34"/>
      <c r="C18524" s="33"/>
      <c r="D18524" s="33"/>
      <c r="E18524" s="33"/>
      <c r="G18524">
        <f t="shared" si="290"/>
        <v>6</v>
      </c>
    </row>
    <row r="18525" spans="1:7">
      <c r="A18525" s="33"/>
      <c r="B18525" s="34"/>
      <c r="C18525" s="33"/>
      <c r="D18525" s="33"/>
      <c r="E18525" s="33"/>
      <c r="G18525">
        <f t="shared" si="290"/>
        <v>6</v>
      </c>
    </row>
    <row r="18526" spans="1:7">
      <c r="A18526" s="33"/>
      <c r="B18526" s="34"/>
      <c r="C18526" s="33"/>
      <c r="D18526" s="33"/>
      <c r="E18526" s="33"/>
      <c r="G18526">
        <f t="shared" si="290"/>
        <v>6</v>
      </c>
    </row>
    <row r="18527" spans="1:7">
      <c r="A18527" s="33"/>
      <c r="B18527" s="34"/>
      <c r="C18527" s="33"/>
      <c r="D18527" s="33"/>
      <c r="E18527" s="33"/>
      <c r="G18527">
        <f t="shared" si="290"/>
        <v>6</v>
      </c>
    </row>
    <row r="18528" spans="1:7">
      <c r="A18528" s="33"/>
      <c r="B18528" s="34"/>
      <c r="C18528" s="33"/>
      <c r="D18528" s="33"/>
      <c r="E18528" s="33"/>
      <c r="G18528">
        <f t="shared" si="290"/>
        <v>6</v>
      </c>
    </row>
    <row r="18529" spans="1:7">
      <c r="A18529" s="33"/>
      <c r="B18529" s="34"/>
      <c r="C18529" s="33"/>
      <c r="D18529" s="33"/>
      <c r="E18529" s="33"/>
      <c r="G18529">
        <f t="shared" si="290"/>
        <v>6</v>
      </c>
    </row>
    <row r="18530" spans="1:7">
      <c r="A18530" s="33"/>
      <c r="B18530" s="34"/>
      <c r="C18530" s="33"/>
      <c r="D18530" s="33"/>
      <c r="E18530" s="33"/>
      <c r="G18530">
        <f t="shared" si="290"/>
        <v>6</v>
      </c>
    </row>
    <row r="18531" spans="1:7">
      <c r="A18531" s="33"/>
      <c r="B18531" s="34"/>
      <c r="C18531" s="33"/>
      <c r="D18531" s="33"/>
      <c r="E18531" s="33"/>
      <c r="G18531">
        <f t="shared" si="290"/>
        <v>6</v>
      </c>
    </row>
    <row r="18532" spans="1:7">
      <c r="A18532" s="33"/>
      <c r="B18532" s="34"/>
      <c r="C18532" s="33"/>
      <c r="D18532" s="33"/>
      <c r="E18532" s="33"/>
      <c r="G18532">
        <f t="shared" si="290"/>
        <v>6</v>
      </c>
    </row>
    <row r="18533" spans="1:7">
      <c r="A18533" s="33"/>
      <c r="B18533" s="34"/>
      <c r="C18533" s="33"/>
      <c r="D18533" s="33"/>
      <c r="E18533" s="33"/>
      <c r="G18533">
        <f t="shared" si="290"/>
        <v>6</v>
      </c>
    </row>
    <row r="18534" spans="1:7">
      <c r="A18534" s="33"/>
      <c r="B18534" s="34"/>
      <c r="C18534" s="33"/>
      <c r="D18534" s="33"/>
      <c r="E18534" s="33"/>
      <c r="G18534">
        <f t="shared" si="290"/>
        <v>6</v>
      </c>
    </row>
    <row r="18535" spans="1:7">
      <c r="A18535" s="33"/>
      <c r="B18535" s="34"/>
      <c r="C18535" s="33"/>
      <c r="D18535" s="33"/>
      <c r="E18535" s="33"/>
      <c r="G18535">
        <f t="shared" si="290"/>
        <v>6</v>
      </c>
    </row>
    <row r="18536" spans="1:7">
      <c r="A18536" s="33"/>
      <c r="B18536" s="34"/>
      <c r="C18536" s="33"/>
      <c r="D18536" s="33"/>
      <c r="E18536" s="33"/>
      <c r="G18536">
        <f t="shared" si="290"/>
        <v>6</v>
      </c>
    </row>
    <row r="18537" spans="1:7">
      <c r="A18537" s="33"/>
      <c r="B18537" s="34"/>
      <c r="C18537" s="33"/>
      <c r="D18537" s="33"/>
      <c r="E18537" s="33"/>
      <c r="G18537">
        <f t="shared" si="290"/>
        <v>6</v>
      </c>
    </row>
    <row r="18538" spans="1:7">
      <c r="A18538" s="33"/>
      <c r="B18538" s="34"/>
      <c r="C18538" s="33"/>
      <c r="D18538" s="33"/>
      <c r="E18538" s="33"/>
      <c r="G18538">
        <f t="shared" si="290"/>
        <v>6</v>
      </c>
    </row>
    <row r="18539" spans="1:7">
      <c r="A18539" s="33"/>
      <c r="B18539" s="34"/>
      <c r="C18539" s="33"/>
      <c r="D18539" s="33"/>
      <c r="E18539" s="33"/>
      <c r="G18539">
        <f t="shared" si="290"/>
        <v>6</v>
      </c>
    </row>
    <row r="18540" spans="1:7">
      <c r="A18540" s="33"/>
      <c r="B18540" s="34"/>
      <c r="C18540" s="33"/>
      <c r="D18540" s="33"/>
      <c r="E18540" s="33"/>
      <c r="G18540">
        <f t="shared" si="290"/>
        <v>6</v>
      </c>
    </row>
    <row r="18541" spans="1:7">
      <c r="A18541" s="33"/>
      <c r="B18541" s="34"/>
      <c r="C18541" s="33"/>
      <c r="D18541" s="33"/>
      <c r="E18541" s="33"/>
      <c r="G18541">
        <f t="shared" si="290"/>
        <v>6</v>
      </c>
    </row>
    <row r="18542" spans="1:7">
      <c r="A18542" s="33"/>
      <c r="B18542" s="34"/>
      <c r="C18542" s="33"/>
      <c r="D18542" s="33"/>
      <c r="E18542" s="33"/>
      <c r="G18542">
        <f t="shared" si="290"/>
        <v>6</v>
      </c>
    </row>
    <row r="18543" spans="1:7">
      <c r="A18543" s="33"/>
      <c r="B18543" s="34"/>
      <c r="C18543" s="33"/>
      <c r="D18543" s="33"/>
      <c r="E18543" s="33"/>
      <c r="G18543">
        <f t="shared" si="290"/>
        <v>6</v>
      </c>
    </row>
    <row r="18544" spans="1:7">
      <c r="A18544" s="33"/>
      <c r="B18544" s="34"/>
      <c r="C18544" s="33"/>
      <c r="D18544" s="33"/>
      <c r="E18544" s="33"/>
      <c r="G18544">
        <f t="shared" si="290"/>
        <v>6</v>
      </c>
    </row>
    <row r="18545" spans="1:7">
      <c r="A18545" s="33"/>
      <c r="B18545" s="34"/>
      <c r="C18545" s="33"/>
      <c r="D18545" s="33"/>
      <c r="E18545" s="33"/>
      <c r="G18545">
        <f t="shared" si="290"/>
        <v>6</v>
      </c>
    </row>
    <row r="18546" spans="1:7">
      <c r="A18546" s="33"/>
      <c r="B18546" s="34"/>
      <c r="C18546" s="33"/>
      <c r="D18546" s="33"/>
      <c r="E18546" s="33"/>
      <c r="G18546">
        <f t="shared" si="290"/>
        <v>6</v>
      </c>
    </row>
    <row r="18547" spans="1:7">
      <c r="A18547" s="33"/>
      <c r="B18547" s="34"/>
      <c r="C18547" s="33"/>
      <c r="D18547" s="33"/>
      <c r="E18547" s="33"/>
      <c r="G18547">
        <f t="shared" si="290"/>
        <v>6</v>
      </c>
    </row>
    <row r="18548" spans="1:7">
      <c r="A18548" s="33"/>
      <c r="B18548" s="34"/>
      <c r="C18548" s="33"/>
      <c r="D18548" s="33"/>
      <c r="E18548" s="33"/>
      <c r="G18548">
        <f t="shared" si="290"/>
        <v>6</v>
      </c>
    </row>
    <row r="18549" spans="1:7">
      <c r="A18549" s="33"/>
      <c r="B18549" s="34"/>
      <c r="C18549" s="33"/>
      <c r="D18549" s="33"/>
      <c r="E18549" s="33"/>
      <c r="G18549">
        <f t="shared" si="290"/>
        <v>6</v>
      </c>
    </row>
    <row r="18550" spans="1:7">
      <c r="A18550" s="33"/>
      <c r="B18550" s="34"/>
      <c r="C18550" s="33"/>
      <c r="D18550" s="33"/>
      <c r="E18550" s="33"/>
      <c r="G18550">
        <f t="shared" si="290"/>
        <v>6</v>
      </c>
    </row>
    <row r="18551" spans="1:7">
      <c r="A18551" s="33"/>
      <c r="B18551" s="34"/>
      <c r="C18551" s="33"/>
      <c r="D18551" s="33"/>
      <c r="E18551" s="33"/>
      <c r="G18551">
        <f t="shared" si="290"/>
        <v>6</v>
      </c>
    </row>
    <row r="18552" spans="1:7">
      <c r="A18552" s="33"/>
      <c r="B18552" s="34"/>
      <c r="C18552" s="33"/>
      <c r="D18552" s="33"/>
      <c r="E18552" s="33"/>
      <c r="G18552">
        <f t="shared" si="290"/>
        <v>6</v>
      </c>
    </row>
    <row r="18553" spans="1:7">
      <c r="A18553" s="33"/>
      <c r="B18553" s="34"/>
      <c r="C18553" s="33"/>
      <c r="D18553" s="33"/>
      <c r="E18553" s="33"/>
      <c r="G18553">
        <f t="shared" si="290"/>
        <v>6</v>
      </c>
    </row>
    <row r="18554" spans="1:7">
      <c r="A18554" s="33"/>
      <c r="B18554" s="34"/>
      <c r="C18554" s="33"/>
      <c r="D18554" s="33"/>
      <c r="E18554" s="33"/>
      <c r="G18554">
        <f t="shared" si="290"/>
        <v>6</v>
      </c>
    </row>
    <row r="18555" spans="1:7">
      <c r="A18555" s="33"/>
      <c r="B18555" s="34"/>
      <c r="C18555" s="33"/>
      <c r="D18555" s="33"/>
      <c r="E18555" s="33"/>
      <c r="G18555">
        <f t="shared" si="290"/>
        <v>6</v>
      </c>
    </row>
    <row r="18556" spans="1:7">
      <c r="A18556" s="33"/>
      <c r="B18556" s="34"/>
      <c r="C18556" s="33"/>
      <c r="D18556" s="33"/>
      <c r="E18556" s="33"/>
      <c r="G18556">
        <f t="shared" si="290"/>
        <v>6</v>
      </c>
    </row>
    <row r="18557" spans="1:7">
      <c r="A18557" s="33"/>
      <c r="B18557" s="34"/>
      <c r="C18557" s="33"/>
      <c r="D18557" s="33"/>
      <c r="E18557" s="33"/>
      <c r="G18557">
        <f t="shared" si="290"/>
        <v>6</v>
      </c>
    </row>
    <row r="18558" spans="1:7">
      <c r="A18558" s="33"/>
      <c r="B18558" s="34"/>
      <c r="C18558" s="33"/>
      <c r="D18558" s="33"/>
      <c r="E18558" s="33"/>
      <c r="G18558">
        <f t="shared" si="290"/>
        <v>6</v>
      </c>
    </row>
    <row r="18559" spans="1:7">
      <c r="A18559" s="33"/>
      <c r="B18559" s="34"/>
      <c r="C18559" s="33"/>
      <c r="D18559" s="33"/>
      <c r="E18559" s="33"/>
      <c r="G18559">
        <f t="shared" si="290"/>
        <v>6</v>
      </c>
    </row>
    <row r="18560" spans="1:7">
      <c r="A18560" s="33"/>
      <c r="B18560" s="34"/>
      <c r="C18560" s="33"/>
      <c r="D18560" s="33"/>
      <c r="E18560" s="33"/>
      <c r="G18560">
        <f t="shared" ref="G18560:G18623" si="291">WEEKDAY(B18560,2)</f>
        <v>6</v>
      </c>
    </row>
    <row r="18561" spans="1:7">
      <c r="A18561" s="33"/>
      <c r="B18561" s="34"/>
      <c r="C18561" s="33"/>
      <c r="D18561" s="33"/>
      <c r="E18561" s="33"/>
      <c r="G18561">
        <f t="shared" si="291"/>
        <v>6</v>
      </c>
    </row>
    <row r="18562" spans="1:7">
      <c r="A18562" s="33"/>
      <c r="B18562" s="34"/>
      <c r="C18562" s="33"/>
      <c r="D18562" s="33"/>
      <c r="E18562" s="33"/>
      <c r="G18562">
        <f t="shared" si="291"/>
        <v>6</v>
      </c>
    </row>
    <row r="18563" spans="1:7">
      <c r="A18563" s="33"/>
      <c r="B18563" s="34"/>
      <c r="C18563" s="33"/>
      <c r="D18563" s="33"/>
      <c r="E18563" s="33"/>
      <c r="G18563">
        <f t="shared" si="291"/>
        <v>6</v>
      </c>
    </row>
    <row r="18564" spans="1:7">
      <c r="A18564" s="33"/>
      <c r="B18564" s="34"/>
      <c r="C18564" s="33"/>
      <c r="D18564" s="33"/>
      <c r="E18564" s="33"/>
      <c r="G18564">
        <f t="shared" si="291"/>
        <v>6</v>
      </c>
    </row>
    <row r="18565" spans="1:7">
      <c r="A18565" s="33"/>
      <c r="B18565" s="34"/>
      <c r="C18565" s="33"/>
      <c r="D18565" s="33"/>
      <c r="E18565" s="33"/>
      <c r="G18565">
        <f t="shared" si="291"/>
        <v>6</v>
      </c>
    </row>
    <row r="18566" spans="1:7">
      <c r="A18566" s="33"/>
      <c r="B18566" s="34"/>
      <c r="C18566" s="33"/>
      <c r="D18566" s="33"/>
      <c r="E18566" s="33"/>
      <c r="G18566">
        <f t="shared" si="291"/>
        <v>6</v>
      </c>
    </row>
    <row r="18567" spans="1:7">
      <c r="A18567" s="33"/>
      <c r="B18567" s="34"/>
      <c r="C18567" s="33"/>
      <c r="D18567" s="33"/>
      <c r="E18567" s="33"/>
      <c r="G18567">
        <f t="shared" si="291"/>
        <v>6</v>
      </c>
    </row>
    <row r="18568" spans="1:7">
      <c r="A18568" s="33"/>
      <c r="B18568" s="34"/>
      <c r="C18568" s="33"/>
      <c r="D18568" s="33"/>
      <c r="E18568" s="33"/>
      <c r="G18568">
        <f t="shared" si="291"/>
        <v>6</v>
      </c>
    </row>
    <row r="18569" spans="1:7">
      <c r="A18569" s="33"/>
      <c r="B18569" s="34"/>
      <c r="C18569" s="33"/>
      <c r="D18569" s="33"/>
      <c r="E18569" s="33"/>
      <c r="G18569">
        <f t="shared" si="291"/>
        <v>6</v>
      </c>
    </row>
    <row r="18570" spans="1:7">
      <c r="A18570" s="33"/>
      <c r="B18570" s="34"/>
      <c r="C18570" s="33"/>
      <c r="D18570" s="33"/>
      <c r="E18570" s="33"/>
      <c r="G18570">
        <f t="shared" si="291"/>
        <v>6</v>
      </c>
    </row>
    <row r="18571" spans="1:7">
      <c r="A18571" s="33"/>
      <c r="B18571" s="34"/>
      <c r="C18571" s="33"/>
      <c r="D18571" s="33"/>
      <c r="E18571" s="33"/>
      <c r="G18571">
        <f t="shared" si="291"/>
        <v>6</v>
      </c>
    </row>
    <row r="18572" spans="1:7">
      <c r="A18572" s="33"/>
      <c r="B18572" s="34"/>
      <c r="C18572" s="33"/>
      <c r="D18572" s="33"/>
      <c r="E18572" s="33"/>
      <c r="G18572">
        <f t="shared" si="291"/>
        <v>6</v>
      </c>
    </row>
    <row r="18573" spans="1:7">
      <c r="A18573" s="33"/>
      <c r="B18573" s="34"/>
      <c r="C18573" s="33"/>
      <c r="D18573" s="33"/>
      <c r="E18573" s="33"/>
      <c r="G18573">
        <f t="shared" si="291"/>
        <v>6</v>
      </c>
    </row>
    <row r="18574" spans="1:7">
      <c r="A18574" s="33"/>
      <c r="B18574" s="34"/>
      <c r="C18574" s="33"/>
      <c r="D18574" s="33"/>
      <c r="E18574" s="33"/>
      <c r="G18574">
        <f t="shared" si="291"/>
        <v>6</v>
      </c>
    </row>
    <row r="18575" spans="1:7">
      <c r="A18575" s="33"/>
      <c r="B18575" s="34"/>
      <c r="C18575" s="33"/>
      <c r="D18575" s="33"/>
      <c r="E18575" s="33"/>
      <c r="G18575">
        <f t="shared" si="291"/>
        <v>6</v>
      </c>
    </row>
    <row r="18576" spans="1:7">
      <c r="A18576" s="33"/>
      <c r="B18576" s="34"/>
      <c r="C18576" s="33"/>
      <c r="D18576" s="33"/>
      <c r="E18576" s="33"/>
      <c r="G18576">
        <f t="shared" si="291"/>
        <v>6</v>
      </c>
    </row>
    <row r="18577" spans="1:7">
      <c r="A18577" s="33"/>
      <c r="B18577" s="34"/>
      <c r="C18577" s="33"/>
      <c r="D18577" s="33"/>
      <c r="E18577" s="33"/>
      <c r="G18577">
        <f t="shared" si="291"/>
        <v>6</v>
      </c>
    </row>
    <row r="18578" spans="1:7">
      <c r="A18578" s="33"/>
      <c r="B18578" s="34"/>
      <c r="C18578" s="33"/>
      <c r="D18578" s="33"/>
      <c r="E18578" s="33"/>
      <c r="G18578">
        <f t="shared" si="291"/>
        <v>6</v>
      </c>
    </row>
    <row r="18579" spans="1:7">
      <c r="A18579" s="33"/>
      <c r="B18579" s="34"/>
      <c r="C18579" s="33"/>
      <c r="D18579" s="33"/>
      <c r="E18579" s="33"/>
      <c r="G18579">
        <f t="shared" si="291"/>
        <v>6</v>
      </c>
    </row>
    <row r="18580" spans="1:7">
      <c r="A18580" s="33"/>
      <c r="B18580" s="34"/>
      <c r="C18580" s="33"/>
      <c r="D18580" s="33"/>
      <c r="E18580" s="33"/>
      <c r="G18580">
        <f t="shared" si="291"/>
        <v>6</v>
      </c>
    </row>
    <row r="18581" spans="1:7">
      <c r="A18581" s="33"/>
      <c r="B18581" s="34"/>
      <c r="C18581" s="33"/>
      <c r="D18581" s="33"/>
      <c r="E18581" s="33"/>
      <c r="G18581">
        <f t="shared" si="291"/>
        <v>6</v>
      </c>
    </row>
    <row r="18582" spans="1:7">
      <c r="A18582" s="33"/>
      <c r="B18582" s="34"/>
      <c r="C18582" s="33"/>
      <c r="D18582" s="33"/>
      <c r="E18582" s="33"/>
      <c r="G18582">
        <f t="shared" si="291"/>
        <v>6</v>
      </c>
    </row>
    <row r="18583" spans="1:7">
      <c r="A18583" s="33"/>
      <c r="B18583" s="34"/>
      <c r="C18583" s="33"/>
      <c r="D18583" s="33"/>
      <c r="E18583" s="33"/>
      <c r="G18583">
        <f t="shared" si="291"/>
        <v>6</v>
      </c>
    </row>
    <row r="18584" spans="1:7">
      <c r="A18584" s="33"/>
      <c r="B18584" s="34"/>
      <c r="C18584" s="33"/>
      <c r="D18584" s="33"/>
      <c r="E18584" s="33"/>
      <c r="G18584">
        <f t="shared" si="291"/>
        <v>6</v>
      </c>
    </row>
    <row r="18585" spans="1:7">
      <c r="A18585" s="33"/>
      <c r="B18585" s="34"/>
      <c r="C18585" s="33"/>
      <c r="D18585" s="33"/>
      <c r="E18585" s="33"/>
      <c r="G18585">
        <f t="shared" si="291"/>
        <v>6</v>
      </c>
    </row>
    <row r="18586" spans="1:7">
      <c r="A18586" s="33"/>
      <c r="B18586" s="34"/>
      <c r="C18586" s="33"/>
      <c r="D18586" s="33"/>
      <c r="E18586" s="33"/>
      <c r="G18586">
        <f t="shared" si="291"/>
        <v>6</v>
      </c>
    </row>
    <row r="18587" spans="1:7">
      <c r="A18587" s="33"/>
      <c r="B18587" s="34"/>
      <c r="C18587" s="33"/>
      <c r="D18587" s="33"/>
      <c r="E18587" s="33"/>
      <c r="G18587">
        <f t="shared" si="291"/>
        <v>6</v>
      </c>
    </row>
    <row r="18588" spans="1:7">
      <c r="A18588" s="33"/>
      <c r="B18588" s="34"/>
      <c r="C18588" s="33"/>
      <c r="D18588" s="33"/>
      <c r="E18588" s="33"/>
      <c r="G18588">
        <f t="shared" si="291"/>
        <v>6</v>
      </c>
    </row>
    <row r="18589" spans="1:7">
      <c r="A18589" s="33"/>
      <c r="B18589" s="34"/>
      <c r="C18589" s="33"/>
      <c r="D18589" s="33"/>
      <c r="E18589" s="33"/>
      <c r="G18589">
        <f t="shared" si="291"/>
        <v>6</v>
      </c>
    </row>
    <row r="18590" spans="1:7">
      <c r="A18590" s="33"/>
      <c r="B18590" s="34"/>
      <c r="C18590" s="33"/>
      <c r="D18590" s="33"/>
      <c r="E18590" s="33"/>
      <c r="G18590">
        <f t="shared" si="291"/>
        <v>6</v>
      </c>
    </row>
    <row r="18591" spans="1:7">
      <c r="A18591" s="33"/>
      <c r="B18591" s="34"/>
      <c r="C18591" s="33"/>
      <c r="D18591" s="33"/>
      <c r="E18591" s="33"/>
      <c r="G18591">
        <f t="shared" si="291"/>
        <v>6</v>
      </c>
    </row>
    <row r="18592" spans="1:7">
      <c r="A18592" s="33"/>
      <c r="B18592" s="34"/>
      <c r="C18592" s="33"/>
      <c r="D18592" s="33"/>
      <c r="E18592" s="33"/>
      <c r="G18592">
        <f t="shared" si="291"/>
        <v>6</v>
      </c>
    </row>
    <row r="18593" spans="1:7">
      <c r="A18593" s="33"/>
      <c r="B18593" s="34"/>
      <c r="C18593" s="33"/>
      <c r="D18593" s="33"/>
      <c r="E18593" s="33"/>
      <c r="G18593">
        <f t="shared" si="291"/>
        <v>6</v>
      </c>
    </row>
    <row r="18594" spans="1:7">
      <c r="A18594" s="33"/>
      <c r="B18594" s="34"/>
      <c r="C18594" s="33"/>
      <c r="D18594" s="33"/>
      <c r="E18594" s="33"/>
      <c r="G18594">
        <f t="shared" si="291"/>
        <v>6</v>
      </c>
    </row>
    <row r="18595" spans="1:7">
      <c r="A18595" s="33"/>
      <c r="B18595" s="34"/>
      <c r="C18595" s="33"/>
      <c r="D18595" s="33"/>
      <c r="E18595" s="33"/>
      <c r="G18595">
        <f t="shared" si="291"/>
        <v>6</v>
      </c>
    </row>
    <row r="18596" spans="1:7">
      <c r="A18596" s="33"/>
      <c r="B18596" s="34"/>
      <c r="C18596" s="33"/>
      <c r="D18596" s="33"/>
      <c r="E18596" s="33"/>
      <c r="G18596">
        <f t="shared" si="291"/>
        <v>6</v>
      </c>
    </row>
    <row r="18597" spans="1:7">
      <c r="A18597" s="33"/>
      <c r="B18597" s="34"/>
      <c r="C18597" s="33"/>
      <c r="D18597" s="33"/>
      <c r="E18597" s="33"/>
      <c r="G18597">
        <f t="shared" si="291"/>
        <v>6</v>
      </c>
    </row>
    <row r="18598" spans="1:7">
      <c r="A18598" s="33"/>
      <c r="B18598" s="34"/>
      <c r="C18598" s="33"/>
      <c r="D18598" s="33"/>
      <c r="E18598" s="33"/>
      <c r="G18598">
        <f t="shared" si="291"/>
        <v>6</v>
      </c>
    </row>
    <row r="18599" spans="1:7">
      <c r="A18599" s="33"/>
      <c r="B18599" s="34"/>
      <c r="C18599" s="33"/>
      <c r="D18599" s="33"/>
      <c r="E18599" s="33"/>
      <c r="G18599">
        <f t="shared" si="291"/>
        <v>6</v>
      </c>
    </row>
    <row r="18600" spans="1:7">
      <c r="A18600" s="33"/>
      <c r="B18600" s="34"/>
      <c r="C18600" s="33"/>
      <c r="D18600" s="33"/>
      <c r="E18600" s="33"/>
      <c r="G18600">
        <f t="shared" si="291"/>
        <v>6</v>
      </c>
    </row>
    <row r="18601" spans="1:7">
      <c r="A18601" s="33"/>
      <c r="B18601" s="34"/>
      <c r="C18601" s="33"/>
      <c r="D18601" s="33"/>
      <c r="E18601" s="33"/>
      <c r="G18601">
        <f t="shared" si="291"/>
        <v>6</v>
      </c>
    </row>
    <row r="18602" spans="1:7">
      <c r="A18602" s="33"/>
      <c r="B18602" s="34"/>
      <c r="C18602" s="33"/>
      <c r="D18602" s="33"/>
      <c r="E18602" s="33"/>
      <c r="G18602">
        <f t="shared" si="291"/>
        <v>6</v>
      </c>
    </row>
    <row r="18603" spans="1:7">
      <c r="A18603" s="33"/>
      <c r="B18603" s="34"/>
      <c r="C18603" s="33"/>
      <c r="D18603" s="33"/>
      <c r="E18603" s="33"/>
      <c r="G18603">
        <f t="shared" si="291"/>
        <v>6</v>
      </c>
    </row>
    <row r="18604" spans="1:7">
      <c r="A18604" s="33"/>
      <c r="B18604" s="34"/>
      <c r="C18604" s="33"/>
      <c r="D18604" s="33"/>
      <c r="E18604" s="33"/>
      <c r="G18604">
        <f t="shared" si="291"/>
        <v>6</v>
      </c>
    </row>
    <row r="18605" spans="1:7">
      <c r="A18605" s="33"/>
      <c r="B18605" s="34"/>
      <c r="C18605" s="33"/>
      <c r="D18605" s="33"/>
      <c r="E18605" s="33"/>
      <c r="G18605">
        <f t="shared" si="291"/>
        <v>6</v>
      </c>
    </row>
    <row r="18606" spans="1:7">
      <c r="A18606" s="33"/>
      <c r="B18606" s="34"/>
      <c r="C18606" s="33"/>
      <c r="D18606" s="33"/>
      <c r="E18606" s="33"/>
      <c r="G18606">
        <f t="shared" si="291"/>
        <v>6</v>
      </c>
    </row>
    <row r="18607" spans="1:7">
      <c r="A18607" s="33"/>
      <c r="B18607" s="34"/>
      <c r="C18607" s="33"/>
      <c r="D18607" s="33"/>
      <c r="E18607" s="33"/>
      <c r="G18607">
        <f t="shared" si="291"/>
        <v>6</v>
      </c>
    </row>
    <row r="18608" spans="1:7">
      <c r="A18608" s="33"/>
      <c r="B18608" s="34"/>
      <c r="C18608" s="33"/>
      <c r="D18608" s="33"/>
      <c r="E18608" s="33"/>
      <c r="G18608">
        <f t="shared" si="291"/>
        <v>6</v>
      </c>
    </row>
    <row r="18609" spans="1:7">
      <c r="A18609" s="33"/>
      <c r="B18609" s="34"/>
      <c r="C18609" s="33"/>
      <c r="D18609" s="33"/>
      <c r="E18609" s="33"/>
      <c r="G18609">
        <f t="shared" si="291"/>
        <v>6</v>
      </c>
    </row>
    <row r="18610" spans="1:7">
      <c r="A18610" s="33"/>
      <c r="B18610" s="34"/>
      <c r="C18610" s="33"/>
      <c r="D18610" s="33"/>
      <c r="E18610" s="33"/>
      <c r="G18610">
        <f t="shared" si="291"/>
        <v>6</v>
      </c>
    </row>
    <row r="18611" spans="1:7">
      <c r="A18611" s="33"/>
      <c r="B18611" s="34"/>
      <c r="C18611" s="33"/>
      <c r="D18611" s="33"/>
      <c r="E18611" s="33"/>
      <c r="G18611">
        <f t="shared" si="291"/>
        <v>6</v>
      </c>
    </row>
    <row r="18612" spans="1:7">
      <c r="A18612" s="33"/>
      <c r="B18612" s="34"/>
      <c r="C18612" s="33"/>
      <c r="D18612" s="33"/>
      <c r="E18612" s="33"/>
      <c r="G18612">
        <f t="shared" si="291"/>
        <v>6</v>
      </c>
    </row>
    <row r="18613" spans="1:7">
      <c r="A18613" s="33"/>
      <c r="B18613" s="34"/>
      <c r="C18613" s="33"/>
      <c r="D18613" s="33"/>
      <c r="E18613" s="33"/>
      <c r="G18613">
        <f t="shared" si="291"/>
        <v>6</v>
      </c>
    </row>
    <row r="18614" spans="1:7">
      <c r="A18614" s="33"/>
      <c r="B18614" s="34"/>
      <c r="C18614" s="33"/>
      <c r="D18614" s="33"/>
      <c r="E18614" s="33"/>
      <c r="G18614">
        <f t="shared" si="291"/>
        <v>6</v>
      </c>
    </row>
    <row r="18615" spans="1:7">
      <c r="A18615" s="33"/>
      <c r="B18615" s="34"/>
      <c r="C18615" s="33"/>
      <c r="D18615" s="33"/>
      <c r="E18615" s="33"/>
      <c r="G18615">
        <f t="shared" si="291"/>
        <v>6</v>
      </c>
    </row>
    <row r="18616" spans="1:7">
      <c r="A18616" s="33"/>
      <c r="B18616" s="34"/>
      <c r="C18616" s="33"/>
      <c r="D18616" s="33"/>
      <c r="E18616" s="33"/>
      <c r="G18616">
        <f t="shared" si="291"/>
        <v>6</v>
      </c>
    </row>
    <row r="18617" spans="1:7">
      <c r="A18617" s="33"/>
      <c r="B18617" s="34"/>
      <c r="C18617" s="33"/>
      <c r="D18617" s="33"/>
      <c r="E18617" s="33"/>
      <c r="G18617">
        <f t="shared" si="291"/>
        <v>6</v>
      </c>
    </row>
    <row r="18618" spans="1:7">
      <c r="A18618" s="33"/>
      <c r="B18618" s="34"/>
      <c r="C18618" s="33"/>
      <c r="D18618" s="33"/>
      <c r="E18618" s="33"/>
      <c r="G18618">
        <f t="shared" si="291"/>
        <v>6</v>
      </c>
    </row>
    <row r="18619" spans="1:7">
      <c r="A18619" s="33"/>
      <c r="B18619" s="34"/>
      <c r="C18619" s="33"/>
      <c r="D18619" s="33"/>
      <c r="E18619" s="33"/>
      <c r="G18619">
        <f t="shared" si="291"/>
        <v>6</v>
      </c>
    </row>
    <row r="18620" spans="1:7">
      <c r="A18620" s="33"/>
      <c r="B18620" s="34"/>
      <c r="C18620" s="33"/>
      <c r="D18620" s="33"/>
      <c r="E18620" s="33"/>
      <c r="G18620">
        <f t="shared" si="291"/>
        <v>6</v>
      </c>
    </row>
    <row r="18621" spans="1:7">
      <c r="A18621" s="33"/>
      <c r="B18621" s="34"/>
      <c r="C18621" s="33"/>
      <c r="D18621" s="33"/>
      <c r="E18621" s="33"/>
      <c r="G18621">
        <f t="shared" si="291"/>
        <v>6</v>
      </c>
    </row>
    <row r="18622" spans="1:7">
      <c r="A18622" s="33"/>
      <c r="B18622" s="34"/>
      <c r="C18622" s="33"/>
      <c r="D18622" s="33"/>
      <c r="E18622" s="33"/>
      <c r="G18622">
        <f t="shared" si="291"/>
        <v>6</v>
      </c>
    </row>
    <row r="18623" spans="1:7">
      <c r="A18623" s="33"/>
      <c r="B18623" s="34"/>
      <c r="C18623" s="33"/>
      <c r="D18623" s="33"/>
      <c r="E18623" s="33"/>
      <c r="G18623">
        <f t="shared" si="291"/>
        <v>6</v>
      </c>
    </row>
    <row r="18624" spans="1:7">
      <c r="A18624" s="33"/>
      <c r="B18624" s="34"/>
      <c r="C18624" s="33"/>
      <c r="D18624" s="33"/>
      <c r="E18624" s="33"/>
      <c r="G18624">
        <f t="shared" ref="G18624:G18687" si="292">WEEKDAY(B18624,2)</f>
        <v>6</v>
      </c>
    </row>
    <row r="18625" spans="1:7">
      <c r="A18625" s="33"/>
      <c r="B18625" s="34"/>
      <c r="C18625" s="33"/>
      <c r="D18625" s="33"/>
      <c r="E18625" s="33"/>
      <c r="G18625">
        <f t="shared" si="292"/>
        <v>6</v>
      </c>
    </row>
    <row r="18626" spans="1:7">
      <c r="A18626" s="33"/>
      <c r="B18626" s="34"/>
      <c r="C18626" s="33"/>
      <c r="D18626" s="33"/>
      <c r="E18626" s="33"/>
      <c r="G18626">
        <f t="shared" si="292"/>
        <v>6</v>
      </c>
    </row>
    <row r="18627" spans="1:7">
      <c r="A18627" s="33"/>
      <c r="B18627" s="34"/>
      <c r="C18627" s="33"/>
      <c r="D18627" s="33"/>
      <c r="E18627" s="33"/>
      <c r="G18627">
        <f t="shared" si="292"/>
        <v>6</v>
      </c>
    </row>
    <row r="18628" spans="1:7">
      <c r="A18628" s="33"/>
      <c r="B18628" s="34"/>
      <c r="C18628" s="33"/>
      <c r="D18628" s="33"/>
      <c r="E18628" s="33"/>
      <c r="G18628">
        <f t="shared" si="292"/>
        <v>6</v>
      </c>
    </row>
    <row r="18629" spans="1:7">
      <c r="A18629" s="33"/>
      <c r="B18629" s="34"/>
      <c r="C18629" s="33"/>
      <c r="D18629" s="33"/>
      <c r="E18629" s="33"/>
      <c r="G18629">
        <f t="shared" si="292"/>
        <v>6</v>
      </c>
    </row>
    <row r="18630" spans="1:7">
      <c r="A18630" s="33"/>
      <c r="B18630" s="34"/>
      <c r="C18630" s="33"/>
      <c r="D18630" s="33"/>
      <c r="E18630" s="33"/>
      <c r="G18630">
        <f t="shared" si="292"/>
        <v>6</v>
      </c>
    </row>
    <row r="18631" spans="1:7">
      <c r="A18631" s="33"/>
      <c r="B18631" s="34"/>
      <c r="C18631" s="33"/>
      <c r="D18631" s="33"/>
      <c r="E18631" s="33"/>
      <c r="G18631">
        <f t="shared" si="292"/>
        <v>6</v>
      </c>
    </row>
    <row r="18632" spans="1:7">
      <c r="A18632" s="33"/>
      <c r="B18632" s="34"/>
      <c r="C18632" s="33"/>
      <c r="D18632" s="33"/>
      <c r="E18632" s="33"/>
      <c r="G18632">
        <f t="shared" si="292"/>
        <v>6</v>
      </c>
    </row>
    <row r="18633" spans="1:7">
      <c r="A18633" s="33"/>
      <c r="B18633" s="34"/>
      <c r="C18633" s="33"/>
      <c r="D18633" s="33"/>
      <c r="E18633" s="33"/>
      <c r="G18633">
        <f t="shared" si="292"/>
        <v>6</v>
      </c>
    </row>
    <row r="18634" spans="1:7">
      <c r="A18634" s="33"/>
      <c r="B18634" s="34"/>
      <c r="C18634" s="33"/>
      <c r="D18634" s="33"/>
      <c r="E18634" s="33"/>
      <c r="G18634">
        <f t="shared" si="292"/>
        <v>6</v>
      </c>
    </row>
    <row r="18635" spans="1:7">
      <c r="A18635" s="33"/>
      <c r="B18635" s="34"/>
      <c r="C18635" s="33"/>
      <c r="D18635" s="33"/>
      <c r="E18635" s="33"/>
      <c r="G18635">
        <f t="shared" si="292"/>
        <v>6</v>
      </c>
    </row>
    <row r="18636" spans="1:7">
      <c r="A18636" s="33"/>
      <c r="B18636" s="34"/>
      <c r="C18636" s="33"/>
      <c r="D18636" s="33"/>
      <c r="E18636" s="33"/>
      <c r="G18636">
        <f t="shared" si="292"/>
        <v>6</v>
      </c>
    </row>
    <row r="18637" spans="1:7">
      <c r="A18637" s="33"/>
      <c r="B18637" s="34"/>
      <c r="C18637" s="33"/>
      <c r="D18637" s="33"/>
      <c r="E18637" s="33"/>
      <c r="G18637">
        <f t="shared" si="292"/>
        <v>6</v>
      </c>
    </row>
    <row r="18638" spans="1:7">
      <c r="A18638" s="33"/>
      <c r="B18638" s="34"/>
      <c r="C18638" s="33"/>
      <c r="D18638" s="33"/>
      <c r="E18638" s="33"/>
      <c r="G18638">
        <f t="shared" si="292"/>
        <v>6</v>
      </c>
    </row>
    <row r="18639" spans="1:7">
      <c r="A18639" s="33"/>
      <c r="B18639" s="34"/>
      <c r="C18639" s="33"/>
      <c r="D18639" s="33"/>
      <c r="E18639" s="33"/>
      <c r="G18639">
        <f t="shared" si="292"/>
        <v>6</v>
      </c>
    </row>
    <row r="18640" spans="1:7">
      <c r="A18640" s="33"/>
      <c r="B18640" s="34"/>
      <c r="C18640" s="33"/>
      <c r="D18640" s="33"/>
      <c r="E18640" s="33"/>
      <c r="G18640">
        <f t="shared" si="292"/>
        <v>6</v>
      </c>
    </row>
    <row r="18641" spans="1:7">
      <c r="A18641" s="33"/>
      <c r="B18641" s="34"/>
      <c r="C18641" s="33"/>
      <c r="D18641" s="33"/>
      <c r="E18641" s="33"/>
      <c r="G18641">
        <f t="shared" si="292"/>
        <v>6</v>
      </c>
    </row>
    <row r="18642" spans="1:7">
      <c r="A18642" s="33"/>
      <c r="B18642" s="34"/>
      <c r="C18642" s="33"/>
      <c r="D18642" s="33"/>
      <c r="E18642" s="33"/>
      <c r="G18642">
        <f t="shared" si="292"/>
        <v>6</v>
      </c>
    </row>
    <row r="18643" spans="1:7">
      <c r="A18643" s="33"/>
      <c r="B18643" s="34"/>
      <c r="C18643" s="33"/>
      <c r="D18643" s="33"/>
      <c r="E18643" s="33"/>
      <c r="G18643">
        <f t="shared" si="292"/>
        <v>6</v>
      </c>
    </row>
    <row r="18644" spans="1:7">
      <c r="A18644" s="33"/>
      <c r="B18644" s="34"/>
      <c r="C18644" s="33"/>
      <c r="D18644" s="33"/>
      <c r="E18644" s="33"/>
      <c r="G18644">
        <f t="shared" si="292"/>
        <v>6</v>
      </c>
    </row>
    <row r="18645" spans="1:7">
      <c r="A18645" s="33"/>
      <c r="B18645" s="34"/>
      <c r="C18645" s="33"/>
      <c r="D18645" s="33"/>
      <c r="E18645" s="33"/>
      <c r="G18645">
        <f t="shared" si="292"/>
        <v>6</v>
      </c>
    </row>
    <row r="18646" spans="1:7">
      <c r="A18646" s="33"/>
      <c r="B18646" s="34"/>
      <c r="C18646" s="33"/>
      <c r="D18646" s="33"/>
      <c r="E18646" s="33"/>
      <c r="G18646">
        <f t="shared" si="292"/>
        <v>6</v>
      </c>
    </row>
    <row r="18647" spans="1:7">
      <c r="A18647" s="33"/>
      <c r="B18647" s="34"/>
      <c r="C18647" s="33"/>
      <c r="D18647" s="33"/>
      <c r="E18647" s="33"/>
      <c r="G18647">
        <f t="shared" si="292"/>
        <v>6</v>
      </c>
    </row>
    <row r="18648" spans="1:7">
      <c r="A18648" s="33"/>
      <c r="B18648" s="34"/>
      <c r="C18648" s="33"/>
      <c r="D18648" s="33"/>
      <c r="E18648" s="33"/>
      <c r="G18648">
        <f t="shared" si="292"/>
        <v>6</v>
      </c>
    </row>
    <row r="18649" spans="1:7">
      <c r="A18649" s="33"/>
      <c r="B18649" s="34"/>
      <c r="C18649" s="33"/>
      <c r="D18649" s="33"/>
      <c r="E18649" s="33"/>
      <c r="G18649">
        <f t="shared" si="292"/>
        <v>6</v>
      </c>
    </row>
    <row r="18650" spans="1:7">
      <c r="A18650" s="33"/>
      <c r="B18650" s="34"/>
      <c r="C18650" s="33"/>
      <c r="D18650" s="33"/>
      <c r="E18650" s="33"/>
      <c r="G18650">
        <f t="shared" si="292"/>
        <v>6</v>
      </c>
    </row>
    <row r="18651" spans="1:7">
      <c r="A18651" s="33"/>
      <c r="B18651" s="34"/>
      <c r="C18651" s="33"/>
      <c r="D18651" s="33"/>
      <c r="E18651" s="33"/>
      <c r="G18651">
        <f t="shared" si="292"/>
        <v>6</v>
      </c>
    </row>
    <row r="18652" spans="1:7">
      <c r="A18652" s="33"/>
      <c r="B18652" s="34"/>
      <c r="C18652" s="33"/>
      <c r="D18652" s="33"/>
      <c r="E18652" s="33"/>
      <c r="G18652">
        <f t="shared" si="292"/>
        <v>6</v>
      </c>
    </row>
    <row r="18653" spans="1:7">
      <c r="A18653" s="33"/>
      <c r="B18653" s="34"/>
      <c r="C18653" s="33"/>
      <c r="D18653" s="33"/>
      <c r="E18653" s="33"/>
      <c r="G18653">
        <f t="shared" si="292"/>
        <v>6</v>
      </c>
    </row>
    <row r="18654" spans="1:7">
      <c r="A18654" s="33"/>
      <c r="B18654" s="34"/>
      <c r="C18654" s="33"/>
      <c r="D18654" s="33"/>
      <c r="E18654" s="33"/>
      <c r="G18654">
        <f t="shared" si="292"/>
        <v>6</v>
      </c>
    </row>
    <row r="18655" spans="1:7">
      <c r="A18655" s="33"/>
      <c r="B18655" s="34"/>
      <c r="C18655" s="33"/>
      <c r="D18655" s="33"/>
      <c r="E18655" s="33"/>
      <c r="G18655">
        <f t="shared" si="292"/>
        <v>6</v>
      </c>
    </row>
    <row r="18656" spans="1:7">
      <c r="A18656" s="33"/>
      <c r="B18656" s="34"/>
      <c r="C18656" s="33"/>
      <c r="D18656" s="33"/>
      <c r="E18656" s="33"/>
      <c r="G18656">
        <f t="shared" si="292"/>
        <v>6</v>
      </c>
    </row>
    <row r="18657" spans="1:7">
      <c r="A18657" s="33"/>
      <c r="B18657" s="34"/>
      <c r="C18657" s="33"/>
      <c r="D18657" s="33"/>
      <c r="E18657" s="33"/>
      <c r="G18657">
        <f t="shared" si="292"/>
        <v>6</v>
      </c>
    </row>
    <row r="18658" spans="1:7">
      <c r="A18658" s="33"/>
      <c r="B18658" s="34"/>
      <c r="C18658" s="33"/>
      <c r="D18658" s="33"/>
      <c r="E18658" s="33"/>
      <c r="G18658">
        <f t="shared" si="292"/>
        <v>6</v>
      </c>
    </row>
    <row r="18659" spans="1:7">
      <c r="A18659" s="33"/>
      <c r="B18659" s="34"/>
      <c r="C18659" s="33"/>
      <c r="D18659" s="33"/>
      <c r="E18659" s="33"/>
      <c r="G18659">
        <f t="shared" si="292"/>
        <v>6</v>
      </c>
    </row>
    <row r="18660" spans="1:7">
      <c r="A18660" s="33"/>
      <c r="B18660" s="34"/>
      <c r="C18660" s="33"/>
      <c r="D18660" s="33"/>
      <c r="E18660" s="33"/>
      <c r="G18660">
        <f t="shared" si="292"/>
        <v>6</v>
      </c>
    </row>
    <row r="18661" spans="1:7">
      <c r="A18661" s="33"/>
      <c r="B18661" s="34"/>
      <c r="C18661" s="33"/>
      <c r="D18661" s="33"/>
      <c r="E18661" s="33"/>
      <c r="G18661">
        <f t="shared" si="292"/>
        <v>6</v>
      </c>
    </row>
    <row r="18662" spans="1:7">
      <c r="A18662" s="33"/>
      <c r="B18662" s="34"/>
      <c r="C18662" s="33"/>
      <c r="D18662" s="33"/>
      <c r="E18662" s="33"/>
      <c r="G18662">
        <f t="shared" si="292"/>
        <v>6</v>
      </c>
    </row>
    <row r="18663" spans="1:7">
      <c r="A18663" s="33"/>
      <c r="B18663" s="34"/>
      <c r="C18663" s="33"/>
      <c r="D18663" s="33"/>
      <c r="E18663" s="33"/>
      <c r="G18663">
        <f t="shared" si="292"/>
        <v>6</v>
      </c>
    </row>
    <row r="18664" spans="1:7">
      <c r="A18664" s="33"/>
      <c r="B18664" s="34"/>
      <c r="C18664" s="33"/>
      <c r="D18664" s="33"/>
      <c r="E18664" s="33"/>
      <c r="G18664">
        <f t="shared" si="292"/>
        <v>6</v>
      </c>
    </row>
    <row r="18665" spans="1:7">
      <c r="A18665" s="33"/>
      <c r="B18665" s="34"/>
      <c r="C18665" s="33"/>
      <c r="D18665" s="33"/>
      <c r="E18665" s="33"/>
      <c r="G18665">
        <f t="shared" si="292"/>
        <v>6</v>
      </c>
    </row>
    <row r="18666" spans="1:7">
      <c r="A18666" s="33"/>
      <c r="B18666" s="34"/>
      <c r="C18666" s="33"/>
      <c r="D18666" s="33"/>
      <c r="E18666" s="33"/>
      <c r="G18666">
        <f t="shared" si="292"/>
        <v>6</v>
      </c>
    </row>
    <row r="18667" spans="1:7">
      <c r="A18667" s="33"/>
      <c r="B18667" s="34"/>
      <c r="C18667" s="33"/>
      <c r="D18667" s="33"/>
      <c r="E18667" s="33"/>
      <c r="G18667">
        <f t="shared" si="292"/>
        <v>6</v>
      </c>
    </row>
    <row r="18668" spans="1:7">
      <c r="A18668" s="33"/>
      <c r="B18668" s="34"/>
      <c r="C18668" s="33"/>
      <c r="D18668" s="33"/>
      <c r="E18668" s="33"/>
      <c r="G18668">
        <f t="shared" si="292"/>
        <v>6</v>
      </c>
    </row>
    <row r="18669" spans="1:7">
      <c r="A18669" s="33"/>
      <c r="B18669" s="34"/>
      <c r="C18669" s="33"/>
      <c r="D18669" s="33"/>
      <c r="E18669" s="33"/>
      <c r="G18669">
        <f t="shared" si="292"/>
        <v>6</v>
      </c>
    </row>
    <row r="18670" spans="1:7">
      <c r="A18670" s="33"/>
      <c r="B18670" s="34"/>
      <c r="C18670" s="33"/>
      <c r="D18670" s="33"/>
      <c r="E18670" s="33"/>
      <c r="G18670">
        <f t="shared" si="292"/>
        <v>6</v>
      </c>
    </row>
    <row r="18671" spans="1:7">
      <c r="A18671" s="33"/>
      <c r="B18671" s="34"/>
      <c r="C18671" s="33"/>
      <c r="D18671" s="33"/>
      <c r="E18671" s="33"/>
      <c r="G18671">
        <f t="shared" si="292"/>
        <v>6</v>
      </c>
    </row>
    <row r="18672" spans="1:7">
      <c r="A18672" s="33"/>
      <c r="B18672" s="34"/>
      <c r="C18672" s="33"/>
      <c r="D18672" s="33"/>
      <c r="E18672" s="33"/>
      <c r="G18672">
        <f t="shared" si="292"/>
        <v>6</v>
      </c>
    </row>
    <row r="18673" spans="1:7">
      <c r="A18673" s="33"/>
      <c r="B18673" s="34"/>
      <c r="C18673" s="33"/>
      <c r="D18673" s="33"/>
      <c r="E18673" s="33"/>
      <c r="G18673">
        <f t="shared" si="292"/>
        <v>6</v>
      </c>
    </row>
    <row r="18674" spans="1:7">
      <c r="A18674" s="33"/>
      <c r="B18674" s="34"/>
      <c r="C18674" s="33"/>
      <c r="D18674" s="33"/>
      <c r="E18674" s="33"/>
      <c r="G18674">
        <f t="shared" si="292"/>
        <v>6</v>
      </c>
    </row>
    <row r="18675" spans="1:7">
      <c r="A18675" s="33"/>
      <c r="B18675" s="34"/>
      <c r="C18675" s="33"/>
      <c r="D18675" s="33"/>
      <c r="E18675" s="33"/>
      <c r="G18675">
        <f t="shared" si="292"/>
        <v>6</v>
      </c>
    </row>
    <row r="18676" spans="1:7">
      <c r="A18676" s="33"/>
      <c r="B18676" s="34"/>
      <c r="C18676" s="33"/>
      <c r="D18676" s="33"/>
      <c r="E18676" s="33"/>
      <c r="G18676">
        <f t="shared" si="292"/>
        <v>6</v>
      </c>
    </row>
    <row r="18677" spans="1:7">
      <c r="A18677" s="33"/>
      <c r="B18677" s="34"/>
      <c r="C18677" s="33"/>
      <c r="D18677" s="33"/>
      <c r="E18677" s="33"/>
      <c r="G18677">
        <f t="shared" si="292"/>
        <v>6</v>
      </c>
    </row>
    <row r="18678" spans="1:7">
      <c r="A18678" s="33"/>
      <c r="B18678" s="34"/>
      <c r="C18678" s="33"/>
      <c r="D18678" s="33"/>
      <c r="E18678" s="33"/>
      <c r="G18678">
        <f t="shared" si="292"/>
        <v>6</v>
      </c>
    </row>
    <row r="18679" spans="1:7">
      <c r="A18679" s="33"/>
      <c r="B18679" s="34"/>
      <c r="C18679" s="33"/>
      <c r="D18679" s="33"/>
      <c r="E18679" s="33"/>
      <c r="G18679">
        <f t="shared" si="292"/>
        <v>6</v>
      </c>
    </row>
    <row r="18680" spans="1:7">
      <c r="A18680" s="33"/>
      <c r="B18680" s="34"/>
      <c r="C18680" s="33"/>
      <c r="D18680" s="33"/>
      <c r="E18680" s="33"/>
      <c r="G18680">
        <f t="shared" si="292"/>
        <v>6</v>
      </c>
    </row>
    <row r="18681" spans="1:7">
      <c r="A18681" s="33"/>
      <c r="B18681" s="34"/>
      <c r="C18681" s="33"/>
      <c r="D18681" s="33"/>
      <c r="E18681" s="33"/>
      <c r="G18681">
        <f t="shared" si="292"/>
        <v>6</v>
      </c>
    </row>
    <row r="18682" spans="1:7">
      <c r="A18682" s="33"/>
      <c r="B18682" s="34"/>
      <c r="C18682" s="33"/>
      <c r="D18682" s="33"/>
      <c r="E18682" s="33"/>
      <c r="G18682">
        <f t="shared" si="292"/>
        <v>6</v>
      </c>
    </row>
    <row r="18683" spans="1:7">
      <c r="A18683" s="33"/>
      <c r="B18683" s="34"/>
      <c r="C18683" s="33"/>
      <c r="D18683" s="33"/>
      <c r="E18683" s="33"/>
      <c r="G18683">
        <f t="shared" si="292"/>
        <v>6</v>
      </c>
    </row>
    <row r="18684" spans="1:7">
      <c r="A18684" s="33"/>
      <c r="B18684" s="34"/>
      <c r="C18684" s="33"/>
      <c r="D18684" s="33"/>
      <c r="E18684" s="33"/>
      <c r="G18684">
        <f t="shared" si="292"/>
        <v>6</v>
      </c>
    </row>
    <row r="18685" spans="1:7">
      <c r="A18685" s="33"/>
      <c r="B18685" s="34"/>
      <c r="C18685" s="33"/>
      <c r="D18685" s="33"/>
      <c r="E18685" s="33"/>
      <c r="G18685">
        <f t="shared" si="292"/>
        <v>6</v>
      </c>
    </row>
    <row r="18686" spans="1:7">
      <c r="A18686" s="33"/>
      <c r="B18686" s="34"/>
      <c r="C18686" s="33"/>
      <c r="D18686" s="33"/>
      <c r="E18686" s="33"/>
      <c r="G18686">
        <f t="shared" si="292"/>
        <v>6</v>
      </c>
    </row>
    <row r="18687" spans="1:7">
      <c r="A18687" s="33"/>
      <c r="B18687" s="34"/>
      <c r="C18687" s="33"/>
      <c r="D18687" s="33"/>
      <c r="E18687" s="33"/>
      <c r="G18687">
        <f t="shared" si="292"/>
        <v>6</v>
      </c>
    </row>
    <row r="18688" spans="1:7">
      <c r="A18688" s="33"/>
      <c r="B18688" s="34"/>
      <c r="C18688" s="33"/>
      <c r="D18688" s="33"/>
      <c r="E18688" s="33"/>
      <c r="G18688">
        <f t="shared" ref="G18688:G18751" si="293">WEEKDAY(B18688,2)</f>
        <v>6</v>
      </c>
    </row>
    <row r="18689" spans="1:7">
      <c r="A18689" s="33"/>
      <c r="B18689" s="34"/>
      <c r="C18689" s="33"/>
      <c r="D18689" s="33"/>
      <c r="E18689" s="33"/>
      <c r="G18689">
        <f t="shared" si="293"/>
        <v>6</v>
      </c>
    </row>
    <row r="18690" spans="1:7">
      <c r="A18690" s="33"/>
      <c r="B18690" s="34"/>
      <c r="C18690" s="33"/>
      <c r="D18690" s="33"/>
      <c r="E18690" s="33"/>
      <c r="G18690">
        <f t="shared" si="293"/>
        <v>6</v>
      </c>
    </row>
    <row r="18691" spans="1:7">
      <c r="A18691" s="33"/>
      <c r="B18691" s="34"/>
      <c r="C18691" s="33"/>
      <c r="D18691" s="33"/>
      <c r="E18691" s="33"/>
      <c r="G18691">
        <f t="shared" si="293"/>
        <v>6</v>
      </c>
    </row>
    <row r="18692" spans="1:7">
      <c r="A18692" s="33"/>
      <c r="B18692" s="34"/>
      <c r="C18692" s="33"/>
      <c r="D18692" s="33"/>
      <c r="E18692" s="33"/>
      <c r="G18692">
        <f t="shared" si="293"/>
        <v>6</v>
      </c>
    </row>
    <row r="18693" spans="1:7">
      <c r="A18693" s="33"/>
      <c r="B18693" s="34"/>
      <c r="C18693" s="33"/>
      <c r="D18693" s="33"/>
      <c r="E18693" s="33"/>
      <c r="G18693">
        <f t="shared" si="293"/>
        <v>6</v>
      </c>
    </row>
    <row r="18694" spans="1:7">
      <c r="A18694" s="33"/>
      <c r="B18694" s="34"/>
      <c r="C18694" s="33"/>
      <c r="D18694" s="33"/>
      <c r="E18694" s="33"/>
      <c r="G18694">
        <f t="shared" si="293"/>
        <v>6</v>
      </c>
    </row>
    <row r="18695" spans="1:7">
      <c r="A18695" s="33"/>
      <c r="B18695" s="34"/>
      <c r="C18695" s="33"/>
      <c r="D18695" s="33"/>
      <c r="E18695" s="33"/>
      <c r="G18695">
        <f t="shared" si="293"/>
        <v>6</v>
      </c>
    </row>
    <row r="18696" spans="1:7">
      <c r="A18696" s="33"/>
      <c r="B18696" s="34"/>
      <c r="C18696" s="33"/>
      <c r="D18696" s="33"/>
      <c r="E18696" s="33"/>
      <c r="G18696">
        <f t="shared" si="293"/>
        <v>6</v>
      </c>
    </row>
    <row r="18697" spans="1:7">
      <c r="A18697" s="33"/>
      <c r="B18697" s="34"/>
      <c r="C18697" s="33"/>
      <c r="D18697" s="33"/>
      <c r="E18697" s="33"/>
      <c r="G18697">
        <f t="shared" si="293"/>
        <v>6</v>
      </c>
    </row>
    <row r="18698" spans="1:7">
      <c r="A18698" s="33"/>
      <c r="B18698" s="34"/>
      <c r="C18698" s="33"/>
      <c r="D18698" s="33"/>
      <c r="E18698" s="33"/>
      <c r="G18698">
        <f t="shared" si="293"/>
        <v>6</v>
      </c>
    </row>
    <row r="18699" spans="1:7">
      <c r="A18699" s="33"/>
      <c r="B18699" s="34"/>
      <c r="C18699" s="33"/>
      <c r="D18699" s="33"/>
      <c r="E18699" s="33"/>
      <c r="G18699">
        <f t="shared" si="293"/>
        <v>6</v>
      </c>
    </row>
    <row r="18700" spans="1:7">
      <c r="A18700" s="33"/>
      <c r="B18700" s="34"/>
      <c r="C18700" s="33"/>
      <c r="D18700" s="33"/>
      <c r="E18700" s="33"/>
      <c r="G18700">
        <f t="shared" si="293"/>
        <v>6</v>
      </c>
    </row>
    <row r="18701" spans="1:7">
      <c r="A18701" s="33"/>
      <c r="B18701" s="34"/>
      <c r="C18701" s="33"/>
      <c r="D18701" s="33"/>
      <c r="E18701" s="33"/>
      <c r="G18701">
        <f t="shared" si="293"/>
        <v>6</v>
      </c>
    </row>
    <row r="18702" spans="1:7">
      <c r="A18702" s="33"/>
      <c r="B18702" s="34"/>
      <c r="C18702" s="33"/>
      <c r="D18702" s="33"/>
      <c r="E18702" s="33"/>
      <c r="G18702">
        <f t="shared" si="293"/>
        <v>6</v>
      </c>
    </row>
    <row r="18703" spans="1:7">
      <c r="A18703" s="33"/>
      <c r="B18703" s="34"/>
      <c r="C18703" s="33"/>
      <c r="D18703" s="33"/>
      <c r="E18703" s="33"/>
      <c r="G18703">
        <f t="shared" si="293"/>
        <v>6</v>
      </c>
    </row>
    <row r="18704" spans="1:7">
      <c r="A18704" s="33"/>
      <c r="B18704" s="34"/>
      <c r="C18704" s="33"/>
      <c r="D18704" s="33"/>
      <c r="E18704" s="33"/>
      <c r="G18704">
        <f t="shared" si="293"/>
        <v>6</v>
      </c>
    </row>
    <row r="18705" spans="1:7">
      <c r="A18705" s="33"/>
      <c r="B18705" s="34"/>
      <c r="C18705" s="33"/>
      <c r="D18705" s="33"/>
      <c r="E18705" s="33"/>
      <c r="G18705">
        <f t="shared" si="293"/>
        <v>6</v>
      </c>
    </row>
    <row r="18706" spans="1:7">
      <c r="A18706" s="33"/>
      <c r="B18706" s="34"/>
      <c r="C18706" s="33"/>
      <c r="D18706" s="33"/>
      <c r="E18706" s="33"/>
      <c r="G18706">
        <f t="shared" si="293"/>
        <v>6</v>
      </c>
    </row>
    <row r="18707" spans="1:7">
      <c r="A18707" s="33"/>
      <c r="B18707" s="34"/>
      <c r="C18707" s="33"/>
      <c r="D18707" s="33"/>
      <c r="E18707" s="33"/>
      <c r="G18707">
        <f t="shared" si="293"/>
        <v>6</v>
      </c>
    </row>
    <row r="18708" spans="1:7">
      <c r="A18708" s="33"/>
      <c r="B18708" s="34"/>
      <c r="C18708" s="33"/>
      <c r="D18708" s="33"/>
      <c r="E18708" s="33"/>
      <c r="G18708">
        <f t="shared" si="293"/>
        <v>6</v>
      </c>
    </row>
    <row r="18709" spans="1:7">
      <c r="A18709" s="33"/>
      <c r="B18709" s="34"/>
      <c r="C18709" s="33"/>
      <c r="D18709" s="33"/>
      <c r="E18709" s="33"/>
      <c r="G18709">
        <f t="shared" si="293"/>
        <v>6</v>
      </c>
    </row>
    <row r="18710" spans="1:7">
      <c r="A18710" s="33"/>
      <c r="B18710" s="34"/>
      <c r="C18710" s="33"/>
      <c r="D18710" s="33"/>
      <c r="E18710" s="33"/>
      <c r="G18710">
        <f t="shared" si="293"/>
        <v>6</v>
      </c>
    </row>
    <row r="18711" spans="1:7">
      <c r="A18711" s="33"/>
      <c r="B18711" s="34"/>
      <c r="C18711" s="33"/>
      <c r="D18711" s="33"/>
      <c r="E18711" s="33"/>
      <c r="G18711">
        <f t="shared" si="293"/>
        <v>6</v>
      </c>
    </row>
    <row r="18712" spans="1:7">
      <c r="A18712" s="33"/>
      <c r="B18712" s="34"/>
      <c r="C18712" s="33"/>
      <c r="D18712" s="33"/>
      <c r="E18712" s="33"/>
      <c r="G18712">
        <f t="shared" si="293"/>
        <v>6</v>
      </c>
    </row>
    <row r="18713" spans="1:7">
      <c r="A18713" s="33"/>
      <c r="B18713" s="34"/>
      <c r="C18713" s="33"/>
      <c r="D18713" s="33"/>
      <c r="E18713" s="33"/>
      <c r="G18713">
        <f t="shared" si="293"/>
        <v>6</v>
      </c>
    </row>
    <row r="18714" spans="1:7">
      <c r="A18714" s="33"/>
      <c r="B18714" s="34"/>
      <c r="C18714" s="33"/>
      <c r="D18714" s="33"/>
      <c r="E18714" s="33"/>
      <c r="G18714">
        <f t="shared" si="293"/>
        <v>6</v>
      </c>
    </row>
    <row r="18715" spans="1:7">
      <c r="A18715" s="33"/>
      <c r="B18715" s="34"/>
      <c r="C18715" s="33"/>
      <c r="D18715" s="33"/>
      <c r="E18715" s="33"/>
      <c r="G18715">
        <f t="shared" si="293"/>
        <v>6</v>
      </c>
    </row>
    <row r="18716" spans="1:7">
      <c r="A18716" s="33"/>
      <c r="B18716" s="34"/>
      <c r="C18716" s="33"/>
      <c r="D18716" s="33"/>
      <c r="E18716" s="33"/>
      <c r="G18716">
        <f t="shared" si="293"/>
        <v>6</v>
      </c>
    </row>
    <row r="18717" spans="1:7">
      <c r="A18717" s="33"/>
      <c r="B18717" s="34"/>
      <c r="C18717" s="33"/>
      <c r="D18717" s="33"/>
      <c r="E18717" s="33"/>
      <c r="G18717">
        <f t="shared" si="293"/>
        <v>6</v>
      </c>
    </row>
    <row r="18718" spans="1:7">
      <c r="A18718" s="33"/>
      <c r="B18718" s="34"/>
      <c r="C18718" s="33"/>
      <c r="D18718" s="33"/>
      <c r="E18718" s="33"/>
      <c r="G18718">
        <f t="shared" si="293"/>
        <v>6</v>
      </c>
    </row>
    <row r="18719" spans="1:7">
      <c r="A18719" s="33"/>
      <c r="B18719" s="34"/>
      <c r="C18719" s="33"/>
      <c r="D18719" s="33"/>
      <c r="E18719" s="33"/>
      <c r="G18719">
        <f t="shared" si="293"/>
        <v>6</v>
      </c>
    </row>
    <row r="18720" spans="1:7">
      <c r="A18720" s="33"/>
      <c r="B18720" s="34"/>
      <c r="C18720" s="33"/>
      <c r="D18720" s="33"/>
      <c r="E18720" s="33"/>
      <c r="G18720">
        <f t="shared" si="293"/>
        <v>6</v>
      </c>
    </row>
    <row r="18721" spans="1:7">
      <c r="A18721" s="33"/>
      <c r="B18721" s="34"/>
      <c r="C18721" s="33"/>
      <c r="D18721" s="33"/>
      <c r="E18721" s="33"/>
      <c r="G18721">
        <f t="shared" si="293"/>
        <v>6</v>
      </c>
    </row>
    <row r="18722" spans="1:7">
      <c r="A18722" s="33"/>
      <c r="B18722" s="34"/>
      <c r="C18722" s="33"/>
      <c r="D18722" s="33"/>
      <c r="E18722" s="33"/>
      <c r="G18722">
        <f t="shared" si="293"/>
        <v>6</v>
      </c>
    </row>
    <row r="18723" spans="1:7">
      <c r="A18723" s="33"/>
      <c r="B18723" s="34"/>
      <c r="C18723" s="33"/>
      <c r="D18723" s="33"/>
      <c r="E18723" s="33"/>
      <c r="G18723">
        <f t="shared" si="293"/>
        <v>6</v>
      </c>
    </row>
    <row r="18724" spans="1:7">
      <c r="A18724" s="33"/>
      <c r="B18724" s="34"/>
      <c r="C18724" s="33"/>
      <c r="D18724" s="33"/>
      <c r="E18724" s="33"/>
      <c r="G18724">
        <f t="shared" si="293"/>
        <v>6</v>
      </c>
    </row>
    <row r="18725" spans="1:7">
      <c r="A18725" s="33"/>
      <c r="B18725" s="34"/>
      <c r="C18725" s="33"/>
      <c r="D18725" s="33"/>
      <c r="E18725" s="33"/>
      <c r="G18725">
        <f t="shared" si="293"/>
        <v>6</v>
      </c>
    </row>
    <row r="18726" spans="1:7">
      <c r="A18726" s="33"/>
      <c r="B18726" s="34"/>
      <c r="C18726" s="33"/>
      <c r="D18726" s="33"/>
      <c r="E18726" s="33"/>
      <c r="G18726">
        <f t="shared" si="293"/>
        <v>6</v>
      </c>
    </row>
    <row r="18727" spans="1:7">
      <c r="A18727" s="33"/>
      <c r="B18727" s="34"/>
      <c r="C18727" s="33"/>
      <c r="D18727" s="33"/>
      <c r="E18727" s="33"/>
      <c r="G18727">
        <f t="shared" si="293"/>
        <v>6</v>
      </c>
    </row>
    <row r="18728" spans="1:7">
      <c r="A18728" s="33"/>
      <c r="B18728" s="34"/>
      <c r="C18728" s="33"/>
      <c r="D18728" s="33"/>
      <c r="E18728" s="33"/>
      <c r="G18728">
        <f t="shared" si="293"/>
        <v>6</v>
      </c>
    </row>
    <row r="18729" spans="1:7">
      <c r="A18729" s="33"/>
      <c r="B18729" s="34"/>
      <c r="C18729" s="33"/>
      <c r="D18729" s="33"/>
      <c r="E18729" s="33"/>
      <c r="G18729">
        <f t="shared" si="293"/>
        <v>6</v>
      </c>
    </row>
    <row r="18730" spans="1:7">
      <c r="A18730" s="33"/>
      <c r="B18730" s="34"/>
      <c r="C18730" s="33"/>
      <c r="D18730" s="33"/>
      <c r="E18730" s="33"/>
      <c r="G18730">
        <f t="shared" si="293"/>
        <v>6</v>
      </c>
    </row>
    <row r="18731" spans="1:7">
      <c r="A18731" s="33"/>
      <c r="B18731" s="34"/>
      <c r="C18731" s="33"/>
      <c r="D18731" s="33"/>
      <c r="E18731" s="33"/>
      <c r="G18731">
        <f t="shared" si="293"/>
        <v>6</v>
      </c>
    </row>
    <row r="18732" spans="1:7">
      <c r="A18732" s="33"/>
      <c r="B18732" s="34"/>
      <c r="C18732" s="33"/>
      <c r="D18732" s="33"/>
      <c r="E18732" s="33"/>
      <c r="G18732">
        <f t="shared" si="293"/>
        <v>6</v>
      </c>
    </row>
    <row r="18733" spans="1:7">
      <c r="A18733" s="33"/>
      <c r="B18733" s="34"/>
      <c r="C18733" s="33"/>
      <c r="D18733" s="33"/>
      <c r="E18733" s="33"/>
      <c r="G18733">
        <f t="shared" si="293"/>
        <v>6</v>
      </c>
    </row>
    <row r="18734" spans="1:7">
      <c r="A18734" s="33"/>
      <c r="B18734" s="34"/>
      <c r="C18734" s="33"/>
      <c r="D18734" s="33"/>
      <c r="E18734" s="33"/>
      <c r="G18734">
        <f t="shared" si="293"/>
        <v>6</v>
      </c>
    </row>
    <row r="18735" spans="1:7">
      <c r="A18735" s="33"/>
      <c r="B18735" s="34"/>
      <c r="C18735" s="33"/>
      <c r="D18735" s="33"/>
      <c r="E18735" s="33"/>
      <c r="G18735">
        <f t="shared" si="293"/>
        <v>6</v>
      </c>
    </row>
    <row r="18736" spans="1:7">
      <c r="A18736" s="33"/>
      <c r="B18736" s="34"/>
      <c r="C18736" s="33"/>
      <c r="D18736" s="33"/>
      <c r="E18736" s="33"/>
      <c r="G18736">
        <f t="shared" si="293"/>
        <v>6</v>
      </c>
    </row>
    <row r="18737" spans="1:7">
      <c r="A18737" s="33"/>
      <c r="B18737" s="34"/>
      <c r="C18737" s="33"/>
      <c r="D18737" s="33"/>
      <c r="E18737" s="33"/>
      <c r="G18737">
        <f t="shared" si="293"/>
        <v>6</v>
      </c>
    </row>
    <row r="18738" spans="1:7">
      <c r="A18738" s="33"/>
      <c r="B18738" s="34"/>
      <c r="C18738" s="33"/>
      <c r="D18738" s="33"/>
      <c r="E18738" s="33"/>
      <c r="G18738">
        <f t="shared" si="293"/>
        <v>6</v>
      </c>
    </row>
    <row r="18739" spans="1:7">
      <c r="A18739" s="33"/>
      <c r="B18739" s="34"/>
      <c r="C18739" s="33"/>
      <c r="D18739" s="33"/>
      <c r="E18739" s="33"/>
      <c r="G18739">
        <f t="shared" si="293"/>
        <v>6</v>
      </c>
    </row>
    <row r="18740" spans="1:7">
      <c r="A18740" s="33"/>
      <c r="B18740" s="34"/>
      <c r="C18740" s="33"/>
      <c r="D18740" s="33"/>
      <c r="E18740" s="33"/>
      <c r="G18740">
        <f t="shared" si="293"/>
        <v>6</v>
      </c>
    </row>
    <row r="18741" spans="1:7">
      <c r="A18741" s="33"/>
      <c r="B18741" s="34"/>
      <c r="C18741" s="33"/>
      <c r="D18741" s="33"/>
      <c r="E18741" s="33"/>
      <c r="G18741">
        <f t="shared" si="293"/>
        <v>6</v>
      </c>
    </row>
    <row r="18742" spans="1:7">
      <c r="A18742" s="33"/>
      <c r="B18742" s="34"/>
      <c r="C18742" s="33"/>
      <c r="D18742" s="33"/>
      <c r="E18742" s="33"/>
      <c r="G18742">
        <f t="shared" si="293"/>
        <v>6</v>
      </c>
    </row>
    <row r="18743" spans="1:7">
      <c r="A18743" s="33"/>
      <c r="B18743" s="34"/>
      <c r="C18743" s="33"/>
      <c r="D18743" s="33"/>
      <c r="E18743" s="33"/>
      <c r="G18743">
        <f t="shared" si="293"/>
        <v>6</v>
      </c>
    </row>
    <row r="18744" spans="1:7">
      <c r="A18744" s="33"/>
      <c r="B18744" s="34"/>
      <c r="C18744" s="33"/>
      <c r="D18744" s="33"/>
      <c r="E18744" s="33"/>
      <c r="G18744">
        <f t="shared" si="293"/>
        <v>6</v>
      </c>
    </row>
    <row r="18745" spans="1:7">
      <c r="A18745" s="33"/>
      <c r="B18745" s="34"/>
      <c r="C18745" s="33"/>
      <c r="D18745" s="33"/>
      <c r="E18745" s="33"/>
      <c r="G18745">
        <f t="shared" si="293"/>
        <v>6</v>
      </c>
    </row>
    <row r="18746" spans="1:7">
      <c r="A18746" s="33"/>
      <c r="B18746" s="34"/>
      <c r="C18746" s="33"/>
      <c r="D18746" s="33"/>
      <c r="E18746" s="33"/>
      <c r="G18746">
        <f t="shared" si="293"/>
        <v>6</v>
      </c>
    </row>
    <row r="18747" spans="1:7">
      <c r="A18747" s="33"/>
      <c r="B18747" s="34"/>
      <c r="C18747" s="33"/>
      <c r="D18747" s="33"/>
      <c r="E18747" s="33"/>
      <c r="G18747">
        <f t="shared" si="293"/>
        <v>6</v>
      </c>
    </row>
    <row r="18748" spans="1:7">
      <c r="A18748" s="33"/>
      <c r="B18748" s="34"/>
      <c r="C18748" s="33"/>
      <c r="D18748" s="33"/>
      <c r="E18748" s="33"/>
      <c r="G18748">
        <f t="shared" si="293"/>
        <v>6</v>
      </c>
    </row>
    <row r="18749" spans="1:7">
      <c r="A18749" s="33"/>
      <c r="B18749" s="34"/>
      <c r="C18749" s="33"/>
      <c r="D18749" s="33"/>
      <c r="E18749" s="33"/>
      <c r="G18749">
        <f t="shared" si="293"/>
        <v>6</v>
      </c>
    </row>
    <row r="18750" spans="1:7">
      <c r="A18750" s="33"/>
      <c r="B18750" s="34"/>
      <c r="C18750" s="33"/>
      <c r="D18750" s="33"/>
      <c r="E18750" s="33"/>
      <c r="G18750">
        <f t="shared" si="293"/>
        <v>6</v>
      </c>
    </row>
    <row r="18751" spans="1:7">
      <c r="A18751" s="33"/>
      <c r="B18751" s="34"/>
      <c r="C18751" s="33"/>
      <c r="D18751" s="33"/>
      <c r="E18751" s="33"/>
      <c r="G18751">
        <f t="shared" si="293"/>
        <v>6</v>
      </c>
    </row>
    <row r="18752" spans="1:7">
      <c r="A18752" s="33"/>
      <c r="B18752" s="34"/>
      <c r="C18752" s="33"/>
      <c r="D18752" s="33"/>
      <c r="E18752" s="33"/>
      <c r="G18752">
        <f t="shared" ref="G18752:G18815" si="294">WEEKDAY(B18752,2)</f>
        <v>6</v>
      </c>
    </row>
    <row r="18753" spans="1:7">
      <c r="A18753" s="33"/>
      <c r="B18753" s="34"/>
      <c r="C18753" s="33"/>
      <c r="D18753" s="33"/>
      <c r="E18753" s="33"/>
      <c r="G18753">
        <f t="shared" si="294"/>
        <v>6</v>
      </c>
    </row>
    <row r="18754" spans="1:7">
      <c r="A18754" s="33"/>
      <c r="B18754" s="34"/>
      <c r="C18754" s="33"/>
      <c r="D18754" s="33"/>
      <c r="E18754" s="33"/>
      <c r="G18754">
        <f t="shared" si="294"/>
        <v>6</v>
      </c>
    </row>
    <row r="18755" spans="1:7">
      <c r="A18755" s="33"/>
      <c r="B18755" s="34"/>
      <c r="C18755" s="33"/>
      <c r="D18755" s="33"/>
      <c r="E18755" s="33"/>
      <c r="G18755">
        <f t="shared" si="294"/>
        <v>6</v>
      </c>
    </row>
    <row r="18756" spans="1:7">
      <c r="A18756" s="33"/>
      <c r="B18756" s="34"/>
      <c r="C18756" s="33"/>
      <c r="D18756" s="33"/>
      <c r="E18756" s="33"/>
      <c r="G18756">
        <f t="shared" si="294"/>
        <v>6</v>
      </c>
    </row>
    <row r="18757" spans="1:7">
      <c r="A18757" s="33"/>
      <c r="B18757" s="34"/>
      <c r="C18757" s="33"/>
      <c r="D18757" s="33"/>
      <c r="E18757" s="33"/>
      <c r="G18757">
        <f t="shared" si="294"/>
        <v>6</v>
      </c>
    </row>
    <row r="18758" spans="1:7">
      <c r="A18758" s="33"/>
      <c r="B18758" s="34"/>
      <c r="C18758" s="33"/>
      <c r="D18758" s="33"/>
      <c r="E18758" s="33"/>
      <c r="G18758">
        <f t="shared" si="294"/>
        <v>6</v>
      </c>
    </row>
    <row r="18759" spans="1:7">
      <c r="A18759" s="33"/>
      <c r="B18759" s="34"/>
      <c r="C18759" s="33"/>
      <c r="D18759" s="33"/>
      <c r="E18759" s="33"/>
      <c r="G18759">
        <f t="shared" si="294"/>
        <v>6</v>
      </c>
    </row>
    <row r="18760" spans="1:7">
      <c r="A18760" s="33"/>
      <c r="B18760" s="34"/>
      <c r="C18760" s="33"/>
      <c r="D18760" s="33"/>
      <c r="E18760" s="33"/>
      <c r="G18760">
        <f t="shared" si="294"/>
        <v>6</v>
      </c>
    </row>
    <row r="18761" spans="1:7">
      <c r="A18761" s="33"/>
      <c r="B18761" s="34"/>
      <c r="C18761" s="33"/>
      <c r="D18761" s="33"/>
      <c r="E18761" s="33"/>
      <c r="G18761">
        <f t="shared" si="294"/>
        <v>6</v>
      </c>
    </row>
    <row r="18762" spans="1:7">
      <c r="A18762" s="33"/>
      <c r="B18762" s="34"/>
      <c r="C18762" s="33"/>
      <c r="D18762" s="33"/>
      <c r="E18762" s="33"/>
      <c r="G18762">
        <f t="shared" si="294"/>
        <v>6</v>
      </c>
    </row>
    <row r="18763" spans="1:7">
      <c r="A18763" s="33"/>
      <c r="B18763" s="34"/>
      <c r="C18763" s="33"/>
      <c r="D18763" s="33"/>
      <c r="E18763" s="33"/>
      <c r="G18763">
        <f t="shared" si="294"/>
        <v>6</v>
      </c>
    </row>
    <row r="18764" spans="1:7">
      <c r="A18764" s="33"/>
      <c r="B18764" s="34"/>
      <c r="C18764" s="33"/>
      <c r="D18764" s="33"/>
      <c r="E18764" s="33"/>
      <c r="G18764">
        <f t="shared" si="294"/>
        <v>6</v>
      </c>
    </row>
    <row r="18765" spans="1:7">
      <c r="A18765" s="33"/>
      <c r="B18765" s="34"/>
      <c r="C18765" s="33"/>
      <c r="D18765" s="33"/>
      <c r="E18765" s="33"/>
      <c r="G18765">
        <f t="shared" si="294"/>
        <v>6</v>
      </c>
    </row>
    <row r="18766" spans="1:7">
      <c r="A18766" s="33"/>
      <c r="B18766" s="34"/>
      <c r="C18766" s="33"/>
      <c r="D18766" s="33"/>
      <c r="E18766" s="33"/>
      <c r="G18766">
        <f t="shared" si="294"/>
        <v>6</v>
      </c>
    </row>
    <row r="18767" spans="1:7">
      <c r="A18767" s="33"/>
      <c r="B18767" s="34"/>
      <c r="C18767" s="33"/>
      <c r="D18767" s="33"/>
      <c r="E18767" s="33"/>
      <c r="G18767">
        <f t="shared" si="294"/>
        <v>6</v>
      </c>
    </row>
    <row r="18768" spans="1:7">
      <c r="A18768" s="33"/>
      <c r="B18768" s="34"/>
      <c r="C18768" s="33"/>
      <c r="D18768" s="33"/>
      <c r="E18768" s="33"/>
      <c r="G18768">
        <f t="shared" si="294"/>
        <v>6</v>
      </c>
    </row>
    <row r="18769" spans="1:7">
      <c r="A18769" s="33"/>
      <c r="B18769" s="34"/>
      <c r="C18769" s="33"/>
      <c r="D18769" s="33"/>
      <c r="E18769" s="33"/>
      <c r="G18769">
        <f t="shared" si="294"/>
        <v>6</v>
      </c>
    </row>
    <row r="18770" spans="1:7">
      <c r="A18770" s="33"/>
      <c r="B18770" s="34"/>
      <c r="C18770" s="33"/>
      <c r="D18770" s="33"/>
      <c r="E18770" s="33"/>
      <c r="G18770">
        <f t="shared" si="294"/>
        <v>6</v>
      </c>
    </row>
    <row r="18771" spans="1:7">
      <c r="A18771" s="33"/>
      <c r="B18771" s="34"/>
      <c r="C18771" s="33"/>
      <c r="D18771" s="33"/>
      <c r="E18771" s="33"/>
      <c r="G18771">
        <f t="shared" si="294"/>
        <v>6</v>
      </c>
    </row>
    <row r="18772" spans="1:7">
      <c r="A18772" s="33"/>
      <c r="B18772" s="34"/>
      <c r="C18772" s="33"/>
      <c r="D18772" s="33"/>
      <c r="E18772" s="33"/>
      <c r="G18772">
        <f t="shared" si="294"/>
        <v>6</v>
      </c>
    </row>
    <row r="18773" spans="1:7">
      <c r="A18773" s="33"/>
      <c r="B18773" s="34"/>
      <c r="C18773" s="33"/>
      <c r="D18773" s="33"/>
      <c r="E18773" s="33"/>
      <c r="G18773">
        <f t="shared" si="294"/>
        <v>6</v>
      </c>
    </row>
    <row r="18774" spans="1:7">
      <c r="A18774" s="33"/>
      <c r="B18774" s="34"/>
      <c r="C18774" s="33"/>
      <c r="D18774" s="33"/>
      <c r="E18774" s="33"/>
      <c r="G18774">
        <f t="shared" si="294"/>
        <v>6</v>
      </c>
    </row>
    <row r="18775" spans="1:7">
      <c r="A18775" s="33"/>
      <c r="B18775" s="34"/>
      <c r="C18775" s="33"/>
      <c r="D18775" s="33"/>
      <c r="E18775" s="33"/>
      <c r="G18775">
        <f t="shared" si="294"/>
        <v>6</v>
      </c>
    </row>
    <row r="18776" spans="1:7">
      <c r="A18776" s="33"/>
      <c r="B18776" s="34"/>
      <c r="C18776" s="33"/>
      <c r="D18776" s="33"/>
      <c r="E18776" s="33"/>
      <c r="G18776">
        <f t="shared" si="294"/>
        <v>6</v>
      </c>
    </row>
    <row r="18777" spans="1:7">
      <c r="A18777" s="33"/>
      <c r="B18777" s="34"/>
      <c r="C18777" s="33"/>
      <c r="D18777" s="33"/>
      <c r="E18777" s="33"/>
      <c r="G18777">
        <f t="shared" si="294"/>
        <v>6</v>
      </c>
    </row>
    <row r="18778" spans="1:7">
      <c r="A18778" s="33"/>
      <c r="B18778" s="34"/>
      <c r="C18778" s="33"/>
      <c r="D18778" s="33"/>
      <c r="E18778" s="33"/>
      <c r="G18778">
        <f t="shared" si="294"/>
        <v>6</v>
      </c>
    </row>
    <row r="18779" spans="1:7">
      <c r="A18779" s="33"/>
      <c r="B18779" s="34"/>
      <c r="C18779" s="33"/>
      <c r="D18779" s="33"/>
      <c r="E18779" s="33"/>
      <c r="G18779">
        <f t="shared" si="294"/>
        <v>6</v>
      </c>
    </row>
    <row r="18780" spans="1:7">
      <c r="A18780" s="33"/>
      <c r="B18780" s="34"/>
      <c r="C18780" s="33"/>
      <c r="D18780" s="33"/>
      <c r="E18780" s="33"/>
      <c r="G18780">
        <f t="shared" si="294"/>
        <v>6</v>
      </c>
    </row>
    <row r="18781" spans="1:7">
      <c r="A18781" s="33"/>
      <c r="B18781" s="34"/>
      <c r="C18781" s="33"/>
      <c r="D18781" s="33"/>
      <c r="E18781" s="33"/>
      <c r="G18781">
        <f t="shared" si="294"/>
        <v>6</v>
      </c>
    </row>
    <row r="18782" spans="1:7">
      <c r="A18782" s="33"/>
      <c r="B18782" s="34"/>
      <c r="C18782" s="33"/>
      <c r="D18782" s="33"/>
      <c r="E18782" s="33"/>
      <c r="G18782">
        <f t="shared" si="294"/>
        <v>6</v>
      </c>
    </row>
    <row r="18783" spans="1:7">
      <c r="A18783" s="33"/>
      <c r="B18783" s="34"/>
      <c r="C18783" s="33"/>
      <c r="D18783" s="33"/>
      <c r="E18783" s="33"/>
      <c r="G18783">
        <f t="shared" si="294"/>
        <v>6</v>
      </c>
    </row>
    <row r="18784" spans="1:7">
      <c r="A18784" s="33"/>
      <c r="B18784" s="34"/>
      <c r="C18784" s="33"/>
      <c r="D18784" s="33"/>
      <c r="E18784" s="33"/>
      <c r="G18784">
        <f t="shared" si="294"/>
        <v>6</v>
      </c>
    </row>
    <row r="18785" spans="1:7">
      <c r="A18785" s="33"/>
      <c r="B18785" s="34"/>
      <c r="C18785" s="33"/>
      <c r="D18785" s="33"/>
      <c r="E18785" s="33"/>
      <c r="G18785">
        <f t="shared" si="294"/>
        <v>6</v>
      </c>
    </row>
    <row r="18786" spans="1:7">
      <c r="A18786" s="33"/>
      <c r="B18786" s="34"/>
      <c r="C18786" s="33"/>
      <c r="D18786" s="33"/>
      <c r="E18786" s="33"/>
      <c r="G18786">
        <f t="shared" si="294"/>
        <v>6</v>
      </c>
    </row>
    <row r="18787" spans="1:7">
      <c r="A18787" s="33"/>
      <c r="B18787" s="34"/>
      <c r="C18787" s="33"/>
      <c r="D18787" s="33"/>
      <c r="E18787" s="33"/>
      <c r="G18787">
        <f t="shared" si="294"/>
        <v>6</v>
      </c>
    </row>
    <row r="18788" spans="1:7">
      <c r="A18788" s="33"/>
      <c r="B18788" s="34"/>
      <c r="C18788" s="33"/>
      <c r="D18788" s="33"/>
      <c r="E18788" s="33"/>
      <c r="G18788">
        <f t="shared" si="294"/>
        <v>6</v>
      </c>
    </row>
    <row r="18789" spans="1:7">
      <c r="A18789" s="33"/>
      <c r="B18789" s="34"/>
      <c r="C18789" s="33"/>
      <c r="D18789" s="33"/>
      <c r="E18789" s="33"/>
      <c r="G18789">
        <f t="shared" si="294"/>
        <v>6</v>
      </c>
    </row>
    <row r="18790" spans="1:7">
      <c r="A18790" s="33"/>
      <c r="B18790" s="34"/>
      <c r="C18790" s="33"/>
      <c r="D18790" s="33"/>
      <c r="E18790" s="33"/>
      <c r="G18790">
        <f t="shared" si="294"/>
        <v>6</v>
      </c>
    </row>
    <row r="18791" spans="1:7">
      <c r="A18791" s="33"/>
      <c r="B18791" s="34"/>
      <c r="C18791" s="33"/>
      <c r="D18791" s="33"/>
      <c r="E18791" s="33"/>
      <c r="G18791">
        <f t="shared" si="294"/>
        <v>6</v>
      </c>
    </row>
    <row r="18792" spans="1:7">
      <c r="A18792" s="33"/>
      <c r="B18792" s="34"/>
      <c r="C18792" s="33"/>
      <c r="D18792" s="33"/>
      <c r="E18792" s="33"/>
      <c r="G18792">
        <f t="shared" si="294"/>
        <v>6</v>
      </c>
    </row>
    <row r="18793" spans="1:7">
      <c r="A18793" s="33"/>
      <c r="B18793" s="34"/>
      <c r="C18793" s="33"/>
      <c r="D18793" s="33"/>
      <c r="E18793" s="33"/>
      <c r="G18793">
        <f t="shared" si="294"/>
        <v>6</v>
      </c>
    </row>
    <row r="18794" spans="1:7">
      <c r="A18794" s="33"/>
      <c r="B18794" s="34"/>
      <c r="C18794" s="33"/>
      <c r="D18794" s="33"/>
      <c r="E18794" s="33"/>
      <c r="G18794">
        <f t="shared" si="294"/>
        <v>6</v>
      </c>
    </row>
    <row r="18795" spans="1:7">
      <c r="A18795" s="33"/>
      <c r="B18795" s="34"/>
      <c r="C18795" s="33"/>
      <c r="D18795" s="33"/>
      <c r="E18795" s="33"/>
      <c r="G18795">
        <f t="shared" si="294"/>
        <v>6</v>
      </c>
    </row>
    <row r="18796" spans="1:7">
      <c r="A18796" s="33"/>
      <c r="B18796" s="34"/>
      <c r="C18796" s="33"/>
      <c r="D18796" s="33"/>
      <c r="E18796" s="33"/>
      <c r="G18796">
        <f t="shared" si="294"/>
        <v>6</v>
      </c>
    </row>
    <row r="18797" spans="1:7">
      <c r="A18797" s="33"/>
      <c r="B18797" s="34"/>
      <c r="C18797" s="33"/>
      <c r="D18797" s="33"/>
      <c r="E18797" s="33"/>
      <c r="G18797">
        <f t="shared" si="294"/>
        <v>6</v>
      </c>
    </row>
    <row r="18798" spans="1:7">
      <c r="A18798" s="33"/>
      <c r="B18798" s="34"/>
      <c r="C18798" s="33"/>
      <c r="D18798" s="33"/>
      <c r="E18798" s="33"/>
      <c r="G18798">
        <f t="shared" si="294"/>
        <v>6</v>
      </c>
    </row>
    <row r="18799" spans="1:7">
      <c r="A18799" s="33"/>
      <c r="B18799" s="34"/>
      <c r="C18799" s="33"/>
      <c r="D18799" s="33"/>
      <c r="E18799" s="33"/>
      <c r="G18799">
        <f t="shared" si="294"/>
        <v>6</v>
      </c>
    </row>
    <row r="18800" spans="1:7">
      <c r="A18800" s="33"/>
      <c r="B18800" s="34"/>
      <c r="C18800" s="33"/>
      <c r="D18800" s="33"/>
      <c r="E18800" s="33"/>
      <c r="G18800">
        <f t="shared" si="294"/>
        <v>6</v>
      </c>
    </row>
    <row r="18801" spans="1:7">
      <c r="A18801" s="33"/>
      <c r="B18801" s="34"/>
      <c r="C18801" s="33"/>
      <c r="D18801" s="33"/>
      <c r="E18801" s="33"/>
      <c r="G18801">
        <f t="shared" si="294"/>
        <v>6</v>
      </c>
    </row>
    <row r="18802" spans="1:7">
      <c r="A18802" s="33"/>
      <c r="B18802" s="34"/>
      <c r="C18802" s="33"/>
      <c r="D18802" s="33"/>
      <c r="E18802" s="33"/>
      <c r="G18802">
        <f t="shared" si="294"/>
        <v>6</v>
      </c>
    </row>
    <row r="18803" spans="1:7">
      <c r="A18803" s="33"/>
      <c r="B18803" s="34"/>
      <c r="C18803" s="33"/>
      <c r="D18803" s="33"/>
      <c r="E18803" s="33"/>
      <c r="G18803">
        <f t="shared" si="294"/>
        <v>6</v>
      </c>
    </row>
    <row r="18804" spans="1:7">
      <c r="A18804" s="33"/>
      <c r="B18804" s="34"/>
      <c r="C18804" s="33"/>
      <c r="D18804" s="33"/>
      <c r="E18804" s="33"/>
      <c r="G18804">
        <f t="shared" si="294"/>
        <v>6</v>
      </c>
    </row>
    <row r="18805" spans="1:7">
      <c r="A18805" s="33"/>
      <c r="B18805" s="34"/>
      <c r="C18805" s="33"/>
      <c r="D18805" s="33"/>
      <c r="E18805" s="33"/>
      <c r="G18805">
        <f t="shared" si="294"/>
        <v>6</v>
      </c>
    </row>
    <row r="18806" spans="1:7">
      <c r="A18806" s="33"/>
      <c r="B18806" s="34"/>
      <c r="C18806" s="33"/>
      <c r="D18806" s="33"/>
      <c r="E18806" s="33"/>
      <c r="G18806">
        <f t="shared" si="294"/>
        <v>6</v>
      </c>
    </row>
    <row r="18807" spans="1:7">
      <c r="A18807" s="33"/>
      <c r="B18807" s="34"/>
      <c r="C18807" s="33"/>
      <c r="D18807" s="33"/>
      <c r="E18807" s="33"/>
      <c r="G18807">
        <f t="shared" si="294"/>
        <v>6</v>
      </c>
    </row>
    <row r="18808" spans="1:7">
      <c r="A18808" s="33"/>
      <c r="B18808" s="34"/>
      <c r="C18808" s="33"/>
      <c r="D18808" s="33"/>
      <c r="E18808" s="33"/>
      <c r="G18808">
        <f t="shared" si="294"/>
        <v>6</v>
      </c>
    </row>
    <row r="18809" spans="1:7">
      <c r="A18809" s="33"/>
      <c r="B18809" s="34"/>
      <c r="C18809" s="33"/>
      <c r="D18809" s="33"/>
      <c r="E18809" s="33"/>
      <c r="G18809">
        <f t="shared" si="294"/>
        <v>6</v>
      </c>
    </row>
    <row r="18810" spans="1:7">
      <c r="A18810" s="33"/>
      <c r="B18810" s="34"/>
      <c r="C18810" s="33"/>
      <c r="D18810" s="33"/>
      <c r="E18810" s="33"/>
      <c r="G18810">
        <f t="shared" si="294"/>
        <v>6</v>
      </c>
    </row>
    <row r="18811" spans="1:7">
      <c r="A18811" s="33"/>
      <c r="B18811" s="34"/>
      <c r="C18811" s="33"/>
      <c r="D18811" s="33"/>
      <c r="E18811" s="33"/>
      <c r="G18811">
        <f t="shared" si="294"/>
        <v>6</v>
      </c>
    </row>
    <row r="18812" spans="1:7">
      <c r="A18812" s="33"/>
      <c r="B18812" s="34"/>
      <c r="C18812" s="33"/>
      <c r="D18812" s="33"/>
      <c r="E18812" s="33"/>
      <c r="G18812">
        <f t="shared" si="294"/>
        <v>6</v>
      </c>
    </row>
    <row r="18813" spans="1:7">
      <c r="A18813" s="33"/>
      <c r="B18813" s="34"/>
      <c r="C18813" s="33"/>
      <c r="D18813" s="33"/>
      <c r="E18813" s="33"/>
      <c r="G18813">
        <f t="shared" si="294"/>
        <v>6</v>
      </c>
    </row>
    <row r="18814" spans="1:7">
      <c r="A18814" s="33"/>
      <c r="B18814" s="34"/>
      <c r="C18814" s="33"/>
      <c r="D18814" s="33"/>
      <c r="E18814" s="33"/>
      <c r="G18814">
        <f t="shared" si="294"/>
        <v>6</v>
      </c>
    </row>
    <row r="18815" spans="1:7">
      <c r="A18815" s="33"/>
      <c r="B18815" s="34"/>
      <c r="C18815" s="33"/>
      <c r="D18815" s="33"/>
      <c r="E18815" s="33"/>
      <c r="G18815">
        <f t="shared" si="294"/>
        <v>6</v>
      </c>
    </row>
    <row r="18816" spans="1:7">
      <c r="A18816" s="33"/>
      <c r="B18816" s="34"/>
      <c r="C18816" s="33"/>
      <c r="D18816" s="33"/>
      <c r="E18816" s="33"/>
      <c r="G18816">
        <f t="shared" ref="G18816:G18879" si="295">WEEKDAY(B18816,2)</f>
        <v>6</v>
      </c>
    </row>
    <row r="18817" spans="1:7">
      <c r="A18817" s="33"/>
      <c r="B18817" s="34"/>
      <c r="C18817" s="33"/>
      <c r="D18817" s="33"/>
      <c r="E18817" s="33"/>
      <c r="G18817">
        <f t="shared" si="295"/>
        <v>6</v>
      </c>
    </row>
    <row r="18818" spans="1:7">
      <c r="A18818" s="33"/>
      <c r="B18818" s="34"/>
      <c r="C18818" s="33"/>
      <c r="D18818" s="33"/>
      <c r="E18818" s="33"/>
      <c r="G18818">
        <f t="shared" si="295"/>
        <v>6</v>
      </c>
    </row>
    <row r="18819" spans="1:7">
      <c r="A18819" s="33"/>
      <c r="B18819" s="34"/>
      <c r="C18819" s="33"/>
      <c r="D18819" s="33"/>
      <c r="E18819" s="33"/>
      <c r="G18819">
        <f t="shared" si="295"/>
        <v>6</v>
      </c>
    </row>
    <row r="18820" spans="1:7">
      <c r="A18820" s="33"/>
      <c r="B18820" s="34"/>
      <c r="C18820" s="33"/>
      <c r="D18820" s="33"/>
      <c r="E18820" s="33"/>
      <c r="G18820">
        <f t="shared" si="295"/>
        <v>6</v>
      </c>
    </row>
    <row r="18821" spans="1:7">
      <c r="A18821" s="33"/>
      <c r="B18821" s="34"/>
      <c r="C18821" s="33"/>
      <c r="D18821" s="33"/>
      <c r="E18821" s="33"/>
      <c r="G18821">
        <f t="shared" si="295"/>
        <v>6</v>
      </c>
    </row>
    <row r="18822" spans="1:7">
      <c r="A18822" s="33"/>
      <c r="B18822" s="34"/>
      <c r="C18822" s="33"/>
      <c r="D18822" s="33"/>
      <c r="E18822" s="33"/>
      <c r="G18822">
        <f t="shared" si="295"/>
        <v>6</v>
      </c>
    </row>
    <row r="18823" spans="1:7">
      <c r="A18823" s="33"/>
      <c r="B18823" s="34"/>
      <c r="C18823" s="33"/>
      <c r="D18823" s="33"/>
      <c r="E18823" s="33"/>
      <c r="G18823">
        <f t="shared" si="295"/>
        <v>6</v>
      </c>
    </row>
    <row r="18824" spans="1:7">
      <c r="A18824" s="33"/>
      <c r="B18824" s="34"/>
      <c r="C18824" s="33"/>
      <c r="D18824" s="33"/>
      <c r="E18824" s="33"/>
      <c r="G18824">
        <f t="shared" si="295"/>
        <v>6</v>
      </c>
    </row>
    <row r="18825" spans="1:7">
      <c r="A18825" s="33"/>
      <c r="B18825" s="34"/>
      <c r="C18825" s="33"/>
      <c r="D18825" s="33"/>
      <c r="E18825" s="33"/>
      <c r="G18825">
        <f t="shared" si="295"/>
        <v>6</v>
      </c>
    </row>
    <row r="18826" spans="1:7">
      <c r="A18826" s="33"/>
      <c r="B18826" s="34"/>
      <c r="C18826" s="33"/>
      <c r="D18826" s="33"/>
      <c r="E18826" s="33"/>
      <c r="G18826">
        <f t="shared" si="295"/>
        <v>6</v>
      </c>
    </row>
    <row r="18827" spans="1:7">
      <c r="A18827" s="33"/>
      <c r="B18827" s="34"/>
      <c r="C18827" s="33"/>
      <c r="D18827" s="33"/>
      <c r="E18827" s="33"/>
      <c r="G18827">
        <f t="shared" si="295"/>
        <v>6</v>
      </c>
    </row>
    <row r="18828" spans="1:7">
      <c r="A18828" s="33"/>
      <c r="B18828" s="34"/>
      <c r="C18828" s="33"/>
      <c r="D18828" s="33"/>
      <c r="E18828" s="33"/>
      <c r="G18828">
        <f t="shared" si="295"/>
        <v>6</v>
      </c>
    </row>
    <row r="18829" spans="1:7">
      <c r="A18829" s="33"/>
      <c r="B18829" s="34"/>
      <c r="C18829" s="33"/>
      <c r="D18829" s="33"/>
      <c r="E18829" s="33"/>
      <c r="G18829">
        <f t="shared" si="295"/>
        <v>6</v>
      </c>
    </row>
    <row r="18830" spans="1:7">
      <c r="A18830" s="33"/>
      <c r="B18830" s="34"/>
      <c r="C18830" s="33"/>
      <c r="D18830" s="33"/>
      <c r="E18830" s="33"/>
      <c r="G18830">
        <f t="shared" si="295"/>
        <v>6</v>
      </c>
    </row>
    <row r="18831" spans="1:7">
      <c r="A18831" s="33"/>
      <c r="B18831" s="34"/>
      <c r="C18831" s="33"/>
      <c r="D18831" s="33"/>
      <c r="E18831" s="33"/>
      <c r="G18831">
        <f t="shared" si="295"/>
        <v>6</v>
      </c>
    </row>
    <row r="18832" spans="1:7">
      <c r="A18832" s="33"/>
      <c r="B18832" s="34"/>
      <c r="C18832" s="33"/>
      <c r="D18832" s="33"/>
      <c r="E18832" s="33"/>
      <c r="G18832">
        <f t="shared" si="295"/>
        <v>6</v>
      </c>
    </row>
    <row r="18833" spans="1:7">
      <c r="A18833" s="33"/>
      <c r="B18833" s="34"/>
      <c r="C18833" s="33"/>
      <c r="D18833" s="33"/>
      <c r="E18833" s="33"/>
      <c r="G18833">
        <f t="shared" si="295"/>
        <v>6</v>
      </c>
    </row>
    <row r="18834" spans="1:7">
      <c r="A18834" s="33"/>
      <c r="B18834" s="34"/>
      <c r="C18834" s="33"/>
      <c r="D18834" s="33"/>
      <c r="E18834" s="33"/>
      <c r="G18834">
        <f t="shared" si="295"/>
        <v>6</v>
      </c>
    </row>
    <row r="18835" spans="1:7">
      <c r="A18835" s="33"/>
      <c r="B18835" s="34"/>
      <c r="C18835" s="33"/>
      <c r="D18835" s="33"/>
      <c r="E18835" s="33"/>
      <c r="G18835">
        <f t="shared" si="295"/>
        <v>6</v>
      </c>
    </row>
    <row r="18836" spans="1:7">
      <c r="A18836" s="33"/>
      <c r="B18836" s="34"/>
      <c r="C18836" s="33"/>
      <c r="D18836" s="33"/>
      <c r="E18836" s="33"/>
      <c r="G18836">
        <f t="shared" si="295"/>
        <v>6</v>
      </c>
    </row>
    <row r="18837" spans="1:7">
      <c r="A18837" s="33"/>
      <c r="B18837" s="34"/>
      <c r="C18837" s="33"/>
      <c r="D18837" s="33"/>
      <c r="E18837" s="33"/>
      <c r="G18837">
        <f t="shared" si="295"/>
        <v>6</v>
      </c>
    </row>
    <row r="18838" spans="1:7">
      <c r="A18838" s="33"/>
      <c r="B18838" s="34"/>
      <c r="C18838" s="33"/>
      <c r="D18838" s="33"/>
      <c r="E18838" s="33"/>
      <c r="G18838">
        <f t="shared" si="295"/>
        <v>6</v>
      </c>
    </row>
    <row r="18839" spans="1:7">
      <c r="A18839" s="33"/>
      <c r="B18839" s="34"/>
      <c r="C18839" s="33"/>
      <c r="D18839" s="33"/>
      <c r="E18839" s="33"/>
      <c r="G18839">
        <f t="shared" si="295"/>
        <v>6</v>
      </c>
    </row>
    <row r="18840" spans="1:7">
      <c r="A18840" s="33"/>
      <c r="B18840" s="34"/>
      <c r="C18840" s="33"/>
      <c r="D18840" s="33"/>
      <c r="E18840" s="33"/>
      <c r="G18840">
        <f t="shared" si="295"/>
        <v>6</v>
      </c>
    </row>
    <row r="18841" spans="1:7">
      <c r="A18841" s="33"/>
      <c r="B18841" s="34"/>
      <c r="C18841" s="33"/>
      <c r="D18841" s="33"/>
      <c r="E18841" s="33"/>
      <c r="G18841">
        <f t="shared" si="295"/>
        <v>6</v>
      </c>
    </row>
    <row r="18842" spans="1:7">
      <c r="A18842" s="33"/>
      <c r="B18842" s="34"/>
      <c r="C18842" s="33"/>
      <c r="D18842" s="33"/>
      <c r="E18842" s="33"/>
      <c r="G18842">
        <f t="shared" si="295"/>
        <v>6</v>
      </c>
    </row>
    <row r="18843" spans="1:7">
      <c r="A18843" s="33"/>
      <c r="B18843" s="34"/>
      <c r="C18843" s="33"/>
      <c r="D18843" s="33"/>
      <c r="E18843" s="33"/>
      <c r="G18843">
        <f t="shared" si="295"/>
        <v>6</v>
      </c>
    </row>
    <row r="18844" spans="1:7">
      <c r="A18844" s="33"/>
      <c r="B18844" s="34"/>
      <c r="C18844" s="33"/>
      <c r="D18844" s="33"/>
      <c r="E18844" s="33"/>
      <c r="G18844">
        <f t="shared" si="295"/>
        <v>6</v>
      </c>
    </row>
    <row r="18845" spans="1:7">
      <c r="A18845" s="33"/>
      <c r="B18845" s="34"/>
      <c r="C18845" s="33"/>
      <c r="D18845" s="33"/>
      <c r="E18845" s="33"/>
      <c r="G18845">
        <f t="shared" si="295"/>
        <v>6</v>
      </c>
    </row>
    <row r="18846" spans="1:7">
      <c r="A18846" s="33"/>
      <c r="B18846" s="34"/>
      <c r="C18846" s="33"/>
      <c r="D18846" s="33"/>
      <c r="E18846" s="33"/>
      <c r="G18846">
        <f t="shared" si="295"/>
        <v>6</v>
      </c>
    </row>
    <row r="18847" spans="1:7">
      <c r="A18847" s="33"/>
      <c r="B18847" s="34"/>
      <c r="C18847" s="33"/>
      <c r="D18847" s="33"/>
      <c r="E18847" s="33"/>
      <c r="G18847">
        <f t="shared" si="295"/>
        <v>6</v>
      </c>
    </row>
    <row r="18848" spans="1:7">
      <c r="A18848" s="33"/>
      <c r="B18848" s="34"/>
      <c r="C18848" s="33"/>
      <c r="D18848" s="33"/>
      <c r="E18848" s="33"/>
      <c r="G18848">
        <f t="shared" si="295"/>
        <v>6</v>
      </c>
    </row>
    <row r="18849" spans="1:7">
      <c r="A18849" s="33"/>
      <c r="B18849" s="34"/>
      <c r="C18849" s="33"/>
      <c r="D18849" s="33"/>
      <c r="E18849" s="33"/>
      <c r="G18849">
        <f t="shared" si="295"/>
        <v>6</v>
      </c>
    </row>
    <row r="18850" spans="1:7">
      <c r="A18850" s="33"/>
      <c r="B18850" s="34"/>
      <c r="C18850" s="33"/>
      <c r="D18850" s="33"/>
      <c r="E18850" s="33"/>
      <c r="G18850">
        <f t="shared" si="295"/>
        <v>6</v>
      </c>
    </row>
    <row r="18851" spans="1:7">
      <c r="A18851" s="33"/>
      <c r="B18851" s="34"/>
      <c r="C18851" s="33"/>
      <c r="D18851" s="33"/>
      <c r="E18851" s="33"/>
      <c r="G18851">
        <f t="shared" si="295"/>
        <v>6</v>
      </c>
    </row>
    <row r="18852" spans="1:7">
      <c r="A18852" s="33"/>
      <c r="B18852" s="34"/>
      <c r="C18852" s="33"/>
      <c r="D18852" s="33"/>
      <c r="E18852" s="33"/>
      <c r="G18852">
        <f t="shared" si="295"/>
        <v>6</v>
      </c>
    </row>
    <row r="18853" spans="1:7">
      <c r="A18853" s="33"/>
      <c r="B18853" s="34"/>
      <c r="C18853" s="33"/>
      <c r="D18853" s="33"/>
      <c r="E18853" s="33"/>
      <c r="G18853">
        <f t="shared" si="295"/>
        <v>6</v>
      </c>
    </row>
    <row r="18854" spans="1:7">
      <c r="A18854" s="33"/>
      <c r="B18854" s="34"/>
      <c r="C18854" s="33"/>
      <c r="D18854" s="33"/>
      <c r="E18854" s="33"/>
      <c r="G18854">
        <f t="shared" si="295"/>
        <v>6</v>
      </c>
    </row>
    <row r="18855" spans="1:7">
      <c r="A18855" s="33"/>
      <c r="B18855" s="34"/>
      <c r="C18855" s="33"/>
      <c r="D18855" s="33"/>
      <c r="E18855" s="33"/>
      <c r="G18855">
        <f t="shared" si="295"/>
        <v>6</v>
      </c>
    </row>
    <row r="18856" spans="1:7">
      <c r="A18856" s="33"/>
      <c r="B18856" s="34"/>
      <c r="C18856" s="33"/>
      <c r="D18856" s="33"/>
      <c r="E18856" s="33"/>
      <c r="G18856">
        <f t="shared" si="295"/>
        <v>6</v>
      </c>
    </row>
    <row r="18857" spans="1:7">
      <c r="A18857" s="33"/>
      <c r="B18857" s="34"/>
      <c r="C18857" s="33"/>
      <c r="D18857" s="33"/>
      <c r="E18857" s="33"/>
      <c r="G18857">
        <f t="shared" si="295"/>
        <v>6</v>
      </c>
    </row>
    <row r="18858" spans="1:7">
      <c r="A18858" s="33"/>
      <c r="B18858" s="34"/>
      <c r="C18858" s="33"/>
      <c r="D18858" s="33"/>
      <c r="E18858" s="33"/>
      <c r="G18858">
        <f t="shared" si="295"/>
        <v>6</v>
      </c>
    </row>
    <row r="18859" spans="1:7">
      <c r="A18859" s="33"/>
      <c r="B18859" s="34"/>
      <c r="C18859" s="33"/>
      <c r="D18859" s="33"/>
      <c r="E18859" s="33"/>
      <c r="G18859">
        <f t="shared" si="295"/>
        <v>6</v>
      </c>
    </row>
    <row r="18860" spans="1:7">
      <c r="A18860" s="33"/>
      <c r="B18860" s="34"/>
      <c r="C18860" s="33"/>
      <c r="D18860" s="33"/>
      <c r="E18860" s="33"/>
      <c r="G18860">
        <f t="shared" si="295"/>
        <v>6</v>
      </c>
    </row>
    <row r="18861" spans="1:7">
      <c r="A18861" s="33"/>
      <c r="B18861" s="34"/>
      <c r="C18861" s="33"/>
      <c r="D18861" s="33"/>
      <c r="E18861" s="33"/>
      <c r="G18861">
        <f t="shared" si="295"/>
        <v>6</v>
      </c>
    </row>
    <row r="18862" spans="1:7">
      <c r="A18862" s="33"/>
      <c r="B18862" s="34"/>
      <c r="C18862" s="33"/>
      <c r="D18862" s="33"/>
      <c r="E18862" s="33"/>
      <c r="G18862">
        <f t="shared" si="295"/>
        <v>6</v>
      </c>
    </row>
    <row r="18863" spans="1:7">
      <c r="A18863" s="33"/>
      <c r="B18863" s="34"/>
      <c r="C18863" s="33"/>
      <c r="D18863" s="33"/>
      <c r="E18863" s="33"/>
      <c r="G18863">
        <f t="shared" si="295"/>
        <v>6</v>
      </c>
    </row>
    <row r="18864" spans="1:7">
      <c r="A18864" s="33"/>
      <c r="B18864" s="34"/>
      <c r="C18864" s="33"/>
      <c r="D18864" s="33"/>
      <c r="E18864" s="33"/>
      <c r="G18864">
        <f t="shared" si="295"/>
        <v>6</v>
      </c>
    </row>
    <row r="18865" spans="1:7">
      <c r="A18865" s="33"/>
      <c r="B18865" s="34"/>
      <c r="C18865" s="33"/>
      <c r="D18865" s="33"/>
      <c r="E18865" s="33"/>
      <c r="G18865">
        <f t="shared" si="295"/>
        <v>6</v>
      </c>
    </row>
    <row r="18866" spans="1:7">
      <c r="A18866" s="33"/>
      <c r="B18866" s="34"/>
      <c r="C18866" s="33"/>
      <c r="D18866" s="33"/>
      <c r="E18866" s="33"/>
      <c r="G18866">
        <f t="shared" si="295"/>
        <v>6</v>
      </c>
    </row>
    <row r="18867" spans="1:7">
      <c r="A18867" s="33"/>
      <c r="B18867" s="34"/>
      <c r="C18867" s="33"/>
      <c r="D18867" s="33"/>
      <c r="E18867" s="33"/>
      <c r="G18867">
        <f t="shared" si="295"/>
        <v>6</v>
      </c>
    </row>
    <row r="18868" spans="1:7">
      <c r="A18868" s="33"/>
      <c r="B18868" s="34"/>
      <c r="C18868" s="33"/>
      <c r="D18868" s="33"/>
      <c r="E18868" s="33"/>
      <c r="G18868">
        <f t="shared" si="295"/>
        <v>6</v>
      </c>
    </row>
    <row r="18869" spans="1:7">
      <c r="A18869" s="33"/>
      <c r="B18869" s="34"/>
      <c r="C18869" s="33"/>
      <c r="D18869" s="33"/>
      <c r="E18869" s="33"/>
      <c r="G18869">
        <f t="shared" si="295"/>
        <v>6</v>
      </c>
    </row>
    <row r="18870" spans="1:7">
      <c r="A18870" s="33"/>
      <c r="B18870" s="34"/>
      <c r="C18870" s="33"/>
      <c r="D18870" s="33"/>
      <c r="E18870" s="33"/>
      <c r="G18870">
        <f t="shared" si="295"/>
        <v>6</v>
      </c>
    </row>
    <row r="18871" spans="1:7">
      <c r="A18871" s="33"/>
      <c r="B18871" s="34"/>
      <c r="C18871" s="33"/>
      <c r="D18871" s="33"/>
      <c r="E18871" s="33"/>
      <c r="G18871">
        <f t="shared" si="295"/>
        <v>6</v>
      </c>
    </row>
    <row r="18872" spans="1:7">
      <c r="A18872" s="33"/>
      <c r="B18872" s="34"/>
      <c r="C18872" s="33"/>
      <c r="D18872" s="33"/>
      <c r="E18872" s="33"/>
      <c r="G18872">
        <f t="shared" si="295"/>
        <v>6</v>
      </c>
    </row>
    <row r="18873" spans="1:7">
      <c r="A18873" s="33"/>
      <c r="B18873" s="34"/>
      <c r="C18873" s="33"/>
      <c r="D18873" s="33"/>
      <c r="E18873" s="33"/>
      <c r="G18873">
        <f t="shared" si="295"/>
        <v>6</v>
      </c>
    </row>
    <row r="18874" spans="1:7">
      <c r="A18874" s="33"/>
      <c r="B18874" s="34"/>
      <c r="C18874" s="33"/>
      <c r="D18874" s="33"/>
      <c r="E18874" s="33"/>
      <c r="G18874">
        <f t="shared" si="295"/>
        <v>6</v>
      </c>
    </row>
    <row r="18875" spans="1:7">
      <c r="A18875" s="33"/>
      <c r="B18875" s="34"/>
      <c r="C18875" s="33"/>
      <c r="D18875" s="33"/>
      <c r="E18875" s="33"/>
      <c r="G18875">
        <f t="shared" si="295"/>
        <v>6</v>
      </c>
    </row>
    <row r="18876" spans="1:7">
      <c r="A18876" s="33"/>
      <c r="B18876" s="34"/>
      <c r="C18876" s="33"/>
      <c r="D18876" s="33"/>
      <c r="E18876" s="33"/>
      <c r="G18876">
        <f t="shared" si="295"/>
        <v>6</v>
      </c>
    </row>
    <row r="18877" spans="1:7">
      <c r="A18877" s="33"/>
      <c r="B18877" s="34"/>
      <c r="C18877" s="33"/>
      <c r="D18877" s="33"/>
      <c r="E18877" s="33"/>
      <c r="G18877">
        <f t="shared" si="295"/>
        <v>6</v>
      </c>
    </row>
    <row r="18878" spans="1:7">
      <c r="A18878" s="33"/>
      <c r="B18878" s="34"/>
      <c r="C18878" s="33"/>
      <c r="D18878" s="33"/>
      <c r="E18878" s="33"/>
      <c r="G18878">
        <f t="shared" si="295"/>
        <v>6</v>
      </c>
    </row>
    <row r="18879" spans="1:7">
      <c r="A18879" s="33"/>
      <c r="B18879" s="34"/>
      <c r="C18879" s="33"/>
      <c r="D18879" s="33"/>
      <c r="E18879" s="33"/>
      <c r="G18879">
        <f t="shared" si="295"/>
        <v>6</v>
      </c>
    </row>
    <row r="18880" spans="1:7">
      <c r="A18880" s="33"/>
      <c r="B18880" s="34"/>
      <c r="C18880" s="33"/>
      <c r="D18880" s="33"/>
      <c r="E18880" s="33"/>
      <c r="G18880">
        <f t="shared" ref="G18880:G18943" si="296">WEEKDAY(B18880,2)</f>
        <v>6</v>
      </c>
    </row>
    <row r="18881" spans="1:7">
      <c r="A18881" s="33"/>
      <c r="B18881" s="34"/>
      <c r="C18881" s="33"/>
      <c r="D18881" s="33"/>
      <c r="E18881" s="33"/>
      <c r="G18881">
        <f t="shared" si="296"/>
        <v>6</v>
      </c>
    </row>
    <row r="18882" spans="1:7">
      <c r="A18882" s="33"/>
      <c r="B18882" s="34"/>
      <c r="C18882" s="33"/>
      <c r="D18882" s="33"/>
      <c r="E18882" s="33"/>
      <c r="G18882">
        <f t="shared" si="296"/>
        <v>6</v>
      </c>
    </row>
    <row r="18883" spans="1:7">
      <c r="A18883" s="33"/>
      <c r="B18883" s="34"/>
      <c r="C18883" s="33"/>
      <c r="D18883" s="33"/>
      <c r="E18883" s="33"/>
      <c r="G18883">
        <f t="shared" si="296"/>
        <v>6</v>
      </c>
    </row>
    <row r="18884" spans="1:7">
      <c r="A18884" s="33"/>
      <c r="B18884" s="34"/>
      <c r="C18884" s="33"/>
      <c r="D18884" s="33"/>
      <c r="E18884" s="33"/>
      <c r="G18884">
        <f t="shared" si="296"/>
        <v>6</v>
      </c>
    </row>
    <row r="18885" spans="1:7">
      <c r="A18885" s="33"/>
      <c r="B18885" s="34"/>
      <c r="C18885" s="33"/>
      <c r="D18885" s="33"/>
      <c r="E18885" s="33"/>
      <c r="G18885">
        <f t="shared" si="296"/>
        <v>6</v>
      </c>
    </row>
    <row r="18886" spans="1:7">
      <c r="A18886" s="33"/>
      <c r="B18886" s="34"/>
      <c r="C18886" s="33"/>
      <c r="D18886" s="33"/>
      <c r="E18886" s="33"/>
      <c r="G18886">
        <f t="shared" si="296"/>
        <v>6</v>
      </c>
    </row>
    <row r="18887" spans="1:7">
      <c r="A18887" s="33"/>
      <c r="B18887" s="34"/>
      <c r="C18887" s="33"/>
      <c r="D18887" s="33"/>
      <c r="E18887" s="33"/>
      <c r="G18887">
        <f t="shared" si="296"/>
        <v>6</v>
      </c>
    </row>
    <row r="18888" spans="1:7">
      <c r="A18888" s="33"/>
      <c r="B18888" s="34"/>
      <c r="C18888" s="33"/>
      <c r="D18888" s="33"/>
      <c r="E18888" s="33"/>
      <c r="G18888">
        <f t="shared" si="296"/>
        <v>6</v>
      </c>
    </row>
    <row r="18889" spans="1:7">
      <c r="A18889" s="33"/>
      <c r="B18889" s="34"/>
      <c r="C18889" s="33"/>
      <c r="D18889" s="33"/>
      <c r="E18889" s="33"/>
      <c r="G18889">
        <f t="shared" si="296"/>
        <v>6</v>
      </c>
    </row>
    <row r="18890" spans="1:7">
      <c r="A18890" s="33"/>
      <c r="B18890" s="34"/>
      <c r="C18890" s="33"/>
      <c r="D18890" s="33"/>
      <c r="E18890" s="33"/>
      <c r="G18890">
        <f t="shared" si="296"/>
        <v>6</v>
      </c>
    </row>
    <row r="18891" spans="1:7">
      <c r="A18891" s="33"/>
      <c r="B18891" s="34"/>
      <c r="C18891" s="33"/>
      <c r="D18891" s="33"/>
      <c r="E18891" s="33"/>
      <c r="G18891">
        <f t="shared" si="296"/>
        <v>6</v>
      </c>
    </row>
    <row r="18892" spans="1:7">
      <c r="A18892" s="33"/>
      <c r="B18892" s="34"/>
      <c r="C18892" s="33"/>
      <c r="D18892" s="33"/>
      <c r="E18892" s="33"/>
      <c r="G18892">
        <f t="shared" si="296"/>
        <v>6</v>
      </c>
    </row>
    <row r="18893" spans="1:7">
      <c r="A18893" s="33"/>
      <c r="B18893" s="34"/>
      <c r="C18893" s="33"/>
      <c r="D18893" s="33"/>
      <c r="E18893" s="33"/>
      <c r="G18893">
        <f t="shared" si="296"/>
        <v>6</v>
      </c>
    </row>
    <row r="18894" spans="1:7">
      <c r="A18894" s="33"/>
      <c r="B18894" s="34"/>
      <c r="C18894" s="33"/>
      <c r="D18894" s="33"/>
      <c r="E18894" s="33"/>
      <c r="G18894">
        <f t="shared" si="296"/>
        <v>6</v>
      </c>
    </row>
    <row r="18895" spans="1:7">
      <c r="A18895" s="33"/>
      <c r="B18895" s="34"/>
      <c r="C18895" s="33"/>
      <c r="D18895" s="33"/>
      <c r="E18895" s="33"/>
      <c r="G18895">
        <f t="shared" si="296"/>
        <v>6</v>
      </c>
    </row>
    <row r="18896" spans="1:7">
      <c r="A18896" s="33"/>
      <c r="B18896" s="34"/>
      <c r="C18896" s="33"/>
      <c r="D18896" s="33"/>
      <c r="E18896" s="33"/>
      <c r="G18896">
        <f t="shared" si="296"/>
        <v>6</v>
      </c>
    </row>
    <row r="18897" spans="1:7">
      <c r="A18897" s="33"/>
      <c r="B18897" s="34"/>
      <c r="C18897" s="33"/>
      <c r="D18897" s="33"/>
      <c r="E18897" s="33"/>
      <c r="G18897">
        <f t="shared" si="296"/>
        <v>6</v>
      </c>
    </row>
    <row r="18898" spans="1:7">
      <c r="A18898" s="33"/>
      <c r="B18898" s="34"/>
      <c r="C18898" s="33"/>
      <c r="D18898" s="33"/>
      <c r="E18898" s="33"/>
      <c r="G18898">
        <f t="shared" si="296"/>
        <v>6</v>
      </c>
    </row>
    <row r="18899" spans="1:7">
      <c r="A18899" s="33"/>
      <c r="B18899" s="34"/>
      <c r="C18899" s="33"/>
      <c r="D18899" s="33"/>
      <c r="E18899" s="33"/>
      <c r="G18899">
        <f t="shared" si="296"/>
        <v>6</v>
      </c>
    </row>
    <row r="18900" spans="1:7">
      <c r="A18900" s="33"/>
      <c r="B18900" s="34"/>
      <c r="C18900" s="33"/>
      <c r="D18900" s="33"/>
      <c r="E18900" s="33"/>
      <c r="G18900">
        <f t="shared" si="296"/>
        <v>6</v>
      </c>
    </row>
    <row r="18901" spans="1:7">
      <c r="A18901" s="33"/>
      <c r="B18901" s="34"/>
      <c r="C18901" s="33"/>
      <c r="D18901" s="33"/>
      <c r="E18901" s="33"/>
      <c r="G18901">
        <f t="shared" si="296"/>
        <v>6</v>
      </c>
    </row>
    <row r="18902" spans="1:7">
      <c r="A18902" s="33"/>
      <c r="B18902" s="34"/>
      <c r="C18902" s="33"/>
      <c r="D18902" s="33"/>
      <c r="E18902" s="33"/>
      <c r="G18902">
        <f t="shared" si="296"/>
        <v>6</v>
      </c>
    </row>
    <row r="18903" spans="1:7">
      <c r="A18903" s="33"/>
      <c r="B18903" s="34"/>
      <c r="C18903" s="33"/>
      <c r="D18903" s="33"/>
      <c r="E18903" s="33"/>
      <c r="G18903">
        <f t="shared" si="296"/>
        <v>6</v>
      </c>
    </row>
    <row r="18904" spans="1:7">
      <c r="A18904" s="33"/>
      <c r="B18904" s="34"/>
      <c r="C18904" s="33"/>
      <c r="D18904" s="33"/>
      <c r="E18904" s="33"/>
      <c r="G18904">
        <f t="shared" si="296"/>
        <v>6</v>
      </c>
    </row>
    <row r="18905" spans="1:7">
      <c r="A18905" s="33"/>
      <c r="B18905" s="34"/>
      <c r="C18905" s="33"/>
      <c r="D18905" s="33"/>
      <c r="E18905" s="33"/>
      <c r="G18905">
        <f t="shared" si="296"/>
        <v>6</v>
      </c>
    </row>
    <row r="18906" spans="1:7">
      <c r="A18906" s="33"/>
      <c r="B18906" s="34"/>
      <c r="C18906" s="33"/>
      <c r="D18906" s="33"/>
      <c r="E18906" s="33"/>
      <c r="G18906">
        <f t="shared" si="296"/>
        <v>6</v>
      </c>
    </row>
    <row r="18907" spans="1:7">
      <c r="A18907" s="33"/>
      <c r="B18907" s="34"/>
      <c r="C18907" s="33"/>
      <c r="D18907" s="33"/>
      <c r="E18907" s="33"/>
      <c r="G18907">
        <f t="shared" si="296"/>
        <v>6</v>
      </c>
    </row>
    <row r="18908" spans="1:7">
      <c r="A18908" s="33"/>
      <c r="B18908" s="34"/>
      <c r="C18908" s="33"/>
      <c r="D18908" s="33"/>
      <c r="E18908" s="33"/>
      <c r="G18908">
        <f t="shared" si="296"/>
        <v>6</v>
      </c>
    </row>
    <row r="18909" spans="1:7">
      <c r="A18909" s="33"/>
      <c r="B18909" s="34"/>
      <c r="C18909" s="33"/>
      <c r="D18909" s="33"/>
      <c r="E18909" s="33"/>
      <c r="G18909">
        <f t="shared" si="296"/>
        <v>6</v>
      </c>
    </row>
    <row r="18910" spans="1:7">
      <c r="A18910" s="33"/>
      <c r="B18910" s="34"/>
      <c r="C18910" s="33"/>
      <c r="D18910" s="33"/>
      <c r="E18910" s="33"/>
      <c r="G18910">
        <f t="shared" si="296"/>
        <v>6</v>
      </c>
    </row>
    <row r="18911" spans="1:7">
      <c r="A18911" s="33"/>
      <c r="B18911" s="34"/>
      <c r="C18911" s="33"/>
      <c r="D18911" s="33"/>
      <c r="E18911" s="33"/>
      <c r="G18911">
        <f t="shared" si="296"/>
        <v>6</v>
      </c>
    </row>
    <row r="18912" spans="1:7">
      <c r="A18912" s="33"/>
      <c r="B18912" s="34"/>
      <c r="C18912" s="33"/>
      <c r="D18912" s="33"/>
      <c r="E18912" s="33"/>
      <c r="G18912">
        <f t="shared" si="296"/>
        <v>6</v>
      </c>
    </row>
    <row r="18913" spans="1:7">
      <c r="A18913" s="33"/>
      <c r="B18913" s="34"/>
      <c r="C18913" s="33"/>
      <c r="D18913" s="33"/>
      <c r="E18913" s="33"/>
      <c r="G18913">
        <f t="shared" si="296"/>
        <v>6</v>
      </c>
    </row>
    <row r="18914" spans="1:7">
      <c r="A18914" s="33"/>
      <c r="B18914" s="34"/>
      <c r="C18914" s="33"/>
      <c r="D18914" s="33"/>
      <c r="E18914" s="33"/>
      <c r="G18914">
        <f t="shared" si="296"/>
        <v>6</v>
      </c>
    </row>
    <row r="18915" spans="1:7">
      <c r="A18915" s="33"/>
      <c r="B18915" s="34"/>
      <c r="C18915" s="33"/>
      <c r="D18915" s="33"/>
      <c r="E18915" s="33"/>
      <c r="G18915">
        <f t="shared" si="296"/>
        <v>6</v>
      </c>
    </row>
    <row r="18916" spans="1:7">
      <c r="A18916" s="33"/>
      <c r="B18916" s="34"/>
      <c r="C18916" s="33"/>
      <c r="D18916" s="33"/>
      <c r="E18916" s="33"/>
      <c r="G18916">
        <f t="shared" si="296"/>
        <v>6</v>
      </c>
    </row>
    <row r="18917" spans="1:7">
      <c r="A18917" s="33"/>
      <c r="B18917" s="34"/>
      <c r="C18917" s="33"/>
      <c r="D18917" s="33"/>
      <c r="E18917" s="33"/>
      <c r="G18917">
        <f t="shared" si="296"/>
        <v>6</v>
      </c>
    </row>
    <row r="18918" spans="1:7">
      <c r="A18918" s="33"/>
      <c r="B18918" s="34"/>
      <c r="C18918" s="33"/>
      <c r="D18918" s="33"/>
      <c r="E18918" s="33"/>
      <c r="G18918">
        <f t="shared" si="296"/>
        <v>6</v>
      </c>
    </row>
    <row r="18919" spans="1:7">
      <c r="A18919" s="33"/>
      <c r="B18919" s="34"/>
      <c r="C18919" s="33"/>
      <c r="D18919" s="33"/>
      <c r="E18919" s="33"/>
      <c r="G18919">
        <f t="shared" si="296"/>
        <v>6</v>
      </c>
    </row>
    <row r="18920" spans="1:7">
      <c r="A18920" s="33"/>
      <c r="B18920" s="34"/>
      <c r="C18920" s="33"/>
      <c r="D18920" s="33"/>
      <c r="E18920" s="33"/>
      <c r="G18920">
        <f t="shared" si="296"/>
        <v>6</v>
      </c>
    </row>
    <row r="18921" spans="1:7">
      <c r="A18921" s="33"/>
      <c r="B18921" s="34"/>
      <c r="C18921" s="33"/>
      <c r="D18921" s="33"/>
      <c r="E18921" s="33"/>
      <c r="G18921">
        <f t="shared" si="296"/>
        <v>6</v>
      </c>
    </row>
    <row r="18922" spans="1:7">
      <c r="A18922" s="33"/>
      <c r="B18922" s="34"/>
      <c r="C18922" s="33"/>
      <c r="D18922" s="33"/>
      <c r="E18922" s="33"/>
      <c r="G18922">
        <f t="shared" si="296"/>
        <v>6</v>
      </c>
    </row>
    <row r="18923" spans="1:7">
      <c r="A18923" s="33"/>
      <c r="B18923" s="34"/>
      <c r="C18923" s="33"/>
      <c r="D18923" s="33"/>
      <c r="E18923" s="33"/>
      <c r="G18923">
        <f t="shared" si="296"/>
        <v>6</v>
      </c>
    </row>
    <row r="18924" spans="1:7">
      <c r="A18924" s="33"/>
      <c r="B18924" s="34"/>
      <c r="C18924" s="33"/>
      <c r="D18924" s="33"/>
      <c r="E18924" s="33"/>
      <c r="G18924">
        <f t="shared" si="296"/>
        <v>6</v>
      </c>
    </row>
    <row r="18925" spans="1:7">
      <c r="A18925" s="33"/>
      <c r="B18925" s="34"/>
      <c r="C18925" s="33"/>
      <c r="D18925" s="33"/>
      <c r="E18925" s="33"/>
      <c r="G18925">
        <f t="shared" si="296"/>
        <v>6</v>
      </c>
    </row>
    <row r="18926" spans="1:7">
      <c r="A18926" s="33"/>
      <c r="B18926" s="34"/>
      <c r="C18926" s="33"/>
      <c r="D18926" s="33"/>
      <c r="E18926" s="33"/>
      <c r="G18926">
        <f t="shared" si="296"/>
        <v>6</v>
      </c>
    </row>
    <row r="18927" spans="1:7">
      <c r="A18927" s="33"/>
      <c r="B18927" s="34"/>
      <c r="C18927" s="33"/>
      <c r="D18927" s="33"/>
      <c r="E18927" s="33"/>
      <c r="G18927">
        <f t="shared" si="296"/>
        <v>6</v>
      </c>
    </row>
    <row r="18928" spans="1:7">
      <c r="A18928" s="33"/>
      <c r="B18928" s="34"/>
      <c r="C18928" s="33"/>
      <c r="D18928" s="33"/>
      <c r="E18928" s="33"/>
      <c r="G18928">
        <f t="shared" si="296"/>
        <v>6</v>
      </c>
    </row>
    <row r="18929" spans="1:7">
      <c r="A18929" s="33"/>
      <c r="B18929" s="34"/>
      <c r="C18929" s="33"/>
      <c r="D18929" s="33"/>
      <c r="E18929" s="33"/>
      <c r="G18929">
        <f t="shared" si="296"/>
        <v>6</v>
      </c>
    </row>
    <row r="18930" spans="1:7">
      <c r="A18930" s="33"/>
      <c r="B18930" s="34"/>
      <c r="C18930" s="33"/>
      <c r="D18930" s="33"/>
      <c r="E18930" s="33"/>
      <c r="G18930">
        <f t="shared" si="296"/>
        <v>6</v>
      </c>
    </row>
    <row r="18931" spans="1:7">
      <c r="A18931" s="33"/>
      <c r="B18931" s="34"/>
      <c r="C18931" s="33"/>
      <c r="D18931" s="33"/>
      <c r="E18931" s="33"/>
      <c r="G18931">
        <f t="shared" si="296"/>
        <v>6</v>
      </c>
    </row>
    <row r="18932" spans="1:7">
      <c r="A18932" s="33"/>
      <c r="B18932" s="34"/>
      <c r="C18932" s="33"/>
      <c r="D18932" s="33"/>
      <c r="E18932" s="33"/>
      <c r="G18932">
        <f t="shared" si="296"/>
        <v>6</v>
      </c>
    </row>
    <row r="18933" spans="1:7">
      <c r="A18933" s="33"/>
      <c r="B18933" s="34"/>
      <c r="C18933" s="33"/>
      <c r="D18933" s="33"/>
      <c r="E18933" s="33"/>
      <c r="G18933">
        <f t="shared" si="296"/>
        <v>6</v>
      </c>
    </row>
    <row r="18934" spans="1:7">
      <c r="A18934" s="33"/>
      <c r="B18934" s="34"/>
      <c r="C18934" s="33"/>
      <c r="D18934" s="33"/>
      <c r="E18934" s="33"/>
      <c r="G18934">
        <f t="shared" si="296"/>
        <v>6</v>
      </c>
    </row>
    <row r="18935" spans="1:7">
      <c r="A18935" s="33"/>
      <c r="B18935" s="34"/>
      <c r="C18935" s="33"/>
      <c r="D18935" s="33"/>
      <c r="E18935" s="33"/>
      <c r="G18935">
        <f t="shared" si="296"/>
        <v>6</v>
      </c>
    </row>
    <row r="18936" spans="1:7">
      <c r="A18936" s="33"/>
      <c r="B18936" s="34"/>
      <c r="C18936" s="33"/>
      <c r="D18936" s="33"/>
      <c r="E18936" s="33"/>
      <c r="G18936">
        <f t="shared" si="296"/>
        <v>6</v>
      </c>
    </row>
    <row r="18937" spans="1:7">
      <c r="A18937" s="33"/>
      <c r="B18937" s="34"/>
      <c r="C18937" s="33"/>
      <c r="D18937" s="33"/>
      <c r="E18937" s="33"/>
      <c r="G18937">
        <f t="shared" si="296"/>
        <v>6</v>
      </c>
    </row>
    <row r="18938" spans="1:7">
      <c r="A18938" s="33"/>
      <c r="B18938" s="34"/>
      <c r="C18938" s="33"/>
      <c r="D18938" s="33"/>
      <c r="E18938" s="33"/>
      <c r="G18938">
        <f t="shared" si="296"/>
        <v>6</v>
      </c>
    </row>
    <row r="18939" spans="1:7">
      <c r="A18939" s="33"/>
      <c r="B18939" s="34"/>
      <c r="C18939" s="33"/>
      <c r="D18939" s="33"/>
      <c r="E18939" s="33"/>
      <c r="G18939">
        <f t="shared" si="296"/>
        <v>6</v>
      </c>
    </row>
    <row r="18940" spans="1:7">
      <c r="A18940" s="33"/>
      <c r="B18940" s="34"/>
      <c r="C18940" s="33"/>
      <c r="D18940" s="33"/>
      <c r="E18940" s="33"/>
      <c r="G18940">
        <f t="shared" si="296"/>
        <v>6</v>
      </c>
    </row>
    <row r="18941" spans="1:7">
      <c r="A18941" s="33"/>
      <c r="B18941" s="34"/>
      <c r="C18941" s="33"/>
      <c r="D18941" s="33"/>
      <c r="E18941" s="33"/>
      <c r="G18941">
        <f t="shared" si="296"/>
        <v>6</v>
      </c>
    </row>
    <row r="18942" spans="1:7">
      <c r="A18942" s="33"/>
      <c r="B18942" s="34"/>
      <c r="C18942" s="33"/>
      <c r="D18942" s="33"/>
      <c r="E18942" s="33"/>
      <c r="G18942">
        <f t="shared" si="296"/>
        <v>6</v>
      </c>
    </row>
    <row r="18943" spans="1:7">
      <c r="A18943" s="33"/>
      <c r="B18943" s="34"/>
      <c r="C18943" s="33"/>
      <c r="D18943" s="33"/>
      <c r="E18943" s="33"/>
      <c r="G18943">
        <f t="shared" si="296"/>
        <v>6</v>
      </c>
    </row>
    <row r="18944" spans="1:7">
      <c r="A18944" s="33"/>
      <c r="B18944" s="34"/>
      <c r="C18944" s="33"/>
      <c r="D18944" s="33"/>
      <c r="E18944" s="33"/>
      <c r="G18944">
        <f t="shared" ref="G18944:G19007" si="297">WEEKDAY(B18944,2)</f>
        <v>6</v>
      </c>
    </row>
    <row r="18945" spans="1:7">
      <c r="A18945" s="33"/>
      <c r="B18945" s="34"/>
      <c r="C18945" s="33"/>
      <c r="D18945" s="33"/>
      <c r="E18945" s="33"/>
      <c r="G18945">
        <f t="shared" si="297"/>
        <v>6</v>
      </c>
    </row>
    <row r="18946" spans="1:7">
      <c r="A18946" s="33"/>
      <c r="B18946" s="34"/>
      <c r="C18946" s="33"/>
      <c r="D18946" s="33"/>
      <c r="E18946" s="33"/>
      <c r="G18946">
        <f t="shared" si="297"/>
        <v>6</v>
      </c>
    </row>
    <row r="18947" spans="1:7">
      <c r="A18947" s="33"/>
      <c r="B18947" s="34"/>
      <c r="C18947" s="33"/>
      <c r="D18947" s="33"/>
      <c r="E18947" s="33"/>
      <c r="G18947">
        <f t="shared" si="297"/>
        <v>6</v>
      </c>
    </row>
    <row r="18948" spans="1:7">
      <c r="A18948" s="33"/>
      <c r="B18948" s="34"/>
      <c r="C18948" s="33"/>
      <c r="D18948" s="33"/>
      <c r="E18948" s="33"/>
      <c r="G18948">
        <f t="shared" si="297"/>
        <v>6</v>
      </c>
    </row>
    <row r="18949" spans="1:7">
      <c r="A18949" s="33"/>
      <c r="B18949" s="34"/>
      <c r="C18949" s="33"/>
      <c r="D18949" s="33"/>
      <c r="E18949" s="33"/>
      <c r="G18949">
        <f t="shared" si="297"/>
        <v>6</v>
      </c>
    </row>
    <row r="18950" spans="1:7">
      <c r="A18950" s="33"/>
      <c r="B18950" s="34"/>
      <c r="C18950" s="33"/>
      <c r="D18950" s="33"/>
      <c r="E18950" s="33"/>
      <c r="G18950">
        <f t="shared" si="297"/>
        <v>6</v>
      </c>
    </row>
    <row r="18951" spans="1:7">
      <c r="A18951" s="33"/>
      <c r="B18951" s="34"/>
      <c r="C18951" s="33"/>
      <c r="D18951" s="33"/>
      <c r="E18951" s="33"/>
      <c r="G18951">
        <f t="shared" si="297"/>
        <v>6</v>
      </c>
    </row>
    <row r="18952" spans="1:7">
      <c r="A18952" s="33"/>
      <c r="B18952" s="34"/>
      <c r="C18952" s="33"/>
      <c r="D18952" s="33"/>
      <c r="E18952" s="33"/>
      <c r="G18952">
        <f t="shared" si="297"/>
        <v>6</v>
      </c>
    </row>
    <row r="18953" spans="1:7">
      <c r="A18953" s="33"/>
      <c r="B18953" s="34"/>
      <c r="C18953" s="33"/>
      <c r="D18953" s="33"/>
      <c r="E18953" s="33"/>
      <c r="G18953">
        <f t="shared" si="297"/>
        <v>6</v>
      </c>
    </row>
    <row r="18954" spans="1:7">
      <c r="A18954" s="33"/>
      <c r="B18954" s="34"/>
      <c r="C18954" s="33"/>
      <c r="D18954" s="33"/>
      <c r="E18954" s="33"/>
      <c r="G18954">
        <f t="shared" si="297"/>
        <v>6</v>
      </c>
    </row>
    <row r="18955" spans="1:7">
      <c r="A18955" s="33"/>
      <c r="B18955" s="34"/>
      <c r="C18955" s="33"/>
      <c r="D18955" s="33"/>
      <c r="E18955" s="33"/>
      <c r="G18955">
        <f t="shared" si="297"/>
        <v>6</v>
      </c>
    </row>
    <row r="18956" spans="1:7">
      <c r="A18956" s="33"/>
      <c r="B18956" s="34"/>
      <c r="C18956" s="33"/>
      <c r="D18956" s="33"/>
      <c r="E18956" s="33"/>
      <c r="G18956">
        <f t="shared" si="297"/>
        <v>6</v>
      </c>
    </row>
    <row r="18957" spans="1:7">
      <c r="A18957" s="33"/>
      <c r="B18957" s="34"/>
      <c r="C18957" s="33"/>
      <c r="D18957" s="33"/>
      <c r="E18957" s="33"/>
      <c r="G18957">
        <f t="shared" si="297"/>
        <v>6</v>
      </c>
    </row>
    <row r="18958" spans="1:7">
      <c r="A18958" s="33"/>
      <c r="B18958" s="34"/>
      <c r="C18958" s="33"/>
      <c r="D18958" s="33"/>
      <c r="E18958" s="33"/>
      <c r="G18958">
        <f t="shared" si="297"/>
        <v>6</v>
      </c>
    </row>
    <row r="18959" spans="1:7">
      <c r="A18959" s="33"/>
      <c r="B18959" s="34"/>
      <c r="C18959" s="33"/>
      <c r="D18959" s="33"/>
      <c r="E18959" s="33"/>
      <c r="G18959">
        <f t="shared" si="297"/>
        <v>6</v>
      </c>
    </row>
    <row r="18960" spans="1:7">
      <c r="A18960" s="33"/>
      <c r="B18960" s="34"/>
      <c r="C18960" s="33"/>
      <c r="D18960" s="33"/>
      <c r="E18960" s="33"/>
      <c r="G18960">
        <f t="shared" si="297"/>
        <v>6</v>
      </c>
    </row>
    <row r="18961" spans="1:7">
      <c r="A18961" s="33"/>
      <c r="B18961" s="34"/>
      <c r="C18961" s="33"/>
      <c r="D18961" s="33"/>
      <c r="E18961" s="33"/>
      <c r="G18961">
        <f t="shared" si="297"/>
        <v>6</v>
      </c>
    </row>
    <row r="18962" spans="1:7">
      <c r="A18962" s="33"/>
      <c r="B18962" s="34"/>
      <c r="C18962" s="33"/>
      <c r="D18962" s="33"/>
      <c r="E18962" s="33"/>
      <c r="G18962">
        <f t="shared" si="297"/>
        <v>6</v>
      </c>
    </row>
    <row r="18963" spans="1:7">
      <c r="A18963" s="33"/>
      <c r="B18963" s="34"/>
      <c r="C18963" s="33"/>
      <c r="D18963" s="33"/>
      <c r="E18963" s="33"/>
      <c r="G18963">
        <f t="shared" si="297"/>
        <v>6</v>
      </c>
    </row>
    <row r="18964" spans="1:7">
      <c r="A18964" s="33"/>
      <c r="B18964" s="34"/>
      <c r="C18964" s="33"/>
      <c r="D18964" s="33"/>
      <c r="E18964" s="33"/>
      <c r="G18964">
        <f t="shared" si="297"/>
        <v>6</v>
      </c>
    </row>
    <row r="18965" spans="1:7">
      <c r="A18965" s="33"/>
      <c r="B18965" s="34"/>
      <c r="C18965" s="33"/>
      <c r="D18965" s="33"/>
      <c r="E18965" s="33"/>
      <c r="G18965">
        <f t="shared" si="297"/>
        <v>6</v>
      </c>
    </row>
    <row r="18966" spans="1:7">
      <c r="A18966" s="33"/>
      <c r="B18966" s="34"/>
      <c r="C18966" s="33"/>
      <c r="D18966" s="33"/>
      <c r="E18966" s="33"/>
      <c r="G18966">
        <f t="shared" si="297"/>
        <v>6</v>
      </c>
    </row>
    <row r="18967" spans="1:7">
      <c r="A18967" s="33"/>
      <c r="B18967" s="34"/>
      <c r="C18967" s="33"/>
      <c r="D18967" s="33"/>
      <c r="E18967" s="33"/>
      <c r="G18967">
        <f t="shared" si="297"/>
        <v>6</v>
      </c>
    </row>
    <row r="18968" spans="1:7">
      <c r="A18968" s="33"/>
      <c r="B18968" s="34"/>
      <c r="C18968" s="33"/>
      <c r="D18968" s="33"/>
      <c r="E18968" s="33"/>
      <c r="G18968">
        <f t="shared" si="297"/>
        <v>6</v>
      </c>
    </row>
    <row r="18969" spans="1:7">
      <c r="A18969" s="33"/>
      <c r="B18969" s="34"/>
      <c r="C18969" s="33"/>
      <c r="D18969" s="33"/>
      <c r="E18969" s="33"/>
      <c r="G18969">
        <f t="shared" si="297"/>
        <v>6</v>
      </c>
    </row>
    <row r="18970" spans="1:7">
      <c r="A18970" s="33"/>
      <c r="B18970" s="34"/>
      <c r="C18970" s="33"/>
      <c r="D18970" s="33"/>
      <c r="E18970" s="33"/>
      <c r="G18970">
        <f t="shared" si="297"/>
        <v>6</v>
      </c>
    </row>
    <row r="18971" spans="1:7">
      <c r="A18971" s="33"/>
      <c r="B18971" s="34"/>
      <c r="C18971" s="33"/>
      <c r="D18971" s="33"/>
      <c r="E18971" s="33"/>
      <c r="G18971">
        <f t="shared" si="297"/>
        <v>6</v>
      </c>
    </row>
    <row r="18972" spans="1:7">
      <c r="A18972" s="33"/>
      <c r="B18972" s="34"/>
      <c r="C18972" s="33"/>
      <c r="D18972" s="33"/>
      <c r="E18972" s="33"/>
      <c r="G18972">
        <f t="shared" si="297"/>
        <v>6</v>
      </c>
    </row>
    <row r="18973" spans="1:7">
      <c r="A18973" s="33"/>
      <c r="B18973" s="34"/>
      <c r="C18973" s="33"/>
      <c r="D18973" s="33"/>
      <c r="E18973" s="33"/>
      <c r="G18973">
        <f t="shared" si="297"/>
        <v>6</v>
      </c>
    </row>
    <row r="18974" spans="1:7">
      <c r="A18974" s="33"/>
      <c r="B18974" s="34"/>
      <c r="C18974" s="33"/>
      <c r="D18974" s="33"/>
      <c r="E18974" s="33"/>
      <c r="G18974">
        <f t="shared" si="297"/>
        <v>6</v>
      </c>
    </row>
    <row r="18975" spans="1:7">
      <c r="A18975" s="33"/>
      <c r="B18975" s="34"/>
      <c r="C18975" s="33"/>
      <c r="D18975" s="33"/>
      <c r="E18975" s="33"/>
      <c r="G18975">
        <f t="shared" si="297"/>
        <v>6</v>
      </c>
    </row>
    <row r="18976" spans="1:7">
      <c r="A18976" s="33"/>
      <c r="B18976" s="34"/>
      <c r="C18976" s="33"/>
      <c r="D18976" s="33"/>
      <c r="E18976" s="33"/>
      <c r="G18976">
        <f t="shared" si="297"/>
        <v>6</v>
      </c>
    </row>
    <row r="18977" spans="1:7">
      <c r="A18977" s="33"/>
      <c r="B18977" s="34"/>
      <c r="C18977" s="33"/>
      <c r="D18977" s="33"/>
      <c r="E18977" s="33"/>
      <c r="G18977">
        <f t="shared" si="297"/>
        <v>6</v>
      </c>
    </row>
    <row r="18978" spans="1:7">
      <c r="A18978" s="33"/>
      <c r="B18978" s="34"/>
      <c r="C18978" s="33"/>
      <c r="D18978" s="33"/>
      <c r="E18978" s="33"/>
      <c r="G18978">
        <f t="shared" si="297"/>
        <v>6</v>
      </c>
    </row>
    <row r="18979" spans="1:7">
      <c r="A18979" s="33"/>
      <c r="B18979" s="34"/>
      <c r="C18979" s="33"/>
      <c r="D18979" s="33"/>
      <c r="E18979" s="33"/>
      <c r="G18979">
        <f t="shared" si="297"/>
        <v>6</v>
      </c>
    </row>
    <row r="18980" spans="1:7">
      <c r="A18980" s="33"/>
      <c r="B18980" s="34"/>
      <c r="C18980" s="33"/>
      <c r="D18980" s="33"/>
      <c r="E18980" s="33"/>
      <c r="G18980">
        <f t="shared" si="297"/>
        <v>6</v>
      </c>
    </row>
    <row r="18981" spans="1:7">
      <c r="A18981" s="33"/>
      <c r="B18981" s="34"/>
      <c r="C18981" s="33"/>
      <c r="D18981" s="33"/>
      <c r="E18981" s="33"/>
      <c r="G18981">
        <f t="shared" si="297"/>
        <v>6</v>
      </c>
    </row>
    <row r="18982" spans="1:7">
      <c r="A18982" s="33"/>
      <c r="B18982" s="34"/>
      <c r="C18982" s="33"/>
      <c r="D18982" s="33"/>
      <c r="E18982" s="33"/>
      <c r="G18982">
        <f t="shared" si="297"/>
        <v>6</v>
      </c>
    </row>
    <row r="18983" spans="1:7">
      <c r="A18983" s="33"/>
      <c r="B18983" s="34"/>
      <c r="C18983" s="33"/>
      <c r="D18983" s="33"/>
      <c r="E18983" s="33"/>
      <c r="G18983">
        <f t="shared" si="297"/>
        <v>6</v>
      </c>
    </row>
    <row r="18984" spans="1:7">
      <c r="A18984" s="33"/>
      <c r="B18984" s="34"/>
      <c r="C18984" s="33"/>
      <c r="D18984" s="33"/>
      <c r="E18984" s="33"/>
      <c r="G18984">
        <f t="shared" si="297"/>
        <v>6</v>
      </c>
    </row>
    <row r="18985" spans="1:7">
      <c r="A18985" s="33"/>
      <c r="B18985" s="34"/>
      <c r="C18985" s="33"/>
      <c r="D18985" s="33"/>
      <c r="E18985" s="33"/>
      <c r="G18985">
        <f t="shared" si="297"/>
        <v>6</v>
      </c>
    </row>
    <row r="18986" spans="1:7">
      <c r="A18986" s="33"/>
      <c r="B18986" s="34"/>
      <c r="C18986" s="33"/>
      <c r="D18986" s="33"/>
      <c r="E18986" s="33"/>
      <c r="G18986">
        <f t="shared" si="297"/>
        <v>6</v>
      </c>
    </row>
    <row r="18987" spans="1:7">
      <c r="A18987" s="33"/>
      <c r="B18987" s="34"/>
      <c r="C18987" s="33"/>
      <c r="D18987" s="33"/>
      <c r="E18987" s="33"/>
      <c r="G18987">
        <f t="shared" si="297"/>
        <v>6</v>
      </c>
    </row>
    <row r="18988" spans="1:7">
      <c r="A18988" s="33"/>
      <c r="B18988" s="34"/>
      <c r="C18988" s="33"/>
      <c r="D18988" s="33"/>
      <c r="E18988" s="33"/>
      <c r="G18988">
        <f t="shared" si="297"/>
        <v>6</v>
      </c>
    </row>
    <row r="18989" spans="1:7">
      <c r="A18989" s="33"/>
      <c r="B18989" s="34"/>
      <c r="C18989" s="33"/>
      <c r="D18989" s="33"/>
      <c r="E18989" s="33"/>
      <c r="G18989">
        <f t="shared" si="297"/>
        <v>6</v>
      </c>
    </row>
    <row r="18990" spans="1:7">
      <c r="A18990" s="33"/>
      <c r="B18990" s="34"/>
      <c r="C18990" s="33"/>
      <c r="D18990" s="33"/>
      <c r="E18990" s="33"/>
      <c r="G18990">
        <f t="shared" si="297"/>
        <v>6</v>
      </c>
    </row>
    <row r="18991" spans="1:7">
      <c r="A18991" s="33"/>
      <c r="B18991" s="34"/>
      <c r="C18991" s="33"/>
      <c r="D18991" s="33"/>
      <c r="E18991" s="33"/>
      <c r="G18991">
        <f t="shared" si="297"/>
        <v>6</v>
      </c>
    </row>
    <row r="18992" spans="1:7">
      <c r="A18992" s="33"/>
      <c r="B18992" s="34"/>
      <c r="C18992" s="33"/>
      <c r="D18992" s="33"/>
      <c r="E18992" s="33"/>
      <c r="G18992">
        <f t="shared" si="297"/>
        <v>6</v>
      </c>
    </row>
    <row r="18993" spans="1:7">
      <c r="A18993" s="33"/>
      <c r="B18993" s="34"/>
      <c r="C18993" s="33"/>
      <c r="D18993" s="33"/>
      <c r="E18993" s="33"/>
      <c r="G18993">
        <f t="shared" si="297"/>
        <v>6</v>
      </c>
    </row>
    <row r="18994" spans="1:7">
      <c r="A18994" s="33"/>
      <c r="B18994" s="34"/>
      <c r="C18994" s="33"/>
      <c r="D18994" s="33"/>
      <c r="E18994" s="33"/>
      <c r="G18994">
        <f t="shared" si="297"/>
        <v>6</v>
      </c>
    </row>
    <row r="18995" spans="1:7">
      <c r="A18995" s="33"/>
      <c r="B18995" s="34"/>
      <c r="C18995" s="33"/>
      <c r="D18995" s="33"/>
      <c r="E18995" s="33"/>
      <c r="G18995">
        <f t="shared" si="297"/>
        <v>6</v>
      </c>
    </row>
    <row r="18996" spans="1:7">
      <c r="A18996" s="33"/>
      <c r="B18996" s="34"/>
      <c r="C18996" s="33"/>
      <c r="D18996" s="33"/>
      <c r="E18996" s="33"/>
      <c r="G18996">
        <f t="shared" si="297"/>
        <v>6</v>
      </c>
    </row>
    <row r="18997" spans="1:7">
      <c r="A18997" s="33"/>
      <c r="B18997" s="34"/>
      <c r="C18997" s="33"/>
      <c r="D18997" s="33"/>
      <c r="E18997" s="33"/>
      <c r="G18997">
        <f t="shared" si="297"/>
        <v>6</v>
      </c>
    </row>
    <row r="18998" spans="1:7">
      <c r="A18998" s="33"/>
      <c r="B18998" s="34"/>
      <c r="C18998" s="33"/>
      <c r="D18998" s="33"/>
      <c r="E18998" s="33"/>
      <c r="G18998">
        <f t="shared" si="297"/>
        <v>6</v>
      </c>
    </row>
    <row r="18999" spans="1:7">
      <c r="A18999" s="33"/>
      <c r="B18999" s="34"/>
      <c r="C18999" s="33"/>
      <c r="D18999" s="33"/>
      <c r="E18999" s="33"/>
      <c r="G18999">
        <f t="shared" si="297"/>
        <v>6</v>
      </c>
    </row>
    <row r="19000" spans="1:7">
      <c r="A19000" s="33"/>
      <c r="B19000" s="34"/>
      <c r="C19000" s="33"/>
      <c r="D19000" s="33"/>
      <c r="E19000" s="33"/>
      <c r="G19000">
        <f t="shared" si="297"/>
        <v>6</v>
      </c>
    </row>
    <row r="19001" spans="1:7">
      <c r="A19001" s="33"/>
      <c r="B19001" s="34"/>
      <c r="C19001" s="33"/>
      <c r="D19001" s="33"/>
      <c r="E19001" s="33"/>
      <c r="G19001">
        <f t="shared" si="297"/>
        <v>6</v>
      </c>
    </row>
    <row r="19002" spans="1:7">
      <c r="A19002" s="33"/>
      <c r="B19002" s="34"/>
      <c r="C19002" s="33"/>
      <c r="D19002" s="33"/>
      <c r="E19002" s="33"/>
      <c r="G19002">
        <f t="shared" si="297"/>
        <v>6</v>
      </c>
    </row>
    <row r="19003" spans="1:7">
      <c r="A19003" s="33"/>
      <c r="B19003" s="34"/>
      <c r="C19003" s="33"/>
      <c r="D19003" s="33"/>
      <c r="E19003" s="33"/>
      <c r="G19003">
        <f t="shared" si="297"/>
        <v>6</v>
      </c>
    </row>
    <row r="19004" spans="1:7">
      <c r="A19004" s="33"/>
      <c r="B19004" s="34"/>
      <c r="C19004" s="33"/>
      <c r="D19004" s="33"/>
      <c r="E19004" s="33"/>
      <c r="G19004">
        <f t="shared" si="297"/>
        <v>6</v>
      </c>
    </row>
    <row r="19005" spans="1:7">
      <c r="A19005" s="33"/>
      <c r="B19005" s="34"/>
      <c r="C19005" s="33"/>
      <c r="D19005" s="33"/>
      <c r="E19005" s="33"/>
      <c r="G19005">
        <f t="shared" si="297"/>
        <v>6</v>
      </c>
    </row>
    <row r="19006" spans="1:7">
      <c r="A19006" s="33"/>
      <c r="B19006" s="34"/>
      <c r="C19006" s="33"/>
      <c r="D19006" s="33"/>
      <c r="E19006" s="33"/>
      <c r="G19006">
        <f t="shared" si="297"/>
        <v>6</v>
      </c>
    </row>
    <row r="19007" spans="1:7">
      <c r="A19007" s="33"/>
      <c r="B19007" s="34"/>
      <c r="C19007" s="33"/>
      <c r="D19007" s="33"/>
      <c r="E19007" s="33"/>
      <c r="G19007">
        <f t="shared" si="297"/>
        <v>6</v>
      </c>
    </row>
    <row r="19008" spans="1:7">
      <c r="A19008" s="33"/>
      <c r="B19008" s="34"/>
      <c r="C19008" s="33"/>
      <c r="D19008" s="33"/>
      <c r="E19008" s="33"/>
      <c r="G19008">
        <f t="shared" ref="G19008:G19071" si="298">WEEKDAY(B19008,2)</f>
        <v>6</v>
      </c>
    </row>
    <row r="19009" spans="1:7">
      <c r="A19009" s="33"/>
      <c r="B19009" s="34"/>
      <c r="C19009" s="33"/>
      <c r="D19009" s="33"/>
      <c r="E19009" s="33"/>
      <c r="G19009">
        <f t="shared" si="298"/>
        <v>6</v>
      </c>
    </row>
    <row r="19010" spans="1:7">
      <c r="A19010" s="33"/>
      <c r="B19010" s="34"/>
      <c r="C19010" s="33"/>
      <c r="D19010" s="33"/>
      <c r="E19010" s="33"/>
      <c r="G19010">
        <f t="shared" si="298"/>
        <v>6</v>
      </c>
    </row>
    <row r="19011" spans="1:7">
      <c r="A19011" s="33"/>
      <c r="B19011" s="34"/>
      <c r="C19011" s="33"/>
      <c r="D19011" s="33"/>
      <c r="E19011" s="33"/>
      <c r="G19011">
        <f t="shared" si="298"/>
        <v>6</v>
      </c>
    </row>
    <row r="19012" spans="1:7">
      <c r="A19012" s="33"/>
      <c r="B19012" s="34"/>
      <c r="C19012" s="33"/>
      <c r="D19012" s="33"/>
      <c r="E19012" s="33"/>
      <c r="G19012">
        <f t="shared" si="298"/>
        <v>6</v>
      </c>
    </row>
    <row r="19013" spans="1:7">
      <c r="A19013" s="33"/>
      <c r="B19013" s="34"/>
      <c r="C19013" s="33"/>
      <c r="D19013" s="33"/>
      <c r="E19013" s="33"/>
      <c r="G19013">
        <f t="shared" si="298"/>
        <v>6</v>
      </c>
    </row>
    <row r="19014" spans="1:7">
      <c r="A19014" s="33"/>
      <c r="B19014" s="34"/>
      <c r="C19014" s="33"/>
      <c r="D19014" s="33"/>
      <c r="E19014" s="33"/>
      <c r="G19014">
        <f t="shared" si="298"/>
        <v>6</v>
      </c>
    </row>
    <row r="19015" spans="1:7">
      <c r="A19015" s="33"/>
      <c r="B19015" s="34"/>
      <c r="C19015" s="33"/>
      <c r="D19015" s="33"/>
      <c r="E19015" s="33"/>
      <c r="G19015">
        <f t="shared" si="298"/>
        <v>6</v>
      </c>
    </row>
    <row r="19016" spans="1:7">
      <c r="A19016" s="33"/>
      <c r="B19016" s="34"/>
      <c r="C19016" s="33"/>
      <c r="D19016" s="33"/>
      <c r="E19016" s="33"/>
      <c r="G19016">
        <f t="shared" si="298"/>
        <v>6</v>
      </c>
    </row>
    <row r="19017" spans="1:7">
      <c r="A19017" s="33"/>
      <c r="B19017" s="34"/>
      <c r="C19017" s="33"/>
      <c r="D19017" s="33"/>
      <c r="E19017" s="33"/>
      <c r="G19017">
        <f t="shared" si="298"/>
        <v>6</v>
      </c>
    </row>
    <row r="19018" spans="1:7">
      <c r="A19018" s="33"/>
      <c r="B19018" s="34"/>
      <c r="C19018" s="33"/>
      <c r="D19018" s="33"/>
      <c r="E19018" s="33"/>
      <c r="G19018">
        <f t="shared" si="298"/>
        <v>6</v>
      </c>
    </row>
    <row r="19019" spans="1:7">
      <c r="A19019" s="33"/>
      <c r="B19019" s="34"/>
      <c r="C19019" s="33"/>
      <c r="D19019" s="33"/>
      <c r="E19019" s="33"/>
      <c r="G19019">
        <f t="shared" si="298"/>
        <v>6</v>
      </c>
    </row>
    <row r="19020" spans="1:7">
      <c r="A19020" s="33"/>
      <c r="B19020" s="34"/>
      <c r="C19020" s="33"/>
      <c r="D19020" s="33"/>
      <c r="E19020" s="33"/>
      <c r="G19020">
        <f t="shared" si="298"/>
        <v>6</v>
      </c>
    </row>
    <row r="19021" spans="1:7">
      <c r="A19021" s="33"/>
      <c r="B19021" s="34"/>
      <c r="C19021" s="33"/>
      <c r="D19021" s="33"/>
      <c r="E19021" s="33"/>
      <c r="G19021">
        <f t="shared" si="298"/>
        <v>6</v>
      </c>
    </row>
    <row r="19022" spans="1:7">
      <c r="A19022" s="33"/>
      <c r="B19022" s="34"/>
      <c r="C19022" s="33"/>
      <c r="D19022" s="33"/>
      <c r="E19022" s="33"/>
      <c r="G19022">
        <f t="shared" si="298"/>
        <v>6</v>
      </c>
    </row>
    <row r="19023" spans="1:7">
      <c r="A19023" s="33"/>
      <c r="B19023" s="34"/>
      <c r="C19023" s="33"/>
      <c r="D19023" s="33"/>
      <c r="E19023" s="33"/>
      <c r="G19023">
        <f t="shared" si="298"/>
        <v>6</v>
      </c>
    </row>
    <row r="19024" spans="1:7">
      <c r="A19024" s="33"/>
      <c r="B19024" s="34"/>
      <c r="C19024" s="33"/>
      <c r="D19024" s="33"/>
      <c r="E19024" s="33"/>
      <c r="G19024">
        <f t="shared" si="298"/>
        <v>6</v>
      </c>
    </row>
    <row r="19025" spans="1:7">
      <c r="A19025" s="33"/>
      <c r="B19025" s="34"/>
      <c r="C19025" s="33"/>
      <c r="D19025" s="33"/>
      <c r="E19025" s="33"/>
      <c r="G19025">
        <f t="shared" si="298"/>
        <v>6</v>
      </c>
    </row>
    <row r="19026" spans="1:7">
      <c r="A19026" s="33"/>
      <c r="B19026" s="34"/>
      <c r="C19026" s="33"/>
      <c r="D19026" s="33"/>
      <c r="E19026" s="33"/>
      <c r="G19026">
        <f t="shared" si="298"/>
        <v>6</v>
      </c>
    </row>
    <row r="19027" spans="1:7">
      <c r="A19027" s="33"/>
      <c r="B19027" s="34"/>
      <c r="C19027" s="33"/>
      <c r="D19027" s="33"/>
      <c r="E19027" s="33"/>
      <c r="G19027">
        <f t="shared" si="298"/>
        <v>6</v>
      </c>
    </row>
    <row r="19028" spans="1:7">
      <c r="A19028" s="33"/>
      <c r="B19028" s="34"/>
      <c r="C19028" s="33"/>
      <c r="D19028" s="33"/>
      <c r="E19028" s="33"/>
      <c r="G19028">
        <f t="shared" si="298"/>
        <v>6</v>
      </c>
    </row>
    <row r="19029" spans="1:7">
      <c r="A19029" s="33"/>
      <c r="B19029" s="34"/>
      <c r="C19029" s="33"/>
      <c r="D19029" s="33"/>
      <c r="E19029" s="33"/>
      <c r="G19029">
        <f t="shared" si="298"/>
        <v>6</v>
      </c>
    </row>
    <row r="19030" spans="1:7">
      <c r="A19030" s="33"/>
      <c r="B19030" s="34"/>
      <c r="C19030" s="33"/>
      <c r="D19030" s="33"/>
      <c r="E19030" s="33"/>
      <c r="G19030">
        <f t="shared" si="298"/>
        <v>6</v>
      </c>
    </row>
    <row r="19031" spans="1:7">
      <c r="A19031" s="33"/>
      <c r="B19031" s="34"/>
      <c r="C19031" s="33"/>
      <c r="D19031" s="33"/>
      <c r="E19031" s="33"/>
      <c r="G19031">
        <f t="shared" si="298"/>
        <v>6</v>
      </c>
    </row>
    <row r="19032" spans="1:7">
      <c r="A19032" s="33"/>
      <c r="B19032" s="34"/>
      <c r="C19032" s="33"/>
      <c r="D19032" s="33"/>
      <c r="E19032" s="33"/>
      <c r="G19032">
        <f t="shared" si="298"/>
        <v>6</v>
      </c>
    </row>
    <row r="19033" spans="1:7">
      <c r="A19033" s="33"/>
      <c r="B19033" s="34"/>
      <c r="C19033" s="33"/>
      <c r="D19033" s="33"/>
      <c r="E19033" s="33"/>
      <c r="G19033">
        <f t="shared" si="298"/>
        <v>6</v>
      </c>
    </row>
    <row r="19034" spans="1:7">
      <c r="A19034" s="33"/>
      <c r="B19034" s="34"/>
      <c r="C19034" s="33"/>
      <c r="D19034" s="33"/>
      <c r="E19034" s="33"/>
      <c r="G19034">
        <f t="shared" si="298"/>
        <v>6</v>
      </c>
    </row>
    <row r="19035" spans="1:7">
      <c r="A19035" s="33"/>
      <c r="B19035" s="34"/>
      <c r="C19035" s="33"/>
      <c r="D19035" s="33"/>
      <c r="E19035" s="33"/>
      <c r="G19035">
        <f t="shared" si="298"/>
        <v>6</v>
      </c>
    </row>
    <row r="19036" spans="1:7">
      <c r="A19036" s="33"/>
      <c r="B19036" s="34"/>
      <c r="C19036" s="33"/>
      <c r="D19036" s="33"/>
      <c r="E19036" s="33"/>
      <c r="G19036">
        <f t="shared" si="298"/>
        <v>6</v>
      </c>
    </row>
    <row r="19037" spans="1:7">
      <c r="A19037" s="33"/>
      <c r="B19037" s="34"/>
      <c r="C19037" s="33"/>
      <c r="D19037" s="33"/>
      <c r="E19037" s="33"/>
      <c r="G19037">
        <f t="shared" si="298"/>
        <v>6</v>
      </c>
    </row>
    <row r="19038" spans="1:7">
      <c r="A19038" s="33"/>
      <c r="B19038" s="34"/>
      <c r="C19038" s="33"/>
      <c r="D19038" s="33"/>
      <c r="E19038" s="33"/>
      <c r="G19038">
        <f t="shared" si="298"/>
        <v>6</v>
      </c>
    </row>
    <row r="19039" spans="1:7">
      <c r="A19039" s="33"/>
      <c r="B19039" s="34"/>
      <c r="C19039" s="33"/>
      <c r="D19039" s="33"/>
      <c r="E19039" s="33"/>
      <c r="G19039">
        <f t="shared" si="298"/>
        <v>6</v>
      </c>
    </row>
    <row r="19040" spans="1:7">
      <c r="A19040" s="33"/>
      <c r="B19040" s="34"/>
      <c r="C19040" s="33"/>
      <c r="D19040" s="33"/>
      <c r="E19040" s="33"/>
      <c r="G19040">
        <f t="shared" si="298"/>
        <v>6</v>
      </c>
    </row>
    <row r="19041" spans="1:7">
      <c r="A19041" s="33"/>
      <c r="B19041" s="34"/>
      <c r="C19041" s="33"/>
      <c r="D19041" s="33"/>
      <c r="E19041" s="33"/>
      <c r="G19041">
        <f t="shared" si="298"/>
        <v>6</v>
      </c>
    </row>
    <row r="19042" spans="1:7">
      <c r="A19042" s="33"/>
      <c r="B19042" s="34"/>
      <c r="C19042" s="33"/>
      <c r="D19042" s="33"/>
      <c r="E19042" s="33"/>
      <c r="G19042">
        <f t="shared" si="298"/>
        <v>6</v>
      </c>
    </row>
    <row r="19043" spans="1:7">
      <c r="A19043" s="33"/>
      <c r="B19043" s="34"/>
      <c r="C19043" s="33"/>
      <c r="D19043" s="33"/>
      <c r="E19043" s="33"/>
      <c r="G19043">
        <f t="shared" si="298"/>
        <v>6</v>
      </c>
    </row>
    <row r="19044" spans="1:7">
      <c r="A19044" s="33"/>
      <c r="B19044" s="34"/>
      <c r="C19044" s="33"/>
      <c r="D19044" s="33"/>
      <c r="E19044" s="33"/>
      <c r="G19044">
        <f t="shared" si="298"/>
        <v>6</v>
      </c>
    </row>
    <row r="19045" spans="1:7">
      <c r="A19045" s="33"/>
      <c r="B19045" s="34"/>
      <c r="C19045" s="33"/>
      <c r="D19045" s="33"/>
      <c r="E19045" s="33"/>
      <c r="G19045">
        <f t="shared" si="298"/>
        <v>6</v>
      </c>
    </row>
    <row r="19046" spans="1:7">
      <c r="A19046" s="33"/>
      <c r="B19046" s="34"/>
      <c r="C19046" s="33"/>
      <c r="D19046" s="33"/>
      <c r="E19046" s="33"/>
      <c r="G19046">
        <f t="shared" si="298"/>
        <v>6</v>
      </c>
    </row>
    <row r="19047" spans="1:7">
      <c r="A19047" s="33"/>
      <c r="B19047" s="34"/>
      <c r="C19047" s="33"/>
      <c r="D19047" s="33"/>
      <c r="E19047" s="33"/>
      <c r="G19047">
        <f t="shared" si="298"/>
        <v>6</v>
      </c>
    </row>
    <row r="19048" spans="1:7">
      <c r="A19048" s="33"/>
      <c r="B19048" s="34"/>
      <c r="C19048" s="33"/>
      <c r="D19048" s="33"/>
      <c r="E19048" s="33"/>
      <c r="G19048">
        <f t="shared" si="298"/>
        <v>6</v>
      </c>
    </row>
    <row r="19049" spans="1:7">
      <c r="A19049" s="33"/>
      <c r="B19049" s="34"/>
      <c r="C19049" s="33"/>
      <c r="D19049" s="33"/>
      <c r="E19049" s="33"/>
      <c r="G19049">
        <f t="shared" si="298"/>
        <v>6</v>
      </c>
    </row>
    <row r="19050" spans="1:7">
      <c r="A19050" s="33"/>
      <c r="B19050" s="34"/>
      <c r="C19050" s="33"/>
      <c r="D19050" s="33"/>
      <c r="E19050" s="33"/>
      <c r="G19050">
        <f t="shared" si="298"/>
        <v>6</v>
      </c>
    </row>
    <row r="19051" spans="1:7">
      <c r="A19051" s="33"/>
      <c r="B19051" s="34"/>
      <c r="C19051" s="33"/>
      <c r="D19051" s="33"/>
      <c r="E19051" s="33"/>
      <c r="G19051">
        <f t="shared" si="298"/>
        <v>6</v>
      </c>
    </row>
    <row r="19052" spans="1:7">
      <c r="A19052" s="33"/>
      <c r="B19052" s="34"/>
      <c r="C19052" s="33"/>
      <c r="D19052" s="33"/>
      <c r="E19052" s="33"/>
      <c r="G19052">
        <f t="shared" si="298"/>
        <v>6</v>
      </c>
    </row>
    <row r="19053" spans="1:7">
      <c r="A19053" s="33"/>
      <c r="B19053" s="34"/>
      <c r="C19053" s="33"/>
      <c r="D19053" s="33"/>
      <c r="E19053" s="33"/>
      <c r="G19053">
        <f t="shared" si="298"/>
        <v>6</v>
      </c>
    </row>
    <row r="19054" spans="1:7">
      <c r="A19054" s="33"/>
      <c r="B19054" s="34"/>
      <c r="C19054" s="33"/>
      <c r="D19054" s="33"/>
      <c r="E19054" s="33"/>
      <c r="G19054">
        <f t="shared" si="298"/>
        <v>6</v>
      </c>
    </row>
    <row r="19055" spans="1:7">
      <c r="A19055" s="33"/>
      <c r="B19055" s="34"/>
      <c r="C19055" s="33"/>
      <c r="D19055" s="33"/>
      <c r="E19055" s="33"/>
      <c r="G19055">
        <f t="shared" si="298"/>
        <v>6</v>
      </c>
    </row>
    <row r="19056" spans="1:7">
      <c r="A19056" s="33"/>
      <c r="B19056" s="34"/>
      <c r="C19056" s="33"/>
      <c r="D19056" s="33"/>
      <c r="E19056" s="33"/>
      <c r="G19056">
        <f t="shared" si="298"/>
        <v>6</v>
      </c>
    </row>
    <row r="19057" spans="1:7">
      <c r="A19057" s="33"/>
      <c r="B19057" s="34"/>
      <c r="C19057" s="33"/>
      <c r="D19057" s="33"/>
      <c r="E19057" s="33"/>
      <c r="G19057">
        <f t="shared" si="298"/>
        <v>6</v>
      </c>
    </row>
    <row r="19058" spans="1:7">
      <c r="A19058" s="33"/>
      <c r="B19058" s="34"/>
      <c r="C19058" s="33"/>
      <c r="D19058" s="33"/>
      <c r="E19058" s="33"/>
      <c r="G19058">
        <f t="shared" si="298"/>
        <v>6</v>
      </c>
    </row>
    <row r="19059" spans="1:7">
      <c r="A19059" s="33"/>
      <c r="B19059" s="34"/>
      <c r="C19059" s="33"/>
      <c r="D19059" s="33"/>
      <c r="E19059" s="33"/>
      <c r="G19059">
        <f t="shared" si="298"/>
        <v>6</v>
      </c>
    </row>
    <row r="19060" spans="1:7">
      <c r="A19060" s="33"/>
      <c r="B19060" s="34"/>
      <c r="C19060" s="33"/>
      <c r="D19060" s="33"/>
      <c r="E19060" s="33"/>
      <c r="G19060">
        <f t="shared" si="298"/>
        <v>6</v>
      </c>
    </row>
    <row r="19061" spans="1:7">
      <c r="A19061" s="33"/>
      <c r="B19061" s="34"/>
      <c r="C19061" s="33"/>
      <c r="D19061" s="33"/>
      <c r="E19061" s="33"/>
      <c r="G19061">
        <f t="shared" si="298"/>
        <v>6</v>
      </c>
    </row>
    <row r="19062" spans="1:7">
      <c r="A19062" s="33"/>
      <c r="B19062" s="34"/>
      <c r="C19062" s="33"/>
      <c r="D19062" s="33"/>
      <c r="E19062" s="33"/>
      <c r="G19062">
        <f t="shared" si="298"/>
        <v>6</v>
      </c>
    </row>
    <row r="19063" spans="1:7">
      <c r="A19063" s="33"/>
      <c r="B19063" s="34"/>
      <c r="C19063" s="33"/>
      <c r="D19063" s="33"/>
      <c r="E19063" s="33"/>
      <c r="G19063">
        <f t="shared" si="298"/>
        <v>6</v>
      </c>
    </row>
    <row r="19064" spans="1:7">
      <c r="A19064" s="33"/>
      <c r="B19064" s="34"/>
      <c r="C19064" s="33"/>
      <c r="D19064" s="33"/>
      <c r="E19064" s="33"/>
      <c r="G19064">
        <f t="shared" si="298"/>
        <v>6</v>
      </c>
    </row>
    <row r="19065" spans="1:7">
      <c r="A19065" s="33"/>
      <c r="B19065" s="34"/>
      <c r="C19065" s="33"/>
      <c r="D19065" s="33"/>
      <c r="E19065" s="33"/>
      <c r="G19065">
        <f t="shared" si="298"/>
        <v>6</v>
      </c>
    </row>
    <row r="19066" spans="1:7">
      <c r="A19066" s="33"/>
      <c r="B19066" s="34"/>
      <c r="C19066" s="33"/>
      <c r="D19066" s="33"/>
      <c r="E19066" s="33"/>
      <c r="G19066">
        <f t="shared" si="298"/>
        <v>6</v>
      </c>
    </row>
    <row r="19067" spans="1:7">
      <c r="A19067" s="33"/>
      <c r="B19067" s="34"/>
      <c r="C19067" s="33"/>
      <c r="D19067" s="33"/>
      <c r="E19067" s="33"/>
      <c r="G19067">
        <f t="shared" si="298"/>
        <v>6</v>
      </c>
    </row>
    <row r="19068" spans="1:7">
      <c r="A19068" s="33"/>
      <c r="B19068" s="34"/>
      <c r="C19068" s="33"/>
      <c r="D19068" s="33"/>
      <c r="E19068" s="33"/>
      <c r="G19068">
        <f t="shared" si="298"/>
        <v>6</v>
      </c>
    </row>
    <row r="19069" spans="1:7">
      <c r="A19069" s="33"/>
      <c r="B19069" s="34"/>
      <c r="C19069" s="33"/>
      <c r="D19069" s="33"/>
      <c r="E19069" s="33"/>
      <c r="G19069">
        <f t="shared" si="298"/>
        <v>6</v>
      </c>
    </row>
    <row r="19070" spans="1:7">
      <c r="A19070" s="33"/>
      <c r="B19070" s="34"/>
      <c r="C19070" s="33"/>
      <c r="D19070" s="33"/>
      <c r="E19070" s="33"/>
      <c r="G19070">
        <f t="shared" si="298"/>
        <v>6</v>
      </c>
    </row>
    <row r="19071" spans="1:7">
      <c r="A19071" s="33"/>
      <c r="B19071" s="34"/>
      <c r="C19071" s="33"/>
      <c r="D19071" s="33"/>
      <c r="E19071" s="33"/>
      <c r="G19071">
        <f t="shared" si="298"/>
        <v>6</v>
      </c>
    </row>
    <row r="19072" spans="1:7">
      <c r="A19072" s="33"/>
      <c r="B19072" s="34"/>
      <c r="C19072" s="33"/>
      <c r="D19072" s="33"/>
      <c r="E19072" s="33"/>
      <c r="G19072">
        <f t="shared" ref="G19072:G19135" si="299">WEEKDAY(B19072,2)</f>
        <v>6</v>
      </c>
    </row>
    <row r="19073" spans="1:7">
      <c r="A19073" s="33"/>
      <c r="B19073" s="34"/>
      <c r="C19073" s="33"/>
      <c r="D19073" s="33"/>
      <c r="E19073" s="33"/>
      <c r="G19073">
        <f t="shared" si="299"/>
        <v>6</v>
      </c>
    </row>
    <row r="19074" spans="1:7">
      <c r="A19074" s="33"/>
      <c r="B19074" s="34"/>
      <c r="C19074" s="33"/>
      <c r="D19074" s="33"/>
      <c r="E19074" s="33"/>
      <c r="G19074">
        <f t="shared" si="299"/>
        <v>6</v>
      </c>
    </row>
    <row r="19075" spans="1:7">
      <c r="A19075" s="33"/>
      <c r="B19075" s="34"/>
      <c r="C19075" s="33"/>
      <c r="D19075" s="33"/>
      <c r="E19075" s="33"/>
      <c r="G19075">
        <f t="shared" si="299"/>
        <v>6</v>
      </c>
    </row>
    <row r="19076" spans="1:7">
      <c r="A19076" s="33"/>
      <c r="B19076" s="34"/>
      <c r="C19076" s="33"/>
      <c r="D19076" s="33"/>
      <c r="E19076" s="33"/>
      <c r="G19076">
        <f t="shared" si="299"/>
        <v>6</v>
      </c>
    </row>
    <row r="19077" spans="1:7">
      <c r="A19077" s="33"/>
      <c r="B19077" s="34"/>
      <c r="C19077" s="33"/>
      <c r="D19077" s="33"/>
      <c r="E19077" s="33"/>
      <c r="G19077">
        <f t="shared" si="299"/>
        <v>6</v>
      </c>
    </row>
    <row r="19078" spans="1:7">
      <c r="A19078" s="33"/>
      <c r="B19078" s="34"/>
      <c r="C19078" s="33"/>
      <c r="D19078" s="33"/>
      <c r="E19078" s="33"/>
      <c r="G19078">
        <f t="shared" si="299"/>
        <v>6</v>
      </c>
    </row>
    <row r="19079" spans="1:7">
      <c r="A19079" s="33"/>
      <c r="B19079" s="34"/>
      <c r="C19079" s="33"/>
      <c r="D19079" s="33"/>
      <c r="E19079" s="33"/>
      <c r="G19079">
        <f t="shared" si="299"/>
        <v>6</v>
      </c>
    </row>
    <row r="19080" spans="1:7">
      <c r="A19080" s="33"/>
      <c r="B19080" s="34"/>
      <c r="C19080" s="33"/>
      <c r="D19080" s="33"/>
      <c r="E19080" s="33"/>
      <c r="G19080">
        <f t="shared" si="299"/>
        <v>6</v>
      </c>
    </row>
    <row r="19081" spans="1:7">
      <c r="A19081" s="33"/>
      <c r="B19081" s="34"/>
      <c r="C19081" s="33"/>
      <c r="D19081" s="33"/>
      <c r="E19081" s="33"/>
      <c r="G19081">
        <f t="shared" si="299"/>
        <v>6</v>
      </c>
    </row>
    <row r="19082" spans="1:7">
      <c r="A19082" s="33"/>
      <c r="B19082" s="34"/>
      <c r="C19082" s="33"/>
      <c r="D19082" s="33"/>
      <c r="E19082" s="33"/>
      <c r="G19082">
        <f t="shared" si="299"/>
        <v>6</v>
      </c>
    </row>
    <row r="19083" spans="1:7">
      <c r="A19083" s="33"/>
      <c r="B19083" s="34"/>
      <c r="C19083" s="33"/>
      <c r="D19083" s="33"/>
      <c r="E19083" s="33"/>
      <c r="G19083">
        <f t="shared" si="299"/>
        <v>6</v>
      </c>
    </row>
    <row r="19084" spans="1:7">
      <c r="A19084" s="33"/>
      <c r="B19084" s="34"/>
      <c r="C19084" s="33"/>
      <c r="D19084" s="33"/>
      <c r="E19084" s="33"/>
      <c r="G19084">
        <f t="shared" si="299"/>
        <v>6</v>
      </c>
    </row>
    <row r="19085" spans="1:7">
      <c r="A19085" s="33"/>
      <c r="B19085" s="34"/>
      <c r="C19085" s="33"/>
      <c r="D19085" s="33"/>
      <c r="E19085" s="33"/>
      <c r="G19085">
        <f t="shared" si="299"/>
        <v>6</v>
      </c>
    </row>
    <row r="19086" spans="1:7">
      <c r="A19086" s="33"/>
      <c r="B19086" s="34"/>
      <c r="C19086" s="33"/>
      <c r="D19086" s="33"/>
      <c r="E19086" s="33"/>
      <c r="G19086">
        <f t="shared" si="299"/>
        <v>6</v>
      </c>
    </row>
    <row r="19087" spans="1:7">
      <c r="A19087" s="33"/>
      <c r="B19087" s="34"/>
      <c r="C19087" s="33"/>
      <c r="D19087" s="33"/>
      <c r="E19087" s="33"/>
      <c r="G19087">
        <f t="shared" si="299"/>
        <v>6</v>
      </c>
    </row>
    <row r="19088" spans="1:7">
      <c r="A19088" s="33"/>
      <c r="B19088" s="34"/>
      <c r="C19088" s="33"/>
      <c r="D19088" s="33"/>
      <c r="E19088" s="33"/>
      <c r="G19088">
        <f t="shared" si="299"/>
        <v>6</v>
      </c>
    </row>
    <row r="19089" spans="1:7">
      <c r="A19089" s="33"/>
      <c r="B19089" s="34"/>
      <c r="C19089" s="33"/>
      <c r="D19089" s="33"/>
      <c r="E19089" s="33"/>
      <c r="G19089">
        <f t="shared" si="299"/>
        <v>6</v>
      </c>
    </row>
    <row r="19090" spans="1:7">
      <c r="A19090" s="33"/>
      <c r="B19090" s="34"/>
      <c r="C19090" s="33"/>
      <c r="D19090" s="33"/>
      <c r="E19090" s="33"/>
      <c r="G19090">
        <f t="shared" si="299"/>
        <v>6</v>
      </c>
    </row>
    <row r="19091" spans="1:7">
      <c r="A19091" s="33"/>
      <c r="B19091" s="34"/>
      <c r="C19091" s="33"/>
      <c r="D19091" s="33"/>
      <c r="E19091" s="33"/>
      <c r="G19091">
        <f t="shared" si="299"/>
        <v>6</v>
      </c>
    </row>
    <row r="19092" spans="1:7">
      <c r="A19092" s="33"/>
      <c r="B19092" s="34"/>
      <c r="C19092" s="33"/>
      <c r="D19092" s="33"/>
      <c r="E19092" s="33"/>
      <c r="G19092">
        <f t="shared" si="299"/>
        <v>6</v>
      </c>
    </row>
    <row r="19093" spans="1:7">
      <c r="A19093" s="33"/>
      <c r="B19093" s="34"/>
      <c r="C19093" s="33"/>
      <c r="D19093" s="33"/>
      <c r="E19093" s="33"/>
      <c r="G19093">
        <f t="shared" si="299"/>
        <v>6</v>
      </c>
    </row>
    <row r="19094" spans="1:7">
      <c r="A19094" s="33"/>
      <c r="B19094" s="34"/>
      <c r="C19094" s="33"/>
      <c r="D19094" s="33"/>
      <c r="E19094" s="33"/>
      <c r="G19094">
        <f t="shared" si="299"/>
        <v>6</v>
      </c>
    </row>
    <row r="19095" spans="1:7">
      <c r="A19095" s="33"/>
      <c r="B19095" s="34"/>
      <c r="C19095" s="33"/>
      <c r="D19095" s="33"/>
      <c r="E19095" s="33"/>
      <c r="G19095">
        <f t="shared" si="299"/>
        <v>6</v>
      </c>
    </row>
    <row r="19096" spans="1:7">
      <c r="A19096" s="33"/>
      <c r="B19096" s="34"/>
      <c r="C19096" s="33"/>
      <c r="D19096" s="33"/>
      <c r="E19096" s="33"/>
      <c r="G19096">
        <f t="shared" si="299"/>
        <v>6</v>
      </c>
    </row>
    <row r="19097" spans="1:7">
      <c r="A19097" s="33"/>
      <c r="B19097" s="34"/>
      <c r="C19097" s="33"/>
      <c r="D19097" s="33"/>
      <c r="E19097" s="33"/>
      <c r="G19097">
        <f t="shared" si="299"/>
        <v>6</v>
      </c>
    </row>
    <row r="19098" spans="1:7">
      <c r="A19098" s="33"/>
      <c r="B19098" s="34"/>
      <c r="C19098" s="33"/>
      <c r="D19098" s="33"/>
      <c r="E19098" s="33"/>
      <c r="G19098">
        <f t="shared" si="299"/>
        <v>6</v>
      </c>
    </row>
    <row r="19099" spans="1:7">
      <c r="A19099" s="33"/>
      <c r="B19099" s="34"/>
      <c r="C19099" s="33"/>
      <c r="D19099" s="33"/>
      <c r="E19099" s="33"/>
      <c r="G19099">
        <f t="shared" si="299"/>
        <v>6</v>
      </c>
    </row>
    <row r="19100" spans="1:7">
      <c r="A19100" s="33"/>
      <c r="B19100" s="34"/>
      <c r="C19100" s="33"/>
      <c r="D19100" s="33"/>
      <c r="E19100" s="33"/>
      <c r="G19100">
        <f t="shared" si="299"/>
        <v>6</v>
      </c>
    </row>
    <row r="19101" spans="1:7">
      <c r="A19101" s="33"/>
      <c r="B19101" s="34"/>
      <c r="C19101" s="33"/>
      <c r="D19101" s="33"/>
      <c r="E19101" s="33"/>
      <c r="G19101">
        <f t="shared" si="299"/>
        <v>6</v>
      </c>
    </row>
    <row r="19102" spans="1:7">
      <c r="A19102" s="33"/>
      <c r="B19102" s="34"/>
      <c r="C19102" s="33"/>
      <c r="D19102" s="33"/>
      <c r="E19102" s="33"/>
      <c r="G19102">
        <f t="shared" si="299"/>
        <v>6</v>
      </c>
    </row>
    <row r="19103" spans="1:7">
      <c r="A19103" s="33"/>
      <c r="B19103" s="34"/>
      <c r="C19103" s="33"/>
      <c r="D19103" s="33"/>
      <c r="E19103" s="33"/>
      <c r="G19103">
        <f t="shared" si="299"/>
        <v>6</v>
      </c>
    </row>
    <row r="19104" spans="1:7">
      <c r="A19104" s="33"/>
      <c r="B19104" s="34"/>
      <c r="C19104" s="33"/>
      <c r="D19104" s="33"/>
      <c r="E19104" s="33"/>
      <c r="G19104">
        <f t="shared" si="299"/>
        <v>6</v>
      </c>
    </row>
    <row r="19105" spans="1:7">
      <c r="A19105" s="33"/>
      <c r="B19105" s="34"/>
      <c r="C19105" s="33"/>
      <c r="D19105" s="33"/>
      <c r="E19105" s="33"/>
      <c r="G19105">
        <f t="shared" si="299"/>
        <v>6</v>
      </c>
    </row>
    <row r="19106" spans="1:7">
      <c r="A19106" s="33"/>
      <c r="B19106" s="34"/>
      <c r="C19106" s="33"/>
      <c r="D19106" s="33"/>
      <c r="E19106" s="33"/>
      <c r="G19106">
        <f t="shared" si="299"/>
        <v>6</v>
      </c>
    </row>
    <row r="19107" spans="1:7">
      <c r="A19107" s="33"/>
      <c r="B19107" s="34"/>
      <c r="C19107" s="33"/>
      <c r="D19107" s="33"/>
      <c r="E19107" s="33"/>
      <c r="G19107">
        <f t="shared" si="299"/>
        <v>6</v>
      </c>
    </row>
    <row r="19108" spans="1:7">
      <c r="A19108" s="33"/>
      <c r="B19108" s="34"/>
      <c r="C19108" s="33"/>
      <c r="D19108" s="33"/>
      <c r="E19108" s="33"/>
      <c r="G19108">
        <f t="shared" si="299"/>
        <v>6</v>
      </c>
    </row>
    <row r="19109" spans="1:7">
      <c r="A19109" s="33"/>
      <c r="B19109" s="34"/>
      <c r="C19109" s="33"/>
      <c r="D19109" s="33"/>
      <c r="E19109" s="33"/>
      <c r="G19109">
        <f t="shared" si="299"/>
        <v>6</v>
      </c>
    </row>
    <row r="19110" spans="1:7">
      <c r="A19110" s="33"/>
      <c r="B19110" s="34"/>
      <c r="C19110" s="33"/>
      <c r="D19110" s="33"/>
      <c r="E19110" s="33"/>
      <c r="G19110">
        <f t="shared" si="299"/>
        <v>6</v>
      </c>
    </row>
    <row r="19111" spans="1:7">
      <c r="A19111" s="33"/>
      <c r="B19111" s="34"/>
      <c r="C19111" s="33"/>
      <c r="D19111" s="33"/>
      <c r="E19111" s="33"/>
      <c r="G19111">
        <f t="shared" si="299"/>
        <v>6</v>
      </c>
    </row>
    <row r="19112" spans="1:7">
      <c r="A19112" s="33"/>
      <c r="B19112" s="34"/>
      <c r="C19112" s="33"/>
      <c r="D19112" s="33"/>
      <c r="E19112" s="33"/>
      <c r="G19112">
        <f t="shared" si="299"/>
        <v>6</v>
      </c>
    </row>
    <row r="19113" spans="1:7">
      <c r="A19113" s="33"/>
      <c r="B19113" s="34"/>
      <c r="C19113" s="33"/>
      <c r="D19113" s="33"/>
      <c r="E19113" s="33"/>
      <c r="G19113">
        <f t="shared" si="299"/>
        <v>6</v>
      </c>
    </row>
    <row r="19114" spans="1:7">
      <c r="A19114" s="33"/>
      <c r="B19114" s="34"/>
      <c r="C19114" s="33"/>
      <c r="D19114" s="33"/>
      <c r="E19114" s="33"/>
      <c r="G19114">
        <f t="shared" si="299"/>
        <v>6</v>
      </c>
    </row>
    <row r="19115" spans="1:7">
      <c r="A19115" s="33"/>
      <c r="B19115" s="34"/>
      <c r="C19115" s="33"/>
      <c r="D19115" s="33"/>
      <c r="E19115" s="33"/>
      <c r="G19115">
        <f t="shared" si="299"/>
        <v>6</v>
      </c>
    </row>
    <row r="19116" spans="1:7">
      <c r="A19116" s="33"/>
      <c r="B19116" s="34"/>
      <c r="C19116" s="33"/>
      <c r="D19116" s="33"/>
      <c r="E19116" s="33"/>
      <c r="G19116">
        <f t="shared" si="299"/>
        <v>6</v>
      </c>
    </row>
    <row r="19117" spans="1:7">
      <c r="A19117" s="33"/>
      <c r="B19117" s="34"/>
      <c r="C19117" s="33"/>
      <c r="D19117" s="33"/>
      <c r="E19117" s="33"/>
      <c r="G19117">
        <f t="shared" si="299"/>
        <v>6</v>
      </c>
    </row>
    <row r="19118" spans="1:7">
      <c r="A19118" s="33"/>
      <c r="B19118" s="34"/>
      <c r="C19118" s="33"/>
      <c r="D19118" s="33"/>
      <c r="E19118" s="33"/>
      <c r="G19118">
        <f t="shared" si="299"/>
        <v>6</v>
      </c>
    </row>
    <row r="19119" spans="1:7">
      <c r="A19119" s="33"/>
      <c r="B19119" s="34"/>
      <c r="C19119" s="33"/>
      <c r="D19119" s="33"/>
      <c r="E19119" s="33"/>
      <c r="G19119">
        <f t="shared" si="299"/>
        <v>6</v>
      </c>
    </row>
    <row r="19120" spans="1:7">
      <c r="A19120" s="33"/>
      <c r="B19120" s="34"/>
      <c r="C19120" s="33"/>
      <c r="D19120" s="33"/>
      <c r="E19120" s="33"/>
      <c r="G19120">
        <f t="shared" si="299"/>
        <v>6</v>
      </c>
    </row>
    <row r="19121" spans="1:7">
      <c r="A19121" s="33"/>
      <c r="B19121" s="34"/>
      <c r="C19121" s="33"/>
      <c r="D19121" s="33"/>
      <c r="E19121" s="33"/>
      <c r="G19121">
        <f t="shared" si="299"/>
        <v>6</v>
      </c>
    </row>
    <row r="19122" spans="1:7">
      <c r="A19122" s="33"/>
      <c r="B19122" s="34"/>
      <c r="C19122" s="33"/>
      <c r="D19122" s="33"/>
      <c r="E19122" s="33"/>
      <c r="G19122">
        <f t="shared" si="299"/>
        <v>6</v>
      </c>
    </row>
    <row r="19123" spans="1:7">
      <c r="A19123" s="33"/>
      <c r="B19123" s="34"/>
      <c r="C19123" s="33"/>
      <c r="D19123" s="33"/>
      <c r="E19123" s="33"/>
      <c r="G19123">
        <f t="shared" si="299"/>
        <v>6</v>
      </c>
    </row>
    <row r="19124" spans="1:7">
      <c r="A19124" s="33"/>
      <c r="B19124" s="34"/>
      <c r="C19124" s="33"/>
      <c r="D19124" s="33"/>
      <c r="E19124" s="33"/>
      <c r="G19124">
        <f t="shared" si="299"/>
        <v>6</v>
      </c>
    </row>
    <row r="19125" spans="1:7">
      <c r="A19125" s="33"/>
      <c r="B19125" s="34"/>
      <c r="C19125" s="33"/>
      <c r="D19125" s="33"/>
      <c r="E19125" s="33"/>
      <c r="G19125">
        <f t="shared" si="299"/>
        <v>6</v>
      </c>
    </row>
    <row r="19126" spans="1:7">
      <c r="A19126" s="33"/>
      <c r="B19126" s="34"/>
      <c r="C19126" s="33"/>
      <c r="D19126" s="33"/>
      <c r="E19126" s="33"/>
      <c r="G19126">
        <f t="shared" si="299"/>
        <v>6</v>
      </c>
    </row>
    <row r="19127" spans="1:7">
      <c r="A19127" s="33"/>
      <c r="B19127" s="34"/>
      <c r="C19127" s="33"/>
      <c r="D19127" s="33"/>
      <c r="E19127" s="33"/>
      <c r="G19127">
        <f t="shared" si="299"/>
        <v>6</v>
      </c>
    </row>
    <row r="19128" spans="1:7">
      <c r="A19128" s="33"/>
      <c r="B19128" s="34"/>
      <c r="C19128" s="33"/>
      <c r="D19128" s="33"/>
      <c r="E19128" s="33"/>
      <c r="G19128">
        <f t="shared" si="299"/>
        <v>6</v>
      </c>
    </row>
    <row r="19129" spans="1:7">
      <c r="A19129" s="33"/>
      <c r="B19129" s="34"/>
      <c r="C19129" s="33"/>
      <c r="D19129" s="33"/>
      <c r="E19129" s="33"/>
      <c r="G19129">
        <f t="shared" si="299"/>
        <v>6</v>
      </c>
    </row>
    <row r="19130" spans="1:7">
      <c r="A19130" s="33"/>
      <c r="B19130" s="34"/>
      <c r="C19130" s="33"/>
      <c r="D19130" s="33"/>
      <c r="E19130" s="33"/>
      <c r="G19130">
        <f t="shared" si="299"/>
        <v>6</v>
      </c>
    </row>
    <row r="19131" spans="1:7">
      <c r="A19131" s="33"/>
      <c r="B19131" s="34"/>
      <c r="C19131" s="33"/>
      <c r="D19131" s="33"/>
      <c r="E19131" s="33"/>
      <c r="G19131">
        <f t="shared" si="299"/>
        <v>6</v>
      </c>
    </row>
    <row r="19132" spans="1:7">
      <c r="A19132" s="33"/>
      <c r="B19132" s="34"/>
      <c r="C19132" s="33"/>
      <c r="D19132" s="33"/>
      <c r="E19132" s="33"/>
      <c r="G19132">
        <f t="shared" si="299"/>
        <v>6</v>
      </c>
    </row>
    <row r="19133" spans="1:7">
      <c r="A19133" s="33"/>
      <c r="B19133" s="34"/>
      <c r="C19133" s="33"/>
      <c r="D19133" s="33"/>
      <c r="E19133" s="33"/>
      <c r="G19133">
        <f t="shared" si="299"/>
        <v>6</v>
      </c>
    </row>
    <row r="19134" spans="1:7">
      <c r="A19134" s="33"/>
      <c r="B19134" s="34"/>
      <c r="C19134" s="33"/>
      <c r="D19134" s="33"/>
      <c r="E19134" s="33"/>
      <c r="G19134">
        <f t="shared" si="299"/>
        <v>6</v>
      </c>
    </row>
    <row r="19135" spans="1:7">
      <c r="A19135" s="33"/>
      <c r="B19135" s="34"/>
      <c r="C19135" s="33"/>
      <c r="D19135" s="33"/>
      <c r="E19135" s="33"/>
      <c r="G19135">
        <f t="shared" si="299"/>
        <v>6</v>
      </c>
    </row>
    <row r="19136" spans="1:7">
      <c r="A19136" s="33"/>
      <c r="B19136" s="34"/>
      <c r="C19136" s="33"/>
      <c r="D19136" s="33"/>
      <c r="E19136" s="33"/>
      <c r="G19136">
        <f t="shared" ref="G19136:G19199" si="300">WEEKDAY(B19136,2)</f>
        <v>6</v>
      </c>
    </row>
    <row r="19137" spans="1:7">
      <c r="A19137" s="33"/>
      <c r="B19137" s="34"/>
      <c r="C19137" s="33"/>
      <c r="D19137" s="33"/>
      <c r="E19137" s="33"/>
      <c r="G19137">
        <f t="shared" si="300"/>
        <v>6</v>
      </c>
    </row>
    <row r="19138" spans="1:7">
      <c r="A19138" s="33"/>
      <c r="B19138" s="34"/>
      <c r="C19138" s="33"/>
      <c r="D19138" s="33"/>
      <c r="E19138" s="33"/>
      <c r="G19138">
        <f t="shared" si="300"/>
        <v>6</v>
      </c>
    </row>
    <row r="19139" spans="1:7">
      <c r="A19139" s="33"/>
      <c r="B19139" s="34"/>
      <c r="C19139" s="33"/>
      <c r="D19139" s="33"/>
      <c r="E19139" s="33"/>
      <c r="G19139">
        <f t="shared" si="300"/>
        <v>6</v>
      </c>
    </row>
    <row r="19140" spans="1:7">
      <c r="A19140" s="33"/>
      <c r="B19140" s="34"/>
      <c r="C19140" s="33"/>
      <c r="D19140" s="33"/>
      <c r="E19140" s="33"/>
      <c r="G19140">
        <f t="shared" si="300"/>
        <v>6</v>
      </c>
    </row>
    <row r="19141" spans="1:7">
      <c r="A19141" s="33"/>
      <c r="B19141" s="34"/>
      <c r="C19141" s="33"/>
      <c r="D19141" s="33"/>
      <c r="E19141" s="33"/>
      <c r="G19141">
        <f t="shared" si="300"/>
        <v>6</v>
      </c>
    </row>
    <row r="19142" spans="1:7">
      <c r="A19142" s="33"/>
      <c r="B19142" s="34"/>
      <c r="C19142" s="33"/>
      <c r="D19142" s="33"/>
      <c r="E19142" s="33"/>
      <c r="G19142">
        <f t="shared" si="300"/>
        <v>6</v>
      </c>
    </row>
    <row r="19143" spans="1:7">
      <c r="A19143" s="33"/>
      <c r="B19143" s="34"/>
      <c r="C19143" s="33"/>
      <c r="D19143" s="33"/>
      <c r="E19143" s="33"/>
      <c r="G19143">
        <f t="shared" si="300"/>
        <v>6</v>
      </c>
    </row>
    <row r="19144" spans="1:7">
      <c r="A19144" s="33"/>
      <c r="B19144" s="34"/>
      <c r="C19144" s="33"/>
      <c r="D19144" s="33"/>
      <c r="E19144" s="33"/>
      <c r="G19144">
        <f t="shared" si="300"/>
        <v>6</v>
      </c>
    </row>
    <row r="19145" spans="1:7">
      <c r="A19145" s="33"/>
      <c r="B19145" s="34"/>
      <c r="C19145" s="33"/>
      <c r="D19145" s="33"/>
      <c r="E19145" s="33"/>
      <c r="G19145">
        <f t="shared" si="300"/>
        <v>6</v>
      </c>
    </row>
    <row r="19146" spans="1:7">
      <c r="A19146" s="33"/>
      <c r="B19146" s="34"/>
      <c r="C19146" s="33"/>
      <c r="D19146" s="33"/>
      <c r="E19146" s="33"/>
      <c r="G19146">
        <f t="shared" si="300"/>
        <v>6</v>
      </c>
    </row>
    <row r="19147" spans="1:7">
      <c r="A19147" s="33"/>
      <c r="B19147" s="34"/>
      <c r="C19147" s="33"/>
      <c r="D19147" s="33"/>
      <c r="E19147" s="33"/>
      <c r="G19147">
        <f t="shared" si="300"/>
        <v>6</v>
      </c>
    </row>
    <row r="19148" spans="1:7">
      <c r="A19148" s="33"/>
      <c r="B19148" s="34"/>
      <c r="C19148" s="33"/>
      <c r="D19148" s="33"/>
      <c r="E19148" s="33"/>
      <c r="G19148">
        <f t="shared" si="300"/>
        <v>6</v>
      </c>
    </row>
    <row r="19149" spans="1:7">
      <c r="A19149" s="33"/>
      <c r="B19149" s="34"/>
      <c r="C19149" s="33"/>
      <c r="D19149" s="33"/>
      <c r="E19149" s="33"/>
      <c r="G19149">
        <f t="shared" si="300"/>
        <v>6</v>
      </c>
    </row>
    <row r="19150" spans="1:7">
      <c r="A19150" s="33"/>
      <c r="B19150" s="34"/>
      <c r="C19150" s="33"/>
      <c r="D19150" s="33"/>
      <c r="E19150" s="33"/>
      <c r="G19150">
        <f t="shared" si="300"/>
        <v>6</v>
      </c>
    </row>
    <row r="19151" spans="1:7">
      <c r="A19151" s="33"/>
      <c r="B19151" s="34"/>
      <c r="C19151" s="33"/>
      <c r="D19151" s="33"/>
      <c r="E19151" s="33"/>
      <c r="G19151">
        <f t="shared" si="300"/>
        <v>6</v>
      </c>
    </row>
    <row r="19152" spans="1:7">
      <c r="A19152" s="33"/>
      <c r="B19152" s="34"/>
      <c r="C19152" s="33"/>
      <c r="D19152" s="33"/>
      <c r="E19152" s="33"/>
      <c r="G19152">
        <f t="shared" si="300"/>
        <v>6</v>
      </c>
    </row>
    <row r="19153" spans="1:7">
      <c r="A19153" s="33"/>
      <c r="B19153" s="34"/>
      <c r="C19153" s="33"/>
      <c r="D19153" s="33"/>
      <c r="E19153" s="33"/>
      <c r="G19153">
        <f t="shared" si="300"/>
        <v>6</v>
      </c>
    </row>
    <row r="19154" spans="1:7">
      <c r="A19154" s="33"/>
      <c r="B19154" s="34"/>
      <c r="C19154" s="33"/>
      <c r="D19154" s="33"/>
      <c r="E19154" s="33"/>
      <c r="G19154">
        <f t="shared" si="300"/>
        <v>6</v>
      </c>
    </row>
    <row r="19155" spans="1:7">
      <c r="A19155" s="33"/>
      <c r="B19155" s="34"/>
      <c r="C19155" s="33"/>
      <c r="D19155" s="33"/>
      <c r="E19155" s="33"/>
      <c r="G19155">
        <f t="shared" si="300"/>
        <v>6</v>
      </c>
    </row>
    <row r="19156" spans="1:7">
      <c r="A19156" s="33"/>
      <c r="B19156" s="34"/>
      <c r="C19156" s="33"/>
      <c r="D19156" s="33"/>
      <c r="E19156" s="33"/>
      <c r="G19156">
        <f t="shared" si="300"/>
        <v>6</v>
      </c>
    </row>
    <row r="19157" spans="1:7">
      <c r="A19157" s="33"/>
      <c r="B19157" s="34"/>
      <c r="C19157" s="33"/>
      <c r="D19157" s="33"/>
      <c r="E19157" s="33"/>
      <c r="G19157">
        <f t="shared" si="300"/>
        <v>6</v>
      </c>
    </row>
    <row r="19158" spans="1:7">
      <c r="A19158" s="33"/>
      <c r="B19158" s="34"/>
      <c r="C19158" s="33"/>
      <c r="D19158" s="33"/>
      <c r="E19158" s="33"/>
      <c r="G19158">
        <f t="shared" si="300"/>
        <v>6</v>
      </c>
    </row>
    <row r="19159" spans="1:7">
      <c r="A19159" s="33"/>
      <c r="B19159" s="34"/>
      <c r="C19159" s="33"/>
      <c r="D19159" s="33"/>
      <c r="E19159" s="33"/>
      <c r="G19159">
        <f t="shared" si="300"/>
        <v>6</v>
      </c>
    </row>
    <row r="19160" spans="1:7">
      <c r="A19160" s="33"/>
      <c r="B19160" s="34"/>
      <c r="C19160" s="33"/>
      <c r="D19160" s="33"/>
      <c r="E19160" s="33"/>
      <c r="G19160">
        <f t="shared" si="300"/>
        <v>6</v>
      </c>
    </row>
    <row r="19161" spans="1:7">
      <c r="A19161" s="33"/>
      <c r="B19161" s="34"/>
      <c r="C19161" s="33"/>
      <c r="D19161" s="33"/>
      <c r="E19161" s="33"/>
      <c r="G19161">
        <f t="shared" si="300"/>
        <v>6</v>
      </c>
    </row>
    <row r="19162" spans="1:7">
      <c r="A19162" s="33"/>
      <c r="B19162" s="34"/>
      <c r="C19162" s="33"/>
      <c r="D19162" s="33"/>
      <c r="E19162" s="33"/>
      <c r="G19162">
        <f t="shared" si="300"/>
        <v>6</v>
      </c>
    </row>
    <row r="19163" spans="1:7">
      <c r="A19163" s="33"/>
      <c r="B19163" s="34"/>
      <c r="C19163" s="33"/>
      <c r="D19163" s="33"/>
      <c r="E19163" s="33"/>
      <c r="G19163">
        <f t="shared" si="300"/>
        <v>6</v>
      </c>
    </row>
    <row r="19164" spans="1:7">
      <c r="A19164" s="33"/>
      <c r="B19164" s="34"/>
      <c r="C19164" s="33"/>
      <c r="D19164" s="33"/>
      <c r="E19164" s="33"/>
      <c r="G19164">
        <f t="shared" si="300"/>
        <v>6</v>
      </c>
    </row>
    <row r="19165" spans="1:7">
      <c r="A19165" s="33"/>
      <c r="B19165" s="34"/>
      <c r="C19165" s="33"/>
      <c r="D19165" s="33"/>
      <c r="E19165" s="33"/>
      <c r="G19165">
        <f t="shared" si="300"/>
        <v>6</v>
      </c>
    </row>
    <row r="19166" spans="1:7">
      <c r="A19166" s="33"/>
      <c r="B19166" s="34"/>
      <c r="C19166" s="33"/>
      <c r="D19166" s="33"/>
      <c r="E19166" s="33"/>
      <c r="G19166">
        <f t="shared" si="300"/>
        <v>6</v>
      </c>
    </row>
    <row r="19167" spans="1:7">
      <c r="A19167" s="33"/>
      <c r="B19167" s="34"/>
      <c r="C19167" s="33"/>
      <c r="D19167" s="33"/>
      <c r="E19167" s="33"/>
      <c r="G19167">
        <f t="shared" si="300"/>
        <v>6</v>
      </c>
    </row>
    <row r="19168" spans="1:7">
      <c r="A19168" s="33"/>
      <c r="B19168" s="34"/>
      <c r="C19168" s="33"/>
      <c r="D19168" s="33"/>
      <c r="E19168" s="33"/>
      <c r="G19168">
        <f t="shared" si="300"/>
        <v>6</v>
      </c>
    </row>
    <row r="19169" spans="1:7">
      <c r="A19169" s="33"/>
      <c r="B19169" s="34"/>
      <c r="C19169" s="33"/>
      <c r="D19169" s="33"/>
      <c r="E19169" s="33"/>
      <c r="G19169">
        <f t="shared" si="300"/>
        <v>6</v>
      </c>
    </row>
    <row r="19170" spans="1:7">
      <c r="A19170" s="33"/>
      <c r="B19170" s="34"/>
      <c r="C19170" s="33"/>
      <c r="D19170" s="33"/>
      <c r="E19170" s="33"/>
      <c r="G19170">
        <f t="shared" si="300"/>
        <v>6</v>
      </c>
    </row>
    <row r="19171" spans="1:7">
      <c r="A19171" s="33"/>
      <c r="B19171" s="34"/>
      <c r="C19171" s="33"/>
      <c r="D19171" s="33"/>
      <c r="E19171" s="33"/>
      <c r="G19171">
        <f t="shared" si="300"/>
        <v>6</v>
      </c>
    </row>
    <row r="19172" spans="1:7">
      <c r="A19172" s="33"/>
      <c r="B19172" s="34"/>
      <c r="C19172" s="33"/>
      <c r="D19172" s="33"/>
      <c r="E19172" s="33"/>
      <c r="G19172">
        <f t="shared" si="300"/>
        <v>6</v>
      </c>
    </row>
    <row r="19173" spans="1:7">
      <c r="A19173" s="33"/>
      <c r="B19173" s="34"/>
      <c r="C19173" s="33"/>
      <c r="D19173" s="33"/>
      <c r="E19173" s="33"/>
      <c r="G19173">
        <f t="shared" si="300"/>
        <v>6</v>
      </c>
    </row>
    <row r="19174" spans="1:7">
      <c r="A19174" s="33"/>
      <c r="B19174" s="34"/>
      <c r="C19174" s="33"/>
      <c r="D19174" s="33"/>
      <c r="E19174" s="33"/>
      <c r="G19174">
        <f t="shared" si="300"/>
        <v>6</v>
      </c>
    </row>
    <row r="19175" spans="1:7">
      <c r="A19175" s="33"/>
      <c r="B19175" s="34"/>
      <c r="C19175" s="33"/>
      <c r="D19175" s="33"/>
      <c r="E19175" s="33"/>
      <c r="G19175">
        <f t="shared" si="300"/>
        <v>6</v>
      </c>
    </row>
    <row r="19176" spans="1:7">
      <c r="A19176" s="33"/>
      <c r="B19176" s="34"/>
      <c r="C19176" s="33"/>
      <c r="D19176" s="33"/>
      <c r="E19176" s="33"/>
      <c r="G19176">
        <f t="shared" si="300"/>
        <v>6</v>
      </c>
    </row>
    <row r="19177" spans="1:7">
      <c r="A19177" s="33"/>
      <c r="B19177" s="34"/>
      <c r="C19177" s="33"/>
      <c r="D19177" s="33"/>
      <c r="E19177" s="33"/>
      <c r="G19177">
        <f t="shared" si="300"/>
        <v>6</v>
      </c>
    </row>
    <row r="19178" spans="1:7">
      <c r="A19178" s="33"/>
      <c r="B19178" s="34"/>
      <c r="C19178" s="33"/>
      <c r="D19178" s="33"/>
      <c r="E19178" s="33"/>
      <c r="G19178">
        <f t="shared" si="300"/>
        <v>6</v>
      </c>
    </row>
    <row r="19179" spans="1:7">
      <c r="A19179" s="33"/>
      <c r="B19179" s="34"/>
      <c r="C19179" s="33"/>
      <c r="D19179" s="33"/>
      <c r="E19179" s="33"/>
      <c r="G19179">
        <f t="shared" si="300"/>
        <v>6</v>
      </c>
    </row>
    <row r="19180" spans="1:7">
      <c r="A19180" s="33"/>
      <c r="B19180" s="34"/>
      <c r="C19180" s="33"/>
      <c r="D19180" s="33"/>
      <c r="E19180" s="33"/>
      <c r="G19180">
        <f t="shared" si="300"/>
        <v>6</v>
      </c>
    </row>
    <row r="19181" spans="1:7">
      <c r="A19181" s="33"/>
      <c r="B19181" s="34"/>
      <c r="C19181" s="33"/>
      <c r="D19181" s="33"/>
      <c r="E19181" s="33"/>
      <c r="G19181">
        <f t="shared" si="300"/>
        <v>6</v>
      </c>
    </row>
    <row r="19182" spans="1:7">
      <c r="A19182" s="33"/>
      <c r="B19182" s="34"/>
      <c r="C19182" s="33"/>
      <c r="D19182" s="33"/>
      <c r="E19182" s="33"/>
      <c r="G19182">
        <f t="shared" si="300"/>
        <v>6</v>
      </c>
    </row>
    <row r="19183" spans="1:7">
      <c r="A19183" s="33"/>
      <c r="B19183" s="34"/>
      <c r="C19183" s="33"/>
      <c r="D19183" s="33"/>
      <c r="E19183" s="33"/>
      <c r="G19183">
        <f t="shared" si="300"/>
        <v>6</v>
      </c>
    </row>
    <row r="19184" spans="1:7">
      <c r="A19184" s="33"/>
      <c r="B19184" s="34"/>
      <c r="C19184" s="33"/>
      <c r="D19184" s="33"/>
      <c r="E19184" s="33"/>
      <c r="G19184">
        <f t="shared" si="300"/>
        <v>6</v>
      </c>
    </row>
    <row r="19185" spans="1:7">
      <c r="A19185" s="33"/>
      <c r="B19185" s="34"/>
      <c r="C19185" s="33"/>
      <c r="D19185" s="33"/>
      <c r="E19185" s="33"/>
      <c r="G19185">
        <f t="shared" si="300"/>
        <v>6</v>
      </c>
    </row>
    <row r="19186" spans="1:7">
      <c r="A19186" s="33"/>
      <c r="B19186" s="34"/>
      <c r="C19186" s="33"/>
      <c r="D19186" s="33"/>
      <c r="E19186" s="33"/>
      <c r="G19186">
        <f t="shared" si="300"/>
        <v>6</v>
      </c>
    </row>
    <row r="19187" spans="1:7">
      <c r="A19187" s="33"/>
      <c r="B19187" s="34"/>
      <c r="C19187" s="33"/>
      <c r="D19187" s="33"/>
      <c r="E19187" s="33"/>
      <c r="G19187">
        <f t="shared" si="300"/>
        <v>6</v>
      </c>
    </row>
    <row r="19188" spans="1:7">
      <c r="A19188" s="33"/>
      <c r="B19188" s="34"/>
      <c r="C19188" s="33"/>
      <c r="D19188" s="33"/>
      <c r="E19188" s="33"/>
      <c r="G19188">
        <f t="shared" si="300"/>
        <v>6</v>
      </c>
    </row>
    <row r="19189" spans="1:7">
      <c r="A19189" s="33"/>
      <c r="B19189" s="34"/>
      <c r="C19189" s="33"/>
      <c r="D19189" s="33"/>
      <c r="E19189" s="33"/>
      <c r="G19189">
        <f t="shared" si="300"/>
        <v>6</v>
      </c>
    </row>
    <row r="19190" spans="1:7">
      <c r="A19190" s="33"/>
      <c r="B19190" s="34"/>
      <c r="C19190" s="33"/>
      <c r="D19190" s="33"/>
      <c r="E19190" s="33"/>
      <c r="G19190">
        <f t="shared" si="300"/>
        <v>6</v>
      </c>
    </row>
    <row r="19191" spans="1:7">
      <c r="A19191" s="33"/>
      <c r="B19191" s="34"/>
      <c r="C19191" s="33"/>
      <c r="D19191" s="33"/>
      <c r="E19191" s="33"/>
      <c r="G19191">
        <f t="shared" si="300"/>
        <v>6</v>
      </c>
    </row>
    <row r="19192" spans="1:7">
      <c r="A19192" s="33"/>
      <c r="B19192" s="34"/>
      <c r="C19192" s="33"/>
      <c r="D19192" s="33"/>
      <c r="E19192" s="33"/>
      <c r="G19192">
        <f t="shared" si="300"/>
        <v>6</v>
      </c>
    </row>
    <row r="19193" spans="1:7">
      <c r="A19193" s="33"/>
      <c r="B19193" s="34"/>
      <c r="C19193" s="33"/>
      <c r="D19193" s="33"/>
      <c r="E19193" s="33"/>
      <c r="G19193">
        <f t="shared" si="300"/>
        <v>6</v>
      </c>
    </row>
    <row r="19194" spans="1:7">
      <c r="A19194" s="33"/>
      <c r="B19194" s="34"/>
      <c r="C19194" s="33"/>
      <c r="D19194" s="33"/>
      <c r="E19194" s="33"/>
      <c r="G19194">
        <f t="shared" si="300"/>
        <v>6</v>
      </c>
    </row>
    <row r="19195" spans="1:7">
      <c r="A19195" s="33"/>
      <c r="B19195" s="34"/>
      <c r="C19195" s="33"/>
      <c r="D19195" s="33"/>
      <c r="E19195" s="33"/>
      <c r="G19195">
        <f t="shared" si="300"/>
        <v>6</v>
      </c>
    </row>
    <row r="19196" spans="1:7">
      <c r="A19196" s="33"/>
      <c r="B19196" s="34"/>
      <c r="C19196" s="33"/>
      <c r="D19196" s="33"/>
      <c r="E19196" s="33"/>
      <c r="G19196">
        <f t="shared" si="300"/>
        <v>6</v>
      </c>
    </row>
    <row r="19197" spans="1:7">
      <c r="A19197" s="33"/>
      <c r="B19197" s="34"/>
      <c r="C19197" s="33"/>
      <c r="D19197" s="33"/>
      <c r="E19197" s="33"/>
      <c r="G19197">
        <f t="shared" si="300"/>
        <v>6</v>
      </c>
    </row>
    <row r="19198" spans="1:7">
      <c r="A19198" s="33"/>
      <c r="B19198" s="34"/>
      <c r="C19198" s="33"/>
      <c r="D19198" s="33"/>
      <c r="E19198" s="33"/>
      <c r="G19198">
        <f t="shared" si="300"/>
        <v>6</v>
      </c>
    </row>
    <row r="19199" spans="1:7">
      <c r="A19199" s="33"/>
      <c r="B19199" s="34"/>
      <c r="C19199" s="33"/>
      <c r="D19199" s="33"/>
      <c r="E19199" s="33"/>
      <c r="G19199">
        <f t="shared" si="300"/>
        <v>6</v>
      </c>
    </row>
    <row r="19200" spans="1:7">
      <c r="A19200" s="33"/>
      <c r="B19200" s="34"/>
      <c r="C19200" s="33"/>
      <c r="D19200" s="33"/>
      <c r="E19200" s="33"/>
      <c r="G19200">
        <f t="shared" ref="G19200:G19263" si="301">WEEKDAY(B19200,2)</f>
        <v>6</v>
      </c>
    </row>
    <row r="19201" spans="1:7">
      <c r="A19201" s="33"/>
      <c r="B19201" s="34"/>
      <c r="C19201" s="33"/>
      <c r="D19201" s="33"/>
      <c r="E19201" s="33"/>
      <c r="G19201">
        <f t="shared" si="301"/>
        <v>6</v>
      </c>
    </row>
    <row r="19202" spans="1:7">
      <c r="A19202" s="33"/>
      <c r="B19202" s="34"/>
      <c r="C19202" s="33"/>
      <c r="D19202" s="33"/>
      <c r="E19202" s="33"/>
      <c r="G19202">
        <f t="shared" si="301"/>
        <v>6</v>
      </c>
    </row>
    <row r="19203" spans="1:7">
      <c r="A19203" s="33"/>
      <c r="B19203" s="34"/>
      <c r="C19203" s="33"/>
      <c r="D19203" s="33"/>
      <c r="E19203" s="33"/>
      <c r="G19203">
        <f t="shared" si="301"/>
        <v>6</v>
      </c>
    </row>
    <row r="19204" spans="1:7">
      <c r="A19204" s="33"/>
      <c r="B19204" s="34"/>
      <c r="C19204" s="33"/>
      <c r="D19204" s="33"/>
      <c r="E19204" s="33"/>
      <c r="G19204">
        <f t="shared" si="301"/>
        <v>6</v>
      </c>
    </row>
    <row r="19205" spans="1:7">
      <c r="A19205" s="33"/>
      <c r="B19205" s="34"/>
      <c r="C19205" s="33"/>
      <c r="D19205" s="33"/>
      <c r="E19205" s="33"/>
      <c r="G19205">
        <f t="shared" si="301"/>
        <v>6</v>
      </c>
    </row>
    <row r="19206" spans="1:7">
      <c r="A19206" s="33"/>
      <c r="B19206" s="34"/>
      <c r="C19206" s="33"/>
      <c r="D19206" s="33"/>
      <c r="E19206" s="33"/>
      <c r="G19206">
        <f t="shared" si="301"/>
        <v>6</v>
      </c>
    </row>
    <row r="19207" spans="1:7">
      <c r="A19207" s="33"/>
      <c r="B19207" s="34"/>
      <c r="C19207" s="33"/>
      <c r="D19207" s="33"/>
      <c r="E19207" s="33"/>
      <c r="G19207">
        <f t="shared" si="301"/>
        <v>6</v>
      </c>
    </row>
    <row r="19208" spans="1:7">
      <c r="A19208" s="33"/>
      <c r="B19208" s="34"/>
      <c r="C19208" s="33"/>
      <c r="D19208" s="33"/>
      <c r="E19208" s="33"/>
      <c r="G19208">
        <f t="shared" si="301"/>
        <v>6</v>
      </c>
    </row>
    <row r="19209" spans="1:7">
      <c r="A19209" s="33"/>
      <c r="B19209" s="34"/>
      <c r="C19209" s="33"/>
      <c r="D19209" s="33"/>
      <c r="E19209" s="33"/>
      <c r="G19209">
        <f t="shared" si="301"/>
        <v>6</v>
      </c>
    </row>
    <row r="19210" spans="1:7">
      <c r="A19210" s="33"/>
      <c r="B19210" s="34"/>
      <c r="C19210" s="33"/>
      <c r="D19210" s="33"/>
      <c r="E19210" s="33"/>
      <c r="G19210">
        <f t="shared" si="301"/>
        <v>6</v>
      </c>
    </row>
    <row r="19211" spans="1:7">
      <c r="A19211" s="33"/>
      <c r="B19211" s="34"/>
      <c r="C19211" s="33"/>
      <c r="D19211" s="33"/>
      <c r="E19211" s="33"/>
      <c r="G19211">
        <f t="shared" si="301"/>
        <v>6</v>
      </c>
    </row>
    <row r="19212" spans="1:7">
      <c r="A19212" s="33"/>
      <c r="B19212" s="34"/>
      <c r="C19212" s="33"/>
      <c r="D19212" s="33"/>
      <c r="E19212" s="33"/>
      <c r="G19212">
        <f t="shared" si="301"/>
        <v>6</v>
      </c>
    </row>
    <row r="19213" spans="1:7">
      <c r="A19213" s="33"/>
      <c r="B19213" s="34"/>
      <c r="C19213" s="33"/>
      <c r="D19213" s="33"/>
      <c r="E19213" s="33"/>
      <c r="G19213">
        <f t="shared" si="301"/>
        <v>6</v>
      </c>
    </row>
    <row r="19214" spans="1:7">
      <c r="A19214" s="33"/>
      <c r="B19214" s="34"/>
      <c r="C19214" s="33"/>
      <c r="D19214" s="33"/>
      <c r="E19214" s="33"/>
      <c r="G19214">
        <f t="shared" si="301"/>
        <v>6</v>
      </c>
    </row>
    <row r="19215" spans="1:7">
      <c r="A19215" s="33"/>
      <c r="B19215" s="34"/>
      <c r="C19215" s="33"/>
      <c r="D19215" s="33"/>
      <c r="E19215" s="33"/>
      <c r="G19215">
        <f t="shared" si="301"/>
        <v>6</v>
      </c>
    </row>
    <row r="19216" spans="1:7">
      <c r="A19216" s="33"/>
      <c r="B19216" s="34"/>
      <c r="C19216" s="33"/>
      <c r="D19216" s="33"/>
      <c r="E19216" s="33"/>
      <c r="G19216">
        <f t="shared" si="301"/>
        <v>6</v>
      </c>
    </row>
    <row r="19217" spans="1:7">
      <c r="A19217" s="33"/>
      <c r="B19217" s="34"/>
      <c r="C19217" s="33"/>
      <c r="D19217" s="33"/>
      <c r="E19217" s="33"/>
      <c r="G19217">
        <f t="shared" si="301"/>
        <v>6</v>
      </c>
    </row>
    <row r="19218" spans="1:7">
      <c r="A19218" s="33"/>
      <c r="B19218" s="34"/>
      <c r="C19218" s="33"/>
      <c r="D19218" s="33"/>
      <c r="E19218" s="33"/>
      <c r="G19218">
        <f t="shared" si="301"/>
        <v>6</v>
      </c>
    </row>
    <row r="19219" spans="1:7">
      <c r="A19219" s="33"/>
      <c r="B19219" s="34"/>
      <c r="C19219" s="33"/>
      <c r="D19219" s="33"/>
      <c r="E19219" s="33"/>
      <c r="G19219">
        <f t="shared" si="301"/>
        <v>6</v>
      </c>
    </row>
    <row r="19220" spans="1:7">
      <c r="A19220" s="33"/>
      <c r="B19220" s="34"/>
      <c r="C19220" s="33"/>
      <c r="D19220" s="33"/>
      <c r="E19220" s="33"/>
      <c r="G19220">
        <f t="shared" si="301"/>
        <v>6</v>
      </c>
    </row>
    <row r="19221" spans="1:7">
      <c r="A19221" s="33"/>
      <c r="B19221" s="34"/>
      <c r="C19221" s="33"/>
      <c r="D19221" s="33"/>
      <c r="E19221" s="33"/>
      <c r="G19221">
        <f t="shared" si="301"/>
        <v>6</v>
      </c>
    </row>
    <row r="19222" spans="1:7">
      <c r="A19222" s="33"/>
      <c r="B19222" s="34"/>
      <c r="C19222" s="33"/>
      <c r="D19222" s="33"/>
      <c r="E19222" s="33"/>
      <c r="G19222">
        <f t="shared" si="301"/>
        <v>6</v>
      </c>
    </row>
    <row r="19223" spans="1:7">
      <c r="A19223" s="33"/>
      <c r="B19223" s="34"/>
      <c r="C19223" s="33"/>
      <c r="D19223" s="33"/>
      <c r="E19223" s="33"/>
      <c r="G19223">
        <f t="shared" si="301"/>
        <v>6</v>
      </c>
    </row>
    <row r="19224" spans="1:7">
      <c r="A19224" s="33"/>
      <c r="B19224" s="34"/>
      <c r="C19224" s="33"/>
      <c r="D19224" s="33"/>
      <c r="E19224" s="33"/>
      <c r="G19224">
        <f t="shared" si="301"/>
        <v>6</v>
      </c>
    </row>
    <row r="19225" spans="1:7">
      <c r="A19225" s="33"/>
      <c r="B19225" s="34"/>
      <c r="C19225" s="33"/>
      <c r="D19225" s="33"/>
      <c r="E19225" s="33"/>
      <c r="G19225">
        <f t="shared" si="301"/>
        <v>6</v>
      </c>
    </row>
    <row r="19226" spans="1:7">
      <c r="A19226" s="33"/>
      <c r="B19226" s="34"/>
      <c r="C19226" s="33"/>
      <c r="D19226" s="33"/>
      <c r="E19226" s="33"/>
      <c r="G19226">
        <f t="shared" si="301"/>
        <v>6</v>
      </c>
    </row>
    <row r="19227" spans="1:7">
      <c r="A19227" s="33"/>
      <c r="B19227" s="34"/>
      <c r="C19227" s="33"/>
      <c r="D19227" s="33"/>
      <c r="E19227" s="33"/>
      <c r="G19227">
        <f t="shared" si="301"/>
        <v>6</v>
      </c>
    </row>
    <row r="19228" spans="1:7">
      <c r="A19228" s="33"/>
      <c r="B19228" s="34"/>
      <c r="C19228" s="33"/>
      <c r="D19228" s="33"/>
      <c r="E19228" s="33"/>
      <c r="G19228">
        <f t="shared" si="301"/>
        <v>6</v>
      </c>
    </row>
    <row r="19229" spans="1:7">
      <c r="A19229" s="33"/>
      <c r="B19229" s="34"/>
      <c r="C19229" s="33"/>
      <c r="D19229" s="33"/>
      <c r="E19229" s="33"/>
      <c r="G19229">
        <f t="shared" si="301"/>
        <v>6</v>
      </c>
    </row>
    <row r="19230" spans="1:7">
      <c r="A19230" s="33"/>
      <c r="B19230" s="34"/>
      <c r="C19230" s="33"/>
      <c r="D19230" s="33"/>
      <c r="E19230" s="33"/>
      <c r="G19230">
        <f t="shared" si="301"/>
        <v>6</v>
      </c>
    </row>
    <row r="19231" spans="1:7">
      <c r="A19231" s="33"/>
      <c r="B19231" s="34"/>
      <c r="C19231" s="33"/>
      <c r="D19231" s="33"/>
      <c r="E19231" s="33"/>
      <c r="G19231">
        <f t="shared" si="301"/>
        <v>6</v>
      </c>
    </row>
    <row r="19232" spans="1:7">
      <c r="A19232" s="33"/>
      <c r="B19232" s="34"/>
      <c r="C19232" s="33"/>
      <c r="D19232" s="33"/>
      <c r="E19232" s="33"/>
      <c r="G19232">
        <f t="shared" si="301"/>
        <v>6</v>
      </c>
    </row>
    <row r="19233" spans="1:7">
      <c r="A19233" s="33"/>
      <c r="B19233" s="34"/>
      <c r="C19233" s="33"/>
      <c r="D19233" s="33"/>
      <c r="E19233" s="33"/>
      <c r="G19233">
        <f t="shared" si="301"/>
        <v>6</v>
      </c>
    </row>
    <row r="19234" spans="1:7">
      <c r="A19234" s="33"/>
      <c r="B19234" s="34"/>
      <c r="C19234" s="33"/>
      <c r="D19234" s="33"/>
      <c r="E19234" s="33"/>
      <c r="G19234">
        <f t="shared" si="301"/>
        <v>6</v>
      </c>
    </row>
    <row r="19235" spans="1:7">
      <c r="A19235" s="33"/>
      <c r="B19235" s="34"/>
      <c r="C19235" s="33"/>
      <c r="D19235" s="33"/>
      <c r="E19235" s="33"/>
      <c r="G19235">
        <f t="shared" si="301"/>
        <v>6</v>
      </c>
    </row>
    <row r="19236" spans="1:7">
      <c r="A19236" s="33"/>
      <c r="B19236" s="34"/>
      <c r="C19236" s="33"/>
      <c r="D19236" s="33"/>
      <c r="E19236" s="33"/>
      <c r="G19236">
        <f t="shared" si="301"/>
        <v>6</v>
      </c>
    </row>
    <row r="19237" spans="1:7">
      <c r="A19237" s="33"/>
      <c r="B19237" s="34"/>
      <c r="C19237" s="33"/>
      <c r="D19237" s="33"/>
      <c r="E19237" s="33"/>
      <c r="G19237">
        <f t="shared" si="301"/>
        <v>6</v>
      </c>
    </row>
    <row r="19238" spans="1:7">
      <c r="A19238" s="33"/>
      <c r="B19238" s="34"/>
      <c r="C19238" s="33"/>
      <c r="D19238" s="33"/>
      <c r="E19238" s="33"/>
      <c r="G19238">
        <f t="shared" si="301"/>
        <v>6</v>
      </c>
    </row>
    <row r="19239" spans="1:7">
      <c r="A19239" s="33"/>
      <c r="B19239" s="34"/>
      <c r="C19239" s="33"/>
      <c r="D19239" s="33"/>
      <c r="E19239" s="33"/>
      <c r="G19239">
        <f t="shared" si="301"/>
        <v>6</v>
      </c>
    </row>
    <row r="19240" spans="1:7">
      <c r="A19240" s="33"/>
      <c r="B19240" s="34"/>
      <c r="C19240" s="33"/>
      <c r="D19240" s="33"/>
      <c r="E19240" s="33"/>
      <c r="G19240">
        <f t="shared" si="301"/>
        <v>6</v>
      </c>
    </row>
    <row r="19241" spans="1:7">
      <c r="A19241" s="33"/>
      <c r="B19241" s="34"/>
      <c r="C19241" s="33"/>
      <c r="D19241" s="33"/>
      <c r="E19241" s="33"/>
      <c r="G19241">
        <f t="shared" si="301"/>
        <v>6</v>
      </c>
    </row>
    <row r="19242" spans="1:7">
      <c r="A19242" s="33"/>
      <c r="B19242" s="34"/>
      <c r="C19242" s="33"/>
      <c r="D19242" s="33"/>
      <c r="E19242" s="33"/>
      <c r="G19242">
        <f t="shared" si="301"/>
        <v>6</v>
      </c>
    </row>
    <row r="19243" spans="1:7">
      <c r="A19243" s="33"/>
      <c r="B19243" s="34"/>
      <c r="C19243" s="33"/>
      <c r="D19243" s="33"/>
      <c r="E19243" s="33"/>
      <c r="G19243">
        <f t="shared" si="301"/>
        <v>6</v>
      </c>
    </row>
    <row r="19244" spans="1:7">
      <c r="A19244" s="33"/>
      <c r="B19244" s="34"/>
      <c r="C19244" s="33"/>
      <c r="D19244" s="33"/>
      <c r="E19244" s="33"/>
      <c r="G19244">
        <f t="shared" si="301"/>
        <v>6</v>
      </c>
    </row>
    <row r="19245" spans="1:7">
      <c r="A19245" s="33"/>
      <c r="B19245" s="34"/>
      <c r="C19245" s="33"/>
      <c r="D19245" s="33"/>
      <c r="E19245" s="33"/>
      <c r="G19245">
        <f t="shared" si="301"/>
        <v>6</v>
      </c>
    </row>
    <row r="19246" spans="1:7">
      <c r="A19246" s="33"/>
      <c r="B19246" s="34"/>
      <c r="C19246" s="33"/>
      <c r="D19246" s="33"/>
      <c r="E19246" s="33"/>
      <c r="G19246">
        <f t="shared" si="301"/>
        <v>6</v>
      </c>
    </row>
    <row r="19247" spans="1:7">
      <c r="A19247" s="33"/>
      <c r="B19247" s="34"/>
      <c r="C19247" s="33"/>
      <c r="D19247" s="33"/>
      <c r="E19247" s="33"/>
      <c r="G19247">
        <f t="shared" si="301"/>
        <v>6</v>
      </c>
    </row>
    <row r="19248" spans="1:7">
      <c r="A19248" s="33"/>
      <c r="B19248" s="34"/>
      <c r="C19248" s="33"/>
      <c r="D19248" s="33"/>
      <c r="E19248" s="33"/>
      <c r="G19248">
        <f t="shared" si="301"/>
        <v>6</v>
      </c>
    </row>
    <row r="19249" spans="1:7">
      <c r="A19249" s="33"/>
      <c r="B19249" s="34"/>
      <c r="C19249" s="33"/>
      <c r="D19249" s="33"/>
      <c r="E19249" s="33"/>
      <c r="G19249">
        <f t="shared" si="301"/>
        <v>6</v>
      </c>
    </row>
    <row r="19250" spans="1:7">
      <c r="A19250" s="33"/>
      <c r="B19250" s="34"/>
      <c r="C19250" s="33"/>
      <c r="D19250" s="33"/>
      <c r="E19250" s="33"/>
      <c r="G19250">
        <f t="shared" si="301"/>
        <v>6</v>
      </c>
    </row>
    <row r="19251" spans="1:7">
      <c r="A19251" s="33"/>
      <c r="B19251" s="34"/>
      <c r="C19251" s="33"/>
      <c r="D19251" s="33"/>
      <c r="E19251" s="33"/>
      <c r="G19251">
        <f t="shared" si="301"/>
        <v>6</v>
      </c>
    </row>
    <row r="19252" spans="1:7">
      <c r="A19252" s="33"/>
      <c r="B19252" s="34"/>
      <c r="C19252" s="33"/>
      <c r="D19252" s="33"/>
      <c r="E19252" s="33"/>
      <c r="G19252">
        <f t="shared" si="301"/>
        <v>6</v>
      </c>
    </row>
    <row r="19253" spans="1:7">
      <c r="A19253" s="33"/>
      <c r="B19253" s="34"/>
      <c r="C19253" s="33"/>
      <c r="D19253" s="33"/>
      <c r="E19253" s="33"/>
      <c r="G19253">
        <f t="shared" si="301"/>
        <v>6</v>
      </c>
    </row>
    <row r="19254" spans="1:7">
      <c r="A19254" s="33"/>
      <c r="B19254" s="34"/>
      <c r="C19254" s="33"/>
      <c r="D19254" s="33"/>
      <c r="E19254" s="33"/>
      <c r="G19254">
        <f t="shared" si="301"/>
        <v>6</v>
      </c>
    </row>
    <row r="19255" spans="1:7">
      <c r="A19255" s="33"/>
      <c r="B19255" s="34"/>
      <c r="C19255" s="33"/>
      <c r="D19255" s="33"/>
      <c r="E19255" s="33"/>
      <c r="G19255">
        <f t="shared" si="301"/>
        <v>6</v>
      </c>
    </row>
    <row r="19256" spans="1:7">
      <c r="A19256" s="33"/>
      <c r="B19256" s="34"/>
      <c r="C19256" s="33"/>
      <c r="D19256" s="33"/>
      <c r="E19256" s="33"/>
      <c r="G19256">
        <f t="shared" si="301"/>
        <v>6</v>
      </c>
    </row>
    <row r="19257" spans="1:7">
      <c r="A19257" s="33"/>
      <c r="B19257" s="34"/>
      <c r="C19257" s="33"/>
      <c r="D19257" s="33"/>
      <c r="E19257" s="33"/>
      <c r="G19257">
        <f t="shared" si="301"/>
        <v>6</v>
      </c>
    </row>
    <row r="19258" spans="1:7">
      <c r="A19258" s="33"/>
      <c r="B19258" s="34"/>
      <c r="C19258" s="33"/>
      <c r="D19258" s="33"/>
      <c r="E19258" s="33"/>
      <c r="G19258">
        <f t="shared" si="301"/>
        <v>6</v>
      </c>
    </row>
    <row r="19259" spans="1:7">
      <c r="A19259" s="33"/>
      <c r="B19259" s="34"/>
      <c r="C19259" s="33"/>
      <c r="D19259" s="33"/>
      <c r="E19259" s="33"/>
      <c r="G19259">
        <f t="shared" si="301"/>
        <v>6</v>
      </c>
    </row>
    <row r="19260" spans="1:7">
      <c r="A19260" s="33"/>
      <c r="B19260" s="34"/>
      <c r="C19260" s="33"/>
      <c r="D19260" s="33"/>
      <c r="E19260" s="33"/>
      <c r="G19260">
        <f t="shared" si="301"/>
        <v>6</v>
      </c>
    </row>
    <row r="19261" spans="1:7">
      <c r="A19261" s="33"/>
      <c r="B19261" s="34"/>
      <c r="C19261" s="33"/>
      <c r="D19261" s="33"/>
      <c r="E19261" s="33"/>
      <c r="G19261">
        <f t="shared" si="301"/>
        <v>6</v>
      </c>
    </row>
    <row r="19262" spans="1:7">
      <c r="A19262" s="33"/>
      <c r="B19262" s="34"/>
      <c r="C19262" s="33"/>
      <c r="D19262" s="33"/>
      <c r="E19262" s="33"/>
      <c r="G19262">
        <f t="shared" si="301"/>
        <v>6</v>
      </c>
    </row>
    <row r="19263" spans="1:7">
      <c r="A19263" s="33"/>
      <c r="B19263" s="34"/>
      <c r="C19263" s="33"/>
      <c r="D19263" s="33"/>
      <c r="E19263" s="33"/>
      <c r="G19263">
        <f t="shared" si="301"/>
        <v>6</v>
      </c>
    </row>
    <row r="19264" spans="1:7">
      <c r="A19264" s="33"/>
      <c r="B19264" s="34"/>
      <c r="C19264" s="33"/>
      <c r="D19264" s="33"/>
      <c r="E19264" s="33"/>
      <c r="G19264">
        <f t="shared" ref="G19264:G19327" si="302">WEEKDAY(B19264,2)</f>
        <v>6</v>
      </c>
    </row>
    <row r="19265" spans="1:7">
      <c r="A19265" s="33"/>
      <c r="B19265" s="34"/>
      <c r="C19265" s="33"/>
      <c r="D19265" s="33"/>
      <c r="E19265" s="33"/>
      <c r="G19265">
        <f t="shared" si="302"/>
        <v>6</v>
      </c>
    </row>
    <row r="19266" spans="1:7">
      <c r="A19266" s="33"/>
      <c r="B19266" s="34"/>
      <c r="C19266" s="33"/>
      <c r="D19266" s="33"/>
      <c r="E19266" s="33"/>
      <c r="G19266">
        <f t="shared" si="302"/>
        <v>6</v>
      </c>
    </row>
    <row r="19267" spans="1:7">
      <c r="A19267" s="33"/>
      <c r="B19267" s="34"/>
      <c r="C19267" s="33"/>
      <c r="D19267" s="33"/>
      <c r="E19267" s="33"/>
      <c r="G19267">
        <f t="shared" si="302"/>
        <v>6</v>
      </c>
    </row>
    <row r="19268" spans="1:7">
      <c r="A19268" s="33"/>
      <c r="B19268" s="34"/>
      <c r="C19268" s="33"/>
      <c r="D19268" s="33"/>
      <c r="E19268" s="33"/>
      <c r="G19268">
        <f t="shared" si="302"/>
        <v>6</v>
      </c>
    </row>
    <row r="19269" spans="1:7">
      <c r="A19269" s="33"/>
      <c r="B19269" s="34"/>
      <c r="C19269" s="33"/>
      <c r="D19269" s="33"/>
      <c r="E19269" s="33"/>
      <c r="G19269">
        <f t="shared" si="302"/>
        <v>6</v>
      </c>
    </row>
    <row r="19270" spans="1:7">
      <c r="A19270" s="33"/>
      <c r="B19270" s="34"/>
      <c r="C19270" s="33"/>
      <c r="D19270" s="33"/>
      <c r="E19270" s="33"/>
      <c r="G19270">
        <f t="shared" si="302"/>
        <v>6</v>
      </c>
    </row>
    <row r="19271" spans="1:7">
      <c r="A19271" s="33"/>
      <c r="B19271" s="34"/>
      <c r="C19271" s="33"/>
      <c r="D19271" s="33"/>
      <c r="E19271" s="33"/>
      <c r="G19271">
        <f t="shared" si="302"/>
        <v>6</v>
      </c>
    </row>
    <row r="19272" spans="1:7">
      <c r="A19272" s="33"/>
      <c r="B19272" s="34"/>
      <c r="C19272" s="33"/>
      <c r="D19272" s="33"/>
      <c r="E19272" s="33"/>
      <c r="G19272">
        <f t="shared" si="302"/>
        <v>6</v>
      </c>
    </row>
    <row r="19273" spans="1:7">
      <c r="A19273" s="33"/>
      <c r="B19273" s="34"/>
      <c r="C19273" s="33"/>
      <c r="D19273" s="33"/>
      <c r="E19273" s="33"/>
      <c r="G19273">
        <f t="shared" si="302"/>
        <v>6</v>
      </c>
    </row>
    <row r="19274" spans="1:7">
      <c r="A19274" s="33"/>
      <c r="B19274" s="34"/>
      <c r="C19274" s="33"/>
      <c r="D19274" s="33"/>
      <c r="E19274" s="33"/>
      <c r="G19274">
        <f t="shared" si="302"/>
        <v>6</v>
      </c>
    </row>
    <row r="19275" spans="1:7">
      <c r="A19275" s="33"/>
      <c r="B19275" s="34"/>
      <c r="C19275" s="33"/>
      <c r="D19275" s="33"/>
      <c r="E19275" s="33"/>
      <c r="G19275">
        <f t="shared" si="302"/>
        <v>6</v>
      </c>
    </row>
    <row r="19276" spans="1:7">
      <c r="A19276" s="33"/>
      <c r="B19276" s="34"/>
      <c r="C19276" s="33"/>
      <c r="D19276" s="33"/>
      <c r="E19276" s="33"/>
      <c r="G19276">
        <f t="shared" si="302"/>
        <v>6</v>
      </c>
    </row>
    <row r="19277" spans="1:7">
      <c r="A19277" s="33"/>
      <c r="B19277" s="34"/>
      <c r="C19277" s="33"/>
      <c r="D19277" s="33"/>
      <c r="E19277" s="33"/>
      <c r="G19277">
        <f t="shared" si="302"/>
        <v>6</v>
      </c>
    </row>
    <row r="19278" spans="1:7">
      <c r="A19278" s="33"/>
      <c r="B19278" s="34"/>
      <c r="C19278" s="33"/>
      <c r="D19278" s="33"/>
      <c r="E19278" s="33"/>
      <c r="G19278">
        <f t="shared" si="302"/>
        <v>6</v>
      </c>
    </row>
    <row r="19279" spans="1:7">
      <c r="A19279" s="33"/>
      <c r="B19279" s="34"/>
      <c r="C19279" s="33"/>
      <c r="D19279" s="33"/>
      <c r="E19279" s="33"/>
      <c r="G19279">
        <f t="shared" si="302"/>
        <v>6</v>
      </c>
    </row>
    <row r="19280" spans="1:7">
      <c r="A19280" s="33"/>
      <c r="B19280" s="34"/>
      <c r="C19280" s="33"/>
      <c r="D19280" s="33"/>
      <c r="E19280" s="33"/>
      <c r="G19280">
        <f t="shared" si="302"/>
        <v>6</v>
      </c>
    </row>
    <row r="19281" spans="1:7">
      <c r="A19281" s="33"/>
      <c r="B19281" s="34"/>
      <c r="C19281" s="33"/>
      <c r="D19281" s="33"/>
      <c r="E19281" s="33"/>
      <c r="G19281">
        <f t="shared" si="302"/>
        <v>6</v>
      </c>
    </row>
    <row r="19282" spans="1:7">
      <c r="A19282" s="33"/>
      <c r="B19282" s="34"/>
      <c r="C19282" s="33"/>
      <c r="D19282" s="33"/>
      <c r="E19282" s="33"/>
      <c r="G19282">
        <f t="shared" si="302"/>
        <v>6</v>
      </c>
    </row>
    <row r="19283" spans="1:7">
      <c r="A19283" s="33"/>
      <c r="B19283" s="34"/>
      <c r="C19283" s="33"/>
      <c r="D19283" s="33"/>
      <c r="E19283" s="33"/>
      <c r="G19283">
        <f t="shared" si="302"/>
        <v>6</v>
      </c>
    </row>
    <row r="19284" spans="1:7">
      <c r="A19284" s="33"/>
      <c r="B19284" s="34"/>
      <c r="C19284" s="33"/>
      <c r="D19284" s="33"/>
      <c r="E19284" s="33"/>
      <c r="G19284">
        <f t="shared" si="302"/>
        <v>6</v>
      </c>
    </row>
    <row r="19285" spans="1:7">
      <c r="A19285" s="33"/>
      <c r="B19285" s="34"/>
      <c r="C19285" s="33"/>
      <c r="D19285" s="33"/>
      <c r="E19285" s="33"/>
      <c r="G19285">
        <f t="shared" si="302"/>
        <v>6</v>
      </c>
    </row>
    <row r="19286" spans="1:7">
      <c r="A19286" s="33"/>
      <c r="B19286" s="34"/>
      <c r="C19286" s="33"/>
      <c r="D19286" s="33"/>
      <c r="E19286" s="33"/>
      <c r="G19286">
        <f t="shared" si="302"/>
        <v>6</v>
      </c>
    </row>
    <row r="19287" spans="1:7">
      <c r="A19287" s="33"/>
      <c r="B19287" s="34"/>
      <c r="C19287" s="33"/>
      <c r="D19287" s="33"/>
      <c r="E19287" s="33"/>
      <c r="G19287">
        <f t="shared" si="302"/>
        <v>6</v>
      </c>
    </row>
    <row r="19288" spans="1:7">
      <c r="A19288" s="33"/>
      <c r="B19288" s="34"/>
      <c r="C19288" s="33"/>
      <c r="D19288" s="33"/>
      <c r="E19288" s="33"/>
      <c r="G19288">
        <f t="shared" si="302"/>
        <v>6</v>
      </c>
    </row>
    <row r="19289" spans="1:7">
      <c r="A19289" s="33"/>
      <c r="B19289" s="34"/>
      <c r="C19289" s="33"/>
      <c r="D19289" s="33"/>
      <c r="E19289" s="33"/>
      <c r="G19289">
        <f t="shared" si="302"/>
        <v>6</v>
      </c>
    </row>
    <row r="19290" spans="1:7">
      <c r="A19290" s="33"/>
      <c r="B19290" s="34"/>
      <c r="C19290" s="33"/>
      <c r="D19290" s="33"/>
      <c r="E19290" s="33"/>
      <c r="G19290">
        <f t="shared" si="302"/>
        <v>6</v>
      </c>
    </row>
    <row r="19291" spans="1:7">
      <c r="A19291" s="33"/>
      <c r="B19291" s="34"/>
      <c r="C19291" s="33"/>
      <c r="D19291" s="33"/>
      <c r="E19291" s="33"/>
      <c r="G19291">
        <f t="shared" si="302"/>
        <v>6</v>
      </c>
    </row>
    <row r="19292" spans="1:7">
      <c r="A19292" s="33"/>
      <c r="B19292" s="34"/>
      <c r="C19292" s="33"/>
      <c r="D19292" s="33"/>
      <c r="E19292" s="33"/>
      <c r="G19292">
        <f t="shared" si="302"/>
        <v>6</v>
      </c>
    </row>
    <row r="19293" spans="1:7">
      <c r="A19293" s="33"/>
      <c r="B19293" s="34"/>
      <c r="C19293" s="33"/>
      <c r="D19293" s="33"/>
      <c r="E19293" s="33"/>
      <c r="G19293">
        <f t="shared" si="302"/>
        <v>6</v>
      </c>
    </row>
    <row r="19294" spans="1:7">
      <c r="A19294" s="33"/>
      <c r="B19294" s="34"/>
      <c r="C19294" s="33"/>
      <c r="D19294" s="33"/>
      <c r="E19294" s="33"/>
      <c r="G19294">
        <f t="shared" si="302"/>
        <v>6</v>
      </c>
    </row>
    <row r="19295" spans="1:7">
      <c r="A19295" s="33"/>
      <c r="B19295" s="34"/>
      <c r="C19295" s="33"/>
      <c r="D19295" s="33"/>
      <c r="E19295" s="33"/>
      <c r="G19295">
        <f t="shared" si="302"/>
        <v>6</v>
      </c>
    </row>
    <row r="19296" spans="1:7">
      <c r="A19296" s="33"/>
      <c r="B19296" s="34"/>
      <c r="C19296" s="33"/>
      <c r="D19296" s="33"/>
      <c r="E19296" s="33"/>
      <c r="G19296">
        <f t="shared" si="302"/>
        <v>6</v>
      </c>
    </row>
    <row r="19297" spans="1:7">
      <c r="A19297" s="33"/>
      <c r="B19297" s="34"/>
      <c r="C19297" s="33"/>
      <c r="D19297" s="33"/>
      <c r="E19297" s="33"/>
      <c r="G19297">
        <f t="shared" si="302"/>
        <v>6</v>
      </c>
    </row>
    <row r="19298" spans="1:7">
      <c r="A19298" s="33"/>
      <c r="B19298" s="34"/>
      <c r="C19298" s="33"/>
      <c r="D19298" s="33"/>
      <c r="E19298" s="33"/>
      <c r="G19298">
        <f t="shared" si="302"/>
        <v>6</v>
      </c>
    </row>
    <row r="19299" spans="1:7">
      <c r="A19299" s="33"/>
      <c r="B19299" s="34"/>
      <c r="C19299" s="33"/>
      <c r="D19299" s="33"/>
      <c r="E19299" s="33"/>
      <c r="G19299">
        <f t="shared" si="302"/>
        <v>6</v>
      </c>
    </row>
    <row r="19300" spans="1:7">
      <c r="A19300" s="33"/>
      <c r="B19300" s="34"/>
      <c r="C19300" s="33"/>
      <c r="D19300" s="33"/>
      <c r="E19300" s="33"/>
      <c r="G19300">
        <f t="shared" si="302"/>
        <v>6</v>
      </c>
    </row>
    <row r="19301" spans="1:7">
      <c r="A19301" s="33"/>
      <c r="B19301" s="34"/>
      <c r="C19301" s="33"/>
      <c r="D19301" s="33"/>
      <c r="E19301" s="33"/>
      <c r="G19301">
        <f t="shared" si="302"/>
        <v>6</v>
      </c>
    </row>
    <row r="19302" spans="1:7">
      <c r="A19302" s="33"/>
      <c r="B19302" s="34"/>
      <c r="C19302" s="33"/>
      <c r="D19302" s="33"/>
      <c r="E19302" s="33"/>
      <c r="G19302">
        <f t="shared" si="302"/>
        <v>6</v>
      </c>
    </row>
    <row r="19303" spans="1:7">
      <c r="A19303" s="33"/>
      <c r="B19303" s="34"/>
      <c r="C19303" s="33"/>
      <c r="D19303" s="33"/>
      <c r="E19303" s="33"/>
      <c r="G19303">
        <f t="shared" si="302"/>
        <v>6</v>
      </c>
    </row>
    <row r="19304" spans="1:7">
      <c r="A19304" s="33"/>
      <c r="B19304" s="34"/>
      <c r="C19304" s="33"/>
      <c r="D19304" s="33"/>
      <c r="E19304" s="33"/>
      <c r="G19304">
        <f t="shared" si="302"/>
        <v>6</v>
      </c>
    </row>
    <row r="19305" spans="1:7">
      <c r="A19305" s="33"/>
      <c r="B19305" s="34"/>
      <c r="C19305" s="33"/>
      <c r="D19305" s="33"/>
      <c r="E19305" s="33"/>
      <c r="G19305">
        <f t="shared" si="302"/>
        <v>6</v>
      </c>
    </row>
    <row r="19306" spans="1:7">
      <c r="A19306" s="33"/>
      <c r="B19306" s="34"/>
      <c r="C19306" s="33"/>
      <c r="D19306" s="33"/>
      <c r="E19306" s="33"/>
      <c r="G19306">
        <f t="shared" si="302"/>
        <v>6</v>
      </c>
    </row>
    <row r="19307" spans="1:7">
      <c r="A19307" s="33"/>
      <c r="B19307" s="34"/>
      <c r="C19307" s="33"/>
      <c r="D19307" s="33"/>
      <c r="E19307" s="33"/>
      <c r="G19307">
        <f t="shared" si="302"/>
        <v>6</v>
      </c>
    </row>
    <row r="19308" spans="1:7">
      <c r="A19308" s="33"/>
      <c r="B19308" s="34"/>
      <c r="C19308" s="33"/>
      <c r="D19308" s="33"/>
      <c r="E19308" s="33"/>
      <c r="G19308">
        <f t="shared" si="302"/>
        <v>6</v>
      </c>
    </row>
    <row r="19309" spans="1:7">
      <c r="A19309" s="33"/>
      <c r="B19309" s="34"/>
      <c r="C19309" s="33"/>
      <c r="D19309" s="33"/>
      <c r="E19309" s="33"/>
      <c r="G19309">
        <f t="shared" si="302"/>
        <v>6</v>
      </c>
    </row>
    <row r="19310" spans="1:7">
      <c r="A19310" s="33"/>
      <c r="B19310" s="34"/>
      <c r="C19310" s="33"/>
      <c r="D19310" s="33"/>
      <c r="E19310" s="33"/>
      <c r="G19310">
        <f t="shared" si="302"/>
        <v>6</v>
      </c>
    </row>
    <row r="19311" spans="1:7">
      <c r="A19311" s="33"/>
      <c r="B19311" s="34"/>
      <c r="C19311" s="33"/>
      <c r="D19311" s="33"/>
      <c r="E19311" s="33"/>
      <c r="G19311">
        <f t="shared" si="302"/>
        <v>6</v>
      </c>
    </row>
    <row r="19312" spans="1:7">
      <c r="A19312" s="33"/>
      <c r="B19312" s="34"/>
      <c r="C19312" s="33"/>
      <c r="D19312" s="33"/>
      <c r="E19312" s="33"/>
      <c r="G19312">
        <f t="shared" si="302"/>
        <v>6</v>
      </c>
    </row>
    <row r="19313" spans="1:7">
      <c r="A19313" s="33"/>
      <c r="B19313" s="34"/>
      <c r="C19313" s="33"/>
      <c r="D19313" s="33"/>
      <c r="E19313" s="33"/>
      <c r="G19313">
        <f t="shared" si="302"/>
        <v>6</v>
      </c>
    </row>
    <row r="19314" spans="1:7">
      <c r="A19314" s="33"/>
      <c r="B19314" s="34"/>
      <c r="C19314" s="33"/>
      <c r="D19314" s="33"/>
      <c r="E19314" s="33"/>
      <c r="G19314">
        <f t="shared" si="302"/>
        <v>6</v>
      </c>
    </row>
    <row r="19315" spans="1:7">
      <c r="A19315" s="33"/>
      <c r="B19315" s="34"/>
      <c r="C19315" s="33"/>
      <c r="D19315" s="33"/>
      <c r="E19315" s="33"/>
      <c r="G19315">
        <f t="shared" si="302"/>
        <v>6</v>
      </c>
    </row>
    <row r="19316" spans="1:7">
      <c r="A19316" s="33"/>
      <c r="B19316" s="34"/>
      <c r="C19316" s="33"/>
      <c r="D19316" s="33"/>
      <c r="E19316" s="33"/>
      <c r="G19316">
        <f t="shared" si="302"/>
        <v>6</v>
      </c>
    </row>
    <row r="19317" spans="1:7">
      <c r="A19317" s="33"/>
      <c r="B19317" s="34"/>
      <c r="C19317" s="33"/>
      <c r="D19317" s="33"/>
      <c r="E19317" s="33"/>
      <c r="G19317">
        <f t="shared" si="302"/>
        <v>6</v>
      </c>
    </row>
    <row r="19318" spans="1:7">
      <c r="A19318" s="33"/>
      <c r="B19318" s="34"/>
      <c r="C19318" s="33"/>
      <c r="D19318" s="33"/>
      <c r="E19318" s="33"/>
      <c r="G19318">
        <f t="shared" si="302"/>
        <v>6</v>
      </c>
    </row>
    <row r="19319" spans="1:7">
      <c r="A19319" s="33"/>
      <c r="B19319" s="34"/>
      <c r="C19319" s="33"/>
      <c r="D19319" s="33"/>
      <c r="E19319" s="33"/>
      <c r="G19319">
        <f t="shared" si="302"/>
        <v>6</v>
      </c>
    </row>
    <row r="19320" spans="1:7">
      <c r="A19320" s="33"/>
      <c r="B19320" s="34"/>
      <c r="C19320" s="33"/>
      <c r="D19320" s="33"/>
      <c r="E19320" s="33"/>
      <c r="G19320">
        <f t="shared" si="302"/>
        <v>6</v>
      </c>
    </row>
    <row r="19321" spans="1:7">
      <c r="A19321" s="33"/>
      <c r="B19321" s="34"/>
      <c r="C19321" s="33"/>
      <c r="D19321" s="33"/>
      <c r="E19321" s="33"/>
      <c r="G19321">
        <f t="shared" si="302"/>
        <v>6</v>
      </c>
    </row>
    <row r="19322" spans="1:7">
      <c r="A19322" s="33"/>
      <c r="B19322" s="34"/>
      <c r="C19322" s="33"/>
      <c r="D19322" s="33"/>
      <c r="E19322" s="33"/>
      <c r="G19322">
        <f t="shared" si="302"/>
        <v>6</v>
      </c>
    </row>
    <row r="19323" spans="1:7">
      <c r="A19323" s="33"/>
      <c r="B19323" s="34"/>
      <c r="C19323" s="33"/>
      <c r="D19323" s="33"/>
      <c r="E19323" s="33"/>
      <c r="G19323">
        <f t="shared" si="302"/>
        <v>6</v>
      </c>
    </row>
    <row r="19324" spans="1:7">
      <c r="A19324" s="33"/>
      <c r="B19324" s="34"/>
      <c r="C19324" s="33"/>
      <c r="D19324" s="33"/>
      <c r="E19324" s="33"/>
      <c r="G19324">
        <f t="shared" si="302"/>
        <v>6</v>
      </c>
    </row>
    <row r="19325" spans="1:7">
      <c r="A19325" s="33"/>
      <c r="B19325" s="34"/>
      <c r="C19325" s="33"/>
      <c r="D19325" s="33"/>
      <c r="E19325" s="33"/>
      <c r="G19325">
        <f t="shared" si="302"/>
        <v>6</v>
      </c>
    </row>
    <row r="19326" spans="1:7">
      <c r="A19326" s="33"/>
      <c r="B19326" s="34"/>
      <c r="C19326" s="33"/>
      <c r="D19326" s="33"/>
      <c r="E19326" s="33"/>
      <c r="G19326">
        <f t="shared" si="302"/>
        <v>6</v>
      </c>
    </row>
    <row r="19327" spans="1:7">
      <c r="A19327" s="33"/>
      <c r="B19327" s="34"/>
      <c r="C19327" s="33"/>
      <c r="D19327" s="33"/>
      <c r="E19327" s="33"/>
      <c r="G19327">
        <f t="shared" si="302"/>
        <v>6</v>
      </c>
    </row>
    <row r="19328" spans="1:7">
      <c r="A19328" s="33"/>
      <c r="B19328" s="34"/>
      <c r="C19328" s="33"/>
      <c r="D19328" s="33"/>
      <c r="E19328" s="33"/>
      <c r="G19328">
        <f t="shared" ref="G19328:G19391" si="303">WEEKDAY(B19328,2)</f>
        <v>6</v>
      </c>
    </row>
    <row r="19329" spans="1:7">
      <c r="A19329" s="33"/>
      <c r="B19329" s="34"/>
      <c r="C19329" s="33"/>
      <c r="D19329" s="33"/>
      <c r="E19329" s="33"/>
      <c r="G19329">
        <f t="shared" si="303"/>
        <v>6</v>
      </c>
    </row>
    <row r="19330" spans="1:7">
      <c r="A19330" s="33"/>
      <c r="B19330" s="34"/>
      <c r="C19330" s="33"/>
      <c r="D19330" s="33"/>
      <c r="E19330" s="33"/>
      <c r="G19330">
        <f t="shared" si="303"/>
        <v>6</v>
      </c>
    </row>
    <row r="19331" spans="1:7">
      <c r="A19331" s="33"/>
      <c r="B19331" s="34"/>
      <c r="C19331" s="33"/>
      <c r="D19331" s="33"/>
      <c r="E19331" s="33"/>
      <c r="G19331">
        <f t="shared" si="303"/>
        <v>6</v>
      </c>
    </row>
    <row r="19332" spans="1:7">
      <c r="A19332" s="33"/>
      <c r="B19332" s="34"/>
      <c r="C19332" s="33"/>
      <c r="D19332" s="33"/>
      <c r="E19332" s="33"/>
      <c r="G19332">
        <f t="shared" si="303"/>
        <v>6</v>
      </c>
    </row>
    <row r="19333" spans="1:7">
      <c r="A19333" s="33"/>
      <c r="B19333" s="34"/>
      <c r="C19333" s="33"/>
      <c r="D19333" s="33"/>
      <c r="E19333" s="33"/>
      <c r="G19333">
        <f t="shared" si="303"/>
        <v>6</v>
      </c>
    </row>
    <row r="19334" spans="1:7">
      <c r="A19334" s="33"/>
      <c r="B19334" s="34"/>
      <c r="C19334" s="33"/>
      <c r="D19334" s="33"/>
      <c r="E19334" s="33"/>
      <c r="G19334">
        <f t="shared" si="303"/>
        <v>6</v>
      </c>
    </row>
    <row r="19335" spans="1:7">
      <c r="A19335" s="33"/>
      <c r="B19335" s="34"/>
      <c r="C19335" s="33"/>
      <c r="D19335" s="33"/>
      <c r="E19335" s="33"/>
      <c r="G19335">
        <f t="shared" si="303"/>
        <v>6</v>
      </c>
    </row>
    <row r="19336" spans="1:7">
      <c r="A19336" s="33"/>
      <c r="B19336" s="34"/>
      <c r="C19336" s="33"/>
      <c r="D19336" s="33"/>
      <c r="E19336" s="33"/>
      <c r="G19336">
        <f t="shared" si="303"/>
        <v>6</v>
      </c>
    </row>
    <row r="19337" spans="1:7">
      <c r="A19337" s="33"/>
      <c r="B19337" s="34"/>
      <c r="C19337" s="33"/>
      <c r="D19337" s="33"/>
      <c r="E19337" s="33"/>
      <c r="G19337">
        <f t="shared" si="303"/>
        <v>6</v>
      </c>
    </row>
    <row r="19338" spans="1:7">
      <c r="A19338" s="33"/>
      <c r="B19338" s="34"/>
      <c r="C19338" s="33"/>
      <c r="D19338" s="33"/>
      <c r="E19338" s="33"/>
      <c r="G19338">
        <f t="shared" si="303"/>
        <v>6</v>
      </c>
    </row>
    <row r="19339" spans="1:7">
      <c r="A19339" s="33"/>
      <c r="B19339" s="34"/>
      <c r="C19339" s="33"/>
      <c r="D19339" s="33"/>
      <c r="E19339" s="33"/>
      <c r="G19339">
        <f t="shared" si="303"/>
        <v>6</v>
      </c>
    </row>
    <row r="19340" spans="1:7">
      <c r="A19340" s="33"/>
      <c r="B19340" s="34"/>
      <c r="C19340" s="33"/>
      <c r="D19340" s="33"/>
      <c r="E19340" s="33"/>
      <c r="G19340">
        <f t="shared" si="303"/>
        <v>6</v>
      </c>
    </row>
    <row r="19341" spans="1:7">
      <c r="A19341" s="33"/>
      <c r="B19341" s="34"/>
      <c r="C19341" s="33"/>
      <c r="D19341" s="33"/>
      <c r="E19341" s="33"/>
      <c r="G19341">
        <f t="shared" si="303"/>
        <v>6</v>
      </c>
    </row>
    <row r="19342" spans="1:7">
      <c r="A19342" s="33"/>
      <c r="B19342" s="34"/>
      <c r="C19342" s="33"/>
      <c r="D19342" s="33"/>
      <c r="E19342" s="33"/>
      <c r="G19342">
        <f t="shared" si="303"/>
        <v>6</v>
      </c>
    </row>
    <row r="19343" spans="1:7">
      <c r="A19343" s="33"/>
      <c r="B19343" s="34"/>
      <c r="C19343" s="33"/>
      <c r="D19343" s="33"/>
      <c r="E19343" s="33"/>
      <c r="G19343">
        <f t="shared" si="303"/>
        <v>6</v>
      </c>
    </row>
    <row r="19344" spans="1:7">
      <c r="A19344" s="33"/>
      <c r="B19344" s="34"/>
      <c r="C19344" s="33"/>
      <c r="D19344" s="33"/>
      <c r="E19344" s="33"/>
      <c r="G19344">
        <f t="shared" si="303"/>
        <v>6</v>
      </c>
    </row>
    <row r="19345" spans="1:7">
      <c r="A19345" s="33"/>
      <c r="B19345" s="34"/>
      <c r="C19345" s="33"/>
      <c r="D19345" s="33"/>
      <c r="E19345" s="33"/>
      <c r="G19345">
        <f t="shared" si="303"/>
        <v>6</v>
      </c>
    </row>
    <row r="19346" spans="1:7">
      <c r="A19346" s="33"/>
      <c r="B19346" s="34"/>
      <c r="C19346" s="33"/>
      <c r="D19346" s="33"/>
      <c r="E19346" s="33"/>
      <c r="G19346">
        <f t="shared" si="303"/>
        <v>6</v>
      </c>
    </row>
    <row r="19347" spans="1:7">
      <c r="A19347" s="33"/>
      <c r="B19347" s="34"/>
      <c r="C19347" s="33"/>
      <c r="D19347" s="33"/>
      <c r="E19347" s="33"/>
      <c r="G19347">
        <f t="shared" si="303"/>
        <v>6</v>
      </c>
    </row>
    <row r="19348" spans="1:7">
      <c r="A19348" s="33"/>
      <c r="B19348" s="34"/>
      <c r="C19348" s="33"/>
      <c r="D19348" s="33"/>
      <c r="E19348" s="33"/>
      <c r="G19348">
        <f t="shared" si="303"/>
        <v>6</v>
      </c>
    </row>
    <row r="19349" spans="1:7">
      <c r="A19349" s="33"/>
      <c r="B19349" s="34"/>
      <c r="C19349" s="33"/>
      <c r="D19349" s="33"/>
      <c r="E19349" s="33"/>
      <c r="G19349">
        <f t="shared" si="303"/>
        <v>6</v>
      </c>
    </row>
    <row r="19350" spans="1:7">
      <c r="A19350" s="33"/>
      <c r="B19350" s="34"/>
      <c r="C19350" s="33"/>
      <c r="D19350" s="33"/>
      <c r="E19350" s="33"/>
      <c r="G19350">
        <f t="shared" si="303"/>
        <v>6</v>
      </c>
    </row>
    <row r="19351" spans="1:7">
      <c r="A19351" s="33"/>
      <c r="B19351" s="34"/>
      <c r="C19351" s="33"/>
      <c r="D19351" s="33"/>
      <c r="E19351" s="33"/>
      <c r="G19351">
        <f t="shared" si="303"/>
        <v>6</v>
      </c>
    </row>
    <row r="19352" spans="1:7">
      <c r="A19352" s="33"/>
      <c r="B19352" s="34"/>
      <c r="C19352" s="33"/>
      <c r="D19352" s="33"/>
      <c r="E19352" s="33"/>
      <c r="G19352">
        <f t="shared" si="303"/>
        <v>6</v>
      </c>
    </row>
    <row r="19353" spans="1:7">
      <c r="A19353" s="33"/>
      <c r="B19353" s="34"/>
      <c r="C19353" s="33"/>
      <c r="D19353" s="33"/>
      <c r="E19353" s="33"/>
      <c r="G19353">
        <f t="shared" si="303"/>
        <v>6</v>
      </c>
    </row>
    <row r="19354" spans="1:7">
      <c r="A19354" s="33"/>
      <c r="B19354" s="34"/>
      <c r="C19354" s="33"/>
      <c r="D19354" s="33"/>
      <c r="E19354" s="33"/>
      <c r="G19354">
        <f t="shared" si="303"/>
        <v>6</v>
      </c>
    </row>
    <row r="19355" spans="1:7">
      <c r="A19355" s="33"/>
      <c r="B19355" s="34"/>
      <c r="C19355" s="33"/>
      <c r="D19355" s="33"/>
      <c r="E19355" s="33"/>
      <c r="G19355">
        <f t="shared" si="303"/>
        <v>6</v>
      </c>
    </row>
    <row r="19356" spans="1:7">
      <c r="A19356" s="33"/>
      <c r="B19356" s="34"/>
      <c r="C19356" s="33"/>
      <c r="D19356" s="33"/>
      <c r="E19356" s="33"/>
      <c r="G19356">
        <f t="shared" si="303"/>
        <v>6</v>
      </c>
    </row>
    <row r="19357" spans="1:7">
      <c r="A19357" s="33"/>
      <c r="B19357" s="34"/>
      <c r="C19357" s="33"/>
      <c r="D19357" s="33"/>
      <c r="E19357" s="33"/>
      <c r="G19357">
        <f t="shared" si="303"/>
        <v>6</v>
      </c>
    </row>
    <row r="19358" spans="1:7">
      <c r="A19358" s="33"/>
      <c r="B19358" s="34"/>
      <c r="C19358" s="33"/>
      <c r="D19358" s="33"/>
      <c r="E19358" s="33"/>
      <c r="G19358">
        <f t="shared" si="303"/>
        <v>6</v>
      </c>
    </row>
    <row r="19359" spans="1:7">
      <c r="A19359" s="33"/>
      <c r="B19359" s="34"/>
      <c r="C19359" s="33"/>
      <c r="D19359" s="33"/>
      <c r="E19359" s="33"/>
      <c r="G19359">
        <f t="shared" si="303"/>
        <v>6</v>
      </c>
    </row>
    <row r="19360" spans="1:7">
      <c r="A19360" s="33"/>
      <c r="B19360" s="34"/>
      <c r="C19360" s="33"/>
      <c r="D19360" s="33"/>
      <c r="E19360" s="33"/>
      <c r="G19360">
        <f t="shared" si="303"/>
        <v>6</v>
      </c>
    </row>
    <row r="19361" spans="1:7">
      <c r="A19361" s="33"/>
      <c r="B19361" s="34"/>
      <c r="C19361" s="33"/>
      <c r="D19361" s="33"/>
      <c r="E19361" s="33"/>
      <c r="G19361">
        <f t="shared" si="303"/>
        <v>6</v>
      </c>
    </row>
    <row r="19362" spans="1:7">
      <c r="A19362" s="33"/>
      <c r="B19362" s="34"/>
      <c r="C19362" s="33"/>
      <c r="D19362" s="33"/>
      <c r="E19362" s="33"/>
      <c r="G19362">
        <f t="shared" si="303"/>
        <v>6</v>
      </c>
    </row>
    <row r="19363" spans="1:7">
      <c r="A19363" s="33"/>
      <c r="B19363" s="34"/>
      <c r="C19363" s="33"/>
      <c r="D19363" s="33"/>
      <c r="E19363" s="33"/>
      <c r="G19363">
        <f t="shared" si="303"/>
        <v>6</v>
      </c>
    </row>
    <row r="19364" spans="1:7">
      <c r="A19364" s="33"/>
      <c r="B19364" s="34"/>
      <c r="C19364" s="33"/>
      <c r="D19364" s="33"/>
      <c r="E19364" s="33"/>
      <c r="G19364">
        <f t="shared" si="303"/>
        <v>6</v>
      </c>
    </row>
    <row r="19365" spans="1:7">
      <c r="A19365" s="33"/>
      <c r="B19365" s="34"/>
      <c r="C19365" s="33"/>
      <c r="D19365" s="33"/>
      <c r="E19365" s="33"/>
      <c r="G19365">
        <f t="shared" si="303"/>
        <v>6</v>
      </c>
    </row>
    <row r="19366" spans="1:7">
      <c r="A19366" s="33"/>
      <c r="B19366" s="34"/>
      <c r="C19366" s="33"/>
      <c r="D19366" s="33"/>
      <c r="E19366" s="33"/>
      <c r="G19366">
        <f t="shared" si="303"/>
        <v>6</v>
      </c>
    </row>
    <row r="19367" spans="1:7">
      <c r="A19367" s="33"/>
      <c r="B19367" s="34"/>
      <c r="C19367" s="33"/>
      <c r="D19367" s="33"/>
      <c r="E19367" s="33"/>
      <c r="G19367">
        <f t="shared" si="303"/>
        <v>6</v>
      </c>
    </row>
    <row r="19368" spans="1:7">
      <c r="A19368" s="33"/>
      <c r="B19368" s="34"/>
      <c r="C19368" s="33"/>
      <c r="D19368" s="33"/>
      <c r="E19368" s="33"/>
      <c r="G19368">
        <f t="shared" si="303"/>
        <v>6</v>
      </c>
    </row>
    <row r="19369" spans="1:7">
      <c r="A19369" s="33"/>
      <c r="B19369" s="34"/>
      <c r="C19369" s="33"/>
      <c r="D19369" s="33"/>
      <c r="E19369" s="33"/>
      <c r="G19369">
        <f t="shared" si="303"/>
        <v>6</v>
      </c>
    </row>
    <row r="19370" spans="1:7">
      <c r="A19370" s="33"/>
      <c r="B19370" s="34"/>
      <c r="C19370" s="33"/>
      <c r="D19370" s="33"/>
      <c r="E19370" s="33"/>
      <c r="G19370">
        <f t="shared" si="303"/>
        <v>6</v>
      </c>
    </row>
    <row r="19371" spans="1:7">
      <c r="A19371" s="33"/>
      <c r="B19371" s="34"/>
      <c r="C19371" s="33"/>
      <c r="D19371" s="33"/>
      <c r="E19371" s="33"/>
      <c r="G19371">
        <f t="shared" si="303"/>
        <v>6</v>
      </c>
    </row>
    <row r="19372" spans="1:7">
      <c r="A19372" s="33"/>
      <c r="B19372" s="34"/>
      <c r="C19372" s="33"/>
      <c r="D19372" s="33"/>
      <c r="E19372" s="33"/>
      <c r="G19372">
        <f t="shared" si="303"/>
        <v>6</v>
      </c>
    </row>
    <row r="19373" spans="1:7">
      <c r="A19373" s="33"/>
      <c r="B19373" s="34"/>
      <c r="C19373" s="33"/>
      <c r="D19373" s="33"/>
      <c r="E19373" s="33"/>
      <c r="G19373">
        <f t="shared" si="303"/>
        <v>6</v>
      </c>
    </row>
    <row r="19374" spans="1:7">
      <c r="A19374" s="33"/>
      <c r="B19374" s="34"/>
      <c r="C19374" s="33"/>
      <c r="D19374" s="33"/>
      <c r="E19374" s="33"/>
      <c r="G19374">
        <f t="shared" si="303"/>
        <v>6</v>
      </c>
    </row>
    <row r="19375" spans="1:7">
      <c r="A19375" s="33"/>
      <c r="B19375" s="34"/>
      <c r="C19375" s="33"/>
      <c r="D19375" s="33"/>
      <c r="E19375" s="33"/>
      <c r="G19375">
        <f t="shared" si="303"/>
        <v>6</v>
      </c>
    </row>
    <row r="19376" spans="1:7">
      <c r="A19376" s="33"/>
      <c r="B19376" s="34"/>
      <c r="C19376" s="33"/>
      <c r="D19376" s="33"/>
      <c r="E19376" s="33"/>
      <c r="G19376">
        <f t="shared" si="303"/>
        <v>6</v>
      </c>
    </row>
    <row r="19377" spans="1:7">
      <c r="A19377" s="33"/>
      <c r="B19377" s="34"/>
      <c r="C19377" s="33"/>
      <c r="D19377" s="33"/>
      <c r="E19377" s="33"/>
      <c r="G19377">
        <f t="shared" si="303"/>
        <v>6</v>
      </c>
    </row>
    <row r="19378" spans="1:7">
      <c r="A19378" s="33"/>
      <c r="B19378" s="34"/>
      <c r="C19378" s="33"/>
      <c r="D19378" s="33"/>
      <c r="E19378" s="33"/>
      <c r="G19378">
        <f t="shared" si="303"/>
        <v>6</v>
      </c>
    </row>
    <row r="19379" spans="1:7">
      <c r="A19379" s="33"/>
      <c r="B19379" s="34"/>
      <c r="C19379" s="33"/>
      <c r="D19379" s="33"/>
      <c r="E19379" s="33"/>
      <c r="G19379">
        <f t="shared" si="303"/>
        <v>6</v>
      </c>
    </row>
    <row r="19380" spans="1:7">
      <c r="A19380" s="33"/>
      <c r="B19380" s="34"/>
      <c r="C19380" s="33"/>
      <c r="D19380" s="33"/>
      <c r="E19380" s="33"/>
      <c r="G19380">
        <f t="shared" si="303"/>
        <v>6</v>
      </c>
    </row>
    <row r="19381" spans="1:7">
      <c r="A19381" s="33"/>
      <c r="B19381" s="34"/>
      <c r="C19381" s="33"/>
      <c r="D19381" s="33"/>
      <c r="E19381" s="33"/>
      <c r="G19381">
        <f t="shared" si="303"/>
        <v>6</v>
      </c>
    </row>
    <row r="19382" spans="1:7">
      <c r="A19382" s="33"/>
      <c r="B19382" s="34"/>
      <c r="C19382" s="33"/>
      <c r="D19382" s="33"/>
      <c r="E19382" s="33"/>
      <c r="G19382">
        <f t="shared" si="303"/>
        <v>6</v>
      </c>
    </row>
    <row r="19383" spans="1:7">
      <c r="A19383" s="33"/>
      <c r="B19383" s="34"/>
      <c r="C19383" s="33"/>
      <c r="D19383" s="33"/>
      <c r="E19383" s="33"/>
      <c r="G19383">
        <f t="shared" si="303"/>
        <v>6</v>
      </c>
    </row>
    <row r="19384" spans="1:7">
      <c r="A19384" s="33"/>
      <c r="B19384" s="34"/>
      <c r="C19384" s="33"/>
      <c r="D19384" s="33"/>
      <c r="E19384" s="33"/>
      <c r="G19384">
        <f t="shared" si="303"/>
        <v>6</v>
      </c>
    </row>
    <row r="19385" spans="1:7">
      <c r="A19385" s="33"/>
      <c r="B19385" s="34"/>
      <c r="C19385" s="33"/>
      <c r="D19385" s="33"/>
      <c r="E19385" s="33"/>
      <c r="G19385">
        <f t="shared" si="303"/>
        <v>6</v>
      </c>
    </row>
    <row r="19386" spans="1:7">
      <c r="A19386" s="33"/>
      <c r="B19386" s="34"/>
      <c r="C19386" s="33"/>
      <c r="D19386" s="33"/>
      <c r="E19386" s="33"/>
      <c r="G19386">
        <f t="shared" si="303"/>
        <v>6</v>
      </c>
    </row>
    <row r="19387" spans="1:7">
      <c r="A19387" s="33"/>
      <c r="B19387" s="34"/>
      <c r="C19387" s="33"/>
      <c r="D19387" s="33"/>
      <c r="E19387" s="33"/>
      <c r="G19387">
        <f t="shared" si="303"/>
        <v>6</v>
      </c>
    </row>
    <row r="19388" spans="1:7">
      <c r="A19388" s="33"/>
      <c r="B19388" s="34"/>
      <c r="C19388" s="33"/>
      <c r="D19388" s="33"/>
      <c r="E19388" s="33"/>
      <c r="G19388">
        <f t="shared" si="303"/>
        <v>6</v>
      </c>
    </row>
    <row r="19389" spans="1:7">
      <c r="A19389" s="33"/>
      <c r="B19389" s="34"/>
      <c r="C19389" s="33"/>
      <c r="D19389" s="33"/>
      <c r="E19389" s="33"/>
      <c r="G19389">
        <f t="shared" si="303"/>
        <v>6</v>
      </c>
    </row>
    <row r="19390" spans="1:7">
      <c r="A19390" s="33"/>
      <c r="B19390" s="34"/>
      <c r="C19390" s="33"/>
      <c r="D19390" s="33"/>
      <c r="E19390" s="33"/>
      <c r="G19390">
        <f t="shared" si="303"/>
        <v>6</v>
      </c>
    </row>
    <row r="19391" spans="1:7">
      <c r="A19391" s="33"/>
      <c r="B19391" s="34"/>
      <c r="C19391" s="33"/>
      <c r="D19391" s="33"/>
      <c r="E19391" s="33"/>
      <c r="G19391">
        <f t="shared" si="303"/>
        <v>6</v>
      </c>
    </row>
    <row r="19392" spans="1:7">
      <c r="A19392" s="33"/>
      <c r="B19392" s="34"/>
      <c r="C19392" s="33"/>
      <c r="D19392" s="33"/>
      <c r="E19392" s="33"/>
      <c r="G19392">
        <f t="shared" ref="G19392:G19455" si="304">WEEKDAY(B19392,2)</f>
        <v>6</v>
      </c>
    </row>
    <row r="19393" spans="1:7">
      <c r="A19393" s="33"/>
      <c r="B19393" s="34"/>
      <c r="C19393" s="33"/>
      <c r="D19393" s="33"/>
      <c r="E19393" s="33"/>
      <c r="G19393">
        <f t="shared" si="304"/>
        <v>6</v>
      </c>
    </row>
    <row r="19394" spans="1:7">
      <c r="A19394" s="33"/>
      <c r="B19394" s="34"/>
      <c r="C19394" s="33"/>
      <c r="D19394" s="33"/>
      <c r="E19394" s="33"/>
      <c r="G19394">
        <f t="shared" si="304"/>
        <v>6</v>
      </c>
    </row>
    <row r="19395" spans="1:7">
      <c r="A19395" s="33"/>
      <c r="B19395" s="34"/>
      <c r="C19395" s="33"/>
      <c r="D19395" s="33"/>
      <c r="E19395" s="33"/>
      <c r="G19395">
        <f t="shared" si="304"/>
        <v>6</v>
      </c>
    </row>
    <row r="19396" spans="1:7">
      <c r="A19396" s="33"/>
      <c r="B19396" s="34"/>
      <c r="C19396" s="33"/>
      <c r="D19396" s="33"/>
      <c r="E19396" s="33"/>
      <c r="G19396">
        <f t="shared" si="304"/>
        <v>6</v>
      </c>
    </row>
    <row r="19397" spans="1:7">
      <c r="A19397" s="33"/>
      <c r="B19397" s="34"/>
      <c r="C19397" s="33"/>
      <c r="D19397" s="33"/>
      <c r="E19397" s="33"/>
      <c r="G19397">
        <f t="shared" si="304"/>
        <v>6</v>
      </c>
    </row>
    <row r="19398" spans="1:7">
      <c r="A19398" s="33"/>
      <c r="B19398" s="34"/>
      <c r="C19398" s="33"/>
      <c r="D19398" s="33"/>
      <c r="E19398" s="33"/>
      <c r="G19398">
        <f t="shared" si="304"/>
        <v>6</v>
      </c>
    </row>
    <row r="19399" spans="1:7">
      <c r="A19399" s="33"/>
      <c r="B19399" s="34"/>
      <c r="C19399" s="33"/>
      <c r="D19399" s="33"/>
      <c r="E19399" s="33"/>
      <c r="G19399">
        <f t="shared" si="304"/>
        <v>6</v>
      </c>
    </row>
    <row r="19400" spans="1:7">
      <c r="A19400" s="33"/>
      <c r="B19400" s="34"/>
      <c r="C19400" s="33"/>
      <c r="D19400" s="33"/>
      <c r="E19400" s="33"/>
      <c r="G19400">
        <f t="shared" si="304"/>
        <v>6</v>
      </c>
    </row>
    <row r="19401" spans="1:7">
      <c r="A19401" s="33"/>
      <c r="B19401" s="34"/>
      <c r="C19401" s="33"/>
      <c r="D19401" s="33"/>
      <c r="E19401" s="33"/>
      <c r="G19401">
        <f t="shared" si="304"/>
        <v>6</v>
      </c>
    </row>
    <row r="19402" spans="1:7">
      <c r="A19402" s="33"/>
      <c r="B19402" s="34"/>
      <c r="C19402" s="33"/>
      <c r="D19402" s="33"/>
      <c r="E19402" s="33"/>
      <c r="G19402">
        <f t="shared" si="304"/>
        <v>6</v>
      </c>
    </row>
    <row r="19403" spans="1:7">
      <c r="A19403" s="33"/>
      <c r="B19403" s="34"/>
      <c r="C19403" s="33"/>
      <c r="D19403" s="33"/>
      <c r="E19403" s="33"/>
      <c r="G19403">
        <f t="shared" si="304"/>
        <v>6</v>
      </c>
    </row>
    <row r="19404" spans="1:7">
      <c r="A19404" s="33"/>
      <c r="B19404" s="34"/>
      <c r="C19404" s="33"/>
      <c r="D19404" s="33"/>
      <c r="E19404" s="33"/>
      <c r="G19404">
        <f t="shared" si="304"/>
        <v>6</v>
      </c>
    </row>
    <row r="19405" spans="1:7">
      <c r="A19405" s="33"/>
      <c r="B19405" s="34"/>
      <c r="C19405" s="33"/>
      <c r="D19405" s="33"/>
      <c r="E19405" s="33"/>
      <c r="G19405">
        <f t="shared" si="304"/>
        <v>6</v>
      </c>
    </row>
    <row r="19406" spans="1:7">
      <c r="A19406" s="33"/>
      <c r="B19406" s="34"/>
      <c r="C19406" s="33"/>
      <c r="D19406" s="33"/>
      <c r="E19406" s="33"/>
      <c r="G19406">
        <f t="shared" si="304"/>
        <v>6</v>
      </c>
    </row>
    <row r="19407" spans="1:7">
      <c r="A19407" s="33"/>
      <c r="B19407" s="34"/>
      <c r="C19407" s="33"/>
      <c r="D19407" s="33"/>
      <c r="E19407" s="33"/>
      <c r="G19407">
        <f t="shared" si="304"/>
        <v>6</v>
      </c>
    </row>
    <row r="19408" spans="1:7">
      <c r="A19408" s="33"/>
      <c r="B19408" s="34"/>
      <c r="C19408" s="33"/>
      <c r="D19408" s="33"/>
      <c r="E19408" s="33"/>
      <c r="G19408">
        <f t="shared" si="304"/>
        <v>6</v>
      </c>
    </row>
    <row r="19409" spans="1:7">
      <c r="A19409" s="33"/>
      <c r="B19409" s="34"/>
      <c r="C19409" s="33"/>
      <c r="D19409" s="33"/>
      <c r="E19409" s="33"/>
      <c r="G19409">
        <f t="shared" si="304"/>
        <v>6</v>
      </c>
    </row>
    <row r="19410" spans="1:7">
      <c r="A19410" s="33"/>
      <c r="B19410" s="34"/>
      <c r="C19410" s="33"/>
      <c r="D19410" s="33"/>
      <c r="E19410" s="33"/>
      <c r="G19410">
        <f t="shared" si="304"/>
        <v>6</v>
      </c>
    </row>
    <row r="19411" spans="1:7">
      <c r="A19411" s="33"/>
      <c r="B19411" s="34"/>
      <c r="C19411" s="33"/>
      <c r="D19411" s="33"/>
      <c r="E19411" s="33"/>
      <c r="G19411">
        <f t="shared" si="304"/>
        <v>6</v>
      </c>
    </row>
    <row r="19412" spans="1:7">
      <c r="A19412" s="33"/>
      <c r="B19412" s="34"/>
      <c r="C19412" s="33"/>
      <c r="D19412" s="33"/>
      <c r="E19412" s="33"/>
      <c r="G19412">
        <f t="shared" si="304"/>
        <v>6</v>
      </c>
    </row>
    <row r="19413" spans="1:7">
      <c r="A19413" s="33"/>
      <c r="B19413" s="34"/>
      <c r="C19413" s="33"/>
      <c r="D19413" s="33"/>
      <c r="E19413" s="33"/>
      <c r="G19413">
        <f t="shared" si="304"/>
        <v>6</v>
      </c>
    </row>
    <row r="19414" spans="1:7">
      <c r="A19414" s="33"/>
      <c r="B19414" s="34"/>
      <c r="C19414" s="33"/>
      <c r="D19414" s="33"/>
      <c r="E19414" s="33"/>
      <c r="G19414">
        <f t="shared" si="304"/>
        <v>6</v>
      </c>
    </row>
    <row r="19415" spans="1:7">
      <c r="A19415" s="33"/>
      <c r="B19415" s="34"/>
      <c r="C19415" s="33"/>
      <c r="D19415" s="33"/>
      <c r="E19415" s="33"/>
      <c r="G19415">
        <f t="shared" si="304"/>
        <v>6</v>
      </c>
    </row>
    <row r="19416" spans="1:7">
      <c r="A19416" s="33"/>
      <c r="B19416" s="34"/>
      <c r="C19416" s="33"/>
      <c r="D19416" s="33"/>
      <c r="E19416" s="33"/>
      <c r="G19416">
        <f t="shared" si="304"/>
        <v>6</v>
      </c>
    </row>
    <row r="19417" spans="1:7">
      <c r="A19417" s="33"/>
      <c r="B19417" s="34"/>
      <c r="C19417" s="33"/>
      <c r="D19417" s="33"/>
      <c r="E19417" s="33"/>
      <c r="G19417">
        <f t="shared" si="304"/>
        <v>6</v>
      </c>
    </row>
    <row r="19418" spans="1:7">
      <c r="A19418" s="33"/>
      <c r="B19418" s="34"/>
      <c r="C19418" s="33"/>
      <c r="D19418" s="33"/>
      <c r="E19418" s="33"/>
      <c r="G19418">
        <f t="shared" si="304"/>
        <v>6</v>
      </c>
    </row>
    <row r="19419" spans="1:7">
      <c r="A19419" s="33"/>
      <c r="B19419" s="34"/>
      <c r="C19419" s="33"/>
      <c r="D19419" s="33"/>
      <c r="E19419" s="33"/>
      <c r="G19419">
        <f t="shared" si="304"/>
        <v>6</v>
      </c>
    </row>
    <row r="19420" spans="1:7">
      <c r="A19420" s="33"/>
      <c r="B19420" s="34"/>
      <c r="C19420" s="33"/>
      <c r="D19420" s="33"/>
      <c r="E19420" s="33"/>
      <c r="G19420">
        <f t="shared" si="304"/>
        <v>6</v>
      </c>
    </row>
    <row r="19421" spans="1:7">
      <c r="A19421" s="33"/>
      <c r="B19421" s="34"/>
      <c r="C19421" s="33"/>
      <c r="D19421" s="33"/>
      <c r="E19421" s="33"/>
      <c r="G19421">
        <f t="shared" si="304"/>
        <v>6</v>
      </c>
    </row>
    <row r="19422" spans="1:7">
      <c r="A19422" s="33"/>
      <c r="B19422" s="34"/>
      <c r="C19422" s="33"/>
      <c r="D19422" s="33"/>
      <c r="E19422" s="33"/>
      <c r="G19422">
        <f t="shared" si="304"/>
        <v>6</v>
      </c>
    </row>
    <row r="19423" spans="1:7">
      <c r="A19423" s="33"/>
      <c r="B19423" s="34"/>
      <c r="C19423" s="33"/>
      <c r="D19423" s="33"/>
      <c r="E19423" s="33"/>
      <c r="G19423">
        <f t="shared" si="304"/>
        <v>6</v>
      </c>
    </row>
    <row r="19424" spans="1:7">
      <c r="A19424" s="33"/>
      <c r="B19424" s="34"/>
      <c r="C19424" s="33"/>
      <c r="D19424" s="33"/>
      <c r="E19424" s="33"/>
      <c r="G19424">
        <f t="shared" si="304"/>
        <v>6</v>
      </c>
    </row>
    <row r="19425" spans="1:7">
      <c r="A19425" s="33"/>
      <c r="B19425" s="34"/>
      <c r="C19425" s="33"/>
      <c r="D19425" s="33"/>
      <c r="E19425" s="33"/>
      <c r="G19425">
        <f t="shared" si="304"/>
        <v>6</v>
      </c>
    </row>
    <row r="19426" spans="1:7">
      <c r="A19426" s="33"/>
      <c r="B19426" s="34"/>
      <c r="C19426" s="33"/>
      <c r="D19426" s="33"/>
      <c r="E19426" s="33"/>
      <c r="G19426">
        <f t="shared" si="304"/>
        <v>6</v>
      </c>
    </row>
    <row r="19427" spans="1:7">
      <c r="A19427" s="33"/>
      <c r="B19427" s="34"/>
      <c r="C19427" s="33"/>
      <c r="D19427" s="33"/>
      <c r="E19427" s="33"/>
      <c r="G19427">
        <f t="shared" si="304"/>
        <v>6</v>
      </c>
    </row>
    <row r="19428" spans="1:7">
      <c r="A19428" s="33"/>
      <c r="B19428" s="34"/>
      <c r="C19428" s="33"/>
      <c r="D19428" s="33"/>
      <c r="E19428" s="33"/>
      <c r="G19428">
        <f t="shared" si="304"/>
        <v>6</v>
      </c>
    </row>
    <row r="19429" spans="1:7">
      <c r="A19429" s="33"/>
      <c r="B19429" s="34"/>
      <c r="C19429" s="33"/>
      <c r="D19429" s="33"/>
      <c r="E19429" s="33"/>
      <c r="G19429">
        <f t="shared" si="304"/>
        <v>6</v>
      </c>
    </row>
    <row r="19430" spans="1:7">
      <c r="A19430" s="33"/>
      <c r="B19430" s="34"/>
      <c r="C19430" s="33"/>
      <c r="D19430" s="33"/>
      <c r="E19430" s="33"/>
      <c r="G19430">
        <f t="shared" si="304"/>
        <v>6</v>
      </c>
    </row>
    <row r="19431" spans="1:7">
      <c r="A19431" s="33"/>
      <c r="B19431" s="34"/>
      <c r="C19431" s="33"/>
      <c r="D19431" s="33"/>
      <c r="E19431" s="33"/>
      <c r="G19431">
        <f t="shared" si="304"/>
        <v>6</v>
      </c>
    </row>
    <row r="19432" spans="1:7">
      <c r="A19432" s="33"/>
      <c r="B19432" s="34"/>
      <c r="C19432" s="33"/>
      <c r="D19432" s="33"/>
      <c r="E19432" s="33"/>
      <c r="G19432">
        <f t="shared" si="304"/>
        <v>6</v>
      </c>
    </row>
    <row r="19433" spans="1:7">
      <c r="A19433" s="33"/>
      <c r="B19433" s="34"/>
      <c r="C19433" s="33"/>
      <c r="D19433" s="33"/>
      <c r="E19433" s="33"/>
      <c r="G19433">
        <f t="shared" si="304"/>
        <v>6</v>
      </c>
    </row>
    <row r="19434" spans="1:7">
      <c r="A19434" s="33"/>
      <c r="B19434" s="34"/>
      <c r="C19434" s="33"/>
      <c r="D19434" s="33"/>
      <c r="E19434" s="33"/>
      <c r="G19434">
        <f t="shared" si="304"/>
        <v>6</v>
      </c>
    </row>
    <row r="19435" spans="1:7">
      <c r="A19435" s="33"/>
      <c r="B19435" s="34"/>
      <c r="C19435" s="33"/>
      <c r="D19435" s="33"/>
      <c r="E19435" s="33"/>
      <c r="G19435">
        <f t="shared" si="304"/>
        <v>6</v>
      </c>
    </row>
    <row r="19436" spans="1:7">
      <c r="A19436" s="33"/>
      <c r="B19436" s="34"/>
      <c r="C19436" s="33"/>
      <c r="D19436" s="33"/>
      <c r="E19436" s="33"/>
      <c r="G19436">
        <f t="shared" si="304"/>
        <v>6</v>
      </c>
    </row>
    <row r="19437" spans="1:7">
      <c r="A19437" s="33"/>
      <c r="B19437" s="34"/>
      <c r="C19437" s="33"/>
      <c r="D19437" s="33"/>
      <c r="E19437" s="33"/>
      <c r="G19437">
        <f t="shared" si="304"/>
        <v>6</v>
      </c>
    </row>
    <row r="19438" spans="1:7">
      <c r="A19438" s="33"/>
      <c r="B19438" s="34"/>
      <c r="C19438" s="33"/>
      <c r="D19438" s="33"/>
      <c r="E19438" s="33"/>
      <c r="G19438">
        <f t="shared" si="304"/>
        <v>6</v>
      </c>
    </row>
    <row r="19439" spans="1:7">
      <c r="A19439" s="33"/>
      <c r="B19439" s="34"/>
      <c r="C19439" s="33"/>
      <c r="D19439" s="33"/>
      <c r="E19439" s="33"/>
      <c r="G19439">
        <f t="shared" si="304"/>
        <v>6</v>
      </c>
    </row>
    <row r="19440" spans="1:7">
      <c r="A19440" s="33"/>
      <c r="B19440" s="34"/>
      <c r="C19440" s="33"/>
      <c r="D19440" s="33"/>
      <c r="E19440" s="33"/>
      <c r="G19440">
        <f t="shared" si="304"/>
        <v>6</v>
      </c>
    </row>
    <row r="19441" spans="1:7">
      <c r="A19441" s="33"/>
      <c r="B19441" s="34"/>
      <c r="C19441" s="33"/>
      <c r="D19441" s="33"/>
      <c r="E19441" s="33"/>
      <c r="G19441">
        <f t="shared" si="304"/>
        <v>6</v>
      </c>
    </row>
    <row r="19442" spans="1:7">
      <c r="A19442" s="33"/>
      <c r="B19442" s="34"/>
      <c r="C19442" s="33"/>
      <c r="D19442" s="33"/>
      <c r="E19442" s="33"/>
      <c r="G19442">
        <f t="shared" si="304"/>
        <v>6</v>
      </c>
    </row>
    <row r="19443" spans="1:7">
      <c r="A19443" s="33"/>
      <c r="B19443" s="34"/>
      <c r="C19443" s="33"/>
      <c r="D19443" s="33"/>
      <c r="E19443" s="33"/>
      <c r="G19443">
        <f t="shared" si="304"/>
        <v>6</v>
      </c>
    </row>
    <row r="19444" spans="1:7">
      <c r="A19444" s="33"/>
      <c r="B19444" s="34"/>
      <c r="C19444" s="33"/>
      <c r="D19444" s="33"/>
      <c r="E19444" s="33"/>
      <c r="G19444">
        <f t="shared" si="304"/>
        <v>6</v>
      </c>
    </row>
    <row r="19445" spans="1:7">
      <c r="A19445" s="33"/>
      <c r="B19445" s="34"/>
      <c r="C19445" s="33"/>
      <c r="D19445" s="33"/>
      <c r="E19445" s="33"/>
      <c r="G19445">
        <f t="shared" si="304"/>
        <v>6</v>
      </c>
    </row>
    <row r="19446" spans="1:7">
      <c r="A19446" s="33"/>
      <c r="B19446" s="34"/>
      <c r="C19446" s="33"/>
      <c r="D19446" s="33"/>
      <c r="E19446" s="33"/>
      <c r="G19446">
        <f t="shared" si="304"/>
        <v>6</v>
      </c>
    </row>
    <row r="19447" spans="1:7">
      <c r="A19447" s="33"/>
      <c r="B19447" s="34"/>
      <c r="C19447" s="33"/>
      <c r="D19447" s="33"/>
      <c r="E19447" s="33"/>
      <c r="G19447">
        <f t="shared" si="304"/>
        <v>6</v>
      </c>
    </row>
    <row r="19448" spans="1:7">
      <c r="A19448" s="33"/>
      <c r="B19448" s="34"/>
      <c r="C19448" s="33"/>
      <c r="D19448" s="33"/>
      <c r="E19448" s="33"/>
      <c r="G19448">
        <f t="shared" si="304"/>
        <v>6</v>
      </c>
    </row>
    <row r="19449" spans="1:7">
      <c r="A19449" s="33"/>
      <c r="B19449" s="34"/>
      <c r="C19449" s="33"/>
      <c r="D19449" s="33"/>
      <c r="E19449" s="33"/>
      <c r="G19449">
        <f t="shared" si="304"/>
        <v>6</v>
      </c>
    </row>
    <row r="19450" spans="1:7">
      <c r="A19450" s="33"/>
      <c r="B19450" s="34"/>
      <c r="C19450" s="33"/>
      <c r="D19450" s="33"/>
      <c r="E19450" s="33"/>
      <c r="G19450">
        <f t="shared" si="304"/>
        <v>6</v>
      </c>
    </row>
    <row r="19451" spans="1:7">
      <c r="A19451" s="33"/>
      <c r="B19451" s="34"/>
      <c r="C19451" s="33"/>
      <c r="D19451" s="33"/>
      <c r="E19451" s="33"/>
      <c r="G19451">
        <f t="shared" si="304"/>
        <v>6</v>
      </c>
    </row>
    <row r="19452" spans="1:7">
      <c r="A19452" s="33"/>
      <c r="B19452" s="34"/>
      <c r="C19452" s="33"/>
      <c r="D19452" s="33"/>
      <c r="E19452" s="33"/>
      <c r="G19452">
        <f t="shared" si="304"/>
        <v>6</v>
      </c>
    </row>
    <row r="19453" spans="1:7">
      <c r="A19453" s="33"/>
      <c r="B19453" s="34"/>
      <c r="C19453" s="33"/>
      <c r="D19453" s="33"/>
      <c r="E19453" s="33"/>
      <c r="G19453">
        <f t="shared" si="304"/>
        <v>6</v>
      </c>
    </row>
    <row r="19454" spans="1:7">
      <c r="A19454" s="33"/>
      <c r="B19454" s="34"/>
      <c r="C19454" s="33"/>
      <c r="D19454" s="33"/>
      <c r="E19454" s="33"/>
      <c r="G19454">
        <f t="shared" si="304"/>
        <v>6</v>
      </c>
    </row>
    <row r="19455" spans="1:7">
      <c r="A19455" s="33"/>
      <c r="B19455" s="34"/>
      <c r="C19455" s="33"/>
      <c r="D19455" s="33"/>
      <c r="E19455" s="33"/>
      <c r="G19455">
        <f t="shared" si="304"/>
        <v>6</v>
      </c>
    </row>
    <row r="19456" spans="1:7">
      <c r="A19456" s="33"/>
      <c r="B19456" s="34"/>
      <c r="C19456" s="33"/>
      <c r="D19456" s="33"/>
      <c r="E19456" s="33"/>
      <c r="G19456">
        <f t="shared" ref="G19456:G19519" si="305">WEEKDAY(B19456,2)</f>
        <v>6</v>
      </c>
    </row>
    <row r="19457" spans="1:7">
      <c r="A19457" s="33"/>
      <c r="B19457" s="34"/>
      <c r="C19457" s="33"/>
      <c r="D19457" s="33"/>
      <c r="E19457" s="33"/>
      <c r="G19457">
        <f t="shared" si="305"/>
        <v>6</v>
      </c>
    </row>
    <row r="19458" spans="1:7">
      <c r="A19458" s="33"/>
      <c r="B19458" s="34"/>
      <c r="C19458" s="33"/>
      <c r="D19458" s="33"/>
      <c r="E19458" s="33"/>
      <c r="G19458">
        <f t="shared" si="305"/>
        <v>6</v>
      </c>
    </row>
    <row r="19459" spans="1:7">
      <c r="A19459" s="33"/>
      <c r="B19459" s="34"/>
      <c r="C19459" s="33"/>
      <c r="D19459" s="33"/>
      <c r="E19459" s="33"/>
      <c r="G19459">
        <f t="shared" si="305"/>
        <v>6</v>
      </c>
    </row>
    <row r="19460" spans="1:7">
      <c r="A19460" s="33"/>
      <c r="B19460" s="34"/>
      <c r="C19460" s="33"/>
      <c r="D19460" s="33"/>
      <c r="E19460" s="33"/>
      <c r="G19460">
        <f t="shared" si="305"/>
        <v>6</v>
      </c>
    </row>
    <row r="19461" spans="1:7">
      <c r="A19461" s="33"/>
      <c r="B19461" s="34"/>
      <c r="C19461" s="33"/>
      <c r="D19461" s="33"/>
      <c r="E19461" s="33"/>
      <c r="G19461">
        <f t="shared" si="305"/>
        <v>6</v>
      </c>
    </row>
    <row r="19462" spans="1:7">
      <c r="A19462" s="33"/>
      <c r="B19462" s="34"/>
      <c r="C19462" s="33"/>
      <c r="D19462" s="33"/>
      <c r="E19462" s="33"/>
      <c r="G19462">
        <f t="shared" si="305"/>
        <v>6</v>
      </c>
    </row>
    <row r="19463" spans="1:7">
      <c r="A19463" s="33"/>
      <c r="B19463" s="34"/>
      <c r="C19463" s="33"/>
      <c r="D19463" s="33"/>
      <c r="E19463" s="33"/>
      <c r="G19463">
        <f t="shared" si="305"/>
        <v>6</v>
      </c>
    </row>
    <row r="19464" spans="1:7">
      <c r="A19464" s="33"/>
      <c r="B19464" s="34"/>
      <c r="C19464" s="33"/>
      <c r="D19464" s="33"/>
      <c r="E19464" s="33"/>
      <c r="G19464">
        <f t="shared" si="305"/>
        <v>6</v>
      </c>
    </row>
    <row r="19465" spans="1:7">
      <c r="A19465" s="33"/>
      <c r="B19465" s="34"/>
      <c r="C19465" s="33"/>
      <c r="D19465" s="33"/>
      <c r="E19465" s="33"/>
      <c r="G19465">
        <f t="shared" si="305"/>
        <v>6</v>
      </c>
    </row>
    <row r="19466" spans="1:7">
      <c r="A19466" s="33"/>
      <c r="B19466" s="34"/>
      <c r="C19466" s="33"/>
      <c r="D19466" s="33"/>
      <c r="E19466" s="33"/>
      <c r="G19466">
        <f t="shared" si="305"/>
        <v>6</v>
      </c>
    </row>
    <row r="19467" spans="1:7">
      <c r="A19467" s="33"/>
      <c r="B19467" s="34"/>
      <c r="C19467" s="33"/>
      <c r="D19467" s="33"/>
      <c r="E19467" s="33"/>
      <c r="G19467">
        <f t="shared" si="305"/>
        <v>6</v>
      </c>
    </row>
    <row r="19468" spans="1:7">
      <c r="A19468" s="33"/>
      <c r="B19468" s="34"/>
      <c r="C19468" s="33"/>
      <c r="D19468" s="33"/>
      <c r="E19468" s="33"/>
      <c r="G19468">
        <f t="shared" si="305"/>
        <v>6</v>
      </c>
    </row>
    <row r="19469" spans="1:7">
      <c r="A19469" s="33"/>
      <c r="B19469" s="34"/>
      <c r="C19469" s="33"/>
      <c r="D19469" s="33"/>
      <c r="E19469" s="33"/>
      <c r="G19469">
        <f t="shared" si="305"/>
        <v>6</v>
      </c>
    </row>
    <row r="19470" spans="1:7">
      <c r="A19470" s="33"/>
      <c r="B19470" s="34"/>
      <c r="C19470" s="33"/>
      <c r="D19470" s="33"/>
      <c r="E19470" s="33"/>
      <c r="G19470">
        <f t="shared" si="305"/>
        <v>6</v>
      </c>
    </row>
    <row r="19471" spans="1:7">
      <c r="A19471" s="33"/>
      <c r="B19471" s="34"/>
      <c r="C19471" s="33"/>
      <c r="D19471" s="33"/>
      <c r="E19471" s="33"/>
      <c r="G19471">
        <f t="shared" si="305"/>
        <v>6</v>
      </c>
    </row>
    <row r="19472" spans="1:7">
      <c r="A19472" s="33"/>
      <c r="B19472" s="34"/>
      <c r="C19472" s="33"/>
      <c r="D19472" s="33"/>
      <c r="E19472" s="33"/>
      <c r="G19472">
        <f t="shared" si="305"/>
        <v>6</v>
      </c>
    </row>
    <row r="19473" spans="1:7">
      <c r="A19473" s="33"/>
      <c r="B19473" s="34"/>
      <c r="C19473" s="33"/>
      <c r="D19473" s="33"/>
      <c r="E19473" s="33"/>
      <c r="G19473">
        <f t="shared" si="305"/>
        <v>6</v>
      </c>
    </row>
    <row r="19474" spans="1:7">
      <c r="A19474" s="33"/>
      <c r="B19474" s="34"/>
      <c r="C19474" s="33"/>
      <c r="D19474" s="33"/>
      <c r="E19474" s="33"/>
      <c r="G19474">
        <f t="shared" si="305"/>
        <v>6</v>
      </c>
    </row>
    <row r="19475" spans="1:7">
      <c r="A19475" s="33"/>
      <c r="B19475" s="34"/>
      <c r="C19475" s="33"/>
      <c r="D19475" s="33"/>
      <c r="E19475" s="33"/>
      <c r="G19475">
        <f t="shared" si="305"/>
        <v>6</v>
      </c>
    </row>
    <row r="19476" spans="1:7">
      <c r="A19476" s="33"/>
      <c r="B19476" s="34"/>
      <c r="C19476" s="33"/>
      <c r="D19476" s="33"/>
      <c r="E19476" s="33"/>
      <c r="G19476">
        <f t="shared" si="305"/>
        <v>6</v>
      </c>
    </row>
    <row r="19477" spans="1:7">
      <c r="A19477" s="33"/>
      <c r="B19477" s="34"/>
      <c r="C19477" s="33"/>
      <c r="D19477" s="33"/>
      <c r="E19477" s="33"/>
      <c r="G19477">
        <f t="shared" si="305"/>
        <v>6</v>
      </c>
    </row>
    <row r="19478" spans="1:7">
      <c r="A19478" s="33"/>
      <c r="B19478" s="34"/>
      <c r="C19478" s="33"/>
      <c r="D19478" s="33"/>
      <c r="E19478" s="33"/>
      <c r="G19478">
        <f t="shared" si="305"/>
        <v>6</v>
      </c>
    </row>
    <row r="19479" spans="1:7">
      <c r="A19479" s="33"/>
      <c r="B19479" s="34"/>
      <c r="C19479" s="33"/>
      <c r="D19479" s="33"/>
      <c r="E19479" s="33"/>
      <c r="G19479">
        <f t="shared" si="305"/>
        <v>6</v>
      </c>
    </row>
    <row r="19480" spans="1:7">
      <c r="A19480" s="33"/>
      <c r="B19480" s="34"/>
      <c r="C19480" s="33"/>
      <c r="D19480" s="33"/>
      <c r="E19480" s="33"/>
      <c r="G19480">
        <f t="shared" si="305"/>
        <v>6</v>
      </c>
    </row>
    <row r="19481" spans="1:7">
      <c r="A19481" s="33"/>
      <c r="B19481" s="34"/>
      <c r="C19481" s="33"/>
      <c r="D19481" s="33"/>
      <c r="E19481" s="33"/>
      <c r="G19481">
        <f t="shared" si="305"/>
        <v>6</v>
      </c>
    </row>
    <row r="19482" spans="1:7">
      <c r="A19482" s="33"/>
      <c r="B19482" s="34"/>
      <c r="C19482" s="33"/>
      <c r="D19482" s="33"/>
      <c r="E19482" s="33"/>
      <c r="G19482">
        <f t="shared" si="305"/>
        <v>6</v>
      </c>
    </row>
    <row r="19483" spans="1:7">
      <c r="A19483" s="33"/>
      <c r="B19483" s="34"/>
      <c r="C19483" s="33"/>
      <c r="D19483" s="33"/>
      <c r="E19483" s="33"/>
      <c r="G19483">
        <f t="shared" si="305"/>
        <v>6</v>
      </c>
    </row>
    <row r="19484" spans="1:7">
      <c r="A19484" s="33"/>
      <c r="B19484" s="34"/>
      <c r="C19484" s="33"/>
      <c r="D19484" s="33"/>
      <c r="E19484" s="33"/>
      <c r="G19484">
        <f t="shared" si="305"/>
        <v>6</v>
      </c>
    </row>
    <row r="19485" spans="1:7">
      <c r="A19485" s="33"/>
      <c r="B19485" s="34"/>
      <c r="C19485" s="33"/>
      <c r="D19485" s="33"/>
      <c r="E19485" s="33"/>
      <c r="G19485">
        <f t="shared" si="305"/>
        <v>6</v>
      </c>
    </row>
    <row r="19486" spans="1:7">
      <c r="A19486" s="33"/>
      <c r="B19486" s="34"/>
      <c r="C19486" s="33"/>
      <c r="D19486" s="33"/>
      <c r="E19486" s="33"/>
      <c r="G19486">
        <f t="shared" si="305"/>
        <v>6</v>
      </c>
    </row>
    <row r="19487" spans="1:7">
      <c r="A19487" s="33"/>
      <c r="B19487" s="34"/>
      <c r="C19487" s="33"/>
      <c r="D19487" s="33"/>
      <c r="E19487" s="33"/>
      <c r="G19487">
        <f t="shared" si="305"/>
        <v>6</v>
      </c>
    </row>
    <row r="19488" spans="1:7">
      <c r="A19488" s="33"/>
      <c r="B19488" s="34"/>
      <c r="C19488" s="33"/>
      <c r="D19488" s="33"/>
      <c r="E19488" s="33"/>
      <c r="G19488">
        <f t="shared" si="305"/>
        <v>6</v>
      </c>
    </row>
    <row r="19489" spans="1:7">
      <c r="A19489" s="33"/>
      <c r="B19489" s="34"/>
      <c r="C19489" s="33"/>
      <c r="D19489" s="33"/>
      <c r="E19489" s="33"/>
      <c r="G19489">
        <f t="shared" si="305"/>
        <v>6</v>
      </c>
    </row>
    <row r="19490" spans="1:7">
      <c r="A19490" s="33"/>
      <c r="B19490" s="34"/>
      <c r="C19490" s="33"/>
      <c r="D19490" s="33"/>
      <c r="E19490" s="33"/>
      <c r="G19490">
        <f t="shared" si="305"/>
        <v>6</v>
      </c>
    </row>
    <row r="19491" spans="1:7">
      <c r="A19491" s="33"/>
      <c r="B19491" s="34"/>
      <c r="C19491" s="33"/>
      <c r="D19491" s="33"/>
      <c r="E19491" s="33"/>
      <c r="G19491">
        <f t="shared" si="305"/>
        <v>6</v>
      </c>
    </row>
    <row r="19492" spans="1:7">
      <c r="A19492" s="33"/>
      <c r="B19492" s="34"/>
      <c r="C19492" s="33"/>
      <c r="D19492" s="33"/>
      <c r="E19492" s="33"/>
      <c r="G19492">
        <f t="shared" si="305"/>
        <v>6</v>
      </c>
    </row>
    <row r="19493" spans="1:7">
      <c r="A19493" s="33"/>
      <c r="B19493" s="34"/>
      <c r="C19493" s="33"/>
      <c r="D19493" s="33"/>
      <c r="E19493" s="33"/>
      <c r="G19493">
        <f t="shared" si="305"/>
        <v>6</v>
      </c>
    </row>
    <row r="19494" spans="1:7">
      <c r="A19494" s="33"/>
      <c r="B19494" s="34"/>
      <c r="C19494" s="33"/>
      <c r="D19494" s="33"/>
      <c r="E19494" s="33"/>
      <c r="G19494">
        <f t="shared" si="305"/>
        <v>6</v>
      </c>
    </row>
    <row r="19495" spans="1:7">
      <c r="A19495" s="33"/>
      <c r="B19495" s="34"/>
      <c r="C19495" s="33"/>
      <c r="D19495" s="33"/>
      <c r="E19495" s="33"/>
      <c r="G19495">
        <f t="shared" si="305"/>
        <v>6</v>
      </c>
    </row>
    <row r="19496" spans="1:7">
      <c r="A19496" s="33"/>
      <c r="B19496" s="34"/>
      <c r="C19496" s="33"/>
      <c r="D19496" s="33"/>
      <c r="E19496" s="33"/>
      <c r="G19496">
        <f t="shared" si="305"/>
        <v>6</v>
      </c>
    </row>
    <row r="19497" spans="1:7">
      <c r="A19497" s="33"/>
      <c r="B19497" s="34"/>
      <c r="C19497" s="33"/>
      <c r="D19497" s="33"/>
      <c r="E19497" s="33"/>
      <c r="G19497">
        <f t="shared" si="305"/>
        <v>6</v>
      </c>
    </row>
    <row r="19498" spans="1:7">
      <c r="A19498" s="33"/>
      <c r="B19498" s="34"/>
      <c r="C19498" s="33"/>
      <c r="D19498" s="33"/>
      <c r="E19498" s="33"/>
      <c r="G19498">
        <f t="shared" si="305"/>
        <v>6</v>
      </c>
    </row>
    <row r="19499" spans="1:7">
      <c r="A19499" s="33"/>
      <c r="B19499" s="34"/>
      <c r="C19499" s="33"/>
      <c r="D19499" s="33"/>
      <c r="E19499" s="33"/>
      <c r="G19499">
        <f t="shared" si="305"/>
        <v>6</v>
      </c>
    </row>
    <row r="19500" spans="1:7">
      <c r="A19500" s="33"/>
      <c r="B19500" s="34"/>
      <c r="C19500" s="33"/>
      <c r="D19500" s="33"/>
      <c r="E19500" s="33"/>
      <c r="G19500">
        <f t="shared" si="305"/>
        <v>6</v>
      </c>
    </row>
    <row r="19501" spans="1:7">
      <c r="A19501" s="33"/>
      <c r="B19501" s="34"/>
      <c r="C19501" s="33"/>
      <c r="D19501" s="33"/>
      <c r="E19501" s="33"/>
      <c r="G19501">
        <f t="shared" si="305"/>
        <v>6</v>
      </c>
    </row>
    <row r="19502" spans="1:7">
      <c r="A19502" s="33"/>
      <c r="B19502" s="34"/>
      <c r="C19502" s="33"/>
      <c r="D19502" s="33"/>
      <c r="E19502" s="33"/>
      <c r="G19502">
        <f t="shared" si="305"/>
        <v>6</v>
      </c>
    </row>
    <row r="19503" spans="1:7">
      <c r="A19503" s="33"/>
      <c r="B19503" s="34"/>
      <c r="C19503" s="33"/>
      <c r="D19503" s="33"/>
      <c r="E19503" s="33"/>
      <c r="G19503">
        <f t="shared" si="305"/>
        <v>6</v>
      </c>
    </row>
    <row r="19504" spans="1:7">
      <c r="A19504" s="33"/>
      <c r="B19504" s="34"/>
      <c r="C19504" s="33"/>
      <c r="D19504" s="33"/>
      <c r="E19504" s="33"/>
      <c r="G19504">
        <f t="shared" si="305"/>
        <v>6</v>
      </c>
    </row>
    <row r="19505" spans="1:7">
      <c r="A19505" s="33"/>
      <c r="B19505" s="34"/>
      <c r="C19505" s="33"/>
      <c r="D19505" s="33"/>
      <c r="E19505" s="33"/>
      <c r="G19505">
        <f t="shared" si="305"/>
        <v>6</v>
      </c>
    </row>
    <row r="19506" spans="1:7">
      <c r="A19506" s="33"/>
      <c r="B19506" s="34"/>
      <c r="C19506" s="33"/>
      <c r="D19506" s="33"/>
      <c r="E19506" s="33"/>
      <c r="G19506">
        <f t="shared" si="305"/>
        <v>6</v>
      </c>
    </row>
    <row r="19507" spans="1:7">
      <c r="A19507" s="33"/>
      <c r="B19507" s="34"/>
      <c r="C19507" s="33"/>
      <c r="D19507" s="33"/>
      <c r="E19507" s="33"/>
      <c r="G19507">
        <f t="shared" si="305"/>
        <v>6</v>
      </c>
    </row>
    <row r="19508" spans="1:7">
      <c r="A19508" s="33"/>
      <c r="B19508" s="34"/>
      <c r="C19508" s="33"/>
      <c r="D19508" s="33"/>
      <c r="E19508" s="33"/>
      <c r="G19508">
        <f t="shared" si="305"/>
        <v>6</v>
      </c>
    </row>
    <row r="19509" spans="1:7">
      <c r="A19509" s="33"/>
      <c r="B19509" s="34"/>
      <c r="C19509" s="33"/>
      <c r="D19509" s="33"/>
      <c r="E19509" s="33"/>
      <c r="G19509">
        <f t="shared" si="305"/>
        <v>6</v>
      </c>
    </row>
    <row r="19510" spans="1:7">
      <c r="A19510" s="33"/>
      <c r="B19510" s="34"/>
      <c r="C19510" s="33"/>
      <c r="D19510" s="33"/>
      <c r="E19510" s="33"/>
      <c r="G19510">
        <f t="shared" si="305"/>
        <v>6</v>
      </c>
    </row>
    <row r="19511" spans="1:7">
      <c r="A19511" s="33"/>
      <c r="B19511" s="34"/>
      <c r="C19511" s="33"/>
      <c r="D19511" s="33"/>
      <c r="E19511" s="33"/>
      <c r="G19511">
        <f t="shared" si="305"/>
        <v>6</v>
      </c>
    </row>
    <row r="19512" spans="1:7">
      <c r="A19512" s="33"/>
      <c r="B19512" s="34"/>
      <c r="C19512" s="33"/>
      <c r="D19512" s="33"/>
      <c r="E19512" s="33"/>
      <c r="G19512">
        <f t="shared" si="305"/>
        <v>6</v>
      </c>
    </row>
    <row r="19513" spans="1:7">
      <c r="A19513" s="33"/>
      <c r="B19513" s="34"/>
      <c r="C19513" s="33"/>
      <c r="D19513" s="33"/>
      <c r="E19513" s="33"/>
      <c r="G19513">
        <f t="shared" si="305"/>
        <v>6</v>
      </c>
    </row>
    <row r="19514" spans="1:7">
      <c r="A19514" s="33"/>
      <c r="B19514" s="34"/>
      <c r="C19514" s="33"/>
      <c r="D19514" s="33"/>
      <c r="E19514" s="33"/>
      <c r="G19514">
        <f t="shared" si="305"/>
        <v>6</v>
      </c>
    </row>
    <row r="19515" spans="1:7">
      <c r="A19515" s="33"/>
      <c r="B19515" s="34"/>
      <c r="C19515" s="33"/>
      <c r="D19515" s="33"/>
      <c r="E19515" s="33"/>
      <c r="G19515">
        <f t="shared" si="305"/>
        <v>6</v>
      </c>
    </row>
    <row r="19516" spans="1:7">
      <c r="A19516" s="33"/>
      <c r="B19516" s="34"/>
      <c r="C19516" s="33"/>
      <c r="D19516" s="33"/>
      <c r="E19516" s="33"/>
      <c r="G19516">
        <f t="shared" si="305"/>
        <v>6</v>
      </c>
    </row>
    <row r="19517" spans="1:7">
      <c r="A19517" s="33"/>
      <c r="B19517" s="34"/>
      <c r="C19517" s="33"/>
      <c r="D19517" s="33"/>
      <c r="E19517" s="33"/>
      <c r="G19517">
        <f t="shared" si="305"/>
        <v>6</v>
      </c>
    </row>
    <row r="19518" spans="1:7">
      <c r="A19518" s="33"/>
      <c r="B19518" s="34"/>
      <c r="C19518" s="33"/>
      <c r="D19518" s="33"/>
      <c r="E19518" s="33"/>
      <c r="G19518">
        <f t="shared" si="305"/>
        <v>6</v>
      </c>
    </row>
    <row r="19519" spans="1:7">
      <c r="A19519" s="33"/>
      <c r="B19519" s="34"/>
      <c r="C19519" s="33"/>
      <c r="D19519" s="33"/>
      <c r="E19519" s="33"/>
      <c r="G19519">
        <f t="shared" si="305"/>
        <v>6</v>
      </c>
    </row>
    <row r="19520" spans="1:7">
      <c r="A19520" s="33"/>
      <c r="B19520" s="34"/>
      <c r="C19520" s="33"/>
      <c r="D19520" s="33"/>
      <c r="E19520" s="33"/>
      <c r="G19520">
        <f t="shared" ref="G19520:G19583" si="306">WEEKDAY(B19520,2)</f>
        <v>6</v>
      </c>
    </row>
    <row r="19521" spans="1:7">
      <c r="A19521" s="33"/>
      <c r="B19521" s="34"/>
      <c r="C19521" s="33"/>
      <c r="D19521" s="33"/>
      <c r="E19521" s="33"/>
      <c r="G19521">
        <f t="shared" si="306"/>
        <v>6</v>
      </c>
    </row>
    <row r="19522" spans="1:7">
      <c r="A19522" s="33"/>
      <c r="B19522" s="34"/>
      <c r="C19522" s="33"/>
      <c r="D19522" s="33"/>
      <c r="E19522" s="33"/>
      <c r="G19522">
        <f t="shared" si="306"/>
        <v>6</v>
      </c>
    </row>
    <row r="19523" spans="1:7">
      <c r="A19523" s="33"/>
      <c r="B19523" s="34"/>
      <c r="C19523" s="33"/>
      <c r="D19523" s="33"/>
      <c r="E19523" s="33"/>
      <c r="G19523">
        <f t="shared" si="306"/>
        <v>6</v>
      </c>
    </row>
    <row r="19524" spans="1:7">
      <c r="A19524" s="33"/>
      <c r="B19524" s="34"/>
      <c r="C19524" s="33"/>
      <c r="D19524" s="33"/>
      <c r="E19524" s="33"/>
      <c r="G19524">
        <f t="shared" si="306"/>
        <v>6</v>
      </c>
    </row>
    <row r="19525" spans="1:7">
      <c r="A19525" s="33"/>
      <c r="B19525" s="34"/>
      <c r="C19525" s="33"/>
      <c r="D19525" s="33"/>
      <c r="E19525" s="33"/>
      <c r="G19525">
        <f t="shared" si="306"/>
        <v>6</v>
      </c>
    </row>
    <row r="19526" spans="1:7">
      <c r="A19526" s="33"/>
      <c r="B19526" s="34"/>
      <c r="C19526" s="33"/>
      <c r="D19526" s="33"/>
      <c r="E19526" s="33"/>
      <c r="G19526">
        <f t="shared" si="306"/>
        <v>6</v>
      </c>
    </row>
    <row r="19527" spans="1:7">
      <c r="A19527" s="33"/>
      <c r="B19527" s="34"/>
      <c r="C19527" s="33"/>
      <c r="D19527" s="33"/>
      <c r="E19527" s="33"/>
      <c r="G19527">
        <f t="shared" si="306"/>
        <v>6</v>
      </c>
    </row>
    <row r="19528" spans="1:7">
      <c r="A19528" s="33"/>
      <c r="B19528" s="34"/>
      <c r="C19528" s="33"/>
      <c r="D19528" s="33"/>
      <c r="E19528" s="33"/>
      <c r="G19528">
        <f t="shared" si="306"/>
        <v>6</v>
      </c>
    </row>
    <row r="19529" spans="1:7">
      <c r="A19529" s="33"/>
      <c r="B19529" s="34"/>
      <c r="C19529" s="33"/>
      <c r="D19529" s="33"/>
      <c r="E19529" s="33"/>
      <c r="G19529">
        <f t="shared" si="306"/>
        <v>6</v>
      </c>
    </row>
    <row r="19530" spans="1:7">
      <c r="A19530" s="33"/>
      <c r="B19530" s="34"/>
      <c r="C19530" s="33"/>
      <c r="D19530" s="33"/>
      <c r="E19530" s="33"/>
      <c r="G19530">
        <f t="shared" si="306"/>
        <v>6</v>
      </c>
    </row>
    <row r="19531" spans="1:7">
      <c r="A19531" s="33"/>
      <c r="B19531" s="34"/>
      <c r="C19531" s="33"/>
      <c r="D19531" s="33"/>
      <c r="E19531" s="33"/>
      <c r="G19531">
        <f t="shared" si="306"/>
        <v>6</v>
      </c>
    </row>
    <row r="19532" spans="1:7">
      <c r="A19532" s="33"/>
      <c r="B19532" s="34"/>
      <c r="C19532" s="33"/>
      <c r="D19532" s="33"/>
      <c r="E19532" s="33"/>
      <c r="G19532">
        <f t="shared" si="306"/>
        <v>6</v>
      </c>
    </row>
    <row r="19533" spans="1:7">
      <c r="A19533" s="33"/>
      <c r="B19533" s="34"/>
      <c r="C19533" s="33"/>
      <c r="D19533" s="33"/>
      <c r="E19533" s="33"/>
      <c r="G19533">
        <f t="shared" si="306"/>
        <v>6</v>
      </c>
    </row>
    <row r="19534" spans="1:7">
      <c r="A19534" s="33"/>
      <c r="B19534" s="34"/>
      <c r="C19534" s="33"/>
      <c r="D19534" s="33"/>
      <c r="E19534" s="33"/>
      <c r="G19534">
        <f t="shared" si="306"/>
        <v>6</v>
      </c>
    </row>
    <row r="19535" spans="1:7">
      <c r="A19535" s="33"/>
      <c r="B19535" s="34"/>
      <c r="C19535" s="33"/>
      <c r="D19535" s="33"/>
      <c r="E19535" s="33"/>
      <c r="G19535">
        <f t="shared" si="306"/>
        <v>6</v>
      </c>
    </row>
    <row r="19536" spans="1:7">
      <c r="A19536" s="33"/>
      <c r="B19536" s="34"/>
      <c r="C19536" s="33"/>
      <c r="D19536" s="33"/>
      <c r="E19536" s="33"/>
      <c r="G19536">
        <f t="shared" si="306"/>
        <v>6</v>
      </c>
    </row>
    <row r="19537" spans="1:7">
      <c r="A19537" s="33"/>
      <c r="B19537" s="34"/>
      <c r="C19537" s="33"/>
      <c r="D19537" s="33"/>
      <c r="E19537" s="33"/>
      <c r="G19537">
        <f t="shared" si="306"/>
        <v>6</v>
      </c>
    </row>
    <row r="19538" spans="1:7">
      <c r="A19538" s="33"/>
      <c r="B19538" s="34"/>
      <c r="C19538" s="33"/>
      <c r="D19538" s="33"/>
      <c r="E19538" s="33"/>
      <c r="G19538">
        <f t="shared" si="306"/>
        <v>6</v>
      </c>
    </row>
    <row r="19539" spans="1:7">
      <c r="A19539" s="33"/>
      <c r="B19539" s="34"/>
      <c r="C19539" s="33"/>
      <c r="D19539" s="33"/>
      <c r="E19539" s="33"/>
      <c r="G19539">
        <f t="shared" si="306"/>
        <v>6</v>
      </c>
    </row>
    <row r="19540" spans="1:7">
      <c r="A19540" s="33"/>
      <c r="B19540" s="34"/>
      <c r="C19540" s="33"/>
      <c r="D19540" s="33"/>
      <c r="E19540" s="33"/>
      <c r="G19540">
        <f t="shared" si="306"/>
        <v>6</v>
      </c>
    </row>
    <row r="19541" spans="1:7">
      <c r="A19541" s="33"/>
      <c r="B19541" s="34"/>
      <c r="C19541" s="33"/>
      <c r="D19541" s="33"/>
      <c r="E19541" s="33"/>
      <c r="G19541">
        <f t="shared" si="306"/>
        <v>6</v>
      </c>
    </row>
    <row r="19542" spans="1:7">
      <c r="A19542" s="33"/>
      <c r="B19542" s="34"/>
      <c r="C19542" s="33"/>
      <c r="D19542" s="33"/>
      <c r="E19542" s="33"/>
      <c r="G19542">
        <f t="shared" si="306"/>
        <v>6</v>
      </c>
    </row>
    <row r="19543" spans="1:7">
      <c r="A19543" s="33"/>
      <c r="B19543" s="34"/>
      <c r="C19543" s="33"/>
      <c r="D19543" s="33"/>
      <c r="E19543" s="33"/>
      <c r="G19543">
        <f t="shared" si="306"/>
        <v>6</v>
      </c>
    </row>
    <row r="19544" spans="1:7">
      <c r="A19544" s="33"/>
      <c r="B19544" s="34"/>
      <c r="C19544" s="33"/>
      <c r="D19544" s="33"/>
      <c r="E19544" s="33"/>
      <c r="G19544">
        <f t="shared" si="306"/>
        <v>6</v>
      </c>
    </row>
    <row r="19545" spans="1:7">
      <c r="A19545" s="33"/>
      <c r="B19545" s="34"/>
      <c r="C19545" s="33"/>
      <c r="D19545" s="33"/>
      <c r="E19545" s="33"/>
      <c r="G19545">
        <f t="shared" si="306"/>
        <v>6</v>
      </c>
    </row>
    <row r="19546" spans="1:7">
      <c r="A19546" s="33"/>
      <c r="B19546" s="34"/>
      <c r="C19546" s="33"/>
      <c r="D19546" s="33"/>
      <c r="E19546" s="33"/>
      <c r="G19546">
        <f t="shared" si="306"/>
        <v>6</v>
      </c>
    </row>
    <row r="19547" spans="1:7">
      <c r="A19547" s="33"/>
      <c r="B19547" s="34"/>
      <c r="C19547" s="33"/>
      <c r="D19547" s="33"/>
      <c r="E19547" s="33"/>
      <c r="G19547">
        <f t="shared" si="306"/>
        <v>6</v>
      </c>
    </row>
    <row r="19548" spans="1:7">
      <c r="A19548" s="33"/>
      <c r="B19548" s="34"/>
      <c r="C19548" s="33"/>
      <c r="D19548" s="33"/>
      <c r="E19548" s="33"/>
      <c r="G19548">
        <f t="shared" si="306"/>
        <v>6</v>
      </c>
    </row>
    <row r="19549" spans="1:7">
      <c r="A19549" s="33"/>
      <c r="B19549" s="34"/>
      <c r="C19549" s="33"/>
      <c r="D19549" s="33"/>
      <c r="E19549" s="33"/>
      <c r="G19549">
        <f t="shared" si="306"/>
        <v>6</v>
      </c>
    </row>
    <row r="19550" spans="1:7">
      <c r="A19550" s="33"/>
      <c r="B19550" s="34"/>
      <c r="C19550" s="33"/>
      <c r="D19550" s="33"/>
      <c r="E19550" s="33"/>
      <c r="G19550">
        <f t="shared" si="306"/>
        <v>6</v>
      </c>
    </row>
    <row r="19551" spans="1:7">
      <c r="A19551" s="33"/>
      <c r="B19551" s="34"/>
      <c r="C19551" s="33"/>
      <c r="D19551" s="33"/>
      <c r="E19551" s="33"/>
      <c r="G19551">
        <f t="shared" si="306"/>
        <v>6</v>
      </c>
    </row>
    <row r="19552" spans="1:7">
      <c r="A19552" s="33"/>
      <c r="B19552" s="34"/>
      <c r="C19552" s="33"/>
      <c r="D19552" s="33"/>
      <c r="E19552" s="33"/>
      <c r="G19552">
        <f t="shared" si="306"/>
        <v>6</v>
      </c>
    </row>
    <row r="19553" spans="1:7">
      <c r="A19553" s="33"/>
      <c r="B19553" s="34"/>
      <c r="C19553" s="33"/>
      <c r="D19553" s="33"/>
      <c r="E19553" s="33"/>
      <c r="G19553">
        <f t="shared" si="306"/>
        <v>6</v>
      </c>
    </row>
    <row r="19554" spans="1:7">
      <c r="A19554" s="33"/>
      <c r="B19554" s="34"/>
      <c r="C19554" s="33"/>
      <c r="D19554" s="33"/>
      <c r="E19554" s="33"/>
      <c r="G19554">
        <f t="shared" si="306"/>
        <v>6</v>
      </c>
    </row>
    <row r="19555" spans="1:7">
      <c r="A19555" s="33"/>
      <c r="B19555" s="34"/>
      <c r="C19555" s="33"/>
      <c r="D19555" s="33"/>
      <c r="E19555" s="33"/>
      <c r="G19555">
        <f t="shared" si="306"/>
        <v>6</v>
      </c>
    </row>
    <row r="19556" spans="1:7">
      <c r="A19556" s="33"/>
      <c r="B19556" s="34"/>
      <c r="C19556" s="33"/>
      <c r="D19556" s="33"/>
      <c r="E19556" s="33"/>
      <c r="G19556">
        <f t="shared" si="306"/>
        <v>6</v>
      </c>
    </row>
    <row r="19557" spans="1:7">
      <c r="A19557" s="33"/>
      <c r="B19557" s="34"/>
      <c r="C19557" s="33"/>
      <c r="D19557" s="33"/>
      <c r="E19557" s="33"/>
      <c r="G19557">
        <f t="shared" si="306"/>
        <v>6</v>
      </c>
    </row>
    <row r="19558" spans="1:7">
      <c r="A19558" s="33"/>
      <c r="B19558" s="34"/>
      <c r="C19558" s="33"/>
      <c r="D19558" s="33"/>
      <c r="E19558" s="33"/>
      <c r="G19558">
        <f t="shared" si="306"/>
        <v>6</v>
      </c>
    </row>
    <row r="19559" spans="1:7">
      <c r="A19559" s="33"/>
      <c r="B19559" s="34"/>
      <c r="C19559" s="33"/>
      <c r="D19559" s="33"/>
      <c r="E19559" s="33"/>
      <c r="G19559">
        <f t="shared" si="306"/>
        <v>6</v>
      </c>
    </row>
    <row r="19560" spans="1:7">
      <c r="A19560" s="33"/>
      <c r="B19560" s="34"/>
      <c r="C19560" s="33"/>
      <c r="D19560" s="33"/>
      <c r="E19560" s="33"/>
      <c r="G19560">
        <f t="shared" si="306"/>
        <v>6</v>
      </c>
    </row>
    <row r="19561" spans="1:7">
      <c r="A19561" s="33"/>
      <c r="B19561" s="34"/>
      <c r="C19561" s="33"/>
      <c r="D19561" s="33"/>
      <c r="E19561" s="33"/>
      <c r="G19561">
        <f t="shared" si="306"/>
        <v>6</v>
      </c>
    </row>
    <row r="19562" spans="1:7">
      <c r="A19562" s="33"/>
      <c r="B19562" s="34"/>
      <c r="C19562" s="33"/>
      <c r="D19562" s="33"/>
      <c r="E19562" s="33"/>
      <c r="G19562">
        <f t="shared" si="306"/>
        <v>6</v>
      </c>
    </row>
    <row r="19563" spans="1:7">
      <c r="A19563" s="33"/>
      <c r="B19563" s="34"/>
      <c r="C19563" s="33"/>
      <c r="D19563" s="33"/>
      <c r="E19563" s="33"/>
      <c r="G19563">
        <f t="shared" si="306"/>
        <v>6</v>
      </c>
    </row>
    <row r="19564" spans="1:7">
      <c r="A19564" s="33"/>
      <c r="B19564" s="34"/>
      <c r="C19564" s="33"/>
      <c r="D19564" s="33"/>
      <c r="E19564" s="33"/>
      <c r="G19564">
        <f t="shared" si="306"/>
        <v>6</v>
      </c>
    </row>
    <row r="19565" spans="1:7">
      <c r="A19565" s="33"/>
      <c r="B19565" s="34"/>
      <c r="C19565" s="33"/>
      <c r="D19565" s="33"/>
      <c r="E19565" s="33"/>
      <c r="G19565">
        <f t="shared" si="306"/>
        <v>6</v>
      </c>
    </row>
    <row r="19566" spans="1:7">
      <c r="A19566" s="33"/>
      <c r="B19566" s="34"/>
      <c r="C19566" s="33"/>
      <c r="D19566" s="33"/>
      <c r="E19566" s="33"/>
      <c r="G19566">
        <f t="shared" si="306"/>
        <v>6</v>
      </c>
    </row>
    <row r="19567" spans="1:7">
      <c r="A19567" s="33"/>
      <c r="B19567" s="34"/>
      <c r="C19567" s="33"/>
      <c r="D19567" s="33"/>
      <c r="E19567" s="33"/>
      <c r="G19567">
        <f t="shared" si="306"/>
        <v>6</v>
      </c>
    </row>
    <row r="19568" spans="1:7">
      <c r="A19568" s="33"/>
      <c r="B19568" s="34"/>
      <c r="C19568" s="33"/>
      <c r="D19568" s="33"/>
      <c r="E19568" s="33"/>
      <c r="G19568">
        <f t="shared" si="306"/>
        <v>6</v>
      </c>
    </row>
    <row r="19569" spans="1:7">
      <c r="A19569" s="33"/>
      <c r="B19569" s="34"/>
      <c r="C19569" s="33"/>
      <c r="D19569" s="33"/>
      <c r="E19569" s="33"/>
      <c r="G19569">
        <f t="shared" si="306"/>
        <v>6</v>
      </c>
    </row>
    <row r="19570" spans="1:7">
      <c r="A19570" s="33"/>
      <c r="B19570" s="34"/>
      <c r="C19570" s="33"/>
      <c r="D19570" s="33"/>
      <c r="E19570" s="33"/>
      <c r="G19570">
        <f t="shared" si="306"/>
        <v>6</v>
      </c>
    </row>
    <row r="19571" spans="1:7">
      <c r="A19571" s="33"/>
      <c r="B19571" s="34"/>
      <c r="C19571" s="33"/>
      <c r="D19571" s="33"/>
      <c r="E19571" s="33"/>
      <c r="G19571">
        <f t="shared" si="306"/>
        <v>6</v>
      </c>
    </row>
    <row r="19572" spans="1:7">
      <c r="A19572" s="33"/>
      <c r="B19572" s="34"/>
      <c r="C19572" s="33"/>
      <c r="D19572" s="33"/>
      <c r="E19572" s="33"/>
      <c r="G19572">
        <f t="shared" si="306"/>
        <v>6</v>
      </c>
    </row>
    <row r="19573" spans="1:7">
      <c r="A19573" s="33"/>
      <c r="B19573" s="34"/>
      <c r="C19573" s="33"/>
      <c r="D19573" s="33"/>
      <c r="E19573" s="33"/>
      <c r="G19573">
        <f t="shared" si="306"/>
        <v>6</v>
      </c>
    </row>
    <row r="19574" spans="1:7">
      <c r="A19574" s="33"/>
      <c r="B19574" s="34"/>
      <c r="C19574" s="33"/>
      <c r="D19574" s="33"/>
      <c r="E19574" s="33"/>
      <c r="G19574">
        <f t="shared" si="306"/>
        <v>6</v>
      </c>
    </row>
    <row r="19575" spans="1:7">
      <c r="A19575" s="33"/>
      <c r="B19575" s="34"/>
      <c r="C19575" s="33"/>
      <c r="D19575" s="33"/>
      <c r="E19575" s="33"/>
      <c r="G19575">
        <f t="shared" si="306"/>
        <v>6</v>
      </c>
    </row>
    <row r="19576" spans="1:7">
      <c r="A19576" s="33"/>
      <c r="B19576" s="34"/>
      <c r="C19576" s="33"/>
      <c r="D19576" s="33"/>
      <c r="E19576" s="33"/>
      <c r="G19576">
        <f t="shared" si="306"/>
        <v>6</v>
      </c>
    </row>
    <row r="19577" spans="1:7">
      <c r="A19577" s="33"/>
      <c r="B19577" s="34"/>
      <c r="C19577" s="33"/>
      <c r="D19577" s="33"/>
      <c r="E19577" s="33"/>
      <c r="G19577">
        <f t="shared" si="306"/>
        <v>6</v>
      </c>
    </row>
    <row r="19578" spans="1:7">
      <c r="A19578" s="33"/>
      <c r="B19578" s="34"/>
      <c r="C19578" s="33"/>
      <c r="D19578" s="33"/>
      <c r="E19578" s="33"/>
      <c r="G19578">
        <f t="shared" si="306"/>
        <v>6</v>
      </c>
    </row>
    <row r="19579" spans="1:7">
      <c r="A19579" s="33"/>
      <c r="B19579" s="34"/>
      <c r="C19579" s="33"/>
      <c r="D19579" s="33"/>
      <c r="E19579" s="33"/>
      <c r="G19579">
        <f t="shared" si="306"/>
        <v>6</v>
      </c>
    </row>
    <row r="19580" spans="1:7">
      <c r="A19580" s="33"/>
      <c r="B19580" s="34"/>
      <c r="C19580" s="33"/>
      <c r="D19580" s="33"/>
      <c r="E19580" s="33"/>
      <c r="G19580">
        <f t="shared" si="306"/>
        <v>6</v>
      </c>
    </row>
    <row r="19581" spans="1:7">
      <c r="A19581" s="33"/>
      <c r="B19581" s="34"/>
      <c r="C19581" s="33"/>
      <c r="D19581" s="33"/>
      <c r="E19581" s="33"/>
      <c r="G19581">
        <f t="shared" si="306"/>
        <v>6</v>
      </c>
    </row>
    <row r="19582" spans="1:7">
      <c r="A19582" s="33"/>
      <c r="B19582" s="34"/>
      <c r="C19582" s="33"/>
      <c r="D19582" s="33"/>
      <c r="E19582" s="33"/>
      <c r="G19582">
        <f t="shared" si="306"/>
        <v>6</v>
      </c>
    </row>
    <row r="19583" spans="1:7">
      <c r="A19583" s="33"/>
      <c r="B19583" s="34"/>
      <c r="C19583" s="33"/>
      <c r="D19583" s="33"/>
      <c r="E19583" s="33"/>
      <c r="G19583">
        <f t="shared" si="306"/>
        <v>6</v>
      </c>
    </row>
    <row r="19584" spans="1:7">
      <c r="A19584" s="33"/>
      <c r="B19584" s="34"/>
      <c r="C19584" s="33"/>
      <c r="D19584" s="33"/>
      <c r="E19584" s="33"/>
      <c r="G19584">
        <f t="shared" ref="G19584:G19647" si="307">WEEKDAY(B19584,2)</f>
        <v>6</v>
      </c>
    </row>
    <row r="19585" spans="1:7">
      <c r="A19585" s="33"/>
      <c r="B19585" s="34"/>
      <c r="C19585" s="33"/>
      <c r="D19585" s="33"/>
      <c r="E19585" s="33"/>
      <c r="G19585">
        <f t="shared" si="307"/>
        <v>6</v>
      </c>
    </row>
    <row r="19586" spans="1:7">
      <c r="A19586" s="33"/>
      <c r="B19586" s="34"/>
      <c r="C19586" s="33"/>
      <c r="D19586" s="33"/>
      <c r="E19586" s="33"/>
      <c r="G19586">
        <f t="shared" si="307"/>
        <v>6</v>
      </c>
    </row>
    <row r="19587" spans="1:7">
      <c r="A19587" s="33"/>
      <c r="B19587" s="34"/>
      <c r="C19587" s="33"/>
      <c r="D19587" s="33"/>
      <c r="E19587" s="33"/>
      <c r="G19587">
        <f t="shared" si="307"/>
        <v>6</v>
      </c>
    </row>
    <row r="19588" spans="1:7">
      <c r="A19588" s="33"/>
      <c r="B19588" s="34"/>
      <c r="C19588" s="33"/>
      <c r="D19588" s="33"/>
      <c r="E19588" s="33"/>
      <c r="G19588">
        <f t="shared" si="307"/>
        <v>6</v>
      </c>
    </row>
    <row r="19589" spans="1:7">
      <c r="A19589" s="33"/>
      <c r="B19589" s="34"/>
      <c r="C19589" s="33"/>
      <c r="D19589" s="33"/>
      <c r="E19589" s="33"/>
      <c r="G19589">
        <f t="shared" si="307"/>
        <v>6</v>
      </c>
    </row>
    <row r="19590" spans="1:7">
      <c r="A19590" s="33"/>
      <c r="B19590" s="34"/>
      <c r="C19590" s="33"/>
      <c r="D19590" s="33"/>
      <c r="E19590" s="33"/>
      <c r="G19590">
        <f t="shared" si="307"/>
        <v>6</v>
      </c>
    </row>
    <row r="19591" spans="1:7">
      <c r="A19591" s="33"/>
      <c r="B19591" s="34"/>
      <c r="C19591" s="33"/>
      <c r="D19591" s="33"/>
      <c r="E19591" s="33"/>
      <c r="G19591">
        <f t="shared" si="307"/>
        <v>6</v>
      </c>
    </row>
    <row r="19592" spans="1:7">
      <c r="A19592" s="33"/>
      <c r="B19592" s="34"/>
      <c r="C19592" s="33"/>
      <c r="D19592" s="33"/>
      <c r="E19592" s="33"/>
      <c r="G19592">
        <f t="shared" si="307"/>
        <v>6</v>
      </c>
    </row>
    <row r="19593" spans="1:7">
      <c r="A19593" s="33"/>
      <c r="B19593" s="34"/>
      <c r="C19593" s="33"/>
      <c r="D19593" s="33"/>
      <c r="E19593" s="33"/>
      <c r="G19593">
        <f t="shared" si="307"/>
        <v>6</v>
      </c>
    </row>
    <row r="19594" spans="1:7">
      <c r="A19594" s="33"/>
      <c r="B19594" s="34"/>
      <c r="C19594" s="33"/>
      <c r="D19594" s="33"/>
      <c r="E19594" s="33"/>
      <c r="G19594">
        <f t="shared" si="307"/>
        <v>6</v>
      </c>
    </row>
    <row r="19595" spans="1:7">
      <c r="A19595" s="33"/>
      <c r="B19595" s="34"/>
      <c r="C19595" s="33"/>
      <c r="D19595" s="33"/>
      <c r="E19595" s="33"/>
      <c r="G19595">
        <f t="shared" si="307"/>
        <v>6</v>
      </c>
    </row>
    <row r="19596" spans="1:7">
      <c r="A19596" s="33"/>
      <c r="B19596" s="34"/>
      <c r="C19596" s="33"/>
      <c r="D19596" s="33"/>
      <c r="E19596" s="33"/>
      <c r="G19596">
        <f t="shared" si="307"/>
        <v>6</v>
      </c>
    </row>
    <row r="19597" spans="1:7">
      <c r="A19597" s="33"/>
      <c r="B19597" s="34"/>
      <c r="C19597" s="33"/>
      <c r="D19597" s="33"/>
      <c r="E19597" s="33"/>
      <c r="G19597">
        <f t="shared" si="307"/>
        <v>6</v>
      </c>
    </row>
    <row r="19598" spans="1:7">
      <c r="A19598" s="33"/>
      <c r="B19598" s="34"/>
      <c r="C19598" s="33"/>
      <c r="D19598" s="33"/>
      <c r="E19598" s="33"/>
      <c r="G19598">
        <f t="shared" si="307"/>
        <v>6</v>
      </c>
    </row>
    <row r="19599" spans="1:7">
      <c r="A19599" s="33"/>
      <c r="B19599" s="34"/>
      <c r="C19599" s="33"/>
      <c r="D19599" s="33"/>
      <c r="E19599" s="33"/>
      <c r="G19599">
        <f t="shared" si="307"/>
        <v>6</v>
      </c>
    </row>
    <row r="19600" spans="1:7">
      <c r="A19600" s="33"/>
      <c r="B19600" s="34"/>
      <c r="C19600" s="33"/>
      <c r="D19600" s="33"/>
      <c r="E19600" s="33"/>
      <c r="G19600">
        <f t="shared" si="307"/>
        <v>6</v>
      </c>
    </row>
    <row r="19601" spans="1:7">
      <c r="A19601" s="33"/>
      <c r="B19601" s="34"/>
      <c r="C19601" s="33"/>
      <c r="D19601" s="33"/>
      <c r="E19601" s="33"/>
      <c r="G19601">
        <f t="shared" si="307"/>
        <v>6</v>
      </c>
    </row>
    <row r="19602" spans="1:7">
      <c r="A19602" s="33"/>
      <c r="B19602" s="34"/>
      <c r="C19602" s="33"/>
      <c r="D19602" s="33"/>
      <c r="E19602" s="33"/>
      <c r="G19602">
        <f t="shared" si="307"/>
        <v>6</v>
      </c>
    </row>
    <row r="19603" spans="1:7">
      <c r="A19603" s="33"/>
      <c r="B19603" s="34"/>
      <c r="C19603" s="33"/>
      <c r="D19603" s="33"/>
      <c r="E19603" s="33"/>
      <c r="G19603">
        <f t="shared" si="307"/>
        <v>6</v>
      </c>
    </row>
    <row r="19604" spans="1:7">
      <c r="A19604" s="33"/>
      <c r="B19604" s="34"/>
      <c r="C19604" s="33"/>
      <c r="D19604" s="33"/>
      <c r="E19604" s="33"/>
      <c r="G19604">
        <f t="shared" si="307"/>
        <v>6</v>
      </c>
    </row>
    <row r="19605" spans="1:7">
      <c r="A19605" s="33"/>
      <c r="B19605" s="34"/>
      <c r="C19605" s="33"/>
      <c r="D19605" s="33"/>
      <c r="E19605" s="33"/>
      <c r="G19605">
        <f t="shared" si="307"/>
        <v>6</v>
      </c>
    </row>
    <row r="19606" spans="1:7">
      <c r="A19606" s="33"/>
      <c r="B19606" s="34"/>
      <c r="C19606" s="33"/>
      <c r="D19606" s="33"/>
      <c r="E19606" s="33"/>
      <c r="G19606">
        <f t="shared" si="307"/>
        <v>6</v>
      </c>
    </row>
    <row r="19607" spans="1:7">
      <c r="A19607" s="33"/>
      <c r="B19607" s="34"/>
      <c r="C19607" s="33"/>
      <c r="D19607" s="33"/>
      <c r="E19607" s="33"/>
      <c r="G19607">
        <f t="shared" si="307"/>
        <v>6</v>
      </c>
    </row>
    <row r="19608" spans="1:7">
      <c r="A19608" s="33"/>
      <c r="B19608" s="34"/>
      <c r="C19608" s="33"/>
      <c r="D19608" s="33"/>
      <c r="E19608" s="33"/>
      <c r="G19608">
        <f t="shared" si="307"/>
        <v>6</v>
      </c>
    </row>
    <row r="19609" spans="1:7">
      <c r="A19609" s="33"/>
      <c r="B19609" s="34"/>
      <c r="C19609" s="33"/>
      <c r="D19609" s="33"/>
      <c r="E19609" s="33"/>
      <c r="G19609">
        <f t="shared" si="307"/>
        <v>6</v>
      </c>
    </row>
    <row r="19610" spans="1:7">
      <c r="A19610" s="33"/>
      <c r="B19610" s="34"/>
      <c r="C19610" s="33"/>
      <c r="D19610" s="33"/>
      <c r="E19610" s="33"/>
      <c r="G19610">
        <f t="shared" si="307"/>
        <v>6</v>
      </c>
    </row>
    <row r="19611" spans="1:7">
      <c r="A19611" s="33"/>
      <c r="B19611" s="34"/>
      <c r="C19611" s="33"/>
      <c r="D19611" s="33"/>
      <c r="E19611" s="33"/>
      <c r="G19611">
        <f t="shared" si="307"/>
        <v>6</v>
      </c>
    </row>
    <row r="19612" spans="1:7">
      <c r="A19612" s="33"/>
      <c r="B19612" s="34"/>
      <c r="C19612" s="33"/>
      <c r="D19612" s="33"/>
      <c r="E19612" s="33"/>
      <c r="G19612">
        <f t="shared" si="307"/>
        <v>6</v>
      </c>
    </row>
    <row r="19613" spans="1:7">
      <c r="A19613" s="33"/>
      <c r="B19613" s="34"/>
      <c r="C19613" s="33"/>
      <c r="D19613" s="33"/>
      <c r="E19613" s="33"/>
      <c r="G19613">
        <f t="shared" si="307"/>
        <v>6</v>
      </c>
    </row>
    <row r="19614" spans="1:7">
      <c r="A19614" s="33"/>
      <c r="B19614" s="34"/>
      <c r="C19614" s="33"/>
      <c r="D19614" s="33"/>
      <c r="E19614" s="33"/>
      <c r="G19614">
        <f t="shared" si="307"/>
        <v>6</v>
      </c>
    </row>
    <row r="19615" spans="1:7">
      <c r="A19615" s="33"/>
      <c r="B19615" s="34"/>
      <c r="C19615" s="33"/>
      <c r="D19615" s="33"/>
      <c r="E19615" s="33"/>
      <c r="G19615">
        <f t="shared" si="307"/>
        <v>6</v>
      </c>
    </row>
    <row r="19616" spans="1:7">
      <c r="A19616" s="33"/>
      <c r="B19616" s="34"/>
      <c r="C19616" s="33"/>
      <c r="D19616" s="33"/>
      <c r="E19616" s="33"/>
      <c r="G19616">
        <f t="shared" si="307"/>
        <v>6</v>
      </c>
    </row>
    <row r="19617" spans="1:7">
      <c r="A19617" s="33"/>
      <c r="B19617" s="34"/>
      <c r="C19617" s="33"/>
      <c r="D19617" s="33"/>
      <c r="E19617" s="33"/>
      <c r="G19617">
        <f t="shared" si="307"/>
        <v>6</v>
      </c>
    </row>
    <row r="19618" spans="1:7">
      <c r="A19618" s="33"/>
      <c r="B19618" s="34"/>
      <c r="C19618" s="33"/>
      <c r="D19618" s="33"/>
      <c r="E19618" s="33"/>
      <c r="G19618">
        <f t="shared" si="307"/>
        <v>6</v>
      </c>
    </row>
    <row r="19619" spans="1:7">
      <c r="A19619" s="33"/>
      <c r="B19619" s="34"/>
      <c r="C19619" s="33"/>
      <c r="D19619" s="33"/>
      <c r="E19619" s="33"/>
      <c r="G19619">
        <f t="shared" si="307"/>
        <v>6</v>
      </c>
    </row>
    <row r="19620" spans="1:7">
      <c r="A19620" s="33"/>
      <c r="B19620" s="34"/>
      <c r="C19620" s="33"/>
      <c r="D19620" s="33"/>
      <c r="E19620" s="33"/>
      <c r="G19620">
        <f t="shared" si="307"/>
        <v>6</v>
      </c>
    </row>
    <row r="19621" spans="1:7">
      <c r="A19621" s="33"/>
      <c r="B19621" s="34"/>
      <c r="C19621" s="33"/>
      <c r="D19621" s="33"/>
      <c r="E19621" s="33"/>
      <c r="G19621">
        <f t="shared" si="307"/>
        <v>6</v>
      </c>
    </row>
    <row r="19622" spans="1:7">
      <c r="A19622" s="33"/>
      <c r="B19622" s="34"/>
      <c r="C19622" s="33"/>
      <c r="D19622" s="33"/>
      <c r="E19622" s="33"/>
      <c r="G19622">
        <f t="shared" si="307"/>
        <v>6</v>
      </c>
    </row>
    <row r="19623" spans="1:7">
      <c r="A19623" s="33"/>
      <c r="B19623" s="34"/>
      <c r="C19623" s="33"/>
      <c r="D19623" s="33"/>
      <c r="E19623" s="33"/>
      <c r="G19623">
        <f t="shared" si="307"/>
        <v>6</v>
      </c>
    </row>
    <row r="19624" spans="1:7">
      <c r="A19624" s="33"/>
      <c r="B19624" s="34"/>
      <c r="C19624" s="33"/>
      <c r="D19624" s="33"/>
      <c r="E19624" s="33"/>
      <c r="G19624">
        <f t="shared" si="307"/>
        <v>6</v>
      </c>
    </row>
    <row r="19625" spans="1:7">
      <c r="A19625" s="33"/>
      <c r="B19625" s="34"/>
      <c r="C19625" s="33"/>
      <c r="D19625" s="33"/>
      <c r="E19625" s="33"/>
      <c r="G19625">
        <f t="shared" si="307"/>
        <v>6</v>
      </c>
    </row>
    <row r="19626" spans="1:7">
      <c r="A19626" s="33"/>
      <c r="B19626" s="34"/>
      <c r="C19626" s="33"/>
      <c r="D19626" s="33"/>
      <c r="E19626" s="33"/>
      <c r="G19626">
        <f t="shared" si="307"/>
        <v>6</v>
      </c>
    </row>
    <row r="19627" spans="1:7">
      <c r="A19627" s="33"/>
      <c r="B19627" s="34"/>
      <c r="C19627" s="33"/>
      <c r="D19627" s="33"/>
      <c r="E19627" s="33"/>
      <c r="G19627">
        <f t="shared" si="307"/>
        <v>6</v>
      </c>
    </row>
    <row r="19628" spans="1:7">
      <c r="A19628" s="33"/>
      <c r="B19628" s="34"/>
      <c r="C19628" s="33"/>
      <c r="D19628" s="33"/>
      <c r="E19628" s="33"/>
      <c r="G19628">
        <f t="shared" si="307"/>
        <v>6</v>
      </c>
    </row>
    <row r="19629" spans="1:7">
      <c r="A19629" s="33"/>
      <c r="B19629" s="34"/>
      <c r="C19629" s="33"/>
      <c r="D19629" s="33"/>
      <c r="E19629" s="33"/>
      <c r="G19629">
        <f t="shared" si="307"/>
        <v>6</v>
      </c>
    </row>
    <row r="19630" spans="1:7">
      <c r="A19630" s="33"/>
      <c r="B19630" s="34"/>
      <c r="C19630" s="33"/>
      <c r="D19630" s="33"/>
      <c r="E19630" s="33"/>
      <c r="G19630">
        <f t="shared" si="307"/>
        <v>6</v>
      </c>
    </row>
    <row r="19631" spans="1:7">
      <c r="A19631" s="33"/>
      <c r="B19631" s="34"/>
      <c r="C19631" s="33"/>
      <c r="D19631" s="33"/>
      <c r="E19631" s="33"/>
      <c r="G19631">
        <f t="shared" si="307"/>
        <v>6</v>
      </c>
    </row>
    <row r="19632" spans="1:7">
      <c r="A19632" s="33"/>
      <c r="B19632" s="34"/>
      <c r="C19632" s="33"/>
      <c r="D19632" s="33"/>
      <c r="E19632" s="33"/>
      <c r="G19632">
        <f t="shared" si="307"/>
        <v>6</v>
      </c>
    </row>
    <row r="19633" spans="1:7">
      <c r="A19633" s="33"/>
      <c r="B19633" s="34"/>
      <c r="C19633" s="33"/>
      <c r="D19633" s="33"/>
      <c r="E19633" s="33"/>
      <c r="G19633">
        <f t="shared" si="307"/>
        <v>6</v>
      </c>
    </row>
    <row r="19634" spans="1:7">
      <c r="A19634" s="33"/>
      <c r="B19634" s="34"/>
      <c r="C19634" s="33"/>
      <c r="D19634" s="33"/>
      <c r="E19634" s="33"/>
      <c r="G19634">
        <f t="shared" si="307"/>
        <v>6</v>
      </c>
    </row>
    <row r="19635" spans="1:7">
      <c r="A19635" s="33"/>
      <c r="B19635" s="34"/>
      <c r="C19635" s="33"/>
      <c r="D19635" s="33"/>
      <c r="E19635" s="33"/>
      <c r="G19635">
        <f t="shared" si="307"/>
        <v>6</v>
      </c>
    </row>
    <row r="19636" spans="1:7">
      <c r="A19636" s="33"/>
      <c r="B19636" s="34"/>
      <c r="C19636" s="33"/>
      <c r="D19636" s="33"/>
      <c r="E19636" s="33"/>
      <c r="G19636">
        <f t="shared" si="307"/>
        <v>6</v>
      </c>
    </row>
    <row r="19637" spans="1:7">
      <c r="A19637" s="33"/>
      <c r="B19637" s="34"/>
      <c r="C19637" s="33"/>
      <c r="D19637" s="33"/>
      <c r="E19637" s="33"/>
      <c r="G19637">
        <f t="shared" si="307"/>
        <v>6</v>
      </c>
    </row>
    <row r="19638" spans="1:7">
      <c r="A19638" s="33"/>
      <c r="B19638" s="34"/>
      <c r="C19638" s="33"/>
      <c r="D19638" s="33"/>
      <c r="E19638" s="33"/>
      <c r="G19638">
        <f t="shared" si="307"/>
        <v>6</v>
      </c>
    </row>
    <row r="19639" spans="1:7">
      <c r="A19639" s="33"/>
      <c r="B19639" s="34"/>
      <c r="C19639" s="33"/>
      <c r="D19639" s="33"/>
      <c r="E19639" s="33"/>
      <c r="G19639">
        <f t="shared" si="307"/>
        <v>6</v>
      </c>
    </row>
    <row r="19640" spans="1:7">
      <c r="A19640" s="33"/>
      <c r="B19640" s="34"/>
      <c r="C19640" s="33"/>
      <c r="D19640" s="33"/>
      <c r="E19640" s="33"/>
      <c r="G19640">
        <f t="shared" si="307"/>
        <v>6</v>
      </c>
    </row>
    <row r="19641" spans="1:7">
      <c r="A19641" s="33"/>
      <c r="B19641" s="34"/>
      <c r="C19641" s="33"/>
      <c r="D19641" s="33"/>
      <c r="E19641" s="33"/>
      <c r="G19641">
        <f t="shared" si="307"/>
        <v>6</v>
      </c>
    </row>
    <row r="19642" spans="1:7">
      <c r="A19642" s="33"/>
      <c r="B19642" s="34"/>
      <c r="C19642" s="33"/>
      <c r="D19642" s="33"/>
      <c r="E19642" s="33"/>
      <c r="G19642">
        <f t="shared" si="307"/>
        <v>6</v>
      </c>
    </row>
    <row r="19643" spans="1:7">
      <c r="A19643" s="33"/>
      <c r="B19643" s="34"/>
      <c r="C19643" s="33"/>
      <c r="D19643" s="33"/>
      <c r="E19643" s="33"/>
      <c r="G19643">
        <f t="shared" si="307"/>
        <v>6</v>
      </c>
    </row>
    <row r="19644" spans="1:7">
      <c r="A19644" s="33"/>
      <c r="B19644" s="34"/>
      <c r="C19644" s="33"/>
      <c r="D19644" s="33"/>
      <c r="E19644" s="33"/>
      <c r="G19644">
        <f t="shared" si="307"/>
        <v>6</v>
      </c>
    </row>
    <row r="19645" spans="1:7">
      <c r="A19645" s="33"/>
      <c r="B19645" s="34"/>
      <c r="C19645" s="33"/>
      <c r="D19645" s="33"/>
      <c r="E19645" s="33"/>
      <c r="G19645">
        <f t="shared" si="307"/>
        <v>6</v>
      </c>
    </row>
    <row r="19646" spans="1:7">
      <c r="A19646" s="33"/>
      <c r="B19646" s="34"/>
      <c r="C19646" s="33"/>
      <c r="D19646" s="33"/>
      <c r="E19646" s="33"/>
      <c r="G19646">
        <f t="shared" si="307"/>
        <v>6</v>
      </c>
    </row>
    <row r="19647" spans="1:7">
      <c r="A19647" s="33"/>
      <c r="B19647" s="34"/>
      <c r="C19647" s="33"/>
      <c r="D19647" s="33"/>
      <c r="E19647" s="33"/>
      <c r="G19647">
        <f t="shared" si="307"/>
        <v>6</v>
      </c>
    </row>
    <row r="19648" spans="1:7">
      <c r="A19648" s="33"/>
      <c r="B19648" s="34"/>
      <c r="C19648" s="33"/>
      <c r="D19648" s="33"/>
      <c r="E19648" s="33"/>
      <c r="G19648">
        <f t="shared" ref="G19648:G19711" si="308">WEEKDAY(B19648,2)</f>
        <v>6</v>
      </c>
    </row>
    <row r="19649" spans="1:7">
      <c r="A19649" s="33"/>
      <c r="B19649" s="34"/>
      <c r="C19649" s="33"/>
      <c r="D19649" s="33"/>
      <c r="E19649" s="33"/>
      <c r="G19649">
        <f t="shared" si="308"/>
        <v>6</v>
      </c>
    </row>
    <row r="19650" spans="1:7">
      <c r="A19650" s="33"/>
      <c r="B19650" s="34"/>
      <c r="C19650" s="33"/>
      <c r="D19650" s="33"/>
      <c r="E19650" s="33"/>
      <c r="G19650">
        <f t="shared" si="308"/>
        <v>6</v>
      </c>
    </row>
    <row r="19651" spans="1:7">
      <c r="A19651" s="33"/>
      <c r="B19651" s="34"/>
      <c r="C19651" s="33"/>
      <c r="D19651" s="33"/>
      <c r="E19651" s="33"/>
      <c r="G19651">
        <f t="shared" si="308"/>
        <v>6</v>
      </c>
    </row>
    <row r="19652" spans="1:7">
      <c r="A19652" s="33"/>
      <c r="B19652" s="34"/>
      <c r="C19652" s="33"/>
      <c r="D19652" s="33"/>
      <c r="E19652" s="33"/>
      <c r="G19652">
        <f t="shared" si="308"/>
        <v>6</v>
      </c>
    </row>
    <row r="19653" spans="1:7">
      <c r="A19653" s="33"/>
      <c r="B19653" s="34"/>
      <c r="C19653" s="33"/>
      <c r="D19653" s="33"/>
      <c r="E19653" s="33"/>
      <c r="G19653">
        <f t="shared" si="308"/>
        <v>6</v>
      </c>
    </row>
    <row r="19654" spans="1:7">
      <c r="A19654" s="33"/>
      <c r="B19654" s="34"/>
      <c r="C19654" s="33"/>
      <c r="D19654" s="33"/>
      <c r="E19654" s="33"/>
      <c r="G19654">
        <f t="shared" si="308"/>
        <v>6</v>
      </c>
    </row>
    <row r="19655" spans="1:7">
      <c r="A19655" s="33"/>
      <c r="B19655" s="34"/>
      <c r="C19655" s="33"/>
      <c r="D19655" s="33"/>
      <c r="E19655" s="33"/>
      <c r="G19655">
        <f t="shared" si="308"/>
        <v>6</v>
      </c>
    </row>
    <row r="19656" spans="1:7">
      <c r="A19656" s="33"/>
      <c r="B19656" s="34"/>
      <c r="C19656" s="33"/>
      <c r="D19656" s="33"/>
      <c r="E19656" s="33"/>
      <c r="G19656">
        <f t="shared" si="308"/>
        <v>6</v>
      </c>
    </row>
    <row r="19657" spans="1:7">
      <c r="A19657" s="33"/>
      <c r="B19657" s="34"/>
      <c r="C19657" s="33"/>
      <c r="D19657" s="33"/>
      <c r="E19657" s="33"/>
      <c r="G19657">
        <f t="shared" si="308"/>
        <v>6</v>
      </c>
    </row>
    <row r="19658" spans="1:7">
      <c r="A19658" s="33"/>
      <c r="B19658" s="34"/>
      <c r="C19658" s="33"/>
      <c r="D19658" s="33"/>
      <c r="E19658" s="33"/>
      <c r="G19658">
        <f t="shared" si="308"/>
        <v>6</v>
      </c>
    </row>
    <row r="19659" spans="1:7">
      <c r="A19659" s="33"/>
      <c r="B19659" s="34"/>
      <c r="C19659" s="33"/>
      <c r="D19659" s="33"/>
      <c r="E19659" s="33"/>
      <c r="G19659">
        <f t="shared" si="308"/>
        <v>6</v>
      </c>
    </row>
    <row r="19660" spans="1:7">
      <c r="A19660" s="33"/>
      <c r="B19660" s="34"/>
      <c r="C19660" s="33"/>
      <c r="D19660" s="33"/>
      <c r="E19660" s="33"/>
      <c r="G19660">
        <f t="shared" si="308"/>
        <v>6</v>
      </c>
    </row>
    <row r="19661" spans="1:7">
      <c r="A19661" s="33"/>
      <c r="B19661" s="34"/>
      <c r="C19661" s="33"/>
      <c r="D19661" s="33"/>
      <c r="E19661" s="33"/>
      <c r="G19661">
        <f t="shared" si="308"/>
        <v>6</v>
      </c>
    </row>
    <row r="19662" spans="1:7">
      <c r="A19662" s="33"/>
      <c r="B19662" s="34"/>
      <c r="C19662" s="33"/>
      <c r="D19662" s="33"/>
      <c r="E19662" s="33"/>
      <c r="G19662">
        <f t="shared" si="308"/>
        <v>6</v>
      </c>
    </row>
    <row r="19663" spans="1:7">
      <c r="A19663" s="33"/>
      <c r="B19663" s="34"/>
      <c r="C19663" s="33"/>
      <c r="D19663" s="33"/>
      <c r="E19663" s="33"/>
      <c r="G19663">
        <f t="shared" si="308"/>
        <v>6</v>
      </c>
    </row>
    <row r="19664" spans="1:7">
      <c r="A19664" s="33"/>
      <c r="B19664" s="34"/>
      <c r="C19664" s="33"/>
      <c r="D19664" s="33"/>
      <c r="E19664" s="33"/>
      <c r="G19664">
        <f t="shared" si="308"/>
        <v>6</v>
      </c>
    </row>
    <row r="19665" spans="1:7">
      <c r="A19665" s="33"/>
      <c r="B19665" s="34"/>
      <c r="C19665" s="33"/>
      <c r="D19665" s="33"/>
      <c r="E19665" s="33"/>
      <c r="G19665">
        <f t="shared" si="308"/>
        <v>6</v>
      </c>
    </row>
    <row r="19666" spans="1:7">
      <c r="A19666" s="33"/>
      <c r="B19666" s="34"/>
      <c r="C19666" s="33"/>
      <c r="D19666" s="33"/>
      <c r="E19666" s="33"/>
      <c r="G19666">
        <f t="shared" si="308"/>
        <v>6</v>
      </c>
    </row>
    <row r="19667" spans="1:7">
      <c r="A19667" s="33"/>
      <c r="B19667" s="34"/>
      <c r="C19667" s="33"/>
      <c r="D19667" s="33"/>
      <c r="E19667" s="33"/>
      <c r="G19667">
        <f t="shared" si="308"/>
        <v>6</v>
      </c>
    </row>
    <row r="19668" spans="1:7">
      <c r="A19668" s="33"/>
      <c r="B19668" s="34"/>
      <c r="C19668" s="33"/>
      <c r="D19668" s="33"/>
      <c r="E19668" s="33"/>
      <c r="G19668">
        <f t="shared" si="308"/>
        <v>6</v>
      </c>
    </row>
    <row r="19669" spans="1:7">
      <c r="A19669" s="33"/>
      <c r="B19669" s="34"/>
      <c r="C19669" s="33"/>
      <c r="D19669" s="33"/>
      <c r="E19669" s="33"/>
      <c r="G19669">
        <f t="shared" si="308"/>
        <v>6</v>
      </c>
    </row>
    <row r="19670" spans="1:7">
      <c r="A19670" s="33"/>
      <c r="B19670" s="34"/>
      <c r="C19670" s="33"/>
      <c r="D19670" s="33"/>
      <c r="E19670" s="33"/>
      <c r="G19670">
        <f t="shared" si="308"/>
        <v>6</v>
      </c>
    </row>
    <row r="19671" spans="1:7">
      <c r="A19671" s="33"/>
      <c r="B19671" s="34"/>
      <c r="C19671" s="33"/>
      <c r="D19671" s="33"/>
      <c r="E19671" s="33"/>
      <c r="G19671">
        <f t="shared" si="308"/>
        <v>6</v>
      </c>
    </row>
    <row r="19672" spans="1:7">
      <c r="A19672" s="33"/>
      <c r="B19672" s="34"/>
      <c r="C19672" s="33"/>
      <c r="D19672" s="33"/>
      <c r="E19672" s="33"/>
      <c r="G19672">
        <f t="shared" si="308"/>
        <v>6</v>
      </c>
    </row>
    <row r="19673" spans="1:7">
      <c r="A19673" s="33"/>
      <c r="B19673" s="34"/>
      <c r="C19673" s="33"/>
      <c r="D19673" s="33"/>
      <c r="E19673" s="33"/>
      <c r="G19673">
        <f t="shared" si="308"/>
        <v>6</v>
      </c>
    </row>
    <row r="19674" spans="1:7">
      <c r="A19674" s="33"/>
      <c r="B19674" s="34"/>
      <c r="C19674" s="33"/>
      <c r="D19674" s="33"/>
      <c r="E19674" s="33"/>
      <c r="G19674">
        <f t="shared" si="308"/>
        <v>6</v>
      </c>
    </row>
    <row r="19675" spans="1:7">
      <c r="A19675" s="33"/>
      <c r="B19675" s="34"/>
      <c r="C19675" s="33"/>
      <c r="D19675" s="33"/>
      <c r="E19675" s="33"/>
      <c r="G19675">
        <f t="shared" si="308"/>
        <v>6</v>
      </c>
    </row>
    <row r="19676" spans="1:7">
      <c r="A19676" s="33"/>
      <c r="B19676" s="34"/>
      <c r="C19676" s="33"/>
      <c r="D19676" s="33"/>
      <c r="E19676" s="33"/>
      <c r="G19676">
        <f t="shared" si="308"/>
        <v>6</v>
      </c>
    </row>
    <row r="19677" spans="1:7">
      <c r="A19677" s="33"/>
      <c r="B19677" s="34"/>
      <c r="C19677" s="33"/>
      <c r="D19677" s="33"/>
      <c r="E19677" s="33"/>
      <c r="G19677">
        <f t="shared" si="308"/>
        <v>6</v>
      </c>
    </row>
    <row r="19678" spans="1:7">
      <c r="A19678" s="33"/>
      <c r="B19678" s="34"/>
      <c r="C19678" s="33"/>
      <c r="D19678" s="33"/>
      <c r="E19678" s="33"/>
      <c r="G19678">
        <f t="shared" si="308"/>
        <v>6</v>
      </c>
    </row>
    <row r="19679" spans="1:7">
      <c r="A19679" s="33"/>
      <c r="B19679" s="34"/>
      <c r="C19679" s="33"/>
      <c r="D19679" s="33"/>
      <c r="E19679" s="33"/>
      <c r="G19679">
        <f t="shared" si="308"/>
        <v>6</v>
      </c>
    </row>
    <row r="19680" spans="1:7">
      <c r="A19680" s="33"/>
      <c r="B19680" s="34"/>
      <c r="C19680" s="33"/>
      <c r="D19680" s="33"/>
      <c r="E19680" s="33"/>
      <c r="G19680">
        <f t="shared" si="308"/>
        <v>6</v>
      </c>
    </row>
    <row r="19681" spans="1:7">
      <c r="A19681" s="33"/>
      <c r="B19681" s="34"/>
      <c r="C19681" s="33"/>
      <c r="D19681" s="33"/>
      <c r="E19681" s="33"/>
      <c r="G19681">
        <f t="shared" si="308"/>
        <v>6</v>
      </c>
    </row>
    <row r="19682" spans="1:7">
      <c r="A19682" s="33"/>
      <c r="B19682" s="34"/>
      <c r="C19682" s="33"/>
      <c r="D19682" s="33"/>
      <c r="E19682" s="33"/>
      <c r="G19682">
        <f t="shared" si="308"/>
        <v>6</v>
      </c>
    </row>
    <row r="19683" spans="1:7">
      <c r="A19683" s="33"/>
      <c r="B19683" s="34"/>
      <c r="C19683" s="33"/>
      <c r="D19683" s="33"/>
      <c r="E19683" s="33"/>
      <c r="G19683">
        <f t="shared" si="308"/>
        <v>6</v>
      </c>
    </row>
    <row r="19684" spans="1:7">
      <c r="A19684" s="33"/>
      <c r="B19684" s="34"/>
      <c r="C19684" s="33"/>
      <c r="D19684" s="33"/>
      <c r="E19684" s="33"/>
      <c r="G19684">
        <f t="shared" si="308"/>
        <v>6</v>
      </c>
    </row>
    <row r="19685" spans="1:7">
      <c r="A19685" s="33"/>
      <c r="B19685" s="34"/>
      <c r="C19685" s="33"/>
      <c r="D19685" s="33"/>
      <c r="E19685" s="33"/>
      <c r="G19685">
        <f t="shared" si="308"/>
        <v>6</v>
      </c>
    </row>
    <row r="19686" spans="1:7">
      <c r="A19686" s="33"/>
      <c r="B19686" s="34"/>
      <c r="C19686" s="33"/>
      <c r="D19686" s="33"/>
      <c r="E19686" s="33"/>
      <c r="G19686">
        <f t="shared" si="308"/>
        <v>6</v>
      </c>
    </row>
    <row r="19687" spans="1:7">
      <c r="A19687" s="33"/>
      <c r="B19687" s="34"/>
      <c r="C19687" s="33"/>
      <c r="D19687" s="33"/>
      <c r="E19687" s="33"/>
      <c r="G19687">
        <f t="shared" si="308"/>
        <v>6</v>
      </c>
    </row>
    <row r="19688" spans="1:7">
      <c r="A19688" s="33"/>
      <c r="B19688" s="34"/>
      <c r="C19688" s="33"/>
      <c r="D19688" s="33"/>
      <c r="E19688" s="33"/>
      <c r="G19688">
        <f t="shared" si="308"/>
        <v>6</v>
      </c>
    </row>
    <row r="19689" spans="1:7">
      <c r="A19689" s="33"/>
      <c r="B19689" s="34"/>
      <c r="C19689" s="33"/>
      <c r="D19689" s="33"/>
      <c r="E19689" s="33"/>
      <c r="G19689">
        <f t="shared" si="308"/>
        <v>6</v>
      </c>
    </row>
    <row r="19690" spans="1:7">
      <c r="A19690" s="33"/>
      <c r="B19690" s="34"/>
      <c r="C19690" s="33"/>
      <c r="D19690" s="33"/>
      <c r="E19690" s="33"/>
      <c r="G19690">
        <f t="shared" si="308"/>
        <v>6</v>
      </c>
    </row>
    <row r="19691" spans="1:7">
      <c r="A19691" s="33"/>
      <c r="B19691" s="34"/>
      <c r="C19691" s="33"/>
      <c r="D19691" s="33"/>
      <c r="E19691" s="33"/>
      <c r="G19691">
        <f t="shared" si="308"/>
        <v>6</v>
      </c>
    </row>
    <row r="19692" spans="1:7">
      <c r="A19692" s="33"/>
      <c r="B19692" s="34"/>
      <c r="C19692" s="33"/>
      <c r="D19692" s="33"/>
      <c r="E19692" s="33"/>
      <c r="G19692">
        <f t="shared" si="308"/>
        <v>6</v>
      </c>
    </row>
    <row r="19693" spans="1:7">
      <c r="A19693" s="33"/>
      <c r="B19693" s="34"/>
      <c r="C19693" s="33"/>
      <c r="D19693" s="33"/>
      <c r="E19693" s="33"/>
      <c r="G19693">
        <f t="shared" si="308"/>
        <v>6</v>
      </c>
    </row>
    <row r="19694" spans="1:7">
      <c r="A19694" s="33"/>
      <c r="B19694" s="34"/>
      <c r="C19694" s="33"/>
      <c r="D19694" s="33"/>
      <c r="E19694" s="33"/>
      <c r="G19694">
        <f t="shared" si="308"/>
        <v>6</v>
      </c>
    </row>
    <row r="19695" spans="1:7">
      <c r="A19695" s="33"/>
      <c r="B19695" s="34"/>
      <c r="C19695" s="33"/>
      <c r="D19695" s="33"/>
      <c r="E19695" s="33"/>
      <c r="G19695">
        <f t="shared" si="308"/>
        <v>6</v>
      </c>
    </row>
    <row r="19696" spans="1:7">
      <c r="A19696" s="33"/>
      <c r="B19696" s="34"/>
      <c r="C19696" s="33"/>
      <c r="D19696" s="33"/>
      <c r="E19696" s="33"/>
      <c r="G19696">
        <f t="shared" si="308"/>
        <v>6</v>
      </c>
    </row>
    <row r="19697" spans="1:7">
      <c r="A19697" s="33"/>
      <c r="B19697" s="34"/>
      <c r="C19697" s="33"/>
      <c r="D19697" s="33"/>
      <c r="E19697" s="33"/>
      <c r="G19697">
        <f t="shared" si="308"/>
        <v>6</v>
      </c>
    </row>
    <row r="19698" spans="1:7">
      <c r="A19698" s="33"/>
      <c r="B19698" s="34"/>
      <c r="C19698" s="33"/>
      <c r="D19698" s="33"/>
      <c r="E19698" s="33"/>
      <c r="G19698">
        <f t="shared" si="308"/>
        <v>6</v>
      </c>
    </row>
    <row r="19699" spans="1:7">
      <c r="A19699" s="33"/>
      <c r="B19699" s="34"/>
      <c r="C19699" s="33"/>
      <c r="D19699" s="33"/>
      <c r="E19699" s="33"/>
      <c r="G19699">
        <f t="shared" si="308"/>
        <v>6</v>
      </c>
    </row>
    <row r="19700" spans="1:7">
      <c r="A19700" s="33"/>
      <c r="B19700" s="34"/>
      <c r="C19700" s="33"/>
      <c r="D19700" s="33"/>
      <c r="E19700" s="33"/>
      <c r="G19700">
        <f t="shared" si="308"/>
        <v>6</v>
      </c>
    </row>
    <row r="19701" spans="1:7">
      <c r="A19701" s="33"/>
      <c r="B19701" s="34"/>
      <c r="C19701" s="33"/>
      <c r="D19701" s="33"/>
      <c r="E19701" s="33"/>
      <c r="G19701">
        <f t="shared" si="308"/>
        <v>6</v>
      </c>
    </row>
    <row r="19702" spans="1:7">
      <c r="A19702" s="33"/>
      <c r="B19702" s="34"/>
      <c r="C19702" s="33"/>
      <c r="D19702" s="33"/>
      <c r="E19702" s="33"/>
      <c r="G19702">
        <f t="shared" si="308"/>
        <v>6</v>
      </c>
    </row>
    <row r="19703" spans="1:7">
      <c r="A19703" s="33"/>
      <c r="B19703" s="34"/>
      <c r="C19703" s="33"/>
      <c r="D19703" s="33"/>
      <c r="E19703" s="33"/>
      <c r="G19703">
        <f t="shared" si="308"/>
        <v>6</v>
      </c>
    </row>
    <row r="19704" spans="1:7">
      <c r="A19704" s="33"/>
      <c r="B19704" s="34"/>
      <c r="C19704" s="33"/>
      <c r="D19704" s="33"/>
      <c r="E19704" s="33"/>
      <c r="G19704">
        <f t="shared" si="308"/>
        <v>6</v>
      </c>
    </row>
    <row r="19705" spans="1:7">
      <c r="A19705" s="33"/>
      <c r="B19705" s="34"/>
      <c r="C19705" s="33"/>
      <c r="D19705" s="33"/>
      <c r="E19705" s="33"/>
      <c r="G19705">
        <f t="shared" si="308"/>
        <v>6</v>
      </c>
    </row>
    <row r="19706" spans="1:7">
      <c r="A19706" s="33"/>
      <c r="B19706" s="34"/>
      <c r="C19706" s="33"/>
      <c r="D19706" s="33"/>
      <c r="E19706" s="33"/>
      <c r="G19706">
        <f t="shared" si="308"/>
        <v>6</v>
      </c>
    </row>
    <row r="19707" spans="1:7">
      <c r="A19707" s="33"/>
      <c r="B19707" s="34"/>
      <c r="C19707" s="33"/>
      <c r="D19707" s="33"/>
      <c r="E19707" s="33"/>
      <c r="G19707">
        <f t="shared" si="308"/>
        <v>6</v>
      </c>
    </row>
    <row r="19708" spans="1:7">
      <c r="A19708" s="33"/>
      <c r="B19708" s="34"/>
      <c r="C19708" s="33"/>
      <c r="D19708" s="33"/>
      <c r="E19708" s="33"/>
      <c r="G19708">
        <f t="shared" si="308"/>
        <v>6</v>
      </c>
    </row>
    <row r="19709" spans="1:7">
      <c r="A19709" s="33"/>
      <c r="B19709" s="34"/>
      <c r="C19709" s="33"/>
      <c r="D19709" s="33"/>
      <c r="E19709" s="33"/>
      <c r="G19709">
        <f t="shared" si="308"/>
        <v>6</v>
      </c>
    </row>
    <row r="19710" spans="1:7">
      <c r="A19710" s="33"/>
      <c r="B19710" s="34"/>
      <c r="C19710" s="33"/>
      <c r="D19710" s="33"/>
      <c r="E19710" s="33"/>
      <c r="G19710">
        <f t="shared" si="308"/>
        <v>6</v>
      </c>
    </row>
    <row r="19711" spans="1:7">
      <c r="A19711" s="33"/>
      <c r="B19711" s="34"/>
      <c r="C19711" s="33"/>
      <c r="D19711" s="33"/>
      <c r="E19711" s="33"/>
      <c r="G19711">
        <f t="shared" si="308"/>
        <v>6</v>
      </c>
    </row>
    <row r="19712" spans="1:7">
      <c r="A19712" s="33"/>
      <c r="B19712" s="34"/>
      <c r="C19712" s="33"/>
      <c r="D19712" s="33"/>
      <c r="E19712" s="33"/>
      <c r="G19712">
        <f t="shared" ref="G19712:G19775" si="309">WEEKDAY(B19712,2)</f>
        <v>6</v>
      </c>
    </row>
    <row r="19713" spans="1:7">
      <c r="A19713" s="33"/>
      <c r="B19713" s="34"/>
      <c r="C19713" s="33"/>
      <c r="D19713" s="33"/>
      <c r="E19713" s="33"/>
      <c r="G19713">
        <f t="shared" si="309"/>
        <v>6</v>
      </c>
    </row>
    <row r="19714" spans="1:7">
      <c r="A19714" s="33"/>
      <c r="B19714" s="34"/>
      <c r="C19714" s="33"/>
      <c r="D19714" s="33"/>
      <c r="E19714" s="33"/>
      <c r="G19714">
        <f t="shared" si="309"/>
        <v>6</v>
      </c>
    </row>
    <row r="19715" spans="1:7">
      <c r="A19715" s="33"/>
      <c r="B19715" s="34"/>
      <c r="C19715" s="33"/>
      <c r="D19715" s="33"/>
      <c r="E19715" s="33"/>
      <c r="G19715">
        <f t="shared" si="309"/>
        <v>6</v>
      </c>
    </row>
    <row r="19716" spans="1:7">
      <c r="A19716" s="33"/>
      <c r="B19716" s="34"/>
      <c r="C19716" s="33"/>
      <c r="D19716" s="33"/>
      <c r="E19716" s="33"/>
      <c r="G19716">
        <f t="shared" si="309"/>
        <v>6</v>
      </c>
    </row>
    <row r="19717" spans="1:7">
      <c r="A19717" s="33"/>
      <c r="B19717" s="34"/>
      <c r="C19717" s="33"/>
      <c r="D19717" s="33"/>
      <c r="E19717" s="33"/>
      <c r="G19717">
        <f t="shared" si="309"/>
        <v>6</v>
      </c>
    </row>
    <row r="19718" spans="1:7">
      <c r="A19718" s="33"/>
      <c r="B19718" s="34"/>
      <c r="C19718" s="33"/>
      <c r="D19718" s="33"/>
      <c r="E19718" s="33"/>
      <c r="G19718">
        <f t="shared" si="309"/>
        <v>6</v>
      </c>
    </row>
    <row r="19719" spans="1:7">
      <c r="A19719" s="33"/>
      <c r="B19719" s="34"/>
      <c r="C19719" s="33"/>
      <c r="D19719" s="33"/>
      <c r="E19719" s="33"/>
      <c r="G19719">
        <f t="shared" si="309"/>
        <v>6</v>
      </c>
    </row>
    <row r="19720" spans="1:7">
      <c r="A19720" s="33"/>
      <c r="B19720" s="34"/>
      <c r="C19720" s="33"/>
      <c r="D19720" s="33"/>
      <c r="E19720" s="33"/>
      <c r="G19720">
        <f t="shared" si="309"/>
        <v>6</v>
      </c>
    </row>
    <row r="19721" spans="1:7">
      <c r="A19721" s="33"/>
      <c r="B19721" s="34"/>
      <c r="C19721" s="33"/>
      <c r="D19721" s="33"/>
      <c r="E19721" s="33"/>
      <c r="G19721">
        <f t="shared" si="309"/>
        <v>6</v>
      </c>
    </row>
    <row r="19722" spans="1:7">
      <c r="A19722" s="33"/>
      <c r="B19722" s="34"/>
      <c r="C19722" s="33"/>
      <c r="D19722" s="33"/>
      <c r="E19722" s="33"/>
      <c r="G19722">
        <f t="shared" si="309"/>
        <v>6</v>
      </c>
    </row>
    <row r="19723" spans="1:7">
      <c r="A19723" s="33"/>
      <c r="B19723" s="34"/>
      <c r="C19723" s="33"/>
      <c r="D19723" s="33"/>
      <c r="E19723" s="33"/>
      <c r="G19723">
        <f t="shared" si="309"/>
        <v>6</v>
      </c>
    </row>
    <row r="19724" spans="1:7">
      <c r="A19724" s="33"/>
      <c r="B19724" s="34"/>
      <c r="C19724" s="33"/>
      <c r="D19724" s="33"/>
      <c r="E19724" s="33"/>
      <c r="G19724">
        <f t="shared" si="309"/>
        <v>6</v>
      </c>
    </row>
    <row r="19725" spans="1:7">
      <c r="A19725" s="33"/>
      <c r="B19725" s="34"/>
      <c r="C19725" s="33"/>
      <c r="D19725" s="33"/>
      <c r="E19725" s="33"/>
      <c r="G19725">
        <f t="shared" si="309"/>
        <v>6</v>
      </c>
    </row>
    <row r="19726" spans="1:7">
      <c r="A19726" s="33"/>
      <c r="B19726" s="34"/>
      <c r="C19726" s="33"/>
      <c r="D19726" s="33"/>
      <c r="E19726" s="33"/>
      <c r="G19726">
        <f t="shared" si="309"/>
        <v>6</v>
      </c>
    </row>
    <row r="19727" spans="1:7">
      <c r="A19727" s="33"/>
      <c r="B19727" s="34"/>
      <c r="C19727" s="33"/>
      <c r="D19727" s="33"/>
      <c r="E19727" s="33"/>
      <c r="G19727">
        <f t="shared" si="309"/>
        <v>6</v>
      </c>
    </row>
    <row r="19728" spans="1:7">
      <c r="A19728" s="33"/>
      <c r="B19728" s="34"/>
      <c r="C19728" s="33"/>
      <c r="D19728" s="33"/>
      <c r="E19728" s="33"/>
      <c r="G19728">
        <f t="shared" si="309"/>
        <v>6</v>
      </c>
    </row>
    <row r="19729" spans="1:7">
      <c r="A19729" s="33"/>
      <c r="B19729" s="34"/>
      <c r="C19729" s="33"/>
      <c r="D19729" s="33"/>
      <c r="E19729" s="33"/>
      <c r="G19729">
        <f t="shared" si="309"/>
        <v>6</v>
      </c>
    </row>
    <row r="19730" spans="1:7">
      <c r="A19730" s="33"/>
      <c r="B19730" s="34"/>
      <c r="C19730" s="33"/>
      <c r="D19730" s="33"/>
      <c r="E19730" s="33"/>
      <c r="G19730">
        <f t="shared" si="309"/>
        <v>6</v>
      </c>
    </row>
    <row r="19731" spans="1:7">
      <c r="A19731" s="33"/>
      <c r="B19731" s="34"/>
      <c r="C19731" s="33"/>
      <c r="D19731" s="33"/>
      <c r="E19731" s="33"/>
      <c r="G19731">
        <f t="shared" si="309"/>
        <v>6</v>
      </c>
    </row>
    <row r="19732" spans="1:7">
      <c r="A19732" s="33"/>
      <c r="B19732" s="34"/>
      <c r="C19732" s="33"/>
      <c r="D19732" s="33"/>
      <c r="E19732" s="33"/>
      <c r="G19732">
        <f t="shared" si="309"/>
        <v>6</v>
      </c>
    </row>
    <row r="19733" spans="1:7">
      <c r="A19733" s="33"/>
      <c r="B19733" s="34"/>
      <c r="C19733" s="33"/>
      <c r="D19733" s="33"/>
      <c r="E19733" s="33"/>
      <c r="G19733">
        <f t="shared" si="309"/>
        <v>6</v>
      </c>
    </row>
    <row r="19734" spans="1:7">
      <c r="A19734" s="33"/>
      <c r="B19734" s="34"/>
      <c r="C19734" s="33"/>
      <c r="D19734" s="33"/>
      <c r="E19734" s="33"/>
      <c r="G19734">
        <f t="shared" si="309"/>
        <v>6</v>
      </c>
    </row>
    <row r="19735" spans="1:7">
      <c r="A19735" s="33"/>
      <c r="B19735" s="34"/>
      <c r="C19735" s="33"/>
      <c r="D19735" s="33"/>
      <c r="E19735" s="33"/>
      <c r="G19735">
        <f t="shared" si="309"/>
        <v>6</v>
      </c>
    </row>
    <row r="19736" spans="1:7">
      <c r="A19736" s="33"/>
      <c r="B19736" s="34"/>
      <c r="C19736" s="33"/>
      <c r="D19736" s="33"/>
      <c r="E19736" s="33"/>
      <c r="G19736">
        <f t="shared" si="309"/>
        <v>6</v>
      </c>
    </row>
    <row r="19737" spans="1:7">
      <c r="A19737" s="33"/>
      <c r="B19737" s="34"/>
      <c r="C19737" s="33"/>
      <c r="D19737" s="33"/>
      <c r="E19737" s="33"/>
      <c r="G19737">
        <f t="shared" si="309"/>
        <v>6</v>
      </c>
    </row>
    <row r="19738" spans="1:7">
      <c r="A19738" s="33"/>
      <c r="B19738" s="34"/>
      <c r="C19738" s="33"/>
      <c r="D19738" s="33"/>
      <c r="E19738" s="33"/>
      <c r="G19738">
        <f t="shared" si="309"/>
        <v>6</v>
      </c>
    </row>
    <row r="19739" spans="1:7">
      <c r="A19739" s="33"/>
      <c r="B19739" s="34"/>
      <c r="C19739" s="33"/>
      <c r="D19739" s="33"/>
      <c r="E19739" s="33"/>
      <c r="G19739">
        <f t="shared" si="309"/>
        <v>6</v>
      </c>
    </row>
    <row r="19740" spans="1:7">
      <c r="A19740" s="33"/>
      <c r="B19740" s="34"/>
      <c r="C19740" s="33"/>
      <c r="D19740" s="33"/>
      <c r="E19740" s="33"/>
      <c r="G19740">
        <f t="shared" si="309"/>
        <v>6</v>
      </c>
    </row>
    <row r="19741" spans="1:7">
      <c r="A19741" s="33"/>
      <c r="B19741" s="34"/>
      <c r="C19741" s="33"/>
      <c r="D19741" s="33"/>
      <c r="E19741" s="33"/>
      <c r="G19741">
        <f t="shared" si="309"/>
        <v>6</v>
      </c>
    </row>
    <row r="19742" spans="1:7">
      <c r="A19742" s="33"/>
      <c r="B19742" s="34"/>
      <c r="C19742" s="33"/>
      <c r="D19742" s="33"/>
      <c r="E19742" s="33"/>
      <c r="G19742">
        <f t="shared" si="309"/>
        <v>6</v>
      </c>
    </row>
    <row r="19743" spans="1:7">
      <c r="A19743" s="33"/>
      <c r="B19743" s="34"/>
      <c r="C19743" s="33"/>
      <c r="D19743" s="33"/>
      <c r="E19743" s="33"/>
      <c r="G19743">
        <f t="shared" si="309"/>
        <v>6</v>
      </c>
    </row>
    <row r="19744" spans="1:7">
      <c r="A19744" s="33"/>
      <c r="B19744" s="34"/>
      <c r="C19744" s="33"/>
      <c r="D19744" s="33"/>
      <c r="E19744" s="33"/>
      <c r="G19744">
        <f t="shared" si="309"/>
        <v>6</v>
      </c>
    </row>
    <row r="19745" spans="1:7">
      <c r="A19745" s="33"/>
      <c r="B19745" s="34"/>
      <c r="C19745" s="33"/>
      <c r="D19745" s="33"/>
      <c r="E19745" s="33"/>
      <c r="G19745">
        <f t="shared" si="309"/>
        <v>6</v>
      </c>
    </row>
    <row r="19746" spans="1:7">
      <c r="A19746" s="33"/>
      <c r="B19746" s="34"/>
      <c r="C19746" s="33"/>
      <c r="D19746" s="33"/>
      <c r="E19746" s="33"/>
      <c r="G19746">
        <f t="shared" si="309"/>
        <v>6</v>
      </c>
    </row>
    <row r="19747" spans="1:7">
      <c r="A19747" s="33"/>
      <c r="B19747" s="34"/>
      <c r="C19747" s="33"/>
      <c r="D19747" s="33"/>
      <c r="E19747" s="33"/>
      <c r="G19747">
        <f t="shared" si="309"/>
        <v>6</v>
      </c>
    </row>
    <row r="19748" spans="1:7">
      <c r="A19748" s="33"/>
      <c r="B19748" s="34"/>
      <c r="C19748" s="33"/>
      <c r="D19748" s="33"/>
      <c r="E19748" s="33"/>
      <c r="G19748">
        <f t="shared" si="309"/>
        <v>6</v>
      </c>
    </row>
    <row r="19749" spans="1:7">
      <c r="A19749" s="33"/>
      <c r="B19749" s="34"/>
      <c r="C19749" s="33"/>
      <c r="D19749" s="33"/>
      <c r="E19749" s="33"/>
      <c r="G19749">
        <f t="shared" si="309"/>
        <v>6</v>
      </c>
    </row>
    <row r="19750" spans="1:7">
      <c r="A19750" s="33"/>
      <c r="B19750" s="34"/>
      <c r="C19750" s="33"/>
      <c r="D19750" s="33"/>
      <c r="E19750" s="33"/>
      <c r="G19750">
        <f t="shared" si="309"/>
        <v>6</v>
      </c>
    </row>
    <row r="19751" spans="1:7">
      <c r="A19751" s="33"/>
      <c r="B19751" s="34"/>
      <c r="C19751" s="33"/>
      <c r="D19751" s="33"/>
      <c r="E19751" s="33"/>
      <c r="G19751">
        <f t="shared" si="309"/>
        <v>6</v>
      </c>
    </row>
    <row r="19752" spans="1:7">
      <c r="A19752" s="33"/>
      <c r="B19752" s="34"/>
      <c r="C19752" s="33"/>
      <c r="D19752" s="33"/>
      <c r="E19752" s="33"/>
      <c r="G19752">
        <f t="shared" si="309"/>
        <v>6</v>
      </c>
    </row>
    <row r="19753" spans="1:7">
      <c r="A19753" s="33"/>
      <c r="B19753" s="34"/>
      <c r="C19753" s="33"/>
      <c r="D19753" s="33"/>
      <c r="E19753" s="33"/>
      <c r="G19753">
        <f t="shared" si="309"/>
        <v>6</v>
      </c>
    </row>
    <row r="19754" spans="1:7">
      <c r="A19754" s="33"/>
      <c r="B19754" s="34"/>
      <c r="C19754" s="33"/>
      <c r="D19754" s="33"/>
      <c r="E19754" s="33"/>
      <c r="G19754">
        <f t="shared" si="309"/>
        <v>6</v>
      </c>
    </row>
    <row r="19755" spans="1:7">
      <c r="A19755" s="33"/>
      <c r="B19755" s="34"/>
      <c r="C19755" s="33"/>
      <c r="D19755" s="33"/>
      <c r="E19755" s="33"/>
      <c r="G19755">
        <f t="shared" si="309"/>
        <v>6</v>
      </c>
    </row>
    <row r="19756" spans="1:7">
      <c r="A19756" s="33"/>
      <c r="B19756" s="34"/>
      <c r="C19756" s="33"/>
      <c r="D19756" s="33"/>
      <c r="E19756" s="33"/>
      <c r="G19756">
        <f t="shared" si="309"/>
        <v>6</v>
      </c>
    </row>
    <row r="19757" spans="1:7">
      <c r="A19757" s="33"/>
      <c r="B19757" s="34"/>
      <c r="C19757" s="33"/>
      <c r="D19757" s="33"/>
      <c r="E19757" s="33"/>
      <c r="G19757">
        <f t="shared" si="309"/>
        <v>6</v>
      </c>
    </row>
    <row r="19758" spans="1:7">
      <c r="A19758" s="33"/>
      <c r="B19758" s="34"/>
      <c r="C19758" s="33"/>
      <c r="D19758" s="33"/>
      <c r="E19758" s="33"/>
      <c r="G19758">
        <f t="shared" si="309"/>
        <v>6</v>
      </c>
    </row>
    <row r="19759" spans="1:7">
      <c r="A19759" s="33"/>
      <c r="B19759" s="34"/>
      <c r="C19759" s="33"/>
      <c r="D19759" s="33"/>
      <c r="E19759" s="33"/>
      <c r="G19759">
        <f t="shared" si="309"/>
        <v>6</v>
      </c>
    </row>
    <row r="19760" spans="1:7">
      <c r="A19760" s="33"/>
      <c r="B19760" s="34"/>
      <c r="C19760" s="33"/>
      <c r="D19760" s="33"/>
      <c r="E19760" s="33"/>
      <c r="G19760">
        <f t="shared" si="309"/>
        <v>6</v>
      </c>
    </row>
    <row r="19761" spans="1:7">
      <c r="A19761" s="33"/>
      <c r="B19761" s="34"/>
      <c r="C19761" s="33"/>
      <c r="D19761" s="33"/>
      <c r="E19761" s="33"/>
      <c r="G19761">
        <f t="shared" si="309"/>
        <v>6</v>
      </c>
    </row>
    <row r="19762" spans="1:7">
      <c r="A19762" s="33"/>
      <c r="B19762" s="34"/>
      <c r="C19762" s="33"/>
      <c r="D19762" s="33"/>
      <c r="E19762" s="33"/>
      <c r="G19762">
        <f t="shared" si="309"/>
        <v>6</v>
      </c>
    </row>
    <row r="19763" spans="1:7">
      <c r="A19763" s="33"/>
      <c r="B19763" s="34"/>
      <c r="C19763" s="33"/>
      <c r="D19763" s="33"/>
      <c r="E19763" s="33"/>
      <c r="G19763">
        <f t="shared" si="309"/>
        <v>6</v>
      </c>
    </row>
    <row r="19764" spans="1:7">
      <c r="A19764" s="33"/>
      <c r="B19764" s="34"/>
      <c r="C19764" s="33"/>
      <c r="D19764" s="33"/>
      <c r="E19764" s="33"/>
      <c r="G19764">
        <f t="shared" si="309"/>
        <v>6</v>
      </c>
    </row>
    <row r="19765" spans="1:7">
      <c r="A19765" s="33"/>
      <c r="B19765" s="34"/>
      <c r="C19765" s="33"/>
      <c r="D19765" s="33"/>
      <c r="E19765" s="33"/>
      <c r="G19765">
        <f t="shared" si="309"/>
        <v>6</v>
      </c>
    </row>
    <row r="19766" spans="1:7">
      <c r="A19766" s="33"/>
      <c r="B19766" s="34"/>
      <c r="C19766" s="33"/>
      <c r="D19766" s="33"/>
      <c r="E19766" s="33"/>
      <c r="G19766">
        <f t="shared" si="309"/>
        <v>6</v>
      </c>
    </row>
    <row r="19767" spans="1:7">
      <c r="A19767" s="33"/>
      <c r="B19767" s="34"/>
      <c r="C19767" s="33"/>
      <c r="D19767" s="33"/>
      <c r="E19767" s="33"/>
      <c r="G19767">
        <f t="shared" si="309"/>
        <v>6</v>
      </c>
    </row>
    <row r="19768" spans="1:7">
      <c r="A19768" s="33"/>
      <c r="B19768" s="34"/>
      <c r="C19768" s="33"/>
      <c r="D19768" s="33"/>
      <c r="E19768" s="33"/>
      <c r="G19768">
        <f t="shared" si="309"/>
        <v>6</v>
      </c>
    </row>
    <row r="19769" spans="1:7">
      <c r="A19769" s="33"/>
      <c r="B19769" s="34"/>
      <c r="C19769" s="33"/>
      <c r="D19769" s="33"/>
      <c r="E19769" s="33"/>
      <c r="G19769">
        <f t="shared" si="309"/>
        <v>6</v>
      </c>
    </row>
    <row r="19770" spans="1:7">
      <c r="A19770" s="33"/>
      <c r="B19770" s="34"/>
      <c r="C19770" s="33"/>
      <c r="D19770" s="33"/>
      <c r="E19770" s="33"/>
      <c r="G19770">
        <f t="shared" si="309"/>
        <v>6</v>
      </c>
    </row>
    <row r="19771" spans="1:7">
      <c r="A19771" s="33"/>
      <c r="B19771" s="34"/>
      <c r="C19771" s="33"/>
      <c r="D19771" s="33"/>
      <c r="E19771" s="33"/>
      <c r="G19771">
        <f t="shared" si="309"/>
        <v>6</v>
      </c>
    </row>
    <row r="19772" spans="1:7">
      <c r="A19772" s="33"/>
      <c r="B19772" s="34"/>
      <c r="C19772" s="33"/>
      <c r="D19772" s="33"/>
      <c r="E19772" s="33"/>
      <c r="G19772">
        <f t="shared" si="309"/>
        <v>6</v>
      </c>
    </row>
    <row r="19773" spans="1:7">
      <c r="A19773" s="33"/>
      <c r="B19773" s="34"/>
      <c r="C19773" s="33"/>
      <c r="D19773" s="33"/>
      <c r="E19773" s="33"/>
      <c r="G19773">
        <f t="shared" si="309"/>
        <v>6</v>
      </c>
    </row>
    <row r="19774" spans="1:7">
      <c r="A19774" s="33"/>
      <c r="B19774" s="34"/>
      <c r="C19774" s="33"/>
      <c r="D19774" s="33"/>
      <c r="E19774" s="33"/>
      <c r="G19774">
        <f t="shared" si="309"/>
        <v>6</v>
      </c>
    </row>
    <row r="19775" spans="1:7">
      <c r="A19775" s="33"/>
      <c r="B19775" s="34"/>
      <c r="C19775" s="33"/>
      <c r="D19775" s="33"/>
      <c r="E19775" s="33"/>
      <c r="G19775">
        <f t="shared" si="309"/>
        <v>6</v>
      </c>
    </row>
    <row r="19776" spans="1:7">
      <c r="A19776" s="33"/>
      <c r="B19776" s="34"/>
      <c r="C19776" s="33"/>
      <c r="D19776" s="33"/>
      <c r="E19776" s="33"/>
      <c r="G19776">
        <f t="shared" ref="G19776:G19839" si="310">WEEKDAY(B19776,2)</f>
        <v>6</v>
      </c>
    </row>
    <row r="19777" spans="1:7">
      <c r="A19777" s="33"/>
      <c r="B19777" s="34"/>
      <c r="C19777" s="33"/>
      <c r="D19777" s="33"/>
      <c r="E19777" s="33"/>
      <c r="G19777">
        <f t="shared" si="310"/>
        <v>6</v>
      </c>
    </row>
    <row r="19778" spans="1:7">
      <c r="A19778" s="33"/>
      <c r="B19778" s="34"/>
      <c r="C19778" s="33"/>
      <c r="D19778" s="33"/>
      <c r="E19778" s="33"/>
      <c r="G19778">
        <f t="shared" si="310"/>
        <v>6</v>
      </c>
    </row>
    <row r="19779" spans="1:7">
      <c r="A19779" s="33"/>
      <c r="B19779" s="34"/>
      <c r="C19779" s="33"/>
      <c r="D19779" s="33"/>
      <c r="E19779" s="33"/>
      <c r="G19779">
        <f t="shared" si="310"/>
        <v>6</v>
      </c>
    </row>
    <row r="19780" spans="1:7">
      <c r="A19780" s="33"/>
      <c r="B19780" s="34"/>
      <c r="C19780" s="33"/>
      <c r="D19780" s="33"/>
      <c r="E19780" s="33"/>
      <c r="G19780">
        <f t="shared" si="310"/>
        <v>6</v>
      </c>
    </row>
    <row r="19781" spans="1:7">
      <c r="A19781" s="33"/>
      <c r="B19781" s="34"/>
      <c r="C19781" s="33"/>
      <c r="D19781" s="33"/>
      <c r="E19781" s="33"/>
      <c r="G19781">
        <f t="shared" si="310"/>
        <v>6</v>
      </c>
    </row>
    <row r="19782" spans="1:7">
      <c r="A19782" s="33"/>
      <c r="B19782" s="34"/>
      <c r="C19782" s="33"/>
      <c r="D19782" s="33"/>
      <c r="E19782" s="33"/>
      <c r="G19782">
        <f t="shared" si="310"/>
        <v>6</v>
      </c>
    </row>
    <row r="19783" spans="1:7">
      <c r="A19783" s="33"/>
      <c r="B19783" s="34"/>
      <c r="C19783" s="33"/>
      <c r="D19783" s="33"/>
      <c r="E19783" s="33"/>
      <c r="G19783">
        <f t="shared" si="310"/>
        <v>6</v>
      </c>
    </row>
    <row r="19784" spans="1:7">
      <c r="A19784" s="33"/>
      <c r="B19784" s="34"/>
      <c r="C19784" s="33"/>
      <c r="D19784" s="33"/>
      <c r="E19784" s="33"/>
      <c r="G19784">
        <f t="shared" si="310"/>
        <v>6</v>
      </c>
    </row>
    <row r="19785" spans="1:7">
      <c r="A19785" s="33"/>
      <c r="B19785" s="34"/>
      <c r="C19785" s="33"/>
      <c r="D19785" s="33"/>
      <c r="E19785" s="33"/>
      <c r="G19785">
        <f t="shared" si="310"/>
        <v>6</v>
      </c>
    </row>
    <row r="19786" spans="1:7">
      <c r="A19786" s="33"/>
      <c r="B19786" s="34"/>
      <c r="C19786" s="33"/>
      <c r="D19786" s="33"/>
      <c r="E19786" s="33"/>
      <c r="G19786">
        <f t="shared" si="310"/>
        <v>6</v>
      </c>
    </row>
    <row r="19787" spans="1:7">
      <c r="A19787" s="33"/>
      <c r="B19787" s="34"/>
      <c r="C19787" s="33"/>
      <c r="D19787" s="33"/>
      <c r="E19787" s="33"/>
      <c r="G19787">
        <f t="shared" si="310"/>
        <v>6</v>
      </c>
    </row>
    <row r="19788" spans="1:7">
      <c r="A19788" s="33"/>
      <c r="B19788" s="34"/>
      <c r="C19788" s="33"/>
      <c r="D19788" s="33"/>
      <c r="E19788" s="33"/>
      <c r="G19788">
        <f t="shared" si="310"/>
        <v>6</v>
      </c>
    </row>
    <row r="19789" spans="1:7">
      <c r="A19789" s="33"/>
      <c r="B19789" s="34"/>
      <c r="C19789" s="33"/>
      <c r="D19789" s="33"/>
      <c r="E19789" s="33"/>
      <c r="G19789">
        <f t="shared" si="310"/>
        <v>6</v>
      </c>
    </row>
    <row r="19790" spans="1:7">
      <c r="A19790" s="33"/>
      <c r="B19790" s="34"/>
      <c r="C19790" s="33"/>
      <c r="D19790" s="33"/>
      <c r="E19790" s="33"/>
      <c r="G19790">
        <f t="shared" si="310"/>
        <v>6</v>
      </c>
    </row>
    <row r="19791" spans="1:7">
      <c r="A19791" s="33"/>
      <c r="B19791" s="34"/>
      <c r="C19791" s="33"/>
      <c r="D19791" s="33"/>
      <c r="E19791" s="33"/>
      <c r="G19791">
        <f t="shared" si="310"/>
        <v>6</v>
      </c>
    </row>
    <row r="19792" spans="1:7">
      <c r="A19792" s="33"/>
      <c r="B19792" s="34"/>
      <c r="C19792" s="33"/>
      <c r="D19792" s="33"/>
      <c r="E19792" s="33"/>
      <c r="G19792">
        <f t="shared" si="310"/>
        <v>6</v>
      </c>
    </row>
    <row r="19793" spans="1:7">
      <c r="A19793" s="33"/>
      <c r="B19793" s="34"/>
      <c r="C19793" s="33"/>
      <c r="D19793" s="33"/>
      <c r="E19793" s="33"/>
      <c r="G19793">
        <f t="shared" si="310"/>
        <v>6</v>
      </c>
    </row>
    <row r="19794" spans="1:7">
      <c r="A19794" s="33"/>
      <c r="B19794" s="34"/>
      <c r="C19794" s="33"/>
      <c r="D19794" s="33"/>
      <c r="E19794" s="33"/>
      <c r="G19794">
        <f t="shared" si="310"/>
        <v>6</v>
      </c>
    </row>
    <row r="19795" spans="1:7">
      <c r="A19795" s="33"/>
      <c r="B19795" s="34"/>
      <c r="C19795" s="33"/>
      <c r="D19795" s="33"/>
      <c r="E19795" s="33"/>
      <c r="G19795">
        <f t="shared" si="310"/>
        <v>6</v>
      </c>
    </row>
    <row r="19796" spans="1:7">
      <c r="A19796" s="33"/>
      <c r="B19796" s="34"/>
      <c r="C19796" s="33"/>
      <c r="D19796" s="33"/>
      <c r="E19796" s="33"/>
      <c r="G19796">
        <f t="shared" si="310"/>
        <v>6</v>
      </c>
    </row>
    <row r="19797" spans="1:7">
      <c r="A19797" s="33"/>
      <c r="B19797" s="34"/>
      <c r="C19797" s="33"/>
      <c r="D19797" s="33"/>
      <c r="E19797" s="33"/>
      <c r="G19797">
        <f t="shared" si="310"/>
        <v>6</v>
      </c>
    </row>
    <row r="19798" spans="1:7">
      <c r="A19798" s="33"/>
      <c r="B19798" s="34"/>
      <c r="C19798" s="33"/>
      <c r="D19798" s="33"/>
      <c r="E19798" s="33"/>
      <c r="G19798">
        <f t="shared" si="310"/>
        <v>6</v>
      </c>
    </row>
    <row r="19799" spans="1:7">
      <c r="A19799" s="33"/>
      <c r="B19799" s="34"/>
      <c r="C19799" s="33"/>
      <c r="D19799" s="33"/>
      <c r="E19799" s="33"/>
      <c r="G19799">
        <f t="shared" si="310"/>
        <v>6</v>
      </c>
    </row>
    <row r="19800" spans="1:7">
      <c r="A19800" s="33"/>
      <c r="B19800" s="34"/>
      <c r="C19800" s="33"/>
      <c r="D19800" s="33"/>
      <c r="E19800" s="33"/>
      <c r="G19800">
        <f t="shared" si="310"/>
        <v>6</v>
      </c>
    </row>
    <row r="19801" spans="1:7">
      <c r="A19801" s="33"/>
      <c r="B19801" s="34"/>
      <c r="C19801" s="33"/>
      <c r="D19801" s="33"/>
      <c r="E19801" s="33"/>
      <c r="G19801">
        <f t="shared" si="310"/>
        <v>6</v>
      </c>
    </row>
    <row r="19802" spans="1:7">
      <c r="A19802" s="33"/>
      <c r="B19802" s="34"/>
      <c r="C19802" s="33"/>
      <c r="D19802" s="33"/>
      <c r="E19802" s="33"/>
      <c r="G19802">
        <f t="shared" si="310"/>
        <v>6</v>
      </c>
    </row>
    <row r="19803" spans="1:7">
      <c r="A19803" s="33"/>
      <c r="B19803" s="34"/>
      <c r="C19803" s="33"/>
      <c r="D19803" s="33"/>
      <c r="E19803" s="33"/>
      <c r="G19803">
        <f t="shared" si="310"/>
        <v>6</v>
      </c>
    </row>
    <row r="19804" spans="1:7">
      <c r="A19804" s="33"/>
      <c r="B19804" s="34"/>
      <c r="C19804" s="33"/>
      <c r="D19804" s="33"/>
      <c r="E19804" s="33"/>
      <c r="G19804">
        <f t="shared" si="310"/>
        <v>6</v>
      </c>
    </row>
    <row r="19805" spans="1:7">
      <c r="A19805" s="33"/>
      <c r="B19805" s="34"/>
      <c r="C19805" s="33"/>
      <c r="D19805" s="33"/>
      <c r="E19805" s="33"/>
      <c r="G19805">
        <f t="shared" si="310"/>
        <v>6</v>
      </c>
    </row>
    <row r="19806" spans="1:7">
      <c r="A19806" s="33"/>
      <c r="B19806" s="34"/>
      <c r="C19806" s="33"/>
      <c r="D19806" s="33"/>
      <c r="E19806" s="33"/>
      <c r="G19806">
        <f t="shared" si="310"/>
        <v>6</v>
      </c>
    </row>
    <row r="19807" spans="1:7">
      <c r="A19807" s="33"/>
      <c r="B19807" s="34"/>
      <c r="C19807" s="33"/>
      <c r="D19807" s="33"/>
      <c r="E19807" s="33"/>
      <c r="G19807">
        <f t="shared" si="310"/>
        <v>6</v>
      </c>
    </row>
    <row r="19808" spans="1:7">
      <c r="A19808" s="33"/>
      <c r="B19808" s="34"/>
      <c r="C19808" s="33"/>
      <c r="D19808" s="33"/>
      <c r="E19808" s="33"/>
      <c r="G19808">
        <f t="shared" si="310"/>
        <v>6</v>
      </c>
    </row>
    <row r="19809" spans="1:7">
      <c r="A19809" s="33"/>
      <c r="B19809" s="34"/>
      <c r="C19809" s="33"/>
      <c r="D19809" s="33"/>
      <c r="E19809" s="33"/>
      <c r="G19809">
        <f t="shared" si="310"/>
        <v>6</v>
      </c>
    </row>
    <row r="19810" spans="1:7">
      <c r="A19810" s="33"/>
      <c r="B19810" s="34"/>
      <c r="C19810" s="33"/>
      <c r="D19810" s="33"/>
      <c r="E19810" s="33"/>
      <c r="G19810">
        <f t="shared" si="310"/>
        <v>6</v>
      </c>
    </row>
    <row r="19811" spans="1:7">
      <c r="A19811" s="33"/>
      <c r="B19811" s="34"/>
      <c r="C19811" s="33"/>
      <c r="D19811" s="33"/>
      <c r="E19811" s="33"/>
      <c r="G19811">
        <f t="shared" si="310"/>
        <v>6</v>
      </c>
    </row>
    <row r="19812" spans="1:7">
      <c r="A19812" s="33"/>
      <c r="B19812" s="34"/>
      <c r="C19812" s="33"/>
      <c r="D19812" s="33"/>
      <c r="E19812" s="33"/>
      <c r="G19812">
        <f t="shared" si="310"/>
        <v>6</v>
      </c>
    </row>
    <row r="19813" spans="1:7">
      <c r="A19813" s="33"/>
      <c r="B19813" s="34"/>
      <c r="C19813" s="33"/>
      <c r="D19813" s="33"/>
      <c r="E19813" s="33"/>
      <c r="G19813">
        <f t="shared" si="310"/>
        <v>6</v>
      </c>
    </row>
    <row r="19814" spans="1:7">
      <c r="A19814" s="33"/>
      <c r="B19814" s="34"/>
      <c r="C19814" s="33"/>
      <c r="D19814" s="33"/>
      <c r="E19814" s="33"/>
      <c r="G19814">
        <f t="shared" si="310"/>
        <v>6</v>
      </c>
    </row>
    <row r="19815" spans="1:7">
      <c r="A19815" s="33"/>
      <c r="B19815" s="34"/>
      <c r="C19815" s="33"/>
      <c r="D19815" s="33"/>
      <c r="E19815" s="33"/>
      <c r="G19815">
        <f t="shared" si="310"/>
        <v>6</v>
      </c>
    </row>
    <row r="19816" spans="1:7">
      <c r="A19816" s="33"/>
      <c r="B19816" s="34"/>
      <c r="C19816" s="33"/>
      <c r="D19816" s="33"/>
      <c r="E19816" s="33"/>
      <c r="G19816">
        <f t="shared" si="310"/>
        <v>6</v>
      </c>
    </row>
    <row r="19817" spans="1:7">
      <c r="A19817" s="33"/>
      <c r="B19817" s="34"/>
      <c r="C19817" s="33"/>
      <c r="D19817" s="33"/>
      <c r="E19817" s="33"/>
      <c r="G19817">
        <f t="shared" si="310"/>
        <v>6</v>
      </c>
    </row>
    <row r="19818" spans="1:7">
      <c r="A19818" s="33"/>
      <c r="B19818" s="34"/>
      <c r="C19818" s="33"/>
      <c r="D19818" s="33"/>
      <c r="E19818" s="33"/>
      <c r="G19818">
        <f t="shared" si="310"/>
        <v>6</v>
      </c>
    </row>
    <row r="19819" spans="1:7">
      <c r="A19819" s="33"/>
      <c r="B19819" s="34"/>
      <c r="C19819" s="33"/>
      <c r="D19819" s="33"/>
      <c r="E19819" s="33"/>
      <c r="G19819">
        <f t="shared" si="310"/>
        <v>6</v>
      </c>
    </row>
    <row r="19820" spans="1:7">
      <c r="A19820" s="33"/>
      <c r="B19820" s="34"/>
      <c r="C19820" s="33"/>
      <c r="D19820" s="33"/>
      <c r="E19820" s="33"/>
      <c r="G19820">
        <f t="shared" si="310"/>
        <v>6</v>
      </c>
    </row>
    <row r="19821" spans="1:7">
      <c r="A19821" s="33"/>
      <c r="B19821" s="34"/>
      <c r="C19821" s="33"/>
      <c r="D19821" s="33"/>
      <c r="E19821" s="33"/>
      <c r="G19821">
        <f t="shared" si="310"/>
        <v>6</v>
      </c>
    </row>
    <row r="19822" spans="1:7">
      <c r="A19822" s="33"/>
      <c r="B19822" s="34"/>
      <c r="C19822" s="33"/>
      <c r="D19822" s="33"/>
      <c r="E19822" s="33"/>
      <c r="G19822">
        <f t="shared" si="310"/>
        <v>6</v>
      </c>
    </row>
    <row r="19823" spans="1:7">
      <c r="A19823" s="33"/>
      <c r="B19823" s="34"/>
      <c r="C19823" s="33"/>
      <c r="D19823" s="33"/>
      <c r="E19823" s="33"/>
      <c r="G19823">
        <f t="shared" si="310"/>
        <v>6</v>
      </c>
    </row>
    <row r="19824" spans="1:7">
      <c r="A19824" s="33"/>
      <c r="B19824" s="34"/>
      <c r="C19824" s="33"/>
      <c r="D19824" s="33"/>
      <c r="E19824" s="33"/>
      <c r="G19824">
        <f t="shared" si="310"/>
        <v>6</v>
      </c>
    </row>
    <row r="19825" spans="1:7">
      <c r="A19825" s="33"/>
      <c r="B19825" s="34"/>
      <c r="C19825" s="33"/>
      <c r="D19825" s="33"/>
      <c r="E19825" s="33"/>
      <c r="G19825">
        <f t="shared" si="310"/>
        <v>6</v>
      </c>
    </row>
    <row r="19826" spans="1:7">
      <c r="A19826" s="33"/>
      <c r="B19826" s="34"/>
      <c r="C19826" s="33"/>
      <c r="D19826" s="33"/>
      <c r="E19826" s="33"/>
      <c r="G19826">
        <f t="shared" si="310"/>
        <v>6</v>
      </c>
    </row>
    <row r="19827" spans="1:7">
      <c r="A19827" s="33"/>
      <c r="B19827" s="34"/>
      <c r="C19827" s="33"/>
      <c r="D19827" s="33"/>
      <c r="E19827" s="33"/>
      <c r="G19827">
        <f t="shared" si="310"/>
        <v>6</v>
      </c>
    </row>
    <row r="19828" spans="1:7">
      <c r="A19828" s="33"/>
      <c r="B19828" s="34"/>
      <c r="C19828" s="33"/>
      <c r="D19828" s="33"/>
      <c r="E19828" s="33"/>
      <c r="G19828">
        <f t="shared" si="310"/>
        <v>6</v>
      </c>
    </row>
    <row r="19829" spans="1:7">
      <c r="A19829" s="33"/>
      <c r="B19829" s="34"/>
      <c r="C19829" s="33"/>
      <c r="D19829" s="33"/>
      <c r="E19829" s="33"/>
      <c r="G19829">
        <f t="shared" si="310"/>
        <v>6</v>
      </c>
    </row>
    <row r="19830" spans="1:7">
      <c r="A19830" s="33"/>
      <c r="B19830" s="34"/>
      <c r="C19830" s="33"/>
      <c r="D19830" s="33"/>
      <c r="E19830" s="33"/>
      <c r="G19830">
        <f t="shared" si="310"/>
        <v>6</v>
      </c>
    </row>
    <row r="19831" spans="1:7">
      <c r="A19831" s="33"/>
      <c r="B19831" s="34"/>
      <c r="C19831" s="33"/>
      <c r="D19831" s="33"/>
      <c r="E19831" s="33"/>
      <c r="G19831">
        <f t="shared" si="310"/>
        <v>6</v>
      </c>
    </row>
    <row r="19832" spans="1:7">
      <c r="A19832" s="33"/>
      <c r="B19832" s="34"/>
      <c r="C19832" s="33"/>
      <c r="D19832" s="33"/>
      <c r="E19832" s="33"/>
      <c r="G19832">
        <f t="shared" si="310"/>
        <v>6</v>
      </c>
    </row>
    <row r="19833" spans="1:7">
      <c r="A19833" s="33"/>
      <c r="B19833" s="34"/>
      <c r="C19833" s="33"/>
      <c r="D19833" s="33"/>
      <c r="E19833" s="33"/>
      <c r="G19833">
        <f t="shared" si="310"/>
        <v>6</v>
      </c>
    </row>
    <row r="19834" spans="1:7">
      <c r="A19834" s="33"/>
      <c r="B19834" s="34"/>
      <c r="C19834" s="33"/>
      <c r="D19834" s="33"/>
      <c r="E19834" s="33"/>
      <c r="G19834">
        <f t="shared" si="310"/>
        <v>6</v>
      </c>
    </row>
    <row r="19835" spans="1:7">
      <c r="A19835" s="33"/>
      <c r="B19835" s="34"/>
      <c r="C19835" s="33"/>
      <c r="D19835" s="33"/>
      <c r="E19835" s="33"/>
      <c r="G19835">
        <f t="shared" si="310"/>
        <v>6</v>
      </c>
    </row>
    <row r="19836" spans="1:7">
      <c r="A19836" s="33"/>
      <c r="B19836" s="34"/>
      <c r="C19836" s="33"/>
      <c r="D19836" s="33"/>
      <c r="E19836" s="33"/>
      <c r="G19836">
        <f t="shared" si="310"/>
        <v>6</v>
      </c>
    </row>
    <row r="19837" spans="1:7">
      <c r="A19837" s="33"/>
      <c r="B19837" s="34"/>
      <c r="C19837" s="33"/>
      <c r="D19837" s="33"/>
      <c r="E19837" s="33"/>
      <c r="G19837">
        <f t="shared" si="310"/>
        <v>6</v>
      </c>
    </row>
    <row r="19838" spans="1:7">
      <c r="A19838" s="33"/>
      <c r="B19838" s="34"/>
      <c r="C19838" s="33"/>
      <c r="D19838" s="33"/>
      <c r="E19838" s="33"/>
      <c r="G19838">
        <f t="shared" si="310"/>
        <v>6</v>
      </c>
    </row>
    <row r="19839" spans="1:7">
      <c r="A19839" s="33"/>
      <c r="B19839" s="34"/>
      <c r="C19839" s="33"/>
      <c r="D19839" s="33"/>
      <c r="E19839" s="33"/>
      <c r="G19839">
        <f t="shared" si="310"/>
        <v>6</v>
      </c>
    </row>
    <row r="19840" spans="1:7">
      <c r="A19840" s="33"/>
      <c r="B19840" s="34"/>
      <c r="C19840" s="33"/>
      <c r="D19840" s="33"/>
      <c r="E19840" s="33"/>
      <c r="G19840">
        <f t="shared" ref="G19840:G19903" si="311">WEEKDAY(B19840,2)</f>
        <v>6</v>
      </c>
    </row>
    <row r="19841" spans="1:7">
      <c r="A19841" s="33"/>
      <c r="B19841" s="34"/>
      <c r="C19841" s="33"/>
      <c r="D19841" s="33"/>
      <c r="E19841" s="33"/>
      <c r="G19841">
        <f t="shared" si="311"/>
        <v>6</v>
      </c>
    </row>
    <row r="19842" spans="1:7">
      <c r="A19842" s="33"/>
      <c r="B19842" s="34"/>
      <c r="C19842" s="33"/>
      <c r="D19842" s="33"/>
      <c r="E19842" s="33"/>
      <c r="G19842">
        <f t="shared" si="311"/>
        <v>6</v>
      </c>
    </row>
    <row r="19843" spans="1:7">
      <c r="A19843" s="33"/>
      <c r="B19843" s="34"/>
      <c r="C19843" s="33"/>
      <c r="D19843" s="33"/>
      <c r="E19843" s="33"/>
      <c r="G19843">
        <f t="shared" si="311"/>
        <v>6</v>
      </c>
    </row>
    <row r="19844" spans="1:7">
      <c r="A19844" s="33"/>
      <c r="B19844" s="34"/>
      <c r="C19844" s="33"/>
      <c r="D19844" s="33"/>
      <c r="E19844" s="33"/>
      <c r="G19844">
        <f t="shared" si="311"/>
        <v>6</v>
      </c>
    </row>
    <row r="19845" spans="1:7">
      <c r="A19845" s="33"/>
      <c r="B19845" s="34"/>
      <c r="C19845" s="33"/>
      <c r="D19845" s="33"/>
      <c r="E19845" s="33"/>
      <c r="G19845">
        <f t="shared" si="311"/>
        <v>6</v>
      </c>
    </row>
    <row r="19846" spans="1:7">
      <c r="A19846" s="33"/>
      <c r="B19846" s="34"/>
      <c r="C19846" s="33"/>
      <c r="D19846" s="33"/>
      <c r="E19846" s="33"/>
      <c r="G19846">
        <f t="shared" si="311"/>
        <v>6</v>
      </c>
    </row>
    <row r="19847" spans="1:7">
      <c r="A19847" s="33"/>
      <c r="B19847" s="34"/>
      <c r="C19847" s="33"/>
      <c r="D19847" s="33"/>
      <c r="E19847" s="33"/>
      <c r="G19847">
        <f t="shared" si="311"/>
        <v>6</v>
      </c>
    </row>
    <row r="19848" spans="1:7">
      <c r="A19848" s="33"/>
      <c r="B19848" s="34"/>
      <c r="C19848" s="33"/>
      <c r="D19848" s="33"/>
      <c r="E19848" s="33"/>
      <c r="G19848">
        <f t="shared" si="311"/>
        <v>6</v>
      </c>
    </row>
    <row r="19849" spans="1:7">
      <c r="A19849" s="33"/>
      <c r="B19849" s="34"/>
      <c r="C19849" s="33"/>
      <c r="D19849" s="33"/>
      <c r="E19849" s="33"/>
      <c r="G19849">
        <f t="shared" si="311"/>
        <v>6</v>
      </c>
    </row>
    <row r="19850" spans="1:7">
      <c r="A19850" s="33"/>
      <c r="B19850" s="34"/>
      <c r="C19850" s="33"/>
      <c r="D19850" s="33"/>
      <c r="E19850" s="33"/>
      <c r="G19850">
        <f t="shared" si="311"/>
        <v>6</v>
      </c>
    </row>
    <row r="19851" spans="1:7">
      <c r="A19851" s="33"/>
      <c r="B19851" s="34"/>
      <c r="C19851" s="33"/>
      <c r="D19851" s="33"/>
      <c r="E19851" s="33"/>
      <c r="G19851">
        <f t="shared" si="311"/>
        <v>6</v>
      </c>
    </row>
    <row r="19852" spans="1:7">
      <c r="A19852" s="33"/>
      <c r="B19852" s="34"/>
      <c r="C19852" s="33"/>
      <c r="D19852" s="33"/>
      <c r="E19852" s="33"/>
      <c r="G19852">
        <f t="shared" si="311"/>
        <v>6</v>
      </c>
    </row>
    <row r="19853" spans="1:7">
      <c r="A19853" s="33"/>
      <c r="B19853" s="34"/>
      <c r="C19853" s="33"/>
      <c r="D19853" s="33"/>
      <c r="E19853" s="33"/>
      <c r="G19853">
        <f t="shared" si="311"/>
        <v>6</v>
      </c>
    </row>
    <row r="19854" spans="1:7">
      <c r="A19854" s="33"/>
      <c r="B19854" s="34"/>
      <c r="C19854" s="33"/>
      <c r="D19854" s="33"/>
      <c r="E19854" s="33"/>
      <c r="G19854">
        <f t="shared" si="311"/>
        <v>6</v>
      </c>
    </row>
    <row r="19855" spans="1:7">
      <c r="A19855" s="33"/>
      <c r="B19855" s="34"/>
      <c r="C19855" s="33"/>
      <c r="D19855" s="33"/>
      <c r="E19855" s="33"/>
      <c r="G19855">
        <f t="shared" si="311"/>
        <v>6</v>
      </c>
    </row>
    <row r="19856" spans="1:7">
      <c r="A19856" s="33"/>
      <c r="B19856" s="34"/>
      <c r="C19856" s="33"/>
      <c r="D19856" s="33"/>
      <c r="E19856" s="33"/>
      <c r="G19856">
        <f t="shared" si="311"/>
        <v>6</v>
      </c>
    </row>
    <row r="19857" spans="1:7">
      <c r="A19857" s="33"/>
      <c r="B19857" s="34"/>
      <c r="C19857" s="33"/>
      <c r="D19857" s="33"/>
      <c r="E19857" s="33"/>
      <c r="G19857">
        <f t="shared" si="311"/>
        <v>6</v>
      </c>
    </row>
    <row r="19858" spans="1:7">
      <c r="A19858" s="33"/>
      <c r="B19858" s="34"/>
      <c r="C19858" s="33"/>
      <c r="D19858" s="33"/>
      <c r="E19858" s="33"/>
      <c r="G19858">
        <f t="shared" si="311"/>
        <v>6</v>
      </c>
    </row>
    <row r="19859" spans="1:7">
      <c r="A19859" s="33"/>
      <c r="B19859" s="34"/>
      <c r="C19859" s="33"/>
      <c r="D19859" s="33"/>
      <c r="E19859" s="33"/>
      <c r="G19859">
        <f t="shared" si="311"/>
        <v>6</v>
      </c>
    </row>
    <row r="19860" spans="1:7">
      <c r="A19860" s="33"/>
      <c r="B19860" s="34"/>
      <c r="C19860" s="33"/>
      <c r="D19860" s="33"/>
      <c r="E19860" s="33"/>
      <c r="G19860">
        <f t="shared" si="311"/>
        <v>6</v>
      </c>
    </row>
    <row r="19861" spans="1:7">
      <c r="A19861" s="33"/>
      <c r="B19861" s="34"/>
      <c r="C19861" s="33"/>
      <c r="D19861" s="33"/>
      <c r="E19861" s="33"/>
      <c r="G19861">
        <f t="shared" si="311"/>
        <v>6</v>
      </c>
    </row>
    <row r="19862" spans="1:7">
      <c r="A19862" s="33"/>
      <c r="B19862" s="34"/>
      <c r="C19862" s="33"/>
      <c r="D19862" s="33"/>
      <c r="E19862" s="33"/>
      <c r="G19862">
        <f t="shared" si="311"/>
        <v>6</v>
      </c>
    </row>
    <row r="19863" spans="1:7">
      <c r="A19863" s="33"/>
      <c r="B19863" s="34"/>
      <c r="C19863" s="33"/>
      <c r="D19863" s="33"/>
      <c r="E19863" s="33"/>
      <c r="G19863">
        <f t="shared" si="311"/>
        <v>6</v>
      </c>
    </row>
    <row r="19864" spans="1:7">
      <c r="A19864" s="33"/>
      <c r="B19864" s="34"/>
      <c r="C19864" s="33"/>
      <c r="D19864" s="33"/>
      <c r="E19864" s="33"/>
      <c r="G19864">
        <f t="shared" si="311"/>
        <v>6</v>
      </c>
    </row>
    <row r="19865" spans="1:7">
      <c r="A19865" s="33"/>
      <c r="B19865" s="34"/>
      <c r="C19865" s="33"/>
      <c r="D19865" s="33"/>
      <c r="E19865" s="33"/>
      <c r="G19865">
        <f t="shared" si="311"/>
        <v>6</v>
      </c>
    </row>
    <row r="19866" spans="1:7">
      <c r="A19866" s="33"/>
      <c r="B19866" s="34"/>
      <c r="C19866" s="33"/>
      <c r="D19866" s="33"/>
      <c r="E19866" s="33"/>
      <c r="G19866">
        <f t="shared" si="311"/>
        <v>6</v>
      </c>
    </row>
    <row r="19867" spans="1:7">
      <c r="A19867" s="33"/>
      <c r="B19867" s="34"/>
      <c r="C19867" s="33"/>
      <c r="D19867" s="33"/>
      <c r="E19867" s="33"/>
      <c r="G19867">
        <f t="shared" si="311"/>
        <v>6</v>
      </c>
    </row>
    <row r="19868" spans="1:7">
      <c r="A19868" s="33"/>
      <c r="B19868" s="34"/>
      <c r="C19868" s="33"/>
      <c r="D19868" s="33"/>
      <c r="E19868" s="33"/>
      <c r="G19868">
        <f t="shared" si="311"/>
        <v>6</v>
      </c>
    </row>
    <row r="19869" spans="1:7">
      <c r="A19869" s="33"/>
      <c r="B19869" s="34"/>
      <c r="C19869" s="33"/>
      <c r="D19869" s="33"/>
      <c r="E19869" s="33"/>
      <c r="G19869">
        <f t="shared" si="311"/>
        <v>6</v>
      </c>
    </row>
    <row r="19870" spans="1:7">
      <c r="A19870" s="33"/>
      <c r="B19870" s="34"/>
      <c r="C19870" s="33"/>
      <c r="D19870" s="33"/>
      <c r="E19870" s="33"/>
      <c r="G19870">
        <f t="shared" si="311"/>
        <v>6</v>
      </c>
    </row>
    <row r="19871" spans="1:7">
      <c r="A19871" s="33"/>
      <c r="B19871" s="34"/>
      <c r="C19871" s="33"/>
      <c r="D19871" s="33"/>
      <c r="E19871" s="33"/>
      <c r="G19871">
        <f t="shared" si="311"/>
        <v>6</v>
      </c>
    </row>
    <row r="19872" spans="1:7">
      <c r="A19872" s="33"/>
      <c r="B19872" s="34"/>
      <c r="C19872" s="33"/>
      <c r="D19872" s="33"/>
      <c r="E19872" s="33"/>
      <c r="G19872">
        <f t="shared" si="311"/>
        <v>6</v>
      </c>
    </row>
    <row r="19873" spans="1:7">
      <c r="A19873" s="33"/>
      <c r="B19873" s="34"/>
      <c r="C19873" s="33"/>
      <c r="D19873" s="33"/>
      <c r="E19873" s="33"/>
      <c r="G19873">
        <f t="shared" si="311"/>
        <v>6</v>
      </c>
    </row>
    <row r="19874" spans="1:7">
      <c r="A19874" s="33"/>
      <c r="B19874" s="34"/>
      <c r="C19874" s="33"/>
      <c r="D19874" s="33"/>
      <c r="E19874" s="33"/>
      <c r="G19874">
        <f t="shared" si="311"/>
        <v>6</v>
      </c>
    </row>
    <row r="19875" spans="1:7">
      <c r="A19875" s="33"/>
      <c r="B19875" s="34"/>
      <c r="C19875" s="33"/>
      <c r="D19875" s="33"/>
      <c r="E19875" s="33"/>
      <c r="G19875">
        <f t="shared" si="311"/>
        <v>6</v>
      </c>
    </row>
    <row r="19876" spans="1:7">
      <c r="A19876" s="33"/>
      <c r="B19876" s="34"/>
      <c r="C19876" s="33"/>
      <c r="D19876" s="33"/>
      <c r="E19876" s="33"/>
      <c r="G19876">
        <f t="shared" si="311"/>
        <v>6</v>
      </c>
    </row>
    <row r="19877" spans="1:7">
      <c r="A19877" s="33"/>
      <c r="B19877" s="34"/>
      <c r="C19877" s="33"/>
      <c r="D19877" s="33"/>
      <c r="E19877" s="33"/>
      <c r="G19877">
        <f t="shared" si="311"/>
        <v>6</v>
      </c>
    </row>
    <row r="19878" spans="1:7">
      <c r="A19878" s="33"/>
      <c r="B19878" s="34"/>
      <c r="C19878" s="33"/>
      <c r="D19878" s="33"/>
      <c r="E19878" s="33"/>
      <c r="G19878">
        <f t="shared" si="311"/>
        <v>6</v>
      </c>
    </row>
    <row r="19879" spans="1:7">
      <c r="A19879" s="33"/>
      <c r="B19879" s="34"/>
      <c r="C19879" s="33"/>
      <c r="D19879" s="33"/>
      <c r="E19879" s="33"/>
      <c r="G19879">
        <f t="shared" si="311"/>
        <v>6</v>
      </c>
    </row>
    <row r="19880" spans="1:7">
      <c r="A19880" s="33"/>
      <c r="B19880" s="34"/>
      <c r="C19880" s="33"/>
      <c r="D19880" s="33"/>
      <c r="E19880" s="33"/>
      <c r="G19880">
        <f t="shared" si="311"/>
        <v>6</v>
      </c>
    </row>
    <row r="19881" spans="1:7">
      <c r="A19881" s="33"/>
      <c r="B19881" s="34"/>
      <c r="C19881" s="33"/>
      <c r="D19881" s="33"/>
      <c r="E19881" s="33"/>
      <c r="G19881">
        <f t="shared" si="311"/>
        <v>6</v>
      </c>
    </row>
    <row r="19882" spans="1:7">
      <c r="A19882" s="33"/>
      <c r="B19882" s="34"/>
      <c r="C19882" s="33"/>
      <c r="D19882" s="33"/>
      <c r="E19882" s="33"/>
      <c r="G19882">
        <f t="shared" si="311"/>
        <v>6</v>
      </c>
    </row>
    <row r="19883" spans="1:7">
      <c r="A19883" s="33"/>
      <c r="B19883" s="34"/>
      <c r="C19883" s="33"/>
      <c r="D19883" s="33"/>
      <c r="E19883" s="33"/>
      <c r="G19883">
        <f t="shared" si="311"/>
        <v>6</v>
      </c>
    </row>
    <row r="19884" spans="1:7">
      <c r="A19884" s="33"/>
      <c r="B19884" s="34"/>
      <c r="C19884" s="33"/>
      <c r="D19884" s="33"/>
      <c r="E19884" s="33"/>
      <c r="G19884">
        <f t="shared" si="311"/>
        <v>6</v>
      </c>
    </row>
    <row r="19885" spans="1:7">
      <c r="A19885" s="33"/>
      <c r="B19885" s="34"/>
      <c r="C19885" s="33"/>
      <c r="D19885" s="33"/>
      <c r="E19885" s="33"/>
      <c r="G19885">
        <f t="shared" si="311"/>
        <v>6</v>
      </c>
    </row>
    <row r="19886" spans="1:7">
      <c r="A19886" s="33"/>
      <c r="B19886" s="34"/>
      <c r="C19886" s="33"/>
      <c r="D19886" s="33"/>
      <c r="E19886" s="33"/>
      <c r="G19886">
        <f t="shared" si="311"/>
        <v>6</v>
      </c>
    </row>
    <row r="19887" spans="1:7">
      <c r="A19887" s="33"/>
      <c r="B19887" s="34"/>
      <c r="C19887" s="33"/>
      <c r="D19887" s="33"/>
      <c r="E19887" s="33"/>
      <c r="G19887">
        <f t="shared" si="311"/>
        <v>6</v>
      </c>
    </row>
    <row r="19888" spans="1:7">
      <c r="A19888" s="33"/>
      <c r="B19888" s="34"/>
      <c r="C19888" s="33"/>
      <c r="D19888" s="33"/>
      <c r="E19888" s="33"/>
      <c r="G19888">
        <f t="shared" si="311"/>
        <v>6</v>
      </c>
    </row>
    <row r="19889" spans="1:7">
      <c r="A19889" s="33"/>
      <c r="B19889" s="34"/>
      <c r="C19889" s="33"/>
      <c r="D19889" s="33"/>
      <c r="E19889" s="33"/>
      <c r="G19889">
        <f t="shared" si="311"/>
        <v>6</v>
      </c>
    </row>
    <row r="19890" spans="1:7">
      <c r="A19890" s="33"/>
      <c r="B19890" s="34"/>
      <c r="C19890" s="33"/>
      <c r="D19890" s="33"/>
      <c r="E19890" s="33"/>
      <c r="G19890">
        <f t="shared" si="311"/>
        <v>6</v>
      </c>
    </row>
    <row r="19891" spans="1:7">
      <c r="A19891" s="33"/>
      <c r="B19891" s="34"/>
      <c r="C19891" s="33"/>
      <c r="D19891" s="33"/>
      <c r="E19891" s="33"/>
      <c r="G19891">
        <f t="shared" si="311"/>
        <v>6</v>
      </c>
    </row>
    <row r="19892" spans="1:7">
      <c r="A19892" s="33"/>
      <c r="B19892" s="34"/>
      <c r="C19892" s="33"/>
      <c r="D19892" s="33"/>
      <c r="E19892" s="33"/>
      <c r="G19892">
        <f t="shared" si="311"/>
        <v>6</v>
      </c>
    </row>
    <row r="19893" spans="1:7">
      <c r="A19893" s="33"/>
      <c r="B19893" s="34"/>
      <c r="C19893" s="33"/>
      <c r="D19893" s="33"/>
      <c r="E19893" s="33"/>
      <c r="G19893">
        <f t="shared" si="311"/>
        <v>6</v>
      </c>
    </row>
    <row r="19894" spans="1:7">
      <c r="A19894" s="33"/>
      <c r="B19894" s="34"/>
      <c r="C19894" s="33"/>
      <c r="D19894" s="33"/>
      <c r="E19894" s="33"/>
      <c r="G19894">
        <f t="shared" si="311"/>
        <v>6</v>
      </c>
    </row>
    <row r="19895" spans="1:7">
      <c r="A19895" s="33"/>
      <c r="B19895" s="34"/>
      <c r="C19895" s="33"/>
      <c r="D19895" s="33"/>
      <c r="E19895" s="33"/>
      <c r="G19895">
        <f t="shared" si="311"/>
        <v>6</v>
      </c>
    </row>
    <row r="19896" spans="1:7">
      <c r="A19896" s="33"/>
      <c r="B19896" s="34"/>
      <c r="C19896" s="33"/>
      <c r="D19896" s="33"/>
      <c r="E19896" s="33"/>
      <c r="G19896">
        <f t="shared" si="311"/>
        <v>6</v>
      </c>
    </row>
    <row r="19897" spans="1:7">
      <c r="A19897" s="33"/>
      <c r="B19897" s="34"/>
      <c r="C19897" s="33"/>
      <c r="D19897" s="33"/>
      <c r="E19897" s="33"/>
      <c r="G19897">
        <f t="shared" si="311"/>
        <v>6</v>
      </c>
    </row>
    <row r="19898" spans="1:7">
      <c r="A19898" s="33"/>
      <c r="B19898" s="34"/>
      <c r="C19898" s="33"/>
      <c r="D19898" s="33"/>
      <c r="E19898" s="33"/>
      <c r="G19898">
        <f t="shared" si="311"/>
        <v>6</v>
      </c>
    </row>
    <row r="19899" spans="1:7">
      <c r="A19899" s="33"/>
      <c r="B19899" s="34"/>
      <c r="C19899" s="33"/>
      <c r="D19899" s="33"/>
      <c r="E19899" s="33"/>
      <c r="G19899">
        <f t="shared" si="311"/>
        <v>6</v>
      </c>
    </row>
    <row r="19900" spans="1:7">
      <c r="A19900" s="33"/>
      <c r="B19900" s="34"/>
      <c r="C19900" s="33"/>
      <c r="D19900" s="33"/>
      <c r="E19900" s="33"/>
      <c r="G19900">
        <f t="shared" si="311"/>
        <v>6</v>
      </c>
    </row>
    <row r="19901" spans="1:7">
      <c r="A19901" s="33"/>
      <c r="B19901" s="34"/>
      <c r="C19901" s="33"/>
      <c r="D19901" s="33"/>
      <c r="E19901" s="33"/>
      <c r="G19901">
        <f t="shared" si="311"/>
        <v>6</v>
      </c>
    </row>
    <row r="19902" spans="1:7">
      <c r="A19902" s="33"/>
      <c r="B19902" s="34"/>
      <c r="C19902" s="33"/>
      <c r="D19902" s="33"/>
      <c r="E19902" s="33"/>
      <c r="G19902">
        <f t="shared" si="311"/>
        <v>6</v>
      </c>
    </row>
    <row r="19903" spans="1:7">
      <c r="A19903" s="33"/>
      <c r="B19903" s="34"/>
      <c r="C19903" s="33"/>
      <c r="D19903" s="33"/>
      <c r="E19903" s="33"/>
      <c r="G19903">
        <f t="shared" si="311"/>
        <v>6</v>
      </c>
    </row>
    <row r="19904" spans="1:7">
      <c r="A19904" s="33"/>
      <c r="B19904" s="34"/>
      <c r="C19904" s="33"/>
      <c r="D19904" s="33"/>
      <c r="E19904" s="33"/>
      <c r="G19904">
        <f t="shared" ref="G19904:G19967" si="312">WEEKDAY(B19904,2)</f>
        <v>6</v>
      </c>
    </row>
    <row r="19905" spans="1:7">
      <c r="A19905" s="33"/>
      <c r="B19905" s="34"/>
      <c r="C19905" s="33"/>
      <c r="D19905" s="33"/>
      <c r="E19905" s="33"/>
      <c r="G19905">
        <f t="shared" si="312"/>
        <v>6</v>
      </c>
    </row>
    <row r="19906" spans="1:7">
      <c r="A19906" s="33"/>
      <c r="B19906" s="34"/>
      <c r="C19906" s="33"/>
      <c r="D19906" s="33"/>
      <c r="E19906" s="33"/>
      <c r="G19906">
        <f t="shared" si="312"/>
        <v>6</v>
      </c>
    </row>
    <row r="19907" spans="1:7">
      <c r="A19907" s="33"/>
      <c r="B19907" s="34"/>
      <c r="C19907" s="33"/>
      <c r="D19907" s="33"/>
      <c r="E19907" s="33"/>
      <c r="G19907">
        <f t="shared" si="312"/>
        <v>6</v>
      </c>
    </row>
    <row r="19908" spans="1:7">
      <c r="A19908" s="33"/>
      <c r="B19908" s="34"/>
      <c r="C19908" s="33"/>
      <c r="D19908" s="33"/>
      <c r="E19908" s="33"/>
      <c r="G19908">
        <f t="shared" si="312"/>
        <v>6</v>
      </c>
    </row>
    <row r="19909" spans="1:7">
      <c r="A19909" s="33"/>
      <c r="B19909" s="34"/>
      <c r="C19909" s="33"/>
      <c r="D19909" s="33"/>
      <c r="E19909" s="33"/>
      <c r="G19909">
        <f t="shared" si="312"/>
        <v>6</v>
      </c>
    </row>
    <row r="19910" spans="1:7">
      <c r="A19910" s="33"/>
      <c r="B19910" s="34"/>
      <c r="C19910" s="33"/>
      <c r="D19910" s="33"/>
      <c r="E19910" s="33"/>
      <c r="G19910">
        <f t="shared" si="312"/>
        <v>6</v>
      </c>
    </row>
    <row r="19911" spans="1:7">
      <c r="A19911" s="33"/>
      <c r="B19911" s="34"/>
      <c r="C19911" s="33"/>
      <c r="D19911" s="33"/>
      <c r="E19911" s="33"/>
      <c r="G19911">
        <f t="shared" si="312"/>
        <v>6</v>
      </c>
    </row>
    <row r="19912" spans="1:7">
      <c r="A19912" s="33"/>
      <c r="B19912" s="34"/>
      <c r="C19912" s="33"/>
      <c r="D19912" s="33"/>
      <c r="E19912" s="33"/>
      <c r="G19912">
        <f t="shared" si="312"/>
        <v>6</v>
      </c>
    </row>
    <row r="19913" spans="1:7">
      <c r="A19913" s="33"/>
      <c r="B19913" s="34"/>
      <c r="C19913" s="33"/>
      <c r="D19913" s="33"/>
      <c r="E19913" s="33"/>
      <c r="G19913">
        <f t="shared" si="312"/>
        <v>6</v>
      </c>
    </row>
    <row r="19914" spans="1:7">
      <c r="A19914" s="33"/>
      <c r="B19914" s="34"/>
      <c r="C19914" s="33"/>
      <c r="D19914" s="33"/>
      <c r="E19914" s="33"/>
      <c r="G19914">
        <f t="shared" si="312"/>
        <v>6</v>
      </c>
    </row>
    <row r="19915" spans="1:7">
      <c r="A19915" s="33"/>
      <c r="B19915" s="34"/>
      <c r="C19915" s="33"/>
      <c r="D19915" s="33"/>
      <c r="E19915" s="33"/>
      <c r="G19915">
        <f t="shared" si="312"/>
        <v>6</v>
      </c>
    </row>
    <row r="19916" spans="1:7">
      <c r="A19916" s="33"/>
      <c r="B19916" s="34"/>
      <c r="C19916" s="33"/>
      <c r="D19916" s="33"/>
      <c r="E19916" s="33"/>
      <c r="G19916">
        <f t="shared" si="312"/>
        <v>6</v>
      </c>
    </row>
    <row r="19917" spans="1:7">
      <c r="A19917" s="33"/>
      <c r="B19917" s="34"/>
      <c r="C19917" s="33"/>
      <c r="D19917" s="33"/>
      <c r="E19917" s="33"/>
      <c r="G19917">
        <f t="shared" si="312"/>
        <v>6</v>
      </c>
    </row>
    <row r="19918" spans="1:7">
      <c r="A19918" s="33"/>
      <c r="B19918" s="34"/>
      <c r="C19918" s="33"/>
      <c r="D19918" s="33"/>
      <c r="E19918" s="33"/>
      <c r="G19918">
        <f t="shared" si="312"/>
        <v>6</v>
      </c>
    </row>
    <row r="19919" spans="1:7">
      <c r="A19919" s="33"/>
      <c r="B19919" s="34"/>
      <c r="C19919" s="33"/>
      <c r="D19919" s="33"/>
      <c r="E19919" s="33"/>
      <c r="G19919">
        <f t="shared" si="312"/>
        <v>6</v>
      </c>
    </row>
    <row r="19920" spans="1:7">
      <c r="A19920" s="33"/>
      <c r="B19920" s="34"/>
      <c r="C19920" s="33"/>
      <c r="D19920" s="33"/>
      <c r="E19920" s="33"/>
      <c r="G19920">
        <f t="shared" si="312"/>
        <v>6</v>
      </c>
    </row>
    <row r="19921" spans="1:7">
      <c r="A19921" s="33"/>
      <c r="B19921" s="34"/>
      <c r="C19921" s="33"/>
      <c r="D19921" s="33"/>
      <c r="E19921" s="33"/>
      <c r="G19921">
        <f t="shared" si="312"/>
        <v>6</v>
      </c>
    </row>
    <row r="19922" spans="1:7">
      <c r="A19922" s="33"/>
      <c r="B19922" s="34"/>
      <c r="C19922" s="33"/>
      <c r="D19922" s="33"/>
      <c r="E19922" s="33"/>
      <c r="G19922">
        <f t="shared" si="312"/>
        <v>6</v>
      </c>
    </row>
    <row r="19923" spans="1:7">
      <c r="A19923" s="33"/>
      <c r="B19923" s="34"/>
      <c r="C19923" s="33"/>
      <c r="D19923" s="33"/>
      <c r="E19923" s="33"/>
      <c r="G19923">
        <f t="shared" si="312"/>
        <v>6</v>
      </c>
    </row>
    <row r="19924" spans="1:7">
      <c r="A19924" s="33"/>
      <c r="B19924" s="34"/>
      <c r="C19924" s="33"/>
      <c r="D19924" s="33"/>
      <c r="E19924" s="33"/>
      <c r="G19924">
        <f t="shared" si="312"/>
        <v>6</v>
      </c>
    </row>
    <row r="19925" spans="1:7">
      <c r="A19925" s="33"/>
      <c r="B19925" s="34"/>
      <c r="C19925" s="33"/>
      <c r="D19925" s="33"/>
      <c r="E19925" s="33"/>
      <c r="G19925">
        <f t="shared" si="312"/>
        <v>6</v>
      </c>
    </row>
    <row r="19926" spans="1:7">
      <c r="A19926" s="33"/>
      <c r="B19926" s="34"/>
      <c r="C19926" s="33"/>
      <c r="D19926" s="33"/>
      <c r="E19926" s="33"/>
      <c r="G19926">
        <f t="shared" si="312"/>
        <v>6</v>
      </c>
    </row>
    <row r="19927" spans="1:7">
      <c r="A19927" s="33"/>
      <c r="B19927" s="34"/>
      <c r="C19927" s="33"/>
      <c r="D19927" s="33"/>
      <c r="E19927" s="33"/>
      <c r="G19927">
        <f t="shared" si="312"/>
        <v>6</v>
      </c>
    </row>
    <row r="19928" spans="1:7">
      <c r="A19928" s="33"/>
      <c r="B19928" s="34"/>
      <c r="C19928" s="33"/>
      <c r="D19928" s="33"/>
      <c r="E19928" s="33"/>
      <c r="G19928">
        <f t="shared" si="312"/>
        <v>6</v>
      </c>
    </row>
    <row r="19929" spans="1:7">
      <c r="A19929" s="33"/>
      <c r="B19929" s="34"/>
      <c r="C19929" s="33"/>
      <c r="D19929" s="33"/>
      <c r="E19929" s="33"/>
      <c r="G19929">
        <f t="shared" si="312"/>
        <v>6</v>
      </c>
    </row>
    <row r="19930" spans="1:7">
      <c r="A19930" s="33"/>
      <c r="B19930" s="34"/>
      <c r="C19930" s="33"/>
      <c r="D19930" s="33"/>
      <c r="E19930" s="33"/>
      <c r="G19930">
        <f t="shared" si="312"/>
        <v>6</v>
      </c>
    </row>
    <row r="19931" spans="1:7">
      <c r="A19931" s="33"/>
      <c r="B19931" s="34"/>
      <c r="C19931" s="33"/>
      <c r="D19931" s="33"/>
      <c r="E19931" s="33"/>
      <c r="G19931">
        <f t="shared" si="312"/>
        <v>6</v>
      </c>
    </row>
    <row r="19932" spans="1:7">
      <c r="A19932" s="33"/>
      <c r="B19932" s="34"/>
      <c r="C19932" s="33"/>
      <c r="D19932" s="33"/>
      <c r="E19932" s="33"/>
      <c r="G19932">
        <f t="shared" si="312"/>
        <v>6</v>
      </c>
    </row>
    <row r="19933" spans="1:7">
      <c r="A19933" s="33"/>
      <c r="B19933" s="34"/>
      <c r="C19933" s="33"/>
      <c r="D19933" s="33"/>
      <c r="E19933" s="33"/>
      <c r="G19933">
        <f t="shared" si="312"/>
        <v>6</v>
      </c>
    </row>
    <row r="19934" spans="1:7">
      <c r="A19934" s="33"/>
      <c r="B19934" s="34"/>
      <c r="C19934" s="33"/>
      <c r="D19934" s="33"/>
      <c r="E19934" s="33"/>
      <c r="G19934">
        <f t="shared" si="312"/>
        <v>6</v>
      </c>
    </row>
    <row r="19935" spans="1:7">
      <c r="A19935" s="33"/>
      <c r="B19935" s="34"/>
      <c r="C19935" s="33"/>
      <c r="D19935" s="33"/>
      <c r="E19935" s="33"/>
      <c r="G19935">
        <f t="shared" si="312"/>
        <v>6</v>
      </c>
    </row>
    <row r="19936" spans="1:7">
      <c r="A19936" s="33"/>
      <c r="B19936" s="34"/>
      <c r="C19936" s="33"/>
      <c r="D19936" s="33"/>
      <c r="E19936" s="33"/>
      <c r="G19936">
        <f t="shared" si="312"/>
        <v>6</v>
      </c>
    </row>
    <row r="19937" spans="1:7">
      <c r="A19937" s="33"/>
      <c r="B19937" s="34"/>
      <c r="C19937" s="33"/>
      <c r="D19937" s="33"/>
      <c r="E19937" s="33"/>
      <c r="G19937">
        <f t="shared" si="312"/>
        <v>6</v>
      </c>
    </row>
    <row r="19938" spans="1:7">
      <c r="A19938" s="33"/>
      <c r="B19938" s="34"/>
      <c r="C19938" s="33"/>
      <c r="D19938" s="33"/>
      <c r="E19938" s="33"/>
      <c r="G19938">
        <f t="shared" si="312"/>
        <v>6</v>
      </c>
    </row>
    <row r="19939" spans="1:7">
      <c r="A19939" s="33"/>
      <c r="B19939" s="34"/>
      <c r="C19939" s="33"/>
      <c r="D19939" s="33"/>
      <c r="E19939" s="33"/>
      <c r="G19939">
        <f t="shared" si="312"/>
        <v>6</v>
      </c>
    </row>
    <row r="19940" spans="1:7">
      <c r="A19940" s="33"/>
      <c r="B19940" s="34"/>
      <c r="C19940" s="33"/>
      <c r="D19940" s="33"/>
      <c r="E19940" s="33"/>
      <c r="G19940">
        <f t="shared" si="312"/>
        <v>6</v>
      </c>
    </row>
    <row r="19941" spans="1:7">
      <c r="A19941" s="33"/>
      <c r="B19941" s="34"/>
      <c r="C19941" s="33"/>
      <c r="D19941" s="33"/>
      <c r="E19941" s="33"/>
      <c r="G19941">
        <f t="shared" si="312"/>
        <v>6</v>
      </c>
    </row>
    <row r="19942" spans="1:7">
      <c r="A19942" s="33"/>
      <c r="B19942" s="34"/>
      <c r="C19942" s="33"/>
      <c r="D19942" s="33"/>
      <c r="E19942" s="33"/>
      <c r="G19942">
        <f t="shared" si="312"/>
        <v>6</v>
      </c>
    </row>
    <row r="19943" spans="1:7">
      <c r="A19943" s="33"/>
      <c r="B19943" s="34"/>
      <c r="C19943" s="33"/>
      <c r="D19943" s="33"/>
      <c r="E19943" s="33"/>
      <c r="G19943">
        <f t="shared" si="312"/>
        <v>6</v>
      </c>
    </row>
    <row r="19944" spans="1:7">
      <c r="A19944" s="33"/>
      <c r="B19944" s="34"/>
      <c r="C19944" s="33"/>
      <c r="D19944" s="33"/>
      <c r="E19944" s="33"/>
      <c r="G19944">
        <f t="shared" si="312"/>
        <v>6</v>
      </c>
    </row>
    <row r="19945" spans="1:7">
      <c r="A19945" s="33"/>
      <c r="B19945" s="34"/>
      <c r="C19945" s="33"/>
      <c r="D19945" s="33"/>
      <c r="E19945" s="33"/>
      <c r="G19945">
        <f t="shared" si="312"/>
        <v>6</v>
      </c>
    </row>
    <row r="19946" spans="1:7">
      <c r="A19946" s="33"/>
      <c r="B19946" s="34"/>
      <c r="C19946" s="33"/>
      <c r="D19946" s="33"/>
      <c r="E19946" s="33"/>
      <c r="G19946">
        <f t="shared" si="312"/>
        <v>6</v>
      </c>
    </row>
    <row r="19947" spans="1:7">
      <c r="A19947" s="33"/>
      <c r="B19947" s="34"/>
      <c r="C19947" s="33"/>
      <c r="D19947" s="33"/>
      <c r="E19947" s="33"/>
      <c r="G19947">
        <f t="shared" si="312"/>
        <v>6</v>
      </c>
    </row>
    <row r="19948" spans="1:7">
      <c r="A19948" s="33"/>
      <c r="B19948" s="34"/>
      <c r="C19948" s="33"/>
      <c r="D19948" s="33"/>
      <c r="E19948" s="33"/>
      <c r="G19948">
        <f t="shared" si="312"/>
        <v>6</v>
      </c>
    </row>
    <row r="19949" spans="1:7">
      <c r="A19949" s="33"/>
      <c r="B19949" s="34"/>
      <c r="C19949" s="33"/>
      <c r="D19949" s="33"/>
      <c r="E19949" s="33"/>
      <c r="G19949">
        <f t="shared" si="312"/>
        <v>6</v>
      </c>
    </row>
    <row r="19950" spans="1:7">
      <c r="A19950" s="33"/>
      <c r="B19950" s="34"/>
      <c r="C19950" s="33"/>
      <c r="D19950" s="33"/>
      <c r="E19950" s="33"/>
      <c r="G19950">
        <f t="shared" si="312"/>
        <v>6</v>
      </c>
    </row>
    <row r="19951" spans="1:7">
      <c r="A19951" s="33"/>
      <c r="B19951" s="34"/>
      <c r="C19951" s="33"/>
      <c r="D19951" s="33"/>
      <c r="E19951" s="33"/>
      <c r="G19951">
        <f t="shared" si="312"/>
        <v>6</v>
      </c>
    </row>
    <row r="19952" spans="1:7">
      <c r="A19952" s="33"/>
      <c r="B19952" s="34"/>
      <c r="C19952" s="33"/>
      <c r="D19952" s="33"/>
      <c r="E19952" s="33"/>
      <c r="G19952">
        <f t="shared" si="312"/>
        <v>6</v>
      </c>
    </row>
    <row r="19953" spans="1:7">
      <c r="A19953" s="33"/>
      <c r="B19953" s="34"/>
      <c r="C19953" s="33"/>
      <c r="D19953" s="33"/>
      <c r="E19953" s="33"/>
      <c r="G19953">
        <f t="shared" si="312"/>
        <v>6</v>
      </c>
    </row>
    <row r="19954" spans="1:7">
      <c r="A19954" s="33"/>
      <c r="B19954" s="34"/>
      <c r="C19954" s="33"/>
      <c r="D19954" s="33"/>
      <c r="E19954" s="33"/>
      <c r="G19954">
        <f t="shared" si="312"/>
        <v>6</v>
      </c>
    </row>
    <row r="19955" spans="1:7">
      <c r="A19955" s="33"/>
      <c r="B19955" s="34"/>
      <c r="C19955" s="33"/>
      <c r="D19955" s="33"/>
      <c r="E19955" s="33"/>
      <c r="G19955">
        <f t="shared" si="312"/>
        <v>6</v>
      </c>
    </row>
    <row r="19956" spans="1:7">
      <c r="A19956" s="33"/>
      <c r="B19956" s="34"/>
      <c r="C19956" s="33"/>
      <c r="D19956" s="33"/>
      <c r="E19956" s="33"/>
      <c r="G19956">
        <f t="shared" si="312"/>
        <v>6</v>
      </c>
    </row>
    <row r="19957" spans="1:7">
      <c r="A19957" s="33"/>
      <c r="B19957" s="34"/>
      <c r="C19957" s="33"/>
      <c r="D19957" s="33"/>
      <c r="E19957" s="33"/>
      <c r="G19957">
        <f t="shared" si="312"/>
        <v>6</v>
      </c>
    </row>
    <row r="19958" spans="1:7">
      <c r="A19958" s="33"/>
      <c r="B19958" s="34"/>
      <c r="C19958" s="33"/>
      <c r="D19958" s="33"/>
      <c r="E19958" s="33"/>
      <c r="G19958">
        <f t="shared" si="312"/>
        <v>6</v>
      </c>
    </row>
    <row r="19959" spans="1:7">
      <c r="A19959" s="33"/>
      <c r="B19959" s="34"/>
      <c r="C19959" s="33"/>
      <c r="D19959" s="33"/>
      <c r="E19959" s="33"/>
      <c r="G19959">
        <f t="shared" si="312"/>
        <v>6</v>
      </c>
    </row>
    <row r="19960" spans="1:7">
      <c r="A19960" s="33"/>
      <c r="B19960" s="34"/>
      <c r="C19960" s="33"/>
      <c r="D19960" s="33"/>
      <c r="E19960" s="33"/>
      <c r="G19960">
        <f t="shared" si="312"/>
        <v>6</v>
      </c>
    </row>
    <row r="19961" spans="1:7">
      <c r="A19961" s="33"/>
      <c r="B19961" s="34"/>
      <c r="C19961" s="33"/>
      <c r="D19961" s="33"/>
      <c r="E19961" s="33"/>
      <c r="G19961">
        <f t="shared" si="312"/>
        <v>6</v>
      </c>
    </row>
    <row r="19962" spans="1:7">
      <c r="A19962" s="33"/>
      <c r="B19962" s="34"/>
      <c r="C19962" s="33"/>
      <c r="D19962" s="33"/>
      <c r="E19962" s="33"/>
      <c r="G19962">
        <f t="shared" si="312"/>
        <v>6</v>
      </c>
    </row>
    <row r="19963" spans="1:7">
      <c r="A19963" s="33"/>
      <c r="B19963" s="34"/>
      <c r="C19963" s="33"/>
      <c r="D19963" s="33"/>
      <c r="E19963" s="33"/>
      <c r="G19963">
        <f t="shared" si="312"/>
        <v>6</v>
      </c>
    </row>
    <row r="19964" spans="1:7">
      <c r="A19964" s="33"/>
      <c r="B19964" s="34"/>
      <c r="C19964" s="33"/>
      <c r="D19964" s="33"/>
      <c r="E19964" s="33"/>
      <c r="G19964">
        <f t="shared" si="312"/>
        <v>6</v>
      </c>
    </row>
    <row r="19965" spans="1:7">
      <c r="A19965" s="33"/>
      <c r="B19965" s="34"/>
      <c r="C19965" s="33"/>
      <c r="D19965" s="33"/>
      <c r="E19965" s="33"/>
      <c r="G19965">
        <f t="shared" si="312"/>
        <v>6</v>
      </c>
    </row>
    <row r="19966" spans="1:7">
      <c r="A19966" s="33"/>
      <c r="B19966" s="34"/>
      <c r="C19966" s="33"/>
      <c r="D19966" s="33"/>
      <c r="E19966" s="33"/>
      <c r="G19966">
        <f t="shared" si="312"/>
        <v>6</v>
      </c>
    </row>
    <row r="19967" spans="1:7">
      <c r="A19967" s="33"/>
      <c r="B19967" s="34"/>
      <c r="C19967" s="33"/>
      <c r="D19967" s="33"/>
      <c r="E19967" s="33"/>
      <c r="G19967">
        <f t="shared" si="312"/>
        <v>6</v>
      </c>
    </row>
    <row r="19968" spans="1:7">
      <c r="A19968" s="33"/>
      <c r="B19968" s="34"/>
      <c r="C19968" s="33"/>
      <c r="D19968" s="33"/>
      <c r="E19968" s="33"/>
      <c r="G19968">
        <f t="shared" ref="G19968:G20000" si="313">WEEKDAY(B19968,2)</f>
        <v>6</v>
      </c>
    </row>
    <row r="19969" spans="1:7">
      <c r="A19969" s="33"/>
      <c r="B19969" s="34"/>
      <c r="C19969" s="33"/>
      <c r="D19969" s="33"/>
      <c r="E19969" s="33"/>
      <c r="G19969">
        <f t="shared" si="313"/>
        <v>6</v>
      </c>
    </row>
    <row r="19970" spans="1:7">
      <c r="A19970" s="33"/>
      <c r="B19970" s="34"/>
      <c r="C19970" s="33"/>
      <c r="D19970" s="33"/>
      <c r="E19970" s="33"/>
      <c r="G19970">
        <f t="shared" si="313"/>
        <v>6</v>
      </c>
    </row>
    <row r="19971" spans="1:7">
      <c r="A19971" s="33"/>
      <c r="B19971" s="34"/>
      <c r="C19971" s="33"/>
      <c r="D19971" s="33"/>
      <c r="E19971" s="33"/>
      <c r="G19971">
        <f t="shared" si="313"/>
        <v>6</v>
      </c>
    </row>
    <row r="19972" spans="1:7">
      <c r="A19972" s="33"/>
      <c r="B19972" s="34"/>
      <c r="C19972" s="33"/>
      <c r="D19972" s="33"/>
      <c r="E19972" s="33"/>
      <c r="G19972">
        <f t="shared" si="313"/>
        <v>6</v>
      </c>
    </row>
    <row r="19973" spans="1:7">
      <c r="A19973" s="33"/>
      <c r="B19973" s="34"/>
      <c r="C19973" s="33"/>
      <c r="D19973" s="33"/>
      <c r="E19973" s="33"/>
      <c r="G19973">
        <f t="shared" si="313"/>
        <v>6</v>
      </c>
    </row>
    <row r="19974" spans="1:7">
      <c r="A19974" s="33"/>
      <c r="B19974" s="34"/>
      <c r="C19974" s="33"/>
      <c r="D19974" s="33"/>
      <c r="E19974" s="33"/>
      <c r="G19974">
        <f t="shared" si="313"/>
        <v>6</v>
      </c>
    </row>
    <row r="19975" spans="1:7">
      <c r="A19975" s="33"/>
      <c r="B19975" s="34"/>
      <c r="C19975" s="33"/>
      <c r="D19975" s="33"/>
      <c r="E19975" s="33"/>
      <c r="G19975">
        <f t="shared" si="313"/>
        <v>6</v>
      </c>
    </row>
    <row r="19976" spans="1:7">
      <c r="A19976" s="33"/>
      <c r="B19976" s="34"/>
      <c r="C19976" s="33"/>
      <c r="D19976" s="33"/>
      <c r="E19976" s="33"/>
      <c r="G19976">
        <f t="shared" si="313"/>
        <v>6</v>
      </c>
    </row>
    <row r="19977" spans="1:7">
      <c r="A19977" s="33"/>
      <c r="B19977" s="34"/>
      <c r="C19977" s="33"/>
      <c r="D19977" s="33"/>
      <c r="E19977" s="33"/>
      <c r="G19977">
        <f t="shared" si="313"/>
        <v>6</v>
      </c>
    </row>
    <row r="19978" spans="1:7">
      <c r="A19978" s="33"/>
      <c r="B19978" s="34"/>
      <c r="C19978" s="33"/>
      <c r="D19978" s="33"/>
      <c r="E19978" s="33"/>
      <c r="G19978">
        <f t="shared" si="313"/>
        <v>6</v>
      </c>
    </row>
    <row r="19979" spans="1:7">
      <c r="A19979" s="33"/>
      <c r="B19979" s="34"/>
      <c r="C19979" s="33"/>
      <c r="D19979" s="33"/>
      <c r="E19979" s="33"/>
      <c r="G19979">
        <f t="shared" si="313"/>
        <v>6</v>
      </c>
    </row>
    <row r="19980" spans="1:7">
      <c r="A19980" s="33"/>
      <c r="B19980" s="34"/>
      <c r="C19980" s="33"/>
      <c r="D19980" s="33"/>
      <c r="E19980" s="33"/>
      <c r="G19980">
        <f t="shared" si="313"/>
        <v>6</v>
      </c>
    </row>
    <row r="19981" spans="1:7">
      <c r="A19981" s="33"/>
      <c r="B19981" s="34"/>
      <c r="C19981" s="33"/>
      <c r="D19981" s="33"/>
      <c r="E19981" s="33"/>
      <c r="G19981">
        <f t="shared" si="313"/>
        <v>6</v>
      </c>
    </row>
    <row r="19982" spans="1:7">
      <c r="A19982" s="33"/>
      <c r="B19982" s="34"/>
      <c r="C19982" s="33"/>
      <c r="D19982" s="33"/>
      <c r="E19982" s="33"/>
      <c r="G19982">
        <f t="shared" si="313"/>
        <v>6</v>
      </c>
    </row>
    <row r="19983" spans="1:7">
      <c r="A19983" s="33"/>
      <c r="B19983" s="34"/>
      <c r="C19983" s="33"/>
      <c r="D19983" s="33"/>
      <c r="E19983" s="33"/>
      <c r="G19983">
        <f t="shared" si="313"/>
        <v>6</v>
      </c>
    </row>
    <row r="19984" spans="1:7">
      <c r="A19984" s="33"/>
      <c r="B19984" s="34"/>
      <c r="C19984" s="33"/>
      <c r="D19984" s="33"/>
      <c r="E19984" s="33"/>
      <c r="G19984">
        <f t="shared" si="313"/>
        <v>6</v>
      </c>
    </row>
    <row r="19985" spans="1:7">
      <c r="A19985" s="33"/>
      <c r="B19985" s="34"/>
      <c r="C19985" s="33"/>
      <c r="D19985" s="33"/>
      <c r="E19985" s="33"/>
      <c r="G19985">
        <f t="shared" si="313"/>
        <v>6</v>
      </c>
    </row>
    <row r="19986" spans="1:7">
      <c r="A19986" s="33"/>
      <c r="B19986" s="34"/>
      <c r="C19986" s="33"/>
      <c r="D19986" s="33"/>
      <c r="E19986" s="33"/>
      <c r="G19986">
        <f t="shared" si="313"/>
        <v>6</v>
      </c>
    </row>
    <row r="19987" spans="1:7">
      <c r="A19987" s="33"/>
      <c r="B19987" s="34"/>
      <c r="C19987" s="33"/>
      <c r="D19987" s="33"/>
      <c r="E19987" s="33"/>
      <c r="G19987">
        <f t="shared" si="313"/>
        <v>6</v>
      </c>
    </row>
    <row r="19988" spans="1:7">
      <c r="A19988" s="33"/>
      <c r="B19988" s="34"/>
      <c r="C19988" s="33"/>
      <c r="D19988" s="33"/>
      <c r="E19988" s="33"/>
      <c r="G19988">
        <f t="shared" si="313"/>
        <v>6</v>
      </c>
    </row>
    <row r="19989" spans="1:7">
      <c r="A19989" s="33"/>
      <c r="B19989" s="34"/>
      <c r="C19989" s="33"/>
      <c r="D19989" s="33"/>
      <c r="E19989" s="33"/>
      <c r="G19989">
        <f t="shared" si="313"/>
        <v>6</v>
      </c>
    </row>
    <row r="19990" spans="1:7">
      <c r="A19990" s="33"/>
      <c r="B19990" s="34"/>
      <c r="C19990" s="33"/>
      <c r="D19990" s="33"/>
      <c r="E19990" s="33"/>
      <c r="G19990">
        <f t="shared" si="313"/>
        <v>6</v>
      </c>
    </row>
    <row r="19991" spans="1:7">
      <c r="A19991" s="33"/>
      <c r="B19991" s="34"/>
      <c r="C19991" s="33"/>
      <c r="D19991" s="33"/>
      <c r="E19991" s="33"/>
      <c r="G19991">
        <f t="shared" si="313"/>
        <v>6</v>
      </c>
    </row>
    <row r="19992" spans="1:7">
      <c r="A19992" s="33"/>
      <c r="B19992" s="34"/>
      <c r="C19992" s="33"/>
      <c r="D19992" s="33"/>
      <c r="E19992" s="33"/>
      <c r="G19992">
        <f t="shared" si="313"/>
        <v>6</v>
      </c>
    </row>
    <row r="19993" spans="1:7">
      <c r="A19993" s="33"/>
      <c r="B19993" s="34"/>
      <c r="C19993" s="33"/>
      <c r="D19993" s="33"/>
      <c r="E19993" s="33"/>
      <c r="G19993">
        <f t="shared" si="313"/>
        <v>6</v>
      </c>
    </row>
    <row r="19994" spans="1:7">
      <c r="A19994" s="33"/>
      <c r="B19994" s="34"/>
      <c r="C19994" s="33"/>
      <c r="D19994" s="33"/>
      <c r="E19994" s="33"/>
      <c r="G19994">
        <f t="shared" si="313"/>
        <v>6</v>
      </c>
    </row>
    <row r="19995" spans="1:7">
      <c r="A19995" s="33"/>
      <c r="B19995" s="34"/>
      <c r="C19995" s="33"/>
      <c r="D19995" s="33"/>
      <c r="E19995" s="33"/>
      <c r="G19995">
        <f t="shared" si="313"/>
        <v>6</v>
      </c>
    </row>
    <row r="19996" spans="1:7">
      <c r="A19996" s="33"/>
      <c r="B19996" s="34"/>
      <c r="C19996" s="33"/>
      <c r="D19996" s="33"/>
      <c r="E19996" s="33"/>
      <c r="G19996">
        <f t="shared" si="313"/>
        <v>6</v>
      </c>
    </row>
    <row r="19997" spans="1:7">
      <c r="A19997" s="33"/>
      <c r="B19997" s="34"/>
      <c r="C19997" s="33"/>
      <c r="D19997" s="33"/>
      <c r="E19997" s="33"/>
      <c r="G19997">
        <f t="shared" si="313"/>
        <v>6</v>
      </c>
    </row>
    <row r="19998" spans="1:7">
      <c r="A19998" s="33"/>
      <c r="B19998" s="34"/>
      <c r="C19998" s="33"/>
      <c r="D19998" s="33"/>
      <c r="E19998" s="33"/>
      <c r="G19998">
        <f t="shared" si="313"/>
        <v>6</v>
      </c>
    </row>
    <row r="19999" spans="1:7">
      <c r="A19999" s="33"/>
      <c r="B19999" s="34"/>
      <c r="C19999" s="33"/>
      <c r="D19999" s="33"/>
      <c r="E19999" s="33"/>
      <c r="G19999">
        <f t="shared" si="313"/>
        <v>6</v>
      </c>
    </row>
    <row r="20000" spans="1:7">
      <c r="A20000" s="33"/>
      <c r="B20000" s="34"/>
      <c r="C20000" s="33"/>
      <c r="D20000" s="33"/>
      <c r="E20000" s="33"/>
      <c r="G20000">
        <f t="shared" si="313"/>
        <v>6</v>
      </c>
    </row>
  </sheetData>
  <sheetProtection sheet="1" objects="1" scenarios="1"/>
  <mergeCells count="10">
    <mergeCell ref="J4:O4"/>
    <mergeCell ref="J3:O3"/>
    <mergeCell ref="K19:L19"/>
    <mergeCell ref="K17:L18"/>
    <mergeCell ref="N18:T18"/>
    <mergeCell ref="K10:L12"/>
    <mergeCell ref="K13:L14"/>
    <mergeCell ref="N14:T14"/>
    <mergeCell ref="K15:L16"/>
    <mergeCell ref="N16:T16"/>
  </mergeCells>
  <conditionalFormatting sqref="N14 N16 N18">
    <cfRule type="containsText" dxfId="4" priority="3" operator="containsText" text="ERROR">
      <formula>NOT(ISERROR(SEARCH("ERROR",N14)))</formula>
    </cfRule>
  </conditionalFormatting>
  <hyperlinks>
    <hyperlink ref="J3:L3" r:id="rId1" display="El Grinch Energético" xr:uid="{00000000-0004-0000-0500-000000000000}"/>
    <hyperlink ref="J4" r:id="rId2" display="- Tutorial sobre esta hoja" xr:uid="{00000000-0004-0000-0500-000001000000}"/>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S26181"/>
  <sheetViews>
    <sheetView zoomScaleNormal="100" workbookViewId="0">
      <pane ySplit="6" topLeftCell="A7" activePane="bottomLeft" state="frozen"/>
      <selection pane="bottomLeft" activeCell="B24" sqref="B24"/>
    </sheetView>
  </sheetViews>
  <sheetFormatPr baseColWidth="10" defaultColWidth="11.453125" defaultRowHeight="14.5"/>
  <cols>
    <col min="1" max="1" width="23.26953125" bestFit="1" customWidth="1"/>
    <col min="2" max="2" width="12.7265625" customWidth="1"/>
    <col min="3" max="3" width="5.1796875" bestFit="1" customWidth="1"/>
    <col min="4" max="4" width="9.26953125" bestFit="1" customWidth="1"/>
    <col min="5" max="5" width="11.1796875" bestFit="1" customWidth="1"/>
    <col min="6" max="6" width="12" customWidth="1"/>
    <col min="7" max="7" width="10.453125" bestFit="1" customWidth="1"/>
    <col min="8" max="8" width="1.7265625" customWidth="1"/>
    <col min="9" max="9" width="9.26953125" bestFit="1" customWidth="1"/>
    <col min="10" max="10" width="11.1796875" bestFit="1" customWidth="1"/>
    <col min="11" max="11" width="1.81640625" customWidth="1"/>
    <col min="12" max="12" width="12.26953125" customWidth="1"/>
    <col min="13" max="13" width="12.26953125" style="102" customWidth="1"/>
    <col min="14" max="14" width="12.26953125" customWidth="1"/>
    <col min="15" max="15" width="1.81640625" customWidth="1"/>
    <col min="16" max="16" width="10.1796875" style="38" customWidth="1"/>
    <col min="17" max="17" width="10.1796875" style="105" customWidth="1"/>
    <col min="18" max="18" width="10.1796875" style="38" customWidth="1"/>
  </cols>
  <sheetData>
    <row r="1" spans="1:19" s="3" customFormat="1">
      <c r="A1" s="268" t="s">
        <v>275</v>
      </c>
      <c r="B1" s="268"/>
      <c r="C1" s="268"/>
      <c r="D1" s="219" t="s">
        <v>79</v>
      </c>
      <c r="E1" s="219"/>
      <c r="I1" s="219" t="s">
        <v>80</v>
      </c>
      <c r="J1" s="219"/>
      <c r="L1" s="219" t="s">
        <v>81</v>
      </c>
      <c r="M1" s="219"/>
      <c r="N1" s="219"/>
      <c r="P1" s="278" t="s">
        <v>82</v>
      </c>
      <c r="Q1" s="278"/>
      <c r="R1" s="278"/>
    </row>
    <row r="2" spans="1:19" s="1" customFormat="1">
      <c r="A2" s="240" t="s">
        <v>260</v>
      </c>
      <c r="B2" s="240"/>
      <c r="C2" s="240"/>
      <c r="D2" s="1" t="s">
        <v>39</v>
      </c>
      <c r="E2" s="1" t="s">
        <v>12</v>
      </c>
      <c r="I2" s="1" t="s">
        <v>39</v>
      </c>
      <c r="J2" s="1" t="s">
        <v>12</v>
      </c>
      <c r="L2" s="1" t="s">
        <v>11</v>
      </c>
      <c r="M2" s="1" t="s">
        <v>492</v>
      </c>
      <c r="N2" s="1" t="s">
        <v>12</v>
      </c>
      <c r="P2" s="111" t="s">
        <v>83</v>
      </c>
      <c r="Q2" s="104" t="s">
        <v>492</v>
      </c>
      <c r="R2" s="111" t="s">
        <v>84</v>
      </c>
      <c r="S2" s="1" t="s">
        <v>85</v>
      </c>
    </row>
    <row r="3" spans="1:19" s="36" customFormat="1">
      <c r="A3" s="63" t="s">
        <v>496</v>
      </c>
      <c r="B3"/>
      <c r="C3"/>
      <c r="D3" s="36">
        <f>SUM(D7:D10000)</f>
        <v>0</v>
      </c>
      <c r="E3" s="36">
        <f>SUM(E7:E10000)</f>
        <v>0</v>
      </c>
      <c r="I3" s="36">
        <f>SUM(I7:I10000)</f>
        <v>0</v>
      </c>
      <c r="J3" s="36">
        <f>SUM(J7:J10000)</f>
        <v>0</v>
      </c>
      <c r="L3" s="103" t="e">
        <f>AVERAGE(L7:L7664)/10</f>
        <v>#DIV/0!</v>
      </c>
      <c r="M3" s="103" t="e">
        <f>AVERAGE(M7:M7664)/10</f>
        <v>#DIV/0!</v>
      </c>
      <c r="N3" s="103" t="e">
        <f>AVERAGE(N7:N7664)/10</f>
        <v>#DIV/0!</v>
      </c>
      <c r="P3" s="37">
        <f>SUM(P7:P10000)</f>
        <v>0</v>
      </c>
      <c r="Q3" s="37">
        <f>SUM(Q7:Q10000)</f>
        <v>0</v>
      </c>
      <c r="R3" s="37">
        <f>SUM(R7:R10000)</f>
        <v>0</v>
      </c>
      <c r="S3" s="37">
        <f>R3-P3</f>
        <v>0</v>
      </c>
    </row>
    <row r="4" spans="1:19" s="7" customFormat="1">
      <c r="P4" s="38"/>
      <c r="Q4" s="105"/>
      <c r="R4" s="38"/>
      <c r="S4" s="37"/>
    </row>
    <row r="5" spans="1:19" ht="29">
      <c r="A5" s="1" t="s">
        <v>59</v>
      </c>
      <c r="B5" s="1" t="s">
        <v>60</v>
      </c>
      <c r="C5" s="1" t="s">
        <v>61</v>
      </c>
      <c r="D5" s="1" t="s">
        <v>86</v>
      </c>
      <c r="E5" s="39" t="s">
        <v>87</v>
      </c>
      <c r="L5" s="219" t="s">
        <v>88</v>
      </c>
      <c r="M5" s="219"/>
      <c r="N5" s="219"/>
      <c r="S5" s="40"/>
    </row>
    <row r="6" spans="1:19" s="1" customFormat="1" ht="43.5">
      <c r="A6" s="1" t="s">
        <v>59</v>
      </c>
      <c r="B6" s="1" t="s">
        <v>60</v>
      </c>
      <c r="C6" s="1" t="s">
        <v>61</v>
      </c>
      <c r="D6" s="1" t="s">
        <v>86</v>
      </c>
      <c r="E6" s="1" t="s">
        <v>89</v>
      </c>
      <c r="F6" s="41" t="s">
        <v>90</v>
      </c>
      <c r="G6" s="41" t="s">
        <v>87</v>
      </c>
      <c r="I6" s="1" t="s">
        <v>39</v>
      </c>
      <c r="J6" s="1" t="s">
        <v>91</v>
      </c>
      <c r="L6" s="114" t="s">
        <v>92</v>
      </c>
      <c r="M6" s="115" t="s">
        <v>490</v>
      </c>
      <c r="N6" s="114" t="s">
        <v>12</v>
      </c>
      <c r="P6" s="111" t="s">
        <v>83</v>
      </c>
      <c r="Q6" s="106" t="s">
        <v>491</v>
      </c>
      <c r="R6" s="111" t="s">
        <v>93</v>
      </c>
      <c r="S6" s="1" t="s">
        <v>94</v>
      </c>
    </row>
    <row r="7" spans="1:19">
      <c r="A7" s="33"/>
      <c r="B7" s="34"/>
      <c r="C7" s="33"/>
      <c r="D7" s="33"/>
      <c r="E7" s="33"/>
      <c r="F7" s="42"/>
      <c r="G7" s="42"/>
      <c r="I7">
        <f t="shared" ref="I7:I55" si="0">IF(OR(E7="R",E7="E"),D7,IF(D7&gt;=E7,D7-E7,0))</f>
        <v>0</v>
      </c>
      <c r="J7">
        <f t="shared" ref="J7:J55" si="1">IF(OR(E7="R",E7="E"),0,IF(E7&gt;D7,E7-D7,0))</f>
        <v>0</v>
      </c>
      <c r="L7" s="107"/>
      <c r="M7" s="110"/>
      <c r="N7" s="109"/>
      <c r="P7" s="38">
        <f t="shared" ref="P7:P54" si="2">I7*L7/1000</f>
        <v>0</v>
      </c>
      <c r="Q7" s="105">
        <f>I7*M7/1000</f>
        <v>0</v>
      </c>
      <c r="R7" s="38">
        <f t="shared" ref="R7:R54" si="3">J7*N7/1000</f>
        <v>0</v>
      </c>
      <c r="S7" s="40" t="str">
        <f t="shared" ref="S7:S70" si="4">IF(C7=1,SUM(R7:R30)-SUM(P7:P30),"")</f>
        <v/>
      </c>
    </row>
    <row r="8" spans="1:19">
      <c r="A8" s="33"/>
      <c r="B8" s="34"/>
      <c r="C8" s="33"/>
      <c r="D8" s="33"/>
      <c r="E8" s="33"/>
      <c r="F8" s="42"/>
      <c r="G8" s="42"/>
      <c r="I8">
        <f t="shared" si="0"/>
        <v>0</v>
      </c>
      <c r="J8">
        <f t="shared" si="1"/>
        <v>0</v>
      </c>
      <c r="L8" s="107"/>
      <c r="M8" s="110"/>
      <c r="N8" s="109"/>
      <c r="P8" s="38">
        <f t="shared" si="2"/>
        <v>0</v>
      </c>
      <c r="Q8" s="105">
        <f t="shared" ref="Q8:Q71" si="5">I8*M8/1000</f>
        <v>0</v>
      </c>
      <c r="R8" s="38">
        <f t="shared" si="3"/>
        <v>0</v>
      </c>
      <c r="S8" s="40" t="str">
        <f t="shared" si="4"/>
        <v/>
      </c>
    </row>
    <row r="9" spans="1:19">
      <c r="A9" s="33"/>
      <c r="B9" s="34"/>
      <c r="C9" s="33"/>
      <c r="D9" s="33"/>
      <c r="E9" s="33"/>
      <c r="F9" s="42"/>
      <c r="G9" s="42"/>
      <c r="I9">
        <f t="shared" si="0"/>
        <v>0</v>
      </c>
      <c r="J9">
        <f t="shared" si="1"/>
        <v>0</v>
      </c>
      <c r="L9" s="107"/>
      <c r="M9" s="110"/>
      <c r="N9" s="109"/>
      <c r="P9" s="38">
        <f t="shared" si="2"/>
        <v>0</v>
      </c>
      <c r="Q9" s="105">
        <f t="shared" si="5"/>
        <v>0</v>
      </c>
      <c r="R9" s="38">
        <f t="shared" si="3"/>
        <v>0</v>
      </c>
      <c r="S9" s="40" t="str">
        <f t="shared" si="4"/>
        <v/>
      </c>
    </row>
    <row r="10" spans="1:19">
      <c r="A10" s="33"/>
      <c r="B10" s="34"/>
      <c r="C10" s="33"/>
      <c r="D10" s="33"/>
      <c r="E10" s="33"/>
      <c r="F10" s="42"/>
      <c r="G10" s="42"/>
      <c r="I10">
        <f t="shared" si="0"/>
        <v>0</v>
      </c>
      <c r="J10">
        <f t="shared" si="1"/>
        <v>0</v>
      </c>
      <c r="L10" s="107"/>
      <c r="M10" s="110"/>
      <c r="N10" s="109"/>
      <c r="P10" s="38">
        <f t="shared" si="2"/>
        <v>0</v>
      </c>
      <c r="Q10" s="105">
        <f t="shared" si="5"/>
        <v>0</v>
      </c>
      <c r="R10" s="38">
        <f t="shared" si="3"/>
        <v>0</v>
      </c>
      <c r="S10" s="40" t="str">
        <f t="shared" si="4"/>
        <v/>
      </c>
    </row>
    <row r="11" spans="1:19">
      <c r="A11" s="33"/>
      <c r="B11" s="34"/>
      <c r="C11" s="33"/>
      <c r="D11" s="33"/>
      <c r="E11" s="33"/>
      <c r="F11" s="42"/>
      <c r="G11" s="42"/>
      <c r="I11">
        <f t="shared" si="0"/>
        <v>0</v>
      </c>
      <c r="J11">
        <f t="shared" si="1"/>
        <v>0</v>
      </c>
      <c r="L11" s="107"/>
      <c r="M11" s="110"/>
      <c r="N11" s="109"/>
      <c r="P11" s="38">
        <f t="shared" si="2"/>
        <v>0</v>
      </c>
      <c r="Q11" s="105">
        <f t="shared" si="5"/>
        <v>0</v>
      </c>
      <c r="R11" s="38">
        <f t="shared" si="3"/>
        <v>0</v>
      </c>
      <c r="S11" s="40" t="str">
        <f t="shared" si="4"/>
        <v/>
      </c>
    </row>
    <row r="12" spans="1:19">
      <c r="A12" s="33"/>
      <c r="B12" s="34"/>
      <c r="C12" s="33"/>
      <c r="D12" s="33"/>
      <c r="E12" s="33"/>
      <c r="F12" s="42"/>
      <c r="G12" s="42"/>
      <c r="I12">
        <f t="shared" si="0"/>
        <v>0</v>
      </c>
      <c r="J12">
        <f t="shared" si="1"/>
        <v>0</v>
      </c>
      <c r="L12" s="107"/>
      <c r="M12" s="110"/>
      <c r="N12" s="109"/>
      <c r="P12" s="38">
        <f t="shared" si="2"/>
        <v>0</v>
      </c>
      <c r="Q12" s="105">
        <f t="shared" si="5"/>
        <v>0</v>
      </c>
      <c r="R12" s="38">
        <f t="shared" si="3"/>
        <v>0</v>
      </c>
      <c r="S12" s="40" t="str">
        <f t="shared" si="4"/>
        <v/>
      </c>
    </row>
    <row r="13" spans="1:19">
      <c r="A13" s="33"/>
      <c r="B13" s="34"/>
      <c r="C13" s="33"/>
      <c r="D13" s="33"/>
      <c r="E13" s="33"/>
      <c r="F13" s="42"/>
      <c r="G13" s="42"/>
      <c r="I13">
        <f t="shared" si="0"/>
        <v>0</v>
      </c>
      <c r="J13">
        <f t="shared" si="1"/>
        <v>0</v>
      </c>
      <c r="L13" s="107"/>
      <c r="M13" s="110"/>
      <c r="N13" s="109"/>
      <c r="P13" s="38">
        <f t="shared" si="2"/>
        <v>0</v>
      </c>
      <c r="Q13" s="105">
        <f t="shared" si="5"/>
        <v>0</v>
      </c>
      <c r="R13" s="38">
        <f t="shared" si="3"/>
        <v>0</v>
      </c>
      <c r="S13" s="40" t="str">
        <f t="shared" si="4"/>
        <v/>
      </c>
    </row>
    <row r="14" spans="1:19">
      <c r="A14" s="33"/>
      <c r="B14" s="34"/>
      <c r="C14" s="33"/>
      <c r="D14" s="33"/>
      <c r="E14" s="33"/>
      <c r="F14" s="42"/>
      <c r="G14" s="42"/>
      <c r="I14">
        <f t="shared" si="0"/>
        <v>0</v>
      </c>
      <c r="J14">
        <f t="shared" si="1"/>
        <v>0</v>
      </c>
      <c r="L14" s="107"/>
      <c r="M14" s="110"/>
      <c r="N14" s="109"/>
      <c r="P14" s="38">
        <f t="shared" si="2"/>
        <v>0</v>
      </c>
      <c r="Q14" s="105">
        <f t="shared" si="5"/>
        <v>0</v>
      </c>
      <c r="R14" s="38">
        <f t="shared" si="3"/>
        <v>0</v>
      </c>
      <c r="S14" s="40" t="str">
        <f t="shared" si="4"/>
        <v/>
      </c>
    </row>
    <row r="15" spans="1:19">
      <c r="A15" s="33"/>
      <c r="B15" s="34"/>
      <c r="C15" s="33"/>
      <c r="D15" s="33"/>
      <c r="E15" s="33"/>
      <c r="F15" s="42"/>
      <c r="G15" s="42"/>
      <c r="I15">
        <f t="shared" si="0"/>
        <v>0</v>
      </c>
      <c r="J15">
        <f t="shared" si="1"/>
        <v>0</v>
      </c>
      <c r="L15" s="107"/>
      <c r="M15" s="110"/>
      <c r="N15" s="109"/>
      <c r="P15" s="38">
        <f t="shared" si="2"/>
        <v>0</v>
      </c>
      <c r="Q15" s="105">
        <f t="shared" si="5"/>
        <v>0</v>
      </c>
      <c r="R15" s="38">
        <f t="shared" si="3"/>
        <v>0</v>
      </c>
      <c r="S15" s="40" t="str">
        <f t="shared" si="4"/>
        <v/>
      </c>
    </row>
    <row r="16" spans="1:19">
      <c r="A16" s="33"/>
      <c r="B16" s="34"/>
      <c r="C16" s="33"/>
      <c r="D16" s="33"/>
      <c r="E16" s="33"/>
      <c r="F16" s="42"/>
      <c r="G16" s="42"/>
      <c r="I16">
        <f t="shared" si="0"/>
        <v>0</v>
      </c>
      <c r="J16">
        <f t="shared" si="1"/>
        <v>0</v>
      </c>
      <c r="L16" s="107"/>
      <c r="M16" s="110"/>
      <c r="N16" s="109"/>
      <c r="P16" s="38">
        <f t="shared" si="2"/>
        <v>0</v>
      </c>
      <c r="Q16" s="105">
        <f t="shared" si="5"/>
        <v>0</v>
      </c>
      <c r="R16" s="38">
        <f t="shared" si="3"/>
        <v>0</v>
      </c>
      <c r="S16" s="40" t="str">
        <f t="shared" si="4"/>
        <v/>
      </c>
    </row>
    <row r="17" spans="1:19">
      <c r="A17" s="33"/>
      <c r="B17" s="34"/>
      <c r="C17" s="33"/>
      <c r="D17" s="33"/>
      <c r="E17" s="33"/>
      <c r="F17" s="42"/>
      <c r="G17" s="42"/>
      <c r="I17">
        <f t="shared" si="0"/>
        <v>0</v>
      </c>
      <c r="J17">
        <f t="shared" si="1"/>
        <v>0</v>
      </c>
      <c r="L17" s="107"/>
      <c r="M17" s="110"/>
      <c r="N17" s="109"/>
      <c r="P17" s="38">
        <f t="shared" si="2"/>
        <v>0</v>
      </c>
      <c r="Q17" s="105">
        <f t="shared" si="5"/>
        <v>0</v>
      </c>
      <c r="R17" s="38">
        <f t="shared" si="3"/>
        <v>0</v>
      </c>
      <c r="S17" s="40" t="str">
        <f t="shared" si="4"/>
        <v/>
      </c>
    </row>
    <row r="18" spans="1:19">
      <c r="A18" s="33"/>
      <c r="B18" s="34"/>
      <c r="C18" s="33"/>
      <c r="D18" s="33"/>
      <c r="E18" s="33"/>
      <c r="F18" s="42"/>
      <c r="G18" s="42"/>
      <c r="I18">
        <f t="shared" si="0"/>
        <v>0</v>
      </c>
      <c r="J18">
        <f t="shared" si="1"/>
        <v>0</v>
      </c>
      <c r="L18" s="107"/>
      <c r="M18" s="110"/>
      <c r="N18" s="109"/>
      <c r="P18" s="38">
        <f t="shared" si="2"/>
        <v>0</v>
      </c>
      <c r="Q18" s="105">
        <f t="shared" si="5"/>
        <v>0</v>
      </c>
      <c r="R18" s="38">
        <f t="shared" si="3"/>
        <v>0</v>
      </c>
      <c r="S18" s="40" t="str">
        <f t="shared" si="4"/>
        <v/>
      </c>
    </row>
    <row r="19" spans="1:19">
      <c r="A19" s="33"/>
      <c r="B19" s="34"/>
      <c r="C19" s="33"/>
      <c r="D19" s="33"/>
      <c r="E19" s="33"/>
      <c r="F19" s="42"/>
      <c r="G19" s="42"/>
      <c r="I19">
        <f t="shared" si="0"/>
        <v>0</v>
      </c>
      <c r="J19">
        <f t="shared" si="1"/>
        <v>0</v>
      </c>
      <c r="L19" s="107"/>
      <c r="M19" s="110"/>
      <c r="N19" s="109"/>
      <c r="P19" s="38">
        <f t="shared" si="2"/>
        <v>0</v>
      </c>
      <c r="Q19" s="105">
        <f t="shared" si="5"/>
        <v>0</v>
      </c>
      <c r="R19" s="38">
        <f t="shared" si="3"/>
        <v>0</v>
      </c>
      <c r="S19" s="40" t="str">
        <f t="shared" si="4"/>
        <v/>
      </c>
    </row>
    <row r="20" spans="1:19">
      <c r="A20" s="33"/>
      <c r="B20" s="34"/>
      <c r="C20" s="33"/>
      <c r="D20" s="33"/>
      <c r="E20" s="33"/>
      <c r="F20" s="42"/>
      <c r="G20" s="42"/>
      <c r="I20">
        <f t="shared" si="0"/>
        <v>0</v>
      </c>
      <c r="J20">
        <f t="shared" si="1"/>
        <v>0</v>
      </c>
      <c r="L20" s="107"/>
      <c r="M20" s="110"/>
      <c r="N20" s="109"/>
      <c r="P20" s="38">
        <f t="shared" si="2"/>
        <v>0</v>
      </c>
      <c r="Q20" s="105">
        <f t="shared" si="5"/>
        <v>0</v>
      </c>
      <c r="R20" s="38">
        <f t="shared" si="3"/>
        <v>0</v>
      </c>
      <c r="S20" s="40" t="str">
        <f t="shared" si="4"/>
        <v/>
      </c>
    </row>
    <row r="21" spans="1:19">
      <c r="A21" s="33"/>
      <c r="B21" s="34"/>
      <c r="C21" s="33"/>
      <c r="D21" s="33"/>
      <c r="E21" s="33"/>
      <c r="F21" s="42"/>
      <c r="G21" s="42"/>
      <c r="I21">
        <f t="shared" si="0"/>
        <v>0</v>
      </c>
      <c r="J21">
        <f t="shared" si="1"/>
        <v>0</v>
      </c>
      <c r="L21" s="107"/>
      <c r="M21" s="110"/>
      <c r="N21" s="109"/>
      <c r="P21" s="38">
        <f t="shared" si="2"/>
        <v>0</v>
      </c>
      <c r="Q21" s="105">
        <f t="shared" si="5"/>
        <v>0</v>
      </c>
      <c r="R21" s="38">
        <f t="shared" si="3"/>
        <v>0</v>
      </c>
      <c r="S21" s="40" t="str">
        <f t="shared" si="4"/>
        <v/>
      </c>
    </row>
    <row r="22" spans="1:19">
      <c r="A22" s="33"/>
      <c r="B22" s="34"/>
      <c r="C22" s="33"/>
      <c r="D22" s="33"/>
      <c r="E22" s="33"/>
      <c r="F22" s="42"/>
      <c r="G22" s="42"/>
      <c r="I22">
        <f t="shared" si="0"/>
        <v>0</v>
      </c>
      <c r="J22">
        <f t="shared" si="1"/>
        <v>0</v>
      </c>
      <c r="L22" s="107"/>
      <c r="M22" s="110"/>
      <c r="N22" s="109"/>
      <c r="P22" s="38">
        <f t="shared" si="2"/>
        <v>0</v>
      </c>
      <c r="Q22" s="105">
        <f t="shared" si="5"/>
        <v>0</v>
      </c>
      <c r="R22" s="38">
        <f t="shared" si="3"/>
        <v>0</v>
      </c>
      <c r="S22" s="40" t="str">
        <f t="shared" si="4"/>
        <v/>
      </c>
    </row>
    <row r="23" spans="1:19">
      <c r="A23" s="33"/>
      <c r="B23" s="34"/>
      <c r="C23" s="33"/>
      <c r="D23" s="33"/>
      <c r="E23" s="33"/>
      <c r="F23" s="42"/>
      <c r="G23" s="42"/>
      <c r="I23">
        <f t="shared" si="0"/>
        <v>0</v>
      </c>
      <c r="J23">
        <f t="shared" si="1"/>
        <v>0</v>
      </c>
      <c r="L23" s="107"/>
      <c r="M23" s="110"/>
      <c r="N23" s="109"/>
      <c r="P23" s="38">
        <f t="shared" si="2"/>
        <v>0</v>
      </c>
      <c r="Q23" s="105">
        <f t="shared" si="5"/>
        <v>0</v>
      </c>
      <c r="R23" s="38">
        <f t="shared" si="3"/>
        <v>0</v>
      </c>
      <c r="S23" s="40" t="str">
        <f t="shared" si="4"/>
        <v/>
      </c>
    </row>
    <row r="24" spans="1:19">
      <c r="A24" s="33"/>
      <c r="B24" s="34"/>
      <c r="C24" s="33"/>
      <c r="D24" s="33"/>
      <c r="E24" s="33"/>
      <c r="F24" s="42"/>
      <c r="G24" s="42"/>
      <c r="I24">
        <f t="shared" si="0"/>
        <v>0</v>
      </c>
      <c r="J24">
        <f t="shared" si="1"/>
        <v>0</v>
      </c>
      <c r="L24" s="107"/>
      <c r="M24" s="110"/>
      <c r="N24" s="109"/>
      <c r="P24" s="38">
        <f t="shared" si="2"/>
        <v>0</v>
      </c>
      <c r="Q24" s="105">
        <f t="shared" si="5"/>
        <v>0</v>
      </c>
      <c r="R24" s="38">
        <f t="shared" si="3"/>
        <v>0</v>
      </c>
      <c r="S24" s="40" t="str">
        <f t="shared" si="4"/>
        <v/>
      </c>
    </row>
    <row r="25" spans="1:19">
      <c r="A25" s="33"/>
      <c r="B25" s="34"/>
      <c r="C25" s="33"/>
      <c r="D25" s="33"/>
      <c r="E25" s="33"/>
      <c r="F25" s="42"/>
      <c r="G25" s="42"/>
      <c r="I25">
        <f t="shared" si="0"/>
        <v>0</v>
      </c>
      <c r="J25">
        <f t="shared" si="1"/>
        <v>0</v>
      </c>
      <c r="L25" s="107"/>
      <c r="M25" s="110"/>
      <c r="N25" s="109"/>
      <c r="P25" s="38">
        <f t="shared" si="2"/>
        <v>0</v>
      </c>
      <c r="Q25" s="105">
        <f t="shared" si="5"/>
        <v>0</v>
      </c>
      <c r="R25" s="38">
        <f t="shared" si="3"/>
        <v>0</v>
      </c>
      <c r="S25" s="40" t="str">
        <f t="shared" si="4"/>
        <v/>
      </c>
    </row>
    <row r="26" spans="1:19">
      <c r="A26" s="33"/>
      <c r="B26" s="34"/>
      <c r="C26" s="33"/>
      <c r="D26" s="33"/>
      <c r="E26" s="33"/>
      <c r="F26" s="42"/>
      <c r="G26" s="42"/>
      <c r="I26">
        <f t="shared" si="0"/>
        <v>0</v>
      </c>
      <c r="J26">
        <f t="shared" si="1"/>
        <v>0</v>
      </c>
      <c r="L26" s="107"/>
      <c r="M26" s="110"/>
      <c r="N26" s="109"/>
      <c r="P26" s="38">
        <f t="shared" si="2"/>
        <v>0</v>
      </c>
      <c r="Q26" s="105">
        <f t="shared" si="5"/>
        <v>0</v>
      </c>
      <c r="R26" s="38">
        <f t="shared" si="3"/>
        <v>0</v>
      </c>
      <c r="S26" s="40" t="str">
        <f t="shared" si="4"/>
        <v/>
      </c>
    </row>
    <row r="27" spans="1:19">
      <c r="A27" s="33"/>
      <c r="B27" s="34"/>
      <c r="C27" s="33"/>
      <c r="D27" s="33"/>
      <c r="E27" s="33"/>
      <c r="F27" s="42"/>
      <c r="G27" s="42"/>
      <c r="I27">
        <f t="shared" si="0"/>
        <v>0</v>
      </c>
      <c r="J27">
        <f t="shared" si="1"/>
        <v>0</v>
      </c>
      <c r="L27" s="107"/>
      <c r="M27" s="110"/>
      <c r="N27" s="109"/>
      <c r="P27" s="38">
        <f t="shared" si="2"/>
        <v>0</v>
      </c>
      <c r="Q27" s="105">
        <f t="shared" si="5"/>
        <v>0</v>
      </c>
      <c r="R27" s="38">
        <f t="shared" si="3"/>
        <v>0</v>
      </c>
      <c r="S27" s="40" t="str">
        <f t="shared" si="4"/>
        <v/>
      </c>
    </row>
    <row r="28" spans="1:19">
      <c r="A28" s="33"/>
      <c r="B28" s="34"/>
      <c r="C28" s="33"/>
      <c r="D28" s="33"/>
      <c r="E28" s="33"/>
      <c r="F28" s="42"/>
      <c r="G28" s="42"/>
      <c r="I28">
        <f t="shared" si="0"/>
        <v>0</v>
      </c>
      <c r="J28">
        <f t="shared" si="1"/>
        <v>0</v>
      </c>
      <c r="L28" s="107"/>
      <c r="M28" s="110"/>
      <c r="N28" s="109"/>
      <c r="P28" s="38">
        <f t="shared" si="2"/>
        <v>0</v>
      </c>
      <c r="Q28" s="105">
        <f t="shared" si="5"/>
        <v>0</v>
      </c>
      <c r="R28" s="38">
        <f t="shared" si="3"/>
        <v>0</v>
      </c>
      <c r="S28" s="40" t="str">
        <f t="shared" si="4"/>
        <v/>
      </c>
    </row>
    <row r="29" spans="1:19">
      <c r="A29" s="33"/>
      <c r="B29" s="34"/>
      <c r="C29" s="33"/>
      <c r="D29" s="33"/>
      <c r="E29" s="33"/>
      <c r="F29" s="42"/>
      <c r="G29" s="42"/>
      <c r="I29">
        <f t="shared" si="0"/>
        <v>0</v>
      </c>
      <c r="J29">
        <f t="shared" si="1"/>
        <v>0</v>
      </c>
      <c r="L29" s="107"/>
      <c r="M29" s="110"/>
      <c r="N29" s="109"/>
      <c r="P29" s="38">
        <f t="shared" si="2"/>
        <v>0</v>
      </c>
      <c r="Q29" s="105">
        <f t="shared" si="5"/>
        <v>0</v>
      </c>
      <c r="R29" s="38">
        <f t="shared" si="3"/>
        <v>0</v>
      </c>
      <c r="S29" s="40" t="str">
        <f t="shared" si="4"/>
        <v/>
      </c>
    </row>
    <row r="30" spans="1:19">
      <c r="A30" s="33"/>
      <c r="B30" s="34"/>
      <c r="C30" s="33"/>
      <c r="D30" s="33"/>
      <c r="E30" s="33"/>
      <c r="F30" s="42"/>
      <c r="G30" s="42"/>
      <c r="I30">
        <f t="shared" si="0"/>
        <v>0</v>
      </c>
      <c r="J30">
        <f t="shared" si="1"/>
        <v>0</v>
      </c>
      <c r="L30" s="107"/>
      <c r="M30" s="110"/>
      <c r="N30" s="109"/>
      <c r="P30" s="38">
        <f t="shared" si="2"/>
        <v>0</v>
      </c>
      <c r="Q30" s="105">
        <f t="shared" si="5"/>
        <v>0</v>
      </c>
      <c r="R30" s="38">
        <f t="shared" si="3"/>
        <v>0</v>
      </c>
      <c r="S30" s="40" t="str">
        <f t="shared" si="4"/>
        <v/>
      </c>
    </row>
    <row r="31" spans="1:19">
      <c r="A31" s="33"/>
      <c r="B31" s="34"/>
      <c r="C31" s="33"/>
      <c r="D31" s="33"/>
      <c r="E31" s="33"/>
      <c r="F31" s="42"/>
      <c r="G31" s="42"/>
      <c r="I31">
        <f t="shared" si="0"/>
        <v>0</v>
      </c>
      <c r="J31">
        <f t="shared" si="1"/>
        <v>0</v>
      </c>
      <c r="L31" s="107"/>
      <c r="M31" s="110"/>
      <c r="N31" s="109"/>
      <c r="P31" s="38">
        <f t="shared" si="2"/>
        <v>0</v>
      </c>
      <c r="Q31" s="105">
        <f t="shared" si="5"/>
        <v>0</v>
      </c>
      <c r="R31" s="38">
        <f t="shared" si="3"/>
        <v>0</v>
      </c>
      <c r="S31" s="40" t="str">
        <f t="shared" si="4"/>
        <v/>
      </c>
    </row>
    <row r="32" spans="1:19">
      <c r="A32" s="33"/>
      <c r="B32" s="34"/>
      <c r="C32" s="33"/>
      <c r="D32" s="33"/>
      <c r="E32" s="33"/>
      <c r="F32" s="42"/>
      <c r="G32" s="42"/>
      <c r="I32">
        <f t="shared" si="0"/>
        <v>0</v>
      </c>
      <c r="J32">
        <f t="shared" si="1"/>
        <v>0</v>
      </c>
      <c r="L32" s="107"/>
      <c r="M32" s="110"/>
      <c r="N32" s="109"/>
      <c r="P32" s="38">
        <f t="shared" si="2"/>
        <v>0</v>
      </c>
      <c r="Q32" s="105">
        <f t="shared" si="5"/>
        <v>0</v>
      </c>
      <c r="R32" s="38">
        <f t="shared" si="3"/>
        <v>0</v>
      </c>
      <c r="S32" s="40" t="str">
        <f t="shared" si="4"/>
        <v/>
      </c>
    </row>
    <row r="33" spans="1:19">
      <c r="A33" s="33"/>
      <c r="B33" s="34"/>
      <c r="C33" s="33"/>
      <c r="D33" s="33"/>
      <c r="E33" s="33"/>
      <c r="F33" s="42"/>
      <c r="G33" s="42"/>
      <c r="I33">
        <f t="shared" si="0"/>
        <v>0</v>
      </c>
      <c r="J33">
        <f t="shared" si="1"/>
        <v>0</v>
      </c>
      <c r="L33" s="107"/>
      <c r="M33" s="110"/>
      <c r="N33" s="109"/>
      <c r="P33" s="38">
        <f t="shared" si="2"/>
        <v>0</v>
      </c>
      <c r="Q33" s="105">
        <f t="shared" si="5"/>
        <v>0</v>
      </c>
      <c r="R33" s="38">
        <f t="shared" si="3"/>
        <v>0</v>
      </c>
      <c r="S33" s="40" t="str">
        <f t="shared" si="4"/>
        <v/>
      </c>
    </row>
    <row r="34" spans="1:19">
      <c r="A34" s="33"/>
      <c r="B34" s="34"/>
      <c r="C34" s="33"/>
      <c r="D34" s="33"/>
      <c r="E34" s="33"/>
      <c r="F34" s="42"/>
      <c r="G34" s="42"/>
      <c r="I34">
        <f t="shared" si="0"/>
        <v>0</v>
      </c>
      <c r="J34">
        <f t="shared" si="1"/>
        <v>0</v>
      </c>
      <c r="L34" s="107"/>
      <c r="M34" s="110"/>
      <c r="N34" s="109"/>
      <c r="P34" s="38">
        <f t="shared" si="2"/>
        <v>0</v>
      </c>
      <c r="Q34" s="105">
        <f t="shared" si="5"/>
        <v>0</v>
      </c>
      <c r="R34" s="38">
        <f t="shared" si="3"/>
        <v>0</v>
      </c>
      <c r="S34" s="40" t="str">
        <f t="shared" si="4"/>
        <v/>
      </c>
    </row>
    <row r="35" spans="1:19">
      <c r="A35" s="33"/>
      <c r="B35" s="34"/>
      <c r="C35" s="33"/>
      <c r="D35" s="33"/>
      <c r="E35" s="33"/>
      <c r="F35" s="42"/>
      <c r="G35" s="42"/>
      <c r="I35">
        <f t="shared" si="0"/>
        <v>0</v>
      </c>
      <c r="J35">
        <f t="shared" si="1"/>
        <v>0</v>
      </c>
      <c r="L35" s="107"/>
      <c r="M35" s="110"/>
      <c r="N35" s="109"/>
      <c r="P35" s="38">
        <f t="shared" si="2"/>
        <v>0</v>
      </c>
      <c r="Q35" s="105">
        <f t="shared" si="5"/>
        <v>0</v>
      </c>
      <c r="R35" s="38">
        <f t="shared" si="3"/>
        <v>0</v>
      </c>
      <c r="S35" s="40" t="str">
        <f t="shared" si="4"/>
        <v/>
      </c>
    </row>
    <row r="36" spans="1:19">
      <c r="A36" s="33"/>
      <c r="B36" s="34"/>
      <c r="C36" s="33"/>
      <c r="D36" s="33"/>
      <c r="E36" s="33"/>
      <c r="F36" s="42"/>
      <c r="G36" s="42"/>
      <c r="I36">
        <f t="shared" si="0"/>
        <v>0</v>
      </c>
      <c r="J36">
        <f t="shared" si="1"/>
        <v>0</v>
      </c>
      <c r="L36" s="107"/>
      <c r="M36" s="110"/>
      <c r="N36" s="109"/>
      <c r="P36" s="38">
        <f t="shared" si="2"/>
        <v>0</v>
      </c>
      <c r="Q36" s="105">
        <f t="shared" si="5"/>
        <v>0</v>
      </c>
      <c r="R36" s="38">
        <f t="shared" si="3"/>
        <v>0</v>
      </c>
      <c r="S36" s="40" t="str">
        <f t="shared" si="4"/>
        <v/>
      </c>
    </row>
    <row r="37" spans="1:19">
      <c r="A37" s="33"/>
      <c r="B37" s="34"/>
      <c r="C37" s="33"/>
      <c r="D37" s="33"/>
      <c r="E37" s="33"/>
      <c r="F37" s="42"/>
      <c r="G37" s="42"/>
      <c r="I37">
        <f t="shared" si="0"/>
        <v>0</v>
      </c>
      <c r="J37">
        <f t="shared" si="1"/>
        <v>0</v>
      </c>
      <c r="L37" s="107"/>
      <c r="M37" s="110"/>
      <c r="N37" s="109"/>
      <c r="P37" s="38">
        <f t="shared" si="2"/>
        <v>0</v>
      </c>
      <c r="Q37" s="105">
        <f t="shared" si="5"/>
        <v>0</v>
      </c>
      <c r="R37" s="38">
        <f t="shared" si="3"/>
        <v>0</v>
      </c>
      <c r="S37" s="40" t="str">
        <f t="shared" si="4"/>
        <v/>
      </c>
    </row>
    <row r="38" spans="1:19">
      <c r="A38" s="33"/>
      <c r="B38" s="34"/>
      <c r="C38" s="33"/>
      <c r="D38" s="33"/>
      <c r="E38" s="33"/>
      <c r="F38" s="42"/>
      <c r="G38" s="42"/>
      <c r="I38">
        <f t="shared" si="0"/>
        <v>0</v>
      </c>
      <c r="J38">
        <f t="shared" si="1"/>
        <v>0</v>
      </c>
      <c r="L38" s="107"/>
      <c r="M38" s="110"/>
      <c r="N38" s="109"/>
      <c r="P38" s="38">
        <f t="shared" si="2"/>
        <v>0</v>
      </c>
      <c r="Q38" s="105">
        <f t="shared" si="5"/>
        <v>0</v>
      </c>
      <c r="R38" s="38">
        <f t="shared" si="3"/>
        <v>0</v>
      </c>
      <c r="S38" s="40" t="str">
        <f t="shared" si="4"/>
        <v/>
      </c>
    </row>
    <row r="39" spans="1:19">
      <c r="A39" s="33"/>
      <c r="B39" s="34"/>
      <c r="C39" s="33"/>
      <c r="D39" s="33"/>
      <c r="E39" s="33"/>
      <c r="F39" s="42"/>
      <c r="G39" s="42"/>
      <c r="I39">
        <f t="shared" si="0"/>
        <v>0</v>
      </c>
      <c r="J39">
        <f t="shared" si="1"/>
        <v>0</v>
      </c>
      <c r="L39" s="107"/>
      <c r="M39" s="110"/>
      <c r="N39" s="109"/>
      <c r="P39" s="38">
        <f t="shared" si="2"/>
        <v>0</v>
      </c>
      <c r="Q39" s="105">
        <f t="shared" si="5"/>
        <v>0</v>
      </c>
      <c r="R39" s="38">
        <f t="shared" si="3"/>
        <v>0</v>
      </c>
      <c r="S39" s="40" t="str">
        <f t="shared" si="4"/>
        <v/>
      </c>
    </row>
    <row r="40" spans="1:19">
      <c r="A40" s="33"/>
      <c r="B40" s="34"/>
      <c r="C40" s="33"/>
      <c r="D40" s="33"/>
      <c r="E40" s="33"/>
      <c r="F40" s="42"/>
      <c r="G40" s="42"/>
      <c r="I40">
        <f t="shared" si="0"/>
        <v>0</v>
      </c>
      <c r="J40">
        <f t="shared" si="1"/>
        <v>0</v>
      </c>
      <c r="L40" s="107"/>
      <c r="M40" s="110"/>
      <c r="N40" s="109"/>
      <c r="P40" s="38">
        <f t="shared" si="2"/>
        <v>0</v>
      </c>
      <c r="Q40" s="105">
        <f t="shared" si="5"/>
        <v>0</v>
      </c>
      <c r="R40" s="38">
        <f t="shared" si="3"/>
        <v>0</v>
      </c>
      <c r="S40" s="40" t="str">
        <f t="shared" si="4"/>
        <v/>
      </c>
    </row>
    <row r="41" spans="1:19">
      <c r="A41" s="33"/>
      <c r="B41" s="34"/>
      <c r="C41" s="33"/>
      <c r="D41" s="33"/>
      <c r="E41" s="33"/>
      <c r="F41" s="42"/>
      <c r="G41" s="42"/>
      <c r="I41">
        <f t="shared" si="0"/>
        <v>0</v>
      </c>
      <c r="J41">
        <f t="shared" si="1"/>
        <v>0</v>
      </c>
      <c r="L41" s="107"/>
      <c r="M41" s="110"/>
      <c r="N41" s="109"/>
      <c r="P41" s="38">
        <f t="shared" si="2"/>
        <v>0</v>
      </c>
      <c r="Q41" s="105">
        <f t="shared" si="5"/>
        <v>0</v>
      </c>
      <c r="R41" s="38">
        <f t="shared" si="3"/>
        <v>0</v>
      </c>
      <c r="S41" s="40" t="str">
        <f t="shared" si="4"/>
        <v/>
      </c>
    </row>
    <row r="42" spans="1:19">
      <c r="A42" s="33"/>
      <c r="B42" s="34"/>
      <c r="C42" s="33"/>
      <c r="D42" s="33"/>
      <c r="E42" s="33"/>
      <c r="F42" s="42"/>
      <c r="G42" s="42"/>
      <c r="I42">
        <f t="shared" si="0"/>
        <v>0</v>
      </c>
      <c r="J42">
        <f t="shared" si="1"/>
        <v>0</v>
      </c>
      <c r="L42" s="107"/>
      <c r="M42" s="110"/>
      <c r="N42" s="109"/>
      <c r="P42" s="38">
        <f t="shared" si="2"/>
        <v>0</v>
      </c>
      <c r="Q42" s="105">
        <f t="shared" si="5"/>
        <v>0</v>
      </c>
      <c r="R42" s="38">
        <f t="shared" si="3"/>
        <v>0</v>
      </c>
      <c r="S42" s="40" t="str">
        <f t="shared" si="4"/>
        <v/>
      </c>
    </row>
    <row r="43" spans="1:19">
      <c r="A43" s="33"/>
      <c r="B43" s="34"/>
      <c r="C43" s="33"/>
      <c r="D43" s="33"/>
      <c r="E43" s="33"/>
      <c r="F43" s="42"/>
      <c r="G43" s="42"/>
      <c r="I43">
        <f t="shared" si="0"/>
        <v>0</v>
      </c>
      <c r="J43">
        <f t="shared" si="1"/>
        <v>0</v>
      </c>
      <c r="L43" s="107"/>
      <c r="M43" s="110"/>
      <c r="N43" s="109"/>
      <c r="P43" s="38">
        <f t="shared" si="2"/>
        <v>0</v>
      </c>
      <c r="Q43" s="105">
        <f t="shared" si="5"/>
        <v>0</v>
      </c>
      <c r="R43" s="38">
        <f t="shared" si="3"/>
        <v>0</v>
      </c>
      <c r="S43" s="40" t="str">
        <f t="shared" si="4"/>
        <v/>
      </c>
    </row>
    <row r="44" spans="1:19">
      <c r="A44" s="33"/>
      <c r="B44" s="34"/>
      <c r="C44" s="33"/>
      <c r="D44" s="33"/>
      <c r="E44" s="33"/>
      <c r="F44" s="42"/>
      <c r="G44" s="42"/>
      <c r="I44">
        <f t="shared" si="0"/>
        <v>0</v>
      </c>
      <c r="J44">
        <f t="shared" si="1"/>
        <v>0</v>
      </c>
      <c r="L44" s="107"/>
      <c r="M44" s="110"/>
      <c r="N44" s="109"/>
      <c r="P44" s="38">
        <f t="shared" si="2"/>
        <v>0</v>
      </c>
      <c r="Q44" s="105">
        <f t="shared" si="5"/>
        <v>0</v>
      </c>
      <c r="R44" s="38">
        <f t="shared" si="3"/>
        <v>0</v>
      </c>
      <c r="S44" s="40" t="str">
        <f t="shared" si="4"/>
        <v/>
      </c>
    </row>
    <row r="45" spans="1:19">
      <c r="A45" s="33"/>
      <c r="B45" s="34"/>
      <c r="C45" s="33"/>
      <c r="D45" s="33"/>
      <c r="E45" s="33"/>
      <c r="F45" s="42"/>
      <c r="G45" s="42"/>
      <c r="I45">
        <f t="shared" si="0"/>
        <v>0</v>
      </c>
      <c r="J45">
        <f t="shared" si="1"/>
        <v>0</v>
      </c>
      <c r="L45" s="107"/>
      <c r="M45" s="110"/>
      <c r="N45" s="109"/>
      <c r="P45" s="38">
        <f t="shared" si="2"/>
        <v>0</v>
      </c>
      <c r="Q45" s="105">
        <f t="shared" si="5"/>
        <v>0</v>
      </c>
      <c r="R45" s="38">
        <f t="shared" si="3"/>
        <v>0</v>
      </c>
      <c r="S45" s="40" t="str">
        <f t="shared" si="4"/>
        <v/>
      </c>
    </row>
    <row r="46" spans="1:19">
      <c r="A46" s="33"/>
      <c r="B46" s="34"/>
      <c r="C46" s="33"/>
      <c r="D46" s="33"/>
      <c r="E46" s="33"/>
      <c r="F46" s="42"/>
      <c r="G46" s="42"/>
      <c r="I46">
        <f t="shared" si="0"/>
        <v>0</v>
      </c>
      <c r="J46">
        <f t="shared" si="1"/>
        <v>0</v>
      </c>
      <c r="L46" s="107"/>
      <c r="M46" s="110"/>
      <c r="N46" s="109"/>
      <c r="P46" s="38">
        <f t="shared" si="2"/>
        <v>0</v>
      </c>
      <c r="Q46" s="105">
        <f t="shared" si="5"/>
        <v>0</v>
      </c>
      <c r="R46" s="38">
        <f t="shared" si="3"/>
        <v>0</v>
      </c>
      <c r="S46" s="40" t="str">
        <f t="shared" si="4"/>
        <v/>
      </c>
    </row>
    <row r="47" spans="1:19">
      <c r="A47" s="33"/>
      <c r="B47" s="34"/>
      <c r="C47" s="33"/>
      <c r="D47" s="33"/>
      <c r="E47" s="33"/>
      <c r="F47" s="42"/>
      <c r="G47" s="42"/>
      <c r="I47">
        <f t="shared" si="0"/>
        <v>0</v>
      </c>
      <c r="J47">
        <f t="shared" si="1"/>
        <v>0</v>
      </c>
      <c r="L47" s="107"/>
      <c r="M47" s="110"/>
      <c r="N47" s="109"/>
      <c r="P47" s="38">
        <f t="shared" si="2"/>
        <v>0</v>
      </c>
      <c r="Q47" s="105">
        <f t="shared" si="5"/>
        <v>0</v>
      </c>
      <c r="R47" s="38">
        <f t="shared" si="3"/>
        <v>0</v>
      </c>
      <c r="S47" s="40" t="str">
        <f t="shared" si="4"/>
        <v/>
      </c>
    </row>
    <row r="48" spans="1:19">
      <c r="A48" s="33"/>
      <c r="B48" s="34"/>
      <c r="C48" s="33"/>
      <c r="D48" s="33"/>
      <c r="E48" s="33"/>
      <c r="F48" s="42"/>
      <c r="G48" s="42"/>
      <c r="I48">
        <f t="shared" si="0"/>
        <v>0</v>
      </c>
      <c r="J48">
        <f t="shared" si="1"/>
        <v>0</v>
      </c>
      <c r="L48" s="107"/>
      <c r="M48" s="110"/>
      <c r="N48" s="109"/>
      <c r="P48" s="38">
        <f t="shared" si="2"/>
        <v>0</v>
      </c>
      <c r="Q48" s="105">
        <f t="shared" si="5"/>
        <v>0</v>
      </c>
      <c r="R48" s="38">
        <f t="shared" si="3"/>
        <v>0</v>
      </c>
      <c r="S48" s="40" t="str">
        <f t="shared" si="4"/>
        <v/>
      </c>
    </row>
    <row r="49" spans="1:19">
      <c r="A49" s="33"/>
      <c r="B49" s="34"/>
      <c r="C49" s="33"/>
      <c r="D49" s="33"/>
      <c r="E49" s="33"/>
      <c r="F49" s="42"/>
      <c r="G49" s="42"/>
      <c r="I49">
        <f t="shared" si="0"/>
        <v>0</v>
      </c>
      <c r="J49">
        <f t="shared" si="1"/>
        <v>0</v>
      </c>
      <c r="L49" s="107"/>
      <c r="M49" s="110"/>
      <c r="N49" s="109"/>
      <c r="P49" s="38">
        <f t="shared" si="2"/>
        <v>0</v>
      </c>
      <c r="Q49" s="105">
        <f t="shared" si="5"/>
        <v>0</v>
      </c>
      <c r="R49" s="38">
        <f t="shared" si="3"/>
        <v>0</v>
      </c>
      <c r="S49" s="40" t="str">
        <f t="shared" si="4"/>
        <v/>
      </c>
    </row>
    <row r="50" spans="1:19">
      <c r="A50" s="33"/>
      <c r="B50" s="34"/>
      <c r="C50" s="33"/>
      <c r="D50" s="33"/>
      <c r="E50" s="33"/>
      <c r="F50" s="42"/>
      <c r="G50" s="42"/>
      <c r="I50">
        <f t="shared" si="0"/>
        <v>0</v>
      </c>
      <c r="J50">
        <f t="shared" si="1"/>
        <v>0</v>
      </c>
      <c r="L50" s="107"/>
      <c r="M50" s="110"/>
      <c r="N50" s="109"/>
      <c r="P50" s="38">
        <f t="shared" si="2"/>
        <v>0</v>
      </c>
      <c r="Q50" s="105">
        <f t="shared" si="5"/>
        <v>0</v>
      </c>
      <c r="R50" s="38">
        <f t="shared" si="3"/>
        <v>0</v>
      </c>
      <c r="S50" s="40" t="str">
        <f t="shared" si="4"/>
        <v/>
      </c>
    </row>
    <row r="51" spans="1:19">
      <c r="A51" s="33"/>
      <c r="B51" s="34"/>
      <c r="C51" s="33"/>
      <c r="D51" s="33"/>
      <c r="E51" s="33"/>
      <c r="F51" s="42"/>
      <c r="G51" s="42"/>
      <c r="I51">
        <f t="shared" si="0"/>
        <v>0</v>
      </c>
      <c r="J51">
        <f t="shared" si="1"/>
        <v>0</v>
      </c>
      <c r="L51" s="107"/>
      <c r="M51" s="110"/>
      <c r="N51" s="109"/>
      <c r="P51" s="38">
        <f t="shared" si="2"/>
        <v>0</v>
      </c>
      <c r="Q51" s="105">
        <f t="shared" si="5"/>
        <v>0</v>
      </c>
      <c r="R51" s="38">
        <f t="shared" si="3"/>
        <v>0</v>
      </c>
      <c r="S51" s="40" t="str">
        <f t="shared" si="4"/>
        <v/>
      </c>
    </row>
    <row r="52" spans="1:19">
      <c r="A52" s="33"/>
      <c r="B52" s="34"/>
      <c r="C52" s="33"/>
      <c r="D52" s="33"/>
      <c r="E52" s="33"/>
      <c r="F52" s="42"/>
      <c r="G52" s="42"/>
      <c r="I52">
        <f t="shared" si="0"/>
        <v>0</v>
      </c>
      <c r="J52">
        <f t="shared" si="1"/>
        <v>0</v>
      </c>
      <c r="L52" s="107"/>
      <c r="M52" s="110"/>
      <c r="N52" s="109"/>
      <c r="P52" s="38">
        <f t="shared" si="2"/>
        <v>0</v>
      </c>
      <c r="Q52" s="105">
        <f t="shared" si="5"/>
        <v>0</v>
      </c>
      <c r="R52" s="38">
        <f t="shared" si="3"/>
        <v>0</v>
      </c>
      <c r="S52" s="40" t="str">
        <f t="shared" si="4"/>
        <v/>
      </c>
    </row>
    <row r="53" spans="1:19">
      <c r="A53" s="33"/>
      <c r="B53" s="34"/>
      <c r="C53" s="33"/>
      <c r="D53" s="33"/>
      <c r="E53" s="33"/>
      <c r="F53" s="42"/>
      <c r="G53" s="42"/>
      <c r="I53">
        <f t="shared" si="0"/>
        <v>0</v>
      </c>
      <c r="J53">
        <f t="shared" si="1"/>
        <v>0</v>
      </c>
      <c r="L53" s="107"/>
      <c r="M53" s="110"/>
      <c r="N53" s="109"/>
      <c r="P53" s="38">
        <f t="shared" si="2"/>
        <v>0</v>
      </c>
      <c r="Q53" s="105">
        <f t="shared" si="5"/>
        <v>0</v>
      </c>
      <c r="R53" s="38">
        <f t="shared" si="3"/>
        <v>0</v>
      </c>
      <c r="S53" s="40" t="str">
        <f t="shared" si="4"/>
        <v/>
      </c>
    </row>
    <row r="54" spans="1:19">
      <c r="A54" s="33"/>
      <c r="B54" s="34"/>
      <c r="C54" s="33"/>
      <c r="D54" s="33"/>
      <c r="E54" s="33"/>
      <c r="F54" s="42"/>
      <c r="G54" s="42"/>
      <c r="I54">
        <f t="shared" si="0"/>
        <v>0</v>
      </c>
      <c r="J54">
        <f t="shared" si="1"/>
        <v>0</v>
      </c>
      <c r="L54" s="107"/>
      <c r="M54" s="110"/>
      <c r="N54" s="109"/>
      <c r="P54" s="38">
        <f t="shared" si="2"/>
        <v>0</v>
      </c>
      <c r="Q54" s="105">
        <f t="shared" si="5"/>
        <v>0</v>
      </c>
      <c r="R54" s="38">
        <f t="shared" si="3"/>
        <v>0</v>
      </c>
      <c r="S54" s="40" t="str">
        <f t="shared" si="4"/>
        <v/>
      </c>
    </row>
    <row r="55" spans="1:19">
      <c r="A55" s="33"/>
      <c r="B55" s="34"/>
      <c r="C55" s="33"/>
      <c r="D55" s="33"/>
      <c r="E55" s="33"/>
      <c r="F55" s="42"/>
      <c r="G55" s="42"/>
      <c r="I55">
        <f t="shared" si="0"/>
        <v>0</v>
      </c>
      <c r="J55">
        <f t="shared" si="1"/>
        <v>0</v>
      </c>
      <c r="L55" s="107"/>
      <c r="M55" s="110"/>
      <c r="N55" s="109"/>
      <c r="P55" s="38">
        <f t="shared" ref="P55:P118" si="6">I55*L55/1000</f>
        <v>0</v>
      </c>
      <c r="Q55" s="105">
        <f t="shared" si="5"/>
        <v>0</v>
      </c>
      <c r="R55" s="38">
        <f t="shared" ref="R55:R118" si="7">J55*N55/1000</f>
        <v>0</v>
      </c>
      <c r="S55" s="40" t="str">
        <f t="shared" si="4"/>
        <v/>
      </c>
    </row>
    <row r="56" spans="1:19">
      <c r="A56" s="33"/>
      <c r="B56" s="34"/>
      <c r="C56" s="33"/>
      <c r="D56" s="33"/>
      <c r="E56" s="33"/>
      <c r="F56" s="42"/>
      <c r="G56" s="42"/>
      <c r="I56">
        <f t="shared" ref="I56:I119" si="8">IF(OR(E56="R",E56="E"),D56,IF(D56&gt;=E56,D56-E56,0))</f>
        <v>0</v>
      </c>
      <c r="J56">
        <f t="shared" ref="J56:J119" si="9">IF(OR(E56="R",E56="E"),0,IF(E56&gt;D56,E56-D56,0))</f>
        <v>0</v>
      </c>
      <c r="L56" s="107"/>
      <c r="M56" s="110"/>
      <c r="N56" s="109"/>
      <c r="P56" s="38">
        <f t="shared" si="6"/>
        <v>0</v>
      </c>
      <c r="Q56" s="105">
        <f t="shared" si="5"/>
        <v>0</v>
      </c>
      <c r="R56" s="38">
        <f t="shared" si="7"/>
        <v>0</v>
      </c>
      <c r="S56" s="40" t="str">
        <f t="shared" si="4"/>
        <v/>
      </c>
    </row>
    <row r="57" spans="1:19">
      <c r="A57" s="33"/>
      <c r="B57" s="34"/>
      <c r="C57" s="33"/>
      <c r="D57" s="33"/>
      <c r="E57" s="33"/>
      <c r="F57" s="42"/>
      <c r="G57" s="42"/>
      <c r="I57">
        <f t="shared" si="8"/>
        <v>0</v>
      </c>
      <c r="J57">
        <f t="shared" si="9"/>
        <v>0</v>
      </c>
      <c r="L57" s="107"/>
      <c r="M57" s="110"/>
      <c r="N57" s="109"/>
      <c r="P57" s="38">
        <f t="shared" si="6"/>
        <v>0</v>
      </c>
      <c r="Q57" s="105">
        <f t="shared" si="5"/>
        <v>0</v>
      </c>
      <c r="R57" s="38">
        <f t="shared" si="7"/>
        <v>0</v>
      </c>
      <c r="S57" s="40" t="str">
        <f t="shared" si="4"/>
        <v/>
      </c>
    </row>
    <row r="58" spans="1:19">
      <c r="A58" s="33"/>
      <c r="B58" s="34"/>
      <c r="C58" s="33"/>
      <c r="D58" s="33"/>
      <c r="E58" s="33"/>
      <c r="F58" s="42"/>
      <c r="G58" s="42"/>
      <c r="I58">
        <f t="shared" si="8"/>
        <v>0</v>
      </c>
      <c r="J58">
        <f t="shared" si="9"/>
        <v>0</v>
      </c>
      <c r="L58" s="107"/>
      <c r="M58" s="110"/>
      <c r="N58" s="109"/>
      <c r="P58" s="38">
        <f t="shared" si="6"/>
        <v>0</v>
      </c>
      <c r="Q58" s="105">
        <f t="shared" si="5"/>
        <v>0</v>
      </c>
      <c r="R58" s="38">
        <f t="shared" si="7"/>
        <v>0</v>
      </c>
      <c r="S58" s="40" t="str">
        <f t="shared" si="4"/>
        <v/>
      </c>
    </row>
    <row r="59" spans="1:19">
      <c r="A59" s="33"/>
      <c r="B59" s="34"/>
      <c r="C59" s="33"/>
      <c r="D59" s="33"/>
      <c r="E59" s="33"/>
      <c r="F59" s="42"/>
      <c r="G59" s="42"/>
      <c r="I59">
        <f t="shared" si="8"/>
        <v>0</v>
      </c>
      <c r="J59">
        <f t="shared" si="9"/>
        <v>0</v>
      </c>
      <c r="L59" s="107"/>
      <c r="M59" s="110"/>
      <c r="N59" s="109"/>
      <c r="P59" s="38">
        <f t="shared" si="6"/>
        <v>0</v>
      </c>
      <c r="Q59" s="105">
        <f t="shared" si="5"/>
        <v>0</v>
      </c>
      <c r="R59" s="38">
        <f t="shared" si="7"/>
        <v>0</v>
      </c>
      <c r="S59" s="40" t="str">
        <f t="shared" si="4"/>
        <v/>
      </c>
    </row>
    <row r="60" spans="1:19">
      <c r="A60" s="33"/>
      <c r="B60" s="34"/>
      <c r="C60" s="33"/>
      <c r="D60" s="33"/>
      <c r="E60" s="33"/>
      <c r="F60" s="42"/>
      <c r="G60" s="42"/>
      <c r="I60">
        <f t="shared" si="8"/>
        <v>0</v>
      </c>
      <c r="J60">
        <f t="shared" si="9"/>
        <v>0</v>
      </c>
      <c r="L60" s="107"/>
      <c r="M60" s="110"/>
      <c r="N60" s="109"/>
      <c r="P60" s="38">
        <f t="shared" si="6"/>
        <v>0</v>
      </c>
      <c r="Q60" s="105">
        <f t="shared" si="5"/>
        <v>0</v>
      </c>
      <c r="R60" s="38">
        <f t="shared" si="7"/>
        <v>0</v>
      </c>
      <c r="S60" s="40" t="str">
        <f t="shared" si="4"/>
        <v/>
      </c>
    </row>
    <row r="61" spans="1:19">
      <c r="A61" s="33"/>
      <c r="B61" s="34"/>
      <c r="C61" s="33"/>
      <c r="D61" s="33"/>
      <c r="E61" s="33"/>
      <c r="F61" s="42"/>
      <c r="G61" s="42"/>
      <c r="I61">
        <f t="shared" si="8"/>
        <v>0</v>
      </c>
      <c r="J61">
        <f t="shared" si="9"/>
        <v>0</v>
      </c>
      <c r="L61" s="107"/>
      <c r="M61" s="110"/>
      <c r="N61" s="109"/>
      <c r="P61" s="38">
        <f t="shared" si="6"/>
        <v>0</v>
      </c>
      <c r="Q61" s="105">
        <f t="shared" si="5"/>
        <v>0</v>
      </c>
      <c r="R61" s="38">
        <f t="shared" si="7"/>
        <v>0</v>
      </c>
      <c r="S61" s="40" t="str">
        <f t="shared" si="4"/>
        <v/>
      </c>
    </row>
    <row r="62" spans="1:19">
      <c r="A62" s="33"/>
      <c r="B62" s="34"/>
      <c r="C62" s="33"/>
      <c r="D62" s="33"/>
      <c r="E62" s="33"/>
      <c r="F62" s="42"/>
      <c r="G62" s="42"/>
      <c r="I62">
        <f t="shared" si="8"/>
        <v>0</v>
      </c>
      <c r="J62">
        <f t="shared" si="9"/>
        <v>0</v>
      </c>
      <c r="L62" s="107"/>
      <c r="M62" s="110"/>
      <c r="N62" s="109"/>
      <c r="P62" s="38">
        <f t="shared" si="6"/>
        <v>0</v>
      </c>
      <c r="Q62" s="105">
        <f t="shared" si="5"/>
        <v>0</v>
      </c>
      <c r="R62" s="38">
        <f t="shared" si="7"/>
        <v>0</v>
      </c>
      <c r="S62" s="40" t="str">
        <f t="shared" si="4"/>
        <v/>
      </c>
    </row>
    <row r="63" spans="1:19">
      <c r="A63" s="33"/>
      <c r="B63" s="34"/>
      <c r="C63" s="33"/>
      <c r="D63" s="33"/>
      <c r="E63" s="33"/>
      <c r="F63" s="42"/>
      <c r="G63" s="42"/>
      <c r="I63">
        <f t="shared" si="8"/>
        <v>0</v>
      </c>
      <c r="J63">
        <f t="shared" si="9"/>
        <v>0</v>
      </c>
      <c r="L63" s="107"/>
      <c r="M63" s="110"/>
      <c r="N63" s="109"/>
      <c r="P63" s="38">
        <f t="shared" si="6"/>
        <v>0</v>
      </c>
      <c r="Q63" s="105">
        <f t="shared" si="5"/>
        <v>0</v>
      </c>
      <c r="R63" s="38">
        <f t="shared" si="7"/>
        <v>0</v>
      </c>
      <c r="S63" s="40" t="str">
        <f t="shared" si="4"/>
        <v/>
      </c>
    </row>
    <row r="64" spans="1:19">
      <c r="A64" s="33"/>
      <c r="B64" s="34"/>
      <c r="C64" s="33"/>
      <c r="D64" s="33"/>
      <c r="E64" s="33"/>
      <c r="F64" s="42"/>
      <c r="G64" s="42"/>
      <c r="I64">
        <f t="shared" si="8"/>
        <v>0</v>
      </c>
      <c r="J64">
        <f t="shared" si="9"/>
        <v>0</v>
      </c>
      <c r="L64" s="107"/>
      <c r="M64" s="110"/>
      <c r="N64" s="109"/>
      <c r="P64" s="38">
        <f t="shared" si="6"/>
        <v>0</v>
      </c>
      <c r="Q64" s="105">
        <f t="shared" si="5"/>
        <v>0</v>
      </c>
      <c r="R64" s="38">
        <f t="shared" si="7"/>
        <v>0</v>
      </c>
      <c r="S64" s="40" t="str">
        <f t="shared" si="4"/>
        <v/>
      </c>
    </row>
    <row r="65" spans="1:19">
      <c r="A65" s="33"/>
      <c r="B65" s="34"/>
      <c r="C65" s="33"/>
      <c r="D65" s="33"/>
      <c r="E65" s="33"/>
      <c r="F65" s="42"/>
      <c r="G65" s="42"/>
      <c r="I65">
        <f t="shared" si="8"/>
        <v>0</v>
      </c>
      <c r="J65">
        <f t="shared" si="9"/>
        <v>0</v>
      </c>
      <c r="L65" s="107"/>
      <c r="M65" s="110"/>
      <c r="N65" s="109"/>
      <c r="P65" s="38">
        <f t="shared" si="6"/>
        <v>0</v>
      </c>
      <c r="Q65" s="105">
        <f t="shared" si="5"/>
        <v>0</v>
      </c>
      <c r="R65" s="38">
        <f t="shared" si="7"/>
        <v>0</v>
      </c>
      <c r="S65" s="40" t="str">
        <f t="shared" si="4"/>
        <v/>
      </c>
    </row>
    <row r="66" spans="1:19">
      <c r="A66" s="33"/>
      <c r="B66" s="34"/>
      <c r="C66" s="33"/>
      <c r="D66" s="33"/>
      <c r="E66" s="33"/>
      <c r="F66" s="42"/>
      <c r="G66" s="42"/>
      <c r="I66">
        <f t="shared" si="8"/>
        <v>0</v>
      </c>
      <c r="J66">
        <f t="shared" si="9"/>
        <v>0</v>
      </c>
      <c r="L66" s="107"/>
      <c r="M66" s="110"/>
      <c r="N66" s="109"/>
      <c r="P66" s="38">
        <f t="shared" si="6"/>
        <v>0</v>
      </c>
      <c r="Q66" s="105">
        <f t="shared" si="5"/>
        <v>0</v>
      </c>
      <c r="R66" s="38">
        <f t="shared" si="7"/>
        <v>0</v>
      </c>
      <c r="S66" s="40" t="str">
        <f t="shared" si="4"/>
        <v/>
      </c>
    </row>
    <row r="67" spans="1:19">
      <c r="A67" s="33"/>
      <c r="B67" s="34"/>
      <c r="C67" s="33"/>
      <c r="D67" s="33"/>
      <c r="E67" s="33"/>
      <c r="F67" s="42"/>
      <c r="G67" s="42"/>
      <c r="I67">
        <f t="shared" si="8"/>
        <v>0</v>
      </c>
      <c r="J67">
        <f t="shared" si="9"/>
        <v>0</v>
      </c>
      <c r="L67" s="107"/>
      <c r="M67" s="110"/>
      <c r="N67" s="109"/>
      <c r="P67" s="38">
        <f t="shared" si="6"/>
        <v>0</v>
      </c>
      <c r="Q67" s="105">
        <f t="shared" si="5"/>
        <v>0</v>
      </c>
      <c r="R67" s="38">
        <f t="shared" si="7"/>
        <v>0</v>
      </c>
      <c r="S67" s="40" t="str">
        <f t="shared" si="4"/>
        <v/>
      </c>
    </row>
    <row r="68" spans="1:19">
      <c r="A68" s="33"/>
      <c r="B68" s="34"/>
      <c r="C68" s="33"/>
      <c r="D68" s="33"/>
      <c r="E68" s="33"/>
      <c r="F68" s="42"/>
      <c r="G68" s="42"/>
      <c r="I68">
        <f t="shared" si="8"/>
        <v>0</v>
      </c>
      <c r="J68">
        <f t="shared" si="9"/>
        <v>0</v>
      </c>
      <c r="L68" s="107"/>
      <c r="M68" s="110"/>
      <c r="N68" s="109"/>
      <c r="P68" s="38">
        <f t="shared" si="6"/>
        <v>0</v>
      </c>
      <c r="Q68" s="105">
        <f t="shared" si="5"/>
        <v>0</v>
      </c>
      <c r="R68" s="38">
        <f t="shared" si="7"/>
        <v>0</v>
      </c>
      <c r="S68" s="40" t="str">
        <f t="shared" si="4"/>
        <v/>
      </c>
    </row>
    <row r="69" spans="1:19">
      <c r="A69" s="33"/>
      <c r="B69" s="34"/>
      <c r="C69" s="33"/>
      <c r="D69" s="33"/>
      <c r="E69" s="33"/>
      <c r="F69" s="42"/>
      <c r="G69" s="42"/>
      <c r="I69">
        <f t="shared" si="8"/>
        <v>0</v>
      </c>
      <c r="J69">
        <f t="shared" si="9"/>
        <v>0</v>
      </c>
      <c r="L69" s="107"/>
      <c r="M69" s="110"/>
      <c r="N69" s="109"/>
      <c r="P69" s="38">
        <f t="shared" si="6"/>
        <v>0</v>
      </c>
      <c r="Q69" s="105">
        <f t="shared" si="5"/>
        <v>0</v>
      </c>
      <c r="R69" s="38">
        <f t="shared" si="7"/>
        <v>0</v>
      </c>
      <c r="S69" s="40" t="str">
        <f t="shared" si="4"/>
        <v/>
      </c>
    </row>
    <row r="70" spans="1:19">
      <c r="A70" s="33"/>
      <c r="B70" s="34"/>
      <c r="C70" s="33"/>
      <c r="D70" s="33"/>
      <c r="E70" s="33"/>
      <c r="F70" s="42"/>
      <c r="G70" s="42"/>
      <c r="I70">
        <f t="shared" si="8"/>
        <v>0</v>
      </c>
      <c r="J70">
        <f t="shared" si="9"/>
        <v>0</v>
      </c>
      <c r="L70" s="107"/>
      <c r="M70" s="110"/>
      <c r="N70" s="109"/>
      <c r="P70" s="38">
        <f t="shared" si="6"/>
        <v>0</v>
      </c>
      <c r="Q70" s="105">
        <f t="shared" si="5"/>
        <v>0</v>
      </c>
      <c r="R70" s="38">
        <f t="shared" si="7"/>
        <v>0</v>
      </c>
      <c r="S70" s="40" t="str">
        <f t="shared" si="4"/>
        <v/>
      </c>
    </row>
    <row r="71" spans="1:19">
      <c r="A71" s="33"/>
      <c r="B71" s="34"/>
      <c r="C71" s="33"/>
      <c r="D71" s="33"/>
      <c r="E71" s="33"/>
      <c r="F71" s="42"/>
      <c r="G71" s="42"/>
      <c r="I71">
        <f t="shared" si="8"/>
        <v>0</v>
      </c>
      <c r="J71">
        <f t="shared" si="9"/>
        <v>0</v>
      </c>
      <c r="L71" s="107"/>
      <c r="M71" s="110"/>
      <c r="N71" s="109"/>
      <c r="P71" s="38">
        <f t="shared" si="6"/>
        <v>0</v>
      </c>
      <c r="Q71" s="105">
        <f t="shared" si="5"/>
        <v>0</v>
      </c>
      <c r="R71" s="38">
        <f t="shared" si="7"/>
        <v>0</v>
      </c>
      <c r="S71" s="40" t="str">
        <f t="shared" ref="S71:S134" si="10">IF(C71=1,SUM(R71:R94)-SUM(P71:P94),"")</f>
        <v/>
      </c>
    </row>
    <row r="72" spans="1:19">
      <c r="A72" s="33"/>
      <c r="B72" s="34"/>
      <c r="C72" s="33"/>
      <c r="D72" s="33"/>
      <c r="E72" s="33"/>
      <c r="F72" s="42"/>
      <c r="G72" s="42"/>
      <c r="I72">
        <f t="shared" si="8"/>
        <v>0</v>
      </c>
      <c r="J72">
        <f t="shared" si="9"/>
        <v>0</v>
      </c>
      <c r="L72" s="107"/>
      <c r="M72" s="110"/>
      <c r="N72" s="109"/>
      <c r="P72" s="38">
        <f t="shared" si="6"/>
        <v>0</v>
      </c>
      <c r="Q72" s="105">
        <f t="shared" ref="Q72:Q135" si="11">I72*M72/1000</f>
        <v>0</v>
      </c>
      <c r="R72" s="38">
        <f t="shared" si="7"/>
        <v>0</v>
      </c>
      <c r="S72" s="40" t="str">
        <f t="shared" si="10"/>
        <v/>
      </c>
    </row>
    <row r="73" spans="1:19">
      <c r="A73" s="33"/>
      <c r="B73" s="34"/>
      <c r="C73" s="33"/>
      <c r="D73" s="33"/>
      <c r="E73" s="33"/>
      <c r="F73" s="42"/>
      <c r="G73" s="42"/>
      <c r="I73">
        <f t="shared" si="8"/>
        <v>0</v>
      </c>
      <c r="J73">
        <f t="shared" si="9"/>
        <v>0</v>
      </c>
      <c r="L73" s="107"/>
      <c r="M73" s="110"/>
      <c r="N73" s="109"/>
      <c r="P73" s="38">
        <f t="shared" si="6"/>
        <v>0</v>
      </c>
      <c r="Q73" s="105">
        <f t="shared" si="11"/>
        <v>0</v>
      </c>
      <c r="R73" s="38">
        <f t="shared" si="7"/>
        <v>0</v>
      </c>
      <c r="S73" s="40" t="str">
        <f t="shared" si="10"/>
        <v/>
      </c>
    </row>
    <row r="74" spans="1:19">
      <c r="A74" s="33"/>
      <c r="B74" s="34"/>
      <c r="C74" s="33"/>
      <c r="D74" s="33"/>
      <c r="E74" s="33"/>
      <c r="F74" s="42"/>
      <c r="G74" s="42"/>
      <c r="I74">
        <f t="shared" si="8"/>
        <v>0</v>
      </c>
      <c r="J74">
        <f t="shared" si="9"/>
        <v>0</v>
      </c>
      <c r="L74" s="107"/>
      <c r="M74" s="110"/>
      <c r="N74" s="109"/>
      <c r="P74" s="38">
        <f t="shared" si="6"/>
        <v>0</v>
      </c>
      <c r="Q74" s="105">
        <f t="shared" si="11"/>
        <v>0</v>
      </c>
      <c r="R74" s="38">
        <f t="shared" si="7"/>
        <v>0</v>
      </c>
      <c r="S74" s="40" t="str">
        <f t="shared" si="10"/>
        <v/>
      </c>
    </row>
    <row r="75" spans="1:19">
      <c r="A75" s="33"/>
      <c r="B75" s="34"/>
      <c r="C75" s="33"/>
      <c r="D75" s="33"/>
      <c r="E75" s="33"/>
      <c r="F75" s="42"/>
      <c r="G75" s="42"/>
      <c r="I75">
        <f t="shared" si="8"/>
        <v>0</v>
      </c>
      <c r="J75">
        <f t="shared" si="9"/>
        <v>0</v>
      </c>
      <c r="L75" s="107"/>
      <c r="M75" s="110"/>
      <c r="N75" s="109"/>
      <c r="P75" s="38">
        <f t="shared" si="6"/>
        <v>0</v>
      </c>
      <c r="Q75" s="105">
        <f t="shared" si="11"/>
        <v>0</v>
      </c>
      <c r="R75" s="38">
        <f t="shared" si="7"/>
        <v>0</v>
      </c>
      <c r="S75" s="40" t="str">
        <f t="shared" si="10"/>
        <v/>
      </c>
    </row>
    <row r="76" spans="1:19">
      <c r="A76" s="33"/>
      <c r="B76" s="34"/>
      <c r="C76" s="33"/>
      <c r="D76" s="33"/>
      <c r="E76" s="33"/>
      <c r="F76" s="42"/>
      <c r="G76" s="42"/>
      <c r="I76">
        <f t="shared" si="8"/>
        <v>0</v>
      </c>
      <c r="J76">
        <f t="shared" si="9"/>
        <v>0</v>
      </c>
      <c r="L76" s="107"/>
      <c r="M76" s="110"/>
      <c r="N76" s="109"/>
      <c r="P76" s="38">
        <f t="shared" si="6"/>
        <v>0</v>
      </c>
      <c r="Q76" s="105">
        <f t="shared" si="11"/>
        <v>0</v>
      </c>
      <c r="R76" s="38">
        <f t="shared" si="7"/>
        <v>0</v>
      </c>
      <c r="S76" s="40" t="str">
        <f t="shared" si="10"/>
        <v/>
      </c>
    </row>
    <row r="77" spans="1:19">
      <c r="A77" s="33"/>
      <c r="B77" s="34"/>
      <c r="C77" s="33"/>
      <c r="D77" s="33"/>
      <c r="E77" s="33"/>
      <c r="F77" s="42"/>
      <c r="G77" s="42"/>
      <c r="I77">
        <f t="shared" si="8"/>
        <v>0</v>
      </c>
      <c r="J77">
        <f t="shared" si="9"/>
        <v>0</v>
      </c>
      <c r="L77" s="107"/>
      <c r="M77" s="110"/>
      <c r="N77" s="109"/>
      <c r="P77" s="38">
        <f t="shared" si="6"/>
        <v>0</v>
      </c>
      <c r="Q77" s="105">
        <f t="shared" si="11"/>
        <v>0</v>
      </c>
      <c r="R77" s="38">
        <f t="shared" si="7"/>
        <v>0</v>
      </c>
      <c r="S77" s="40" t="str">
        <f t="shared" si="10"/>
        <v/>
      </c>
    </row>
    <row r="78" spans="1:19">
      <c r="A78" s="33"/>
      <c r="B78" s="34"/>
      <c r="C78" s="33"/>
      <c r="D78" s="33"/>
      <c r="E78" s="33"/>
      <c r="F78" s="42"/>
      <c r="G78" s="42"/>
      <c r="I78">
        <f t="shared" si="8"/>
        <v>0</v>
      </c>
      <c r="J78">
        <f t="shared" si="9"/>
        <v>0</v>
      </c>
      <c r="L78" s="107"/>
      <c r="M78" s="110"/>
      <c r="N78" s="109"/>
      <c r="P78" s="38">
        <f t="shared" si="6"/>
        <v>0</v>
      </c>
      <c r="Q78" s="105">
        <f t="shared" si="11"/>
        <v>0</v>
      </c>
      <c r="R78" s="38">
        <f t="shared" si="7"/>
        <v>0</v>
      </c>
      <c r="S78" s="40" t="str">
        <f t="shared" si="10"/>
        <v/>
      </c>
    </row>
    <row r="79" spans="1:19">
      <c r="A79" s="33"/>
      <c r="B79" s="34"/>
      <c r="C79" s="33"/>
      <c r="D79" s="33"/>
      <c r="E79" s="33"/>
      <c r="F79" s="42"/>
      <c r="G79" s="42"/>
      <c r="I79">
        <f t="shared" si="8"/>
        <v>0</v>
      </c>
      <c r="J79">
        <f t="shared" si="9"/>
        <v>0</v>
      </c>
      <c r="L79" s="107"/>
      <c r="M79" s="110"/>
      <c r="N79" s="109"/>
      <c r="P79" s="38">
        <f t="shared" si="6"/>
        <v>0</v>
      </c>
      <c r="Q79" s="105">
        <f t="shared" si="11"/>
        <v>0</v>
      </c>
      <c r="R79" s="38">
        <f t="shared" si="7"/>
        <v>0</v>
      </c>
      <c r="S79" s="40" t="str">
        <f t="shared" si="10"/>
        <v/>
      </c>
    </row>
    <row r="80" spans="1:19">
      <c r="A80" s="33"/>
      <c r="B80" s="34"/>
      <c r="C80" s="33"/>
      <c r="D80" s="33"/>
      <c r="E80" s="33"/>
      <c r="F80" s="42"/>
      <c r="G80" s="42"/>
      <c r="I80">
        <f t="shared" si="8"/>
        <v>0</v>
      </c>
      <c r="J80">
        <f t="shared" si="9"/>
        <v>0</v>
      </c>
      <c r="L80" s="107"/>
      <c r="M80" s="110"/>
      <c r="N80" s="109"/>
      <c r="P80" s="38">
        <f t="shared" si="6"/>
        <v>0</v>
      </c>
      <c r="Q80" s="105">
        <f t="shared" si="11"/>
        <v>0</v>
      </c>
      <c r="R80" s="38">
        <f t="shared" si="7"/>
        <v>0</v>
      </c>
      <c r="S80" s="40" t="str">
        <f t="shared" si="10"/>
        <v/>
      </c>
    </row>
    <row r="81" spans="1:19">
      <c r="A81" s="33"/>
      <c r="B81" s="34"/>
      <c r="C81" s="33"/>
      <c r="D81" s="33"/>
      <c r="E81" s="33"/>
      <c r="F81" s="42"/>
      <c r="G81" s="42"/>
      <c r="I81">
        <f t="shared" si="8"/>
        <v>0</v>
      </c>
      <c r="J81">
        <f t="shared" si="9"/>
        <v>0</v>
      </c>
      <c r="L81" s="107"/>
      <c r="M81" s="110"/>
      <c r="N81" s="109"/>
      <c r="P81" s="38">
        <f t="shared" si="6"/>
        <v>0</v>
      </c>
      <c r="Q81" s="105">
        <f t="shared" si="11"/>
        <v>0</v>
      </c>
      <c r="R81" s="38">
        <f t="shared" si="7"/>
        <v>0</v>
      </c>
      <c r="S81" s="40" t="str">
        <f t="shared" si="10"/>
        <v/>
      </c>
    </row>
    <row r="82" spans="1:19">
      <c r="A82" s="33"/>
      <c r="B82" s="34"/>
      <c r="C82" s="33"/>
      <c r="D82" s="33"/>
      <c r="E82" s="33"/>
      <c r="F82" s="42"/>
      <c r="G82" s="42"/>
      <c r="I82">
        <f t="shared" si="8"/>
        <v>0</v>
      </c>
      <c r="J82">
        <f t="shared" si="9"/>
        <v>0</v>
      </c>
      <c r="L82" s="107"/>
      <c r="M82" s="110"/>
      <c r="N82" s="109"/>
      <c r="P82" s="38">
        <f t="shared" si="6"/>
        <v>0</v>
      </c>
      <c r="Q82" s="105">
        <f t="shared" si="11"/>
        <v>0</v>
      </c>
      <c r="R82" s="38">
        <f t="shared" si="7"/>
        <v>0</v>
      </c>
      <c r="S82" s="40" t="str">
        <f t="shared" si="10"/>
        <v/>
      </c>
    </row>
    <row r="83" spans="1:19">
      <c r="A83" s="33"/>
      <c r="B83" s="34"/>
      <c r="C83" s="33"/>
      <c r="D83" s="33"/>
      <c r="E83" s="33"/>
      <c r="F83" s="42"/>
      <c r="G83" s="42"/>
      <c r="I83">
        <f t="shared" si="8"/>
        <v>0</v>
      </c>
      <c r="J83">
        <f t="shared" si="9"/>
        <v>0</v>
      </c>
      <c r="L83" s="107"/>
      <c r="M83" s="110"/>
      <c r="N83" s="109"/>
      <c r="P83" s="38">
        <f t="shared" si="6"/>
        <v>0</v>
      </c>
      <c r="Q83" s="105">
        <f t="shared" si="11"/>
        <v>0</v>
      </c>
      <c r="R83" s="38">
        <f t="shared" si="7"/>
        <v>0</v>
      </c>
      <c r="S83" s="40" t="str">
        <f t="shared" si="10"/>
        <v/>
      </c>
    </row>
    <row r="84" spans="1:19">
      <c r="A84" s="33"/>
      <c r="B84" s="34"/>
      <c r="C84" s="33"/>
      <c r="D84" s="33"/>
      <c r="E84" s="33"/>
      <c r="F84" s="42"/>
      <c r="G84" s="42"/>
      <c r="I84">
        <f t="shared" si="8"/>
        <v>0</v>
      </c>
      <c r="J84">
        <f t="shared" si="9"/>
        <v>0</v>
      </c>
      <c r="L84" s="107"/>
      <c r="M84" s="110"/>
      <c r="N84" s="109"/>
      <c r="P84" s="38">
        <f t="shared" si="6"/>
        <v>0</v>
      </c>
      <c r="Q84" s="105">
        <f t="shared" si="11"/>
        <v>0</v>
      </c>
      <c r="R84" s="38">
        <f t="shared" si="7"/>
        <v>0</v>
      </c>
      <c r="S84" s="40" t="str">
        <f t="shared" si="10"/>
        <v/>
      </c>
    </row>
    <row r="85" spans="1:19">
      <c r="A85" s="33"/>
      <c r="B85" s="34"/>
      <c r="C85" s="33"/>
      <c r="D85" s="33"/>
      <c r="E85" s="33"/>
      <c r="F85" s="42"/>
      <c r="G85" s="42"/>
      <c r="I85">
        <f t="shared" si="8"/>
        <v>0</v>
      </c>
      <c r="J85">
        <f t="shared" si="9"/>
        <v>0</v>
      </c>
      <c r="L85" s="107"/>
      <c r="M85" s="110"/>
      <c r="N85" s="109"/>
      <c r="P85" s="38">
        <f t="shared" si="6"/>
        <v>0</v>
      </c>
      <c r="Q85" s="105">
        <f t="shared" si="11"/>
        <v>0</v>
      </c>
      <c r="R85" s="38">
        <f t="shared" si="7"/>
        <v>0</v>
      </c>
      <c r="S85" s="40" t="str">
        <f t="shared" si="10"/>
        <v/>
      </c>
    </row>
    <row r="86" spans="1:19">
      <c r="A86" s="33"/>
      <c r="B86" s="34"/>
      <c r="C86" s="33"/>
      <c r="D86" s="33"/>
      <c r="E86" s="33"/>
      <c r="F86" s="42"/>
      <c r="G86" s="42"/>
      <c r="I86">
        <f t="shared" si="8"/>
        <v>0</v>
      </c>
      <c r="J86">
        <f t="shared" si="9"/>
        <v>0</v>
      </c>
      <c r="L86" s="107"/>
      <c r="M86" s="110"/>
      <c r="N86" s="109"/>
      <c r="P86" s="38">
        <f t="shared" si="6"/>
        <v>0</v>
      </c>
      <c r="Q86" s="105">
        <f t="shared" si="11"/>
        <v>0</v>
      </c>
      <c r="R86" s="38">
        <f t="shared" si="7"/>
        <v>0</v>
      </c>
      <c r="S86" s="40" t="str">
        <f t="shared" si="10"/>
        <v/>
      </c>
    </row>
    <row r="87" spans="1:19">
      <c r="A87" s="33"/>
      <c r="B87" s="34"/>
      <c r="C87" s="33"/>
      <c r="D87" s="33"/>
      <c r="E87" s="33"/>
      <c r="F87" s="42"/>
      <c r="G87" s="42"/>
      <c r="I87">
        <f t="shared" si="8"/>
        <v>0</v>
      </c>
      <c r="J87">
        <f t="shared" si="9"/>
        <v>0</v>
      </c>
      <c r="L87" s="107"/>
      <c r="M87" s="110"/>
      <c r="N87" s="109"/>
      <c r="P87" s="38">
        <f t="shared" si="6"/>
        <v>0</v>
      </c>
      <c r="Q87" s="105">
        <f t="shared" si="11"/>
        <v>0</v>
      </c>
      <c r="R87" s="38">
        <f t="shared" si="7"/>
        <v>0</v>
      </c>
      <c r="S87" s="40" t="str">
        <f t="shared" si="10"/>
        <v/>
      </c>
    </row>
    <row r="88" spans="1:19">
      <c r="A88" s="33"/>
      <c r="B88" s="34"/>
      <c r="C88" s="33"/>
      <c r="D88" s="33"/>
      <c r="E88" s="33"/>
      <c r="F88" s="42"/>
      <c r="G88" s="42"/>
      <c r="I88">
        <f t="shared" si="8"/>
        <v>0</v>
      </c>
      <c r="J88">
        <f t="shared" si="9"/>
        <v>0</v>
      </c>
      <c r="L88" s="107"/>
      <c r="M88" s="110"/>
      <c r="N88" s="109"/>
      <c r="P88" s="38">
        <f t="shared" si="6"/>
        <v>0</v>
      </c>
      <c r="Q88" s="105">
        <f t="shared" si="11"/>
        <v>0</v>
      </c>
      <c r="R88" s="38">
        <f t="shared" si="7"/>
        <v>0</v>
      </c>
      <c r="S88" s="40" t="str">
        <f t="shared" si="10"/>
        <v/>
      </c>
    </row>
    <row r="89" spans="1:19">
      <c r="A89" s="33"/>
      <c r="B89" s="34"/>
      <c r="C89" s="33"/>
      <c r="D89" s="33"/>
      <c r="E89" s="33"/>
      <c r="F89" s="42"/>
      <c r="G89" s="42"/>
      <c r="I89">
        <f t="shared" si="8"/>
        <v>0</v>
      </c>
      <c r="J89">
        <f t="shared" si="9"/>
        <v>0</v>
      </c>
      <c r="L89" s="107"/>
      <c r="M89" s="110"/>
      <c r="N89" s="109"/>
      <c r="P89" s="38">
        <f t="shared" si="6"/>
        <v>0</v>
      </c>
      <c r="Q89" s="105">
        <f t="shared" si="11"/>
        <v>0</v>
      </c>
      <c r="R89" s="38">
        <f t="shared" si="7"/>
        <v>0</v>
      </c>
      <c r="S89" s="40" t="str">
        <f t="shared" si="10"/>
        <v/>
      </c>
    </row>
    <row r="90" spans="1:19">
      <c r="A90" s="33"/>
      <c r="B90" s="34"/>
      <c r="C90" s="33"/>
      <c r="D90" s="33"/>
      <c r="E90" s="33"/>
      <c r="F90" s="42"/>
      <c r="G90" s="42"/>
      <c r="I90">
        <f t="shared" si="8"/>
        <v>0</v>
      </c>
      <c r="J90">
        <f t="shared" si="9"/>
        <v>0</v>
      </c>
      <c r="L90" s="107"/>
      <c r="M90" s="110"/>
      <c r="N90" s="109"/>
      <c r="P90" s="38">
        <f t="shared" si="6"/>
        <v>0</v>
      </c>
      <c r="Q90" s="105">
        <f t="shared" si="11"/>
        <v>0</v>
      </c>
      <c r="R90" s="38">
        <f t="shared" si="7"/>
        <v>0</v>
      </c>
      <c r="S90" s="40" t="str">
        <f t="shared" si="10"/>
        <v/>
      </c>
    </row>
    <row r="91" spans="1:19">
      <c r="A91" s="33"/>
      <c r="B91" s="34"/>
      <c r="C91" s="33"/>
      <c r="D91" s="33"/>
      <c r="E91" s="33"/>
      <c r="F91" s="42"/>
      <c r="G91" s="42"/>
      <c r="I91">
        <f t="shared" si="8"/>
        <v>0</v>
      </c>
      <c r="J91">
        <f t="shared" si="9"/>
        <v>0</v>
      </c>
      <c r="L91" s="107"/>
      <c r="M91" s="110"/>
      <c r="N91" s="109"/>
      <c r="P91" s="38">
        <f t="shared" si="6"/>
        <v>0</v>
      </c>
      <c r="Q91" s="105">
        <f t="shared" si="11"/>
        <v>0</v>
      </c>
      <c r="R91" s="38">
        <f t="shared" si="7"/>
        <v>0</v>
      </c>
      <c r="S91" s="40" t="str">
        <f t="shared" si="10"/>
        <v/>
      </c>
    </row>
    <row r="92" spans="1:19">
      <c r="A92" s="33"/>
      <c r="B92" s="34"/>
      <c r="C92" s="33"/>
      <c r="D92" s="33"/>
      <c r="E92" s="33"/>
      <c r="F92" s="42"/>
      <c r="G92" s="42"/>
      <c r="I92">
        <f t="shared" si="8"/>
        <v>0</v>
      </c>
      <c r="J92">
        <f t="shared" si="9"/>
        <v>0</v>
      </c>
      <c r="L92" s="107"/>
      <c r="M92" s="110"/>
      <c r="N92" s="109"/>
      <c r="P92" s="38">
        <f t="shared" si="6"/>
        <v>0</v>
      </c>
      <c r="Q92" s="105">
        <f t="shared" si="11"/>
        <v>0</v>
      </c>
      <c r="R92" s="38">
        <f t="shared" si="7"/>
        <v>0</v>
      </c>
      <c r="S92" s="40" t="str">
        <f t="shared" si="10"/>
        <v/>
      </c>
    </row>
    <row r="93" spans="1:19">
      <c r="A93" s="33"/>
      <c r="B93" s="34"/>
      <c r="C93" s="33"/>
      <c r="D93" s="33"/>
      <c r="E93" s="33"/>
      <c r="F93" s="42"/>
      <c r="G93" s="42"/>
      <c r="I93">
        <f t="shared" si="8"/>
        <v>0</v>
      </c>
      <c r="J93">
        <f t="shared" si="9"/>
        <v>0</v>
      </c>
      <c r="L93" s="107"/>
      <c r="M93" s="110"/>
      <c r="N93" s="109"/>
      <c r="P93" s="38">
        <f t="shared" si="6"/>
        <v>0</v>
      </c>
      <c r="Q93" s="105">
        <f t="shared" si="11"/>
        <v>0</v>
      </c>
      <c r="R93" s="38">
        <f t="shared" si="7"/>
        <v>0</v>
      </c>
      <c r="S93" s="40" t="str">
        <f t="shared" si="10"/>
        <v/>
      </c>
    </row>
    <row r="94" spans="1:19">
      <c r="A94" s="33"/>
      <c r="B94" s="34"/>
      <c r="C94" s="33"/>
      <c r="D94" s="33"/>
      <c r="E94" s="33"/>
      <c r="F94" s="42"/>
      <c r="G94" s="42"/>
      <c r="I94">
        <f t="shared" si="8"/>
        <v>0</v>
      </c>
      <c r="J94">
        <f t="shared" si="9"/>
        <v>0</v>
      </c>
      <c r="L94" s="107"/>
      <c r="M94" s="110"/>
      <c r="N94" s="109"/>
      <c r="P94" s="38">
        <f t="shared" si="6"/>
        <v>0</v>
      </c>
      <c r="Q94" s="105">
        <f t="shared" si="11"/>
        <v>0</v>
      </c>
      <c r="R94" s="38">
        <f t="shared" si="7"/>
        <v>0</v>
      </c>
      <c r="S94" s="40" t="str">
        <f t="shared" si="10"/>
        <v/>
      </c>
    </row>
    <row r="95" spans="1:19">
      <c r="A95" s="33"/>
      <c r="B95" s="34"/>
      <c r="C95" s="33"/>
      <c r="D95" s="33"/>
      <c r="E95" s="33"/>
      <c r="F95" s="42"/>
      <c r="G95" s="42"/>
      <c r="I95">
        <f t="shared" si="8"/>
        <v>0</v>
      </c>
      <c r="J95">
        <f t="shared" si="9"/>
        <v>0</v>
      </c>
      <c r="L95" s="107"/>
      <c r="M95" s="110"/>
      <c r="N95" s="109"/>
      <c r="P95" s="38">
        <f t="shared" si="6"/>
        <v>0</v>
      </c>
      <c r="Q95" s="105">
        <f t="shared" si="11"/>
        <v>0</v>
      </c>
      <c r="R95" s="38">
        <f t="shared" si="7"/>
        <v>0</v>
      </c>
      <c r="S95" s="40" t="str">
        <f t="shared" si="10"/>
        <v/>
      </c>
    </row>
    <row r="96" spans="1:19">
      <c r="A96" s="33"/>
      <c r="B96" s="34"/>
      <c r="C96" s="33"/>
      <c r="D96" s="33"/>
      <c r="E96" s="33"/>
      <c r="F96" s="42"/>
      <c r="G96" s="42"/>
      <c r="I96">
        <f t="shared" si="8"/>
        <v>0</v>
      </c>
      <c r="J96">
        <f t="shared" si="9"/>
        <v>0</v>
      </c>
      <c r="L96" s="107"/>
      <c r="M96" s="110"/>
      <c r="N96" s="109"/>
      <c r="P96" s="38">
        <f t="shared" si="6"/>
        <v>0</v>
      </c>
      <c r="Q96" s="105">
        <f t="shared" si="11"/>
        <v>0</v>
      </c>
      <c r="R96" s="38">
        <f t="shared" si="7"/>
        <v>0</v>
      </c>
      <c r="S96" s="40" t="str">
        <f t="shared" si="10"/>
        <v/>
      </c>
    </row>
    <row r="97" spans="1:19">
      <c r="A97" s="33"/>
      <c r="B97" s="34"/>
      <c r="C97" s="33"/>
      <c r="D97" s="33"/>
      <c r="E97" s="33"/>
      <c r="F97" s="42"/>
      <c r="G97" s="42"/>
      <c r="I97">
        <f t="shared" si="8"/>
        <v>0</v>
      </c>
      <c r="J97">
        <f t="shared" si="9"/>
        <v>0</v>
      </c>
      <c r="L97" s="107"/>
      <c r="M97" s="110"/>
      <c r="N97" s="109"/>
      <c r="P97" s="38">
        <f t="shared" si="6"/>
        <v>0</v>
      </c>
      <c r="Q97" s="105">
        <f t="shared" si="11"/>
        <v>0</v>
      </c>
      <c r="R97" s="38">
        <f t="shared" si="7"/>
        <v>0</v>
      </c>
      <c r="S97" s="40" t="str">
        <f t="shared" si="10"/>
        <v/>
      </c>
    </row>
    <row r="98" spans="1:19">
      <c r="A98" s="33"/>
      <c r="B98" s="34"/>
      <c r="C98" s="33"/>
      <c r="D98" s="33"/>
      <c r="E98" s="33"/>
      <c r="F98" s="42"/>
      <c r="G98" s="42"/>
      <c r="I98">
        <f t="shared" si="8"/>
        <v>0</v>
      </c>
      <c r="J98">
        <f t="shared" si="9"/>
        <v>0</v>
      </c>
      <c r="L98" s="107"/>
      <c r="M98" s="110"/>
      <c r="N98" s="109"/>
      <c r="P98" s="38">
        <f t="shared" si="6"/>
        <v>0</v>
      </c>
      <c r="Q98" s="105">
        <f t="shared" si="11"/>
        <v>0</v>
      </c>
      <c r="R98" s="38">
        <f t="shared" si="7"/>
        <v>0</v>
      </c>
      <c r="S98" s="40" t="str">
        <f t="shared" si="10"/>
        <v/>
      </c>
    </row>
    <row r="99" spans="1:19">
      <c r="A99" s="33"/>
      <c r="B99" s="34"/>
      <c r="C99" s="33"/>
      <c r="D99" s="33"/>
      <c r="E99" s="33"/>
      <c r="F99" s="42"/>
      <c r="G99" s="42"/>
      <c r="I99">
        <f t="shared" si="8"/>
        <v>0</v>
      </c>
      <c r="J99">
        <f t="shared" si="9"/>
        <v>0</v>
      </c>
      <c r="L99" s="107"/>
      <c r="M99" s="110"/>
      <c r="N99" s="109"/>
      <c r="P99" s="38">
        <f t="shared" si="6"/>
        <v>0</v>
      </c>
      <c r="Q99" s="105">
        <f t="shared" si="11"/>
        <v>0</v>
      </c>
      <c r="R99" s="38">
        <f t="shared" si="7"/>
        <v>0</v>
      </c>
      <c r="S99" s="40" t="str">
        <f t="shared" si="10"/>
        <v/>
      </c>
    </row>
    <row r="100" spans="1:19">
      <c r="A100" s="33"/>
      <c r="B100" s="34"/>
      <c r="C100" s="33"/>
      <c r="D100" s="33"/>
      <c r="E100" s="33"/>
      <c r="F100" s="42"/>
      <c r="G100" s="42"/>
      <c r="I100">
        <f t="shared" si="8"/>
        <v>0</v>
      </c>
      <c r="J100">
        <f t="shared" si="9"/>
        <v>0</v>
      </c>
      <c r="L100" s="107"/>
      <c r="M100" s="110"/>
      <c r="N100" s="109"/>
      <c r="P100" s="38">
        <f t="shared" si="6"/>
        <v>0</v>
      </c>
      <c r="Q100" s="105">
        <f t="shared" si="11"/>
        <v>0</v>
      </c>
      <c r="R100" s="38">
        <f t="shared" si="7"/>
        <v>0</v>
      </c>
      <c r="S100" s="40" t="str">
        <f t="shared" si="10"/>
        <v/>
      </c>
    </row>
    <row r="101" spans="1:19">
      <c r="A101" s="33"/>
      <c r="B101" s="34"/>
      <c r="C101" s="33"/>
      <c r="D101" s="33"/>
      <c r="E101" s="33"/>
      <c r="F101" s="42"/>
      <c r="G101" s="42"/>
      <c r="I101">
        <f t="shared" si="8"/>
        <v>0</v>
      </c>
      <c r="J101">
        <f t="shared" si="9"/>
        <v>0</v>
      </c>
      <c r="L101" s="107"/>
      <c r="M101" s="110"/>
      <c r="N101" s="109"/>
      <c r="P101" s="38">
        <f t="shared" si="6"/>
        <v>0</v>
      </c>
      <c r="Q101" s="105">
        <f t="shared" si="11"/>
        <v>0</v>
      </c>
      <c r="R101" s="38">
        <f t="shared" si="7"/>
        <v>0</v>
      </c>
      <c r="S101" s="40" t="str">
        <f t="shared" si="10"/>
        <v/>
      </c>
    </row>
    <row r="102" spans="1:19">
      <c r="A102" s="33"/>
      <c r="B102" s="34"/>
      <c r="C102" s="33"/>
      <c r="D102" s="33"/>
      <c r="E102" s="33"/>
      <c r="F102" s="42"/>
      <c r="G102" s="42"/>
      <c r="I102">
        <f t="shared" si="8"/>
        <v>0</v>
      </c>
      <c r="J102">
        <f t="shared" si="9"/>
        <v>0</v>
      </c>
      <c r="L102" s="107"/>
      <c r="M102" s="110"/>
      <c r="N102" s="109"/>
      <c r="P102" s="38">
        <f t="shared" si="6"/>
        <v>0</v>
      </c>
      <c r="Q102" s="105">
        <f t="shared" si="11"/>
        <v>0</v>
      </c>
      <c r="R102" s="38">
        <f t="shared" si="7"/>
        <v>0</v>
      </c>
      <c r="S102" s="40" t="str">
        <f t="shared" si="10"/>
        <v/>
      </c>
    </row>
    <row r="103" spans="1:19">
      <c r="A103" s="33"/>
      <c r="B103" s="34"/>
      <c r="C103" s="33"/>
      <c r="D103" s="33"/>
      <c r="E103" s="33"/>
      <c r="F103" s="42"/>
      <c r="G103" s="42"/>
      <c r="I103">
        <f t="shared" si="8"/>
        <v>0</v>
      </c>
      <c r="J103">
        <f t="shared" si="9"/>
        <v>0</v>
      </c>
      <c r="L103" s="107"/>
      <c r="M103" s="110"/>
      <c r="N103" s="109"/>
      <c r="P103" s="38">
        <f t="shared" si="6"/>
        <v>0</v>
      </c>
      <c r="Q103" s="105">
        <f t="shared" si="11"/>
        <v>0</v>
      </c>
      <c r="R103" s="38">
        <f t="shared" si="7"/>
        <v>0</v>
      </c>
      <c r="S103" s="40" t="str">
        <f t="shared" si="10"/>
        <v/>
      </c>
    </row>
    <row r="104" spans="1:19">
      <c r="A104" s="33"/>
      <c r="B104" s="34"/>
      <c r="C104" s="33"/>
      <c r="D104" s="33"/>
      <c r="E104" s="33"/>
      <c r="F104" s="42"/>
      <c r="G104" s="42"/>
      <c r="I104">
        <f t="shared" si="8"/>
        <v>0</v>
      </c>
      <c r="J104">
        <f t="shared" si="9"/>
        <v>0</v>
      </c>
      <c r="L104" s="107"/>
      <c r="M104" s="110"/>
      <c r="N104" s="109"/>
      <c r="P104" s="38">
        <f t="shared" si="6"/>
        <v>0</v>
      </c>
      <c r="Q104" s="105">
        <f t="shared" si="11"/>
        <v>0</v>
      </c>
      <c r="R104" s="38">
        <f t="shared" si="7"/>
        <v>0</v>
      </c>
      <c r="S104" s="40" t="str">
        <f t="shared" si="10"/>
        <v/>
      </c>
    </row>
    <row r="105" spans="1:19">
      <c r="A105" s="33"/>
      <c r="B105" s="34"/>
      <c r="C105" s="33"/>
      <c r="D105" s="33"/>
      <c r="E105" s="33"/>
      <c r="F105" s="42"/>
      <c r="G105" s="42"/>
      <c r="I105">
        <f t="shared" si="8"/>
        <v>0</v>
      </c>
      <c r="J105">
        <f t="shared" si="9"/>
        <v>0</v>
      </c>
      <c r="L105" s="107"/>
      <c r="M105" s="110"/>
      <c r="N105" s="109"/>
      <c r="P105" s="38">
        <f t="shared" si="6"/>
        <v>0</v>
      </c>
      <c r="Q105" s="105">
        <f t="shared" si="11"/>
        <v>0</v>
      </c>
      <c r="R105" s="38">
        <f t="shared" si="7"/>
        <v>0</v>
      </c>
      <c r="S105" s="40" t="str">
        <f t="shared" si="10"/>
        <v/>
      </c>
    </row>
    <row r="106" spans="1:19">
      <c r="A106" s="33"/>
      <c r="B106" s="34"/>
      <c r="C106" s="33"/>
      <c r="D106" s="33"/>
      <c r="E106" s="33"/>
      <c r="F106" s="42"/>
      <c r="G106" s="42"/>
      <c r="I106">
        <f t="shared" si="8"/>
        <v>0</v>
      </c>
      <c r="J106">
        <f t="shared" si="9"/>
        <v>0</v>
      </c>
      <c r="L106" s="107"/>
      <c r="M106" s="110"/>
      <c r="N106" s="109"/>
      <c r="P106" s="38">
        <f t="shared" si="6"/>
        <v>0</v>
      </c>
      <c r="Q106" s="105">
        <f t="shared" si="11"/>
        <v>0</v>
      </c>
      <c r="R106" s="38">
        <f t="shared" si="7"/>
        <v>0</v>
      </c>
      <c r="S106" s="40" t="str">
        <f t="shared" si="10"/>
        <v/>
      </c>
    </row>
    <row r="107" spans="1:19">
      <c r="A107" s="33"/>
      <c r="B107" s="34"/>
      <c r="C107" s="33"/>
      <c r="D107" s="33"/>
      <c r="E107" s="33"/>
      <c r="F107" s="42"/>
      <c r="G107" s="42"/>
      <c r="I107">
        <f t="shared" si="8"/>
        <v>0</v>
      </c>
      <c r="J107">
        <f t="shared" si="9"/>
        <v>0</v>
      </c>
      <c r="L107" s="107"/>
      <c r="M107" s="110"/>
      <c r="N107" s="109"/>
      <c r="P107" s="38">
        <f t="shared" si="6"/>
        <v>0</v>
      </c>
      <c r="Q107" s="105">
        <f t="shared" si="11"/>
        <v>0</v>
      </c>
      <c r="R107" s="38">
        <f t="shared" si="7"/>
        <v>0</v>
      </c>
      <c r="S107" s="40" t="str">
        <f t="shared" si="10"/>
        <v/>
      </c>
    </row>
    <row r="108" spans="1:19">
      <c r="A108" s="33"/>
      <c r="B108" s="34"/>
      <c r="C108" s="33"/>
      <c r="D108" s="33"/>
      <c r="E108" s="33"/>
      <c r="F108" s="42"/>
      <c r="G108" s="42"/>
      <c r="I108">
        <f t="shared" si="8"/>
        <v>0</v>
      </c>
      <c r="J108">
        <f t="shared" si="9"/>
        <v>0</v>
      </c>
      <c r="L108" s="107"/>
      <c r="M108" s="110"/>
      <c r="N108" s="109"/>
      <c r="P108" s="38">
        <f t="shared" si="6"/>
        <v>0</v>
      </c>
      <c r="Q108" s="105">
        <f t="shared" si="11"/>
        <v>0</v>
      </c>
      <c r="R108" s="38">
        <f t="shared" si="7"/>
        <v>0</v>
      </c>
      <c r="S108" s="40" t="str">
        <f t="shared" si="10"/>
        <v/>
      </c>
    </row>
    <row r="109" spans="1:19">
      <c r="A109" s="33"/>
      <c r="B109" s="34"/>
      <c r="C109" s="33"/>
      <c r="D109" s="33"/>
      <c r="E109" s="33"/>
      <c r="F109" s="42"/>
      <c r="G109" s="42"/>
      <c r="I109">
        <f t="shared" si="8"/>
        <v>0</v>
      </c>
      <c r="J109">
        <f t="shared" si="9"/>
        <v>0</v>
      </c>
      <c r="L109" s="107"/>
      <c r="M109" s="110"/>
      <c r="N109" s="109"/>
      <c r="P109" s="38">
        <f t="shared" si="6"/>
        <v>0</v>
      </c>
      <c r="Q109" s="105">
        <f t="shared" si="11"/>
        <v>0</v>
      </c>
      <c r="R109" s="38">
        <f t="shared" si="7"/>
        <v>0</v>
      </c>
      <c r="S109" s="40" t="str">
        <f t="shared" si="10"/>
        <v/>
      </c>
    </row>
    <row r="110" spans="1:19">
      <c r="A110" s="33"/>
      <c r="B110" s="34"/>
      <c r="C110" s="33"/>
      <c r="D110" s="33"/>
      <c r="E110" s="33"/>
      <c r="F110" s="42"/>
      <c r="G110" s="42"/>
      <c r="I110">
        <f t="shared" si="8"/>
        <v>0</v>
      </c>
      <c r="J110">
        <f t="shared" si="9"/>
        <v>0</v>
      </c>
      <c r="L110" s="107"/>
      <c r="M110" s="110"/>
      <c r="N110" s="109"/>
      <c r="P110" s="38">
        <f t="shared" si="6"/>
        <v>0</v>
      </c>
      <c r="Q110" s="105">
        <f t="shared" si="11"/>
        <v>0</v>
      </c>
      <c r="R110" s="38">
        <f t="shared" si="7"/>
        <v>0</v>
      </c>
      <c r="S110" s="40" t="str">
        <f t="shared" si="10"/>
        <v/>
      </c>
    </row>
    <row r="111" spans="1:19">
      <c r="A111" s="33"/>
      <c r="B111" s="34"/>
      <c r="C111" s="33"/>
      <c r="D111" s="33"/>
      <c r="E111" s="33"/>
      <c r="F111" s="42"/>
      <c r="G111" s="42"/>
      <c r="I111">
        <f t="shared" si="8"/>
        <v>0</v>
      </c>
      <c r="J111">
        <f t="shared" si="9"/>
        <v>0</v>
      </c>
      <c r="L111" s="107"/>
      <c r="M111" s="110"/>
      <c r="N111" s="109"/>
      <c r="P111" s="38">
        <f t="shared" si="6"/>
        <v>0</v>
      </c>
      <c r="Q111" s="105">
        <f t="shared" si="11"/>
        <v>0</v>
      </c>
      <c r="R111" s="38">
        <f t="shared" si="7"/>
        <v>0</v>
      </c>
      <c r="S111" s="40" t="str">
        <f t="shared" si="10"/>
        <v/>
      </c>
    </row>
    <row r="112" spans="1:19">
      <c r="A112" s="33"/>
      <c r="B112" s="34"/>
      <c r="C112" s="33"/>
      <c r="D112" s="33"/>
      <c r="E112" s="33"/>
      <c r="F112" s="42"/>
      <c r="G112" s="42"/>
      <c r="I112">
        <f t="shared" si="8"/>
        <v>0</v>
      </c>
      <c r="J112">
        <f t="shared" si="9"/>
        <v>0</v>
      </c>
      <c r="L112" s="107"/>
      <c r="M112" s="110"/>
      <c r="N112" s="109"/>
      <c r="P112" s="38">
        <f t="shared" si="6"/>
        <v>0</v>
      </c>
      <c r="Q112" s="105">
        <f t="shared" si="11"/>
        <v>0</v>
      </c>
      <c r="R112" s="38">
        <f t="shared" si="7"/>
        <v>0</v>
      </c>
      <c r="S112" s="40" t="str">
        <f t="shared" si="10"/>
        <v/>
      </c>
    </row>
    <row r="113" spans="1:19">
      <c r="A113" s="33"/>
      <c r="B113" s="34"/>
      <c r="C113" s="33"/>
      <c r="D113" s="33"/>
      <c r="E113" s="33"/>
      <c r="F113" s="42"/>
      <c r="G113" s="42"/>
      <c r="I113">
        <f t="shared" si="8"/>
        <v>0</v>
      </c>
      <c r="J113">
        <f t="shared" si="9"/>
        <v>0</v>
      </c>
      <c r="L113" s="107"/>
      <c r="M113" s="110"/>
      <c r="N113" s="109"/>
      <c r="P113" s="38">
        <f t="shared" si="6"/>
        <v>0</v>
      </c>
      <c r="Q113" s="105">
        <f t="shared" si="11"/>
        <v>0</v>
      </c>
      <c r="R113" s="38">
        <f t="shared" si="7"/>
        <v>0</v>
      </c>
      <c r="S113" s="40" t="str">
        <f t="shared" si="10"/>
        <v/>
      </c>
    </row>
    <row r="114" spans="1:19">
      <c r="A114" s="33"/>
      <c r="B114" s="34"/>
      <c r="C114" s="33"/>
      <c r="D114" s="33"/>
      <c r="E114" s="33"/>
      <c r="F114" s="42"/>
      <c r="G114" s="42"/>
      <c r="I114">
        <f t="shared" si="8"/>
        <v>0</v>
      </c>
      <c r="J114">
        <f t="shared" si="9"/>
        <v>0</v>
      </c>
      <c r="L114" s="107"/>
      <c r="M114" s="110"/>
      <c r="N114" s="109"/>
      <c r="P114" s="38">
        <f t="shared" si="6"/>
        <v>0</v>
      </c>
      <c r="Q114" s="105">
        <f t="shared" si="11"/>
        <v>0</v>
      </c>
      <c r="R114" s="38">
        <f t="shared" si="7"/>
        <v>0</v>
      </c>
      <c r="S114" s="40" t="str">
        <f t="shared" si="10"/>
        <v/>
      </c>
    </row>
    <row r="115" spans="1:19">
      <c r="A115" s="33"/>
      <c r="B115" s="34"/>
      <c r="C115" s="33"/>
      <c r="D115" s="33"/>
      <c r="E115" s="33"/>
      <c r="F115" s="42"/>
      <c r="G115" s="42"/>
      <c r="I115">
        <f t="shared" si="8"/>
        <v>0</v>
      </c>
      <c r="J115">
        <f t="shared" si="9"/>
        <v>0</v>
      </c>
      <c r="L115" s="107"/>
      <c r="M115" s="110"/>
      <c r="N115" s="109"/>
      <c r="P115" s="38">
        <f t="shared" si="6"/>
        <v>0</v>
      </c>
      <c r="Q115" s="105">
        <f t="shared" si="11"/>
        <v>0</v>
      </c>
      <c r="R115" s="38">
        <f t="shared" si="7"/>
        <v>0</v>
      </c>
      <c r="S115" s="40" t="str">
        <f t="shared" si="10"/>
        <v/>
      </c>
    </row>
    <row r="116" spans="1:19">
      <c r="A116" s="33"/>
      <c r="B116" s="34"/>
      <c r="C116" s="33"/>
      <c r="D116" s="33"/>
      <c r="E116" s="33"/>
      <c r="F116" s="42"/>
      <c r="G116" s="42"/>
      <c r="I116">
        <f t="shared" si="8"/>
        <v>0</v>
      </c>
      <c r="J116">
        <f t="shared" si="9"/>
        <v>0</v>
      </c>
      <c r="L116" s="107"/>
      <c r="M116" s="110"/>
      <c r="N116" s="109"/>
      <c r="P116" s="38">
        <f t="shared" si="6"/>
        <v>0</v>
      </c>
      <c r="Q116" s="105">
        <f t="shared" si="11"/>
        <v>0</v>
      </c>
      <c r="R116" s="38">
        <f t="shared" si="7"/>
        <v>0</v>
      </c>
      <c r="S116" s="40" t="str">
        <f t="shared" si="10"/>
        <v/>
      </c>
    </row>
    <row r="117" spans="1:19">
      <c r="A117" s="33"/>
      <c r="B117" s="34"/>
      <c r="C117" s="33"/>
      <c r="D117" s="33"/>
      <c r="E117" s="33"/>
      <c r="F117" s="42"/>
      <c r="G117" s="42"/>
      <c r="I117">
        <f t="shared" si="8"/>
        <v>0</v>
      </c>
      <c r="J117">
        <f t="shared" si="9"/>
        <v>0</v>
      </c>
      <c r="L117" s="107"/>
      <c r="M117" s="110"/>
      <c r="N117" s="109"/>
      <c r="P117" s="38">
        <f t="shared" si="6"/>
        <v>0</v>
      </c>
      <c r="Q117" s="105">
        <f t="shared" si="11"/>
        <v>0</v>
      </c>
      <c r="R117" s="38">
        <f t="shared" si="7"/>
        <v>0</v>
      </c>
      <c r="S117" s="40" t="str">
        <f t="shared" si="10"/>
        <v/>
      </c>
    </row>
    <row r="118" spans="1:19">
      <c r="A118" s="33"/>
      <c r="B118" s="34"/>
      <c r="C118" s="33"/>
      <c r="D118" s="33"/>
      <c r="E118" s="33"/>
      <c r="F118" s="42"/>
      <c r="G118" s="42"/>
      <c r="I118">
        <f t="shared" si="8"/>
        <v>0</v>
      </c>
      <c r="J118">
        <f t="shared" si="9"/>
        <v>0</v>
      </c>
      <c r="L118" s="107"/>
      <c r="M118" s="110"/>
      <c r="N118" s="109"/>
      <c r="P118" s="38">
        <f t="shared" si="6"/>
        <v>0</v>
      </c>
      <c r="Q118" s="105">
        <f t="shared" si="11"/>
        <v>0</v>
      </c>
      <c r="R118" s="38">
        <f t="shared" si="7"/>
        <v>0</v>
      </c>
      <c r="S118" s="40" t="str">
        <f t="shared" si="10"/>
        <v/>
      </c>
    </row>
    <row r="119" spans="1:19">
      <c r="A119" s="33"/>
      <c r="B119" s="34"/>
      <c r="C119" s="33"/>
      <c r="D119" s="33"/>
      <c r="E119" s="33"/>
      <c r="F119" s="42"/>
      <c r="G119" s="42"/>
      <c r="I119">
        <f t="shared" si="8"/>
        <v>0</v>
      </c>
      <c r="J119">
        <f t="shared" si="9"/>
        <v>0</v>
      </c>
      <c r="L119" s="107"/>
      <c r="M119" s="110"/>
      <c r="N119" s="109"/>
      <c r="P119" s="38">
        <f t="shared" ref="P119:P182" si="12">I119*L119/1000</f>
        <v>0</v>
      </c>
      <c r="Q119" s="105">
        <f t="shared" si="11"/>
        <v>0</v>
      </c>
      <c r="R119" s="38">
        <f t="shared" ref="R119:R182" si="13">J119*N119/1000</f>
        <v>0</v>
      </c>
      <c r="S119" s="40" t="str">
        <f t="shared" si="10"/>
        <v/>
      </c>
    </row>
    <row r="120" spans="1:19">
      <c r="A120" s="33"/>
      <c r="B120" s="34"/>
      <c r="C120" s="33"/>
      <c r="D120" s="33"/>
      <c r="E120" s="33"/>
      <c r="F120" s="42"/>
      <c r="G120" s="42"/>
      <c r="I120">
        <f t="shared" ref="I120:I183" si="14">IF(OR(E120="R",E120="E"),D120,IF(D120&gt;=E120,D120-E120,0))</f>
        <v>0</v>
      </c>
      <c r="J120">
        <f t="shared" ref="J120:J183" si="15">IF(OR(E120="R",E120="E"),0,IF(E120&gt;D120,E120-D120,0))</f>
        <v>0</v>
      </c>
      <c r="L120" s="107"/>
      <c r="M120" s="110"/>
      <c r="N120" s="109"/>
      <c r="P120" s="38">
        <f t="shared" si="12"/>
        <v>0</v>
      </c>
      <c r="Q120" s="105">
        <f t="shared" si="11"/>
        <v>0</v>
      </c>
      <c r="R120" s="38">
        <f t="shared" si="13"/>
        <v>0</v>
      </c>
      <c r="S120" s="40" t="str">
        <f t="shared" si="10"/>
        <v/>
      </c>
    </row>
    <row r="121" spans="1:19">
      <c r="A121" s="33"/>
      <c r="B121" s="34"/>
      <c r="C121" s="33"/>
      <c r="D121" s="33"/>
      <c r="E121" s="33"/>
      <c r="F121" s="42"/>
      <c r="G121" s="42"/>
      <c r="I121">
        <f t="shared" si="14"/>
        <v>0</v>
      </c>
      <c r="J121">
        <f t="shared" si="15"/>
        <v>0</v>
      </c>
      <c r="L121" s="107"/>
      <c r="M121" s="110"/>
      <c r="N121" s="109"/>
      <c r="P121" s="38">
        <f t="shared" si="12"/>
        <v>0</v>
      </c>
      <c r="Q121" s="105">
        <f t="shared" si="11"/>
        <v>0</v>
      </c>
      <c r="R121" s="38">
        <f t="shared" si="13"/>
        <v>0</v>
      </c>
      <c r="S121" s="40" t="str">
        <f t="shared" si="10"/>
        <v/>
      </c>
    </row>
    <row r="122" spans="1:19">
      <c r="A122" s="33"/>
      <c r="B122" s="34"/>
      <c r="C122" s="33"/>
      <c r="D122" s="33"/>
      <c r="E122" s="33"/>
      <c r="F122" s="42"/>
      <c r="G122" s="42"/>
      <c r="I122">
        <f t="shared" si="14"/>
        <v>0</v>
      </c>
      <c r="J122">
        <f t="shared" si="15"/>
        <v>0</v>
      </c>
      <c r="L122" s="107"/>
      <c r="M122" s="110"/>
      <c r="N122" s="109"/>
      <c r="P122" s="38">
        <f t="shared" si="12"/>
        <v>0</v>
      </c>
      <c r="Q122" s="105">
        <f t="shared" si="11"/>
        <v>0</v>
      </c>
      <c r="R122" s="38">
        <f t="shared" si="13"/>
        <v>0</v>
      </c>
      <c r="S122" s="40" t="str">
        <f t="shared" si="10"/>
        <v/>
      </c>
    </row>
    <row r="123" spans="1:19">
      <c r="A123" s="33"/>
      <c r="B123" s="34"/>
      <c r="C123" s="33"/>
      <c r="D123" s="33"/>
      <c r="E123" s="33"/>
      <c r="F123" s="42"/>
      <c r="G123" s="42"/>
      <c r="I123">
        <f t="shared" si="14"/>
        <v>0</v>
      </c>
      <c r="J123">
        <f t="shared" si="15"/>
        <v>0</v>
      </c>
      <c r="L123" s="107"/>
      <c r="M123" s="110"/>
      <c r="N123" s="109"/>
      <c r="P123" s="38">
        <f t="shared" si="12"/>
        <v>0</v>
      </c>
      <c r="Q123" s="105">
        <f t="shared" si="11"/>
        <v>0</v>
      </c>
      <c r="R123" s="38">
        <f t="shared" si="13"/>
        <v>0</v>
      </c>
      <c r="S123" s="40" t="str">
        <f t="shared" si="10"/>
        <v/>
      </c>
    </row>
    <row r="124" spans="1:19">
      <c r="A124" s="33"/>
      <c r="B124" s="34"/>
      <c r="C124" s="33"/>
      <c r="D124" s="33"/>
      <c r="E124" s="33"/>
      <c r="F124" s="42"/>
      <c r="G124" s="42"/>
      <c r="I124">
        <f t="shared" si="14"/>
        <v>0</v>
      </c>
      <c r="J124">
        <f t="shared" si="15"/>
        <v>0</v>
      </c>
      <c r="L124" s="107"/>
      <c r="M124" s="110"/>
      <c r="N124" s="109"/>
      <c r="P124" s="38">
        <f t="shared" si="12"/>
        <v>0</v>
      </c>
      <c r="Q124" s="105">
        <f t="shared" si="11"/>
        <v>0</v>
      </c>
      <c r="R124" s="38">
        <f t="shared" si="13"/>
        <v>0</v>
      </c>
      <c r="S124" s="40" t="str">
        <f t="shared" si="10"/>
        <v/>
      </c>
    </row>
    <row r="125" spans="1:19">
      <c r="A125" s="33"/>
      <c r="B125" s="34"/>
      <c r="C125" s="33"/>
      <c r="D125" s="33"/>
      <c r="E125" s="33"/>
      <c r="F125" s="42"/>
      <c r="G125" s="42"/>
      <c r="I125">
        <f t="shared" si="14"/>
        <v>0</v>
      </c>
      <c r="J125">
        <f t="shared" si="15"/>
        <v>0</v>
      </c>
      <c r="L125" s="107"/>
      <c r="M125" s="110"/>
      <c r="N125" s="109"/>
      <c r="P125" s="38">
        <f t="shared" si="12"/>
        <v>0</v>
      </c>
      <c r="Q125" s="105">
        <f t="shared" si="11"/>
        <v>0</v>
      </c>
      <c r="R125" s="38">
        <f t="shared" si="13"/>
        <v>0</v>
      </c>
      <c r="S125" s="40" t="str">
        <f t="shared" si="10"/>
        <v/>
      </c>
    </row>
    <row r="126" spans="1:19">
      <c r="A126" s="33"/>
      <c r="B126" s="34"/>
      <c r="C126" s="33"/>
      <c r="D126" s="33"/>
      <c r="E126" s="33"/>
      <c r="F126" s="42"/>
      <c r="G126" s="42"/>
      <c r="I126">
        <f t="shared" si="14"/>
        <v>0</v>
      </c>
      <c r="J126">
        <f t="shared" si="15"/>
        <v>0</v>
      </c>
      <c r="L126" s="107"/>
      <c r="M126" s="110"/>
      <c r="N126" s="109"/>
      <c r="P126" s="38">
        <f t="shared" si="12"/>
        <v>0</v>
      </c>
      <c r="Q126" s="105">
        <f t="shared" si="11"/>
        <v>0</v>
      </c>
      <c r="R126" s="38">
        <f t="shared" si="13"/>
        <v>0</v>
      </c>
      <c r="S126" s="40" t="str">
        <f t="shared" si="10"/>
        <v/>
      </c>
    </row>
    <row r="127" spans="1:19">
      <c r="A127" s="33"/>
      <c r="B127" s="34"/>
      <c r="C127" s="33"/>
      <c r="D127" s="33"/>
      <c r="E127" s="33"/>
      <c r="F127" s="42"/>
      <c r="G127" s="42"/>
      <c r="I127">
        <f t="shared" si="14"/>
        <v>0</v>
      </c>
      <c r="J127">
        <f t="shared" si="15"/>
        <v>0</v>
      </c>
      <c r="L127" s="107"/>
      <c r="M127" s="110"/>
      <c r="N127" s="109"/>
      <c r="P127" s="38">
        <f t="shared" si="12"/>
        <v>0</v>
      </c>
      <c r="Q127" s="105">
        <f t="shared" si="11"/>
        <v>0</v>
      </c>
      <c r="R127" s="38">
        <f t="shared" si="13"/>
        <v>0</v>
      </c>
      <c r="S127" s="40" t="str">
        <f t="shared" si="10"/>
        <v/>
      </c>
    </row>
    <row r="128" spans="1:19">
      <c r="A128" s="33"/>
      <c r="B128" s="34"/>
      <c r="C128" s="33"/>
      <c r="D128" s="33"/>
      <c r="E128" s="33"/>
      <c r="F128" s="42"/>
      <c r="G128" s="42"/>
      <c r="I128">
        <f t="shared" si="14"/>
        <v>0</v>
      </c>
      <c r="J128">
        <f t="shared" si="15"/>
        <v>0</v>
      </c>
      <c r="L128" s="107"/>
      <c r="M128" s="110"/>
      <c r="N128" s="109"/>
      <c r="P128" s="38">
        <f t="shared" si="12"/>
        <v>0</v>
      </c>
      <c r="Q128" s="105">
        <f t="shared" si="11"/>
        <v>0</v>
      </c>
      <c r="R128" s="38">
        <f t="shared" si="13"/>
        <v>0</v>
      </c>
      <c r="S128" s="40" t="str">
        <f t="shared" si="10"/>
        <v/>
      </c>
    </row>
    <row r="129" spans="1:19">
      <c r="A129" s="33"/>
      <c r="B129" s="34"/>
      <c r="C129" s="33"/>
      <c r="D129" s="33"/>
      <c r="E129" s="33"/>
      <c r="F129" s="42"/>
      <c r="G129" s="42"/>
      <c r="I129">
        <f t="shared" si="14"/>
        <v>0</v>
      </c>
      <c r="J129">
        <f t="shared" si="15"/>
        <v>0</v>
      </c>
      <c r="L129" s="107"/>
      <c r="M129" s="110"/>
      <c r="N129" s="109"/>
      <c r="P129" s="38">
        <f t="shared" si="12"/>
        <v>0</v>
      </c>
      <c r="Q129" s="105">
        <f t="shared" si="11"/>
        <v>0</v>
      </c>
      <c r="R129" s="38">
        <f t="shared" si="13"/>
        <v>0</v>
      </c>
      <c r="S129" s="40" t="str">
        <f t="shared" si="10"/>
        <v/>
      </c>
    </row>
    <row r="130" spans="1:19">
      <c r="A130" s="33"/>
      <c r="B130" s="34"/>
      <c r="C130" s="33"/>
      <c r="D130" s="33"/>
      <c r="E130" s="33"/>
      <c r="F130" s="42"/>
      <c r="G130" s="42"/>
      <c r="I130">
        <f t="shared" si="14"/>
        <v>0</v>
      </c>
      <c r="J130">
        <f t="shared" si="15"/>
        <v>0</v>
      </c>
      <c r="L130" s="107"/>
      <c r="M130" s="110"/>
      <c r="N130" s="109"/>
      <c r="P130" s="38">
        <f t="shared" si="12"/>
        <v>0</v>
      </c>
      <c r="Q130" s="105">
        <f t="shared" si="11"/>
        <v>0</v>
      </c>
      <c r="R130" s="38">
        <f t="shared" si="13"/>
        <v>0</v>
      </c>
      <c r="S130" s="40" t="str">
        <f t="shared" si="10"/>
        <v/>
      </c>
    </row>
    <row r="131" spans="1:19">
      <c r="A131" s="33"/>
      <c r="B131" s="34"/>
      <c r="C131" s="33"/>
      <c r="D131" s="33"/>
      <c r="E131" s="33"/>
      <c r="F131" s="42"/>
      <c r="G131" s="42"/>
      <c r="I131">
        <f t="shared" si="14"/>
        <v>0</v>
      </c>
      <c r="J131">
        <f t="shared" si="15"/>
        <v>0</v>
      </c>
      <c r="L131" s="107"/>
      <c r="M131" s="110"/>
      <c r="N131" s="109"/>
      <c r="P131" s="38">
        <f t="shared" si="12"/>
        <v>0</v>
      </c>
      <c r="Q131" s="105">
        <f t="shared" si="11"/>
        <v>0</v>
      </c>
      <c r="R131" s="38">
        <f t="shared" si="13"/>
        <v>0</v>
      </c>
      <c r="S131" s="40" t="str">
        <f t="shared" si="10"/>
        <v/>
      </c>
    </row>
    <row r="132" spans="1:19">
      <c r="A132" s="33"/>
      <c r="B132" s="34"/>
      <c r="C132" s="33"/>
      <c r="D132" s="33"/>
      <c r="E132" s="33"/>
      <c r="F132" s="42"/>
      <c r="G132" s="42"/>
      <c r="I132">
        <f t="shared" si="14"/>
        <v>0</v>
      </c>
      <c r="J132">
        <f t="shared" si="15"/>
        <v>0</v>
      </c>
      <c r="L132" s="107"/>
      <c r="M132" s="110"/>
      <c r="N132" s="109"/>
      <c r="P132" s="38">
        <f t="shared" si="12"/>
        <v>0</v>
      </c>
      <c r="Q132" s="105">
        <f t="shared" si="11"/>
        <v>0</v>
      </c>
      <c r="R132" s="38">
        <f t="shared" si="13"/>
        <v>0</v>
      </c>
      <c r="S132" s="40" t="str">
        <f t="shared" si="10"/>
        <v/>
      </c>
    </row>
    <row r="133" spans="1:19">
      <c r="A133" s="33"/>
      <c r="B133" s="34"/>
      <c r="C133" s="33"/>
      <c r="D133" s="33"/>
      <c r="E133" s="33"/>
      <c r="F133" s="42"/>
      <c r="G133" s="42"/>
      <c r="I133">
        <f t="shared" si="14"/>
        <v>0</v>
      </c>
      <c r="J133">
        <f t="shared" si="15"/>
        <v>0</v>
      </c>
      <c r="L133" s="107"/>
      <c r="M133" s="110"/>
      <c r="N133" s="109"/>
      <c r="P133" s="38">
        <f t="shared" si="12"/>
        <v>0</v>
      </c>
      <c r="Q133" s="105">
        <f t="shared" si="11"/>
        <v>0</v>
      </c>
      <c r="R133" s="38">
        <f t="shared" si="13"/>
        <v>0</v>
      </c>
      <c r="S133" s="40" t="str">
        <f t="shared" si="10"/>
        <v/>
      </c>
    </row>
    <row r="134" spans="1:19">
      <c r="A134" s="33"/>
      <c r="B134" s="34"/>
      <c r="C134" s="33"/>
      <c r="D134" s="33"/>
      <c r="E134" s="33"/>
      <c r="F134" s="42"/>
      <c r="G134" s="42"/>
      <c r="I134">
        <f t="shared" si="14"/>
        <v>0</v>
      </c>
      <c r="J134">
        <f t="shared" si="15"/>
        <v>0</v>
      </c>
      <c r="L134" s="107"/>
      <c r="M134" s="110"/>
      <c r="N134" s="109"/>
      <c r="P134" s="38">
        <f t="shared" si="12"/>
        <v>0</v>
      </c>
      <c r="Q134" s="105">
        <f t="shared" si="11"/>
        <v>0</v>
      </c>
      <c r="R134" s="38">
        <f t="shared" si="13"/>
        <v>0</v>
      </c>
      <c r="S134" s="40" t="str">
        <f t="shared" si="10"/>
        <v/>
      </c>
    </row>
    <row r="135" spans="1:19">
      <c r="A135" s="33"/>
      <c r="B135" s="34"/>
      <c r="C135" s="33"/>
      <c r="D135" s="33"/>
      <c r="E135" s="33"/>
      <c r="F135" s="42"/>
      <c r="G135" s="42"/>
      <c r="I135">
        <f t="shared" si="14"/>
        <v>0</v>
      </c>
      <c r="J135">
        <f t="shared" si="15"/>
        <v>0</v>
      </c>
      <c r="L135" s="107"/>
      <c r="M135" s="110"/>
      <c r="N135" s="109"/>
      <c r="P135" s="38">
        <f t="shared" si="12"/>
        <v>0</v>
      </c>
      <c r="Q135" s="105">
        <f t="shared" si="11"/>
        <v>0</v>
      </c>
      <c r="R135" s="38">
        <f t="shared" si="13"/>
        <v>0</v>
      </c>
      <c r="S135" s="40" t="str">
        <f t="shared" ref="S135:S198" si="16">IF(C135=1,SUM(R135:R158)-SUM(P135:P158),"")</f>
        <v/>
      </c>
    </row>
    <row r="136" spans="1:19">
      <c r="A136" s="33"/>
      <c r="B136" s="34"/>
      <c r="C136" s="33"/>
      <c r="D136" s="33"/>
      <c r="E136" s="33"/>
      <c r="F136" s="42"/>
      <c r="G136" s="42"/>
      <c r="I136">
        <f t="shared" si="14"/>
        <v>0</v>
      </c>
      <c r="J136">
        <f t="shared" si="15"/>
        <v>0</v>
      </c>
      <c r="L136" s="107"/>
      <c r="M136" s="110"/>
      <c r="N136" s="109"/>
      <c r="P136" s="38">
        <f t="shared" si="12"/>
        <v>0</v>
      </c>
      <c r="Q136" s="105">
        <f t="shared" ref="Q136:Q199" si="17">I136*M136/1000</f>
        <v>0</v>
      </c>
      <c r="R136" s="38">
        <f t="shared" si="13"/>
        <v>0</v>
      </c>
      <c r="S136" s="40" t="str">
        <f t="shared" si="16"/>
        <v/>
      </c>
    </row>
    <row r="137" spans="1:19">
      <c r="A137" s="33"/>
      <c r="B137" s="34"/>
      <c r="C137" s="33"/>
      <c r="D137" s="33"/>
      <c r="E137" s="33"/>
      <c r="F137" s="42"/>
      <c r="G137" s="42"/>
      <c r="I137">
        <f t="shared" si="14"/>
        <v>0</v>
      </c>
      <c r="J137">
        <f t="shared" si="15"/>
        <v>0</v>
      </c>
      <c r="L137" s="107"/>
      <c r="M137" s="110"/>
      <c r="N137" s="109"/>
      <c r="P137" s="38">
        <f t="shared" si="12"/>
        <v>0</v>
      </c>
      <c r="Q137" s="105">
        <f t="shared" si="17"/>
        <v>0</v>
      </c>
      <c r="R137" s="38">
        <f t="shared" si="13"/>
        <v>0</v>
      </c>
      <c r="S137" s="40" t="str">
        <f t="shared" si="16"/>
        <v/>
      </c>
    </row>
    <row r="138" spans="1:19">
      <c r="A138" s="33"/>
      <c r="B138" s="34"/>
      <c r="C138" s="33"/>
      <c r="D138" s="33"/>
      <c r="E138" s="33"/>
      <c r="F138" s="42"/>
      <c r="G138" s="42"/>
      <c r="I138">
        <f t="shared" si="14"/>
        <v>0</v>
      </c>
      <c r="J138">
        <f t="shared" si="15"/>
        <v>0</v>
      </c>
      <c r="L138" s="107"/>
      <c r="M138" s="110"/>
      <c r="N138" s="109"/>
      <c r="P138" s="38">
        <f t="shared" si="12"/>
        <v>0</v>
      </c>
      <c r="Q138" s="105">
        <f t="shared" si="17"/>
        <v>0</v>
      </c>
      <c r="R138" s="38">
        <f t="shared" si="13"/>
        <v>0</v>
      </c>
      <c r="S138" s="40" t="str">
        <f t="shared" si="16"/>
        <v/>
      </c>
    </row>
    <row r="139" spans="1:19">
      <c r="A139" s="33"/>
      <c r="B139" s="34"/>
      <c r="C139" s="33"/>
      <c r="D139" s="33"/>
      <c r="E139" s="33"/>
      <c r="F139" s="42"/>
      <c r="G139" s="42"/>
      <c r="I139">
        <f t="shared" si="14"/>
        <v>0</v>
      </c>
      <c r="J139">
        <f t="shared" si="15"/>
        <v>0</v>
      </c>
      <c r="L139" s="107"/>
      <c r="M139" s="110"/>
      <c r="N139" s="109"/>
      <c r="P139" s="38">
        <f t="shared" si="12"/>
        <v>0</v>
      </c>
      <c r="Q139" s="105">
        <f t="shared" si="17"/>
        <v>0</v>
      </c>
      <c r="R139" s="38">
        <f t="shared" si="13"/>
        <v>0</v>
      </c>
      <c r="S139" s="40" t="str">
        <f t="shared" si="16"/>
        <v/>
      </c>
    </row>
    <row r="140" spans="1:19">
      <c r="A140" s="33"/>
      <c r="B140" s="34"/>
      <c r="C140" s="33"/>
      <c r="D140" s="33"/>
      <c r="E140" s="33"/>
      <c r="F140" s="42"/>
      <c r="G140" s="42"/>
      <c r="I140">
        <f t="shared" si="14"/>
        <v>0</v>
      </c>
      <c r="J140">
        <f t="shared" si="15"/>
        <v>0</v>
      </c>
      <c r="L140" s="107"/>
      <c r="M140" s="110"/>
      <c r="N140" s="109"/>
      <c r="P140" s="38">
        <f t="shared" si="12"/>
        <v>0</v>
      </c>
      <c r="Q140" s="105">
        <f t="shared" si="17"/>
        <v>0</v>
      </c>
      <c r="R140" s="38">
        <f t="shared" si="13"/>
        <v>0</v>
      </c>
      <c r="S140" s="40" t="str">
        <f t="shared" si="16"/>
        <v/>
      </c>
    </row>
    <row r="141" spans="1:19">
      <c r="A141" s="33"/>
      <c r="B141" s="34"/>
      <c r="C141" s="33"/>
      <c r="D141" s="33"/>
      <c r="E141" s="33"/>
      <c r="F141" s="42"/>
      <c r="G141" s="42"/>
      <c r="I141">
        <f t="shared" si="14"/>
        <v>0</v>
      </c>
      <c r="J141">
        <f t="shared" si="15"/>
        <v>0</v>
      </c>
      <c r="L141" s="107"/>
      <c r="M141" s="110"/>
      <c r="N141" s="109"/>
      <c r="P141" s="38">
        <f t="shared" si="12"/>
        <v>0</v>
      </c>
      <c r="Q141" s="105">
        <f t="shared" si="17"/>
        <v>0</v>
      </c>
      <c r="R141" s="38">
        <f t="shared" si="13"/>
        <v>0</v>
      </c>
      <c r="S141" s="40" t="str">
        <f t="shared" si="16"/>
        <v/>
      </c>
    </row>
    <row r="142" spans="1:19">
      <c r="A142" s="33"/>
      <c r="B142" s="34"/>
      <c r="C142" s="33"/>
      <c r="D142" s="33"/>
      <c r="E142" s="33"/>
      <c r="F142" s="42"/>
      <c r="G142" s="42"/>
      <c r="I142">
        <f t="shared" si="14"/>
        <v>0</v>
      </c>
      <c r="J142">
        <f t="shared" si="15"/>
        <v>0</v>
      </c>
      <c r="L142" s="107"/>
      <c r="M142" s="110"/>
      <c r="N142" s="109"/>
      <c r="P142" s="38">
        <f t="shared" si="12"/>
        <v>0</v>
      </c>
      <c r="Q142" s="105">
        <f t="shared" si="17"/>
        <v>0</v>
      </c>
      <c r="R142" s="38">
        <f t="shared" si="13"/>
        <v>0</v>
      </c>
      <c r="S142" s="40" t="str">
        <f t="shared" si="16"/>
        <v/>
      </c>
    </row>
    <row r="143" spans="1:19">
      <c r="A143" s="33"/>
      <c r="B143" s="34"/>
      <c r="C143" s="33"/>
      <c r="D143" s="33"/>
      <c r="E143" s="33"/>
      <c r="F143" s="42"/>
      <c r="G143" s="42"/>
      <c r="I143">
        <f t="shared" si="14"/>
        <v>0</v>
      </c>
      <c r="J143">
        <f t="shared" si="15"/>
        <v>0</v>
      </c>
      <c r="L143" s="107"/>
      <c r="M143" s="110"/>
      <c r="N143" s="109"/>
      <c r="P143" s="38">
        <f t="shared" si="12"/>
        <v>0</v>
      </c>
      <c r="Q143" s="105">
        <f t="shared" si="17"/>
        <v>0</v>
      </c>
      <c r="R143" s="38">
        <f t="shared" si="13"/>
        <v>0</v>
      </c>
      <c r="S143" s="40" t="str">
        <f t="shared" si="16"/>
        <v/>
      </c>
    </row>
    <row r="144" spans="1:19">
      <c r="A144" s="33"/>
      <c r="B144" s="34"/>
      <c r="C144" s="33"/>
      <c r="D144" s="33"/>
      <c r="E144" s="33"/>
      <c r="F144" s="42"/>
      <c r="G144" s="42"/>
      <c r="I144">
        <f t="shared" si="14"/>
        <v>0</v>
      </c>
      <c r="J144">
        <f t="shared" si="15"/>
        <v>0</v>
      </c>
      <c r="L144" s="107"/>
      <c r="M144" s="110"/>
      <c r="N144" s="109"/>
      <c r="P144" s="38">
        <f t="shared" si="12"/>
        <v>0</v>
      </c>
      <c r="Q144" s="105">
        <f t="shared" si="17"/>
        <v>0</v>
      </c>
      <c r="R144" s="38">
        <f t="shared" si="13"/>
        <v>0</v>
      </c>
      <c r="S144" s="40" t="str">
        <f t="shared" si="16"/>
        <v/>
      </c>
    </row>
    <row r="145" spans="1:19">
      <c r="A145" s="33"/>
      <c r="B145" s="34"/>
      <c r="C145" s="33"/>
      <c r="D145" s="33"/>
      <c r="E145" s="33"/>
      <c r="F145" s="42"/>
      <c r="G145" s="42"/>
      <c r="I145">
        <f t="shared" si="14"/>
        <v>0</v>
      </c>
      <c r="J145">
        <f t="shared" si="15"/>
        <v>0</v>
      </c>
      <c r="L145" s="107"/>
      <c r="M145" s="110"/>
      <c r="N145" s="109"/>
      <c r="P145" s="38">
        <f t="shared" si="12"/>
        <v>0</v>
      </c>
      <c r="Q145" s="105">
        <f t="shared" si="17"/>
        <v>0</v>
      </c>
      <c r="R145" s="38">
        <f t="shared" si="13"/>
        <v>0</v>
      </c>
      <c r="S145" s="40" t="str">
        <f t="shared" si="16"/>
        <v/>
      </c>
    </row>
    <row r="146" spans="1:19">
      <c r="A146" s="33"/>
      <c r="B146" s="34"/>
      <c r="C146" s="33"/>
      <c r="D146" s="33"/>
      <c r="E146" s="33"/>
      <c r="F146" s="42"/>
      <c r="G146" s="42"/>
      <c r="I146">
        <f t="shared" si="14"/>
        <v>0</v>
      </c>
      <c r="J146">
        <f t="shared" si="15"/>
        <v>0</v>
      </c>
      <c r="L146" s="107"/>
      <c r="M146" s="110"/>
      <c r="N146" s="109"/>
      <c r="P146" s="38">
        <f t="shared" si="12"/>
        <v>0</v>
      </c>
      <c r="Q146" s="105">
        <f t="shared" si="17"/>
        <v>0</v>
      </c>
      <c r="R146" s="38">
        <f t="shared" si="13"/>
        <v>0</v>
      </c>
      <c r="S146" s="40" t="str">
        <f t="shared" si="16"/>
        <v/>
      </c>
    </row>
    <row r="147" spans="1:19">
      <c r="A147" s="33"/>
      <c r="B147" s="34"/>
      <c r="C147" s="33"/>
      <c r="D147" s="33"/>
      <c r="E147" s="33"/>
      <c r="F147" s="42"/>
      <c r="G147" s="42"/>
      <c r="I147">
        <f t="shared" si="14"/>
        <v>0</v>
      </c>
      <c r="J147">
        <f t="shared" si="15"/>
        <v>0</v>
      </c>
      <c r="L147" s="107"/>
      <c r="M147" s="110"/>
      <c r="N147" s="109"/>
      <c r="P147" s="38">
        <f t="shared" si="12"/>
        <v>0</v>
      </c>
      <c r="Q147" s="105">
        <f t="shared" si="17"/>
        <v>0</v>
      </c>
      <c r="R147" s="38">
        <f t="shared" si="13"/>
        <v>0</v>
      </c>
      <c r="S147" s="40" t="str">
        <f t="shared" si="16"/>
        <v/>
      </c>
    </row>
    <row r="148" spans="1:19">
      <c r="A148" s="33"/>
      <c r="B148" s="34"/>
      <c r="C148" s="33"/>
      <c r="D148" s="33"/>
      <c r="E148" s="33"/>
      <c r="F148" s="42"/>
      <c r="G148" s="42"/>
      <c r="I148">
        <f t="shared" si="14"/>
        <v>0</v>
      </c>
      <c r="J148">
        <f t="shared" si="15"/>
        <v>0</v>
      </c>
      <c r="L148" s="107"/>
      <c r="M148" s="110"/>
      <c r="N148" s="109"/>
      <c r="P148" s="38">
        <f t="shared" si="12"/>
        <v>0</v>
      </c>
      <c r="Q148" s="105">
        <f t="shared" si="17"/>
        <v>0</v>
      </c>
      <c r="R148" s="38">
        <f t="shared" si="13"/>
        <v>0</v>
      </c>
      <c r="S148" s="40" t="str">
        <f t="shared" si="16"/>
        <v/>
      </c>
    </row>
    <row r="149" spans="1:19">
      <c r="A149" s="33"/>
      <c r="B149" s="34"/>
      <c r="C149" s="33"/>
      <c r="D149" s="33"/>
      <c r="E149" s="33"/>
      <c r="F149" s="42"/>
      <c r="G149" s="42"/>
      <c r="I149">
        <f t="shared" si="14"/>
        <v>0</v>
      </c>
      <c r="J149">
        <f t="shared" si="15"/>
        <v>0</v>
      </c>
      <c r="L149" s="107"/>
      <c r="M149" s="110"/>
      <c r="N149" s="109"/>
      <c r="P149" s="38">
        <f t="shared" si="12"/>
        <v>0</v>
      </c>
      <c r="Q149" s="105">
        <f t="shared" si="17"/>
        <v>0</v>
      </c>
      <c r="R149" s="38">
        <f t="shared" si="13"/>
        <v>0</v>
      </c>
      <c r="S149" s="40" t="str">
        <f t="shared" si="16"/>
        <v/>
      </c>
    </row>
    <row r="150" spans="1:19">
      <c r="A150" s="33"/>
      <c r="B150" s="34"/>
      <c r="C150" s="33"/>
      <c r="D150" s="33"/>
      <c r="E150" s="33"/>
      <c r="F150" s="42"/>
      <c r="G150" s="42"/>
      <c r="I150">
        <f t="shared" si="14"/>
        <v>0</v>
      </c>
      <c r="J150">
        <f t="shared" si="15"/>
        <v>0</v>
      </c>
      <c r="L150" s="107"/>
      <c r="M150" s="110"/>
      <c r="N150" s="109"/>
      <c r="P150" s="38">
        <f t="shared" si="12"/>
        <v>0</v>
      </c>
      <c r="Q150" s="105">
        <f t="shared" si="17"/>
        <v>0</v>
      </c>
      <c r="R150" s="38">
        <f t="shared" si="13"/>
        <v>0</v>
      </c>
      <c r="S150" s="40" t="str">
        <f t="shared" si="16"/>
        <v/>
      </c>
    </row>
    <row r="151" spans="1:19">
      <c r="A151" s="33"/>
      <c r="B151" s="34"/>
      <c r="C151" s="33"/>
      <c r="D151" s="33"/>
      <c r="E151" s="33"/>
      <c r="F151" s="42"/>
      <c r="G151" s="42"/>
      <c r="I151">
        <f t="shared" si="14"/>
        <v>0</v>
      </c>
      <c r="J151">
        <f t="shared" si="15"/>
        <v>0</v>
      </c>
      <c r="L151" s="107"/>
      <c r="M151" s="110"/>
      <c r="N151" s="109"/>
      <c r="P151" s="38">
        <f t="shared" si="12"/>
        <v>0</v>
      </c>
      <c r="Q151" s="105">
        <f t="shared" si="17"/>
        <v>0</v>
      </c>
      <c r="R151" s="38">
        <f t="shared" si="13"/>
        <v>0</v>
      </c>
      <c r="S151" s="40" t="str">
        <f t="shared" si="16"/>
        <v/>
      </c>
    </row>
    <row r="152" spans="1:19">
      <c r="A152" s="33"/>
      <c r="B152" s="34"/>
      <c r="C152" s="33"/>
      <c r="D152" s="33"/>
      <c r="E152" s="33"/>
      <c r="F152" s="42"/>
      <c r="G152" s="42"/>
      <c r="I152">
        <f t="shared" si="14"/>
        <v>0</v>
      </c>
      <c r="J152">
        <f t="shared" si="15"/>
        <v>0</v>
      </c>
      <c r="L152" s="107"/>
      <c r="M152" s="110"/>
      <c r="N152" s="109"/>
      <c r="P152" s="38">
        <f t="shared" si="12"/>
        <v>0</v>
      </c>
      <c r="Q152" s="105">
        <f t="shared" si="17"/>
        <v>0</v>
      </c>
      <c r="R152" s="38">
        <f t="shared" si="13"/>
        <v>0</v>
      </c>
      <c r="S152" s="40" t="str">
        <f t="shared" si="16"/>
        <v/>
      </c>
    </row>
    <row r="153" spans="1:19">
      <c r="A153" s="33"/>
      <c r="B153" s="34"/>
      <c r="C153" s="33"/>
      <c r="D153" s="33"/>
      <c r="E153" s="33"/>
      <c r="F153" s="42"/>
      <c r="G153" s="42"/>
      <c r="I153">
        <f t="shared" si="14"/>
        <v>0</v>
      </c>
      <c r="J153">
        <f t="shared" si="15"/>
        <v>0</v>
      </c>
      <c r="L153" s="107"/>
      <c r="M153" s="110"/>
      <c r="N153" s="109"/>
      <c r="P153" s="38">
        <f t="shared" si="12"/>
        <v>0</v>
      </c>
      <c r="Q153" s="105">
        <f t="shared" si="17"/>
        <v>0</v>
      </c>
      <c r="R153" s="38">
        <f t="shared" si="13"/>
        <v>0</v>
      </c>
      <c r="S153" s="40" t="str">
        <f t="shared" si="16"/>
        <v/>
      </c>
    </row>
    <row r="154" spans="1:19">
      <c r="A154" s="33"/>
      <c r="B154" s="34"/>
      <c r="C154" s="33"/>
      <c r="D154" s="33"/>
      <c r="E154" s="33"/>
      <c r="F154" s="42"/>
      <c r="G154" s="42"/>
      <c r="I154">
        <f t="shared" si="14"/>
        <v>0</v>
      </c>
      <c r="J154">
        <f t="shared" si="15"/>
        <v>0</v>
      </c>
      <c r="L154" s="107"/>
      <c r="M154" s="110"/>
      <c r="N154" s="109"/>
      <c r="P154" s="38">
        <f t="shared" si="12"/>
        <v>0</v>
      </c>
      <c r="Q154" s="105">
        <f t="shared" si="17"/>
        <v>0</v>
      </c>
      <c r="R154" s="38">
        <f t="shared" si="13"/>
        <v>0</v>
      </c>
      <c r="S154" s="40" t="str">
        <f t="shared" si="16"/>
        <v/>
      </c>
    </row>
    <row r="155" spans="1:19">
      <c r="A155" s="33"/>
      <c r="B155" s="34"/>
      <c r="C155" s="33"/>
      <c r="D155" s="33"/>
      <c r="E155" s="33"/>
      <c r="F155" s="42"/>
      <c r="G155" s="42"/>
      <c r="I155">
        <f t="shared" si="14"/>
        <v>0</v>
      </c>
      <c r="J155">
        <f t="shared" si="15"/>
        <v>0</v>
      </c>
      <c r="L155" s="107"/>
      <c r="M155" s="110"/>
      <c r="N155" s="109"/>
      <c r="P155" s="38">
        <f t="shared" si="12"/>
        <v>0</v>
      </c>
      <c r="Q155" s="105">
        <f t="shared" si="17"/>
        <v>0</v>
      </c>
      <c r="R155" s="38">
        <f t="shared" si="13"/>
        <v>0</v>
      </c>
      <c r="S155" s="40" t="str">
        <f t="shared" si="16"/>
        <v/>
      </c>
    </row>
    <row r="156" spans="1:19">
      <c r="A156" s="33"/>
      <c r="B156" s="34"/>
      <c r="C156" s="33"/>
      <c r="D156" s="33"/>
      <c r="E156" s="33"/>
      <c r="F156" s="42"/>
      <c r="G156" s="42"/>
      <c r="I156">
        <f t="shared" si="14"/>
        <v>0</v>
      </c>
      <c r="J156">
        <f t="shared" si="15"/>
        <v>0</v>
      </c>
      <c r="L156" s="107"/>
      <c r="M156" s="110"/>
      <c r="N156" s="109"/>
      <c r="P156" s="38">
        <f t="shared" si="12"/>
        <v>0</v>
      </c>
      <c r="Q156" s="105">
        <f t="shared" si="17"/>
        <v>0</v>
      </c>
      <c r="R156" s="38">
        <f t="shared" si="13"/>
        <v>0</v>
      </c>
      <c r="S156" s="40" t="str">
        <f t="shared" si="16"/>
        <v/>
      </c>
    </row>
    <row r="157" spans="1:19">
      <c r="A157" s="33"/>
      <c r="B157" s="34"/>
      <c r="C157" s="33"/>
      <c r="D157" s="33"/>
      <c r="E157" s="33"/>
      <c r="F157" s="42"/>
      <c r="G157" s="42"/>
      <c r="I157">
        <f t="shared" si="14"/>
        <v>0</v>
      </c>
      <c r="J157">
        <f t="shared" si="15"/>
        <v>0</v>
      </c>
      <c r="L157" s="107"/>
      <c r="M157" s="110"/>
      <c r="N157" s="109"/>
      <c r="P157" s="38">
        <f t="shared" si="12"/>
        <v>0</v>
      </c>
      <c r="Q157" s="105">
        <f t="shared" si="17"/>
        <v>0</v>
      </c>
      <c r="R157" s="38">
        <f t="shared" si="13"/>
        <v>0</v>
      </c>
      <c r="S157" s="40" t="str">
        <f t="shared" si="16"/>
        <v/>
      </c>
    </row>
    <row r="158" spans="1:19">
      <c r="A158" s="33"/>
      <c r="B158" s="34"/>
      <c r="C158" s="33"/>
      <c r="D158" s="33"/>
      <c r="E158" s="33"/>
      <c r="F158" s="42"/>
      <c r="G158" s="42"/>
      <c r="I158">
        <f t="shared" si="14"/>
        <v>0</v>
      </c>
      <c r="J158">
        <f t="shared" si="15"/>
        <v>0</v>
      </c>
      <c r="L158" s="107"/>
      <c r="M158" s="110"/>
      <c r="N158" s="109"/>
      <c r="P158" s="38">
        <f t="shared" si="12"/>
        <v>0</v>
      </c>
      <c r="Q158" s="105">
        <f t="shared" si="17"/>
        <v>0</v>
      </c>
      <c r="R158" s="38">
        <f t="shared" si="13"/>
        <v>0</v>
      </c>
      <c r="S158" s="40" t="str">
        <f t="shared" si="16"/>
        <v/>
      </c>
    </row>
    <row r="159" spans="1:19">
      <c r="A159" s="33"/>
      <c r="B159" s="34"/>
      <c r="C159" s="33"/>
      <c r="D159" s="33"/>
      <c r="E159" s="33"/>
      <c r="F159" s="42"/>
      <c r="G159" s="42"/>
      <c r="I159">
        <f t="shared" si="14"/>
        <v>0</v>
      </c>
      <c r="J159">
        <f t="shared" si="15"/>
        <v>0</v>
      </c>
      <c r="L159" s="107"/>
      <c r="M159" s="110"/>
      <c r="N159" s="109"/>
      <c r="P159" s="38">
        <f t="shared" si="12"/>
        <v>0</v>
      </c>
      <c r="Q159" s="105">
        <f t="shared" si="17"/>
        <v>0</v>
      </c>
      <c r="R159" s="38">
        <f t="shared" si="13"/>
        <v>0</v>
      </c>
      <c r="S159" s="40" t="str">
        <f t="shared" si="16"/>
        <v/>
      </c>
    </row>
    <row r="160" spans="1:19">
      <c r="A160" s="33"/>
      <c r="B160" s="34"/>
      <c r="C160" s="33"/>
      <c r="D160" s="33"/>
      <c r="E160" s="33"/>
      <c r="F160" s="42"/>
      <c r="G160" s="42"/>
      <c r="I160">
        <f t="shared" si="14"/>
        <v>0</v>
      </c>
      <c r="J160">
        <f t="shared" si="15"/>
        <v>0</v>
      </c>
      <c r="L160" s="107"/>
      <c r="M160" s="110"/>
      <c r="N160" s="109"/>
      <c r="P160" s="38">
        <f t="shared" si="12"/>
        <v>0</v>
      </c>
      <c r="Q160" s="105">
        <f t="shared" si="17"/>
        <v>0</v>
      </c>
      <c r="R160" s="38">
        <f t="shared" si="13"/>
        <v>0</v>
      </c>
      <c r="S160" s="40" t="str">
        <f t="shared" si="16"/>
        <v/>
      </c>
    </row>
    <row r="161" spans="1:19">
      <c r="A161" s="33"/>
      <c r="B161" s="34"/>
      <c r="C161" s="33"/>
      <c r="D161" s="33"/>
      <c r="E161" s="33"/>
      <c r="F161" s="42"/>
      <c r="G161" s="42"/>
      <c r="I161">
        <f t="shared" si="14"/>
        <v>0</v>
      </c>
      <c r="J161">
        <f t="shared" si="15"/>
        <v>0</v>
      </c>
      <c r="L161" s="107"/>
      <c r="M161" s="110"/>
      <c r="N161" s="109"/>
      <c r="P161" s="38">
        <f t="shared" si="12"/>
        <v>0</v>
      </c>
      <c r="Q161" s="105">
        <f t="shared" si="17"/>
        <v>0</v>
      </c>
      <c r="R161" s="38">
        <f t="shared" si="13"/>
        <v>0</v>
      </c>
      <c r="S161" s="40" t="str">
        <f t="shared" si="16"/>
        <v/>
      </c>
    </row>
    <row r="162" spans="1:19">
      <c r="A162" s="33"/>
      <c r="B162" s="34"/>
      <c r="C162" s="33"/>
      <c r="D162" s="33"/>
      <c r="E162" s="33"/>
      <c r="F162" s="42"/>
      <c r="G162" s="42"/>
      <c r="I162">
        <f t="shared" si="14"/>
        <v>0</v>
      </c>
      <c r="J162">
        <f t="shared" si="15"/>
        <v>0</v>
      </c>
      <c r="L162" s="107"/>
      <c r="M162" s="110"/>
      <c r="N162" s="109"/>
      <c r="P162" s="38">
        <f t="shared" si="12"/>
        <v>0</v>
      </c>
      <c r="Q162" s="105">
        <f t="shared" si="17"/>
        <v>0</v>
      </c>
      <c r="R162" s="38">
        <f t="shared" si="13"/>
        <v>0</v>
      </c>
      <c r="S162" s="40" t="str">
        <f t="shared" si="16"/>
        <v/>
      </c>
    </row>
    <row r="163" spans="1:19">
      <c r="A163" s="33"/>
      <c r="B163" s="34"/>
      <c r="C163" s="33"/>
      <c r="D163" s="33"/>
      <c r="E163" s="33"/>
      <c r="F163" s="42"/>
      <c r="G163" s="42"/>
      <c r="I163">
        <f t="shared" si="14"/>
        <v>0</v>
      </c>
      <c r="J163">
        <f t="shared" si="15"/>
        <v>0</v>
      </c>
      <c r="L163" s="107"/>
      <c r="M163" s="110"/>
      <c r="N163" s="109"/>
      <c r="P163" s="38">
        <f t="shared" si="12"/>
        <v>0</v>
      </c>
      <c r="Q163" s="105">
        <f t="shared" si="17"/>
        <v>0</v>
      </c>
      <c r="R163" s="38">
        <f t="shared" si="13"/>
        <v>0</v>
      </c>
      <c r="S163" s="40" t="str">
        <f t="shared" si="16"/>
        <v/>
      </c>
    </row>
    <row r="164" spans="1:19">
      <c r="A164" s="33"/>
      <c r="B164" s="34"/>
      <c r="C164" s="33"/>
      <c r="D164" s="33"/>
      <c r="E164" s="33"/>
      <c r="F164" s="42"/>
      <c r="G164" s="42"/>
      <c r="I164">
        <f t="shared" si="14"/>
        <v>0</v>
      </c>
      <c r="J164">
        <f t="shared" si="15"/>
        <v>0</v>
      </c>
      <c r="L164" s="107"/>
      <c r="M164" s="110"/>
      <c r="N164" s="109"/>
      <c r="P164" s="38">
        <f t="shared" si="12"/>
        <v>0</v>
      </c>
      <c r="Q164" s="105">
        <f t="shared" si="17"/>
        <v>0</v>
      </c>
      <c r="R164" s="38">
        <f t="shared" si="13"/>
        <v>0</v>
      </c>
      <c r="S164" s="40" t="str">
        <f t="shared" si="16"/>
        <v/>
      </c>
    </row>
    <row r="165" spans="1:19">
      <c r="A165" s="33"/>
      <c r="B165" s="34"/>
      <c r="C165" s="33"/>
      <c r="D165" s="33"/>
      <c r="E165" s="33"/>
      <c r="F165" s="42"/>
      <c r="G165" s="42"/>
      <c r="I165">
        <f t="shared" si="14"/>
        <v>0</v>
      </c>
      <c r="J165">
        <f t="shared" si="15"/>
        <v>0</v>
      </c>
      <c r="L165" s="107"/>
      <c r="M165" s="110"/>
      <c r="N165" s="109"/>
      <c r="P165" s="38">
        <f t="shared" si="12"/>
        <v>0</v>
      </c>
      <c r="Q165" s="105">
        <f t="shared" si="17"/>
        <v>0</v>
      </c>
      <c r="R165" s="38">
        <f t="shared" si="13"/>
        <v>0</v>
      </c>
      <c r="S165" s="40" t="str">
        <f t="shared" si="16"/>
        <v/>
      </c>
    </row>
    <row r="166" spans="1:19">
      <c r="A166" s="33"/>
      <c r="B166" s="34"/>
      <c r="C166" s="33"/>
      <c r="D166" s="33"/>
      <c r="E166" s="33"/>
      <c r="F166" s="42"/>
      <c r="G166" s="42"/>
      <c r="I166">
        <f t="shared" si="14"/>
        <v>0</v>
      </c>
      <c r="J166">
        <f t="shared" si="15"/>
        <v>0</v>
      </c>
      <c r="L166" s="107"/>
      <c r="M166" s="110"/>
      <c r="N166" s="109"/>
      <c r="P166" s="38">
        <f t="shared" si="12"/>
        <v>0</v>
      </c>
      <c r="Q166" s="105">
        <f t="shared" si="17"/>
        <v>0</v>
      </c>
      <c r="R166" s="38">
        <f t="shared" si="13"/>
        <v>0</v>
      </c>
      <c r="S166" s="40" t="str">
        <f t="shared" si="16"/>
        <v/>
      </c>
    </row>
    <row r="167" spans="1:19">
      <c r="A167" s="33"/>
      <c r="B167" s="34"/>
      <c r="C167" s="33"/>
      <c r="D167" s="33"/>
      <c r="E167" s="33"/>
      <c r="F167" s="42"/>
      <c r="G167" s="42"/>
      <c r="I167">
        <f t="shared" si="14"/>
        <v>0</v>
      </c>
      <c r="J167">
        <f t="shared" si="15"/>
        <v>0</v>
      </c>
      <c r="L167" s="107"/>
      <c r="M167" s="110"/>
      <c r="N167" s="109"/>
      <c r="P167" s="38">
        <f t="shared" si="12"/>
        <v>0</v>
      </c>
      <c r="Q167" s="105">
        <f t="shared" si="17"/>
        <v>0</v>
      </c>
      <c r="R167" s="38">
        <f t="shared" si="13"/>
        <v>0</v>
      </c>
      <c r="S167" s="40" t="str">
        <f t="shared" si="16"/>
        <v/>
      </c>
    </row>
    <row r="168" spans="1:19">
      <c r="A168" s="33"/>
      <c r="B168" s="34"/>
      <c r="C168" s="33"/>
      <c r="D168" s="33"/>
      <c r="E168" s="33"/>
      <c r="F168" s="42"/>
      <c r="G168" s="42"/>
      <c r="I168">
        <f t="shared" si="14"/>
        <v>0</v>
      </c>
      <c r="J168">
        <f t="shared" si="15"/>
        <v>0</v>
      </c>
      <c r="L168" s="107"/>
      <c r="M168" s="110"/>
      <c r="N168" s="109"/>
      <c r="P168" s="38">
        <f t="shared" si="12"/>
        <v>0</v>
      </c>
      <c r="Q168" s="105">
        <f t="shared" si="17"/>
        <v>0</v>
      </c>
      <c r="R168" s="38">
        <f t="shared" si="13"/>
        <v>0</v>
      </c>
      <c r="S168" s="40" t="str">
        <f t="shared" si="16"/>
        <v/>
      </c>
    </row>
    <row r="169" spans="1:19">
      <c r="A169" s="33"/>
      <c r="B169" s="34"/>
      <c r="C169" s="33"/>
      <c r="D169" s="33"/>
      <c r="E169" s="33"/>
      <c r="F169" s="42"/>
      <c r="G169" s="42"/>
      <c r="I169">
        <f t="shared" si="14"/>
        <v>0</v>
      </c>
      <c r="J169">
        <f t="shared" si="15"/>
        <v>0</v>
      </c>
      <c r="L169" s="107"/>
      <c r="M169" s="110"/>
      <c r="N169" s="109"/>
      <c r="P169" s="38">
        <f t="shared" si="12"/>
        <v>0</v>
      </c>
      <c r="Q169" s="105">
        <f t="shared" si="17"/>
        <v>0</v>
      </c>
      <c r="R169" s="38">
        <f t="shared" si="13"/>
        <v>0</v>
      </c>
      <c r="S169" s="40" t="str">
        <f t="shared" si="16"/>
        <v/>
      </c>
    </row>
    <row r="170" spans="1:19">
      <c r="A170" s="33"/>
      <c r="B170" s="34"/>
      <c r="C170" s="33"/>
      <c r="D170" s="33"/>
      <c r="E170" s="33"/>
      <c r="F170" s="42"/>
      <c r="G170" s="42"/>
      <c r="I170">
        <f t="shared" si="14"/>
        <v>0</v>
      </c>
      <c r="J170">
        <f t="shared" si="15"/>
        <v>0</v>
      </c>
      <c r="L170" s="107"/>
      <c r="M170" s="110"/>
      <c r="N170" s="109"/>
      <c r="P170" s="38">
        <f t="shared" si="12"/>
        <v>0</v>
      </c>
      <c r="Q170" s="105">
        <f t="shared" si="17"/>
        <v>0</v>
      </c>
      <c r="R170" s="38">
        <f t="shared" si="13"/>
        <v>0</v>
      </c>
      <c r="S170" s="40" t="str">
        <f t="shared" si="16"/>
        <v/>
      </c>
    </row>
    <row r="171" spans="1:19">
      <c r="A171" s="33"/>
      <c r="B171" s="34"/>
      <c r="C171" s="33"/>
      <c r="D171" s="33"/>
      <c r="E171" s="33"/>
      <c r="F171" s="42"/>
      <c r="G171" s="42"/>
      <c r="I171">
        <f t="shared" si="14"/>
        <v>0</v>
      </c>
      <c r="J171">
        <f t="shared" si="15"/>
        <v>0</v>
      </c>
      <c r="L171" s="107"/>
      <c r="M171" s="110"/>
      <c r="N171" s="109"/>
      <c r="P171" s="38">
        <f t="shared" si="12"/>
        <v>0</v>
      </c>
      <c r="Q171" s="105">
        <f t="shared" si="17"/>
        <v>0</v>
      </c>
      <c r="R171" s="38">
        <f t="shared" si="13"/>
        <v>0</v>
      </c>
      <c r="S171" s="40" t="str">
        <f t="shared" si="16"/>
        <v/>
      </c>
    </row>
    <row r="172" spans="1:19">
      <c r="A172" s="33"/>
      <c r="B172" s="34"/>
      <c r="C172" s="33"/>
      <c r="D172" s="33"/>
      <c r="E172" s="33"/>
      <c r="F172" s="42"/>
      <c r="G172" s="42"/>
      <c r="I172">
        <f t="shared" si="14"/>
        <v>0</v>
      </c>
      <c r="J172">
        <f t="shared" si="15"/>
        <v>0</v>
      </c>
      <c r="L172" s="107"/>
      <c r="M172" s="110"/>
      <c r="N172" s="109"/>
      <c r="P172" s="38">
        <f t="shared" si="12"/>
        <v>0</v>
      </c>
      <c r="Q172" s="105">
        <f t="shared" si="17"/>
        <v>0</v>
      </c>
      <c r="R172" s="38">
        <f t="shared" si="13"/>
        <v>0</v>
      </c>
      <c r="S172" s="40" t="str">
        <f t="shared" si="16"/>
        <v/>
      </c>
    </row>
    <row r="173" spans="1:19">
      <c r="A173" s="33"/>
      <c r="B173" s="34"/>
      <c r="C173" s="33"/>
      <c r="D173" s="33"/>
      <c r="E173" s="33"/>
      <c r="F173" s="42"/>
      <c r="G173" s="42"/>
      <c r="I173">
        <f t="shared" si="14"/>
        <v>0</v>
      </c>
      <c r="J173">
        <f t="shared" si="15"/>
        <v>0</v>
      </c>
      <c r="L173" s="107"/>
      <c r="M173" s="110"/>
      <c r="N173" s="109"/>
      <c r="P173" s="38">
        <f t="shared" si="12"/>
        <v>0</v>
      </c>
      <c r="Q173" s="105">
        <f t="shared" si="17"/>
        <v>0</v>
      </c>
      <c r="R173" s="38">
        <f t="shared" si="13"/>
        <v>0</v>
      </c>
      <c r="S173" s="40" t="str">
        <f t="shared" si="16"/>
        <v/>
      </c>
    </row>
    <row r="174" spans="1:19">
      <c r="A174" s="33"/>
      <c r="B174" s="34"/>
      <c r="C174" s="33"/>
      <c r="D174" s="33"/>
      <c r="E174" s="33"/>
      <c r="F174" s="42"/>
      <c r="G174" s="42"/>
      <c r="I174">
        <f t="shared" si="14"/>
        <v>0</v>
      </c>
      <c r="J174">
        <f t="shared" si="15"/>
        <v>0</v>
      </c>
      <c r="L174" s="107"/>
      <c r="M174" s="110"/>
      <c r="N174" s="109"/>
      <c r="P174" s="38">
        <f t="shared" si="12"/>
        <v>0</v>
      </c>
      <c r="Q174" s="105">
        <f t="shared" si="17"/>
        <v>0</v>
      </c>
      <c r="R174" s="38">
        <f t="shared" si="13"/>
        <v>0</v>
      </c>
      <c r="S174" s="40" t="str">
        <f t="shared" si="16"/>
        <v/>
      </c>
    </row>
    <row r="175" spans="1:19">
      <c r="A175" s="33"/>
      <c r="B175" s="34"/>
      <c r="C175" s="33"/>
      <c r="D175" s="33"/>
      <c r="E175" s="33"/>
      <c r="F175" s="42"/>
      <c r="G175" s="42"/>
      <c r="I175">
        <f t="shared" si="14"/>
        <v>0</v>
      </c>
      <c r="J175">
        <f t="shared" si="15"/>
        <v>0</v>
      </c>
      <c r="L175" s="107"/>
      <c r="M175" s="110"/>
      <c r="N175" s="109"/>
      <c r="P175" s="38">
        <f t="shared" si="12"/>
        <v>0</v>
      </c>
      <c r="Q175" s="105">
        <f t="shared" si="17"/>
        <v>0</v>
      </c>
      <c r="R175" s="38">
        <f t="shared" si="13"/>
        <v>0</v>
      </c>
      <c r="S175" s="40" t="str">
        <f t="shared" si="16"/>
        <v/>
      </c>
    </row>
    <row r="176" spans="1:19">
      <c r="A176" s="33"/>
      <c r="B176" s="34"/>
      <c r="C176" s="33"/>
      <c r="D176" s="33"/>
      <c r="E176" s="33"/>
      <c r="F176" s="42"/>
      <c r="G176" s="42"/>
      <c r="I176">
        <f t="shared" si="14"/>
        <v>0</v>
      </c>
      <c r="J176">
        <f t="shared" si="15"/>
        <v>0</v>
      </c>
      <c r="L176" s="107"/>
      <c r="M176" s="110"/>
      <c r="N176" s="109"/>
      <c r="P176" s="38">
        <f t="shared" si="12"/>
        <v>0</v>
      </c>
      <c r="Q176" s="105">
        <f t="shared" si="17"/>
        <v>0</v>
      </c>
      <c r="R176" s="38">
        <f t="shared" si="13"/>
        <v>0</v>
      </c>
      <c r="S176" s="40" t="str">
        <f t="shared" si="16"/>
        <v/>
      </c>
    </row>
    <row r="177" spans="1:19">
      <c r="A177" s="33"/>
      <c r="B177" s="34"/>
      <c r="C177" s="33"/>
      <c r="D177" s="33"/>
      <c r="E177" s="33"/>
      <c r="F177" s="42"/>
      <c r="G177" s="42"/>
      <c r="I177">
        <f t="shared" si="14"/>
        <v>0</v>
      </c>
      <c r="J177">
        <f t="shared" si="15"/>
        <v>0</v>
      </c>
      <c r="L177" s="107"/>
      <c r="M177" s="110"/>
      <c r="N177" s="109"/>
      <c r="P177" s="38">
        <f t="shared" si="12"/>
        <v>0</v>
      </c>
      <c r="Q177" s="105">
        <f t="shared" si="17"/>
        <v>0</v>
      </c>
      <c r="R177" s="38">
        <f t="shared" si="13"/>
        <v>0</v>
      </c>
      <c r="S177" s="40" t="str">
        <f t="shared" si="16"/>
        <v/>
      </c>
    </row>
    <row r="178" spans="1:19">
      <c r="A178" s="33"/>
      <c r="B178" s="34"/>
      <c r="C178" s="33"/>
      <c r="D178" s="33"/>
      <c r="E178" s="33"/>
      <c r="F178" s="42"/>
      <c r="G178" s="42"/>
      <c r="I178">
        <f t="shared" si="14"/>
        <v>0</v>
      </c>
      <c r="J178">
        <f t="shared" si="15"/>
        <v>0</v>
      </c>
      <c r="L178" s="107"/>
      <c r="M178" s="110"/>
      <c r="N178" s="109"/>
      <c r="P178" s="38">
        <f t="shared" si="12"/>
        <v>0</v>
      </c>
      <c r="Q178" s="105">
        <f t="shared" si="17"/>
        <v>0</v>
      </c>
      <c r="R178" s="38">
        <f t="shared" si="13"/>
        <v>0</v>
      </c>
      <c r="S178" s="40" t="str">
        <f t="shared" si="16"/>
        <v/>
      </c>
    </row>
    <row r="179" spans="1:19">
      <c r="A179" s="33"/>
      <c r="B179" s="34"/>
      <c r="C179" s="33"/>
      <c r="D179" s="33"/>
      <c r="E179" s="33"/>
      <c r="F179" s="42"/>
      <c r="G179" s="42"/>
      <c r="I179">
        <f t="shared" si="14"/>
        <v>0</v>
      </c>
      <c r="J179">
        <f t="shared" si="15"/>
        <v>0</v>
      </c>
      <c r="L179" s="107"/>
      <c r="M179" s="110"/>
      <c r="N179" s="109"/>
      <c r="P179" s="38">
        <f t="shared" si="12"/>
        <v>0</v>
      </c>
      <c r="Q179" s="105">
        <f t="shared" si="17"/>
        <v>0</v>
      </c>
      <c r="R179" s="38">
        <f t="shared" si="13"/>
        <v>0</v>
      </c>
      <c r="S179" s="40" t="str">
        <f t="shared" si="16"/>
        <v/>
      </c>
    </row>
    <row r="180" spans="1:19">
      <c r="A180" s="33"/>
      <c r="B180" s="34"/>
      <c r="C180" s="33"/>
      <c r="D180" s="33"/>
      <c r="E180" s="33"/>
      <c r="F180" s="42"/>
      <c r="G180" s="42"/>
      <c r="I180">
        <f t="shared" si="14"/>
        <v>0</v>
      </c>
      <c r="J180">
        <f t="shared" si="15"/>
        <v>0</v>
      </c>
      <c r="L180" s="107"/>
      <c r="M180" s="110"/>
      <c r="N180" s="109"/>
      <c r="P180" s="38">
        <f t="shared" si="12"/>
        <v>0</v>
      </c>
      <c r="Q180" s="105">
        <f t="shared" si="17"/>
        <v>0</v>
      </c>
      <c r="R180" s="38">
        <f t="shared" si="13"/>
        <v>0</v>
      </c>
      <c r="S180" s="40" t="str">
        <f t="shared" si="16"/>
        <v/>
      </c>
    </row>
    <row r="181" spans="1:19">
      <c r="A181" s="33"/>
      <c r="B181" s="34"/>
      <c r="C181" s="33"/>
      <c r="D181" s="33"/>
      <c r="E181" s="33"/>
      <c r="F181" s="42"/>
      <c r="G181" s="42"/>
      <c r="I181">
        <f t="shared" si="14"/>
        <v>0</v>
      </c>
      <c r="J181">
        <f t="shared" si="15"/>
        <v>0</v>
      </c>
      <c r="L181" s="107"/>
      <c r="M181" s="110"/>
      <c r="N181" s="109"/>
      <c r="P181" s="38">
        <f t="shared" si="12"/>
        <v>0</v>
      </c>
      <c r="Q181" s="105">
        <f t="shared" si="17"/>
        <v>0</v>
      </c>
      <c r="R181" s="38">
        <f t="shared" si="13"/>
        <v>0</v>
      </c>
      <c r="S181" s="40" t="str">
        <f t="shared" si="16"/>
        <v/>
      </c>
    </row>
    <row r="182" spans="1:19">
      <c r="A182" s="33"/>
      <c r="B182" s="34"/>
      <c r="C182" s="33"/>
      <c r="D182" s="33"/>
      <c r="E182" s="33"/>
      <c r="F182" s="42"/>
      <c r="G182" s="42"/>
      <c r="I182">
        <f t="shared" si="14"/>
        <v>0</v>
      </c>
      <c r="J182">
        <f t="shared" si="15"/>
        <v>0</v>
      </c>
      <c r="L182" s="107"/>
      <c r="M182" s="110"/>
      <c r="N182" s="109"/>
      <c r="P182" s="38">
        <f t="shared" si="12"/>
        <v>0</v>
      </c>
      <c r="Q182" s="105">
        <f t="shared" si="17"/>
        <v>0</v>
      </c>
      <c r="R182" s="38">
        <f t="shared" si="13"/>
        <v>0</v>
      </c>
      <c r="S182" s="40" t="str">
        <f t="shared" si="16"/>
        <v/>
      </c>
    </row>
    <row r="183" spans="1:19">
      <c r="A183" s="33"/>
      <c r="B183" s="34"/>
      <c r="C183" s="33"/>
      <c r="D183" s="33"/>
      <c r="E183" s="33"/>
      <c r="F183" s="42"/>
      <c r="G183" s="42"/>
      <c r="I183">
        <f t="shared" si="14"/>
        <v>0</v>
      </c>
      <c r="J183">
        <f t="shared" si="15"/>
        <v>0</v>
      </c>
      <c r="L183" s="107"/>
      <c r="M183" s="110"/>
      <c r="N183" s="109"/>
      <c r="P183" s="38">
        <f t="shared" ref="P183:P246" si="18">I183*L183/1000</f>
        <v>0</v>
      </c>
      <c r="Q183" s="105">
        <f t="shared" si="17"/>
        <v>0</v>
      </c>
      <c r="R183" s="38">
        <f t="shared" ref="R183:R246" si="19">J183*N183/1000</f>
        <v>0</v>
      </c>
      <c r="S183" s="40" t="str">
        <f t="shared" si="16"/>
        <v/>
      </c>
    </row>
    <row r="184" spans="1:19">
      <c r="A184" s="33"/>
      <c r="B184" s="34"/>
      <c r="C184" s="33"/>
      <c r="D184" s="33"/>
      <c r="E184" s="33"/>
      <c r="F184" s="42"/>
      <c r="G184" s="42"/>
      <c r="I184">
        <f t="shared" ref="I184:I247" si="20">IF(OR(E184="R",E184="E"),D184,IF(D184&gt;=E184,D184-E184,0))</f>
        <v>0</v>
      </c>
      <c r="J184">
        <f t="shared" ref="J184:J247" si="21">IF(OR(E184="R",E184="E"),0,IF(E184&gt;D184,E184-D184,0))</f>
        <v>0</v>
      </c>
      <c r="L184" s="107"/>
      <c r="M184" s="110"/>
      <c r="N184" s="109"/>
      <c r="P184" s="38">
        <f t="shared" si="18"/>
        <v>0</v>
      </c>
      <c r="Q184" s="105">
        <f t="shared" si="17"/>
        <v>0</v>
      </c>
      <c r="R184" s="38">
        <f t="shared" si="19"/>
        <v>0</v>
      </c>
      <c r="S184" s="40" t="str">
        <f t="shared" si="16"/>
        <v/>
      </c>
    </row>
    <row r="185" spans="1:19">
      <c r="A185" s="33"/>
      <c r="B185" s="34"/>
      <c r="C185" s="33"/>
      <c r="D185" s="33"/>
      <c r="E185" s="33"/>
      <c r="F185" s="42"/>
      <c r="G185" s="42"/>
      <c r="I185">
        <f t="shared" si="20"/>
        <v>0</v>
      </c>
      <c r="J185">
        <f t="shared" si="21"/>
        <v>0</v>
      </c>
      <c r="L185" s="107"/>
      <c r="M185" s="110"/>
      <c r="N185" s="109"/>
      <c r="P185" s="38">
        <f t="shared" si="18"/>
        <v>0</v>
      </c>
      <c r="Q185" s="105">
        <f t="shared" si="17"/>
        <v>0</v>
      </c>
      <c r="R185" s="38">
        <f t="shared" si="19"/>
        <v>0</v>
      </c>
      <c r="S185" s="40" t="str">
        <f t="shared" si="16"/>
        <v/>
      </c>
    </row>
    <row r="186" spans="1:19">
      <c r="A186" s="33"/>
      <c r="B186" s="34"/>
      <c r="C186" s="33"/>
      <c r="D186" s="33"/>
      <c r="E186" s="33"/>
      <c r="F186" s="42"/>
      <c r="G186" s="42"/>
      <c r="I186">
        <f t="shared" si="20"/>
        <v>0</v>
      </c>
      <c r="J186">
        <f t="shared" si="21"/>
        <v>0</v>
      </c>
      <c r="L186" s="107"/>
      <c r="M186" s="110"/>
      <c r="N186" s="109"/>
      <c r="P186" s="38">
        <f t="shared" si="18"/>
        <v>0</v>
      </c>
      <c r="Q186" s="105">
        <f t="shared" si="17"/>
        <v>0</v>
      </c>
      <c r="R186" s="38">
        <f t="shared" si="19"/>
        <v>0</v>
      </c>
      <c r="S186" s="40" t="str">
        <f t="shared" si="16"/>
        <v/>
      </c>
    </row>
    <row r="187" spans="1:19">
      <c r="A187" s="33"/>
      <c r="B187" s="34"/>
      <c r="C187" s="33"/>
      <c r="D187" s="33"/>
      <c r="E187" s="33"/>
      <c r="F187" s="42"/>
      <c r="G187" s="42"/>
      <c r="I187">
        <f t="shared" si="20"/>
        <v>0</v>
      </c>
      <c r="J187">
        <f t="shared" si="21"/>
        <v>0</v>
      </c>
      <c r="L187" s="107"/>
      <c r="M187" s="110"/>
      <c r="N187" s="109"/>
      <c r="P187" s="38">
        <f t="shared" si="18"/>
        <v>0</v>
      </c>
      <c r="Q187" s="105">
        <f t="shared" si="17"/>
        <v>0</v>
      </c>
      <c r="R187" s="38">
        <f t="shared" si="19"/>
        <v>0</v>
      </c>
      <c r="S187" s="40" t="str">
        <f t="shared" si="16"/>
        <v/>
      </c>
    </row>
    <row r="188" spans="1:19">
      <c r="A188" s="33"/>
      <c r="B188" s="34"/>
      <c r="C188" s="33"/>
      <c r="D188" s="33"/>
      <c r="E188" s="33"/>
      <c r="F188" s="42"/>
      <c r="G188" s="42"/>
      <c r="I188">
        <f t="shared" si="20"/>
        <v>0</v>
      </c>
      <c r="J188">
        <f t="shared" si="21"/>
        <v>0</v>
      </c>
      <c r="L188" s="107"/>
      <c r="M188" s="110"/>
      <c r="N188" s="109"/>
      <c r="P188" s="38">
        <f t="shared" si="18"/>
        <v>0</v>
      </c>
      <c r="Q188" s="105">
        <f t="shared" si="17"/>
        <v>0</v>
      </c>
      <c r="R188" s="38">
        <f t="shared" si="19"/>
        <v>0</v>
      </c>
      <c r="S188" s="40" t="str">
        <f t="shared" si="16"/>
        <v/>
      </c>
    </row>
    <row r="189" spans="1:19">
      <c r="A189" s="33"/>
      <c r="B189" s="34"/>
      <c r="C189" s="33"/>
      <c r="D189" s="33"/>
      <c r="E189" s="33"/>
      <c r="F189" s="42"/>
      <c r="G189" s="42"/>
      <c r="I189">
        <f t="shared" si="20"/>
        <v>0</v>
      </c>
      <c r="J189">
        <f t="shared" si="21"/>
        <v>0</v>
      </c>
      <c r="L189" s="107"/>
      <c r="M189" s="110"/>
      <c r="N189" s="109"/>
      <c r="P189" s="38">
        <f t="shared" si="18"/>
        <v>0</v>
      </c>
      <c r="Q189" s="105">
        <f t="shared" si="17"/>
        <v>0</v>
      </c>
      <c r="R189" s="38">
        <f t="shared" si="19"/>
        <v>0</v>
      </c>
      <c r="S189" s="40" t="str">
        <f t="shared" si="16"/>
        <v/>
      </c>
    </row>
    <row r="190" spans="1:19">
      <c r="A190" s="33"/>
      <c r="B190" s="34"/>
      <c r="C190" s="33"/>
      <c r="D190" s="33"/>
      <c r="E190" s="33"/>
      <c r="F190" s="42"/>
      <c r="G190" s="42"/>
      <c r="I190">
        <f t="shared" si="20"/>
        <v>0</v>
      </c>
      <c r="J190">
        <f t="shared" si="21"/>
        <v>0</v>
      </c>
      <c r="L190" s="107"/>
      <c r="M190" s="110"/>
      <c r="N190" s="109"/>
      <c r="P190" s="38">
        <f t="shared" si="18"/>
        <v>0</v>
      </c>
      <c r="Q190" s="105">
        <f t="shared" si="17"/>
        <v>0</v>
      </c>
      <c r="R190" s="38">
        <f t="shared" si="19"/>
        <v>0</v>
      </c>
      <c r="S190" s="40" t="str">
        <f t="shared" si="16"/>
        <v/>
      </c>
    </row>
    <row r="191" spans="1:19">
      <c r="A191" s="33"/>
      <c r="B191" s="34"/>
      <c r="C191" s="33"/>
      <c r="D191" s="33"/>
      <c r="E191" s="33"/>
      <c r="F191" s="42"/>
      <c r="G191" s="42"/>
      <c r="I191">
        <f t="shared" si="20"/>
        <v>0</v>
      </c>
      <c r="J191">
        <f t="shared" si="21"/>
        <v>0</v>
      </c>
      <c r="L191" s="107"/>
      <c r="M191" s="110"/>
      <c r="N191" s="109"/>
      <c r="P191" s="38">
        <f t="shared" si="18"/>
        <v>0</v>
      </c>
      <c r="Q191" s="105">
        <f t="shared" si="17"/>
        <v>0</v>
      </c>
      <c r="R191" s="38">
        <f t="shared" si="19"/>
        <v>0</v>
      </c>
      <c r="S191" s="40" t="str">
        <f t="shared" si="16"/>
        <v/>
      </c>
    </row>
    <row r="192" spans="1:19">
      <c r="A192" s="33"/>
      <c r="B192" s="34"/>
      <c r="C192" s="33"/>
      <c r="D192" s="33"/>
      <c r="E192" s="33"/>
      <c r="F192" s="42"/>
      <c r="G192" s="42"/>
      <c r="I192">
        <f t="shared" si="20"/>
        <v>0</v>
      </c>
      <c r="J192">
        <f t="shared" si="21"/>
        <v>0</v>
      </c>
      <c r="L192" s="107"/>
      <c r="M192" s="110"/>
      <c r="N192" s="109"/>
      <c r="P192" s="38">
        <f t="shared" si="18"/>
        <v>0</v>
      </c>
      <c r="Q192" s="105">
        <f t="shared" si="17"/>
        <v>0</v>
      </c>
      <c r="R192" s="38">
        <f t="shared" si="19"/>
        <v>0</v>
      </c>
      <c r="S192" s="40" t="str">
        <f t="shared" si="16"/>
        <v/>
      </c>
    </row>
    <row r="193" spans="1:19">
      <c r="A193" s="33"/>
      <c r="B193" s="34"/>
      <c r="C193" s="33"/>
      <c r="D193" s="33"/>
      <c r="E193" s="33"/>
      <c r="F193" s="42"/>
      <c r="G193" s="42"/>
      <c r="I193">
        <f t="shared" si="20"/>
        <v>0</v>
      </c>
      <c r="J193">
        <f t="shared" si="21"/>
        <v>0</v>
      </c>
      <c r="L193" s="107"/>
      <c r="M193" s="110"/>
      <c r="N193" s="109"/>
      <c r="P193" s="38">
        <f t="shared" si="18"/>
        <v>0</v>
      </c>
      <c r="Q193" s="105">
        <f t="shared" si="17"/>
        <v>0</v>
      </c>
      <c r="R193" s="38">
        <f t="shared" si="19"/>
        <v>0</v>
      </c>
      <c r="S193" s="40" t="str">
        <f t="shared" si="16"/>
        <v/>
      </c>
    </row>
    <row r="194" spans="1:19">
      <c r="A194" s="33"/>
      <c r="B194" s="34"/>
      <c r="C194" s="33"/>
      <c r="D194" s="33"/>
      <c r="E194" s="33"/>
      <c r="F194" s="42"/>
      <c r="G194" s="42"/>
      <c r="I194">
        <f t="shared" si="20"/>
        <v>0</v>
      </c>
      <c r="J194">
        <f t="shared" si="21"/>
        <v>0</v>
      </c>
      <c r="L194" s="107"/>
      <c r="M194" s="110"/>
      <c r="N194" s="109"/>
      <c r="P194" s="38">
        <f t="shared" si="18"/>
        <v>0</v>
      </c>
      <c r="Q194" s="105">
        <f t="shared" si="17"/>
        <v>0</v>
      </c>
      <c r="R194" s="38">
        <f t="shared" si="19"/>
        <v>0</v>
      </c>
      <c r="S194" s="40" t="str">
        <f t="shared" si="16"/>
        <v/>
      </c>
    </row>
    <row r="195" spans="1:19">
      <c r="A195" s="33"/>
      <c r="B195" s="34"/>
      <c r="C195" s="33"/>
      <c r="D195" s="33"/>
      <c r="E195" s="33"/>
      <c r="F195" s="42"/>
      <c r="G195" s="42"/>
      <c r="I195">
        <f t="shared" si="20"/>
        <v>0</v>
      </c>
      <c r="J195">
        <f t="shared" si="21"/>
        <v>0</v>
      </c>
      <c r="L195" s="107"/>
      <c r="M195" s="110"/>
      <c r="N195" s="109"/>
      <c r="P195" s="38">
        <f t="shared" si="18"/>
        <v>0</v>
      </c>
      <c r="Q195" s="105">
        <f t="shared" si="17"/>
        <v>0</v>
      </c>
      <c r="R195" s="38">
        <f t="shared" si="19"/>
        <v>0</v>
      </c>
      <c r="S195" s="40" t="str">
        <f t="shared" si="16"/>
        <v/>
      </c>
    </row>
    <row r="196" spans="1:19">
      <c r="A196" s="33"/>
      <c r="B196" s="34"/>
      <c r="C196" s="33"/>
      <c r="D196" s="33"/>
      <c r="E196" s="33"/>
      <c r="F196" s="42"/>
      <c r="G196" s="42"/>
      <c r="I196">
        <f t="shared" si="20"/>
        <v>0</v>
      </c>
      <c r="J196">
        <f t="shared" si="21"/>
        <v>0</v>
      </c>
      <c r="L196" s="107"/>
      <c r="M196" s="110"/>
      <c r="N196" s="109"/>
      <c r="P196" s="38">
        <f t="shared" si="18"/>
        <v>0</v>
      </c>
      <c r="Q196" s="105">
        <f t="shared" si="17"/>
        <v>0</v>
      </c>
      <c r="R196" s="38">
        <f t="shared" si="19"/>
        <v>0</v>
      </c>
      <c r="S196" s="40" t="str">
        <f t="shared" si="16"/>
        <v/>
      </c>
    </row>
    <row r="197" spans="1:19">
      <c r="A197" s="33"/>
      <c r="B197" s="34"/>
      <c r="C197" s="33"/>
      <c r="D197" s="33"/>
      <c r="E197" s="33"/>
      <c r="F197" s="42"/>
      <c r="G197" s="42"/>
      <c r="I197">
        <f t="shared" si="20"/>
        <v>0</v>
      </c>
      <c r="J197">
        <f t="shared" si="21"/>
        <v>0</v>
      </c>
      <c r="L197" s="107"/>
      <c r="M197" s="110"/>
      <c r="N197" s="109"/>
      <c r="P197" s="38">
        <f t="shared" si="18"/>
        <v>0</v>
      </c>
      <c r="Q197" s="105">
        <f t="shared" si="17"/>
        <v>0</v>
      </c>
      <c r="R197" s="38">
        <f t="shared" si="19"/>
        <v>0</v>
      </c>
      <c r="S197" s="40" t="str">
        <f t="shared" si="16"/>
        <v/>
      </c>
    </row>
    <row r="198" spans="1:19">
      <c r="A198" s="33"/>
      <c r="B198" s="34"/>
      <c r="C198" s="33"/>
      <c r="D198" s="33"/>
      <c r="E198" s="33"/>
      <c r="F198" s="42"/>
      <c r="G198" s="42"/>
      <c r="I198">
        <f t="shared" si="20"/>
        <v>0</v>
      </c>
      <c r="J198">
        <f t="shared" si="21"/>
        <v>0</v>
      </c>
      <c r="L198" s="107"/>
      <c r="M198" s="110"/>
      <c r="N198" s="109"/>
      <c r="P198" s="38">
        <f t="shared" si="18"/>
        <v>0</v>
      </c>
      <c r="Q198" s="105">
        <f t="shared" si="17"/>
        <v>0</v>
      </c>
      <c r="R198" s="38">
        <f t="shared" si="19"/>
        <v>0</v>
      </c>
      <c r="S198" s="40" t="str">
        <f t="shared" si="16"/>
        <v/>
      </c>
    </row>
    <row r="199" spans="1:19">
      <c r="A199" s="33"/>
      <c r="B199" s="34"/>
      <c r="C199" s="33"/>
      <c r="D199" s="33"/>
      <c r="E199" s="33"/>
      <c r="F199" s="42"/>
      <c r="G199" s="42"/>
      <c r="I199">
        <f t="shared" si="20"/>
        <v>0</v>
      </c>
      <c r="J199">
        <f t="shared" si="21"/>
        <v>0</v>
      </c>
      <c r="L199" s="107"/>
      <c r="M199" s="110"/>
      <c r="N199" s="109"/>
      <c r="P199" s="38">
        <f t="shared" si="18"/>
        <v>0</v>
      </c>
      <c r="Q199" s="105">
        <f t="shared" si="17"/>
        <v>0</v>
      </c>
      <c r="R199" s="38">
        <f t="shared" si="19"/>
        <v>0</v>
      </c>
      <c r="S199" s="40" t="str">
        <f t="shared" ref="S199:S262" si="22">IF(C199=1,SUM(R199:R222)-SUM(P199:P222),"")</f>
        <v/>
      </c>
    </row>
    <row r="200" spans="1:19">
      <c r="A200" s="33"/>
      <c r="B200" s="34"/>
      <c r="C200" s="33"/>
      <c r="D200" s="33"/>
      <c r="E200" s="33"/>
      <c r="F200" s="42"/>
      <c r="G200" s="42"/>
      <c r="I200">
        <f t="shared" si="20"/>
        <v>0</v>
      </c>
      <c r="J200">
        <f t="shared" si="21"/>
        <v>0</v>
      </c>
      <c r="L200" s="107"/>
      <c r="M200" s="110"/>
      <c r="N200" s="109"/>
      <c r="P200" s="38">
        <f t="shared" si="18"/>
        <v>0</v>
      </c>
      <c r="Q200" s="105">
        <f t="shared" ref="Q200:Q263" si="23">I200*M200/1000</f>
        <v>0</v>
      </c>
      <c r="R200" s="38">
        <f t="shared" si="19"/>
        <v>0</v>
      </c>
      <c r="S200" s="40" t="str">
        <f t="shared" si="22"/>
        <v/>
      </c>
    </row>
    <row r="201" spans="1:19">
      <c r="A201" s="33"/>
      <c r="B201" s="34"/>
      <c r="C201" s="33"/>
      <c r="D201" s="33"/>
      <c r="E201" s="33"/>
      <c r="F201" s="42"/>
      <c r="G201" s="42"/>
      <c r="I201">
        <f t="shared" si="20"/>
        <v>0</v>
      </c>
      <c r="J201">
        <f t="shared" si="21"/>
        <v>0</v>
      </c>
      <c r="L201" s="107"/>
      <c r="M201" s="110"/>
      <c r="N201" s="109"/>
      <c r="P201" s="38">
        <f t="shared" si="18"/>
        <v>0</v>
      </c>
      <c r="Q201" s="105">
        <f t="shared" si="23"/>
        <v>0</v>
      </c>
      <c r="R201" s="38">
        <f t="shared" si="19"/>
        <v>0</v>
      </c>
      <c r="S201" s="40" t="str">
        <f t="shared" si="22"/>
        <v/>
      </c>
    </row>
    <row r="202" spans="1:19">
      <c r="A202" s="33"/>
      <c r="B202" s="34"/>
      <c r="C202" s="33"/>
      <c r="D202" s="33"/>
      <c r="E202" s="33"/>
      <c r="F202" s="42"/>
      <c r="G202" s="42"/>
      <c r="I202">
        <f t="shared" si="20"/>
        <v>0</v>
      </c>
      <c r="J202">
        <f t="shared" si="21"/>
        <v>0</v>
      </c>
      <c r="L202" s="107"/>
      <c r="M202" s="110"/>
      <c r="N202" s="109"/>
      <c r="P202" s="38">
        <f t="shared" si="18"/>
        <v>0</v>
      </c>
      <c r="Q202" s="105">
        <f t="shared" si="23"/>
        <v>0</v>
      </c>
      <c r="R202" s="38">
        <f t="shared" si="19"/>
        <v>0</v>
      </c>
      <c r="S202" s="40" t="str">
        <f t="shared" si="22"/>
        <v/>
      </c>
    </row>
    <row r="203" spans="1:19">
      <c r="A203" s="33"/>
      <c r="B203" s="34"/>
      <c r="C203" s="33"/>
      <c r="D203" s="33"/>
      <c r="E203" s="33"/>
      <c r="F203" s="42"/>
      <c r="G203" s="42"/>
      <c r="I203">
        <f t="shared" si="20"/>
        <v>0</v>
      </c>
      <c r="J203">
        <f t="shared" si="21"/>
        <v>0</v>
      </c>
      <c r="L203" s="107"/>
      <c r="M203" s="110"/>
      <c r="N203" s="109"/>
      <c r="P203" s="38">
        <f t="shared" si="18"/>
        <v>0</v>
      </c>
      <c r="Q203" s="105">
        <f t="shared" si="23"/>
        <v>0</v>
      </c>
      <c r="R203" s="38">
        <f t="shared" si="19"/>
        <v>0</v>
      </c>
      <c r="S203" s="40" t="str">
        <f t="shared" si="22"/>
        <v/>
      </c>
    </row>
    <row r="204" spans="1:19">
      <c r="A204" s="33"/>
      <c r="B204" s="34"/>
      <c r="C204" s="33"/>
      <c r="D204" s="33"/>
      <c r="E204" s="33"/>
      <c r="F204" s="42"/>
      <c r="G204" s="42"/>
      <c r="I204">
        <f t="shared" si="20"/>
        <v>0</v>
      </c>
      <c r="J204">
        <f t="shared" si="21"/>
        <v>0</v>
      </c>
      <c r="L204" s="107"/>
      <c r="M204" s="110"/>
      <c r="N204" s="109"/>
      <c r="P204" s="38">
        <f t="shared" si="18"/>
        <v>0</v>
      </c>
      <c r="Q204" s="105">
        <f t="shared" si="23"/>
        <v>0</v>
      </c>
      <c r="R204" s="38">
        <f t="shared" si="19"/>
        <v>0</v>
      </c>
      <c r="S204" s="40" t="str">
        <f t="shared" si="22"/>
        <v/>
      </c>
    </row>
    <row r="205" spans="1:19">
      <c r="A205" s="33"/>
      <c r="B205" s="34"/>
      <c r="C205" s="33"/>
      <c r="D205" s="33"/>
      <c r="E205" s="33"/>
      <c r="F205" s="42"/>
      <c r="G205" s="42"/>
      <c r="I205">
        <f t="shared" si="20"/>
        <v>0</v>
      </c>
      <c r="J205">
        <f t="shared" si="21"/>
        <v>0</v>
      </c>
      <c r="L205" s="107"/>
      <c r="M205" s="110"/>
      <c r="N205" s="109"/>
      <c r="P205" s="38">
        <f t="shared" si="18"/>
        <v>0</v>
      </c>
      <c r="Q205" s="105">
        <f t="shared" si="23"/>
        <v>0</v>
      </c>
      <c r="R205" s="38">
        <f t="shared" si="19"/>
        <v>0</v>
      </c>
      <c r="S205" s="40" t="str">
        <f t="shared" si="22"/>
        <v/>
      </c>
    </row>
    <row r="206" spans="1:19">
      <c r="A206" s="33"/>
      <c r="B206" s="34"/>
      <c r="C206" s="33"/>
      <c r="D206" s="33"/>
      <c r="E206" s="33"/>
      <c r="F206" s="42"/>
      <c r="G206" s="42"/>
      <c r="I206">
        <f t="shared" si="20"/>
        <v>0</v>
      </c>
      <c r="J206">
        <f t="shared" si="21"/>
        <v>0</v>
      </c>
      <c r="L206" s="107"/>
      <c r="M206" s="110"/>
      <c r="N206" s="109"/>
      <c r="P206" s="38">
        <f t="shared" si="18"/>
        <v>0</v>
      </c>
      <c r="Q206" s="105">
        <f t="shared" si="23"/>
        <v>0</v>
      </c>
      <c r="R206" s="38">
        <f t="shared" si="19"/>
        <v>0</v>
      </c>
      <c r="S206" s="40" t="str">
        <f t="shared" si="22"/>
        <v/>
      </c>
    </row>
    <row r="207" spans="1:19">
      <c r="A207" s="33"/>
      <c r="B207" s="34"/>
      <c r="C207" s="33"/>
      <c r="D207" s="33"/>
      <c r="E207" s="33"/>
      <c r="F207" s="42"/>
      <c r="G207" s="42"/>
      <c r="I207">
        <f t="shared" si="20"/>
        <v>0</v>
      </c>
      <c r="J207">
        <f t="shared" si="21"/>
        <v>0</v>
      </c>
      <c r="L207" s="107"/>
      <c r="M207" s="110"/>
      <c r="N207" s="109"/>
      <c r="P207" s="38">
        <f t="shared" si="18"/>
        <v>0</v>
      </c>
      <c r="Q207" s="105">
        <f t="shared" si="23"/>
        <v>0</v>
      </c>
      <c r="R207" s="38">
        <f t="shared" si="19"/>
        <v>0</v>
      </c>
      <c r="S207" s="40" t="str">
        <f t="shared" si="22"/>
        <v/>
      </c>
    </row>
    <row r="208" spans="1:19">
      <c r="A208" s="33"/>
      <c r="B208" s="34"/>
      <c r="C208" s="33"/>
      <c r="D208" s="33"/>
      <c r="E208" s="33"/>
      <c r="F208" s="42"/>
      <c r="G208" s="42"/>
      <c r="I208">
        <f t="shared" si="20"/>
        <v>0</v>
      </c>
      <c r="J208">
        <f t="shared" si="21"/>
        <v>0</v>
      </c>
      <c r="L208" s="107"/>
      <c r="M208" s="110"/>
      <c r="N208" s="109"/>
      <c r="P208" s="38">
        <f t="shared" si="18"/>
        <v>0</v>
      </c>
      <c r="Q208" s="105">
        <f t="shared" si="23"/>
        <v>0</v>
      </c>
      <c r="R208" s="38">
        <f t="shared" si="19"/>
        <v>0</v>
      </c>
      <c r="S208" s="40" t="str">
        <f t="shared" si="22"/>
        <v/>
      </c>
    </row>
    <row r="209" spans="1:19">
      <c r="A209" s="33"/>
      <c r="B209" s="34"/>
      <c r="C209" s="33"/>
      <c r="D209" s="33"/>
      <c r="E209" s="33"/>
      <c r="F209" s="42"/>
      <c r="G209" s="42"/>
      <c r="I209">
        <f t="shared" si="20"/>
        <v>0</v>
      </c>
      <c r="J209">
        <f t="shared" si="21"/>
        <v>0</v>
      </c>
      <c r="L209" s="107"/>
      <c r="M209" s="110"/>
      <c r="N209" s="109"/>
      <c r="P209" s="38">
        <f t="shared" si="18"/>
        <v>0</v>
      </c>
      <c r="Q209" s="105">
        <f t="shared" si="23"/>
        <v>0</v>
      </c>
      <c r="R209" s="38">
        <f t="shared" si="19"/>
        <v>0</v>
      </c>
      <c r="S209" s="40" t="str">
        <f t="shared" si="22"/>
        <v/>
      </c>
    </row>
    <row r="210" spans="1:19">
      <c r="A210" s="33"/>
      <c r="B210" s="34"/>
      <c r="C210" s="33"/>
      <c r="D210" s="33"/>
      <c r="E210" s="33"/>
      <c r="F210" s="42"/>
      <c r="G210" s="42"/>
      <c r="I210">
        <f t="shared" si="20"/>
        <v>0</v>
      </c>
      <c r="J210">
        <f t="shared" si="21"/>
        <v>0</v>
      </c>
      <c r="L210" s="107"/>
      <c r="M210" s="110"/>
      <c r="N210" s="109"/>
      <c r="P210" s="38">
        <f t="shared" si="18"/>
        <v>0</v>
      </c>
      <c r="Q210" s="105">
        <f t="shared" si="23"/>
        <v>0</v>
      </c>
      <c r="R210" s="38">
        <f t="shared" si="19"/>
        <v>0</v>
      </c>
      <c r="S210" s="40" t="str">
        <f t="shared" si="22"/>
        <v/>
      </c>
    </row>
    <row r="211" spans="1:19">
      <c r="A211" s="33"/>
      <c r="B211" s="34"/>
      <c r="C211" s="33"/>
      <c r="D211" s="33"/>
      <c r="E211" s="33"/>
      <c r="F211" s="42"/>
      <c r="G211" s="42"/>
      <c r="I211">
        <f t="shared" si="20"/>
        <v>0</v>
      </c>
      <c r="J211">
        <f t="shared" si="21"/>
        <v>0</v>
      </c>
      <c r="L211" s="107"/>
      <c r="M211" s="110"/>
      <c r="N211" s="109"/>
      <c r="P211" s="38">
        <f t="shared" si="18"/>
        <v>0</v>
      </c>
      <c r="Q211" s="105">
        <f t="shared" si="23"/>
        <v>0</v>
      </c>
      <c r="R211" s="38">
        <f t="shared" si="19"/>
        <v>0</v>
      </c>
      <c r="S211" s="40" t="str">
        <f t="shared" si="22"/>
        <v/>
      </c>
    </row>
    <row r="212" spans="1:19">
      <c r="A212" s="33"/>
      <c r="B212" s="34"/>
      <c r="C212" s="33"/>
      <c r="D212" s="33"/>
      <c r="E212" s="33"/>
      <c r="F212" s="42"/>
      <c r="G212" s="42"/>
      <c r="I212">
        <f t="shared" si="20"/>
        <v>0</v>
      </c>
      <c r="J212">
        <f t="shared" si="21"/>
        <v>0</v>
      </c>
      <c r="L212" s="107"/>
      <c r="M212" s="110"/>
      <c r="N212" s="109"/>
      <c r="P212" s="38">
        <f t="shared" si="18"/>
        <v>0</v>
      </c>
      <c r="Q212" s="105">
        <f t="shared" si="23"/>
        <v>0</v>
      </c>
      <c r="R212" s="38">
        <f t="shared" si="19"/>
        <v>0</v>
      </c>
      <c r="S212" s="40" t="str">
        <f t="shared" si="22"/>
        <v/>
      </c>
    </row>
    <row r="213" spans="1:19">
      <c r="A213" s="33"/>
      <c r="B213" s="34"/>
      <c r="C213" s="33"/>
      <c r="D213" s="33"/>
      <c r="E213" s="33"/>
      <c r="F213" s="42"/>
      <c r="G213" s="42"/>
      <c r="I213">
        <f t="shared" si="20"/>
        <v>0</v>
      </c>
      <c r="J213">
        <f t="shared" si="21"/>
        <v>0</v>
      </c>
      <c r="L213" s="107"/>
      <c r="M213" s="110"/>
      <c r="N213" s="109"/>
      <c r="P213" s="38">
        <f t="shared" si="18"/>
        <v>0</v>
      </c>
      <c r="Q213" s="105">
        <f t="shared" si="23"/>
        <v>0</v>
      </c>
      <c r="R213" s="38">
        <f t="shared" si="19"/>
        <v>0</v>
      </c>
      <c r="S213" s="40" t="str">
        <f t="shared" si="22"/>
        <v/>
      </c>
    </row>
    <row r="214" spans="1:19">
      <c r="A214" s="33"/>
      <c r="B214" s="34"/>
      <c r="C214" s="33"/>
      <c r="D214" s="33"/>
      <c r="E214" s="33"/>
      <c r="F214" s="42"/>
      <c r="G214" s="42"/>
      <c r="I214">
        <f t="shared" si="20"/>
        <v>0</v>
      </c>
      <c r="J214">
        <f t="shared" si="21"/>
        <v>0</v>
      </c>
      <c r="L214" s="107"/>
      <c r="M214" s="110"/>
      <c r="N214" s="109"/>
      <c r="P214" s="38">
        <f t="shared" si="18"/>
        <v>0</v>
      </c>
      <c r="Q214" s="105">
        <f t="shared" si="23"/>
        <v>0</v>
      </c>
      <c r="R214" s="38">
        <f t="shared" si="19"/>
        <v>0</v>
      </c>
      <c r="S214" s="40" t="str">
        <f t="shared" si="22"/>
        <v/>
      </c>
    </row>
    <row r="215" spans="1:19">
      <c r="A215" s="33"/>
      <c r="B215" s="34"/>
      <c r="C215" s="33"/>
      <c r="D215" s="33"/>
      <c r="E215" s="33"/>
      <c r="F215" s="42"/>
      <c r="G215" s="42"/>
      <c r="I215">
        <f t="shared" si="20"/>
        <v>0</v>
      </c>
      <c r="J215">
        <f t="shared" si="21"/>
        <v>0</v>
      </c>
      <c r="L215" s="107"/>
      <c r="M215" s="110"/>
      <c r="N215" s="109"/>
      <c r="P215" s="38">
        <f t="shared" si="18"/>
        <v>0</v>
      </c>
      <c r="Q215" s="105">
        <f t="shared" si="23"/>
        <v>0</v>
      </c>
      <c r="R215" s="38">
        <f t="shared" si="19"/>
        <v>0</v>
      </c>
      <c r="S215" s="40" t="str">
        <f t="shared" si="22"/>
        <v/>
      </c>
    </row>
    <row r="216" spans="1:19">
      <c r="A216" s="33"/>
      <c r="B216" s="34"/>
      <c r="C216" s="33"/>
      <c r="D216" s="33"/>
      <c r="E216" s="33"/>
      <c r="F216" s="42"/>
      <c r="G216" s="42"/>
      <c r="I216">
        <f t="shared" si="20"/>
        <v>0</v>
      </c>
      <c r="J216">
        <f t="shared" si="21"/>
        <v>0</v>
      </c>
      <c r="L216" s="107"/>
      <c r="M216" s="110"/>
      <c r="N216" s="109"/>
      <c r="P216" s="38">
        <f t="shared" si="18"/>
        <v>0</v>
      </c>
      <c r="Q216" s="105">
        <f t="shared" si="23"/>
        <v>0</v>
      </c>
      <c r="R216" s="38">
        <f t="shared" si="19"/>
        <v>0</v>
      </c>
      <c r="S216" s="40" t="str">
        <f t="shared" si="22"/>
        <v/>
      </c>
    </row>
    <row r="217" spans="1:19">
      <c r="A217" s="33"/>
      <c r="B217" s="34"/>
      <c r="C217" s="33"/>
      <c r="D217" s="33"/>
      <c r="E217" s="33"/>
      <c r="F217" s="42"/>
      <c r="G217" s="42"/>
      <c r="I217">
        <f t="shared" si="20"/>
        <v>0</v>
      </c>
      <c r="J217">
        <f t="shared" si="21"/>
        <v>0</v>
      </c>
      <c r="L217" s="107"/>
      <c r="M217" s="110"/>
      <c r="N217" s="109"/>
      <c r="P217" s="38">
        <f t="shared" si="18"/>
        <v>0</v>
      </c>
      <c r="Q217" s="105">
        <f t="shared" si="23"/>
        <v>0</v>
      </c>
      <c r="R217" s="38">
        <f t="shared" si="19"/>
        <v>0</v>
      </c>
      <c r="S217" s="40" t="str">
        <f t="shared" si="22"/>
        <v/>
      </c>
    </row>
    <row r="218" spans="1:19">
      <c r="A218" s="33"/>
      <c r="B218" s="34"/>
      <c r="C218" s="33"/>
      <c r="D218" s="33"/>
      <c r="E218" s="33"/>
      <c r="F218" s="42"/>
      <c r="G218" s="42"/>
      <c r="I218">
        <f t="shared" si="20"/>
        <v>0</v>
      </c>
      <c r="J218">
        <f t="shared" si="21"/>
        <v>0</v>
      </c>
      <c r="L218" s="107"/>
      <c r="M218" s="110"/>
      <c r="N218" s="109"/>
      <c r="P218" s="38">
        <f t="shared" si="18"/>
        <v>0</v>
      </c>
      <c r="Q218" s="105">
        <f t="shared" si="23"/>
        <v>0</v>
      </c>
      <c r="R218" s="38">
        <f t="shared" si="19"/>
        <v>0</v>
      </c>
      <c r="S218" s="40" t="str">
        <f t="shared" si="22"/>
        <v/>
      </c>
    </row>
    <row r="219" spans="1:19">
      <c r="A219" s="33"/>
      <c r="B219" s="34"/>
      <c r="C219" s="33"/>
      <c r="D219" s="33"/>
      <c r="E219" s="33"/>
      <c r="F219" s="42"/>
      <c r="G219" s="42"/>
      <c r="I219">
        <f t="shared" si="20"/>
        <v>0</v>
      </c>
      <c r="J219">
        <f t="shared" si="21"/>
        <v>0</v>
      </c>
      <c r="L219" s="107"/>
      <c r="M219" s="110"/>
      <c r="N219" s="109"/>
      <c r="P219" s="38">
        <f t="shared" si="18"/>
        <v>0</v>
      </c>
      <c r="Q219" s="105">
        <f t="shared" si="23"/>
        <v>0</v>
      </c>
      <c r="R219" s="38">
        <f t="shared" si="19"/>
        <v>0</v>
      </c>
      <c r="S219" s="40" t="str">
        <f t="shared" si="22"/>
        <v/>
      </c>
    </row>
    <row r="220" spans="1:19">
      <c r="A220" s="33"/>
      <c r="B220" s="34"/>
      <c r="C220" s="33"/>
      <c r="D220" s="33"/>
      <c r="E220" s="33"/>
      <c r="F220" s="42"/>
      <c r="G220" s="42"/>
      <c r="I220">
        <f t="shared" si="20"/>
        <v>0</v>
      </c>
      <c r="J220">
        <f t="shared" si="21"/>
        <v>0</v>
      </c>
      <c r="L220" s="107"/>
      <c r="M220" s="110"/>
      <c r="N220" s="109"/>
      <c r="P220" s="38">
        <f t="shared" si="18"/>
        <v>0</v>
      </c>
      <c r="Q220" s="105">
        <f t="shared" si="23"/>
        <v>0</v>
      </c>
      <c r="R220" s="38">
        <f t="shared" si="19"/>
        <v>0</v>
      </c>
      <c r="S220" s="40" t="str">
        <f t="shared" si="22"/>
        <v/>
      </c>
    </row>
    <row r="221" spans="1:19">
      <c r="A221" s="33"/>
      <c r="B221" s="34"/>
      <c r="C221" s="33"/>
      <c r="D221" s="33"/>
      <c r="E221" s="33"/>
      <c r="F221" s="42"/>
      <c r="G221" s="42"/>
      <c r="I221">
        <f t="shared" si="20"/>
        <v>0</v>
      </c>
      <c r="J221">
        <f t="shared" si="21"/>
        <v>0</v>
      </c>
      <c r="L221" s="107"/>
      <c r="M221" s="110"/>
      <c r="N221" s="109"/>
      <c r="P221" s="38">
        <f t="shared" si="18"/>
        <v>0</v>
      </c>
      <c r="Q221" s="105">
        <f t="shared" si="23"/>
        <v>0</v>
      </c>
      <c r="R221" s="38">
        <f t="shared" si="19"/>
        <v>0</v>
      </c>
      <c r="S221" s="40" t="str">
        <f t="shared" si="22"/>
        <v/>
      </c>
    </row>
    <row r="222" spans="1:19">
      <c r="A222" s="33"/>
      <c r="B222" s="34"/>
      <c r="C222" s="33"/>
      <c r="D222" s="33"/>
      <c r="E222" s="33"/>
      <c r="F222" s="42"/>
      <c r="G222" s="42"/>
      <c r="I222">
        <f t="shared" si="20"/>
        <v>0</v>
      </c>
      <c r="J222">
        <f t="shared" si="21"/>
        <v>0</v>
      </c>
      <c r="L222" s="107"/>
      <c r="M222" s="110"/>
      <c r="N222" s="109"/>
      <c r="P222" s="38">
        <f t="shared" si="18"/>
        <v>0</v>
      </c>
      <c r="Q222" s="105">
        <f t="shared" si="23"/>
        <v>0</v>
      </c>
      <c r="R222" s="38">
        <f t="shared" si="19"/>
        <v>0</v>
      </c>
      <c r="S222" s="40" t="str">
        <f t="shared" si="22"/>
        <v/>
      </c>
    </row>
    <row r="223" spans="1:19">
      <c r="A223" s="33"/>
      <c r="B223" s="34"/>
      <c r="C223" s="33"/>
      <c r="D223" s="33"/>
      <c r="E223" s="33"/>
      <c r="F223" s="42"/>
      <c r="G223" s="42"/>
      <c r="I223">
        <f t="shared" si="20"/>
        <v>0</v>
      </c>
      <c r="J223">
        <f t="shared" si="21"/>
        <v>0</v>
      </c>
      <c r="L223" s="107"/>
      <c r="M223" s="110"/>
      <c r="N223" s="109"/>
      <c r="P223" s="38">
        <f t="shared" si="18"/>
        <v>0</v>
      </c>
      <c r="Q223" s="105">
        <f t="shared" si="23"/>
        <v>0</v>
      </c>
      <c r="R223" s="38">
        <f t="shared" si="19"/>
        <v>0</v>
      </c>
      <c r="S223" s="40" t="str">
        <f t="shared" si="22"/>
        <v/>
      </c>
    </row>
    <row r="224" spans="1:19">
      <c r="A224" s="33"/>
      <c r="B224" s="34"/>
      <c r="C224" s="33"/>
      <c r="D224" s="33"/>
      <c r="E224" s="33"/>
      <c r="F224" s="42"/>
      <c r="G224" s="42"/>
      <c r="I224">
        <f t="shared" si="20"/>
        <v>0</v>
      </c>
      <c r="J224">
        <f t="shared" si="21"/>
        <v>0</v>
      </c>
      <c r="L224" s="107"/>
      <c r="M224" s="110"/>
      <c r="N224" s="109"/>
      <c r="P224" s="38">
        <f t="shared" si="18"/>
        <v>0</v>
      </c>
      <c r="Q224" s="105">
        <f t="shared" si="23"/>
        <v>0</v>
      </c>
      <c r="R224" s="38">
        <f t="shared" si="19"/>
        <v>0</v>
      </c>
      <c r="S224" s="40" t="str">
        <f t="shared" si="22"/>
        <v/>
      </c>
    </row>
    <row r="225" spans="1:19">
      <c r="A225" s="33"/>
      <c r="B225" s="34"/>
      <c r="C225" s="33"/>
      <c r="D225" s="33"/>
      <c r="E225" s="33"/>
      <c r="F225" s="42"/>
      <c r="G225" s="42"/>
      <c r="I225">
        <f t="shared" si="20"/>
        <v>0</v>
      </c>
      <c r="J225">
        <f t="shared" si="21"/>
        <v>0</v>
      </c>
      <c r="L225" s="107"/>
      <c r="M225" s="110"/>
      <c r="N225" s="109"/>
      <c r="P225" s="38">
        <f t="shared" si="18"/>
        <v>0</v>
      </c>
      <c r="Q225" s="105">
        <f t="shared" si="23"/>
        <v>0</v>
      </c>
      <c r="R225" s="38">
        <f t="shared" si="19"/>
        <v>0</v>
      </c>
      <c r="S225" s="40" t="str">
        <f t="shared" si="22"/>
        <v/>
      </c>
    </row>
    <row r="226" spans="1:19">
      <c r="A226" s="33"/>
      <c r="B226" s="34"/>
      <c r="C226" s="33"/>
      <c r="D226" s="33"/>
      <c r="E226" s="33"/>
      <c r="F226" s="42"/>
      <c r="G226" s="42"/>
      <c r="I226">
        <f t="shared" si="20"/>
        <v>0</v>
      </c>
      <c r="J226">
        <f t="shared" si="21"/>
        <v>0</v>
      </c>
      <c r="L226" s="107"/>
      <c r="M226" s="110"/>
      <c r="N226" s="109"/>
      <c r="P226" s="38">
        <f t="shared" si="18"/>
        <v>0</v>
      </c>
      <c r="Q226" s="105">
        <f t="shared" si="23"/>
        <v>0</v>
      </c>
      <c r="R226" s="38">
        <f t="shared" si="19"/>
        <v>0</v>
      </c>
      <c r="S226" s="40" t="str">
        <f t="shared" si="22"/>
        <v/>
      </c>
    </row>
    <row r="227" spans="1:19">
      <c r="A227" s="33"/>
      <c r="B227" s="34"/>
      <c r="C227" s="33"/>
      <c r="D227" s="33"/>
      <c r="E227" s="33"/>
      <c r="F227" s="42"/>
      <c r="G227" s="42"/>
      <c r="I227">
        <f t="shared" si="20"/>
        <v>0</v>
      </c>
      <c r="J227">
        <f t="shared" si="21"/>
        <v>0</v>
      </c>
      <c r="L227" s="107"/>
      <c r="M227" s="110"/>
      <c r="N227" s="109"/>
      <c r="P227" s="38">
        <f t="shared" si="18"/>
        <v>0</v>
      </c>
      <c r="Q227" s="105">
        <f t="shared" si="23"/>
        <v>0</v>
      </c>
      <c r="R227" s="38">
        <f t="shared" si="19"/>
        <v>0</v>
      </c>
      <c r="S227" s="40" t="str">
        <f t="shared" si="22"/>
        <v/>
      </c>
    </row>
    <row r="228" spans="1:19">
      <c r="A228" s="33"/>
      <c r="B228" s="34"/>
      <c r="C228" s="33"/>
      <c r="D228" s="33"/>
      <c r="E228" s="33"/>
      <c r="F228" s="42"/>
      <c r="G228" s="42"/>
      <c r="I228">
        <f t="shared" si="20"/>
        <v>0</v>
      </c>
      <c r="J228">
        <f t="shared" si="21"/>
        <v>0</v>
      </c>
      <c r="L228" s="107"/>
      <c r="M228" s="110"/>
      <c r="N228" s="109"/>
      <c r="P228" s="38">
        <f t="shared" si="18"/>
        <v>0</v>
      </c>
      <c r="Q228" s="105">
        <f t="shared" si="23"/>
        <v>0</v>
      </c>
      <c r="R228" s="38">
        <f t="shared" si="19"/>
        <v>0</v>
      </c>
      <c r="S228" s="40" t="str">
        <f t="shared" si="22"/>
        <v/>
      </c>
    </row>
    <row r="229" spans="1:19">
      <c r="A229" s="33"/>
      <c r="B229" s="34"/>
      <c r="C229" s="33"/>
      <c r="D229" s="33"/>
      <c r="E229" s="33"/>
      <c r="F229" s="42"/>
      <c r="G229" s="42"/>
      <c r="I229">
        <f t="shared" si="20"/>
        <v>0</v>
      </c>
      <c r="J229">
        <f t="shared" si="21"/>
        <v>0</v>
      </c>
      <c r="L229" s="107"/>
      <c r="M229" s="110"/>
      <c r="N229" s="109"/>
      <c r="P229" s="38">
        <f t="shared" si="18"/>
        <v>0</v>
      </c>
      <c r="Q229" s="105">
        <f t="shared" si="23"/>
        <v>0</v>
      </c>
      <c r="R229" s="38">
        <f t="shared" si="19"/>
        <v>0</v>
      </c>
      <c r="S229" s="40" t="str">
        <f t="shared" si="22"/>
        <v/>
      </c>
    </row>
    <row r="230" spans="1:19">
      <c r="A230" s="33"/>
      <c r="B230" s="34"/>
      <c r="C230" s="33"/>
      <c r="D230" s="33"/>
      <c r="E230" s="33"/>
      <c r="F230" s="42"/>
      <c r="G230" s="42"/>
      <c r="I230">
        <f t="shared" si="20"/>
        <v>0</v>
      </c>
      <c r="J230">
        <f t="shared" si="21"/>
        <v>0</v>
      </c>
      <c r="L230" s="107"/>
      <c r="M230" s="110"/>
      <c r="N230" s="109"/>
      <c r="P230" s="38">
        <f t="shared" si="18"/>
        <v>0</v>
      </c>
      <c r="Q230" s="105">
        <f t="shared" si="23"/>
        <v>0</v>
      </c>
      <c r="R230" s="38">
        <f t="shared" si="19"/>
        <v>0</v>
      </c>
      <c r="S230" s="40" t="str">
        <f t="shared" si="22"/>
        <v/>
      </c>
    </row>
    <row r="231" spans="1:19">
      <c r="A231" s="33"/>
      <c r="B231" s="34"/>
      <c r="C231" s="33"/>
      <c r="D231" s="33"/>
      <c r="E231" s="33"/>
      <c r="F231" s="42"/>
      <c r="G231" s="42"/>
      <c r="I231">
        <f t="shared" si="20"/>
        <v>0</v>
      </c>
      <c r="J231">
        <f t="shared" si="21"/>
        <v>0</v>
      </c>
      <c r="L231" s="107"/>
      <c r="M231" s="110"/>
      <c r="N231" s="109"/>
      <c r="P231" s="38">
        <f t="shared" si="18"/>
        <v>0</v>
      </c>
      <c r="Q231" s="105">
        <f t="shared" si="23"/>
        <v>0</v>
      </c>
      <c r="R231" s="38">
        <f t="shared" si="19"/>
        <v>0</v>
      </c>
      <c r="S231" s="40" t="str">
        <f t="shared" si="22"/>
        <v/>
      </c>
    </row>
    <row r="232" spans="1:19">
      <c r="A232" s="33"/>
      <c r="B232" s="34"/>
      <c r="C232" s="33"/>
      <c r="D232" s="33"/>
      <c r="E232" s="33"/>
      <c r="F232" s="42"/>
      <c r="G232" s="42"/>
      <c r="I232">
        <f t="shared" si="20"/>
        <v>0</v>
      </c>
      <c r="J232">
        <f t="shared" si="21"/>
        <v>0</v>
      </c>
      <c r="L232" s="107"/>
      <c r="M232" s="110"/>
      <c r="N232" s="109"/>
      <c r="P232" s="38">
        <f t="shared" si="18"/>
        <v>0</v>
      </c>
      <c r="Q232" s="105">
        <f t="shared" si="23"/>
        <v>0</v>
      </c>
      <c r="R232" s="38">
        <f t="shared" si="19"/>
        <v>0</v>
      </c>
      <c r="S232" s="40" t="str">
        <f t="shared" si="22"/>
        <v/>
      </c>
    </row>
    <row r="233" spans="1:19">
      <c r="A233" s="33"/>
      <c r="B233" s="34"/>
      <c r="C233" s="33"/>
      <c r="D233" s="33"/>
      <c r="E233" s="33"/>
      <c r="F233" s="42"/>
      <c r="G233" s="42"/>
      <c r="I233">
        <f t="shared" si="20"/>
        <v>0</v>
      </c>
      <c r="J233">
        <f t="shared" si="21"/>
        <v>0</v>
      </c>
      <c r="L233" s="107"/>
      <c r="M233" s="110"/>
      <c r="N233" s="109"/>
      <c r="P233" s="38">
        <f t="shared" si="18"/>
        <v>0</v>
      </c>
      <c r="Q233" s="105">
        <f t="shared" si="23"/>
        <v>0</v>
      </c>
      <c r="R233" s="38">
        <f t="shared" si="19"/>
        <v>0</v>
      </c>
      <c r="S233" s="40" t="str">
        <f t="shared" si="22"/>
        <v/>
      </c>
    </row>
    <row r="234" spans="1:19">
      <c r="A234" s="33"/>
      <c r="B234" s="34"/>
      <c r="C234" s="33"/>
      <c r="D234" s="33"/>
      <c r="E234" s="33"/>
      <c r="F234" s="42"/>
      <c r="G234" s="42"/>
      <c r="I234">
        <f t="shared" si="20"/>
        <v>0</v>
      </c>
      <c r="J234">
        <f t="shared" si="21"/>
        <v>0</v>
      </c>
      <c r="L234" s="107"/>
      <c r="M234" s="110"/>
      <c r="N234" s="109"/>
      <c r="P234" s="38">
        <f t="shared" si="18"/>
        <v>0</v>
      </c>
      <c r="Q234" s="105">
        <f t="shared" si="23"/>
        <v>0</v>
      </c>
      <c r="R234" s="38">
        <f t="shared" si="19"/>
        <v>0</v>
      </c>
      <c r="S234" s="40" t="str">
        <f t="shared" si="22"/>
        <v/>
      </c>
    </row>
    <row r="235" spans="1:19">
      <c r="A235" s="33"/>
      <c r="B235" s="34"/>
      <c r="C235" s="33"/>
      <c r="D235" s="33"/>
      <c r="E235" s="33"/>
      <c r="F235" s="42"/>
      <c r="G235" s="42"/>
      <c r="I235">
        <f t="shared" si="20"/>
        <v>0</v>
      </c>
      <c r="J235">
        <f t="shared" si="21"/>
        <v>0</v>
      </c>
      <c r="L235" s="107"/>
      <c r="M235" s="110"/>
      <c r="N235" s="109"/>
      <c r="P235" s="38">
        <f t="shared" si="18"/>
        <v>0</v>
      </c>
      <c r="Q235" s="105">
        <f t="shared" si="23"/>
        <v>0</v>
      </c>
      <c r="R235" s="38">
        <f t="shared" si="19"/>
        <v>0</v>
      </c>
      <c r="S235" s="40" t="str">
        <f t="shared" si="22"/>
        <v/>
      </c>
    </row>
    <row r="236" spans="1:19">
      <c r="A236" s="33"/>
      <c r="B236" s="34"/>
      <c r="C236" s="33"/>
      <c r="D236" s="33"/>
      <c r="E236" s="33"/>
      <c r="F236" s="42"/>
      <c r="G236" s="42"/>
      <c r="I236">
        <f t="shared" si="20"/>
        <v>0</v>
      </c>
      <c r="J236">
        <f t="shared" si="21"/>
        <v>0</v>
      </c>
      <c r="L236" s="107"/>
      <c r="M236" s="110"/>
      <c r="N236" s="109"/>
      <c r="P236" s="38">
        <f t="shared" si="18"/>
        <v>0</v>
      </c>
      <c r="Q236" s="105">
        <f t="shared" si="23"/>
        <v>0</v>
      </c>
      <c r="R236" s="38">
        <f t="shared" si="19"/>
        <v>0</v>
      </c>
      <c r="S236" s="40" t="str">
        <f t="shared" si="22"/>
        <v/>
      </c>
    </row>
    <row r="237" spans="1:19">
      <c r="A237" s="33"/>
      <c r="B237" s="34"/>
      <c r="C237" s="33"/>
      <c r="D237" s="33"/>
      <c r="E237" s="33"/>
      <c r="F237" s="42"/>
      <c r="G237" s="42"/>
      <c r="I237">
        <f t="shared" si="20"/>
        <v>0</v>
      </c>
      <c r="J237">
        <f t="shared" si="21"/>
        <v>0</v>
      </c>
      <c r="L237" s="107"/>
      <c r="M237" s="110"/>
      <c r="N237" s="109"/>
      <c r="P237" s="38">
        <f t="shared" si="18"/>
        <v>0</v>
      </c>
      <c r="Q237" s="105">
        <f t="shared" si="23"/>
        <v>0</v>
      </c>
      <c r="R237" s="38">
        <f t="shared" si="19"/>
        <v>0</v>
      </c>
      <c r="S237" s="40" t="str">
        <f t="shared" si="22"/>
        <v/>
      </c>
    </row>
    <row r="238" spans="1:19">
      <c r="A238" s="33"/>
      <c r="B238" s="34"/>
      <c r="C238" s="33"/>
      <c r="D238" s="33"/>
      <c r="E238" s="33"/>
      <c r="F238" s="42"/>
      <c r="G238" s="42"/>
      <c r="I238">
        <f t="shared" si="20"/>
        <v>0</v>
      </c>
      <c r="J238">
        <f t="shared" si="21"/>
        <v>0</v>
      </c>
      <c r="L238" s="107"/>
      <c r="M238" s="110"/>
      <c r="N238" s="109"/>
      <c r="P238" s="38">
        <f t="shared" si="18"/>
        <v>0</v>
      </c>
      <c r="Q238" s="105">
        <f t="shared" si="23"/>
        <v>0</v>
      </c>
      <c r="R238" s="38">
        <f t="shared" si="19"/>
        <v>0</v>
      </c>
      <c r="S238" s="40" t="str">
        <f t="shared" si="22"/>
        <v/>
      </c>
    </row>
    <row r="239" spans="1:19">
      <c r="A239" s="33"/>
      <c r="B239" s="34"/>
      <c r="C239" s="33"/>
      <c r="D239" s="33"/>
      <c r="E239" s="33"/>
      <c r="F239" s="42"/>
      <c r="G239" s="42"/>
      <c r="I239">
        <f t="shared" si="20"/>
        <v>0</v>
      </c>
      <c r="J239">
        <f t="shared" si="21"/>
        <v>0</v>
      </c>
      <c r="L239" s="107"/>
      <c r="M239" s="110"/>
      <c r="N239" s="109"/>
      <c r="P239" s="38">
        <f t="shared" si="18"/>
        <v>0</v>
      </c>
      <c r="Q239" s="105">
        <f t="shared" si="23"/>
        <v>0</v>
      </c>
      <c r="R239" s="38">
        <f t="shared" si="19"/>
        <v>0</v>
      </c>
      <c r="S239" s="40" t="str">
        <f t="shared" si="22"/>
        <v/>
      </c>
    </row>
    <row r="240" spans="1:19">
      <c r="A240" s="33"/>
      <c r="B240" s="34"/>
      <c r="C240" s="33"/>
      <c r="D240" s="33"/>
      <c r="E240" s="33"/>
      <c r="F240" s="42"/>
      <c r="G240" s="42"/>
      <c r="I240">
        <f t="shared" si="20"/>
        <v>0</v>
      </c>
      <c r="J240">
        <f t="shared" si="21"/>
        <v>0</v>
      </c>
      <c r="L240" s="107"/>
      <c r="M240" s="110"/>
      <c r="N240" s="109"/>
      <c r="P240" s="38">
        <f t="shared" si="18"/>
        <v>0</v>
      </c>
      <c r="Q240" s="105">
        <f t="shared" si="23"/>
        <v>0</v>
      </c>
      <c r="R240" s="38">
        <f t="shared" si="19"/>
        <v>0</v>
      </c>
      <c r="S240" s="40" t="str">
        <f t="shared" si="22"/>
        <v/>
      </c>
    </row>
    <row r="241" spans="1:19">
      <c r="A241" s="33"/>
      <c r="B241" s="34"/>
      <c r="C241" s="33"/>
      <c r="D241" s="33"/>
      <c r="E241" s="33"/>
      <c r="F241" s="42"/>
      <c r="G241" s="42"/>
      <c r="I241">
        <f t="shared" si="20"/>
        <v>0</v>
      </c>
      <c r="J241">
        <f t="shared" si="21"/>
        <v>0</v>
      </c>
      <c r="L241" s="107"/>
      <c r="M241" s="110"/>
      <c r="N241" s="109"/>
      <c r="P241" s="38">
        <f t="shared" si="18"/>
        <v>0</v>
      </c>
      <c r="Q241" s="105">
        <f t="shared" si="23"/>
        <v>0</v>
      </c>
      <c r="R241" s="38">
        <f t="shared" si="19"/>
        <v>0</v>
      </c>
      <c r="S241" s="40" t="str">
        <f t="shared" si="22"/>
        <v/>
      </c>
    </row>
    <row r="242" spans="1:19">
      <c r="A242" s="33"/>
      <c r="B242" s="34"/>
      <c r="C242" s="33"/>
      <c r="D242" s="33"/>
      <c r="E242" s="33"/>
      <c r="F242" s="42"/>
      <c r="G242" s="42"/>
      <c r="I242">
        <f t="shared" si="20"/>
        <v>0</v>
      </c>
      <c r="J242">
        <f t="shared" si="21"/>
        <v>0</v>
      </c>
      <c r="L242" s="107"/>
      <c r="M242" s="110"/>
      <c r="N242" s="109"/>
      <c r="P242" s="38">
        <f t="shared" si="18"/>
        <v>0</v>
      </c>
      <c r="Q242" s="105">
        <f t="shared" si="23"/>
        <v>0</v>
      </c>
      <c r="R242" s="38">
        <f t="shared" si="19"/>
        <v>0</v>
      </c>
      <c r="S242" s="40" t="str">
        <f t="shared" si="22"/>
        <v/>
      </c>
    </row>
    <row r="243" spans="1:19">
      <c r="A243" s="33"/>
      <c r="B243" s="34"/>
      <c r="C243" s="33"/>
      <c r="D243" s="33"/>
      <c r="E243" s="33"/>
      <c r="F243" s="42"/>
      <c r="G243" s="42"/>
      <c r="I243">
        <f t="shared" si="20"/>
        <v>0</v>
      </c>
      <c r="J243">
        <f t="shared" si="21"/>
        <v>0</v>
      </c>
      <c r="L243" s="107"/>
      <c r="M243" s="110"/>
      <c r="N243" s="109"/>
      <c r="P243" s="38">
        <f t="shared" si="18"/>
        <v>0</v>
      </c>
      <c r="Q243" s="105">
        <f t="shared" si="23"/>
        <v>0</v>
      </c>
      <c r="R243" s="38">
        <f t="shared" si="19"/>
        <v>0</v>
      </c>
      <c r="S243" s="40" t="str">
        <f t="shared" si="22"/>
        <v/>
      </c>
    </row>
    <row r="244" spans="1:19">
      <c r="A244" s="33"/>
      <c r="B244" s="34"/>
      <c r="C244" s="33"/>
      <c r="D244" s="33"/>
      <c r="E244" s="33"/>
      <c r="F244" s="42"/>
      <c r="G244" s="42"/>
      <c r="I244">
        <f t="shared" si="20"/>
        <v>0</v>
      </c>
      <c r="J244">
        <f t="shared" si="21"/>
        <v>0</v>
      </c>
      <c r="L244" s="107"/>
      <c r="M244" s="110"/>
      <c r="N244" s="109"/>
      <c r="P244" s="38">
        <f t="shared" si="18"/>
        <v>0</v>
      </c>
      <c r="Q244" s="105">
        <f t="shared" si="23"/>
        <v>0</v>
      </c>
      <c r="R244" s="38">
        <f t="shared" si="19"/>
        <v>0</v>
      </c>
      <c r="S244" s="40" t="str">
        <f t="shared" si="22"/>
        <v/>
      </c>
    </row>
    <row r="245" spans="1:19">
      <c r="A245" s="33"/>
      <c r="B245" s="34"/>
      <c r="C245" s="33"/>
      <c r="D245" s="33"/>
      <c r="E245" s="33"/>
      <c r="F245" s="42"/>
      <c r="G245" s="42"/>
      <c r="I245">
        <f t="shared" si="20"/>
        <v>0</v>
      </c>
      <c r="J245">
        <f t="shared" si="21"/>
        <v>0</v>
      </c>
      <c r="L245" s="107"/>
      <c r="M245" s="110"/>
      <c r="N245" s="109"/>
      <c r="P245" s="38">
        <f t="shared" si="18"/>
        <v>0</v>
      </c>
      <c r="Q245" s="105">
        <f t="shared" si="23"/>
        <v>0</v>
      </c>
      <c r="R245" s="38">
        <f t="shared" si="19"/>
        <v>0</v>
      </c>
      <c r="S245" s="40" t="str">
        <f t="shared" si="22"/>
        <v/>
      </c>
    </row>
    <row r="246" spans="1:19">
      <c r="A246" s="33"/>
      <c r="B246" s="34"/>
      <c r="C246" s="33"/>
      <c r="D246" s="33"/>
      <c r="E246" s="33"/>
      <c r="F246" s="42"/>
      <c r="G246" s="42"/>
      <c r="I246">
        <f t="shared" si="20"/>
        <v>0</v>
      </c>
      <c r="J246">
        <f t="shared" si="21"/>
        <v>0</v>
      </c>
      <c r="L246" s="107"/>
      <c r="M246" s="110"/>
      <c r="N246" s="109"/>
      <c r="P246" s="38">
        <f t="shared" si="18"/>
        <v>0</v>
      </c>
      <c r="Q246" s="105">
        <f t="shared" si="23"/>
        <v>0</v>
      </c>
      <c r="R246" s="38">
        <f t="shared" si="19"/>
        <v>0</v>
      </c>
      <c r="S246" s="40" t="str">
        <f t="shared" si="22"/>
        <v/>
      </c>
    </row>
    <row r="247" spans="1:19">
      <c r="A247" s="33"/>
      <c r="B247" s="34"/>
      <c r="C247" s="33"/>
      <c r="D247" s="33"/>
      <c r="E247" s="33"/>
      <c r="F247" s="42"/>
      <c r="G247" s="42"/>
      <c r="I247">
        <f t="shared" si="20"/>
        <v>0</v>
      </c>
      <c r="J247">
        <f t="shared" si="21"/>
        <v>0</v>
      </c>
      <c r="L247" s="107"/>
      <c r="M247" s="110"/>
      <c r="N247" s="109"/>
      <c r="P247" s="38">
        <f t="shared" ref="P247:P310" si="24">I247*L247/1000</f>
        <v>0</v>
      </c>
      <c r="Q247" s="105">
        <f t="shared" si="23"/>
        <v>0</v>
      </c>
      <c r="R247" s="38">
        <f t="shared" ref="R247:R310" si="25">J247*N247/1000</f>
        <v>0</v>
      </c>
      <c r="S247" s="40" t="str">
        <f t="shared" si="22"/>
        <v/>
      </c>
    </row>
    <row r="248" spans="1:19">
      <c r="A248" s="33"/>
      <c r="B248" s="34"/>
      <c r="C248" s="33"/>
      <c r="D248" s="33"/>
      <c r="E248" s="33"/>
      <c r="F248" s="42"/>
      <c r="G248" s="42"/>
      <c r="I248">
        <f t="shared" ref="I248:I311" si="26">IF(OR(E248="R",E248="E"),D248,IF(D248&gt;=E248,D248-E248,0))</f>
        <v>0</v>
      </c>
      <c r="J248">
        <f t="shared" ref="J248:J311" si="27">IF(OR(E248="R",E248="E"),0,IF(E248&gt;D248,E248-D248,0))</f>
        <v>0</v>
      </c>
      <c r="L248" s="107"/>
      <c r="M248" s="110"/>
      <c r="N248" s="109"/>
      <c r="P248" s="38">
        <f t="shared" si="24"/>
        <v>0</v>
      </c>
      <c r="Q248" s="105">
        <f t="shared" si="23"/>
        <v>0</v>
      </c>
      <c r="R248" s="38">
        <f t="shared" si="25"/>
        <v>0</v>
      </c>
      <c r="S248" s="40" t="str">
        <f t="shared" si="22"/>
        <v/>
      </c>
    </row>
    <row r="249" spans="1:19">
      <c r="A249" s="33"/>
      <c r="B249" s="34"/>
      <c r="C249" s="33"/>
      <c r="D249" s="33"/>
      <c r="E249" s="33"/>
      <c r="F249" s="42"/>
      <c r="G249" s="42"/>
      <c r="I249">
        <f t="shared" si="26"/>
        <v>0</v>
      </c>
      <c r="J249">
        <f t="shared" si="27"/>
        <v>0</v>
      </c>
      <c r="L249" s="107"/>
      <c r="M249" s="110"/>
      <c r="N249" s="109"/>
      <c r="P249" s="38">
        <f t="shared" si="24"/>
        <v>0</v>
      </c>
      <c r="Q249" s="105">
        <f t="shared" si="23"/>
        <v>0</v>
      </c>
      <c r="R249" s="38">
        <f t="shared" si="25"/>
        <v>0</v>
      </c>
      <c r="S249" s="40" t="str">
        <f t="shared" si="22"/>
        <v/>
      </c>
    </row>
    <row r="250" spans="1:19">
      <c r="A250" s="33"/>
      <c r="B250" s="34"/>
      <c r="C250" s="33"/>
      <c r="D250" s="33"/>
      <c r="E250" s="33"/>
      <c r="F250" s="42"/>
      <c r="G250" s="42"/>
      <c r="I250">
        <f t="shared" si="26"/>
        <v>0</v>
      </c>
      <c r="J250">
        <f t="shared" si="27"/>
        <v>0</v>
      </c>
      <c r="L250" s="107"/>
      <c r="M250" s="110"/>
      <c r="N250" s="109"/>
      <c r="P250" s="38">
        <f t="shared" si="24"/>
        <v>0</v>
      </c>
      <c r="Q250" s="105">
        <f t="shared" si="23"/>
        <v>0</v>
      </c>
      <c r="R250" s="38">
        <f t="shared" si="25"/>
        <v>0</v>
      </c>
      <c r="S250" s="40" t="str">
        <f t="shared" si="22"/>
        <v/>
      </c>
    </row>
    <row r="251" spans="1:19">
      <c r="A251" s="33"/>
      <c r="B251" s="34"/>
      <c r="C251" s="33"/>
      <c r="D251" s="33"/>
      <c r="E251" s="33"/>
      <c r="F251" s="42"/>
      <c r="G251" s="42"/>
      <c r="I251">
        <f t="shared" si="26"/>
        <v>0</v>
      </c>
      <c r="J251">
        <f t="shared" si="27"/>
        <v>0</v>
      </c>
      <c r="L251" s="107"/>
      <c r="M251" s="110"/>
      <c r="N251" s="109"/>
      <c r="P251" s="38">
        <f t="shared" si="24"/>
        <v>0</v>
      </c>
      <c r="Q251" s="105">
        <f t="shared" si="23"/>
        <v>0</v>
      </c>
      <c r="R251" s="38">
        <f t="shared" si="25"/>
        <v>0</v>
      </c>
      <c r="S251" s="40" t="str">
        <f t="shared" si="22"/>
        <v/>
      </c>
    </row>
    <row r="252" spans="1:19">
      <c r="A252" s="33"/>
      <c r="B252" s="34"/>
      <c r="C252" s="33"/>
      <c r="D252" s="33"/>
      <c r="E252" s="33"/>
      <c r="F252" s="42"/>
      <c r="G252" s="42"/>
      <c r="I252">
        <f t="shared" si="26"/>
        <v>0</v>
      </c>
      <c r="J252">
        <f t="shared" si="27"/>
        <v>0</v>
      </c>
      <c r="L252" s="107"/>
      <c r="M252" s="110"/>
      <c r="N252" s="109"/>
      <c r="P252" s="38">
        <f t="shared" si="24"/>
        <v>0</v>
      </c>
      <c r="Q252" s="105">
        <f t="shared" si="23"/>
        <v>0</v>
      </c>
      <c r="R252" s="38">
        <f t="shared" si="25"/>
        <v>0</v>
      </c>
      <c r="S252" s="40" t="str">
        <f t="shared" si="22"/>
        <v/>
      </c>
    </row>
    <row r="253" spans="1:19">
      <c r="A253" s="33"/>
      <c r="B253" s="34"/>
      <c r="C253" s="33"/>
      <c r="D253" s="33"/>
      <c r="E253" s="33"/>
      <c r="F253" s="42"/>
      <c r="G253" s="42"/>
      <c r="I253">
        <f t="shared" si="26"/>
        <v>0</v>
      </c>
      <c r="J253">
        <f t="shared" si="27"/>
        <v>0</v>
      </c>
      <c r="L253" s="107"/>
      <c r="M253" s="110"/>
      <c r="N253" s="109"/>
      <c r="P253" s="38">
        <f t="shared" si="24"/>
        <v>0</v>
      </c>
      <c r="Q253" s="105">
        <f t="shared" si="23"/>
        <v>0</v>
      </c>
      <c r="R253" s="38">
        <f t="shared" si="25"/>
        <v>0</v>
      </c>
      <c r="S253" s="40" t="str">
        <f t="shared" si="22"/>
        <v/>
      </c>
    </row>
    <row r="254" spans="1:19">
      <c r="A254" s="33"/>
      <c r="B254" s="34"/>
      <c r="C254" s="33"/>
      <c r="D254" s="33"/>
      <c r="E254" s="33"/>
      <c r="F254" s="42"/>
      <c r="G254" s="42"/>
      <c r="I254">
        <f t="shared" si="26"/>
        <v>0</v>
      </c>
      <c r="J254">
        <f t="shared" si="27"/>
        <v>0</v>
      </c>
      <c r="L254" s="107"/>
      <c r="M254" s="110"/>
      <c r="N254" s="109"/>
      <c r="P254" s="38">
        <f t="shared" si="24"/>
        <v>0</v>
      </c>
      <c r="Q254" s="105">
        <f t="shared" si="23"/>
        <v>0</v>
      </c>
      <c r="R254" s="38">
        <f t="shared" si="25"/>
        <v>0</v>
      </c>
      <c r="S254" s="40" t="str">
        <f t="shared" si="22"/>
        <v/>
      </c>
    </row>
    <row r="255" spans="1:19">
      <c r="A255" s="33"/>
      <c r="B255" s="34"/>
      <c r="C255" s="33"/>
      <c r="D255" s="33"/>
      <c r="E255" s="33"/>
      <c r="F255" s="42"/>
      <c r="G255" s="42"/>
      <c r="I255">
        <f t="shared" si="26"/>
        <v>0</v>
      </c>
      <c r="J255">
        <f t="shared" si="27"/>
        <v>0</v>
      </c>
      <c r="L255" s="107"/>
      <c r="M255" s="110"/>
      <c r="N255" s="109"/>
      <c r="P255" s="38">
        <f t="shared" si="24"/>
        <v>0</v>
      </c>
      <c r="Q255" s="105">
        <f t="shared" si="23"/>
        <v>0</v>
      </c>
      <c r="R255" s="38">
        <f t="shared" si="25"/>
        <v>0</v>
      </c>
      <c r="S255" s="40" t="str">
        <f t="shared" si="22"/>
        <v/>
      </c>
    </row>
    <row r="256" spans="1:19">
      <c r="A256" s="33"/>
      <c r="B256" s="34"/>
      <c r="C256" s="33"/>
      <c r="D256" s="33"/>
      <c r="E256" s="33"/>
      <c r="F256" s="42"/>
      <c r="G256" s="42"/>
      <c r="I256">
        <f t="shared" si="26"/>
        <v>0</v>
      </c>
      <c r="J256">
        <f t="shared" si="27"/>
        <v>0</v>
      </c>
      <c r="L256" s="107"/>
      <c r="M256" s="110"/>
      <c r="N256" s="109"/>
      <c r="P256" s="38">
        <f t="shared" si="24"/>
        <v>0</v>
      </c>
      <c r="Q256" s="105">
        <f t="shared" si="23"/>
        <v>0</v>
      </c>
      <c r="R256" s="38">
        <f t="shared" si="25"/>
        <v>0</v>
      </c>
      <c r="S256" s="40" t="str">
        <f t="shared" si="22"/>
        <v/>
      </c>
    </row>
    <row r="257" spans="1:19">
      <c r="A257" s="33"/>
      <c r="B257" s="34"/>
      <c r="C257" s="33"/>
      <c r="D257" s="33"/>
      <c r="E257" s="33"/>
      <c r="F257" s="42"/>
      <c r="G257" s="42"/>
      <c r="I257">
        <f t="shared" si="26"/>
        <v>0</v>
      </c>
      <c r="J257">
        <f t="shared" si="27"/>
        <v>0</v>
      </c>
      <c r="L257" s="107"/>
      <c r="M257" s="110"/>
      <c r="N257" s="109"/>
      <c r="P257" s="38">
        <f t="shared" si="24"/>
        <v>0</v>
      </c>
      <c r="Q257" s="105">
        <f t="shared" si="23"/>
        <v>0</v>
      </c>
      <c r="R257" s="38">
        <f t="shared" si="25"/>
        <v>0</v>
      </c>
      <c r="S257" s="40" t="str">
        <f t="shared" si="22"/>
        <v/>
      </c>
    </row>
    <row r="258" spans="1:19">
      <c r="A258" s="33"/>
      <c r="B258" s="34"/>
      <c r="C258" s="33"/>
      <c r="D258" s="33"/>
      <c r="E258" s="33"/>
      <c r="F258" s="42"/>
      <c r="G258" s="42"/>
      <c r="I258">
        <f t="shared" si="26"/>
        <v>0</v>
      </c>
      <c r="J258">
        <f t="shared" si="27"/>
        <v>0</v>
      </c>
      <c r="L258" s="107"/>
      <c r="M258" s="110"/>
      <c r="N258" s="109"/>
      <c r="P258" s="38">
        <f t="shared" si="24"/>
        <v>0</v>
      </c>
      <c r="Q258" s="105">
        <f t="shared" si="23"/>
        <v>0</v>
      </c>
      <c r="R258" s="38">
        <f t="shared" si="25"/>
        <v>0</v>
      </c>
      <c r="S258" s="40" t="str">
        <f t="shared" si="22"/>
        <v/>
      </c>
    </row>
    <row r="259" spans="1:19">
      <c r="A259" s="33"/>
      <c r="B259" s="34"/>
      <c r="C259" s="33"/>
      <c r="D259" s="33"/>
      <c r="E259" s="33"/>
      <c r="F259" s="42"/>
      <c r="G259" s="42"/>
      <c r="I259">
        <f t="shared" si="26"/>
        <v>0</v>
      </c>
      <c r="J259">
        <f t="shared" si="27"/>
        <v>0</v>
      </c>
      <c r="L259" s="107"/>
      <c r="M259" s="110"/>
      <c r="N259" s="109"/>
      <c r="P259" s="38">
        <f t="shared" si="24"/>
        <v>0</v>
      </c>
      <c r="Q259" s="105">
        <f t="shared" si="23"/>
        <v>0</v>
      </c>
      <c r="R259" s="38">
        <f t="shared" si="25"/>
        <v>0</v>
      </c>
      <c r="S259" s="40" t="str">
        <f t="shared" si="22"/>
        <v/>
      </c>
    </row>
    <row r="260" spans="1:19">
      <c r="A260" s="33"/>
      <c r="B260" s="34"/>
      <c r="C260" s="33"/>
      <c r="D260" s="33"/>
      <c r="E260" s="33"/>
      <c r="F260" s="42"/>
      <c r="G260" s="42"/>
      <c r="I260">
        <f t="shared" si="26"/>
        <v>0</v>
      </c>
      <c r="J260">
        <f t="shared" si="27"/>
        <v>0</v>
      </c>
      <c r="L260" s="107"/>
      <c r="M260" s="110"/>
      <c r="N260" s="109"/>
      <c r="P260" s="38">
        <f t="shared" si="24"/>
        <v>0</v>
      </c>
      <c r="Q260" s="105">
        <f t="shared" si="23"/>
        <v>0</v>
      </c>
      <c r="R260" s="38">
        <f t="shared" si="25"/>
        <v>0</v>
      </c>
      <c r="S260" s="40" t="str">
        <f t="shared" si="22"/>
        <v/>
      </c>
    </row>
    <row r="261" spans="1:19">
      <c r="A261" s="33"/>
      <c r="B261" s="34"/>
      <c r="C261" s="33"/>
      <c r="D261" s="33"/>
      <c r="E261" s="33"/>
      <c r="F261" s="42"/>
      <c r="G261" s="42"/>
      <c r="I261">
        <f t="shared" si="26"/>
        <v>0</v>
      </c>
      <c r="J261">
        <f t="shared" si="27"/>
        <v>0</v>
      </c>
      <c r="L261" s="107"/>
      <c r="M261" s="110"/>
      <c r="N261" s="109"/>
      <c r="P261" s="38">
        <f t="shared" si="24"/>
        <v>0</v>
      </c>
      <c r="Q261" s="105">
        <f t="shared" si="23"/>
        <v>0</v>
      </c>
      <c r="R261" s="38">
        <f t="shared" si="25"/>
        <v>0</v>
      </c>
      <c r="S261" s="40" t="str">
        <f t="shared" si="22"/>
        <v/>
      </c>
    </row>
    <row r="262" spans="1:19">
      <c r="A262" s="33"/>
      <c r="B262" s="34"/>
      <c r="C262" s="33"/>
      <c r="D262" s="33"/>
      <c r="E262" s="33"/>
      <c r="F262" s="42"/>
      <c r="G262" s="42"/>
      <c r="I262">
        <f t="shared" si="26"/>
        <v>0</v>
      </c>
      <c r="J262">
        <f t="shared" si="27"/>
        <v>0</v>
      </c>
      <c r="L262" s="107"/>
      <c r="M262" s="110"/>
      <c r="N262" s="109"/>
      <c r="P262" s="38">
        <f t="shared" si="24"/>
        <v>0</v>
      </c>
      <c r="Q262" s="105">
        <f t="shared" si="23"/>
        <v>0</v>
      </c>
      <c r="R262" s="38">
        <f t="shared" si="25"/>
        <v>0</v>
      </c>
      <c r="S262" s="40" t="str">
        <f t="shared" si="22"/>
        <v/>
      </c>
    </row>
    <row r="263" spans="1:19">
      <c r="A263" s="33"/>
      <c r="B263" s="34"/>
      <c r="C263" s="33"/>
      <c r="D263" s="33"/>
      <c r="E263" s="33"/>
      <c r="F263" s="42"/>
      <c r="G263" s="42"/>
      <c r="I263">
        <f t="shared" si="26"/>
        <v>0</v>
      </c>
      <c r="J263">
        <f t="shared" si="27"/>
        <v>0</v>
      </c>
      <c r="L263" s="107"/>
      <c r="M263" s="110"/>
      <c r="N263" s="109"/>
      <c r="P263" s="38">
        <f t="shared" si="24"/>
        <v>0</v>
      </c>
      <c r="Q263" s="105">
        <f t="shared" si="23"/>
        <v>0</v>
      </c>
      <c r="R263" s="38">
        <f t="shared" si="25"/>
        <v>0</v>
      </c>
      <c r="S263" s="40" t="str">
        <f t="shared" ref="S263:S326" si="28">IF(C263=1,SUM(R263:R286)-SUM(P263:P286),"")</f>
        <v/>
      </c>
    </row>
    <row r="264" spans="1:19">
      <c r="A264" s="33"/>
      <c r="B264" s="34"/>
      <c r="C264" s="33"/>
      <c r="D264" s="33"/>
      <c r="E264" s="33"/>
      <c r="F264" s="42"/>
      <c r="G264" s="42"/>
      <c r="I264">
        <f t="shared" si="26"/>
        <v>0</v>
      </c>
      <c r="J264">
        <f t="shared" si="27"/>
        <v>0</v>
      </c>
      <c r="L264" s="107"/>
      <c r="M264" s="110"/>
      <c r="N264" s="109"/>
      <c r="P264" s="38">
        <f t="shared" si="24"/>
        <v>0</v>
      </c>
      <c r="Q264" s="105">
        <f t="shared" ref="Q264:Q327" si="29">I264*M264/1000</f>
        <v>0</v>
      </c>
      <c r="R264" s="38">
        <f t="shared" si="25"/>
        <v>0</v>
      </c>
      <c r="S264" s="40" t="str">
        <f t="shared" si="28"/>
        <v/>
      </c>
    </row>
    <row r="265" spans="1:19">
      <c r="A265" s="33"/>
      <c r="B265" s="34"/>
      <c r="C265" s="33"/>
      <c r="D265" s="33"/>
      <c r="E265" s="33"/>
      <c r="F265" s="42"/>
      <c r="G265" s="42"/>
      <c r="I265">
        <f t="shared" si="26"/>
        <v>0</v>
      </c>
      <c r="J265">
        <f t="shared" si="27"/>
        <v>0</v>
      </c>
      <c r="L265" s="107"/>
      <c r="M265" s="110"/>
      <c r="N265" s="109"/>
      <c r="P265" s="38">
        <f t="shared" si="24"/>
        <v>0</v>
      </c>
      <c r="Q265" s="105">
        <f t="shared" si="29"/>
        <v>0</v>
      </c>
      <c r="R265" s="38">
        <f t="shared" si="25"/>
        <v>0</v>
      </c>
      <c r="S265" s="40" t="str">
        <f t="shared" si="28"/>
        <v/>
      </c>
    </row>
    <row r="266" spans="1:19">
      <c r="A266" s="33"/>
      <c r="B266" s="34"/>
      <c r="C266" s="33"/>
      <c r="D266" s="33"/>
      <c r="E266" s="33"/>
      <c r="F266" s="42"/>
      <c r="G266" s="42"/>
      <c r="I266">
        <f t="shared" si="26"/>
        <v>0</v>
      </c>
      <c r="J266">
        <f t="shared" si="27"/>
        <v>0</v>
      </c>
      <c r="L266" s="107"/>
      <c r="M266" s="110"/>
      <c r="N266" s="109"/>
      <c r="P266" s="38">
        <f t="shared" si="24"/>
        <v>0</v>
      </c>
      <c r="Q266" s="105">
        <f t="shared" si="29"/>
        <v>0</v>
      </c>
      <c r="R266" s="38">
        <f t="shared" si="25"/>
        <v>0</v>
      </c>
      <c r="S266" s="40" t="str">
        <f t="shared" si="28"/>
        <v/>
      </c>
    </row>
    <row r="267" spans="1:19">
      <c r="A267" s="33"/>
      <c r="B267" s="34"/>
      <c r="C267" s="33"/>
      <c r="D267" s="33"/>
      <c r="E267" s="33"/>
      <c r="F267" s="42"/>
      <c r="G267" s="42"/>
      <c r="I267">
        <f t="shared" si="26"/>
        <v>0</v>
      </c>
      <c r="J267">
        <f t="shared" si="27"/>
        <v>0</v>
      </c>
      <c r="L267" s="107"/>
      <c r="M267" s="110"/>
      <c r="N267" s="109"/>
      <c r="P267" s="38">
        <f t="shared" si="24"/>
        <v>0</v>
      </c>
      <c r="Q267" s="105">
        <f t="shared" si="29"/>
        <v>0</v>
      </c>
      <c r="R267" s="38">
        <f t="shared" si="25"/>
        <v>0</v>
      </c>
      <c r="S267" s="40" t="str">
        <f t="shared" si="28"/>
        <v/>
      </c>
    </row>
    <row r="268" spans="1:19">
      <c r="A268" s="33"/>
      <c r="B268" s="34"/>
      <c r="C268" s="33"/>
      <c r="D268" s="33"/>
      <c r="E268" s="33"/>
      <c r="F268" s="42"/>
      <c r="G268" s="42"/>
      <c r="I268">
        <f t="shared" si="26"/>
        <v>0</v>
      </c>
      <c r="J268">
        <f t="shared" si="27"/>
        <v>0</v>
      </c>
      <c r="L268" s="107"/>
      <c r="M268" s="110"/>
      <c r="N268" s="109"/>
      <c r="P268" s="38">
        <f t="shared" si="24"/>
        <v>0</v>
      </c>
      <c r="Q268" s="105">
        <f t="shared" si="29"/>
        <v>0</v>
      </c>
      <c r="R268" s="38">
        <f t="shared" si="25"/>
        <v>0</v>
      </c>
      <c r="S268" s="40" t="str">
        <f t="shared" si="28"/>
        <v/>
      </c>
    </row>
    <row r="269" spans="1:19">
      <c r="A269" s="33"/>
      <c r="B269" s="34"/>
      <c r="C269" s="33"/>
      <c r="D269" s="33"/>
      <c r="E269" s="33"/>
      <c r="F269" s="42"/>
      <c r="G269" s="42"/>
      <c r="I269">
        <f t="shared" si="26"/>
        <v>0</v>
      </c>
      <c r="J269">
        <f t="shared" si="27"/>
        <v>0</v>
      </c>
      <c r="L269" s="107"/>
      <c r="M269" s="110"/>
      <c r="N269" s="109"/>
      <c r="P269" s="38">
        <f t="shared" si="24"/>
        <v>0</v>
      </c>
      <c r="Q269" s="105">
        <f t="shared" si="29"/>
        <v>0</v>
      </c>
      <c r="R269" s="38">
        <f t="shared" si="25"/>
        <v>0</v>
      </c>
      <c r="S269" s="40" t="str">
        <f t="shared" si="28"/>
        <v/>
      </c>
    </row>
    <row r="270" spans="1:19">
      <c r="A270" s="33"/>
      <c r="B270" s="34"/>
      <c r="C270" s="33"/>
      <c r="D270" s="33"/>
      <c r="E270" s="33"/>
      <c r="F270" s="42"/>
      <c r="G270" s="42"/>
      <c r="I270">
        <f t="shared" si="26"/>
        <v>0</v>
      </c>
      <c r="J270">
        <f t="shared" si="27"/>
        <v>0</v>
      </c>
      <c r="L270" s="107"/>
      <c r="M270" s="110"/>
      <c r="N270" s="109"/>
      <c r="P270" s="38">
        <f t="shared" si="24"/>
        <v>0</v>
      </c>
      <c r="Q270" s="105">
        <f t="shared" si="29"/>
        <v>0</v>
      </c>
      <c r="R270" s="38">
        <f t="shared" si="25"/>
        <v>0</v>
      </c>
      <c r="S270" s="40" t="str">
        <f t="shared" si="28"/>
        <v/>
      </c>
    </row>
    <row r="271" spans="1:19">
      <c r="A271" s="33"/>
      <c r="B271" s="34"/>
      <c r="C271" s="33"/>
      <c r="D271" s="33"/>
      <c r="E271" s="33"/>
      <c r="F271" s="42"/>
      <c r="G271" s="42"/>
      <c r="I271">
        <f t="shared" si="26"/>
        <v>0</v>
      </c>
      <c r="J271">
        <f t="shared" si="27"/>
        <v>0</v>
      </c>
      <c r="L271" s="107"/>
      <c r="M271" s="110"/>
      <c r="N271" s="109"/>
      <c r="P271" s="38">
        <f t="shared" si="24"/>
        <v>0</v>
      </c>
      <c r="Q271" s="105">
        <f t="shared" si="29"/>
        <v>0</v>
      </c>
      <c r="R271" s="38">
        <f t="shared" si="25"/>
        <v>0</v>
      </c>
      <c r="S271" s="40" t="str">
        <f t="shared" si="28"/>
        <v/>
      </c>
    </row>
    <row r="272" spans="1:19">
      <c r="A272" s="33"/>
      <c r="B272" s="34"/>
      <c r="C272" s="33"/>
      <c r="D272" s="33"/>
      <c r="E272" s="33"/>
      <c r="F272" s="42"/>
      <c r="G272" s="42"/>
      <c r="I272">
        <f t="shared" si="26"/>
        <v>0</v>
      </c>
      <c r="J272">
        <f t="shared" si="27"/>
        <v>0</v>
      </c>
      <c r="L272" s="107"/>
      <c r="M272" s="110"/>
      <c r="N272" s="109"/>
      <c r="P272" s="38">
        <f t="shared" si="24"/>
        <v>0</v>
      </c>
      <c r="Q272" s="105">
        <f t="shared" si="29"/>
        <v>0</v>
      </c>
      <c r="R272" s="38">
        <f t="shared" si="25"/>
        <v>0</v>
      </c>
      <c r="S272" s="40" t="str">
        <f t="shared" si="28"/>
        <v/>
      </c>
    </row>
    <row r="273" spans="1:19">
      <c r="A273" s="33"/>
      <c r="B273" s="34"/>
      <c r="C273" s="33"/>
      <c r="D273" s="33"/>
      <c r="E273" s="33"/>
      <c r="F273" s="42"/>
      <c r="G273" s="42"/>
      <c r="I273">
        <f t="shared" si="26"/>
        <v>0</v>
      </c>
      <c r="J273">
        <f t="shared" si="27"/>
        <v>0</v>
      </c>
      <c r="L273" s="107"/>
      <c r="M273" s="110"/>
      <c r="N273" s="109"/>
      <c r="P273" s="38">
        <f t="shared" si="24"/>
        <v>0</v>
      </c>
      <c r="Q273" s="105">
        <f t="shared" si="29"/>
        <v>0</v>
      </c>
      <c r="R273" s="38">
        <f t="shared" si="25"/>
        <v>0</v>
      </c>
      <c r="S273" s="40" t="str">
        <f t="shared" si="28"/>
        <v/>
      </c>
    </row>
    <row r="274" spans="1:19">
      <c r="A274" s="33"/>
      <c r="B274" s="34"/>
      <c r="C274" s="33"/>
      <c r="D274" s="33"/>
      <c r="E274" s="33"/>
      <c r="F274" s="42"/>
      <c r="G274" s="42"/>
      <c r="I274">
        <f t="shared" si="26"/>
        <v>0</v>
      </c>
      <c r="J274">
        <f t="shared" si="27"/>
        <v>0</v>
      </c>
      <c r="L274" s="107"/>
      <c r="M274" s="110"/>
      <c r="N274" s="109"/>
      <c r="P274" s="38">
        <f t="shared" si="24"/>
        <v>0</v>
      </c>
      <c r="Q274" s="105">
        <f t="shared" si="29"/>
        <v>0</v>
      </c>
      <c r="R274" s="38">
        <f t="shared" si="25"/>
        <v>0</v>
      </c>
      <c r="S274" s="40" t="str">
        <f t="shared" si="28"/>
        <v/>
      </c>
    </row>
    <row r="275" spans="1:19">
      <c r="A275" s="33"/>
      <c r="B275" s="34"/>
      <c r="C275" s="33"/>
      <c r="D275" s="33"/>
      <c r="E275" s="33"/>
      <c r="F275" s="42"/>
      <c r="G275" s="42"/>
      <c r="I275">
        <f t="shared" si="26"/>
        <v>0</v>
      </c>
      <c r="J275">
        <f t="shared" si="27"/>
        <v>0</v>
      </c>
      <c r="L275" s="107"/>
      <c r="M275" s="110"/>
      <c r="N275" s="109"/>
      <c r="P275" s="38">
        <f t="shared" si="24"/>
        <v>0</v>
      </c>
      <c r="Q275" s="105">
        <f t="shared" si="29"/>
        <v>0</v>
      </c>
      <c r="R275" s="38">
        <f t="shared" si="25"/>
        <v>0</v>
      </c>
      <c r="S275" s="40" t="str">
        <f t="shared" si="28"/>
        <v/>
      </c>
    </row>
    <row r="276" spans="1:19">
      <c r="A276" s="33"/>
      <c r="B276" s="34"/>
      <c r="C276" s="33"/>
      <c r="D276" s="33"/>
      <c r="E276" s="33"/>
      <c r="F276" s="42"/>
      <c r="G276" s="42"/>
      <c r="I276">
        <f t="shared" si="26"/>
        <v>0</v>
      </c>
      <c r="J276">
        <f t="shared" si="27"/>
        <v>0</v>
      </c>
      <c r="L276" s="107"/>
      <c r="M276" s="110"/>
      <c r="N276" s="109"/>
      <c r="P276" s="38">
        <f t="shared" si="24"/>
        <v>0</v>
      </c>
      <c r="Q276" s="105">
        <f t="shared" si="29"/>
        <v>0</v>
      </c>
      <c r="R276" s="38">
        <f t="shared" si="25"/>
        <v>0</v>
      </c>
      <c r="S276" s="40" t="str">
        <f t="shared" si="28"/>
        <v/>
      </c>
    </row>
    <row r="277" spans="1:19">
      <c r="A277" s="33"/>
      <c r="B277" s="34"/>
      <c r="C277" s="33"/>
      <c r="D277" s="33"/>
      <c r="E277" s="33"/>
      <c r="F277" s="42"/>
      <c r="G277" s="42"/>
      <c r="I277">
        <f t="shared" si="26"/>
        <v>0</v>
      </c>
      <c r="J277">
        <f t="shared" si="27"/>
        <v>0</v>
      </c>
      <c r="L277" s="107"/>
      <c r="M277" s="110"/>
      <c r="N277" s="109"/>
      <c r="P277" s="38">
        <f t="shared" si="24"/>
        <v>0</v>
      </c>
      <c r="Q277" s="105">
        <f t="shared" si="29"/>
        <v>0</v>
      </c>
      <c r="R277" s="38">
        <f t="shared" si="25"/>
        <v>0</v>
      </c>
      <c r="S277" s="40" t="str">
        <f t="shared" si="28"/>
        <v/>
      </c>
    </row>
    <row r="278" spans="1:19">
      <c r="A278" s="33"/>
      <c r="B278" s="34"/>
      <c r="C278" s="33"/>
      <c r="D278" s="33"/>
      <c r="E278" s="33"/>
      <c r="F278" s="42"/>
      <c r="G278" s="42"/>
      <c r="I278">
        <f t="shared" si="26"/>
        <v>0</v>
      </c>
      <c r="J278">
        <f t="shared" si="27"/>
        <v>0</v>
      </c>
      <c r="L278" s="107"/>
      <c r="M278" s="110"/>
      <c r="N278" s="109"/>
      <c r="P278" s="38">
        <f t="shared" si="24"/>
        <v>0</v>
      </c>
      <c r="Q278" s="105">
        <f t="shared" si="29"/>
        <v>0</v>
      </c>
      <c r="R278" s="38">
        <f t="shared" si="25"/>
        <v>0</v>
      </c>
      <c r="S278" s="40" t="str">
        <f t="shared" si="28"/>
        <v/>
      </c>
    </row>
    <row r="279" spans="1:19">
      <c r="A279" s="33"/>
      <c r="B279" s="34"/>
      <c r="C279" s="33"/>
      <c r="D279" s="33"/>
      <c r="E279" s="33"/>
      <c r="F279" s="42"/>
      <c r="G279" s="42"/>
      <c r="I279">
        <f t="shared" si="26"/>
        <v>0</v>
      </c>
      <c r="J279">
        <f t="shared" si="27"/>
        <v>0</v>
      </c>
      <c r="L279" s="107"/>
      <c r="M279" s="110"/>
      <c r="N279" s="109"/>
      <c r="P279" s="38">
        <f t="shared" si="24"/>
        <v>0</v>
      </c>
      <c r="Q279" s="105">
        <f t="shared" si="29"/>
        <v>0</v>
      </c>
      <c r="R279" s="38">
        <f t="shared" si="25"/>
        <v>0</v>
      </c>
      <c r="S279" s="40" t="str">
        <f t="shared" si="28"/>
        <v/>
      </c>
    </row>
    <row r="280" spans="1:19">
      <c r="A280" s="33"/>
      <c r="B280" s="34"/>
      <c r="C280" s="33"/>
      <c r="D280" s="33"/>
      <c r="E280" s="33"/>
      <c r="F280" s="42"/>
      <c r="G280" s="42"/>
      <c r="I280">
        <f t="shared" si="26"/>
        <v>0</v>
      </c>
      <c r="J280">
        <f t="shared" si="27"/>
        <v>0</v>
      </c>
      <c r="L280" s="107"/>
      <c r="M280" s="110"/>
      <c r="N280" s="109"/>
      <c r="P280" s="38">
        <f t="shared" si="24"/>
        <v>0</v>
      </c>
      <c r="Q280" s="105">
        <f t="shared" si="29"/>
        <v>0</v>
      </c>
      <c r="R280" s="38">
        <f t="shared" si="25"/>
        <v>0</v>
      </c>
      <c r="S280" s="40" t="str">
        <f t="shared" si="28"/>
        <v/>
      </c>
    </row>
    <row r="281" spans="1:19">
      <c r="A281" s="33"/>
      <c r="B281" s="34"/>
      <c r="C281" s="33"/>
      <c r="D281" s="33"/>
      <c r="E281" s="33"/>
      <c r="F281" s="42"/>
      <c r="G281" s="42"/>
      <c r="I281">
        <f t="shared" si="26"/>
        <v>0</v>
      </c>
      <c r="J281">
        <f t="shared" si="27"/>
        <v>0</v>
      </c>
      <c r="L281" s="107"/>
      <c r="M281" s="110"/>
      <c r="N281" s="109"/>
      <c r="P281" s="38">
        <f t="shared" si="24"/>
        <v>0</v>
      </c>
      <c r="Q281" s="105">
        <f t="shared" si="29"/>
        <v>0</v>
      </c>
      <c r="R281" s="38">
        <f t="shared" si="25"/>
        <v>0</v>
      </c>
      <c r="S281" s="40" t="str">
        <f t="shared" si="28"/>
        <v/>
      </c>
    </row>
    <row r="282" spans="1:19">
      <c r="A282" s="33"/>
      <c r="B282" s="34"/>
      <c r="C282" s="33"/>
      <c r="D282" s="33"/>
      <c r="E282" s="33"/>
      <c r="F282" s="42"/>
      <c r="G282" s="42"/>
      <c r="I282">
        <f t="shared" si="26"/>
        <v>0</v>
      </c>
      <c r="J282">
        <f t="shared" si="27"/>
        <v>0</v>
      </c>
      <c r="L282" s="107"/>
      <c r="M282" s="110"/>
      <c r="N282" s="109"/>
      <c r="P282" s="38">
        <f t="shared" si="24"/>
        <v>0</v>
      </c>
      <c r="Q282" s="105">
        <f t="shared" si="29"/>
        <v>0</v>
      </c>
      <c r="R282" s="38">
        <f t="shared" si="25"/>
        <v>0</v>
      </c>
      <c r="S282" s="40" t="str">
        <f t="shared" si="28"/>
        <v/>
      </c>
    </row>
    <row r="283" spans="1:19">
      <c r="A283" s="33"/>
      <c r="B283" s="34"/>
      <c r="C283" s="33"/>
      <c r="D283" s="33"/>
      <c r="E283" s="33"/>
      <c r="F283" s="42"/>
      <c r="G283" s="42"/>
      <c r="I283">
        <f t="shared" si="26"/>
        <v>0</v>
      </c>
      <c r="J283">
        <f t="shared" si="27"/>
        <v>0</v>
      </c>
      <c r="L283" s="107"/>
      <c r="M283" s="110"/>
      <c r="N283" s="109"/>
      <c r="P283" s="38">
        <f t="shared" si="24"/>
        <v>0</v>
      </c>
      <c r="Q283" s="105">
        <f t="shared" si="29"/>
        <v>0</v>
      </c>
      <c r="R283" s="38">
        <f t="shared" si="25"/>
        <v>0</v>
      </c>
      <c r="S283" s="40" t="str">
        <f t="shared" si="28"/>
        <v/>
      </c>
    </row>
    <row r="284" spans="1:19">
      <c r="A284" s="33"/>
      <c r="B284" s="34"/>
      <c r="C284" s="33"/>
      <c r="D284" s="33"/>
      <c r="E284" s="33"/>
      <c r="F284" s="42"/>
      <c r="G284" s="42"/>
      <c r="I284">
        <f t="shared" si="26"/>
        <v>0</v>
      </c>
      <c r="J284">
        <f t="shared" si="27"/>
        <v>0</v>
      </c>
      <c r="L284" s="107"/>
      <c r="M284" s="110"/>
      <c r="N284" s="109"/>
      <c r="P284" s="38">
        <f t="shared" si="24"/>
        <v>0</v>
      </c>
      <c r="Q284" s="105">
        <f t="shared" si="29"/>
        <v>0</v>
      </c>
      <c r="R284" s="38">
        <f t="shared" si="25"/>
        <v>0</v>
      </c>
      <c r="S284" s="40" t="str">
        <f t="shared" si="28"/>
        <v/>
      </c>
    </row>
    <row r="285" spans="1:19">
      <c r="A285" s="33"/>
      <c r="B285" s="34"/>
      <c r="C285" s="33"/>
      <c r="D285" s="33"/>
      <c r="E285" s="33"/>
      <c r="F285" s="42"/>
      <c r="G285" s="42"/>
      <c r="I285">
        <f t="shared" si="26"/>
        <v>0</v>
      </c>
      <c r="J285">
        <f t="shared" si="27"/>
        <v>0</v>
      </c>
      <c r="L285" s="107"/>
      <c r="M285" s="110"/>
      <c r="N285" s="109"/>
      <c r="P285" s="38">
        <f t="shared" si="24"/>
        <v>0</v>
      </c>
      <c r="Q285" s="105">
        <f t="shared" si="29"/>
        <v>0</v>
      </c>
      <c r="R285" s="38">
        <f t="shared" si="25"/>
        <v>0</v>
      </c>
      <c r="S285" s="40" t="str">
        <f t="shared" si="28"/>
        <v/>
      </c>
    </row>
    <row r="286" spans="1:19">
      <c r="A286" s="33"/>
      <c r="B286" s="34"/>
      <c r="C286" s="33"/>
      <c r="D286" s="33"/>
      <c r="E286" s="33"/>
      <c r="F286" s="42"/>
      <c r="G286" s="42"/>
      <c r="I286">
        <f t="shared" si="26"/>
        <v>0</v>
      </c>
      <c r="J286">
        <f t="shared" si="27"/>
        <v>0</v>
      </c>
      <c r="L286" s="107"/>
      <c r="M286" s="110"/>
      <c r="N286" s="109"/>
      <c r="P286" s="38">
        <f t="shared" si="24"/>
        <v>0</v>
      </c>
      <c r="Q286" s="105">
        <f t="shared" si="29"/>
        <v>0</v>
      </c>
      <c r="R286" s="38">
        <f t="shared" si="25"/>
        <v>0</v>
      </c>
      <c r="S286" s="40" t="str">
        <f t="shared" si="28"/>
        <v/>
      </c>
    </row>
    <row r="287" spans="1:19">
      <c r="A287" s="33"/>
      <c r="B287" s="34"/>
      <c r="C287" s="33"/>
      <c r="D287" s="33"/>
      <c r="E287" s="33"/>
      <c r="F287" s="42"/>
      <c r="G287" s="42"/>
      <c r="I287">
        <f t="shared" si="26"/>
        <v>0</v>
      </c>
      <c r="J287">
        <f t="shared" si="27"/>
        <v>0</v>
      </c>
      <c r="L287" s="107"/>
      <c r="M287" s="110"/>
      <c r="N287" s="109"/>
      <c r="P287" s="38">
        <f t="shared" si="24"/>
        <v>0</v>
      </c>
      <c r="Q287" s="105">
        <f t="shared" si="29"/>
        <v>0</v>
      </c>
      <c r="R287" s="38">
        <f t="shared" si="25"/>
        <v>0</v>
      </c>
      <c r="S287" s="40" t="str">
        <f t="shared" si="28"/>
        <v/>
      </c>
    </row>
    <row r="288" spans="1:19">
      <c r="A288" s="33"/>
      <c r="B288" s="34"/>
      <c r="C288" s="33"/>
      <c r="D288" s="33"/>
      <c r="E288" s="33"/>
      <c r="F288" s="42"/>
      <c r="G288" s="42"/>
      <c r="I288">
        <f t="shared" si="26"/>
        <v>0</v>
      </c>
      <c r="J288">
        <f t="shared" si="27"/>
        <v>0</v>
      </c>
      <c r="L288" s="107"/>
      <c r="M288" s="110"/>
      <c r="N288" s="109"/>
      <c r="P288" s="38">
        <f t="shared" si="24"/>
        <v>0</v>
      </c>
      <c r="Q288" s="105">
        <f t="shared" si="29"/>
        <v>0</v>
      </c>
      <c r="R288" s="38">
        <f t="shared" si="25"/>
        <v>0</v>
      </c>
      <c r="S288" s="40" t="str">
        <f t="shared" si="28"/>
        <v/>
      </c>
    </row>
    <row r="289" spans="1:19">
      <c r="A289" s="33"/>
      <c r="B289" s="34"/>
      <c r="C289" s="33"/>
      <c r="D289" s="33"/>
      <c r="E289" s="33"/>
      <c r="F289" s="42"/>
      <c r="G289" s="42"/>
      <c r="I289">
        <f t="shared" si="26"/>
        <v>0</v>
      </c>
      <c r="J289">
        <f t="shared" si="27"/>
        <v>0</v>
      </c>
      <c r="L289" s="107"/>
      <c r="M289" s="110"/>
      <c r="N289" s="109"/>
      <c r="P289" s="38">
        <f t="shared" si="24"/>
        <v>0</v>
      </c>
      <c r="Q289" s="105">
        <f t="shared" si="29"/>
        <v>0</v>
      </c>
      <c r="R289" s="38">
        <f t="shared" si="25"/>
        <v>0</v>
      </c>
      <c r="S289" s="40" t="str">
        <f t="shared" si="28"/>
        <v/>
      </c>
    </row>
    <row r="290" spans="1:19">
      <c r="A290" s="33"/>
      <c r="B290" s="34"/>
      <c r="C290" s="33"/>
      <c r="D290" s="33"/>
      <c r="E290" s="33"/>
      <c r="F290" s="42"/>
      <c r="G290" s="42"/>
      <c r="I290">
        <f t="shared" si="26"/>
        <v>0</v>
      </c>
      <c r="J290">
        <f t="shared" si="27"/>
        <v>0</v>
      </c>
      <c r="L290" s="107"/>
      <c r="M290" s="110"/>
      <c r="N290" s="109"/>
      <c r="P290" s="38">
        <f t="shared" si="24"/>
        <v>0</v>
      </c>
      <c r="Q290" s="105">
        <f t="shared" si="29"/>
        <v>0</v>
      </c>
      <c r="R290" s="38">
        <f t="shared" si="25"/>
        <v>0</v>
      </c>
      <c r="S290" s="40" t="str">
        <f t="shared" si="28"/>
        <v/>
      </c>
    </row>
    <row r="291" spans="1:19">
      <c r="A291" s="33"/>
      <c r="B291" s="34"/>
      <c r="C291" s="33"/>
      <c r="D291" s="33"/>
      <c r="E291" s="33"/>
      <c r="F291" s="42"/>
      <c r="G291" s="42"/>
      <c r="I291">
        <f t="shared" si="26"/>
        <v>0</v>
      </c>
      <c r="J291">
        <f t="shared" si="27"/>
        <v>0</v>
      </c>
      <c r="L291" s="107"/>
      <c r="M291" s="110"/>
      <c r="N291" s="109"/>
      <c r="P291" s="38">
        <f t="shared" si="24"/>
        <v>0</v>
      </c>
      <c r="Q291" s="105">
        <f t="shared" si="29"/>
        <v>0</v>
      </c>
      <c r="R291" s="38">
        <f t="shared" si="25"/>
        <v>0</v>
      </c>
      <c r="S291" s="40" t="str">
        <f t="shared" si="28"/>
        <v/>
      </c>
    </row>
    <row r="292" spans="1:19">
      <c r="A292" s="33"/>
      <c r="B292" s="34"/>
      <c r="C292" s="33"/>
      <c r="D292" s="33"/>
      <c r="E292" s="33"/>
      <c r="F292" s="42"/>
      <c r="G292" s="42"/>
      <c r="I292">
        <f t="shared" si="26"/>
        <v>0</v>
      </c>
      <c r="J292">
        <f t="shared" si="27"/>
        <v>0</v>
      </c>
      <c r="L292" s="107"/>
      <c r="M292" s="110"/>
      <c r="N292" s="109"/>
      <c r="P292" s="38">
        <f t="shared" si="24"/>
        <v>0</v>
      </c>
      <c r="Q292" s="105">
        <f t="shared" si="29"/>
        <v>0</v>
      </c>
      <c r="R292" s="38">
        <f t="shared" si="25"/>
        <v>0</v>
      </c>
      <c r="S292" s="40" t="str">
        <f t="shared" si="28"/>
        <v/>
      </c>
    </row>
    <row r="293" spans="1:19">
      <c r="A293" s="33"/>
      <c r="B293" s="34"/>
      <c r="C293" s="33"/>
      <c r="D293" s="33"/>
      <c r="E293" s="33"/>
      <c r="F293" s="42"/>
      <c r="G293" s="42"/>
      <c r="I293">
        <f t="shared" si="26"/>
        <v>0</v>
      </c>
      <c r="J293">
        <f t="shared" si="27"/>
        <v>0</v>
      </c>
      <c r="L293" s="107"/>
      <c r="M293" s="110"/>
      <c r="N293" s="109"/>
      <c r="P293" s="38">
        <f t="shared" si="24"/>
        <v>0</v>
      </c>
      <c r="Q293" s="105">
        <f t="shared" si="29"/>
        <v>0</v>
      </c>
      <c r="R293" s="38">
        <f t="shared" si="25"/>
        <v>0</v>
      </c>
      <c r="S293" s="40" t="str">
        <f t="shared" si="28"/>
        <v/>
      </c>
    </row>
    <row r="294" spans="1:19">
      <c r="A294" s="33"/>
      <c r="B294" s="34"/>
      <c r="C294" s="33"/>
      <c r="D294" s="33"/>
      <c r="E294" s="33"/>
      <c r="F294" s="42"/>
      <c r="G294" s="42"/>
      <c r="I294">
        <f t="shared" si="26"/>
        <v>0</v>
      </c>
      <c r="J294">
        <f t="shared" si="27"/>
        <v>0</v>
      </c>
      <c r="L294" s="107"/>
      <c r="M294" s="110"/>
      <c r="N294" s="109"/>
      <c r="P294" s="38">
        <f t="shared" si="24"/>
        <v>0</v>
      </c>
      <c r="Q294" s="105">
        <f t="shared" si="29"/>
        <v>0</v>
      </c>
      <c r="R294" s="38">
        <f t="shared" si="25"/>
        <v>0</v>
      </c>
      <c r="S294" s="40" t="str">
        <f t="shared" si="28"/>
        <v/>
      </c>
    </row>
    <row r="295" spans="1:19">
      <c r="A295" s="33"/>
      <c r="B295" s="34"/>
      <c r="C295" s="33"/>
      <c r="D295" s="33"/>
      <c r="E295" s="33"/>
      <c r="F295" s="42"/>
      <c r="G295" s="42"/>
      <c r="I295">
        <f t="shared" si="26"/>
        <v>0</v>
      </c>
      <c r="J295">
        <f t="shared" si="27"/>
        <v>0</v>
      </c>
      <c r="L295" s="107"/>
      <c r="M295" s="110"/>
      <c r="N295" s="109"/>
      <c r="P295" s="38">
        <f t="shared" si="24"/>
        <v>0</v>
      </c>
      <c r="Q295" s="105">
        <f t="shared" si="29"/>
        <v>0</v>
      </c>
      <c r="R295" s="38">
        <f t="shared" si="25"/>
        <v>0</v>
      </c>
      <c r="S295" s="40" t="str">
        <f t="shared" si="28"/>
        <v/>
      </c>
    </row>
    <row r="296" spans="1:19">
      <c r="A296" s="33"/>
      <c r="B296" s="34"/>
      <c r="C296" s="33"/>
      <c r="D296" s="33"/>
      <c r="E296" s="33"/>
      <c r="F296" s="42"/>
      <c r="G296" s="42"/>
      <c r="I296">
        <f t="shared" si="26"/>
        <v>0</v>
      </c>
      <c r="J296">
        <f t="shared" si="27"/>
        <v>0</v>
      </c>
      <c r="L296" s="107"/>
      <c r="M296" s="110"/>
      <c r="N296" s="109"/>
      <c r="P296" s="38">
        <f t="shared" si="24"/>
        <v>0</v>
      </c>
      <c r="Q296" s="105">
        <f t="shared" si="29"/>
        <v>0</v>
      </c>
      <c r="R296" s="38">
        <f t="shared" si="25"/>
        <v>0</v>
      </c>
      <c r="S296" s="40" t="str">
        <f t="shared" si="28"/>
        <v/>
      </c>
    </row>
    <row r="297" spans="1:19">
      <c r="A297" s="33"/>
      <c r="B297" s="34"/>
      <c r="C297" s="33"/>
      <c r="D297" s="33"/>
      <c r="E297" s="33"/>
      <c r="F297" s="42"/>
      <c r="G297" s="42"/>
      <c r="I297">
        <f t="shared" si="26"/>
        <v>0</v>
      </c>
      <c r="J297">
        <f t="shared" si="27"/>
        <v>0</v>
      </c>
      <c r="L297" s="107"/>
      <c r="M297" s="110"/>
      <c r="N297" s="109"/>
      <c r="P297" s="38">
        <f t="shared" si="24"/>
        <v>0</v>
      </c>
      <c r="Q297" s="105">
        <f t="shared" si="29"/>
        <v>0</v>
      </c>
      <c r="R297" s="38">
        <f t="shared" si="25"/>
        <v>0</v>
      </c>
      <c r="S297" s="40" t="str">
        <f t="shared" si="28"/>
        <v/>
      </c>
    </row>
    <row r="298" spans="1:19">
      <c r="A298" s="33"/>
      <c r="B298" s="34"/>
      <c r="C298" s="33"/>
      <c r="D298" s="33"/>
      <c r="E298" s="33"/>
      <c r="F298" s="42"/>
      <c r="G298" s="42"/>
      <c r="I298">
        <f t="shared" si="26"/>
        <v>0</v>
      </c>
      <c r="J298">
        <f t="shared" si="27"/>
        <v>0</v>
      </c>
      <c r="L298" s="107"/>
      <c r="M298" s="110"/>
      <c r="N298" s="109"/>
      <c r="P298" s="38">
        <f t="shared" si="24"/>
        <v>0</v>
      </c>
      <c r="Q298" s="105">
        <f t="shared" si="29"/>
        <v>0</v>
      </c>
      <c r="R298" s="38">
        <f t="shared" si="25"/>
        <v>0</v>
      </c>
      <c r="S298" s="40" t="str">
        <f t="shared" si="28"/>
        <v/>
      </c>
    </row>
    <row r="299" spans="1:19">
      <c r="A299" s="33"/>
      <c r="B299" s="34"/>
      <c r="C299" s="33"/>
      <c r="D299" s="33"/>
      <c r="E299" s="33"/>
      <c r="F299" s="42"/>
      <c r="G299" s="42"/>
      <c r="I299">
        <f t="shared" si="26"/>
        <v>0</v>
      </c>
      <c r="J299">
        <f t="shared" si="27"/>
        <v>0</v>
      </c>
      <c r="L299" s="107"/>
      <c r="M299" s="110"/>
      <c r="N299" s="109"/>
      <c r="P299" s="38">
        <f t="shared" si="24"/>
        <v>0</v>
      </c>
      <c r="Q299" s="105">
        <f t="shared" si="29"/>
        <v>0</v>
      </c>
      <c r="R299" s="38">
        <f t="shared" si="25"/>
        <v>0</v>
      </c>
      <c r="S299" s="40" t="str">
        <f t="shared" si="28"/>
        <v/>
      </c>
    </row>
    <row r="300" spans="1:19">
      <c r="A300" s="33"/>
      <c r="B300" s="34"/>
      <c r="C300" s="33"/>
      <c r="D300" s="33"/>
      <c r="E300" s="33"/>
      <c r="F300" s="42"/>
      <c r="G300" s="42"/>
      <c r="I300">
        <f t="shared" si="26"/>
        <v>0</v>
      </c>
      <c r="J300">
        <f t="shared" si="27"/>
        <v>0</v>
      </c>
      <c r="L300" s="107"/>
      <c r="M300" s="110"/>
      <c r="N300" s="109"/>
      <c r="P300" s="38">
        <f t="shared" si="24"/>
        <v>0</v>
      </c>
      <c r="Q300" s="105">
        <f t="shared" si="29"/>
        <v>0</v>
      </c>
      <c r="R300" s="38">
        <f t="shared" si="25"/>
        <v>0</v>
      </c>
      <c r="S300" s="40" t="str">
        <f t="shared" si="28"/>
        <v/>
      </c>
    </row>
    <row r="301" spans="1:19">
      <c r="A301" s="33"/>
      <c r="B301" s="34"/>
      <c r="C301" s="33"/>
      <c r="D301" s="33"/>
      <c r="E301" s="33"/>
      <c r="F301" s="42"/>
      <c r="G301" s="42"/>
      <c r="I301">
        <f t="shared" si="26"/>
        <v>0</v>
      </c>
      <c r="J301">
        <f t="shared" si="27"/>
        <v>0</v>
      </c>
      <c r="L301" s="107"/>
      <c r="M301" s="110"/>
      <c r="N301" s="109"/>
      <c r="P301" s="38">
        <f t="shared" si="24"/>
        <v>0</v>
      </c>
      <c r="Q301" s="105">
        <f t="shared" si="29"/>
        <v>0</v>
      </c>
      <c r="R301" s="38">
        <f t="shared" si="25"/>
        <v>0</v>
      </c>
      <c r="S301" s="40" t="str">
        <f t="shared" si="28"/>
        <v/>
      </c>
    </row>
    <row r="302" spans="1:19">
      <c r="A302" s="33"/>
      <c r="B302" s="34"/>
      <c r="C302" s="33"/>
      <c r="D302" s="33"/>
      <c r="E302" s="33"/>
      <c r="F302" s="42"/>
      <c r="G302" s="42"/>
      <c r="I302">
        <f t="shared" si="26"/>
        <v>0</v>
      </c>
      <c r="J302">
        <f t="shared" si="27"/>
        <v>0</v>
      </c>
      <c r="L302" s="107"/>
      <c r="M302" s="110"/>
      <c r="N302" s="109"/>
      <c r="P302" s="38">
        <f t="shared" si="24"/>
        <v>0</v>
      </c>
      <c r="Q302" s="105">
        <f t="shared" si="29"/>
        <v>0</v>
      </c>
      <c r="R302" s="38">
        <f t="shared" si="25"/>
        <v>0</v>
      </c>
      <c r="S302" s="40" t="str">
        <f t="shared" si="28"/>
        <v/>
      </c>
    </row>
    <row r="303" spans="1:19">
      <c r="A303" s="33"/>
      <c r="B303" s="34"/>
      <c r="C303" s="33"/>
      <c r="D303" s="33"/>
      <c r="E303" s="33"/>
      <c r="F303" s="42"/>
      <c r="G303" s="42"/>
      <c r="I303">
        <f t="shared" si="26"/>
        <v>0</v>
      </c>
      <c r="J303">
        <f t="shared" si="27"/>
        <v>0</v>
      </c>
      <c r="L303" s="107"/>
      <c r="M303" s="110"/>
      <c r="N303" s="109"/>
      <c r="P303" s="38">
        <f t="shared" si="24"/>
        <v>0</v>
      </c>
      <c r="Q303" s="105">
        <f t="shared" si="29"/>
        <v>0</v>
      </c>
      <c r="R303" s="38">
        <f t="shared" si="25"/>
        <v>0</v>
      </c>
      <c r="S303" s="40" t="str">
        <f t="shared" si="28"/>
        <v/>
      </c>
    </row>
    <row r="304" spans="1:19">
      <c r="A304" s="33"/>
      <c r="B304" s="34"/>
      <c r="C304" s="33"/>
      <c r="D304" s="33"/>
      <c r="E304" s="33"/>
      <c r="F304" s="42"/>
      <c r="G304" s="42"/>
      <c r="I304">
        <f t="shared" si="26"/>
        <v>0</v>
      </c>
      <c r="J304">
        <f t="shared" si="27"/>
        <v>0</v>
      </c>
      <c r="L304" s="107"/>
      <c r="M304" s="110"/>
      <c r="N304" s="109"/>
      <c r="P304" s="38">
        <f t="shared" si="24"/>
        <v>0</v>
      </c>
      <c r="Q304" s="105">
        <f t="shared" si="29"/>
        <v>0</v>
      </c>
      <c r="R304" s="38">
        <f t="shared" si="25"/>
        <v>0</v>
      </c>
      <c r="S304" s="40" t="str">
        <f t="shared" si="28"/>
        <v/>
      </c>
    </row>
    <row r="305" spans="1:19">
      <c r="A305" s="33"/>
      <c r="B305" s="34"/>
      <c r="C305" s="33"/>
      <c r="D305" s="33"/>
      <c r="E305" s="33"/>
      <c r="F305" s="42"/>
      <c r="G305" s="42"/>
      <c r="I305">
        <f t="shared" si="26"/>
        <v>0</v>
      </c>
      <c r="J305">
        <f t="shared" si="27"/>
        <v>0</v>
      </c>
      <c r="L305" s="107"/>
      <c r="M305" s="110"/>
      <c r="N305" s="109"/>
      <c r="P305" s="38">
        <f t="shared" si="24"/>
        <v>0</v>
      </c>
      <c r="Q305" s="105">
        <f t="shared" si="29"/>
        <v>0</v>
      </c>
      <c r="R305" s="38">
        <f t="shared" si="25"/>
        <v>0</v>
      </c>
      <c r="S305" s="40" t="str">
        <f t="shared" si="28"/>
        <v/>
      </c>
    </row>
    <row r="306" spans="1:19">
      <c r="A306" s="33"/>
      <c r="B306" s="34"/>
      <c r="C306" s="33"/>
      <c r="D306" s="33"/>
      <c r="E306" s="33"/>
      <c r="F306" s="42"/>
      <c r="G306" s="42"/>
      <c r="I306">
        <f t="shared" si="26"/>
        <v>0</v>
      </c>
      <c r="J306">
        <f t="shared" si="27"/>
        <v>0</v>
      </c>
      <c r="L306" s="107"/>
      <c r="M306" s="110"/>
      <c r="N306" s="109"/>
      <c r="P306" s="38">
        <f t="shared" si="24"/>
        <v>0</v>
      </c>
      <c r="Q306" s="105">
        <f t="shared" si="29"/>
        <v>0</v>
      </c>
      <c r="R306" s="38">
        <f t="shared" si="25"/>
        <v>0</v>
      </c>
      <c r="S306" s="40" t="str">
        <f t="shared" si="28"/>
        <v/>
      </c>
    </row>
    <row r="307" spans="1:19">
      <c r="A307" s="33"/>
      <c r="B307" s="34"/>
      <c r="C307" s="33"/>
      <c r="D307" s="33"/>
      <c r="E307" s="33"/>
      <c r="F307" s="42"/>
      <c r="G307" s="42"/>
      <c r="I307">
        <f t="shared" si="26"/>
        <v>0</v>
      </c>
      <c r="J307">
        <f t="shared" si="27"/>
        <v>0</v>
      </c>
      <c r="L307" s="107"/>
      <c r="M307" s="110"/>
      <c r="N307" s="109"/>
      <c r="P307" s="38">
        <f t="shared" si="24"/>
        <v>0</v>
      </c>
      <c r="Q307" s="105">
        <f t="shared" si="29"/>
        <v>0</v>
      </c>
      <c r="R307" s="38">
        <f t="shared" si="25"/>
        <v>0</v>
      </c>
      <c r="S307" s="40" t="str">
        <f t="shared" si="28"/>
        <v/>
      </c>
    </row>
    <row r="308" spans="1:19">
      <c r="A308" s="33"/>
      <c r="B308" s="34"/>
      <c r="C308" s="33"/>
      <c r="D308" s="33"/>
      <c r="E308" s="33"/>
      <c r="F308" s="42"/>
      <c r="G308" s="42"/>
      <c r="I308">
        <f t="shared" si="26"/>
        <v>0</v>
      </c>
      <c r="J308">
        <f t="shared" si="27"/>
        <v>0</v>
      </c>
      <c r="L308" s="107"/>
      <c r="M308" s="110"/>
      <c r="N308" s="109"/>
      <c r="P308" s="38">
        <f t="shared" si="24"/>
        <v>0</v>
      </c>
      <c r="Q308" s="105">
        <f t="shared" si="29"/>
        <v>0</v>
      </c>
      <c r="R308" s="38">
        <f t="shared" si="25"/>
        <v>0</v>
      </c>
      <c r="S308" s="40" t="str">
        <f t="shared" si="28"/>
        <v/>
      </c>
    </row>
    <row r="309" spans="1:19">
      <c r="A309" s="33"/>
      <c r="B309" s="34"/>
      <c r="C309" s="33"/>
      <c r="D309" s="33"/>
      <c r="E309" s="33"/>
      <c r="F309" s="42"/>
      <c r="G309" s="42"/>
      <c r="I309">
        <f t="shared" si="26"/>
        <v>0</v>
      </c>
      <c r="J309">
        <f t="shared" si="27"/>
        <v>0</v>
      </c>
      <c r="L309" s="107"/>
      <c r="M309" s="110"/>
      <c r="N309" s="109"/>
      <c r="P309" s="38">
        <f t="shared" si="24"/>
        <v>0</v>
      </c>
      <c r="Q309" s="105">
        <f t="shared" si="29"/>
        <v>0</v>
      </c>
      <c r="R309" s="38">
        <f t="shared" si="25"/>
        <v>0</v>
      </c>
      <c r="S309" s="40" t="str">
        <f t="shared" si="28"/>
        <v/>
      </c>
    </row>
    <row r="310" spans="1:19">
      <c r="A310" s="33"/>
      <c r="B310" s="34"/>
      <c r="C310" s="33"/>
      <c r="D310" s="33"/>
      <c r="E310" s="33"/>
      <c r="F310" s="42"/>
      <c r="G310" s="42"/>
      <c r="I310">
        <f t="shared" si="26"/>
        <v>0</v>
      </c>
      <c r="J310">
        <f t="shared" si="27"/>
        <v>0</v>
      </c>
      <c r="L310" s="107"/>
      <c r="M310" s="110"/>
      <c r="N310" s="109"/>
      <c r="P310" s="38">
        <f t="shared" si="24"/>
        <v>0</v>
      </c>
      <c r="Q310" s="105">
        <f t="shared" si="29"/>
        <v>0</v>
      </c>
      <c r="R310" s="38">
        <f t="shared" si="25"/>
        <v>0</v>
      </c>
      <c r="S310" s="40" t="str">
        <f t="shared" si="28"/>
        <v/>
      </c>
    </row>
    <row r="311" spans="1:19">
      <c r="A311" s="33"/>
      <c r="B311" s="34"/>
      <c r="C311" s="33"/>
      <c r="D311" s="33"/>
      <c r="E311" s="33"/>
      <c r="F311" s="42"/>
      <c r="G311" s="42"/>
      <c r="I311">
        <f t="shared" si="26"/>
        <v>0</v>
      </c>
      <c r="J311">
        <f t="shared" si="27"/>
        <v>0</v>
      </c>
      <c r="L311" s="107"/>
      <c r="M311" s="110"/>
      <c r="N311" s="109"/>
      <c r="P311" s="38">
        <f t="shared" ref="P311:P374" si="30">I311*L311/1000</f>
        <v>0</v>
      </c>
      <c r="Q311" s="105">
        <f t="shared" si="29"/>
        <v>0</v>
      </c>
      <c r="R311" s="38">
        <f t="shared" ref="R311:R374" si="31">J311*N311/1000</f>
        <v>0</v>
      </c>
      <c r="S311" s="40" t="str">
        <f t="shared" si="28"/>
        <v/>
      </c>
    </row>
    <row r="312" spans="1:19">
      <c r="A312" s="33"/>
      <c r="B312" s="34"/>
      <c r="C312" s="33"/>
      <c r="D312" s="33"/>
      <c r="E312" s="33"/>
      <c r="F312" s="42"/>
      <c r="G312" s="42"/>
      <c r="I312">
        <f t="shared" ref="I312:I375" si="32">IF(OR(E312="R",E312="E"),D312,IF(D312&gt;=E312,D312-E312,0))</f>
        <v>0</v>
      </c>
      <c r="J312">
        <f t="shared" ref="J312:J375" si="33">IF(OR(E312="R",E312="E"),0,IF(E312&gt;D312,E312-D312,0))</f>
        <v>0</v>
      </c>
      <c r="L312" s="107"/>
      <c r="M312" s="110"/>
      <c r="N312" s="109"/>
      <c r="P312" s="38">
        <f t="shared" si="30"/>
        <v>0</v>
      </c>
      <c r="Q312" s="105">
        <f t="shared" si="29"/>
        <v>0</v>
      </c>
      <c r="R312" s="38">
        <f t="shared" si="31"/>
        <v>0</v>
      </c>
      <c r="S312" s="40" t="str">
        <f t="shared" si="28"/>
        <v/>
      </c>
    </row>
    <row r="313" spans="1:19">
      <c r="A313" s="33"/>
      <c r="B313" s="34"/>
      <c r="C313" s="33"/>
      <c r="D313" s="33"/>
      <c r="E313" s="33"/>
      <c r="F313" s="42"/>
      <c r="G313" s="42"/>
      <c r="I313">
        <f t="shared" si="32"/>
        <v>0</v>
      </c>
      <c r="J313">
        <f t="shared" si="33"/>
        <v>0</v>
      </c>
      <c r="L313" s="107"/>
      <c r="M313" s="110"/>
      <c r="N313" s="109"/>
      <c r="P313" s="38">
        <f t="shared" si="30"/>
        <v>0</v>
      </c>
      <c r="Q313" s="105">
        <f t="shared" si="29"/>
        <v>0</v>
      </c>
      <c r="R313" s="38">
        <f t="shared" si="31"/>
        <v>0</v>
      </c>
      <c r="S313" s="40" t="str">
        <f t="shared" si="28"/>
        <v/>
      </c>
    </row>
    <row r="314" spans="1:19">
      <c r="A314" s="33"/>
      <c r="B314" s="34"/>
      <c r="C314" s="33"/>
      <c r="D314" s="33"/>
      <c r="E314" s="33"/>
      <c r="F314" s="42"/>
      <c r="G314" s="42"/>
      <c r="I314">
        <f t="shared" si="32"/>
        <v>0</v>
      </c>
      <c r="J314">
        <f t="shared" si="33"/>
        <v>0</v>
      </c>
      <c r="L314" s="107"/>
      <c r="M314" s="110"/>
      <c r="N314" s="109"/>
      <c r="P314" s="38">
        <f t="shared" si="30"/>
        <v>0</v>
      </c>
      <c r="Q314" s="105">
        <f t="shared" si="29"/>
        <v>0</v>
      </c>
      <c r="R314" s="38">
        <f t="shared" si="31"/>
        <v>0</v>
      </c>
      <c r="S314" s="40" t="str">
        <f t="shared" si="28"/>
        <v/>
      </c>
    </row>
    <row r="315" spans="1:19">
      <c r="A315" s="33"/>
      <c r="B315" s="34"/>
      <c r="C315" s="33"/>
      <c r="D315" s="33"/>
      <c r="E315" s="33"/>
      <c r="F315" s="42"/>
      <c r="G315" s="42"/>
      <c r="I315">
        <f t="shared" si="32"/>
        <v>0</v>
      </c>
      <c r="J315">
        <f t="shared" si="33"/>
        <v>0</v>
      </c>
      <c r="L315" s="107"/>
      <c r="M315" s="110"/>
      <c r="N315" s="109"/>
      <c r="P315" s="38">
        <f t="shared" si="30"/>
        <v>0</v>
      </c>
      <c r="Q315" s="105">
        <f t="shared" si="29"/>
        <v>0</v>
      </c>
      <c r="R315" s="38">
        <f t="shared" si="31"/>
        <v>0</v>
      </c>
      <c r="S315" s="40" t="str">
        <f t="shared" si="28"/>
        <v/>
      </c>
    </row>
    <row r="316" spans="1:19">
      <c r="A316" s="33"/>
      <c r="B316" s="34"/>
      <c r="C316" s="33"/>
      <c r="D316" s="33"/>
      <c r="E316" s="33"/>
      <c r="F316" s="42"/>
      <c r="G316" s="42"/>
      <c r="I316">
        <f t="shared" si="32"/>
        <v>0</v>
      </c>
      <c r="J316">
        <f t="shared" si="33"/>
        <v>0</v>
      </c>
      <c r="L316" s="107"/>
      <c r="M316" s="110"/>
      <c r="N316" s="109"/>
      <c r="P316" s="38">
        <f t="shared" si="30"/>
        <v>0</v>
      </c>
      <c r="Q316" s="105">
        <f t="shared" si="29"/>
        <v>0</v>
      </c>
      <c r="R316" s="38">
        <f t="shared" si="31"/>
        <v>0</v>
      </c>
      <c r="S316" s="40" t="str">
        <f t="shared" si="28"/>
        <v/>
      </c>
    </row>
    <row r="317" spans="1:19">
      <c r="A317" s="33"/>
      <c r="B317" s="34"/>
      <c r="C317" s="33"/>
      <c r="D317" s="33"/>
      <c r="E317" s="33"/>
      <c r="F317" s="42"/>
      <c r="G317" s="42"/>
      <c r="I317">
        <f t="shared" si="32"/>
        <v>0</v>
      </c>
      <c r="J317">
        <f t="shared" si="33"/>
        <v>0</v>
      </c>
      <c r="L317" s="107"/>
      <c r="M317" s="110"/>
      <c r="N317" s="109"/>
      <c r="P317" s="38">
        <f t="shared" si="30"/>
        <v>0</v>
      </c>
      <c r="Q317" s="105">
        <f t="shared" si="29"/>
        <v>0</v>
      </c>
      <c r="R317" s="38">
        <f t="shared" si="31"/>
        <v>0</v>
      </c>
      <c r="S317" s="40" t="str">
        <f t="shared" si="28"/>
        <v/>
      </c>
    </row>
    <row r="318" spans="1:19">
      <c r="A318" s="33"/>
      <c r="B318" s="34"/>
      <c r="C318" s="33"/>
      <c r="D318" s="33"/>
      <c r="E318" s="33"/>
      <c r="F318" s="42"/>
      <c r="G318" s="42"/>
      <c r="I318">
        <f t="shared" si="32"/>
        <v>0</v>
      </c>
      <c r="J318">
        <f t="shared" si="33"/>
        <v>0</v>
      </c>
      <c r="L318" s="107"/>
      <c r="M318" s="110"/>
      <c r="N318" s="109"/>
      <c r="P318" s="38">
        <f t="shared" si="30"/>
        <v>0</v>
      </c>
      <c r="Q318" s="105">
        <f t="shared" si="29"/>
        <v>0</v>
      </c>
      <c r="R318" s="38">
        <f t="shared" si="31"/>
        <v>0</v>
      </c>
      <c r="S318" s="40" t="str">
        <f t="shared" si="28"/>
        <v/>
      </c>
    </row>
    <row r="319" spans="1:19">
      <c r="A319" s="33"/>
      <c r="B319" s="34"/>
      <c r="C319" s="33"/>
      <c r="D319" s="33"/>
      <c r="E319" s="33"/>
      <c r="F319" s="42"/>
      <c r="G319" s="42"/>
      <c r="I319">
        <f t="shared" si="32"/>
        <v>0</v>
      </c>
      <c r="J319">
        <f t="shared" si="33"/>
        <v>0</v>
      </c>
      <c r="L319" s="107"/>
      <c r="M319" s="110"/>
      <c r="N319" s="109"/>
      <c r="P319" s="38">
        <f t="shared" si="30"/>
        <v>0</v>
      </c>
      <c r="Q319" s="105">
        <f t="shared" si="29"/>
        <v>0</v>
      </c>
      <c r="R319" s="38">
        <f t="shared" si="31"/>
        <v>0</v>
      </c>
      <c r="S319" s="40" t="str">
        <f t="shared" si="28"/>
        <v/>
      </c>
    </row>
    <row r="320" spans="1:19">
      <c r="A320" s="33"/>
      <c r="B320" s="34"/>
      <c r="C320" s="33"/>
      <c r="D320" s="33"/>
      <c r="E320" s="33"/>
      <c r="F320" s="42"/>
      <c r="G320" s="42"/>
      <c r="I320">
        <f t="shared" si="32"/>
        <v>0</v>
      </c>
      <c r="J320">
        <f t="shared" si="33"/>
        <v>0</v>
      </c>
      <c r="L320" s="107"/>
      <c r="M320" s="110"/>
      <c r="N320" s="109"/>
      <c r="P320" s="38">
        <f t="shared" si="30"/>
        <v>0</v>
      </c>
      <c r="Q320" s="105">
        <f t="shared" si="29"/>
        <v>0</v>
      </c>
      <c r="R320" s="38">
        <f t="shared" si="31"/>
        <v>0</v>
      </c>
      <c r="S320" s="40" t="str">
        <f t="shared" si="28"/>
        <v/>
      </c>
    </row>
    <row r="321" spans="1:19">
      <c r="A321" s="33"/>
      <c r="B321" s="34"/>
      <c r="C321" s="33"/>
      <c r="D321" s="33"/>
      <c r="E321" s="33"/>
      <c r="F321" s="42"/>
      <c r="G321" s="42"/>
      <c r="I321">
        <f t="shared" si="32"/>
        <v>0</v>
      </c>
      <c r="J321">
        <f t="shared" si="33"/>
        <v>0</v>
      </c>
      <c r="L321" s="107"/>
      <c r="M321" s="110"/>
      <c r="N321" s="109"/>
      <c r="P321" s="38">
        <f t="shared" si="30"/>
        <v>0</v>
      </c>
      <c r="Q321" s="105">
        <f t="shared" si="29"/>
        <v>0</v>
      </c>
      <c r="R321" s="38">
        <f t="shared" si="31"/>
        <v>0</v>
      </c>
      <c r="S321" s="40" t="str">
        <f t="shared" si="28"/>
        <v/>
      </c>
    </row>
    <row r="322" spans="1:19">
      <c r="A322" s="33"/>
      <c r="B322" s="34"/>
      <c r="C322" s="33"/>
      <c r="D322" s="33"/>
      <c r="E322" s="33"/>
      <c r="F322" s="42"/>
      <c r="G322" s="42"/>
      <c r="I322">
        <f t="shared" si="32"/>
        <v>0</v>
      </c>
      <c r="J322">
        <f t="shared" si="33"/>
        <v>0</v>
      </c>
      <c r="L322" s="107"/>
      <c r="M322" s="110"/>
      <c r="N322" s="109"/>
      <c r="P322" s="38">
        <f t="shared" si="30"/>
        <v>0</v>
      </c>
      <c r="Q322" s="105">
        <f t="shared" si="29"/>
        <v>0</v>
      </c>
      <c r="R322" s="38">
        <f t="shared" si="31"/>
        <v>0</v>
      </c>
      <c r="S322" s="40" t="str">
        <f t="shared" si="28"/>
        <v/>
      </c>
    </row>
    <row r="323" spans="1:19">
      <c r="A323" s="33"/>
      <c r="B323" s="34"/>
      <c r="C323" s="33"/>
      <c r="D323" s="33"/>
      <c r="E323" s="33"/>
      <c r="F323" s="42"/>
      <c r="G323" s="42"/>
      <c r="I323">
        <f t="shared" si="32"/>
        <v>0</v>
      </c>
      <c r="J323">
        <f t="shared" si="33"/>
        <v>0</v>
      </c>
      <c r="L323" s="107"/>
      <c r="M323" s="110"/>
      <c r="N323" s="109"/>
      <c r="P323" s="38">
        <f t="shared" si="30"/>
        <v>0</v>
      </c>
      <c r="Q323" s="105">
        <f t="shared" si="29"/>
        <v>0</v>
      </c>
      <c r="R323" s="38">
        <f t="shared" si="31"/>
        <v>0</v>
      </c>
      <c r="S323" s="40" t="str">
        <f t="shared" si="28"/>
        <v/>
      </c>
    </row>
    <row r="324" spans="1:19">
      <c r="A324" s="33"/>
      <c r="B324" s="34"/>
      <c r="C324" s="33"/>
      <c r="D324" s="33"/>
      <c r="E324" s="33"/>
      <c r="F324" s="42"/>
      <c r="G324" s="42"/>
      <c r="I324">
        <f t="shared" si="32"/>
        <v>0</v>
      </c>
      <c r="J324">
        <f t="shared" si="33"/>
        <v>0</v>
      </c>
      <c r="L324" s="107"/>
      <c r="M324" s="110"/>
      <c r="N324" s="109"/>
      <c r="P324" s="38">
        <f t="shared" si="30"/>
        <v>0</v>
      </c>
      <c r="Q324" s="105">
        <f t="shared" si="29"/>
        <v>0</v>
      </c>
      <c r="R324" s="38">
        <f t="shared" si="31"/>
        <v>0</v>
      </c>
      <c r="S324" s="40" t="str">
        <f t="shared" si="28"/>
        <v/>
      </c>
    </row>
    <row r="325" spans="1:19">
      <c r="A325" s="33"/>
      <c r="B325" s="34"/>
      <c r="C325" s="33"/>
      <c r="D325" s="33"/>
      <c r="E325" s="33"/>
      <c r="F325" s="42"/>
      <c r="G325" s="42"/>
      <c r="I325">
        <f t="shared" si="32"/>
        <v>0</v>
      </c>
      <c r="J325">
        <f t="shared" si="33"/>
        <v>0</v>
      </c>
      <c r="L325" s="107"/>
      <c r="M325" s="110"/>
      <c r="N325" s="109"/>
      <c r="P325" s="38">
        <f t="shared" si="30"/>
        <v>0</v>
      </c>
      <c r="Q325" s="105">
        <f t="shared" si="29"/>
        <v>0</v>
      </c>
      <c r="R325" s="38">
        <f t="shared" si="31"/>
        <v>0</v>
      </c>
      <c r="S325" s="40" t="str">
        <f t="shared" si="28"/>
        <v/>
      </c>
    </row>
    <row r="326" spans="1:19">
      <c r="A326" s="33"/>
      <c r="B326" s="34"/>
      <c r="C326" s="33"/>
      <c r="D326" s="33"/>
      <c r="E326" s="33"/>
      <c r="F326" s="42"/>
      <c r="G326" s="42"/>
      <c r="I326">
        <f t="shared" si="32"/>
        <v>0</v>
      </c>
      <c r="J326">
        <f t="shared" si="33"/>
        <v>0</v>
      </c>
      <c r="L326" s="107"/>
      <c r="M326" s="110"/>
      <c r="N326" s="109"/>
      <c r="P326" s="38">
        <f t="shared" si="30"/>
        <v>0</v>
      </c>
      <c r="Q326" s="105">
        <f t="shared" si="29"/>
        <v>0</v>
      </c>
      <c r="R326" s="38">
        <f t="shared" si="31"/>
        <v>0</v>
      </c>
      <c r="S326" s="40" t="str">
        <f t="shared" si="28"/>
        <v/>
      </c>
    </row>
    <row r="327" spans="1:19">
      <c r="A327" s="33"/>
      <c r="B327" s="34"/>
      <c r="C327" s="33"/>
      <c r="D327" s="33"/>
      <c r="E327" s="33"/>
      <c r="F327" s="42"/>
      <c r="G327" s="42"/>
      <c r="I327">
        <f t="shared" si="32"/>
        <v>0</v>
      </c>
      <c r="J327">
        <f t="shared" si="33"/>
        <v>0</v>
      </c>
      <c r="L327" s="107"/>
      <c r="M327" s="110"/>
      <c r="N327" s="109"/>
      <c r="P327" s="38">
        <f t="shared" si="30"/>
        <v>0</v>
      </c>
      <c r="Q327" s="105">
        <f t="shared" si="29"/>
        <v>0</v>
      </c>
      <c r="R327" s="38">
        <f t="shared" si="31"/>
        <v>0</v>
      </c>
      <c r="S327" s="40" t="str">
        <f t="shared" ref="S327:S390" si="34">IF(C327=1,SUM(R327:R350)-SUM(P327:P350),"")</f>
        <v/>
      </c>
    </row>
    <row r="328" spans="1:19">
      <c r="A328" s="33"/>
      <c r="B328" s="34"/>
      <c r="C328" s="33"/>
      <c r="D328" s="33"/>
      <c r="E328" s="33"/>
      <c r="F328" s="42"/>
      <c r="G328" s="42"/>
      <c r="I328">
        <f t="shared" si="32"/>
        <v>0</v>
      </c>
      <c r="J328">
        <f t="shared" si="33"/>
        <v>0</v>
      </c>
      <c r="L328" s="107"/>
      <c r="M328" s="110"/>
      <c r="N328" s="109"/>
      <c r="P328" s="38">
        <f t="shared" si="30"/>
        <v>0</v>
      </c>
      <c r="Q328" s="105">
        <f t="shared" ref="Q328:Q391" si="35">I328*M328/1000</f>
        <v>0</v>
      </c>
      <c r="R328" s="38">
        <f t="shared" si="31"/>
        <v>0</v>
      </c>
      <c r="S328" s="40" t="str">
        <f t="shared" si="34"/>
        <v/>
      </c>
    </row>
    <row r="329" spans="1:19">
      <c r="A329" s="33"/>
      <c r="B329" s="34"/>
      <c r="C329" s="33"/>
      <c r="D329" s="33"/>
      <c r="E329" s="33"/>
      <c r="F329" s="42"/>
      <c r="G329" s="42"/>
      <c r="I329">
        <f t="shared" si="32"/>
        <v>0</v>
      </c>
      <c r="J329">
        <f t="shared" si="33"/>
        <v>0</v>
      </c>
      <c r="L329" s="107"/>
      <c r="M329" s="110"/>
      <c r="N329" s="109"/>
      <c r="P329" s="38">
        <f t="shared" si="30"/>
        <v>0</v>
      </c>
      <c r="Q329" s="105">
        <f t="shared" si="35"/>
        <v>0</v>
      </c>
      <c r="R329" s="38">
        <f t="shared" si="31"/>
        <v>0</v>
      </c>
      <c r="S329" s="40" t="str">
        <f t="shared" si="34"/>
        <v/>
      </c>
    </row>
    <row r="330" spans="1:19">
      <c r="A330" s="33"/>
      <c r="B330" s="34"/>
      <c r="C330" s="33"/>
      <c r="D330" s="33"/>
      <c r="E330" s="33"/>
      <c r="F330" s="42"/>
      <c r="G330" s="42"/>
      <c r="I330">
        <f t="shared" si="32"/>
        <v>0</v>
      </c>
      <c r="J330">
        <f t="shared" si="33"/>
        <v>0</v>
      </c>
      <c r="L330" s="107"/>
      <c r="M330" s="110"/>
      <c r="N330" s="109"/>
      <c r="P330" s="38">
        <f t="shared" si="30"/>
        <v>0</v>
      </c>
      <c r="Q330" s="105">
        <f t="shared" si="35"/>
        <v>0</v>
      </c>
      <c r="R330" s="38">
        <f t="shared" si="31"/>
        <v>0</v>
      </c>
      <c r="S330" s="40" t="str">
        <f t="shared" si="34"/>
        <v/>
      </c>
    </row>
    <row r="331" spans="1:19">
      <c r="A331" s="33"/>
      <c r="B331" s="34"/>
      <c r="C331" s="33"/>
      <c r="D331" s="33"/>
      <c r="E331" s="33"/>
      <c r="F331" s="42"/>
      <c r="G331" s="42"/>
      <c r="I331">
        <f t="shared" si="32"/>
        <v>0</v>
      </c>
      <c r="J331">
        <f t="shared" si="33"/>
        <v>0</v>
      </c>
      <c r="L331" s="107"/>
      <c r="M331" s="110"/>
      <c r="N331" s="109"/>
      <c r="P331" s="38">
        <f t="shared" si="30"/>
        <v>0</v>
      </c>
      <c r="Q331" s="105">
        <f t="shared" si="35"/>
        <v>0</v>
      </c>
      <c r="R331" s="38">
        <f t="shared" si="31"/>
        <v>0</v>
      </c>
      <c r="S331" s="40" t="str">
        <f t="shared" si="34"/>
        <v/>
      </c>
    </row>
    <row r="332" spans="1:19">
      <c r="A332" s="33"/>
      <c r="B332" s="34"/>
      <c r="C332" s="33"/>
      <c r="D332" s="33"/>
      <c r="E332" s="33"/>
      <c r="F332" s="42"/>
      <c r="G332" s="42"/>
      <c r="I332">
        <f t="shared" si="32"/>
        <v>0</v>
      </c>
      <c r="J332">
        <f t="shared" si="33"/>
        <v>0</v>
      </c>
      <c r="L332" s="107"/>
      <c r="M332" s="110"/>
      <c r="N332" s="109"/>
      <c r="P332" s="38">
        <f t="shared" si="30"/>
        <v>0</v>
      </c>
      <c r="Q332" s="105">
        <f t="shared" si="35"/>
        <v>0</v>
      </c>
      <c r="R332" s="38">
        <f t="shared" si="31"/>
        <v>0</v>
      </c>
      <c r="S332" s="40" t="str">
        <f t="shared" si="34"/>
        <v/>
      </c>
    </row>
    <row r="333" spans="1:19">
      <c r="A333" s="33"/>
      <c r="B333" s="34"/>
      <c r="C333" s="33"/>
      <c r="D333" s="33"/>
      <c r="E333" s="33"/>
      <c r="F333" s="42"/>
      <c r="G333" s="42"/>
      <c r="I333">
        <f t="shared" si="32"/>
        <v>0</v>
      </c>
      <c r="J333">
        <f t="shared" si="33"/>
        <v>0</v>
      </c>
      <c r="L333" s="107"/>
      <c r="M333" s="110"/>
      <c r="N333" s="109"/>
      <c r="P333" s="38">
        <f t="shared" si="30"/>
        <v>0</v>
      </c>
      <c r="Q333" s="105">
        <f t="shared" si="35"/>
        <v>0</v>
      </c>
      <c r="R333" s="38">
        <f t="shared" si="31"/>
        <v>0</v>
      </c>
      <c r="S333" s="40" t="str">
        <f t="shared" si="34"/>
        <v/>
      </c>
    </row>
    <row r="334" spans="1:19">
      <c r="A334" s="33"/>
      <c r="B334" s="34"/>
      <c r="C334" s="33"/>
      <c r="D334" s="33"/>
      <c r="E334" s="33"/>
      <c r="F334" s="42"/>
      <c r="G334" s="42"/>
      <c r="I334">
        <f t="shared" si="32"/>
        <v>0</v>
      </c>
      <c r="J334">
        <f t="shared" si="33"/>
        <v>0</v>
      </c>
      <c r="L334" s="107"/>
      <c r="M334" s="110"/>
      <c r="N334" s="109"/>
      <c r="P334" s="38">
        <f t="shared" si="30"/>
        <v>0</v>
      </c>
      <c r="Q334" s="105">
        <f t="shared" si="35"/>
        <v>0</v>
      </c>
      <c r="R334" s="38">
        <f t="shared" si="31"/>
        <v>0</v>
      </c>
      <c r="S334" s="40" t="str">
        <f t="shared" si="34"/>
        <v/>
      </c>
    </row>
    <row r="335" spans="1:19">
      <c r="A335" s="33"/>
      <c r="B335" s="34"/>
      <c r="C335" s="33"/>
      <c r="D335" s="33"/>
      <c r="E335" s="33"/>
      <c r="F335" s="42"/>
      <c r="G335" s="42"/>
      <c r="I335">
        <f t="shared" si="32"/>
        <v>0</v>
      </c>
      <c r="J335">
        <f t="shared" si="33"/>
        <v>0</v>
      </c>
      <c r="L335" s="107"/>
      <c r="M335" s="110"/>
      <c r="N335" s="109"/>
      <c r="P335" s="38">
        <f t="shared" si="30"/>
        <v>0</v>
      </c>
      <c r="Q335" s="105">
        <f t="shared" si="35"/>
        <v>0</v>
      </c>
      <c r="R335" s="38">
        <f t="shared" si="31"/>
        <v>0</v>
      </c>
      <c r="S335" s="40" t="str">
        <f t="shared" si="34"/>
        <v/>
      </c>
    </row>
    <row r="336" spans="1:19">
      <c r="A336" s="33"/>
      <c r="B336" s="34"/>
      <c r="C336" s="33"/>
      <c r="D336" s="33"/>
      <c r="E336" s="33"/>
      <c r="F336" s="42"/>
      <c r="G336" s="42"/>
      <c r="I336">
        <f t="shared" si="32"/>
        <v>0</v>
      </c>
      <c r="J336">
        <f t="shared" si="33"/>
        <v>0</v>
      </c>
      <c r="L336" s="107"/>
      <c r="M336" s="110"/>
      <c r="N336" s="109"/>
      <c r="P336" s="38">
        <f t="shared" si="30"/>
        <v>0</v>
      </c>
      <c r="Q336" s="105">
        <f t="shared" si="35"/>
        <v>0</v>
      </c>
      <c r="R336" s="38">
        <f t="shared" si="31"/>
        <v>0</v>
      </c>
      <c r="S336" s="40" t="str">
        <f t="shared" si="34"/>
        <v/>
      </c>
    </row>
    <row r="337" spans="1:19">
      <c r="A337" s="33"/>
      <c r="B337" s="34"/>
      <c r="C337" s="33"/>
      <c r="D337" s="33"/>
      <c r="E337" s="33"/>
      <c r="F337" s="42"/>
      <c r="G337" s="42"/>
      <c r="I337">
        <f t="shared" si="32"/>
        <v>0</v>
      </c>
      <c r="J337">
        <f t="shared" si="33"/>
        <v>0</v>
      </c>
      <c r="L337" s="107"/>
      <c r="M337" s="110"/>
      <c r="N337" s="109"/>
      <c r="P337" s="38">
        <f t="shared" si="30"/>
        <v>0</v>
      </c>
      <c r="Q337" s="105">
        <f t="shared" si="35"/>
        <v>0</v>
      </c>
      <c r="R337" s="38">
        <f t="shared" si="31"/>
        <v>0</v>
      </c>
      <c r="S337" s="40" t="str">
        <f t="shared" si="34"/>
        <v/>
      </c>
    </row>
    <row r="338" spans="1:19">
      <c r="A338" s="33"/>
      <c r="B338" s="34"/>
      <c r="C338" s="33"/>
      <c r="D338" s="33"/>
      <c r="E338" s="33"/>
      <c r="F338" s="42"/>
      <c r="G338" s="42"/>
      <c r="I338">
        <f t="shared" si="32"/>
        <v>0</v>
      </c>
      <c r="J338">
        <f t="shared" si="33"/>
        <v>0</v>
      </c>
      <c r="L338" s="107"/>
      <c r="M338" s="110"/>
      <c r="N338" s="109"/>
      <c r="P338" s="38">
        <f t="shared" si="30"/>
        <v>0</v>
      </c>
      <c r="Q338" s="105">
        <f t="shared" si="35"/>
        <v>0</v>
      </c>
      <c r="R338" s="38">
        <f t="shared" si="31"/>
        <v>0</v>
      </c>
      <c r="S338" s="40" t="str">
        <f t="shared" si="34"/>
        <v/>
      </c>
    </row>
    <row r="339" spans="1:19">
      <c r="A339" s="33"/>
      <c r="B339" s="34"/>
      <c r="C339" s="33"/>
      <c r="D339" s="33"/>
      <c r="E339" s="33"/>
      <c r="F339" s="42"/>
      <c r="G339" s="42"/>
      <c r="I339">
        <f t="shared" si="32"/>
        <v>0</v>
      </c>
      <c r="J339">
        <f t="shared" si="33"/>
        <v>0</v>
      </c>
      <c r="L339" s="107"/>
      <c r="M339" s="110"/>
      <c r="N339" s="109"/>
      <c r="P339" s="38">
        <f t="shared" si="30"/>
        <v>0</v>
      </c>
      <c r="Q339" s="105">
        <f t="shared" si="35"/>
        <v>0</v>
      </c>
      <c r="R339" s="38">
        <f t="shared" si="31"/>
        <v>0</v>
      </c>
      <c r="S339" s="40" t="str">
        <f t="shared" si="34"/>
        <v/>
      </c>
    </row>
    <row r="340" spans="1:19">
      <c r="A340" s="33"/>
      <c r="B340" s="34"/>
      <c r="C340" s="33"/>
      <c r="D340" s="33"/>
      <c r="E340" s="33"/>
      <c r="F340" s="42"/>
      <c r="G340" s="42"/>
      <c r="I340">
        <f t="shared" si="32"/>
        <v>0</v>
      </c>
      <c r="J340">
        <f t="shared" si="33"/>
        <v>0</v>
      </c>
      <c r="L340" s="107"/>
      <c r="M340" s="110"/>
      <c r="N340" s="109"/>
      <c r="P340" s="38">
        <f t="shared" si="30"/>
        <v>0</v>
      </c>
      <c r="Q340" s="105">
        <f t="shared" si="35"/>
        <v>0</v>
      </c>
      <c r="R340" s="38">
        <f t="shared" si="31"/>
        <v>0</v>
      </c>
      <c r="S340" s="40" t="str">
        <f t="shared" si="34"/>
        <v/>
      </c>
    </row>
    <row r="341" spans="1:19">
      <c r="A341" s="33"/>
      <c r="B341" s="34"/>
      <c r="C341" s="33"/>
      <c r="D341" s="33"/>
      <c r="E341" s="33"/>
      <c r="F341" s="42"/>
      <c r="G341" s="42"/>
      <c r="I341">
        <f t="shared" si="32"/>
        <v>0</v>
      </c>
      <c r="J341">
        <f t="shared" si="33"/>
        <v>0</v>
      </c>
      <c r="L341" s="107"/>
      <c r="M341" s="110"/>
      <c r="N341" s="109"/>
      <c r="P341" s="38">
        <f t="shared" si="30"/>
        <v>0</v>
      </c>
      <c r="Q341" s="105">
        <f t="shared" si="35"/>
        <v>0</v>
      </c>
      <c r="R341" s="38">
        <f t="shared" si="31"/>
        <v>0</v>
      </c>
      <c r="S341" s="40" t="str">
        <f t="shared" si="34"/>
        <v/>
      </c>
    </row>
    <row r="342" spans="1:19">
      <c r="A342" s="33"/>
      <c r="B342" s="34"/>
      <c r="C342" s="33"/>
      <c r="D342" s="33"/>
      <c r="E342" s="33"/>
      <c r="F342" s="42"/>
      <c r="G342" s="42"/>
      <c r="I342">
        <f t="shared" si="32"/>
        <v>0</v>
      </c>
      <c r="J342">
        <f t="shared" si="33"/>
        <v>0</v>
      </c>
      <c r="L342" s="107"/>
      <c r="M342" s="110"/>
      <c r="N342" s="109"/>
      <c r="P342" s="38">
        <f t="shared" si="30"/>
        <v>0</v>
      </c>
      <c r="Q342" s="105">
        <f t="shared" si="35"/>
        <v>0</v>
      </c>
      <c r="R342" s="38">
        <f t="shared" si="31"/>
        <v>0</v>
      </c>
      <c r="S342" s="40" t="str">
        <f t="shared" si="34"/>
        <v/>
      </c>
    </row>
    <row r="343" spans="1:19">
      <c r="A343" s="33"/>
      <c r="B343" s="34"/>
      <c r="C343" s="33"/>
      <c r="D343" s="33"/>
      <c r="E343" s="33"/>
      <c r="F343" s="42"/>
      <c r="G343" s="42"/>
      <c r="I343">
        <f t="shared" si="32"/>
        <v>0</v>
      </c>
      <c r="J343">
        <f t="shared" si="33"/>
        <v>0</v>
      </c>
      <c r="L343" s="107"/>
      <c r="M343" s="110"/>
      <c r="N343" s="109"/>
      <c r="P343" s="38">
        <f t="shared" si="30"/>
        <v>0</v>
      </c>
      <c r="Q343" s="105">
        <f t="shared" si="35"/>
        <v>0</v>
      </c>
      <c r="R343" s="38">
        <f t="shared" si="31"/>
        <v>0</v>
      </c>
      <c r="S343" s="40" t="str">
        <f t="shared" si="34"/>
        <v/>
      </c>
    </row>
    <row r="344" spans="1:19">
      <c r="A344" s="33"/>
      <c r="B344" s="34"/>
      <c r="C344" s="33"/>
      <c r="D344" s="33"/>
      <c r="E344" s="33"/>
      <c r="F344" s="42"/>
      <c r="G344" s="42"/>
      <c r="I344">
        <f t="shared" si="32"/>
        <v>0</v>
      </c>
      <c r="J344">
        <f t="shared" si="33"/>
        <v>0</v>
      </c>
      <c r="L344" s="107"/>
      <c r="M344" s="110"/>
      <c r="N344" s="109"/>
      <c r="P344" s="38">
        <f t="shared" si="30"/>
        <v>0</v>
      </c>
      <c r="Q344" s="105">
        <f t="shared" si="35"/>
        <v>0</v>
      </c>
      <c r="R344" s="38">
        <f t="shared" si="31"/>
        <v>0</v>
      </c>
      <c r="S344" s="40" t="str">
        <f t="shared" si="34"/>
        <v/>
      </c>
    </row>
    <row r="345" spans="1:19">
      <c r="A345" s="33"/>
      <c r="B345" s="34"/>
      <c r="C345" s="33"/>
      <c r="D345" s="33"/>
      <c r="E345" s="33"/>
      <c r="F345" s="42"/>
      <c r="G345" s="42"/>
      <c r="I345">
        <f t="shared" si="32"/>
        <v>0</v>
      </c>
      <c r="J345">
        <f t="shared" si="33"/>
        <v>0</v>
      </c>
      <c r="L345" s="107"/>
      <c r="M345" s="110"/>
      <c r="N345" s="109"/>
      <c r="P345" s="38">
        <f t="shared" si="30"/>
        <v>0</v>
      </c>
      <c r="Q345" s="105">
        <f t="shared" si="35"/>
        <v>0</v>
      </c>
      <c r="R345" s="38">
        <f t="shared" si="31"/>
        <v>0</v>
      </c>
      <c r="S345" s="40" t="str">
        <f t="shared" si="34"/>
        <v/>
      </c>
    </row>
    <row r="346" spans="1:19">
      <c r="A346" s="33"/>
      <c r="B346" s="34"/>
      <c r="C346" s="33"/>
      <c r="D346" s="33"/>
      <c r="E346" s="33"/>
      <c r="F346" s="42"/>
      <c r="G346" s="42"/>
      <c r="I346">
        <f t="shared" si="32"/>
        <v>0</v>
      </c>
      <c r="J346">
        <f t="shared" si="33"/>
        <v>0</v>
      </c>
      <c r="L346" s="107"/>
      <c r="M346" s="110"/>
      <c r="N346" s="109"/>
      <c r="P346" s="38">
        <f t="shared" si="30"/>
        <v>0</v>
      </c>
      <c r="Q346" s="105">
        <f t="shared" si="35"/>
        <v>0</v>
      </c>
      <c r="R346" s="38">
        <f t="shared" si="31"/>
        <v>0</v>
      </c>
      <c r="S346" s="40" t="str">
        <f t="shared" si="34"/>
        <v/>
      </c>
    </row>
    <row r="347" spans="1:19">
      <c r="A347" s="33"/>
      <c r="B347" s="34"/>
      <c r="C347" s="33"/>
      <c r="D347" s="33"/>
      <c r="E347" s="33"/>
      <c r="F347" s="42"/>
      <c r="G347" s="42"/>
      <c r="I347">
        <f t="shared" si="32"/>
        <v>0</v>
      </c>
      <c r="J347">
        <f t="shared" si="33"/>
        <v>0</v>
      </c>
      <c r="L347" s="107"/>
      <c r="M347" s="110"/>
      <c r="N347" s="109"/>
      <c r="P347" s="38">
        <f t="shared" si="30"/>
        <v>0</v>
      </c>
      <c r="Q347" s="105">
        <f t="shared" si="35"/>
        <v>0</v>
      </c>
      <c r="R347" s="38">
        <f t="shared" si="31"/>
        <v>0</v>
      </c>
      <c r="S347" s="40" t="str">
        <f t="shared" si="34"/>
        <v/>
      </c>
    </row>
    <row r="348" spans="1:19">
      <c r="A348" s="33"/>
      <c r="B348" s="34"/>
      <c r="C348" s="33"/>
      <c r="D348" s="33"/>
      <c r="E348" s="33"/>
      <c r="F348" s="42"/>
      <c r="G348" s="42"/>
      <c r="I348">
        <f t="shared" si="32"/>
        <v>0</v>
      </c>
      <c r="J348">
        <f t="shared" si="33"/>
        <v>0</v>
      </c>
      <c r="L348" s="107"/>
      <c r="M348" s="110"/>
      <c r="N348" s="109"/>
      <c r="P348" s="38">
        <f t="shared" si="30"/>
        <v>0</v>
      </c>
      <c r="Q348" s="105">
        <f t="shared" si="35"/>
        <v>0</v>
      </c>
      <c r="R348" s="38">
        <f t="shared" si="31"/>
        <v>0</v>
      </c>
      <c r="S348" s="40" t="str">
        <f t="shared" si="34"/>
        <v/>
      </c>
    </row>
    <row r="349" spans="1:19">
      <c r="A349" s="33"/>
      <c r="B349" s="34"/>
      <c r="C349" s="33"/>
      <c r="D349" s="33"/>
      <c r="E349" s="33"/>
      <c r="F349" s="42"/>
      <c r="G349" s="42"/>
      <c r="I349">
        <f t="shared" si="32"/>
        <v>0</v>
      </c>
      <c r="J349">
        <f t="shared" si="33"/>
        <v>0</v>
      </c>
      <c r="L349" s="107"/>
      <c r="M349" s="110"/>
      <c r="N349" s="109"/>
      <c r="P349" s="38">
        <f t="shared" si="30"/>
        <v>0</v>
      </c>
      <c r="Q349" s="105">
        <f t="shared" si="35"/>
        <v>0</v>
      </c>
      <c r="R349" s="38">
        <f t="shared" si="31"/>
        <v>0</v>
      </c>
      <c r="S349" s="40" t="str">
        <f t="shared" si="34"/>
        <v/>
      </c>
    </row>
    <row r="350" spans="1:19">
      <c r="A350" s="33"/>
      <c r="B350" s="34"/>
      <c r="C350" s="33"/>
      <c r="D350" s="33"/>
      <c r="E350" s="33"/>
      <c r="F350" s="42"/>
      <c r="G350" s="42"/>
      <c r="I350">
        <f t="shared" si="32"/>
        <v>0</v>
      </c>
      <c r="J350">
        <f t="shared" si="33"/>
        <v>0</v>
      </c>
      <c r="L350" s="107"/>
      <c r="M350" s="110"/>
      <c r="N350" s="109"/>
      <c r="P350" s="38">
        <f t="shared" si="30"/>
        <v>0</v>
      </c>
      <c r="Q350" s="105">
        <f t="shared" si="35"/>
        <v>0</v>
      </c>
      <c r="R350" s="38">
        <f t="shared" si="31"/>
        <v>0</v>
      </c>
      <c r="S350" s="40" t="str">
        <f t="shared" si="34"/>
        <v/>
      </c>
    </row>
    <row r="351" spans="1:19">
      <c r="A351" s="33"/>
      <c r="B351" s="34"/>
      <c r="C351" s="33"/>
      <c r="D351" s="33"/>
      <c r="E351" s="33"/>
      <c r="F351" s="42"/>
      <c r="G351" s="42"/>
      <c r="I351">
        <f t="shared" si="32"/>
        <v>0</v>
      </c>
      <c r="J351">
        <f t="shared" si="33"/>
        <v>0</v>
      </c>
      <c r="L351" s="107"/>
      <c r="M351" s="110"/>
      <c r="N351" s="109"/>
      <c r="P351" s="38">
        <f t="shared" si="30"/>
        <v>0</v>
      </c>
      <c r="Q351" s="105">
        <f t="shared" si="35"/>
        <v>0</v>
      </c>
      <c r="R351" s="38">
        <f t="shared" si="31"/>
        <v>0</v>
      </c>
      <c r="S351" s="40" t="str">
        <f t="shared" si="34"/>
        <v/>
      </c>
    </row>
    <row r="352" spans="1:19">
      <c r="A352" s="33"/>
      <c r="B352" s="34"/>
      <c r="C352" s="33"/>
      <c r="D352" s="33"/>
      <c r="E352" s="33"/>
      <c r="F352" s="42"/>
      <c r="G352" s="42"/>
      <c r="I352">
        <f t="shared" si="32"/>
        <v>0</v>
      </c>
      <c r="J352">
        <f t="shared" si="33"/>
        <v>0</v>
      </c>
      <c r="L352" s="107"/>
      <c r="M352" s="110"/>
      <c r="N352" s="109"/>
      <c r="P352" s="38">
        <f t="shared" si="30"/>
        <v>0</v>
      </c>
      <c r="Q352" s="105">
        <f t="shared" si="35"/>
        <v>0</v>
      </c>
      <c r="R352" s="38">
        <f t="shared" si="31"/>
        <v>0</v>
      </c>
      <c r="S352" s="40" t="str">
        <f t="shared" si="34"/>
        <v/>
      </c>
    </row>
    <row r="353" spans="1:19">
      <c r="A353" s="33"/>
      <c r="B353" s="34"/>
      <c r="C353" s="33"/>
      <c r="D353" s="33"/>
      <c r="E353" s="33"/>
      <c r="F353" s="42"/>
      <c r="G353" s="42"/>
      <c r="I353">
        <f t="shared" si="32"/>
        <v>0</v>
      </c>
      <c r="J353">
        <f t="shared" si="33"/>
        <v>0</v>
      </c>
      <c r="L353" s="107"/>
      <c r="M353" s="110"/>
      <c r="N353" s="109"/>
      <c r="P353" s="38">
        <f t="shared" si="30"/>
        <v>0</v>
      </c>
      <c r="Q353" s="105">
        <f t="shared" si="35"/>
        <v>0</v>
      </c>
      <c r="R353" s="38">
        <f t="shared" si="31"/>
        <v>0</v>
      </c>
      <c r="S353" s="40" t="str">
        <f t="shared" si="34"/>
        <v/>
      </c>
    </row>
    <row r="354" spans="1:19">
      <c r="A354" s="33"/>
      <c r="B354" s="34"/>
      <c r="C354" s="33"/>
      <c r="D354" s="33"/>
      <c r="E354" s="33"/>
      <c r="F354" s="42"/>
      <c r="G354" s="42"/>
      <c r="I354">
        <f t="shared" si="32"/>
        <v>0</v>
      </c>
      <c r="J354">
        <f t="shared" si="33"/>
        <v>0</v>
      </c>
      <c r="L354" s="107"/>
      <c r="M354" s="110"/>
      <c r="N354" s="109"/>
      <c r="P354" s="38">
        <f t="shared" si="30"/>
        <v>0</v>
      </c>
      <c r="Q354" s="105">
        <f t="shared" si="35"/>
        <v>0</v>
      </c>
      <c r="R354" s="38">
        <f t="shared" si="31"/>
        <v>0</v>
      </c>
      <c r="S354" s="40" t="str">
        <f t="shared" si="34"/>
        <v/>
      </c>
    </row>
    <row r="355" spans="1:19">
      <c r="A355" s="33"/>
      <c r="B355" s="34"/>
      <c r="C355" s="33"/>
      <c r="D355" s="33"/>
      <c r="E355" s="33"/>
      <c r="F355" s="42"/>
      <c r="G355" s="42"/>
      <c r="I355">
        <f t="shared" si="32"/>
        <v>0</v>
      </c>
      <c r="J355">
        <f t="shared" si="33"/>
        <v>0</v>
      </c>
      <c r="L355" s="107"/>
      <c r="M355" s="110"/>
      <c r="N355" s="109"/>
      <c r="P355" s="38">
        <f t="shared" si="30"/>
        <v>0</v>
      </c>
      <c r="Q355" s="105">
        <f t="shared" si="35"/>
        <v>0</v>
      </c>
      <c r="R355" s="38">
        <f t="shared" si="31"/>
        <v>0</v>
      </c>
      <c r="S355" s="40" t="str">
        <f t="shared" si="34"/>
        <v/>
      </c>
    </row>
    <row r="356" spans="1:19">
      <c r="A356" s="33"/>
      <c r="B356" s="34"/>
      <c r="C356" s="33"/>
      <c r="D356" s="33"/>
      <c r="E356" s="33"/>
      <c r="F356" s="42"/>
      <c r="G356" s="42"/>
      <c r="I356">
        <f t="shared" si="32"/>
        <v>0</v>
      </c>
      <c r="J356">
        <f t="shared" si="33"/>
        <v>0</v>
      </c>
      <c r="L356" s="107"/>
      <c r="M356" s="110"/>
      <c r="N356" s="109"/>
      <c r="P356" s="38">
        <f t="shared" si="30"/>
        <v>0</v>
      </c>
      <c r="Q356" s="105">
        <f t="shared" si="35"/>
        <v>0</v>
      </c>
      <c r="R356" s="38">
        <f t="shared" si="31"/>
        <v>0</v>
      </c>
      <c r="S356" s="40" t="str">
        <f t="shared" si="34"/>
        <v/>
      </c>
    </row>
    <row r="357" spans="1:19">
      <c r="A357" s="33"/>
      <c r="B357" s="34"/>
      <c r="C357" s="33"/>
      <c r="D357" s="33"/>
      <c r="E357" s="33"/>
      <c r="F357" s="42"/>
      <c r="G357" s="42"/>
      <c r="I357">
        <f t="shared" si="32"/>
        <v>0</v>
      </c>
      <c r="J357">
        <f t="shared" si="33"/>
        <v>0</v>
      </c>
      <c r="L357" s="107"/>
      <c r="M357" s="110"/>
      <c r="N357" s="109"/>
      <c r="P357" s="38">
        <f t="shared" si="30"/>
        <v>0</v>
      </c>
      <c r="Q357" s="105">
        <f t="shared" si="35"/>
        <v>0</v>
      </c>
      <c r="R357" s="38">
        <f t="shared" si="31"/>
        <v>0</v>
      </c>
      <c r="S357" s="40" t="str">
        <f t="shared" si="34"/>
        <v/>
      </c>
    </row>
    <row r="358" spans="1:19">
      <c r="A358" s="33"/>
      <c r="B358" s="34"/>
      <c r="C358" s="33"/>
      <c r="D358" s="33"/>
      <c r="E358" s="33"/>
      <c r="F358" s="42"/>
      <c r="G358" s="42"/>
      <c r="I358">
        <f t="shared" si="32"/>
        <v>0</v>
      </c>
      <c r="J358">
        <f t="shared" si="33"/>
        <v>0</v>
      </c>
      <c r="L358" s="107"/>
      <c r="M358" s="110"/>
      <c r="N358" s="109"/>
      <c r="P358" s="38">
        <f t="shared" si="30"/>
        <v>0</v>
      </c>
      <c r="Q358" s="105">
        <f t="shared" si="35"/>
        <v>0</v>
      </c>
      <c r="R358" s="38">
        <f t="shared" si="31"/>
        <v>0</v>
      </c>
      <c r="S358" s="40" t="str">
        <f t="shared" si="34"/>
        <v/>
      </c>
    </row>
    <row r="359" spans="1:19">
      <c r="A359" s="33"/>
      <c r="B359" s="34"/>
      <c r="C359" s="33"/>
      <c r="D359" s="33"/>
      <c r="E359" s="33"/>
      <c r="F359" s="42"/>
      <c r="G359" s="42"/>
      <c r="I359">
        <f t="shared" si="32"/>
        <v>0</v>
      </c>
      <c r="J359">
        <f t="shared" si="33"/>
        <v>0</v>
      </c>
      <c r="L359" s="107"/>
      <c r="M359" s="110"/>
      <c r="N359" s="109"/>
      <c r="P359" s="38">
        <f t="shared" si="30"/>
        <v>0</v>
      </c>
      <c r="Q359" s="105">
        <f t="shared" si="35"/>
        <v>0</v>
      </c>
      <c r="R359" s="38">
        <f t="shared" si="31"/>
        <v>0</v>
      </c>
      <c r="S359" s="40" t="str">
        <f t="shared" si="34"/>
        <v/>
      </c>
    </row>
    <row r="360" spans="1:19">
      <c r="A360" s="33"/>
      <c r="B360" s="34"/>
      <c r="C360" s="33"/>
      <c r="D360" s="33"/>
      <c r="E360" s="33"/>
      <c r="F360" s="42"/>
      <c r="G360" s="42"/>
      <c r="I360">
        <f t="shared" si="32"/>
        <v>0</v>
      </c>
      <c r="J360">
        <f t="shared" si="33"/>
        <v>0</v>
      </c>
      <c r="L360" s="107"/>
      <c r="M360" s="110"/>
      <c r="N360" s="109"/>
      <c r="P360" s="38">
        <f t="shared" si="30"/>
        <v>0</v>
      </c>
      <c r="Q360" s="105">
        <f t="shared" si="35"/>
        <v>0</v>
      </c>
      <c r="R360" s="38">
        <f t="shared" si="31"/>
        <v>0</v>
      </c>
      <c r="S360" s="40" t="str">
        <f t="shared" si="34"/>
        <v/>
      </c>
    </row>
    <row r="361" spans="1:19">
      <c r="A361" s="33"/>
      <c r="B361" s="34"/>
      <c r="C361" s="33"/>
      <c r="D361" s="33"/>
      <c r="E361" s="33"/>
      <c r="F361" s="42"/>
      <c r="G361" s="42"/>
      <c r="I361">
        <f t="shared" si="32"/>
        <v>0</v>
      </c>
      <c r="J361">
        <f t="shared" si="33"/>
        <v>0</v>
      </c>
      <c r="L361" s="107"/>
      <c r="M361" s="110"/>
      <c r="N361" s="109"/>
      <c r="P361" s="38">
        <f t="shared" si="30"/>
        <v>0</v>
      </c>
      <c r="Q361" s="105">
        <f t="shared" si="35"/>
        <v>0</v>
      </c>
      <c r="R361" s="38">
        <f t="shared" si="31"/>
        <v>0</v>
      </c>
      <c r="S361" s="40" t="str">
        <f t="shared" si="34"/>
        <v/>
      </c>
    </row>
    <row r="362" spans="1:19">
      <c r="A362" s="33"/>
      <c r="B362" s="34"/>
      <c r="C362" s="33"/>
      <c r="D362" s="33"/>
      <c r="E362" s="33"/>
      <c r="F362" s="42"/>
      <c r="G362" s="42"/>
      <c r="I362">
        <f t="shared" si="32"/>
        <v>0</v>
      </c>
      <c r="J362">
        <f t="shared" si="33"/>
        <v>0</v>
      </c>
      <c r="L362" s="107"/>
      <c r="M362" s="110"/>
      <c r="N362" s="109"/>
      <c r="P362" s="38">
        <f t="shared" si="30"/>
        <v>0</v>
      </c>
      <c r="Q362" s="105">
        <f t="shared" si="35"/>
        <v>0</v>
      </c>
      <c r="R362" s="38">
        <f t="shared" si="31"/>
        <v>0</v>
      </c>
      <c r="S362" s="40" t="str">
        <f t="shared" si="34"/>
        <v/>
      </c>
    </row>
    <row r="363" spans="1:19">
      <c r="A363" s="33"/>
      <c r="B363" s="34"/>
      <c r="C363" s="33"/>
      <c r="D363" s="33"/>
      <c r="E363" s="33"/>
      <c r="F363" s="42"/>
      <c r="G363" s="42"/>
      <c r="I363">
        <f t="shared" si="32"/>
        <v>0</v>
      </c>
      <c r="J363">
        <f t="shared" si="33"/>
        <v>0</v>
      </c>
      <c r="L363" s="107"/>
      <c r="M363" s="110"/>
      <c r="N363" s="109"/>
      <c r="P363" s="38">
        <f t="shared" si="30"/>
        <v>0</v>
      </c>
      <c r="Q363" s="105">
        <f t="shared" si="35"/>
        <v>0</v>
      </c>
      <c r="R363" s="38">
        <f t="shared" si="31"/>
        <v>0</v>
      </c>
      <c r="S363" s="40" t="str">
        <f t="shared" si="34"/>
        <v/>
      </c>
    </row>
    <row r="364" spans="1:19">
      <c r="A364" s="33"/>
      <c r="B364" s="34"/>
      <c r="C364" s="33"/>
      <c r="D364" s="33"/>
      <c r="E364" s="33"/>
      <c r="F364" s="42"/>
      <c r="G364" s="42"/>
      <c r="I364">
        <f t="shared" si="32"/>
        <v>0</v>
      </c>
      <c r="J364">
        <f t="shared" si="33"/>
        <v>0</v>
      </c>
      <c r="L364" s="107"/>
      <c r="M364" s="110"/>
      <c r="N364" s="109"/>
      <c r="P364" s="38">
        <f t="shared" si="30"/>
        <v>0</v>
      </c>
      <c r="Q364" s="105">
        <f t="shared" si="35"/>
        <v>0</v>
      </c>
      <c r="R364" s="38">
        <f t="shared" si="31"/>
        <v>0</v>
      </c>
      <c r="S364" s="40" t="str">
        <f t="shared" si="34"/>
        <v/>
      </c>
    </row>
    <row r="365" spans="1:19">
      <c r="A365" s="33"/>
      <c r="B365" s="34"/>
      <c r="C365" s="33"/>
      <c r="D365" s="33"/>
      <c r="E365" s="33"/>
      <c r="F365" s="42"/>
      <c r="G365" s="42"/>
      <c r="I365">
        <f t="shared" si="32"/>
        <v>0</v>
      </c>
      <c r="J365">
        <f t="shared" si="33"/>
        <v>0</v>
      </c>
      <c r="L365" s="107"/>
      <c r="M365" s="110"/>
      <c r="N365" s="109"/>
      <c r="P365" s="38">
        <f t="shared" si="30"/>
        <v>0</v>
      </c>
      <c r="Q365" s="105">
        <f t="shared" si="35"/>
        <v>0</v>
      </c>
      <c r="R365" s="38">
        <f t="shared" si="31"/>
        <v>0</v>
      </c>
      <c r="S365" s="40" t="str">
        <f t="shared" si="34"/>
        <v/>
      </c>
    </row>
    <row r="366" spans="1:19">
      <c r="A366" s="33"/>
      <c r="B366" s="34"/>
      <c r="C366" s="33"/>
      <c r="D366" s="33"/>
      <c r="E366" s="33"/>
      <c r="F366" s="42"/>
      <c r="G366" s="42"/>
      <c r="I366">
        <f t="shared" si="32"/>
        <v>0</v>
      </c>
      <c r="J366">
        <f t="shared" si="33"/>
        <v>0</v>
      </c>
      <c r="L366" s="107"/>
      <c r="M366" s="110"/>
      <c r="N366" s="109"/>
      <c r="P366" s="38">
        <f t="shared" si="30"/>
        <v>0</v>
      </c>
      <c r="Q366" s="105">
        <f t="shared" si="35"/>
        <v>0</v>
      </c>
      <c r="R366" s="38">
        <f t="shared" si="31"/>
        <v>0</v>
      </c>
      <c r="S366" s="40" t="str">
        <f t="shared" si="34"/>
        <v/>
      </c>
    </row>
    <row r="367" spans="1:19">
      <c r="A367" s="33"/>
      <c r="B367" s="34"/>
      <c r="C367" s="33"/>
      <c r="D367" s="33"/>
      <c r="E367" s="33"/>
      <c r="F367" s="42"/>
      <c r="G367" s="42"/>
      <c r="I367">
        <f t="shared" si="32"/>
        <v>0</v>
      </c>
      <c r="J367">
        <f t="shared" si="33"/>
        <v>0</v>
      </c>
      <c r="L367" s="107"/>
      <c r="M367" s="110"/>
      <c r="N367" s="109"/>
      <c r="P367" s="38">
        <f t="shared" si="30"/>
        <v>0</v>
      </c>
      <c r="Q367" s="105">
        <f t="shared" si="35"/>
        <v>0</v>
      </c>
      <c r="R367" s="38">
        <f t="shared" si="31"/>
        <v>0</v>
      </c>
      <c r="S367" s="40" t="str">
        <f t="shared" si="34"/>
        <v/>
      </c>
    </row>
    <row r="368" spans="1:19">
      <c r="A368" s="33"/>
      <c r="B368" s="34"/>
      <c r="C368" s="33"/>
      <c r="D368" s="33"/>
      <c r="E368" s="33"/>
      <c r="F368" s="42"/>
      <c r="G368" s="42"/>
      <c r="I368">
        <f t="shared" si="32"/>
        <v>0</v>
      </c>
      <c r="J368">
        <f t="shared" si="33"/>
        <v>0</v>
      </c>
      <c r="L368" s="107"/>
      <c r="M368" s="110"/>
      <c r="N368" s="109"/>
      <c r="P368" s="38">
        <f t="shared" si="30"/>
        <v>0</v>
      </c>
      <c r="Q368" s="105">
        <f t="shared" si="35"/>
        <v>0</v>
      </c>
      <c r="R368" s="38">
        <f t="shared" si="31"/>
        <v>0</v>
      </c>
      <c r="S368" s="40" t="str">
        <f t="shared" si="34"/>
        <v/>
      </c>
    </row>
    <row r="369" spans="1:19">
      <c r="A369" s="33"/>
      <c r="B369" s="34"/>
      <c r="C369" s="33"/>
      <c r="D369" s="33"/>
      <c r="E369" s="33"/>
      <c r="F369" s="42"/>
      <c r="G369" s="42"/>
      <c r="I369">
        <f t="shared" si="32"/>
        <v>0</v>
      </c>
      <c r="J369">
        <f t="shared" si="33"/>
        <v>0</v>
      </c>
      <c r="L369" s="107"/>
      <c r="M369" s="110"/>
      <c r="N369" s="109"/>
      <c r="P369" s="38">
        <f t="shared" si="30"/>
        <v>0</v>
      </c>
      <c r="Q369" s="105">
        <f t="shared" si="35"/>
        <v>0</v>
      </c>
      <c r="R369" s="38">
        <f t="shared" si="31"/>
        <v>0</v>
      </c>
      <c r="S369" s="40" t="str">
        <f t="shared" si="34"/>
        <v/>
      </c>
    </row>
    <row r="370" spans="1:19">
      <c r="A370" s="33"/>
      <c r="B370" s="34"/>
      <c r="C370" s="33"/>
      <c r="D370" s="33"/>
      <c r="E370" s="33"/>
      <c r="F370" s="42"/>
      <c r="G370" s="42"/>
      <c r="I370">
        <f t="shared" si="32"/>
        <v>0</v>
      </c>
      <c r="J370">
        <f t="shared" si="33"/>
        <v>0</v>
      </c>
      <c r="L370" s="107"/>
      <c r="M370" s="110"/>
      <c r="N370" s="109"/>
      <c r="P370" s="38">
        <f t="shared" si="30"/>
        <v>0</v>
      </c>
      <c r="Q370" s="105">
        <f t="shared" si="35"/>
        <v>0</v>
      </c>
      <c r="R370" s="38">
        <f t="shared" si="31"/>
        <v>0</v>
      </c>
      <c r="S370" s="40" t="str">
        <f t="shared" si="34"/>
        <v/>
      </c>
    </row>
    <row r="371" spans="1:19">
      <c r="A371" s="33"/>
      <c r="B371" s="34"/>
      <c r="C371" s="33"/>
      <c r="D371" s="33"/>
      <c r="E371" s="33"/>
      <c r="F371" s="42"/>
      <c r="G371" s="42"/>
      <c r="I371">
        <f t="shared" si="32"/>
        <v>0</v>
      </c>
      <c r="J371">
        <f t="shared" si="33"/>
        <v>0</v>
      </c>
      <c r="L371" s="107"/>
      <c r="M371" s="110"/>
      <c r="N371" s="109"/>
      <c r="P371" s="38">
        <f t="shared" si="30"/>
        <v>0</v>
      </c>
      <c r="Q371" s="105">
        <f t="shared" si="35"/>
        <v>0</v>
      </c>
      <c r="R371" s="38">
        <f t="shared" si="31"/>
        <v>0</v>
      </c>
      <c r="S371" s="40" t="str">
        <f t="shared" si="34"/>
        <v/>
      </c>
    </row>
    <row r="372" spans="1:19">
      <c r="A372" s="33"/>
      <c r="B372" s="34"/>
      <c r="C372" s="33"/>
      <c r="D372" s="33"/>
      <c r="E372" s="33"/>
      <c r="F372" s="42"/>
      <c r="G372" s="42"/>
      <c r="I372">
        <f t="shared" si="32"/>
        <v>0</v>
      </c>
      <c r="J372">
        <f t="shared" si="33"/>
        <v>0</v>
      </c>
      <c r="L372" s="107"/>
      <c r="M372" s="110"/>
      <c r="N372" s="109"/>
      <c r="P372" s="38">
        <f t="shared" si="30"/>
        <v>0</v>
      </c>
      <c r="Q372" s="105">
        <f t="shared" si="35"/>
        <v>0</v>
      </c>
      <c r="R372" s="38">
        <f t="shared" si="31"/>
        <v>0</v>
      </c>
      <c r="S372" s="40" t="str">
        <f t="shared" si="34"/>
        <v/>
      </c>
    </row>
    <row r="373" spans="1:19">
      <c r="A373" s="33"/>
      <c r="B373" s="34"/>
      <c r="C373" s="33"/>
      <c r="D373" s="33"/>
      <c r="E373" s="33"/>
      <c r="F373" s="42"/>
      <c r="G373" s="42"/>
      <c r="I373">
        <f t="shared" si="32"/>
        <v>0</v>
      </c>
      <c r="J373">
        <f t="shared" si="33"/>
        <v>0</v>
      </c>
      <c r="L373" s="107"/>
      <c r="M373" s="110"/>
      <c r="N373" s="109"/>
      <c r="P373" s="38">
        <f t="shared" si="30"/>
        <v>0</v>
      </c>
      <c r="Q373" s="105">
        <f t="shared" si="35"/>
        <v>0</v>
      </c>
      <c r="R373" s="38">
        <f t="shared" si="31"/>
        <v>0</v>
      </c>
      <c r="S373" s="40" t="str">
        <f t="shared" si="34"/>
        <v/>
      </c>
    </row>
    <row r="374" spans="1:19">
      <c r="A374" s="33"/>
      <c r="B374" s="34"/>
      <c r="C374" s="33"/>
      <c r="D374" s="33"/>
      <c r="E374" s="33"/>
      <c r="F374" s="42"/>
      <c r="G374" s="42"/>
      <c r="I374">
        <f t="shared" si="32"/>
        <v>0</v>
      </c>
      <c r="J374">
        <f t="shared" si="33"/>
        <v>0</v>
      </c>
      <c r="L374" s="107"/>
      <c r="M374" s="110"/>
      <c r="N374" s="109"/>
      <c r="P374" s="38">
        <f t="shared" si="30"/>
        <v>0</v>
      </c>
      <c r="Q374" s="105">
        <f t="shared" si="35"/>
        <v>0</v>
      </c>
      <c r="R374" s="38">
        <f t="shared" si="31"/>
        <v>0</v>
      </c>
      <c r="S374" s="40" t="str">
        <f t="shared" si="34"/>
        <v/>
      </c>
    </row>
    <row r="375" spans="1:19">
      <c r="A375" s="33"/>
      <c r="B375" s="34"/>
      <c r="C375" s="33"/>
      <c r="D375" s="33"/>
      <c r="E375" s="33"/>
      <c r="F375" s="42"/>
      <c r="G375" s="42"/>
      <c r="I375">
        <f t="shared" si="32"/>
        <v>0</v>
      </c>
      <c r="J375">
        <f t="shared" si="33"/>
        <v>0</v>
      </c>
      <c r="L375" s="107"/>
      <c r="M375" s="110"/>
      <c r="N375" s="109"/>
      <c r="P375" s="38">
        <f t="shared" ref="P375:P438" si="36">I375*L375/1000</f>
        <v>0</v>
      </c>
      <c r="Q375" s="105">
        <f t="shared" si="35"/>
        <v>0</v>
      </c>
      <c r="R375" s="38">
        <f t="shared" ref="R375:R438" si="37">J375*N375/1000</f>
        <v>0</v>
      </c>
      <c r="S375" s="40" t="str">
        <f t="shared" si="34"/>
        <v/>
      </c>
    </row>
    <row r="376" spans="1:19">
      <c r="A376" s="33"/>
      <c r="B376" s="34"/>
      <c r="C376" s="33"/>
      <c r="D376" s="33"/>
      <c r="E376" s="33"/>
      <c r="F376" s="42"/>
      <c r="G376" s="42"/>
      <c r="I376">
        <f t="shared" ref="I376:I439" si="38">IF(OR(E376="R",E376="E"),D376,IF(D376&gt;=E376,D376-E376,0))</f>
        <v>0</v>
      </c>
      <c r="J376">
        <f t="shared" ref="J376:J439" si="39">IF(OR(E376="R",E376="E"),0,IF(E376&gt;D376,E376-D376,0))</f>
        <v>0</v>
      </c>
      <c r="L376" s="107"/>
      <c r="M376" s="110"/>
      <c r="N376" s="109"/>
      <c r="P376" s="38">
        <f t="shared" si="36"/>
        <v>0</v>
      </c>
      <c r="Q376" s="105">
        <f t="shared" si="35"/>
        <v>0</v>
      </c>
      <c r="R376" s="38">
        <f t="shared" si="37"/>
        <v>0</v>
      </c>
      <c r="S376" s="40" t="str">
        <f t="shared" si="34"/>
        <v/>
      </c>
    </row>
    <row r="377" spans="1:19">
      <c r="A377" s="33"/>
      <c r="B377" s="34"/>
      <c r="C377" s="33"/>
      <c r="D377" s="33"/>
      <c r="E377" s="33"/>
      <c r="F377" s="42"/>
      <c r="G377" s="42"/>
      <c r="I377">
        <f t="shared" si="38"/>
        <v>0</v>
      </c>
      <c r="J377">
        <f t="shared" si="39"/>
        <v>0</v>
      </c>
      <c r="L377" s="107"/>
      <c r="M377" s="110"/>
      <c r="N377" s="109"/>
      <c r="P377" s="38">
        <f t="shared" si="36"/>
        <v>0</v>
      </c>
      <c r="Q377" s="105">
        <f t="shared" si="35"/>
        <v>0</v>
      </c>
      <c r="R377" s="38">
        <f t="shared" si="37"/>
        <v>0</v>
      </c>
      <c r="S377" s="40" t="str">
        <f t="shared" si="34"/>
        <v/>
      </c>
    </row>
    <row r="378" spans="1:19">
      <c r="A378" s="33"/>
      <c r="B378" s="34"/>
      <c r="C378" s="33"/>
      <c r="D378" s="33"/>
      <c r="E378" s="33"/>
      <c r="F378" s="42"/>
      <c r="G378" s="42"/>
      <c r="I378">
        <f t="shared" si="38"/>
        <v>0</v>
      </c>
      <c r="J378">
        <f t="shared" si="39"/>
        <v>0</v>
      </c>
      <c r="L378" s="107"/>
      <c r="M378" s="110"/>
      <c r="N378" s="109"/>
      <c r="P378" s="38">
        <f t="shared" si="36"/>
        <v>0</v>
      </c>
      <c r="Q378" s="105">
        <f t="shared" si="35"/>
        <v>0</v>
      </c>
      <c r="R378" s="38">
        <f t="shared" si="37"/>
        <v>0</v>
      </c>
      <c r="S378" s="40" t="str">
        <f t="shared" si="34"/>
        <v/>
      </c>
    </row>
    <row r="379" spans="1:19">
      <c r="A379" s="33"/>
      <c r="B379" s="34"/>
      <c r="C379" s="33"/>
      <c r="D379" s="33"/>
      <c r="E379" s="33"/>
      <c r="F379" s="42"/>
      <c r="G379" s="42"/>
      <c r="I379">
        <f t="shared" si="38"/>
        <v>0</v>
      </c>
      <c r="J379">
        <f t="shared" si="39"/>
        <v>0</v>
      </c>
      <c r="L379" s="107"/>
      <c r="M379" s="110"/>
      <c r="N379" s="109"/>
      <c r="P379" s="38">
        <f t="shared" si="36"/>
        <v>0</v>
      </c>
      <c r="Q379" s="105">
        <f t="shared" si="35"/>
        <v>0</v>
      </c>
      <c r="R379" s="38">
        <f t="shared" si="37"/>
        <v>0</v>
      </c>
      <c r="S379" s="40" t="str">
        <f t="shared" si="34"/>
        <v/>
      </c>
    </row>
    <row r="380" spans="1:19">
      <c r="A380" s="33"/>
      <c r="B380" s="34"/>
      <c r="C380" s="33"/>
      <c r="D380" s="33"/>
      <c r="E380" s="33"/>
      <c r="F380" s="42"/>
      <c r="G380" s="42"/>
      <c r="I380">
        <f t="shared" si="38"/>
        <v>0</v>
      </c>
      <c r="J380">
        <f t="shared" si="39"/>
        <v>0</v>
      </c>
      <c r="L380" s="107"/>
      <c r="M380" s="110"/>
      <c r="N380" s="109"/>
      <c r="P380" s="38">
        <f t="shared" si="36"/>
        <v>0</v>
      </c>
      <c r="Q380" s="105">
        <f t="shared" si="35"/>
        <v>0</v>
      </c>
      <c r="R380" s="38">
        <f t="shared" si="37"/>
        <v>0</v>
      </c>
      <c r="S380" s="40" t="str">
        <f t="shared" si="34"/>
        <v/>
      </c>
    </row>
    <row r="381" spans="1:19">
      <c r="A381" s="33"/>
      <c r="B381" s="34"/>
      <c r="C381" s="33"/>
      <c r="D381" s="33"/>
      <c r="E381" s="33"/>
      <c r="F381" s="42"/>
      <c r="G381" s="42"/>
      <c r="I381">
        <f t="shared" si="38"/>
        <v>0</v>
      </c>
      <c r="J381">
        <f t="shared" si="39"/>
        <v>0</v>
      </c>
      <c r="L381" s="107"/>
      <c r="M381" s="110"/>
      <c r="N381" s="109"/>
      <c r="P381" s="38">
        <f t="shared" si="36"/>
        <v>0</v>
      </c>
      <c r="Q381" s="105">
        <f t="shared" si="35"/>
        <v>0</v>
      </c>
      <c r="R381" s="38">
        <f t="shared" si="37"/>
        <v>0</v>
      </c>
      <c r="S381" s="40" t="str">
        <f t="shared" si="34"/>
        <v/>
      </c>
    </row>
    <row r="382" spans="1:19">
      <c r="A382" s="33"/>
      <c r="B382" s="34"/>
      <c r="C382" s="33"/>
      <c r="D382" s="33"/>
      <c r="E382" s="33"/>
      <c r="F382" s="42"/>
      <c r="G382" s="42"/>
      <c r="I382">
        <f t="shared" si="38"/>
        <v>0</v>
      </c>
      <c r="J382">
        <f t="shared" si="39"/>
        <v>0</v>
      </c>
      <c r="L382" s="107"/>
      <c r="M382" s="110"/>
      <c r="N382" s="109"/>
      <c r="P382" s="38">
        <f t="shared" si="36"/>
        <v>0</v>
      </c>
      <c r="Q382" s="105">
        <f t="shared" si="35"/>
        <v>0</v>
      </c>
      <c r="R382" s="38">
        <f t="shared" si="37"/>
        <v>0</v>
      </c>
      <c r="S382" s="40" t="str">
        <f t="shared" si="34"/>
        <v/>
      </c>
    </row>
    <row r="383" spans="1:19">
      <c r="A383" s="33"/>
      <c r="B383" s="34"/>
      <c r="C383" s="33"/>
      <c r="D383" s="33"/>
      <c r="E383" s="33"/>
      <c r="F383" s="42"/>
      <c r="G383" s="42"/>
      <c r="I383">
        <f t="shared" si="38"/>
        <v>0</v>
      </c>
      <c r="J383">
        <f t="shared" si="39"/>
        <v>0</v>
      </c>
      <c r="L383" s="107"/>
      <c r="M383" s="110"/>
      <c r="N383" s="109"/>
      <c r="P383" s="38">
        <f t="shared" si="36"/>
        <v>0</v>
      </c>
      <c r="Q383" s="105">
        <f t="shared" si="35"/>
        <v>0</v>
      </c>
      <c r="R383" s="38">
        <f t="shared" si="37"/>
        <v>0</v>
      </c>
      <c r="S383" s="40" t="str">
        <f t="shared" si="34"/>
        <v/>
      </c>
    </row>
    <row r="384" spans="1:19">
      <c r="A384" s="33"/>
      <c r="B384" s="34"/>
      <c r="C384" s="33"/>
      <c r="D384" s="33"/>
      <c r="E384" s="33"/>
      <c r="F384" s="42"/>
      <c r="G384" s="42"/>
      <c r="I384">
        <f t="shared" si="38"/>
        <v>0</v>
      </c>
      <c r="J384">
        <f t="shared" si="39"/>
        <v>0</v>
      </c>
      <c r="L384" s="107"/>
      <c r="M384" s="110"/>
      <c r="N384" s="109"/>
      <c r="P384" s="38">
        <f t="shared" si="36"/>
        <v>0</v>
      </c>
      <c r="Q384" s="105">
        <f t="shared" si="35"/>
        <v>0</v>
      </c>
      <c r="R384" s="38">
        <f t="shared" si="37"/>
        <v>0</v>
      </c>
      <c r="S384" s="40" t="str">
        <f t="shared" si="34"/>
        <v/>
      </c>
    </row>
    <row r="385" spans="1:19">
      <c r="A385" s="33"/>
      <c r="B385" s="34"/>
      <c r="C385" s="33"/>
      <c r="D385" s="33"/>
      <c r="E385" s="33"/>
      <c r="F385" s="42"/>
      <c r="G385" s="42"/>
      <c r="I385">
        <f t="shared" si="38"/>
        <v>0</v>
      </c>
      <c r="J385">
        <f t="shared" si="39"/>
        <v>0</v>
      </c>
      <c r="L385" s="107"/>
      <c r="M385" s="110"/>
      <c r="N385" s="109"/>
      <c r="P385" s="38">
        <f t="shared" si="36"/>
        <v>0</v>
      </c>
      <c r="Q385" s="105">
        <f t="shared" si="35"/>
        <v>0</v>
      </c>
      <c r="R385" s="38">
        <f t="shared" si="37"/>
        <v>0</v>
      </c>
      <c r="S385" s="40" t="str">
        <f t="shared" si="34"/>
        <v/>
      </c>
    </row>
    <row r="386" spans="1:19">
      <c r="A386" s="33"/>
      <c r="B386" s="34"/>
      <c r="C386" s="33"/>
      <c r="D386" s="33"/>
      <c r="E386" s="33"/>
      <c r="F386" s="42"/>
      <c r="G386" s="42"/>
      <c r="I386">
        <f t="shared" si="38"/>
        <v>0</v>
      </c>
      <c r="J386">
        <f t="shared" si="39"/>
        <v>0</v>
      </c>
      <c r="L386" s="107"/>
      <c r="M386" s="110"/>
      <c r="N386" s="109"/>
      <c r="P386" s="38">
        <f t="shared" si="36"/>
        <v>0</v>
      </c>
      <c r="Q386" s="105">
        <f t="shared" si="35"/>
        <v>0</v>
      </c>
      <c r="R386" s="38">
        <f t="shared" si="37"/>
        <v>0</v>
      </c>
      <c r="S386" s="40" t="str">
        <f t="shared" si="34"/>
        <v/>
      </c>
    </row>
    <row r="387" spans="1:19">
      <c r="A387" s="33"/>
      <c r="B387" s="34"/>
      <c r="C387" s="33"/>
      <c r="D387" s="33"/>
      <c r="E387" s="33"/>
      <c r="F387" s="42"/>
      <c r="G387" s="42"/>
      <c r="I387">
        <f t="shared" si="38"/>
        <v>0</v>
      </c>
      <c r="J387">
        <f t="shared" si="39"/>
        <v>0</v>
      </c>
      <c r="L387" s="107"/>
      <c r="M387" s="110"/>
      <c r="N387" s="109"/>
      <c r="P387" s="38">
        <f t="shared" si="36"/>
        <v>0</v>
      </c>
      <c r="Q387" s="105">
        <f t="shared" si="35"/>
        <v>0</v>
      </c>
      <c r="R387" s="38">
        <f t="shared" si="37"/>
        <v>0</v>
      </c>
      <c r="S387" s="40" t="str">
        <f t="shared" si="34"/>
        <v/>
      </c>
    </row>
    <row r="388" spans="1:19">
      <c r="A388" s="33"/>
      <c r="B388" s="34"/>
      <c r="C388" s="33"/>
      <c r="D388" s="33"/>
      <c r="E388" s="33"/>
      <c r="F388" s="42"/>
      <c r="G388" s="42"/>
      <c r="I388">
        <f t="shared" si="38"/>
        <v>0</v>
      </c>
      <c r="J388">
        <f t="shared" si="39"/>
        <v>0</v>
      </c>
      <c r="L388" s="107"/>
      <c r="M388" s="110"/>
      <c r="N388" s="109"/>
      <c r="P388" s="38">
        <f t="shared" si="36"/>
        <v>0</v>
      </c>
      <c r="Q388" s="105">
        <f t="shared" si="35"/>
        <v>0</v>
      </c>
      <c r="R388" s="38">
        <f t="shared" si="37"/>
        <v>0</v>
      </c>
      <c r="S388" s="40" t="str">
        <f t="shared" si="34"/>
        <v/>
      </c>
    </row>
    <row r="389" spans="1:19">
      <c r="A389" s="33"/>
      <c r="B389" s="34"/>
      <c r="C389" s="33"/>
      <c r="D389" s="33"/>
      <c r="E389" s="33"/>
      <c r="F389" s="42"/>
      <c r="G389" s="42"/>
      <c r="I389">
        <f t="shared" si="38"/>
        <v>0</v>
      </c>
      <c r="J389">
        <f t="shared" si="39"/>
        <v>0</v>
      </c>
      <c r="L389" s="107"/>
      <c r="M389" s="110"/>
      <c r="N389" s="109"/>
      <c r="P389" s="38">
        <f t="shared" si="36"/>
        <v>0</v>
      </c>
      <c r="Q389" s="105">
        <f t="shared" si="35"/>
        <v>0</v>
      </c>
      <c r="R389" s="38">
        <f t="shared" si="37"/>
        <v>0</v>
      </c>
      <c r="S389" s="40" t="str">
        <f t="shared" si="34"/>
        <v/>
      </c>
    </row>
    <row r="390" spans="1:19">
      <c r="A390" s="33"/>
      <c r="B390" s="34"/>
      <c r="C390" s="33"/>
      <c r="D390" s="33"/>
      <c r="E390" s="33"/>
      <c r="F390" s="42"/>
      <c r="G390" s="42"/>
      <c r="I390">
        <f t="shared" si="38"/>
        <v>0</v>
      </c>
      <c r="J390">
        <f t="shared" si="39"/>
        <v>0</v>
      </c>
      <c r="L390" s="107"/>
      <c r="M390" s="110"/>
      <c r="N390" s="109"/>
      <c r="P390" s="38">
        <f t="shared" si="36"/>
        <v>0</v>
      </c>
      <c r="Q390" s="105">
        <f t="shared" si="35"/>
        <v>0</v>
      </c>
      <c r="R390" s="38">
        <f t="shared" si="37"/>
        <v>0</v>
      </c>
      <c r="S390" s="40" t="str">
        <f t="shared" si="34"/>
        <v/>
      </c>
    </row>
    <row r="391" spans="1:19">
      <c r="A391" s="33"/>
      <c r="B391" s="34"/>
      <c r="C391" s="33"/>
      <c r="D391" s="33"/>
      <c r="E391" s="33"/>
      <c r="F391" s="42"/>
      <c r="G391" s="42"/>
      <c r="I391">
        <f t="shared" si="38"/>
        <v>0</v>
      </c>
      <c r="J391">
        <f t="shared" si="39"/>
        <v>0</v>
      </c>
      <c r="L391" s="107"/>
      <c r="M391" s="110"/>
      <c r="N391" s="109"/>
      <c r="P391" s="38">
        <f t="shared" si="36"/>
        <v>0</v>
      </c>
      <c r="Q391" s="105">
        <f t="shared" si="35"/>
        <v>0</v>
      </c>
      <c r="R391" s="38">
        <f t="shared" si="37"/>
        <v>0</v>
      </c>
      <c r="S391" s="40" t="str">
        <f t="shared" ref="S391:S454" si="40">IF(C391=1,SUM(R391:R414)-SUM(P391:P414),"")</f>
        <v/>
      </c>
    </row>
    <row r="392" spans="1:19">
      <c r="A392" s="33"/>
      <c r="B392" s="34"/>
      <c r="C392" s="33"/>
      <c r="D392" s="33"/>
      <c r="E392" s="33"/>
      <c r="F392" s="42"/>
      <c r="G392" s="42"/>
      <c r="I392">
        <f t="shared" si="38"/>
        <v>0</v>
      </c>
      <c r="J392">
        <f t="shared" si="39"/>
        <v>0</v>
      </c>
      <c r="L392" s="107"/>
      <c r="M392" s="110"/>
      <c r="N392" s="109"/>
      <c r="P392" s="38">
        <f t="shared" si="36"/>
        <v>0</v>
      </c>
      <c r="Q392" s="105">
        <f t="shared" ref="Q392:Q455" si="41">I392*M392/1000</f>
        <v>0</v>
      </c>
      <c r="R392" s="38">
        <f t="shared" si="37"/>
        <v>0</v>
      </c>
      <c r="S392" s="40" t="str">
        <f t="shared" si="40"/>
        <v/>
      </c>
    </row>
    <row r="393" spans="1:19">
      <c r="A393" s="33"/>
      <c r="B393" s="34"/>
      <c r="C393" s="33"/>
      <c r="D393" s="33"/>
      <c r="E393" s="33"/>
      <c r="F393" s="42"/>
      <c r="G393" s="42"/>
      <c r="I393">
        <f t="shared" si="38"/>
        <v>0</v>
      </c>
      <c r="J393">
        <f t="shared" si="39"/>
        <v>0</v>
      </c>
      <c r="L393" s="107"/>
      <c r="M393" s="110"/>
      <c r="N393" s="109"/>
      <c r="P393" s="38">
        <f t="shared" si="36"/>
        <v>0</v>
      </c>
      <c r="Q393" s="105">
        <f t="shared" si="41"/>
        <v>0</v>
      </c>
      <c r="R393" s="38">
        <f t="shared" si="37"/>
        <v>0</v>
      </c>
      <c r="S393" s="40" t="str">
        <f t="shared" si="40"/>
        <v/>
      </c>
    </row>
    <row r="394" spans="1:19">
      <c r="A394" s="33"/>
      <c r="B394" s="34"/>
      <c r="C394" s="33"/>
      <c r="D394" s="33"/>
      <c r="E394" s="33"/>
      <c r="F394" s="42"/>
      <c r="G394" s="42"/>
      <c r="I394">
        <f t="shared" si="38"/>
        <v>0</v>
      </c>
      <c r="J394">
        <f t="shared" si="39"/>
        <v>0</v>
      </c>
      <c r="L394" s="107"/>
      <c r="M394" s="110"/>
      <c r="N394" s="109"/>
      <c r="P394" s="38">
        <f t="shared" si="36"/>
        <v>0</v>
      </c>
      <c r="Q394" s="105">
        <f t="shared" si="41"/>
        <v>0</v>
      </c>
      <c r="R394" s="38">
        <f t="shared" si="37"/>
        <v>0</v>
      </c>
      <c r="S394" s="40" t="str">
        <f t="shared" si="40"/>
        <v/>
      </c>
    </row>
    <row r="395" spans="1:19">
      <c r="A395" s="33"/>
      <c r="B395" s="34"/>
      <c r="C395" s="33"/>
      <c r="D395" s="33"/>
      <c r="E395" s="33"/>
      <c r="F395" s="42"/>
      <c r="G395" s="42"/>
      <c r="I395">
        <f t="shared" si="38"/>
        <v>0</v>
      </c>
      <c r="J395">
        <f t="shared" si="39"/>
        <v>0</v>
      </c>
      <c r="L395" s="107"/>
      <c r="M395" s="110"/>
      <c r="N395" s="109"/>
      <c r="P395" s="38">
        <f t="shared" si="36"/>
        <v>0</v>
      </c>
      <c r="Q395" s="105">
        <f t="shared" si="41"/>
        <v>0</v>
      </c>
      <c r="R395" s="38">
        <f t="shared" si="37"/>
        <v>0</v>
      </c>
      <c r="S395" s="40" t="str">
        <f t="shared" si="40"/>
        <v/>
      </c>
    </row>
    <row r="396" spans="1:19">
      <c r="A396" s="33"/>
      <c r="B396" s="34"/>
      <c r="C396" s="33"/>
      <c r="D396" s="33"/>
      <c r="E396" s="33"/>
      <c r="F396" s="42"/>
      <c r="G396" s="42"/>
      <c r="I396">
        <f t="shared" si="38"/>
        <v>0</v>
      </c>
      <c r="J396">
        <f t="shared" si="39"/>
        <v>0</v>
      </c>
      <c r="L396" s="107"/>
      <c r="M396" s="110"/>
      <c r="N396" s="109"/>
      <c r="P396" s="38">
        <f t="shared" si="36"/>
        <v>0</v>
      </c>
      <c r="Q396" s="105">
        <f t="shared" si="41"/>
        <v>0</v>
      </c>
      <c r="R396" s="38">
        <f t="shared" si="37"/>
        <v>0</v>
      </c>
      <c r="S396" s="40" t="str">
        <f t="shared" si="40"/>
        <v/>
      </c>
    </row>
    <row r="397" spans="1:19">
      <c r="A397" s="33"/>
      <c r="B397" s="34"/>
      <c r="C397" s="33"/>
      <c r="D397" s="33"/>
      <c r="E397" s="33"/>
      <c r="F397" s="42"/>
      <c r="G397" s="42"/>
      <c r="I397">
        <f t="shared" si="38"/>
        <v>0</v>
      </c>
      <c r="J397">
        <f t="shared" si="39"/>
        <v>0</v>
      </c>
      <c r="L397" s="107"/>
      <c r="M397" s="110"/>
      <c r="N397" s="109"/>
      <c r="P397" s="38">
        <f t="shared" si="36"/>
        <v>0</v>
      </c>
      <c r="Q397" s="105">
        <f t="shared" si="41"/>
        <v>0</v>
      </c>
      <c r="R397" s="38">
        <f t="shared" si="37"/>
        <v>0</v>
      </c>
      <c r="S397" s="40" t="str">
        <f t="shared" si="40"/>
        <v/>
      </c>
    </row>
    <row r="398" spans="1:19">
      <c r="A398" s="33"/>
      <c r="B398" s="34"/>
      <c r="C398" s="33"/>
      <c r="D398" s="33"/>
      <c r="E398" s="33"/>
      <c r="F398" s="42"/>
      <c r="G398" s="42"/>
      <c r="I398">
        <f t="shared" si="38"/>
        <v>0</v>
      </c>
      <c r="J398">
        <f t="shared" si="39"/>
        <v>0</v>
      </c>
      <c r="L398" s="107"/>
      <c r="M398" s="110"/>
      <c r="N398" s="109"/>
      <c r="P398" s="38">
        <f t="shared" si="36"/>
        <v>0</v>
      </c>
      <c r="Q398" s="105">
        <f t="shared" si="41"/>
        <v>0</v>
      </c>
      <c r="R398" s="38">
        <f t="shared" si="37"/>
        <v>0</v>
      </c>
      <c r="S398" s="40" t="str">
        <f t="shared" si="40"/>
        <v/>
      </c>
    </row>
    <row r="399" spans="1:19">
      <c r="A399" s="33"/>
      <c r="B399" s="34"/>
      <c r="C399" s="33"/>
      <c r="D399" s="33"/>
      <c r="E399" s="33"/>
      <c r="F399" s="42"/>
      <c r="G399" s="42"/>
      <c r="I399">
        <f t="shared" si="38"/>
        <v>0</v>
      </c>
      <c r="J399">
        <f t="shared" si="39"/>
        <v>0</v>
      </c>
      <c r="L399" s="107"/>
      <c r="M399" s="110"/>
      <c r="N399" s="109"/>
      <c r="P399" s="38">
        <f t="shared" si="36"/>
        <v>0</v>
      </c>
      <c r="Q399" s="105">
        <f t="shared" si="41"/>
        <v>0</v>
      </c>
      <c r="R399" s="38">
        <f t="shared" si="37"/>
        <v>0</v>
      </c>
      <c r="S399" s="40" t="str">
        <f t="shared" si="40"/>
        <v/>
      </c>
    </row>
    <row r="400" spans="1:19">
      <c r="A400" s="33"/>
      <c r="B400" s="34"/>
      <c r="C400" s="33"/>
      <c r="D400" s="33"/>
      <c r="E400" s="33"/>
      <c r="F400" s="42"/>
      <c r="G400" s="42"/>
      <c r="I400">
        <f t="shared" si="38"/>
        <v>0</v>
      </c>
      <c r="J400">
        <f t="shared" si="39"/>
        <v>0</v>
      </c>
      <c r="L400" s="107"/>
      <c r="M400" s="110"/>
      <c r="N400" s="109"/>
      <c r="P400" s="38">
        <f t="shared" si="36"/>
        <v>0</v>
      </c>
      <c r="Q400" s="105">
        <f t="shared" si="41"/>
        <v>0</v>
      </c>
      <c r="R400" s="38">
        <f t="shared" si="37"/>
        <v>0</v>
      </c>
      <c r="S400" s="40" t="str">
        <f t="shared" si="40"/>
        <v/>
      </c>
    </row>
    <row r="401" spans="1:19">
      <c r="A401" s="33"/>
      <c r="B401" s="34"/>
      <c r="C401" s="33"/>
      <c r="D401" s="33"/>
      <c r="E401" s="33"/>
      <c r="F401" s="42"/>
      <c r="G401" s="42"/>
      <c r="I401">
        <f t="shared" si="38"/>
        <v>0</v>
      </c>
      <c r="J401">
        <f t="shared" si="39"/>
        <v>0</v>
      </c>
      <c r="L401" s="107"/>
      <c r="M401" s="110"/>
      <c r="N401" s="109"/>
      <c r="P401" s="38">
        <f t="shared" si="36"/>
        <v>0</v>
      </c>
      <c r="Q401" s="105">
        <f t="shared" si="41"/>
        <v>0</v>
      </c>
      <c r="R401" s="38">
        <f t="shared" si="37"/>
        <v>0</v>
      </c>
      <c r="S401" s="40" t="str">
        <f t="shared" si="40"/>
        <v/>
      </c>
    </row>
    <row r="402" spans="1:19">
      <c r="A402" s="33"/>
      <c r="B402" s="34"/>
      <c r="C402" s="33"/>
      <c r="D402" s="33"/>
      <c r="E402" s="33"/>
      <c r="F402" s="42"/>
      <c r="G402" s="42"/>
      <c r="I402">
        <f t="shared" si="38"/>
        <v>0</v>
      </c>
      <c r="J402">
        <f t="shared" si="39"/>
        <v>0</v>
      </c>
      <c r="L402" s="107"/>
      <c r="M402" s="110"/>
      <c r="N402" s="109"/>
      <c r="P402" s="38">
        <f t="shared" si="36"/>
        <v>0</v>
      </c>
      <c r="Q402" s="105">
        <f t="shared" si="41"/>
        <v>0</v>
      </c>
      <c r="R402" s="38">
        <f t="shared" si="37"/>
        <v>0</v>
      </c>
      <c r="S402" s="40" t="str">
        <f t="shared" si="40"/>
        <v/>
      </c>
    </row>
    <row r="403" spans="1:19">
      <c r="A403" s="33"/>
      <c r="B403" s="34"/>
      <c r="C403" s="33"/>
      <c r="D403" s="33"/>
      <c r="E403" s="33"/>
      <c r="F403" s="42"/>
      <c r="G403" s="42"/>
      <c r="I403">
        <f t="shared" si="38"/>
        <v>0</v>
      </c>
      <c r="J403">
        <f t="shared" si="39"/>
        <v>0</v>
      </c>
      <c r="L403" s="107"/>
      <c r="M403" s="110"/>
      <c r="N403" s="109"/>
      <c r="P403" s="38">
        <f t="shared" si="36"/>
        <v>0</v>
      </c>
      <c r="Q403" s="105">
        <f t="shared" si="41"/>
        <v>0</v>
      </c>
      <c r="R403" s="38">
        <f t="shared" si="37"/>
        <v>0</v>
      </c>
      <c r="S403" s="40" t="str">
        <f t="shared" si="40"/>
        <v/>
      </c>
    </row>
    <row r="404" spans="1:19">
      <c r="A404" s="33"/>
      <c r="B404" s="34"/>
      <c r="C404" s="33"/>
      <c r="D404" s="33"/>
      <c r="E404" s="33"/>
      <c r="F404" s="42"/>
      <c r="G404" s="42"/>
      <c r="I404">
        <f t="shared" si="38"/>
        <v>0</v>
      </c>
      <c r="J404">
        <f t="shared" si="39"/>
        <v>0</v>
      </c>
      <c r="L404" s="107"/>
      <c r="M404" s="110"/>
      <c r="N404" s="109"/>
      <c r="P404" s="38">
        <f t="shared" si="36"/>
        <v>0</v>
      </c>
      <c r="Q404" s="105">
        <f t="shared" si="41"/>
        <v>0</v>
      </c>
      <c r="R404" s="38">
        <f t="shared" si="37"/>
        <v>0</v>
      </c>
      <c r="S404" s="40" t="str">
        <f t="shared" si="40"/>
        <v/>
      </c>
    </row>
    <row r="405" spans="1:19">
      <c r="A405" s="33"/>
      <c r="B405" s="34"/>
      <c r="C405" s="33"/>
      <c r="D405" s="33"/>
      <c r="E405" s="33"/>
      <c r="F405" s="42"/>
      <c r="G405" s="42"/>
      <c r="I405">
        <f t="shared" si="38"/>
        <v>0</v>
      </c>
      <c r="J405">
        <f t="shared" si="39"/>
        <v>0</v>
      </c>
      <c r="L405" s="107"/>
      <c r="M405" s="110"/>
      <c r="N405" s="109"/>
      <c r="P405" s="38">
        <f t="shared" si="36"/>
        <v>0</v>
      </c>
      <c r="Q405" s="105">
        <f t="shared" si="41"/>
        <v>0</v>
      </c>
      <c r="R405" s="38">
        <f t="shared" si="37"/>
        <v>0</v>
      </c>
      <c r="S405" s="40" t="str">
        <f t="shared" si="40"/>
        <v/>
      </c>
    </row>
    <row r="406" spans="1:19">
      <c r="A406" s="33"/>
      <c r="B406" s="34"/>
      <c r="C406" s="33"/>
      <c r="D406" s="33"/>
      <c r="E406" s="33"/>
      <c r="F406" s="42"/>
      <c r="G406" s="42"/>
      <c r="I406">
        <f t="shared" si="38"/>
        <v>0</v>
      </c>
      <c r="J406">
        <f t="shared" si="39"/>
        <v>0</v>
      </c>
      <c r="L406" s="107"/>
      <c r="M406" s="110"/>
      <c r="N406" s="109"/>
      <c r="P406" s="38">
        <f t="shared" si="36"/>
        <v>0</v>
      </c>
      <c r="Q406" s="105">
        <f t="shared" si="41"/>
        <v>0</v>
      </c>
      <c r="R406" s="38">
        <f t="shared" si="37"/>
        <v>0</v>
      </c>
      <c r="S406" s="40" t="str">
        <f t="shared" si="40"/>
        <v/>
      </c>
    </row>
    <row r="407" spans="1:19">
      <c r="A407" s="33"/>
      <c r="B407" s="34"/>
      <c r="C407" s="33"/>
      <c r="D407" s="33"/>
      <c r="E407" s="33"/>
      <c r="F407" s="42"/>
      <c r="G407" s="42"/>
      <c r="I407">
        <f t="shared" si="38"/>
        <v>0</v>
      </c>
      <c r="J407">
        <f t="shared" si="39"/>
        <v>0</v>
      </c>
      <c r="L407" s="107"/>
      <c r="M407" s="110"/>
      <c r="N407" s="109"/>
      <c r="P407" s="38">
        <f t="shared" si="36"/>
        <v>0</v>
      </c>
      <c r="Q407" s="105">
        <f t="shared" si="41"/>
        <v>0</v>
      </c>
      <c r="R407" s="38">
        <f t="shared" si="37"/>
        <v>0</v>
      </c>
      <c r="S407" s="40" t="str">
        <f t="shared" si="40"/>
        <v/>
      </c>
    </row>
    <row r="408" spans="1:19">
      <c r="A408" s="33"/>
      <c r="B408" s="34"/>
      <c r="C408" s="33"/>
      <c r="D408" s="33"/>
      <c r="E408" s="33"/>
      <c r="F408" s="42"/>
      <c r="G408" s="42"/>
      <c r="I408">
        <f t="shared" si="38"/>
        <v>0</v>
      </c>
      <c r="J408">
        <f t="shared" si="39"/>
        <v>0</v>
      </c>
      <c r="L408" s="107"/>
      <c r="M408" s="110"/>
      <c r="N408" s="109"/>
      <c r="P408" s="38">
        <f t="shared" si="36"/>
        <v>0</v>
      </c>
      <c r="Q408" s="105">
        <f t="shared" si="41"/>
        <v>0</v>
      </c>
      <c r="R408" s="38">
        <f t="shared" si="37"/>
        <v>0</v>
      </c>
      <c r="S408" s="40" t="str">
        <f t="shared" si="40"/>
        <v/>
      </c>
    </row>
    <row r="409" spans="1:19">
      <c r="A409" s="33"/>
      <c r="B409" s="34"/>
      <c r="C409" s="33"/>
      <c r="D409" s="33"/>
      <c r="E409" s="33"/>
      <c r="F409" s="42"/>
      <c r="G409" s="42"/>
      <c r="I409">
        <f t="shared" si="38"/>
        <v>0</v>
      </c>
      <c r="J409">
        <f t="shared" si="39"/>
        <v>0</v>
      </c>
      <c r="L409" s="107"/>
      <c r="M409" s="110"/>
      <c r="N409" s="109"/>
      <c r="P409" s="38">
        <f t="shared" si="36"/>
        <v>0</v>
      </c>
      <c r="Q409" s="105">
        <f t="shared" si="41"/>
        <v>0</v>
      </c>
      <c r="R409" s="38">
        <f t="shared" si="37"/>
        <v>0</v>
      </c>
      <c r="S409" s="40" t="str">
        <f t="shared" si="40"/>
        <v/>
      </c>
    </row>
    <row r="410" spans="1:19">
      <c r="A410" s="33"/>
      <c r="B410" s="34"/>
      <c r="C410" s="33"/>
      <c r="D410" s="33"/>
      <c r="E410" s="33"/>
      <c r="F410" s="42"/>
      <c r="G410" s="42"/>
      <c r="I410">
        <f t="shared" si="38"/>
        <v>0</v>
      </c>
      <c r="J410">
        <f t="shared" si="39"/>
        <v>0</v>
      </c>
      <c r="L410" s="107"/>
      <c r="M410" s="110"/>
      <c r="N410" s="109"/>
      <c r="P410" s="38">
        <f t="shared" si="36"/>
        <v>0</v>
      </c>
      <c r="Q410" s="105">
        <f t="shared" si="41"/>
        <v>0</v>
      </c>
      <c r="R410" s="38">
        <f t="shared" si="37"/>
        <v>0</v>
      </c>
      <c r="S410" s="40" t="str">
        <f t="shared" si="40"/>
        <v/>
      </c>
    </row>
    <row r="411" spans="1:19">
      <c r="A411" s="33"/>
      <c r="B411" s="34"/>
      <c r="C411" s="33"/>
      <c r="D411" s="33"/>
      <c r="E411" s="33"/>
      <c r="F411" s="42"/>
      <c r="G411" s="42"/>
      <c r="I411">
        <f t="shared" si="38"/>
        <v>0</v>
      </c>
      <c r="J411">
        <f t="shared" si="39"/>
        <v>0</v>
      </c>
      <c r="L411" s="107"/>
      <c r="M411" s="110"/>
      <c r="N411" s="109"/>
      <c r="P411" s="38">
        <f t="shared" si="36"/>
        <v>0</v>
      </c>
      <c r="Q411" s="105">
        <f t="shared" si="41"/>
        <v>0</v>
      </c>
      <c r="R411" s="38">
        <f t="shared" si="37"/>
        <v>0</v>
      </c>
      <c r="S411" s="40" t="str">
        <f t="shared" si="40"/>
        <v/>
      </c>
    </row>
    <row r="412" spans="1:19">
      <c r="A412" s="33"/>
      <c r="B412" s="34"/>
      <c r="C412" s="33"/>
      <c r="D412" s="33"/>
      <c r="E412" s="33"/>
      <c r="F412" s="42"/>
      <c r="G412" s="42"/>
      <c r="I412">
        <f t="shared" si="38"/>
        <v>0</v>
      </c>
      <c r="J412">
        <f t="shared" si="39"/>
        <v>0</v>
      </c>
      <c r="L412" s="107"/>
      <c r="M412" s="110"/>
      <c r="N412" s="109"/>
      <c r="P412" s="38">
        <f t="shared" si="36"/>
        <v>0</v>
      </c>
      <c r="Q412" s="105">
        <f t="shared" si="41"/>
        <v>0</v>
      </c>
      <c r="R412" s="38">
        <f t="shared" si="37"/>
        <v>0</v>
      </c>
      <c r="S412" s="40" t="str">
        <f t="shared" si="40"/>
        <v/>
      </c>
    </row>
    <row r="413" spans="1:19">
      <c r="A413" s="33"/>
      <c r="B413" s="34"/>
      <c r="C413" s="33"/>
      <c r="D413" s="33"/>
      <c r="E413" s="33"/>
      <c r="F413" s="42"/>
      <c r="G413" s="42"/>
      <c r="I413">
        <f t="shared" si="38"/>
        <v>0</v>
      </c>
      <c r="J413">
        <f t="shared" si="39"/>
        <v>0</v>
      </c>
      <c r="L413" s="107"/>
      <c r="M413" s="110"/>
      <c r="N413" s="109"/>
      <c r="P413" s="38">
        <f t="shared" si="36"/>
        <v>0</v>
      </c>
      <c r="Q413" s="105">
        <f t="shared" si="41"/>
        <v>0</v>
      </c>
      <c r="R413" s="38">
        <f t="shared" si="37"/>
        <v>0</v>
      </c>
      <c r="S413" s="40" t="str">
        <f t="shared" si="40"/>
        <v/>
      </c>
    </row>
    <row r="414" spans="1:19">
      <c r="A414" s="33"/>
      <c r="B414" s="34"/>
      <c r="C414" s="33"/>
      <c r="D414" s="33"/>
      <c r="E414" s="33"/>
      <c r="F414" s="42"/>
      <c r="G414" s="42"/>
      <c r="I414">
        <f t="shared" si="38"/>
        <v>0</v>
      </c>
      <c r="J414">
        <f t="shared" si="39"/>
        <v>0</v>
      </c>
      <c r="L414" s="107"/>
      <c r="M414" s="110"/>
      <c r="N414" s="109"/>
      <c r="P414" s="38">
        <f t="shared" si="36"/>
        <v>0</v>
      </c>
      <c r="Q414" s="105">
        <f t="shared" si="41"/>
        <v>0</v>
      </c>
      <c r="R414" s="38">
        <f t="shared" si="37"/>
        <v>0</v>
      </c>
      <c r="S414" s="40" t="str">
        <f t="shared" si="40"/>
        <v/>
      </c>
    </row>
    <row r="415" spans="1:19">
      <c r="A415" s="33"/>
      <c r="B415" s="34"/>
      <c r="C415" s="33"/>
      <c r="D415" s="33"/>
      <c r="E415" s="33"/>
      <c r="F415" s="42"/>
      <c r="G415" s="42"/>
      <c r="I415">
        <f t="shared" si="38"/>
        <v>0</v>
      </c>
      <c r="J415">
        <f t="shared" si="39"/>
        <v>0</v>
      </c>
      <c r="L415" s="107"/>
      <c r="M415" s="110"/>
      <c r="N415" s="109"/>
      <c r="P415" s="38">
        <f t="shared" si="36"/>
        <v>0</v>
      </c>
      <c r="Q415" s="105">
        <f t="shared" si="41"/>
        <v>0</v>
      </c>
      <c r="R415" s="38">
        <f t="shared" si="37"/>
        <v>0</v>
      </c>
      <c r="S415" s="40" t="str">
        <f t="shared" si="40"/>
        <v/>
      </c>
    </row>
    <row r="416" spans="1:19">
      <c r="A416" s="33"/>
      <c r="B416" s="34"/>
      <c r="C416" s="33"/>
      <c r="D416" s="33"/>
      <c r="E416" s="33"/>
      <c r="F416" s="42"/>
      <c r="G416" s="42"/>
      <c r="I416">
        <f t="shared" si="38"/>
        <v>0</v>
      </c>
      <c r="J416">
        <f t="shared" si="39"/>
        <v>0</v>
      </c>
      <c r="L416" s="107"/>
      <c r="M416" s="110"/>
      <c r="N416" s="109"/>
      <c r="P416" s="38">
        <f t="shared" si="36"/>
        <v>0</v>
      </c>
      <c r="Q416" s="105">
        <f t="shared" si="41"/>
        <v>0</v>
      </c>
      <c r="R416" s="38">
        <f t="shared" si="37"/>
        <v>0</v>
      </c>
      <c r="S416" s="40" t="str">
        <f t="shared" si="40"/>
        <v/>
      </c>
    </row>
    <row r="417" spans="1:19">
      <c r="A417" s="33"/>
      <c r="B417" s="34"/>
      <c r="C417" s="33"/>
      <c r="D417" s="33"/>
      <c r="E417" s="33"/>
      <c r="F417" s="42"/>
      <c r="G417" s="42"/>
      <c r="I417">
        <f t="shared" si="38"/>
        <v>0</v>
      </c>
      <c r="J417">
        <f t="shared" si="39"/>
        <v>0</v>
      </c>
      <c r="L417" s="107"/>
      <c r="M417" s="110"/>
      <c r="N417" s="109"/>
      <c r="P417" s="38">
        <f t="shared" si="36"/>
        <v>0</v>
      </c>
      <c r="Q417" s="105">
        <f t="shared" si="41"/>
        <v>0</v>
      </c>
      <c r="R417" s="38">
        <f t="shared" si="37"/>
        <v>0</v>
      </c>
      <c r="S417" s="40" t="str">
        <f t="shared" si="40"/>
        <v/>
      </c>
    </row>
    <row r="418" spans="1:19">
      <c r="A418" s="33"/>
      <c r="B418" s="34"/>
      <c r="C418" s="33"/>
      <c r="D418" s="33"/>
      <c r="E418" s="33"/>
      <c r="F418" s="42"/>
      <c r="G418" s="42"/>
      <c r="I418">
        <f t="shared" si="38"/>
        <v>0</v>
      </c>
      <c r="J418">
        <f t="shared" si="39"/>
        <v>0</v>
      </c>
      <c r="L418" s="107"/>
      <c r="M418" s="110"/>
      <c r="N418" s="109"/>
      <c r="P418" s="38">
        <f t="shared" si="36"/>
        <v>0</v>
      </c>
      <c r="Q418" s="105">
        <f t="shared" si="41"/>
        <v>0</v>
      </c>
      <c r="R418" s="38">
        <f t="shared" si="37"/>
        <v>0</v>
      </c>
      <c r="S418" s="40" t="str">
        <f t="shared" si="40"/>
        <v/>
      </c>
    </row>
    <row r="419" spans="1:19">
      <c r="A419" s="33"/>
      <c r="B419" s="34"/>
      <c r="C419" s="33"/>
      <c r="D419" s="33"/>
      <c r="E419" s="33"/>
      <c r="F419" s="42"/>
      <c r="G419" s="42"/>
      <c r="I419">
        <f t="shared" si="38"/>
        <v>0</v>
      </c>
      <c r="J419">
        <f t="shared" si="39"/>
        <v>0</v>
      </c>
      <c r="L419" s="107"/>
      <c r="M419" s="110"/>
      <c r="N419" s="109"/>
      <c r="P419" s="38">
        <f t="shared" si="36"/>
        <v>0</v>
      </c>
      <c r="Q419" s="105">
        <f t="shared" si="41"/>
        <v>0</v>
      </c>
      <c r="R419" s="38">
        <f t="shared" si="37"/>
        <v>0</v>
      </c>
      <c r="S419" s="40" t="str">
        <f t="shared" si="40"/>
        <v/>
      </c>
    </row>
    <row r="420" spans="1:19">
      <c r="A420" s="33"/>
      <c r="B420" s="34"/>
      <c r="C420" s="33"/>
      <c r="D420" s="33"/>
      <c r="E420" s="33"/>
      <c r="F420" s="42"/>
      <c r="G420" s="42"/>
      <c r="I420">
        <f t="shared" si="38"/>
        <v>0</v>
      </c>
      <c r="J420">
        <f t="shared" si="39"/>
        <v>0</v>
      </c>
      <c r="L420" s="107"/>
      <c r="M420" s="110"/>
      <c r="N420" s="109"/>
      <c r="P420" s="38">
        <f t="shared" si="36"/>
        <v>0</v>
      </c>
      <c r="Q420" s="105">
        <f t="shared" si="41"/>
        <v>0</v>
      </c>
      <c r="R420" s="38">
        <f t="shared" si="37"/>
        <v>0</v>
      </c>
      <c r="S420" s="40" t="str">
        <f t="shared" si="40"/>
        <v/>
      </c>
    </row>
    <row r="421" spans="1:19">
      <c r="A421" s="33"/>
      <c r="B421" s="34"/>
      <c r="C421" s="33"/>
      <c r="D421" s="33"/>
      <c r="E421" s="33"/>
      <c r="F421" s="42"/>
      <c r="G421" s="42"/>
      <c r="I421">
        <f t="shared" si="38"/>
        <v>0</v>
      </c>
      <c r="J421">
        <f t="shared" si="39"/>
        <v>0</v>
      </c>
      <c r="L421" s="107"/>
      <c r="M421" s="110"/>
      <c r="N421" s="109"/>
      <c r="P421" s="38">
        <f t="shared" si="36"/>
        <v>0</v>
      </c>
      <c r="Q421" s="105">
        <f t="shared" si="41"/>
        <v>0</v>
      </c>
      <c r="R421" s="38">
        <f t="shared" si="37"/>
        <v>0</v>
      </c>
      <c r="S421" s="40" t="str">
        <f t="shared" si="40"/>
        <v/>
      </c>
    </row>
    <row r="422" spans="1:19">
      <c r="A422" s="33"/>
      <c r="B422" s="34"/>
      <c r="C422" s="33"/>
      <c r="D422" s="33"/>
      <c r="E422" s="33"/>
      <c r="F422" s="42"/>
      <c r="G422" s="42"/>
      <c r="I422">
        <f t="shared" si="38"/>
        <v>0</v>
      </c>
      <c r="J422">
        <f t="shared" si="39"/>
        <v>0</v>
      </c>
      <c r="L422" s="107"/>
      <c r="M422" s="110"/>
      <c r="N422" s="109"/>
      <c r="P422" s="38">
        <f t="shared" si="36"/>
        <v>0</v>
      </c>
      <c r="Q422" s="105">
        <f t="shared" si="41"/>
        <v>0</v>
      </c>
      <c r="R422" s="38">
        <f t="shared" si="37"/>
        <v>0</v>
      </c>
      <c r="S422" s="40" t="str">
        <f t="shared" si="40"/>
        <v/>
      </c>
    </row>
    <row r="423" spans="1:19">
      <c r="A423" s="33"/>
      <c r="B423" s="34"/>
      <c r="C423" s="33"/>
      <c r="D423" s="33"/>
      <c r="E423" s="33"/>
      <c r="F423" s="42"/>
      <c r="G423" s="42"/>
      <c r="I423">
        <f t="shared" si="38"/>
        <v>0</v>
      </c>
      <c r="J423">
        <f t="shared" si="39"/>
        <v>0</v>
      </c>
      <c r="L423" s="107"/>
      <c r="M423" s="110"/>
      <c r="N423" s="109"/>
      <c r="P423" s="38">
        <f t="shared" si="36"/>
        <v>0</v>
      </c>
      <c r="Q423" s="105">
        <f t="shared" si="41"/>
        <v>0</v>
      </c>
      <c r="R423" s="38">
        <f t="shared" si="37"/>
        <v>0</v>
      </c>
      <c r="S423" s="40" t="str">
        <f t="shared" si="40"/>
        <v/>
      </c>
    </row>
    <row r="424" spans="1:19">
      <c r="A424" s="33"/>
      <c r="B424" s="34"/>
      <c r="C424" s="33"/>
      <c r="D424" s="33"/>
      <c r="E424" s="33"/>
      <c r="F424" s="42"/>
      <c r="G424" s="42"/>
      <c r="I424">
        <f t="shared" si="38"/>
        <v>0</v>
      </c>
      <c r="J424">
        <f t="shared" si="39"/>
        <v>0</v>
      </c>
      <c r="L424" s="107"/>
      <c r="M424" s="110"/>
      <c r="N424" s="109"/>
      <c r="P424" s="38">
        <f t="shared" si="36"/>
        <v>0</v>
      </c>
      <c r="Q424" s="105">
        <f t="shared" si="41"/>
        <v>0</v>
      </c>
      <c r="R424" s="38">
        <f t="shared" si="37"/>
        <v>0</v>
      </c>
      <c r="S424" s="40" t="str">
        <f t="shared" si="40"/>
        <v/>
      </c>
    </row>
    <row r="425" spans="1:19">
      <c r="A425" s="33"/>
      <c r="B425" s="34"/>
      <c r="C425" s="33"/>
      <c r="D425" s="33"/>
      <c r="E425" s="33"/>
      <c r="F425" s="42"/>
      <c r="G425" s="42"/>
      <c r="I425">
        <f t="shared" si="38"/>
        <v>0</v>
      </c>
      <c r="J425">
        <f t="shared" si="39"/>
        <v>0</v>
      </c>
      <c r="L425" s="107"/>
      <c r="M425" s="110"/>
      <c r="N425" s="109"/>
      <c r="P425" s="38">
        <f t="shared" si="36"/>
        <v>0</v>
      </c>
      <c r="Q425" s="105">
        <f t="shared" si="41"/>
        <v>0</v>
      </c>
      <c r="R425" s="38">
        <f t="shared" si="37"/>
        <v>0</v>
      </c>
      <c r="S425" s="40" t="str">
        <f t="shared" si="40"/>
        <v/>
      </c>
    </row>
    <row r="426" spans="1:19">
      <c r="A426" s="33"/>
      <c r="B426" s="34"/>
      <c r="C426" s="33"/>
      <c r="D426" s="33"/>
      <c r="E426" s="33"/>
      <c r="F426" s="42"/>
      <c r="G426" s="42"/>
      <c r="I426">
        <f t="shared" si="38"/>
        <v>0</v>
      </c>
      <c r="J426">
        <f t="shared" si="39"/>
        <v>0</v>
      </c>
      <c r="L426" s="107"/>
      <c r="M426" s="110"/>
      <c r="N426" s="109"/>
      <c r="P426" s="38">
        <f t="shared" si="36"/>
        <v>0</v>
      </c>
      <c r="Q426" s="105">
        <f t="shared" si="41"/>
        <v>0</v>
      </c>
      <c r="R426" s="38">
        <f t="shared" si="37"/>
        <v>0</v>
      </c>
      <c r="S426" s="40" t="str">
        <f t="shared" si="40"/>
        <v/>
      </c>
    </row>
    <row r="427" spans="1:19">
      <c r="A427" s="33"/>
      <c r="B427" s="34"/>
      <c r="C427" s="33"/>
      <c r="D427" s="33"/>
      <c r="E427" s="33"/>
      <c r="F427" s="42"/>
      <c r="G427" s="42"/>
      <c r="I427">
        <f t="shared" si="38"/>
        <v>0</v>
      </c>
      <c r="J427">
        <f t="shared" si="39"/>
        <v>0</v>
      </c>
      <c r="L427" s="107"/>
      <c r="M427" s="110"/>
      <c r="N427" s="109"/>
      <c r="P427" s="38">
        <f t="shared" si="36"/>
        <v>0</v>
      </c>
      <c r="Q427" s="105">
        <f t="shared" si="41"/>
        <v>0</v>
      </c>
      <c r="R427" s="38">
        <f t="shared" si="37"/>
        <v>0</v>
      </c>
      <c r="S427" s="40" t="str">
        <f t="shared" si="40"/>
        <v/>
      </c>
    </row>
    <row r="428" spans="1:19">
      <c r="A428" s="33"/>
      <c r="B428" s="34"/>
      <c r="C428" s="33"/>
      <c r="D428" s="33"/>
      <c r="E428" s="33"/>
      <c r="F428" s="42"/>
      <c r="G428" s="42"/>
      <c r="I428">
        <f t="shared" si="38"/>
        <v>0</v>
      </c>
      <c r="J428">
        <f t="shared" si="39"/>
        <v>0</v>
      </c>
      <c r="L428" s="107"/>
      <c r="M428" s="110"/>
      <c r="N428" s="109"/>
      <c r="P428" s="38">
        <f t="shared" si="36"/>
        <v>0</v>
      </c>
      <c r="Q428" s="105">
        <f t="shared" si="41"/>
        <v>0</v>
      </c>
      <c r="R428" s="38">
        <f t="shared" si="37"/>
        <v>0</v>
      </c>
      <c r="S428" s="40" t="str">
        <f t="shared" si="40"/>
        <v/>
      </c>
    </row>
    <row r="429" spans="1:19">
      <c r="A429" s="33"/>
      <c r="B429" s="34"/>
      <c r="C429" s="33"/>
      <c r="D429" s="33"/>
      <c r="E429" s="33"/>
      <c r="F429" s="42"/>
      <c r="G429" s="42"/>
      <c r="I429">
        <f t="shared" si="38"/>
        <v>0</v>
      </c>
      <c r="J429">
        <f t="shared" si="39"/>
        <v>0</v>
      </c>
      <c r="L429" s="107"/>
      <c r="M429" s="110"/>
      <c r="N429" s="109"/>
      <c r="P429" s="38">
        <f t="shared" si="36"/>
        <v>0</v>
      </c>
      <c r="Q429" s="105">
        <f t="shared" si="41"/>
        <v>0</v>
      </c>
      <c r="R429" s="38">
        <f t="shared" si="37"/>
        <v>0</v>
      </c>
      <c r="S429" s="40" t="str">
        <f t="shared" si="40"/>
        <v/>
      </c>
    </row>
    <row r="430" spans="1:19">
      <c r="A430" s="33"/>
      <c r="B430" s="34"/>
      <c r="C430" s="33"/>
      <c r="D430" s="33"/>
      <c r="E430" s="33"/>
      <c r="F430" s="42"/>
      <c r="G430" s="42"/>
      <c r="I430">
        <f t="shared" si="38"/>
        <v>0</v>
      </c>
      <c r="J430">
        <f t="shared" si="39"/>
        <v>0</v>
      </c>
      <c r="L430" s="107"/>
      <c r="M430" s="110"/>
      <c r="N430" s="109"/>
      <c r="P430" s="38">
        <f t="shared" si="36"/>
        <v>0</v>
      </c>
      <c r="Q430" s="105">
        <f t="shared" si="41"/>
        <v>0</v>
      </c>
      <c r="R430" s="38">
        <f t="shared" si="37"/>
        <v>0</v>
      </c>
      <c r="S430" s="40" t="str">
        <f t="shared" si="40"/>
        <v/>
      </c>
    </row>
    <row r="431" spans="1:19">
      <c r="A431" s="33"/>
      <c r="B431" s="34"/>
      <c r="C431" s="33"/>
      <c r="D431" s="33"/>
      <c r="E431" s="33"/>
      <c r="F431" s="42"/>
      <c r="G431" s="42"/>
      <c r="I431">
        <f t="shared" si="38"/>
        <v>0</v>
      </c>
      <c r="J431">
        <f t="shared" si="39"/>
        <v>0</v>
      </c>
      <c r="L431" s="107"/>
      <c r="M431" s="110"/>
      <c r="N431" s="109"/>
      <c r="P431" s="38">
        <f t="shared" si="36"/>
        <v>0</v>
      </c>
      <c r="Q431" s="105">
        <f t="shared" si="41"/>
        <v>0</v>
      </c>
      <c r="R431" s="38">
        <f t="shared" si="37"/>
        <v>0</v>
      </c>
      <c r="S431" s="40" t="str">
        <f t="shared" si="40"/>
        <v/>
      </c>
    </row>
    <row r="432" spans="1:19">
      <c r="A432" s="33"/>
      <c r="B432" s="34"/>
      <c r="C432" s="33"/>
      <c r="D432" s="33"/>
      <c r="E432" s="33"/>
      <c r="F432" s="42"/>
      <c r="G432" s="42"/>
      <c r="I432">
        <f t="shared" si="38"/>
        <v>0</v>
      </c>
      <c r="J432">
        <f t="shared" si="39"/>
        <v>0</v>
      </c>
      <c r="L432" s="107"/>
      <c r="M432" s="110"/>
      <c r="N432" s="109"/>
      <c r="P432" s="38">
        <f t="shared" si="36"/>
        <v>0</v>
      </c>
      <c r="Q432" s="105">
        <f t="shared" si="41"/>
        <v>0</v>
      </c>
      <c r="R432" s="38">
        <f t="shared" si="37"/>
        <v>0</v>
      </c>
      <c r="S432" s="40" t="str">
        <f t="shared" si="40"/>
        <v/>
      </c>
    </row>
    <row r="433" spans="1:19">
      <c r="A433" s="33"/>
      <c r="B433" s="34"/>
      <c r="C433" s="33"/>
      <c r="D433" s="33"/>
      <c r="E433" s="33"/>
      <c r="F433" s="42"/>
      <c r="G433" s="42"/>
      <c r="I433">
        <f t="shared" si="38"/>
        <v>0</v>
      </c>
      <c r="J433">
        <f t="shared" si="39"/>
        <v>0</v>
      </c>
      <c r="L433" s="107"/>
      <c r="M433" s="110"/>
      <c r="N433" s="109"/>
      <c r="P433" s="38">
        <f t="shared" si="36"/>
        <v>0</v>
      </c>
      <c r="Q433" s="105">
        <f t="shared" si="41"/>
        <v>0</v>
      </c>
      <c r="R433" s="38">
        <f t="shared" si="37"/>
        <v>0</v>
      </c>
      <c r="S433" s="40" t="str">
        <f t="shared" si="40"/>
        <v/>
      </c>
    </row>
    <row r="434" spans="1:19">
      <c r="A434" s="33"/>
      <c r="B434" s="34"/>
      <c r="C434" s="33"/>
      <c r="D434" s="33"/>
      <c r="E434" s="33"/>
      <c r="F434" s="42"/>
      <c r="G434" s="42"/>
      <c r="I434">
        <f t="shared" si="38"/>
        <v>0</v>
      </c>
      <c r="J434">
        <f t="shared" si="39"/>
        <v>0</v>
      </c>
      <c r="L434" s="107"/>
      <c r="M434" s="110"/>
      <c r="N434" s="109"/>
      <c r="P434" s="38">
        <f t="shared" si="36"/>
        <v>0</v>
      </c>
      <c r="Q434" s="105">
        <f t="shared" si="41"/>
        <v>0</v>
      </c>
      <c r="R434" s="38">
        <f t="shared" si="37"/>
        <v>0</v>
      </c>
      <c r="S434" s="40" t="str">
        <f t="shared" si="40"/>
        <v/>
      </c>
    </row>
    <row r="435" spans="1:19">
      <c r="A435" s="33"/>
      <c r="B435" s="34"/>
      <c r="C435" s="33"/>
      <c r="D435" s="33"/>
      <c r="E435" s="33"/>
      <c r="F435" s="42"/>
      <c r="G435" s="42"/>
      <c r="I435">
        <f t="shared" si="38"/>
        <v>0</v>
      </c>
      <c r="J435">
        <f t="shared" si="39"/>
        <v>0</v>
      </c>
      <c r="L435" s="107"/>
      <c r="M435" s="110"/>
      <c r="N435" s="109"/>
      <c r="P435" s="38">
        <f t="shared" si="36"/>
        <v>0</v>
      </c>
      <c r="Q435" s="105">
        <f t="shared" si="41"/>
        <v>0</v>
      </c>
      <c r="R435" s="38">
        <f t="shared" si="37"/>
        <v>0</v>
      </c>
      <c r="S435" s="40" t="str">
        <f t="shared" si="40"/>
        <v/>
      </c>
    </row>
    <row r="436" spans="1:19">
      <c r="A436" s="33"/>
      <c r="B436" s="34"/>
      <c r="C436" s="33"/>
      <c r="D436" s="33"/>
      <c r="E436" s="33"/>
      <c r="F436" s="42"/>
      <c r="G436" s="42"/>
      <c r="I436">
        <f t="shared" si="38"/>
        <v>0</v>
      </c>
      <c r="J436">
        <f t="shared" si="39"/>
        <v>0</v>
      </c>
      <c r="L436" s="107"/>
      <c r="M436" s="110"/>
      <c r="N436" s="109"/>
      <c r="P436" s="38">
        <f t="shared" si="36"/>
        <v>0</v>
      </c>
      <c r="Q436" s="105">
        <f t="shared" si="41"/>
        <v>0</v>
      </c>
      <c r="R436" s="38">
        <f t="shared" si="37"/>
        <v>0</v>
      </c>
      <c r="S436" s="40" t="str">
        <f t="shared" si="40"/>
        <v/>
      </c>
    </row>
    <row r="437" spans="1:19">
      <c r="A437" s="33"/>
      <c r="B437" s="34"/>
      <c r="C437" s="33"/>
      <c r="D437" s="33"/>
      <c r="E437" s="33"/>
      <c r="F437" s="42"/>
      <c r="G437" s="42"/>
      <c r="I437">
        <f t="shared" si="38"/>
        <v>0</v>
      </c>
      <c r="J437">
        <f t="shared" si="39"/>
        <v>0</v>
      </c>
      <c r="L437" s="107"/>
      <c r="M437" s="110"/>
      <c r="N437" s="109"/>
      <c r="P437" s="38">
        <f t="shared" si="36"/>
        <v>0</v>
      </c>
      <c r="Q437" s="105">
        <f t="shared" si="41"/>
        <v>0</v>
      </c>
      <c r="R437" s="38">
        <f t="shared" si="37"/>
        <v>0</v>
      </c>
      <c r="S437" s="40" t="str">
        <f t="shared" si="40"/>
        <v/>
      </c>
    </row>
    <row r="438" spans="1:19">
      <c r="A438" s="33"/>
      <c r="B438" s="34"/>
      <c r="C438" s="33"/>
      <c r="D438" s="33"/>
      <c r="E438" s="33"/>
      <c r="F438" s="42"/>
      <c r="G438" s="42"/>
      <c r="I438">
        <f t="shared" si="38"/>
        <v>0</v>
      </c>
      <c r="J438">
        <f t="shared" si="39"/>
        <v>0</v>
      </c>
      <c r="L438" s="107"/>
      <c r="M438" s="110"/>
      <c r="N438" s="109"/>
      <c r="P438" s="38">
        <f t="shared" si="36"/>
        <v>0</v>
      </c>
      <c r="Q438" s="105">
        <f t="shared" si="41"/>
        <v>0</v>
      </c>
      <c r="R438" s="38">
        <f t="shared" si="37"/>
        <v>0</v>
      </c>
      <c r="S438" s="40" t="str">
        <f t="shared" si="40"/>
        <v/>
      </c>
    </row>
    <row r="439" spans="1:19">
      <c r="A439" s="33"/>
      <c r="B439" s="34"/>
      <c r="C439" s="33"/>
      <c r="D439" s="33"/>
      <c r="E439" s="33"/>
      <c r="F439" s="42"/>
      <c r="G439" s="42"/>
      <c r="I439">
        <f t="shared" si="38"/>
        <v>0</v>
      </c>
      <c r="J439">
        <f t="shared" si="39"/>
        <v>0</v>
      </c>
      <c r="L439" s="107"/>
      <c r="M439" s="110"/>
      <c r="N439" s="109"/>
      <c r="P439" s="38">
        <f t="shared" ref="P439:P502" si="42">I439*L439/1000</f>
        <v>0</v>
      </c>
      <c r="Q439" s="105">
        <f t="shared" si="41"/>
        <v>0</v>
      </c>
      <c r="R439" s="38">
        <f t="shared" ref="R439:R502" si="43">J439*N439/1000</f>
        <v>0</v>
      </c>
      <c r="S439" s="40" t="str">
        <f t="shared" si="40"/>
        <v/>
      </c>
    </row>
    <row r="440" spans="1:19">
      <c r="A440" s="33"/>
      <c r="B440" s="34"/>
      <c r="C440" s="33"/>
      <c r="D440" s="33"/>
      <c r="E440" s="33"/>
      <c r="F440" s="42"/>
      <c r="G440" s="42"/>
      <c r="I440">
        <f t="shared" ref="I440:I503" si="44">IF(OR(E440="R",E440="E"),D440,IF(D440&gt;=E440,D440-E440,0))</f>
        <v>0</v>
      </c>
      <c r="J440">
        <f t="shared" ref="J440:J503" si="45">IF(OR(E440="R",E440="E"),0,IF(E440&gt;D440,E440-D440,0))</f>
        <v>0</v>
      </c>
      <c r="L440" s="107"/>
      <c r="M440" s="110"/>
      <c r="N440" s="109"/>
      <c r="P440" s="38">
        <f t="shared" si="42"/>
        <v>0</v>
      </c>
      <c r="Q440" s="105">
        <f t="shared" si="41"/>
        <v>0</v>
      </c>
      <c r="R440" s="38">
        <f t="shared" si="43"/>
        <v>0</v>
      </c>
      <c r="S440" s="40" t="str">
        <f t="shared" si="40"/>
        <v/>
      </c>
    </row>
    <row r="441" spans="1:19">
      <c r="A441" s="33"/>
      <c r="B441" s="34"/>
      <c r="C441" s="33"/>
      <c r="D441" s="33"/>
      <c r="E441" s="33"/>
      <c r="F441" s="42"/>
      <c r="G441" s="42"/>
      <c r="I441">
        <f t="shared" si="44"/>
        <v>0</v>
      </c>
      <c r="J441">
        <f t="shared" si="45"/>
        <v>0</v>
      </c>
      <c r="L441" s="107"/>
      <c r="M441" s="110"/>
      <c r="N441" s="109"/>
      <c r="P441" s="38">
        <f t="shared" si="42"/>
        <v>0</v>
      </c>
      <c r="Q441" s="105">
        <f t="shared" si="41"/>
        <v>0</v>
      </c>
      <c r="R441" s="38">
        <f t="shared" si="43"/>
        <v>0</v>
      </c>
      <c r="S441" s="40" t="str">
        <f t="shared" si="40"/>
        <v/>
      </c>
    </row>
    <row r="442" spans="1:19">
      <c r="A442" s="33"/>
      <c r="B442" s="34"/>
      <c r="C442" s="33"/>
      <c r="D442" s="33"/>
      <c r="E442" s="33"/>
      <c r="F442" s="42"/>
      <c r="G442" s="42"/>
      <c r="I442">
        <f t="shared" si="44"/>
        <v>0</v>
      </c>
      <c r="J442">
        <f t="shared" si="45"/>
        <v>0</v>
      </c>
      <c r="L442" s="107"/>
      <c r="M442" s="110"/>
      <c r="N442" s="109"/>
      <c r="P442" s="38">
        <f t="shared" si="42"/>
        <v>0</v>
      </c>
      <c r="Q442" s="105">
        <f t="shared" si="41"/>
        <v>0</v>
      </c>
      <c r="R442" s="38">
        <f t="shared" si="43"/>
        <v>0</v>
      </c>
      <c r="S442" s="40" t="str">
        <f t="shared" si="40"/>
        <v/>
      </c>
    </row>
    <row r="443" spans="1:19">
      <c r="A443" s="33"/>
      <c r="B443" s="34"/>
      <c r="C443" s="33"/>
      <c r="D443" s="33"/>
      <c r="E443" s="33"/>
      <c r="F443" s="42"/>
      <c r="G443" s="42"/>
      <c r="I443">
        <f t="shared" si="44"/>
        <v>0</v>
      </c>
      <c r="J443">
        <f t="shared" si="45"/>
        <v>0</v>
      </c>
      <c r="L443" s="107"/>
      <c r="M443" s="110"/>
      <c r="N443" s="109"/>
      <c r="P443" s="38">
        <f t="shared" si="42"/>
        <v>0</v>
      </c>
      <c r="Q443" s="105">
        <f t="shared" si="41"/>
        <v>0</v>
      </c>
      <c r="R443" s="38">
        <f t="shared" si="43"/>
        <v>0</v>
      </c>
      <c r="S443" s="40" t="str">
        <f t="shared" si="40"/>
        <v/>
      </c>
    </row>
    <row r="444" spans="1:19">
      <c r="A444" s="33"/>
      <c r="B444" s="34"/>
      <c r="C444" s="33"/>
      <c r="D444" s="33"/>
      <c r="E444" s="33"/>
      <c r="F444" s="42"/>
      <c r="G444" s="42"/>
      <c r="I444">
        <f t="shared" si="44"/>
        <v>0</v>
      </c>
      <c r="J444">
        <f t="shared" si="45"/>
        <v>0</v>
      </c>
      <c r="L444" s="107"/>
      <c r="M444" s="110"/>
      <c r="N444" s="109"/>
      <c r="P444" s="38">
        <f t="shared" si="42"/>
        <v>0</v>
      </c>
      <c r="Q444" s="105">
        <f t="shared" si="41"/>
        <v>0</v>
      </c>
      <c r="R444" s="38">
        <f t="shared" si="43"/>
        <v>0</v>
      </c>
      <c r="S444" s="40" t="str">
        <f t="shared" si="40"/>
        <v/>
      </c>
    </row>
    <row r="445" spans="1:19">
      <c r="A445" s="33"/>
      <c r="B445" s="34"/>
      <c r="C445" s="33"/>
      <c r="D445" s="33"/>
      <c r="E445" s="33"/>
      <c r="F445" s="42"/>
      <c r="G445" s="42"/>
      <c r="I445">
        <f t="shared" si="44"/>
        <v>0</v>
      </c>
      <c r="J445">
        <f t="shared" si="45"/>
        <v>0</v>
      </c>
      <c r="L445" s="107"/>
      <c r="M445" s="110"/>
      <c r="N445" s="109"/>
      <c r="P445" s="38">
        <f t="shared" si="42"/>
        <v>0</v>
      </c>
      <c r="Q445" s="105">
        <f t="shared" si="41"/>
        <v>0</v>
      </c>
      <c r="R445" s="38">
        <f t="shared" si="43"/>
        <v>0</v>
      </c>
      <c r="S445" s="40" t="str">
        <f t="shared" si="40"/>
        <v/>
      </c>
    </row>
    <row r="446" spans="1:19">
      <c r="A446" s="33"/>
      <c r="B446" s="34"/>
      <c r="C446" s="33"/>
      <c r="D446" s="33"/>
      <c r="E446" s="33"/>
      <c r="F446" s="42"/>
      <c r="G446" s="42"/>
      <c r="I446">
        <f t="shared" si="44"/>
        <v>0</v>
      </c>
      <c r="J446">
        <f t="shared" si="45"/>
        <v>0</v>
      </c>
      <c r="L446" s="107"/>
      <c r="M446" s="110"/>
      <c r="N446" s="109"/>
      <c r="P446" s="38">
        <f t="shared" si="42"/>
        <v>0</v>
      </c>
      <c r="Q446" s="105">
        <f t="shared" si="41"/>
        <v>0</v>
      </c>
      <c r="R446" s="38">
        <f t="shared" si="43"/>
        <v>0</v>
      </c>
      <c r="S446" s="40" t="str">
        <f t="shared" si="40"/>
        <v/>
      </c>
    </row>
    <row r="447" spans="1:19">
      <c r="A447" s="33"/>
      <c r="B447" s="34"/>
      <c r="C447" s="33"/>
      <c r="D447" s="33"/>
      <c r="E447" s="33"/>
      <c r="F447" s="42"/>
      <c r="G447" s="42"/>
      <c r="I447">
        <f t="shared" si="44"/>
        <v>0</v>
      </c>
      <c r="J447">
        <f t="shared" si="45"/>
        <v>0</v>
      </c>
      <c r="L447" s="107"/>
      <c r="M447" s="110"/>
      <c r="N447" s="109"/>
      <c r="P447" s="38">
        <f t="shared" si="42"/>
        <v>0</v>
      </c>
      <c r="Q447" s="105">
        <f t="shared" si="41"/>
        <v>0</v>
      </c>
      <c r="R447" s="38">
        <f t="shared" si="43"/>
        <v>0</v>
      </c>
      <c r="S447" s="40" t="str">
        <f t="shared" si="40"/>
        <v/>
      </c>
    </row>
    <row r="448" spans="1:19">
      <c r="A448" s="33"/>
      <c r="B448" s="34"/>
      <c r="C448" s="33"/>
      <c r="D448" s="33"/>
      <c r="E448" s="33"/>
      <c r="F448" s="42"/>
      <c r="G448" s="42"/>
      <c r="I448">
        <f t="shared" si="44"/>
        <v>0</v>
      </c>
      <c r="J448">
        <f t="shared" si="45"/>
        <v>0</v>
      </c>
      <c r="L448" s="107"/>
      <c r="M448" s="110"/>
      <c r="N448" s="109"/>
      <c r="P448" s="38">
        <f t="shared" si="42"/>
        <v>0</v>
      </c>
      <c r="Q448" s="105">
        <f t="shared" si="41"/>
        <v>0</v>
      </c>
      <c r="R448" s="38">
        <f t="shared" si="43"/>
        <v>0</v>
      </c>
      <c r="S448" s="40" t="str">
        <f t="shared" si="40"/>
        <v/>
      </c>
    </row>
    <row r="449" spans="1:19">
      <c r="A449" s="33"/>
      <c r="B449" s="34"/>
      <c r="C449" s="33"/>
      <c r="D449" s="33"/>
      <c r="E449" s="33"/>
      <c r="F449" s="42"/>
      <c r="G449" s="42"/>
      <c r="I449">
        <f t="shared" si="44"/>
        <v>0</v>
      </c>
      <c r="J449">
        <f t="shared" si="45"/>
        <v>0</v>
      </c>
      <c r="L449" s="107"/>
      <c r="M449" s="110"/>
      <c r="N449" s="109"/>
      <c r="P449" s="38">
        <f t="shared" si="42"/>
        <v>0</v>
      </c>
      <c r="Q449" s="105">
        <f t="shared" si="41"/>
        <v>0</v>
      </c>
      <c r="R449" s="38">
        <f t="shared" si="43"/>
        <v>0</v>
      </c>
      <c r="S449" s="40" t="str">
        <f t="shared" si="40"/>
        <v/>
      </c>
    </row>
    <row r="450" spans="1:19">
      <c r="A450" s="33"/>
      <c r="B450" s="34"/>
      <c r="C450" s="33"/>
      <c r="D450" s="33"/>
      <c r="E450" s="33"/>
      <c r="F450" s="42"/>
      <c r="G450" s="42"/>
      <c r="I450">
        <f t="shared" si="44"/>
        <v>0</v>
      </c>
      <c r="J450">
        <f t="shared" si="45"/>
        <v>0</v>
      </c>
      <c r="L450" s="107"/>
      <c r="M450" s="110"/>
      <c r="N450" s="109"/>
      <c r="P450" s="38">
        <f t="shared" si="42"/>
        <v>0</v>
      </c>
      <c r="Q450" s="105">
        <f t="shared" si="41"/>
        <v>0</v>
      </c>
      <c r="R450" s="38">
        <f t="shared" si="43"/>
        <v>0</v>
      </c>
      <c r="S450" s="40" t="str">
        <f t="shared" si="40"/>
        <v/>
      </c>
    </row>
    <row r="451" spans="1:19">
      <c r="A451" s="33"/>
      <c r="B451" s="34"/>
      <c r="C451" s="33"/>
      <c r="D451" s="33"/>
      <c r="E451" s="33"/>
      <c r="F451" s="42"/>
      <c r="G451" s="42"/>
      <c r="I451">
        <f t="shared" si="44"/>
        <v>0</v>
      </c>
      <c r="J451">
        <f t="shared" si="45"/>
        <v>0</v>
      </c>
      <c r="L451" s="107"/>
      <c r="M451" s="110"/>
      <c r="N451" s="109"/>
      <c r="P451" s="38">
        <f t="shared" si="42"/>
        <v>0</v>
      </c>
      <c r="Q451" s="105">
        <f t="shared" si="41"/>
        <v>0</v>
      </c>
      <c r="R451" s="38">
        <f t="shared" si="43"/>
        <v>0</v>
      </c>
      <c r="S451" s="40" t="str">
        <f t="shared" si="40"/>
        <v/>
      </c>
    </row>
    <row r="452" spans="1:19">
      <c r="A452" s="33"/>
      <c r="B452" s="34"/>
      <c r="C452" s="33"/>
      <c r="D452" s="33"/>
      <c r="E452" s="33"/>
      <c r="F452" s="42"/>
      <c r="G452" s="42"/>
      <c r="I452">
        <f t="shared" si="44"/>
        <v>0</v>
      </c>
      <c r="J452">
        <f t="shared" si="45"/>
        <v>0</v>
      </c>
      <c r="L452" s="107"/>
      <c r="M452" s="110"/>
      <c r="N452" s="109"/>
      <c r="P452" s="38">
        <f t="shared" si="42"/>
        <v>0</v>
      </c>
      <c r="Q452" s="105">
        <f t="shared" si="41"/>
        <v>0</v>
      </c>
      <c r="R452" s="38">
        <f t="shared" si="43"/>
        <v>0</v>
      </c>
      <c r="S452" s="40" t="str">
        <f t="shared" si="40"/>
        <v/>
      </c>
    </row>
    <row r="453" spans="1:19">
      <c r="A453" s="33"/>
      <c r="B453" s="34"/>
      <c r="C453" s="33"/>
      <c r="D453" s="33"/>
      <c r="E453" s="33"/>
      <c r="F453" s="42"/>
      <c r="G453" s="42"/>
      <c r="I453">
        <f t="shared" si="44"/>
        <v>0</v>
      </c>
      <c r="J453">
        <f t="shared" si="45"/>
        <v>0</v>
      </c>
      <c r="L453" s="107"/>
      <c r="M453" s="110"/>
      <c r="N453" s="109"/>
      <c r="P453" s="38">
        <f t="shared" si="42"/>
        <v>0</v>
      </c>
      <c r="Q453" s="105">
        <f t="shared" si="41"/>
        <v>0</v>
      </c>
      <c r="R453" s="38">
        <f t="shared" si="43"/>
        <v>0</v>
      </c>
      <c r="S453" s="40" t="str">
        <f t="shared" si="40"/>
        <v/>
      </c>
    </row>
    <row r="454" spans="1:19">
      <c r="A454" s="33"/>
      <c r="B454" s="34"/>
      <c r="C454" s="33"/>
      <c r="D454" s="33"/>
      <c r="E454" s="33"/>
      <c r="F454" s="42"/>
      <c r="G454" s="42"/>
      <c r="I454">
        <f t="shared" si="44"/>
        <v>0</v>
      </c>
      <c r="J454">
        <f t="shared" si="45"/>
        <v>0</v>
      </c>
      <c r="L454" s="107"/>
      <c r="M454" s="110"/>
      <c r="N454" s="109"/>
      <c r="P454" s="38">
        <f t="shared" si="42"/>
        <v>0</v>
      </c>
      <c r="Q454" s="105">
        <f t="shared" si="41"/>
        <v>0</v>
      </c>
      <c r="R454" s="38">
        <f t="shared" si="43"/>
        <v>0</v>
      </c>
      <c r="S454" s="40" t="str">
        <f t="shared" si="40"/>
        <v/>
      </c>
    </row>
    <row r="455" spans="1:19">
      <c r="A455" s="33"/>
      <c r="B455" s="34"/>
      <c r="C455" s="33"/>
      <c r="D455" s="33"/>
      <c r="E455" s="33"/>
      <c r="F455" s="42"/>
      <c r="G455" s="42"/>
      <c r="I455">
        <f t="shared" si="44"/>
        <v>0</v>
      </c>
      <c r="J455">
        <f t="shared" si="45"/>
        <v>0</v>
      </c>
      <c r="L455" s="107"/>
      <c r="M455" s="110"/>
      <c r="N455" s="109"/>
      <c r="P455" s="38">
        <f t="shared" si="42"/>
        <v>0</v>
      </c>
      <c r="Q455" s="105">
        <f t="shared" si="41"/>
        <v>0</v>
      </c>
      <c r="R455" s="38">
        <f t="shared" si="43"/>
        <v>0</v>
      </c>
      <c r="S455" s="40" t="str">
        <f t="shared" ref="S455:S518" si="46">IF(C455=1,SUM(R455:R478)-SUM(P455:P478),"")</f>
        <v/>
      </c>
    </row>
    <row r="456" spans="1:19">
      <c r="A456" s="33"/>
      <c r="B456" s="34"/>
      <c r="C456" s="33"/>
      <c r="D456" s="33"/>
      <c r="E456" s="33"/>
      <c r="F456" s="42"/>
      <c r="G456" s="42"/>
      <c r="I456">
        <f t="shared" si="44"/>
        <v>0</v>
      </c>
      <c r="J456">
        <f t="shared" si="45"/>
        <v>0</v>
      </c>
      <c r="L456" s="107"/>
      <c r="M456" s="110"/>
      <c r="N456" s="109"/>
      <c r="P456" s="38">
        <f t="shared" si="42"/>
        <v>0</v>
      </c>
      <c r="Q456" s="105">
        <f t="shared" ref="Q456:Q519" si="47">I456*M456/1000</f>
        <v>0</v>
      </c>
      <c r="R456" s="38">
        <f t="shared" si="43"/>
        <v>0</v>
      </c>
      <c r="S456" s="40" t="str">
        <f t="shared" si="46"/>
        <v/>
      </c>
    </row>
    <row r="457" spans="1:19">
      <c r="A457" s="33"/>
      <c r="B457" s="34"/>
      <c r="C457" s="33"/>
      <c r="D457" s="33"/>
      <c r="E457" s="33"/>
      <c r="F457" s="42"/>
      <c r="G457" s="42"/>
      <c r="I457">
        <f t="shared" si="44"/>
        <v>0</v>
      </c>
      <c r="J457">
        <f t="shared" si="45"/>
        <v>0</v>
      </c>
      <c r="L457" s="107"/>
      <c r="M457" s="110"/>
      <c r="N457" s="109"/>
      <c r="P457" s="38">
        <f t="shared" si="42"/>
        <v>0</v>
      </c>
      <c r="Q457" s="105">
        <f t="shared" si="47"/>
        <v>0</v>
      </c>
      <c r="R457" s="38">
        <f t="shared" si="43"/>
        <v>0</v>
      </c>
      <c r="S457" s="40" t="str">
        <f t="shared" si="46"/>
        <v/>
      </c>
    </row>
    <row r="458" spans="1:19">
      <c r="A458" s="33"/>
      <c r="B458" s="34"/>
      <c r="C458" s="33"/>
      <c r="D458" s="33"/>
      <c r="E458" s="33"/>
      <c r="F458" s="42"/>
      <c r="G458" s="42"/>
      <c r="I458">
        <f t="shared" si="44"/>
        <v>0</v>
      </c>
      <c r="J458">
        <f t="shared" si="45"/>
        <v>0</v>
      </c>
      <c r="L458" s="107"/>
      <c r="M458" s="110"/>
      <c r="N458" s="109"/>
      <c r="P458" s="38">
        <f t="shared" si="42"/>
        <v>0</v>
      </c>
      <c r="Q458" s="105">
        <f t="shared" si="47"/>
        <v>0</v>
      </c>
      <c r="R458" s="38">
        <f t="shared" si="43"/>
        <v>0</v>
      </c>
      <c r="S458" s="40" t="str">
        <f t="shared" si="46"/>
        <v/>
      </c>
    </row>
    <row r="459" spans="1:19">
      <c r="A459" s="33"/>
      <c r="B459" s="34"/>
      <c r="C459" s="33"/>
      <c r="D459" s="33"/>
      <c r="E459" s="33"/>
      <c r="F459" s="42"/>
      <c r="G459" s="42"/>
      <c r="I459">
        <f t="shared" si="44"/>
        <v>0</v>
      </c>
      <c r="J459">
        <f t="shared" si="45"/>
        <v>0</v>
      </c>
      <c r="L459" s="107"/>
      <c r="M459" s="110"/>
      <c r="N459" s="109"/>
      <c r="P459" s="38">
        <f t="shared" si="42"/>
        <v>0</v>
      </c>
      <c r="Q459" s="105">
        <f t="shared" si="47"/>
        <v>0</v>
      </c>
      <c r="R459" s="38">
        <f t="shared" si="43"/>
        <v>0</v>
      </c>
      <c r="S459" s="40" t="str">
        <f t="shared" si="46"/>
        <v/>
      </c>
    </row>
    <row r="460" spans="1:19">
      <c r="A460" s="33"/>
      <c r="B460" s="34"/>
      <c r="C460" s="33"/>
      <c r="D460" s="33"/>
      <c r="E460" s="33"/>
      <c r="F460" s="42"/>
      <c r="G460" s="42"/>
      <c r="I460">
        <f t="shared" si="44"/>
        <v>0</v>
      </c>
      <c r="J460">
        <f t="shared" si="45"/>
        <v>0</v>
      </c>
      <c r="L460" s="107"/>
      <c r="M460" s="110"/>
      <c r="N460" s="109"/>
      <c r="P460" s="38">
        <f t="shared" si="42"/>
        <v>0</v>
      </c>
      <c r="Q460" s="105">
        <f t="shared" si="47"/>
        <v>0</v>
      </c>
      <c r="R460" s="38">
        <f t="shared" si="43"/>
        <v>0</v>
      </c>
      <c r="S460" s="40" t="str">
        <f t="shared" si="46"/>
        <v/>
      </c>
    </row>
    <row r="461" spans="1:19">
      <c r="A461" s="33"/>
      <c r="B461" s="34"/>
      <c r="C461" s="33"/>
      <c r="D461" s="33"/>
      <c r="E461" s="33"/>
      <c r="F461" s="42"/>
      <c r="G461" s="42"/>
      <c r="I461">
        <f t="shared" si="44"/>
        <v>0</v>
      </c>
      <c r="J461">
        <f t="shared" si="45"/>
        <v>0</v>
      </c>
      <c r="L461" s="107"/>
      <c r="M461" s="110"/>
      <c r="N461" s="109"/>
      <c r="P461" s="38">
        <f t="shared" si="42"/>
        <v>0</v>
      </c>
      <c r="Q461" s="105">
        <f t="shared" si="47"/>
        <v>0</v>
      </c>
      <c r="R461" s="38">
        <f t="shared" si="43"/>
        <v>0</v>
      </c>
      <c r="S461" s="40" t="str">
        <f t="shared" si="46"/>
        <v/>
      </c>
    </row>
    <row r="462" spans="1:19">
      <c r="A462" s="33"/>
      <c r="B462" s="34"/>
      <c r="C462" s="33"/>
      <c r="D462" s="33"/>
      <c r="E462" s="33"/>
      <c r="F462" s="42"/>
      <c r="G462" s="42"/>
      <c r="I462">
        <f t="shared" si="44"/>
        <v>0</v>
      </c>
      <c r="J462">
        <f t="shared" si="45"/>
        <v>0</v>
      </c>
      <c r="L462" s="107"/>
      <c r="M462" s="110"/>
      <c r="N462" s="109"/>
      <c r="P462" s="38">
        <f t="shared" si="42"/>
        <v>0</v>
      </c>
      <c r="Q462" s="105">
        <f t="shared" si="47"/>
        <v>0</v>
      </c>
      <c r="R462" s="38">
        <f t="shared" si="43"/>
        <v>0</v>
      </c>
      <c r="S462" s="40" t="str">
        <f t="shared" si="46"/>
        <v/>
      </c>
    </row>
    <row r="463" spans="1:19">
      <c r="A463" s="33"/>
      <c r="B463" s="34"/>
      <c r="C463" s="33"/>
      <c r="D463" s="33"/>
      <c r="E463" s="33"/>
      <c r="F463" s="42"/>
      <c r="G463" s="42"/>
      <c r="I463">
        <f t="shared" si="44"/>
        <v>0</v>
      </c>
      <c r="J463">
        <f t="shared" si="45"/>
        <v>0</v>
      </c>
      <c r="L463" s="107"/>
      <c r="M463" s="110"/>
      <c r="N463" s="109"/>
      <c r="P463" s="38">
        <f t="shared" si="42"/>
        <v>0</v>
      </c>
      <c r="Q463" s="105">
        <f t="shared" si="47"/>
        <v>0</v>
      </c>
      <c r="R463" s="38">
        <f t="shared" si="43"/>
        <v>0</v>
      </c>
      <c r="S463" s="40" t="str">
        <f t="shared" si="46"/>
        <v/>
      </c>
    </row>
    <row r="464" spans="1:19">
      <c r="A464" s="33"/>
      <c r="B464" s="34"/>
      <c r="C464" s="33"/>
      <c r="D464" s="33"/>
      <c r="E464" s="33"/>
      <c r="F464" s="42"/>
      <c r="G464" s="42"/>
      <c r="I464">
        <f t="shared" si="44"/>
        <v>0</v>
      </c>
      <c r="J464">
        <f t="shared" si="45"/>
        <v>0</v>
      </c>
      <c r="L464" s="107"/>
      <c r="M464" s="110"/>
      <c r="N464" s="109"/>
      <c r="P464" s="38">
        <f t="shared" si="42"/>
        <v>0</v>
      </c>
      <c r="Q464" s="105">
        <f t="shared" si="47"/>
        <v>0</v>
      </c>
      <c r="R464" s="38">
        <f t="shared" si="43"/>
        <v>0</v>
      </c>
      <c r="S464" s="40" t="str">
        <f t="shared" si="46"/>
        <v/>
      </c>
    </row>
    <row r="465" spans="1:19">
      <c r="A465" s="33"/>
      <c r="B465" s="34"/>
      <c r="C465" s="33"/>
      <c r="D465" s="33"/>
      <c r="E465" s="33"/>
      <c r="F465" s="42"/>
      <c r="G465" s="42"/>
      <c r="I465">
        <f t="shared" si="44"/>
        <v>0</v>
      </c>
      <c r="J465">
        <f t="shared" si="45"/>
        <v>0</v>
      </c>
      <c r="L465" s="107"/>
      <c r="M465" s="110"/>
      <c r="N465" s="109"/>
      <c r="P465" s="38">
        <f t="shared" si="42"/>
        <v>0</v>
      </c>
      <c r="Q465" s="105">
        <f t="shared" si="47"/>
        <v>0</v>
      </c>
      <c r="R465" s="38">
        <f t="shared" si="43"/>
        <v>0</v>
      </c>
      <c r="S465" s="40" t="str">
        <f t="shared" si="46"/>
        <v/>
      </c>
    </row>
    <row r="466" spans="1:19">
      <c r="A466" s="33"/>
      <c r="B466" s="34"/>
      <c r="C466" s="33"/>
      <c r="D466" s="33"/>
      <c r="E466" s="33"/>
      <c r="F466" s="42"/>
      <c r="G466" s="42"/>
      <c r="I466">
        <f t="shared" si="44"/>
        <v>0</v>
      </c>
      <c r="J466">
        <f t="shared" si="45"/>
        <v>0</v>
      </c>
      <c r="L466" s="107"/>
      <c r="M466" s="110"/>
      <c r="N466" s="109"/>
      <c r="P466" s="38">
        <f t="shared" si="42"/>
        <v>0</v>
      </c>
      <c r="Q466" s="105">
        <f t="shared" si="47"/>
        <v>0</v>
      </c>
      <c r="R466" s="38">
        <f t="shared" si="43"/>
        <v>0</v>
      </c>
      <c r="S466" s="40" t="str">
        <f t="shared" si="46"/>
        <v/>
      </c>
    </row>
    <row r="467" spans="1:19">
      <c r="A467" s="33"/>
      <c r="B467" s="34"/>
      <c r="C467" s="33"/>
      <c r="D467" s="33"/>
      <c r="E467" s="33"/>
      <c r="F467" s="42"/>
      <c r="G467" s="42"/>
      <c r="I467">
        <f t="shared" si="44"/>
        <v>0</v>
      </c>
      <c r="J467">
        <f t="shared" si="45"/>
        <v>0</v>
      </c>
      <c r="L467" s="107"/>
      <c r="M467" s="110"/>
      <c r="N467" s="109"/>
      <c r="P467" s="38">
        <f t="shared" si="42"/>
        <v>0</v>
      </c>
      <c r="Q467" s="105">
        <f t="shared" si="47"/>
        <v>0</v>
      </c>
      <c r="R467" s="38">
        <f t="shared" si="43"/>
        <v>0</v>
      </c>
      <c r="S467" s="40" t="str">
        <f t="shared" si="46"/>
        <v/>
      </c>
    </row>
    <row r="468" spans="1:19">
      <c r="A468" s="33"/>
      <c r="B468" s="34"/>
      <c r="C468" s="33"/>
      <c r="D468" s="33"/>
      <c r="E468" s="33"/>
      <c r="F468" s="42"/>
      <c r="G468" s="42"/>
      <c r="I468">
        <f t="shared" si="44"/>
        <v>0</v>
      </c>
      <c r="J468">
        <f t="shared" si="45"/>
        <v>0</v>
      </c>
      <c r="L468" s="107"/>
      <c r="M468" s="110"/>
      <c r="N468" s="109"/>
      <c r="P468" s="38">
        <f t="shared" si="42"/>
        <v>0</v>
      </c>
      <c r="Q468" s="105">
        <f t="shared" si="47"/>
        <v>0</v>
      </c>
      <c r="R468" s="38">
        <f t="shared" si="43"/>
        <v>0</v>
      </c>
      <c r="S468" s="40" t="str">
        <f t="shared" si="46"/>
        <v/>
      </c>
    </row>
    <row r="469" spans="1:19">
      <c r="A469" s="33"/>
      <c r="B469" s="34"/>
      <c r="C469" s="33"/>
      <c r="D469" s="33"/>
      <c r="E469" s="33"/>
      <c r="F469" s="42"/>
      <c r="G469" s="42"/>
      <c r="I469">
        <f t="shared" si="44"/>
        <v>0</v>
      </c>
      <c r="J469">
        <f t="shared" si="45"/>
        <v>0</v>
      </c>
      <c r="L469" s="107"/>
      <c r="M469" s="110"/>
      <c r="N469" s="109"/>
      <c r="P469" s="38">
        <f t="shared" si="42"/>
        <v>0</v>
      </c>
      <c r="Q469" s="105">
        <f t="shared" si="47"/>
        <v>0</v>
      </c>
      <c r="R469" s="38">
        <f t="shared" si="43"/>
        <v>0</v>
      </c>
      <c r="S469" s="40" t="str">
        <f t="shared" si="46"/>
        <v/>
      </c>
    </row>
    <row r="470" spans="1:19">
      <c r="A470" s="33"/>
      <c r="B470" s="34"/>
      <c r="C470" s="33"/>
      <c r="D470" s="33"/>
      <c r="E470" s="33"/>
      <c r="F470" s="42"/>
      <c r="G470" s="42"/>
      <c r="I470">
        <f t="shared" si="44"/>
        <v>0</v>
      </c>
      <c r="J470">
        <f t="shared" si="45"/>
        <v>0</v>
      </c>
      <c r="L470" s="107"/>
      <c r="M470" s="110"/>
      <c r="N470" s="109"/>
      <c r="P470" s="38">
        <f t="shared" si="42"/>
        <v>0</v>
      </c>
      <c r="Q470" s="105">
        <f t="shared" si="47"/>
        <v>0</v>
      </c>
      <c r="R470" s="38">
        <f t="shared" si="43"/>
        <v>0</v>
      </c>
      <c r="S470" s="40" t="str">
        <f t="shared" si="46"/>
        <v/>
      </c>
    </row>
    <row r="471" spans="1:19">
      <c r="A471" s="33"/>
      <c r="B471" s="34"/>
      <c r="C471" s="33"/>
      <c r="D471" s="33"/>
      <c r="E471" s="33"/>
      <c r="F471" s="42"/>
      <c r="G471" s="42"/>
      <c r="I471">
        <f t="shared" si="44"/>
        <v>0</v>
      </c>
      <c r="J471">
        <f t="shared" si="45"/>
        <v>0</v>
      </c>
      <c r="L471" s="107"/>
      <c r="M471" s="110"/>
      <c r="N471" s="109"/>
      <c r="P471" s="38">
        <f t="shared" si="42"/>
        <v>0</v>
      </c>
      <c r="Q471" s="105">
        <f t="shared" si="47"/>
        <v>0</v>
      </c>
      <c r="R471" s="38">
        <f t="shared" si="43"/>
        <v>0</v>
      </c>
      <c r="S471" s="40" t="str">
        <f t="shared" si="46"/>
        <v/>
      </c>
    </row>
    <row r="472" spans="1:19">
      <c r="A472" s="33"/>
      <c r="B472" s="34"/>
      <c r="C472" s="33"/>
      <c r="D472" s="33"/>
      <c r="E472" s="33"/>
      <c r="F472" s="42"/>
      <c r="G472" s="42"/>
      <c r="I472">
        <f t="shared" si="44"/>
        <v>0</v>
      </c>
      <c r="J472">
        <f t="shared" si="45"/>
        <v>0</v>
      </c>
      <c r="L472" s="107"/>
      <c r="M472" s="110"/>
      <c r="N472" s="109"/>
      <c r="P472" s="38">
        <f t="shared" si="42"/>
        <v>0</v>
      </c>
      <c r="Q472" s="105">
        <f t="shared" si="47"/>
        <v>0</v>
      </c>
      <c r="R472" s="38">
        <f t="shared" si="43"/>
        <v>0</v>
      </c>
      <c r="S472" s="40" t="str">
        <f t="shared" si="46"/>
        <v/>
      </c>
    </row>
    <row r="473" spans="1:19">
      <c r="A473" s="33"/>
      <c r="B473" s="34"/>
      <c r="C473" s="33"/>
      <c r="D473" s="33"/>
      <c r="E473" s="33"/>
      <c r="F473" s="42"/>
      <c r="G473" s="42"/>
      <c r="I473">
        <f t="shared" si="44"/>
        <v>0</v>
      </c>
      <c r="J473">
        <f t="shared" si="45"/>
        <v>0</v>
      </c>
      <c r="L473" s="107"/>
      <c r="M473" s="110"/>
      <c r="N473" s="109"/>
      <c r="P473" s="38">
        <f t="shared" si="42"/>
        <v>0</v>
      </c>
      <c r="Q473" s="105">
        <f t="shared" si="47"/>
        <v>0</v>
      </c>
      <c r="R473" s="38">
        <f t="shared" si="43"/>
        <v>0</v>
      </c>
      <c r="S473" s="40" t="str">
        <f t="shared" si="46"/>
        <v/>
      </c>
    </row>
    <row r="474" spans="1:19">
      <c r="A474" s="33"/>
      <c r="B474" s="34"/>
      <c r="C474" s="33"/>
      <c r="D474" s="33"/>
      <c r="E474" s="33"/>
      <c r="F474" s="42"/>
      <c r="G474" s="42"/>
      <c r="I474">
        <f t="shared" si="44"/>
        <v>0</v>
      </c>
      <c r="J474">
        <f t="shared" si="45"/>
        <v>0</v>
      </c>
      <c r="L474" s="107"/>
      <c r="M474" s="110"/>
      <c r="N474" s="109"/>
      <c r="P474" s="38">
        <f t="shared" si="42"/>
        <v>0</v>
      </c>
      <c r="Q474" s="105">
        <f t="shared" si="47"/>
        <v>0</v>
      </c>
      <c r="R474" s="38">
        <f t="shared" si="43"/>
        <v>0</v>
      </c>
      <c r="S474" s="40" t="str">
        <f t="shared" si="46"/>
        <v/>
      </c>
    </row>
    <row r="475" spans="1:19">
      <c r="A475" s="33"/>
      <c r="B475" s="34"/>
      <c r="C475" s="33"/>
      <c r="D475" s="33"/>
      <c r="E475" s="33"/>
      <c r="F475" s="42"/>
      <c r="G475" s="42"/>
      <c r="I475">
        <f t="shared" si="44"/>
        <v>0</v>
      </c>
      <c r="J475">
        <f t="shared" si="45"/>
        <v>0</v>
      </c>
      <c r="L475" s="107"/>
      <c r="M475" s="110"/>
      <c r="N475" s="109"/>
      <c r="P475" s="38">
        <f t="shared" si="42"/>
        <v>0</v>
      </c>
      <c r="Q475" s="105">
        <f t="shared" si="47"/>
        <v>0</v>
      </c>
      <c r="R475" s="38">
        <f t="shared" si="43"/>
        <v>0</v>
      </c>
      <c r="S475" s="40" t="str">
        <f t="shared" si="46"/>
        <v/>
      </c>
    </row>
    <row r="476" spans="1:19">
      <c r="A476" s="33"/>
      <c r="B476" s="34"/>
      <c r="C476" s="33"/>
      <c r="D476" s="33"/>
      <c r="E476" s="33"/>
      <c r="F476" s="42"/>
      <c r="G476" s="42"/>
      <c r="I476">
        <f t="shared" si="44"/>
        <v>0</v>
      </c>
      <c r="J476">
        <f t="shared" si="45"/>
        <v>0</v>
      </c>
      <c r="L476" s="107"/>
      <c r="M476" s="110"/>
      <c r="N476" s="109"/>
      <c r="P476" s="38">
        <f t="shared" si="42"/>
        <v>0</v>
      </c>
      <c r="Q476" s="105">
        <f t="shared" si="47"/>
        <v>0</v>
      </c>
      <c r="R476" s="38">
        <f t="shared" si="43"/>
        <v>0</v>
      </c>
      <c r="S476" s="40" t="str">
        <f t="shared" si="46"/>
        <v/>
      </c>
    </row>
    <row r="477" spans="1:19">
      <c r="A477" s="33"/>
      <c r="B477" s="34"/>
      <c r="C477" s="33"/>
      <c r="D477" s="33"/>
      <c r="E477" s="33"/>
      <c r="F477" s="42"/>
      <c r="G477" s="42"/>
      <c r="I477">
        <f t="shared" si="44"/>
        <v>0</v>
      </c>
      <c r="J477">
        <f t="shared" si="45"/>
        <v>0</v>
      </c>
      <c r="L477" s="107"/>
      <c r="M477" s="110"/>
      <c r="N477" s="109"/>
      <c r="P477" s="38">
        <f t="shared" si="42"/>
        <v>0</v>
      </c>
      <c r="Q477" s="105">
        <f t="shared" si="47"/>
        <v>0</v>
      </c>
      <c r="R477" s="38">
        <f t="shared" si="43"/>
        <v>0</v>
      </c>
      <c r="S477" s="40" t="str">
        <f t="shared" si="46"/>
        <v/>
      </c>
    </row>
    <row r="478" spans="1:19">
      <c r="A478" s="33"/>
      <c r="B478" s="34"/>
      <c r="C478" s="33"/>
      <c r="D478" s="33"/>
      <c r="E478" s="33"/>
      <c r="F478" s="42"/>
      <c r="G478" s="42"/>
      <c r="I478">
        <f t="shared" si="44"/>
        <v>0</v>
      </c>
      <c r="J478">
        <f t="shared" si="45"/>
        <v>0</v>
      </c>
      <c r="L478" s="107"/>
      <c r="M478" s="110"/>
      <c r="N478" s="109"/>
      <c r="P478" s="38">
        <f t="shared" si="42"/>
        <v>0</v>
      </c>
      <c r="Q478" s="105">
        <f t="shared" si="47"/>
        <v>0</v>
      </c>
      <c r="R478" s="38">
        <f t="shared" si="43"/>
        <v>0</v>
      </c>
      <c r="S478" s="40" t="str">
        <f t="shared" si="46"/>
        <v/>
      </c>
    </row>
    <row r="479" spans="1:19">
      <c r="A479" s="33"/>
      <c r="B479" s="34"/>
      <c r="C479" s="33"/>
      <c r="D479" s="33"/>
      <c r="E479" s="33"/>
      <c r="F479" s="42"/>
      <c r="G479" s="42"/>
      <c r="I479">
        <f t="shared" si="44"/>
        <v>0</v>
      </c>
      <c r="J479">
        <f t="shared" si="45"/>
        <v>0</v>
      </c>
      <c r="L479" s="107"/>
      <c r="M479" s="110"/>
      <c r="N479" s="109"/>
      <c r="P479" s="38">
        <f t="shared" si="42"/>
        <v>0</v>
      </c>
      <c r="Q479" s="105">
        <f t="shared" si="47"/>
        <v>0</v>
      </c>
      <c r="R479" s="38">
        <f t="shared" si="43"/>
        <v>0</v>
      </c>
      <c r="S479" s="40" t="str">
        <f t="shared" si="46"/>
        <v/>
      </c>
    </row>
    <row r="480" spans="1:19">
      <c r="A480" s="33"/>
      <c r="B480" s="34"/>
      <c r="C480" s="33"/>
      <c r="D480" s="33"/>
      <c r="E480" s="33"/>
      <c r="F480" s="42"/>
      <c r="G480" s="42"/>
      <c r="I480">
        <f t="shared" si="44"/>
        <v>0</v>
      </c>
      <c r="J480">
        <f t="shared" si="45"/>
        <v>0</v>
      </c>
      <c r="L480" s="107"/>
      <c r="M480" s="110"/>
      <c r="N480" s="109"/>
      <c r="P480" s="38">
        <f t="shared" si="42"/>
        <v>0</v>
      </c>
      <c r="Q480" s="105">
        <f t="shared" si="47"/>
        <v>0</v>
      </c>
      <c r="R480" s="38">
        <f t="shared" si="43"/>
        <v>0</v>
      </c>
      <c r="S480" s="40" t="str">
        <f t="shared" si="46"/>
        <v/>
      </c>
    </row>
    <row r="481" spans="1:19">
      <c r="A481" s="33"/>
      <c r="B481" s="34"/>
      <c r="C481" s="33"/>
      <c r="D481" s="33"/>
      <c r="E481" s="33"/>
      <c r="F481" s="42"/>
      <c r="G481" s="42"/>
      <c r="I481">
        <f t="shared" si="44"/>
        <v>0</v>
      </c>
      <c r="J481">
        <f t="shared" si="45"/>
        <v>0</v>
      </c>
      <c r="L481" s="107"/>
      <c r="M481" s="110"/>
      <c r="N481" s="109"/>
      <c r="P481" s="38">
        <f t="shared" si="42"/>
        <v>0</v>
      </c>
      <c r="Q481" s="105">
        <f t="shared" si="47"/>
        <v>0</v>
      </c>
      <c r="R481" s="38">
        <f t="shared" si="43"/>
        <v>0</v>
      </c>
      <c r="S481" s="40" t="str">
        <f t="shared" si="46"/>
        <v/>
      </c>
    </row>
    <row r="482" spans="1:19">
      <c r="A482" s="33"/>
      <c r="B482" s="34"/>
      <c r="C482" s="33"/>
      <c r="D482" s="33"/>
      <c r="E482" s="33"/>
      <c r="F482" s="42"/>
      <c r="G482" s="42"/>
      <c r="I482">
        <f t="shared" si="44"/>
        <v>0</v>
      </c>
      <c r="J482">
        <f t="shared" si="45"/>
        <v>0</v>
      </c>
      <c r="L482" s="107"/>
      <c r="M482" s="110"/>
      <c r="N482" s="109"/>
      <c r="P482" s="38">
        <f t="shared" si="42"/>
        <v>0</v>
      </c>
      <c r="Q482" s="105">
        <f t="shared" si="47"/>
        <v>0</v>
      </c>
      <c r="R482" s="38">
        <f t="shared" si="43"/>
        <v>0</v>
      </c>
      <c r="S482" s="40" t="str">
        <f t="shared" si="46"/>
        <v/>
      </c>
    </row>
    <row r="483" spans="1:19">
      <c r="A483" s="33"/>
      <c r="B483" s="34"/>
      <c r="C483" s="33"/>
      <c r="D483" s="33"/>
      <c r="E483" s="33"/>
      <c r="F483" s="42"/>
      <c r="G483" s="42"/>
      <c r="I483">
        <f t="shared" si="44"/>
        <v>0</v>
      </c>
      <c r="J483">
        <f t="shared" si="45"/>
        <v>0</v>
      </c>
      <c r="L483" s="107"/>
      <c r="M483" s="110"/>
      <c r="N483" s="109"/>
      <c r="P483" s="38">
        <f t="shared" si="42"/>
        <v>0</v>
      </c>
      <c r="Q483" s="105">
        <f t="shared" si="47"/>
        <v>0</v>
      </c>
      <c r="R483" s="38">
        <f t="shared" si="43"/>
        <v>0</v>
      </c>
      <c r="S483" s="40" t="str">
        <f t="shared" si="46"/>
        <v/>
      </c>
    </row>
    <row r="484" spans="1:19">
      <c r="A484" s="33"/>
      <c r="B484" s="34"/>
      <c r="C484" s="33"/>
      <c r="D484" s="33"/>
      <c r="E484" s="33"/>
      <c r="F484" s="42"/>
      <c r="G484" s="42"/>
      <c r="I484">
        <f t="shared" si="44"/>
        <v>0</v>
      </c>
      <c r="J484">
        <f t="shared" si="45"/>
        <v>0</v>
      </c>
      <c r="L484" s="107"/>
      <c r="M484" s="110"/>
      <c r="N484" s="109"/>
      <c r="P484" s="38">
        <f t="shared" si="42"/>
        <v>0</v>
      </c>
      <c r="Q484" s="105">
        <f t="shared" si="47"/>
        <v>0</v>
      </c>
      <c r="R484" s="38">
        <f t="shared" si="43"/>
        <v>0</v>
      </c>
      <c r="S484" s="40" t="str">
        <f t="shared" si="46"/>
        <v/>
      </c>
    </row>
    <row r="485" spans="1:19">
      <c r="A485" s="33"/>
      <c r="B485" s="34"/>
      <c r="C485" s="33"/>
      <c r="D485" s="33"/>
      <c r="E485" s="33"/>
      <c r="F485" s="42"/>
      <c r="G485" s="42"/>
      <c r="I485">
        <f t="shared" si="44"/>
        <v>0</v>
      </c>
      <c r="J485">
        <f t="shared" si="45"/>
        <v>0</v>
      </c>
      <c r="L485" s="107"/>
      <c r="M485" s="110"/>
      <c r="N485" s="109"/>
      <c r="P485" s="38">
        <f t="shared" si="42"/>
        <v>0</v>
      </c>
      <c r="Q485" s="105">
        <f t="shared" si="47"/>
        <v>0</v>
      </c>
      <c r="R485" s="38">
        <f t="shared" si="43"/>
        <v>0</v>
      </c>
      <c r="S485" s="40" t="str">
        <f t="shared" si="46"/>
        <v/>
      </c>
    </row>
    <row r="486" spans="1:19">
      <c r="A486" s="33"/>
      <c r="B486" s="34"/>
      <c r="C486" s="33"/>
      <c r="D486" s="33"/>
      <c r="E486" s="33"/>
      <c r="F486" s="42"/>
      <c r="G486" s="42"/>
      <c r="I486">
        <f t="shared" si="44"/>
        <v>0</v>
      </c>
      <c r="J486">
        <f t="shared" si="45"/>
        <v>0</v>
      </c>
      <c r="L486" s="107"/>
      <c r="M486" s="110"/>
      <c r="N486" s="109"/>
      <c r="P486" s="38">
        <f t="shared" si="42"/>
        <v>0</v>
      </c>
      <c r="Q486" s="105">
        <f t="shared" si="47"/>
        <v>0</v>
      </c>
      <c r="R486" s="38">
        <f t="shared" si="43"/>
        <v>0</v>
      </c>
      <c r="S486" s="40" t="str">
        <f t="shared" si="46"/>
        <v/>
      </c>
    </row>
    <row r="487" spans="1:19">
      <c r="A487" s="33"/>
      <c r="B487" s="34"/>
      <c r="C487" s="33"/>
      <c r="D487" s="33"/>
      <c r="E487" s="33"/>
      <c r="F487" s="42"/>
      <c r="G487" s="42"/>
      <c r="I487">
        <f t="shared" si="44"/>
        <v>0</v>
      </c>
      <c r="J487">
        <f t="shared" si="45"/>
        <v>0</v>
      </c>
      <c r="L487" s="107"/>
      <c r="M487" s="110"/>
      <c r="N487" s="109"/>
      <c r="P487" s="38">
        <f t="shared" si="42"/>
        <v>0</v>
      </c>
      <c r="Q487" s="105">
        <f t="shared" si="47"/>
        <v>0</v>
      </c>
      <c r="R487" s="38">
        <f t="shared" si="43"/>
        <v>0</v>
      </c>
      <c r="S487" s="40" t="str">
        <f t="shared" si="46"/>
        <v/>
      </c>
    </row>
    <row r="488" spans="1:19">
      <c r="A488" s="33"/>
      <c r="B488" s="34"/>
      <c r="C488" s="33"/>
      <c r="D488" s="33"/>
      <c r="E488" s="33"/>
      <c r="F488" s="42"/>
      <c r="G488" s="42"/>
      <c r="I488">
        <f t="shared" si="44"/>
        <v>0</v>
      </c>
      <c r="J488">
        <f t="shared" si="45"/>
        <v>0</v>
      </c>
      <c r="L488" s="107"/>
      <c r="M488" s="110"/>
      <c r="N488" s="109"/>
      <c r="P488" s="38">
        <f t="shared" si="42"/>
        <v>0</v>
      </c>
      <c r="Q488" s="105">
        <f t="shared" si="47"/>
        <v>0</v>
      </c>
      <c r="R488" s="38">
        <f t="shared" si="43"/>
        <v>0</v>
      </c>
      <c r="S488" s="40" t="str">
        <f t="shared" si="46"/>
        <v/>
      </c>
    </row>
    <row r="489" spans="1:19">
      <c r="A489" s="33"/>
      <c r="B489" s="34"/>
      <c r="C489" s="33"/>
      <c r="D489" s="33"/>
      <c r="E489" s="33"/>
      <c r="F489" s="42"/>
      <c r="G489" s="42"/>
      <c r="I489">
        <f t="shared" si="44"/>
        <v>0</v>
      </c>
      <c r="J489">
        <f t="shared" si="45"/>
        <v>0</v>
      </c>
      <c r="L489" s="107"/>
      <c r="M489" s="110"/>
      <c r="N489" s="109"/>
      <c r="P489" s="38">
        <f t="shared" si="42"/>
        <v>0</v>
      </c>
      <c r="Q489" s="105">
        <f t="shared" si="47"/>
        <v>0</v>
      </c>
      <c r="R489" s="38">
        <f t="shared" si="43"/>
        <v>0</v>
      </c>
      <c r="S489" s="40" t="str">
        <f t="shared" si="46"/>
        <v/>
      </c>
    </row>
    <row r="490" spans="1:19">
      <c r="A490" s="33"/>
      <c r="B490" s="34"/>
      <c r="C490" s="33"/>
      <c r="D490" s="33"/>
      <c r="E490" s="33"/>
      <c r="F490" s="42"/>
      <c r="G490" s="42"/>
      <c r="I490">
        <f t="shared" si="44"/>
        <v>0</v>
      </c>
      <c r="J490">
        <f t="shared" si="45"/>
        <v>0</v>
      </c>
      <c r="L490" s="107"/>
      <c r="M490" s="110"/>
      <c r="N490" s="109"/>
      <c r="P490" s="38">
        <f t="shared" si="42"/>
        <v>0</v>
      </c>
      <c r="Q490" s="105">
        <f t="shared" si="47"/>
        <v>0</v>
      </c>
      <c r="R490" s="38">
        <f t="shared" si="43"/>
        <v>0</v>
      </c>
      <c r="S490" s="40" t="str">
        <f t="shared" si="46"/>
        <v/>
      </c>
    </row>
    <row r="491" spans="1:19">
      <c r="A491" s="33"/>
      <c r="B491" s="34"/>
      <c r="C491" s="33"/>
      <c r="D491" s="33"/>
      <c r="E491" s="33"/>
      <c r="F491" s="42"/>
      <c r="G491" s="42"/>
      <c r="I491">
        <f t="shared" si="44"/>
        <v>0</v>
      </c>
      <c r="J491">
        <f t="shared" si="45"/>
        <v>0</v>
      </c>
      <c r="L491" s="107"/>
      <c r="M491" s="110"/>
      <c r="N491" s="109"/>
      <c r="P491" s="38">
        <f t="shared" si="42"/>
        <v>0</v>
      </c>
      <c r="Q491" s="105">
        <f t="shared" si="47"/>
        <v>0</v>
      </c>
      <c r="R491" s="38">
        <f t="shared" si="43"/>
        <v>0</v>
      </c>
      <c r="S491" s="40" t="str">
        <f t="shared" si="46"/>
        <v/>
      </c>
    </row>
    <row r="492" spans="1:19">
      <c r="A492" s="33"/>
      <c r="B492" s="34"/>
      <c r="C492" s="33"/>
      <c r="D492" s="33"/>
      <c r="E492" s="33"/>
      <c r="F492" s="42"/>
      <c r="G492" s="42"/>
      <c r="I492">
        <f t="shared" si="44"/>
        <v>0</v>
      </c>
      <c r="J492">
        <f t="shared" si="45"/>
        <v>0</v>
      </c>
      <c r="L492" s="107"/>
      <c r="M492" s="110"/>
      <c r="N492" s="109"/>
      <c r="P492" s="38">
        <f t="shared" si="42"/>
        <v>0</v>
      </c>
      <c r="Q492" s="105">
        <f t="shared" si="47"/>
        <v>0</v>
      </c>
      <c r="R492" s="38">
        <f t="shared" si="43"/>
        <v>0</v>
      </c>
      <c r="S492" s="40" t="str">
        <f t="shared" si="46"/>
        <v/>
      </c>
    </row>
    <row r="493" spans="1:19">
      <c r="A493" s="33"/>
      <c r="B493" s="34"/>
      <c r="C493" s="33"/>
      <c r="D493" s="33"/>
      <c r="E493" s="33"/>
      <c r="F493" s="42"/>
      <c r="G493" s="42"/>
      <c r="I493">
        <f t="shared" si="44"/>
        <v>0</v>
      </c>
      <c r="J493">
        <f t="shared" si="45"/>
        <v>0</v>
      </c>
      <c r="L493" s="107"/>
      <c r="M493" s="110"/>
      <c r="N493" s="109"/>
      <c r="P493" s="38">
        <f t="shared" si="42"/>
        <v>0</v>
      </c>
      <c r="Q493" s="105">
        <f t="shared" si="47"/>
        <v>0</v>
      </c>
      <c r="R493" s="38">
        <f t="shared" si="43"/>
        <v>0</v>
      </c>
      <c r="S493" s="40" t="str">
        <f t="shared" si="46"/>
        <v/>
      </c>
    </row>
    <row r="494" spans="1:19">
      <c r="A494" s="33"/>
      <c r="B494" s="34"/>
      <c r="C494" s="33"/>
      <c r="D494" s="33"/>
      <c r="E494" s="33"/>
      <c r="F494" s="42"/>
      <c r="G494" s="42"/>
      <c r="I494">
        <f t="shared" si="44"/>
        <v>0</v>
      </c>
      <c r="J494">
        <f t="shared" si="45"/>
        <v>0</v>
      </c>
      <c r="L494" s="107"/>
      <c r="M494" s="110"/>
      <c r="N494" s="109"/>
      <c r="P494" s="38">
        <f t="shared" si="42"/>
        <v>0</v>
      </c>
      <c r="Q494" s="105">
        <f t="shared" si="47"/>
        <v>0</v>
      </c>
      <c r="R494" s="38">
        <f t="shared" si="43"/>
        <v>0</v>
      </c>
      <c r="S494" s="40" t="str">
        <f t="shared" si="46"/>
        <v/>
      </c>
    </row>
    <row r="495" spans="1:19">
      <c r="A495" s="33"/>
      <c r="B495" s="34"/>
      <c r="C495" s="33"/>
      <c r="D495" s="33"/>
      <c r="E495" s="33"/>
      <c r="F495" s="42"/>
      <c r="G495" s="42"/>
      <c r="I495">
        <f t="shared" si="44"/>
        <v>0</v>
      </c>
      <c r="J495">
        <f t="shared" si="45"/>
        <v>0</v>
      </c>
      <c r="L495" s="107"/>
      <c r="M495" s="110"/>
      <c r="N495" s="109"/>
      <c r="P495" s="38">
        <f t="shared" si="42"/>
        <v>0</v>
      </c>
      <c r="Q495" s="105">
        <f t="shared" si="47"/>
        <v>0</v>
      </c>
      <c r="R495" s="38">
        <f t="shared" si="43"/>
        <v>0</v>
      </c>
      <c r="S495" s="40" t="str">
        <f t="shared" si="46"/>
        <v/>
      </c>
    </row>
    <row r="496" spans="1:19">
      <c r="A496" s="33"/>
      <c r="B496" s="34"/>
      <c r="C496" s="33"/>
      <c r="D496" s="33"/>
      <c r="E496" s="33"/>
      <c r="F496" s="42"/>
      <c r="G496" s="42"/>
      <c r="I496">
        <f t="shared" si="44"/>
        <v>0</v>
      </c>
      <c r="J496">
        <f t="shared" si="45"/>
        <v>0</v>
      </c>
      <c r="L496" s="107"/>
      <c r="M496" s="110"/>
      <c r="N496" s="109"/>
      <c r="P496" s="38">
        <f t="shared" si="42"/>
        <v>0</v>
      </c>
      <c r="Q496" s="105">
        <f t="shared" si="47"/>
        <v>0</v>
      </c>
      <c r="R496" s="38">
        <f t="shared" si="43"/>
        <v>0</v>
      </c>
      <c r="S496" s="40" t="str">
        <f t="shared" si="46"/>
        <v/>
      </c>
    </row>
    <row r="497" spans="1:19">
      <c r="A497" s="33"/>
      <c r="B497" s="34"/>
      <c r="C497" s="33"/>
      <c r="D497" s="33"/>
      <c r="E497" s="33"/>
      <c r="F497" s="42"/>
      <c r="G497" s="42"/>
      <c r="I497">
        <f t="shared" si="44"/>
        <v>0</v>
      </c>
      <c r="J497">
        <f t="shared" si="45"/>
        <v>0</v>
      </c>
      <c r="L497" s="107"/>
      <c r="M497" s="110"/>
      <c r="N497" s="109"/>
      <c r="P497" s="38">
        <f t="shared" si="42"/>
        <v>0</v>
      </c>
      <c r="Q497" s="105">
        <f t="shared" si="47"/>
        <v>0</v>
      </c>
      <c r="R497" s="38">
        <f t="shared" si="43"/>
        <v>0</v>
      </c>
      <c r="S497" s="40" t="str">
        <f t="shared" si="46"/>
        <v/>
      </c>
    </row>
    <row r="498" spans="1:19">
      <c r="A498" s="33"/>
      <c r="B498" s="34"/>
      <c r="C498" s="33"/>
      <c r="D498" s="33"/>
      <c r="E498" s="33"/>
      <c r="F498" s="42"/>
      <c r="G498" s="42"/>
      <c r="I498">
        <f t="shared" si="44"/>
        <v>0</v>
      </c>
      <c r="J498">
        <f t="shared" si="45"/>
        <v>0</v>
      </c>
      <c r="L498" s="107"/>
      <c r="M498" s="110"/>
      <c r="N498" s="109"/>
      <c r="P498" s="38">
        <f t="shared" si="42"/>
        <v>0</v>
      </c>
      <c r="Q498" s="105">
        <f t="shared" si="47"/>
        <v>0</v>
      </c>
      <c r="R498" s="38">
        <f t="shared" si="43"/>
        <v>0</v>
      </c>
      <c r="S498" s="40" t="str">
        <f t="shared" si="46"/>
        <v/>
      </c>
    </row>
    <row r="499" spans="1:19">
      <c r="A499" s="33"/>
      <c r="B499" s="34"/>
      <c r="C499" s="33"/>
      <c r="D499" s="33"/>
      <c r="E499" s="33"/>
      <c r="F499" s="42"/>
      <c r="G499" s="42"/>
      <c r="I499">
        <f t="shared" si="44"/>
        <v>0</v>
      </c>
      <c r="J499">
        <f t="shared" si="45"/>
        <v>0</v>
      </c>
      <c r="L499" s="107"/>
      <c r="M499" s="110"/>
      <c r="N499" s="109"/>
      <c r="P499" s="38">
        <f t="shared" si="42"/>
        <v>0</v>
      </c>
      <c r="Q499" s="105">
        <f t="shared" si="47"/>
        <v>0</v>
      </c>
      <c r="R499" s="38">
        <f t="shared" si="43"/>
        <v>0</v>
      </c>
      <c r="S499" s="40" t="str">
        <f t="shared" si="46"/>
        <v/>
      </c>
    </row>
    <row r="500" spans="1:19">
      <c r="A500" s="33"/>
      <c r="B500" s="34"/>
      <c r="C500" s="33"/>
      <c r="D500" s="33"/>
      <c r="E500" s="33"/>
      <c r="F500" s="42"/>
      <c r="G500" s="42"/>
      <c r="I500">
        <f t="shared" si="44"/>
        <v>0</v>
      </c>
      <c r="J500">
        <f t="shared" si="45"/>
        <v>0</v>
      </c>
      <c r="L500" s="107"/>
      <c r="M500" s="110"/>
      <c r="N500" s="109"/>
      <c r="P500" s="38">
        <f t="shared" si="42"/>
        <v>0</v>
      </c>
      <c r="Q500" s="105">
        <f t="shared" si="47"/>
        <v>0</v>
      </c>
      <c r="R500" s="38">
        <f t="shared" si="43"/>
        <v>0</v>
      </c>
      <c r="S500" s="40" t="str">
        <f t="shared" si="46"/>
        <v/>
      </c>
    </row>
    <row r="501" spans="1:19">
      <c r="A501" s="33"/>
      <c r="B501" s="34"/>
      <c r="C501" s="33"/>
      <c r="D501" s="33"/>
      <c r="E501" s="33"/>
      <c r="F501" s="42"/>
      <c r="G501" s="42"/>
      <c r="I501">
        <f t="shared" si="44"/>
        <v>0</v>
      </c>
      <c r="J501">
        <f t="shared" si="45"/>
        <v>0</v>
      </c>
      <c r="L501" s="107"/>
      <c r="M501" s="110"/>
      <c r="N501" s="109"/>
      <c r="P501" s="38">
        <f t="shared" si="42"/>
        <v>0</v>
      </c>
      <c r="Q501" s="105">
        <f t="shared" si="47"/>
        <v>0</v>
      </c>
      <c r="R501" s="38">
        <f t="shared" si="43"/>
        <v>0</v>
      </c>
      <c r="S501" s="40" t="str">
        <f t="shared" si="46"/>
        <v/>
      </c>
    </row>
    <row r="502" spans="1:19">
      <c r="A502" s="33"/>
      <c r="B502" s="34"/>
      <c r="C502" s="33"/>
      <c r="D502" s="33"/>
      <c r="E502" s="33"/>
      <c r="F502" s="42"/>
      <c r="G502" s="42"/>
      <c r="I502">
        <f t="shared" si="44"/>
        <v>0</v>
      </c>
      <c r="J502">
        <f t="shared" si="45"/>
        <v>0</v>
      </c>
      <c r="L502" s="107"/>
      <c r="M502" s="110"/>
      <c r="N502" s="109"/>
      <c r="P502" s="38">
        <f t="shared" si="42"/>
        <v>0</v>
      </c>
      <c r="Q502" s="105">
        <f t="shared" si="47"/>
        <v>0</v>
      </c>
      <c r="R502" s="38">
        <f t="shared" si="43"/>
        <v>0</v>
      </c>
      <c r="S502" s="40" t="str">
        <f t="shared" si="46"/>
        <v/>
      </c>
    </row>
    <row r="503" spans="1:19">
      <c r="A503" s="33"/>
      <c r="B503" s="34"/>
      <c r="C503" s="33"/>
      <c r="D503" s="33"/>
      <c r="E503" s="33"/>
      <c r="F503" s="42"/>
      <c r="G503" s="42"/>
      <c r="I503">
        <f t="shared" si="44"/>
        <v>0</v>
      </c>
      <c r="J503">
        <f t="shared" si="45"/>
        <v>0</v>
      </c>
      <c r="L503" s="107"/>
      <c r="M503" s="110"/>
      <c r="N503" s="109"/>
      <c r="P503" s="38">
        <f t="shared" ref="P503:P566" si="48">I503*L503/1000</f>
        <v>0</v>
      </c>
      <c r="Q503" s="105">
        <f t="shared" si="47"/>
        <v>0</v>
      </c>
      <c r="R503" s="38">
        <f t="shared" ref="R503:R566" si="49">J503*N503/1000</f>
        <v>0</v>
      </c>
      <c r="S503" s="40" t="str">
        <f t="shared" si="46"/>
        <v/>
      </c>
    </row>
    <row r="504" spans="1:19">
      <c r="A504" s="33"/>
      <c r="B504" s="34"/>
      <c r="C504" s="33"/>
      <c r="D504" s="33"/>
      <c r="E504" s="33"/>
      <c r="F504" s="42"/>
      <c r="G504" s="42"/>
      <c r="I504">
        <f t="shared" ref="I504:I567" si="50">IF(OR(E504="R",E504="E"),D504,IF(D504&gt;=E504,D504-E504,0))</f>
        <v>0</v>
      </c>
      <c r="J504">
        <f t="shared" ref="J504:J567" si="51">IF(OR(E504="R",E504="E"),0,IF(E504&gt;D504,E504-D504,0))</f>
        <v>0</v>
      </c>
      <c r="L504" s="107"/>
      <c r="M504" s="110"/>
      <c r="N504" s="109"/>
      <c r="P504" s="38">
        <f t="shared" si="48"/>
        <v>0</v>
      </c>
      <c r="Q504" s="105">
        <f t="shared" si="47"/>
        <v>0</v>
      </c>
      <c r="R504" s="38">
        <f t="shared" si="49"/>
        <v>0</v>
      </c>
      <c r="S504" s="40" t="str">
        <f t="shared" si="46"/>
        <v/>
      </c>
    </row>
    <row r="505" spans="1:19">
      <c r="A505" s="33"/>
      <c r="B505" s="34"/>
      <c r="C505" s="33"/>
      <c r="D505" s="33"/>
      <c r="E505" s="33"/>
      <c r="F505" s="42"/>
      <c r="G505" s="42"/>
      <c r="I505">
        <f t="shared" si="50"/>
        <v>0</v>
      </c>
      <c r="J505">
        <f t="shared" si="51"/>
        <v>0</v>
      </c>
      <c r="L505" s="107"/>
      <c r="M505" s="110"/>
      <c r="N505" s="109"/>
      <c r="P505" s="38">
        <f t="shared" si="48"/>
        <v>0</v>
      </c>
      <c r="Q505" s="105">
        <f t="shared" si="47"/>
        <v>0</v>
      </c>
      <c r="R505" s="38">
        <f t="shared" si="49"/>
        <v>0</v>
      </c>
      <c r="S505" s="40" t="str">
        <f t="shared" si="46"/>
        <v/>
      </c>
    </row>
    <row r="506" spans="1:19">
      <c r="A506" s="33"/>
      <c r="B506" s="34"/>
      <c r="C506" s="33"/>
      <c r="D506" s="33"/>
      <c r="E506" s="33"/>
      <c r="F506" s="42"/>
      <c r="G506" s="42"/>
      <c r="I506">
        <f t="shared" si="50"/>
        <v>0</v>
      </c>
      <c r="J506">
        <f t="shared" si="51"/>
        <v>0</v>
      </c>
      <c r="L506" s="107"/>
      <c r="M506" s="110"/>
      <c r="N506" s="109"/>
      <c r="P506" s="38">
        <f t="shared" si="48"/>
        <v>0</v>
      </c>
      <c r="Q506" s="105">
        <f t="shared" si="47"/>
        <v>0</v>
      </c>
      <c r="R506" s="38">
        <f t="shared" si="49"/>
        <v>0</v>
      </c>
      <c r="S506" s="40" t="str">
        <f t="shared" si="46"/>
        <v/>
      </c>
    </row>
    <row r="507" spans="1:19">
      <c r="A507" s="33"/>
      <c r="B507" s="34"/>
      <c r="C507" s="33"/>
      <c r="D507" s="33"/>
      <c r="E507" s="33"/>
      <c r="F507" s="42"/>
      <c r="G507" s="42"/>
      <c r="I507">
        <f t="shared" si="50"/>
        <v>0</v>
      </c>
      <c r="J507">
        <f t="shared" si="51"/>
        <v>0</v>
      </c>
      <c r="L507" s="107"/>
      <c r="M507" s="110"/>
      <c r="N507" s="109"/>
      <c r="P507" s="38">
        <f t="shared" si="48"/>
        <v>0</v>
      </c>
      <c r="Q507" s="105">
        <f t="shared" si="47"/>
        <v>0</v>
      </c>
      <c r="R507" s="38">
        <f t="shared" si="49"/>
        <v>0</v>
      </c>
      <c r="S507" s="40" t="str">
        <f t="shared" si="46"/>
        <v/>
      </c>
    </row>
    <row r="508" spans="1:19">
      <c r="A508" s="33"/>
      <c r="B508" s="34"/>
      <c r="C508" s="33"/>
      <c r="D508" s="33"/>
      <c r="E508" s="33"/>
      <c r="F508" s="42"/>
      <c r="G508" s="42"/>
      <c r="I508">
        <f t="shared" si="50"/>
        <v>0</v>
      </c>
      <c r="J508">
        <f t="shared" si="51"/>
        <v>0</v>
      </c>
      <c r="L508" s="107"/>
      <c r="M508" s="110"/>
      <c r="N508" s="109"/>
      <c r="P508" s="38">
        <f t="shared" si="48"/>
        <v>0</v>
      </c>
      <c r="Q508" s="105">
        <f t="shared" si="47"/>
        <v>0</v>
      </c>
      <c r="R508" s="38">
        <f t="shared" si="49"/>
        <v>0</v>
      </c>
      <c r="S508" s="40" t="str">
        <f t="shared" si="46"/>
        <v/>
      </c>
    </row>
    <row r="509" spans="1:19">
      <c r="A509" s="33"/>
      <c r="B509" s="34"/>
      <c r="C509" s="33"/>
      <c r="D509" s="33"/>
      <c r="E509" s="33"/>
      <c r="F509" s="42"/>
      <c r="G509" s="42"/>
      <c r="I509">
        <f t="shared" si="50"/>
        <v>0</v>
      </c>
      <c r="J509">
        <f t="shared" si="51"/>
        <v>0</v>
      </c>
      <c r="L509" s="107"/>
      <c r="M509" s="110"/>
      <c r="N509" s="109"/>
      <c r="P509" s="38">
        <f t="shared" si="48"/>
        <v>0</v>
      </c>
      <c r="Q509" s="105">
        <f t="shared" si="47"/>
        <v>0</v>
      </c>
      <c r="R509" s="38">
        <f t="shared" si="49"/>
        <v>0</v>
      </c>
      <c r="S509" s="40" t="str">
        <f t="shared" si="46"/>
        <v/>
      </c>
    </row>
    <row r="510" spans="1:19">
      <c r="A510" s="33"/>
      <c r="B510" s="34"/>
      <c r="C510" s="33"/>
      <c r="D510" s="33"/>
      <c r="E510" s="33"/>
      <c r="F510" s="42"/>
      <c r="G510" s="42"/>
      <c r="I510">
        <f t="shared" si="50"/>
        <v>0</v>
      </c>
      <c r="J510">
        <f t="shared" si="51"/>
        <v>0</v>
      </c>
      <c r="L510" s="107"/>
      <c r="M510" s="110"/>
      <c r="N510" s="109"/>
      <c r="P510" s="38">
        <f t="shared" si="48"/>
        <v>0</v>
      </c>
      <c r="Q510" s="105">
        <f t="shared" si="47"/>
        <v>0</v>
      </c>
      <c r="R510" s="38">
        <f t="shared" si="49"/>
        <v>0</v>
      </c>
      <c r="S510" s="40" t="str">
        <f t="shared" si="46"/>
        <v/>
      </c>
    </row>
    <row r="511" spans="1:19">
      <c r="A511" s="33"/>
      <c r="B511" s="34"/>
      <c r="C511" s="33"/>
      <c r="D511" s="33"/>
      <c r="E511" s="33"/>
      <c r="F511" s="42"/>
      <c r="G511" s="42"/>
      <c r="I511">
        <f t="shared" si="50"/>
        <v>0</v>
      </c>
      <c r="J511">
        <f t="shared" si="51"/>
        <v>0</v>
      </c>
      <c r="L511" s="107"/>
      <c r="M511" s="110"/>
      <c r="N511" s="109"/>
      <c r="P511" s="38">
        <f t="shared" si="48"/>
        <v>0</v>
      </c>
      <c r="Q511" s="105">
        <f t="shared" si="47"/>
        <v>0</v>
      </c>
      <c r="R511" s="38">
        <f t="shared" si="49"/>
        <v>0</v>
      </c>
      <c r="S511" s="40" t="str">
        <f t="shared" si="46"/>
        <v/>
      </c>
    </row>
    <row r="512" spans="1:19">
      <c r="A512" s="33"/>
      <c r="B512" s="34"/>
      <c r="C512" s="33"/>
      <c r="D512" s="33"/>
      <c r="E512" s="33"/>
      <c r="F512" s="42"/>
      <c r="G512" s="42"/>
      <c r="I512">
        <f t="shared" si="50"/>
        <v>0</v>
      </c>
      <c r="J512">
        <f t="shared" si="51"/>
        <v>0</v>
      </c>
      <c r="L512" s="107"/>
      <c r="M512" s="110"/>
      <c r="N512" s="109"/>
      <c r="P512" s="38">
        <f t="shared" si="48"/>
        <v>0</v>
      </c>
      <c r="Q512" s="105">
        <f t="shared" si="47"/>
        <v>0</v>
      </c>
      <c r="R512" s="38">
        <f t="shared" si="49"/>
        <v>0</v>
      </c>
      <c r="S512" s="40" t="str">
        <f t="shared" si="46"/>
        <v/>
      </c>
    </row>
    <row r="513" spans="1:19">
      <c r="A513" s="33"/>
      <c r="B513" s="34"/>
      <c r="C513" s="33"/>
      <c r="D513" s="33"/>
      <c r="E513" s="33"/>
      <c r="F513" s="42"/>
      <c r="G513" s="42"/>
      <c r="I513">
        <f t="shared" si="50"/>
        <v>0</v>
      </c>
      <c r="J513">
        <f t="shared" si="51"/>
        <v>0</v>
      </c>
      <c r="L513" s="107"/>
      <c r="M513" s="110"/>
      <c r="N513" s="109"/>
      <c r="P513" s="38">
        <f t="shared" si="48"/>
        <v>0</v>
      </c>
      <c r="Q513" s="105">
        <f t="shared" si="47"/>
        <v>0</v>
      </c>
      <c r="R513" s="38">
        <f t="shared" si="49"/>
        <v>0</v>
      </c>
      <c r="S513" s="40" t="str">
        <f t="shared" si="46"/>
        <v/>
      </c>
    </row>
    <row r="514" spans="1:19">
      <c r="A514" s="33"/>
      <c r="B514" s="34"/>
      <c r="C514" s="33"/>
      <c r="D514" s="33"/>
      <c r="E514" s="33"/>
      <c r="F514" s="42"/>
      <c r="G514" s="42"/>
      <c r="I514">
        <f t="shared" si="50"/>
        <v>0</v>
      </c>
      <c r="J514">
        <f t="shared" si="51"/>
        <v>0</v>
      </c>
      <c r="L514" s="107"/>
      <c r="M514" s="110"/>
      <c r="N514" s="109"/>
      <c r="P514" s="38">
        <f t="shared" si="48"/>
        <v>0</v>
      </c>
      <c r="Q514" s="105">
        <f t="shared" si="47"/>
        <v>0</v>
      </c>
      <c r="R514" s="38">
        <f t="shared" si="49"/>
        <v>0</v>
      </c>
      <c r="S514" s="40" t="str">
        <f t="shared" si="46"/>
        <v/>
      </c>
    </row>
    <row r="515" spans="1:19">
      <c r="A515" s="33"/>
      <c r="B515" s="34"/>
      <c r="C515" s="33"/>
      <c r="D515" s="33"/>
      <c r="E515" s="33"/>
      <c r="F515" s="42"/>
      <c r="G515" s="42"/>
      <c r="I515">
        <f t="shared" si="50"/>
        <v>0</v>
      </c>
      <c r="J515">
        <f t="shared" si="51"/>
        <v>0</v>
      </c>
      <c r="L515" s="107"/>
      <c r="M515" s="110"/>
      <c r="N515" s="109"/>
      <c r="P515" s="38">
        <f t="shared" si="48"/>
        <v>0</v>
      </c>
      <c r="Q515" s="105">
        <f t="shared" si="47"/>
        <v>0</v>
      </c>
      <c r="R515" s="38">
        <f t="shared" si="49"/>
        <v>0</v>
      </c>
      <c r="S515" s="40" t="str">
        <f t="shared" si="46"/>
        <v/>
      </c>
    </row>
    <row r="516" spans="1:19">
      <c r="A516" s="33"/>
      <c r="B516" s="34"/>
      <c r="C516" s="33"/>
      <c r="D516" s="33"/>
      <c r="E516" s="33"/>
      <c r="F516" s="42"/>
      <c r="G516" s="42"/>
      <c r="I516">
        <f t="shared" si="50"/>
        <v>0</v>
      </c>
      <c r="J516">
        <f t="shared" si="51"/>
        <v>0</v>
      </c>
      <c r="L516" s="107"/>
      <c r="M516" s="110"/>
      <c r="N516" s="109"/>
      <c r="P516" s="38">
        <f t="shared" si="48"/>
        <v>0</v>
      </c>
      <c r="Q516" s="105">
        <f t="shared" si="47"/>
        <v>0</v>
      </c>
      <c r="R516" s="38">
        <f t="shared" si="49"/>
        <v>0</v>
      </c>
      <c r="S516" s="40" t="str">
        <f t="shared" si="46"/>
        <v/>
      </c>
    </row>
    <row r="517" spans="1:19">
      <c r="A517" s="33"/>
      <c r="B517" s="34"/>
      <c r="C517" s="33"/>
      <c r="D517" s="33"/>
      <c r="E517" s="33"/>
      <c r="F517" s="42"/>
      <c r="G517" s="42"/>
      <c r="I517">
        <f t="shared" si="50"/>
        <v>0</v>
      </c>
      <c r="J517">
        <f t="shared" si="51"/>
        <v>0</v>
      </c>
      <c r="L517" s="107"/>
      <c r="M517" s="110"/>
      <c r="N517" s="109"/>
      <c r="P517" s="38">
        <f t="shared" si="48"/>
        <v>0</v>
      </c>
      <c r="Q517" s="105">
        <f t="shared" si="47"/>
        <v>0</v>
      </c>
      <c r="R517" s="38">
        <f t="shared" si="49"/>
        <v>0</v>
      </c>
      <c r="S517" s="40" t="str">
        <f t="shared" si="46"/>
        <v/>
      </c>
    </row>
    <row r="518" spans="1:19">
      <c r="A518" s="33"/>
      <c r="B518" s="34"/>
      <c r="C518" s="33"/>
      <c r="D518" s="33"/>
      <c r="E518" s="33"/>
      <c r="F518" s="42"/>
      <c r="G518" s="42"/>
      <c r="I518">
        <f t="shared" si="50"/>
        <v>0</v>
      </c>
      <c r="J518">
        <f t="shared" si="51"/>
        <v>0</v>
      </c>
      <c r="L518" s="107"/>
      <c r="M518" s="110"/>
      <c r="N518" s="109"/>
      <c r="P518" s="38">
        <f t="shared" si="48"/>
        <v>0</v>
      </c>
      <c r="Q518" s="105">
        <f t="shared" si="47"/>
        <v>0</v>
      </c>
      <c r="R518" s="38">
        <f t="shared" si="49"/>
        <v>0</v>
      </c>
      <c r="S518" s="40" t="str">
        <f t="shared" si="46"/>
        <v/>
      </c>
    </row>
    <row r="519" spans="1:19">
      <c r="A519" s="33"/>
      <c r="B519" s="34"/>
      <c r="C519" s="33"/>
      <c r="D519" s="33"/>
      <c r="E519" s="33"/>
      <c r="F519" s="42"/>
      <c r="G519" s="42"/>
      <c r="I519">
        <f t="shared" si="50"/>
        <v>0</v>
      </c>
      <c r="J519">
        <f t="shared" si="51"/>
        <v>0</v>
      </c>
      <c r="L519" s="107"/>
      <c r="M519" s="110"/>
      <c r="N519" s="109"/>
      <c r="P519" s="38">
        <f t="shared" si="48"/>
        <v>0</v>
      </c>
      <c r="Q519" s="105">
        <f t="shared" si="47"/>
        <v>0</v>
      </c>
      <c r="R519" s="38">
        <f t="shared" si="49"/>
        <v>0</v>
      </c>
      <c r="S519" s="40" t="str">
        <f t="shared" ref="S519:S582" si="52">IF(C519=1,SUM(R519:R542)-SUM(P519:P542),"")</f>
        <v/>
      </c>
    </row>
    <row r="520" spans="1:19">
      <c r="A520" s="33"/>
      <c r="B520" s="34"/>
      <c r="C520" s="33"/>
      <c r="D520" s="33"/>
      <c r="E520" s="33"/>
      <c r="F520" s="42"/>
      <c r="G520" s="42"/>
      <c r="I520">
        <f t="shared" si="50"/>
        <v>0</v>
      </c>
      <c r="J520">
        <f t="shared" si="51"/>
        <v>0</v>
      </c>
      <c r="L520" s="107"/>
      <c r="M520" s="110"/>
      <c r="N520" s="109"/>
      <c r="P520" s="38">
        <f t="shared" si="48"/>
        <v>0</v>
      </c>
      <c r="Q520" s="105">
        <f t="shared" ref="Q520:Q583" si="53">I520*M520/1000</f>
        <v>0</v>
      </c>
      <c r="R520" s="38">
        <f t="shared" si="49"/>
        <v>0</v>
      </c>
      <c r="S520" s="40" t="str">
        <f t="shared" si="52"/>
        <v/>
      </c>
    </row>
    <row r="521" spans="1:19">
      <c r="A521" s="33"/>
      <c r="B521" s="34"/>
      <c r="C521" s="33"/>
      <c r="D521" s="33"/>
      <c r="E521" s="33"/>
      <c r="F521" s="42"/>
      <c r="G521" s="42"/>
      <c r="I521">
        <f t="shared" si="50"/>
        <v>0</v>
      </c>
      <c r="J521">
        <f t="shared" si="51"/>
        <v>0</v>
      </c>
      <c r="L521" s="107"/>
      <c r="M521" s="110"/>
      <c r="N521" s="109"/>
      <c r="P521" s="38">
        <f t="shared" si="48"/>
        <v>0</v>
      </c>
      <c r="Q521" s="105">
        <f t="shared" si="53"/>
        <v>0</v>
      </c>
      <c r="R521" s="38">
        <f t="shared" si="49"/>
        <v>0</v>
      </c>
      <c r="S521" s="40" t="str">
        <f t="shared" si="52"/>
        <v/>
      </c>
    </row>
    <row r="522" spans="1:19">
      <c r="A522" s="33"/>
      <c r="B522" s="34"/>
      <c r="C522" s="33"/>
      <c r="D522" s="33"/>
      <c r="E522" s="33"/>
      <c r="F522" s="42"/>
      <c r="G522" s="42"/>
      <c r="I522">
        <f t="shared" si="50"/>
        <v>0</v>
      </c>
      <c r="J522">
        <f t="shared" si="51"/>
        <v>0</v>
      </c>
      <c r="L522" s="107"/>
      <c r="M522" s="110"/>
      <c r="N522" s="109"/>
      <c r="P522" s="38">
        <f t="shared" si="48"/>
        <v>0</v>
      </c>
      <c r="Q522" s="105">
        <f t="shared" si="53"/>
        <v>0</v>
      </c>
      <c r="R522" s="38">
        <f t="shared" si="49"/>
        <v>0</v>
      </c>
      <c r="S522" s="40" t="str">
        <f t="shared" si="52"/>
        <v/>
      </c>
    </row>
    <row r="523" spans="1:19">
      <c r="A523" s="33"/>
      <c r="B523" s="34"/>
      <c r="C523" s="33"/>
      <c r="D523" s="33"/>
      <c r="E523" s="33"/>
      <c r="F523" s="42"/>
      <c r="G523" s="42"/>
      <c r="I523">
        <f t="shared" si="50"/>
        <v>0</v>
      </c>
      <c r="J523">
        <f t="shared" si="51"/>
        <v>0</v>
      </c>
      <c r="L523" s="107"/>
      <c r="M523" s="110"/>
      <c r="N523" s="109"/>
      <c r="P523" s="38">
        <f t="shared" si="48"/>
        <v>0</v>
      </c>
      <c r="Q523" s="105">
        <f t="shared" si="53"/>
        <v>0</v>
      </c>
      <c r="R523" s="38">
        <f t="shared" si="49"/>
        <v>0</v>
      </c>
      <c r="S523" s="40" t="str">
        <f t="shared" si="52"/>
        <v/>
      </c>
    </row>
    <row r="524" spans="1:19">
      <c r="A524" s="33"/>
      <c r="B524" s="34"/>
      <c r="C524" s="33"/>
      <c r="D524" s="33"/>
      <c r="E524" s="33"/>
      <c r="F524" s="42"/>
      <c r="G524" s="42"/>
      <c r="I524">
        <f t="shared" si="50"/>
        <v>0</v>
      </c>
      <c r="J524">
        <f t="shared" si="51"/>
        <v>0</v>
      </c>
      <c r="L524" s="107"/>
      <c r="M524" s="110"/>
      <c r="N524" s="109"/>
      <c r="P524" s="38">
        <f t="shared" si="48"/>
        <v>0</v>
      </c>
      <c r="Q524" s="105">
        <f t="shared" si="53"/>
        <v>0</v>
      </c>
      <c r="R524" s="38">
        <f t="shared" si="49"/>
        <v>0</v>
      </c>
      <c r="S524" s="40" t="str">
        <f t="shared" si="52"/>
        <v/>
      </c>
    </row>
    <row r="525" spans="1:19">
      <c r="A525" s="33"/>
      <c r="B525" s="34"/>
      <c r="C525" s="33"/>
      <c r="D525" s="33"/>
      <c r="E525" s="33"/>
      <c r="F525" s="42"/>
      <c r="G525" s="42"/>
      <c r="I525">
        <f t="shared" si="50"/>
        <v>0</v>
      </c>
      <c r="J525">
        <f t="shared" si="51"/>
        <v>0</v>
      </c>
      <c r="L525" s="107"/>
      <c r="M525" s="110"/>
      <c r="N525" s="109"/>
      <c r="P525" s="38">
        <f t="shared" si="48"/>
        <v>0</v>
      </c>
      <c r="Q525" s="105">
        <f t="shared" si="53"/>
        <v>0</v>
      </c>
      <c r="R525" s="38">
        <f t="shared" si="49"/>
        <v>0</v>
      </c>
      <c r="S525" s="40" t="str">
        <f t="shared" si="52"/>
        <v/>
      </c>
    </row>
    <row r="526" spans="1:19">
      <c r="A526" s="33"/>
      <c r="B526" s="34"/>
      <c r="C526" s="33"/>
      <c r="D526" s="33"/>
      <c r="E526" s="33"/>
      <c r="F526" s="42"/>
      <c r="G526" s="42"/>
      <c r="I526">
        <f t="shared" si="50"/>
        <v>0</v>
      </c>
      <c r="J526">
        <f t="shared" si="51"/>
        <v>0</v>
      </c>
      <c r="L526" s="107"/>
      <c r="M526" s="110"/>
      <c r="N526" s="109"/>
      <c r="P526" s="38">
        <f t="shared" si="48"/>
        <v>0</v>
      </c>
      <c r="Q526" s="105">
        <f t="shared" si="53"/>
        <v>0</v>
      </c>
      <c r="R526" s="38">
        <f t="shared" si="49"/>
        <v>0</v>
      </c>
      <c r="S526" s="40" t="str">
        <f t="shared" si="52"/>
        <v/>
      </c>
    </row>
    <row r="527" spans="1:19">
      <c r="A527" s="33"/>
      <c r="B527" s="34"/>
      <c r="C527" s="33"/>
      <c r="D527" s="33"/>
      <c r="E527" s="33"/>
      <c r="F527" s="42"/>
      <c r="G527" s="42"/>
      <c r="I527">
        <f t="shared" si="50"/>
        <v>0</v>
      </c>
      <c r="J527">
        <f t="shared" si="51"/>
        <v>0</v>
      </c>
      <c r="L527" s="107"/>
      <c r="M527" s="110"/>
      <c r="N527" s="109"/>
      <c r="P527" s="38">
        <f t="shared" si="48"/>
        <v>0</v>
      </c>
      <c r="Q527" s="105">
        <f t="shared" si="53"/>
        <v>0</v>
      </c>
      <c r="R527" s="38">
        <f t="shared" si="49"/>
        <v>0</v>
      </c>
      <c r="S527" s="40" t="str">
        <f t="shared" si="52"/>
        <v/>
      </c>
    </row>
    <row r="528" spans="1:19">
      <c r="A528" s="33"/>
      <c r="B528" s="34"/>
      <c r="C528" s="33"/>
      <c r="D528" s="33"/>
      <c r="E528" s="33"/>
      <c r="F528" s="42"/>
      <c r="G528" s="42"/>
      <c r="I528">
        <f t="shared" si="50"/>
        <v>0</v>
      </c>
      <c r="J528">
        <f t="shared" si="51"/>
        <v>0</v>
      </c>
      <c r="L528" s="107"/>
      <c r="M528" s="110"/>
      <c r="N528" s="109"/>
      <c r="P528" s="38">
        <f t="shared" si="48"/>
        <v>0</v>
      </c>
      <c r="Q528" s="105">
        <f t="shared" si="53"/>
        <v>0</v>
      </c>
      <c r="R528" s="38">
        <f t="shared" si="49"/>
        <v>0</v>
      </c>
      <c r="S528" s="40" t="str">
        <f t="shared" si="52"/>
        <v/>
      </c>
    </row>
    <row r="529" spans="1:19">
      <c r="A529" s="33"/>
      <c r="B529" s="34"/>
      <c r="C529" s="33"/>
      <c r="D529" s="33"/>
      <c r="E529" s="33"/>
      <c r="F529" s="42"/>
      <c r="G529" s="42"/>
      <c r="I529">
        <f t="shared" si="50"/>
        <v>0</v>
      </c>
      <c r="J529">
        <f t="shared" si="51"/>
        <v>0</v>
      </c>
      <c r="L529" s="107"/>
      <c r="M529" s="110"/>
      <c r="N529" s="109"/>
      <c r="P529" s="38">
        <f t="shared" si="48"/>
        <v>0</v>
      </c>
      <c r="Q529" s="105">
        <f t="shared" si="53"/>
        <v>0</v>
      </c>
      <c r="R529" s="38">
        <f t="shared" si="49"/>
        <v>0</v>
      </c>
      <c r="S529" s="40" t="str">
        <f t="shared" si="52"/>
        <v/>
      </c>
    </row>
    <row r="530" spans="1:19">
      <c r="A530" s="33"/>
      <c r="B530" s="34"/>
      <c r="C530" s="33"/>
      <c r="D530" s="33"/>
      <c r="E530" s="33"/>
      <c r="F530" s="42"/>
      <c r="G530" s="42"/>
      <c r="I530">
        <f t="shared" si="50"/>
        <v>0</v>
      </c>
      <c r="J530">
        <f t="shared" si="51"/>
        <v>0</v>
      </c>
      <c r="L530" s="107"/>
      <c r="M530" s="110"/>
      <c r="N530" s="109"/>
      <c r="P530" s="38">
        <f t="shared" si="48"/>
        <v>0</v>
      </c>
      <c r="Q530" s="105">
        <f t="shared" si="53"/>
        <v>0</v>
      </c>
      <c r="R530" s="38">
        <f t="shared" si="49"/>
        <v>0</v>
      </c>
      <c r="S530" s="40" t="str">
        <f t="shared" si="52"/>
        <v/>
      </c>
    </row>
    <row r="531" spans="1:19">
      <c r="A531" s="33"/>
      <c r="B531" s="34"/>
      <c r="C531" s="33"/>
      <c r="D531" s="33"/>
      <c r="E531" s="33"/>
      <c r="F531" s="42"/>
      <c r="G531" s="42"/>
      <c r="I531">
        <f t="shared" si="50"/>
        <v>0</v>
      </c>
      <c r="J531">
        <f t="shared" si="51"/>
        <v>0</v>
      </c>
      <c r="L531" s="107"/>
      <c r="M531" s="110"/>
      <c r="N531" s="109"/>
      <c r="P531" s="38">
        <f t="shared" si="48"/>
        <v>0</v>
      </c>
      <c r="Q531" s="105">
        <f t="shared" si="53"/>
        <v>0</v>
      </c>
      <c r="R531" s="38">
        <f t="shared" si="49"/>
        <v>0</v>
      </c>
      <c r="S531" s="40" t="str">
        <f t="shared" si="52"/>
        <v/>
      </c>
    </row>
    <row r="532" spans="1:19">
      <c r="A532" s="33"/>
      <c r="B532" s="34"/>
      <c r="C532" s="33"/>
      <c r="D532" s="33"/>
      <c r="E532" s="33"/>
      <c r="F532" s="42"/>
      <c r="G532" s="42"/>
      <c r="I532">
        <f t="shared" si="50"/>
        <v>0</v>
      </c>
      <c r="J532">
        <f t="shared" si="51"/>
        <v>0</v>
      </c>
      <c r="L532" s="107"/>
      <c r="M532" s="110"/>
      <c r="N532" s="109"/>
      <c r="P532" s="38">
        <f t="shared" si="48"/>
        <v>0</v>
      </c>
      <c r="Q532" s="105">
        <f t="shared" si="53"/>
        <v>0</v>
      </c>
      <c r="R532" s="38">
        <f t="shared" si="49"/>
        <v>0</v>
      </c>
      <c r="S532" s="40" t="str">
        <f t="shared" si="52"/>
        <v/>
      </c>
    </row>
    <row r="533" spans="1:19">
      <c r="A533" s="33"/>
      <c r="B533" s="34"/>
      <c r="C533" s="33"/>
      <c r="D533" s="33"/>
      <c r="E533" s="33"/>
      <c r="F533" s="42"/>
      <c r="G533" s="42"/>
      <c r="I533">
        <f t="shared" si="50"/>
        <v>0</v>
      </c>
      <c r="J533">
        <f t="shared" si="51"/>
        <v>0</v>
      </c>
      <c r="L533" s="107"/>
      <c r="M533" s="110"/>
      <c r="N533" s="109"/>
      <c r="P533" s="38">
        <f t="shared" si="48"/>
        <v>0</v>
      </c>
      <c r="Q533" s="105">
        <f t="shared" si="53"/>
        <v>0</v>
      </c>
      <c r="R533" s="38">
        <f t="shared" si="49"/>
        <v>0</v>
      </c>
      <c r="S533" s="40" t="str">
        <f t="shared" si="52"/>
        <v/>
      </c>
    </row>
    <row r="534" spans="1:19">
      <c r="A534" s="33"/>
      <c r="B534" s="34"/>
      <c r="C534" s="33"/>
      <c r="D534" s="33"/>
      <c r="E534" s="33"/>
      <c r="F534" s="42"/>
      <c r="G534" s="42"/>
      <c r="I534">
        <f t="shared" si="50"/>
        <v>0</v>
      </c>
      <c r="J534">
        <f t="shared" si="51"/>
        <v>0</v>
      </c>
      <c r="L534" s="107"/>
      <c r="M534" s="110"/>
      <c r="N534" s="109"/>
      <c r="P534" s="38">
        <f t="shared" si="48"/>
        <v>0</v>
      </c>
      <c r="Q534" s="105">
        <f t="shared" si="53"/>
        <v>0</v>
      </c>
      <c r="R534" s="38">
        <f t="shared" si="49"/>
        <v>0</v>
      </c>
      <c r="S534" s="40" t="str">
        <f t="shared" si="52"/>
        <v/>
      </c>
    </row>
    <row r="535" spans="1:19">
      <c r="A535" s="33"/>
      <c r="B535" s="34"/>
      <c r="C535" s="33"/>
      <c r="D535" s="33"/>
      <c r="E535" s="33"/>
      <c r="F535" s="42"/>
      <c r="G535" s="42"/>
      <c r="I535">
        <f t="shared" si="50"/>
        <v>0</v>
      </c>
      <c r="J535">
        <f t="shared" si="51"/>
        <v>0</v>
      </c>
      <c r="L535" s="107"/>
      <c r="M535" s="110"/>
      <c r="N535" s="109"/>
      <c r="P535" s="38">
        <f t="shared" si="48"/>
        <v>0</v>
      </c>
      <c r="Q535" s="105">
        <f t="shared" si="53"/>
        <v>0</v>
      </c>
      <c r="R535" s="38">
        <f t="shared" si="49"/>
        <v>0</v>
      </c>
      <c r="S535" s="40" t="str">
        <f t="shared" si="52"/>
        <v/>
      </c>
    </row>
    <row r="536" spans="1:19">
      <c r="A536" s="33"/>
      <c r="B536" s="34"/>
      <c r="C536" s="33"/>
      <c r="D536" s="33"/>
      <c r="E536" s="33"/>
      <c r="F536" s="42"/>
      <c r="G536" s="42"/>
      <c r="I536">
        <f t="shared" si="50"/>
        <v>0</v>
      </c>
      <c r="J536">
        <f t="shared" si="51"/>
        <v>0</v>
      </c>
      <c r="L536" s="107"/>
      <c r="M536" s="110"/>
      <c r="N536" s="109"/>
      <c r="P536" s="38">
        <f t="shared" si="48"/>
        <v>0</v>
      </c>
      <c r="Q536" s="105">
        <f t="shared" si="53"/>
        <v>0</v>
      </c>
      <c r="R536" s="38">
        <f t="shared" si="49"/>
        <v>0</v>
      </c>
      <c r="S536" s="40" t="str">
        <f t="shared" si="52"/>
        <v/>
      </c>
    </row>
    <row r="537" spans="1:19">
      <c r="A537" s="33"/>
      <c r="B537" s="34"/>
      <c r="C537" s="33"/>
      <c r="D537" s="33"/>
      <c r="E537" s="33"/>
      <c r="F537" s="42"/>
      <c r="G537" s="42"/>
      <c r="I537">
        <f t="shared" si="50"/>
        <v>0</v>
      </c>
      <c r="J537">
        <f t="shared" si="51"/>
        <v>0</v>
      </c>
      <c r="L537" s="107"/>
      <c r="M537" s="110"/>
      <c r="N537" s="109"/>
      <c r="P537" s="38">
        <f t="shared" si="48"/>
        <v>0</v>
      </c>
      <c r="Q537" s="105">
        <f t="shared" si="53"/>
        <v>0</v>
      </c>
      <c r="R537" s="38">
        <f t="shared" si="49"/>
        <v>0</v>
      </c>
      <c r="S537" s="40" t="str">
        <f t="shared" si="52"/>
        <v/>
      </c>
    </row>
    <row r="538" spans="1:19">
      <c r="A538" s="33"/>
      <c r="B538" s="34"/>
      <c r="C538" s="33"/>
      <c r="D538" s="33"/>
      <c r="E538" s="33"/>
      <c r="F538" s="42"/>
      <c r="G538" s="42"/>
      <c r="I538">
        <f t="shared" si="50"/>
        <v>0</v>
      </c>
      <c r="J538">
        <f t="shared" si="51"/>
        <v>0</v>
      </c>
      <c r="L538" s="107"/>
      <c r="M538" s="110"/>
      <c r="N538" s="109"/>
      <c r="P538" s="38">
        <f t="shared" si="48"/>
        <v>0</v>
      </c>
      <c r="Q538" s="105">
        <f t="shared" si="53"/>
        <v>0</v>
      </c>
      <c r="R538" s="38">
        <f t="shared" si="49"/>
        <v>0</v>
      </c>
      <c r="S538" s="40" t="str">
        <f t="shared" si="52"/>
        <v/>
      </c>
    </row>
    <row r="539" spans="1:19">
      <c r="A539" s="33"/>
      <c r="B539" s="34"/>
      <c r="C539" s="33"/>
      <c r="D539" s="33"/>
      <c r="E539" s="33"/>
      <c r="F539" s="42"/>
      <c r="G539" s="42"/>
      <c r="I539">
        <f t="shared" si="50"/>
        <v>0</v>
      </c>
      <c r="J539">
        <f t="shared" si="51"/>
        <v>0</v>
      </c>
      <c r="L539" s="107"/>
      <c r="M539" s="110"/>
      <c r="N539" s="109"/>
      <c r="P539" s="38">
        <f t="shared" si="48"/>
        <v>0</v>
      </c>
      <c r="Q539" s="105">
        <f t="shared" si="53"/>
        <v>0</v>
      </c>
      <c r="R539" s="38">
        <f t="shared" si="49"/>
        <v>0</v>
      </c>
      <c r="S539" s="40" t="str">
        <f t="shared" si="52"/>
        <v/>
      </c>
    </row>
    <row r="540" spans="1:19">
      <c r="A540" s="33"/>
      <c r="B540" s="34"/>
      <c r="C540" s="33"/>
      <c r="D540" s="33"/>
      <c r="E540" s="33"/>
      <c r="F540" s="42"/>
      <c r="G540" s="42"/>
      <c r="I540">
        <f t="shared" si="50"/>
        <v>0</v>
      </c>
      <c r="J540">
        <f t="shared" si="51"/>
        <v>0</v>
      </c>
      <c r="L540" s="107"/>
      <c r="M540" s="110"/>
      <c r="N540" s="109"/>
      <c r="P540" s="38">
        <f t="shared" si="48"/>
        <v>0</v>
      </c>
      <c r="Q540" s="105">
        <f t="shared" si="53"/>
        <v>0</v>
      </c>
      <c r="R540" s="38">
        <f t="shared" si="49"/>
        <v>0</v>
      </c>
      <c r="S540" s="40" t="str">
        <f t="shared" si="52"/>
        <v/>
      </c>
    </row>
    <row r="541" spans="1:19">
      <c r="A541" s="33"/>
      <c r="B541" s="34"/>
      <c r="C541" s="33"/>
      <c r="D541" s="33"/>
      <c r="E541" s="33"/>
      <c r="F541" s="42"/>
      <c r="G541" s="42"/>
      <c r="I541">
        <f t="shared" si="50"/>
        <v>0</v>
      </c>
      <c r="J541">
        <f t="shared" si="51"/>
        <v>0</v>
      </c>
      <c r="L541" s="107"/>
      <c r="M541" s="110"/>
      <c r="N541" s="109"/>
      <c r="P541" s="38">
        <f t="shared" si="48"/>
        <v>0</v>
      </c>
      <c r="Q541" s="105">
        <f t="shared" si="53"/>
        <v>0</v>
      </c>
      <c r="R541" s="38">
        <f t="shared" si="49"/>
        <v>0</v>
      </c>
      <c r="S541" s="40" t="str">
        <f t="shared" si="52"/>
        <v/>
      </c>
    </row>
    <row r="542" spans="1:19">
      <c r="A542" s="33"/>
      <c r="B542" s="34"/>
      <c r="C542" s="33"/>
      <c r="D542" s="33"/>
      <c r="E542" s="33"/>
      <c r="F542" s="42"/>
      <c r="G542" s="42"/>
      <c r="I542">
        <f t="shared" si="50"/>
        <v>0</v>
      </c>
      <c r="J542">
        <f t="shared" si="51"/>
        <v>0</v>
      </c>
      <c r="L542" s="107"/>
      <c r="M542" s="110"/>
      <c r="N542" s="109"/>
      <c r="P542" s="38">
        <f t="shared" si="48"/>
        <v>0</v>
      </c>
      <c r="Q542" s="105">
        <f t="shared" si="53"/>
        <v>0</v>
      </c>
      <c r="R542" s="38">
        <f t="shared" si="49"/>
        <v>0</v>
      </c>
      <c r="S542" s="40" t="str">
        <f t="shared" si="52"/>
        <v/>
      </c>
    </row>
    <row r="543" spans="1:19">
      <c r="A543" s="33"/>
      <c r="B543" s="34"/>
      <c r="C543" s="33"/>
      <c r="D543" s="33"/>
      <c r="E543" s="33"/>
      <c r="F543" s="42"/>
      <c r="G543" s="42"/>
      <c r="I543">
        <f t="shared" si="50"/>
        <v>0</v>
      </c>
      <c r="J543">
        <f t="shared" si="51"/>
        <v>0</v>
      </c>
      <c r="L543" s="107"/>
      <c r="M543" s="110"/>
      <c r="N543" s="109"/>
      <c r="P543" s="38">
        <f t="shared" si="48"/>
        <v>0</v>
      </c>
      <c r="Q543" s="105">
        <f t="shared" si="53"/>
        <v>0</v>
      </c>
      <c r="R543" s="38">
        <f t="shared" si="49"/>
        <v>0</v>
      </c>
      <c r="S543" s="40" t="str">
        <f t="shared" si="52"/>
        <v/>
      </c>
    </row>
    <row r="544" spans="1:19">
      <c r="A544" s="33"/>
      <c r="B544" s="34"/>
      <c r="C544" s="33"/>
      <c r="D544" s="33"/>
      <c r="E544" s="33"/>
      <c r="F544" s="42"/>
      <c r="G544" s="42"/>
      <c r="I544">
        <f t="shared" si="50"/>
        <v>0</v>
      </c>
      <c r="J544">
        <f t="shared" si="51"/>
        <v>0</v>
      </c>
      <c r="L544" s="107"/>
      <c r="M544" s="110"/>
      <c r="N544" s="109"/>
      <c r="P544" s="38">
        <f t="shared" si="48"/>
        <v>0</v>
      </c>
      <c r="Q544" s="105">
        <f t="shared" si="53"/>
        <v>0</v>
      </c>
      <c r="R544" s="38">
        <f t="shared" si="49"/>
        <v>0</v>
      </c>
      <c r="S544" s="40" t="str">
        <f t="shared" si="52"/>
        <v/>
      </c>
    </row>
    <row r="545" spans="1:19">
      <c r="A545" s="33"/>
      <c r="B545" s="34"/>
      <c r="C545" s="33"/>
      <c r="D545" s="33"/>
      <c r="E545" s="33"/>
      <c r="F545" s="42"/>
      <c r="G545" s="42"/>
      <c r="I545">
        <f t="shared" si="50"/>
        <v>0</v>
      </c>
      <c r="J545">
        <f t="shared" si="51"/>
        <v>0</v>
      </c>
      <c r="L545" s="107"/>
      <c r="M545" s="110"/>
      <c r="N545" s="109"/>
      <c r="P545" s="38">
        <f t="shared" si="48"/>
        <v>0</v>
      </c>
      <c r="Q545" s="105">
        <f t="shared" si="53"/>
        <v>0</v>
      </c>
      <c r="R545" s="38">
        <f t="shared" si="49"/>
        <v>0</v>
      </c>
      <c r="S545" s="40" t="str">
        <f t="shared" si="52"/>
        <v/>
      </c>
    </row>
    <row r="546" spans="1:19">
      <c r="A546" s="33"/>
      <c r="B546" s="34"/>
      <c r="C546" s="33"/>
      <c r="D546" s="33"/>
      <c r="E546" s="33"/>
      <c r="F546" s="42"/>
      <c r="G546" s="42"/>
      <c r="I546">
        <f t="shared" si="50"/>
        <v>0</v>
      </c>
      <c r="J546">
        <f t="shared" si="51"/>
        <v>0</v>
      </c>
      <c r="L546" s="107"/>
      <c r="M546" s="110"/>
      <c r="N546" s="109"/>
      <c r="P546" s="38">
        <f t="shared" si="48"/>
        <v>0</v>
      </c>
      <c r="Q546" s="105">
        <f t="shared" si="53"/>
        <v>0</v>
      </c>
      <c r="R546" s="38">
        <f t="shared" si="49"/>
        <v>0</v>
      </c>
      <c r="S546" s="40" t="str">
        <f t="shared" si="52"/>
        <v/>
      </c>
    </row>
    <row r="547" spans="1:19">
      <c r="A547" s="33"/>
      <c r="B547" s="34"/>
      <c r="C547" s="33"/>
      <c r="D547" s="33"/>
      <c r="E547" s="33"/>
      <c r="F547" s="42"/>
      <c r="G547" s="42"/>
      <c r="I547">
        <f t="shared" si="50"/>
        <v>0</v>
      </c>
      <c r="J547">
        <f t="shared" si="51"/>
        <v>0</v>
      </c>
      <c r="L547" s="107"/>
      <c r="M547" s="110"/>
      <c r="N547" s="109"/>
      <c r="P547" s="38">
        <f t="shared" si="48"/>
        <v>0</v>
      </c>
      <c r="Q547" s="105">
        <f t="shared" si="53"/>
        <v>0</v>
      </c>
      <c r="R547" s="38">
        <f t="shared" si="49"/>
        <v>0</v>
      </c>
      <c r="S547" s="40" t="str">
        <f t="shared" si="52"/>
        <v/>
      </c>
    </row>
    <row r="548" spans="1:19">
      <c r="A548" s="33"/>
      <c r="B548" s="34"/>
      <c r="C548" s="33"/>
      <c r="D548" s="33"/>
      <c r="E548" s="33"/>
      <c r="F548" s="42"/>
      <c r="G548" s="42"/>
      <c r="I548">
        <f t="shared" si="50"/>
        <v>0</v>
      </c>
      <c r="J548">
        <f t="shared" si="51"/>
        <v>0</v>
      </c>
      <c r="L548" s="107"/>
      <c r="M548" s="110"/>
      <c r="N548" s="109"/>
      <c r="P548" s="38">
        <f t="shared" si="48"/>
        <v>0</v>
      </c>
      <c r="Q548" s="105">
        <f t="shared" si="53"/>
        <v>0</v>
      </c>
      <c r="R548" s="38">
        <f t="shared" si="49"/>
        <v>0</v>
      </c>
      <c r="S548" s="40" t="str">
        <f t="shared" si="52"/>
        <v/>
      </c>
    </row>
    <row r="549" spans="1:19">
      <c r="A549" s="33"/>
      <c r="B549" s="34"/>
      <c r="C549" s="33"/>
      <c r="D549" s="33"/>
      <c r="E549" s="33"/>
      <c r="F549" s="42"/>
      <c r="G549" s="42"/>
      <c r="I549">
        <f t="shared" si="50"/>
        <v>0</v>
      </c>
      <c r="J549">
        <f t="shared" si="51"/>
        <v>0</v>
      </c>
      <c r="L549" s="107"/>
      <c r="M549" s="110"/>
      <c r="N549" s="109"/>
      <c r="P549" s="38">
        <f t="shared" si="48"/>
        <v>0</v>
      </c>
      <c r="Q549" s="105">
        <f t="shared" si="53"/>
        <v>0</v>
      </c>
      <c r="R549" s="38">
        <f t="shared" si="49"/>
        <v>0</v>
      </c>
      <c r="S549" s="40" t="str">
        <f t="shared" si="52"/>
        <v/>
      </c>
    </row>
    <row r="550" spans="1:19">
      <c r="A550" s="33"/>
      <c r="B550" s="34"/>
      <c r="C550" s="33"/>
      <c r="D550" s="33"/>
      <c r="E550" s="33"/>
      <c r="F550" s="42"/>
      <c r="G550" s="42"/>
      <c r="I550">
        <f t="shared" si="50"/>
        <v>0</v>
      </c>
      <c r="J550">
        <f t="shared" si="51"/>
        <v>0</v>
      </c>
      <c r="L550" s="107"/>
      <c r="M550" s="110"/>
      <c r="N550" s="109"/>
      <c r="P550" s="38">
        <f t="shared" si="48"/>
        <v>0</v>
      </c>
      <c r="Q550" s="105">
        <f t="shared" si="53"/>
        <v>0</v>
      </c>
      <c r="R550" s="38">
        <f t="shared" si="49"/>
        <v>0</v>
      </c>
      <c r="S550" s="40" t="str">
        <f t="shared" si="52"/>
        <v/>
      </c>
    </row>
    <row r="551" spans="1:19">
      <c r="A551" s="33"/>
      <c r="B551" s="34"/>
      <c r="C551" s="33"/>
      <c r="D551" s="33"/>
      <c r="E551" s="33"/>
      <c r="F551" s="42"/>
      <c r="G551" s="42"/>
      <c r="I551">
        <f t="shared" si="50"/>
        <v>0</v>
      </c>
      <c r="J551">
        <f t="shared" si="51"/>
        <v>0</v>
      </c>
      <c r="L551" s="107"/>
      <c r="M551" s="110"/>
      <c r="N551" s="109"/>
      <c r="P551" s="38">
        <f t="shared" si="48"/>
        <v>0</v>
      </c>
      <c r="Q551" s="105">
        <f t="shared" si="53"/>
        <v>0</v>
      </c>
      <c r="R551" s="38">
        <f t="shared" si="49"/>
        <v>0</v>
      </c>
      <c r="S551" s="40" t="str">
        <f t="shared" si="52"/>
        <v/>
      </c>
    </row>
    <row r="552" spans="1:19">
      <c r="A552" s="33"/>
      <c r="B552" s="34"/>
      <c r="C552" s="33"/>
      <c r="D552" s="33"/>
      <c r="E552" s="33"/>
      <c r="F552" s="42"/>
      <c r="G552" s="42"/>
      <c r="I552">
        <f t="shared" si="50"/>
        <v>0</v>
      </c>
      <c r="J552">
        <f t="shared" si="51"/>
        <v>0</v>
      </c>
      <c r="L552" s="107"/>
      <c r="M552" s="110"/>
      <c r="N552" s="109"/>
      <c r="P552" s="38">
        <f t="shared" si="48"/>
        <v>0</v>
      </c>
      <c r="Q552" s="105">
        <f t="shared" si="53"/>
        <v>0</v>
      </c>
      <c r="R552" s="38">
        <f t="shared" si="49"/>
        <v>0</v>
      </c>
      <c r="S552" s="40" t="str">
        <f t="shared" si="52"/>
        <v/>
      </c>
    </row>
    <row r="553" spans="1:19">
      <c r="A553" s="33"/>
      <c r="B553" s="34"/>
      <c r="C553" s="33"/>
      <c r="D553" s="33"/>
      <c r="E553" s="33"/>
      <c r="F553" s="42"/>
      <c r="G553" s="42"/>
      <c r="I553">
        <f t="shared" si="50"/>
        <v>0</v>
      </c>
      <c r="J553">
        <f t="shared" si="51"/>
        <v>0</v>
      </c>
      <c r="L553" s="107"/>
      <c r="M553" s="110"/>
      <c r="N553" s="109"/>
      <c r="P553" s="38">
        <f t="shared" si="48"/>
        <v>0</v>
      </c>
      <c r="Q553" s="105">
        <f t="shared" si="53"/>
        <v>0</v>
      </c>
      <c r="R553" s="38">
        <f t="shared" si="49"/>
        <v>0</v>
      </c>
      <c r="S553" s="40" t="str">
        <f t="shared" si="52"/>
        <v/>
      </c>
    </row>
    <row r="554" spans="1:19">
      <c r="A554" s="33"/>
      <c r="B554" s="34"/>
      <c r="C554" s="33"/>
      <c r="D554" s="33"/>
      <c r="E554" s="33"/>
      <c r="F554" s="42"/>
      <c r="G554" s="42"/>
      <c r="I554">
        <f t="shared" si="50"/>
        <v>0</v>
      </c>
      <c r="J554">
        <f t="shared" si="51"/>
        <v>0</v>
      </c>
      <c r="L554" s="107"/>
      <c r="M554" s="110"/>
      <c r="N554" s="109"/>
      <c r="P554" s="38">
        <f t="shared" si="48"/>
        <v>0</v>
      </c>
      <c r="Q554" s="105">
        <f t="shared" si="53"/>
        <v>0</v>
      </c>
      <c r="R554" s="38">
        <f t="shared" si="49"/>
        <v>0</v>
      </c>
      <c r="S554" s="40" t="str">
        <f t="shared" si="52"/>
        <v/>
      </c>
    </row>
    <row r="555" spans="1:19">
      <c r="A555" s="33"/>
      <c r="B555" s="34"/>
      <c r="C555" s="33"/>
      <c r="D555" s="33"/>
      <c r="E555" s="33"/>
      <c r="F555" s="42"/>
      <c r="G555" s="42"/>
      <c r="I555">
        <f t="shared" si="50"/>
        <v>0</v>
      </c>
      <c r="J555">
        <f t="shared" si="51"/>
        <v>0</v>
      </c>
      <c r="L555" s="107"/>
      <c r="M555" s="110"/>
      <c r="N555" s="109"/>
      <c r="P555" s="38">
        <f t="shared" si="48"/>
        <v>0</v>
      </c>
      <c r="Q555" s="105">
        <f t="shared" si="53"/>
        <v>0</v>
      </c>
      <c r="R555" s="38">
        <f t="shared" si="49"/>
        <v>0</v>
      </c>
      <c r="S555" s="40" t="str">
        <f t="shared" si="52"/>
        <v/>
      </c>
    </row>
    <row r="556" spans="1:19">
      <c r="A556" s="33"/>
      <c r="B556" s="34"/>
      <c r="C556" s="33"/>
      <c r="D556" s="33"/>
      <c r="E556" s="33"/>
      <c r="F556" s="42"/>
      <c r="G556" s="42"/>
      <c r="I556">
        <f t="shared" si="50"/>
        <v>0</v>
      </c>
      <c r="J556">
        <f t="shared" si="51"/>
        <v>0</v>
      </c>
      <c r="L556" s="107"/>
      <c r="M556" s="110"/>
      <c r="N556" s="109"/>
      <c r="P556" s="38">
        <f t="shared" si="48"/>
        <v>0</v>
      </c>
      <c r="Q556" s="105">
        <f t="shared" si="53"/>
        <v>0</v>
      </c>
      <c r="R556" s="38">
        <f t="shared" si="49"/>
        <v>0</v>
      </c>
      <c r="S556" s="40" t="str">
        <f t="shared" si="52"/>
        <v/>
      </c>
    </row>
    <row r="557" spans="1:19">
      <c r="A557" s="33"/>
      <c r="B557" s="34"/>
      <c r="C557" s="33"/>
      <c r="D557" s="33"/>
      <c r="E557" s="33"/>
      <c r="F557" s="42"/>
      <c r="G557" s="42"/>
      <c r="I557">
        <f t="shared" si="50"/>
        <v>0</v>
      </c>
      <c r="J557">
        <f t="shared" si="51"/>
        <v>0</v>
      </c>
      <c r="L557" s="107"/>
      <c r="M557" s="110"/>
      <c r="N557" s="109"/>
      <c r="P557" s="38">
        <f t="shared" si="48"/>
        <v>0</v>
      </c>
      <c r="Q557" s="105">
        <f t="shared" si="53"/>
        <v>0</v>
      </c>
      <c r="R557" s="38">
        <f t="shared" si="49"/>
        <v>0</v>
      </c>
      <c r="S557" s="40" t="str">
        <f t="shared" si="52"/>
        <v/>
      </c>
    </row>
    <row r="558" spans="1:19">
      <c r="A558" s="33"/>
      <c r="B558" s="34"/>
      <c r="C558" s="33"/>
      <c r="D558" s="33"/>
      <c r="E558" s="33"/>
      <c r="F558" s="42"/>
      <c r="G558" s="42"/>
      <c r="I558">
        <f t="shared" si="50"/>
        <v>0</v>
      </c>
      <c r="J558">
        <f t="shared" si="51"/>
        <v>0</v>
      </c>
      <c r="L558" s="107"/>
      <c r="M558" s="110"/>
      <c r="N558" s="109"/>
      <c r="P558" s="38">
        <f t="shared" si="48"/>
        <v>0</v>
      </c>
      <c r="Q558" s="105">
        <f t="shared" si="53"/>
        <v>0</v>
      </c>
      <c r="R558" s="38">
        <f t="shared" si="49"/>
        <v>0</v>
      </c>
      <c r="S558" s="40" t="str">
        <f t="shared" si="52"/>
        <v/>
      </c>
    </row>
    <row r="559" spans="1:19">
      <c r="A559" s="33"/>
      <c r="B559" s="34"/>
      <c r="C559" s="33"/>
      <c r="D559" s="33"/>
      <c r="E559" s="33"/>
      <c r="F559" s="42"/>
      <c r="G559" s="42"/>
      <c r="I559">
        <f t="shared" si="50"/>
        <v>0</v>
      </c>
      <c r="J559">
        <f t="shared" si="51"/>
        <v>0</v>
      </c>
      <c r="L559" s="107"/>
      <c r="M559" s="110"/>
      <c r="N559" s="109"/>
      <c r="P559" s="38">
        <f t="shared" si="48"/>
        <v>0</v>
      </c>
      <c r="Q559" s="105">
        <f t="shared" si="53"/>
        <v>0</v>
      </c>
      <c r="R559" s="38">
        <f t="shared" si="49"/>
        <v>0</v>
      </c>
      <c r="S559" s="40" t="str">
        <f t="shared" si="52"/>
        <v/>
      </c>
    </row>
    <row r="560" spans="1:19">
      <c r="A560" s="33"/>
      <c r="B560" s="34"/>
      <c r="C560" s="33"/>
      <c r="D560" s="33"/>
      <c r="E560" s="33"/>
      <c r="F560" s="42"/>
      <c r="G560" s="42"/>
      <c r="I560">
        <f t="shared" si="50"/>
        <v>0</v>
      </c>
      <c r="J560">
        <f t="shared" si="51"/>
        <v>0</v>
      </c>
      <c r="L560" s="107"/>
      <c r="M560" s="110"/>
      <c r="N560" s="109"/>
      <c r="P560" s="38">
        <f t="shared" si="48"/>
        <v>0</v>
      </c>
      <c r="Q560" s="105">
        <f t="shared" si="53"/>
        <v>0</v>
      </c>
      <c r="R560" s="38">
        <f t="shared" si="49"/>
        <v>0</v>
      </c>
      <c r="S560" s="40" t="str">
        <f t="shared" si="52"/>
        <v/>
      </c>
    </row>
    <row r="561" spans="1:19">
      <c r="A561" s="33"/>
      <c r="B561" s="34"/>
      <c r="C561" s="33"/>
      <c r="D561" s="33"/>
      <c r="E561" s="33"/>
      <c r="F561" s="42"/>
      <c r="G561" s="42"/>
      <c r="I561">
        <f t="shared" si="50"/>
        <v>0</v>
      </c>
      <c r="J561">
        <f t="shared" si="51"/>
        <v>0</v>
      </c>
      <c r="L561" s="107"/>
      <c r="M561" s="110"/>
      <c r="N561" s="109"/>
      <c r="P561" s="38">
        <f t="shared" si="48"/>
        <v>0</v>
      </c>
      <c r="Q561" s="105">
        <f t="shared" si="53"/>
        <v>0</v>
      </c>
      <c r="R561" s="38">
        <f t="shared" si="49"/>
        <v>0</v>
      </c>
      <c r="S561" s="40" t="str">
        <f t="shared" si="52"/>
        <v/>
      </c>
    </row>
    <row r="562" spans="1:19">
      <c r="A562" s="33"/>
      <c r="B562" s="34"/>
      <c r="C562" s="33"/>
      <c r="D562" s="33"/>
      <c r="E562" s="33"/>
      <c r="F562" s="42"/>
      <c r="G562" s="42"/>
      <c r="I562">
        <f t="shared" si="50"/>
        <v>0</v>
      </c>
      <c r="J562">
        <f t="shared" si="51"/>
        <v>0</v>
      </c>
      <c r="L562" s="107"/>
      <c r="M562" s="110"/>
      <c r="N562" s="109"/>
      <c r="P562" s="38">
        <f t="shared" si="48"/>
        <v>0</v>
      </c>
      <c r="Q562" s="105">
        <f t="shared" si="53"/>
        <v>0</v>
      </c>
      <c r="R562" s="38">
        <f t="shared" si="49"/>
        <v>0</v>
      </c>
      <c r="S562" s="40" t="str">
        <f t="shared" si="52"/>
        <v/>
      </c>
    </row>
    <row r="563" spans="1:19">
      <c r="A563" s="33"/>
      <c r="B563" s="34"/>
      <c r="C563" s="33"/>
      <c r="D563" s="33"/>
      <c r="E563" s="33"/>
      <c r="F563" s="42"/>
      <c r="G563" s="42"/>
      <c r="I563">
        <f t="shared" si="50"/>
        <v>0</v>
      </c>
      <c r="J563">
        <f t="shared" si="51"/>
        <v>0</v>
      </c>
      <c r="L563" s="107"/>
      <c r="M563" s="110"/>
      <c r="N563" s="109"/>
      <c r="P563" s="38">
        <f t="shared" si="48"/>
        <v>0</v>
      </c>
      <c r="Q563" s="105">
        <f t="shared" si="53"/>
        <v>0</v>
      </c>
      <c r="R563" s="38">
        <f t="shared" si="49"/>
        <v>0</v>
      </c>
      <c r="S563" s="40" t="str">
        <f t="shared" si="52"/>
        <v/>
      </c>
    </row>
    <row r="564" spans="1:19">
      <c r="A564" s="33"/>
      <c r="B564" s="34"/>
      <c r="C564" s="33"/>
      <c r="D564" s="33"/>
      <c r="E564" s="33"/>
      <c r="F564" s="42"/>
      <c r="G564" s="42"/>
      <c r="I564">
        <f t="shared" si="50"/>
        <v>0</v>
      </c>
      <c r="J564">
        <f t="shared" si="51"/>
        <v>0</v>
      </c>
      <c r="L564" s="107"/>
      <c r="M564" s="110"/>
      <c r="N564" s="109"/>
      <c r="P564" s="38">
        <f t="shared" si="48"/>
        <v>0</v>
      </c>
      <c r="Q564" s="105">
        <f t="shared" si="53"/>
        <v>0</v>
      </c>
      <c r="R564" s="38">
        <f t="shared" si="49"/>
        <v>0</v>
      </c>
      <c r="S564" s="40" t="str">
        <f t="shared" si="52"/>
        <v/>
      </c>
    </row>
    <row r="565" spans="1:19">
      <c r="A565" s="33"/>
      <c r="B565" s="34"/>
      <c r="C565" s="33"/>
      <c r="D565" s="33"/>
      <c r="E565" s="33"/>
      <c r="F565" s="42"/>
      <c r="G565" s="42"/>
      <c r="I565">
        <f t="shared" si="50"/>
        <v>0</v>
      </c>
      <c r="J565">
        <f t="shared" si="51"/>
        <v>0</v>
      </c>
      <c r="L565" s="107"/>
      <c r="M565" s="110"/>
      <c r="N565" s="109"/>
      <c r="P565" s="38">
        <f t="shared" si="48"/>
        <v>0</v>
      </c>
      <c r="Q565" s="105">
        <f t="shared" si="53"/>
        <v>0</v>
      </c>
      <c r="R565" s="38">
        <f t="shared" si="49"/>
        <v>0</v>
      </c>
      <c r="S565" s="40" t="str">
        <f t="shared" si="52"/>
        <v/>
      </c>
    </row>
    <row r="566" spans="1:19">
      <c r="A566" s="33"/>
      <c r="B566" s="34"/>
      <c r="C566" s="33"/>
      <c r="D566" s="33"/>
      <c r="E566" s="33"/>
      <c r="F566" s="42"/>
      <c r="G566" s="42"/>
      <c r="I566">
        <f t="shared" si="50"/>
        <v>0</v>
      </c>
      <c r="J566">
        <f t="shared" si="51"/>
        <v>0</v>
      </c>
      <c r="L566" s="107"/>
      <c r="M566" s="110"/>
      <c r="N566" s="109"/>
      <c r="P566" s="38">
        <f t="shared" si="48"/>
        <v>0</v>
      </c>
      <c r="Q566" s="105">
        <f t="shared" si="53"/>
        <v>0</v>
      </c>
      <c r="R566" s="38">
        <f t="shared" si="49"/>
        <v>0</v>
      </c>
      <c r="S566" s="40" t="str">
        <f t="shared" si="52"/>
        <v/>
      </c>
    </row>
    <row r="567" spans="1:19">
      <c r="A567" s="33"/>
      <c r="B567" s="34"/>
      <c r="C567" s="33"/>
      <c r="D567" s="33"/>
      <c r="E567" s="33"/>
      <c r="F567" s="42"/>
      <c r="G567" s="42"/>
      <c r="I567">
        <f t="shared" si="50"/>
        <v>0</v>
      </c>
      <c r="J567">
        <f t="shared" si="51"/>
        <v>0</v>
      </c>
      <c r="L567" s="107"/>
      <c r="M567" s="110"/>
      <c r="N567" s="109"/>
      <c r="P567" s="38">
        <f t="shared" ref="P567:P630" si="54">I567*L567/1000</f>
        <v>0</v>
      </c>
      <c r="Q567" s="105">
        <f t="shared" si="53"/>
        <v>0</v>
      </c>
      <c r="R567" s="38">
        <f t="shared" ref="R567:R630" si="55">J567*N567/1000</f>
        <v>0</v>
      </c>
      <c r="S567" s="40" t="str">
        <f t="shared" si="52"/>
        <v/>
      </c>
    </row>
    <row r="568" spans="1:19">
      <c r="A568" s="33"/>
      <c r="B568" s="34"/>
      <c r="C568" s="33"/>
      <c r="D568" s="33"/>
      <c r="E568" s="33"/>
      <c r="F568" s="42"/>
      <c r="G568" s="42"/>
      <c r="I568">
        <f t="shared" ref="I568:I631" si="56">IF(OR(E568="R",E568="E"),D568,IF(D568&gt;=E568,D568-E568,0))</f>
        <v>0</v>
      </c>
      <c r="J568">
        <f t="shared" ref="J568:J631" si="57">IF(OR(E568="R",E568="E"),0,IF(E568&gt;D568,E568-D568,0))</f>
        <v>0</v>
      </c>
      <c r="L568" s="107"/>
      <c r="M568" s="110"/>
      <c r="N568" s="109"/>
      <c r="P568" s="38">
        <f t="shared" si="54"/>
        <v>0</v>
      </c>
      <c r="Q568" s="105">
        <f t="shared" si="53"/>
        <v>0</v>
      </c>
      <c r="R568" s="38">
        <f t="shared" si="55"/>
        <v>0</v>
      </c>
      <c r="S568" s="40" t="str">
        <f t="shared" si="52"/>
        <v/>
      </c>
    </row>
    <row r="569" spans="1:19">
      <c r="A569" s="33"/>
      <c r="B569" s="34"/>
      <c r="C569" s="33"/>
      <c r="D569" s="33"/>
      <c r="E569" s="33"/>
      <c r="F569" s="42"/>
      <c r="G569" s="42"/>
      <c r="I569">
        <f t="shared" si="56"/>
        <v>0</v>
      </c>
      <c r="J569">
        <f t="shared" si="57"/>
        <v>0</v>
      </c>
      <c r="L569" s="107"/>
      <c r="M569" s="110"/>
      <c r="N569" s="109"/>
      <c r="P569" s="38">
        <f t="shared" si="54"/>
        <v>0</v>
      </c>
      <c r="Q569" s="105">
        <f t="shared" si="53"/>
        <v>0</v>
      </c>
      <c r="R569" s="38">
        <f t="shared" si="55"/>
        <v>0</v>
      </c>
      <c r="S569" s="40" t="str">
        <f t="shared" si="52"/>
        <v/>
      </c>
    </row>
    <row r="570" spans="1:19">
      <c r="A570" s="33"/>
      <c r="B570" s="34"/>
      <c r="C570" s="33"/>
      <c r="D570" s="33"/>
      <c r="E570" s="33"/>
      <c r="F570" s="42"/>
      <c r="G570" s="42"/>
      <c r="I570">
        <f t="shared" si="56"/>
        <v>0</v>
      </c>
      <c r="J570">
        <f t="shared" si="57"/>
        <v>0</v>
      </c>
      <c r="L570" s="107"/>
      <c r="M570" s="110"/>
      <c r="N570" s="109"/>
      <c r="P570" s="38">
        <f t="shared" si="54"/>
        <v>0</v>
      </c>
      <c r="Q570" s="105">
        <f t="shared" si="53"/>
        <v>0</v>
      </c>
      <c r="R570" s="38">
        <f t="shared" si="55"/>
        <v>0</v>
      </c>
      <c r="S570" s="40" t="str">
        <f t="shared" si="52"/>
        <v/>
      </c>
    </row>
    <row r="571" spans="1:19">
      <c r="A571" s="33"/>
      <c r="B571" s="34"/>
      <c r="C571" s="33"/>
      <c r="D571" s="33"/>
      <c r="E571" s="33"/>
      <c r="F571" s="42"/>
      <c r="G571" s="42"/>
      <c r="I571">
        <f t="shared" si="56"/>
        <v>0</v>
      </c>
      <c r="J571">
        <f t="shared" si="57"/>
        <v>0</v>
      </c>
      <c r="L571" s="107"/>
      <c r="M571" s="110"/>
      <c r="N571" s="109"/>
      <c r="P571" s="38">
        <f t="shared" si="54"/>
        <v>0</v>
      </c>
      <c r="Q571" s="105">
        <f t="shared" si="53"/>
        <v>0</v>
      </c>
      <c r="R571" s="38">
        <f t="shared" si="55"/>
        <v>0</v>
      </c>
      <c r="S571" s="40" t="str">
        <f t="shared" si="52"/>
        <v/>
      </c>
    </row>
    <row r="572" spans="1:19">
      <c r="A572" s="33"/>
      <c r="B572" s="34"/>
      <c r="C572" s="33"/>
      <c r="D572" s="33"/>
      <c r="E572" s="33"/>
      <c r="F572" s="42"/>
      <c r="G572" s="42"/>
      <c r="I572">
        <f t="shared" si="56"/>
        <v>0</v>
      </c>
      <c r="J572">
        <f t="shared" si="57"/>
        <v>0</v>
      </c>
      <c r="L572" s="107"/>
      <c r="M572" s="110"/>
      <c r="N572" s="109"/>
      <c r="P572" s="38">
        <f t="shared" si="54"/>
        <v>0</v>
      </c>
      <c r="Q572" s="105">
        <f t="shared" si="53"/>
        <v>0</v>
      </c>
      <c r="R572" s="38">
        <f t="shared" si="55"/>
        <v>0</v>
      </c>
      <c r="S572" s="40" t="str">
        <f t="shared" si="52"/>
        <v/>
      </c>
    </row>
    <row r="573" spans="1:19">
      <c r="A573" s="33"/>
      <c r="B573" s="34"/>
      <c r="C573" s="33"/>
      <c r="D573" s="33"/>
      <c r="E573" s="33"/>
      <c r="F573" s="42"/>
      <c r="G573" s="42"/>
      <c r="I573">
        <f t="shared" si="56"/>
        <v>0</v>
      </c>
      <c r="J573">
        <f t="shared" si="57"/>
        <v>0</v>
      </c>
      <c r="L573" s="107"/>
      <c r="M573" s="110"/>
      <c r="N573" s="109"/>
      <c r="P573" s="38">
        <f t="shared" si="54"/>
        <v>0</v>
      </c>
      <c r="Q573" s="105">
        <f t="shared" si="53"/>
        <v>0</v>
      </c>
      <c r="R573" s="38">
        <f t="shared" si="55"/>
        <v>0</v>
      </c>
      <c r="S573" s="40" t="str">
        <f t="shared" si="52"/>
        <v/>
      </c>
    </row>
    <row r="574" spans="1:19">
      <c r="A574" s="33"/>
      <c r="B574" s="34"/>
      <c r="C574" s="33"/>
      <c r="D574" s="33"/>
      <c r="E574" s="33"/>
      <c r="F574" s="42"/>
      <c r="G574" s="42"/>
      <c r="I574">
        <f t="shared" si="56"/>
        <v>0</v>
      </c>
      <c r="J574">
        <f t="shared" si="57"/>
        <v>0</v>
      </c>
      <c r="L574" s="107"/>
      <c r="M574" s="110"/>
      <c r="N574" s="109"/>
      <c r="P574" s="38">
        <f t="shared" si="54"/>
        <v>0</v>
      </c>
      <c r="Q574" s="105">
        <f t="shared" si="53"/>
        <v>0</v>
      </c>
      <c r="R574" s="38">
        <f t="shared" si="55"/>
        <v>0</v>
      </c>
      <c r="S574" s="40" t="str">
        <f t="shared" si="52"/>
        <v/>
      </c>
    </row>
    <row r="575" spans="1:19">
      <c r="A575" s="33"/>
      <c r="B575" s="34"/>
      <c r="C575" s="33"/>
      <c r="D575" s="33"/>
      <c r="E575" s="33"/>
      <c r="F575" s="42"/>
      <c r="G575" s="42"/>
      <c r="I575">
        <f t="shared" si="56"/>
        <v>0</v>
      </c>
      <c r="J575">
        <f t="shared" si="57"/>
        <v>0</v>
      </c>
      <c r="L575" s="107"/>
      <c r="M575" s="110"/>
      <c r="N575" s="109"/>
      <c r="P575" s="38">
        <f t="shared" si="54"/>
        <v>0</v>
      </c>
      <c r="Q575" s="105">
        <f t="shared" si="53"/>
        <v>0</v>
      </c>
      <c r="R575" s="38">
        <f t="shared" si="55"/>
        <v>0</v>
      </c>
      <c r="S575" s="40" t="str">
        <f t="shared" si="52"/>
        <v/>
      </c>
    </row>
    <row r="576" spans="1:19">
      <c r="A576" s="33"/>
      <c r="B576" s="34"/>
      <c r="C576" s="33"/>
      <c r="D576" s="33"/>
      <c r="E576" s="33"/>
      <c r="F576" s="42"/>
      <c r="G576" s="42"/>
      <c r="I576">
        <f t="shared" si="56"/>
        <v>0</v>
      </c>
      <c r="J576">
        <f t="shared" si="57"/>
        <v>0</v>
      </c>
      <c r="L576" s="107"/>
      <c r="M576" s="110"/>
      <c r="N576" s="109"/>
      <c r="P576" s="38">
        <f t="shared" si="54"/>
        <v>0</v>
      </c>
      <c r="Q576" s="105">
        <f t="shared" si="53"/>
        <v>0</v>
      </c>
      <c r="R576" s="38">
        <f t="shared" si="55"/>
        <v>0</v>
      </c>
      <c r="S576" s="40" t="str">
        <f t="shared" si="52"/>
        <v/>
      </c>
    </row>
    <row r="577" spans="1:19">
      <c r="A577" s="33"/>
      <c r="B577" s="34"/>
      <c r="C577" s="33"/>
      <c r="D577" s="33"/>
      <c r="E577" s="33"/>
      <c r="F577" s="42"/>
      <c r="G577" s="42"/>
      <c r="I577">
        <f t="shared" si="56"/>
        <v>0</v>
      </c>
      <c r="J577">
        <f t="shared" si="57"/>
        <v>0</v>
      </c>
      <c r="L577" s="107"/>
      <c r="M577" s="110"/>
      <c r="N577" s="109"/>
      <c r="P577" s="38">
        <f t="shared" si="54"/>
        <v>0</v>
      </c>
      <c r="Q577" s="105">
        <f t="shared" si="53"/>
        <v>0</v>
      </c>
      <c r="R577" s="38">
        <f t="shared" si="55"/>
        <v>0</v>
      </c>
      <c r="S577" s="40" t="str">
        <f t="shared" si="52"/>
        <v/>
      </c>
    </row>
    <row r="578" spans="1:19">
      <c r="A578" s="33"/>
      <c r="B578" s="34"/>
      <c r="C578" s="33"/>
      <c r="D578" s="33"/>
      <c r="E578" s="33"/>
      <c r="F578" s="42"/>
      <c r="G578" s="42"/>
      <c r="I578">
        <f t="shared" si="56"/>
        <v>0</v>
      </c>
      <c r="J578">
        <f t="shared" si="57"/>
        <v>0</v>
      </c>
      <c r="L578" s="107"/>
      <c r="M578" s="110"/>
      <c r="N578" s="109"/>
      <c r="P578" s="38">
        <f t="shared" si="54"/>
        <v>0</v>
      </c>
      <c r="Q578" s="105">
        <f t="shared" si="53"/>
        <v>0</v>
      </c>
      <c r="R578" s="38">
        <f t="shared" si="55"/>
        <v>0</v>
      </c>
      <c r="S578" s="40" t="str">
        <f t="shared" si="52"/>
        <v/>
      </c>
    </row>
    <row r="579" spans="1:19">
      <c r="A579" s="33"/>
      <c r="B579" s="34"/>
      <c r="C579" s="33"/>
      <c r="D579" s="33"/>
      <c r="E579" s="33"/>
      <c r="F579" s="42"/>
      <c r="G579" s="42"/>
      <c r="I579">
        <f t="shared" si="56"/>
        <v>0</v>
      </c>
      <c r="J579">
        <f t="shared" si="57"/>
        <v>0</v>
      </c>
      <c r="L579" s="107"/>
      <c r="M579" s="110"/>
      <c r="N579" s="109"/>
      <c r="P579" s="38">
        <f t="shared" si="54"/>
        <v>0</v>
      </c>
      <c r="Q579" s="105">
        <f t="shared" si="53"/>
        <v>0</v>
      </c>
      <c r="R579" s="38">
        <f t="shared" si="55"/>
        <v>0</v>
      </c>
      <c r="S579" s="40" t="str">
        <f t="shared" si="52"/>
        <v/>
      </c>
    </row>
    <row r="580" spans="1:19">
      <c r="A580" s="33"/>
      <c r="B580" s="34"/>
      <c r="C580" s="33"/>
      <c r="D580" s="33"/>
      <c r="E580" s="33"/>
      <c r="F580" s="42"/>
      <c r="G580" s="42"/>
      <c r="I580">
        <f t="shared" si="56"/>
        <v>0</v>
      </c>
      <c r="J580">
        <f t="shared" si="57"/>
        <v>0</v>
      </c>
      <c r="L580" s="107"/>
      <c r="M580" s="110"/>
      <c r="N580" s="109"/>
      <c r="P580" s="38">
        <f t="shared" si="54"/>
        <v>0</v>
      </c>
      <c r="Q580" s="105">
        <f t="shared" si="53"/>
        <v>0</v>
      </c>
      <c r="R580" s="38">
        <f t="shared" si="55"/>
        <v>0</v>
      </c>
      <c r="S580" s="40" t="str">
        <f t="shared" si="52"/>
        <v/>
      </c>
    </row>
    <row r="581" spans="1:19">
      <c r="A581" s="33"/>
      <c r="B581" s="34"/>
      <c r="C581" s="33"/>
      <c r="D581" s="33"/>
      <c r="E581" s="33"/>
      <c r="F581" s="42"/>
      <c r="G581" s="42"/>
      <c r="I581">
        <f t="shared" si="56"/>
        <v>0</v>
      </c>
      <c r="J581">
        <f t="shared" si="57"/>
        <v>0</v>
      </c>
      <c r="L581" s="107"/>
      <c r="M581" s="110"/>
      <c r="N581" s="109"/>
      <c r="P581" s="38">
        <f t="shared" si="54"/>
        <v>0</v>
      </c>
      <c r="Q581" s="105">
        <f t="shared" si="53"/>
        <v>0</v>
      </c>
      <c r="R581" s="38">
        <f t="shared" si="55"/>
        <v>0</v>
      </c>
      <c r="S581" s="40" t="str">
        <f t="shared" si="52"/>
        <v/>
      </c>
    </row>
    <row r="582" spans="1:19">
      <c r="A582" s="33"/>
      <c r="B582" s="34"/>
      <c r="C582" s="33"/>
      <c r="D582" s="33"/>
      <c r="E582" s="33"/>
      <c r="F582" s="42"/>
      <c r="G582" s="42"/>
      <c r="I582">
        <f t="shared" si="56"/>
        <v>0</v>
      </c>
      <c r="J582">
        <f t="shared" si="57"/>
        <v>0</v>
      </c>
      <c r="L582" s="107"/>
      <c r="M582" s="110"/>
      <c r="N582" s="109"/>
      <c r="P582" s="38">
        <f t="shared" si="54"/>
        <v>0</v>
      </c>
      <c r="Q582" s="105">
        <f t="shared" si="53"/>
        <v>0</v>
      </c>
      <c r="R582" s="38">
        <f t="shared" si="55"/>
        <v>0</v>
      </c>
      <c r="S582" s="40" t="str">
        <f t="shared" si="52"/>
        <v/>
      </c>
    </row>
    <row r="583" spans="1:19">
      <c r="A583" s="33"/>
      <c r="B583" s="34"/>
      <c r="C583" s="33"/>
      <c r="D583" s="33"/>
      <c r="E583" s="33"/>
      <c r="F583" s="42"/>
      <c r="G583" s="42"/>
      <c r="I583">
        <f t="shared" si="56"/>
        <v>0</v>
      </c>
      <c r="J583">
        <f t="shared" si="57"/>
        <v>0</v>
      </c>
      <c r="L583" s="107"/>
      <c r="M583" s="110"/>
      <c r="N583" s="109"/>
      <c r="P583" s="38">
        <f t="shared" si="54"/>
        <v>0</v>
      </c>
      <c r="Q583" s="105">
        <f t="shared" si="53"/>
        <v>0</v>
      </c>
      <c r="R583" s="38">
        <f t="shared" si="55"/>
        <v>0</v>
      </c>
      <c r="S583" s="40" t="str">
        <f t="shared" ref="S583:S646" si="58">IF(C583=1,SUM(R583:R606)-SUM(P583:P606),"")</f>
        <v/>
      </c>
    </row>
    <row r="584" spans="1:19">
      <c r="A584" s="33"/>
      <c r="B584" s="34"/>
      <c r="C584" s="33"/>
      <c r="D584" s="33"/>
      <c r="E584" s="33"/>
      <c r="F584" s="42"/>
      <c r="G584" s="42"/>
      <c r="I584">
        <f t="shared" si="56"/>
        <v>0</v>
      </c>
      <c r="J584">
        <f t="shared" si="57"/>
        <v>0</v>
      </c>
      <c r="L584" s="107"/>
      <c r="M584" s="110"/>
      <c r="N584" s="109"/>
      <c r="P584" s="38">
        <f t="shared" si="54"/>
        <v>0</v>
      </c>
      <c r="Q584" s="105">
        <f t="shared" ref="Q584:Q647" si="59">I584*M584/1000</f>
        <v>0</v>
      </c>
      <c r="R584" s="38">
        <f t="shared" si="55"/>
        <v>0</v>
      </c>
      <c r="S584" s="40" t="str">
        <f t="shared" si="58"/>
        <v/>
      </c>
    </row>
    <row r="585" spans="1:19">
      <c r="A585" s="33"/>
      <c r="B585" s="34"/>
      <c r="C585" s="33"/>
      <c r="D585" s="33"/>
      <c r="E585" s="33"/>
      <c r="F585" s="42"/>
      <c r="G585" s="42"/>
      <c r="I585">
        <f t="shared" si="56"/>
        <v>0</v>
      </c>
      <c r="J585">
        <f t="shared" si="57"/>
        <v>0</v>
      </c>
      <c r="L585" s="107"/>
      <c r="M585" s="110"/>
      <c r="N585" s="109"/>
      <c r="P585" s="38">
        <f t="shared" si="54"/>
        <v>0</v>
      </c>
      <c r="Q585" s="105">
        <f t="shared" si="59"/>
        <v>0</v>
      </c>
      <c r="R585" s="38">
        <f t="shared" si="55"/>
        <v>0</v>
      </c>
      <c r="S585" s="40" t="str">
        <f t="shared" si="58"/>
        <v/>
      </c>
    </row>
    <row r="586" spans="1:19">
      <c r="A586" s="33"/>
      <c r="B586" s="34"/>
      <c r="C586" s="33"/>
      <c r="D586" s="33"/>
      <c r="E586" s="33"/>
      <c r="F586" s="42"/>
      <c r="G586" s="42"/>
      <c r="I586">
        <f t="shared" si="56"/>
        <v>0</v>
      </c>
      <c r="J586">
        <f t="shared" si="57"/>
        <v>0</v>
      </c>
      <c r="L586" s="107"/>
      <c r="M586" s="110"/>
      <c r="N586" s="109"/>
      <c r="P586" s="38">
        <f t="shared" si="54"/>
        <v>0</v>
      </c>
      <c r="Q586" s="105">
        <f t="shared" si="59"/>
        <v>0</v>
      </c>
      <c r="R586" s="38">
        <f t="shared" si="55"/>
        <v>0</v>
      </c>
      <c r="S586" s="40" t="str">
        <f t="shared" si="58"/>
        <v/>
      </c>
    </row>
    <row r="587" spans="1:19">
      <c r="A587" s="33"/>
      <c r="B587" s="34"/>
      <c r="C587" s="33"/>
      <c r="D587" s="33"/>
      <c r="E587" s="33"/>
      <c r="F587" s="42"/>
      <c r="G587" s="42"/>
      <c r="I587">
        <f t="shared" si="56"/>
        <v>0</v>
      </c>
      <c r="J587">
        <f t="shared" si="57"/>
        <v>0</v>
      </c>
      <c r="L587" s="107"/>
      <c r="M587" s="110"/>
      <c r="N587" s="109"/>
      <c r="P587" s="38">
        <f t="shared" si="54"/>
        <v>0</v>
      </c>
      <c r="Q587" s="105">
        <f t="shared" si="59"/>
        <v>0</v>
      </c>
      <c r="R587" s="38">
        <f t="shared" si="55"/>
        <v>0</v>
      </c>
      <c r="S587" s="40" t="str">
        <f t="shared" si="58"/>
        <v/>
      </c>
    </row>
    <row r="588" spans="1:19">
      <c r="A588" s="33"/>
      <c r="B588" s="34"/>
      <c r="C588" s="33"/>
      <c r="D588" s="33"/>
      <c r="E588" s="33"/>
      <c r="F588" s="42"/>
      <c r="G588" s="42"/>
      <c r="I588">
        <f t="shared" si="56"/>
        <v>0</v>
      </c>
      <c r="J588">
        <f t="shared" si="57"/>
        <v>0</v>
      </c>
      <c r="L588" s="107"/>
      <c r="M588" s="110"/>
      <c r="N588" s="109"/>
      <c r="P588" s="38">
        <f t="shared" si="54"/>
        <v>0</v>
      </c>
      <c r="Q588" s="105">
        <f t="shared" si="59"/>
        <v>0</v>
      </c>
      <c r="R588" s="38">
        <f t="shared" si="55"/>
        <v>0</v>
      </c>
      <c r="S588" s="40" t="str">
        <f t="shared" si="58"/>
        <v/>
      </c>
    </row>
    <row r="589" spans="1:19">
      <c r="A589" s="33"/>
      <c r="B589" s="34"/>
      <c r="C589" s="33"/>
      <c r="D589" s="33"/>
      <c r="E589" s="33"/>
      <c r="F589" s="42"/>
      <c r="G589" s="42"/>
      <c r="I589">
        <f t="shared" si="56"/>
        <v>0</v>
      </c>
      <c r="J589">
        <f t="shared" si="57"/>
        <v>0</v>
      </c>
      <c r="L589" s="107"/>
      <c r="M589" s="110"/>
      <c r="N589" s="109"/>
      <c r="P589" s="38">
        <f t="shared" si="54"/>
        <v>0</v>
      </c>
      <c r="Q589" s="105">
        <f t="shared" si="59"/>
        <v>0</v>
      </c>
      <c r="R589" s="38">
        <f t="shared" si="55"/>
        <v>0</v>
      </c>
      <c r="S589" s="40" t="str">
        <f t="shared" si="58"/>
        <v/>
      </c>
    </row>
    <row r="590" spans="1:19">
      <c r="A590" s="33"/>
      <c r="B590" s="34"/>
      <c r="C590" s="33"/>
      <c r="D590" s="33"/>
      <c r="E590" s="33"/>
      <c r="F590" s="42"/>
      <c r="G590" s="42"/>
      <c r="I590">
        <f t="shared" si="56"/>
        <v>0</v>
      </c>
      <c r="J590">
        <f t="shared" si="57"/>
        <v>0</v>
      </c>
      <c r="L590" s="107"/>
      <c r="M590" s="110"/>
      <c r="N590" s="109"/>
      <c r="P590" s="38">
        <f t="shared" si="54"/>
        <v>0</v>
      </c>
      <c r="Q590" s="105">
        <f t="shared" si="59"/>
        <v>0</v>
      </c>
      <c r="R590" s="38">
        <f t="shared" si="55"/>
        <v>0</v>
      </c>
      <c r="S590" s="40" t="str">
        <f t="shared" si="58"/>
        <v/>
      </c>
    </row>
    <row r="591" spans="1:19">
      <c r="A591" s="33"/>
      <c r="B591" s="34"/>
      <c r="C591" s="33"/>
      <c r="D591" s="33"/>
      <c r="E591" s="33"/>
      <c r="F591" s="42"/>
      <c r="G591" s="42"/>
      <c r="I591">
        <f t="shared" si="56"/>
        <v>0</v>
      </c>
      <c r="J591">
        <f t="shared" si="57"/>
        <v>0</v>
      </c>
      <c r="L591" s="107"/>
      <c r="M591" s="110"/>
      <c r="N591" s="109"/>
      <c r="P591" s="38">
        <f t="shared" si="54"/>
        <v>0</v>
      </c>
      <c r="Q591" s="105">
        <f t="shared" si="59"/>
        <v>0</v>
      </c>
      <c r="R591" s="38">
        <f t="shared" si="55"/>
        <v>0</v>
      </c>
      <c r="S591" s="40" t="str">
        <f t="shared" si="58"/>
        <v/>
      </c>
    </row>
    <row r="592" spans="1:19">
      <c r="A592" s="33"/>
      <c r="B592" s="34"/>
      <c r="C592" s="33"/>
      <c r="D592" s="33"/>
      <c r="E592" s="33"/>
      <c r="F592" s="42"/>
      <c r="G592" s="42"/>
      <c r="I592">
        <f t="shared" si="56"/>
        <v>0</v>
      </c>
      <c r="J592">
        <f t="shared" si="57"/>
        <v>0</v>
      </c>
      <c r="L592" s="107"/>
      <c r="M592" s="110"/>
      <c r="N592" s="109"/>
      <c r="P592" s="38">
        <f t="shared" si="54"/>
        <v>0</v>
      </c>
      <c r="Q592" s="105">
        <f t="shared" si="59"/>
        <v>0</v>
      </c>
      <c r="R592" s="38">
        <f t="shared" si="55"/>
        <v>0</v>
      </c>
      <c r="S592" s="40" t="str">
        <f t="shared" si="58"/>
        <v/>
      </c>
    </row>
    <row r="593" spans="1:19">
      <c r="A593" s="33"/>
      <c r="B593" s="34"/>
      <c r="C593" s="33"/>
      <c r="D593" s="33"/>
      <c r="E593" s="33"/>
      <c r="F593" s="42"/>
      <c r="G593" s="42"/>
      <c r="I593">
        <f t="shared" si="56"/>
        <v>0</v>
      </c>
      <c r="J593">
        <f t="shared" si="57"/>
        <v>0</v>
      </c>
      <c r="L593" s="107"/>
      <c r="M593" s="110"/>
      <c r="N593" s="109"/>
      <c r="P593" s="38">
        <f t="shared" si="54"/>
        <v>0</v>
      </c>
      <c r="Q593" s="105">
        <f t="shared" si="59"/>
        <v>0</v>
      </c>
      <c r="R593" s="38">
        <f t="shared" si="55"/>
        <v>0</v>
      </c>
      <c r="S593" s="40" t="str">
        <f t="shared" si="58"/>
        <v/>
      </c>
    </row>
    <row r="594" spans="1:19">
      <c r="A594" s="33"/>
      <c r="B594" s="34"/>
      <c r="C594" s="33"/>
      <c r="D594" s="33"/>
      <c r="E594" s="33"/>
      <c r="F594" s="42"/>
      <c r="G594" s="42"/>
      <c r="I594">
        <f t="shared" si="56"/>
        <v>0</v>
      </c>
      <c r="J594">
        <f t="shared" si="57"/>
        <v>0</v>
      </c>
      <c r="L594" s="107"/>
      <c r="M594" s="110"/>
      <c r="N594" s="109"/>
      <c r="P594" s="38">
        <f t="shared" si="54"/>
        <v>0</v>
      </c>
      <c r="Q594" s="105">
        <f t="shared" si="59"/>
        <v>0</v>
      </c>
      <c r="R594" s="38">
        <f t="shared" si="55"/>
        <v>0</v>
      </c>
      <c r="S594" s="40" t="str">
        <f t="shared" si="58"/>
        <v/>
      </c>
    </row>
    <row r="595" spans="1:19">
      <c r="A595" s="33"/>
      <c r="B595" s="34"/>
      <c r="C595" s="33"/>
      <c r="D595" s="33"/>
      <c r="E595" s="33"/>
      <c r="F595" s="42"/>
      <c r="G595" s="42"/>
      <c r="I595">
        <f t="shared" si="56"/>
        <v>0</v>
      </c>
      <c r="J595">
        <f t="shared" si="57"/>
        <v>0</v>
      </c>
      <c r="L595" s="107"/>
      <c r="M595" s="110"/>
      <c r="N595" s="109"/>
      <c r="P595" s="38">
        <f t="shared" si="54"/>
        <v>0</v>
      </c>
      <c r="Q595" s="105">
        <f t="shared" si="59"/>
        <v>0</v>
      </c>
      <c r="R595" s="38">
        <f t="shared" si="55"/>
        <v>0</v>
      </c>
      <c r="S595" s="40" t="str">
        <f t="shared" si="58"/>
        <v/>
      </c>
    </row>
    <row r="596" spans="1:19">
      <c r="A596" s="33"/>
      <c r="B596" s="34"/>
      <c r="C596" s="33"/>
      <c r="D596" s="33"/>
      <c r="E596" s="33"/>
      <c r="F596" s="42"/>
      <c r="G596" s="42"/>
      <c r="I596">
        <f t="shared" si="56"/>
        <v>0</v>
      </c>
      <c r="J596">
        <f t="shared" si="57"/>
        <v>0</v>
      </c>
      <c r="L596" s="107"/>
      <c r="M596" s="110"/>
      <c r="N596" s="109"/>
      <c r="P596" s="38">
        <f t="shared" si="54"/>
        <v>0</v>
      </c>
      <c r="Q596" s="105">
        <f t="shared" si="59"/>
        <v>0</v>
      </c>
      <c r="R596" s="38">
        <f t="shared" si="55"/>
        <v>0</v>
      </c>
      <c r="S596" s="40" t="str">
        <f t="shared" si="58"/>
        <v/>
      </c>
    </row>
    <row r="597" spans="1:19">
      <c r="A597" s="33"/>
      <c r="B597" s="34"/>
      <c r="C597" s="33"/>
      <c r="D597" s="33"/>
      <c r="E597" s="33"/>
      <c r="F597" s="42"/>
      <c r="G597" s="42"/>
      <c r="I597">
        <f t="shared" si="56"/>
        <v>0</v>
      </c>
      <c r="J597">
        <f t="shared" si="57"/>
        <v>0</v>
      </c>
      <c r="L597" s="107"/>
      <c r="M597" s="110"/>
      <c r="N597" s="109"/>
      <c r="P597" s="38">
        <f t="shared" si="54"/>
        <v>0</v>
      </c>
      <c r="Q597" s="105">
        <f t="shared" si="59"/>
        <v>0</v>
      </c>
      <c r="R597" s="38">
        <f t="shared" si="55"/>
        <v>0</v>
      </c>
      <c r="S597" s="40" t="str">
        <f t="shared" si="58"/>
        <v/>
      </c>
    </row>
    <row r="598" spans="1:19">
      <c r="A598" s="33"/>
      <c r="B598" s="34"/>
      <c r="C598" s="33"/>
      <c r="D598" s="33"/>
      <c r="E598" s="33"/>
      <c r="F598" s="42"/>
      <c r="G598" s="42"/>
      <c r="I598">
        <f t="shared" si="56"/>
        <v>0</v>
      </c>
      <c r="J598">
        <f t="shared" si="57"/>
        <v>0</v>
      </c>
      <c r="L598" s="107"/>
      <c r="M598" s="110"/>
      <c r="N598" s="109"/>
      <c r="P598" s="38">
        <f t="shared" si="54"/>
        <v>0</v>
      </c>
      <c r="Q598" s="105">
        <f t="shared" si="59"/>
        <v>0</v>
      </c>
      <c r="R598" s="38">
        <f t="shared" si="55"/>
        <v>0</v>
      </c>
      <c r="S598" s="40" t="str">
        <f t="shared" si="58"/>
        <v/>
      </c>
    </row>
    <row r="599" spans="1:19">
      <c r="A599" s="33"/>
      <c r="B599" s="34"/>
      <c r="C599" s="33"/>
      <c r="D599" s="33"/>
      <c r="E599" s="33"/>
      <c r="F599" s="42"/>
      <c r="G599" s="42"/>
      <c r="I599">
        <f t="shared" si="56"/>
        <v>0</v>
      </c>
      <c r="J599">
        <f t="shared" si="57"/>
        <v>0</v>
      </c>
      <c r="L599" s="107"/>
      <c r="M599" s="110"/>
      <c r="N599" s="109"/>
      <c r="P599" s="38">
        <f t="shared" si="54"/>
        <v>0</v>
      </c>
      <c r="Q599" s="105">
        <f t="shared" si="59"/>
        <v>0</v>
      </c>
      <c r="R599" s="38">
        <f t="shared" si="55"/>
        <v>0</v>
      </c>
      <c r="S599" s="40" t="str">
        <f t="shared" si="58"/>
        <v/>
      </c>
    </row>
    <row r="600" spans="1:19">
      <c r="A600" s="33"/>
      <c r="B600" s="34"/>
      <c r="C600" s="33"/>
      <c r="D600" s="33"/>
      <c r="E600" s="33"/>
      <c r="F600" s="42"/>
      <c r="G600" s="42"/>
      <c r="I600">
        <f t="shared" si="56"/>
        <v>0</v>
      </c>
      <c r="J600">
        <f t="shared" si="57"/>
        <v>0</v>
      </c>
      <c r="L600" s="107"/>
      <c r="M600" s="110"/>
      <c r="N600" s="109"/>
      <c r="P600" s="38">
        <f t="shared" si="54"/>
        <v>0</v>
      </c>
      <c r="Q600" s="105">
        <f t="shared" si="59"/>
        <v>0</v>
      </c>
      <c r="R600" s="38">
        <f t="shared" si="55"/>
        <v>0</v>
      </c>
      <c r="S600" s="40" t="str">
        <f t="shared" si="58"/>
        <v/>
      </c>
    </row>
    <row r="601" spans="1:19">
      <c r="A601" s="33"/>
      <c r="B601" s="34"/>
      <c r="C601" s="33"/>
      <c r="D601" s="33"/>
      <c r="E601" s="33"/>
      <c r="F601" s="42"/>
      <c r="G601" s="42"/>
      <c r="I601">
        <f t="shared" si="56"/>
        <v>0</v>
      </c>
      <c r="J601">
        <f t="shared" si="57"/>
        <v>0</v>
      </c>
      <c r="L601" s="107"/>
      <c r="M601" s="110"/>
      <c r="N601" s="109"/>
      <c r="P601" s="38">
        <f t="shared" si="54"/>
        <v>0</v>
      </c>
      <c r="Q601" s="105">
        <f t="shared" si="59"/>
        <v>0</v>
      </c>
      <c r="R601" s="38">
        <f t="shared" si="55"/>
        <v>0</v>
      </c>
      <c r="S601" s="40" t="str">
        <f t="shared" si="58"/>
        <v/>
      </c>
    </row>
    <row r="602" spans="1:19">
      <c r="A602" s="33"/>
      <c r="B602" s="34"/>
      <c r="C602" s="33"/>
      <c r="D602" s="33"/>
      <c r="E602" s="33"/>
      <c r="F602" s="42"/>
      <c r="G602" s="42"/>
      <c r="I602">
        <f t="shared" si="56"/>
        <v>0</v>
      </c>
      <c r="J602">
        <f t="shared" si="57"/>
        <v>0</v>
      </c>
      <c r="L602" s="107"/>
      <c r="M602" s="110"/>
      <c r="N602" s="109"/>
      <c r="P602" s="38">
        <f t="shared" si="54"/>
        <v>0</v>
      </c>
      <c r="Q602" s="105">
        <f t="shared" si="59"/>
        <v>0</v>
      </c>
      <c r="R602" s="38">
        <f t="shared" si="55"/>
        <v>0</v>
      </c>
      <c r="S602" s="40" t="str">
        <f t="shared" si="58"/>
        <v/>
      </c>
    </row>
    <row r="603" spans="1:19">
      <c r="A603" s="33"/>
      <c r="B603" s="34"/>
      <c r="C603" s="33"/>
      <c r="D603" s="33"/>
      <c r="E603" s="33"/>
      <c r="F603" s="42"/>
      <c r="G603" s="42"/>
      <c r="I603">
        <f t="shared" si="56"/>
        <v>0</v>
      </c>
      <c r="J603">
        <f t="shared" si="57"/>
        <v>0</v>
      </c>
      <c r="L603" s="107"/>
      <c r="M603" s="110"/>
      <c r="N603" s="109"/>
      <c r="P603" s="38">
        <f t="shared" si="54"/>
        <v>0</v>
      </c>
      <c r="Q603" s="105">
        <f t="shared" si="59"/>
        <v>0</v>
      </c>
      <c r="R603" s="38">
        <f t="shared" si="55"/>
        <v>0</v>
      </c>
      <c r="S603" s="40" t="str">
        <f t="shared" si="58"/>
        <v/>
      </c>
    </row>
    <row r="604" spans="1:19">
      <c r="A604" s="33"/>
      <c r="B604" s="34"/>
      <c r="C604" s="33"/>
      <c r="D604" s="33"/>
      <c r="E604" s="33"/>
      <c r="F604" s="42"/>
      <c r="G604" s="42"/>
      <c r="I604">
        <f t="shared" si="56"/>
        <v>0</v>
      </c>
      <c r="J604">
        <f t="shared" si="57"/>
        <v>0</v>
      </c>
      <c r="L604" s="107"/>
      <c r="M604" s="110"/>
      <c r="N604" s="109"/>
      <c r="P604" s="38">
        <f t="shared" si="54"/>
        <v>0</v>
      </c>
      <c r="Q604" s="105">
        <f t="shared" si="59"/>
        <v>0</v>
      </c>
      <c r="R604" s="38">
        <f t="shared" si="55"/>
        <v>0</v>
      </c>
      <c r="S604" s="40" t="str">
        <f t="shared" si="58"/>
        <v/>
      </c>
    </row>
    <row r="605" spans="1:19">
      <c r="A605" s="33"/>
      <c r="B605" s="34"/>
      <c r="C605" s="33"/>
      <c r="D605" s="33"/>
      <c r="E605" s="33"/>
      <c r="F605" s="42"/>
      <c r="G605" s="42"/>
      <c r="I605">
        <f t="shared" si="56"/>
        <v>0</v>
      </c>
      <c r="J605">
        <f t="shared" si="57"/>
        <v>0</v>
      </c>
      <c r="L605" s="107"/>
      <c r="M605" s="110"/>
      <c r="N605" s="109"/>
      <c r="P605" s="38">
        <f t="shared" si="54"/>
        <v>0</v>
      </c>
      <c r="Q605" s="105">
        <f t="shared" si="59"/>
        <v>0</v>
      </c>
      <c r="R605" s="38">
        <f t="shared" si="55"/>
        <v>0</v>
      </c>
      <c r="S605" s="40" t="str">
        <f t="shared" si="58"/>
        <v/>
      </c>
    </row>
    <row r="606" spans="1:19">
      <c r="A606" s="33"/>
      <c r="B606" s="34"/>
      <c r="C606" s="33"/>
      <c r="D606" s="33"/>
      <c r="E606" s="33"/>
      <c r="F606" s="42"/>
      <c r="G606" s="42"/>
      <c r="I606">
        <f t="shared" si="56"/>
        <v>0</v>
      </c>
      <c r="J606">
        <f t="shared" si="57"/>
        <v>0</v>
      </c>
      <c r="L606" s="107"/>
      <c r="M606" s="110"/>
      <c r="N606" s="109"/>
      <c r="P606" s="38">
        <f t="shared" si="54"/>
        <v>0</v>
      </c>
      <c r="Q606" s="105">
        <f t="shared" si="59"/>
        <v>0</v>
      </c>
      <c r="R606" s="38">
        <f t="shared" si="55"/>
        <v>0</v>
      </c>
      <c r="S606" s="40" t="str">
        <f t="shared" si="58"/>
        <v/>
      </c>
    </row>
    <row r="607" spans="1:19">
      <c r="A607" s="33"/>
      <c r="B607" s="34"/>
      <c r="C607" s="33"/>
      <c r="D607" s="33"/>
      <c r="E607" s="33"/>
      <c r="F607" s="42"/>
      <c r="G607" s="42"/>
      <c r="I607">
        <f t="shared" si="56"/>
        <v>0</v>
      </c>
      <c r="J607">
        <f t="shared" si="57"/>
        <v>0</v>
      </c>
      <c r="L607" s="107"/>
      <c r="M607" s="110"/>
      <c r="N607" s="109"/>
      <c r="P607" s="38">
        <f t="shared" si="54"/>
        <v>0</v>
      </c>
      <c r="Q607" s="105">
        <f t="shared" si="59"/>
        <v>0</v>
      </c>
      <c r="R607" s="38">
        <f t="shared" si="55"/>
        <v>0</v>
      </c>
      <c r="S607" s="40" t="str">
        <f t="shared" si="58"/>
        <v/>
      </c>
    </row>
    <row r="608" spans="1:19">
      <c r="A608" s="33"/>
      <c r="B608" s="34"/>
      <c r="C608" s="33"/>
      <c r="D608" s="33"/>
      <c r="E608" s="33"/>
      <c r="F608" s="42"/>
      <c r="G608" s="42"/>
      <c r="I608">
        <f t="shared" si="56"/>
        <v>0</v>
      </c>
      <c r="J608">
        <f t="shared" si="57"/>
        <v>0</v>
      </c>
      <c r="L608" s="107"/>
      <c r="M608" s="110"/>
      <c r="N608" s="109"/>
      <c r="P608" s="38">
        <f t="shared" si="54"/>
        <v>0</v>
      </c>
      <c r="Q608" s="105">
        <f t="shared" si="59"/>
        <v>0</v>
      </c>
      <c r="R608" s="38">
        <f t="shared" si="55"/>
        <v>0</v>
      </c>
      <c r="S608" s="40" t="str">
        <f t="shared" si="58"/>
        <v/>
      </c>
    </row>
    <row r="609" spans="1:19">
      <c r="A609" s="33"/>
      <c r="B609" s="34"/>
      <c r="C609" s="33"/>
      <c r="D609" s="33"/>
      <c r="E609" s="33"/>
      <c r="F609" s="42"/>
      <c r="G609" s="42"/>
      <c r="I609">
        <f t="shared" si="56"/>
        <v>0</v>
      </c>
      <c r="J609">
        <f t="shared" si="57"/>
        <v>0</v>
      </c>
      <c r="L609" s="107"/>
      <c r="M609" s="110"/>
      <c r="N609" s="109"/>
      <c r="P609" s="38">
        <f t="shared" si="54"/>
        <v>0</v>
      </c>
      <c r="Q609" s="105">
        <f t="shared" si="59"/>
        <v>0</v>
      </c>
      <c r="R609" s="38">
        <f t="shared" si="55"/>
        <v>0</v>
      </c>
      <c r="S609" s="40" t="str">
        <f t="shared" si="58"/>
        <v/>
      </c>
    </row>
    <row r="610" spans="1:19">
      <c r="A610" s="33"/>
      <c r="B610" s="34"/>
      <c r="C610" s="33"/>
      <c r="D610" s="33"/>
      <c r="E610" s="33"/>
      <c r="F610" s="42"/>
      <c r="G610" s="42"/>
      <c r="I610">
        <f t="shared" si="56"/>
        <v>0</v>
      </c>
      <c r="J610">
        <f t="shared" si="57"/>
        <v>0</v>
      </c>
      <c r="L610" s="107"/>
      <c r="M610" s="110"/>
      <c r="N610" s="109"/>
      <c r="P610" s="38">
        <f t="shared" si="54"/>
        <v>0</v>
      </c>
      <c r="Q610" s="105">
        <f t="shared" si="59"/>
        <v>0</v>
      </c>
      <c r="R610" s="38">
        <f t="shared" si="55"/>
        <v>0</v>
      </c>
      <c r="S610" s="40" t="str">
        <f t="shared" si="58"/>
        <v/>
      </c>
    </row>
    <row r="611" spans="1:19">
      <c r="A611" s="33"/>
      <c r="B611" s="34"/>
      <c r="C611" s="33"/>
      <c r="D611" s="33"/>
      <c r="E611" s="33"/>
      <c r="F611" s="42"/>
      <c r="G611" s="42"/>
      <c r="I611">
        <f t="shared" si="56"/>
        <v>0</v>
      </c>
      <c r="J611">
        <f t="shared" si="57"/>
        <v>0</v>
      </c>
      <c r="L611" s="107"/>
      <c r="M611" s="110"/>
      <c r="N611" s="109"/>
      <c r="P611" s="38">
        <f t="shared" si="54"/>
        <v>0</v>
      </c>
      <c r="Q611" s="105">
        <f t="shared" si="59"/>
        <v>0</v>
      </c>
      <c r="R611" s="38">
        <f t="shared" si="55"/>
        <v>0</v>
      </c>
      <c r="S611" s="40" t="str">
        <f t="shared" si="58"/>
        <v/>
      </c>
    </row>
    <row r="612" spans="1:19">
      <c r="A612" s="33"/>
      <c r="B612" s="34"/>
      <c r="C612" s="33"/>
      <c r="D612" s="33"/>
      <c r="E612" s="33"/>
      <c r="F612" s="42"/>
      <c r="G612" s="42"/>
      <c r="I612">
        <f t="shared" si="56"/>
        <v>0</v>
      </c>
      <c r="J612">
        <f t="shared" si="57"/>
        <v>0</v>
      </c>
      <c r="L612" s="107"/>
      <c r="M612" s="110"/>
      <c r="N612" s="109"/>
      <c r="P612" s="38">
        <f t="shared" si="54"/>
        <v>0</v>
      </c>
      <c r="Q612" s="105">
        <f t="shared" si="59"/>
        <v>0</v>
      </c>
      <c r="R612" s="38">
        <f t="shared" si="55"/>
        <v>0</v>
      </c>
      <c r="S612" s="40" t="str">
        <f t="shared" si="58"/>
        <v/>
      </c>
    </row>
    <row r="613" spans="1:19">
      <c r="A613" s="33"/>
      <c r="B613" s="34"/>
      <c r="C613" s="33"/>
      <c r="D613" s="33"/>
      <c r="E613" s="33"/>
      <c r="F613" s="42"/>
      <c r="G613" s="42"/>
      <c r="I613">
        <f t="shared" si="56"/>
        <v>0</v>
      </c>
      <c r="J613">
        <f t="shared" si="57"/>
        <v>0</v>
      </c>
      <c r="L613" s="107"/>
      <c r="M613" s="110"/>
      <c r="N613" s="109"/>
      <c r="P613" s="38">
        <f t="shared" si="54"/>
        <v>0</v>
      </c>
      <c r="Q613" s="105">
        <f t="shared" si="59"/>
        <v>0</v>
      </c>
      <c r="R613" s="38">
        <f t="shared" si="55"/>
        <v>0</v>
      </c>
      <c r="S613" s="40" t="str">
        <f t="shared" si="58"/>
        <v/>
      </c>
    </row>
    <row r="614" spans="1:19">
      <c r="A614" s="33"/>
      <c r="B614" s="34"/>
      <c r="C614" s="33"/>
      <c r="D614" s="33"/>
      <c r="E614" s="33"/>
      <c r="F614" s="42"/>
      <c r="G614" s="42"/>
      <c r="I614">
        <f t="shared" si="56"/>
        <v>0</v>
      </c>
      <c r="J614">
        <f t="shared" si="57"/>
        <v>0</v>
      </c>
      <c r="L614" s="107"/>
      <c r="M614" s="110"/>
      <c r="N614" s="109"/>
      <c r="P614" s="38">
        <f t="shared" si="54"/>
        <v>0</v>
      </c>
      <c r="Q614" s="105">
        <f t="shared" si="59"/>
        <v>0</v>
      </c>
      <c r="R614" s="38">
        <f t="shared" si="55"/>
        <v>0</v>
      </c>
      <c r="S614" s="40" t="str">
        <f t="shared" si="58"/>
        <v/>
      </c>
    </row>
    <row r="615" spans="1:19">
      <c r="A615" s="33"/>
      <c r="B615" s="34"/>
      <c r="C615" s="33"/>
      <c r="D615" s="33"/>
      <c r="E615" s="33"/>
      <c r="F615" s="42"/>
      <c r="G615" s="42"/>
      <c r="I615">
        <f t="shared" si="56"/>
        <v>0</v>
      </c>
      <c r="J615">
        <f t="shared" si="57"/>
        <v>0</v>
      </c>
      <c r="L615" s="107"/>
      <c r="M615" s="110"/>
      <c r="N615" s="109"/>
      <c r="P615" s="38">
        <f t="shared" si="54"/>
        <v>0</v>
      </c>
      <c r="Q615" s="105">
        <f t="shared" si="59"/>
        <v>0</v>
      </c>
      <c r="R615" s="38">
        <f t="shared" si="55"/>
        <v>0</v>
      </c>
      <c r="S615" s="40" t="str">
        <f t="shared" si="58"/>
        <v/>
      </c>
    </row>
    <row r="616" spans="1:19">
      <c r="A616" s="33"/>
      <c r="B616" s="34"/>
      <c r="C616" s="33"/>
      <c r="D616" s="33"/>
      <c r="E616" s="33"/>
      <c r="F616" s="42"/>
      <c r="G616" s="42"/>
      <c r="I616">
        <f t="shared" si="56"/>
        <v>0</v>
      </c>
      <c r="J616">
        <f t="shared" si="57"/>
        <v>0</v>
      </c>
      <c r="L616" s="107"/>
      <c r="M616" s="110"/>
      <c r="N616" s="109"/>
      <c r="P616" s="38">
        <f t="shared" si="54"/>
        <v>0</v>
      </c>
      <c r="Q616" s="105">
        <f t="shared" si="59"/>
        <v>0</v>
      </c>
      <c r="R616" s="38">
        <f t="shared" si="55"/>
        <v>0</v>
      </c>
      <c r="S616" s="40" t="str">
        <f t="shared" si="58"/>
        <v/>
      </c>
    </row>
    <row r="617" spans="1:19">
      <c r="A617" s="33"/>
      <c r="B617" s="34"/>
      <c r="C617" s="33"/>
      <c r="D617" s="33"/>
      <c r="E617" s="33"/>
      <c r="F617" s="42"/>
      <c r="G617" s="42"/>
      <c r="I617">
        <f t="shared" si="56"/>
        <v>0</v>
      </c>
      <c r="J617">
        <f t="shared" si="57"/>
        <v>0</v>
      </c>
      <c r="L617" s="107"/>
      <c r="M617" s="110"/>
      <c r="N617" s="109"/>
      <c r="P617" s="38">
        <f t="shared" si="54"/>
        <v>0</v>
      </c>
      <c r="Q617" s="105">
        <f t="shared" si="59"/>
        <v>0</v>
      </c>
      <c r="R617" s="38">
        <f t="shared" si="55"/>
        <v>0</v>
      </c>
      <c r="S617" s="40" t="str">
        <f t="shared" si="58"/>
        <v/>
      </c>
    </row>
    <row r="618" spans="1:19">
      <c r="A618" s="33"/>
      <c r="B618" s="34"/>
      <c r="C618" s="33"/>
      <c r="D618" s="33"/>
      <c r="E618" s="33"/>
      <c r="F618" s="42"/>
      <c r="G618" s="42"/>
      <c r="I618">
        <f t="shared" si="56"/>
        <v>0</v>
      </c>
      <c r="J618">
        <f t="shared" si="57"/>
        <v>0</v>
      </c>
      <c r="L618" s="107"/>
      <c r="M618" s="110"/>
      <c r="N618" s="109"/>
      <c r="P618" s="38">
        <f t="shared" si="54"/>
        <v>0</v>
      </c>
      <c r="Q618" s="105">
        <f t="shared" si="59"/>
        <v>0</v>
      </c>
      <c r="R618" s="38">
        <f t="shared" si="55"/>
        <v>0</v>
      </c>
      <c r="S618" s="40" t="str">
        <f t="shared" si="58"/>
        <v/>
      </c>
    </row>
    <row r="619" spans="1:19">
      <c r="A619" s="33"/>
      <c r="B619" s="34"/>
      <c r="C619" s="33"/>
      <c r="D619" s="33"/>
      <c r="E619" s="33"/>
      <c r="F619" s="42"/>
      <c r="G619" s="42"/>
      <c r="I619">
        <f t="shared" si="56"/>
        <v>0</v>
      </c>
      <c r="J619">
        <f t="shared" si="57"/>
        <v>0</v>
      </c>
      <c r="L619" s="107"/>
      <c r="M619" s="110"/>
      <c r="N619" s="109"/>
      <c r="P619" s="38">
        <f t="shared" si="54"/>
        <v>0</v>
      </c>
      <c r="Q619" s="105">
        <f t="shared" si="59"/>
        <v>0</v>
      </c>
      <c r="R619" s="38">
        <f t="shared" si="55"/>
        <v>0</v>
      </c>
      <c r="S619" s="40" t="str">
        <f t="shared" si="58"/>
        <v/>
      </c>
    </row>
    <row r="620" spans="1:19">
      <c r="A620" s="33"/>
      <c r="B620" s="34"/>
      <c r="C620" s="33"/>
      <c r="D620" s="33"/>
      <c r="E620" s="33"/>
      <c r="F620" s="42"/>
      <c r="G620" s="42"/>
      <c r="I620">
        <f t="shared" si="56"/>
        <v>0</v>
      </c>
      <c r="J620">
        <f t="shared" si="57"/>
        <v>0</v>
      </c>
      <c r="L620" s="107"/>
      <c r="M620" s="110"/>
      <c r="N620" s="109"/>
      <c r="P620" s="38">
        <f t="shared" si="54"/>
        <v>0</v>
      </c>
      <c r="Q620" s="105">
        <f t="shared" si="59"/>
        <v>0</v>
      </c>
      <c r="R620" s="38">
        <f t="shared" si="55"/>
        <v>0</v>
      </c>
      <c r="S620" s="40" t="str">
        <f t="shared" si="58"/>
        <v/>
      </c>
    </row>
    <row r="621" spans="1:19">
      <c r="A621" s="33"/>
      <c r="B621" s="34"/>
      <c r="C621" s="33"/>
      <c r="D621" s="33"/>
      <c r="E621" s="33"/>
      <c r="F621" s="42"/>
      <c r="G621" s="42"/>
      <c r="I621">
        <f t="shared" si="56"/>
        <v>0</v>
      </c>
      <c r="J621">
        <f t="shared" si="57"/>
        <v>0</v>
      </c>
      <c r="L621" s="107"/>
      <c r="M621" s="110"/>
      <c r="N621" s="109"/>
      <c r="P621" s="38">
        <f t="shared" si="54"/>
        <v>0</v>
      </c>
      <c r="Q621" s="105">
        <f t="shared" si="59"/>
        <v>0</v>
      </c>
      <c r="R621" s="38">
        <f t="shared" si="55"/>
        <v>0</v>
      </c>
      <c r="S621" s="40" t="str">
        <f t="shared" si="58"/>
        <v/>
      </c>
    </row>
    <row r="622" spans="1:19">
      <c r="A622" s="33"/>
      <c r="B622" s="34"/>
      <c r="C622" s="33"/>
      <c r="D622" s="33"/>
      <c r="E622" s="33"/>
      <c r="F622" s="42"/>
      <c r="G622" s="42"/>
      <c r="I622">
        <f t="shared" si="56"/>
        <v>0</v>
      </c>
      <c r="J622">
        <f t="shared" si="57"/>
        <v>0</v>
      </c>
      <c r="L622" s="107"/>
      <c r="M622" s="110"/>
      <c r="N622" s="109"/>
      <c r="P622" s="38">
        <f t="shared" si="54"/>
        <v>0</v>
      </c>
      <c r="Q622" s="105">
        <f t="shared" si="59"/>
        <v>0</v>
      </c>
      <c r="R622" s="38">
        <f t="shared" si="55"/>
        <v>0</v>
      </c>
      <c r="S622" s="40" t="str">
        <f t="shared" si="58"/>
        <v/>
      </c>
    </row>
    <row r="623" spans="1:19">
      <c r="A623" s="33"/>
      <c r="B623" s="34"/>
      <c r="C623" s="33"/>
      <c r="D623" s="33"/>
      <c r="E623" s="33"/>
      <c r="F623" s="42"/>
      <c r="G623" s="42"/>
      <c r="I623">
        <f t="shared" si="56"/>
        <v>0</v>
      </c>
      <c r="J623">
        <f t="shared" si="57"/>
        <v>0</v>
      </c>
      <c r="L623" s="107"/>
      <c r="M623" s="110"/>
      <c r="N623" s="109"/>
      <c r="P623" s="38">
        <f t="shared" si="54"/>
        <v>0</v>
      </c>
      <c r="Q623" s="105">
        <f t="shared" si="59"/>
        <v>0</v>
      </c>
      <c r="R623" s="38">
        <f t="shared" si="55"/>
        <v>0</v>
      </c>
      <c r="S623" s="40" t="str">
        <f t="shared" si="58"/>
        <v/>
      </c>
    </row>
    <row r="624" spans="1:19">
      <c r="A624" s="33"/>
      <c r="B624" s="34"/>
      <c r="C624" s="33"/>
      <c r="D624" s="33"/>
      <c r="E624" s="33"/>
      <c r="F624" s="42"/>
      <c r="G624" s="42"/>
      <c r="I624">
        <f t="shared" si="56"/>
        <v>0</v>
      </c>
      <c r="J624">
        <f t="shared" si="57"/>
        <v>0</v>
      </c>
      <c r="L624" s="107"/>
      <c r="M624" s="110"/>
      <c r="N624" s="109"/>
      <c r="P624" s="38">
        <f t="shared" si="54"/>
        <v>0</v>
      </c>
      <c r="Q624" s="105">
        <f t="shared" si="59"/>
        <v>0</v>
      </c>
      <c r="R624" s="38">
        <f t="shared" si="55"/>
        <v>0</v>
      </c>
      <c r="S624" s="40" t="str">
        <f t="shared" si="58"/>
        <v/>
      </c>
    </row>
    <row r="625" spans="1:19">
      <c r="A625" s="33"/>
      <c r="B625" s="34"/>
      <c r="C625" s="33"/>
      <c r="D625" s="33"/>
      <c r="E625" s="33"/>
      <c r="F625" s="42"/>
      <c r="G625" s="42"/>
      <c r="I625">
        <f t="shared" si="56"/>
        <v>0</v>
      </c>
      <c r="J625">
        <f t="shared" si="57"/>
        <v>0</v>
      </c>
      <c r="L625" s="107"/>
      <c r="M625" s="110"/>
      <c r="N625" s="109"/>
      <c r="P625" s="38">
        <f t="shared" si="54"/>
        <v>0</v>
      </c>
      <c r="Q625" s="105">
        <f t="shared" si="59"/>
        <v>0</v>
      </c>
      <c r="R625" s="38">
        <f t="shared" si="55"/>
        <v>0</v>
      </c>
      <c r="S625" s="40" t="str">
        <f t="shared" si="58"/>
        <v/>
      </c>
    </row>
    <row r="626" spans="1:19">
      <c r="A626" s="33"/>
      <c r="B626" s="34"/>
      <c r="C626" s="33"/>
      <c r="D626" s="33"/>
      <c r="E626" s="33"/>
      <c r="F626" s="42"/>
      <c r="G626" s="42"/>
      <c r="I626">
        <f t="shared" si="56"/>
        <v>0</v>
      </c>
      <c r="J626">
        <f t="shared" si="57"/>
        <v>0</v>
      </c>
      <c r="L626" s="107"/>
      <c r="M626" s="110"/>
      <c r="N626" s="109"/>
      <c r="P626" s="38">
        <f t="shared" si="54"/>
        <v>0</v>
      </c>
      <c r="Q626" s="105">
        <f t="shared" si="59"/>
        <v>0</v>
      </c>
      <c r="R626" s="38">
        <f t="shared" si="55"/>
        <v>0</v>
      </c>
      <c r="S626" s="40" t="str">
        <f t="shared" si="58"/>
        <v/>
      </c>
    </row>
    <row r="627" spans="1:19">
      <c r="A627" s="33"/>
      <c r="B627" s="34"/>
      <c r="C627" s="33"/>
      <c r="D627" s="33"/>
      <c r="E627" s="33"/>
      <c r="F627" s="42"/>
      <c r="G627" s="42"/>
      <c r="I627">
        <f t="shared" si="56"/>
        <v>0</v>
      </c>
      <c r="J627">
        <f t="shared" si="57"/>
        <v>0</v>
      </c>
      <c r="L627" s="107"/>
      <c r="M627" s="110"/>
      <c r="N627" s="109"/>
      <c r="P627" s="38">
        <f t="shared" si="54"/>
        <v>0</v>
      </c>
      <c r="Q627" s="105">
        <f t="shared" si="59"/>
        <v>0</v>
      </c>
      <c r="R627" s="38">
        <f t="shared" si="55"/>
        <v>0</v>
      </c>
      <c r="S627" s="40" t="str">
        <f t="shared" si="58"/>
        <v/>
      </c>
    </row>
    <row r="628" spans="1:19">
      <c r="A628" s="33"/>
      <c r="B628" s="34"/>
      <c r="C628" s="33"/>
      <c r="D628" s="33"/>
      <c r="E628" s="33"/>
      <c r="F628" s="42"/>
      <c r="G628" s="42"/>
      <c r="I628">
        <f t="shared" si="56"/>
        <v>0</v>
      </c>
      <c r="J628">
        <f t="shared" si="57"/>
        <v>0</v>
      </c>
      <c r="L628" s="107"/>
      <c r="M628" s="110"/>
      <c r="N628" s="109"/>
      <c r="P628" s="38">
        <f t="shared" si="54"/>
        <v>0</v>
      </c>
      <c r="Q628" s="105">
        <f t="shared" si="59"/>
        <v>0</v>
      </c>
      <c r="R628" s="38">
        <f t="shared" si="55"/>
        <v>0</v>
      </c>
      <c r="S628" s="40" t="str">
        <f t="shared" si="58"/>
        <v/>
      </c>
    </row>
    <row r="629" spans="1:19">
      <c r="A629" s="33"/>
      <c r="B629" s="34"/>
      <c r="C629" s="33"/>
      <c r="D629" s="33"/>
      <c r="E629" s="33"/>
      <c r="F629" s="42"/>
      <c r="G629" s="42"/>
      <c r="I629">
        <f t="shared" si="56"/>
        <v>0</v>
      </c>
      <c r="J629">
        <f t="shared" si="57"/>
        <v>0</v>
      </c>
      <c r="L629" s="107"/>
      <c r="M629" s="110"/>
      <c r="N629" s="109"/>
      <c r="P629" s="38">
        <f t="shared" si="54"/>
        <v>0</v>
      </c>
      <c r="Q629" s="105">
        <f t="shared" si="59"/>
        <v>0</v>
      </c>
      <c r="R629" s="38">
        <f t="shared" si="55"/>
        <v>0</v>
      </c>
      <c r="S629" s="40" t="str">
        <f t="shared" si="58"/>
        <v/>
      </c>
    </row>
    <row r="630" spans="1:19">
      <c r="A630" s="33"/>
      <c r="B630" s="34"/>
      <c r="C630" s="33"/>
      <c r="D630" s="33"/>
      <c r="E630" s="33"/>
      <c r="F630" s="42"/>
      <c r="G630" s="42"/>
      <c r="I630">
        <f t="shared" si="56"/>
        <v>0</v>
      </c>
      <c r="J630">
        <f t="shared" si="57"/>
        <v>0</v>
      </c>
      <c r="L630" s="107"/>
      <c r="M630" s="110"/>
      <c r="N630" s="109"/>
      <c r="P630" s="38">
        <f t="shared" si="54"/>
        <v>0</v>
      </c>
      <c r="Q630" s="105">
        <f t="shared" si="59"/>
        <v>0</v>
      </c>
      <c r="R630" s="38">
        <f t="shared" si="55"/>
        <v>0</v>
      </c>
      <c r="S630" s="40" t="str">
        <f t="shared" si="58"/>
        <v/>
      </c>
    </row>
    <row r="631" spans="1:19">
      <c r="A631" s="33"/>
      <c r="B631" s="34"/>
      <c r="C631" s="33"/>
      <c r="D631" s="33"/>
      <c r="E631" s="33"/>
      <c r="F631" s="42"/>
      <c r="G631" s="42"/>
      <c r="I631">
        <f t="shared" si="56"/>
        <v>0</v>
      </c>
      <c r="J631">
        <f t="shared" si="57"/>
        <v>0</v>
      </c>
      <c r="L631" s="107"/>
      <c r="M631" s="110"/>
      <c r="N631" s="109"/>
      <c r="P631" s="38">
        <f t="shared" ref="P631:P694" si="60">I631*L631/1000</f>
        <v>0</v>
      </c>
      <c r="Q631" s="105">
        <f t="shared" si="59"/>
        <v>0</v>
      </c>
      <c r="R631" s="38">
        <f t="shared" ref="R631:R694" si="61">J631*N631/1000</f>
        <v>0</v>
      </c>
      <c r="S631" s="40" t="str">
        <f t="shared" si="58"/>
        <v/>
      </c>
    </row>
    <row r="632" spans="1:19">
      <c r="A632" s="33"/>
      <c r="B632" s="34"/>
      <c r="C632" s="33"/>
      <c r="D632" s="33"/>
      <c r="E632" s="33"/>
      <c r="F632" s="42"/>
      <c r="G632" s="42"/>
      <c r="I632">
        <f t="shared" ref="I632:I695" si="62">IF(OR(E632="R",E632="E"),D632,IF(D632&gt;=E632,D632-E632,0))</f>
        <v>0</v>
      </c>
      <c r="J632">
        <f t="shared" ref="J632:J695" si="63">IF(OR(E632="R",E632="E"),0,IF(E632&gt;D632,E632-D632,0))</f>
        <v>0</v>
      </c>
      <c r="L632" s="107"/>
      <c r="M632" s="110"/>
      <c r="N632" s="109"/>
      <c r="P632" s="38">
        <f t="shared" si="60"/>
        <v>0</v>
      </c>
      <c r="Q632" s="105">
        <f t="shared" si="59"/>
        <v>0</v>
      </c>
      <c r="R632" s="38">
        <f t="shared" si="61"/>
        <v>0</v>
      </c>
      <c r="S632" s="40" t="str">
        <f t="shared" si="58"/>
        <v/>
      </c>
    </row>
    <row r="633" spans="1:19">
      <c r="A633" s="33"/>
      <c r="B633" s="34"/>
      <c r="C633" s="33"/>
      <c r="D633" s="33"/>
      <c r="E633" s="33"/>
      <c r="F633" s="42"/>
      <c r="G633" s="42"/>
      <c r="I633">
        <f t="shared" si="62"/>
        <v>0</v>
      </c>
      <c r="J633">
        <f t="shared" si="63"/>
        <v>0</v>
      </c>
      <c r="L633" s="107"/>
      <c r="M633" s="110"/>
      <c r="N633" s="109"/>
      <c r="P633" s="38">
        <f t="shared" si="60"/>
        <v>0</v>
      </c>
      <c r="Q633" s="105">
        <f t="shared" si="59"/>
        <v>0</v>
      </c>
      <c r="R633" s="38">
        <f t="shared" si="61"/>
        <v>0</v>
      </c>
      <c r="S633" s="40" t="str">
        <f t="shared" si="58"/>
        <v/>
      </c>
    </row>
    <row r="634" spans="1:19">
      <c r="A634" s="33"/>
      <c r="B634" s="34"/>
      <c r="C634" s="33"/>
      <c r="D634" s="33"/>
      <c r="E634" s="33"/>
      <c r="F634" s="42"/>
      <c r="G634" s="42"/>
      <c r="I634">
        <f t="shared" si="62"/>
        <v>0</v>
      </c>
      <c r="J634">
        <f t="shared" si="63"/>
        <v>0</v>
      </c>
      <c r="L634" s="107"/>
      <c r="M634" s="110"/>
      <c r="N634" s="109"/>
      <c r="P634" s="38">
        <f t="shared" si="60"/>
        <v>0</v>
      </c>
      <c r="Q634" s="105">
        <f t="shared" si="59"/>
        <v>0</v>
      </c>
      <c r="R634" s="38">
        <f t="shared" si="61"/>
        <v>0</v>
      </c>
      <c r="S634" s="40" t="str">
        <f t="shared" si="58"/>
        <v/>
      </c>
    </row>
    <row r="635" spans="1:19">
      <c r="A635" s="33"/>
      <c r="B635" s="34"/>
      <c r="C635" s="33"/>
      <c r="D635" s="33"/>
      <c r="E635" s="33"/>
      <c r="F635" s="42"/>
      <c r="G635" s="42"/>
      <c r="I635">
        <f t="shared" si="62"/>
        <v>0</v>
      </c>
      <c r="J635">
        <f t="shared" si="63"/>
        <v>0</v>
      </c>
      <c r="L635" s="107"/>
      <c r="M635" s="110"/>
      <c r="N635" s="109"/>
      <c r="P635" s="38">
        <f t="shared" si="60"/>
        <v>0</v>
      </c>
      <c r="Q635" s="105">
        <f t="shared" si="59"/>
        <v>0</v>
      </c>
      <c r="R635" s="38">
        <f t="shared" si="61"/>
        <v>0</v>
      </c>
      <c r="S635" s="40" t="str">
        <f t="shared" si="58"/>
        <v/>
      </c>
    </row>
    <row r="636" spans="1:19">
      <c r="A636" s="33"/>
      <c r="B636" s="34"/>
      <c r="C636" s="33"/>
      <c r="D636" s="33"/>
      <c r="E636" s="33"/>
      <c r="F636" s="42"/>
      <c r="G636" s="42"/>
      <c r="I636">
        <f t="shared" si="62"/>
        <v>0</v>
      </c>
      <c r="J636">
        <f t="shared" si="63"/>
        <v>0</v>
      </c>
      <c r="L636" s="107"/>
      <c r="M636" s="110"/>
      <c r="N636" s="109"/>
      <c r="P636" s="38">
        <f t="shared" si="60"/>
        <v>0</v>
      </c>
      <c r="Q636" s="105">
        <f t="shared" si="59"/>
        <v>0</v>
      </c>
      <c r="R636" s="38">
        <f t="shared" si="61"/>
        <v>0</v>
      </c>
      <c r="S636" s="40" t="str">
        <f t="shared" si="58"/>
        <v/>
      </c>
    </row>
    <row r="637" spans="1:19">
      <c r="A637" s="33"/>
      <c r="B637" s="34"/>
      <c r="C637" s="33"/>
      <c r="D637" s="33"/>
      <c r="E637" s="33"/>
      <c r="F637" s="42"/>
      <c r="G637" s="42"/>
      <c r="I637">
        <f t="shared" si="62"/>
        <v>0</v>
      </c>
      <c r="J637">
        <f t="shared" si="63"/>
        <v>0</v>
      </c>
      <c r="L637" s="107"/>
      <c r="M637" s="110"/>
      <c r="N637" s="109"/>
      <c r="P637" s="38">
        <f t="shared" si="60"/>
        <v>0</v>
      </c>
      <c r="Q637" s="105">
        <f t="shared" si="59"/>
        <v>0</v>
      </c>
      <c r="R637" s="38">
        <f t="shared" si="61"/>
        <v>0</v>
      </c>
      <c r="S637" s="40" t="str">
        <f t="shared" si="58"/>
        <v/>
      </c>
    </row>
    <row r="638" spans="1:19">
      <c r="A638" s="33"/>
      <c r="B638" s="34"/>
      <c r="C638" s="33"/>
      <c r="D638" s="33"/>
      <c r="E638" s="33"/>
      <c r="F638" s="42"/>
      <c r="G638" s="42"/>
      <c r="I638">
        <f t="shared" si="62"/>
        <v>0</v>
      </c>
      <c r="J638">
        <f t="shared" si="63"/>
        <v>0</v>
      </c>
      <c r="L638" s="107"/>
      <c r="M638" s="110"/>
      <c r="N638" s="109"/>
      <c r="P638" s="38">
        <f t="shared" si="60"/>
        <v>0</v>
      </c>
      <c r="Q638" s="105">
        <f t="shared" si="59"/>
        <v>0</v>
      </c>
      <c r="R638" s="38">
        <f t="shared" si="61"/>
        <v>0</v>
      </c>
      <c r="S638" s="40" t="str">
        <f t="shared" si="58"/>
        <v/>
      </c>
    </row>
    <row r="639" spans="1:19">
      <c r="A639" s="33"/>
      <c r="B639" s="34"/>
      <c r="C639" s="33"/>
      <c r="D639" s="33"/>
      <c r="E639" s="33"/>
      <c r="F639" s="42"/>
      <c r="G639" s="42"/>
      <c r="I639">
        <f t="shared" si="62"/>
        <v>0</v>
      </c>
      <c r="J639">
        <f t="shared" si="63"/>
        <v>0</v>
      </c>
      <c r="L639" s="107"/>
      <c r="M639" s="110"/>
      <c r="N639" s="109"/>
      <c r="P639" s="38">
        <f t="shared" si="60"/>
        <v>0</v>
      </c>
      <c r="Q639" s="105">
        <f t="shared" si="59"/>
        <v>0</v>
      </c>
      <c r="R639" s="38">
        <f t="shared" si="61"/>
        <v>0</v>
      </c>
      <c r="S639" s="40" t="str">
        <f t="shared" si="58"/>
        <v/>
      </c>
    </row>
    <row r="640" spans="1:19">
      <c r="A640" s="33"/>
      <c r="B640" s="34"/>
      <c r="C640" s="33"/>
      <c r="D640" s="33"/>
      <c r="E640" s="33"/>
      <c r="F640" s="42"/>
      <c r="G640" s="42"/>
      <c r="I640">
        <f t="shared" si="62"/>
        <v>0</v>
      </c>
      <c r="J640">
        <f t="shared" si="63"/>
        <v>0</v>
      </c>
      <c r="L640" s="107"/>
      <c r="M640" s="110"/>
      <c r="N640" s="109"/>
      <c r="P640" s="38">
        <f t="shared" si="60"/>
        <v>0</v>
      </c>
      <c r="Q640" s="105">
        <f t="shared" si="59"/>
        <v>0</v>
      </c>
      <c r="R640" s="38">
        <f t="shared" si="61"/>
        <v>0</v>
      </c>
      <c r="S640" s="40" t="str">
        <f t="shared" si="58"/>
        <v/>
      </c>
    </row>
    <row r="641" spans="1:19">
      <c r="A641" s="33"/>
      <c r="B641" s="34"/>
      <c r="C641" s="33"/>
      <c r="D641" s="33"/>
      <c r="E641" s="33"/>
      <c r="F641" s="42"/>
      <c r="G641" s="42"/>
      <c r="I641">
        <f t="shared" si="62"/>
        <v>0</v>
      </c>
      <c r="J641">
        <f t="shared" si="63"/>
        <v>0</v>
      </c>
      <c r="L641" s="107"/>
      <c r="M641" s="110"/>
      <c r="N641" s="109"/>
      <c r="P641" s="38">
        <f t="shared" si="60"/>
        <v>0</v>
      </c>
      <c r="Q641" s="105">
        <f t="shared" si="59"/>
        <v>0</v>
      </c>
      <c r="R641" s="38">
        <f t="shared" si="61"/>
        <v>0</v>
      </c>
      <c r="S641" s="40" t="str">
        <f t="shared" si="58"/>
        <v/>
      </c>
    </row>
    <row r="642" spans="1:19">
      <c r="A642" s="33"/>
      <c r="B642" s="34"/>
      <c r="C642" s="33"/>
      <c r="D642" s="33"/>
      <c r="E642" s="33"/>
      <c r="F642" s="42"/>
      <c r="G642" s="42"/>
      <c r="I642">
        <f t="shared" si="62"/>
        <v>0</v>
      </c>
      <c r="J642">
        <f t="shared" si="63"/>
        <v>0</v>
      </c>
      <c r="L642" s="107"/>
      <c r="M642" s="110"/>
      <c r="N642" s="109"/>
      <c r="P642" s="38">
        <f t="shared" si="60"/>
        <v>0</v>
      </c>
      <c r="Q642" s="105">
        <f t="shared" si="59"/>
        <v>0</v>
      </c>
      <c r="R642" s="38">
        <f t="shared" si="61"/>
        <v>0</v>
      </c>
      <c r="S642" s="40" t="str">
        <f t="shared" si="58"/>
        <v/>
      </c>
    </row>
    <row r="643" spans="1:19">
      <c r="A643" s="33"/>
      <c r="B643" s="34"/>
      <c r="C643" s="33"/>
      <c r="D643" s="33"/>
      <c r="E643" s="33"/>
      <c r="F643" s="42"/>
      <c r="G643" s="42"/>
      <c r="I643">
        <f t="shared" si="62"/>
        <v>0</v>
      </c>
      <c r="J643">
        <f t="shared" si="63"/>
        <v>0</v>
      </c>
      <c r="L643" s="107"/>
      <c r="M643" s="110"/>
      <c r="N643" s="109"/>
      <c r="P643" s="38">
        <f t="shared" si="60"/>
        <v>0</v>
      </c>
      <c r="Q643" s="105">
        <f t="shared" si="59"/>
        <v>0</v>
      </c>
      <c r="R643" s="38">
        <f t="shared" si="61"/>
        <v>0</v>
      </c>
      <c r="S643" s="40" t="str">
        <f t="shared" si="58"/>
        <v/>
      </c>
    </row>
    <row r="644" spans="1:19">
      <c r="A644" s="33"/>
      <c r="B644" s="34"/>
      <c r="C644" s="33"/>
      <c r="D644" s="33"/>
      <c r="E644" s="33"/>
      <c r="F644" s="42"/>
      <c r="G644" s="42"/>
      <c r="I644">
        <f t="shared" si="62"/>
        <v>0</v>
      </c>
      <c r="J644">
        <f t="shared" si="63"/>
        <v>0</v>
      </c>
      <c r="L644" s="107"/>
      <c r="M644" s="110"/>
      <c r="N644" s="109"/>
      <c r="P644" s="38">
        <f t="shared" si="60"/>
        <v>0</v>
      </c>
      <c r="Q644" s="105">
        <f t="shared" si="59"/>
        <v>0</v>
      </c>
      <c r="R644" s="38">
        <f t="shared" si="61"/>
        <v>0</v>
      </c>
      <c r="S644" s="40" t="str">
        <f t="shared" si="58"/>
        <v/>
      </c>
    </row>
    <row r="645" spans="1:19">
      <c r="A645" s="33"/>
      <c r="B645" s="34"/>
      <c r="C645" s="33"/>
      <c r="D645" s="33"/>
      <c r="E645" s="33"/>
      <c r="F645" s="42"/>
      <c r="G645" s="42"/>
      <c r="I645">
        <f t="shared" si="62"/>
        <v>0</v>
      </c>
      <c r="J645">
        <f t="shared" si="63"/>
        <v>0</v>
      </c>
      <c r="L645" s="107"/>
      <c r="M645" s="110"/>
      <c r="N645" s="109"/>
      <c r="P645" s="38">
        <f t="shared" si="60"/>
        <v>0</v>
      </c>
      <c r="Q645" s="105">
        <f t="shared" si="59"/>
        <v>0</v>
      </c>
      <c r="R645" s="38">
        <f t="shared" si="61"/>
        <v>0</v>
      </c>
      <c r="S645" s="40" t="str">
        <f t="shared" si="58"/>
        <v/>
      </c>
    </row>
    <row r="646" spans="1:19">
      <c r="A646" s="33"/>
      <c r="B646" s="34"/>
      <c r="C646" s="33"/>
      <c r="D646" s="33"/>
      <c r="E646" s="33"/>
      <c r="F646" s="42"/>
      <c r="G646" s="42"/>
      <c r="I646">
        <f t="shared" si="62"/>
        <v>0</v>
      </c>
      <c r="J646">
        <f t="shared" si="63"/>
        <v>0</v>
      </c>
      <c r="L646" s="107"/>
      <c r="M646" s="110"/>
      <c r="N646" s="109"/>
      <c r="P646" s="38">
        <f t="shared" si="60"/>
        <v>0</v>
      </c>
      <c r="Q646" s="105">
        <f t="shared" si="59"/>
        <v>0</v>
      </c>
      <c r="R646" s="38">
        <f t="shared" si="61"/>
        <v>0</v>
      </c>
      <c r="S646" s="40" t="str">
        <f t="shared" si="58"/>
        <v/>
      </c>
    </row>
    <row r="647" spans="1:19">
      <c r="A647" s="33"/>
      <c r="B647" s="34"/>
      <c r="C647" s="33"/>
      <c r="D647" s="33"/>
      <c r="E647" s="33"/>
      <c r="F647" s="42"/>
      <c r="G647" s="42"/>
      <c r="I647">
        <f t="shared" si="62"/>
        <v>0</v>
      </c>
      <c r="J647">
        <f t="shared" si="63"/>
        <v>0</v>
      </c>
      <c r="L647" s="107"/>
      <c r="M647" s="110"/>
      <c r="N647" s="109"/>
      <c r="P647" s="38">
        <f t="shared" si="60"/>
        <v>0</v>
      </c>
      <c r="Q647" s="105">
        <f t="shared" si="59"/>
        <v>0</v>
      </c>
      <c r="R647" s="38">
        <f t="shared" si="61"/>
        <v>0</v>
      </c>
      <c r="S647" s="40" t="str">
        <f t="shared" ref="S647:S710" si="64">IF(C647=1,SUM(R647:R670)-SUM(P647:P670),"")</f>
        <v/>
      </c>
    </row>
    <row r="648" spans="1:19">
      <c r="A648" s="33"/>
      <c r="B648" s="34"/>
      <c r="C648" s="33"/>
      <c r="D648" s="33"/>
      <c r="E648" s="33"/>
      <c r="F648" s="42"/>
      <c r="G648" s="42"/>
      <c r="I648">
        <f t="shared" si="62"/>
        <v>0</v>
      </c>
      <c r="J648">
        <f t="shared" si="63"/>
        <v>0</v>
      </c>
      <c r="L648" s="107"/>
      <c r="M648" s="110"/>
      <c r="N648" s="109"/>
      <c r="P648" s="38">
        <f t="shared" si="60"/>
        <v>0</v>
      </c>
      <c r="Q648" s="105">
        <f t="shared" ref="Q648:Q711" si="65">I648*M648/1000</f>
        <v>0</v>
      </c>
      <c r="R648" s="38">
        <f t="shared" si="61"/>
        <v>0</v>
      </c>
      <c r="S648" s="40" t="str">
        <f t="shared" si="64"/>
        <v/>
      </c>
    </row>
    <row r="649" spans="1:19">
      <c r="A649" s="33"/>
      <c r="B649" s="34"/>
      <c r="C649" s="33"/>
      <c r="D649" s="33"/>
      <c r="E649" s="33"/>
      <c r="F649" s="42"/>
      <c r="G649" s="42"/>
      <c r="I649">
        <f t="shared" si="62"/>
        <v>0</v>
      </c>
      <c r="J649">
        <f t="shared" si="63"/>
        <v>0</v>
      </c>
      <c r="L649" s="107"/>
      <c r="M649" s="110"/>
      <c r="N649" s="109"/>
      <c r="P649" s="38">
        <f t="shared" si="60"/>
        <v>0</v>
      </c>
      <c r="Q649" s="105">
        <f t="shared" si="65"/>
        <v>0</v>
      </c>
      <c r="R649" s="38">
        <f t="shared" si="61"/>
        <v>0</v>
      </c>
      <c r="S649" s="40" t="str">
        <f t="shared" si="64"/>
        <v/>
      </c>
    </row>
    <row r="650" spans="1:19">
      <c r="A650" s="33"/>
      <c r="B650" s="34"/>
      <c r="C650" s="33"/>
      <c r="D650" s="33"/>
      <c r="E650" s="33"/>
      <c r="F650" s="42"/>
      <c r="G650" s="42"/>
      <c r="I650">
        <f t="shared" si="62"/>
        <v>0</v>
      </c>
      <c r="J650">
        <f t="shared" si="63"/>
        <v>0</v>
      </c>
      <c r="L650" s="107"/>
      <c r="M650" s="110"/>
      <c r="N650" s="109"/>
      <c r="P650" s="38">
        <f t="shared" si="60"/>
        <v>0</v>
      </c>
      <c r="Q650" s="105">
        <f t="shared" si="65"/>
        <v>0</v>
      </c>
      <c r="R650" s="38">
        <f t="shared" si="61"/>
        <v>0</v>
      </c>
      <c r="S650" s="40" t="str">
        <f t="shared" si="64"/>
        <v/>
      </c>
    </row>
    <row r="651" spans="1:19">
      <c r="A651" s="33"/>
      <c r="B651" s="34"/>
      <c r="C651" s="33"/>
      <c r="D651" s="33"/>
      <c r="E651" s="33"/>
      <c r="F651" s="42"/>
      <c r="G651" s="42"/>
      <c r="I651">
        <f t="shared" si="62"/>
        <v>0</v>
      </c>
      <c r="J651">
        <f t="shared" si="63"/>
        <v>0</v>
      </c>
      <c r="L651" s="107"/>
      <c r="M651" s="110"/>
      <c r="N651" s="109"/>
      <c r="P651" s="38">
        <f t="shared" si="60"/>
        <v>0</v>
      </c>
      <c r="Q651" s="105">
        <f t="shared" si="65"/>
        <v>0</v>
      </c>
      <c r="R651" s="38">
        <f t="shared" si="61"/>
        <v>0</v>
      </c>
      <c r="S651" s="40" t="str">
        <f t="shared" si="64"/>
        <v/>
      </c>
    </row>
    <row r="652" spans="1:19">
      <c r="A652" s="33"/>
      <c r="B652" s="34"/>
      <c r="C652" s="33"/>
      <c r="D652" s="33"/>
      <c r="E652" s="33"/>
      <c r="F652" s="42"/>
      <c r="G652" s="42"/>
      <c r="I652">
        <f t="shared" si="62"/>
        <v>0</v>
      </c>
      <c r="J652">
        <f t="shared" si="63"/>
        <v>0</v>
      </c>
      <c r="L652" s="107"/>
      <c r="M652" s="110"/>
      <c r="N652" s="109"/>
      <c r="P652" s="38">
        <f t="shared" si="60"/>
        <v>0</v>
      </c>
      <c r="Q652" s="105">
        <f t="shared" si="65"/>
        <v>0</v>
      </c>
      <c r="R652" s="38">
        <f t="shared" si="61"/>
        <v>0</v>
      </c>
      <c r="S652" s="40" t="str">
        <f t="shared" si="64"/>
        <v/>
      </c>
    </row>
    <row r="653" spans="1:19">
      <c r="A653" s="33"/>
      <c r="B653" s="34"/>
      <c r="C653" s="33"/>
      <c r="D653" s="33"/>
      <c r="E653" s="33"/>
      <c r="F653" s="42"/>
      <c r="G653" s="42"/>
      <c r="I653">
        <f t="shared" si="62"/>
        <v>0</v>
      </c>
      <c r="J653">
        <f t="shared" si="63"/>
        <v>0</v>
      </c>
      <c r="L653" s="107"/>
      <c r="M653" s="110"/>
      <c r="N653" s="109"/>
      <c r="P653" s="38">
        <f t="shared" si="60"/>
        <v>0</v>
      </c>
      <c r="Q653" s="105">
        <f t="shared" si="65"/>
        <v>0</v>
      </c>
      <c r="R653" s="38">
        <f t="shared" si="61"/>
        <v>0</v>
      </c>
      <c r="S653" s="40" t="str">
        <f t="shared" si="64"/>
        <v/>
      </c>
    </row>
    <row r="654" spans="1:19">
      <c r="A654" s="33"/>
      <c r="B654" s="34"/>
      <c r="C654" s="33"/>
      <c r="D654" s="33"/>
      <c r="E654" s="33"/>
      <c r="F654" s="42"/>
      <c r="G654" s="42"/>
      <c r="I654">
        <f t="shared" si="62"/>
        <v>0</v>
      </c>
      <c r="J654">
        <f t="shared" si="63"/>
        <v>0</v>
      </c>
      <c r="L654" s="107"/>
      <c r="M654" s="110"/>
      <c r="N654" s="109"/>
      <c r="P654" s="38">
        <f t="shared" si="60"/>
        <v>0</v>
      </c>
      <c r="Q654" s="105">
        <f t="shared" si="65"/>
        <v>0</v>
      </c>
      <c r="R654" s="38">
        <f t="shared" si="61"/>
        <v>0</v>
      </c>
      <c r="S654" s="40" t="str">
        <f t="shared" si="64"/>
        <v/>
      </c>
    </row>
    <row r="655" spans="1:19">
      <c r="A655" s="33"/>
      <c r="B655" s="34"/>
      <c r="C655" s="33"/>
      <c r="D655" s="33"/>
      <c r="E655" s="33"/>
      <c r="F655" s="42"/>
      <c r="G655" s="42"/>
      <c r="I655">
        <f t="shared" si="62"/>
        <v>0</v>
      </c>
      <c r="J655">
        <f t="shared" si="63"/>
        <v>0</v>
      </c>
      <c r="L655" s="107"/>
      <c r="M655" s="110"/>
      <c r="N655" s="109"/>
      <c r="P655" s="38">
        <f t="shared" si="60"/>
        <v>0</v>
      </c>
      <c r="Q655" s="105">
        <f t="shared" si="65"/>
        <v>0</v>
      </c>
      <c r="R655" s="38">
        <f t="shared" si="61"/>
        <v>0</v>
      </c>
      <c r="S655" s="40" t="str">
        <f t="shared" si="64"/>
        <v/>
      </c>
    </row>
    <row r="656" spans="1:19">
      <c r="A656" s="33"/>
      <c r="B656" s="34"/>
      <c r="C656" s="33"/>
      <c r="D656" s="33"/>
      <c r="E656" s="33"/>
      <c r="F656" s="42"/>
      <c r="G656" s="42"/>
      <c r="I656">
        <f t="shared" si="62"/>
        <v>0</v>
      </c>
      <c r="J656">
        <f t="shared" si="63"/>
        <v>0</v>
      </c>
      <c r="L656" s="107"/>
      <c r="M656" s="110"/>
      <c r="N656" s="109"/>
      <c r="P656" s="38">
        <f t="shared" si="60"/>
        <v>0</v>
      </c>
      <c r="Q656" s="105">
        <f t="shared" si="65"/>
        <v>0</v>
      </c>
      <c r="R656" s="38">
        <f t="shared" si="61"/>
        <v>0</v>
      </c>
      <c r="S656" s="40" t="str">
        <f t="shared" si="64"/>
        <v/>
      </c>
    </row>
    <row r="657" spans="1:19">
      <c r="A657" s="33"/>
      <c r="B657" s="34"/>
      <c r="C657" s="33"/>
      <c r="D657" s="33"/>
      <c r="E657" s="33"/>
      <c r="F657" s="42"/>
      <c r="G657" s="42"/>
      <c r="I657">
        <f t="shared" si="62"/>
        <v>0</v>
      </c>
      <c r="J657">
        <f t="shared" si="63"/>
        <v>0</v>
      </c>
      <c r="L657" s="107"/>
      <c r="M657" s="110"/>
      <c r="N657" s="109"/>
      <c r="P657" s="38">
        <f t="shared" si="60"/>
        <v>0</v>
      </c>
      <c r="Q657" s="105">
        <f t="shared" si="65"/>
        <v>0</v>
      </c>
      <c r="R657" s="38">
        <f t="shared" si="61"/>
        <v>0</v>
      </c>
      <c r="S657" s="40" t="str">
        <f t="shared" si="64"/>
        <v/>
      </c>
    </row>
    <row r="658" spans="1:19">
      <c r="A658" s="33"/>
      <c r="B658" s="34"/>
      <c r="C658" s="33"/>
      <c r="D658" s="33"/>
      <c r="E658" s="33"/>
      <c r="F658" s="42"/>
      <c r="G658" s="42"/>
      <c r="I658">
        <f t="shared" si="62"/>
        <v>0</v>
      </c>
      <c r="J658">
        <f t="shared" si="63"/>
        <v>0</v>
      </c>
      <c r="L658" s="107"/>
      <c r="M658" s="110"/>
      <c r="N658" s="109"/>
      <c r="P658" s="38">
        <f t="shared" si="60"/>
        <v>0</v>
      </c>
      <c r="Q658" s="105">
        <f t="shared" si="65"/>
        <v>0</v>
      </c>
      <c r="R658" s="38">
        <f t="shared" si="61"/>
        <v>0</v>
      </c>
      <c r="S658" s="40" t="str">
        <f t="shared" si="64"/>
        <v/>
      </c>
    </row>
    <row r="659" spans="1:19">
      <c r="A659" s="33"/>
      <c r="B659" s="34"/>
      <c r="C659" s="33"/>
      <c r="D659" s="33"/>
      <c r="E659" s="33"/>
      <c r="F659" s="42"/>
      <c r="G659" s="42"/>
      <c r="I659">
        <f t="shared" si="62"/>
        <v>0</v>
      </c>
      <c r="J659">
        <f t="shared" si="63"/>
        <v>0</v>
      </c>
      <c r="L659" s="107"/>
      <c r="M659" s="110"/>
      <c r="N659" s="109"/>
      <c r="P659" s="38">
        <f t="shared" si="60"/>
        <v>0</v>
      </c>
      <c r="Q659" s="105">
        <f t="shared" si="65"/>
        <v>0</v>
      </c>
      <c r="R659" s="38">
        <f t="shared" si="61"/>
        <v>0</v>
      </c>
      <c r="S659" s="40" t="str">
        <f t="shared" si="64"/>
        <v/>
      </c>
    </row>
    <row r="660" spans="1:19">
      <c r="A660" s="33"/>
      <c r="B660" s="34"/>
      <c r="C660" s="33"/>
      <c r="D660" s="33"/>
      <c r="E660" s="33"/>
      <c r="F660" s="42"/>
      <c r="G660" s="42"/>
      <c r="I660">
        <f t="shared" si="62"/>
        <v>0</v>
      </c>
      <c r="J660">
        <f t="shared" si="63"/>
        <v>0</v>
      </c>
      <c r="L660" s="107"/>
      <c r="M660" s="110"/>
      <c r="N660" s="109"/>
      <c r="P660" s="38">
        <f t="shared" si="60"/>
        <v>0</v>
      </c>
      <c r="Q660" s="105">
        <f t="shared" si="65"/>
        <v>0</v>
      </c>
      <c r="R660" s="38">
        <f t="shared" si="61"/>
        <v>0</v>
      </c>
      <c r="S660" s="40" t="str">
        <f t="shared" si="64"/>
        <v/>
      </c>
    </row>
    <row r="661" spans="1:19">
      <c r="A661" s="33"/>
      <c r="B661" s="34"/>
      <c r="C661" s="33"/>
      <c r="D661" s="33"/>
      <c r="E661" s="33"/>
      <c r="F661" s="42"/>
      <c r="G661" s="42"/>
      <c r="I661">
        <f t="shared" si="62"/>
        <v>0</v>
      </c>
      <c r="J661">
        <f t="shared" si="63"/>
        <v>0</v>
      </c>
      <c r="L661" s="107"/>
      <c r="M661" s="110"/>
      <c r="N661" s="109"/>
      <c r="P661" s="38">
        <f t="shared" si="60"/>
        <v>0</v>
      </c>
      <c r="Q661" s="105">
        <f t="shared" si="65"/>
        <v>0</v>
      </c>
      <c r="R661" s="38">
        <f t="shared" si="61"/>
        <v>0</v>
      </c>
      <c r="S661" s="40" t="str">
        <f t="shared" si="64"/>
        <v/>
      </c>
    </row>
    <row r="662" spans="1:19">
      <c r="A662" s="33"/>
      <c r="B662" s="34"/>
      <c r="C662" s="33"/>
      <c r="D662" s="33"/>
      <c r="E662" s="33"/>
      <c r="F662" s="42"/>
      <c r="G662" s="42"/>
      <c r="I662">
        <f t="shared" si="62"/>
        <v>0</v>
      </c>
      <c r="J662">
        <f t="shared" si="63"/>
        <v>0</v>
      </c>
      <c r="L662" s="107"/>
      <c r="M662" s="110"/>
      <c r="N662" s="109"/>
      <c r="P662" s="38">
        <f t="shared" si="60"/>
        <v>0</v>
      </c>
      <c r="Q662" s="105">
        <f t="shared" si="65"/>
        <v>0</v>
      </c>
      <c r="R662" s="38">
        <f t="shared" si="61"/>
        <v>0</v>
      </c>
      <c r="S662" s="40" t="str">
        <f t="shared" si="64"/>
        <v/>
      </c>
    </row>
    <row r="663" spans="1:19">
      <c r="A663" s="33"/>
      <c r="B663" s="34"/>
      <c r="C663" s="33"/>
      <c r="D663" s="33"/>
      <c r="E663" s="33"/>
      <c r="F663" s="42"/>
      <c r="G663" s="42"/>
      <c r="I663">
        <f t="shared" si="62"/>
        <v>0</v>
      </c>
      <c r="J663">
        <f t="shared" si="63"/>
        <v>0</v>
      </c>
      <c r="L663" s="107"/>
      <c r="M663" s="110"/>
      <c r="N663" s="109"/>
      <c r="P663" s="38">
        <f t="shared" si="60"/>
        <v>0</v>
      </c>
      <c r="Q663" s="105">
        <f t="shared" si="65"/>
        <v>0</v>
      </c>
      <c r="R663" s="38">
        <f t="shared" si="61"/>
        <v>0</v>
      </c>
      <c r="S663" s="40" t="str">
        <f t="shared" si="64"/>
        <v/>
      </c>
    </row>
    <row r="664" spans="1:19">
      <c r="A664" s="33"/>
      <c r="B664" s="34"/>
      <c r="C664" s="33"/>
      <c r="D664" s="33"/>
      <c r="E664" s="33"/>
      <c r="F664" s="42"/>
      <c r="G664" s="42"/>
      <c r="I664">
        <f t="shared" si="62"/>
        <v>0</v>
      </c>
      <c r="J664">
        <f t="shared" si="63"/>
        <v>0</v>
      </c>
      <c r="L664" s="107"/>
      <c r="M664" s="110"/>
      <c r="N664" s="109"/>
      <c r="P664" s="38">
        <f t="shared" si="60"/>
        <v>0</v>
      </c>
      <c r="Q664" s="105">
        <f t="shared" si="65"/>
        <v>0</v>
      </c>
      <c r="R664" s="38">
        <f t="shared" si="61"/>
        <v>0</v>
      </c>
      <c r="S664" s="40" t="str">
        <f t="shared" si="64"/>
        <v/>
      </c>
    </row>
    <row r="665" spans="1:19">
      <c r="A665" s="33"/>
      <c r="B665" s="34"/>
      <c r="C665" s="33"/>
      <c r="D665" s="33"/>
      <c r="E665" s="33"/>
      <c r="F665" s="42"/>
      <c r="G665" s="42"/>
      <c r="I665">
        <f t="shared" si="62"/>
        <v>0</v>
      </c>
      <c r="J665">
        <f t="shared" si="63"/>
        <v>0</v>
      </c>
      <c r="L665" s="107"/>
      <c r="M665" s="110"/>
      <c r="N665" s="109"/>
      <c r="P665" s="38">
        <f t="shared" si="60"/>
        <v>0</v>
      </c>
      <c r="Q665" s="105">
        <f t="shared" si="65"/>
        <v>0</v>
      </c>
      <c r="R665" s="38">
        <f t="shared" si="61"/>
        <v>0</v>
      </c>
      <c r="S665" s="40" t="str">
        <f t="shared" si="64"/>
        <v/>
      </c>
    </row>
    <row r="666" spans="1:19">
      <c r="A666" s="33"/>
      <c r="B666" s="34"/>
      <c r="C666" s="33"/>
      <c r="D666" s="33"/>
      <c r="E666" s="33"/>
      <c r="F666" s="42"/>
      <c r="G666" s="42"/>
      <c r="I666">
        <f t="shared" si="62"/>
        <v>0</v>
      </c>
      <c r="J666">
        <f t="shared" si="63"/>
        <v>0</v>
      </c>
      <c r="L666" s="107"/>
      <c r="M666" s="110"/>
      <c r="N666" s="109"/>
      <c r="P666" s="38">
        <f t="shared" si="60"/>
        <v>0</v>
      </c>
      <c r="Q666" s="105">
        <f t="shared" si="65"/>
        <v>0</v>
      </c>
      <c r="R666" s="38">
        <f t="shared" si="61"/>
        <v>0</v>
      </c>
      <c r="S666" s="40" t="str">
        <f t="shared" si="64"/>
        <v/>
      </c>
    </row>
    <row r="667" spans="1:19">
      <c r="A667" s="33"/>
      <c r="B667" s="34"/>
      <c r="C667" s="33"/>
      <c r="D667" s="33"/>
      <c r="E667" s="33"/>
      <c r="F667" s="42"/>
      <c r="G667" s="42"/>
      <c r="I667">
        <f t="shared" si="62"/>
        <v>0</v>
      </c>
      <c r="J667">
        <f t="shared" si="63"/>
        <v>0</v>
      </c>
      <c r="L667" s="107"/>
      <c r="M667" s="110"/>
      <c r="N667" s="109"/>
      <c r="P667" s="38">
        <f t="shared" si="60"/>
        <v>0</v>
      </c>
      <c r="Q667" s="105">
        <f t="shared" si="65"/>
        <v>0</v>
      </c>
      <c r="R667" s="38">
        <f t="shared" si="61"/>
        <v>0</v>
      </c>
      <c r="S667" s="40" t="str">
        <f t="shared" si="64"/>
        <v/>
      </c>
    </row>
    <row r="668" spans="1:19">
      <c r="A668" s="33"/>
      <c r="B668" s="34"/>
      <c r="C668" s="33"/>
      <c r="D668" s="33"/>
      <c r="E668" s="33"/>
      <c r="F668" s="42"/>
      <c r="G668" s="42"/>
      <c r="I668">
        <f t="shared" si="62"/>
        <v>0</v>
      </c>
      <c r="J668">
        <f t="shared" si="63"/>
        <v>0</v>
      </c>
      <c r="L668" s="107"/>
      <c r="M668" s="110"/>
      <c r="N668" s="109"/>
      <c r="P668" s="38">
        <f t="shared" si="60"/>
        <v>0</v>
      </c>
      <c r="Q668" s="105">
        <f t="shared" si="65"/>
        <v>0</v>
      </c>
      <c r="R668" s="38">
        <f t="shared" si="61"/>
        <v>0</v>
      </c>
      <c r="S668" s="40" t="str">
        <f t="shared" si="64"/>
        <v/>
      </c>
    </row>
    <row r="669" spans="1:19">
      <c r="A669" s="33"/>
      <c r="B669" s="34"/>
      <c r="C669" s="33"/>
      <c r="D669" s="33"/>
      <c r="E669" s="33"/>
      <c r="F669" s="42"/>
      <c r="G669" s="42"/>
      <c r="I669">
        <f t="shared" si="62"/>
        <v>0</v>
      </c>
      <c r="J669">
        <f t="shared" si="63"/>
        <v>0</v>
      </c>
      <c r="L669" s="107"/>
      <c r="M669" s="110"/>
      <c r="N669" s="109"/>
      <c r="P669" s="38">
        <f t="shared" si="60"/>
        <v>0</v>
      </c>
      <c r="Q669" s="105">
        <f t="shared" si="65"/>
        <v>0</v>
      </c>
      <c r="R669" s="38">
        <f t="shared" si="61"/>
        <v>0</v>
      </c>
      <c r="S669" s="40" t="str">
        <f t="shared" si="64"/>
        <v/>
      </c>
    </row>
    <row r="670" spans="1:19">
      <c r="A670" s="33"/>
      <c r="B670" s="34"/>
      <c r="C670" s="33"/>
      <c r="D670" s="33"/>
      <c r="E670" s="33"/>
      <c r="F670" s="42"/>
      <c r="G670" s="42"/>
      <c r="I670">
        <f t="shared" si="62"/>
        <v>0</v>
      </c>
      <c r="J670">
        <f t="shared" si="63"/>
        <v>0</v>
      </c>
      <c r="L670" s="107"/>
      <c r="M670" s="110"/>
      <c r="N670" s="109"/>
      <c r="P670" s="38">
        <f t="shared" si="60"/>
        <v>0</v>
      </c>
      <c r="Q670" s="105">
        <f t="shared" si="65"/>
        <v>0</v>
      </c>
      <c r="R670" s="38">
        <f t="shared" si="61"/>
        <v>0</v>
      </c>
      <c r="S670" s="40" t="str">
        <f t="shared" si="64"/>
        <v/>
      </c>
    </row>
    <row r="671" spans="1:19">
      <c r="A671" s="33"/>
      <c r="B671" s="34"/>
      <c r="C671" s="33"/>
      <c r="D671" s="33"/>
      <c r="E671" s="33"/>
      <c r="F671" s="42"/>
      <c r="G671" s="42"/>
      <c r="I671">
        <f t="shared" si="62"/>
        <v>0</v>
      </c>
      <c r="J671">
        <f t="shared" si="63"/>
        <v>0</v>
      </c>
      <c r="L671" s="107"/>
      <c r="M671" s="110"/>
      <c r="N671" s="109"/>
      <c r="P671" s="38">
        <f t="shared" si="60"/>
        <v>0</v>
      </c>
      <c r="Q671" s="105">
        <f t="shared" si="65"/>
        <v>0</v>
      </c>
      <c r="R671" s="38">
        <f t="shared" si="61"/>
        <v>0</v>
      </c>
      <c r="S671" s="40" t="str">
        <f t="shared" si="64"/>
        <v/>
      </c>
    </row>
    <row r="672" spans="1:19">
      <c r="A672" s="33"/>
      <c r="B672" s="34"/>
      <c r="C672" s="33"/>
      <c r="D672" s="33"/>
      <c r="E672" s="33"/>
      <c r="F672" s="42"/>
      <c r="G672" s="42"/>
      <c r="I672">
        <f t="shared" si="62"/>
        <v>0</v>
      </c>
      <c r="J672">
        <f t="shared" si="63"/>
        <v>0</v>
      </c>
      <c r="L672" s="107"/>
      <c r="M672" s="110"/>
      <c r="N672" s="109"/>
      <c r="P672" s="38">
        <f t="shared" si="60"/>
        <v>0</v>
      </c>
      <c r="Q672" s="105">
        <f t="shared" si="65"/>
        <v>0</v>
      </c>
      <c r="R672" s="38">
        <f t="shared" si="61"/>
        <v>0</v>
      </c>
      <c r="S672" s="40" t="str">
        <f t="shared" si="64"/>
        <v/>
      </c>
    </row>
    <row r="673" spans="1:19">
      <c r="A673" s="33"/>
      <c r="B673" s="34"/>
      <c r="C673" s="33"/>
      <c r="D673" s="33"/>
      <c r="E673" s="33"/>
      <c r="F673" s="42"/>
      <c r="G673" s="42"/>
      <c r="I673">
        <f t="shared" si="62"/>
        <v>0</v>
      </c>
      <c r="J673">
        <f t="shared" si="63"/>
        <v>0</v>
      </c>
      <c r="L673" s="107"/>
      <c r="M673" s="110"/>
      <c r="N673" s="109"/>
      <c r="P673" s="38">
        <f t="shared" si="60"/>
        <v>0</v>
      </c>
      <c r="Q673" s="105">
        <f t="shared" si="65"/>
        <v>0</v>
      </c>
      <c r="R673" s="38">
        <f t="shared" si="61"/>
        <v>0</v>
      </c>
      <c r="S673" s="40" t="str">
        <f t="shared" si="64"/>
        <v/>
      </c>
    </row>
    <row r="674" spans="1:19">
      <c r="A674" s="33"/>
      <c r="B674" s="34"/>
      <c r="C674" s="33"/>
      <c r="D674" s="33"/>
      <c r="E674" s="33"/>
      <c r="F674" s="42"/>
      <c r="G674" s="42"/>
      <c r="I674">
        <f t="shared" si="62"/>
        <v>0</v>
      </c>
      <c r="J674">
        <f t="shared" si="63"/>
        <v>0</v>
      </c>
      <c r="L674" s="107"/>
      <c r="M674" s="110"/>
      <c r="N674" s="109"/>
      <c r="P674" s="38">
        <f t="shared" si="60"/>
        <v>0</v>
      </c>
      <c r="Q674" s="105">
        <f t="shared" si="65"/>
        <v>0</v>
      </c>
      <c r="R674" s="38">
        <f t="shared" si="61"/>
        <v>0</v>
      </c>
      <c r="S674" s="40" t="str">
        <f t="shared" si="64"/>
        <v/>
      </c>
    </row>
    <row r="675" spans="1:19">
      <c r="A675" s="33"/>
      <c r="B675" s="34"/>
      <c r="C675" s="33"/>
      <c r="D675" s="33"/>
      <c r="E675" s="33"/>
      <c r="F675" s="42"/>
      <c r="G675" s="42"/>
      <c r="I675">
        <f t="shared" si="62"/>
        <v>0</v>
      </c>
      <c r="J675">
        <f t="shared" si="63"/>
        <v>0</v>
      </c>
      <c r="L675" s="107"/>
      <c r="M675" s="110"/>
      <c r="N675" s="109"/>
      <c r="P675" s="38">
        <f t="shared" si="60"/>
        <v>0</v>
      </c>
      <c r="Q675" s="105">
        <f t="shared" si="65"/>
        <v>0</v>
      </c>
      <c r="R675" s="38">
        <f t="shared" si="61"/>
        <v>0</v>
      </c>
      <c r="S675" s="40" t="str">
        <f t="shared" si="64"/>
        <v/>
      </c>
    </row>
    <row r="676" spans="1:19">
      <c r="A676" s="33"/>
      <c r="B676" s="34"/>
      <c r="C676" s="33"/>
      <c r="D676" s="33"/>
      <c r="E676" s="33"/>
      <c r="F676" s="42"/>
      <c r="G676" s="42"/>
      <c r="I676">
        <f t="shared" si="62"/>
        <v>0</v>
      </c>
      <c r="J676">
        <f t="shared" si="63"/>
        <v>0</v>
      </c>
      <c r="L676" s="107"/>
      <c r="M676" s="110"/>
      <c r="N676" s="109"/>
      <c r="P676" s="38">
        <f t="shared" si="60"/>
        <v>0</v>
      </c>
      <c r="Q676" s="105">
        <f t="shared" si="65"/>
        <v>0</v>
      </c>
      <c r="R676" s="38">
        <f t="shared" si="61"/>
        <v>0</v>
      </c>
      <c r="S676" s="40" t="str">
        <f t="shared" si="64"/>
        <v/>
      </c>
    </row>
    <row r="677" spans="1:19">
      <c r="A677" s="33"/>
      <c r="B677" s="34"/>
      <c r="C677" s="33"/>
      <c r="D677" s="33"/>
      <c r="E677" s="33"/>
      <c r="F677" s="42"/>
      <c r="G677" s="42"/>
      <c r="I677">
        <f t="shared" si="62"/>
        <v>0</v>
      </c>
      <c r="J677">
        <f t="shared" si="63"/>
        <v>0</v>
      </c>
      <c r="L677" s="107"/>
      <c r="M677" s="110"/>
      <c r="N677" s="109"/>
      <c r="P677" s="38">
        <f t="shared" si="60"/>
        <v>0</v>
      </c>
      <c r="Q677" s="105">
        <f t="shared" si="65"/>
        <v>0</v>
      </c>
      <c r="R677" s="38">
        <f t="shared" si="61"/>
        <v>0</v>
      </c>
      <c r="S677" s="40" t="str">
        <f t="shared" si="64"/>
        <v/>
      </c>
    </row>
    <row r="678" spans="1:19">
      <c r="A678" s="33"/>
      <c r="B678" s="34"/>
      <c r="C678" s="33"/>
      <c r="D678" s="33"/>
      <c r="E678" s="33"/>
      <c r="F678" s="42"/>
      <c r="G678" s="42"/>
      <c r="I678">
        <f t="shared" si="62"/>
        <v>0</v>
      </c>
      <c r="J678">
        <f t="shared" si="63"/>
        <v>0</v>
      </c>
      <c r="L678" s="107"/>
      <c r="M678" s="110"/>
      <c r="N678" s="109"/>
      <c r="P678" s="38">
        <f t="shared" si="60"/>
        <v>0</v>
      </c>
      <c r="Q678" s="105">
        <f t="shared" si="65"/>
        <v>0</v>
      </c>
      <c r="R678" s="38">
        <f t="shared" si="61"/>
        <v>0</v>
      </c>
      <c r="S678" s="40" t="str">
        <f t="shared" si="64"/>
        <v/>
      </c>
    </row>
    <row r="679" spans="1:19">
      <c r="A679" s="33"/>
      <c r="B679" s="34"/>
      <c r="C679" s="33"/>
      <c r="D679" s="33"/>
      <c r="E679" s="33"/>
      <c r="F679" s="42"/>
      <c r="G679" s="42"/>
      <c r="I679">
        <f t="shared" si="62"/>
        <v>0</v>
      </c>
      <c r="J679">
        <f t="shared" si="63"/>
        <v>0</v>
      </c>
      <c r="L679" s="107"/>
      <c r="M679" s="110"/>
      <c r="N679" s="109"/>
      <c r="P679" s="38">
        <f t="shared" si="60"/>
        <v>0</v>
      </c>
      <c r="Q679" s="105">
        <f t="shared" si="65"/>
        <v>0</v>
      </c>
      <c r="R679" s="38">
        <f t="shared" si="61"/>
        <v>0</v>
      </c>
      <c r="S679" s="40" t="str">
        <f t="shared" si="64"/>
        <v/>
      </c>
    </row>
    <row r="680" spans="1:19">
      <c r="A680" s="33"/>
      <c r="B680" s="34"/>
      <c r="C680" s="33"/>
      <c r="D680" s="33"/>
      <c r="E680" s="33"/>
      <c r="F680" s="42"/>
      <c r="G680" s="42"/>
      <c r="I680">
        <f t="shared" si="62"/>
        <v>0</v>
      </c>
      <c r="J680">
        <f t="shared" si="63"/>
        <v>0</v>
      </c>
      <c r="L680" s="107"/>
      <c r="M680" s="110"/>
      <c r="N680" s="109"/>
      <c r="P680" s="38">
        <f t="shared" si="60"/>
        <v>0</v>
      </c>
      <c r="Q680" s="105">
        <f t="shared" si="65"/>
        <v>0</v>
      </c>
      <c r="R680" s="38">
        <f t="shared" si="61"/>
        <v>0</v>
      </c>
      <c r="S680" s="40" t="str">
        <f t="shared" si="64"/>
        <v/>
      </c>
    </row>
    <row r="681" spans="1:19">
      <c r="A681" s="33"/>
      <c r="B681" s="34"/>
      <c r="C681" s="33"/>
      <c r="D681" s="33"/>
      <c r="E681" s="33"/>
      <c r="F681" s="42"/>
      <c r="G681" s="42"/>
      <c r="I681">
        <f t="shared" si="62"/>
        <v>0</v>
      </c>
      <c r="J681">
        <f t="shared" si="63"/>
        <v>0</v>
      </c>
      <c r="L681" s="107"/>
      <c r="M681" s="110"/>
      <c r="N681" s="109"/>
      <c r="P681" s="38">
        <f t="shared" si="60"/>
        <v>0</v>
      </c>
      <c r="Q681" s="105">
        <f t="shared" si="65"/>
        <v>0</v>
      </c>
      <c r="R681" s="38">
        <f t="shared" si="61"/>
        <v>0</v>
      </c>
      <c r="S681" s="40" t="str">
        <f t="shared" si="64"/>
        <v/>
      </c>
    </row>
    <row r="682" spans="1:19">
      <c r="A682" s="33"/>
      <c r="B682" s="34"/>
      <c r="C682" s="33"/>
      <c r="D682" s="33"/>
      <c r="E682" s="33"/>
      <c r="F682" s="42"/>
      <c r="G682" s="42"/>
      <c r="I682">
        <f t="shared" si="62"/>
        <v>0</v>
      </c>
      <c r="J682">
        <f t="shared" si="63"/>
        <v>0</v>
      </c>
      <c r="L682" s="107"/>
      <c r="M682" s="110"/>
      <c r="N682" s="109"/>
      <c r="P682" s="38">
        <f t="shared" si="60"/>
        <v>0</v>
      </c>
      <c r="Q682" s="105">
        <f t="shared" si="65"/>
        <v>0</v>
      </c>
      <c r="R682" s="38">
        <f t="shared" si="61"/>
        <v>0</v>
      </c>
      <c r="S682" s="40" t="str">
        <f t="shared" si="64"/>
        <v/>
      </c>
    </row>
    <row r="683" spans="1:19">
      <c r="A683" s="33"/>
      <c r="B683" s="34"/>
      <c r="C683" s="33"/>
      <c r="D683" s="33"/>
      <c r="E683" s="33"/>
      <c r="F683" s="42"/>
      <c r="G683" s="42"/>
      <c r="I683">
        <f t="shared" si="62"/>
        <v>0</v>
      </c>
      <c r="J683">
        <f t="shared" si="63"/>
        <v>0</v>
      </c>
      <c r="L683" s="107"/>
      <c r="M683" s="110"/>
      <c r="N683" s="109"/>
      <c r="P683" s="38">
        <f t="shared" si="60"/>
        <v>0</v>
      </c>
      <c r="Q683" s="105">
        <f t="shared" si="65"/>
        <v>0</v>
      </c>
      <c r="R683" s="38">
        <f t="shared" si="61"/>
        <v>0</v>
      </c>
      <c r="S683" s="40" t="str">
        <f t="shared" si="64"/>
        <v/>
      </c>
    </row>
    <row r="684" spans="1:19">
      <c r="A684" s="33"/>
      <c r="B684" s="34"/>
      <c r="C684" s="33"/>
      <c r="D684" s="33"/>
      <c r="E684" s="33"/>
      <c r="F684" s="42"/>
      <c r="G684" s="42"/>
      <c r="I684">
        <f t="shared" si="62"/>
        <v>0</v>
      </c>
      <c r="J684">
        <f t="shared" si="63"/>
        <v>0</v>
      </c>
      <c r="L684" s="107"/>
      <c r="M684" s="110"/>
      <c r="N684" s="109"/>
      <c r="P684" s="38">
        <f t="shared" si="60"/>
        <v>0</v>
      </c>
      <c r="Q684" s="105">
        <f t="shared" si="65"/>
        <v>0</v>
      </c>
      <c r="R684" s="38">
        <f t="shared" si="61"/>
        <v>0</v>
      </c>
      <c r="S684" s="40" t="str">
        <f t="shared" si="64"/>
        <v/>
      </c>
    </row>
    <row r="685" spans="1:19">
      <c r="A685" s="33"/>
      <c r="B685" s="34"/>
      <c r="C685" s="33"/>
      <c r="D685" s="33"/>
      <c r="E685" s="33"/>
      <c r="F685" s="42"/>
      <c r="G685" s="42"/>
      <c r="I685">
        <f t="shared" si="62"/>
        <v>0</v>
      </c>
      <c r="J685">
        <f t="shared" si="63"/>
        <v>0</v>
      </c>
      <c r="L685" s="107"/>
      <c r="M685" s="110"/>
      <c r="N685" s="109"/>
      <c r="P685" s="38">
        <f t="shared" si="60"/>
        <v>0</v>
      </c>
      <c r="Q685" s="105">
        <f t="shared" si="65"/>
        <v>0</v>
      </c>
      <c r="R685" s="38">
        <f t="shared" si="61"/>
        <v>0</v>
      </c>
      <c r="S685" s="40" t="str">
        <f t="shared" si="64"/>
        <v/>
      </c>
    </row>
    <row r="686" spans="1:19">
      <c r="A686" s="33"/>
      <c r="B686" s="34"/>
      <c r="C686" s="33"/>
      <c r="D686" s="33"/>
      <c r="E686" s="33"/>
      <c r="F686" s="42"/>
      <c r="G686" s="42"/>
      <c r="I686">
        <f t="shared" si="62"/>
        <v>0</v>
      </c>
      <c r="J686">
        <f t="shared" si="63"/>
        <v>0</v>
      </c>
      <c r="L686" s="107"/>
      <c r="M686" s="110"/>
      <c r="N686" s="109"/>
      <c r="P686" s="38">
        <f t="shared" si="60"/>
        <v>0</v>
      </c>
      <c r="Q686" s="105">
        <f t="shared" si="65"/>
        <v>0</v>
      </c>
      <c r="R686" s="38">
        <f t="shared" si="61"/>
        <v>0</v>
      </c>
      <c r="S686" s="40" t="str">
        <f t="shared" si="64"/>
        <v/>
      </c>
    </row>
    <row r="687" spans="1:19">
      <c r="A687" s="33"/>
      <c r="B687" s="34"/>
      <c r="C687" s="33"/>
      <c r="D687" s="33"/>
      <c r="E687" s="33"/>
      <c r="F687" s="42"/>
      <c r="G687" s="42"/>
      <c r="I687">
        <f t="shared" si="62"/>
        <v>0</v>
      </c>
      <c r="J687">
        <f t="shared" si="63"/>
        <v>0</v>
      </c>
      <c r="L687" s="107"/>
      <c r="M687" s="110"/>
      <c r="N687" s="109"/>
      <c r="P687" s="38">
        <f t="shared" si="60"/>
        <v>0</v>
      </c>
      <c r="Q687" s="105">
        <f t="shared" si="65"/>
        <v>0</v>
      </c>
      <c r="R687" s="38">
        <f t="shared" si="61"/>
        <v>0</v>
      </c>
      <c r="S687" s="40" t="str">
        <f t="shared" si="64"/>
        <v/>
      </c>
    </row>
    <row r="688" spans="1:19">
      <c r="A688" s="33"/>
      <c r="B688" s="34"/>
      <c r="C688" s="33"/>
      <c r="D688" s="33"/>
      <c r="E688" s="33"/>
      <c r="F688" s="42"/>
      <c r="G688" s="42"/>
      <c r="I688">
        <f t="shared" si="62"/>
        <v>0</v>
      </c>
      <c r="J688">
        <f t="shared" si="63"/>
        <v>0</v>
      </c>
      <c r="L688" s="107"/>
      <c r="M688" s="110"/>
      <c r="N688" s="109"/>
      <c r="P688" s="38">
        <f t="shared" si="60"/>
        <v>0</v>
      </c>
      <c r="Q688" s="105">
        <f t="shared" si="65"/>
        <v>0</v>
      </c>
      <c r="R688" s="38">
        <f t="shared" si="61"/>
        <v>0</v>
      </c>
      <c r="S688" s="40" t="str">
        <f t="shared" si="64"/>
        <v/>
      </c>
    </row>
    <row r="689" spans="1:19">
      <c r="A689" s="33"/>
      <c r="B689" s="34"/>
      <c r="C689" s="33"/>
      <c r="D689" s="33"/>
      <c r="E689" s="33"/>
      <c r="F689" s="42"/>
      <c r="G689" s="42"/>
      <c r="I689">
        <f t="shared" si="62"/>
        <v>0</v>
      </c>
      <c r="J689">
        <f t="shared" si="63"/>
        <v>0</v>
      </c>
      <c r="L689" s="107"/>
      <c r="M689" s="110"/>
      <c r="N689" s="109"/>
      <c r="P689" s="38">
        <f t="shared" si="60"/>
        <v>0</v>
      </c>
      <c r="Q689" s="105">
        <f t="shared" si="65"/>
        <v>0</v>
      </c>
      <c r="R689" s="38">
        <f t="shared" si="61"/>
        <v>0</v>
      </c>
      <c r="S689" s="40" t="str">
        <f t="shared" si="64"/>
        <v/>
      </c>
    </row>
    <row r="690" spans="1:19">
      <c r="A690" s="33"/>
      <c r="B690" s="34"/>
      <c r="C690" s="33"/>
      <c r="D690" s="33"/>
      <c r="E690" s="33"/>
      <c r="F690" s="42"/>
      <c r="G690" s="42"/>
      <c r="I690">
        <f t="shared" si="62"/>
        <v>0</v>
      </c>
      <c r="J690">
        <f t="shared" si="63"/>
        <v>0</v>
      </c>
      <c r="L690" s="107"/>
      <c r="M690" s="110"/>
      <c r="N690" s="109"/>
      <c r="P690" s="38">
        <f t="shared" si="60"/>
        <v>0</v>
      </c>
      <c r="Q690" s="105">
        <f t="shared" si="65"/>
        <v>0</v>
      </c>
      <c r="R690" s="38">
        <f t="shared" si="61"/>
        <v>0</v>
      </c>
      <c r="S690" s="40" t="str">
        <f t="shared" si="64"/>
        <v/>
      </c>
    </row>
    <row r="691" spans="1:19">
      <c r="A691" s="33"/>
      <c r="B691" s="34"/>
      <c r="C691" s="33"/>
      <c r="D691" s="33"/>
      <c r="E691" s="33"/>
      <c r="F691" s="42"/>
      <c r="G691" s="42"/>
      <c r="I691">
        <f t="shared" si="62"/>
        <v>0</v>
      </c>
      <c r="J691">
        <f t="shared" si="63"/>
        <v>0</v>
      </c>
      <c r="L691" s="107"/>
      <c r="M691" s="110"/>
      <c r="N691" s="109"/>
      <c r="P691" s="38">
        <f t="shared" si="60"/>
        <v>0</v>
      </c>
      <c r="Q691" s="105">
        <f t="shared" si="65"/>
        <v>0</v>
      </c>
      <c r="R691" s="38">
        <f t="shared" si="61"/>
        <v>0</v>
      </c>
      <c r="S691" s="40" t="str">
        <f t="shared" si="64"/>
        <v/>
      </c>
    </row>
    <row r="692" spans="1:19">
      <c r="A692" s="33"/>
      <c r="B692" s="34"/>
      <c r="C692" s="33"/>
      <c r="D692" s="33"/>
      <c r="E692" s="33"/>
      <c r="F692" s="42"/>
      <c r="G692" s="42"/>
      <c r="I692">
        <f t="shared" si="62"/>
        <v>0</v>
      </c>
      <c r="J692">
        <f t="shared" si="63"/>
        <v>0</v>
      </c>
      <c r="L692" s="107"/>
      <c r="M692" s="110"/>
      <c r="N692" s="109"/>
      <c r="P692" s="38">
        <f t="shared" si="60"/>
        <v>0</v>
      </c>
      <c r="Q692" s="105">
        <f t="shared" si="65"/>
        <v>0</v>
      </c>
      <c r="R692" s="38">
        <f t="shared" si="61"/>
        <v>0</v>
      </c>
      <c r="S692" s="40" t="str">
        <f t="shared" si="64"/>
        <v/>
      </c>
    </row>
    <row r="693" spans="1:19">
      <c r="A693" s="33"/>
      <c r="B693" s="34"/>
      <c r="C693" s="33"/>
      <c r="D693" s="33"/>
      <c r="E693" s="33"/>
      <c r="F693" s="42"/>
      <c r="G693" s="42"/>
      <c r="I693">
        <f t="shared" si="62"/>
        <v>0</v>
      </c>
      <c r="J693">
        <f t="shared" si="63"/>
        <v>0</v>
      </c>
      <c r="L693" s="107"/>
      <c r="M693" s="110"/>
      <c r="N693" s="109"/>
      <c r="P693" s="38">
        <f t="shared" si="60"/>
        <v>0</v>
      </c>
      <c r="Q693" s="105">
        <f t="shared" si="65"/>
        <v>0</v>
      </c>
      <c r="R693" s="38">
        <f t="shared" si="61"/>
        <v>0</v>
      </c>
      <c r="S693" s="40" t="str">
        <f t="shared" si="64"/>
        <v/>
      </c>
    </row>
    <row r="694" spans="1:19">
      <c r="A694" s="33"/>
      <c r="B694" s="34"/>
      <c r="C694" s="33"/>
      <c r="D694" s="33"/>
      <c r="E694" s="33"/>
      <c r="F694" s="42"/>
      <c r="G694" s="42"/>
      <c r="I694">
        <f t="shared" si="62"/>
        <v>0</v>
      </c>
      <c r="J694">
        <f t="shared" si="63"/>
        <v>0</v>
      </c>
      <c r="L694" s="107"/>
      <c r="M694" s="110"/>
      <c r="N694" s="109"/>
      <c r="P694" s="38">
        <f t="shared" si="60"/>
        <v>0</v>
      </c>
      <c r="Q694" s="105">
        <f t="shared" si="65"/>
        <v>0</v>
      </c>
      <c r="R694" s="38">
        <f t="shared" si="61"/>
        <v>0</v>
      </c>
      <c r="S694" s="40" t="str">
        <f t="shared" si="64"/>
        <v/>
      </c>
    </row>
    <row r="695" spans="1:19">
      <c r="A695" s="33"/>
      <c r="B695" s="34"/>
      <c r="C695" s="33"/>
      <c r="D695" s="33"/>
      <c r="E695" s="33"/>
      <c r="F695" s="42"/>
      <c r="G695" s="42"/>
      <c r="I695">
        <f t="shared" si="62"/>
        <v>0</v>
      </c>
      <c r="J695">
        <f t="shared" si="63"/>
        <v>0</v>
      </c>
      <c r="L695" s="107"/>
      <c r="M695" s="110"/>
      <c r="N695" s="109"/>
      <c r="P695" s="38">
        <f t="shared" ref="P695:P758" si="66">I695*L695/1000</f>
        <v>0</v>
      </c>
      <c r="Q695" s="105">
        <f t="shared" si="65"/>
        <v>0</v>
      </c>
      <c r="R695" s="38">
        <f t="shared" ref="R695:R758" si="67">J695*N695/1000</f>
        <v>0</v>
      </c>
      <c r="S695" s="40" t="str">
        <f t="shared" si="64"/>
        <v/>
      </c>
    </row>
    <row r="696" spans="1:19">
      <c r="A696" s="33"/>
      <c r="B696" s="34"/>
      <c r="C696" s="33"/>
      <c r="D696" s="33"/>
      <c r="E696" s="33"/>
      <c r="F696" s="42"/>
      <c r="G696" s="42"/>
      <c r="I696">
        <f t="shared" ref="I696:I759" si="68">IF(OR(E696="R",E696="E"),D696,IF(D696&gt;=E696,D696-E696,0))</f>
        <v>0</v>
      </c>
      <c r="J696">
        <f t="shared" ref="J696:J759" si="69">IF(OR(E696="R",E696="E"),0,IF(E696&gt;D696,E696-D696,0))</f>
        <v>0</v>
      </c>
      <c r="L696" s="107"/>
      <c r="M696" s="110"/>
      <c r="N696" s="109"/>
      <c r="P696" s="38">
        <f t="shared" si="66"/>
        <v>0</v>
      </c>
      <c r="Q696" s="105">
        <f t="shared" si="65"/>
        <v>0</v>
      </c>
      <c r="R696" s="38">
        <f t="shared" si="67"/>
        <v>0</v>
      </c>
      <c r="S696" s="40" t="str">
        <f t="shared" si="64"/>
        <v/>
      </c>
    </row>
    <row r="697" spans="1:19">
      <c r="A697" s="33"/>
      <c r="B697" s="34"/>
      <c r="C697" s="33"/>
      <c r="D697" s="33"/>
      <c r="E697" s="33"/>
      <c r="F697" s="42"/>
      <c r="G697" s="42"/>
      <c r="I697">
        <f t="shared" si="68"/>
        <v>0</v>
      </c>
      <c r="J697">
        <f t="shared" si="69"/>
        <v>0</v>
      </c>
      <c r="L697" s="107"/>
      <c r="M697" s="110"/>
      <c r="N697" s="109"/>
      <c r="P697" s="38">
        <f t="shared" si="66"/>
        <v>0</v>
      </c>
      <c r="Q697" s="105">
        <f t="shared" si="65"/>
        <v>0</v>
      </c>
      <c r="R697" s="38">
        <f t="shared" si="67"/>
        <v>0</v>
      </c>
      <c r="S697" s="40" t="str">
        <f t="shared" si="64"/>
        <v/>
      </c>
    </row>
    <row r="698" spans="1:19">
      <c r="A698" s="33"/>
      <c r="B698" s="34"/>
      <c r="C698" s="33"/>
      <c r="D698" s="33"/>
      <c r="E698" s="33"/>
      <c r="F698" s="42"/>
      <c r="G698" s="42"/>
      <c r="I698">
        <f t="shared" si="68"/>
        <v>0</v>
      </c>
      <c r="J698">
        <f t="shared" si="69"/>
        <v>0</v>
      </c>
      <c r="L698" s="107"/>
      <c r="M698" s="110"/>
      <c r="N698" s="109"/>
      <c r="P698" s="38">
        <f t="shared" si="66"/>
        <v>0</v>
      </c>
      <c r="Q698" s="105">
        <f t="shared" si="65"/>
        <v>0</v>
      </c>
      <c r="R698" s="38">
        <f t="shared" si="67"/>
        <v>0</v>
      </c>
      <c r="S698" s="40" t="str">
        <f t="shared" si="64"/>
        <v/>
      </c>
    </row>
    <row r="699" spans="1:19">
      <c r="A699" s="33"/>
      <c r="B699" s="34"/>
      <c r="C699" s="33"/>
      <c r="D699" s="33"/>
      <c r="E699" s="33"/>
      <c r="F699" s="42"/>
      <c r="G699" s="42"/>
      <c r="I699">
        <f t="shared" si="68"/>
        <v>0</v>
      </c>
      <c r="J699">
        <f t="shared" si="69"/>
        <v>0</v>
      </c>
      <c r="L699" s="107"/>
      <c r="M699" s="110"/>
      <c r="N699" s="109"/>
      <c r="P699" s="38">
        <f t="shared" si="66"/>
        <v>0</v>
      </c>
      <c r="Q699" s="105">
        <f t="shared" si="65"/>
        <v>0</v>
      </c>
      <c r="R699" s="38">
        <f t="shared" si="67"/>
        <v>0</v>
      </c>
      <c r="S699" s="40" t="str">
        <f t="shared" si="64"/>
        <v/>
      </c>
    </row>
    <row r="700" spans="1:19">
      <c r="A700" s="33"/>
      <c r="B700" s="34"/>
      <c r="C700" s="33"/>
      <c r="D700" s="33"/>
      <c r="E700" s="33"/>
      <c r="F700" s="42"/>
      <c r="G700" s="42"/>
      <c r="I700">
        <f t="shared" si="68"/>
        <v>0</v>
      </c>
      <c r="J700">
        <f t="shared" si="69"/>
        <v>0</v>
      </c>
      <c r="L700" s="107"/>
      <c r="M700" s="110"/>
      <c r="N700" s="109"/>
      <c r="P700" s="38">
        <f t="shared" si="66"/>
        <v>0</v>
      </c>
      <c r="Q700" s="105">
        <f t="shared" si="65"/>
        <v>0</v>
      </c>
      <c r="R700" s="38">
        <f t="shared" si="67"/>
        <v>0</v>
      </c>
      <c r="S700" s="40" t="str">
        <f t="shared" si="64"/>
        <v/>
      </c>
    </row>
    <row r="701" spans="1:19">
      <c r="A701" s="33"/>
      <c r="B701" s="34"/>
      <c r="C701" s="33"/>
      <c r="D701" s="33"/>
      <c r="E701" s="33"/>
      <c r="F701" s="42"/>
      <c r="G701" s="42"/>
      <c r="I701">
        <f t="shared" si="68"/>
        <v>0</v>
      </c>
      <c r="J701">
        <f t="shared" si="69"/>
        <v>0</v>
      </c>
      <c r="L701" s="107"/>
      <c r="M701" s="110"/>
      <c r="N701" s="109"/>
      <c r="P701" s="38">
        <f t="shared" si="66"/>
        <v>0</v>
      </c>
      <c r="Q701" s="105">
        <f t="shared" si="65"/>
        <v>0</v>
      </c>
      <c r="R701" s="38">
        <f t="shared" si="67"/>
        <v>0</v>
      </c>
      <c r="S701" s="40" t="str">
        <f t="shared" si="64"/>
        <v/>
      </c>
    </row>
    <row r="702" spans="1:19">
      <c r="A702" s="33"/>
      <c r="B702" s="34"/>
      <c r="C702" s="33"/>
      <c r="D702" s="33"/>
      <c r="E702" s="33"/>
      <c r="F702" s="42"/>
      <c r="G702" s="42"/>
      <c r="I702">
        <f t="shared" si="68"/>
        <v>0</v>
      </c>
      <c r="J702">
        <f t="shared" si="69"/>
        <v>0</v>
      </c>
      <c r="L702" s="107"/>
      <c r="M702" s="110"/>
      <c r="N702" s="109"/>
      <c r="P702" s="38">
        <f t="shared" si="66"/>
        <v>0</v>
      </c>
      <c r="Q702" s="105">
        <f t="shared" si="65"/>
        <v>0</v>
      </c>
      <c r="R702" s="38">
        <f t="shared" si="67"/>
        <v>0</v>
      </c>
      <c r="S702" s="40" t="str">
        <f t="shared" si="64"/>
        <v/>
      </c>
    </row>
    <row r="703" spans="1:19">
      <c r="A703" s="33"/>
      <c r="B703" s="34"/>
      <c r="C703" s="33"/>
      <c r="D703" s="33"/>
      <c r="E703" s="33"/>
      <c r="F703" s="42"/>
      <c r="G703" s="42"/>
      <c r="I703">
        <f t="shared" si="68"/>
        <v>0</v>
      </c>
      <c r="J703">
        <f t="shared" si="69"/>
        <v>0</v>
      </c>
      <c r="L703" s="107"/>
      <c r="M703" s="110"/>
      <c r="N703" s="109"/>
      <c r="P703" s="38">
        <f t="shared" si="66"/>
        <v>0</v>
      </c>
      <c r="Q703" s="105">
        <f t="shared" si="65"/>
        <v>0</v>
      </c>
      <c r="R703" s="38">
        <f t="shared" si="67"/>
        <v>0</v>
      </c>
      <c r="S703" s="40" t="str">
        <f t="shared" si="64"/>
        <v/>
      </c>
    </row>
    <row r="704" spans="1:19">
      <c r="A704" s="33"/>
      <c r="B704" s="34"/>
      <c r="C704" s="33"/>
      <c r="D704" s="33"/>
      <c r="E704" s="33"/>
      <c r="F704" s="42"/>
      <c r="G704" s="42"/>
      <c r="I704">
        <f t="shared" si="68"/>
        <v>0</v>
      </c>
      <c r="J704">
        <f t="shared" si="69"/>
        <v>0</v>
      </c>
      <c r="L704" s="107"/>
      <c r="M704" s="110"/>
      <c r="N704" s="109"/>
      <c r="P704" s="38">
        <f t="shared" si="66"/>
        <v>0</v>
      </c>
      <c r="Q704" s="105">
        <f t="shared" si="65"/>
        <v>0</v>
      </c>
      <c r="R704" s="38">
        <f t="shared" si="67"/>
        <v>0</v>
      </c>
      <c r="S704" s="40" t="str">
        <f t="shared" si="64"/>
        <v/>
      </c>
    </row>
    <row r="705" spans="1:19">
      <c r="A705" s="33"/>
      <c r="B705" s="34"/>
      <c r="C705" s="33"/>
      <c r="D705" s="33"/>
      <c r="E705" s="33"/>
      <c r="F705" s="42"/>
      <c r="G705" s="42"/>
      <c r="I705">
        <f t="shared" si="68"/>
        <v>0</v>
      </c>
      <c r="J705">
        <f t="shared" si="69"/>
        <v>0</v>
      </c>
      <c r="L705" s="107"/>
      <c r="M705" s="110"/>
      <c r="N705" s="109"/>
      <c r="P705" s="38">
        <f t="shared" si="66"/>
        <v>0</v>
      </c>
      <c r="Q705" s="105">
        <f t="shared" si="65"/>
        <v>0</v>
      </c>
      <c r="R705" s="38">
        <f t="shared" si="67"/>
        <v>0</v>
      </c>
      <c r="S705" s="40" t="str">
        <f t="shared" si="64"/>
        <v/>
      </c>
    </row>
    <row r="706" spans="1:19">
      <c r="A706" s="33"/>
      <c r="B706" s="34"/>
      <c r="C706" s="33"/>
      <c r="D706" s="33"/>
      <c r="E706" s="33"/>
      <c r="F706" s="42"/>
      <c r="G706" s="42"/>
      <c r="I706">
        <f t="shared" si="68"/>
        <v>0</v>
      </c>
      <c r="J706">
        <f t="shared" si="69"/>
        <v>0</v>
      </c>
      <c r="L706" s="107"/>
      <c r="M706" s="110"/>
      <c r="N706" s="109"/>
      <c r="P706" s="38">
        <f t="shared" si="66"/>
        <v>0</v>
      </c>
      <c r="Q706" s="105">
        <f t="shared" si="65"/>
        <v>0</v>
      </c>
      <c r="R706" s="38">
        <f t="shared" si="67"/>
        <v>0</v>
      </c>
      <c r="S706" s="40" t="str">
        <f t="shared" si="64"/>
        <v/>
      </c>
    </row>
    <row r="707" spans="1:19">
      <c r="A707" s="33"/>
      <c r="B707" s="34"/>
      <c r="C707" s="33"/>
      <c r="D707" s="33"/>
      <c r="E707" s="33"/>
      <c r="F707" s="42"/>
      <c r="G707" s="42"/>
      <c r="I707">
        <f t="shared" si="68"/>
        <v>0</v>
      </c>
      <c r="J707">
        <f t="shared" si="69"/>
        <v>0</v>
      </c>
      <c r="L707" s="107"/>
      <c r="M707" s="110"/>
      <c r="N707" s="109"/>
      <c r="P707" s="38">
        <f t="shared" si="66"/>
        <v>0</v>
      </c>
      <c r="Q707" s="105">
        <f t="shared" si="65"/>
        <v>0</v>
      </c>
      <c r="R707" s="38">
        <f t="shared" si="67"/>
        <v>0</v>
      </c>
      <c r="S707" s="40" t="str">
        <f t="shared" si="64"/>
        <v/>
      </c>
    </row>
    <row r="708" spans="1:19">
      <c r="A708" s="33"/>
      <c r="B708" s="34"/>
      <c r="C708" s="33"/>
      <c r="D708" s="33"/>
      <c r="E708" s="33"/>
      <c r="F708" s="42"/>
      <c r="G708" s="42"/>
      <c r="I708">
        <f t="shared" si="68"/>
        <v>0</v>
      </c>
      <c r="J708">
        <f t="shared" si="69"/>
        <v>0</v>
      </c>
      <c r="L708" s="107"/>
      <c r="M708" s="110"/>
      <c r="N708" s="109"/>
      <c r="P708" s="38">
        <f t="shared" si="66"/>
        <v>0</v>
      </c>
      <c r="Q708" s="105">
        <f t="shared" si="65"/>
        <v>0</v>
      </c>
      <c r="R708" s="38">
        <f t="shared" si="67"/>
        <v>0</v>
      </c>
      <c r="S708" s="40" t="str">
        <f t="shared" si="64"/>
        <v/>
      </c>
    </row>
    <row r="709" spans="1:19">
      <c r="A709" s="33"/>
      <c r="B709" s="34"/>
      <c r="C709" s="33"/>
      <c r="D709" s="33"/>
      <c r="E709" s="33"/>
      <c r="F709" s="42"/>
      <c r="G709" s="42"/>
      <c r="I709">
        <f t="shared" si="68"/>
        <v>0</v>
      </c>
      <c r="J709">
        <f t="shared" si="69"/>
        <v>0</v>
      </c>
      <c r="L709" s="107"/>
      <c r="M709" s="110"/>
      <c r="N709" s="109"/>
      <c r="P709" s="38">
        <f t="shared" si="66"/>
        <v>0</v>
      </c>
      <c r="Q709" s="105">
        <f t="shared" si="65"/>
        <v>0</v>
      </c>
      <c r="R709" s="38">
        <f t="shared" si="67"/>
        <v>0</v>
      </c>
      <c r="S709" s="40" t="str">
        <f t="shared" si="64"/>
        <v/>
      </c>
    </row>
    <row r="710" spans="1:19">
      <c r="A710" s="33"/>
      <c r="B710" s="34"/>
      <c r="C710" s="33"/>
      <c r="D710" s="33"/>
      <c r="E710" s="33"/>
      <c r="F710" s="42"/>
      <c r="G710" s="42"/>
      <c r="I710">
        <f t="shared" si="68"/>
        <v>0</v>
      </c>
      <c r="J710">
        <f t="shared" si="69"/>
        <v>0</v>
      </c>
      <c r="L710" s="107"/>
      <c r="M710" s="110"/>
      <c r="N710" s="109"/>
      <c r="P710" s="38">
        <f t="shared" si="66"/>
        <v>0</v>
      </c>
      <c r="Q710" s="105">
        <f t="shared" si="65"/>
        <v>0</v>
      </c>
      <c r="R710" s="38">
        <f t="shared" si="67"/>
        <v>0</v>
      </c>
      <c r="S710" s="40" t="str">
        <f t="shared" si="64"/>
        <v/>
      </c>
    </row>
    <row r="711" spans="1:19">
      <c r="A711" s="33"/>
      <c r="B711" s="34"/>
      <c r="C711" s="33"/>
      <c r="D711" s="33"/>
      <c r="E711" s="33"/>
      <c r="F711" s="42"/>
      <c r="G711" s="42"/>
      <c r="I711">
        <f t="shared" si="68"/>
        <v>0</v>
      </c>
      <c r="J711">
        <f t="shared" si="69"/>
        <v>0</v>
      </c>
      <c r="L711" s="107"/>
      <c r="M711" s="110"/>
      <c r="N711" s="109"/>
      <c r="P711" s="38">
        <f t="shared" si="66"/>
        <v>0</v>
      </c>
      <c r="Q711" s="105">
        <f t="shared" si="65"/>
        <v>0</v>
      </c>
      <c r="R711" s="38">
        <f t="shared" si="67"/>
        <v>0</v>
      </c>
      <c r="S711" s="40" t="str">
        <f t="shared" ref="S711:S774" si="70">IF(C711=1,SUM(R711:R734)-SUM(P711:P734),"")</f>
        <v/>
      </c>
    </row>
    <row r="712" spans="1:19">
      <c r="A712" s="33"/>
      <c r="B712" s="34"/>
      <c r="C712" s="33"/>
      <c r="D712" s="33"/>
      <c r="E712" s="33"/>
      <c r="F712" s="42"/>
      <c r="G712" s="42"/>
      <c r="I712">
        <f t="shared" si="68"/>
        <v>0</v>
      </c>
      <c r="J712">
        <f t="shared" si="69"/>
        <v>0</v>
      </c>
      <c r="L712" s="107"/>
      <c r="M712" s="110"/>
      <c r="N712" s="109"/>
      <c r="P712" s="38">
        <f t="shared" si="66"/>
        <v>0</v>
      </c>
      <c r="Q712" s="105">
        <f t="shared" ref="Q712:Q775" si="71">I712*M712/1000</f>
        <v>0</v>
      </c>
      <c r="R712" s="38">
        <f t="shared" si="67"/>
        <v>0</v>
      </c>
      <c r="S712" s="40" t="str">
        <f t="shared" si="70"/>
        <v/>
      </c>
    </row>
    <row r="713" spans="1:19">
      <c r="A713" s="33"/>
      <c r="B713" s="34"/>
      <c r="C713" s="33"/>
      <c r="D713" s="33"/>
      <c r="E713" s="33"/>
      <c r="F713" s="42"/>
      <c r="G713" s="42"/>
      <c r="I713">
        <f t="shared" si="68"/>
        <v>0</v>
      </c>
      <c r="J713">
        <f t="shared" si="69"/>
        <v>0</v>
      </c>
      <c r="L713" s="107"/>
      <c r="M713" s="110"/>
      <c r="N713" s="109"/>
      <c r="P713" s="38">
        <f t="shared" si="66"/>
        <v>0</v>
      </c>
      <c r="Q713" s="105">
        <f t="shared" si="71"/>
        <v>0</v>
      </c>
      <c r="R713" s="38">
        <f t="shared" si="67"/>
        <v>0</v>
      </c>
      <c r="S713" s="40" t="str">
        <f t="shared" si="70"/>
        <v/>
      </c>
    </row>
    <row r="714" spans="1:19">
      <c r="A714" s="33"/>
      <c r="B714" s="34"/>
      <c r="C714" s="33"/>
      <c r="D714" s="33"/>
      <c r="E714" s="33"/>
      <c r="F714" s="42"/>
      <c r="G714" s="42"/>
      <c r="I714">
        <f t="shared" si="68"/>
        <v>0</v>
      </c>
      <c r="J714">
        <f t="shared" si="69"/>
        <v>0</v>
      </c>
      <c r="L714" s="107"/>
      <c r="M714" s="110"/>
      <c r="N714" s="109"/>
      <c r="P714" s="38">
        <f t="shared" si="66"/>
        <v>0</v>
      </c>
      <c r="Q714" s="105">
        <f t="shared" si="71"/>
        <v>0</v>
      </c>
      <c r="R714" s="38">
        <f t="shared" si="67"/>
        <v>0</v>
      </c>
      <c r="S714" s="40" t="str">
        <f t="shared" si="70"/>
        <v/>
      </c>
    </row>
    <row r="715" spans="1:19">
      <c r="A715" s="33"/>
      <c r="B715" s="34"/>
      <c r="C715" s="33"/>
      <c r="D715" s="33"/>
      <c r="E715" s="33"/>
      <c r="F715" s="42"/>
      <c r="G715" s="42"/>
      <c r="I715">
        <f t="shared" si="68"/>
        <v>0</v>
      </c>
      <c r="J715">
        <f t="shared" si="69"/>
        <v>0</v>
      </c>
      <c r="L715" s="107"/>
      <c r="M715" s="110"/>
      <c r="N715" s="109"/>
      <c r="P715" s="38">
        <f t="shared" si="66"/>
        <v>0</v>
      </c>
      <c r="Q715" s="105">
        <f t="shared" si="71"/>
        <v>0</v>
      </c>
      <c r="R715" s="38">
        <f t="shared" si="67"/>
        <v>0</v>
      </c>
      <c r="S715" s="40" t="str">
        <f t="shared" si="70"/>
        <v/>
      </c>
    </row>
    <row r="716" spans="1:19">
      <c r="A716" s="33"/>
      <c r="B716" s="34"/>
      <c r="C716" s="33"/>
      <c r="D716" s="33"/>
      <c r="E716" s="33"/>
      <c r="F716" s="42"/>
      <c r="G716" s="42"/>
      <c r="I716">
        <f t="shared" si="68"/>
        <v>0</v>
      </c>
      <c r="J716">
        <f t="shared" si="69"/>
        <v>0</v>
      </c>
      <c r="L716" s="107"/>
      <c r="M716" s="110"/>
      <c r="N716" s="109"/>
      <c r="P716" s="38">
        <f t="shared" si="66"/>
        <v>0</v>
      </c>
      <c r="Q716" s="105">
        <f t="shared" si="71"/>
        <v>0</v>
      </c>
      <c r="R716" s="38">
        <f t="shared" si="67"/>
        <v>0</v>
      </c>
      <c r="S716" s="40" t="str">
        <f t="shared" si="70"/>
        <v/>
      </c>
    </row>
    <row r="717" spans="1:19">
      <c r="A717" s="33"/>
      <c r="B717" s="34"/>
      <c r="C717" s="33"/>
      <c r="D717" s="33"/>
      <c r="E717" s="33"/>
      <c r="F717" s="42"/>
      <c r="G717" s="42"/>
      <c r="I717">
        <f t="shared" si="68"/>
        <v>0</v>
      </c>
      <c r="J717">
        <f t="shared" si="69"/>
        <v>0</v>
      </c>
      <c r="L717" s="107"/>
      <c r="M717" s="110"/>
      <c r="N717" s="109"/>
      <c r="P717" s="38">
        <f t="shared" si="66"/>
        <v>0</v>
      </c>
      <c r="Q717" s="105">
        <f t="shared" si="71"/>
        <v>0</v>
      </c>
      <c r="R717" s="38">
        <f t="shared" si="67"/>
        <v>0</v>
      </c>
      <c r="S717" s="40" t="str">
        <f t="shared" si="70"/>
        <v/>
      </c>
    </row>
    <row r="718" spans="1:19">
      <c r="A718" s="33"/>
      <c r="B718" s="34"/>
      <c r="C718" s="33"/>
      <c r="D718" s="33"/>
      <c r="E718" s="33"/>
      <c r="F718" s="42"/>
      <c r="G718" s="42"/>
      <c r="I718">
        <f t="shared" si="68"/>
        <v>0</v>
      </c>
      <c r="J718">
        <f t="shared" si="69"/>
        <v>0</v>
      </c>
      <c r="L718" s="107"/>
      <c r="M718" s="110"/>
      <c r="N718" s="109"/>
      <c r="P718" s="38">
        <f t="shared" si="66"/>
        <v>0</v>
      </c>
      <c r="Q718" s="105">
        <f t="shared" si="71"/>
        <v>0</v>
      </c>
      <c r="R718" s="38">
        <f t="shared" si="67"/>
        <v>0</v>
      </c>
      <c r="S718" s="40" t="str">
        <f t="shared" si="70"/>
        <v/>
      </c>
    </row>
    <row r="719" spans="1:19">
      <c r="A719" s="33"/>
      <c r="B719" s="34"/>
      <c r="C719" s="33"/>
      <c r="D719" s="33"/>
      <c r="E719" s="33"/>
      <c r="F719" s="42"/>
      <c r="G719" s="42"/>
      <c r="I719">
        <f t="shared" si="68"/>
        <v>0</v>
      </c>
      <c r="J719">
        <f t="shared" si="69"/>
        <v>0</v>
      </c>
      <c r="L719" s="107"/>
      <c r="M719" s="110"/>
      <c r="N719" s="109"/>
      <c r="P719" s="38">
        <f t="shared" si="66"/>
        <v>0</v>
      </c>
      <c r="Q719" s="105">
        <f t="shared" si="71"/>
        <v>0</v>
      </c>
      <c r="R719" s="38">
        <f t="shared" si="67"/>
        <v>0</v>
      </c>
      <c r="S719" s="40" t="str">
        <f t="shared" si="70"/>
        <v/>
      </c>
    </row>
    <row r="720" spans="1:19">
      <c r="A720" s="33"/>
      <c r="B720" s="34"/>
      <c r="C720" s="33"/>
      <c r="D720" s="33"/>
      <c r="E720" s="33"/>
      <c r="F720" s="42"/>
      <c r="G720" s="42"/>
      <c r="I720">
        <f t="shared" si="68"/>
        <v>0</v>
      </c>
      <c r="J720">
        <f t="shared" si="69"/>
        <v>0</v>
      </c>
      <c r="L720" s="107"/>
      <c r="M720" s="110"/>
      <c r="N720" s="109"/>
      <c r="P720" s="38">
        <f t="shared" si="66"/>
        <v>0</v>
      </c>
      <c r="Q720" s="105">
        <f t="shared" si="71"/>
        <v>0</v>
      </c>
      <c r="R720" s="38">
        <f t="shared" si="67"/>
        <v>0</v>
      </c>
      <c r="S720" s="40" t="str">
        <f t="shared" si="70"/>
        <v/>
      </c>
    </row>
    <row r="721" spans="1:19">
      <c r="A721" s="33"/>
      <c r="B721" s="34"/>
      <c r="C721" s="33"/>
      <c r="D721" s="33"/>
      <c r="E721" s="33"/>
      <c r="F721" s="42"/>
      <c r="G721" s="42"/>
      <c r="I721">
        <f t="shared" si="68"/>
        <v>0</v>
      </c>
      <c r="J721">
        <f t="shared" si="69"/>
        <v>0</v>
      </c>
      <c r="L721" s="107"/>
      <c r="M721" s="110"/>
      <c r="N721" s="109"/>
      <c r="P721" s="38">
        <f t="shared" si="66"/>
        <v>0</v>
      </c>
      <c r="Q721" s="105">
        <f t="shared" si="71"/>
        <v>0</v>
      </c>
      <c r="R721" s="38">
        <f t="shared" si="67"/>
        <v>0</v>
      </c>
      <c r="S721" s="40" t="str">
        <f t="shared" si="70"/>
        <v/>
      </c>
    </row>
    <row r="722" spans="1:19">
      <c r="A722" s="33"/>
      <c r="B722" s="34"/>
      <c r="C722" s="33"/>
      <c r="D722" s="33"/>
      <c r="E722" s="33"/>
      <c r="F722" s="42"/>
      <c r="G722" s="42"/>
      <c r="I722">
        <f t="shared" si="68"/>
        <v>0</v>
      </c>
      <c r="J722">
        <f t="shared" si="69"/>
        <v>0</v>
      </c>
      <c r="L722" s="107"/>
      <c r="M722" s="110"/>
      <c r="N722" s="109"/>
      <c r="P722" s="38">
        <f t="shared" si="66"/>
        <v>0</v>
      </c>
      <c r="Q722" s="105">
        <f t="shared" si="71"/>
        <v>0</v>
      </c>
      <c r="R722" s="38">
        <f t="shared" si="67"/>
        <v>0</v>
      </c>
      <c r="S722" s="40" t="str">
        <f t="shared" si="70"/>
        <v/>
      </c>
    </row>
    <row r="723" spans="1:19">
      <c r="A723" s="33"/>
      <c r="B723" s="34"/>
      <c r="C723" s="33"/>
      <c r="D723" s="33"/>
      <c r="E723" s="33"/>
      <c r="F723" s="42"/>
      <c r="G723" s="42"/>
      <c r="I723">
        <f t="shared" si="68"/>
        <v>0</v>
      </c>
      <c r="J723">
        <f t="shared" si="69"/>
        <v>0</v>
      </c>
      <c r="L723" s="107"/>
      <c r="M723" s="110"/>
      <c r="N723" s="109"/>
      <c r="P723" s="38">
        <f t="shared" si="66"/>
        <v>0</v>
      </c>
      <c r="Q723" s="105">
        <f t="shared" si="71"/>
        <v>0</v>
      </c>
      <c r="R723" s="38">
        <f t="shared" si="67"/>
        <v>0</v>
      </c>
      <c r="S723" s="40" t="str">
        <f t="shared" si="70"/>
        <v/>
      </c>
    </row>
    <row r="724" spans="1:19">
      <c r="A724" s="33"/>
      <c r="B724" s="34"/>
      <c r="C724" s="33"/>
      <c r="D724" s="33"/>
      <c r="E724" s="33"/>
      <c r="F724" s="42"/>
      <c r="G724" s="42"/>
      <c r="I724">
        <f t="shared" si="68"/>
        <v>0</v>
      </c>
      <c r="J724">
        <f t="shared" si="69"/>
        <v>0</v>
      </c>
      <c r="L724" s="107"/>
      <c r="M724" s="110"/>
      <c r="N724" s="109"/>
      <c r="P724" s="38">
        <f t="shared" si="66"/>
        <v>0</v>
      </c>
      <c r="Q724" s="105">
        <f t="shared" si="71"/>
        <v>0</v>
      </c>
      <c r="R724" s="38">
        <f t="shared" si="67"/>
        <v>0</v>
      </c>
      <c r="S724" s="40" t="str">
        <f t="shared" si="70"/>
        <v/>
      </c>
    </row>
    <row r="725" spans="1:19">
      <c r="A725" s="33"/>
      <c r="B725" s="34"/>
      <c r="C725" s="33"/>
      <c r="D725" s="33"/>
      <c r="E725" s="33"/>
      <c r="F725" s="42"/>
      <c r="G725" s="42"/>
      <c r="I725">
        <f t="shared" si="68"/>
        <v>0</v>
      </c>
      <c r="J725">
        <f t="shared" si="69"/>
        <v>0</v>
      </c>
      <c r="L725" s="107"/>
      <c r="M725" s="110"/>
      <c r="N725" s="109"/>
      <c r="P725" s="38">
        <f t="shared" si="66"/>
        <v>0</v>
      </c>
      <c r="Q725" s="105">
        <f t="shared" si="71"/>
        <v>0</v>
      </c>
      <c r="R725" s="38">
        <f t="shared" si="67"/>
        <v>0</v>
      </c>
      <c r="S725" s="40" t="str">
        <f t="shared" si="70"/>
        <v/>
      </c>
    </row>
    <row r="726" spans="1:19">
      <c r="A726" s="33"/>
      <c r="B726" s="34"/>
      <c r="C726" s="33"/>
      <c r="D726" s="33"/>
      <c r="E726" s="33"/>
      <c r="F726" s="42"/>
      <c r="G726" s="42"/>
      <c r="I726">
        <f t="shared" si="68"/>
        <v>0</v>
      </c>
      <c r="J726">
        <f t="shared" si="69"/>
        <v>0</v>
      </c>
      <c r="L726" s="107"/>
      <c r="M726" s="110"/>
      <c r="N726" s="109"/>
      <c r="P726" s="38">
        <f t="shared" si="66"/>
        <v>0</v>
      </c>
      <c r="Q726" s="105">
        <f t="shared" si="71"/>
        <v>0</v>
      </c>
      <c r="R726" s="38">
        <f t="shared" si="67"/>
        <v>0</v>
      </c>
      <c r="S726" s="40" t="str">
        <f t="shared" si="70"/>
        <v/>
      </c>
    </row>
    <row r="727" spans="1:19">
      <c r="A727" s="33"/>
      <c r="B727" s="34"/>
      <c r="C727" s="33"/>
      <c r="D727" s="33"/>
      <c r="E727" s="33"/>
      <c r="F727" s="42"/>
      <c r="G727" s="42"/>
      <c r="I727">
        <f t="shared" si="68"/>
        <v>0</v>
      </c>
      <c r="J727">
        <f t="shared" si="69"/>
        <v>0</v>
      </c>
      <c r="L727" s="107"/>
      <c r="M727" s="110"/>
      <c r="N727" s="109"/>
      <c r="P727" s="38">
        <f t="shared" si="66"/>
        <v>0</v>
      </c>
      <c r="Q727" s="105">
        <f t="shared" si="71"/>
        <v>0</v>
      </c>
      <c r="R727" s="38">
        <f t="shared" si="67"/>
        <v>0</v>
      </c>
      <c r="S727" s="40" t="str">
        <f t="shared" si="70"/>
        <v/>
      </c>
    </row>
    <row r="728" spans="1:19">
      <c r="A728" s="33"/>
      <c r="B728" s="34"/>
      <c r="C728" s="33"/>
      <c r="D728" s="33"/>
      <c r="E728" s="33"/>
      <c r="F728" s="42"/>
      <c r="G728" s="42"/>
      <c r="I728">
        <f t="shared" si="68"/>
        <v>0</v>
      </c>
      <c r="J728">
        <f t="shared" si="69"/>
        <v>0</v>
      </c>
      <c r="L728" s="107"/>
      <c r="M728" s="110"/>
      <c r="N728" s="109"/>
      <c r="P728" s="38">
        <f t="shared" si="66"/>
        <v>0</v>
      </c>
      <c r="Q728" s="105">
        <f t="shared" si="71"/>
        <v>0</v>
      </c>
      <c r="R728" s="38">
        <f t="shared" si="67"/>
        <v>0</v>
      </c>
      <c r="S728" s="40" t="str">
        <f t="shared" si="70"/>
        <v/>
      </c>
    </row>
    <row r="729" spans="1:19">
      <c r="A729" s="33"/>
      <c r="B729" s="34"/>
      <c r="C729" s="33"/>
      <c r="D729" s="33"/>
      <c r="E729" s="33"/>
      <c r="F729" s="42"/>
      <c r="G729" s="42"/>
      <c r="I729">
        <f t="shared" si="68"/>
        <v>0</v>
      </c>
      <c r="J729">
        <f t="shared" si="69"/>
        <v>0</v>
      </c>
      <c r="L729" s="107"/>
      <c r="M729" s="110"/>
      <c r="N729" s="109"/>
      <c r="P729" s="38">
        <f t="shared" si="66"/>
        <v>0</v>
      </c>
      <c r="Q729" s="105">
        <f t="shared" si="71"/>
        <v>0</v>
      </c>
      <c r="R729" s="38">
        <f t="shared" si="67"/>
        <v>0</v>
      </c>
      <c r="S729" s="40" t="str">
        <f t="shared" si="70"/>
        <v/>
      </c>
    </row>
    <row r="730" spans="1:19">
      <c r="A730" s="33"/>
      <c r="B730" s="34"/>
      <c r="C730" s="33"/>
      <c r="D730" s="33"/>
      <c r="E730" s="33"/>
      <c r="F730" s="42"/>
      <c r="G730" s="42"/>
      <c r="I730">
        <f t="shared" si="68"/>
        <v>0</v>
      </c>
      <c r="J730">
        <f t="shared" si="69"/>
        <v>0</v>
      </c>
      <c r="L730" s="107"/>
      <c r="M730" s="110"/>
      <c r="N730" s="109"/>
      <c r="P730" s="38">
        <f t="shared" si="66"/>
        <v>0</v>
      </c>
      <c r="Q730" s="105">
        <f t="shared" si="71"/>
        <v>0</v>
      </c>
      <c r="R730" s="38">
        <f t="shared" si="67"/>
        <v>0</v>
      </c>
      <c r="S730" s="40" t="str">
        <f t="shared" si="70"/>
        <v/>
      </c>
    </row>
    <row r="731" spans="1:19">
      <c r="A731" s="33"/>
      <c r="B731" s="34"/>
      <c r="C731" s="33"/>
      <c r="D731" s="33"/>
      <c r="E731" s="33"/>
      <c r="F731" s="42"/>
      <c r="G731" s="42"/>
      <c r="I731">
        <f t="shared" si="68"/>
        <v>0</v>
      </c>
      <c r="J731">
        <f t="shared" si="69"/>
        <v>0</v>
      </c>
      <c r="L731" s="107"/>
      <c r="M731" s="110"/>
      <c r="N731" s="109"/>
      <c r="P731" s="38">
        <f t="shared" si="66"/>
        <v>0</v>
      </c>
      <c r="Q731" s="105">
        <f t="shared" si="71"/>
        <v>0</v>
      </c>
      <c r="R731" s="38">
        <f t="shared" si="67"/>
        <v>0</v>
      </c>
      <c r="S731" s="40" t="str">
        <f t="shared" si="70"/>
        <v/>
      </c>
    </row>
    <row r="732" spans="1:19">
      <c r="A732" s="33"/>
      <c r="B732" s="34"/>
      <c r="C732" s="33"/>
      <c r="D732" s="33"/>
      <c r="E732" s="33"/>
      <c r="F732" s="42"/>
      <c r="G732" s="42"/>
      <c r="I732">
        <f t="shared" si="68"/>
        <v>0</v>
      </c>
      <c r="J732">
        <f t="shared" si="69"/>
        <v>0</v>
      </c>
      <c r="L732" s="107"/>
      <c r="M732" s="110"/>
      <c r="N732" s="109"/>
      <c r="P732" s="38">
        <f t="shared" si="66"/>
        <v>0</v>
      </c>
      <c r="Q732" s="105">
        <f t="shared" si="71"/>
        <v>0</v>
      </c>
      <c r="R732" s="38">
        <f t="shared" si="67"/>
        <v>0</v>
      </c>
      <c r="S732" s="40" t="str">
        <f t="shared" si="70"/>
        <v/>
      </c>
    </row>
    <row r="733" spans="1:19">
      <c r="A733" s="33"/>
      <c r="B733" s="34"/>
      <c r="C733" s="33"/>
      <c r="D733" s="33"/>
      <c r="E733" s="33"/>
      <c r="F733" s="42"/>
      <c r="G733" s="42"/>
      <c r="I733">
        <f t="shared" si="68"/>
        <v>0</v>
      </c>
      <c r="J733">
        <f t="shared" si="69"/>
        <v>0</v>
      </c>
      <c r="L733" s="107"/>
      <c r="M733" s="110"/>
      <c r="N733" s="109"/>
      <c r="P733" s="38">
        <f t="shared" si="66"/>
        <v>0</v>
      </c>
      <c r="Q733" s="105">
        <f t="shared" si="71"/>
        <v>0</v>
      </c>
      <c r="R733" s="38">
        <f t="shared" si="67"/>
        <v>0</v>
      </c>
      <c r="S733" s="40" t="str">
        <f t="shared" si="70"/>
        <v/>
      </c>
    </row>
    <row r="734" spans="1:19">
      <c r="A734" s="33"/>
      <c r="B734" s="34"/>
      <c r="C734" s="33"/>
      <c r="D734" s="33"/>
      <c r="E734" s="33"/>
      <c r="F734" s="42"/>
      <c r="G734" s="42"/>
      <c r="I734">
        <f t="shared" si="68"/>
        <v>0</v>
      </c>
      <c r="J734">
        <f t="shared" si="69"/>
        <v>0</v>
      </c>
      <c r="L734" s="107"/>
      <c r="M734" s="110"/>
      <c r="N734" s="109"/>
      <c r="P734" s="38">
        <f t="shared" si="66"/>
        <v>0</v>
      </c>
      <c r="Q734" s="105">
        <f t="shared" si="71"/>
        <v>0</v>
      </c>
      <c r="R734" s="38">
        <f t="shared" si="67"/>
        <v>0</v>
      </c>
      <c r="S734" s="40" t="str">
        <f t="shared" si="70"/>
        <v/>
      </c>
    </row>
    <row r="735" spans="1:19">
      <c r="A735" s="33"/>
      <c r="B735" s="34"/>
      <c r="C735" s="33"/>
      <c r="D735" s="33"/>
      <c r="E735" s="33"/>
      <c r="F735" s="42"/>
      <c r="G735" s="42"/>
      <c r="I735">
        <f t="shared" si="68"/>
        <v>0</v>
      </c>
      <c r="J735">
        <f t="shared" si="69"/>
        <v>0</v>
      </c>
      <c r="L735" s="107"/>
      <c r="M735" s="110"/>
      <c r="N735" s="109"/>
      <c r="P735" s="38">
        <f t="shared" si="66"/>
        <v>0</v>
      </c>
      <c r="Q735" s="105">
        <f t="shared" si="71"/>
        <v>0</v>
      </c>
      <c r="R735" s="38">
        <f t="shared" si="67"/>
        <v>0</v>
      </c>
      <c r="S735" s="40" t="str">
        <f t="shared" si="70"/>
        <v/>
      </c>
    </row>
    <row r="736" spans="1:19">
      <c r="A736" s="33"/>
      <c r="B736" s="34"/>
      <c r="C736" s="33"/>
      <c r="D736" s="33"/>
      <c r="E736" s="33"/>
      <c r="F736" s="42"/>
      <c r="G736" s="42"/>
      <c r="I736">
        <f t="shared" si="68"/>
        <v>0</v>
      </c>
      <c r="J736">
        <f t="shared" si="69"/>
        <v>0</v>
      </c>
      <c r="L736" s="107"/>
      <c r="M736" s="110"/>
      <c r="N736" s="109"/>
      <c r="P736" s="38">
        <f t="shared" si="66"/>
        <v>0</v>
      </c>
      <c r="Q736" s="105">
        <f t="shared" si="71"/>
        <v>0</v>
      </c>
      <c r="R736" s="38">
        <f t="shared" si="67"/>
        <v>0</v>
      </c>
      <c r="S736" s="40" t="str">
        <f t="shared" si="70"/>
        <v/>
      </c>
    </row>
    <row r="737" spans="1:19">
      <c r="A737" s="33"/>
      <c r="B737" s="34"/>
      <c r="C737" s="33"/>
      <c r="D737" s="33"/>
      <c r="E737" s="33"/>
      <c r="F737" s="42"/>
      <c r="G737" s="42"/>
      <c r="I737">
        <f t="shared" si="68"/>
        <v>0</v>
      </c>
      <c r="J737">
        <f t="shared" si="69"/>
        <v>0</v>
      </c>
      <c r="L737" s="107"/>
      <c r="M737" s="110"/>
      <c r="N737" s="109"/>
      <c r="P737" s="38">
        <f t="shared" si="66"/>
        <v>0</v>
      </c>
      <c r="Q737" s="105">
        <f t="shared" si="71"/>
        <v>0</v>
      </c>
      <c r="R737" s="38">
        <f t="shared" si="67"/>
        <v>0</v>
      </c>
      <c r="S737" s="40" t="str">
        <f t="shared" si="70"/>
        <v/>
      </c>
    </row>
    <row r="738" spans="1:19">
      <c r="A738" s="33"/>
      <c r="B738" s="34"/>
      <c r="C738" s="33"/>
      <c r="D738" s="33"/>
      <c r="E738" s="33"/>
      <c r="F738" s="42"/>
      <c r="G738" s="42"/>
      <c r="I738">
        <f t="shared" si="68"/>
        <v>0</v>
      </c>
      <c r="J738">
        <f t="shared" si="69"/>
        <v>0</v>
      </c>
      <c r="L738" s="107"/>
      <c r="M738" s="110"/>
      <c r="N738" s="109"/>
      <c r="P738" s="38">
        <f t="shared" si="66"/>
        <v>0</v>
      </c>
      <c r="Q738" s="105">
        <f t="shared" si="71"/>
        <v>0</v>
      </c>
      <c r="R738" s="38">
        <f t="shared" si="67"/>
        <v>0</v>
      </c>
      <c r="S738" s="40" t="str">
        <f t="shared" si="70"/>
        <v/>
      </c>
    </row>
    <row r="739" spans="1:19">
      <c r="A739" s="33"/>
      <c r="B739" s="34"/>
      <c r="C739" s="33"/>
      <c r="D739" s="33"/>
      <c r="E739" s="33"/>
      <c r="F739" s="42"/>
      <c r="G739" s="42"/>
      <c r="I739">
        <f t="shared" si="68"/>
        <v>0</v>
      </c>
      <c r="J739">
        <f t="shared" si="69"/>
        <v>0</v>
      </c>
      <c r="L739" s="107"/>
      <c r="M739" s="110"/>
      <c r="N739" s="109"/>
      <c r="P739" s="38">
        <f t="shared" si="66"/>
        <v>0</v>
      </c>
      <c r="Q739" s="105">
        <f t="shared" si="71"/>
        <v>0</v>
      </c>
      <c r="R739" s="38">
        <f t="shared" si="67"/>
        <v>0</v>
      </c>
      <c r="S739" s="40" t="str">
        <f t="shared" si="70"/>
        <v/>
      </c>
    </row>
    <row r="740" spans="1:19">
      <c r="A740" s="33"/>
      <c r="B740" s="34"/>
      <c r="C740" s="33"/>
      <c r="D740" s="33"/>
      <c r="E740" s="33"/>
      <c r="F740" s="42"/>
      <c r="G740" s="42"/>
      <c r="I740">
        <f t="shared" si="68"/>
        <v>0</v>
      </c>
      <c r="J740">
        <f t="shared" si="69"/>
        <v>0</v>
      </c>
      <c r="L740" s="107"/>
      <c r="M740" s="110"/>
      <c r="N740" s="109"/>
      <c r="P740" s="38">
        <f t="shared" si="66"/>
        <v>0</v>
      </c>
      <c r="Q740" s="105">
        <f t="shared" si="71"/>
        <v>0</v>
      </c>
      <c r="R740" s="38">
        <f t="shared" si="67"/>
        <v>0</v>
      </c>
      <c r="S740" s="40" t="str">
        <f t="shared" si="70"/>
        <v/>
      </c>
    </row>
    <row r="741" spans="1:19">
      <c r="A741" s="33"/>
      <c r="B741" s="34"/>
      <c r="C741" s="33"/>
      <c r="D741" s="33"/>
      <c r="E741" s="33"/>
      <c r="F741" s="42"/>
      <c r="G741" s="42"/>
      <c r="I741">
        <f t="shared" si="68"/>
        <v>0</v>
      </c>
      <c r="J741">
        <f t="shared" si="69"/>
        <v>0</v>
      </c>
      <c r="L741" s="107"/>
      <c r="M741" s="110"/>
      <c r="N741" s="109"/>
      <c r="P741" s="38">
        <f t="shared" si="66"/>
        <v>0</v>
      </c>
      <c r="Q741" s="105">
        <f t="shared" si="71"/>
        <v>0</v>
      </c>
      <c r="R741" s="38">
        <f t="shared" si="67"/>
        <v>0</v>
      </c>
      <c r="S741" s="40" t="str">
        <f t="shared" si="70"/>
        <v/>
      </c>
    </row>
    <row r="742" spans="1:19">
      <c r="A742" s="33"/>
      <c r="B742" s="34"/>
      <c r="C742" s="33"/>
      <c r="D742" s="33"/>
      <c r="E742" s="33"/>
      <c r="F742" s="42"/>
      <c r="G742" s="42"/>
      <c r="I742">
        <f t="shared" si="68"/>
        <v>0</v>
      </c>
      <c r="J742">
        <f t="shared" si="69"/>
        <v>0</v>
      </c>
      <c r="L742" s="107"/>
      <c r="M742" s="110"/>
      <c r="N742" s="109"/>
      <c r="P742" s="38">
        <f t="shared" si="66"/>
        <v>0</v>
      </c>
      <c r="Q742" s="105">
        <f t="shared" si="71"/>
        <v>0</v>
      </c>
      <c r="R742" s="38">
        <f t="shared" si="67"/>
        <v>0</v>
      </c>
      <c r="S742" s="40" t="str">
        <f t="shared" si="70"/>
        <v/>
      </c>
    </row>
    <row r="743" spans="1:19">
      <c r="A743" s="33"/>
      <c r="B743" s="34"/>
      <c r="C743" s="33"/>
      <c r="D743" s="33"/>
      <c r="E743" s="33"/>
      <c r="F743" s="42"/>
      <c r="G743" s="42"/>
      <c r="I743">
        <f t="shared" si="68"/>
        <v>0</v>
      </c>
      <c r="J743">
        <f t="shared" si="69"/>
        <v>0</v>
      </c>
      <c r="L743" s="107"/>
      <c r="M743" s="110"/>
      <c r="N743" s="109"/>
      <c r="P743" s="38">
        <f t="shared" si="66"/>
        <v>0</v>
      </c>
      <c r="Q743" s="105">
        <f t="shared" si="71"/>
        <v>0</v>
      </c>
      <c r="R743" s="38">
        <f t="shared" si="67"/>
        <v>0</v>
      </c>
      <c r="S743" s="40" t="str">
        <f t="shared" si="70"/>
        <v/>
      </c>
    </row>
    <row r="744" spans="1:19">
      <c r="A744" s="33"/>
      <c r="B744" s="34"/>
      <c r="C744" s="33"/>
      <c r="D744" s="33"/>
      <c r="E744" s="33"/>
      <c r="F744" s="42"/>
      <c r="G744" s="42"/>
      <c r="I744">
        <f t="shared" si="68"/>
        <v>0</v>
      </c>
      <c r="J744">
        <f t="shared" si="69"/>
        <v>0</v>
      </c>
      <c r="L744" s="107"/>
      <c r="M744" s="110"/>
      <c r="N744" s="109"/>
      <c r="P744" s="38">
        <f t="shared" si="66"/>
        <v>0</v>
      </c>
      <c r="Q744" s="105">
        <f t="shared" si="71"/>
        <v>0</v>
      </c>
      <c r="R744" s="38">
        <f t="shared" si="67"/>
        <v>0</v>
      </c>
      <c r="S744" s="40" t="str">
        <f t="shared" si="70"/>
        <v/>
      </c>
    </row>
    <row r="745" spans="1:19">
      <c r="A745" s="33"/>
      <c r="B745" s="34"/>
      <c r="C745" s="33"/>
      <c r="D745" s="33"/>
      <c r="E745" s="33"/>
      <c r="F745" s="42"/>
      <c r="G745" s="42"/>
      <c r="I745">
        <f t="shared" si="68"/>
        <v>0</v>
      </c>
      <c r="J745">
        <f t="shared" si="69"/>
        <v>0</v>
      </c>
      <c r="L745" s="107"/>
      <c r="M745" s="110"/>
      <c r="N745" s="109"/>
      <c r="P745" s="38">
        <f t="shared" si="66"/>
        <v>0</v>
      </c>
      <c r="Q745" s="105">
        <f t="shared" si="71"/>
        <v>0</v>
      </c>
      <c r="R745" s="38">
        <f t="shared" si="67"/>
        <v>0</v>
      </c>
      <c r="S745" s="40" t="str">
        <f t="shared" si="70"/>
        <v/>
      </c>
    </row>
    <row r="746" spans="1:19">
      <c r="A746" s="33"/>
      <c r="B746" s="34"/>
      <c r="C746" s="33"/>
      <c r="D746" s="33"/>
      <c r="E746" s="33"/>
      <c r="F746" s="42"/>
      <c r="G746" s="42"/>
      <c r="I746">
        <f t="shared" si="68"/>
        <v>0</v>
      </c>
      <c r="J746">
        <f t="shared" si="69"/>
        <v>0</v>
      </c>
      <c r="L746" s="107"/>
      <c r="M746" s="110"/>
      <c r="N746" s="109"/>
      <c r="P746" s="38">
        <f t="shared" si="66"/>
        <v>0</v>
      </c>
      <c r="Q746" s="105">
        <f t="shared" si="71"/>
        <v>0</v>
      </c>
      <c r="R746" s="38">
        <f t="shared" si="67"/>
        <v>0</v>
      </c>
      <c r="S746" s="40" t="str">
        <f t="shared" si="70"/>
        <v/>
      </c>
    </row>
    <row r="747" spans="1:19">
      <c r="A747" s="33"/>
      <c r="B747" s="34"/>
      <c r="C747" s="33"/>
      <c r="D747" s="33"/>
      <c r="E747" s="33"/>
      <c r="F747" s="42"/>
      <c r="G747" s="42"/>
      <c r="I747">
        <f t="shared" si="68"/>
        <v>0</v>
      </c>
      <c r="J747">
        <f t="shared" si="69"/>
        <v>0</v>
      </c>
      <c r="L747" s="107"/>
      <c r="M747" s="110"/>
      <c r="N747" s="109"/>
      <c r="P747" s="38">
        <f t="shared" si="66"/>
        <v>0</v>
      </c>
      <c r="Q747" s="105">
        <f t="shared" si="71"/>
        <v>0</v>
      </c>
      <c r="R747" s="38">
        <f t="shared" si="67"/>
        <v>0</v>
      </c>
      <c r="S747" s="40" t="str">
        <f t="shared" si="70"/>
        <v/>
      </c>
    </row>
    <row r="748" spans="1:19">
      <c r="A748" s="33"/>
      <c r="B748" s="34"/>
      <c r="C748" s="33"/>
      <c r="D748" s="33"/>
      <c r="E748" s="33"/>
      <c r="F748" s="42"/>
      <c r="G748" s="42"/>
      <c r="I748">
        <f t="shared" si="68"/>
        <v>0</v>
      </c>
      <c r="J748">
        <f t="shared" si="69"/>
        <v>0</v>
      </c>
      <c r="L748" s="107"/>
      <c r="M748" s="110"/>
      <c r="N748" s="109"/>
      <c r="P748" s="38">
        <f t="shared" si="66"/>
        <v>0</v>
      </c>
      <c r="Q748" s="105">
        <f t="shared" si="71"/>
        <v>0</v>
      </c>
      <c r="R748" s="38">
        <f t="shared" si="67"/>
        <v>0</v>
      </c>
      <c r="S748" s="40" t="str">
        <f t="shared" si="70"/>
        <v/>
      </c>
    </row>
    <row r="749" spans="1:19">
      <c r="A749" s="33"/>
      <c r="B749" s="34"/>
      <c r="C749" s="33"/>
      <c r="D749" s="33"/>
      <c r="E749" s="33"/>
      <c r="F749" s="42"/>
      <c r="G749" s="42"/>
      <c r="I749">
        <f t="shared" si="68"/>
        <v>0</v>
      </c>
      <c r="J749">
        <f t="shared" si="69"/>
        <v>0</v>
      </c>
      <c r="L749" s="107"/>
      <c r="M749" s="110"/>
      <c r="N749" s="109"/>
      <c r="P749" s="38">
        <f t="shared" si="66"/>
        <v>0</v>
      </c>
      <c r="Q749" s="105">
        <f t="shared" si="71"/>
        <v>0</v>
      </c>
      <c r="R749" s="38">
        <f t="shared" si="67"/>
        <v>0</v>
      </c>
      <c r="S749" s="40" t="str">
        <f t="shared" si="70"/>
        <v/>
      </c>
    </row>
    <row r="750" spans="1:19">
      <c r="A750" s="33"/>
      <c r="B750" s="34"/>
      <c r="C750" s="33"/>
      <c r="D750" s="33"/>
      <c r="E750" s="33"/>
      <c r="F750" s="42"/>
      <c r="G750" s="42"/>
      <c r="I750">
        <f t="shared" si="68"/>
        <v>0</v>
      </c>
      <c r="J750">
        <f t="shared" si="69"/>
        <v>0</v>
      </c>
      <c r="L750" s="107"/>
      <c r="M750" s="110"/>
      <c r="N750" s="109"/>
      <c r="P750" s="38">
        <f t="shared" si="66"/>
        <v>0</v>
      </c>
      <c r="Q750" s="105">
        <f t="shared" si="71"/>
        <v>0</v>
      </c>
      <c r="R750" s="38">
        <f t="shared" si="67"/>
        <v>0</v>
      </c>
      <c r="S750" s="40" t="str">
        <f t="shared" si="70"/>
        <v/>
      </c>
    </row>
    <row r="751" spans="1:19">
      <c r="A751" s="33"/>
      <c r="B751" s="34"/>
      <c r="C751" s="33"/>
      <c r="D751" s="33"/>
      <c r="E751" s="33"/>
      <c r="F751" s="42"/>
      <c r="G751" s="42"/>
      <c r="I751">
        <f t="shared" si="68"/>
        <v>0</v>
      </c>
      <c r="J751">
        <f t="shared" si="69"/>
        <v>0</v>
      </c>
      <c r="L751" s="107"/>
      <c r="M751" s="110"/>
      <c r="N751" s="109"/>
      <c r="P751" s="38">
        <f t="shared" si="66"/>
        <v>0</v>
      </c>
      <c r="Q751" s="105">
        <f t="shared" si="71"/>
        <v>0</v>
      </c>
      <c r="R751" s="38">
        <f t="shared" si="67"/>
        <v>0</v>
      </c>
      <c r="S751" s="40" t="str">
        <f t="shared" si="70"/>
        <v/>
      </c>
    </row>
    <row r="752" spans="1:19">
      <c r="A752" s="33"/>
      <c r="B752" s="34"/>
      <c r="C752" s="33"/>
      <c r="D752" s="33"/>
      <c r="E752" s="33"/>
      <c r="F752" s="42"/>
      <c r="G752" s="42"/>
      <c r="I752">
        <f t="shared" si="68"/>
        <v>0</v>
      </c>
      <c r="J752">
        <f t="shared" si="69"/>
        <v>0</v>
      </c>
      <c r="L752" s="107"/>
      <c r="M752" s="110"/>
      <c r="N752" s="109"/>
      <c r="P752" s="38">
        <f t="shared" si="66"/>
        <v>0</v>
      </c>
      <c r="Q752" s="105">
        <f t="shared" si="71"/>
        <v>0</v>
      </c>
      <c r="R752" s="38">
        <f t="shared" si="67"/>
        <v>0</v>
      </c>
      <c r="S752" s="40" t="str">
        <f t="shared" si="70"/>
        <v/>
      </c>
    </row>
    <row r="753" spans="1:19">
      <c r="A753" s="33"/>
      <c r="B753" s="34"/>
      <c r="C753" s="33"/>
      <c r="D753" s="33"/>
      <c r="E753" s="33"/>
      <c r="F753" s="42"/>
      <c r="G753" s="42"/>
      <c r="I753">
        <f t="shared" si="68"/>
        <v>0</v>
      </c>
      <c r="J753">
        <f t="shared" si="69"/>
        <v>0</v>
      </c>
      <c r="L753" s="107"/>
      <c r="M753" s="110"/>
      <c r="N753" s="109"/>
      <c r="P753" s="38">
        <f t="shared" si="66"/>
        <v>0</v>
      </c>
      <c r="Q753" s="105">
        <f t="shared" si="71"/>
        <v>0</v>
      </c>
      <c r="R753" s="38">
        <f t="shared" si="67"/>
        <v>0</v>
      </c>
      <c r="S753" s="40" t="str">
        <f t="shared" si="70"/>
        <v/>
      </c>
    </row>
    <row r="754" spans="1:19">
      <c r="A754" s="33"/>
      <c r="B754" s="34"/>
      <c r="C754" s="33"/>
      <c r="D754" s="33"/>
      <c r="E754" s="33"/>
      <c r="F754" s="42"/>
      <c r="G754" s="42"/>
      <c r="I754">
        <f t="shared" si="68"/>
        <v>0</v>
      </c>
      <c r="J754">
        <f t="shared" si="69"/>
        <v>0</v>
      </c>
      <c r="L754" s="107"/>
      <c r="M754" s="110"/>
      <c r="N754" s="109"/>
      <c r="P754" s="38">
        <f t="shared" si="66"/>
        <v>0</v>
      </c>
      <c r="Q754" s="105">
        <f t="shared" si="71"/>
        <v>0</v>
      </c>
      <c r="R754" s="38">
        <f t="shared" si="67"/>
        <v>0</v>
      </c>
      <c r="S754" s="40" t="str">
        <f t="shared" si="70"/>
        <v/>
      </c>
    </row>
    <row r="755" spans="1:19">
      <c r="A755" s="33"/>
      <c r="B755" s="34"/>
      <c r="C755" s="33"/>
      <c r="D755" s="33"/>
      <c r="E755" s="33"/>
      <c r="F755" s="42"/>
      <c r="G755" s="42"/>
      <c r="I755">
        <f t="shared" si="68"/>
        <v>0</v>
      </c>
      <c r="J755">
        <f t="shared" si="69"/>
        <v>0</v>
      </c>
      <c r="L755" s="107"/>
      <c r="M755" s="110"/>
      <c r="N755" s="109"/>
      <c r="P755" s="38">
        <f t="shared" si="66"/>
        <v>0</v>
      </c>
      <c r="Q755" s="105">
        <f t="shared" si="71"/>
        <v>0</v>
      </c>
      <c r="R755" s="38">
        <f t="shared" si="67"/>
        <v>0</v>
      </c>
      <c r="S755" s="40" t="str">
        <f t="shared" si="70"/>
        <v/>
      </c>
    </row>
    <row r="756" spans="1:19">
      <c r="A756" s="33"/>
      <c r="B756" s="34"/>
      <c r="C756" s="33"/>
      <c r="D756" s="33"/>
      <c r="E756" s="33"/>
      <c r="F756" s="42"/>
      <c r="G756" s="42"/>
      <c r="I756">
        <f t="shared" si="68"/>
        <v>0</v>
      </c>
      <c r="J756">
        <f t="shared" si="69"/>
        <v>0</v>
      </c>
      <c r="L756" s="107"/>
      <c r="M756" s="110"/>
      <c r="N756" s="109"/>
      <c r="P756" s="38">
        <f t="shared" si="66"/>
        <v>0</v>
      </c>
      <c r="Q756" s="105">
        <f t="shared" si="71"/>
        <v>0</v>
      </c>
      <c r="R756" s="38">
        <f t="shared" si="67"/>
        <v>0</v>
      </c>
      <c r="S756" s="40" t="str">
        <f t="shared" si="70"/>
        <v/>
      </c>
    </row>
    <row r="757" spans="1:19">
      <c r="A757" s="33"/>
      <c r="B757" s="34"/>
      <c r="C757" s="33"/>
      <c r="D757" s="33"/>
      <c r="E757" s="33"/>
      <c r="F757" s="42"/>
      <c r="G757" s="42"/>
      <c r="I757">
        <f t="shared" si="68"/>
        <v>0</v>
      </c>
      <c r="J757">
        <f t="shared" si="69"/>
        <v>0</v>
      </c>
      <c r="L757" s="107"/>
      <c r="M757" s="110"/>
      <c r="N757" s="109"/>
      <c r="P757" s="38">
        <f t="shared" si="66"/>
        <v>0</v>
      </c>
      <c r="Q757" s="105">
        <f t="shared" si="71"/>
        <v>0</v>
      </c>
      <c r="R757" s="38">
        <f t="shared" si="67"/>
        <v>0</v>
      </c>
      <c r="S757" s="40" t="str">
        <f t="shared" si="70"/>
        <v/>
      </c>
    </row>
    <row r="758" spans="1:19">
      <c r="A758" s="33"/>
      <c r="B758" s="34"/>
      <c r="C758" s="33"/>
      <c r="D758" s="33"/>
      <c r="E758" s="33"/>
      <c r="F758" s="42"/>
      <c r="G758" s="42"/>
      <c r="I758">
        <f t="shared" si="68"/>
        <v>0</v>
      </c>
      <c r="J758">
        <f t="shared" si="69"/>
        <v>0</v>
      </c>
      <c r="L758" s="107"/>
      <c r="M758" s="110"/>
      <c r="N758" s="109"/>
      <c r="P758" s="38">
        <f t="shared" si="66"/>
        <v>0</v>
      </c>
      <c r="Q758" s="105">
        <f t="shared" si="71"/>
        <v>0</v>
      </c>
      <c r="R758" s="38">
        <f t="shared" si="67"/>
        <v>0</v>
      </c>
      <c r="S758" s="40" t="str">
        <f t="shared" si="70"/>
        <v/>
      </c>
    </row>
    <row r="759" spans="1:19">
      <c r="A759" s="33"/>
      <c r="B759" s="34"/>
      <c r="C759" s="33"/>
      <c r="D759" s="33"/>
      <c r="E759" s="33"/>
      <c r="F759" s="42"/>
      <c r="G759" s="42"/>
      <c r="I759">
        <f t="shared" si="68"/>
        <v>0</v>
      </c>
      <c r="J759">
        <f t="shared" si="69"/>
        <v>0</v>
      </c>
      <c r="L759" s="107"/>
      <c r="M759" s="110"/>
      <c r="N759" s="109"/>
      <c r="P759" s="38">
        <f t="shared" ref="P759:P822" si="72">I759*L759/1000</f>
        <v>0</v>
      </c>
      <c r="Q759" s="105">
        <f t="shared" si="71"/>
        <v>0</v>
      </c>
      <c r="R759" s="38">
        <f t="shared" ref="R759:R822" si="73">J759*N759/1000</f>
        <v>0</v>
      </c>
      <c r="S759" s="40" t="str">
        <f t="shared" si="70"/>
        <v/>
      </c>
    </row>
    <row r="760" spans="1:19">
      <c r="A760" s="33"/>
      <c r="B760" s="34"/>
      <c r="C760" s="33"/>
      <c r="D760" s="33"/>
      <c r="E760" s="33"/>
      <c r="F760" s="42"/>
      <c r="G760" s="42"/>
      <c r="I760">
        <f t="shared" ref="I760:I823" si="74">IF(OR(E760="R",E760="E"),D760,IF(D760&gt;=E760,D760-E760,0))</f>
        <v>0</v>
      </c>
      <c r="J760">
        <f t="shared" ref="J760:J823" si="75">IF(OR(E760="R",E760="E"),0,IF(E760&gt;D760,E760-D760,0))</f>
        <v>0</v>
      </c>
      <c r="L760" s="107"/>
      <c r="M760" s="110"/>
      <c r="N760" s="109"/>
      <c r="P760" s="38">
        <f t="shared" si="72"/>
        <v>0</v>
      </c>
      <c r="Q760" s="105">
        <f t="shared" si="71"/>
        <v>0</v>
      </c>
      <c r="R760" s="38">
        <f t="shared" si="73"/>
        <v>0</v>
      </c>
      <c r="S760" s="40" t="str">
        <f t="shared" si="70"/>
        <v/>
      </c>
    </row>
    <row r="761" spans="1:19">
      <c r="A761" s="33"/>
      <c r="B761" s="34"/>
      <c r="C761" s="33"/>
      <c r="D761" s="33"/>
      <c r="E761" s="33"/>
      <c r="F761" s="42"/>
      <c r="G761" s="42"/>
      <c r="I761">
        <f t="shared" si="74"/>
        <v>0</v>
      </c>
      <c r="J761">
        <f t="shared" si="75"/>
        <v>0</v>
      </c>
      <c r="L761" s="107"/>
      <c r="M761" s="110"/>
      <c r="N761" s="109"/>
      <c r="P761" s="38">
        <f t="shared" si="72"/>
        <v>0</v>
      </c>
      <c r="Q761" s="105">
        <f t="shared" si="71"/>
        <v>0</v>
      </c>
      <c r="R761" s="38">
        <f t="shared" si="73"/>
        <v>0</v>
      </c>
      <c r="S761" s="40" t="str">
        <f t="shared" si="70"/>
        <v/>
      </c>
    </row>
    <row r="762" spans="1:19">
      <c r="A762" s="33"/>
      <c r="B762" s="34"/>
      <c r="C762" s="33"/>
      <c r="D762" s="33"/>
      <c r="E762" s="33"/>
      <c r="F762" s="42"/>
      <c r="G762" s="42"/>
      <c r="I762">
        <f t="shared" si="74"/>
        <v>0</v>
      </c>
      <c r="J762">
        <f t="shared" si="75"/>
        <v>0</v>
      </c>
      <c r="L762" s="107"/>
      <c r="M762" s="110"/>
      <c r="N762" s="109"/>
      <c r="P762" s="38">
        <f t="shared" si="72"/>
        <v>0</v>
      </c>
      <c r="Q762" s="105">
        <f t="shared" si="71"/>
        <v>0</v>
      </c>
      <c r="R762" s="38">
        <f t="shared" si="73"/>
        <v>0</v>
      </c>
      <c r="S762" s="40" t="str">
        <f t="shared" si="70"/>
        <v/>
      </c>
    </row>
    <row r="763" spans="1:19">
      <c r="A763" s="33"/>
      <c r="B763" s="34"/>
      <c r="C763" s="33"/>
      <c r="D763" s="33"/>
      <c r="E763" s="33"/>
      <c r="F763" s="42"/>
      <c r="G763" s="42"/>
      <c r="I763">
        <f t="shared" si="74"/>
        <v>0</v>
      </c>
      <c r="J763">
        <f t="shared" si="75"/>
        <v>0</v>
      </c>
      <c r="L763" s="107"/>
      <c r="M763" s="110"/>
      <c r="N763" s="109"/>
      <c r="P763" s="38">
        <f t="shared" si="72"/>
        <v>0</v>
      </c>
      <c r="Q763" s="105">
        <f t="shared" si="71"/>
        <v>0</v>
      </c>
      <c r="R763" s="38">
        <f t="shared" si="73"/>
        <v>0</v>
      </c>
      <c r="S763" s="40" t="str">
        <f t="shared" si="70"/>
        <v/>
      </c>
    </row>
    <row r="764" spans="1:19">
      <c r="A764" s="33"/>
      <c r="B764" s="34"/>
      <c r="C764" s="33"/>
      <c r="D764" s="33"/>
      <c r="E764" s="33"/>
      <c r="F764" s="42"/>
      <c r="G764" s="42"/>
      <c r="I764">
        <f t="shared" si="74"/>
        <v>0</v>
      </c>
      <c r="J764">
        <f t="shared" si="75"/>
        <v>0</v>
      </c>
      <c r="L764" s="107"/>
      <c r="M764" s="110"/>
      <c r="N764" s="109"/>
      <c r="P764" s="38">
        <f t="shared" si="72"/>
        <v>0</v>
      </c>
      <c r="Q764" s="105">
        <f t="shared" si="71"/>
        <v>0</v>
      </c>
      <c r="R764" s="38">
        <f t="shared" si="73"/>
        <v>0</v>
      </c>
      <c r="S764" s="40" t="str">
        <f t="shared" si="70"/>
        <v/>
      </c>
    </row>
    <row r="765" spans="1:19">
      <c r="A765" s="33"/>
      <c r="B765" s="34"/>
      <c r="C765" s="33"/>
      <c r="D765" s="33"/>
      <c r="E765" s="33"/>
      <c r="F765" s="42"/>
      <c r="G765" s="42"/>
      <c r="I765">
        <f t="shared" si="74"/>
        <v>0</v>
      </c>
      <c r="J765">
        <f t="shared" si="75"/>
        <v>0</v>
      </c>
      <c r="L765" s="107"/>
      <c r="M765" s="110"/>
      <c r="N765" s="109"/>
      <c r="P765" s="38">
        <f t="shared" si="72"/>
        <v>0</v>
      </c>
      <c r="Q765" s="105">
        <f t="shared" si="71"/>
        <v>0</v>
      </c>
      <c r="R765" s="38">
        <f t="shared" si="73"/>
        <v>0</v>
      </c>
      <c r="S765" s="40" t="str">
        <f t="shared" si="70"/>
        <v/>
      </c>
    </row>
    <row r="766" spans="1:19">
      <c r="A766" s="33"/>
      <c r="B766" s="34"/>
      <c r="C766" s="33"/>
      <c r="D766" s="33"/>
      <c r="E766" s="33"/>
      <c r="F766" s="42"/>
      <c r="G766" s="42"/>
      <c r="I766">
        <f t="shared" si="74"/>
        <v>0</v>
      </c>
      <c r="J766">
        <f t="shared" si="75"/>
        <v>0</v>
      </c>
      <c r="L766" s="107"/>
      <c r="M766" s="110"/>
      <c r="N766" s="109"/>
      <c r="P766" s="38">
        <f t="shared" si="72"/>
        <v>0</v>
      </c>
      <c r="Q766" s="105">
        <f t="shared" si="71"/>
        <v>0</v>
      </c>
      <c r="R766" s="38">
        <f t="shared" si="73"/>
        <v>0</v>
      </c>
      <c r="S766" s="40" t="str">
        <f t="shared" si="70"/>
        <v/>
      </c>
    </row>
    <row r="767" spans="1:19">
      <c r="A767" s="33"/>
      <c r="B767" s="34"/>
      <c r="C767" s="33"/>
      <c r="D767" s="33"/>
      <c r="E767" s="33"/>
      <c r="F767" s="42"/>
      <c r="G767" s="42"/>
      <c r="I767">
        <f t="shared" si="74"/>
        <v>0</v>
      </c>
      <c r="J767">
        <f t="shared" si="75"/>
        <v>0</v>
      </c>
      <c r="L767" s="107"/>
      <c r="M767" s="110"/>
      <c r="N767" s="109"/>
      <c r="P767" s="38">
        <f t="shared" si="72"/>
        <v>0</v>
      </c>
      <c r="Q767" s="105">
        <f t="shared" si="71"/>
        <v>0</v>
      </c>
      <c r="R767" s="38">
        <f t="shared" si="73"/>
        <v>0</v>
      </c>
      <c r="S767" s="40" t="str">
        <f t="shared" si="70"/>
        <v/>
      </c>
    </row>
    <row r="768" spans="1:19">
      <c r="A768" s="33"/>
      <c r="B768" s="34"/>
      <c r="C768" s="33"/>
      <c r="D768" s="33"/>
      <c r="E768" s="33"/>
      <c r="F768" s="42"/>
      <c r="G768" s="42"/>
      <c r="I768">
        <f t="shared" si="74"/>
        <v>0</v>
      </c>
      <c r="J768">
        <f t="shared" si="75"/>
        <v>0</v>
      </c>
      <c r="L768" s="107"/>
      <c r="M768" s="110"/>
      <c r="N768" s="109"/>
      <c r="P768" s="38">
        <f t="shared" si="72"/>
        <v>0</v>
      </c>
      <c r="Q768" s="105">
        <f t="shared" si="71"/>
        <v>0</v>
      </c>
      <c r="R768" s="38">
        <f t="shared" si="73"/>
        <v>0</v>
      </c>
      <c r="S768" s="40" t="str">
        <f t="shared" si="70"/>
        <v/>
      </c>
    </row>
    <row r="769" spans="1:19">
      <c r="A769" s="33"/>
      <c r="B769" s="34"/>
      <c r="C769" s="33"/>
      <c r="D769" s="33"/>
      <c r="E769" s="33"/>
      <c r="F769" s="42"/>
      <c r="G769" s="42"/>
      <c r="I769">
        <f t="shared" si="74"/>
        <v>0</v>
      </c>
      <c r="J769">
        <f t="shared" si="75"/>
        <v>0</v>
      </c>
      <c r="L769" s="107"/>
      <c r="M769" s="110"/>
      <c r="N769" s="109"/>
      <c r="P769" s="38">
        <f t="shared" si="72"/>
        <v>0</v>
      </c>
      <c r="Q769" s="105">
        <f t="shared" si="71"/>
        <v>0</v>
      </c>
      <c r="R769" s="38">
        <f t="shared" si="73"/>
        <v>0</v>
      </c>
      <c r="S769" s="40" t="str">
        <f t="shared" si="70"/>
        <v/>
      </c>
    </row>
    <row r="770" spans="1:19">
      <c r="A770" s="33"/>
      <c r="B770" s="34"/>
      <c r="C770" s="33"/>
      <c r="D770" s="33"/>
      <c r="E770" s="33"/>
      <c r="F770" s="42"/>
      <c r="G770" s="42"/>
      <c r="I770">
        <f t="shared" si="74"/>
        <v>0</v>
      </c>
      <c r="J770">
        <f t="shared" si="75"/>
        <v>0</v>
      </c>
      <c r="L770" s="107"/>
      <c r="M770" s="110"/>
      <c r="N770" s="109"/>
      <c r="P770" s="38">
        <f t="shared" si="72"/>
        <v>0</v>
      </c>
      <c r="Q770" s="105">
        <f t="shared" si="71"/>
        <v>0</v>
      </c>
      <c r="R770" s="38">
        <f t="shared" si="73"/>
        <v>0</v>
      </c>
      <c r="S770" s="40" t="str">
        <f t="shared" si="70"/>
        <v/>
      </c>
    </row>
    <row r="771" spans="1:19">
      <c r="A771" s="33"/>
      <c r="B771" s="34"/>
      <c r="C771" s="33"/>
      <c r="D771" s="33"/>
      <c r="E771" s="33"/>
      <c r="F771" s="42"/>
      <c r="G771" s="42"/>
      <c r="I771">
        <f t="shared" si="74"/>
        <v>0</v>
      </c>
      <c r="J771">
        <f t="shared" si="75"/>
        <v>0</v>
      </c>
      <c r="L771" s="107"/>
      <c r="M771" s="110"/>
      <c r="N771" s="109"/>
      <c r="P771" s="38">
        <f t="shared" si="72"/>
        <v>0</v>
      </c>
      <c r="Q771" s="105">
        <f t="shared" si="71"/>
        <v>0</v>
      </c>
      <c r="R771" s="38">
        <f t="shared" si="73"/>
        <v>0</v>
      </c>
      <c r="S771" s="40" t="str">
        <f t="shared" si="70"/>
        <v/>
      </c>
    </row>
    <row r="772" spans="1:19">
      <c r="A772" s="33"/>
      <c r="B772" s="34"/>
      <c r="C772" s="33"/>
      <c r="D772" s="33"/>
      <c r="E772" s="33"/>
      <c r="F772" s="42"/>
      <c r="G772" s="42"/>
      <c r="I772">
        <f t="shared" si="74"/>
        <v>0</v>
      </c>
      <c r="J772">
        <f t="shared" si="75"/>
        <v>0</v>
      </c>
      <c r="L772" s="107"/>
      <c r="M772" s="110"/>
      <c r="N772" s="109"/>
      <c r="P772" s="38">
        <f t="shared" si="72"/>
        <v>0</v>
      </c>
      <c r="Q772" s="105">
        <f t="shared" si="71"/>
        <v>0</v>
      </c>
      <c r="R772" s="38">
        <f t="shared" si="73"/>
        <v>0</v>
      </c>
      <c r="S772" s="40" t="str">
        <f t="shared" si="70"/>
        <v/>
      </c>
    </row>
    <row r="773" spans="1:19">
      <c r="A773" s="33"/>
      <c r="B773" s="34"/>
      <c r="C773" s="33"/>
      <c r="D773" s="33"/>
      <c r="E773" s="33"/>
      <c r="F773" s="42"/>
      <c r="G773" s="42"/>
      <c r="I773">
        <f t="shared" si="74"/>
        <v>0</v>
      </c>
      <c r="J773">
        <f t="shared" si="75"/>
        <v>0</v>
      </c>
      <c r="L773" s="107"/>
      <c r="M773" s="110"/>
      <c r="N773" s="109"/>
      <c r="P773" s="38">
        <f t="shared" si="72"/>
        <v>0</v>
      </c>
      <c r="Q773" s="105">
        <f t="shared" si="71"/>
        <v>0</v>
      </c>
      <c r="R773" s="38">
        <f t="shared" si="73"/>
        <v>0</v>
      </c>
      <c r="S773" s="40" t="str">
        <f t="shared" si="70"/>
        <v/>
      </c>
    </row>
    <row r="774" spans="1:19">
      <c r="A774" s="33"/>
      <c r="B774" s="34"/>
      <c r="C774" s="33"/>
      <c r="D774" s="33"/>
      <c r="E774" s="33"/>
      <c r="F774" s="42"/>
      <c r="G774" s="42"/>
      <c r="I774">
        <f t="shared" si="74"/>
        <v>0</v>
      </c>
      <c r="J774">
        <f t="shared" si="75"/>
        <v>0</v>
      </c>
      <c r="L774" s="107"/>
      <c r="M774" s="110"/>
      <c r="N774" s="109"/>
      <c r="P774" s="38">
        <f t="shared" si="72"/>
        <v>0</v>
      </c>
      <c r="Q774" s="105">
        <f t="shared" si="71"/>
        <v>0</v>
      </c>
      <c r="R774" s="38">
        <f t="shared" si="73"/>
        <v>0</v>
      </c>
      <c r="S774" s="40" t="str">
        <f t="shared" si="70"/>
        <v/>
      </c>
    </row>
    <row r="775" spans="1:19">
      <c r="A775" s="33"/>
      <c r="B775" s="34"/>
      <c r="C775" s="33"/>
      <c r="D775" s="33"/>
      <c r="E775" s="33"/>
      <c r="F775" s="42"/>
      <c r="G775" s="42"/>
      <c r="I775">
        <f t="shared" si="74"/>
        <v>0</v>
      </c>
      <c r="J775">
        <f t="shared" si="75"/>
        <v>0</v>
      </c>
      <c r="L775" s="107"/>
      <c r="M775" s="110"/>
      <c r="N775" s="109"/>
      <c r="P775" s="38">
        <f t="shared" si="72"/>
        <v>0</v>
      </c>
      <c r="Q775" s="105">
        <f t="shared" si="71"/>
        <v>0</v>
      </c>
      <c r="R775" s="38">
        <f t="shared" si="73"/>
        <v>0</v>
      </c>
      <c r="S775" s="40" t="str">
        <f t="shared" ref="S775:S838" si="76">IF(C775=1,SUM(R775:R798)-SUM(P775:P798),"")</f>
        <v/>
      </c>
    </row>
    <row r="776" spans="1:19">
      <c r="A776" s="33"/>
      <c r="B776" s="34"/>
      <c r="C776" s="33"/>
      <c r="D776" s="33"/>
      <c r="E776" s="33"/>
      <c r="F776" s="42"/>
      <c r="G776" s="42"/>
      <c r="I776">
        <f t="shared" si="74"/>
        <v>0</v>
      </c>
      <c r="J776">
        <f t="shared" si="75"/>
        <v>0</v>
      </c>
      <c r="L776" s="107"/>
      <c r="M776" s="110"/>
      <c r="N776" s="109"/>
      <c r="P776" s="38">
        <f t="shared" si="72"/>
        <v>0</v>
      </c>
      <c r="Q776" s="105">
        <f t="shared" ref="Q776:Q839" si="77">I776*M776/1000</f>
        <v>0</v>
      </c>
      <c r="R776" s="38">
        <f t="shared" si="73"/>
        <v>0</v>
      </c>
      <c r="S776" s="40" t="str">
        <f t="shared" si="76"/>
        <v/>
      </c>
    </row>
    <row r="777" spans="1:19">
      <c r="A777" s="33"/>
      <c r="B777" s="34"/>
      <c r="C777" s="33"/>
      <c r="D777" s="33"/>
      <c r="E777" s="33"/>
      <c r="F777" s="42"/>
      <c r="G777" s="42"/>
      <c r="I777">
        <f t="shared" si="74"/>
        <v>0</v>
      </c>
      <c r="J777">
        <f t="shared" si="75"/>
        <v>0</v>
      </c>
      <c r="L777" s="107"/>
      <c r="M777" s="110"/>
      <c r="N777" s="109"/>
      <c r="P777" s="38">
        <f t="shared" si="72"/>
        <v>0</v>
      </c>
      <c r="Q777" s="105">
        <f t="shared" si="77"/>
        <v>0</v>
      </c>
      <c r="R777" s="38">
        <f t="shared" si="73"/>
        <v>0</v>
      </c>
      <c r="S777" s="40" t="str">
        <f t="shared" si="76"/>
        <v/>
      </c>
    </row>
    <row r="778" spans="1:19">
      <c r="A778" s="33"/>
      <c r="B778" s="34"/>
      <c r="C778" s="33"/>
      <c r="D778" s="33"/>
      <c r="E778" s="33"/>
      <c r="F778" s="42"/>
      <c r="G778" s="42"/>
      <c r="I778">
        <f t="shared" si="74"/>
        <v>0</v>
      </c>
      <c r="J778">
        <f t="shared" si="75"/>
        <v>0</v>
      </c>
      <c r="L778" s="107"/>
      <c r="M778" s="110"/>
      <c r="N778" s="109"/>
      <c r="P778" s="38">
        <f t="shared" si="72"/>
        <v>0</v>
      </c>
      <c r="Q778" s="105">
        <f t="shared" si="77"/>
        <v>0</v>
      </c>
      <c r="R778" s="38">
        <f t="shared" si="73"/>
        <v>0</v>
      </c>
      <c r="S778" s="40" t="str">
        <f t="shared" si="76"/>
        <v/>
      </c>
    </row>
    <row r="779" spans="1:19">
      <c r="A779" s="33"/>
      <c r="B779" s="34"/>
      <c r="C779" s="33"/>
      <c r="D779" s="33"/>
      <c r="E779" s="33"/>
      <c r="F779" s="42"/>
      <c r="G779" s="42"/>
      <c r="I779">
        <f t="shared" si="74"/>
        <v>0</v>
      </c>
      <c r="J779">
        <f t="shared" si="75"/>
        <v>0</v>
      </c>
      <c r="L779" s="107"/>
      <c r="M779" s="110"/>
      <c r="N779" s="109"/>
      <c r="P779" s="38">
        <f t="shared" si="72"/>
        <v>0</v>
      </c>
      <c r="Q779" s="105">
        <f t="shared" si="77"/>
        <v>0</v>
      </c>
      <c r="R779" s="38">
        <f t="shared" si="73"/>
        <v>0</v>
      </c>
      <c r="S779" s="40" t="str">
        <f t="shared" si="76"/>
        <v/>
      </c>
    </row>
    <row r="780" spans="1:19">
      <c r="A780" s="33"/>
      <c r="B780" s="34"/>
      <c r="C780" s="33"/>
      <c r="D780" s="33"/>
      <c r="E780" s="33"/>
      <c r="F780" s="42"/>
      <c r="G780" s="42"/>
      <c r="I780">
        <f t="shared" si="74"/>
        <v>0</v>
      </c>
      <c r="J780">
        <f t="shared" si="75"/>
        <v>0</v>
      </c>
      <c r="L780" s="107"/>
      <c r="M780" s="110"/>
      <c r="N780" s="109"/>
      <c r="P780" s="38">
        <f t="shared" si="72"/>
        <v>0</v>
      </c>
      <c r="Q780" s="105">
        <f t="shared" si="77"/>
        <v>0</v>
      </c>
      <c r="R780" s="38">
        <f t="shared" si="73"/>
        <v>0</v>
      </c>
      <c r="S780" s="40" t="str">
        <f t="shared" si="76"/>
        <v/>
      </c>
    </row>
    <row r="781" spans="1:19">
      <c r="A781" s="33"/>
      <c r="B781" s="34"/>
      <c r="C781" s="33"/>
      <c r="D781" s="33"/>
      <c r="E781" s="33"/>
      <c r="F781" s="42"/>
      <c r="G781" s="42"/>
      <c r="I781">
        <f t="shared" si="74"/>
        <v>0</v>
      </c>
      <c r="J781">
        <f t="shared" si="75"/>
        <v>0</v>
      </c>
      <c r="L781" s="107"/>
      <c r="M781" s="110"/>
      <c r="N781" s="109"/>
      <c r="P781" s="38">
        <f t="shared" si="72"/>
        <v>0</v>
      </c>
      <c r="Q781" s="105">
        <f t="shared" si="77"/>
        <v>0</v>
      </c>
      <c r="R781" s="38">
        <f t="shared" si="73"/>
        <v>0</v>
      </c>
      <c r="S781" s="40" t="str">
        <f t="shared" si="76"/>
        <v/>
      </c>
    </row>
    <row r="782" spans="1:19">
      <c r="A782" s="33"/>
      <c r="B782" s="34"/>
      <c r="C782" s="33"/>
      <c r="D782" s="33"/>
      <c r="E782" s="33"/>
      <c r="F782" s="42"/>
      <c r="G782" s="42"/>
      <c r="I782">
        <f t="shared" si="74"/>
        <v>0</v>
      </c>
      <c r="J782">
        <f t="shared" si="75"/>
        <v>0</v>
      </c>
      <c r="L782" s="107"/>
      <c r="M782" s="110"/>
      <c r="N782" s="109"/>
      <c r="P782" s="38">
        <f t="shared" si="72"/>
        <v>0</v>
      </c>
      <c r="Q782" s="105">
        <f t="shared" si="77"/>
        <v>0</v>
      </c>
      <c r="R782" s="38">
        <f t="shared" si="73"/>
        <v>0</v>
      </c>
      <c r="S782" s="40" t="str">
        <f t="shared" si="76"/>
        <v/>
      </c>
    </row>
    <row r="783" spans="1:19">
      <c r="A783" s="33"/>
      <c r="B783" s="34"/>
      <c r="C783" s="33"/>
      <c r="D783" s="33"/>
      <c r="E783" s="33"/>
      <c r="F783" s="42"/>
      <c r="G783" s="42"/>
      <c r="I783">
        <f t="shared" si="74"/>
        <v>0</v>
      </c>
      <c r="J783">
        <f t="shared" si="75"/>
        <v>0</v>
      </c>
      <c r="L783" s="107"/>
      <c r="M783" s="110"/>
      <c r="N783" s="109"/>
      <c r="P783" s="38">
        <f t="shared" si="72"/>
        <v>0</v>
      </c>
      <c r="Q783" s="105">
        <f t="shared" si="77"/>
        <v>0</v>
      </c>
      <c r="R783" s="38">
        <f t="shared" si="73"/>
        <v>0</v>
      </c>
      <c r="S783" s="40" t="str">
        <f t="shared" si="76"/>
        <v/>
      </c>
    </row>
    <row r="784" spans="1:19">
      <c r="A784" s="33"/>
      <c r="B784" s="34"/>
      <c r="C784" s="33"/>
      <c r="D784" s="33"/>
      <c r="E784" s="33"/>
      <c r="F784" s="42"/>
      <c r="G784" s="42"/>
      <c r="I784">
        <f t="shared" si="74"/>
        <v>0</v>
      </c>
      <c r="J784">
        <f t="shared" si="75"/>
        <v>0</v>
      </c>
      <c r="L784" s="107"/>
      <c r="M784" s="110"/>
      <c r="N784" s="109"/>
      <c r="P784" s="38">
        <f t="shared" si="72"/>
        <v>0</v>
      </c>
      <c r="Q784" s="105">
        <f t="shared" si="77"/>
        <v>0</v>
      </c>
      <c r="R784" s="38">
        <f t="shared" si="73"/>
        <v>0</v>
      </c>
      <c r="S784" s="40" t="str">
        <f t="shared" si="76"/>
        <v/>
      </c>
    </row>
    <row r="785" spans="1:19">
      <c r="A785" s="33"/>
      <c r="B785" s="34"/>
      <c r="C785" s="33"/>
      <c r="D785" s="33"/>
      <c r="E785" s="33"/>
      <c r="F785" s="42"/>
      <c r="G785" s="42"/>
      <c r="I785">
        <f t="shared" si="74"/>
        <v>0</v>
      </c>
      <c r="J785">
        <f t="shared" si="75"/>
        <v>0</v>
      </c>
      <c r="L785" s="107"/>
      <c r="M785" s="110"/>
      <c r="N785" s="109"/>
      <c r="P785" s="38">
        <f t="shared" si="72"/>
        <v>0</v>
      </c>
      <c r="Q785" s="105">
        <f t="shared" si="77"/>
        <v>0</v>
      </c>
      <c r="R785" s="38">
        <f t="shared" si="73"/>
        <v>0</v>
      </c>
      <c r="S785" s="40" t="str">
        <f t="shared" si="76"/>
        <v/>
      </c>
    </row>
    <row r="786" spans="1:19">
      <c r="A786" s="33"/>
      <c r="B786" s="34"/>
      <c r="C786" s="33"/>
      <c r="D786" s="33"/>
      <c r="E786" s="33"/>
      <c r="F786" s="42"/>
      <c r="G786" s="42"/>
      <c r="I786">
        <f t="shared" si="74"/>
        <v>0</v>
      </c>
      <c r="J786">
        <f t="shared" si="75"/>
        <v>0</v>
      </c>
      <c r="L786" s="107"/>
      <c r="M786" s="110"/>
      <c r="N786" s="109"/>
      <c r="P786" s="38">
        <f t="shared" si="72"/>
        <v>0</v>
      </c>
      <c r="Q786" s="105">
        <f t="shared" si="77"/>
        <v>0</v>
      </c>
      <c r="R786" s="38">
        <f t="shared" si="73"/>
        <v>0</v>
      </c>
      <c r="S786" s="40" t="str">
        <f t="shared" si="76"/>
        <v/>
      </c>
    </row>
    <row r="787" spans="1:19">
      <c r="A787" s="33"/>
      <c r="B787" s="34"/>
      <c r="C787" s="33"/>
      <c r="D787" s="33"/>
      <c r="E787" s="33"/>
      <c r="F787" s="42"/>
      <c r="G787" s="42"/>
      <c r="I787">
        <f t="shared" si="74"/>
        <v>0</v>
      </c>
      <c r="J787">
        <f t="shared" si="75"/>
        <v>0</v>
      </c>
      <c r="L787" s="107"/>
      <c r="M787" s="110"/>
      <c r="N787" s="109"/>
      <c r="P787" s="38">
        <f t="shared" si="72"/>
        <v>0</v>
      </c>
      <c r="Q787" s="105">
        <f t="shared" si="77"/>
        <v>0</v>
      </c>
      <c r="R787" s="38">
        <f t="shared" si="73"/>
        <v>0</v>
      </c>
      <c r="S787" s="40" t="str">
        <f t="shared" si="76"/>
        <v/>
      </c>
    </row>
    <row r="788" spans="1:19">
      <c r="A788" s="33"/>
      <c r="B788" s="34"/>
      <c r="C788" s="33"/>
      <c r="D788" s="33"/>
      <c r="E788" s="33"/>
      <c r="F788" s="42"/>
      <c r="G788" s="42"/>
      <c r="I788">
        <f t="shared" si="74"/>
        <v>0</v>
      </c>
      <c r="J788">
        <f t="shared" si="75"/>
        <v>0</v>
      </c>
      <c r="L788" s="107"/>
      <c r="M788" s="110"/>
      <c r="N788" s="109"/>
      <c r="P788" s="38">
        <f t="shared" si="72"/>
        <v>0</v>
      </c>
      <c r="Q788" s="105">
        <f t="shared" si="77"/>
        <v>0</v>
      </c>
      <c r="R788" s="38">
        <f t="shared" si="73"/>
        <v>0</v>
      </c>
      <c r="S788" s="40" t="str">
        <f t="shared" si="76"/>
        <v/>
      </c>
    </row>
    <row r="789" spans="1:19">
      <c r="A789" s="33"/>
      <c r="B789" s="34"/>
      <c r="C789" s="33"/>
      <c r="D789" s="33"/>
      <c r="E789" s="33"/>
      <c r="F789" s="42"/>
      <c r="G789" s="42"/>
      <c r="I789">
        <f t="shared" si="74"/>
        <v>0</v>
      </c>
      <c r="J789">
        <f t="shared" si="75"/>
        <v>0</v>
      </c>
      <c r="L789" s="107"/>
      <c r="M789" s="110"/>
      <c r="N789" s="109"/>
      <c r="P789" s="38">
        <f t="shared" si="72"/>
        <v>0</v>
      </c>
      <c r="Q789" s="105">
        <f t="shared" si="77"/>
        <v>0</v>
      </c>
      <c r="R789" s="38">
        <f t="shared" si="73"/>
        <v>0</v>
      </c>
      <c r="S789" s="40" t="str">
        <f t="shared" si="76"/>
        <v/>
      </c>
    </row>
    <row r="790" spans="1:19">
      <c r="A790" s="33"/>
      <c r="B790" s="34"/>
      <c r="C790" s="33"/>
      <c r="D790" s="33"/>
      <c r="E790" s="33"/>
      <c r="F790" s="42"/>
      <c r="G790" s="42"/>
      <c r="I790">
        <f t="shared" si="74"/>
        <v>0</v>
      </c>
      <c r="J790">
        <f t="shared" si="75"/>
        <v>0</v>
      </c>
      <c r="L790" s="107"/>
      <c r="M790" s="110"/>
      <c r="N790" s="109"/>
      <c r="P790" s="38">
        <f t="shared" si="72"/>
        <v>0</v>
      </c>
      <c r="Q790" s="105">
        <f t="shared" si="77"/>
        <v>0</v>
      </c>
      <c r="R790" s="38">
        <f t="shared" si="73"/>
        <v>0</v>
      </c>
      <c r="S790" s="40" t="str">
        <f t="shared" si="76"/>
        <v/>
      </c>
    </row>
    <row r="791" spans="1:19">
      <c r="A791" s="33"/>
      <c r="B791" s="34"/>
      <c r="C791" s="33"/>
      <c r="D791" s="33"/>
      <c r="E791" s="33"/>
      <c r="F791" s="42"/>
      <c r="G791" s="42"/>
      <c r="I791">
        <f t="shared" si="74"/>
        <v>0</v>
      </c>
      <c r="J791">
        <f t="shared" si="75"/>
        <v>0</v>
      </c>
      <c r="L791" s="107"/>
      <c r="M791" s="110"/>
      <c r="N791" s="109"/>
      <c r="P791" s="38">
        <f t="shared" si="72"/>
        <v>0</v>
      </c>
      <c r="Q791" s="105">
        <f t="shared" si="77"/>
        <v>0</v>
      </c>
      <c r="R791" s="38">
        <f t="shared" si="73"/>
        <v>0</v>
      </c>
      <c r="S791" s="40" t="str">
        <f t="shared" si="76"/>
        <v/>
      </c>
    </row>
    <row r="792" spans="1:19">
      <c r="A792" s="33"/>
      <c r="B792" s="34"/>
      <c r="C792" s="33"/>
      <c r="D792" s="33"/>
      <c r="E792" s="33"/>
      <c r="F792" s="42"/>
      <c r="G792" s="42"/>
      <c r="I792">
        <f t="shared" si="74"/>
        <v>0</v>
      </c>
      <c r="J792">
        <f t="shared" si="75"/>
        <v>0</v>
      </c>
      <c r="L792" s="107"/>
      <c r="M792" s="110"/>
      <c r="N792" s="109"/>
      <c r="P792" s="38">
        <f t="shared" si="72"/>
        <v>0</v>
      </c>
      <c r="Q792" s="105">
        <f t="shared" si="77"/>
        <v>0</v>
      </c>
      <c r="R792" s="38">
        <f t="shared" si="73"/>
        <v>0</v>
      </c>
      <c r="S792" s="40" t="str">
        <f t="shared" si="76"/>
        <v/>
      </c>
    </row>
    <row r="793" spans="1:19">
      <c r="A793" s="33"/>
      <c r="B793" s="34"/>
      <c r="C793" s="33"/>
      <c r="D793" s="33"/>
      <c r="E793" s="33"/>
      <c r="F793" s="42"/>
      <c r="G793" s="42"/>
      <c r="I793">
        <f t="shared" si="74"/>
        <v>0</v>
      </c>
      <c r="J793">
        <f t="shared" si="75"/>
        <v>0</v>
      </c>
      <c r="L793" s="107"/>
      <c r="M793" s="110"/>
      <c r="N793" s="109"/>
      <c r="P793" s="38">
        <f t="shared" si="72"/>
        <v>0</v>
      </c>
      <c r="Q793" s="105">
        <f t="shared" si="77"/>
        <v>0</v>
      </c>
      <c r="R793" s="38">
        <f t="shared" si="73"/>
        <v>0</v>
      </c>
      <c r="S793" s="40" t="str">
        <f t="shared" si="76"/>
        <v/>
      </c>
    </row>
    <row r="794" spans="1:19">
      <c r="A794" s="33"/>
      <c r="B794" s="34"/>
      <c r="C794" s="33"/>
      <c r="D794" s="33"/>
      <c r="E794" s="33"/>
      <c r="F794" s="42"/>
      <c r="G794" s="42"/>
      <c r="I794">
        <f t="shared" si="74"/>
        <v>0</v>
      </c>
      <c r="J794">
        <f t="shared" si="75"/>
        <v>0</v>
      </c>
      <c r="L794" s="107"/>
      <c r="M794" s="110"/>
      <c r="N794" s="109"/>
      <c r="P794" s="38">
        <f t="shared" si="72"/>
        <v>0</v>
      </c>
      <c r="Q794" s="105">
        <f t="shared" si="77"/>
        <v>0</v>
      </c>
      <c r="R794" s="38">
        <f t="shared" si="73"/>
        <v>0</v>
      </c>
      <c r="S794" s="40" t="str">
        <f t="shared" si="76"/>
        <v/>
      </c>
    </row>
    <row r="795" spans="1:19">
      <c r="A795" s="33"/>
      <c r="B795" s="34"/>
      <c r="C795" s="33"/>
      <c r="D795" s="33"/>
      <c r="E795" s="33"/>
      <c r="F795" s="42"/>
      <c r="G795" s="42"/>
      <c r="I795">
        <f t="shared" si="74"/>
        <v>0</v>
      </c>
      <c r="J795">
        <f t="shared" si="75"/>
        <v>0</v>
      </c>
      <c r="L795" s="107"/>
      <c r="M795" s="110"/>
      <c r="N795" s="109"/>
      <c r="P795" s="38">
        <f t="shared" si="72"/>
        <v>0</v>
      </c>
      <c r="Q795" s="105">
        <f t="shared" si="77"/>
        <v>0</v>
      </c>
      <c r="R795" s="38">
        <f t="shared" si="73"/>
        <v>0</v>
      </c>
      <c r="S795" s="40" t="str">
        <f t="shared" si="76"/>
        <v/>
      </c>
    </row>
    <row r="796" spans="1:19">
      <c r="A796" s="33"/>
      <c r="B796" s="34"/>
      <c r="C796" s="33"/>
      <c r="D796" s="33"/>
      <c r="E796" s="33"/>
      <c r="F796" s="42"/>
      <c r="G796" s="42"/>
      <c r="I796">
        <f t="shared" si="74"/>
        <v>0</v>
      </c>
      <c r="J796">
        <f t="shared" si="75"/>
        <v>0</v>
      </c>
      <c r="L796" s="107"/>
      <c r="M796" s="110"/>
      <c r="N796" s="109"/>
      <c r="P796" s="38">
        <f t="shared" si="72"/>
        <v>0</v>
      </c>
      <c r="Q796" s="105">
        <f t="shared" si="77"/>
        <v>0</v>
      </c>
      <c r="R796" s="38">
        <f t="shared" si="73"/>
        <v>0</v>
      </c>
      <c r="S796" s="40" t="str">
        <f t="shared" si="76"/>
        <v/>
      </c>
    </row>
    <row r="797" spans="1:19">
      <c r="A797" s="33"/>
      <c r="B797" s="34"/>
      <c r="C797" s="33"/>
      <c r="D797" s="33"/>
      <c r="E797" s="33"/>
      <c r="F797" s="42"/>
      <c r="G797" s="42"/>
      <c r="I797">
        <f t="shared" si="74"/>
        <v>0</v>
      </c>
      <c r="J797">
        <f t="shared" si="75"/>
        <v>0</v>
      </c>
      <c r="L797" s="107"/>
      <c r="M797" s="110"/>
      <c r="N797" s="109"/>
      <c r="P797" s="38">
        <f t="shared" si="72"/>
        <v>0</v>
      </c>
      <c r="Q797" s="105">
        <f t="shared" si="77"/>
        <v>0</v>
      </c>
      <c r="R797" s="38">
        <f t="shared" si="73"/>
        <v>0</v>
      </c>
      <c r="S797" s="40" t="str">
        <f t="shared" si="76"/>
        <v/>
      </c>
    </row>
    <row r="798" spans="1:19">
      <c r="A798" s="33"/>
      <c r="B798" s="34"/>
      <c r="C798" s="33"/>
      <c r="D798" s="33"/>
      <c r="E798" s="33"/>
      <c r="F798" s="42"/>
      <c r="G798" s="42"/>
      <c r="I798">
        <f t="shared" si="74"/>
        <v>0</v>
      </c>
      <c r="J798">
        <f t="shared" si="75"/>
        <v>0</v>
      </c>
      <c r="L798" s="107"/>
      <c r="M798" s="110"/>
      <c r="N798" s="109"/>
      <c r="P798" s="38">
        <f t="shared" si="72"/>
        <v>0</v>
      </c>
      <c r="Q798" s="105">
        <f t="shared" si="77"/>
        <v>0</v>
      </c>
      <c r="R798" s="38">
        <f t="shared" si="73"/>
        <v>0</v>
      </c>
      <c r="S798" s="40" t="str">
        <f t="shared" si="76"/>
        <v/>
      </c>
    </row>
    <row r="799" spans="1:19">
      <c r="A799" s="33"/>
      <c r="B799" s="34"/>
      <c r="C799" s="33"/>
      <c r="D799" s="33"/>
      <c r="E799" s="33"/>
      <c r="F799" s="42"/>
      <c r="G799" s="42"/>
      <c r="I799">
        <f t="shared" si="74"/>
        <v>0</v>
      </c>
      <c r="J799">
        <f t="shared" si="75"/>
        <v>0</v>
      </c>
      <c r="L799" s="107"/>
      <c r="M799" s="110"/>
      <c r="N799" s="109"/>
      <c r="P799" s="38">
        <f t="shared" si="72"/>
        <v>0</v>
      </c>
      <c r="Q799" s="105">
        <f t="shared" si="77"/>
        <v>0</v>
      </c>
      <c r="R799" s="38">
        <f t="shared" si="73"/>
        <v>0</v>
      </c>
      <c r="S799" s="40" t="str">
        <f t="shared" si="76"/>
        <v/>
      </c>
    </row>
    <row r="800" spans="1:19">
      <c r="A800" s="33"/>
      <c r="B800" s="34"/>
      <c r="C800" s="33"/>
      <c r="D800" s="33"/>
      <c r="E800" s="33"/>
      <c r="F800" s="42"/>
      <c r="G800" s="42"/>
      <c r="I800">
        <f t="shared" si="74"/>
        <v>0</v>
      </c>
      <c r="J800">
        <f t="shared" si="75"/>
        <v>0</v>
      </c>
      <c r="L800" s="107"/>
      <c r="M800" s="110"/>
      <c r="N800" s="109"/>
      <c r="P800" s="38">
        <f t="shared" si="72"/>
        <v>0</v>
      </c>
      <c r="Q800" s="105">
        <f t="shared" si="77"/>
        <v>0</v>
      </c>
      <c r="R800" s="38">
        <f t="shared" si="73"/>
        <v>0</v>
      </c>
      <c r="S800" s="40" t="str">
        <f t="shared" si="76"/>
        <v/>
      </c>
    </row>
    <row r="801" spans="1:19">
      <c r="A801" s="33"/>
      <c r="B801" s="34"/>
      <c r="C801" s="33"/>
      <c r="D801" s="33"/>
      <c r="E801" s="33"/>
      <c r="F801" s="42"/>
      <c r="G801" s="42"/>
      <c r="I801">
        <f t="shared" si="74"/>
        <v>0</v>
      </c>
      <c r="J801">
        <f t="shared" si="75"/>
        <v>0</v>
      </c>
      <c r="L801" s="107"/>
      <c r="M801" s="110"/>
      <c r="N801" s="109"/>
      <c r="P801" s="38">
        <f t="shared" si="72"/>
        <v>0</v>
      </c>
      <c r="Q801" s="105">
        <f t="shared" si="77"/>
        <v>0</v>
      </c>
      <c r="R801" s="38">
        <f t="shared" si="73"/>
        <v>0</v>
      </c>
      <c r="S801" s="40" t="str">
        <f t="shared" si="76"/>
        <v/>
      </c>
    </row>
    <row r="802" spans="1:19">
      <c r="A802" s="33"/>
      <c r="B802" s="34"/>
      <c r="C802" s="33"/>
      <c r="D802" s="33"/>
      <c r="E802" s="33"/>
      <c r="F802" s="42"/>
      <c r="G802" s="42"/>
      <c r="I802">
        <f t="shared" si="74"/>
        <v>0</v>
      </c>
      <c r="J802">
        <f t="shared" si="75"/>
        <v>0</v>
      </c>
      <c r="L802" s="107"/>
      <c r="M802" s="110"/>
      <c r="N802" s="109"/>
      <c r="P802" s="38">
        <f t="shared" si="72"/>
        <v>0</v>
      </c>
      <c r="Q802" s="105">
        <f t="shared" si="77"/>
        <v>0</v>
      </c>
      <c r="R802" s="38">
        <f t="shared" si="73"/>
        <v>0</v>
      </c>
      <c r="S802" s="40" t="str">
        <f t="shared" si="76"/>
        <v/>
      </c>
    </row>
    <row r="803" spans="1:19">
      <c r="A803" s="33"/>
      <c r="B803" s="34"/>
      <c r="C803" s="33"/>
      <c r="D803" s="33"/>
      <c r="E803" s="33"/>
      <c r="F803" s="42"/>
      <c r="G803" s="42"/>
      <c r="I803">
        <f t="shared" si="74"/>
        <v>0</v>
      </c>
      <c r="J803">
        <f t="shared" si="75"/>
        <v>0</v>
      </c>
      <c r="L803" s="107"/>
      <c r="M803" s="110"/>
      <c r="N803" s="109"/>
      <c r="P803" s="38">
        <f t="shared" si="72"/>
        <v>0</v>
      </c>
      <c r="Q803" s="105">
        <f t="shared" si="77"/>
        <v>0</v>
      </c>
      <c r="R803" s="38">
        <f t="shared" si="73"/>
        <v>0</v>
      </c>
      <c r="S803" s="40" t="str">
        <f t="shared" si="76"/>
        <v/>
      </c>
    </row>
    <row r="804" spans="1:19">
      <c r="A804" s="33"/>
      <c r="B804" s="34"/>
      <c r="C804" s="33"/>
      <c r="D804" s="33"/>
      <c r="E804" s="33"/>
      <c r="F804" s="42"/>
      <c r="G804" s="42"/>
      <c r="I804">
        <f t="shared" si="74"/>
        <v>0</v>
      </c>
      <c r="J804">
        <f t="shared" si="75"/>
        <v>0</v>
      </c>
      <c r="L804" s="107"/>
      <c r="M804" s="110"/>
      <c r="N804" s="109"/>
      <c r="P804" s="38">
        <f t="shared" si="72"/>
        <v>0</v>
      </c>
      <c r="Q804" s="105">
        <f t="shared" si="77"/>
        <v>0</v>
      </c>
      <c r="R804" s="38">
        <f t="shared" si="73"/>
        <v>0</v>
      </c>
      <c r="S804" s="40" t="str">
        <f t="shared" si="76"/>
        <v/>
      </c>
    </row>
    <row r="805" spans="1:19">
      <c r="A805" s="33"/>
      <c r="B805" s="34"/>
      <c r="C805" s="33"/>
      <c r="D805" s="33"/>
      <c r="E805" s="33"/>
      <c r="F805" s="42"/>
      <c r="G805" s="42"/>
      <c r="I805">
        <f t="shared" si="74"/>
        <v>0</v>
      </c>
      <c r="J805">
        <f t="shared" si="75"/>
        <v>0</v>
      </c>
      <c r="L805" s="107"/>
      <c r="M805" s="110"/>
      <c r="N805" s="109"/>
      <c r="P805" s="38">
        <f t="shared" si="72"/>
        <v>0</v>
      </c>
      <c r="Q805" s="105">
        <f t="shared" si="77"/>
        <v>0</v>
      </c>
      <c r="R805" s="38">
        <f t="shared" si="73"/>
        <v>0</v>
      </c>
      <c r="S805" s="40" t="str">
        <f t="shared" si="76"/>
        <v/>
      </c>
    </row>
    <row r="806" spans="1:19">
      <c r="A806" s="33"/>
      <c r="B806" s="34"/>
      <c r="C806" s="33"/>
      <c r="D806" s="33"/>
      <c r="E806" s="33"/>
      <c r="F806" s="42"/>
      <c r="G806" s="42"/>
      <c r="I806">
        <f t="shared" si="74"/>
        <v>0</v>
      </c>
      <c r="J806">
        <f t="shared" si="75"/>
        <v>0</v>
      </c>
      <c r="L806" s="107"/>
      <c r="M806" s="110"/>
      <c r="N806" s="109"/>
      <c r="P806" s="38">
        <f t="shared" si="72"/>
        <v>0</v>
      </c>
      <c r="Q806" s="105">
        <f t="shared" si="77"/>
        <v>0</v>
      </c>
      <c r="R806" s="38">
        <f t="shared" si="73"/>
        <v>0</v>
      </c>
      <c r="S806" s="40" t="str">
        <f t="shared" si="76"/>
        <v/>
      </c>
    </row>
    <row r="807" spans="1:19">
      <c r="A807" s="33"/>
      <c r="B807" s="34"/>
      <c r="C807" s="33"/>
      <c r="D807" s="33"/>
      <c r="E807" s="33"/>
      <c r="F807" s="42"/>
      <c r="G807" s="42"/>
      <c r="I807">
        <f t="shared" si="74"/>
        <v>0</v>
      </c>
      <c r="J807">
        <f t="shared" si="75"/>
        <v>0</v>
      </c>
      <c r="L807" s="107"/>
      <c r="M807" s="110"/>
      <c r="N807" s="109"/>
      <c r="P807" s="38">
        <f t="shared" si="72"/>
        <v>0</v>
      </c>
      <c r="Q807" s="105">
        <f t="shared" si="77"/>
        <v>0</v>
      </c>
      <c r="R807" s="38">
        <f t="shared" si="73"/>
        <v>0</v>
      </c>
      <c r="S807" s="40" t="str">
        <f t="shared" si="76"/>
        <v/>
      </c>
    </row>
    <row r="808" spans="1:19">
      <c r="A808" s="33"/>
      <c r="B808" s="34"/>
      <c r="C808" s="33"/>
      <c r="D808" s="33"/>
      <c r="E808" s="33"/>
      <c r="F808" s="42"/>
      <c r="G808" s="42"/>
      <c r="I808">
        <f t="shared" si="74"/>
        <v>0</v>
      </c>
      <c r="J808">
        <f t="shared" si="75"/>
        <v>0</v>
      </c>
      <c r="L808" s="107"/>
      <c r="M808" s="110"/>
      <c r="N808" s="109"/>
      <c r="P808" s="38">
        <f t="shared" si="72"/>
        <v>0</v>
      </c>
      <c r="Q808" s="105">
        <f t="shared" si="77"/>
        <v>0</v>
      </c>
      <c r="R808" s="38">
        <f t="shared" si="73"/>
        <v>0</v>
      </c>
      <c r="S808" s="40" t="str">
        <f t="shared" si="76"/>
        <v/>
      </c>
    </row>
    <row r="809" spans="1:19">
      <c r="A809" s="33"/>
      <c r="B809" s="34"/>
      <c r="C809" s="33"/>
      <c r="D809" s="33"/>
      <c r="E809" s="33"/>
      <c r="F809" s="42"/>
      <c r="G809" s="42"/>
      <c r="I809">
        <f t="shared" si="74"/>
        <v>0</v>
      </c>
      <c r="J809">
        <f t="shared" si="75"/>
        <v>0</v>
      </c>
      <c r="L809" s="107"/>
      <c r="M809" s="110"/>
      <c r="N809" s="109"/>
      <c r="P809" s="38">
        <f t="shared" si="72"/>
        <v>0</v>
      </c>
      <c r="Q809" s="105">
        <f t="shared" si="77"/>
        <v>0</v>
      </c>
      <c r="R809" s="38">
        <f t="shared" si="73"/>
        <v>0</v>
      </c>
      <c r="S809" s="40" t="str">
        <f t="shared" si="76"/>
        <v/>
      </c>
    </row>
    <row r="810" spans="1:19">
      <c r="A810" s="33"/>
      <c r="B810" s="34"/>
      <c r="C810" s="33"/>
      <c r="D810" s="33"/>
      <c r="E810" s="33"/>
      <c r="F810" s="42"/>
      <c r="G810" s="42"/>
      <c r="I810">
        <f t="shared" si="74"/>
        <v>0</v>
      </c>
      <c r="J810">
        <f t="shared" si="75"/>
        <v>0</v>
      </c>
      <c r="L810" s="107"/>
      <c r="M810" s="110"/>
      <c r="N810" s="109"/>
      <c r="P810" s="38">
        <f t="shared" si="72"/>
        <v>0</v>
      </c>
      <c r="Q810" s="105">
        <f t="shared" si="77"/>
        <v>0</v>
      </c>
      <c r="R810" s="38">
        <f t="shared" si="73"/>
        <v>0</v>
      </c>
      <c r="S810" s="40" t="str">
        <f t="shared" si="76"/>
        <v/>
      </c>
    </row>
    <row r="811" spans="1:19">
      <c r="A811" s="33"/>
      <c r="B811" s="34"/>
      <c r="C811" s="33"/>
      <c r="D811" s="33"/>
      <c r="E811" s="33"/>
      <c r="F811" s="42"/>
      <c r="G811" s="42"/>
      <c r="I811">
        <f t="shared" si="74"/>
        <v>0</v>
      </c>
      <c r="J811">
        <f t="shared" si="75"/>
        <v>0</v>
      </c>
      <c r="L811" s="107"/>
      <c r="M811" s="110"/>
      <c r="N811" s="109"/>
      <c r="P811" s="38">
        <f t="shared" si="72"/>
        <v>0</v>
      </c>
      <c r="Q811" s="105">
        <f t="shared" si="77"/>
        <v>0</v>
      </c>
      <c r="R811" s="38">
        <f t="shared" si="73"/>
        <v>0</v>
      </c>
      <c r="S811" s="40" t="str">
        <f t="shared" si="76"/>
        <v/>
      </c>
    </row>
    <row r="812" spans="1:19">
      <c r="A812" s="33"/>
      <c r="B812" s="34"/>
      <c r="C812" s="33"/>
      <c r="D812" s="33"/>
      <c r="E812" s="33"/>
      <c r="F812" s="42"/>
      <c r="G812" s="42"/>
      <c r="I812">
        <f t="shared" si="74"/>
        <v>0</v>
      </c>
      <c r="J812">
        <f t="shared" si="75"/>
        <v>0</v>
      </c>
      <c r="L812" s="107"/>
      <c r="M812" s="110"/>
      <c r="N812" s="109"/>
      <c r="P812" s="38">
        <f t="shared" si="72"/>
        <v>0</v>
      </c>
      <c r="Q812" s="105">
        <f t="shared" si="77"/>
        <v>0</v>
      </c>
      <c r="R812" s="38">
        <f t="shared" si="73"/>
        <v>0</v>
      </c>
      <c r="S812" s="40" t="str">
        <f t="shared" si="76"/>
        <v/>
      </c>
    </row>
    <row r="813" spans="1:19">
      <c r="A813" s="33"/>
      <c r="B813" s="34"/>
      <c r="C813" s="33"/>
      <c r="D813" s="33"/>
      <c r="E813" s="33"/>
      <c r="F813" s="42"/>
      <c r="G813" s="42"/>
      <c r="I813">
        <f t="shared" si="74"/>
        <v>0</v>
      </c>
      <c r="J813">
        <f t="shared" si="75"/>
        <v>0</v>
      </c>
      <c r="L813" s="107"/>
      <c r="M813" s="110"/>
      <c r="N813" s="109"/>
      <c r="P813" s="38">
        <f t="shared" si="72"/>
        <v>0</v>
      </c>
      <c r="Q813" s="105">
        <f t="shared" si="77"/>
        <v>0</v>
      </c>
      <c r="R813" s="38">
        <f t="shared" si="73"/>
        <v>0</v>
      </c>
      <c r="S813" s="40" t="str">
        <f t="shared" si="76"/>
        <v/>
      </c>
    </row>
    <row r="814" spans="1:19">
      <c r="A814" s="33"/>
      <c r="B814" s="34"/>
      <c r="C814" s="33"/>
      <c r="D814" s="33"/>
      <c r="E814" s="33"/>
      <c r="F814" s="42"/>
      <c r="G814" s="42"/>
      <c r="I814">
        <f t="shared" si="74"/>
        <v>0</v>
      </c>
      <c r="J814">
        <f t="shared" si="75"/>
        <v>0</v>
      </c>
      <c r="L814" s="107"/>
      <c r="M814" s="110"/>
      <c r="N814" s="109"/>
      <c r="P814" s="38">
        <f t="shared" si="72"/>
        <v>0</v>
      </c>
      <c r="Q814" s="105">
        <f t="shared" si="77"/>
        <v>0</v>
      </c>
      <c r="R814" s="38">
        <f t="shared" si="73"/>
        <v>0</v>
      </c>
      <c r="S814" s="40" t="str">
        <f t="shared" si="76"/>
        <v/>
      </c>
    </row>
    <row r="815" spans="1:19">
      <c r="A815" s="33"/>
      <c r="B815" s="34"/>
      <c r="C815" s="33"/>
      <c r="D815" s="33"/>
      <c r="E815" s="33"/>
      <c r="F815" s="42"/>
      <c r="G815" s="42"/>
      <c r="I815">
        <f t="shared" si="74"/>
        <v>0</v>
      </c>
      <c r="J815">
        <f t="shared" si="75"/>
        <v>0</v>
      </c>
      <c r="L815" s="107"/>
      <c r="M815" s="110"/>
      <c r="N815" s="109"/>
      <c r="P815" s="38">
        <f t="shared" si="72"/>
        <v>0</v>
      </c>
      <c r="Q815" s="105">
        <f t="shared" si="77"/>
        <v>0</v>
      </c>
      <c r="R815" s="38">
        <f t="shared" si="73"/>
        <v>0</v>
      </c>
      <c r="S815" s="40" t="str">
        <f t="shared" si="76"/>
        <v/>
      </c>
    </row>
    <row r="816" spans="1:19">
      <c r="A816" s="33"/>
      <c r="B816" s="34"/>
      <c r="C816" s="33"/>
      <c r="D816" s="33"/>
      <c r="E816" s="33"/>
      <c r="F816" s="42"/>
      <c r="G816" s="42"/>
      <c r="I816">
        <f t="shared" si="74"/>
        <v>0</v>
      </c>
      <c r="J816">
        <f t="shared" si="75"/>
        <v>0</v>
      </c>
      <c r="L816" s="107"/>
      <c r="M816" s="110"/>
      <c r="N816" s="109"/>
      <c r="P816" s="38">
        <f t="shared" si="72"/>
        <v>0</v>
      </c>
      <c r="Q816" s="105">
        <f t="shared" si="77"/>
        <v>0</v>
      </c>
      <c r="R816" s="38">
        <f t="shared" si="73"/>
        <v>0</v>
      </c>
      <c r="S816" s="40" t="str">
        <f t="shared" si="76"/>
        <v/>
      </c>
    </row>
    <row r="817" spans="1:19">
      <c r="A817" s="33"/>
      <c r="B817" s="34"/>
      <c r="C817" s="33"/>
      <c r="D817" s="33"/>
      <c r="E817" s="33"/>
      <c r="F817" s="42"/>
      <c r="G817" s="42"/>
      <c r="I817">
        <f t="shared" si="74"/>
        <v>0</v>
      </c>
      <c r="J817">
        <f t="shared" si="75"/>
        <v>0</v>
      </c>
      <c r="L817" s="107"/>
      <c r="M817" s="110"/>
      <c r="N817" s="109"/>
      <c r="P817" s="38">
        <f t="shared" si="72"/>
        <v>0</v>
      </c>
      <c r="Q817" s="105">
        <f t="shared" si="77"/>
        <v>0</v>
      </c>
      <c r="R817" s="38">
        <f t="shared" si="73"/>
        <v>0</v>
      </c>
      <c r="S817" s="40" t="str">
        <f t="shared" si="76"/>
        <v/>
      </c>
    </row>
    <row r="818" spans="1:19">
      <c r="A818" s="33"/>
      <c r="B818" s="34"/>
      <c r="C818" s="33"/>
      <c r="D818" s="33"/>
      <c r="E818" s="33"/>
      <c r="F818" s="42"/>
      <c r="G818" s="42"/>
      <c r="I818">
        <f t="shared" si="74"/>
        <v>0</v>
      </c>
      <c r="J818">
        <f t="shared" si="75"/>
        <v>0</v>
      </c>
      <c r="L818" s="107"/>
      <c r="M818" s="110"/>
      <c r="N818" s="109"/>
      <c r="P818" s="38">
        <f t="shared" si="72"/>
        <v>0</v>
      </c>
      <c r="Q818" s="105">
        <f t="shared" si="77"/>
        <v>0</v>
      </c>
      <c r="R818" s="38">
        <f t="shared" si="73"/>
        <v>0</v>
      </c>
      <c r="S818" s="40" t="str">
        <f t="shared" si="76"/>
        <v/>
      </c>
    </row>
    <row r="819" spans="1:19">
      <c r="A819" s="33"/>
      <c r="B819" s="34"/>
      <c r="C819" s="33"/>
      <c r="D819" s="33"/>
      <c r="E819" s="33"/>
      <c r="F819" s="42"/>
      <c r="G819" s="42"/>
      <c r="I819">
        <f t="shared" si="74"/>
        <v>0</v>
      </c>
      <c r="J819">
        <f t="shared" si="75"/>
        <v>0</v>
      </c>
      <c r="L819" s="107"/>
      <c r="M819" s="110"/>
      <c r="N819" s="109"/>
      <c r="P819" s="38">
        <f t="shared" si="72"/>
        <v>0</v>
      </c>
      <c r="Q819" s="105">
        <f t="shared" si="77"/>
        <v>0</v>
      </c>
      <c r="R819" s="38">
        <f t="shared" si="73"/>
        <v>0</v>
      </c>
      <c r="S819" s="40" t="str">
        <f t="shared" si="76"/>
        <v/>
      </c>
    </row>
    <row r="820" spans="1:19">
      <c r="A820" s="33"/>
      <c r="B820" s="34"/>
      <c r="C820" s="33"/>
      <c r="D820" s="33"/>
      <c r="E820" s="33"/>
      <c r="F820" s="42"/>
      <c r="G820" s="42"/>
      <c r="I820">
        <f t="shared" si="74"/>
        <v>0</v>
      </c>
      <c r="J820">
        <f t="shared" si="75"/>
        <v>0</v>
      </c>
      <c r="L820" s="107"/>
      <c r="M820" s="110"/>
      <c r="N820" s="109"/>
      <c r="P820" s="38">
        <f t="shared" si="72"/>
        <v>0</v>
      </c>
      <c r="Q820" s="105">
        <f t="shared" si="77"/>
        <v>0</v>
      </c>
      <c r="R820" s="38">
        <f t="shared" si="73"/>
        <v>0</v>
      </c>
      <c r="S820" s="40" t="str">
        <f t="shared" si="76"/>
        <v/>
      </c>
    </row>
    <row r="821" spans="1:19">
      <c r="A821" s="33"/>
      <c r="B821" s="34"/>
      <c r="C821" s="33"/>
      <c r="D821" s="33"/>
      <c r="E821" s="33"/>
      <c r="F821" s="42"/>
      <c r="G821" s="42"/>
      <c r="I821">
        <f t="shared" si="74"/>
        <v>0</v>
      </c>
      <c r="J821">
        <f t="shared" si="75"/>
        <v>0</v>
      </c>
      <c r="L821" s="107"/>
      <c r="M821" s="110"/>
      <c r="N821" s="109"/>
      <c r="P821" s="38">
        <f t="shared" si="72"/>
        <v>0</v>
      </c>
      <c r="Q821" s="105">
        <f t="shared" si="77"/>
        <v>0</v>
      </c>
      <c r="R821" s="38">
        <f t="shared" si="73"/>
        <v>0</v>
      </c>
      <c r="S821" s="40" t="str">
        <f t="shared" si="76"/>
        <v/>
      </c>
    </row>
    <row r="822" spans="1:19">
      <c r="A822" s="33"/>
      <c r="B822" s="34"/>
      <c r="C822" s="33"/>
      <c r="D822" s="33"/>
      <c r="E822" s="33"/>
      <c r="F822" s="42"/>
      <c r="G822" s="42"/>
      <c r="I822">
        <f t="shared" si="74"/>
        <v>0</v>
      </c>
      <c r="J822">
        <f t="shared" si="75"/>
        <v>0</v>
      </c>
      <c r="L822" s="107"/>
      <c r="M822" s="110"/>
      <c r="N822" s="109"/>
      <c r="P822" s="38">
        <f t="shared" si="72"/>
        <v>0</v>
      </c>
      <c r="Q822" s="105">
        <f t="shared" si="77"/>
        <v>0</v>
      </c>
      <c r="R822" s="38">
        <f t="shared" si="73"/>
        <v>0</v>
      </c>
      <c r="S822" s="40" t="str">
        <f t="shared" si="76"/>
        <v/>
      </c>
    </row>
    <row r="823" spans="1:19">
      <c r="A823" s="33"/>
      <c r="B823" s="34"/>
      <c r="C823" s="33"/>
      <c r="D823" s="33"/>
      <c r="E823" s="33"/>
      <c r="F823" s="42"/>
      <c r="G823" s="42"/>
      <c r="I823">
        <f t="shared" si="74"/>
        <v>0</v>
      </c>
      <c r="J823">
        <f t="shared" si="75"/>
        <v>0</v>
      </c>
      <c r="L823" s="107"/>
      <c r="M823" s="110"/>
      <c r="N823" s="109"/>
      <c r="P823" s="38">
        <f t="shared" ref="P823:P886" si="78">I823*L823/1000</f>
        <v>0</v>
      </c>
      <c r="Q823" s="105">
        <f t="shared" si="77"/>
        <v>0</v>
      </c>
      <c r="R823" s="38">
        <f t="shared" ref="R823:R886" si="79">J823*N823/1000</f>
        <v>0</v>
      </c>
      <c r="S823" s="40" t="str">
        <f t="shared" si="76"/>
        <v/>
      </c>
    </row>
    <row r="824" spans="1:19">
      <c r="A824" s="33"/>
      <c r="B824" s="34"/>
      <c r="C824" s="33"/>
      <c r="D824" s="33"/>
      <c r="E824" s="33"/>
      <c r="F824" s="42"/>
      <c r="G824" s="42"/>
      <c r="I824">
        <f t="shared" ref="I824:I887" si="80">IF(OR(E824="R",E824="E"),D824,IF(D824&gt;=E824,D824-E824,0))</f>
        <v>0</v>
      </c>
      <c r="J824">
        <f t="shared" ref="J824:J887" si="81">IF(OR(E824="R",E824="E"),0,IF(E824&gt;D824,E824-D824,0))</f>
        <v>0</v>
      </c>
      <c r="L824" s="107"/>
      <c r="M824" s="110"/>
      <c r="N824" s="109"/>
      <c r="P824" s="38">
        <f t="shared" si="78"/>
        <v>0</v>
      </c>
      <c r="Q824" s="105">
        <f t="shared" si="77"/>
        <v>0</v>
      </c>
      <c r="R824" s="38">
        <f t="shared" si="79"/>
        <v>0</v>
      </c>
      <c r="S824" s="40" t="str">
        <f t="shared" si="76"/>
        <v/>
      </c>
    </row>
    <row r="825" spans="1:19">
      <c r="A825" s="33"/>
      <c r="B825" s="34"/>
      <c r="C825" s="33"/>
      <c r="D825" s="33"/>
      <c r="E825" s="33"/>
      <c r="F825" s="42"/>
      <c r="G825" s="42"/>
      <c r="I825">
        <f t="shared" si="80"/>
        <v>0</v>
      </c>
      <c r="J825">
        <f t="shared" si="81"/>
        <v>0</v>
      </c>
      <c r="L825" s="107"/>
      <c r="M825" s="110"/>
      <c r="N825" s="109"/>
      <c r="P825" s="38">
        <f t="shared" si="78"/>
        <v>0</v>
      </c>
      <c r="Q825" s="105">
        <f t="shared" si="77"/>
        <v>0</v>
      </c>
      <c r="R825" s="38">
        <f t="shared" si="79"/>
        <v>0</v>
      </c>
      <c r="S825" s="40" t="str">
        <f t="shared" si="76"/>
        <v/>
      </c>
    </row>
    <row r="826" spans="1:19">
      <c r="A826" s="33"/>
      <c r="B826" s="34"/>
      <c r="C826" s="33"/>
      <c r="D826" s="33"/>
      <c r="E826" s="33"/>
      <c r="F826" s="42"/>
      <c r="G826" s="42"/>
      <c r="I826">
        <f t="shared" si="80"/>
        <v>0</v>
      </c>
      <c r="J826">
        <f t="shared" si="81"/>
        <v>0</v>
      </c>
      <c r="L826" s="107"/>
      <c r="M826" s="110"/>
      <c r="N826" s="109"/>
      <c r="P826" s="38">
        <f t="shared" si="78"/>
        <v>0</v>
      </c>
      <c r="Q826" s="105">
        <f t="shared" si="77"/>
        <v>0</v>
      </c>
      <c r="R826" s="38">
        <f t="shared" si="79"/>
        <v>0</v>
      </c>
      <c r="S826" s="40" t="str">
        <f t="shared" si="76"/>
        <v/>
      </c>
    </row>
    <row r="827" spans="1:19">
      <c r="A827" s="33"/>
      <c r="B827" s="34"/>
      <c r="C827" s="33"/>
      <c r="D827" s="33"/>
      <c r="E827" s="33"/>
      <c r="F827" s="42"/>
      <c r="G827" s="42"/>
      <c r="I827">
        <f t="shared" si="80"/>
        <v>0</v>
      </c>
      <c r="J827">
        <f t="shared" si="81"/>
        <v>0</v>
      </c>
      <c r="L827" s="107"/>
      <c r="M827" s="110"/>
      <c r="N827" s="109"/>
      <c r="P827" s="38">
        <f t="shared" si="78"/>
        <v>0</v>
      </c>
      <c r="Q827" s="105">
        <f t="shared" si="77"/>
        <v>0</v>
      </c>
      <c r="R827" s="38">
        <f t="shared" si="79"/>
        <v>0</v>
      </c>
      <c r="S827" s="40" t="str">
        <f t="shared" si="76"/>
        <v/>
      </c>
    </row>
    <row r="828" spans="1:19">
      <c r="A828" s="33"/>
      <c r="B828" s="34"/>
      <c r="C828" s="33"/>
      <c r="D828" s="33"/>
      <c r="E828" s="33"/>
      <c r="F828" s="42"/>
      <c r="G828" s="42"/>
      <c r="I828">
        <f t="shared" si="80"/>
        <v>0</v>
      </c>
      <c r="J828">
        <f t="shared" si="81"/>
        <v>0</v>
      </c>
      <c r="L828" s="107"/>
      <c r="M828" s="110"/>
      <c r="N828" s="109"/>
      <c r="P828" s="38">
        <f t="shared" si="78"/>
        <v>0</v>
      </c>
      <c r="Q828" s="105">
        <f t="shared" si="77"/>
        <v>0</v>
      </c>
      <c r="R828" s="38">
        <f t="shared" si="79"/>
        <v>0</v>
      </c>
      <c r="S828" s="40" t="str">
        <f t="shared" si="76"/>
        <v/>
      </c>
    </row>
    <row r="829" spans="1:19">
      <c r="A829" s="33"/>
      <c r="B829" s="34"/>
      <c r="C829" s="33"/>
      <c r="D829" s="33"/>
      <c r="E829" s="33"/>
      <c r="F829" s="42"/>
      <c r="G829" s="42"/>
      <c r="I829">
        <f t="shared" si="80"/>
        <v>0</v>
      </c>
      <c r="J829">
        <f t="shared" si="81"/>
        <v>0</v>
      </c>
      <c r="L829" s="107"/>
      <c r="M829" s="110"/>
      <c r="N829" s="109"/>
      <c r="P829" s="38">
        <f t="shared" si="78"/>
        <v>0</v>
      </c>
      <c r="Q829" s="105">
        <f t="shared" si="77"/>
        <v>0</v>
      </c>
      <c r="R829" s="38">
        <f t="shared" si="79"/>
        <v>0</v>
      </c>
      <c r="S829" s="40" t="str">
        <f t="shared" si="76"/>
        <v/>
      </c>
    </row>
    <row r="830" spans="1:19">
      <c r="A830" s="33"/>
      <c r="B830" s="34"/>
      <c r="C830" s="33"/>
      <c r="D830" s="33"/>
      <c r="E830" s="33"/>
      <c r="F830" s="42"/>
      <c r="G830" s="42"/>
      <c r="I830">
        <f t="shared" si="80"/>
        <v>0</v>
      </c>
      <c r="J830">
        <f t="shared" si="81"/>
        <v>0</v>
      </c>
      <c r="L830" s="107"/>
      <c r="M830" s="110"/>
      <c r="N830" s="109"/>
      <c r="P830" s="38">
        <f t="shared" si="78"/>
        <v>0</v>
      </c>
      <c r="Q830" s="105">
        <f t="shared" si="77"/>
        <v>0</v>
      </c>
      <c r="R830" s="38">
        <f t="shared" si="79"/>
        <v>0</v>
      </c>
      <c r="S830" s="40" t="str">
        <f t="shared" si="76"/>
        <v/>
      </c>
    </row>
    <row r="831" spans="1:19">
      <c r="A831" s="33"/>
      <c r="B831" s="34"/>
      <c r="C831" s="33"/>
      <c r="D831" s="33"/>
      <c r="E831" s="33"/>
      <c r="F831" s="42"/>
      <c r="G831" s="42"/>
      <c r="I831">
        <f t="shared" si="80"/>
        <v>0</v>
      </c>
      <c r="J831">
        <f t="shared" si="81"/>
        <v>0</v>
      </c>
      <c r="L831" s="107"/>
      <c r="M831" s="110"/>
      <c r="N831" s="109"/>
      <c r="P831" s="38">
        <f t="shared" si="78"/>
        <v>0</v>
      </c>
      <c r="Q831" s="105">
        <f t="shared" si="77"/>
        <v>0</v>
      </c>
      <c r="R831" s="38">
        <f t="shared" si="79"/>
        <v>0</v>
      </c>
      <c r="S831" s="40" t="str">
        <f t="shared" si="76"/>
        <v/>
      </c>
    </row>
    <row r="832" spans="1:19">
      <c r="A832" s="33"/>
      <c r="B832" s="34"/>
      <c r="C832" s="33"/>
      <c r="D832" s="33"/>
      <c r="E832" s="33"/>
      <c r="F832" s="42"/>
      <c r="G832" s="42"/>
      <c r="I832">
        <f t="shared" si="80"/>
        <v>0</v>
      </c>
      <c r="J832">
        <f t="shared" si="81"/>
        <v>0</v>
      </c>
      <c r="L832" s="107"/>
      <c r="M832" s="110"/>
      <c r="N832" s="109"/>
      <c r="P832" s="38">
        <f t="shared" si="78"/>
        <v>0</v>
      </c>
      <c r="Q832" s="105">
        <f t="shared" si="77"/>
        <v>0</v>
      </c>
      <c r="R832" s="38">
        <f t="shared" si="79"/>
        <v>0</v>
      </c>
      <c r="S832" s="40" t="str">
        <f t="shared" si="76"/>
        <v/>
      </c>
    </row>
    <row r="833" spans="1:19">
      <c r="A833" s="33"/>
      <c r="B833" s="34"/>
      <c r="C833" s="33"/>
      <c r="D833" s="33"/>
      <c r="E833" s="33"/>
      <c r="F833" s="42"/>
      <c r="G833" s="42"/>
      <c r="I833">
        <f t="shared" si="80"/>
        <v>0</v>
      </c>
      <c r="J833">
        <f t="shared" si="81"/>
        <v>0</v>
      </c>
      <c r="L833" s="107"/>
      <c r="M833" s="110"/>
      <c r="N833" s="109"/>
      <c r="P833" s="38">
        <f t="shared" si="78"/>
        <v>0</v>
      </c>
      <c r="Q833" s="105">
        <f t="shared" si="77"/>
        <v>0</v>
      </c>
      <c r="R833" s="38">
        <f t="shared" si="79"/>
        <v>0</v>
      </c>
      <c r="S833" s="40" t="str">
        <f t="shared" si="76"/>
        <v/>
      </c>
    </row>
    <row r="834" spans="1:19">
      <c r="A834" s="33"/>
      <c r="B834" s="34"/>
      <c r="C834" s="33"/>
      <c r="D834" s="33"/>
      <c r="E834" s="33"/>
      <c r="F834" s="42"/>
      <c r="G834" s="42"/>
      <c r="I834">
        <f t="shared" si="80"/>
        <v>0</v>
      </c>
      <c r="J834">
        <f t="shared" si="81"/>
        <v>0</v>
      </c>
      <c r="L834" s="107"/>
      <c r="M834" s="110"/>
      <c r="N834" s="109"/>
      <c r="P834" s="38">
        <f t="shared" si="78"/>
        <v>0</v>
      </c>
      <c r="Q834" s="105">
        <f t="shared" si="77"/>
        <v>0</v>
      </c>
      <c r="R834" s="38">
        <f t="shared" si="79"/>
        <v>0</v>
      </c>
      <c r="S834" s="40" t="str">
        <f t="shared" si="76"/>
        <v/>
      </c>
    </row>
    <row r="835" spans="1:19">
      <c r="A835" s="33"/>
      <c r="B835" s="34"/>
      <c r="C835" s="33"/>
      <c r="D835" s="33"/>
      <c r="E835" s="33"/>
      <c r="F835" s="42"/>
      <c r="G835" s="42"/>
      <c r="I835">
        <f t="shared" si="80"/>
        <v>0</v>
      </c>
      <c r="J835">
        <f t="shared" si="81"/>
        <v>0</v>
      </c>
      <c r="L835" s="107"/>
      <c r="M835" s="110"/>
      <c r="N835" s="109"/>
      <c r="P835" s="38">
        <f t="shared" si="78"/>
        <v>0</v>
      </c>
      <c r="Q835" s="105">
        <f t="shared" si="77"/>
        <v>0</v>
      </c>
      <c r="R835" s="38">
        <f t="shared" si="79"/>
        <v>0</v>
      </c>
      <c r="S835" s="40" t="str">
        <f t="shared" si="76"/>
        <v/>
      </c>
    </row>
    <row r="836" spans="1:19">
      <c r="A836" s="33"/>
      <c r="B836" s="34"/>
      <c r="C836" s="33"/>
      <c r="D836" s="33"/>
      <c r="E836" s="33"/>
      <c r="F836" s="42"/>
      <c r="G836" s="42"/>
      <c r="I836">
        <f t="shared" si="80"/>
        <v>0</v>
      </c>
      <c r="J836">
        <f t="shared" si="81"/>
        <v>0</v>
      </c>
      <c r="L836" s="107"/>
      <c r="M836" s="110"/>
      <c r="N836" s="109"/>
      <c r="P836" s="38">
        <f t="shared" si="78"/>
        <v>0</v>
      </c>
      <c r="Q836" s="105">
        <f t="shared" si="77"/>
        <v>0</v>
      </c>
      <c r="R836" s="38">
        <f t="shared" si="79"/>
        <v>0</v>
      </c>
      <c r="S836" s="40" t="str">
        <f t="shared" si="76"/>
        <v/>
      </c>
    </row>
    <row r="837" spans="1:19">
      <c r="A837" s="33"/>
      <c r="B837" s="34"/>
      <c r="C837" s="33"/>
      <c r="D837" s="33"/>
      <c r="E837" s="33"/>
      <c r="F837" s="42"/>
      <c r="G837" s="42"/>
      <c r="I837">
        <f t="shared" si="80"/>
        <v>0</v>
      </c>
      <c r="J837">
        <f t="shared" si="81"/>
        <v>0</v>
      </c>
      <c r="L837" s="107"/>
      <c r="M837" s="110"/>
      <c r="N837" s="109"/>
      <c r="P837" s="38">
        <f t="shared" si="78"/>
        <v>0</v>
      </c>
      <c r="Q837" s="105">
        <f t="shared" si="77"/>
        <v>0</v>
      </c>
      <c r="R837" s="38">
        <f t="shared" si="79"/>
        <v>0</v>
      </c>
      <c r="S837" s="40" t="str">
        <f t="shared" si="76"/>
        <v/>
      </c>
    </row>
    <row r="838" spans="1:19">
      <c r="A838" s="33"/>
      <c r="B838" s="34"/>
      <c r="C838" s="33"/>
      <c r="D838" s="33"/>
      <c r="E838" s="33"/>
      <c r="F838" s="42"/>
      <c r="G838" s="42"/>
      <c r="I838">
        <f t="shared" si="80"/>
        <v>0</v>
      </c>
      <c r="J838">
        <f t="shared" si="81"/>
        <v>0</v>
      </c>
      <c r="L838" s="107"/>
      <c r="M838" s="110"/>
      <c r="N838" s="109"/>
      <c r="P838" s="38">
        <f t="shared" si="78"/>
        <v>0</v>
      </c>
      <c r="Q838" s="105">
        <f t="shared" si="77"/>
        <v>0</v>
      </c>
      <c r="R838" s="38">
        <f t="shared" si="79"/>
        <v>0</v>
      </c>
      <c r="S838" s="40" t="str">
        <f t="shared" si="76"/>
        <v/>
      </c>
    </row>
    <row r="839" spans="1:19">
      <c r="A839" s="33"/>
      <c r="B839" s="34"/>
      <c r="C839" s="33"/>
      <c r="D839" s="33"/>
      <c r="E839" s="33"/>
      <c r="F839" s="42"/>
      <c r="G839" s="42"/>
      <c r="I839">
        <f t="shared" si="80"/>
        <v>0</v>
      </c>
      <c r="J839">
        <f t="shared" si="81"/>
        <v>0</v>
      </c>
      <c r="L839" s="107"/>
      <c r="M839" s="110"/>
      <c r="N839" s="109"/>
      <c r="P839" s="38">
        <f t="shared" si="78"/>
        <v>0</v>
      </c>
      <c r="Q839" s="105">
        <f t="shared" si="77"/>
        <v>0</v>
      </c>
      <c r="R839" s="38">
        <f t="shared" si="79"/>
        <v>0</v>
      </c>
      <c r="S839" s="40" t="str">
        <f t="shared" ref="S839:S902" si="82">IF(C839=1,SUM(R839:R862)-SUM(P839:P862),"")</f>
        <v/>
      </c>
    </row>
    <row r="840" spans="1:19">
      <c r="A840" s="33"/>
      <c r="B840" s="34"/>
      <c r="C840" s="33"/>
      <c r="D840" s="33"/>
      <c r="E840" s="33"/>
      <c r="F840" s="42"/>
      <c r="G840" s="42"/>
      <c r="I840">
        <f t="shared" si="80"/>
        <v>0</v>
      </c>
      <c r="J840">
        <f t="shared" si="81"/>
        <v>0</v>
      </c>
      <c r="L840" s="107"/>
      <c r="M840" s="110"/>
      <c r="N840" s="109"/>
      <c r="P840" s="38">
        <f t="shared" si="78"/>
        <v>0</v>
      </c>
      <c r="Q840" s="105">
        <f t="shared" ref="Q840:Q903" si="83">I840*M840/1000</f>
        <v>0</v>
      </c>
      <c r="R840" s="38">
        <f t="shared" si="79"/>
        <v>0</v>
      </c>
      <c r="S840" s="40" t="str">
        <f t="shared" si="82"/>
        <v/>
      </c>
    </row>
    <row r="841" spans="1:19">
      <c r="A841" s="33"/>
      <c r="B841" s="34"/>
      <c r="C841" s="33"/>
      <c r="D841" s="33"/>
      <c r="E841" s="33"/>
      <c r="F841" s="42"/>
      <c r="G841" s="42"/>
      <c r="I841">
        <f t="shared" si="80"/>
        <v>0</v>
      </c>
      <c r="J841">
        <f t="shared" si="81"/>
        <v>0</v>
      </c>
      <c r="L841" s="107"/>
      <c r="M841" s="110"/>
      <c r="N841" s="109"/>
      <c r="P841" s="38">
        <f t="shared" si="78"/>
        <v>0</v>
      </c>
      <c r="Q841" s="105">
        <f t="shared" si="83"/>
        <v>0</v>
      </c>
      <c r="R841" s="38">
        <f t="shared" si="79"/>
        <v>0</v>
      </c>
      <c r="S841" s="40" t="str">
        <f t="shared" si="82"/>
        <v/>
      </c>
    </row>
    <row r="842" spans="1:19">
      <c r="A842" s="33"/>
      <c r="B842" s="34"/>
      <c r="C842" s="33"/>
      <c r="D842" s="33"/>
      <c r="E842" s="33"/>
      <c r="F842" s="42"/>
      <c r="G842" s="42"/>
      <c r="I842">
        <f t="shared" si="80"/>
        <v>0</v>
      </c>
      <c r="J842">
        <f t="shared" si="81"/>
        <v>0</v>
      </c>
      <c r="L842" s="107"/>
      <c r="M842" s="110"/>
      <c r="N842" s="109"/>
      <c r="P842" s="38">
        <f t="shared" si="78"/>
        <v>0</v>
      </c>
      <c r="Q842" s="105">
        <f t="shared" si="83"/>
        <v>0</v>
      </c>
      <c r="R842" s="38">
        <f t="shared" si="79"/>
        <v>0</v>
      </c>
      <c r="S842" s="40" t="str">
        <f t="shared" si="82"/>
        <v/>
      </c>
    </row>
    <row r="843" spans="1:19">
      <c r="A843" s="33"/>
      <c r="B843" s="34"/>
      <c r="C843" s="33"/>
      <c r="D843" s="33"/>
      <c r="E843" s="33"/>
      <c r="F843" s="42"/>
      <c r="G843" s="42"/>
      <c r="I843">
        <f t="shared" si="80"/>
        <v>0</v>
      </c>
      <c r="J843">
        <f t="shared" si="81"/>
        <v>0</v>
      </c>
      <c r="L843" s="107"/>
      <c r="M843" s="110"/>
      <c r="N843" s="109"/>
      <c r="P843" s="38">
        <f t="shared" si="78"/>
        <v>0</v>
      </c>
      <c r="Q843" s="105">
        <f t="shared" si="83"/>
        <v>0</v>
      </c>
      <c r="R843" s="38">
        <f t="shared" si="79"/>
        <v>0</v>
      </c>
      <c r="S843" s="40" t="str">
        <f t="shared" si="82"/>
        <v/>
      </c>
    </row>
    <row r="844" spans="1:19">
      <c r="A844" s="33"/>
      <c r="B844" s="34"/>
      <c r="C844" s="33"/>
      <c r="D844" s="33"/>
      <c r="E844" s="33"/>
      <c r="F844" s="42"/>
      <c r="G844" s="42"/>
      <c r="I844">
        <f t="shared" si="80"/>
        <v>0</v>
      </c>
      <c r="J844">
        <f t="shared" si="81"/>
        <v>0</v>
      </c>
      <c r="L844" s="107"/>
      <c r="M844" s="110"/>
      <c r="N844" s="109"/>
      <c r="P844" s="38">
        <f t="shared" si="78"/>
        <v>0</v>
      </c>
      <c r="Q844" s="105">
        <f t="shared" si="83"/>
        <v>0</v>
      </c>
      <c r="R844" s="38">
        <f t="shared" si="79"/>
        <v>0</v>
      </c>
      <c r="S844" s="40" t="str">
        <f t="shared" si="82"/>
        <v/>
      </c>
    </row>
    <row r="845" spans="1:19">
      <c r="A845" s="33"/>
      <c r="B845" s="34"/>
      <c r="C845" s="33"/>
      <c r="D845" s="33"/>
      <c r="E845" s="33"/>
      <c r="F845" s="42"/>
      <c r="G845" s="42"/>
      <c r="I845">
        <f t="shared" si="80"/>
        <v>0</v>
      </c>
      <c r="J845">
        <f t="shared" si="81"/>
        <v>0</v>
      </c>
      <c r="L845" s="107"/>
      <c r="M845" s="110"/>
      <c r="N845" s="109"/>
      <c r="P845" s="38">
        <f t="shared" si="78"/>
        <v>0</v>
      </c>
      <c r="Q845" s="105">
        <f t="shared" si="83"/>
        <v>0</v>
      </c>
      <c r="R845" s="38">
        <f t="shared" si="79"/>
        <v>0</v>
      </c>
      <c r="S845" s="40" t="str">
        <f t="shared" si="82"/>
        <v/>
      </c>
    </row>
    <row r="846" spans="1:19">
      <c r="A846" s="33"/>
      <c r="B846" s="34"/>
      <c r="C846" s="33"/>
      <c r="D846" s="33"/>
      <c r="E846" s="33"/>
      <c r="F846" s="42"/>
      <c r="G846" s="42"/>
      <c r="I846">
        <f t="shared" si="80"/>
        <v>0</v>
      </c>
      <c r="J846">
        <f t="shared" si="81"/>
        <v>0</v>
      </c>
      <c r="L846" s="107"/>
      <c r="M846" s="110"/>
      <c r="N846" s="109"/>
      <c r="P846" s="38">
        <f t="shared" si="78"/>
        <v>0</v>
      </c>
      <c r="Q846" s="105">
        <f t="shared" si="83"/>
        <v>0</v>
      </c>
      <c r="R846" s="38">
        <f t="shared" si="79"/>
        <v>0</v>
      </c>
      <c r="S846" s="40" t="str">
        <f t="shared" si="82"/>
        <v/>
      </c>
    </row>
    <row r="847" spans="1:19">
      <c r="A847" s="33"/>
      <c r="B847" s="34"/>
      <c r="C847" s="33"/>
      <c r="D847" s="33"/>
      <c r="E847" s="33"/>
      <c r="F847" s="42"/>
      <c r="G847" s="42"/>
      <c r="I847">
        <f t="shared" si="80"/>
        <v>0</v>
      </c>
      <c r="J847">
        <f t="shared" si="81"/>
        <v>0</v>
      </c>
      <c r="L847" s="107"/>
      <c r="M847" s="110"/>
      <c r="N847" s="109"/>
      <c r="P847" s="38">
        <f t="shared" si="78"/>
        <v>0</v>
      </c>
      <c r="Q847" s="105">
        <f t="shared" si="83"/>
        <v>0</v>
      </c>
      <c r="R847" s="38">
        <f t="shared" si="79"/>
        <v>0</v>
      </c>
      <c r="S847" s="40" t="str">
        <f t="shared" si="82"/>
        <v/>
      </c>
    </row>
    <row r="848" spans="1:19">
      <c r="A848" s="33"/>
      <c r="B848" s="34"/>
      <c r="C848" s="33"/>
      <c r="D848" s="33"/>
      <c r="E848" s="33"/>
      <c r="F848" s="42"/>
      <c r="G848" s="42"/>
      <c r="I848">
        <f t="shared" si="80"/>
        <v>0</v>
      </c>
      <c r="J848">
        <f t="shared" si="81"/>
        <v>0</v>
      </c>
      <c r="L848" s="107"/>
      <c r="M848" s="110"/>
      <c r="N848" s="109"/>
      <c r="P848" s="38">
        <f t="shared" si="78"/>
        <v>0</v>
      </c>
      <c r="Q848" s="105">
        <f t="shared" si="83"/>
        <v>0</v>
      </c>
      <c r="R848" s="38">
        <f t="shared" si="79"/>
        <v>0</v>
      </c>
      <c r="S848" s="40" t="str">
        <f t="shared" si="82"/>
        <v/>
      </c>
    </row>
    <row r="849" spans="1:19">
      <c r="A849" s="33"/>
      <c r="B849" s="34"/>
      <c r="C849" s="33"/>
      <c r="D849" s="33"/>
      <c r="E849" s="33"/>
      <c r="F849" s="42"/>
      <c r="G849" s="42"/>
      <c r="I849">
        <f t="shared" si="80"/>
        <v>0</v>
      </c>
      <c r="J849">
        <f t="shared" si="81"/>
        <v>0</v>
      </c>
      <c r="L849" s="107"/>
      <c r="M849" s="110"/>
      <c r="N849" s="109"/>
      <c r="P849" s="38">
        <f t="shared" si="78"/>
        <v>0</v>
      </c>
      <c r="Q849" s="105">
        <f t="shared" si="83"/>
        <v>0</v>
      </c>
      <c r="R849" s="38">
        <f t="shared" si="79"/>
        <v>0</v>
      </c>
      <c r="S849" s="40" t="str">
        <f t="shared" si="82"/>
        <v/>
      </c>
    </row>
    <row r="850" spans="1:19">
      <c r="A850" s="33"/>
      <c r="B850" s="34"/>
      <c r="C850" s="33"/>
      <c r="D850" s="33"/>
      <c r="E850" s="33"/>
      <c r="F850" s="42"/>
      <c r="G850" s="42"/>
      <c r="I850">
        <f t="shared" si="80"/>
        <v>0</v>
      </c>
      <c r="J850">
        <f t="shared" si="81"/>
        <v>0</v>
      </c>
      <c r="L850" s="107"/>
      <c r="M850" s="110"/>
      <c r="N850" s="109"/>
      <c r="P850" s="38">
        <f t="shared" si="78"/>
        <v>0</v>
      </c>
      <c r="Q850" s="105">
        <f t="shared" si="83"/>
        <v>0</v>
      </c>
      <c r="R850" s="38">
        <f t="shared" si="79"/>
        <v>0</v>
      </c>
      <c r="S850" s="40" t="str">
        <f t="shared" si="82"/>
        <v/>
      </c>
    </row>
    <row r="851" spans="1:19">
      <c r="A851" s="33"/>
      <c r="B851" s="34"/>
      <c r="C851" s="33"/>
      <c r="D851" s="33"/>
      <c r="E851" s="33"/>
      <c r="F851" s="42"/>
      <c r="G851" s="42"/>
      <c r="I851">
        <f t="shared" si="80"/>
        <v>0</v>
      </c>
      <c r="J851">
        <f t="shared" si="81"/>
        <v>0</v>
      </c>
      <c r="L851" s="107"/>
      <c r="M851" s="110"/>
      <c r="N851" s="109"/>
      <c r="P851" s="38">
        <f t="shared" si="78"/>
        <v>0</v>
      </c>
      <c r="Q851" s="105">
        <f t="shared" si="83"/>
        <v>0</v>
      </c>
      <c r="R851" s="38">
        <f t="shared" si="79"/>
        <v>0</v>
      </c>
      <c r="S851" s="40" t="str">
        <f t="shared" si="82"/>
        <v/>
      </c>
    </row>
    <row r="852" spans="1:19">
      <c r="A852" s="33"/>
      <c r="B852" s="34"/>
      <c r="C852" s="33"/>
      <c r="D852" s="33"/>
      <c r="E852" s="33"/>
      <c r="F852" s="42"/>
      <c r="G852" s="42"/>
      <c r="I852">
        <f t="shared" si="80"/>
        <v>0</v>
      </c>
      <c r="J852">
        <f t="shared" si="81"/>
        <v>0</v>
      </c>
      <c r="L852" s="107"/>
      <c r="M852" s="110"/>
      <c r="N852" s="109"/>
      <c r="P852" s="38">
        <f t="shared" si="78"/>
        <v>0</v>
      </c>
      <c r="Q852" s="105">
        <f t="shared" si="83"/>
        <v>0</v>
      </c>
      <c r="R852" s="38">
        <f t="shared" si="79"/>
        <v>0</v>
      </c>
      <c r="S852" s="40" t="str">
        <f t="shared" si="82"/>
        <v/>
      </c>
    </row>
    <row r="853" spans="1:19">
      <c r="A853" s="33"/>
      <c r="B853" s="34"/>
      <c r="C853" s="33"/>
      <c r="D853" s="33"/>
      <c r="E853" s="33"/>
      <c r="F853" s="42"/>
      <c r="G853" s="42"/>
      <c r="I853">
        <f t="shared" si="80"/>
        <v>0</v>
      </c>
      <c r="J853">
        <f t="shared" si="81"/>
        <v>0</v>
      </c>
      <c r="L853" s="107"/>
      <c r="M853" s="110"/>
      <c r="N853" s="109"/>
      <c r="P853" s="38">
        <f t="shared" si="78"/>
        <v>0</v>
      </c>
      <c r="Q853" s="105">
        <f t="shared" si="83"/>
        <v>0</v>
      </c>
      <c r="R853" s="38">
        <f t="shared" si="79"/>
        <v>0</v>
      </c>
      <c r="S853" s="40" t="str">
        <f t="shared" si="82"/>
        <v/>
      </c>
    </row>
    <row r="854" spans="1:19">
      <c r="A854" s="33"/>
      <c r="B854" s="34"/>
      <c r="C854" s="33"/>
      <c r="D854" s="33"/>
      <c r="E854" s="33"/>
      <c r="F854" s="42"/>
      <c r="G854" s="42"/>
      <c r="I854">
        <f t="shared" si="80"/>
        <v>0</v>
      </c>
      <c r="J854">
        <f t="shared" si="81"/>
        <v>0</v>
      </c>
      <c r="L854" s="107"/>
      <c r="M854" s="110"/>
      <c r="N854" s="109"/>
      <c r="P854" s="38">
        <f t="shared" si="78"/>
        <v>0</v>
      </c>
      <c r="Q854" s="105">
        <f t="shared" si="83"/>
        <v>0</v>
      </c>
      <c r="R854" s="38">
        <f t="shared" si="79"/>
        <v>0</v>
      </c>
      <c r="S854" s="40" t="str">
        <f t="shared" si="82"/>
        <v/>
      </c>
    </row>
    <row r="855" spans="1:19">
      <c r="A855" s="33"/>
      <c r="B855" s="34"/>
      <c r="C855" s="33"/>
      <c r="D855" s="33"/>
      <c r="E855" s="33"/>
      <c r="F855" s="42"/>
      <c r="G855" s="42"/>
      <c r="I855">
        <f t="shared" si="80"/>
        <v>0</v>
      </c>
      <c r="J855">
        <f t="shared" si="81"/>
        <v>0</v>
      </c>
      <c r="L855" s="107"/>
      <c r="M855" s="110"/>
      <c r="N855" s="109"/>
      <c r="P855" s="38">
        <f t="shared" si="78"/>
        <v>0</v>
      </c>
      <c r="Q855" s="105">
        <f t="shared" si="83"/>
        <v>0</v>
      </c>
      <c r="R855" s="38">
        <f t="shared" si="79"/>
        <v>0</v>
      </c>
      <c r="S855" s="40" t="str">
        <f t="shared" si="82"/>
        <v/>
      </c>
    </row>
    <row r="856" spans="1:19">
      <c r="A856" s="33"/>
      <c r="B856" s="34"/>
      <c r="C856" s="33"/>
      <c r="D856" s="33"/>
      <c r="E856" s="33"/>
      <c r="F856" s="42"/>
      <c r="G856" s="42"/>
      <c r="I856">
        <f t="shared" si="80"/>
        <v>0</v>
      </c>
      <c r="J856">
        <f t="shared" si="81"/>
        <v>0</v>
      </c>
      <c r="L856" s="107"/>
      <c r="M856" s="110"/>
      <c r="N856" s="109"/>
      <c r="P856" s="38">
        <f t="shared" si="78"/>
        <v>0</v>
      </c>
      <c r="Q856" s="105">
        <f t="shared" si="83"/>
        <v>0</v>
      </c>
      <c r="R856" s="38">
        <f t="shared" si="79"/>
        <v>0</v>
      </c>
      <c r="S856" s="40" t="str">
        <f t="shared" si="82"/>
        <v/>
      </c>
    </row>
    <row r="857" spans="1:19">
      <c r="A857" s="33"/>
      <c r="B857" s="34"/>
      <c r="C857" s="33"/>
      <c r="D857" s="33"/>
      <c r="E857" s="33"/>
      <c r="F857" s="42"/>
      <c r="G857" s="42"/>
      <c r="I857">
        <f t="shared" si="80"/>
        <v>0</v>
      </c>
      <c r="J857">
        <f t="shared" si="81"/>
        <v>0</v>
      </c>
      <c r="L857" s="107"/>
      <c r="M857" s="110"/>
      <c r="N857" s="109"/>
      <c r="P857" s="38">
        <f t="shared" si="78"/>
        <v>0</v>
      </c>
      <c r="Q857" s="105">
        <f t="shared" si="83"/>
        <v>0</v>
      </c>
      <c r="R857" s="38">
        <f t="shared" si="79"/>
        <v>0</v>
      </c>
      <c r="S857" s="40" t="str">
        <f t="shared" si="82"/>
        <v/>
      </c>
    </row>
    <row r="858" spans="1:19">
      <c r="A858" s="33"/>
      <c r="B858" s="34"/>
      <c r="C858" s="33"/>
      <c r="D858" s="33"/>
      <c r="E858" s="33"/>
      <c r="F858" s="42"/>
      <c r="G858" s="42"/>
      <c r="I858">
        <f t="shared" si="80"/>
        <v>0</v>
      </c>
      <c r="J858">
        <f t="shared" si="81"/>
        <v>0</v>
      </c>
      <c r="L858" s="107"/>
      <c r="M858" s="110"/>
      <c r="N858" s="109"/>
      <c r="P858" s="38">
        <f t="shared" si="78"/>
        <v>0</v>
      </c>
      <c r="Q858" s="105">
        <f t="shared" si="83"/>
        <v>0</v>
      </c>
      <c r="R858" s="38">
        <f t="shared" si="79"/>
        <v>0</v>
      </c>
      <c r="S858" s="40" t="str">
        <f t="shared" si="82"/>
        <v/>
      </c>
    </row>
    <row r="859" spans="1:19">
      <c r="A859" s="33"/>
      <c r="B859" s="34"/>
      <c r="C859" s="33"/>
      <c r="D859" s="33"/>
      <c r="E859" s="33"/>
      <c r="F859" s="42"/>
      <c r="G859" s="42"/>
      <c r="I859">
        <f t="shared" si="80"/>
        <v>0</v>
      </c>
      <c r="J859">
        <f t="shared" si="81"/>
        <v>0</v>
      </c>
      <c r="L859" s="107"/>
      <c r="M859" s="110"/>
      <c r="N859" s="109"/>
      <c r="P859" s="38">
        <f t="shared" si="78"/>
        <v>0</v>
      </c>
      <c r="Q859" s="105">
        <f t="shared" si="83"/>
        <v>0</v>
      </c>
      <c r="R859" s="38">
        <f t="shared" si="79"/>
        <v>0</v>
      </c>
      <c r="S859" s="40" t="str">
        <f t="shared" si="82"/>
        <v/>
      </c>
    </row>
    <row r="860" spans="1:19">
      <c r="A860" s="33"/>
      <c r="B860" s="34"/>
      <c r="C860" s="33"/>
      <c r="D860" s="33"/>
      <c r="E860" s="33"/>
      <c r="F860" s="42"/>
      <c r="G860" s="42"/>
      <c r="I860">
        <f t="shared" si="80"/>
        <v>0</v>
      </c>
      <c r="J860">
        <f t="shared" si="81"/>
        <v>0</v>
      </c>
      <c r="L860" s="107"/>
      <c r="M860" s="110"/>
      <c r="N860" s="109"/>
      <c r="P860" s="38">
        <f t="shared" si="78"/>
        <v>0</v>
      </c>
      <c r="Q860" s="105">
        <f t="shared" si="83"/>
        <v>0</v>
      </c>
      <c r="R860" s="38">
        <f t="shared" si="79"/>
        <v>0</v>
      </c>
      <c r="S860" s="40" t="str">
        <f t="shared" si="82"/>
        <v/>
      </c>
    </row>
    <row r="861" spans="1:19">
      <c r="A861" s="33"/>
      <c r="B861" s="34"/>
      <c r="C861" s="33"/>
      <c r="D861" s="33"/>
      <c r="E861" s="33"/>
      <c r="F861" s="42"/>
      <c r="G861" s="42"/>
      <c r="I861">
        <f t="shared" si="80"/>
        <v>0</v>
      </c>
      <c r="J861">
        <f t="shared" si="81"/>
        <v>0</v>
      </c>
      <c r="L861" s="107"/>
      <c r="M861" s="110"/>
      <c r="N861" s="109"/>
      <c r="P861" s="38">
        <f t="shared" si="78"/>
        <v>0</v>
      </c>
      <c r="Q861" s="105">
        <f t="shared" si="83"/>
        <v>0</v>
      </c>
      <c r="R861" s="38">
        <f t="shared" si="79"/>
        <v>0</v>
      </c>
      <c r="S861" s="40" t="str">
        <f t="shared" si="82"/>
        <v/>
      </c>
    </row>
    <row r="862" spans="1:19">
      <c r="A862" s="33"/>
      <c r="B862" s="34"/>
      <c r="C862" s="33"/>
      <c r="D862" s="33"/>
      <c r="E862" s="33"/>
      <c r="F862" s="42"/>
      <c r="G862" s="42"/>
      <c r="I862">
        <f t="shared" si="80"/>
        <v>0</v>
      </c>
      <c r="J862">
        <f t="shared" si="81"/>
        <v>0</v>
      </c>
      <c r="L862" s="107"/>
      <c r="M862" s="110"/>
      <c r="N862" s="109"/>
      <c r="P862" s="38">
        <f t="shared" si="78"/>
        <v>0</v>
      </c>
      <c r="Q862" s="105">
        <f t="shared" si="83"/>
        <v>0</v>
      </c>
      <c r="R862" s="38">
        <f t="shared" si="79"/>
        <v>0</v>
      </c>
      <c r="S862" s="40" t="str">
        <f t="shared" si="82"/>
        <v/>
      </c>
    </row>
    <row r="863" spans="1:19">
      <c r="A863" s="33"/>
      <c r="B863" s="34"/>
      <c r="C863" s="33"/>
      <c r="D863" s="33"/>
      <c r="E863" s="33"/>
      <c r="F863" s="42"/>
      <c r="G863" s="42"/>
      <c r="I863">
        <f t="shared" si="80"/>
        <v>0</v>
      </c>
      <c r="J863">
        <f t="shared" si="81"/>
        <v>0</v>
      </c>
      <c r="L863" s="107"/>
      <c r="M863" s="110"/>
      <c r="N863" s="109"/>
      <c r="P863" s="38">
        <f t="shared" si="78"/>
        <v>0</v>
      </c>
      <c r="Q863" s="105">
        <f t="shared" si="83"/>
        <v>0</v>
      </c>
      <c r="R863" s="38">
        <f t="shared" si="79"/>
        <v>0</v>
      </c>
      <c r="S863" s="40" t="str">
        <f t="shared" si="82"/>
        <v/>
      </c>
    </row>
    <row r="864" spans="1:19">
      <c r="A864" s="33"/>
      <c r="B864" s="34"/>
      <c r="C864" s="33"/>
      <c r="D864" s="33"/>
      <c r="E864" s="33"/>
      <c r="F864" s="42"/>
      <c r="G864" s="42"/>
      <c r="I864">
        <f t="shared" si="80"/>
        <v>0</v>
      </c>
      <c r="J864">
        <f t="shared" si="81"/>
        <v>0</v>
      </c>
      <c r="L864" s="107"/>
      <c r="M864" s="110"/>
      <c r="N864" s="109"/>
      <c r="P864" s="38">
        <f t="shared" si="78"/>
        <v>0</v>
      </c>
      <c r="Q864" s="105">
        <f t="shared" si="83"/>
        <v>0</v>
      </c>
      <c r="R864" s="38">
        <f t="shared" si="79"/>
        <v>0</v>
      </c>
      <c r="S864" s="40" t="str">
        <f t="shared" si="82"/>
        <v/>
      </c>
    </row>
    <row r="865" spans="1:19">
      <c r="A865" s="33"/>
      <c r="B865" s="34"/>
      <c r="C865" s="33"/>
      <c r="D865" s="33"/>
      <c r="E865" s="33"/>
      <c r="F865" s="42"/>
      <c r="G865" s="42"/>
      <c r="I865">
        <f t="shared" si="80"/>
        <v>0</v>
      </c>
      <c r="J865">
        <f t="shared" si="81"/>
        <v>0</v>
      </c>
      <c r="L865" s="107"/>
      <c r="M865" s="110"/>
      <c r="N865" s="109"/>
      <c r="P865" s="38">
        <f t="shared" si="78"/>
        <v>0</v>
      </c>
      <c r="Q865" s="105">
        <f t="shared" si="83"/>
        <v>0</v>
      </c>
      <c r="R865" s="38">
        <f t="shared" si="79"/>
        <v>0</v>
      </c>
      <c r="S865" s="40" t="str">
        <f t="shared" si="82"/>
        <v/>
      </c>
    </row>
    <row r="866" spans="1:19">
      <c r="A866" s="33"/>
      <c r="B866" s="34"/>
      <c r="C866" s="33"/>
      <c r="D866" s="33"/>
      <c r="E866" s="33"/>
      <c r="F866" s="42"/>
      <c r="G866" s="42"/>
      <c r="I866">
        <f t="shared" si="80"/>
        <v>0</v>
      </c>
      <c r="J866">
        <f t="shared" si="81"/>
        <v>0</v>
      </c>
      <c r="L866" s="107"/>
      <c r="M866" s="110"/>
      <c r="N866" s="109"/>
      <c r="P866" s="38">
        <f t="shared" si="78"/>
        <v>0</v>
      </c>
      <c r="Q866" s="105">
        <f t="shared" si="83"/>
        <v>0</v>
      </c>
      <c r="R866" s="38">
        <f t="shared" si="79"/>
        <v>0</v>
      </c>
      <c r="S866" s="40" t="str">
        <f t="shared" si="82"/>
        <v/>
      </c>
    </row>
    <row r="867" spans="1:19">
      <c r="A867" s="33"/>
      <c r="B867" s="34"/>
      <c r="C867" s="33"/>
      <c r="D867" s="33"/>
      <c r="E867" s="33"/>
      <c r="F867" s="42"/>
      <c r="G867" s="42"/>
      <c r="I867">
        <f t="shared" si="80"/>
        <v>0</v>
      </c>
      <c r="J867">
        <f t="shared" si="81"/>
        <v>0</v>
      </c>
      <c r="L867" s="107"/>
      <c r="M867" s="110"/>
      <c r="N867" s="109"/>
      <c r="P867" s="38">
        <f t="shared" si="78"/>
        <v>0</v>
      </c>
      <c r="Q867" s="105">
        <f t="shared" si="83"/>
        <v>0</v>
      </c>
      <c r="R867" s="38">
        <f t="shared" si="79"/>
        <v>0</v>
      </c>
      <c r="S867" s="40" t="str">
        <f t="shared" si="82"/>
        <v/>
      </c>
    </row>
    <row r="868" spans="1:19">
      <c r="A868" s="33"/>
      <c r="B868" s="34"/>
      <c r="C868" s="33"/>
      <c r="D868" s="33"/>
      <c r="E868" s="33"/>
      <c r="F868" s="42"/>
      <c r="G868" s="42"/>
      <c r="I868">
        <f t="shared" si="80"/>
        <v>0</v>
      </c>
      <c r="J868">
        <f t="shared" si="81"/>
        <v>0</v>
      </c>
      <c r="L868" s="107"/>
      <c r="M868" s="110"/>
      <c r="N868" s="109"/>
      <c r="P868" s="38">
        <f t="shared" si="78"/>
        <v>0</v>
      </c>
      <c r="Q868" s="105">
        <f t="shared" si="83"/>
        <v>0</v>
      </c>
      <c r="R868" s="38">
        <f t="shared" si="79"/>
        <v>0</v>
      </c>
      <c r="S868" s="40" t="str">
        <f t="shared" si="82"/>
        <v/>
      </c>
    </row>
    <row r="869" spans="1:19">
      <c r="A869" s="33"/>
      <c r="B869" s="34"/>
      <c r="C869" s="33"/>
      <c r="D869" s="33"/>
      <c r="E869" s="33"/>
      <c r="F869" s="42"/>
      <c r="G869" s="42"/>
      <c r="I869">
        <f t="shared" si="80"/>
        <v>0</v>
      </c>
      <c r="J869">
        <f t="shared" si="81"/>
        <v>0</v>
      </c>
      <c r="L869" s="107"/>
      <c r="M869" s="110"/>
      <c r="N869" s="109"/>
      <c r="P869" s="38">
        <f t="shared" si="78"/>
        <v>0</v>
      </c>
      <c r="Q869" s="105">
        <f t="shared" si="83"/>
        <v>0</v>
      </c>
      <c r="R869" s="38">
        <f t="shared" si="79"/>
        <v>0</v>
      </c>
      <c r="S869" s="40" t="str">
        <f t="shared" si="82"/>
        <v/>
      </c>
    </row>
    <row r="870" spans="1:19">
      <c r="A870" s="33"/>
      <c r="B870" s="34"/>
      <c r="C870" s="33"/>
      <c r="D870" s="33"/>
      <c r="E870" s="33"/>
      <c r="F870" s="42"/>
      <c r="G870" s="42"/>
      <c r="I870">
        <f t="shared" si="80"/>
        <v>0</v>
      </c>
      <c r="J870">
        <f t="shared" si="81"/>
        <v>0</v>
      </c>
      <c r="L870" s="107"/>
      <c r="M870" s="110"/>
      <c r="N870" s="109"/>
      <c r="P870" s="38">
        <f t="shared" si="78"/>
        <v>0</v>
      </c>
      <c r="Q870" s="105">
        <f t="shared" si="83"/>
        <v>0</v>
      </c>
      <c r="R870" s="38">
        <f t="shared" si="79"/>
        <v>0</v>
      </c>
      <c r="S870" s="40" t="str">
        <f t="shared" si="82"/>
        <v/>
      </c>
    </row>
    <row r="871" spans="1:19">
      <c r="A871" s="33"/>
      <c r="B871" s="34"/>
      <c r="C871" s="33"/>
      <c r="D871" s="33"/>
      <c r="E871" s="33"/>
      <c r="F871" s="42"/>
      <c r="G871" s="42"/>
      <c r="I871">
        <f t="shared" si="80"/>
        <v>0</v>
      </c>
      <c r="J871">
        <f t="shared" si="81"/>
        <v>0</v>
      </c>
      <c r="L871" s="107"/>
      <c r="M871" s="110"/>
      <c r="N871" s="109"/>
      <c r="P871" s="38">
        <f t="shared" si="78"/>
        <v>0</v>
      </c>
      <c r="Q871" s="105">
        <f t="shared" si="83"/>
        <v>0</v>
      </c>
      <c r="R871" s="38">
        <f t="shared" si="79"/>
        <v>0</v>
      </c>
      <c r="S871" s="40" t="str">
        <f t="shared" si="82"/>
        <v/>
      </c>
    </row>
    <row r="872" spans="1:19">
      <c r="A872" s="33"/>
      <c r="B872" s="34"/>
      <c r="C872" s="33"/>
      <c r="D872" s="33"/>
      <c r="E872" s="33"/>
      <c r="F872" s="42"/>
      <c r="G872" s="42"/>
      <c r="I872">
        <f t="shared" si="80"/>
        <v>0</v>
      </c>
      <c r="J872">
        <f t="shared" si="81"/>
        <v>0</v>
      </c>
      <c r="L872" s="107"/>
      <c r="M872" s="110"/>
      <c r="N872" s="109"/>
      <c r="P872" s="38">
        <f t="shared" si="78"/>
        <v>0</v>
      </c>
      <c r="Q872" s="105">
        <f t="shared" si="83"/>
        <v>0</v>
      </c>
      <c r="R872" s="38">
        <f t="shared" si="79"/>
        <v>0</v>
      </c>
      <c r="S872" s="40" t="str">
        <f t="shared" si="82"/>
        <v/>
      </c>
    </row>
    <row r="873" spans="1:19">
      <c r="A873" s="33"/>
      <c r="B873" s="34"/>
      <c r="C873" s="33"/>
      <c r="D873" s="33"/>
      <c r="E873" s="33"/>
      <c r="F873" s="42"/>
      <c r="G873" s="42"/>
      <c r="I873">
        <f t="shared" si="80"/>
        <v>0</v>
      </c>
      <c r="J873">
        <f t="shared" si="81"/>
        <v>0</v>
      </c>
      <c r="L873" s="107"/>
      <c r="M873" s="110"/>
      <c r="N873" s="109"/>
      <c r="P873" s="38">
        <f t="shared" si="78"/>
        <v>0</v>
      </c>
      <c r="Q873" s="105">
        <f t="shared" si="83"/>
        <v>0</v>
      </c>
      <c r="R873" s="38">
        <f t="shared" si="79"/>
        <v>0</v>
      </c>
      <c r="S873" s="40" t="str">
        <f t="shared" si="82"/>
        <v/>
      </c>
    </row>
    <row r="874" spans="1:19">
      <c r="A874" s="33"/>
      <c r="B874" s="34"/>
      <c r="C874" s="33"/>
      <c r="D874" s="33"/>
      <c r="E874" s="33"/>
      <c r="F874" s="42"/>
      <c r="G874" s="42"/>
      <c r="I874">
        <f t="shared" si="80"/>
        <v>0</v>
      </c>
      <c r="J874">
        <f t="shared" si="81"/>
        <v>0</v>
      </c>
      <c r="L874" s="107"/>
      <c r="M874" s="110"/>
      <c r="N874" s="109"/>
      <c r="P874" s="38">
        <f t="shared" si="78"/>
        <v>0</v>
      </c>
      <c r="Q874" s="105">
        <f t="shared" si="83"/>
        <v>0</v>
      </c>
      <c r="R874" s="38">
        <f t="shared" si="79"/>
        <v>0</v>
      </c>
      <c r="S874" s="40" t="str">
        <f t="shared" si="82"/>
        <v/>
      </c>
    </row>
    <row r="875" spans="1:19">
      <c r="A875" s="33"/>
      <c r="B875" s="34"/>
      <c r="C875" s="33"/>
      <c r="D875" s="33"/>
      <c r="E875" s="33"/>
      <c r="F875" s="42"/>
      <c r="G875" s="42"/>
      <c r="I875">
        <f t="shared" si="80"/>
        <v>0</v>
      </c>
      <c r="J875">
        <f t="shared" si="81"/>
        <v>0</v>
      </c>
      <c r="L875" s="107"/>
      <c r="M875" s="110"/>
      <c r="N875" s="109"/>
      <c r="P875" s="38">
        <f t="shared" si="78"/>
        <v>0</v>
      </c>
      <c r="Q875" s="105">
        <f t="shared" si="83"/>
        <v>0</v>
      </c>
      <c r="R875" s="38">
        <f t="shared" si="79"/>
        <v>0</v>
      </c>
      <c r="S875" s="40" t="str">
        <f t="shared" si="82"/>
        <v/>
      </c>
    </row>
    <row r="876" spans="1:19">
      <c r="A876" s="33"/>
      <c r="B876" s="34"/>
      <c r="C876" s="33"/>
      <c r="D876" s="33"/>
      <c r="E876" s="33"/>
      <c r="F876" s="42"/>
      <c r="G876" s="42"/>
      <c r="I876">
        <f t="shared" si="80"/>
        <v>0</v>
      </c>
      <c r="J876">
        <f t="shared" si="81"/>
        <v>0</v>
      </c>
      <c r="L876" s="107"/>
      <c r="M876" s="110"/>
      <c r="N876" s="109"/>
      <c r="P876" s="38">
        <f t="shared" si="78"/>
        <v>0</v>
      </c>
      <c r="Q876" s="105">
        <f t="shared" si="83"/>
        <v>0</v>
      </c>
      <c r="R876" s="38">
        <f t="shared" si="79"/>
        <v>0</v>
      </c>
      <c r="S876" s="40" t="str">
        <f t="shared" si="82"/>
        <v/>
      </c>
    </row>
    <row r="877" spans="1:19">
      <c r="A877" s="33"/>
      <c r="B877" s="34"/>
      <c r="C877" s="33"/>
      <c r="D877" s="33"/>
      <c r="E877" s="33"/>
      <c r="F877" s="42"/>
      <c r="G877" s="42"/>
      <c r="I877">
        <f t="shared" si="80"/>
        <v>0</v>
      </c>
      <c r="J877">
        <f t="shared" si="81"/>
        <v>0</v>
      </c>
      <c r="L877" s="107"/>
      <c r="M877" s="110"/>
      <c r="N877" s="109"/>
      <c r="P877" s="38">
        <f t="shared" si="78"/>
        <v>0</v>
      </c>
      <c r="Q877" s="105">
        <f t="shared" si="83"/>
        <v>0</v>
      </c>
      <c r="R877" s="38">
        <f t="shared" si="79"/>
        <v>0</v>
      </c>
      <c r="S877" s="40" t="str">
        <f t="shared" si="82"/>
        <v/>
      </c>
    </row>
    <row r="878" spans="1:19">
      <c r="A878" s="33"/>
      <c r="B878" s="34"/>
      <c r="C878" s="33"/>
      <c r="D878" s="33"/>
      <c r="E878" s="33"/>
      <c r="F878" s="42"/>
      <c r="G878" s="42"/>
      <c r="I878">
        <f t="shared" si="80"/>
        <v>0</v>
      </c>
      <c r="J878">
        <f t="shared" si="81"/>
        <v>0</v>
      </c>
      <c r="L878" s="107"/>
      <c r="M878" s="110"/>
      <c r="N878" s="109"/>
      <c r="P878" s="38">
        <f t="shared" si="78"/>
        <v>0</v>
      </c>
      <c r="Q878" s="105">
        <f t="shared" si="83"/>
        <v>0</v>
      </c>
      <c r="R878" s="38">
        <f t="shared" si="79"/>
        <v>0</v>
      </c>
      <c r="S878" s="40" t="str">
        <f t="shared" si="82"/>
        <v/>
      </c>
    </row>
    <row r="879" spans="1:19">
      <c r="A879" s="33"/>
      <c r="B879" s="34"/>
      <c r="C879" s="33"/>
      <c r="D879" s="33"/>
      <c r="E879" s="33"/>
      <c r="F879" s="42"/>
      <c r="G879" s="42"/>
      <c r="I879">
        <f t="shared" si="80"/>
        <v>0</v>
      </c>
      <c r="J879">
        <f t="shared" si="81"/>
        <v>0</v>
      </c>
      <c r="L879" s="107"/>
      <c r="M879" s="110"/>
      <c r="N879" s="109"/>
      <c r="P879" s="38">
        <f t="shared" si="78"/>
        <v>0</v>
      </c>
      <c r="Q879" s="105">
        <f t="shared" si="83"/>
        <v>0</v>
      </c>
      <c r="R879" s="38">
        <f t="shared" si="79"/>
        <v>0</v>
      </c>
      <c r="S879" s="40" t="str">
        <f t="shared" si="82"/>
        <v/>
      </c>
    </row>
    <row r="880" spans="1:19">
      <c r="A880" s="33"/>
      <c r="B880" s="34"/>
      <c r="C880" s="33"/>
      <c r="D880" s="33"/>
      <c r="E880" s="33"/>
      <c r="F880" s="42"/>
      <c r="G880" s="42"/>
      <c r="I880">
        <f t="shared" si="80"/>
        <v>0</v>
      </c>
      <c r="J880">
        <f t="shared" si="81"/>
        <v>0</v>
      </c>
      <c r="L880" s="107"/>
      <c r="M880" s="110"/>
      <c r="N880" s="109"/>
      <c r="P880" s="38">
        <f t="shared" si="78"/>
        <v>0</v>
      </c>
      <c r="Q880" s="105">
        <f t="shared" si="83"/>
        <v>0</v>
      </c>
      <c r="R880" s="38">
        <f t="shared" si="79"/>
        <v>0</v>
      </c>
      <c r="S880" s="40" t="str">
        <f t="shared" si="82"/>
        <v/>
      </c>
    </row>
    <row r="881" spans="1:19">
      <c r="A881" s="33"/>
      <c r="B881" s="34"/>
      <c r="C881" s="33"/>
      <c r="D881" s="33"/>
      <c r="E881" s="33"/>
      <c r="F881" s="42"/>
      <c r="G881" s="42"/>
      <c r="I881">
        <f t="shared" si="80"/>
        <v>0</v>
      </c>
      <c r="J881">
        <f t="shared" si="81"/>
        <v>0</v>
      </c>
      <c r="L881" s="107"/>
      <c r="M881" s="110"/>
      <c r="N881" s="109"/>
      <c r="P881" s="38">
        <f t="shared" si="78"/>
        <v>0</v>
      </c>
      <c r="Q881" s="105">
        <f t="shared" si="83"/>
        <v>0</v>
      </c>
      <c r="R881" s="38">
        <f t="shared" si="79"/>
        <v>0</v>
      </c>
      <c r="S881" s="40" t="str">
        <f t="shared" si="82"/>
        <v/>
      </c>
    </row>
    <row r="882" spans="1:19">
      <c r="A882" s="33"/>
      <c r="B882" s="34"/>
      <c r="C882" s="33"/>
      <c r="D882" s="33"/>
      <c r="E882" s="33"/>
      <c r="F882" s="42"/>
      <c r="G882" s="42"/>
      <c r="I882">
        <f t="shared" si="80"/>
        <v>0</v>
      </c>
      <c r="J882">
        <f t="shared" si="81"/>
        <v>0</v>
      </c>
      <c r="L882" s="107"/>
      <c r="M882" s="110"/>
      <c r="N882" s="109"/>
      <c r="P882" s="38">
        <f t="shared" si="78"/>
        <v>0</v>
      </c>
      <c r="Q882" s="105">
        <f t="shared" si="83"/>
        <v>0</v>
      </c>
      <c r="R882" s="38">
        <f t="shared" si="79"/>
        <v>0</v>
      </c>
      <c r="S882" s="40" t="str">
        <f t="shared" si="82"/>
        <v/>
      </c>
    </row>
    <row r="883" spans="1:19">
      <c r="A883" s="33"/>
      <c r="B883" s="34"/>
      <c r="C883" s="33"/>
      <c r="D883" s="33"/>
      <c r="E883" s="33"/>
      <c r="F883" s="42"/>
      <c r="G883" s="42"/>
      <c r="I883">
        <f t="shared" si="80"/>
        <v>0</v>
      </c>
      <c r="J883">
        <f t="shared" si="81"/>
        <v>0</v>
      </c>
      <c r="L883" s="107"/>
      <c r="M883" s="110"/>
      <c r="N883" s="109"/>
      <c r="P883" s="38">
        <f t="shared" si="78"/>
        <v>0</v>
      </c>
      <c r="Q883" s="105">
        <f t="shared" si="83"/>
        <v>0</v>
      </c>
      <c r="R883" s="38">
        <f t="shared" si="79"/>
        <v>0</v>
      </c>
      <c r="S883" s="40" t="str">
        <f t="shared" si="82"/>
        <v/>
      </c>
    </row>
    <row r="884" spans="1:19">
      <c r="A884" s="33"/>
      <c r="B884" s="34"/>
      <c r="C884" s="33"/>
      <c r="D884" s="33"/>
      <c r="E884" s="33"/>
      <c r="F884" s="42"/>
      <c r="G884" s="42"/>
      <c r="I884">
        <f t="shared" si="80"/>
        <v>0</v>
      </c>
      <c r="J884">
        <f t="shared" si="81"/>
        <v>0</v>
      </c>
      <c r="L884" s="107"/>
      <c r="M884" s="110"/>
      <c r="N884" s="109"/>
      <c r="P884" s="38">
        <f t="shared" si="78"/>
        <v>0</v>
      </c>
      <c r="Q884" s="105">
        <f t="shared" si="83"/>
        <v>0</v>
      </c>
      <c r="R884" s="38">
        <f t="shared" si="79"/>
        <v>0</v>
      </c>
      <c r="S884" s="40" t="str">
        <f t="shared" si="82"/>
        <v/>
      </c>
    </row>
    <row r="885" spans="1:19">
      <c r="A885" s="33"/>
      <c r="B885" s="34"/>
      <c r="C885" s="33"/>
      <c r="D885" s="33"/>
      <c r="E885" s="33"/>
      <c r="F885" s="42"/>
      <c r="G885" s="42"/>
      <c r="I885">
        <f t="shared" si="80"/>
        <v>0</v>
      </c>
      <c r="J885">
        <f t="shared" si="81"/>
        <v>0</v>
      </c>
      <c r="L885" s="107"/>
      <c r="M885" s="110"/>
      <c r="N885" s="109"/>
      <c r="P885" s="38">
        <f t="shared" si="78"/>
        <v>0</v>
      </c>
      <c r="Q885" s="105">
        <f t="shared" si="83"/>
        <v>0</v>
      </c>
      <c r="R885" s="38">
        <f t="shared" si="79"/>
        <v>0</v>
      </c>
      <c r="S885" s="40" t="str">
        <f t="shared" si="82"/>
        <v/>
      </c>
    </row>
    <row r="886" spans="1:19">
      <c r="A886" s="33"/>
      <c r="B886" s="34"/>
      <c r="C886" s="33"/>
      <c r="D886" s="33"/>
      <c r="E886" s="33"/>
      <c r="F886" s="42"/>
      <c r="G886" s="42"/>
      <c r="I886">
        <f t="shared" si="80"/>
        <v>0</v>
      </c>
      <c r="J886">
        <f t="shared" si="81"/>
        <v>0</v>
      </c>
      <c r="L886" s="107"/>
      <c r="M886" s="110"/>
      <c r="N886" s="109"/>
      <c r="P886" s="38">
        <f t="shared" si="78"/>
        <v>0</v>
      </c>
      <c r="Q886" s="105">
        <f t="shared" si="83"/>
        <v>0</v>
      </c>
      <c r="R886" s="38">
        <f t="shared" si="79"/>
        <v>0</v>
      </c>
      <c r="S886" s="40" t="str">
        <f t="shared" si="82"/>
        <v/>
      </c>
    </row>
    <row r="887" spans="1:19">
      <c r="A887" s="33"/>
      <c r="B887" s="34"/>
      <c r="C887" s="33"/>
      <c r="D887" s="33"/>
      <c r="E887" s="33"/>
      <c r="F887" s="42"/>
      <c r="G887" s="42"/>
      <c r="I887">
        <f t="shared" si="80"/>
        <v>0</v>
      </c>
      <c r="J887">
        <f t="shared" si="81"/>
        <v>0</v>
      </c>
      <c r="L887" s="107"/>
      <c r="M887" s="110"/>
      <c r="N887" s="109"/>
      <c r="P887" s="38">
        <f t="shared" ref="P887:P950" si="84">I887*L887/1000</f>
        <v>0</v>
      </c>
      <c r="Q887" s="105">
        <f t="shared" si="83"/>
        <v>0</v>
      </c>
      <c r="R887" s="38">
        <f t="shared" ref="R887:R950" si="85">J887*N887/1000</f>
        <v>0</v>
      </c>
      <c r="S887" s="40" t="str">
        <f t="shared" si="82"/>
        <v/>
      </c>
    </row>
    <row r="888" spans="1:19">
      <c r="A888" s="33"/>
      <c r="B888" s="34"/>
      <c r="C888" s="33"/>
      <c r="D888" s="33"/>
      <c r="E888" s="33"/>
      <c r="F888" s="42"/>
      <c r="G888" s="42"/>
      <c r="I888">
        <f t="shared" ref="I888:I951" si="86">IF(OR(E888="R",E888="E"),D888,IF(D888&gt;=E888,D888-E888,0))</f>
        <v>0</v>
      </c>
      <c r="J888">
        <f t="shared" ref="J888:J951" si="87">IF(OR(E888="R",E888="E"),0,IF(E888&gt;D888,E888-D888,0))</f>
        <v>0</v>
      </c>
      <c r="L888" s="107"/>
      <c r="M888" s="110"/>
      <c r="N888" s="109"/>
      <c r="P888" s="38">
        <f t="shared" si="84"/>
        <v>0</v>
      </c>
      <c r="Q888" s="105">
        <f t="shared" si="83"/>
        <v>0</v>
      </c>
      <c r="R888" s="38">
        <f t="shared" si="85"/>
        <v>0</v>
      </c>
      <c r="S888" s="40" t="str">
        <f t="shared" si="82"/>
        <v/>
      </c>
    </row>
    <row r="889" spans="1:19">
      <c r="A889" s="33"/>
      <c r="B889" s="34"/>
      <c r="C889" s="33"/>
      <c r="D889" s="33"/>
      <c r="E889" s="33"/>
      <c r="F889" s="42"/>
      <c r="G889" s="42"/>
      <c r="I889">
        <f t="shared" si="86"/>
        <v>0</v>
      </c>
      <c r="J889">
        <f t="shared" si="87"/>
        <v>0</v>
      </c>
      <c r="L889" s="107"/>
      <c r="M889" s="110"/>
      <c r="N889" s="109"/>
      <c r="P889" s="38">
        <f t="shared" si="84"/>
        <v>0</v>
      </c>
      <c r="Q889" s="105">
        <f t="shared" si="83"/>
        <v>0</v>
      </c>
      <c r="R889" s="38">
        <f t="shared" si="85"/>
        <v>0</v>
      </c>
      <c r="S889" s="40" t="str">
        <f t="shared" si="82"/>
        <v/>
      </c>
    </row>
    <row r="890" spans="1:19">
      <c r="A890" s="33"/>
      <c r="B890" s="34"/>
      <c r="C890" s="33"/>
      <c r="D890" s="33"/>
      <c r="E890" s="33"/>
      <c r="F890" s="42"/>
      <c r="G890" s="42"/>
      <c r="I890">
        <f t="shared" si="86"/>
        <v>0</v>
      </c>
      <c r="J890">
        <f t="shared" si="87"/>
        <v>0</v>
      </c>
      <c r="L890" s="107"/>
      <c r="M890" s="110"/>
      <c r="N890" s="109"/>
      <c r="P890" s="38">
        <f t="shared" si="84"/>
        <v>0</v>
      </c>
      <c r="Q890" s="105">
        <f t="shared" si="83"/>
        <v>0</v>
      </c>
      <c r="R890" s="38">
        <f t="shared" si="85"/>
        <v>0</v>
      </c>
      <c r="S890" s="40" t="str">
        <f t="shared" si="82"/>
        <v/>
      </c>
    </row>
    <row r="891" spans="1:19">
      <c r="A891" s="33"/>
      <c r="B891" s="34"/>
      <c r="C891" s="33"/>
      <c r="D891" s="33"/>
      <c r="E891" s="33"/>
      <c r="F891" s="42"/>
      <c r="G891" s="42"/>
      <c r="I891">
        <f t="shared" si="86"/>
        <v>0</v>
      </c>
      <c r="J891">
        <f t="shared" si="87"/>
        <v>0</v>
      </c>
      <c r="L891" s="107"/>
      <c r="M891" s="110"/>
      <c r="N891" s="109"/>
      <c r="P891" s="38">
        <f t="shared" si="84"/>
        <v>0</v>
      </c>
      <c r="Q891" s="105">
        <f t="shared" si="83"/>
        <v>0</v>
      </c>
      <c r="R891" s="38">
        <f t="shared" si="85"/>
        <v>0</v>
      </c>
      <c r="S891" s="40" t="str">
        <f t="shared" si="82"/>
        <v/>
      </c>
    </row>
    <row r="892" spans="1:19">
      <c r="A892" s="33"/>
      <c r="B892" s="34"/>
      <c r="C892" s="33"/>
      <c r="D892" s="33"/>
      <c r="E892" s="33"/>
      <c r="F892" s="42"/>
      <c r="G892" s="42"/>
      <c r="I892">
        <f t="shared" si="86"/>
        <v>0</v>
      </c>
      <c r="J892">
        <f t="shared" si="87"/>
        <v>0</v>
      </c>
      <c r="L892" s="107"/>
      <c r="M892" s="110"/>
      <c r="N892" s="109"/>
      <c r="P892" s="38">
        <f t="shared" si="84"/>
        <v>0</v>
      </c>
      <c r="Q892" s="105">
        <f t="shared" si="83"/>
        <v>0</v>
      </c>
      <c r="R892" s="38">
        <f t="shared" si="85"/>
        <v>0</v>
      </c>
      <c r="S892" s="40" t="str">
        <f t="shared" si="82"/>
        <v/>
      </c>
    </row>
    <row r="893" spans="1:19">
      <c r="A893" s="33"/>
      <c r="B893" s="34"/>
      <c r="C893" s="33"/>
      <c r="D893" s="33"/>
      <c r="E893" s="33"/>
      <c r="F893" s="42"/>
      <c r="G893" s="42"/>
      <c r="I893">
        <f t="shared" si="86"/>
        <v>0</v>
      </c>
      <c r="J893">
        <f t="shared" si="87"/>
        <v>0</v>
      </c>
      <c r="L893" s="107"/>
      <c r="M893" s="110"/>
      <c r="N893" s="109"/>
      <c r="P893" s="38">
        <f t="shared" si="84"/>
        <v>0</v>
      </c>
      <c r="Q893" s="105">
        <f t="shared" si="83"/>
        <v>0</v>
      </c>
      <c r="R893" s="38">
        <f t="shared" si="85"/>
        <v>0</v>
      </c>
      <c r="S893" s="40" t="str">
        <f t="shared" si="82"/>
        <v/>
      </c>
    </row>
    <row r="894" spans="1:19">
      <c r="A894" s="33"/>
      <c r="B894" s="34"/>
      <c r="C894" s="33"/>
      <c r="D894" s="33"/>
      <c r="E894" s="33"/>
      <c r="F894" s="42"/>
      <c r="G894" s="42"/>
      <c r="I894">
        <f t="shared" si="86"/>
        <v>0</v>
      </c>
      <c r="J894">
        <f t="shared" si="87"/>
        <v>0</v>
      </c>
      <c r="L894" s="107"/>
      <c r="M894" s="110"/>
      <c r="N894" s="109"/>
      <c r="P894" s="38">
        <f t="shared" si="84"/>
        <v>0</v>
      </c>
      <c r="Q894" s="105">
        <f t="shared" si="83"/>
        <v>0</v>
      </c>
      <c r="R894" s="38">
        <f t="shared" si="85"/>
        <v>0</v>
      </c>
      <c r="S894" s="40" t="str">
        <f t="shared" si="82"/>
        <v/>
      </c>
    </row>
    <row r="895" spans="1:19">
      <c r="A895" s="33"/>
      <c r="B895" s="34"/>
      <c r="C895" s="33"/>
      <c r="D895" s="33"/>
      <c r="E895" s="33"/>
      <c r="F895" s="42"/>
      <c r="G895" s="42"/>
      <c r="I895">
        <f t="shared" si="86"/>
        <v>0</v>
      </c>
      <c r="J895">
        <f t="shared" si="87"/>
        <v>0</v>
      </c>
      <c r="L895" s="107"/>
      <c r="M895" s="110"/>
      <c r="N895" s="109"/>
      <c r="P895" s="38">
        <f t="shared" si="84"/>
        <v>0</v>
      </c>
      <c r="Q895" s="105">
        <f t="shared" si="83"/>
        <v>0</v>
      </c>
      <c r="R895" s="38">
        <f t="shared" si="85"/>
        <v>0</v>
      </c>
      <c r="S895" s="40" t="str">
        <f t="shared" si="82"/>
        <v/>
      </c>
    </row>
    <row r="896" spans="1:19">
      <c r="A896" s="33"/>
      <c r="B896" s="34"/>
      <c r="C896" s="33"/>
      <c r="D896" s="33"/>
      <c r="E896" s="33"/>
      <c r="F896" s="42"/>
      <c r="G896" s="42"/>
      <c r="I896">
        <f t="shared" si="86"/>
        <v>0</v>
      </c>
      <c r="J896">
        <f t="shared" si="87"/>
        <v>0</v>
      </c>
      <c r="L896" s="107"/>
      <c r="M896" s="110"/>
      <c r="N896" s="109"/>
      <c r="P896" s="38">
        <f t="shared" si="84"/>
        <v>0</v>
      </c>
      <c r="Q896" s="105">
        <f t="shared" si="83"/>
        <v>0</v>
      </c>
      <c r="R896" s="38">
        <f t="shared" si="85"/>
        <v>0</v>
      </c>
      <c r="S896" s="40" t="str">
        <f t="shared" si="82"/>
        <v/>
      </c>
    </row>
    <row r="897" spans="1:19">
      <c r="A897" s="33"/>
      <c r="B897" s="34"/>
      <c r="C897" s="33"/>
      <c r="D897" s="33"/>
      <c r="E897" s="33"/>
      <c r="F897" s="42"/>
      <c r="G897" s="42"/>
      <c r="I897">
        <f t="shared" si="86"/>
        <v>0</v>
      </c>
      <c r="J897">
        <f t="shared" si="87"/>
        <v>0</v>
      </c>
      <c r="L897" s="107"/>
      <c r="M897" s="110"/>
      <c r="N897" s="109"/>
      <c r="P897" s="38">
        <f t="shared" si="84"/>
        <v>0</v>
      </c>
      <c r="Q897" s="105">
        <f t="shared" si="83"/>
        <v>0</v>
      </c>
      <c r="R897" s="38">
        <f t="shared" si="85"/>
        <v>0</v>
      </c>
      <c r="S897" s="40" t="str">
        <f t="shared" si="82"/>
        <v/>
      </c>
    </row>
    <row r="898" spans="1:19">
      <c r="A898" s="33"/>
      <c r="B898" s="34"/>
      <c r="C898" s="33"/>
      <c r="D898" s="33"/>
      <c r="E898" s="33"/>
      <c r="F898" s="42"/>
      <c r="G898" s="42"/>
      <c r="I898">
        <f t="shared" si="86"/>
        <v>0</v>
      </c>
      <c r="J898">
        <f t="shared" si="87"/>
        <v>0</v>
      </c>
      <c r="L898" s="107"/>
      <c r="M898" s="110"/>
      <c r="N898" s="109"/>
      <c r="P898" s="38">
        <f t="shared" si="84"/>
        <v>0</v>
      </c>
      <c r="Q898" s="105">
        <f t="shared" si="83"/>
        <v>0</v>
      </c>
      <c r="R898" s="38">
        <f t="shared" si="85"/>
        <v>0</v>
      </c>
      <c r="S898" s="40" t="str">
        <f t="shared" si="82"/>
        <v/>
      </c>
    </row>
    <row r="899" spans="1:19">
      <c r="A899" s="33"/>
      <c r="B899" s="34"/>
      <c r="C899" s="33"/>
      <c r="D899" s="33"/>
      <c r="E899" s="33"/>
      <c r="F899" s="42"/>
      <c r="G899" s="42"/>
      <c r="I899">
        <f t="shared" si="86"/>
        <v>0</v>
      </c>
      <c r="J899">
        <f t="shared" si="87"/>
        <v>0</v>
      </c>
      <c r="L899" s="107"/>
      <c r="M899" s="110"/>
      <c r="N899" s="109"/>
      <c r="P899" s="38">
        <f t="shared" si="84"/>
        <v>0</v>
      </c>
      <c r="Q899" s="105">
        <f t="shared" si="83"/>
        <v>0</v>
      </c>
      <c r="R899" s="38">
        <f t="shared" si="85"/>
        <v>0</v>
      </c>
      <c r="S899" s="40" t="str">
        <f t="shared" si="82"/>
        <v/>
      </c>
    </row>
    <row r="900" spans="1:19">
      <c r="A900" s="33"/>
      <c r="B900" s="34"/>
      <c r="C900" s="33"/>
      <c r="D900" s="33"/>
      <c r="E900" s="33"/>
      <c r="F900" s="42"/>
      <c r="G900" s="42"/>
      <c r="I900">
        <f t="shared" si="86"/>
        <v>0</v>
      </c>
      <c r="J900">
        <f t="shared" si="87"/>
        <v>0</v>
      </c>
      <c r="L900" s="107"/>
      <c r="M900" s="110"/>
      <c r="N900" s="109"/>
      <c r="P900" s="38">
        <f t="shared" si="84"/>
        <v>0</v>
      </c>
      <c r="Q900" s="105">
        <f t="shared" si="83"/>
        <v>0</v>
      </c>
      <c r="R900" s="38">
        <f t="shared" si="85"/>
        <v>0</v>
      </c>
      <c r="S900" s="40" t="str">
        <f t="shared" si="82"/>
        <v/>
      </c>
    </row>
    <row r="901" spans="1:19">
      <c r="A901" s="33"/>
      <c r="B901" s="34"/>
      <c r="C901" s="33"/>
      <c r="D901" s="33"/>
      <c r="E901" s="33"/>
      <c r="F901" s="42"/>
      <c r="G901" s="42"/>
      <c r="I901">
        <f t="shared" si="86"/>
        <v>0</v>
      </c>
      <c r="J901">
        <f t="shared" si="87"/>
        <v>0</v>
      </c>
      <c r="L901" s="107"/>
      <c r="M901" s="110"/>
      <c r="N901" s="109"/>
      <c r="P901" s="38">
        <f t="shared" si="84"/>
        <v>0</v>
      </c>
      <c r="Q901" s="105">
        <f t="shared" si="83"/>
        <v>0</v>
      </c>
      <c r="R901" s="38">
        <f t="shared" si="85"/>
        <v>0</v>
      </c>
      <c r="S901" s="40" t="str">
        <f t="shared" si="82"/>
        <v/>
      </c>
    </row>
    <row r="902" spans="1:19">
      <c r="A902" s="33"/>
      <c r="B902" s="34"/>
      <c r="C902" s="33"/>
      <c r="D902" s="33"/>
      <c r="E902" s="33"/>
      <c r="F902" s="42"/>
      <c r="G902" s="42"/>
      <c r="I902">
        <f t="shared" si="86"/>
        <v>0</v>
      </c>
      <c r="J902">
        <f t="shared" si="87"/>
        <v>0</v>
      </c>
      <c r="L902" s="107"/>
      <c r="M902" s="110"/>
      <c r="N902" s="109"/>
      <c r="P902" s="38">
        <f t="shared" si="84"/>
        <v>0</v>
      </c>
      <c r="Q902" s="105">
        <f t="shared" si="83"/>
        <v>0</v>
      </c>
      <c r="R902" s="38">
        <f t="shared" si="85"/>
        <v>0</v>
      </c>
      <c r="S902" s="40" t="str">
        <f t="shared" si="82"/>
        <v/>
      </c>
    </row>
    <row r="903" spans="1:19">
      <c r="A903" s="33"/>
      <c r="B903" s="34"/>
      <c r="C903" s="33"/>
      <c r="D903" s="33"/>
      <c r="E903" s="33"/>
      <c r="F903" s="42"/>
      <c r="G903" s="42"/>
      <c r="I903">
        <f t="shared" si="86"/>
        <v>0</v>
      </c>
      <c r="J903">
        <f t="shared" si="87"/>
        <v>0</v>
      </c>
      <c r="L903" s="107"/>
      <c r="M903" s="110"/>
      <c r="N903" s="109"/>
      <c r="P903" s="38">
        <f t="shared" si="84"/>
        <v>0</v>
      </c>
      <c r="Q903" s="105">
        <f t="shared" si="83"/>
        <v>0</v>
      </c>
      <c r="R903" s="38">
        <f t="shared" si="85"/>
        <v>0</v>
      </c>
      <c r="S903" s="40" t="str">
        <f t="shared" ref="S903:S966" si="88">IF(C903=1,SUM(R903:R926)-SUM(P903:P926),"")</f>
        <v/>
      </c>
    </row>
    <row r="904" spans="1:19">
      <c r="A904" s="33"/>
      <c r="B904" s="34"/>
      <c r="C904" s="33"/>
      <c r="D904" s="33"/>
      <c r="E904" s="33"/>
      <c r="F904" s="42"/>
      <c r="G904" s="42"/>
      <c r="I904">
        <f t="shared" si="86"/>
        <v>0</v>
      </c>
      <c r="J904">
        <f t="shared" si="87"/>
        <v>0</v>
      </c>
      <c r="L904" s="107"/>
      <c r="M904" s="110"/>
      <c r="N904" s="109"/>
      <c r="P904" s="38">
        <f t="shared" si="84"/>
        <v>0</v>
      </c>
      <c r="Q904" s="105">
        <f t="shared" ref="Q904:Q967" si="89">I904*M904/1000</f>
        <v>0</v>
      </c>
      <c r="R904" s="38">
        <f t="shared" si="85"/>
        <v>0</v>
      </c>
      <c r="S904" s="40" t="str">
        <f t="shared" si="88"/>
        <v/>
      </c>
    </row>
    <row r="905" spans="1:19">
      <c r="A905" s="33"/>
      <c r="B905" s="34"/>
      <c r="C905" s="33"/>
      <c r="D905" s="33"/>
      <c r="E905" s="33"/>
      <c r="F905" s="42"/>
      <c r="G905" s="42"/>
      <c r="I905">
        <f t="shared" si="86"/>
        <v>0</v>
      </c>
      <c r="J905">
        <f t="shared" si="87"/>
        <v>0</v>
      </c>
      <c r="L905" s="107"/>
      <c r="M905" s="110"/>
      <c r="N905" s="109"/>
      <c r="P905" s="38">
        <f t="shared" si="84"/>
        <v>0</v>
      </c>
      <c r="Q905" s="105">
        <f t="shared" si="89"/>
        <v>0</v>
      </c>
      <c r="R905" s="38">
        <f t="shared" si="85"/>
        <v>0</v>
      </c>
      <c r="S905" s="40" t="str">
        <f t="shared" si="88"/>
        <v/>
      </c>
    </row>
    <row r="906" spans="1:19">
      <c r="A906" s="33"/>
      <c r="B906" s="34"/>
      <c r="C906" s="33"/>
      <c r="D906" s="33"/>
      <c r="E906" s="33"/>
      <c r="F906" s="42"/>
      <c r="G906" s="42"/>
      <c r="I906">
        <f t="shared" si="86"/>
        <v>0</v>
      </c>
      <c r="J906">
        <f t="shared" si="87"/>
        <v>0</v>
      </c>
      <c r="L906" s="107"/>
      <c r="M906" s="110"/>
      <c r="N906" s="109"/>
      <c r="P906" s="38">
        <f t="shared" si="84"/>
        <v>0</v>
      </c>
      <c r="Q906" s="105">
        <f t="shared" si="89"/>
        <v>0</v>
      </c>
      <c r="R906" s="38">
        <f t="shared" si="85"/>
        <v>0</v>
      </c>
      <c r="S906" s="40" t="str">
        <f t="shared" si="88"/>
        <v/>
      </c>
    </row>
    <row r="907" spans="1:19">
      <c r="A907" s="33"/>
      <c r="B907" s="34"/>
      <c r="C907" s="33"/>
      <c r="D907" s="33"/>
      <c r="E907" s="33"/>
      <c r="F907" s="42"/>
      <c r="G907" s="42"/>
      <c r="I907">
        <f t="shared" si="86"/>
        <v>0</v>
      </c>
      <c r="J907">
        <f t="shared" si="87"/>
        <v>0</v>
      </c>
      <c r="L907" s="107"/>
      <c r="M907" s="110"/>
      <c r="N907" s="109"/>
      <c r="P907" s="38">
        <f t="shared" si="84"/>
        <v>0</v>
      </c>
      <c r="Q907" s="105">
        <f t="shared" si="89"/>
        <v>0</v>
      </c>
      <c r="R907" s="38">
        <f t="shared" si="85"/>
        <v>0</v>
      </c>
      <c r="S907" s="40" t="str">
        <f t="shared" si="88"/>
        <v/>
      </c>
    </row>
    <row r="908" spans="1:19">
      <c r="A908" s="33"/>
      <c r="B908" s="34"/>
      <c r="C908" s="33"/>
      <c r="D908" s="33"/>
      <c r="E908" s="33"/>
      <c r="F908" s="42"/>
      <c r="G908" s="42"/>
      <c r="I908">
        <f t="shared" si="86"/>
        <v>0</v>
      </c>
      <c r="J908">
        <f t="shared" si="87"/>
        <v>0</v>
      </c>
      <c r="L908" s="107"/>
      <c r="M908" s="110"/>
      <c r="N908" s="109"/>
      <c r="P908" s="38">
        <f t="shared" si="84"/>
        <v>0</v>
      </c>
      <c r="Q908" s="105">
        <f t="shared" si="89"/>
        <v>0</v>
      </c>
      <c r="R908" s="38">
        <f t="shared" si="85"/>
        <v>0</v>
      </c>
      <c r="S908" s="40" t="str">
        <f t="shared" si="88"/>
        <v/>
      </c>
    </row>
    <row r="909" spans="1:19">
      <c r="A909" s="33"/>
      <c r="B909" s="34"/>
      <c r="C909" s="33"/>
      <c r="D909" s="33"/>
      <c r="E909" s="33"/>
      <c r="F909" s="42"/>
      <c r="G909" s="42"/>
      <c r="I909">
        <f t="shared" si="86"/>
        <v>0</v>
      </c>
      <c r="J909">
        <f t="shared" si="87"/>
        <v>0</v>
      </c>
      <c r="L909" s="107"/>
      <c r="M909" s="110"/>
      <c r="N909" s="109"/>
      <c r="P909" s="38">
        <f t="shared" si="84"/>
        <v>0</v>
      </c>
      <c r="Q909" s="105">
        <f t="shared" si="89"/>
        <v>0</v>
      </c>
      <c r="R909" s="38">
        <f t="shared" si="85"/>
        <v>0</v>
      </c>
      <c r="S909" s="40" t="str">
        <f t="shared" si="88"/>
        <v/>
      </c>
    </row>
    <row r="910" spans="1:19">
      <c r="A910" s="33"/>
      <c r="B910" s="34"/>
      <c r="C910" s="33"/>
      <c r="D910" s="33"/>
      <c r="E910" s="33"/>
      <c r="F910" s="42"/>
      <c r="G910" s="42"/>
      <c r="I910">
        <f t="shared" si="86"/>
        <v>0</v>
      </c>
      <c r="J910">
        <f t="shared" si="87"/>
        <v>0</v>
      </c>
      <c r="L910" s="107"/>
      <c r="M910" s="110"/>
      <c r="N910" s="109"/>
      <c r="P910" s="38">
        <f t="shared" si="84"/>
        <v>0</v>
      </c>
      <c r="Q910" s="105">
        <f t="shared" si="89"/>
        <v>0</v>
      </c>
      <c r="R910" s="38">
        <f t="shared" si="85"/>
        <v>0</v>
      </c>
      <c r="S910" s="40" t="str">
        <f t="shared" si="88"/>
        <v/>
      </c>
    </row>
    <row r="911" spans="1:19">
      <c r="A911" s="33"/>
      <c r="B911" s="34"/>
      <c r="C911" s="33"/>
      <c r="D911" s="33"/>
      <c r="E911" s="33"/>
      <c r="F911" s="42"/>
      <c r="G911" s="42"/>
      <c r="I911">
        <f t="shared" si="86"/>
        <v>0</v>
      </c>
      <c r="J911">
        <f t="shared" si="87"/>
        <v>0</v>
      </c>
      <c r="L911" s="107"/>
      <c r="M911" s="110"/>
      <c r="N911" s="109"/>
      <c r="P911" s="38">
        <f t="shared" si="84"/>
        <v>0</v>
      </c>
      <c r="Q911" s="105">
        <f t="shared" si="89"/>
        <v>0</v>
      </c>
      <c r="R911" s="38">
        <f t="shared" si="85"/>
        <v>0</v>
      </c>
      <c r="S911" s="40" t="str">
        <f t="shared" si="88"/>
        <v/>
      </c>
    </row>
    <row r="912" spans="1:19">
      <c r="A912" s="33"/>
      <c r="B912" s="34"/>
      <c r="C912" s="33"/>
      <c r="D912" s="33"/>
      <c r="E912" s="33"/>
      <c r="F912" s="42"/>
      <c r="G912" s="42"/>
      <c r="I912">
        <f t="shared" si="86"/>
        <v>0</v>
      </c>
      <c r="J912">
        <f t="shared" si="87"/>
        <v>0</v>
      </c>
      <c r="L912" s="107"/>
      <c r="M912" s="110"/>
      <c r="N912" s="109"/>
      <c r="P912" s="38">
        <f t="shared" si="84"/>
        <v>0</v>
      </c>
      <c r="Q912" s="105">
        <f t="shared" si="89"/>
        <v>0</v>
      </c>
      <c r="R912" s="38">
        <f t="shared" si="85"/>
        <v>0</v>
      </c>
      <c r="S912" s="40" t="str">
        <f t="shared" si="88"/>
        <v/>
      </c>
    </row>
    <row r="913" spans="1:19">
      <c r="A913" s="33"/>
      <c r="B913" s="34"/>
      <c r="C913" s="33"/>
      <c r="D913" s="33"/>
      <c r="E913" s="33"/>
      <c r="F913" s="42"/>
      <c r="G913" s="42"/>
      <c r="I913">
        <f t="shared" si="86"/>
        <v>0</v>
      </c>
      <c r="J913">
        <f t="shared" si="87"/>
        <v>0</v>
      </c>
      <c r="L913" s="107"/>
      <c r="M913" s="110"/>
      <c r="N913" s="109"/>
      <c r="P913" s="38">
        <f t="shared" si="84"/>
        <v>0</v>
      </c>
      <c r="Q913" s="105">
        <f t="shared" si="89"/>
        <v>0</v>
      </c>
      <c r="R913" s="38">
        <f t="shared" si="85"/>
        <v>0</v>
      </c>
      <c r="S913" s="40" t="str">
        <f t="shared" si="88"/>
        <v/>
      </c>
    </row>
    <row r="914" spans="1:19">
      <c r="A914" s="33"/>
      <c r="B914" s="34"/>
      <c r="C914" s="33"/>
      <c r="D914" s="33"/>
      <c r="E914" s="33"/>
      <c r="F914" s="42"/>
      <c r="G914" s="42"/>
      <c r="I914">
        <f t="shared" si="86"/>
        <v>0</v>
      </c>
      <c r="J914">
        <f t="shared" si="87"/>
        <v>0</v>
      </c>
      <c r="L914" s="107"/>
      <c r="M914" s="110"/>
      <c r="N914" s="109"/>
      <c r="P914" s="38">
        <f t="shared" si="84"/>
        <v>0</v>
      </c>
      <c r="Q914" s="105">
        <f t="shared" si="89"/>
        <v>0</v>
      </c>
      <c r="R914" s="38">
        <f t="shared" si="85"/>
        <v>0</v>
      </c>
      <c r="S914" s="40" t="str">
        <f t="shared" si="88"/>
        <v/>
      </c>
    </row>
    <row r="915" spans="1:19">
      <c r="A915" s="33"/>
      <c r="B915" s="34"/>
      <c r="C915" s="33"/>
      <c r="D915" s="33"/>
      <c r="E915" s="33"/>
      <c r="F915" s="42"/>
      <c r="G915" s="42"/>
      <c r="I915">
        <f t="shared" si="86"/>
        <v>0</v>
      </c>
      <c r="J915">
        <f t="shared" si="87"/>
        <v>0</v>
      </c>
      <c r="L915" s="107"/>
      <c r="M915" s="110"/>
      <c r="N915" s="109"/>
      <c r="P915" s="38">
        <f t="shared" si="84"/>
        <v>0</v>
      </c>
      <c r="Q915" s="105">
        <f t="shared" si="89"/>
        <v>0</v>
      </c>
      <c r="R915" s="38">
        <f t="shared" si="85"/>
        <v>0</v>
      </c>
      <c r="S915" s="40" t="str">
        <f t="shared" si="88"/>
        <v/>
      </c>
    </row>
    <row r="916" spans="1:19">
      <c r="A916" s="33"/>
      <c r="B916" s="34"/>
      <c r="C916" s="33"/>
      <c r="D916" s="33"/>
      <c r="E916" s="33"/>
      <c r="F916" s="42"/>
      <c r="G916" s="42"/>
      <c r="I916">
        <f t="shared" si="86"/>
        <v>0</v>
      </c>
      <c r="J916">
        <f t="shared" si="87"/>
        <v>0</v>
      </c>
      <c r="L916" s="107"/>
      <c r="M916" s="110"/>
      <c r="N916" s="109"/>
      <c r="P916" s="38">
        <f t="shared" si="84"/>
        <v>0</v>
      </c>
      <c r="Q916" s="105">
        <f t="shared" si="89"/>
        <v>0</v>
      </c>
      <c r="R916" s="38">
        <f t="shared" si="85"/>
        <v>0</v>
      </c>
      <c r="S916" s="40" t="str">
        <f t="shared" si="88"/>
        <v/>
      </c>
    </row>
    <row r="917" spans="1:19">
      <c r="A917" s="33"/>
      <c r="B917" s="34"/>
      <c r="C917" s="33"/>
      <c r="D917" s="33"/>
      <c r="E917" s="33"/>
      <c r="F917" s="42"/>
      <c r="G917" s="42"/>
      <c r="I917">
        <f t="shared" si="86"/>
        <v>0</v>
      </c>
      <c r="J917">
        <f t="shared" si="87"/>
        <v>0</v>
      </c>
      <c r="L917" s="107"/>
      <c r="M917" s="110"/>
      <c r="N917" s="109"/>
      <c r="P917" s="38">
        <f t="shared" si="84"/>
        <v>0</v>
      </c>
      <c r="Q917" s="105">
        <f t="shared" si="89"/>
        <v>0</v>
      </c>
      <c r="R917" s="38">
        <f t="shared" si="85"/>
        <v>0</v>
      </c>
      <c r="S917" s="40" t="str">
        <f t="shared" si="88"/>
        <v/>
      </c>
    </row>
    <row r="918" spans="1:19">
      <c r="A918" s="33"/>
      <c r="B918" s="34"/>
      <c r="C918" s="33"/>
      <c r="D918" s="33"/>
      <c r="E918" s="33"/>
      <c r="F918" s="42"/>
      <c r="G918" s="42"/>
      <c r="I918">
        <f t="shared" si="86"/>
        <v>0</v>
      </c>
      <c r="J918">
        <f t="shared" si="87"/>
        <v>0</v>
      </c>
      <c r="L918" s="107"/>
      <c r="M918" s="110"/>
      <c r="N918" s="109"/>
      <c r="P918" s="38">
        <f t="shared" si="84"/>
        <v>0</v>
      </c>
      <c r="Q918" s="105">
        <f t="shared" si="89"/>
        <v>0</v>
      </c>
      <c r="R918" s="38">
        <f t="shared" si="85"/>
        <v>0</v>
      </c>
      <c r="S918" s="40" t="str">
        <f t="shared" si="88"/>
        <v/>
      </c>
    </row>
    <row r="919" spans="1:19">
      <c r="A919" s="33"/>
      <c r="B919" s="34"/>
      <c r="C919" s="33"/>
      <c r="D919" s="33"/>
      <c r="E919" s="33"/>
      <c r="F919" s="42"/>
      <c r="G919" s="42"/>
      <c r="I919">
        <f t="shared" si="86"/>
        <v>0</v>
      </c>
      <c r="J919">
        <f t="shared" si="87"/>
        <v>0</v>
      </c>
      <c r="L919" s="107"/>
      <c r="M919" s="110"/>
      <c r="N919" s="109"/>
      <c r="P919" s="38">
        <f t="shared" si="84"/>
        <v>0</v>
      </c>
      <c r="Q919" s="105">
        <f t="shared" si="89"/>
        <v>0</v>
      </c>
      <c r="R919" s="38">
        <f t="shared" si="85"/>
        <v>0</v>
      </c>
      <c r="S919" s="40" t="str">
        <f t="shared" si="88"/>
        <v/>
      </c>
    </row>
    <row r="920" spans="1:19">
      <c r="A920" s="33"/>
      <c r="B920" s="34"/>
      <c r="C920" s="33"/>
      <c r="D920" s="33"/>
      <c r="E920" s="33"/>
      <c r="F920" s="42"/>
      <c r="G920" s="42"/>
      <c r="I920">
        <f t="shared" si="86"/>
        <v>0</v>
      </c>
      <c r="J920">
        <f t="shared" si="87"/>
        <v>0</v>
      </c>
      <c r="L920" s="107"/>
      <c r="M920" s="110"/>
      <c r="N920" s="109"/>
      <c r="P920" s="38">
        <f t="shared" si="84"/>
        <v>0</v>
      </c>
      <c r="Q920" s="105">
        <f t="shared" si="89"/>
        <v>0</v>
      </c>
      <c r="R920" s="38">
        <f t="shared" si="85"/>
        <v>0</v>
      </c>
      <c r="S920" s="40" t="str">
        <f t="shared" si="88"/>
        <v/>
      </c>
    </row>
    <row r="921" spans="1:19">
      <c r="A921" s="33"/>
      <c r="B921" s="34"/>
      <c r="C921" s="33"/>
      <c r="D921" s="33"/>
      <c r="E921" s="33"/>
      <c r="F921" s="42"/>
      <c r="G921" s="42"/>
      <c r="I921">
        <f t="shared" si="86"/>
        <v>0</v>
      </c>
      <c r="J921">
        <f t="shared" si="87"/>
        <v>0</v>
      </c>
      <c r="L921" s="107"/>
      <c r="M921" s="110"/>
      <c r="N921" s="109"/>
      <c r="P921" s="38">
        <f t="shared" si="84"/>
        <v>0</v>
      </c>
      <c r="Q921" s="105">
        <f t="shared" si="89"/>
        <v>0</v>
      </c>
      <c r="R921" s="38">
        <f t="shared" si="85"/>
        <v>0</v>
      </c>
      <c r="S921" s="40" t="str">
        <f t="shared" si="88"/>
        <v/>
      </c>
    </row>
    <row r="922" spans="1:19">
      <c r="A922" s="33"/>
      <c r="B922" s="34"/>
      <c r="C922" s="33"/>
      <c r="D922" s="33"/>
      <c r="E922" s="33"/>
      <c r="F922" s="42"/>
      <c r="G922" s="42"/>
      <c r="I922">
        <f t="shared" si="86"/>
        <v>0</v>
      </c>
      <c r="J922">
        <f t="shared" si="87"/>
        <v>0</v>
      </c>
      <c r="L922" s="107"/>
      <c r="M922" s="110"/>
      <c r="N922" s="109"/>
      <c r="P922" s="38">
        <f t="shared" si="84"/>
        <v>0</v>
      </c>
      <c r="Q922" s="105">
        <f t="shared" si="89"/>
        <v>0</v>
      </c>
      <c r="R922" s="38">
        <f t="shared" si="85"/>
        <v>0</v>
      </c>
      <c r="S922" s="40" t="str">
        <f t="shared" si="88"/>
        <v/>
      </c>
    </row>
    <row r="923" spans="1:19">
      <c r="A923" s="33"/>
      <c r="B923" s="34"/>
      <c r="C923" s="33"/>
      <c r="D923" s="33"/>
      <c r="E923" s="33"/>
      <c r="F923" s="42"/>
      <c r="G923" s="42"/>
      <c r="I923">
        <f t="shared" si="86"/>
        <v>0</v>
      </c>
      <c r="J923">
        <f t="shared" si="87"/>
        <v>0</v>
      </c>
      <c r="L923" s="107"/>
      <c r="M923" s="110"/>
      <c r="N923" s="109"/>
      <c r="P923" s="38">
        <f t="shared" si="84"/>
        <v>0</v>
      </c>
      <c r="Q923" s="105">
        <f t="shared" si="89"/>
        <v>0</v>
      </c>
      <c r="R923" s="38">
        <f t="shared" si="85"/>
        <v>0</v>
      </c>
      <c r="S923" s="40" t="str">
        <f t="shared" si="88"/>
        <v/>
      </c>
    </row>
    <row r="924" spans="1:19">
      <c r="A924" s="33"/>
      <c r="B924" s="34"/>
      <c r="C924" s="33"/>
      <c r="D924" s="33"/>
      <c r="E924" s="33"/>
      <c r="F924" s="42"/>
      <c r="G924" s="42"/>
      <c r="I924">
        <f t="shared" si="86"/>
        <v>0</v>
      </c>
      <c r="J924">
        <f t="shared" si="87"/>
        <v>0</v>
      </c>
      <c r="L924" s="107"/>
      <c r="M924" s="110"/>
      <c r="N924" s="109"/>
      <c r="P924" s="38">
        <f t="shared" si="84"/>
        <v>0</v>
      </c>
      <c r="Q924" s="105">
        <f t="shared" si="89"/>
        <v>0</v>
      </c>
      <c r="R924" s="38">
        <f t="shared" si="85"/>
        <v>0</v>
      </c>
      <c r="S924" s="40" t="str">
        <f t="shared" si="88"/>
        <v/>
      </c>
    </row>
    <row r="925" spans="1:19">
      <c r="A925" s="33"/>
      <c r="B925" s="34"/>
      <c r="C925" s="33"/>
      <c r="D925" s="33"/>
      <c r="E925" s="33"/>
      <c r="F925" s="42"/>
      <c r="G925" s="42"/>
      <c r="I925">
        <f t="shared" si="86"/>
        <v>0</v>
      </c>
      <c r="J925">
        <f t="shared" si="87"/>
        <v>0</v>
      </c>
      <c r="L925" s="107"/>
      <c r="M925" s="110"/>
      <c r="N925" s="109"/>
      <c r="P925" s="38">
        <f t="shared" si="84"/>
        <v>0</v>
      </c>
      <c r="Q925" s="105">
        <f t="shared" si="89"/>
        <v>0</v>
      </c>
      <c r="R925" s="38">
        <f t="shared" si="85"/>
        <v>0</v>
      </c>
      <c r="S925" s="40" t="str">
        <f t="shared" si="88"/>
        <v/>
      </c>
    </row>
    <row r="926" spans="1:19">
      <c r="A926" s="33"/>
      <c r="B926" s="34"/>
      <c r="C926" s="33"/>
      <c r="D926" s="33"/>
      <c r="E926" s="33"/>
      <c r="F926" s="42"/>
      <c r="G926" s="42"/>
      <c r="I926">
        <f t="shared" si="86"/>
        <v>0</v>
      </c>
      <c r="J926">
        <f t="shared" si="87"/>
        <v>0</v>
      </c>
      <c r="L926" s="107"/>
      <c r="M926" s="110"/>
      <c r="N926" s="109"/>
      <c r="P926" s="38">
        <f t="shared" si="84"/>
        <v>0</v>
      </c>
      <c r="Q926" s="105">
        <f t="shared" si="89"/>
        <v>0</v>
      </c>
      <c r="R926" s="38">
        <f t="shared" si="85"/>
        <v>0</v>
      </c>
      <c r="S926" s="40" t="str">
        <f t="shared" si="88"/>
        <v/>
      </c>
    </row>
    <row r="927" spans="1:19">
      <c r="A927" s="33"/>
      <c r="B927" s="34"/>
      <c r="C927" s="33"/>
      <c r="D927" s="33"/>
      <c r="E927" s="33"/>
      <c r="F927" s="42"/>
      <c r="G927" s="42"/>
      <c r="I927">
        <f t="shared" si="86"/>
        <v>0</v>
      </c>
      <c r="J927">
        <f t="shared" si="87"/>
        <v>0</v>
      </c>
      <c r="L927" s="107"/>
      <c r="M927" s="110"/>
      <c r="N927" s="109"/>
      <c r="P927" s="38">
        <f t="shared" si="84"/>
        <v>0</v>
      </c>
      <c r="Q927" s="105">
        <f t="shared" si="89"/>
        <v>0</v>
      </c>
      <c r="R927" s="38">
        <f t="shared" si="85"/>
        <v>0</v>
      </c>
      <c r="S927" s="40" t="str">
        <f t="shared" si="88"/>
        <v/>
      </c>
    </row>
    <row r="928" spans="1:19">
      <c r="A928" s="33"/>
      <c r="B928" s="34"/>
      <c r="C928" s="33"/>
      <c r="D928" s="33"/>
      <c r="E928" s="33"/>
      <c r="F928" s="42"/>
      <c r="G928" s="42"/>
      <c r="I928">
        <f t="shared" si="86"/>
        <v>0</v>
      </c>
      <c r="J928">
        <f t="shared" si="87"/>
        <v>0</v>
      </c>
      <c r="L928" s="107"/>
      <c r="M928" s="110"/>
      <c r="N928" s="109"/>
      <c r="P928" s="38">
        <f t="shared" si="84"/>
        <v>0</v>
      </c>
      <c r="Q928" s="105">
        <f t="shared" si="89"/>
        <v>0</v>
      </c>
      <c r="R928" s="38">
        <f t="shared" si="85"/>
        <v>0</v>
      </c>
      <c r="S928" s="40" t="str">
        <f t="shared" si="88"/>
        <v/>
      </c>
    </row>
    <row r="929" spans="1:19">
      <c r="A929" s="33"/>
      <c r="B929" s="34"/>
      <c r="C929" s="33"/>
      <c r="D929" s="33"/>
      <c r="E929" s="33"/>
      <c r="F929" s="42"/>
      <c r="G929" s="42"/>
      <c r="I929">
        <f t="shared" si="86"/>
        <v>0</v>
      </c>
      <c r="J929">
        <f t="shared" si="87"/>
        <v>0</v>
      </c>
      <c r="L929" s="107"/>
      <c r="M929" s="110"/>
      <c r="N929" s="109"/>
      <c r="P929" s="38">
        <f t="shared" si="84"/>
        <v>0</v>
      </c>
      <c r="Q929" s="105">
        <f t="shared" si="89"/>
        <v>0</v>
      </c>
      <c r="R929" s="38">
        <f t="shared" si="85"/>
        <v>0</v>
      </c>
      <c r="S929" s="40" t="str">
        <f t="shared" si="88"/>
        <v/>
      </c>
    </row>
    <row r="930" spans="1:19">
      <c r="A930" s="33"/>
      <c r="B930" s="34"/>
      <c r="C930" s="33"/>
      <c r="D930" s="33"/>
      <c r="E930" s="33"/>
      <c r="F930" s="42"/>
      <c r="G930" s="42"/>
      <c r="I930">
        <f t="shared" si="86"/>
        <v>0</v>
      </c>
      <c r="J930">
        <f t="shared" si="87"/>
        <v>0</v>
      </c>
      <c r="L930" s="107"/>
      <c r="M930" s="110"/>
      <c r="N930" s="109"/>
      <c r="P930" s="38">
        <f t="shared" si="84"/>
        <v>0</v>
      </c>
      <c r="Q930" s="105">
        <f t="shared" si="89"/>
        <v>0</v>
      </c>
      <c r="R930" s="38">
        <f t="shared" si="85"/>
        <v>0</v>
      </c>
      <c r="S930" s="40" t="str">
        <f t="shared" si="88"/>
        <v/>
      </c>
    </row>
    <row r="931" spans="1:19">
      <c r="A931" s="33"/>
      <c r="B931" s="34"/>
      <c r="C931" s="33"/>
      <c r="D931" s="33"/>
      <c r="E931" s="33"/>
      <c r="F931" s="42"/>
      <c r="G931" s="42"/>
      <c r="I931">
        <f t="shared" si="86"/>
        <v>0</v>
      </c>
      <c r="J931">
        <f t="shared" si="87"/>
        <v>0</v>
      </c>
      <c r="L931" s="107"/>
      <c r="M931" s="110"/>
      <c r="N931" s="109"/>
      <c r="P931" s="38">
        <f t="shared" si="84"/>
        <v>0</v>
      </c>
      <c r="Q931" s="105">
        <f t="shared" si="89"/>
        <v>0</v>
      </c>
      <c r="R931" s="38">
        <f t="shared" si="85"/>
        <v>0</v>
      </c>
      <c r="S931" s="40" t="str">
        <f t="shared" si="88"/>
        <v/>
      </c>
    </row>
    <row r="932" spans="1:19">
      <c r="A932" s="33"/>
      <c r="B932" s="34"/>
      <c r="C932" s="33"/>
      <c r="D932" s="33"/>
      <c r="E932" s="33"/>
      <c r="F932" s="42"/>
      <c r="G932" s="42"/>
      <c r="I932">
        <f t="shared" si="86"/>
        <v>0</v>
      </c>
      <c r="J932">
        <f t="shared" si="87"/>
        <v>0</v>
      </c>
      <c r="L932" s="107"/>
      <c r="M932" s="110"/>
      <c r="N932" s="109"/>
      <c r="P932" s="38">
        <f t="shared" si="84"/>
        <v>0</v>
      </c>
      <c r="Q932" s="105">
        <f t="shared" si="89"/>
        <v>0</v>
      </c>
      <c r="R932" s="38">
        <f t="shared" si="85"/>
        <v>0</v>
      </c>
      <c r="S932" s="40" t="str">
        <f t="shared" si="88"/>
        <v/>
      </c>
    </row>
    <row r="933" spans="1:19">
      <c r="A933" s="33"/>
      <c r="B933" s="34"/>
      <c r="C933" s="33"/>
      <c r="D933" s="33"/>
      <c r="E933" s="33"/>
      <c r="F933" s="42"/>
      <c r="G933" s="42"/>
      <c r="I933">
        <f t="shared" si="86"/>
        <v>0</v>
      </c>
      <c r="J933">
        <f t="shared" si="87"/>
        <v>0</v>
      </c>
      <c r="L933" s="107"/>
      <c r="M933" s="110"/>
      <c r="N933" s="109"/>
      <c r="P933" s="38">
        <f t="shared" si="84"/>
        <v>0</v>
      </c>
      <c r="Q933" s="105">
        <f t="shared" si="89"/>
        <v>0</v>
      </c>
      <c r="R933" s="38">
        <f t="shared" si="85"/>
        <v>0</v>
      </c>
      <c r="S933" s="40" t="str">
        <f t="shared" si="88"/>
        <v/>
      </c>
    </row>
    <row r="934" spans="1:19">
      <c r="A934" s="33"/>
      <c r="B934" s="34"/>
      <c r="C934" s="33"/>
      <c r="D934" s="33"/>
      <c r="E934" s="33"/>
      <c r="F934" s="42"/>
      <c r="G934" s="42"/>
      <c r="I934">
        <f t="shared" si="86"/>
        <v>0</v>
      </c>
      <c r="J934">
        <f t="shared" si="87"/>
        <v>0</v>
      </c>
      <c r="L934" s="107"/>
      <c r="M934" s="110"/>
      <c r="N934" s="109"/>
      <c r="P934" s="38">
        <f t="shared" si="84"/>
        <v>0</v>
      </c>
      <c r="Q934" s="105">
        <f t="shared" si="89"/>
        <v>0</v>
      </c>
      <c r="R934" s="38">
        <f t="shared" si="85"/>
        <v>0</v>
      </c>
      <c r="S934" s="40" t="str">
        <f t="shared" si="88"/>
        <v/>
      </c>
    </row>
    <row r="935" spans="1:19">
      <c r="A935" s="33"/>
      <c r="B935" s="34"/>
      <c r="C935" s="33"/>
      <c r="D935" s="33"/>
      <c r="E935" s="33"/>
      <c r="F935" s="42"/>
      <c r="G935" s="42"/>
      <c r="I935">
        <f t="shared" si="86"/>
        <v>0</v>
      </c>
      <c r="J935">
        <f t="shared" si="87"/>
        <v>0</v>
      </c>
      <c r="L935" s="107"/>
      <c r="M935" s="110"/>
      <c r="N935" s="109"/>
      <c r="P935" s="38">
        <f t="shared" si="84"/>
        <v>0</v>
      </c>
      <c r="Q935" s="105">
        <f t="shared" si="89"/>
        <v>0</v>
      </c>
      <c r="R935" s="38">
        <f t="shared" si="85"/>
        <v>0</v>
      </c>
      <c r="S935" s="40" t="str">
        <f t="shared" si="88"/>
        <v/>
      </c>
    </row>
    <row r="936" spans="1:19">
      <c r="A936" s="33"/>
      <c r="B936" s="34"/>
      <c r="C936" s="33"/>
      <c r="D936" s="33"/>
      <c r="E936" s="33"/>
      <c r="F936" s="42"/>
      <c r="G936" s="42"/>
      <c r="I936">
        <f t="shared" si="86"/>
        <v>0</v>
      </c>
      <c r="J936">
        <f t="shared" si="87"/>
        <v>0</v>
      </c>
      <c r="L936" s="107"/>
      <c r="M936" s="110"/>
      <c r="N936" s="109"/>
      <c r="P936" s="38">
        <f t="shared" si="84"/>
        <v>0</v>
      </c>
      <c r="Q936" s="105">
        <f t="shared" si="89"/>
        <v>0</v>
      </c>
      <c r="R936" s="38">
        <f t="shared" si="85"/>
        <v>0</v>
      </c>
      <c r="S936" s="40" t="str">
        <f t="shared" si="88"/>
        <v/>
      </c>
    </row>
    <row r="937" spans="1:19">
      <c r="A937" s="33"/>
      <c r="B937" s="34"/>
      <c r="C937" s="33"/>
      <c r="D937" s="33"/>
      <c r="E937" s="33"/>
      <c r="F937" s="42"/>
      <c r="G937" s="42"/>
      <c r="I937">
        <f t="shared" si="86"/>
        <v>0</v>
      </c>
      <c r="J937">
        <f t="shared" si="87"/>
        <v>0</v>
      </c>
      <c r="L937" s="107"/>
      <c r="M937" s="110"/>
      <c r="N937" s="109"/>
      <c r="P937" s="38">
        <f t="shared" si="84"/>
        <v>0</v>
      </c>
      <c r="Q937" s="105">
        <f t="shared" si="89"/>
        <v>0</v>
      </c>
      <c r="R937" s="38">
        <f t="shared" si="85"/>
        <v>0</v>
      </c>
      <c r="S937" s="40" t="str">
        <f t="shared" si="88"/>
        <v/>
      </c>
    </row>
    <row r="938" spans="1:19">
      <c r="A938" s="33"/>
      <c r="B938" s="34"/>
      <c r="C938" s="33"/>
      <c r="D938" s="33"/>
      <c r="E938" s="33"/>
      <c r="F938" s="42"/>
      <c r="G938" s="42"/>
      <c r="I938">
        <f t="shared" si="86"/>
        <v>0</v>
      </c>
      <c r="J938">
        <f t="shared" si="87"/>
        <v>0</v>
      </c>
      <c r="L938" s="107"/>
      <c r="M938" s="110"/>
      <c r="N938" s="109"/>
      <c r="P938" s="38">
        <f t="shared" si="84"/>
        <v>0</v>
      </c>
      <c r="Q938" s="105">
        <f t="shared" si="89"/>
        <v>0</v>
      </c>
      <c r="R938" s="38">
        <f t="shared" si="85"/>
        <v>0</v>
      </c>
      <c r="S938" s="40" t="str">
        <f t="shared" si="88"/>
        <v/>
      </c>
    </row>
    <row r="939" spans="1:19">
      <c r="A939" s="33"/>
      <c r="B939" s="34"/>
      <c r="C939" s="33"/>
      <c r="D939" s="33"/>
      <c r="E939" s="33"/>
      <c r="F939" s="42"/>
      <c r="G939" s="42"/>
      <c r="I939">
        <f t="shared" si="86"/>
        <v>0</v>
      </c>
      <c r="J939">
        <f t="shared" si="87"/>
        <v>0</v>
      </c>
      <c r="L939" s="107"/>
      <c r="M939" s="110"/>
      <c r="N939" s="109"/>
      <c r="P939" s="38">
        <f t="shared" si="84"/>
        <v>0</v>
      </c>
      <c r="Q939" s="105">
        <f t="shared" si="89"/>
        <v>0</v>
      </c>
      <c r="R939" s="38">
        <f t="shared" si="85"/>
        <v>0</v>
      </c>
      <c r="S939" s="40" t="str">
        <f t="shared" si="88"/>
        <v/>
      </c>
    </row>
    <row r="940" spans="1:19">
      <c r="A940" s="33"/>
      <c r="B940" s="34"/>
      <c r="C940" s="33"/>
      <c r="D940" s="33"/>
      <c r="E940" s="33"/>
      <c r="F940" s="42"/>
      <c r="G940" s="42"/>
      <c r="I940">
        <f t="shared" si="86"/>
        <v>0</v>
      </c>
      <c r="J940">
        <f t="shared" si="87"/>
        <v>0</v>
      </c>
      <c r="L940" s="107"/>
      <c r="M940" s="110"/>
      <c r="N940" s="109"/>
      <c r="P940" s="38">
        <f t="shared" si="84"/>
        <v>0</v>
      </c>
      <c r="Q940" s="105">
        <f t="shared" si="89"/>
        <v>0</v>
      </c>
      <c r="R940" s="38">
        <f t="shared" si="85"/>
        <v>0</v>
      </c>
      <c r="S940" s="40" t="str">
        <f t="shared" si="88"/>
        <v/>
      </c>
    </row>
    <row r="941" spans="1:19">
      <c r="A941" s="33"/>
      <c r="B941" s="34"/>
      <c r="C941" s="33"/>
      <c r="D941" s="33"/>
      <c r="E941" s="33"/>
      <c r="F941" s="42"/>
      <c r="G941" s="42"/>
      <c r="I941">
        <f t="shared" si="86"/>
        <v>0</v>
      </c>
      <c r="J941">
        <f t="shared" si="87"/>
        <v>0</v>
      </c>
      <c r="L941" s="107"/>
      <c r="M941" s="110"/>
      <c r="N941" s="109"/>
      <c r="P941" s="38">
        <f t="shared" si="84"/>
        <v>0</v>
      </c>
      <c r="Q941" s="105">
        <f t="shared" si="89"/>
        <v>0</v>
      </c>
      <c r="R941" s="38">
        <f t="shared" si="85"/>
        <v>0</v>
      </c>
      <c r="S941" s="40" t="str">
        <f t="shared" si="88"/>
        <v/>
      </c>
    </row>
    <row r="942" spans="1:19">
      <c r="A942" s="33"/>
      <c r="B942" s="34"/>
      <c r="C942" s="33"/>
      <c r="D942" s="33"/>
      <c r="E942" s="33"/>
      <c r="F942" s="42"/>
      <c r="G942" s="42"/>
      <c r="I942">
        <f t="shared" si="86"/>
        <v>0</v>
      </c>
      <c r="J942">
        <f t="shared" si="87"/>
        <v>0</v>
      </c>
      <c r="L942" s="107"/>
      <c r="M942" s="110"/>
      <c r="N942" s="109"/>
      <c r="P942" s="38">
        <f t="shared" si="84"/>
        <v>0</v>
      </c>
      <c r="Q942" s="105">
        <f t="shared" si="89"/>
        <v>0</v>
      </c>
      <c r="R942" s="38">
        <f t="shared" si="85"/>
        <v>0</v>
      </c>
      <c r="S942" s="40" t="str">
        <f t="shared" si="88"/>
        <v/>
      </c>
    </row>
    <row r="943" spans="1:19">
      <c r="A943" s="33"/>
      <c r="B943" s="34"/>
      <c r="C943" s="33"/>
      <c r="D943" s="33"/>
      <c r="E943" s="33"/>
      <c r="F943" s="42"/>
      <c r="G943" s="42"/>
      <c r="I943">
        <f t="shared" si="86"/>
        <v>0</v>
      </c>
      <c r="J943">
        <f t="shared" si="87"/>
        <v>0</v>
      </c>
      <c r="L943" s="107"/>
      <c r="M943" s="110"/>
      <c r="N943" s="109"/>
      <c r="P943" s="38">
        <f t="shared" si="84"/>
        <v>0</v>
      </c>
      <c r="Q943" s="105">
        <f t="shared" si="89"/>
        <v>0</v>
      </c>
      <c r="R943" s="38">
        <f t="shared" si="85"/>
        <v>0</v>
      </c>
      <c r="S943" s="40" t="str">
        <f t="shared" si="88"/>
        <v/>
      </c>
    </row>
    <row r="944" spans="1:19">
      <c r="A944" s="33"/>
      <c r="B944" s="34"/>
      <c r="C944" s="33"/>
      <c r="D944" s="33"/>
      <c r="E944" s="33"/>
      <c r="F944" s="42"/>
      <c r="G944" s="42"/>
      <c r="I944">
        <f t="shared" si="86"/>
        <v>0</v>
      </c>
      <c r="J944">
        <f t="shared" si="87"/>
        <v>0</v>
      </c>
      <c r="L944" s="107"/>
      <c r="M944" s="110"/>
      <c r="N944" s="109"/>
      <c r="P944" s="38">
        <f t="shared" si="84"/>
        <v>0</v>
      </c>
      <c r="Q944" s="105">
        <f t="shared" si="89"/>
        <v>0</v>
      </c>
      <c r="R944" s="38">
        <f t="shared" si="85"/>
        <v>0</v>
      </c>
      <c r="S944" s="40" t="str">
        <f t="shared" si="88"/>
        <v/>
      </c>
    </row>
    <row r="945" spans="1:19">
      <c r="A945" s="33"/>
      <c r="B945" s="34"/>
      <c r="C945" s="33"/>
      <c r="D945" s="33"/>
      <c r="E945" s="33"/>
      <c r="F945" s="42"/>
      <c r="G945" s="42"/>
      <c r="I945">
        <f t="shared" si="86"/>
        <v>0</v>
      </c>
      <c r="J945">
        <f t="shared" si="87"/>
        <v>0</v>
      </c>
      <c r="L945" s="107"/>
      <c r="M945" s="110"/>
      <c r="N945" s="109"/>
      <c r="P945" s="38">
        <f t="shared" si="84"/>
        <v>0</v>
      </c>
      <c r="Q945" s="105">
        <f t="shared" si="89"/>
        <v>0</v>
      </c>
      <c r="R945" s="38">
        <f t="shared" si="85"/>
        <v>0</v>
      </c>
      <c r="S945" s="40" t="str">
        <f t="shared" si="88"/>
        <v/>
      </c>
    </row>
    <row r="946" spans="1:19">
      <c r="A946" s="33"/>
      <c r="B946" s="34"/>
      <c r="C946" s="33"/>
      <c r="D946" s="33"/>
      <c r="E946" s="33"/>
      <c r="F946" s="42"/>
      <c r="G946" s="42"/>
      <c r="I946">
        <f t="shared" si="86"/>
        <v>0</v>
      </c>
      <c r="J946">
        <f t="shared" si="87"/>
        <v>0</v>
      </c>
      <c r="L946" s="107"/>
      <c r="M946" s="110"/>
      <c r="N946" s="109"/>
      <c r="P946" s="38">
        <f t="shared" si="84"/>
        <v>0</v>
      </c>
      <c r="Q946" s="105">
        <f t="shared" si="89"/>
        <v>0</v>
      </c>
      <c r="R946" s="38">
        <f t="shared" si="85"/>
        <v>0</v>
      </c>
      <c r="S946" s="40" t="str">
        <f t="shared" si="88"/>
        <v/>
      </c>
    </row>
    <row r="947" spans="1:19">
      <c r="A947" s="33"/>
      <c r="B947" s="34"/>
      <c r="C947" s="33"/>
      <c r="D947" s="33"/>
      <c r="E947" s="33"/>
      <c r="F947" s="42"/>
      <c r="G947" s="42"/>
      <c r="I947">
        <f t="shared" si="86"/>
        <v>0</v>
      </c>
      <c r="J947">
        <f t="shared" si="87"/>
        <v>0</v>
      </c>
      <c r="L947" s="107"/>
      <c r="M947" s="110"/>
      <c r="N947" s="109"/>
      <c r="P947" s="38">
        <f t="shared" si="84"/>
        <v>0</v>
      </c>
      <c r="Q947" s="105">
        <f t="shared" si="89"/>
        <v>0</v>
      </c>
      <c r="R947" s="38">
        <f t="shared" si="85"/>
        <v>0</v>
      </c>
      <c r="S947" s="40" t="str">
        <f t="shared" si="88"/>
        <v/>
      </c>
    </row>
    <row r="948" spans="1:19">
      <c r="A948" s="33"/>
      <c r="B948" s="34"/>
      <c r="C948" s="33"/>
      <c r="D948" s="33"/>
      <c r="E948" s="33"/>
      <c r="F948" s="42"/>
      <c r="G948" s="42"/>
      <c r="I948">
        <f t="shared" si="86"/>
        <v>0</v>
      </c>
      <c r="J948">
        <f t="shared" si="87"/>
        <v>0</v>
      </c>
      <c r="L948" s="107"/>
      <c r="M948" s="110"/>
      <c r="N948" s="109"/>
      <c r="P948" s="38">
        <f t="shared" si="84"/>
        <v>0</v>
      </c>
      <c r="Q948" s="105">
        <f t="shared" si="89"/>
        <v>0</v>
      </c>
      <c r="R948" s="38">
        <f t="shared" si="85"/>
        <v>0</v>
      </c>
      <c r="S948" s="40" t="str">
        <f t="shared" si="88"/>
        <v/>
      </c>
    </row>
    <row r="949" spans="1:19">
      <c r="A949" s="33"/>
      <c r="B949" s="34"/>
      <c r="C949" s="33"/>
      <c r="D949" s="33"/>
      <c r="E949" s="33"/>
      <c r="F949" s="42"/>
      <c r="G949" s="42"/>
      <c r="I949">
        <f t="shared" si="86"/>
        <v>0</v>
      </c>
      <c r="J949">
        <f t="shared" si="87"/>
        <v>0</v>
      </c>
      <c r="L949" s="107"/>
      <c r="M949" s="110"/>
      <c r="N949" s="109"/>
      <c r="P949" s="38">
        <f t="shared" si="84"/>
        <v>0</v>
      </c>
      <c r="Q949" s="105">
        <f t="shared" si="89"/>
        <v>0</v>
      </c>
      <c r="R949" s="38">
        <f t="shared" si="85"/>
        <v>0</v>
      </c>
      <c r="S949" s="40" t="str">
        <f t="shared" si="88"/>
        <v/>
      </c>
    </row>
    <row r="950" spans="1:19">
      <c r="A950" s="33"/>
      <c r="B950" s="34"/>
      <c r="C950" s="33"/>
      <c r="D950" s="33"/>
      <c r="E950" s="33"/>
      <c r="F950" s="42"/>
      <c r="G950" s="42"/>
      <c r="I950">
        <f t="shared" si="86"/>
        <v>0</v>
      </c>
      <c r="J950">
        <f t="shared" si="87"/>
        <v>0</v>
      </c>
      <c r="L950" s="107"/>
      <c r="M950" s="110"/>
      <c r="N950" s="109"/>
      <c r="P950" s="38">
        <f t="shared" si="84"/>
        <v>0</v>
      </c>
      <c r="Q950" s="105">
        <f t="shared" si="89"/>
        <v>0</v>
      </c>
      <c r="R950" s="38">
        <f t="shared" si="85"/>
        <v>0</v>
      </c>
      <c r="S950" s="40" t="str">
        <f t="shared" si="88"/>
        <v/>
      </c>
    </row>
    <row r="951" spans="1:19">
      <c r="A951" s="33"/>
      <c r="B951" s="34"/>
      <c r="C951" s="33"/>
      <c r="D951" s="33"/>
      <c r="E951" s="33"/>
      <c r="F951" s="42"/>
      <c r="G951" s="42"/>
      <c r="I951">
        <f t="shared" si="86"/>
        <v>0</v>
      </c>
      <c r="J951">
        <f t="shared" si="87"/>
        <v>0</v>
      </c>
      <c r="L951" s="107"/>
      <c r="M951" s="110"/>
      <c r="N951" s="109"/>
      <c r="P951" s="38">
        <f t="shared" ref="P951:P1014" si="90">I951*L951/1000</f>
        <v>0</v>
      </c>
      <c r="Q951" s="105">
        <f t="shared" si="89"/>
        <v>0</v>
      </c>
      <c r="R951" s="38">
        <f t="shared" ref="R951:R1014" si="91">J951*N951/1000</f>
        <v>0</v>
      </c>
      <c r="S951" s="40" t="str">
        <f t="shared" si="88"/>
        <v/>
      </c>
    </row>
    <row r="952" spans="1:19">
      <c r="A952" s="33"/>
      <c r="B952" s="34"/>
      <c r="C952" s="33"/>
      <c r="D952" s="33"/>
      <c r="E952" s="33"/>
      <c r="F952" s="42"/>
      <c r="G952" s="42"/>
      <c r="I952">
        <f t="shared" ref="I952:I1015" si="92">IF(OR(E952="R",E952="E"),D952,IF(D952&gt;=E952,D952-E952,0))</f>
        <v>0</v>
      </c>
      <c r="J952">
        <f t="shared" ref="J952:J1015" si="93">IF(OR(E952="R",E952="E"),0,IF(E952&gt;D952,E952-D952,0))</f>
        <v>0</v>
      </c>
      <c r="L952" s="107"/>
      <c r="M952" s="110"/>
      <c r="N952" s="109"/>
      <c r="P952" s="38">
        <f t="shared" si="90"/>
        <v>0</v>
      </c>
      <c r="Q952" s="105">
        <f t="shared" si="89"/>
        <v>0</v>
      </c>
      <c r="R952" s="38">
        <f t="shared" si="91"/>
        <v>0</v>
      </c>
      <c r="S952" s="40" t="str">
        <f t="shared" si="88"/>
        <v/>
      </c>
    </row>
    <row r="953" spans="1:19">
      <c r="A953" s="33"/>
      <c r="B953" s="34"/>
      <c r="C953" s="33"/>
      <c r="D953" s="33"/>
      <c r="E953" s="33"/>
      <c r="F953" s="42"/>
      <c r="G953" s="42"/>
      <c r="I953">
        <f t="shared" si="92"/>
        <v>0</v>
      </c>
      <c r="J953">
        <f t="shared" si="93"/>
        <v>0</v>
      </c>
      <c r="L953" s="107"/>
      <c r="M953" s="110"/>
      <c r="N953" s="109"/>
      <c r="P953" s="38">
        <f t="shared" si="90"/>
        <v>0</v>
      </c>
      <c r="Q953" s="105">
        <f t="shared" si="89"/>
        <v>0</v>
      </c>
      <c r="R953" s="38">
        <f t="shared" si="91"/>
        <v>0</v>
      </c>
      <c r="S953" s="40" t="str">
        <f t="shared" si="88"/>
        <v/>
      </c>
    </row>
    <row r="954" spans="1:19">
      <c r="A954" s="33"/>
      <c r="B954" s="34"/>
      <c r="C954" s="33"/>
      <c r="D954" s="33"/>
      <c r="E954" s="33"/>
      <c r="F954" s="42"/>
      <c r="G954" s="42"/>
      <c r="I954">
        <f t="shared" si="92"/>
        <v>0</v>
      </c>
      <c r="J954">
        <f t="shared" si="93"/>
        <v>0</v>
      </c>
      <c r="L954" s="107"/>
      <c r="M954" s="110"/>
      <c r="N954" s="109"/>
      <c r="P954" s="38">
        <f t="shared" si="90"/>
        <v>0</v>
      </c>
      <c r="Q954" s="105">
        <f t="shared" si="89"/>
        <v>0</v>
      </c>
      <c r="R954" s="38">
        <f t="shared" si="91"/>
        <v>0</v>
      </c>
      <c r="S954" s="40" t="str">
        <f t="shared" si="88"/>
        <v/>
      </c>
    </row>
    <row r="955" spans="1:19">
      <c r="A955" s="33"/>
      <c r="B955" s="34"/>
      <c r="C955" s="33"/>
      <c r="D955" s="33"/>
      <c r="E955" s="33"/>
      <c r="F955" s="42"/>
      <c r="G955" s="42"/>
      <c r="I955">
        <f t="shared" si="92"/>
        <v>0</v>
      </c>
      <c r="J955">
        <f t="shared" si="93"/>
        <v>0</v>
      </c>
      <c r="L955" s="107"/>
      <c r="M955" s="110"/>
      <c r="N955" s="109"/>
      <c r="P955" s="38">
        <f t="shared" si="90"/>
        <v>0</v>
      </c>
      <c r="Q955" s="105">
        <f t="shared" si="89"/>
        <v>0</v>
      </c>
      <c r="R955" s="38">
        <f t="shared" si="91"/>
        <v>0</v>
      </c>
      <c r="S955" s="40" t="str">
        <f t="shared" si="88"/>
        <v/>
      </c>
    </row>
    <row r="956" spans="1:19">
      <c r="A956" s="33"/>
      <c r="B956" s="34"/>
      <c r="C956" s="33"/>
      <c r="D956" s="33"/>
      <c r="E956" s="33"/>
      <c r="F956" s="42"/>
      <c r="G956" s="42"/>
      <c r="I956">
        <f t="shared" si="92"/>
        <v>0</v>
      </c>
      <c r="J956">
        <f t="shared" si="93"/>
        <v>0</v>
      </c>
      <c r="L956" s="107"/>
      <c r="M956" s="110"/>
      <c r="N956" s="109"/>
      <c r="P956" s="38">
        <f t="shared" si="90"/>
        <v>0</v>
      </c>
      <c r="Q956" s="105">
        <f t="shared" si="89"/>
        <v>0</v>
      </c>
      <c r="R956" s="38">
        <f t="shared" si="91"/>
        <v>0</v>
      </c>
      <c r="S956" s="40" t="str">
        <f t="shared" si="88"/>
        <v/>
      </c>
    </row>
    <row r="957" spans="1:19">
      <c r="A957" s="33"/>
      <c r="B957" s="34"/>
      <c r="C957" s="33"/>
      <c r="D957" s="33"/>
      <c r="E957" s="33"/>
      <c r="F957" s="42"/>
      <c r="G957" s="42"/>
      <c r="I957">
        <f t="shared" si="92"/>
        <v>0</v>
      </c>
      <c r="J957">
        <f t="shared" si="93"/>
        <v>0</v>
      </c>
      <c r="L957" s="107"/>
      <c r="M957" s="110"/>
      <c r="N957" s="109"/>
      <c r="P957" s="38">
        <f t="shared" si="90"/>
        <v>0</v>
      </c>
      <c r="Q957" s="105">
        <f t="shared" si="89"/>
        <v>0</v>
      </c>
      <c r="R957" s="38">
        <f t="shared" si="91"/>
        <v>0</v>
      </c>
      <c r="S957" s="40" t="str">
        <f t="shared" si="88"/>
        <v/>
      </c>
    </row>
    <row r="958" spans="1:19">
      <c r="A958" s="33"/>
      <c r="B958" s="34"/>
      <c r="C958" s="33"/>
      <c r="D958" s="33"/>
      <c r="E958" s="33"/>
      <c r="F958" s="42"/>
      <c r="G958" s="42"/>
      <c r="I958">
        <f t="shared" si="92"/>
        <v>0</v>
      </c>
      <c r="J958">
        <f t="shared" si="93"/>
        <v>0</v>
      </c>
      <c r="L958" s="107"/>
      <c r="M958" s="110"/>
      <c r="N958" s="109"/>
      <c r="P958" s="38">
        <f t="shared" si="90"/>
        <v>0</v>
      </c>
      <c r="Q958" s="105">
        <f t="shared" si="89"/>
        <v>0</v>
      </c>
      <c r="R958" s="38">
        <f t="shared" si="91"/>
        <v>0</v>
      </c>
      <c r="S958" s="40" t="str">
        <f t="shared" si="88"/>
        <v/>
      </c>
    </row>
    <row r="959" spans="1:19">
      <c r="A959" s="33"/>
      <c r="B959" s="34"/>
      <c r="C959" s="33"/>
      <c r="D959" s="33"/>
      <c r="E959" s="33"/>
      <c r="F959" s="42"/>
      <c r="G959" s="42"/>
      <c r="I959">
        <f t="shared" si="92"/>
        <v>0</v>
      </c>
      <c r="J959">
        <f t="shared" si="93"/>
        <v>0</v>
      </c>
      <c r="L959" s="107"/>
      <c r="M959" s="110"/>
      <c r="N959" s="109"/>
      <c r="P959" s="38">
        <f t="shared" si="90"/>
        <v>0</v>
      </c>
      <c r="Q959" s="105">
        <f t="shared" si="89"/>
        <v>0</v>
      </c>
      <c r="R959" s="38">
        <f t="shared" si="91"/>
        <v>0</v>
      </c>
      <c r="S959" s="40" t="str">
        <f t="shared" si="88"/>
        <v/>
      </c>
    </row>
    <row r="960" spans="1:19">
      <c r="A960" s="33"/>
      <c r="B960" s="34"/>
      <c r="C960" s="33"/>
      <c r="D960" s="33"/>
      <c r="E960" s="33"/>
      <c r="F960" s="42"/>
      <c r="G960" s="42"/>
      <c r="I960">
        <f t="shared" si="92"/>
        <v>0</v>
      </c>
      <c r="J960">
        <f t="shared" si="93"/>
        <v>0</v>
      </c>
      <c r="L960" s="107"/>
      <c r="M960" s="110"/>
      <c r="N960" s="109"/>
      <c r="P960" s="38">
        <f t="shared" si="90"/>
        <v>0</v>
      </c>
      <c r="Q960" s="105">
        <f t="shared" si="89"/>
        <v>0</v>
      </c>
      <c r="R960" s="38">
        <f t="shared" si="91"/>
        <v>0</v>
      </c>
      <c r="S960" s="40" t="str">
        <f t="shared" si="88"/>
        <v/>
      </c>
    </row>
    <row r="961" spans="1:19">
      <c r="A961" s="33"/>
      <c r="B961" s="34"/>
      <c r="C961" s="33"/>
      <c r="D961" s="33"/>
      <c r="E961" s="33"/>
      <c r="F961" s="42"/>
      <c r="G961" s="42"/>
      <c r="I961">
        <f t="shared" si="92"/>
        <v>0</v>
      </c>
      <c r="J961">
        <f t="shared" si="93"/>
        <v>0</v>
      </c>
      <c r="L961" s="107"/>
      <c r="M961" s="110"/>
      <c r="N961" s="109"/>
      <c r="P961" s="38">
        <f t="shared" si="90"/>
        <v>0</v>
      </c>
      <c r="Q961" s="105">
        <f t="shared" si="89"/>
        <v>0</v>
      </c>
      <c r="R961" s="38">
        <f t="shared" si="91"/>
        <v>0</v>
      </c>
      <c r="S961" s="40" t="str">
        <f t="shared" si="88"/>
        <v/>
      </c>
    </row>
    <row r="962" spans="1:19">
      <c r="A962" s="33"/>
      <c r="B962" s="34"/>
      <c r="C962" s="33"/>
      <c r="D962" s="33"/>
      <c r="E962" s="33"/>
      <c r="F962" s="42"/>
      <c r="G962" s="42"/>
      <c r="I962">
        <f t="shared" si="92"/>
        <v>0</v>
      </c>
      <c r="J962">
        <f t="shared" si="93"/>
        <v>0</v>
      </c>
      <c r="L962" s="107"/>
      <c r="M962" s="110"/>
      <c r="N962" s="109"/>
      <c r="P962" s="38">
        <f t="shared" si="90"/>
        <v>0</v>
      </c>
      <c r="Q962" s="105">
        <f t="shared" si="89"/>
        <v>0</v>
      </c>
      <c r="R962" s="38">
        <f t="shared" si="91"/>
        <v>0</v>
      </c>
      <c r="S962" s="40" t="str">
        <f t="shared" si="88"/>
        <v/>
      </c>
    </row>
    <row r="963" spans="1:19">
      <c r="A963" s="33"/>
      <c r="B963" s="34"/>
      <c r="C963" s="33"/>
      <c r="D963" s="33"/>
      <c r="E963" s="33"/>
      <c r="F963" s="42"/>
      <c r="G963" s="42"/>
      <c r="I963">
        <f t="shared" si="92"/>
        <v>0</v>
      </c>
      <c r="J963">
        <f t="shared" si="93"/>
        <v>0</v>
      </c>
      <c r="L963" s="107"/>
      <c r="M963" s="110"/>
      <c r="N963" s="109"/>
      <c r="P963" s="38">
        <f t="shared" si="90"/>
        <v>0</v>
      </c>
      <c r="Q963" s="105">
        <f t="shared" si="89"/>
        <v>0</v>
      </c>
      <c r="R963" s="38">
        <f t="shared" si="91"/>
        <v>0</v>
      </c>
      <c r="S963" s="40" t="str">
        <f t="shared" si="88"/>
        <v/>
      </c>
    </row>
    <row r="964" spans="1:19">
      <c r="A964" s="33"/>
      <c r="B964" s="34"/>
      <c r="C964" s="33"/>
      <c r="D964" s="33"/>
      <c r="E964" s="33"/>
      <c r="F964" s="42"/>
      <c r="G964" s="42"/>
      <c r="I964">
        <f t="shared" si="92"/>
        <v>0</v>
      </c>
      <c r="J964">
        <f t="shared" si="93"/>
        <v>0</v>
      </c>
      <c r="L964" s="107"/>
      <c r="M964" s="110"/>
      <c r="N964" s="109"/>
      <c r="P964" s="38">
        <f t="shared" si="90"/>
        <v>0</v>
      </c>
      <c r="Q964" s="105">
        <f t="shared" si="89"/>
        <v>0</v>
      </c>
      <c r="R964" s="38">
        <f t="shared" si="91"/>
        <v>0</v>
      </c>
      <c r="S964" s="40" t="str">
        <f t="shared" si="88"/>
        <v/>
      </c>
    </row>
    <row r="965" spans="1:19">
      <c r="A965" s="33"/>
      <c r="B965" s="34"/>
      <c r="C965" s="33"/>
      <c r="D965" s="33"/>
      <c r="E965" s="33"/>
      <c r="F965" s="42"/>
      <c r="G965" s="42"/>
      <c r="I965">
        <f t="shared" si="92"/>
        <v>0</v>
      </c>
      <c r="J965">
        <f t="shared" si="93"/>
        <v>0</v>
      </c>
      <c r="L965" s="107"/>
      <c r="M965" s="110"/>
      <c r="N965" s="109"/>
      <c r="P965" s="38">
        <f t="shared" si="90"/>
        <v>0</v>
      </c>
      <c r="Q965" s="105">
        <f t="shared" si="89"/>
        <v>0</v>
      </c>
      <c r="R965" s="38">
        <f t="shared" si="91"/>
        <v>0</v>
      </c>
      <c r="S965" s="40" t="str">
        <f t="shared" si="88"/>
        <v/>
      </c>
    </row>
    <row r="966" spans="1:19">
      <c r="A966" s="33"/>
      <c r="B966" s="34"/>
      <c r="C966" s="33"/>
      <c r="D966" s="33"/>
      <c r="E966" s="33"/>
      <c r="F966" s="42"/>
      <c r="G966" s="42"/>
      <c r="I966">
        <f t="shared" si="92"/>
        <v>0</v>
      </c>
      <c r="J966">
        <f t="shared" si="93"/>
        <v>0</v>
      </c>
      <c r="L966" s="107"/>
      <c r="M966" s="110"/>
      <c r="N966" s="109"/>
      <c r="P966" s="38">
        <f t="shared" si="90"/>
        <v>0</v>
      </c>
      <c r="Q966" s="105">
        <f t="shared" si="89"/>
        <v>0</v>
      </c>
      <c r="R966" s="38">
        <f t="shared" si="91"/>
        <v>0</v>
      </c>
      <c r="S966" s="40" t="str">
        <f t="shared" si="88"/>
        <v/>
      </c>
    </row>
    <row r="967" spans="1:19">
      <c r="A967" s="33"/>
      <c r="B967" s="34"/>
      <c r="C967" s="33"/>
      <c r="D967" s="33"/>
      <c r="E967" s="33"/>
      <c r="F967" s="42"/>
      <c r="G967" s="42"/>
      <c r="I967">
        <f t="shared" si="92"/>
        <v>0</v>
      </c>
      <c r="J967">
        <f t="shared" si="93"/>
        <v>0</v>
      </c>
      <c r="L967" s="107"/>
      <c r="M967" s="110"/>
      <c r="N967" s="109"/>
      <c r="P967" s="38">
        <f t="shared" si="90"/>
        <v>0</v>
      </c>
      <c r="Q967" s="105">
        <f t="shared" si="89"/>
        <v>0</v>
      </c>
      <c r="R967" s="38">
        <f t="shared" si="91"/>
        <v>0</v>
      </c>
      <c r="S967" s="40" t="str">
        <f t="shared" ref="S967:S1030" si="94">IF(C967=1,SUM(R967:R990)-SUM(P967:P990),"")</f>
        <v/>
      </c>
    </row>
    <row r="968" spans="1:19">
      <c r="A968" s="33"/>
      <c r="B968" s="34"/>
      <c r="C968" s="33"/>
      <c r="D968" s="33"/>
      <c r="E968" s="33"/>
      <c r="F968" s="42"/>
      <c r="G968" s="42"/>
      <c r="I968">
        <f t="shared" si="92"/>
        <v>0</v>
      </c>
      <c r="J968">
        <f t="shared" si="93"/>
        <v>0</v>
      </c>
      <c r="L968" s="107"/>
      <c r="M968" s="110"/>
      <c r="N968" s="109"/>
      <c r="P968" s="38">
        <f t="shared" si="90"/>
        <v>0</v>
      </c>
      <c r="Q968" s="105">
        <f t="shared" ref="Q968:Q1031" si="95">I968*M968/1000</f>
        <v>0</v>
      </c>
      <c r="R968" s="38">
        <f t="shared" si="91"/>
        <v>0</v>
      </c>
      <c r="S968" s="40" t="str">
        <f t="shared" si="94"/>
        <v/>
      </c>
    </row>
    <row r="969" spans="1:19">
      <c r="A969" s="33"/>
      <c r="B969" s="34"/>
      <c r="C969" s="33"/>
      <c r="D969" s="33"/>
      <c r="E969" s="33"/>
      <c r="F969" s="42"/>
      <c r="G969" s="42"/>
      <c r="I969">
        <f t="shared" si="92"/>
        <v>0</v>
      </c>
      <c r="J969">
        <f t="shared" si="93"/>
        <v>0</v>
      </c>
      <c r="L969" s="107"/>
      <c r="M969" s="110"/>
      <c r="N969" s="109"/>
      <c r="P969" s="38">
        <f t="shared" si="90"/>
        <v>0</v>
      </c>
      <c r="Q969" s="105">
        <f t="shared" si="95"/>
        <v>0</v>
      </c>
      <c r="R969" s="38">
        <f t="shared" si="91"/>
        <v>0</v>
      </c>
      <c r="S969" s="40" t="str">
        <f t="shared" si="94"/>
        <v/>
      </c>
    </row>
    <row r="970" spans="1:19">
      <c r="A970" s="33"/>
      <c r="B970" s="34"/>
      <c r="C970" s="33"/>
      <c r="D970" s="33"/>
      <c r="E970" s="33"/>
      <c r="F970" s="42"/>
      <c r="G970" s="42"/>
      <c r="I970">
        <f t="shared" si="92"/>
        <v>0</v>
      </c>
      <c r="J970">
        <f t="shared" si="93"/>
        <v>0</v>
      </c>
      <c r="L970" s="107"/>
      <c r="M970" s="110"/>
      <c r="N970" s="109"/>
      <c r="P970" s="38">
        <f t="shared" si="90"/>
        <v>0</v>
      </c>
      <c r="Q970" s="105">
        <f t="shared" si="95"/>
        <v>0</v>
      </c>
      <c r="R970" s="38">
        <f t="shared" si="91"/>
        <v>0</v>
      </c>
      <c r="S970" s="40" t="str">
        <f t="shared" si="94"/>
        <v/>
      </c>
    </row>
    <row r="971" spans="1:19">
      <c r="A971" s="33"/>
      <c r="B971" s="34"/>
      <c r="C971" s="33"/>
      <c r="D971" s="33"/>
      <c r="E971" s="33"/>
      <c r="F971" s="42"/>
      <c r="G971" s="42"/>
      <c r="I971">
        <f t="shared" si="92"/>
        <v>0</v>
      </c>
      <c r="J971">
        <f t="shared" si="93"/>
        <v>0</v>
      </c>
      <c r="L971" s="107"/>
      <c r="M971" s="110"/>
      <c r="N971" s="109"/>
      <c r="P971" s="38">
        <f t="shared" si="90"/>
        <v>0</v>
      </c>
      <c r="Q971" s="105">
        <f t="shared" si="95"/>
        <v>0</v>
      </c>
      <c r="R971" s="38">
        <f t="shared" si="91"/>
        <v>0</v>
      </c>
      <c r="S971" s="40" t="str">
        <f t="shared" si="94"/>
        <v/>
      </c>
    </row>
    <row r="972" spans="1:19">
      <c r="A972" s="33"/>
      <c r="B972" s="34"/>
      <c r="C972" s="33"/>
      <c r="D972" s="33"/>
      <c r="E972" s="33"/>
      <c r="F972" s="42"/>
      <c r="G972" s="42"/>
      <c r="I972">
        <f t="shared" si="92"/>
        <v>0</v>
      </c>
      <c r="J972">
        <f t="shared" si="93"/>
        <v>0</v>
      </c>
      <c r="L972" s="107"/>
      <c r="M972" s="110"/>
      <c r="N972" s="109"/>
      <c r="P972" s="38">
        <f t="shared" si="90"/>
        <v>0</v>
      </c>
      <c r="Q972" s="105">
        <f t="shared" si="95"/>
        <v>0</v>
      </c>
      <c r="R972" s="38">
        <f t="shared" si="91"/>
        <v>0</v>
      </c>
      <c r="S972" s="40" t="str">
        <f t="shared" si="94"/>
        <v/>
      </c>
    </row>
    <row r="973" spans="1:19">
      <c r="A973" s="33"/>
      <c r="B973" s="34"/>
      <c r="C973" s="33"/>
      <c r="D973" s="33"/>
      <c r="E973" s="33"/>
      <c r="F973" s="42"/>
      <c r="G973" s="42"/>
      <c r="I973">
        <f t="shared" si="92"/>
        <v>0</v>
      </c>
      <c r="J973">
        <f t="shared" si="93"/>
        <v>0</v>
      </c>
      <c r="L973" s="107"/>
      <c r="M973" s="110"/>
      <c r="N973" s="109"/>
      <c r="P973" s="38">
        <f t="shared" si="90"/>
        <v>0</v>
      </c>
      <c r="Q973" s="105">
        <f t="shared" si="95"/>
        <v>0</v>
      </c>
      <c r="R973" s="38">
        <f t="shared" si="91"/>
        <v>0</v>
      </c>
      <c r="S973" s="40" t="str">
        <f t="shared" si="94"/>
        <v/>
      </c>
    </row>
    <row r="974" spans="1:19">
      <c r="A974" s="33"/>
      <c r="B974" s="34"/>
      <c r="C974" s="33"/>
      <c r="D974" s="33"/>
      <c r="E974" s="33"/>
      <c r="F974" s="42"/>
      <c r="G974" s="42"/>
      <c r="I974">
        <f t="shared" si="92"/>
        <v>0</v>
      </c>
      <c r="J974">
        <f t="shared" si="93"/>
        <v>0</v>
      </c>
      <c r="L974" s="107"/>
      <c r="M974" s="110"/>
      <c r="N974" s="109"/>
      <c r="P974" s="38">
        <f t="shared" si="90"/>
        <v>0</v>
      </c>
      <c r="Q974" s="105">
        <f t="shared" si="95"/>
        <v>0</v>
      </c>
      <c r="R974" s="38">
        <f t="shared" si="91"/>
        <v>0</v>
      </c>
      <c r="S974" s="40" t="str">
        <f t="shared" si="94"/>
        <v/>
      </c>
    </row>
    <row r="975" spans="1:19">
      <c r="A975" s="33"/>
      <c r="B975" s="34"/>
      <c r="C975" s="33"/>
      <c r="D975" s="33"/>
      <c r="E975" s="33"/>
      <c r="F975" s="42"/>
      <c r="G975" s="42"/>
      <c r="I975">
        <f t="shared" si="92"/>
        <v>0</v>
      </c>
      <c r="J975">
        <f t="shared" si="93"/>
        <v>0</v>
      </c>
      <c r="L975" s="107"/>
      <c r="M975" s="110"/>
      <c r="N975" s="109"/>
      <c r="P975" s="38">
        <f t="shared" si="90"/>
        <v>0</v>
      </c>
      <c r="Q975" s="105">
        <f t="shared" si="95"/>
        <v>0</v>
      </c>
      <c r="R975" s="38">
        <f t="shared" si="91"/>
        <v>0</v>
      </c>
      <c r="S975" s="40" t="str">
        <f t="shared" si="94"/>
        <v/>
      </c>
    </row>
    <row r="976" spans="1:19">
      <c r="A976" s="33"/>
      <c r="B976" s="34"/>
      <c r="C976" s="33"/>
      <c r="D976" s="33"/>
      <c r="E976" s="33"/>
      <c r="F976" s="42"/>
      <c r="G976" s="42"/>
      <c r="I976">
        <f t="shared" si="92"/>
        <v>0</v>
      </c>
      <c r="J976">
        <f t="shared" si="93"/>
        <v>0</v>
      </c>
      <c r="L976" s="107"/>
      <c r="M976" s="110"/>
      <c r="N976" s="109"/>
      <c r="P976" s="38">
        <f t="shared" si="90"/>
        <v>0</v>
      </c>
      <c r="Q976" s="105">
        <f t="shared" si="95"/>
        <v>0</v>
      </c>
      <c r="R976" s="38">
        <f t="shared" si="91"/>
        <v>0</v>
      </c>
      <c r="S976" s="40" t="str">
        <f t="shared" si="94"/>
        <v/>
      </c>
    </row>
    <row r="977" spans="1:19">
      <c r="A977" s="33"/>
      <c r="B977" s="34"/>
      <c r="C977" s="33"/>
      <c r="D977" s="33"/>
      <c r="E977" s="33"/>
      <c r="F977" s="42"/>
      <c r="G977" s="42"/>
      <c r="I977">
        <f t="shared" si="92"/>
        <v>0</v>
      </c>
      <c r="J977">
        <f t="shared" si="93"/>
        <v>0</v>
      </c>
      <c r="L977" s="107"/>
      <c r="M977" s="110"/>
      <c r="N977" s="109"/>
      <c r="P977" s="38">
        <f t="shared" si="90"/>
        <v>0</v>
      </c>
      <c r="Q977" s="105">
        <f t="shared" si="95"/>
        <v>0</v>
      </c>
      <c r="R977" s="38">
        <f t="shared" si="91"/>
        <v>0</v>
      </c>
      <c r="S977" s="40" t="str">
        <f t="shared" si="94"/>
        <v/>
      </c>
    </row>
    <row r="978" spans="1:19">
      <c r="A978" s="33"/>
      <c r="B978" s="34"/>
      <c r="C978" s="33"/>
      <c r="D978" s="33"/>
      <c r="E978" s="33"/>
      <c r="F978" s="42"/>
      <c r="G978" s="42"/>
      <c r="I978">
        <f t="shared" si="92"/>
        <v>0</v>
      </c>
      <c r="J978">
        <f t="shared" si="93"/>
        <v>0</v>
      </c>
      <c r="L978" s="107"/>
      <c r="M978" s="110"/>
      <c r="N978" s="109"/>
      <c r="P978" s="38">
        <f t="shared" si="90"/>
        <v>0</v>
      </c>
      <c r="Q978" s="105">
        <f t="shared" si="95"/>
        <v>0</v>
      </c>
      <c r="R978" s="38">
        <f t="shared" si="91"/>
        <v>0</v>
      </c>
      <c r="S978" s="40" t="str">
        <f t="shared" si="94"/>
        <v/>
      </c>
    </row>
    <row r="979" spans="1:19">
      <c r="A979" s="33"/>
      <c r="B979" s="34"/>
      <c r="C979" s="33"/>
      <c r="D979" s="33"/>
      <c r="E979" s="33"/>
      <c r="F979" s="42"/>
      <c r="G979" s="42"/>
      <c r="I979">
        <f t="shared" si="92"/>
        <v>0</v>
      </c>
      <c r="J979">
        <f t="shared" si="93"/>
        <v>0</v>
      </c>
      <c r="L979" s="107"/>
      <c r="M979" s="110"/>
      <c r="N979" s="109"/>
      <c r="P979" s="38">
        <f t="shared" si="90"/>
        <v>0</v>
      </c>
      <c r="Q979" s="105">
        <f t="shared" si="95"/>
        <v>0</v>
      </c>
      <c r="R979" s="38">
        <f t="shared" si="91"/>
        <v>0</v>
      </c>
      <c r="S979" s="40" t="str">
        <f t="shared" si="94"/>
        <v/>
      </c>
    </row>
    <row r="980" spans="1:19">
      <c r="A980" s="33"/>
      <c r="B980" s="34"/>
      <c r="C980" s="33"/>
      <c r="D980" s="33"/>
      <c r="E980" s="33"/>
      <c r="F980" s="42"/>
      <c r="G980" s="42"/>
      <c r="I980">
        <f t="shared" si="92"/>
        <v>0</v>
      </c>
      <c r="J980">
        <f t="shared" si="93"/>
        <v>0</v>
      </c>
      <c r="L980" s="107"/>
      <c r="M980" s="110"/>
      <c r="N980" s="109"/>
      <c r="P980" s="38">
        <f t="shared" si="90"/>
        <v>0</v>
      </c>
      <c r="Q980" s="105">
        <f t="shared" si="95"/>
        <v>0</v>
      </c>
      <c r="R980" s="38">
        <f t="shared" si="91"/>
        <v>0</v>
      </c>
      <c r="S980" s="40" t="str">
        <f t="shared" si="94"/>
        <v/>
      </c>
    </row>
    <row r="981" spans="1:19">
      <c r="A981" s="33"/>
      <c r="B981" s="34"/>
      <c r="C981" s="33"/>
      <c r="D981" s="33"/>
      <c r="E981" s="33"/>
      <c r="F981" s="42"/>
      <c r="G981" s="42"/>
      <c r="I981">
        <f t="shared" si="92"/>
        <v>0</v>
      </c>
      <c r="J981">
        <f t="shared" si="93"/>
        <v>0</v>
      </c>
      <c r="L981" s="107"/>
      <c r="M981" s="110"/>
      <c r="N981" s="109"/>
      <c r="P981" s="38">
        <f t="shared" si="90"/>
        <v>0</v>
      </c>
      <c r="Q981" s="105">
        <f t="shared" si="95"/>
        <v>0</v>
      </c>
      <c r="R981" s="38">
        <f t="shared" si="91"/>
        <v>0</v>
      </c>
      <c r="S981" s="40" t="str">
        <f t="shared" si="94"/>
        <v/>
      </c>
    </row>
    <row r="982" spans="1:19">
      <c r="A982" s="33"/>
      <c r="B982" s="34"/>
      <c r="C982" s="33"/>
      <c r="D982" s="33"/>
      <c r="E982" s="33"/>
      <c r="F982" s="42"/>
      <c r="G982" s="42"/>
      <c r="I982">
        <f t="shared" si="92"/>
        <v>0</v>
      </c>
      <c r="J982">
        <f t="shared" si="93"/>
        <v>0</v>
      </c>
      <c r="L982" s="107"/>
      <c r="M982" s="110"/>
      <c r="N982" s="109"/>
      <c r="P982" s="38">
        <f t="shared" si="90"/>
        <v>0</v>
      </c>
      <c r="Q982" s="105">
        <f t="shared" si="95"/>
        <v>0</v>
      </c>
      <c r="R982" s="38">
        <f t="shared" si="91"/>
        <v>0</v>
      </c>
      <c r="S982" s="40" t="str">
        <f t="shared" si="94"/>
        <v/>
      </c>
    </row>
    <row r="983" spans="1:19">
      <c r="A983" s="33"/>
      <c r="B983" s="34"/>
      <c r="C983" s="33"/>
      <c r="D983" s="33"/>
      <c r="E983" s="33"/>
      <c r="F983" s="42"/>
      <c r="G983" s="42"/>
      <c r="I983">
        <f t="shared" si="92"/>
        <v>0</v>
      </c>
      <c r="J983">
        <f t="shared" si="93"/>
        <v>0</v>
      </c>
      <c r="L983" s="107"/>
      <c r="M983" s="110"/>
      <c r="N983" s="109"/>
      <c r="P983" s="38">
        <f t="shared" si="90"/>
        <v>0</v>
      </c>
      <c r="Q983" s="105">
        <f t="shared" si="95"/>
        <v>0</v>
      </c>
      <c r="R983" s="38">
        <f t="shared" si="91"/>
        <v>0</v>
      </c>
      <c r="S983" s="40" t="str">
        <f t="shared" si="94"/>
        <v/>
      </c>
    </row>
    <row r="984" spans="1:19">
      <c r="A984" s="33"/>
      <c r="B984" s="34"/>
      <c r="C984" s="33"/>
      <c r="D984" s="33"/>
      <c r="E984" s="33"/>
      <c r="F984" s="42"/>
      <c r="G984" s="42"/>
      <c r="I984">
        <f t="shared" si="92"/>
        <v>0</v>
      </c>
      <c r="J984">
        <f t="shared" si="93"/>
        <v>0</v>
      </c>
      <c r="L984" s="107"/>
      <c r="M984" s="110"/>
      <c r="N984" s="109"/>
      <c r="P984" s="38">
        <f t="shared" si="90"/>
        <v>0</v>
      </c>
      <c r="Q984" s="105">
        <f t="shared" si="95"/>
        <v>0</v>
      </c>
      <c r="R984" s="38">
        <f t="shared" si="91"/>
        <v>0</v>
      </c>
      <c r="S984" s="40" t="str">
        <f t="shared" si="94"/>
        <v/>
      </c>
    </row>
    <row r="985" spans="1:19">
      <c r="A985" s="33"/>
      <c r="B985" s="34"/>
      <c r="C985" s="33"/>
      <c r="D985" s="33"/>
      <c r="E985" s="33"/>
      <c r="F985" s="42"/>
      <c r="G985" s="42"/>
      <c r="I985">
        <f t="shared" si="92"/>
        <v>0</v>
      </c>
      <c r="J985">
        <f t="shared" si="93"/>
        <v>0</v>
      </c>
      <c r="L985" s="107"/>
      <c r="M985" s="110"/>
      <c r="N985" s="109"/>
      <c r="P985" s="38">
        <f t="shared" si="90"/>
        <v>0</v>
      </c>
      <c r="Q985" s="105">
        <f t="shared" si="95"/>
        <v>0</v>
      </c>
      <c r="R985" s="38">
        <f t="shared" si="91"/>
        <v>0</v>
      </c>
      <c r="S985" s="40" t="str">
        <f t="shared" si="94"/>
        <v/>
      </c>
    </row>
    <row r="986" spans="1:19">
      <c r="A986" s="33"/>
      <c r="B986" s="34"/>
      <c r="C986" s="33"/>
      <c r="D986" s="33"/>
      <c r="E986" s="33"/>
      <c r="F986" s="42"/>
      <c r="G986" s="42"/>
      <c r="I986">
        <f t="shared" si="92"/>
        <v>0</v>
      </c>
      <c r="J986">
        <f t="shared" si="93"/>
        <v>0</v>
      </c>
      <c r="L986" s="107"/>
      <c r="M986" s="110"/>
      <c r="N986" s="109"/>
      <c r="P986" s="38">
        <f t="shared" si="90"/>
        <v>0</v>
      </c>
      <c r="Q986" s="105">
        <f t="shared" si="95"/>
        <v>0</v>
      </c>
      <c r="R986" s="38">
        <f t="shared" si="91"/>
        <v>0</v>
      </c>
      <c r="S986" s="40" t="str">
        <f t="shared" si="94"/>
        <v/>
      </c>
    </row>
    <row r="987" spans="1:19">
      <c r="A987" s="33"/>
      <c r="B987" s="34"/>
      <c r="C987" s="33"/>
      <c r="D987" s="33"/>
      <c r="E987" s="33"/>
      <c r="F987" s="42"/>
      <c r="G987" s="42"/>
      <c r="I987">
        <f t="shared" si="92"/>
        <v>0</v>
      </c>
      <c r="J987">
        <f t="shared" si="93"/>
        <v>0</v>
      </c>
      <c r="L987" s="107"/>
      <c r="M987" s="110"/>
      <c r="N987" s="109"/>
      <c r="P987" s="38">
        <f t="shared" si="90"/>
        <v>0</v>
      </c>
      <c r="Q987" s="105">
        <f t="shared" si="95"/>
        <v>0</v>
      </c>
      <c r="R987" s="38">
        <f t="shared" si="91"/>
        <v>0</v>
      </c>
      <c r="S987" s="40" t="str">
        <f t="shared" si="94"/>
        <v/>
      </c>
    </row>
    <row r="988" spans="1:19">
      <c r="A988" s="33"/>
      <c r="B988" s="34"/>
      <c r="C988" s="33"/>
      <c r="D988" s="33"/>
      <c r="E988" s="33"/>
      <c r="F988" s="42"/>
      <c r="G988" s="42"/>
      <c r="I988">
        <f t="shared" si="92"/>
        <v>0</v>
      </c>
      <c r="J988">
        <f t="shared" si="93"/>
        <v>0</v>
      </c>
      <c r="L988" s="107"/>
      <c r="M988" s="110"/>
      <c r="N988" s="109"/>
      <c r="P988" s="38">
        <f t="shared" si="90"/>
        <v>0</v>
      </c>
      <c r="Q988" s="105">
        <f t="shared" si="95"/>
        <v>0</v>
      </c>
      <c r="R988" s="38">
        <f t="shared" si="91"/>
        <v>0</v>
      </c>
      <c r="S988" s="40" t="str">
        <f t="shared" si="94"/>
        <v/>
      </c>
    </row>
    <row r="989" spans="1:19">
      <c r="A989" s="33"/>
      <c r="B989" s="34"/>
      <c r="C989" s="33"/>
      <c r="D989" s="33"/>
      <c r="E989" s="33"/>
      <c r="F989" s="42"/>
      <c r="G989" s="42"/>
      <c r="I989">
        <f t="shared" si="92"/>
        <v>0</v>
      </c>
      <c r="J989">
        <f t="shared" si="93"/>
        <v>0</v>
      </c>
      <c r="L989" s="107"/>
      <c r="M989" s="110"/>
      <c r="N989" s="109"/>
      <c r="P989" s="38">
        <f t="shared" si="90"/>
        <v>0</v>
      </c>
      <c r="Q989" s="105">
        <f t="shared" si="95"/>
        <v>0</v>
      </c>
      <c r="R989" s="38">
        <f t="shared" si="91"/>
        <v>0</v>
      </c>
      <c r="S989" s="40" t="str">
        <f t="shared" si="94"/>
        <v/>
      </c>
    </row>
    <row r="990" spans="1:19">
      <c r="A990" s="33"/>
      <c r="B990" s="34"/>
      <c r="C990" s="33"/>
      <c r="D990" s="33"/>
      <c r="E990" s="33"/>
      <c r="F990" s="42"/>
      <c r="G990" s="42"/>
      <c r="I990">
        <f t="shared" si="92"/>
        <v>0</v>
      </c>
      <c r="J990">
        <f t="shared" si="93"/>
        <v>0</v>
      </c>
      <c r="L990" s="107"/>
      <c r="M990" s="110"/>
      <c r="N990" s="109"/>
      <c r="P990" s="38">
        <f t="shared" si="90"/>
        <v>0</v>
      </c>
      <c r="Q990" s="105">
        <f t="shared" si="95"/>
        <v>0</v>
      </c>
      <c r="R990" s="38">
        <f t="shared" si="91"/>
        <v>0</v>
      </c>
      <c r="S990" s="40" t="str">
        <f t="shared" si="94"/>
        <v/>
      </c>
    </row>
    <row r="991" spans="1:19">
      <c r="A991" s="33"/>
      <c r="B991" s="34"/>
      <c r="C991" s="33"/>
      <c r="D991" s="33"/>
      <c r="E991" s="33"/>
      <c r="F991" s="42"/>
      <c r="G991" s="42"/>
      <c r="I991">
        <f t="shared" si="92"/>
        <v>0</v>
      </c>
      <c r="J991">
        <f t="shared" si="93"/>
        <v>0</v>
      </c>
      <c r="L991" s="107"/>
      <c r="M991" s="110"/>
      <c r="N991" s="109"/>
      <c r="P991" s="38">
        <f t="shared" si="90"/>
        <v>0</v>
      </c>
      <c r="Q991" s="105">
        <f t="shared" si="95"/>
        <v>0</v>
      </c>
      <c r="R991" s="38">
        <f t="shared" si="91"/>
        <v>0</v>
      </c>
      <c r="S991" s="40" t="str">
        <f t="shared" si="94"/>
        <v/>
      </c>
    </row>
    <row r="992" spans="1:19">
      <c r="A992" s="33"/>
      <c r="B992" s="34"/>
      <c r="C992" s="33"/>
      <c r="D992" s="33"/>
      <c r="E992" s="33"/>
      <c r="F992" s="42"/>
      <c r="G992" s="42"/>
      <c r="I992">
        <f t="shared" si="92"/>
        <v>0</v>
      </c>
      <c r="J992">
        <f t="shared" si="93"/>
        <v>0</v>
      </c>
      <c r="L992" s="107"/>
      <c r="M992" s="110"/>
      <c r="N992" s="109"/>
      <c r="P992" s="38">
        <f t="shared" si="90"/>
        <v>0</v>
      </c>
      <c r="Q992" s="105">
        <f t="shared" si="95"/>
        <v>0</v>
      </c>
      <c r="R992" s="38">
        <f t="shared" si="91"/>
        <v>0</v>
      </c>
      <c r="S992" s="40" t="str">
        <f t="shared" si="94"/>
        <v/>
      </c>
    </row>
    <row r="993" spans="1:19">
      <c r="A993" s="33"/>
      <c r="B993" s="34"/>
      <c r="C993" s="33"/>
      <c r="D993" s="33"/>
      <c r="E993" s="33"/>
      <c r="F993" s="42"/>
      <c r="G993" s="42"/>
      <c r="I993">
        <f t="shared" si="92"/>
        <v>0</v>
      </c>
      <c r="J993">
        <f t="shared" si="93"/>
        <v>0</v>
      </c>
      <c r="L993" s="107"/>
      <c r="M993" s="110"/>
      <c r="N993" s="109"/>
      <c r="P993" s="38">
        <f t="shared" si="90"/>
        <v>0</v>
      </c>
      <c r="Q993" s="105">
        <f t="shared" si="95"/>
        <v>0</v>
      </c>
      <c r="R993" s="38">
        <f t="shared" si="91"/>
        <v>0</v>
      </c>
      <c r="S993" s="40" t="str">
        <f t="shared" si="94"/>
        <v/>
      </c>
    </row>
    <row r="994" spans="1:19">
      <c r="A994" s="33"/>
      <c r="B994" s="34"/>
      <c r="C994" s="33"/>
      <c r="D994" s="33"/>
      <c r="E994" s="33"/>
      <c r="F994" s="42"/>
      <c r="G994" s="42"/>
      <c r="I994">
        <f t="shared" si="92"/>
        <v>0</v>
      </c>
      <c r="J994">
        <f t="shared" si="93"/>
        <v>0</v>
      </c>
      <c r="L994" s="107"/>
      <c r="M994" s="110"/>
      <c r="N994" s="109"/>
      <c r="P994" s="38">
        <f t="shared" si="90"/>
        <v>0</v>
      </c>
      <c r="Q994" s="105">
        <f t="shared" si="95"/>
        <v>0</v>
      </c>
      <c r="R994" s="38">
        <f t="shared" si="91"/>
        <v>0</v>
      </c>
      <c r="S994" s="40" t="str">
        <f t="shared" si="94"/>
        <v/>
      </c>
    </row>
    <row r="995" spans="1:19">
      <c r="A995" s="33"/>
      <c r="B995" s="34"/>
      <c r="C995" s="33"/>
      <c r="D995" s="33"/>
      <c r="E995" s="33"/>
      <c r="F995" s="42"/>
      <c r="G995" s="42"/>
      <c r="I995">
        <f t="shared" si="92"/>
        <v>0</v>
      </c>
      <c r="J995">
        <f t="shared" si="93"/>
        <v>0</v>
      </c>
      <c r="L995" s="107"/>
      <c r="M995" s="110"/>
      <c r="N995" s="109"/>
      <c r="P995" s="38">
        <f t="shared" si="90"/>
        <v>0</v>
      </c>
      <c r="Q995" s="105">
        <f t="shared" si="95"/>
        <v>0</v>
      </c>
      <c r="R995" s="38">
        <f t="shared" si="91"/>
        <v>0</v>
      </c>
      <c r="S995" s="40" t="str">
        <f t="shared" si="94"/>
        <v/>
      </c>
    </row>
    <row r="996" spans="1:19">
      <c r="A996" s="33"/>
      <c r="B996" s="34"/>
      <c r="C996" s="33"/>
      <c r="D996" s="33"/>
      <c r="E996" s="33"/>
      <c r="F996" s="42"/>
      <c r="G996" s="42"/>
      <c r="I996">
        <f t="shared" si="92"/>
        <v>0</v>
      </c>
      <c r="J996">
        <f t="shared" si="93"/>
        <v>0</v>
      </c>
      <c r="L996" s="107"/>
      <c r="M996" s="110"/>
      <c r="N996" s="109"/>
      <c r="P996" s="38">
        <f t="shared" si="90"/>
        <v>0</v>
      </c>
      <c r="Q996" s="105">
        <f t="shared" si="95"/>
        <v>0</v>
      </c>
      <c r="R996" s="38">
        <f t="shared" si="91"/>
        <v>0</v>
      </c>
      <c r="S996" s="40" t="str">
        <f t="shared" si="94"/>
        <v/>
      </c>
    </row>
    <row r="997" spans="1:19">
      <c r="A997" s="33"/>
      <c r="B997" s="34"/>
      <c r="C997" s="33"/>
      <c r="D997" s="33"/>
      <c r="E997" s="33"/>
      <c r="F997" s="42"/>
      <c r="G997" s="42"/>
      <c r="I997">
        <f t="shared" si="92"/>
        <v>0</v>
      </c>
      <c r="J997">
        <f t="shared" si="93"/>
        <v>0</v>
      </c>
      <c r="L997" s="107"/>
      <c r="M997" s="110"/>
      <c r="N997" s="109"/>
      <c r="P997" s="38">
        <f t="shared" si="90"/>
        <v>0</v>
      </c>
      <c r="Q997" s="105">
        <f t="shared" si="95"/>
        <v>0</v>
      </c>
      <c r="R997" s="38">
        <f t="shared" si="91"/>
        <v>0</v>
      </c>
      <c r="S997" s="40" t="str">
        <f t="shared" si="94"/>
        <v/>
      </c>
    </row>
    <row r="998" spans="1:19">
      <c r="A998" s="33"/>
      <c r="B998" s="34"/>
      <c r="C998" s="33"/>
      <c r="D998" s="33"/>
      <c r="E998" s="33"/>
      <c r="F998" s="42"/>
      <c r="G998" s="42"/>
      <c r="I998">
        <f t="shared" si="92"/>
        <v>0</v>
      </c>
      <c r="J998">
        <f t="shared" si="93"/>
        <v>0</v>
      </c>
      <c r="L998" s="107"/>
      <c r="M998" s="110"/>
      <c r="N998" s="109"/>
      <c r="P998" s="38">
        <f t="shared" si="90"/>
        <v>0</v>
      </c>
      <c r="Q998" s="105">
        <f t="shared" si="95"/>
        <v>0</v>
      </c>
      <c r="R998" s="38">
        <f t="shared" si="91"/>
        <v>0</v>
      </c>
      <c r="S998" s="40" t="str">
        <f t="shared" si="94"/>
        <v/>
      </c>
    </row>
    <row r="999" spans="1:19">
      <c r="A999" s="33"/>
      <c r="B999" s="34"/>
      <c r="C999" s="33"/>
      <c r="D999" s="33"/>
      <c r="E999" s="33"/>
      <c r="F999" s="42"/>
      <c r="G999" s="42"/>
      <c r="I999">
        <f t="shared" si="92"/>
        <v>0</v>
      </c>
      <c r="J999">
        <f t="shared" si="93"/>
        <v>0</v>
      </c>
      <c r="L999" s="107"/>
      <c r="M999" s="110"/>
      <c r="N999" s="109"/>
      <c r="P999" s="38">
        <f t="shared" si="90"/>
        <v>0</v>
      </c>
      <c r="Q999" s="105">
        <f t="shared" si="95"/>
        <v>0</v>
      </c>
      <c r="R999" s="38">
        <f t="shared" si="91"/>
        <v>0</v>
      </c>
      <c r="S999" s="40" t="str">
        <f t="shared" si="94"/>
        <v/>
      </c>
    </row>
    <row r="1000" spans="1:19">
      <c r="A1000" s="33"/>
      <c r="B1000" s="34"/>
      <c r="C1000" s="33"/>
      <c r="D1000" s="33"/>
      <c r="E1000" s="33"/>
      <c r="F1000" s="42"/>
      <c r="G1000" s="42"/>
      <c r="I1000">
        <f t="shared" si="92"/>
        <v>0</v>
      </c>
      <c r="J1000">
        <f t="shared" si="93"/>
        <v>0</v>
      </c>
      <c r="L1000" s="107"/>
      <c r="M1000" s="110"/>
      <c r="N1000" s="109"/>
      <c r="P1000" s="38">
        <f t="shared" si="90"/>
        <v>0</v>
      </c>
      <c r="Q1000" s="105">
        <f t="shared" si="95"/>
        <v>0</v>
      </c>
      <c r="R1000" s="38">
        <f t="shared" si="91"/>
        <v>0</v>
      </c>
      <c r="S1000" s="40" t="str">
        <f t="shared" si="94"/>
        <v/>
      </c>
    </row>
    <row r="1001" spans="1:19">
      <c r="A1001" s="33"/>
      <c r="B1001" s="34"/>
      <c r="C1001" s="33"/>
      <c r="D1001" s="33"/>
      <c r="E1001" s="33"/>
      <c r="F1001" s="42"/>
      <c r="G1001" s="42"/>
      <c r="I1001">
        <f t="shared" si="92"/>
        <v>0</v>
      </c>
      <c r="J1001">
        <f t="shared" si="93"/>
        <v>0</v>
      </c>
      <c r="L1001" s="107"/>
      <c r="M1001" s="110"/>
      <c r="N1001" s="109"/>
      <c r="P1001" s="38">
        <f t="shared" si="90"/>
        <v>0</v>
      </c>
      <c r="Q1001" s="105">
        <f t="shared" si="95"/>
        <v>0</v>
      </c>
      <c r="R1001" s="38">
        <f t="shared" si="91"/>
        <v>0</v>
      </c>
      <c r="S1001" s="40" t="str">
        <f t="shared" si="94"/>
        <v/>
      </c>
    </row>
    <row r="1002" spans="1:19">
      <c r="A1002" s="33"/>
      <c r="B1002" s="34"/>
      <c r="C1002" s="33"/>
      <c r="D1002" s="33"/>
      <c r="E1002" s="33"/>
      <c r="F1002" s="42"/>
      <c r="G1002" s="42"/>
      <c r="I1002">
        <f t="shared" si="92"/>
        <v>0</v>
      </c>
      <c r="J1002">
        <f t="shared" si="93"/>
        <v>0</v>
      </c>
      <c r="L1002" s="107"/>
      <c r="M1002" s="110"/>
      <c r="N1002" s="109"/>
      <c r="P1002" s="38">
        <f t="shared" si="90"/>
        <v>0</v>
      </c>
      <c r="Q1002" s="105">
        <f t="shared" si="95"/>
        <v>0</v>
      </c>
      <c r="R1002" s="38">
        <f t="shared" si="91"/>
        <v>0</v>
      </c>
      <c r="S1002" s="40" t="str">
        <f t="shared" si="94"/>
        <v/>
      </c>
    </row>
    <row r="1003" spans="1:19">
      <c r="A1003" s="33"/>
      <c r="B1003" s="34"/>
      <c r="C1003" s="33"/>
      <c r="D1003" s="33"/>
      <c r="E1003" s="33"/>
      <c r="F1003" s="42"/>
      <c r="G1003" s="42"/>
      <c r="I1003">
        <f t="shared" si="92"/>
        <v>0</v>
      </c>
      <c r="J1003">
        <f t="shared" si="93"/>
        <v>0</v>
      </c>
      <c r="L1003" s="107"/>
      <c r="M1003" s="110"/>
      <c r="N1003" s="109"/>
      <c r="P1003" s="38">
        <f t="shared" si="90"/>
        <v>0</v>
      </c>
      <c r="Q1003" s="105">
        <f t="shared" si="95"/>
        <v>0</v>
      </c>
      <c r="R1003" s="38">
        <f t="shared" si="91"/>
        <v>0</v>
      </c>
      <c r="S1003" s="40" t="str">
        <f t="shared" si="94"/>
        <v/>
      </c>
    </row>
    <row r="1004" spans="1:19">
      <c r="A1004" s="33"/>
      <c r="B1004" s="34"/>
      <c r="C1004" s="33"/>
      <c r="D1004" s="33"/>
      <c r="E1004" s="33"/>
      <c r="F1004" s="42"/>
      <c r="G1004" s="42"/>
      <c r="I1004">
        <f t="shared" si="92"/>
        <v>0</v>
      </c>
      <c r="J1004">
        <f t="shared" si="93"/>
        <v>0</v>
      </c>
      <c r="L1004" s="107"/>
      <c r="M1004" s="110"/>
      <c r="N1004" s="109"/>
      <c r="P1004" s="38">
        <f t="shared" si="90"/>
        <v>0</v>
      </c>
      <c r="Q1004" s="105">
        <f t="shared" si="95"/>
        <v>0</v>
      </c>
      <c r="R1004" s="38">
        <f t="shared" si="91"/>
        <v>0</v>
      </c>
      <c r="S1004" s="40" t="str">
        <f t="shared" si="94"/>
        <v/>
      </c>
    </row>
    <row r="1005" spans="1:19">
      <c r="A1005" s="33"/>
      <c r="B1005" s="34"/>
      <c r="C1005" s="33"/>
      <c r="D1005" s="33"/>
      <c r="E1005" s="33"/>
      <c r="F1005" s="42"/>
      <c r="G1005" s="42"/>
      <c r="I1005">
        <f t="shared" si="92"/>
        <v>0</v>
      </c>
      <c r="J1005">
        <f t="shared" si="93"/>
        <v>0</v>
      </c>
      <c r="L1005" s="107"/>
      <c r="M1005" s="110"/>
      <c r="N1005" s="109"/>
      <c r="P1005" s="38">
        <f t="shared" si="90"/>
        <v>0</v>
      </c>
      <c r="Q1005" s="105">
        <f t="shared" si="95"/>
        <v>0</v>
      </c>
      <c r="R1005" s="38">
        <f t="shared" si="91"/>
        <v>0</v>
      </c>
      <c r="S1005" s="40" t="str">
        <f t="shared" si="94"/>
        <v/>
      </c>
    </row>
    <row r="1006" spans="1:19">
      <c r="A1006" s="33"/>
      <c r="B1006" s="34"/>
      <c r="C1006" s="33"/>
      <c r="D1006" s="33"/>
      <c r="E1006" s="33"/>
      <c r="F1006" s="42"/>
      <c r="G1006" s="42"/>
      <c r="I1006">
        <f t="shared" si="92"/>
        <v>0</v>
      </c>
      <c r="J1006">
        <f t="shared" si="93"/>
        <v>0</v>
      </c>
      <c r="L1006" s="107"/>
      <c r="M1006" s="110"/>
      <c r="N1006" s="109"/>
      <c r="P1006" s="38">
        <f t="shared" si="90"/>
        <v>0</v>
      </c>
      <c r="Q1006" s="105">
        <f t="shared" si="95"/>
        <v>0</v>
      </c>
      <c r="R1006" s="38">
        <f t="shared" si="91"/>
        <v>0</v>
      </c>
      <c r="S1006" s="40" t="str">
        <f t="shared" si="94"/>
        <v/>
      </c>
    </row>
    <row r="1007" spans="1:19">
      <c r="A1007" s="33"/>
      <c r="B1007" s="34"/>
      <c r="C1007" s="33"/>
      <c r="D1007" s="33"/>
      <c r="E1007" s="33"/>
      <c r="F1007" s="42"/>
      <c r="G1007" s="42"/>
      <c r="I1007">
        <f t="shared" si="92"/>
        <v>0</v>
      </c>
      <c r="J1007">
        <f t="shared" si="93"/>
        <v>0</v>
      </c>
      <c r="L1007" s="107"/>
      <c r="M1007" s="110"/>
      <c r="N1007" s="109"/>
      <c r="P1007" s="38">
        <f t="shared" si="90"/>
        <v>0</v>
      </c>
      <c r="Q1007" s="105">
        <f t="shared" si="95"/>
        <v>0</v>
      </c>
      <c r="R1007" s="38">
        <f t="shared" si="91"/>
        <v>0</v>
      </c>
      <c r="S1007" s="40" t="str">
        <f t="shared" si="94"/>
        <v/>
      </c>
    </row>
    <row r="1008" spans="1:19">
      <c r="A1008" s="33"/>
      <c r="B1008" s="34"/>
      <c r="C1008" s="33"/>
      <c r="D1008" s="33"/>
      <c r="E1008" s="33"/>
      <c r="F1008" s="42"/>
      <c r="G1008" s="42"/>
      <c r="I1008">
        <f t="shared" si="92"/>
        <v>0</v>
      </c>
      <c r="J1008">
        <f t="shared" si="93"/>
        <v>0</v>
      </c>
      <c r="L1008" s="107"/>
      <c r="M1008" s="110"/>
      <c r="N1008" s="109"/>
      <c r="P1008" s="38">
        <f t="shared" si="90"/>
        <v>0</v>
      </c>
      <c r="Q1008" s="105">
        <f t="shared" si="95"/>
        <v>0</v>
      </c>
      <c r="R1008" s="38">
        <f t="shared" si="91"/>
        <v>0</v>
      </c>
      <c r="S1008" s="40" t="str">
        <f t="shared" si="94"/>
        <v/>
      </c>
    </row>
    <row r="1009" spans="1:19">
      <c r="A1009" s="33"/>
      <c r="B1009" s="34"/>
      <c r="C1009" s="33"/>
      <c r="D1009" s="33"/>
      <c r="E1009" s="33"/>
      <c r="F1009" s="42"/>
      <c r="G1009" s="42"/>
      <c r="I1009">
        <f t="shared" si="92"/>
        <v>0</v>
      </c>
      <c r="J1009">
        <f t="shared" si="93"/>
        <v>0</v>
      </c>
      <c r="L1009" s="107"/>
      <c r="M1009" s="110"/>
      <c r="N1009" s="109"/>
      <c r="P1009" s="38">
        <f t="shared" si="90"/>
        <v>0</v>
      </c>
      <c r="Q1009" s="105">
        <f t="shared" si="95"/>
        <v>0</v>
      </c>
      <c r="R1009" s="38">
        <f t="shared" si="91"/>
        <v>0</v>
      </c>
      <c r="S1009" s="40" t="str">
        <f t="shared" si="94"/>
        <v/>
      </c>
    </row>
    <row r="1010" spans="1:19">
      <c r="A1010" s="33"/>
      <c r="B1010" s="34"/>
      <c r="C1010" s="33"/>
      <c r="D1010" s="33"/>
      <c r="E1010" s="33"/>
      <c r="F1010" s="42"/>
      <c r="G1010" s="42"/>
      <c r="I1010">
        <f t="shared" si="92"/>
        <v>0</v>
      </c>
      <c r="J1010">
        <f t="shared" si="93"/>
        <v>0</v>
      </c>
      <c r="L1010" s="107"/>
      <c r="M1010" s="110"/>
      <c r="N1010" s="109"/>
      <c r="P1010" s="38">
        <f t="shared" si="90"/>
        <v>0</v>
      </c>
      <c r="Q1010" s="105">
        <f t="shared" si="95"/>
        <v>0</v>
      </c>
      <c r="R1010" s="38">
        <f t="shared" si="91"/>
        <v>0</v>
      </c>
      <c r="S1010" s="40" t="str">
        <f t="shared" si="94"/>
        <v/>
      </c>
    </row>
    <row r="1011" spans="1:19">
      <c r="A1011" s="33"/>
      <c r="B1011" s="34"/>
      <c r="C1011" s="33"/>
      <c r="D1011" s="33"/>
      <c r="E1011" s="33"/>
      <c r="F1011" s="42"/>
      <c r="G1011" s="42"/>
      <c r="I1011">
        <f t="shared" si="92"/>
        <v>0</v>
      </c>
      <c r="J1011">
        <f t="shared" si="93"/>
        <v>0</v>
      </c>
      <c r="L1011" s="107"/>
      <c r="M1011" s="110"/>
      <c r="N1011" s="109"/>
      <c r="P1011" s="38">
        <f t="shared" si="90"/>
        <v>0</v>
      </c>
      <c r="Q1011" s="105">
        <f t="shared" si="95"/>
        <v>0</v>
      </c>
      <c r="R1011" s="38">
        <f t="shared" si="91"/>
        <v>0</v>
      </c>
      <c r="S1011" s="40" t="str">
        <f t="shared" si="94"/>
        <v/>
      </c>
    </row>
    <row r="1012" spans="1:19">
      <c r="A1012" s="33"/>
      <c r="B1012" s="34"/>
      <c r="C1012" s="33"/>
      <c r="D1012" s="33"/>
      <c r="E1012" s="33"/>
      <c r="F1012" s="42"/>
      <c r="G1012" s="42"/>
      <c r="I1012">
        <f t="shared" si="92"/>
        <v>0</v>
      </c>
      <c r="J1012">
        <f t="shared" si="93"/>
        <v>0</v>
      </c>
      <c r="L1012" s="107"/>
      <c r="M1012" s="110"/>
      <c r="N1012" s="109"/>
      <c r="P1012" s="38">
        <f t="shared" si="90"/>
        <v>0</v>
      </c>
      <c r="Q1012" s="105">
        <f t="shared" si="95"/>
        <v>0</v>
      </c>
      <c r="R1012" s="38">
        <f t="shared" si="91"/>
        <v>0</v>
      </c>
      <c r="S1012" s="40" t="str">
        <f t="shared" si="94"/>
        <v/>
      </c>
    </row>
    <row r="1013" spans="1:19">
      <c r="A1013" s="33"/>
      <c r="B1013" s="34"/>
      <c r="C1013" s="33"/>
      <c r="D1013" s="33"/>
      <c r="E1013" s="33"/>
      <c r="F1013" s="42"/>
      <c r="G1013" s="42"/>
      <c r="I1013">
        <f t="shared" si="92"/>
        <v>0</v>
      </c>
      <c r="J1013">
        <f t="shared" si="93"/>
        <v>0</v>
      </c>
      <c r="L1013" s="107"/>
      <c r="M1013" s="110"/>
      <c r="N1013" s="109"/>
      <c r="P1013" s="38">
        <f t="shared" si="90"/>
        <v>0</v>
      </c>
      <c r="Q1013" s="105">
        <f t="shared" si="95"/>
        <v>0</v>
      </c>
      <c r="R1013" s="38">
        <f t="shared" si="91"/>
        <v>0</v>
      </c>
      <c r="S1013" s="40" t="str">
        <f t="shared" si="94"/>
        <v/>
      </c>
    </row>
    <row r="1014" spans="1:19">
      <c r="A1014" s="33"/>
      <c r="B1014" s="34"/>
      <c r="C1014" s="33"/>
      <c r="D1014" s="33"/>
      <c r="E1014" s="33"/>
      <c r="F1014" s="42"/>
      <c r="G1014" s="42"/>
      <c r="I1014">
        <f t="shared" si="92"/>
        <v>0</v>
      </c>
      <c r="J1014">
        <f t="shared" si="93"/>
        <v>0</v>
      </c>
      <c r="L1014" s="107"/>
      <c r="M1014" s="110"/>
      <c r="N1014" s="109"/>
      <c r="P1014" s="38">
        <f t="shared" si="90"/>
        <v>0</v>
      </c>
      <c r="Q1014" s="105">
        <f t="shared" si="95"/>
        <v>0</v>
      </c>
      <c r="R1014" s="38">
        <f t="shared" si="91"/>
        <v>0</v>
      </c>
      <c r="S1014" s="40" t="str">
        <f t="shared" si="94"/>
        <v/>
      </c>
    </row>
    <row r="1015" spans="1:19">
      <c r="A1015" s="33"/>
      <c r="B1015" s="34"/>
      <c r="C1015" s="33"/>
      <c r="D1015" s="33"/>
      <c r="E1015" s="33"/>
      <c r="F1015" s="42"/>
      <c r="G1015" s="42"/>
      <c r="I1015">
        <f t="shared" si="92"/>
        <v>0</v>
      </c>
      <c r="J1015">
        <f t="shared" si="93"/>
        <v>0</v>
      </c>
      <c r="L1015" s="107"/>
      <c r="M1015" s="110"/>
      <c r="N1015" s="109"/>
      <c r="P1015" s="38">
        <f t="shared" ref="P1015:P1078" si="96">I1015*L1015/1000</f>
        <v>0</v>
      </c>
      <c r="Q1015" s="105">
        <f t="shared" si="95"/>
        <v>0</v>
      </c>
      <c r="R1015" s="38">
        <f t="shared" ref="R1015:R1078" si="97">J1015*N1015/1000</f>
        <v>0</v>
      </c>
      <c r="S1015" s="40" t="str">
        <f t="shared" si="94"/>
        <v/>
      </c>
    </row>
    <row r="1016" spans="1:19">
      <c r="A1016" s="33"/>
      <c r="B1016" s="34"/>
      <c r="C1016" s="33"/>
      <c r="D1016" s="33"/>
      <c r="E1016" s="33"/>
      <c r="F1016" s="42"/>
      <c r="G1016" s="42"/>
      <c r="I1016">
        <f t="shared" ref="I1016:I1079" si="98">IF(OR(E1016="R",E1016="E"),D1016,IF(D1016&gt;=E1016,D1016-E1016,0))</f>
        <v>0</v>
      </c>
      <c r="J1016">
        <f t="shared" ref="J1016:J1079" si="99">IF(OR(E1016="R",E1016="E"),0,IF(E1016&gt;D1016,E1016-D1016,0))</f>
        <v>0</v>
      </c>
      <c r="L1016" s="107"/>
      <c r="M1016" s="110"/>
      <c r="N1016" s="109"/>
      <c r="P1016" s="38">
        <f t="shared" si="96"/>
        <v>0</v>
      </c>
      <c r="Q1016" s="105">
        <f t="shared" si="95"/>
        <v>0</v>
      </c>
      <c r="R1016" s="38">
        <f t="shared" si="97"/>
        <v>0</v>
      </c>
      <c r="S1016" s="40" t="str">
        <f t="shared" si="94"/>
        <v/>
      </c>
    </row>
    <row r="1017" spans="1:19">
      <c r="A1017" s="33"/>
      <c r="B1017" s="34"/>
      <c r="C1017" s="33"/>
      <c r="D1017" s="33"/>
      <c r="E1017" s="33"/>
      <c r="F1017" s="42"/>
      <c r="G1017" s="42"/>
      <c r="I1017">
        <f t="shared" si="98"/>
        <v>0</v>
      </c>
      <c r="J1017">
        <f t="shared" si="99"/>
        <v>0</v>
      </c>
      <c r="L1017" s="107"/>
      <c r="M1017" s="110"/>
      <c r="N1017" s="109"/>
      <c r="P1017" s="38">
        <f t="shared" si="96"/>
        <v>0</v>
      </c>
      <c r="Q1017" s="105">
        <f t="shared" si="95"/>
        <v>0</v>
      </c>
      <c r="R1017" s="38">
        <f t="shared" si="97"/>
        <v>0</v>
      </c>
      <c r="S1017" s="40" t="str">
        <f t="shared" si="94"/>
        <v/>
      </c>
    </row>
    <row r="1018" spans="1:19">
      <c r="A1018" s="33"/>
      <c r="B1018" s="34"/>
      <c r="C1018" s="33"/>
      <c r="D1018" s="33"/>
      <c r="E1018" s="33"/>
      <c r="F1018" s="42"/>
      <c r="G1018" s="42"/>
      <c r="I1018">
        <f t="shared" si="98"/>
        <v>0</v>
      </c>
      <c r="J1018">
        <f t="shared" si="99"/>
        <v>0</v>
      </c>
      <c r="L1018" s="107"/>
      <c r="M1018" s="110"/>
      <c r="N1018" s="109"/>
      <c r="P1018" s="38">
        <f t="shared" si="96"/>
        <v>0</v>
      </c>
      <c r="Q1018" s="105">
        <f t="shared" si="95"/>
        <v>0</v>
      </c>
      <c r="R1018" s="38">
        <f t="shared" si="97"/>
        <v>0</v>
      </c>
      <c r="S1018" s="40" t="str">
        <f t="shared" si="94"/>
        <v/>
      </c>
    </row>
    <row r="1019" spans="1:19">
      <c r="A1019" s="33"/>
      <c r="B1019" s="34"/>
      <c r="C1019" s="33"/>
      <c r="D1019" s="33"/>
      <c r="E1019" s="33"/>
      <c r="F1019" s="42"/>
      <c r="G1019" s="42"/>
      <c r="I1019">
        <f t="shared" si="98"/>
        <v>0</v>
      </c>
      <c r="J1019">
        <f t="shared" si="99"/>
        <v>0</v>
      </c>
      <c r="L1019" s="107"/>
      <c r="M1019" s="110"/>
      <c r="N1019" s="109"/>
      <c r="P1019" s="38">
        <f t="shared" si="96"/>
        <v>0</v>
      </c>
      <c r="Q1019" s="105">
        <f t="shared" si="95"/>
        <v>0</v>
      </c>
      <c r="R1019" s="38">
        <f t="shared" si="97"/>
        <v>0</v>
      </c>
      <c r="S1019" s="40" t="str">
        <f t="shared" si="94"/>
        <v/>
      </c>
    </row>
    <row r="1020" spans="1:19">
      <c r="A1020" s="33"/>
      <c r="B1020" s="34"/>
      <c r="C1020" s="33"/>
      <c r="D1020" s="33"/>
      <c r="E1020" s="33"/>
      <c r="F1020" s="42"/>
      <c r="G1020" s="42"/>
      <c r="I1020">
        <f t="shared" si="98"/>
        <v>0</v>
      </c>
      <c r="J1020">
        <f t="shared" si="99"/>
        <v>0</v>
      </c>
      <c r="L1020" s="107"/>
      <c r="M1020" s="110"/>
      <c r="N1020" s="109"/>
      <c r="P1020" s="38">
        <f t="shared" si="96"/>
        <v>0</v>
      </c>
      <c r="Q1020" s="105">
        <f t="shared" si="95"/>
        <v>0</v>
      </c>
      <c r="R1020" s="38">
        <f t="shared" si="97"/>
        <v>0</v>
      </c>
      <c r="S1020" s="40" t="str">
        <f t="shared" si="94"/>
        <v/>
      </c>
    </row>
    <row r="1021" spans="1:19">
      <c r="A1021" s="33"/>
      <c r="B1021" s="34"/>
      <c r="C1021" s="33"/>
      <c r="D1021" s="33"/>
      <c r="E1021" s="33"/>
      <c r="F1021" s="42"/>
      <c r="G1021" s="42"/>
      <c r="I1021">
        <f t="shared" si="98"/>
        <v>0</v>
      </c>
      <c r="J1021">
        <f t="shared" si="99"/>
        <v>0</v>
      </c>
      <c r="L1021" s="107"/>
      <c r="M1021" s="110"/>
      <c r="N1021" s="109"/>
      <c r="P1021" s="38">
        <f t="shared" si="96"/>
        <v>0</v>
      </c>
      <c r="Q1021" s="105">
        <f t="shared" si="95"/>
        <v>0</v>
      </c>
      <c r="R1021" s="38">
        <f t="shared" si="97"/>
        <v>0</v>
      </c>
      <c r="S1021" s="40" t="str">
        <f t="shared" si="94"/>
        <v/>
      </c>
    </row>
    <row r="1022" spans="1:19">
      <c r="A1022" s="33"/>
      <c r="B1022" s="34"/>
      <c r="C1022" s="33"/>
      <c r="D1022" s="33"/>
      <c r="E1022" s="33"/>
      <c r="F1022" s="42"/>
      <c r="G1022" s="42"/>
      <c r="I1022">
        <f t="shared" si="98"/>
        <v>0</v>
      </c>
      <c r="J1022">
        <f t="shared" si="99"/>
        <v>0</v>
      </c>
      <c r="L1022" s="107"/>
      <c r="M1022" s="110"/>
      <c r="N1022" s="109"/>
      <c r="P1022" s="38">
        <f t="shared" si="96"/>
        <v>0</v>
      </c>
      <c r="Q1022" s="105">
        <f t="shared" si="95"/>
        <v>0</v>
      </c>
      <c r="R1022" s="38">
        <f t="shared" si="97"/>
        <v>0</v>
      </c>
      <c r="S1022" s="40" t="str">
        <f t="shared" si="94"/>
        <v/>
      </c>
    </row>
    <row r="1023" spans="1:19">
      <c r="A1023" s="33"/>
      <c r="B1023" s="34"/>
      <c r="C1023" s="33"/>
      <c r="D1023" s="33"/>
      <c r="E1023" s="33"/>
      <c r="F1023" s="42"/>
      <c r="G1023" s="42"/>
      <c r="I1023">
        <f t="shared" si="98"/>
        <v>0</v>
      </c>
      <c r="J1023">
        <f t="shared" si="99"/>
        <v>0</v>
      </c>
      <c r="L1023" s="107"/>
      <c r="M1023" s="110"/>
      <c r="N1023" s="109"/>
      <c r="P1023" s="38">
        <f t="shared" si="96"/>
        <v>0</v>
      </c>
      <c r="Q1023" s="105">
        <f t="shared" si="95"/>
        <v>0</v>
      </c>
      <c r="R1023" s="38">
        <f t="shared" si="97"/>
        <v>0</v>
      </c>
      <c r="S1023" s="40" t="str">
        <f t="shared" si="94"/>
        <v/>
      </c>
    </row>
    <row r="1024" spans="1:19">
      <c r="A1024" s="33"/>
      <c r="B1024" s="34"/>
      <c r="C1024" s="33"/>
      <c r="D1024" s="33"/>
      <c r="E1024" s="33"/>
      <c r="F1024" s="42"/>
      <c r="G1024" s="42"/>
      <c r="I1024">
        <f t="shared" si="98"/>
        <v>0</v>
      </c>
      <c r="J1024">
        <f t="shared" si="99"/>
        <v>0</v>
      </c>
      <c r="L1024" s="107"/>
      <c r="M1024" s="110"/>
      <c r="N1024" s="109"/>
      <c r="P1024" s="38">
        <f t="shared" si="96"/>
        <v>0</v>
      </c>
      <c r="Q1024" s="105">
        <f t="shared" si="95"/>
        <v>0</v>
      </c>
      <c r="R1024" s="38">
        <f t="shared" si="97"/>
        <v>0</v>
      </c>
      <c r="S1024" s="40" t="str">
        <f t="shared" si="94"/>
        <v/>
      </c>
    </row>
    <row r="1025" spans="1:19">
      <c r="A1025" s="33"/>
      <c r="B1025" s="34"/>
      <c r="C1025" s="33"/>
      <c r="D1025" s="33"/>
      <c r="E1025" s="33"/>
      <c r="F1025" s="42"/>
      <c r="G1025" s="42"/>
      <c r="I1025">
        <f t="shared" si="98"/>
        <v>0</v>
      </c>
      <c r="J1025">
        <f t="shared" si="99"/>
        <v>0</v>
      </c>
      <c r="L1025" s="107"/>
      <c r="M1025" s="110"/>
      <c r="N1025" s="109"/>
      <c r="P1025" s="38">
        <f t="shared" si="96"/>
        <v>0</v>
      </c>
      <c r="Q1025" s="105">
        <f t="shared" si="95"/>
        <v>0</v>
      </c>
      <c r="R1025" s="38">
        <f t="shared" si="97"/>
        <v>0</v>
      </c>
      <c r="S1025" s="40" t="str">
        <f t="shared" si="94"/>
        <v/>
      </c>
    </row>
    <row r="1026" spans="1:19">
      <c r="A1026" s="33"/>
      <c r="B1026" s="34"/>
      <c r="C1026" s="33"/>
      <c r="D1026" s="33"/>
      <c r="E1026" s="33"/>
      <c r="F1026" s="42"/>
      <c r="G1026" s="42"/>
      <c r="I1026">
        <f t="shared" si="98"/>
        <v>0</v>
      </c>
      <c r="J1026">
        <f t="shared" si="99"/>
        <v>0</v>
      </c>
      <c r="L1026" s="107"/>
      <c r="M1026" s="110"/>
      <c r="N1026" s="109"/>
      <c r="P1026" s="38">
        <f t="shared" si="96"/>
        <v>0</v>
      </c>
      <c r="Q1026" s="105">
        <f t="shared" si="95"/>
        <v>0</v>
      </c>
      <c r="R1026" s="38">
        <f t="shared" si="97"/>
        <v>0</v>
      </c>
      <c r="S1026" s="40" t="str">
        <f t="shared" si="94"/>
        <v/>
      </c>
    </row>
    <row r="1027" spans="1:19">
      <c r="A1027" s="33"/>
      <c r="B1027" s="34"/>
      <c r="C1027" s="33"/>
      <c r="D1027" s="33"/>
      <c r="E1027" s="33"/>
      <c r="F1027" s="42"/>
      <c r="G1027" s="42"/>
      <c r="I1027">
        <f t="shared" si="98"/>
        <v>0</v>
      </c>
      <c r="J1027">
        <f t="shared" si="99"/>
        <v>0</v>
      </c>
      <c r="L1027" s="107"/>
      <c r="M1027" s="110"/>
      <c r="N1027" s="109"/>
      <c r="P1027" s="38">
        <f t="shared" si="96"/>
        <v>0</v>
      </c>
      <c r="Q1027" s="105">
        <f t="shared" si="95"/>
        <v>0</v>
      </c>
      <c r="R1027" s="38">
        <f t="shared" si="97"/>
        <v>0</v>
      </c>
      <c r="S1027" s="40" t="str">
        <f t="shared" si="94"/>
        <v/>
      </c>
    </row>
    <row r="1028" spans="1:19">
      <c r="A1028" s="33"/>
      <c r="B1028" s="34"/>
      <c r="C1028" s="33"/>
      <c r="D1028" s="33"/>
      <c r="E1028" s="33"/>
      <c r="F1028" s="42"/>
      <c r="G1028" s="42"/>
      <c r="I1028">
        <f t="shared" si="98"/>
        <v>0</v>
      </c>
      <c r="J1028">
        <f t="shared" si="99"/>
        <v>0</v>
      </c>
      <c r="L1028" s="107"/>
      <c r="M1028" s="110"/>
      <c r="N1028" s="109"/>
      <c r="P1028" s="38">
        <f t="shared" si="96"/>
        <v>0</v>
      </c>
      <c r="Q1028" s="105">
        <f t="shared" si="95"/>
        <v>0</v>
      </c>
      <c r="R1028" s="38">
        <f t="shared" si="97"/>
        <v>0</v>
      </c>
      <c r="S1028" s="40" t="str">
        <f t="shared" si="94"/>
        <v/>
      </c>
    </row>
    <row r="1029" spans="1:19">
      <c r="A1029" s="33"/>
      <c r="B1029" s="34"/>
      <c r="C1029" s="33"/>
      <c r="D1029" s="33"/>
      <c r="E1029" s="33"/>
      <c r="F1029" s="42"/>
      <c r="G1029" s="42"/>
      <c r="I1029">
        <f t="shared" si="98"/>
        <v>0</v>
      </c>
      <c r="J1029">
        <f t="shared" si="99"/>
        <v>0</v>
      </c>
      <c r="L1029" s="107"/>
      <c r="M1029" s="110"/>
      <c r="N1029" s="109"/>
      <c r="P1029" s="38">
        <f t="shared" si="96"/>
        <v>0</v>
      </c>
      <c r="Q1029" s="105">
        <f t="shared" si="95"/>
        <v>0</v>
      </c>
      <c r="R1029" s="38">
        <f t="shared" si="97"/>
        <v>0</v>
      </c>
      <c r="S1029" s="40" t="str">
        <f t="shared" si="94"/>
        <v/>
      </c>
    </row>
    <row r="1030" spans="1:19">
      <c r="A1030" s="33"/>
      <c r="B1030" s="34"/>
      <c r="C1030" s="33"/>
      <c r="D1030" s="33"/>
      <c r="E1030" s="33"/>
      <c r="F1030" s="42"/>
      <c r="G1030" s="42"/>
      <c r="I1030">
        <f t="shared" si="98"/>
        <v>0</v>
      </c>
      <c r="J1030">
        <f t="shared" si="99"/>
        <v>0</v>
      </c>
      <c r="L1030" s="107"/>
      <c r="M1030" s="110"/>
      <c r="N1030" s="109"/>
      <c r="P1030" s="38">
        <f t="shared" si="96"/>
        <v>0</v>
      </c>
      <c r="Q1030" s="105">
        <f t="shared" si="95"/>
        <v>0</v>
      </c>
      <c r="R1030" s="38">
        <f t="shared" si="97"/>
        <v>0</v>
      </c>
      <c r="S1030" s="40" t="str">
        <f t="shared" si="94"/>
        <v/>
      </c>
    </row>
    <row r="1031" spans="1:19">
      <c r="A1031" s="33"/>
      <c r="B1031" s="34"/>
      <c r="C1031" s="33"/>
      <c r="D1031" s="33"/>
      <c r="E1031" s="33"/>
      <c r="F1031" s="42"/>
      <c r="G1031" s="42"/>
      <c r="I1031">
        <f t="shared" si="98"/>
        <v>0</v>
      </c>
      <c r="J1031">
        <f t="shared" si="99"/>
        <v>0</v>
      </c>
      <c r="L1031" s="107"/>
      <c r="M1031" s="110"/>
      <c r="N1031" s="109"/>
      <c r="P1031" s="38">
        <f t="shared" si="96"/>
        <v>0</v>
      </c>
      <c r="Q1031" s="105">
        <f t="shared" si="95"/>
        <v>0</v>
      </c>
      <c r="R1031" s="38">
        <f t="shared" si="97"/>
        <v>0</v>
      </c>
      <c r="S1031" s="40" t="str">
        <f t="shared" ref="S1031:S1094" si="100">IF(C1031=1,SUM(R1031:R1054)-SUM(P1031:P1054),"")</f>
        <v/>
      </c>
    </row>
    <row r="1032" spans="1:19">
      <c r="A1032" s="33"/>
      <c r="B1032" s="34"/>
      <c r="C1032" s="33"/>
      <c r="D1032" s="33"/>
      <c r="E1032" s="33"/>
      <c r="F1032" s="42"/>
      <c r="G1032" s="42"/>
      <c r="I1032">
        <f t="shared" si="98"/>
        <v>0</v>
      </c>
      <c r="J1032">
        <f t="shared" si="99"/>
        <v>0</v>
      </c>
      <c r="L1032" s="107"/>
      <c r="M1032" s="110"/>
      <c r="N1032" s="109"/>
      <c r="P1032" s="38">
        <f t="shared" si="96"/>
        <v>0</v>
      </c>
      <c r="Q1032" s="105">
        <f t="shared" ref="Q1032:Q1095" si="101">I1032*M1032/1000</f>
        <v>0</v>
      </c>
      <c r="R1032" s="38">
        <f t="shared" si="97"/>
        <v>0</v>
      </c>
      <c r="S1032" s="40" t="str">
        <f t="shared" si="100"/>
        <v/>
      </c>
    </row>
    <row r="1033" spans="1:19">
      <c r="A1033" s="33"/>
      <c r="B1033" s="34"/>
      <c r="C1033" s="33"/>
      <c r="D1033" s="33"/>
      <c r="E1033" s="33"/>
      <c r="F1033" s="42"/>
      <c r="G1033" s="42"/>
      <c r="I1033">
        <f t="shared" si="98"/>
        <v>0</v>
      </c>
      <c r="J1033">
        <f t="shared" si="99"/>
        <v>0</v>
      </c>
      <c r="L1033" s="107"/>
      <c r="M1033" s="110"/>
      <c r="N1033" s="109"/>
      <c r="P1033" s="38">
        <f t="shared" si="96"/>
        <v>0</v>
      </c>
      <c r="Q1033" s="105">
        <f t="shared" si="101"/>
        <v>0</v>
      </c>
      <c r="R1033" s="38">
        <f t="shared" si="97"/>
        <v>0</v>
      </c>
      <c r="S1033" s="40" t="str">
        <f t="shared" si="100"/>
        <v/>
      </c>
    </row>
    <row r="1034" spans="1:19">
      <c r="A1034" s="33"/>
      <c r="B1034" s="34"/>
      <c r="C1034" s="33"/>
      <c r="D1034" s="33"/>
      <c r="E1034" s="33"/>
      <c r="F1034" s="42"/>
      <c r="G1034" s="42"/>
      <c r="I1034">
        <f t="shared" si="98"/>
        <v>0</v>
      </c>
      <c r="J1034">
        <f t="shared" si="99"/>
        <v>0</v>
      </c>
      <c r="L1034" s="107"/>
      <c r="M1034" s="110"/>
      <c r="N1034" s="109"/>
      <c r="P1034" s="38">
        <f t="shared" si="96"/>
        <v>0</v>
      </c>
      <c r="Q1034" s="105">
        <f t="shared" si="101"/>
        <v>0</v>
      </c>
      <c r="R1034" s="38">
        <f t="shared" si="97"/>
        <v>0</v>
      </c>
      <c r="S1034" s="40" t="str">
        <f t="shared" si="100"/>
        <v/>
      </c>
    </row>
    <row r="1035" spans="1:19">
      <c r="A1035" s="33"/>
      <c r="B1035" s="34"/>
      <c r="C1035" s="33"/>
      <c r="D1035" s="33"/>
      <c r="E1035" s="33"/>
      <c r="F1035" s="42"/>
      <c r="G1035" s="42"/>
      <c r="I1035">
        <f t="shared" si="98"/>
        <v>0</v>
      </c>
      <c r="J1035">
        <f t="shared" si="99"/>
        <v>0</v>
      </c>
      <c r="L1035" s="107"/>
      <c r="M1035" s="110"/>
      <c r="N1035" s="109"/>
      <c r="P1035" s="38">
        <f t="shared" si="96"/>
        <v>0</v>
      </c>
      <c r="Q1035" s="105">
        <f t="shared" si="101"/>
        <v>0</v>
      </c>
      <c r="R1035" s="38">
        <f t="shared" si="97"/>
        <v>0</v>
      </c>
      <c r="S1035" s="40" t="str">
        <f t="shared" si="100"/>
        <v/>
      </c>
    </row>
    <row r="1036" spans="1:19">
      <c r="A1036" s="33"/>
      <c r="B1036" s="34"/>
      <c r="C1036" s="33"/>
      <c r="D1036" s="33"/>
      <c r="E1036" s="33"/>
      <c r="F1036" s="42"/>
      <c r="G1036" s="42"/>
      <c r="I1036">
        <f t="shared" si="98"/>
        <v>0</v>
      </c>
      <c r="J1036">
        <f t="shared" si="99"/>
        <v>0</v>
      </c>
      <c r="L1036" s="107"/>
      <c r="M1036" s="110"/>
      <c r="N1036" s="109"/>
      <c r="P1036" s="38">
        <f t="shared" si="96"/>
        <v>0</v>
      </c>
      <c r="Q1036" s="105">
        <f t="shared" si="101"/>
        <v>0</v>
      </c>
      <c r="R1036" s="38">
        <f t="shared" si="97"/>
        <v>0</v>
      </c>
      <c r="S1036" s="40" t="str">
        <f t="shared" si="100"/>
        <v/>
      </c>
    </row>
    <row r="1037" spans="1:19">
      <c r="A1037" s="33"/>
      <c r="B1037" s="34"/>
      <c r="C1037" s="33"/>
      <c r="D1037" s="33"/>
      <c r="E1037" s="33"/>
      <c r="F1037" s="42"/>
      <c r="G1037" s="42"/>
      <c r="I1037">
        <f t="shared" si="98"/>
        <v>0</v>
      </c>
      <c r="J1037">
        <f t="shared" si="99"/>
        <v>0</v>
      </c>
      <c r="L1037" s="107"/>
      <c r="M1037" s="110"/>
      <c r="N1037" s="109"/>
      <c r="P1037" s="38">
        <f t="shared" si="96"/>
        <v>0</v>
      </c>
      <c r="Q1037" s="105">
        <f t="shared" si="101"/>
        <v>0</v>
      </c>
      <c r="R1037" s="38">
        <f t="shared" si="97"/>
        <v>0</v>
      </c>
      <c r="S1037" s="40" t="str">
        <f t="shared" si="100"/>
        <v/>
      </c>
    </row>
    <row r="1038" spans="1:19">
      <c r="A1038" s="33"/>
      <c r="B1038" s="34"/>
      <c r="C1038" s="33"/>
      <c r="D1038" s="33"/>
      <c r="E1038" s="33"/>
      <c r="F1038" s="42"/>
      <c r="G1038" s="42"/>
      <c r="I1038">
        <f t="shared" si="98"/>
        <v>0</v>
      </c>
      <c r="J1038">
        <f t="shared" si="99"/>
        <v>0</v>
      </c>
      <c r="L1038" s="107"/>
      <c r="M1038" s="110"/>
      <c r="N1038" s="109"/>
      <c r="P1038" s="38">
        <f t="shared" si="96"/>
        <v>0</v>
      </c>
      <c r="Q1038" s="105">
        <f t="shared" si="101"/>
        <v>0</v>
      </c>
      <c r="R1038" s="38">
        <f t="shared" si="97"/>
        <v>0</v>
      </c>
      <c r="S1038" s="40" t="str">
        <f t="shared" si="100"/>
        <v/>
      </c>
    </row>
    <row r="1039" spans="1:19">
      <c r="A1039" s="33"/>
      <c r="B1039" s="34"/>
      <c r="C1039" s="33"/>
      <c r="D1039" s="33"/>
      <c r="E1039" s="33"/>
      <c r="F1039" s="42"/>
      <c r="G1039" s="42"/>
      <c r="I1039">
        <f t="shared" si="98"/>
        <v>0</v>
      </c>
      <c r="J1039">
        <f t="shared" si="99"/>
        <v>0</v>
      </c>
      <c r="L1039" s="107"/>
      <c r="M1039" s="110"/>
      <c r="N1039" s="109"/>
      <c r="P1039" s="38">
        <f t="shared" si="96"/>
        <v>0</v>
      </c>
      <c r="Q1039" s="105">
        <f t="shared" si="101"/>
        <v>0</v>
      </c>
      <c r="R1039" s="38">
        <f t="shared" si="97"/>
        <v>0</v>
      </c>
      <c r="S1039" s="40" t="str">
        <f t="shared" si="100"/>
        <v/>
      </c>
    </row>
    <row r="1040" spans="1:19">
      <c r="A1040" s="33"/>
      <c r="B1040" s="34"/>
      <c r="C1040" s="33"/>
      <c r="D1040" s="33"/>
      <c r="E1040" s="33"/>
      <c r="F1040" s="42"/>
      <c r="G1040" s="42"/>
      <c r="I1040">
        <f t="shared" si="98"/>
        <v>0</v>
      </c>
      <c r="J1040">
        <f t="shared" si="99"/>
        <v>0</v>
      </c>
      <c r="L1040" s="107"/>
      <c r="M1040" s="110"/>
      <c r="N1040" s="109"/>
      <c r="P1040" s="38">
        <f t="shared" si="96"/>
        <v>0</v>
      </c>
      <c r="Q1040" s="105">
        <f t="shared" si="101"/>
        <v>0</v>
      </c>
      <c r="R1040" s="38">
        <f t="shared" si="97"/>
        <v>0</v>
      </c>
      <c r="S1040" s="40" t="str">
        <f t="shared" si="100"/>
        <v/>
      </c>
    </row>
    <row r="1041" spans="1:19">
      <c r="A1041" s="33"/>
      <c r="B1041" s="34"/>
      <c r="C1041" s="33"/>
      <c r="D1041" s="33"/>
      <c r="E1041" s="33"/>
      <c r="F1041" s="42"/>
      <c r="G1041" s="42"/>
      <c r="I1041">
        <f t="shared" si="98"/>
        <v>0</v>
      </c>
      <c r="J1041">
        <f t="shared" si="99"/>
        <v>0</v>
      </c>
      <c r="L1041" s="107"/>
      <c r="M1041" s="110"/>
      <c r="N1041" s="109"/>
      <c r="P1041" s="38">
        <f t="shared" si="96"/>
        <v>0</v>
      </c>
      <c r="Q1041" s="105">
        <f t="shared" si="101"/>
        <v>0</v>
      </c>
      <c r="R1041" s="38">
        <f t="shared" si="97"/>
        <v>0</v>
      </c>
      <c r="S1041" s="40" t="str">
        <f t="shared" si="100"/>
        <v/>
      </c>
    </row>
    <row r="1042" spans="1:19">
      <c r="A1042" s="33"/>
      <c r="B1042" s="34"/>
      <c r="C1042" s="33"/>
      <c r="D1042" s="33"/>
      <c r="E1042" s="33"/>
      <c r="F1042" s="42"/>
      <c r="G1042" s="42"/>
      <c r="I1042">
        <f t="shared" si="98"/>
        <v>0</v>
      </c>
      <c r="J1042">
        <f t="shared" si="99"/>
        <v>0</v>
      </c>
      <c r="L1042" s="107"/>
      <c r="M1042" s="110"/>
      <c r="N1042" s="109"/>
      <c r="P1042" s="38">
        <f t="shared" si="96"/>
        <v>0</v>
      </c>
      <c r="Q1042" s="105">
        <f t="shared" si="101"/>
        <v>0</v>
      </c>
      <c r="R1042" s="38">
        <f t="shared" si="97"/>
        <v>0</v>
      </c>
      <c r="S1042" s="40" t="str">
        <f t="shared" si="100"/>
        <v/>
      </c>
    </row>
    <row r="1043" spans="1:19">
      <c r="A1043" s="33"/>
      <c r="B1043" s="34"/>
      <c r="C1043" s="33"/>
      <c r="D1043" s="33"/>
      <c r="E1043" s="33"/>
      <c r="F1043" s="42"/>
      <c r="G1043" s="42"/>
      <c r="I1043">
        <f t="shared" si="98"/>
        <v>0</v>
      </c>
      <c r="J1043">
        <f t="shared" si="99"/>
        <v>0</v>
      </c>
      <c r="L1043" s="107"/>
      <c r="M1043" s="110"/>
      <c r="N1043" s="109"/>
      <c r="P1043" s="38">
        <f t="shared" si="96"/>
        <v>0</v>
      </c>
      <c r="Q1043" s="105">
        <f t="shared" si="101"/>
        <v>0</v>
      </c>
      <c r="R1043" s="38">
        <f t="shared" si="97"/>
        <v>0</v>
      </c>
      <c r="S1043" s="40" t="str">
        <f t="shared" si="100"/>
        <v/>
      </c>
    </row>
    <row r="1044" spans="1:19">
      <c r="A1044" s="33"/>
      <c r="B1044" s="34"/>
      <c r="C1044" s="33"/>
      <c r="D1044" s="33"/>
      <c r="E1044" s="33"/>
      <c r="F1044" s="42"/>
      <c r="G1044" s="42"/>
      <c r="I1044">
        <f t="shared" si="98"/>
        <v>0</v>
      </c>
      <c r="J1044">
        <f t="shared" si="99"/>
        <v>0</v>
      </c>
      <c r="L1044" s="107"/>
      <c r="M1044" s="110"/>
      <c r="N1044" s="109"/>
      <c r="P1044" s="38">
        <f t="shared" si="96"/>
        <v>0</v>
      </c>
      <c r="Q1044" s="105">
        <f t="shared" si="101"/>
        <v>0</v>
      </c>
      <c r="R1044" s="38">
        <f t="shared" si="97"/>
        <v>0</v>
      </c>
      <c r="S1044" s="40" t="str">
        <f t="shared" si="100"/>
        <v/>
      </c>
    </row>
    <row r="1045" spans="1:19">
      <c r="A1045" s="33"/>
      <c r="B1045" s="34"/>
      <c r="C1045" s="33"/>
      <c r="D1045" s="33"/>
      <c r="E1045" s="33"/>
      <c r="F1045" s="42"/>
      <c r="G1045" s="42"/>
      <c r="I1045">
        <f t="shared" si="98"/>
        <v>0</v>
      </c>
      <c r="J1045">
        <f t="shared" si="99"/>
        <v>0</v>
      </c>
      <c r="L1045" s="107"/>
      <c r="M1045" s="110"/>
      <c r="N1045" s="109"/>
      <c r="P1045" s="38">
        <f t="shared" si="96"/>
        <v>0</v>
      </c>
      <c r="Q1045" s="105">
        <f t="shared" si="101"/>
        <v>0</v>
      </c>
      <c r="R1045" s="38">
        <f t="shared" si="97"/>
        <v>0</v>
      </c>
      <c r="S1045" s="40" t="str">
        <f t="shared" si="100"/>
        <v/>
      </c>
    </row>
    <row r="1046" spans="1:19">
      <c r="A1046" s="33"/>
      <c r="B1046" s="34"/>
      <c r="C1046" s="33"/>
      <c r="D1046" s="33"/>
      <c r="E1046" s="33"/>
      <c r="F1046" s="42"/>
      <c r="G1046" s="42"/>
      <c r="I1046">
        <f t="shared" si="98"/>
        <v>0</v>
      </c>
      <c r="J1046">
        <f t="shared" si="99"/>
        <v>0</v>
      </c>
      <c r="L1046" s="107"/>
      <c r="M1046" s="110"/>
      <c r="N1046" s="109"/>
      <c r="P1046" s="38">
        <f t="shared" si="96"/>
        <v>0</v>
      </c>
      <c r="Q1046" s="105">
        <f t="shared" si="101"/>
        <v>0</v>
      </c>
      <c r="R1046" s="38">
        <f t="shared" si="97"/>
        <v>0</v>
      </c>
      <c r="S1046" s="40" t="str">
        <f t="shared" si="100"/>
        <v/>
      </c>
    </row>
    <row r="1047" spans="1:19">
      <c r="A1047" s="33"/>
      <c r="B1047" s="34"/>
      <c r="C1047" s="33"/>
      <c r="D1047" s="33"/>
      <c r="E1047" s="33"/>
      <c r="F1047" s="42"/>
      <c r="G1047" s="42"/>
      <c r="I1047">
        <f t="shared" si="98"/>
        <v>0</v>
      </c>
      <c r="J1047">
        <f t="shared" si="99"/>
        <v>0</v>
      </c>
      <c r="L1047" s="107"/>
      <c r="M1047" s="110"/>
      <c r="N1047" s="109"/>
      <c r="P1047" s="38">
        <f t="shared" si="96"/>
        <v>0</v>
      </c>
      <c r="Q1047" s="105">
        <f t="shared" si="101"/>
        <v>0</v>
      </c>
      <c r="R1047" s="38">
        <f t="shared" si="97"/>
        <v>0</v>
      </c>
      <c r="S1047" s="40" t="str">
        <f t="shared" si="100"/>
        <v/>
      </c>
    </row>
    <row r="1048" spans="1:19">
      <c r="A1048" s="33"/>
      <c r="B1048" s="34"/>
      <c r="C1048" s="33"/>
      <c r="D1048" s="33"/>
      <c r="E1048" s="33"/>
      <c r="F1048" s="42"/>
      <c r="G1048" s="42"/>
      <c r="I1048">
        <f t="shared" si="98"/>
        <v>0</v>
      </c>
      <c r="J1048">
        <f t="shared" si="99"/>
        <v>0</v>
      </c>
      <c r="L1048" s="107"/>
      <c r="M1048" s="110"/>
      <c r="N1048" s="109"/>
      <c r="P1048" s="38">
        <f t="shared" si="96"/>
        <v>0</v>
      </c>
      <c r="Q1048" s="105">
        <f t="shared" si="101"/>
        <v>0</v>
      </c>
      <c r="R1048" s="38">
        <f t="shared" si="97"/>
        <v>0</v>
      </c>
      <c r="S1048" s="40" t="str">
        <f t="shared" si="100"/>
        <v/>
      </c>
    </row>
    <row r="1049" spans="1:19">
      <c r="A1049" s="33"/>
      <c r="B1049" s="34"/>
      <c r="C1049" s="33"/>
      <c r="D1049" s="33"/>
      <c r="E1049" s="33"/>
      <c r="F1049" s="42"/>
      <c r="G1049" s="42"/>
      <c r="I1049">
        <f t="shared" si="98"/>
        <v>0</v>
      </c>
      <c r="J1049">
        <f t="shared" si="99"/>
        <v>0</v>
      </c>
      <c r="L1049" s="107"/>
      <c r="M1049" s="110"/>
      <c r="N1049" s="109"/>
      <c r="P1049" s="38">
        <f t="shared" si="96"/>
        <v>0</v>
      </c>
      <c r="Q1049" s="105">
        <f t="shared" si="101"/>
        <v>0</v>
      </c>
      <c r="R1049" s="38">
        <f t="shared" si="97"/>
        <v>0</v>
      </c>
      <c r="S1049" s="40" t="str">
        <f t="shared" si="100"/>
        <v/>
      </c>
    </row>
    <row r="1050" spans="1:19">
      <c r="A1050" s="33"/>
      <c r="B1050" s="34"/>
      <c r="C1050" s="33"/>
      <c r="D1050" s="33"/>
      <c r="E1050" s="33"/>
      <c r="F1050" s="42"/>
      <c r="G1050" s="42"/>
      <c r="I1050">
        <f t="shared" si="98"/>
        <v>0</v>
      </c>
      <c r="J1050">
        <f t="shared" si="99"/>
        <v>0</v>
      </c>
      <c r="L1050" s="107"/>
      <c r="M1050" s="110"/>
      <c r="N1050" s="109"/>
      <c r="P1050" s="38">
        <f t="shared" si="96"/>
        <v>0</v>
      </c>
      <c r="Q1050" s="105">
        <f t="shared" si="101"/>
        <v>0</v>
      </c>
      <c r="R1050" s="38">
        <f t="shared" si="97"/>
        <v>0</v>
      </c>
      <c r="S1050" s="40" t="str">
        <f t="shared" si="100"/>
        <v/>
      </c>
    </row>
    <row r="1051" spans="1:19">
      <c r="A1051" s="33"/>
      <c r="B1051" s="34"/>
      <c r="C1051" s="33"/>
      <c r="D1051" s="33"/>
      <c r="E1051" s="33"/>
      <c r="F1051" s="42"/>
      <c r="G1051" s="42"/>
      <c r="I1051">
        <f t="shared" si="98"/>
        <v>0</v>
      </c>
      <c r="J1051">
        <f t="shared" si="99"/>
        <v>0</v>
      </c>
      <c r="L1051" s="107"/>
      <c r="M1051" s="110"/>
      <c r="N1051" s="109"/>
      <c r="P1051" s="38">
        <f t="shared" si="96"/>
        <v>0</v>
      </c>
      <c r="Q1051" s="105">
        <f t="shared" si="101"/>
        <v>0</v>
      </c>
      <c r="R1051" s="38">
        <f t="shared" si="97"/>
        <v>0</v>
      </c>
      <c r="S1051" s="40" t="str">
        <f t="shared" si="100"/>
        <v/>
      </c>
    </row>
    <row r="1052" spans="1:19">
      <c r="A1052" s="33"/>
      <c r="B1052" s="34"/>
      <c r="C1052" s="33"/>
      <c r="D1052" s="33"/>
      <c r="E1052" s="33"/>
      <c r="F1052" s="42"/>
      <c r="G1052" s="42"/>
      <c r="I1052">
        <f t="shared" si="98"/>
        <v>0</v>
      </c>
      <c r="J1052">
        <f t="shared" si="99"/>
        <v>0</v>
      </c>
      <c r="L1052" s="107"/>
      <c r="M1052" s="110"/>
      <c r="N1052" s="109"/>
      <c r="P1052" s="38">
        <f t="shared" si="96"/>
        <v>0</v>
      </c>
      <c r="Q1052" s="105">
        <f t="shared" si="101"/>
        <v>0</v>
      </c>
      <c r="R1052" s="38">
        <f t="shared" si="97"/>
        <v>0</v>
      </c>
      <c r="S1052" s="40" t="str">
        <f t="shared" si="100"/>
        <v/>
      </c>
    </row>
    <row r="1053" spans="1:19">
      <c r="A1053" s="33"/>
      <c r="B1053" s="34"/>
      <c r="C1053" s="33"/>
      <c r="D1053" s="33"/>
      <c r="E1053" s="33"/>
      <c r="F1053" s="42"/>
      <c r="G1053" s="42"/>
      <c r="I1053">
        <f t="shared" si="98"/>
        <v>0</v>
      </c>
      <c r="J1053">
        <f t="shared" si="99"/>
        <v>0</v>
      </c>
      <c r="L1053" s="107"/>
      <c r="M1053" s="110"/>
      <c r="N1053" s="109"/>
      <c r="P1053" s="38">
        <f t="shared" si="96"/>
        <v>0</v>
      </c>
      <c r="Q1053" s="105">
        <f t="shared" si="101"/>
        <v>0</v>
      </c>
      <c r="R1053" s="38">
        <f t="shared" si="97"/>
        <v>0</v>
      </c>
      <c r="S1053" s="40" t="str">
        <f t="shared" si="100"/>
        <v/>
      </c>
    </row>
    <row r="1054" spans="1:19">
      <c r="A1054" s="33"/>
      <c r="B1054" s="34"/>
      <c r="C1054" s="33"/>
      <c r="D1054" s="33"/>
      <c r="E1054" s="33"/>
      <c r="F1054" s="42"/>
      <c r="G1054" s="42"/>
      <c r="I1054">
        <f t="shared" si="98"/>
        <v>0</v>
      </c>
      <c r="J1054">
        <f t="shared" si="99"/>
        <v>0</v>
      </c>
      <c r="L1054" s="107"/>
      <c r="M1054" s="110"/>
      <c r="N1054" s="109"/>
      <c r="P1054" s="38">
        <f t="shared" si="96"/>
        <v>0</v>
      </c>
      <c r="Q1054" s="105">
        <f t="shared" si="101"/>
        <v>0</v>
      </c>
      <c r="R1054" s="38">
        <f t="shared" si="97"/>
        <v>0</v>
      </c>
      <c r="S1054" s="40" t="str">
        <f t="shared" si="100"/>
        <v/>
      </c>
    </row>
    <row r="1055" spans="1:19">
      <c r="A1055" s="33"/>
      <c r="B1055" s="34"/>
      <c r="C1055" s="33"/>
      <c r="D1055" s="33"/>
      <c r="E1055" s="33"/>
      <c r="F1055" s="42"/>
      <c r="G1055" s="42"/>
      <c r="I1055">
        <f t="shared" si="98"/>
        <v>0</v>
      </c>
      <c r="J1055">
        <f t="shared" si="99"/>
        <v>0</v>
      </c>
      <c r="L1055" s="107"/>
      <c r="M1055" s="110"/>
      <c r="N1055" s="109"/>
      <c r="P1055" s="38">
        <f t="shared" si="96"/>
        <v>0</v>
      </c>
      <c r="Q1055" s="105">
        <f t="shared" si="101"/>
        <v>0</v>
      </c>
      <c r="R1055" s="38">
        <f t="shared" si="97"/>
        <v>0</v>
      </c>
      <c r="S1055" s="40" t="str">
        <f t="shared" si="100"/>
        <v/>
      </c>
    </row>
    <row r="1056" spans="1:19">
      <c r="A1056" s="33"/>
      <c r="B1056" s="34"/>
      <c r="C1056" s="33"/>
      <c r="D1056" s="33"/>
      <c r="E1056" s="33"/>
      <c r="F1056" s="42"/>
      <c r="G1056" s="42"/>
      <c r="I1056">
        <f t="shared" si="98"/>
        <v>0</v>
      </c>
      <c r="J1056">
        <f t="shared" si="99"/>
        <v>0</v>
      </c>
      <c r="L1056" s="107"/>
      <c r="M1056" s="110"/>
      <c r="N1056" s="109"/>
      <c r="P1056" s="38">
        <f t="shared" si="96"/>
        <v>0</v>
      </c>
      <c r="Q1056" s="105">
        <f t="shared" si="101"/>
        <v>0</v>
      </c>
      <c r="R1056" s="38">
        <f t="shared" si="97"/>
        <v>0</v>
      </c>
      <c r="S1056" s="40" t="str">
        <f t="shared" si="100"/>
        <v/>
      </c>
    </row>
    <row r="1057" spans="1:19">
      <c r="A1057" s="33"/>
      <c r="B1057" s="34"/>
      <c r="C1057" s="33"/>
      <c r="D1057" s="33"/>
      <c r="E1057" s="33"/>
      <c r="F1057" s="42"/>
      <c r="G1057" s="42"/>
      <c r="I1057">
        <f t="shared" si="98"/>
        <v>0</v>
      </c>
      <c r="J1057">
        <f t="shared" si="99"/>
        <v>0</v>
      </c>
      <c r="L1057" s="107"/>
      <c r="M1057" s="110"/>
      <c r="N1057" s="109"/>
      <c r="P1057" s="38">
        <f t="shared" si="96"/>
        <v>0</v>
      </c>
      <c r="Q1057" s="105">
        <f t="shared" si="101"/>
        <v>0</v>
      </c>
      <c r="R1057" s="38">
        <f t="shared" si="97"/>
        <v>0</v>
      </c>
      <c r="S1057" s="40" t="str">
        <f t="shared" si="100"/>
        <v/>
      </c>
    </row>
    <row r="1058" spans="1:19">
      <c r="A1058" s="33"/>
      <c r="B1058" s="34"/>
      <c r="C1058" s="33"/>
      <c r="D1058" s="33"/>
      <c r="E1058" s="33"/>
      <c r="F1058" s="42"/>
      <c r="G1058" s="42"/>
      <c r="I1058">
        <f t="shared" si="98"/>
        <v>0</v>
      </c>
      <c r="J1058">
        <f t="shared" si="99"/>
        <v>0</v>
      </c>
      <c r="L1058" s="107"/>
      <c r="M1058" s="110"/>
      <c r="N1058" s="109"/>
      <c r="P1058" s="38">
        <f t="shared" si="96"/>
        <v>0</v>
      </c>
      <c r="Q1058" s="105">
        <f t="shared" si="101"/>
        <v>0</v>
      </c>
      <c r="R1058" s="38">
        <f t="shared" si="97"/>
        <v>0</v>
      </c>
      <c r="S1058" s="40" t="str">
        <f t="shared" si="100"/>
        <v/>
      </c>
    </row>
    <row r="1059" spans="1:19">
      <c r="A1059" s="33"/>
      <c r="B1059" s="34"/>
      <c r="C1059" s="33"/>
      <c r="D1059" s="33"/>
      <c r="E1059" s="33"/>
      <c r="F1059" s="42"/>
      <c r="G1059" s="42"/>
      <c r="I1059">
        <f t="shared" si="98"/>
        <v>0</v>
      </c>
      <c r="J1059">
        <f t="shared" si="99"/>
        <v>0</v>
      </c>
      <c r="L1059" s="107"/>
      <c r="M1059" s="110"/>
      <c r="N1059" s="109"/>
      <c r="P1059" s="38">
        <f t="shared" si="96"/>
        <v>0</v>
      </c>
      <c r="Q1059" s="105">
        <f t="shared" si="101"/>
        <v>0</v>
      </c>
      <c r="R1059" s="38">
        <f t="shared" si="97"/>
        <v>0</v>
      </c>
      <c r="S1059" s="40" t="str">
        <f t="shared" si="100"/>
        <v/>
      </c>
    </row>
    <row r="1060" spans="1:19">
      <c r="A1060" s="33"/>
      <c r="B1060" s="34"/>
      <c r="C1060" s="33"/>
      <c r="D1060" s="33"/>
      <c r="E1060" s="33"/>
      <c r="F1060" s="42"/>
      <c r="G1060" s="42"/>
      <c r="I1060">
        <f t="shared" si="98"/>
        <v>0</v>
      </c>
      <c r="J1060">
        <f t="shared" si="99"/>
        <v>0</v>
      </c>
      <c r="L1060" s="107"/>
      <c r="M1060" s="110"/>
      <c r="N1060" s="109"/>
      <c r="P1060" s="38">
        <f t="shared" si="96"/>
        <v>0</v>
      </c>
      <c r="Q1060" s="105">
        <f t="shared" si="101"/>
        <v>0</v>
      </c>
      <c r="R1060" s="38">
        <f t="shared" si="97"/>
        <v>0</v>
      </c>
      <c r="S1060" s="40" t="str">
        <f t="shared" si="100"/>
        <v/>
      </c>
    </row>
    <row r="1061" spans="1:19">
      <c r="A1061" s="33"/>
      <c r="B1061" s="34"/>
      <c r="C1061" s="33"/>
      <c r="D1061" s="33"/>
      <c r="E1061" s="33"/>
      <c r="F1061" s="42"/>
      <c r="G1061" s="42"/>
      <c r="I1061">
        <f t="shared" si="98"/>
        <v>0</v>
      </c>
      <c r="J1061">
        <f t="shared" si="99"/>
        <v>0</v>
      </c>
      <c r="L1061" s="107"/>
      <c r="M1061" s="110"/>
      <c r="N1061" s="109"/>
      <c r="P1061" s="38">
        <f t="shared" si="96"/>
        <v>0</v>
      </c>
      <c r="Q1061" s="105">
        <f t="shared" si="101"/>
        <v>0</v>
      </c>
      <c r="R1061" s="38">
        <f t="shared" si="97"/>
        <v>0</v>
      </c>
      <c r="S1061" s="40" t="str">
        <f t="shared" si="100"/>
        <v/>
      </c>
    </row>
    <row r="1062" spans="1:19">
      <c r="A1062" s="33"/>
      <c r="B1062" s="34"/>
      <c r="C1062" s="33"/>
      <c r="D1062" s="33"/>
      <c r="E1062" s="33"/>
      <c r="F1062" s="42"/>
      <c r="G1062" s="42"/>
      <c r="I1062">
        <f t="shared" si="98"/>
        <v>0</v>
      </c>
      <c r="J1062">
        <f t="shared" si="99"/>
        <v>0</v>
      </c>
      <c r="L1062" s="107"/>
      <c r="M1062" s="110"/>
      <c r="N1062" s="109"/>
      <c r="P1062" s="38">
        <f t="shared" si="96"/>
        <v>0</v>
      </c>
      <c r="Q1062" s="105">
        <f t="shared" si="101"/>
        <v>0</v>
      </c>
      <c r="R1062" s="38">
        <f t="shared" si="97"/>
        <v>0</v>
      </c>
      <c r="S1062" s="40" t="str">
        <f t="shared" si="100"/>
        <v/>
      </c>
    </row>
    <row r="1063" spans="1:19">
      <c r="A1063" s="33"/>
      <c r="B1063" s="34"/>
      <c r="C1063" s="33"/>
      <c r="D1063" s="33"/>
      <c r="E1063" s="33"/>
      <c r="F1063" s="42"/>
      <c r="G1063" s="42"/>
      <c r="I1063">
        <f t="shared" si="98"/>
        <v>0</v>
      </c>
      <c r="J1063">
        <f t="shared" si="99"/>
        <v>0</v>
      </c>
      <c r="L1063" s="107"/>
      <c r="M1063" s="110"/>
      <c r="N1063" s="109"/>
      <c r="P1063" s="38">
        <f t="shared" si="96"/>
        <v>0</v>
      </c>
      <c r="Q1063" s="105">
        <f t="shared" si="101"/>
        <v>0</v>
      </c>
      <c r="R1063" s="38">
        <f t="shared" si="97"/>
        <v>0</v>
      </c>
      <c r="S1063" s="40" t="str">
        <f t="shared" si="100"/>
        <v/>
      </c>
    </row>
    <row r="1064" spans="1:19">
      <c r="A1064" s="33"/>
      <c r="B1064" s="34"/>
      <c r="C1064" s="33"/>
      <c r="D1064" s="33"/>
      <c r="E1064" s="33"/>
      <c r="F1064" s="42"/>
      <c r="G1064" s="42"/>
      <c r="I1064">
        <f t="shared" si="98"/>
        <v>0</v>
      </c>
      <c r="J1064">
        <f t="shared" si="99"/>
        <v>0</v>
      </c>
      <c r="L1064" s="107"/>
      <c r="M1064" s="110"/>
      <c r="N1064" s="109"/>
      <c r="P1064" s="38">
        <f t="shared" si="96"/>
        <v>0</v>
      </c>
      <c r="Q1064" s="105">
        <f t="shared" si="101"/>
        <v>0</v>
      </c>
      <c r="R1064" s="38">
        <f t="shared" si="97"/>
        <v>0</v>
      </c>
      <c r="S1064" s="40" t="str">
        <f t="shared" si="100"/>
        <v/>
      </c>
    </row>
    <row r="1065" spans="1:19">
      <c r="A1065" s="33"/>
      <c r="B1065" s="34"/>
      <c r="C1065" s="33"/>
      <c r="D1065" s="33"/>
      <c r="E1065" s="33"/>
      <c r="F1065" s="42"/>
      <c r="G1065" s="42"/>
      <c r="I1065">
        <f t="shared" si="98"/>
        <v>0</v>
      </c>
      <c r="J1065">
        <f t="shared" si="99"/>
        <v>0</v>
      </c>
      <c r="L1065" s="107"/>
      <c r="M1065" s="110"/>
      <c r="N1065" s="109"/>
      <c r="P1065" s="38">
        <f t="shared" si="96"/>
        <v>0</v>
      </c>
      <c r="Q1065" s="105">
        <f t="shared" si="101"/>
        <v>0</v>
      </c>
      <c r="R1065" s="38">
        <f t="shared" si="97"/>
        <v>0</v>
      </c>
      <c r="S1065" s="40" t="str">
        <f t="shared" si="100"/>
        <v/>
      </c>
    </row>
    <row r="1066" spans="1:19">
      <c r="A1066" s="33"/>
      <c r="B1066" s="34"/>
      <c r="C1066" s="33"/>
      <c r="D1066" s="33"/>
      <c r="E1066" s="33"/>
      <c r="F1066" s="42"/>
      <c r="G1066" s="42"/>
      <c r="I1066">
        <f t="shared" si="98"/>
        <v>0</v>
      </c>
      <c r="J1066">
        <f t="shared" si="99"/>
        <v>0</v>
      </c>
      <c r="L1066" s="107"/>
      <c r="M1066" s="110"/>
      <c r="N1066" s="109"/>
      <c r="P1066" s="38">
        <f t="shared" si="96"/>
        <v>0</v>
      </c>
      <c r="Q1066" s="105">
        <f t="shared" si="101"/>
        <v>0</v>
      </c>
      <c r="R1066" s="38">
        <f t="shared" si="97"/>
        <v>0</v>
      </c>
      <c r="S1066" s="40" t="str">
        <f t="shared" si="100"/>
        <v/>
      </c>
    </row>
    <row r="1067" spans="1:19">
      <c r="A1067" s="33"/>
      <c r="B1067" s="34"/>
      <c r="C1067" s="33"/>
      <c r="D1067" s="33"/>
      <c r="E1067" s="33"/>
      <c r="F1067" s="42"/>
      <c r="G1067" s="42"/>
      <c r="I1067">
        <f t="shared" si="98"/>
        <v>0</v>
      </c>
      <c r="J1067">
        <f t="shared" si="99"/>
        <v>0</v>
      </c>
      <c r="L1067" s="107"/>
      <c r="M1067" s="110"/>
      <c r="N1067" s="109"/>
      <c r="P1067" s="38">
        <f t="shared" si="96"/>
        <v>0</v>
      </c>
      <c r="Q1067" s="105">
        <f t="shared" si="101"/>
        <v>0</v>
      </c>
      <c r="R1067" s="38">
        <f t="shared" si="97"/>
        <v>0</v>
      </c>
      <c r="S1067" s="40" t="str">
        <f t="shared" si="100"/>
        <v/>
      </c>
    </row>
    <row r="1068" spans="1:19">
      <c r="A1068" s="33"/>
      <c r="B1068" s="34"/>
      <c r="C1068" s="33"/>
      <c r="D1068" s="33"/>
      <c r="E1068" s="33"/>
      <c r="F1068" s="42"/>
      <c r="G1068" s="42"/>
      <c r="I1068">
        <f t="shared" si="98"/>
        <v>0</v>
      </c>
      <c r="J1068">
        <f t="shared" si="99"/>
        <v>0</v>
      </c>
      <c r="L1068" s="107"/>
      <c r="M1068" s="110"/>
      <c r="N1068" s="109"/>
      <c r="P1068" s="38">
        <f t="shared" si="96"/>
        <v>0</v>
      </c>
      <c r="Q1068" s="105">
        <f t="shared" si="101"/>
        <v>0</v>
      </c>
      <c r="R1068" s="38">
        <f t="shared" si="97"/>
        <v>0</v>
      </c>
      <c r="S1068" s="40" t="str">
        <f t="shared" si="100"/>
        <v/>
      </c>
    </row>
    <row r="1069" spans="1:19">
      <c r="A1069" s="33"/>
      <c r="B1069" s="34"/>
      <c r="C1069" s="33"/>
      <c r="D1069" s="33"/>
      <c r="E1069" s="33"/>
      <c r="F1069" s="42"/>
      <c r="G1069" s="42"/>
      <c r="I1069">
        <f t="shared" si="98"/>
        <v>0</v>
      </c>
      <c r="J1069">
        <f t="shared" si="99"/>
        <v>0</v>
      </c>
      <c r="L1069" s="107"/>
      <c r="M1069" s="110"/>
      <c r="N1069" s="109"/>
      <c r="P1069" s="38">
        <f t="shared" si="96"/>
        <v>0</v>
      </c>
      <c r="Q1069" s="105">
        <f t="shared" si="101"/>
        <v>0</v>
      </c>
      <c r="R1069" s="38">
        <f t="shared" si="97"/>
        <v>0</v>
      </c>
      <c r="S1069" s="40" t="str">
        <f t="shared" si="100"/>
        <v/>
      </c>
    </row>
    <row r="1070" spans="1:19">
      <c r="A1070" s="33"/>
      <c r="B1070" s="34"/>
      <c r="C1070" s="33"/>
      <c r="D1070" s="33"/>
      <c r="E1070" s="33"/>
      <c r="F1070" s="42"/>
      <c r="G1070" s="42"/>
      <c r="I1070">
        <f t="shared" si="98"/>
        <v>0</v>
      </c>
      <c r="J1070">
        <f t="shared" si="99"/>
        <v>0</v>
      </c>
      <c r="L1070" s="107"/>
      <c r="M1070" s="110"/>
      <c r="N1070" s="109"/>
      <c r="P1070" s="38">
        <f t="shared" si="96"/>
        <v>0</v>
      </c>
      <c r="Q1070" s="105">
        <f t="shared" si="101"/>
        <v>0</v>
      </c>
      <c r="R1070" s="38">
        <f t="shared" si="97"/>
        <v>0</v>
      </c>
      <c r="S1070" s="40" t="str">
        <f t="shared" si="100"/>
        <v/>
      </c>
    </row>
    <row r="1071" spans="1:19">
      <c r="A1071" s="33"/>
      <c r="B1071" s="34"/>
      <c r="C1071" s="33"/>
      <c r="D1071" s="33"/>
      <c r="E1071" s="33"/>
      <c r="F1071" s="42"/>
      <c r="G1071" s="42"/>
      <c r="I1071">
        <f t="shared" si="98"/>
        <v>0</v>
      </c>
      <c r="J1071">
        <f t="shared" si="99"/>
        <v>0</v>
      </c>
      <c r="L1071" s="107"/>
      <c r="M1071" s="110"/>
      <c r="N1071" s="109"/>
      <c r="P1071" s="38">
        <f t="shared" si="96"/>
        <v>0</v>
      </c>
      <c r="Q1071" s="105">
        <f t="shared" si="101"/>
        <v>0</v>
      </c>
      <c r="R1071" s="38">
        <f t="shared" si="97"/>
        <v>0</v>
      </c>
      <c r="S1071" s="40" t="str">
        <f t="shared" si="100"/>
        <v/>
      </c>
    </row>
    <row r="1072" spans="1:19">
      <c r="A1072" s="33"/>
      <c r="B1072" s="34"/>
      <c r="C1072" s="33"/>
      <c r="D1072" s="33"/>
      <c r="E1072" s="33"/>
      <c r="F1072" s="42"/>
      <c r="G1072" s="42"/>
      <c r="I1072">
        <f t="shared" si="98"/>
        <v>0</v>
      </c>
      <c r="J1072">
        <f t="shared" si="99"/>
        <v>0</v>
      </c>
      <c r="L1072" s="107"/>
      <c r="M1072" s="110"/>
      <c r="N1072" s="109"/>
      <c r="P1072" s="38">
        <f t="shared" si="96"/>
        <v>0</v>
      </c>
      <c r="Q1072" s="105">
        <f t="shared" si="101"/>
        <v>0</v>
      </c>
      <c r="R1072" s="38">
        <f t="shared" si="97"/>
        <v>0</v>
      </c>
      <c r="S1072" s="40" t="str">
        <f t="shared" si="100"/>
        <v/>
      </c>
    </row>
    <row r="1073" spans="1:19">
      <c r="A1073" s="33"/>
      <c r="B1073" s="34"/>
      <c r="C1073" s="33"/>
      <c r="D1073" s="33"/>
      <c r="E1073" s="33"/>
      <c r="F1073" s="42"/>
      <c r="G1073" s="42"/>
      <c r="I1073">
        <f t="shared" si="98"/>
        <v>0</v>
      </c>
      <c r="J1073">
        <f t="shared" si="99"/>
        <v>0</v>
      </c>
      <c r="L1073" s="107"/>
      <c r="M1073" s="110"/>
      <c r="N1073" s="109"/>
      <c r="P1073" s="38">
        <f t="shared" si="96"/>
        <v>0</v>
      </c>
      <c r="Q1073" s="105">
        <f t="shared" si="101"/>
        <v>0</v>
      </c>
      <c r="R1073" s="38">
        <f t="shared" si="97"/>
        <v>0</v>
      </c>
      <c r="S1073" s="40" t="str">
        <f t="shared" si="100"/>
        <v/>
      </c>
    </row>
    <row r="1074" spans="1:19">
      <c r="A1074" s="33"/>
      <c r="B1074" s="34"/>
      <c r="C1074" s="33"/>
      <c r="D1074" s="33"/>
      <c r="E1074" s="33"/>
      <c r="F1074" s="42"/>
      <c r="G1074" s="42"/>
      <c r="I1074">
        <f t="shared" si="98"/>
        <v>0</v>
      </c>
      <c r="J1074">
        <f t="shared" si="99"/>
        <v>0</v>
      </c>
      <c r="L1074" s="107"/>
      <c r="M1074" s="110"/>
      <c r="N1074" s="109"/>
      <c r="P1074" s="38">
        <f t="shared" si="96"/>
        <v>0</v>
      </c>
      <c r="Q1074" s="105">
        <f t="shared" si="101"/>
        <v>0</v>
      </c>
      <c r="R1074" s="38">
        <f t="shared" si="97"/>
        <v>0</v>
      </c>
      <c r="S1074" s="40" t="str">
        <f t="shared" si="100"/>
        <v/>
      </c>
    </row>
    <row r="1075" spans="1:19">
      <c r="A1075" s="33"/>
      <c r="B1075" s="34"/>
      <c r="C1075" s="33"/>
      <c r="D1075" s="33"/>
      <c r="E1075" s="33"/>
      <c r="F1075" s="42"/>
      <c r="G1075" s="42"/>
      <c r="I1075">
        <f t="shared" si="98"/>
        <v>0</v>
      </c>
      <c r="J1075">
        <f t="shared" si="99"/>
        <v>0</v>
      </c>
      <c r="L1075" s="107"/>
      <c r="M1075" s="110"/>
      <c r="N1075" s="109"/>
      <c r="P1075" s="38">
        <f t="shared" si="96"/>
        <v>0</v>
      </c>
      <c r="Q1075" s="105">
        <f t="shared" si="101"/>
        <v>0</v>
      </c>
      <c r="R1075" s="38">
        <f t="shared" si="97"/>
        <v>0</v>
      </c>
      <c r="S1075" s="40" t="str">
        <f t="shared" si="100"/>
        <v/>
      </c>
    </row>
    <row r="1076" spans="1:19">
      <c r="A1076" s="33"/>
      <c r="B1076" s="34"/>
      <c r="C1076" s="33"/>
      <c r="D1076" s="33"/>
      <c r="E1076" s="33"/>
      <c r="F1076" s="42"/>
      <c r="G1076" s="42"/>
      <c r="I1076">
        <f t="shared" si="98"/>
        <v>0</v>
      </c>
      <c r="J1076">
        <f t="shared" si="99"/>
        <v>0</v>
      </c>
      <c r="L1076" s="107"/>
      <c r="M1076" s="110"/>
      <c r="N1076" s="109"/>
      <c r="P1076" s="38">
        <f t="shared" si="96"/>
        <v>0</v>
      </c>
      <c r="Q1076" s="105">
        <f t="shared" si="101"/>
        <v>0</v>
      </c>
      <c r="R1076" s="38">
        <f t="shared" si="97"/>
        <v>0</v>
      </c>
      <c r="S1076" s="40" t="str">
        <f t="shared" si="100"/>
        <v/>
      </c>
    </row>
    <row r="1077" spans="1:19">
      <c r="A1077" s="33"/>
      <c r="B1077" s="34"/>
      <c r="C1077" s="33"/>
      <c r="D1077" s="33"/>
      <c r="E1077" s="33"/>
      <c r="F1077" s="42"/>
      <c r="G1077" s="42"/>
      <c r="I1077">
        <f t="shared" si="98"/>
        <v>0</v>
      </c>
      <c r="J1077">
        <f t="shared" si="99"/>
        <v>0</v>
      </c>
      <c r="L1077" s="107"/>
      <c r="M1077" s="110"/>
      <c r="N1077" s="109"/>
      <c r="P1077" s="38">
        <f t="shared" si="96"/>
        <v>0</v>
      </c>
      <c r="Q1077" s="105">
        <f t="shared" si="101"/>
        <v>0</v>
      </c>
      <c r="R1077" s="38">
        <f t="shared" si="97"/>
        <v>0</v>
      </c>
      <c r="S1077" s="40" t="str">
        <f t="shared" si="100"/>
        <v/>
      </c>
    </row>
    <row r="1078" spans="1:19">
      <c r="A1078" s="33"/>
      <c r="B1078" s="34"/>
      <c r="C1078" s="33"/>
      <c r="D1078" s="33"/>
      <c r="E1078" s="33"/>
      <c r="F1078" s="42"/>
      <c r="G1078" s="42"/>
      <c r="I1078">
        <f t="shared" si="98"/>
        <v>0</v>
      </c>
      <c r="J1078">
        <f t="shared" si="99"/>
        <v>0</v>
      </c>
      <c r="L1078" s="107"/>
      <c r="M1078" s="110"/>
      <c r="N1078" s="109"/>
      <c r="P1078" s="38">
        <f t="shared" si="96"/>
        <v>0</v>
      </c>
      <c r="Q1078" s="105">
        <f t="shared" si="101"/>
        <v>0</v>
      </c>
      <c r="R1078" s="38">
        <f t="shared" si="97"/>
        <v>0</v>
      </c>
      <c r="S1078" s="40" t="str">
        <f t="shared" si="100"/>
        <v/>
      </c>
    </row>
    <row r="1079" spans="1:19">
      <c r="A1079" s="33"/>
      <c r="B1079" s="34"/>
      <c r="C1079" s="33"/>
      <c r="D1079" s="33"/>
      <c r="E1079" s="33"/>
      <c r="F1079" s="42"/>
      <c r="G1079" s="42"/>
      <c r="I1079">
        <f t="shared" si="98"/>
        <v>0</v>
      </c>
      <c r="J1079">
        <f t="shared" si="99"/>
        <v>0</v>
      </c>
      <c r="L1079" s="107"/>
      <c r="M1079" s="110"/>
      <c r="N1079" s="109"/>
      <c r="P1079" s="38">
        <f t="shared" ref="P1079:P1142" si="102">I1079*L1079/1000</f>
        <v>0</v>
      </c>
      <c r="Q1079" s="105">
        <f t="shared" si="101"/>
        <v>0</v>
      </c>
      <c r="R1079" s="38">
        <f t="shared" ref="R1079:R1142" si="103">J1079*N1079/1000</f>
        <v>0</v>
      </c>
      <c r="S1079" s="40" t="str">
        <f t="shared" si="100"/>
        <v/>
      </c>
    </row>
    <row r="1080" spans="1:19">
      <c r="A1080" s="33"/>
      <c r="B1080" s="34"/>
      <c r="C1080" s="33"/>
      <c r="D1080" s="33"/>
      <c r="E1080" s="33"/>
      <c r="F1080" s="42"/>
      <c r="G1080" s="42"/>
      <c r="I1080">
        <f t="shared" ref="I1080:I1143" si="104">IF(OR(E1080="R",E1080="E"),D1080,IF(D1080&gt;=E1080,D1080-E1080,0))</f>
        <v>0</v>
      </c>
      <c r="J1080">
        <f t="shared" ref="J1080:J1143" si="105">IF(OR(E1080="R",E1080="E"),0,IF(E1080&gt;D1080,E1080-D1080,0))</f>
        <v>0</v>
      </c>
      <c r="L1080" s="107"/>
      <c r="M1080" s="110"/>
      <c r="N1080" s="109"/>
      <c r="P1080" s="38">
        <f t="shared" si="102"/>
        <v>0</v>
      </c>
      <c r="Q1080" s="105">
        <f t="shared" si="101"/>
        <v>0</v>
      </c>
      <c r="R1080" s="38">
        <f t="shared" si="103"/>
        <v>0</v>
      </c>
      <c r="S1080" s="40" t="str">
        <f t="shared" si="100"/>
        <v/>
      </c>
    </row>
    <row r="1081" spans="1:19">
      <c r="A1081" s="33"/>
      <c r="B1081" s="34"/>
      <c r="C1081" s="33"/>
      <c r="D1081" s="33"/>
      <c r="E1081" s="33"/>
      <c r="F1081" s="42"/>
      <c r="G1081" s="42"/>
      <c r="I1081">
        <f t="shared" si="104"/>
        <v>0</v>
      </c>
      <c r="J1081">
        <f t="shared" si="105"/>
        <v>0</v>
      </c>
      <c r="L1081" s="107"/>
      <c r="M1081" s="110"/>
      <c r="N1081" s="109"/>
      <c r="P1081" s="38">
        <f t="shared" si="102"/>
        <v>0</v>
      </c>
      <c r="Q1081" s="105">
        <f t="shared" si="101"/>
        <v>0</v>
      </c>
      <c r="R1081" s="38">
        <f t="shared" si="103"/>
        <v>0</v>
      </c>
      <c r="S1081" s="40" t="str">
        <f t="shared" si="100"/>
        <v/>
      </c>
    </row>
    <row r="1082" spans="1:19">
      <c r="A1082" s="33"/>
      <c r="B1082" s="34"/>
      <c r="C1082" s="33"/>
      <c r="D1082" s="33"/>
      <c r="E1082" s="33"/>
      <c r="F1082" s="42"/>
      <c r="G1082" s="42"/>
      <c r="I1082">
        <f t="shared" si="104"/>
        <v>0</v>
      </c>
      <c r="J1082">
        <f t="shared" si="105"/>
        <v>0</v>
      </c>
      <c r="L1082" s="107"/>
      <c r="M1082" s="110"/>
      <c r="N1082" s="109"/>
      <c r="P1082" s="38">
        <f t="shared" si="102"/>
        <v>0</v>
      </c>
      <c r="Q1082" s="105">
        <f t="shared" si="101"/>
        <v>0</v>
      </c>
      <c r="R1082" s="38">
        <f t="shared" si="103"/>
        <v>0</v>
      </c>
      <c r="S1082" s="40" t="str">
        <f t="shared" si="100"/>
        <v/>
      </c>
    </row>
    <row r="1083" spans="1:19">
      <c r="A1083" s="33"/>
      <c r="B1083" s="34"/>
      <c r="C1083" s="33"/>
      <c r="D1083" s="33"/>
      <c r="E1083" s="33"/>
      <c r="F1083" s="42"/>
      <c r="G1083" s="42"/>
      <c r="I1083">
        <f t="shared" si="104"/>
        <v>0</v>
      </c>
      <c r="J1083">
        <f t="shared" si="105"/>
        <v>0</v>
      </c>
      <c r="L1083" s="107"/>
      <c r="M1083" s="110"/>
      <c r="N1083" s="109"/>
      <c r="P1083" s="38">
        <f t="shared" si="102"/>
        <v>0</v>
      </c>
      <c r="Q1083" s="105">
        <f t="shared" si="101"/>
        <v>0</v>
      </c>
      <c r="R1083" s="38">
        <f t="shared" si="103"/>
        <v>0</v>
      </c>
      <c r="S1083" s="40" t="str">
        <f t="shared" si="100"/>
        <v/>
      </c>
    </row>
    <row r="1084" spans="1:19">
      <c r="A1084" s="33"/>
      <c r="B1084" s="34"/>
      <c r="C1084" s="33"/>
      <c r="D1084" s="33"/>
      <c r="E1084" s="33"/>
      <c r="F1084" s="42"/>
      <c r="G1084" s="42"/>
      <c r="I1084">
        <f t="shared" si="104"/>
        <v>0</v>
      </c>
      <c r="J1084">
        <f t="shared" si="105"/>
        <v>0</v>
      </c>
      <c r="L1084" s="107"/>
      <c r="M1084" s="110"/>
      <c r="N1084" s="109"/>
      <c r="P1084" s="38">
        <f t="shared" si="102"/>
        <v>0</v>
      </c>
      <c r="Q1084" s="105">
        <f t="shared" si="101"/>
        <v>0</v>
      </c>
      <c r="R1084" s="38">
        <f t="shared" si="103"/>
        <v>0</v>
      </c>
      <c r="S1084" s="40" t="str">
        <f t="shared" si="100"/>
        <v/>
      </c>
    </row>
    <row r="1085" spans="1:19">
      <c r="A1085" s="33"/>
      <c r="B1085" s="34"/>
      <c r="C1085" s="33"/>
      <c r="D1085" s="33"/>
      <c r="E1085" s="33"/>
      <c r="F1085" s="42"/>
      <c r="G1085" s="42"/>
      <c r="I1085">
        <f t="shared" si="104"/>
        <v>0</v>
      </c>
      <c r="J1085">
        <f t="shared" si="105"/>
        <v>0</v>
      </c>
      <c r="L1085" s="107"/>
      <c r="M1085" s="110"/>
      <c r="N1085" s="109"/>
      <c r="P1085" s="38">
        <f t="shared" si="102"/>
        <v>0</v>
      </c>
      <c r="Q1085" s="105">
        <f t="shared" si="101"/>
        <v>0</v>
      </c>
      <c r="R1085" s="38">
        <f t="shared" si="103"/>
        <v>0</v>
      </c>
      <c r="S1085" s="40" t="str">
        <f t="shared" si="100"/>
        <v/>
      </c>
    </row>
    <row r="1086" spans="1:19">
      <c r="A1086" s="33"/>
      <c r="B1086" s="34"/>
      <c r="C1086" s="33"/>
      <c r="D1086" s="33"/>
      <c r="E1086" s="33"/>
      <c r="F1086" s="42"/>
      <c r="G1086" s="42"/>
      <c r="I1086">
        <f t="shared" si="104"/>
        <v>0</v>
      </c>
      <c r="J1086">
        <f t="shared" si="105"/>
        <v>0</v>
      </c>
      <c r="L1086" s="107"/>
      <c r="M1086" s="110"/>
      <c r="N1086" s="109"/>
      <c r="P1086" s="38">
        <f t="shared" si="102"/>
        <v>0</v>
      </c>
      <c r="Q1086" s="105">
        <f t="shared" si="101"/>
        <v>0</v>
      </c>
      <c r="R1086" s="38">
        <f t="shared" si="103"/>
        <v>0</v>
      </c>
      <c r="S1086" s="40" t="str">
        <f t="shared" si="100"/>
        <v/>
      </c>
    </row>
    <row r="1087" spans="1:19">
      <c r="A1087" s="33"/>
      <c r="B1087" s="34"/>
      <c r="C1087" s="33"/>
      <c r="D1087" s="33"/>
      <c r="E1087" s="33"/>
      <c r="F1087" s="42"/>
      <c r="G1087" s="42"/>
      <c r="I1087">
        <f t="shared" si="104"/>
        <v>0</v>
      </c>
      <c r="J1087">
        <f t="shared" si="105"/>
        <v>0</v>
      </c>
      <c r="L1087" s="107"/>
      <c r="M1087" s="110"/>
      <c r="N1087" s="109"/>
      <c r="P1087" s="38">
        <f t="shared" si="102"/>
        <v>0</v>
      </c>
      <c r="Q1087" s="105">
        <f t="shared" si="101"/>
        <v>0</v>
      </c>
      <c r="R1087" s="38">
        <f t="shared" si="103"/>
        <v>0</v>
      </c>
      <c r="S1087" s="40" t="str">
        <f t="shared" si="100"/>
        <v/>
      </c>
    </row>
    <row r="1088" spans="1:19">
      <c r="A1088" s="33"/>
      <c r="B1088" s="34"/>
      <c r="C1088" s="33"/>
      <c r="D1088" s="33"/>
      <c r="E1088" s="33"/>
      <c r="F1088" s="42"/>
      <c r="G1088" s="42"/>
      <c r="I1088">
        <f t="shared" si="104"/>
        <v>0</v>
      </c>
      <c r="J1088">
        <f t="shared" si="105"/>
        <v>0</v>
      </c>
      <c r="L1088" s="107"/>
      <c r="M1088" s="110"/>
      <c r="N1088" s="109"/>
      <c r="P1088" s="38">
        <f t="shared" si="102"/>
        <v>0</v>
      </c>
      <c r="Q1088" s="105">
        <f t="shared" si="101"/>
        <v>0</v>
      </c>
      <c r="R1088" s="38">
        <f t="shared" si="103"/>
        <v>0</v>
      </c>
      <c r="S1088" s="40" t="str">
        <f t="shared" si="100"/>
        <v/>
      </c>
    </row>
    <row r="1089" spans="1:19">
      <c r="A1089" s="33"/>
      <c r="B1089" s="34"/>
      <c r="C1089" s="33"/>
      <c r="D1089" s="33"/>
      <c r="E1089" s="33"/>
      <c r="F1089" s="42"/>
      <c r="G1089" s="42"/>
      <c r="I1089">
        <f t="shared" si="104"/>
        <v>0</v>
      </c>
      <c r="J1089">
        <f t="shared" si="105"/>
        <v>0</v>
      </c>
      <c r="L1089" s="107"/>
      <c r="M1089" s="110"/>
      <c r="N1089" s="109"/>
      <c r="P1089" s="38">
        <f t="shared" si="102"/>
        <v>0</v>
      </c>
      <c r="Q1089" s="105">
        <f t="shared" si="101"/>
        <v>0</v>
      </c>
      <c r="R1089" s="38">
        <f t="shared" si="103"/>
        <v>0</v>
      </c>
      <c r="S1089" s="40" t="str">
        <f t="shared" si="100"/>
        <v/>
      </c>
    </row>
    <row r="1090" spans="1:19">
      <c r="A1090" s="33"/>
      <c r="B1090" s="34"/>
      <c r="C1090" s="33"/>
      <c r="D1090" s="33"/>
      <c r="E1090" s="33"/>
      <c r="F1090" s="42"/>
      <c r="G1090" s="42"/>
      <c r="I1090">
        <f t="shared" si="104"/>
        <v>0</v>
      </c>
      <c r="J1090">
        <f t="shared" si="105"/>
        <v>0</v>
      </c>
      <c r="L1090" s="107"/>
      <c r="M1090" s="110"/>
      <c r="N1090" s="109"/>
      <c r="P1090" s="38">
        <f t="shared" si="102"/>
        <v>0</v>
      </c>
      <c r="Q1090" s="105">
        <f t="shared" si="101"/>
        <v>0</v>
      </c>
      <c r="R1090" s="38">
        <f t="shared" si="103"/>
        <v>0</v>
      </c>
      <c r="S1090" s="40" t="str">
        <f t="shared" si="100"/>
        <v/>
      </c>
    </row>
    <row r="1091" spans="1:19">
      <c r="A1091" s="33"/>
      <c r="B1091" s="34"/>
      <c r="C1091" s="33"/>
      <c r="D1091" s="33"/>
      <c r="E1091" s="33"/>
      <c r="F1091" s="42"/>
      <c r="G1091" s="42"/>
      <c r="I1091">
        <f t="shared" si="104"/>
        <v>0</v>
      </c>
      <c r="J1091">
        <f t="shared" si="105"/>
        <v>0</v>
      </c>
      <c r="L1091" s="107"/>
      <c r="M1091" s="110"/>
      <c r="N1091" s="109"/>
      <c r="P1091" s="38">
        <f t="shared" si="102"/>
        <v>0</v>
      </c>
      <c r="Q1091" s="105">
        <f t="shared" si="101"/>
        <v>0</v>
      </c>
      <c r="R1091" s="38">
        <f t="shared" si="103"/>
        <v>0</v>
      </c>
      <c r="S1091" s="40" t="str">
        <f t="shared" si="100"/>
        <v/>
      </c>
    </row>
    <row r="1092" spans="1:19">
      <c r="A1092" s="33"/>
      <c r="B1092" s="34"/>
      <c r="C1092" s="33"/>
      <c r="D1092" s="33"/>
      <c r="E1092" s="33"/>
      <c r="F1092" s="42"/>
      <c r="G1092" s="42"/>
      <c r="I1092">
        <f t="shared" si="104"/>
        <v>0</v>
      </c>
      <c r="J1092">
        <f t="shared" si="105"/>
        <v>0</v>
      </c>
      <c r="L1092" s="107"/>
      <c r="M1092" s="110"/>
      <c r="N1092" s="109"/>
      <c r="P1092" s="38">
        <f t="shared" si="102"/>
        <v>0</v>
      </c>
      <c r="Q1092" s="105">
        <f t="shared" si="101"/>
        <v>0</v>
      </c>
      <c r="R1092" s="38">
        <f t="shared" si="103"/>
        <v>0</v>
      </c>
      <c r="S1092" s="40" t="str">
        <f t="shared" si="100"/>
        <v/>
      </c>
    </row>
    <row r="1093" spans="1:19">
      <c r="A1093" s="33"/>
      <c r="B1093" s="34"/>
      <c r="C1093" s="33"/>
      <c r="D1093" s="33"/>
      <c r="E1093" s="33"/>
      <c r="F1093" s="42"/>
      <c r="G1093" s="42"/>
      <c r="I1093">
        <f t="shared" si="104"/>
        <v>0</v>
      </c>
      <c r="J1093">
        <f t="shared" si="105"/>
        <v>0</v>
      </c>
      <c r="L1093" s="107"/>
      <c r="M1093" s="110"/>
      <c r="N1093" s="109"/>
      <c r="P1093" s="38">
        <f t="shared" si="102"/>
        <v>0</v>
      </c>
      <c r="Q1093" s="105">
        <f t="shared" si="101"/>
        <v>0</v>
      </c>
      <c r="R1093" s="38">
        <f t="shared" si="103"/>
        <v>0</v>
      </c>
      <c r="S1093" s="40" t="str">
        <f t="shared" si="100"/>
        <v/>
      </c>
    </row>
    <row r="1094" spans="1:19">
      <c r="A1094" s="33"/>
      <c r="B1094" s="34"/>
      <c r="C1094" s="33"/>
      <c r="D1094" s="33"/>
      <c r="E1094" s="33"/>
      <c r="F1094" s="42"/>
      <c r="G1094" s="42"/>
      <c r="I1094">
        <f t="shared" si="104"/>
        <v>0</v>
      </c>
      <c r="J1094">
        <f t="shared" si="105"/>
        <v>0</v>
      </c>
      <c r="L1094" s="107"/>
      <c r="M1094" s="110"/>
      <c r="N1094" s="109"/>
      <c r="P1094" s="38">
        <f t="shared" si="102"/>
        <v>0</v>
      </c>
      <c r="Q1094" s="105">
        <f t="shared" si="101"/>
        <v>0</v>
      </c>
      <c r="R1094" s="38">
        <f t="shared" si="103"/>
        <v>0</v>
      </c>
      <c r="S1094" s="40" t="str">
        <f t="shared" si="100"/>
        <v/>
      </c>
    </row>
    <row r="1095" spans="1:19">
      <c r="A1095" s="33"/>
      <c r="B1095" s="34"/>
      <c r="C1095" s="33"/>
      <c r="D1095" s="33"/>
      <c r="E1095" s="33"/>
      <c r="F1095" s="42"/>
      <c r="G1095" s="42"/>
      <c r="I1095">
        <f t="shared" si="104"/>
        <v>0</v>
      </c>
      <c r="J1095">
        <f t="shared" si="105"/>
        <v>0</v>
      </c>
      <c r="L1095" s="107"/>
      <c r="M1095" s="110"/>
      <c r="N1095" s="109"/>
      <c r="P1095" s="38">
        <f t="shared" si="102"/>
        <v>0</v>
      </c>
      <c r="Q1095" s="105">
        <f t="shared" si="101"/>
        <v>0</v>
      </c>
      <c r="R1095" s="38">
        <f t="shared" si="103"/>
        <v>0</v>
      </c>
      <c r="S1095" s="40" t="str">
        <f t="shared" ref="S1095:S1158" si="106">IF(C1095=1,SUM(R1095:R1118)-SUM(P1095:P1118),"")</f>
        <v/>
      </c>
    </row>
    <row r="1096" spans="1:19">
      <c r="A1096" s="33"/>
      <c r="B1096" s="34"/>
      <c r="C1096" s="33"/>
      <c r="D1096" s="33"/>
      <c r="E1096" s="33"/>
      <c r="F1096" s="42"/>
      <c r="G1096" s="42"/>
      <c r="I1096">
        <f t="shared" si="104"/>
        <v>0</v>
      </c>
      <c r="J1096">
        <f t="shared" si="105"/>
        <v>0</v>
      </c>
      <c r="L1096" s="107"/>
      <c r="M1096" s="110"/>
      <c r="N1096" s="109"/>
      <c r="P1096" s="38">
        <f t="shared" si="102"/>
        <v>0</v>
      </c>
      <c r="Q1096" s="105">
        <f t="shared" ref="Q1096:Q1159" si="107">I1096*M1096/1000</f>
        <v>0</v>
      </c>
      <c r="R1096" s="38">
        <f t="shared" si="103"/>
        <v>0</v>
      </c>
      <c r="S1096" s="40" t="str">
        <f t="shared" si="106"/>
        <v/>
      </c>
    </row>
    <row r="1097" spans="1:19">
      <c r="A1097" s="33"/>
      <c r="B1097" s="34"/>
      <c r="C1097" s="33"/>
      <c r="D1097" s="33"/>
      <c r="E1097" s="33"/>
      <c r="F1097" s="42"/>
      <c r="G1097" s="42"/>
      <c r="I1097">
        <f t="shared" si="104"/>
        <v>0</v>
      </c>
      <c r="J1097">
        <f t="shared" si="105"/>
        <v>0</v>
      </c>
      <c r="L1097" s="107"/>
      <c r="M1097" s="110"/>
      <c r="N1097" s="109"/>
      <c r="P1097" s="38">
        <f t="shared" si="102"/>
        <v>0</v>
      </c>
      <c r="Q1097" s="105">
        <f t="shared" si="107"/>
        <v>0</v>
      </c>
      <c r="R1097" s="38">
        <f t="shared" si="103"/>
        <v>0</v>
      </c>
      <c r="S1097" s="40" t="str">
        <f t="shared" si="106"/>
        <v/>
      </c>
    </row>
    <row r="1098" spans="1:19">
      <c r="A1098" s="33"/>
      <c r="B1098" s="34"/>
      <c r="C1098" s="33"/>
      <c r="D1098" s="33"/>
      <c r="E1098" s="33"/>
      <c r="F1098" s="42"/>
      <c r="G1098" s="42"/>
      <c r="I1098">
        <f t="shared" si="104"/>
        <v>0</v>
      </c>
      <c r="J1098">
        <f t="shared" si="105"/>
        <v>0</v>
      </c>
      <c r="L1098" s="107"/>
      <c r="M1098" s="110"/>
      <c r="N1098" s="109"/>
      <c r="P1098" s="38">
        <f t="shared" si="102"/>
        <v>0</v>
      </c>
      <c r="Q1098" s="105">
        <f t="shared" si="107"/>
        <v>0</v>
      </c>
      <c r="R1098" s="38">
        <f t="shared" si="103"/>
        <v>0</v>
      </c>
      <c r="S1098" s="40" t="str">
        <f t="shared" si="106"/>
        <v/>
      </c>
    </row>
    <row r="1099" spans="1:19">
      <c r="A1099" s="33"/>
      <c r="B1099" s="34"/>
      <c r="C1099" s="33"/>
      <c r="D1099" s="33"/>
      <c r="E1099" s="33"/>
      <c r="F1099" s="42"/>
      <c r="G1099" s="42"/>
      <c r="I1099">
        <f t="shared" si="104"/>
        <v>0</v>
      </c>
      <c r="J1099">
        <f t="shared" si="105"/>
        <v>0</v>
      </c>
      <c r="L1099" s="107"/>
      <c r="M1099" s="110"/>
      <c r="N1099" s="109"/>
      <c r="P1099" s="38">
        <f t="shared" si="102"/>
        <v>0</v>
      </c>
      <c r="Q1099" s="105">
        <f t="shared" si="107"/>
        <v>0</v>
      </c>
      <c r="R1099" s="38">
        <f t="shared" si="103"/>
        <v>0</v>
      </c>
      <c r="S1099" s="40" t="str">
        <f t="shared" si="106"/>
        <v/>
      </c>
    </row>
    <row r="1100" spans="1:19">
      <c r="A1100" s="33"/>
      <c r="B1100" s="34"/>
      <c r="C1100" s="33"/>
      <c r="D1100" s="33"/>
      <c r="E1100" s="33"/>
      <c r="F1100" s="42"/>
      <c r="G1100" s="42"/>
      <c r="I1100">
        <f t="shared" si="104"/>
        <v>0</v>
      </c>
      <c r="J1100">
        <f t="shared" si="105"/>
        <v>0</v>
      </c>
      <c r="L1100" s="107"/>
      <c r="M1100" s="110"/>
      <c r="N1100" s="109"/>
      <c r="P1100" s="38">
        <f t="shared" si="102"/>
        <v>0</v>
      </c>
      <c r="Q1100" s="105">
        <f t="shared" si="107"/>
        <v>0</v>
      </c>
      <c r="R1100" s="38">
        <f t="shared" si="103"/>
        <v>0</v>
      </c>
      <c r="S1100" s="40" t="str">
        <f t="shared" si="106"/>
        <v/>
      </c>
    </row>
    <row r="1101" spans="1:19">
      <c r="A1101" s="33"/>
      <c r="B1101" s="34"/>
      <c r="C1101" s="33"/>
      <c r="D1101" s="33"/>
      <c r="E1101" s="33"/>
      <c r="F1101" s="42"/>
      <c r="G1101" s="42"/>
      <c r="I1101">
        <f t="shared" si="104"/>
        <v>0</v>
      </c>
      <c r="J1101">
        <f t="shared" si="105"/>
        <v>0</v>
      </c>
      <c r="L1101" s="107"/>
      <c r="M1101" s="110"/>
      <c r="N1101" s="109"/>
      <c r="P1101" s="38">
        <f t="shared" si="102"/>
        <v>0</v>
      </c>
      <c r="Q1101" s="105">
        <f t="shared" si="107"/>
        <v>0</v>
      </c>
      <c r="R1101" s="38">
        <f t="shared" si="103"/>
        <v>0</v>
      </c>
      <c r="S1101" s="40" t="str">
        <f t="shared" si="106"/>
        <v/>
      </c>
    </row>
    <row r="1102" spans="1:19">
      <c r="A1102" s="33"/>
      <c r="B1102" s="34"/>
      <c r="C1102" s="33"/>
      <c r="D1102" s="33"/>
      <c r="E1102" s="33"/>
      <c r="F1102" s="42"/>
      <c r="G1102" s="42"/>
      <c r="I1102">
        <f t="shared" si="104"/>
        <v>0</v>
      </c>
      <c r="J1102">
        <f t="shared" si="105"/>
        <v>0</v>
      </c>
      <c r="L1102" s="107"/>
      <c r="M1102" s="110"/>
      <c r="N1102" s="109"/>
      <c r="P1102" s="38">
        <f t="shared" si="102"/>
        <v>0</v>
      </c>
      <c r="Q1102" s="105">
        <f t="shared" si="107"/>
        <v>0</v>
      </c>
      <c r="R1102" s="38">
        <f t="shared" si="103"/>
        <v>0</v>
      </c>
      <c r="S1102" s="40" t="str">
        <f t="shared" si="106"/>
        <v/>
      </c>
    </row>
    <row r="1103" spans="1:19">
      <c r="A1103" s="33"/>
      <c r="B1103" s="34"/>
      <c r="C1103" s="33"/>
      <c r="D1103" s="33"/>
      <c r="E1103" s="33"/>
      <c r="F1103" s="42"/>
      <c r="G1103" s="42"/>
      <c r="I1103">
        <f t="shared" si="104"/>
        <v>0</v>
      </c>
      <c r="J1103">
        <f t="shared" si="105"/>
        <v>0</v>
      </c>
      <c r="L1103" s="107"/>
      <c r="M1103" s="110"/>
      <c r="N1103" s="109"/>
      <c r="P1103" s="38">
        <f t="shared" si="102"/>
        <v>0</v>
      </c>
      <c r="Q1103" s="105">
        <f t="shared" si="107"/>
        <v>0</v>
      </c>
      <c r="R1103" s="38">
        <f t="shared" si="103"/>
        <v>0</v>
      </c>
      <c r="S1103" s="40" t="str">
        <f t="shared" si="106"/>
        <v/>
      </c>
    </row>
    <row r="1104" spans="1:19">
      <c r="A1104" s="33"/>
      <c r="B1104" s="34"/>
      <c r="C1104" s="33"/>
      <c r="D1104" s="33"/>
      <c r="E1104" s="33"/>
      <c r="F1104" s="42"/>
      <c r="G1104" s="42"/>
      <c r="I1104">
        <f t="shared" si="104"/>
        <v>0</v>
      </c>
      <c r="J1104">
        <f t="shared" si="105"/>
        <v>0</v>
      </c>
      <c r="L1104" s="107"/>
      <c r="M1104" s="110"/>
      <c r="N1104" s="109"/>
      <c r="P1104" s="38">
        <f t="shared" si="102"/>
        <v>0</v>
      </c>
      <c r="Q1104" s="105">
        <f t="shared" si="107"/>
        <v>0</v>
      </c>
      <c r="R1104" s="38">
        <f t="shared" si="103"/>
        <v>0</v>
      </c>
      <c r="S1104" s="40" t="str">
        <f t="shared" si="106"/>
        <v/>
      </c>
    </row>
    <row r="1105" spans="1:19">
      <c r="A1105" s="33"/>
      <c r="B1105" s="34"/>
      <c r="C1105" s="33"/>
      <c r="D1105" s="33"/>
      <c r="E1105" s="33"/>
      <c r="F1105" s="42"/>
      <c r="G1105" s="42"/>
      <c r="I1105">
        <f t="shared" si="104"/>
        <v>0</v>
      </c>
      <c r="J1105">
        <f t="shared" si="105"/>
        <v>0</v>
      </c>
      <c r="L1105" s="107"/>
      <c r="M1105" s="110"/>
      <c r="N1105" s="109"/>
      <c r="P1105" s="38">
        <f t="shared" si="102"/>
        <v>0</v>
      </c>
      <c r="Q1105" s="105">
        <f t="shared" si="107"/>
        <v>0</v>
      </c>
      <c r="R1105" s="38">
        <f t="shared" si="103"/>
        <v>0</v>
      </c>
      <c r="S1105" s="40" t="str">
        <f t="shared" si="106"/>
        <v/>
      </c>
    </row>
    <row r="1106" spans="1:19">
      <c r="A1106" s="33"/>
      <c r="B1106" s="34"/>
      <c r="C1106" s="33"/>
      <c r="D1106" s="33"/>
      <c r="E1106" s="33"/>
      <c r="F1106" s="42"/>
      <c r="G1106" s="42"/>
      <c r="I1106">
        <f t="shared" si="104"/>
        <v>0</v>
      </c>
      <c r="J1106">
        <f t="shared" si="105"/>
        <v>0</v>
      </c>
      <c r="L1106" s="107"/>
      <c r="M1106" s="110"/>
      <c r="N1106" s="109"/>
      <c r="P1106" s="38">
        <f t="shared" si="102"/>
        <v>0</v>
      </c>
      <c r="Q1106" s="105">
        <f t="shared" si="107"/>
        <v>0</v>
      </c>
      <c r="R1106" s="38">
        <f t="shared" si="103"/>
        <v>0</v>
      </c>
      <c r="S1106" s="40" t="str">
        <f t="shared" si="106"/>
        <v/>
      </c>
    </row>
    <row r="1107" spans="1:19">
      <c r="A1107" s="33"/>
      <c r="B1107" s="34"/>
      <c r="C1107" s="33"/>
      <c r="D1107" s="33"/>
      <c r="E1107" s="33"/>
      <c r="F1107" s="42"/>
      <c r="G1107" s="42"/>
      <c r="I1107">
        <f t="shared" si="104"/>
        <v>0</v>
      </c>
      <c r="J1107">
        <f t="shared" si="105"/>
        <v>0</v>
      </c>
      <c r="L1107" s="107"/>
      <c r="M1107" s="110"/>
      <c r="N1107" s="109"/>
      <c r="P1107" s="38">
        <f t="shared" si="102"/>
        <v>0</v>
      </c>
      <c r="Q1107" s="105">
        <f t="shared" si="107"/>
        <v>0</v>
      </c>
      <c r="R1107" s="38">
        <f t="shared" si="103"/>
        <v>0</v>
      </c>
      <c r="S1107" s="40" t="str">
        <f t="shared" si="106"/>
        <v/>
      </c>
    </row>
    <row r="1108" spans="1:19">
      <c r="A1108" s="33"/>
      <c r="B1108" s="34"/>
      <c r="C1108" s="33"/>
      <c r="D1108" s="33"/>
      <c r="E1108" s="33"/>
      <c r="F1108" s="42"/>
      <c r="G1108" s="42"/>
      <c r="I1108">
        <f t="shared" si="104"/>
        <v>0</v>
      </c>
      <c r="J1108">
        <f t="shared" si="105"/>
        <v>0</v>
      </c>
      <c r="L1108" s="107"/>
      <c r="M1108" s="110"/>
      <c r="N1108" s="109"/>
      <c r="P1108" s="38">
        <f t="shared" si="102"/>
        <v>0</v>
      </c>
      <c r="Q1108" s="105">
        <f t="shared" si="107"/>
        <v>0</v>
      </c>
      <c r="R1108" s="38">
        <f t="shared" si="103"/>
        <v>0</v>
      </c>
      <c r="S1108" s="40" t="str">
        <f t="shared" si="106"/>
        <v/>
      </c>
    </row>
    <row r="1109" spans="1:19">
      <c r="A1109" s="33"/>
      <c r="B1109" s="34"/>
      <c r="C1109" s="33"/>
      <c r="D1109" s="33"/>
      <c r="E1109" s="33"/>
      <c r="F1109" s="42"/>
      <c r="G1109" s="42"/>
      <c r="I1109">
        <f t="shared" si="104"/>
        <v>0</v>
      </c>
      <c r="J1109">
        <f t="shared" si="105"/>
        <v>0</v>
      </c>
      <c r="L1109" s="107"/>
      <c r="M1109" s="110"/>
      <c r="N1109" s="109"/>
      <c r="P1109" s="38">
        <f t="shared" si="102"/>
        <v>0</v>
      </c>
      <c r="Q1109" s="105">
        <f t="shared" si="107"/>
        <v>0</v>
      </c>
      <c r="R1109" s="38">
        <f t="shared" si="103"/>
        <v>0</v>
      </c>
      <c r="S1109" s="40" t="str">
        <f t="shared" si="106"/>
        <v/>
      </c>
    </row>
    <row r="1110" spans="1:19">
      <c r="A1110" s="33"/>
      <c r="B1110" s="34"/>
      <c r="C1110" s="33"/>
      <c r="D1110" s="33"/>
      <c r="E1110" s="33"/>
      <c r="F1110" s="42"/>
      <c r="G1110" s="42"/>
      <c r="I1110">
        <f t="shared" si="104"/>
        <v>0</v>
      </c>
      <c r="J1110">
        <f t="shared" si="105"/>
        <v>0</v>
      </c>
      <c r="L1110" s="107"/>
      <c r="M1110" s="110"/>
      <c r="N1110" s="109"/>
      <c r="P1110" s="38">
        <f t="shared" si="102"/>
        <v>0</v>
      </c>
      <c r="Q1110" s="105">
        <f t="shared" si="107"/>
        <v>0</v>
      </c>
      <c r="R1110" s="38">
        <f t="shared" si="103"/>
        <v>0</v>
      </c>
      <c r="S1110" s="40" t="str">
        <f t="shared" si="106"/>
        <v/>
      </c>
    </row>
    <row r="1111" spans="1:19">
      <c r="A1111" s="33"/>
      <c r="B1111" s="34"/>
      <c r="C1111" s="33"/>
      <c r="D1111" s="33"/>
      <c r="E1111" s="33"/>
      <c r="F1111" s="42"/>
      <c r="G1111" s="42"/>
      <c r="I1111">
        <f t="shared" si="104"/>
        <v>0</v>
      </c>
      <c r="J1111">
        <f t="shared" si="105"/>
        <v>0</v>
      </c>
      <c r="L1111" s="107"/>
      <c r="M1111" s="110"/>
      <c r="N1111" s="109"/>
      <c r="P1111" s="38">
        <f t="shared" si="102"/>
        <v>0</v>
      </c>
      <c r="Q1111" s="105">
        <f t="shared" si="107"/>
        <v>0</v>
      </c>
      <c r="R1111" s="38">
        <f t="shared" si="103"/>
        <v>0</v>
      </c>
      <c r="S1111" s="40" t="str">
        <f t="shared" si="106"/>
        <v/>
      </c>
    </row>
    <row r="1112" spans="1:19">
      <c r="A1112" s="33"/>
      <c r="B1112" s="34"/>
      <c r="C1112" s="33"/>
      <c r="D1112" s="33"/>
      <c r="E1112" s="33"/>
      <c r="F1112" s="42"/>
      <c r="G1112" s="42"/>
      <c r="I1112">
        <f t="shared" si="104"/>
        <v>0</v>
      </c>
      <c r="J1112">
        <f t="shared" si="105"/>
        <v>0</v>
      </c>
      <c r="L1112" s="107"/>
      <c r="M1112" s="110"/>
      <c r="N1112" s="109"/>
      <c r="P1112" s="38">
        <f t="shared" si="102"/>
        <v>0</v>
      </c>
      <c r="Q1112" s="105">
        <f t="shared" si="107"/>
        <v>0</v>
      </c>
      <c r="R1112" s="38">
        <f t="shared" si="103"/>
        <v>0</v>
      </c>
      <c r="S1112" s="40" t="str">
        <f t="shared" si="106"/>
        <v/>
      </c>
    </row>
    <row r="1113" spans="1:19">
      <c r="A1113" s="33"/>
      <c r="B1113" s="34"/>
      <c r="C1113" s="33"/>
      <c r="D1113" s="33"/>
      <c r="E1113" s="33"/>
      <c r="F1113" s="42"/>
      <c r="G1113" s="42"/>
      <c r="I1113">
        <f t="shared" si="104"/>
        <v>0</v>
      </c>
      <c r="J1113">
        <f t="shared" si="105"/>
        <v>0</v>
      </c>
      <c r="L1113" s="107"/>
      <c r="M1113" s="110"/>
      <c r="N1113" s="109"/>
      <c r="P1113" s="38">
        <f t="shared" si="102"/>
        <v>0</v>
      </c>
      <c r="Q1113" s="105">
        <f t="shared" si="107"/>
        <v>0</v>
      </c>
      <c r="R1113" s="38">
        <f t="shared" si="103"/>
        <v>0</v>
      </c>
      <c r="S1113" s="40" t="str">
        <f t="shared" si="106"/>
        <v/>
      </c>
    </row>
    <row r="1114" spans="1:19">
      <c r="A1114" s="33"/>
      <c r="B1114" s="34"/>
      <c r="C1114" s="33"/>
      <c r="D1114" s="33"/>
      <c r="E1114" s="33"/>
      <c r="F1114" s="42"/>
      <c r="G1114" s="42"/>
      <c r="I1114">
        <f t="shared" si="104"/>
        <v>0</v>
      </c>
      <c r="J1114">
        <f t="shared" si="105"/>
        <v>0</v>
      </c>
      <c r="L1114" s="107"/>
      <c r="M1114" s="110"/>
      <c r="N1114" s="109"/>
      <c r="P1114" s="38">
        <f t="shared" si="102"/>
        <v>0</v>
      </c>
      <c r="Q1114" s="105">
        <f t="shared" si="107"/>
        <v>0</v>
      </c>
      <c r="R1114" s="38">
        <f t="shared" si="103"/>
        <v>0</v>
      </c>
      <c r="S1114" s="40" t="str">
        <f t="shared" si="106"/>
        <v/>
      </c>
    </row>
    <row r="1115" spans="1:19">
      <c r="A1115" s="33"/>
      <c r="B1115" s="34"/>
      <c r="C1115" s="33"/>
      <c r="D1115" s="33"/>
      <c r="E1115" s="33"/>
      <c r="F1115" s="42"/>
      <c r="G1115" s="42"/>
      <c r="I1115">
        <f t="shared" si="104"/>
        <v>0</v>
      </c>
      <c r="J1115">
        <f t="shared" si="105"/>
        <v>0</v>
      </c>
      <c r="L1115" s="107"/>
      <c r="M1115" s="110"/>
      <c r="N1115" s="109"/>
      <c r="P1115" s="38">
        <f t="shared" si="102"/>
        <v>0</v>
      </c>
      <c r="Q1115" s="105">
        <f t="shared" si="107"/>
        <v>0</v>
      </c>
      <c r="R1115" s="38">
        <f t="shared" si="103"/>
        <v>0</v>
      </c>
      <c r="S1115" s="40" t="str">
        <f t="shared" si="106"/>
        <v/>
      </c>
    </row>
    <row r="1116" spans="1:19">
      <c r="A1116" s="33"/>
      <c r="B1116" s="34"/>
      <c r="C1116" s="33"/>
      <c r="D1116" s="33"/>
      <c r="E1116" s="33"/>
      <c r="F1116" s="42"/>
      <c r="G1116" s="42"/>
      <c r="I1116">
        <f t="shared" si="104"/>
        <v>0</v>
      </c>
      <c r="J1116">
        <f t="shared" si="105"/>
        <v>0</v>
      </c>
      <c r="L1116" s="107"/>
      <c r="M1116" s="110"/>
      <c r="N1116" s="109"/>
      <c r="P1116" s="38">
        <f t="shared" si="102"/>
        <v>0</v>
      </c>
      <c r="Q1116" s="105">
        <f t="shared" si="107"/>
        <v>0</v>
      </c>
      <c r="R1116" s="38">
        <f t="shared" si="103"/>
        <v>0</v>
      </c>
      <c r="S1116" s="40" t="str">
        <f t="shared" si="106"/>
        <v/>
      </c>
    </row>
    <row r="1117" spans="1:19">
      <c r="A1117" s="33"/>
      <c r="B1117" s="34"/>
      <c r="C1117" s="33"/>
      <c r="D1117" s="33"/>
      <c r="E1117" s="33"/>
      <c r="F1117" s="42"/>
      <c r="G1117" s="42"/>
      <c r="I1117">
        <f t="shared" si="104"/>
        <v>0</v>
      </c>
      <c r="J1117">
        <f t="shared" si="105"/>
        <v>0</v>
      </c>
      <c r="L1117" s="107"/>
      <c r="M1117" s="110"/>
      <c r="N1117" s="109"/>
      <c r="P1117" s="38">
        <f t="shared" si="102"/>
        <v>0</v>
      </c>
      <c r="Q1117" s="105">
        <f t="shared" si="107"/>
        <v>0</v>
      </c>
      <c r="R1117" s="38">
        <f t="shared" si="103"/>
        <v>0</v>
      </c>
      <c r="S1117" s="40" t="str">
        <f t="shared" si="106"/>
        <v/>
      </c>
    </row>
    <row r="1118" spans="1:19">
      <c r="A1118" s="33"/>
      <c r="B1118" s="34"/>
      <c r="C1118" s="33"/>
      <c r="D1118" s="33"/>
      <c r="E1118" s="33"/>
      <c r="F1118" s="42"/>
      <c r="G1118" s="42"/>
      <c r="I1118">
        <f t="shared" si="104"/>
        <v>0</v>
      </c>
      <c r="J1118">
        <f t="shared" si="105"/>
        <v>0</v>
      </c>
      <c r="L1118" s="107"/>
      <c r="M1118" s="110"/>
      <c r="N1118" s="109"/>
      <c r="P1118" s="38">
        <f t="shared" si="102"/>
        <v>0</v>
      </c>
      <c r="Q1118" s="105">
        <f t="shared" si="107"/>
        <v>0</v>
      </c>
      <c r="R1118" s="38">
        <f t="shared" si="103"/>
        <v>0</v>
      </c>
      <c r="S1118" s="40" t="str">
        <f t="shared" si="106"/>
        <v/>
      </c>
    </row>
    <row r="1119" spans="1:19">
      <c r="A1119" s="33"/>
      <c r="B1119" s="34"/>
      <c r="C1119" s="33"/>
      <c r="D1119" s="33"/>
      <c r="E1119" s="33"/>
      <c r="F1119" s="42"/>
      <c r="G1119" s="42"/>
      <c r="I1119">
        <f t="shared" si="104"/>
        <v>0</v>
      </c>
      <c r="J1119">
        <f t="shared" si="105"/>
        <v>0</v>
      </c>
      <c r="L1119" s="107"/>
      <c r="M1119" s="110"/>
      <c r="N1119" s="109"/>
      <c r="P1119" s="38">
        <f t="shared" si="102"/>
        <v>0</v>
      </c>
      <c r="Q1119" s="105">
        <f t="shared" si="107"/>
        <v>0</v>
      </c>
      <c r="R1119" s="38">
        <f t="shared" si="103"/>
        <v>0</v>
      </c>
      <c r="S1119" s="40" t="str">
        <f t="shared" si="106"/>
        <v/>
      </c>
    </row>
    <row r="1120" spans="1:19">
      <c r="A1120" s="33"/>
      <c r="B1120" s="34"/>
      <c r="C1120" s="33"/>
      <c r="D1120" s="33"/>
      <c r="E1120" s="33"/>
      <c r="F1120" s="42"/>
      <c r="G1120" s="42"/>
      <c r="I1120">
        <f t="shared" si="104"/>
        <v>0</v>
      </c>
      <c r="J1120">
        <f t="shared" si="105"/>
        <v>0</v>
      </c>
      <c r="L1120" s="107"/>
      <c r="M1120" s="110"/>
      <c r="N1120" s="109"/>
      <c r="P1120" s="38">
        <f t="shared" si="102"/>
        <v>0</v>
      </c>
      <c r="Q1120" s="105">
        <f t="shared" si="107"/>
        <v>0</v>
      </c>
      <c r="R1120" s="38">
        <f t="shared" si="103"/>
        <v>0</v>
      </c>
      <c r="S1120" s="40" t="str">
        <f t="shared" si="106"/>
        <v/>
      </c>
    </row>
    <row r="1121" spans="1:19">
      <c r="A1121" s="33"/>
      <c r="B1121" s="34"/>
      <c r="C1121" s="33"/>
      <c r="D1121" s="33"/>
      <c r="E1121" s="33"/>
      <c r="F1121" s="42"/>
      <c r="G1121" s="42"/>
      <c r="I1121">
        <f t="shared" si="104"/>
        <v>0</v>
      </c>
      <c r="J1121">
        <f t="shared" si="105"/>
        <v>0</v>
      </c>
      <c r="L1121" s="107"/>
      <c r="M1121" s="110"/>
      <c r="N1121" s="109"/>
      <c r="P1121" s="38">
        <f t="shared" si="102"/>
        <v>0</v>
      </c>
      <c r="Q1121" s="105">
        <f t="shared" si="107"/>
        <v>0</v>
      </c>
      <c r="R1121" s="38">
        <f t="shared" si="103"/>
        <v>0</v>
      </c>
      <c r="S1121" s="40" t="str">
        <f t="shared" si="106"/>
        <v/>
      </c>
    </row>
    <row r="1122" spans="1:19">
      <c r="A1122" s="33"/>
      <c r="B1122" s="34"/>
      <c r="C1122" s="33"/>
      <c r="D1122" s="33"/>
      <c r="E1122" s="33"/>
      <c r="F1122" s="42"/>
      <c r="G1122" s="42"/>
      <c r="I1122">
        <f t="shared" si="104"/>
        <v>0</v>
      </c>
      <c r="J1122">
        <f t="shared" si="105"/>
        <v>0</v>
      </c>
      <c r="L1122" s="107"/>
      <c r="M1122" s="110"/>
      <c r="N1122" s="109"/>
      <c r="P1122" s="38">
        <f t="shared" si="102"/>
        <v>0</v>
      </c>
      <c r="Q1122" s="105">
        <f t="shared" si="107"/>
        <v>0</v>
      </c>
      <c r="R1122" s="38">
        <f t="shared" si="103"/>
        <v>0</v>
      </c>
      <c r="S1122" s="40" t="str">
        <f t="shared" si="106"/>
        <v/>
      </c>
    </row>
    <row r="1123" spans="1:19">
      <c r="A1123" s="33"/>
      <c r="B1123" s="34"/>
      <c r="C1123" s="33"/>
      <c r="D1123" s="33"/>
      <c r="E1123" s="33"/>
      <c r="F1123" s="42"/>
      <c r="G1123" s="42"/>
      <c r="I1123">
        <f t="shared" si="104"/>
        <v>0</v>
      </c>
      <c r="J1123">
        <f t="shared" si="105"/>
        <v>0</v>
      </c>
      <c r="L1123" s="107"/>
      <c r="M1123" s="110"/>
      <c r="N1123" s="109"/>
      <c r="P1123" s="38">
        <f t="shared" si="102"/>
        <v>0</v>
      </c>
      <c r="Q1123" s="105">
        <f t="shared" si="107"/>
        <v>0</v>
      </c>
      <c r="R1123" s="38">
        <f t="shared" si="103"/>
        <v>0</v>
      </c>
      <c r="S1123" s="40" t="str">
        <f t="shared" si="106"/>
        <v/>
      </c>
    </row>
    <row r="1124" spans="1:19">
      <c r="A1124" s="33"/>
      <c r="B1124" s="34"/>
      <c r="C1124" s="33"/>
      <c r="D1124" s="33"/>
      <c r="E1124" s="33"/>
      <c r="F1124" s="42"/>
      <c r="G1124" s="42"/>
      <c r="I1124">
        <f t="shared" si="104"/>
        <v>0</v>
      </c>
      <c r="J1124">
        <f t="shared" si="105"/>
        <v>0</v>
      </c>
      <c r="L1124" s="107"/>
      <c r="M1124" s="110"/>
      <c r="N1124" s="109"/>
      <c r="P1124" s="38">
        <f t="shared" si="102"/>
        <v>0</v>
      </c>
      <c r="Q1124" s="105">
        <f t="shared" si="107"/>
        <v>0</v>
      </c>
      <c r="R1124" s="38">
        <f t="shared" si="103"/>
        <v>0</v>
      </c>
      <c r="S1124" s="40" t="str">
        <f t="shared" si="106"/>
        <v/>
      </c>
    </row>
    <row r="1125" spans="1:19">
      <c r="A1125" s="33"/>
      <c r="B1125" s="34"/>
      <c r="C1125" s="33"/>
      <c r="D1125" s="33"/>
      <c r="E1125" s="33"/>
      <c r="F1125" s="42"/>
      <c r="G1125" s="42"/>
      <c r="I1125">
        <f t="shared" si="104"/>
        <v>0</v>
      </c>
      <c r="J1125">
        <f t="shared" si="105"/>
        <v>0</v>
      </c>
      <c r="L1125" s="107"/>
      <c r="M1125" s="110"/>
      <c r="N1125" s="109"/>
      <c r="P1125" s="38">
        <f t="shared" si="102"/>
        <v>0</v>
      </c>
      <c r="Q1125" s="105">
        <f t="shared" si="107"/>
        <v>0</v>
      </c>
      <c r="R1125" s="38">
        <f t="shared" si="103"/>
        <v>0</v>
      </c>
      <c r="S1125" s="40" t="str">
        <f t="shared" si="106"/>
        <v/>
      </c>
    </row>
    <row r="1126" spans="1:19">
      <c r="A1126" s="33"/>
      <c r="B1126" s="34"/>
      <c r="C1126" s="33"/>
      <c r="D1126" s="33"/>
      <c r="E1126" s="33"/>
      <c r="F1126" s="42"/>
      <c r="G1126" s="42"/>
      <c r="I1126">
        <f t="shared" si="104"/>
        <v>0</v>
      </c>
      <c r="J1126">
        <f t="shared" si="105"/>
        <v>0</v>
      </c>
      <c r="L1126" s="107"/>
      <c r="M1126" s="110"/>
      <c r="N1126" s="109"/>
      <c r="P1126" s="38">
        <f t="shared" si="102"/>
        <v>0</v>
      </c>
      <c r="Q1126" s="105">
        <f t="shared" si="107"/>
        <v>0</v>
      </c>
      <c r="R1126" s="38">
        <f t="shared" si="103"/>
        <v>0</v>
      </c>
      <c r="S1126" s="40" t="str">
        <f t="shared" si="106"/>
        <v/>
      </c>
    </row>
    <row r="1127" spans="1:19">
      <c r="A1127" s="33"/>
      <c r="B1127" s="34"/>
      <c r="C1127" s="33"/>
      <c r="D1127" s="33"/>
      <c r="E1127" s="33"/>
      <c r="F1127" s="42"/>
      <c r="G1127" s="42"/>
      <c r="I1127">
        <f t="shared" si="104"/>
        <v>0</v>
      </c>
      <c r="J1127">
        <f t="shared" si="105"/>
        <v>0</v>
      </c>
      <c r="L1127" s="107"/>
      <c r="M1127" s="110"/>
      <c r="N1127" s="109"/>
      <c r="P1127" s="38">
        <f t="shared" si="102"/>
        <v>0</v>
      </c>
      <c r="Q1127" s="105">
        <f t="shared" si="107"/>
        <v>0</v>
      </c>
      <c r="R1127" s="38">
        <f t="shared" si="103"/>
        <v>0</v>
      </c>
      <c r="S1127" s="40" t="str">
        <f t="shared" si="106"/>
        <v/>
      </c>
    </row>
    <row r="1128" spans="1:19">
      <c r="A1128" s="33"/>
      <c r="B1128" s="34"/>
      <c r="C1128" s="33"/>
      <c r="D1128" s="33"/>
      <c r="E1128" s="33"/>
      <c r="F1128" s="42"/>
      <c r="G1128" s="42"/>
      <c r="I1128">
        <f t="shared" si="104"/>
        <v>0</v>
      </c>
      <c r="J1128">
        <f t="shared" si="105"/>
        <v>0</v>
      </c>
      <c r="L1128" s="107"/>
      <c r="M1128" s="110"/>
      <c r="N1128" s="109"/>
      <c r="P1128" s="38">
        <f t="shared" si="102"/>
        <v>0</v>
      </c>
      <c r="Q1128" s="105">
        <f t="shared" si="107"/>
        <v>0</v>
      </c>
      <c r="R1128" s="38">
        <f t="shared" si="103"/>
        <v>0</v>
      </c>
      <c r="S1128" s="40" t="str">
        <f t="shared" si="106"/>
        <v/>
      </c>
    </row>
    <row r="1129" spans="1:19">
      <c r="A1129" s="33"/>
      <c r="B1129" s="34"/>
      <c r="C1129" s="33"/>
      <c r="D1129" s="33"/>
      <c r="E1129" s="33"/>
      <c r="F1129" s="42"/>
      <c r="G1129" s="42"/>
      <c r="I1129">
        <f t="shared" si="104"/>
        <v>0</v>
      </c>
      <c r="J1129">
        <f t="shared" si="105"/>
        <v>0</v>
      </c>
      <c r="L1129" s="107"/>
      <c r="M1129" s="110"/>
      <c r="N1129" s="109"/>
      <c r="P1129" s="38">
        <f t="shared" si="102"/>
        <v>0</v>
      </c>
      <c r="Q1129" s="105">
        <f t="shared" si="107"/>
        <v>0</v>
      </c>
      <c r="R1129" s="38">
        <f t="shared" si="103"/>
        <v>0</v>
      </c>
      <c r="S1129" s="40" t="str">
        <f t="shared" si="106"/>
        <v/>
      </c>
    </row>
    <row r="1130" spans="1:19">
      <c r="A1130" s="33"/>
      <c r="B1130" s="34"/>
      <c r="C1130" s="33"/>
      <c r="D1130" s="33"/>
      <c r="E1130" s="33"/>
      <c r="F1130" s="42"/>
      <c r="G1130" s="42"/>
      <c r="I1130">
        <f t="shared" si="104"/>
        <v>0</v>
      </c>
      <c r="J1130">
        <f t="shared" si="105"/>
        <v>0</v>
      </c>
      <c r="L1130" s="107"/>
      <c r="M1130" s="110"/>
      <c r="N1130" s="109"/>
      <c r="P1130" s="38">
        <f t="shared" si="102"/>
        <v>0</v>
      </c>
      <c r="Q1130" s="105">
        <f t="shared" si="107"/>
        <v>0</v>
      </c>
      <c r="R1130" s="38">
        <f t="shared" si="103"/>
        <v>0</v>
      </c>
      <c r="S1130" s="40" t="str">
        <f t="shared" si="106"/>
        <v/>
      </c>
    </row>
    <row r="1131" spans="1:19">
      <c r="A1131" s="33"/>
      <c r="B1131" s="34"/>
      <c r="C1131" s="33"/>
      <c r="D1131" s="33"/>
      <c r="E1131" s="33"/>
      <c r="F1131" s="42"/>
      <c r="G1131" s="42"/>
      <c r="I1131">
        <f t="shared" si="104"/>
        <v>0</v>
      </c>
      <c r="J1131">
        <f t="shared" si="105"/>
        <v>0</v>
      </c>
      <c r="L1131" s="107"/>
      <c r="M1131" s="110"/>
      <c r="N1131" s="109"/>
      <c r="P1131" s="38">
        <f t="shared" si="102"/>
        <v>0</v>
      </c>
      <c r="Q1131" s="105">
        <f t="shared" si="107"/>
        <v>0</v>
      </c>
      <c r="R1131" s="38">
        <f t="shared" si="103"/>
        <v>0</v>
      </c>
      <c r="S1131" s="40" t="str">
        <f t="shared" si="106"/>
        <v/>
      </c>
    </row>
    <row r="1132" spans="1:19">
      <c r="A1132" s="33"/>
      <c r="B1132" s="34"/>
      <c r="C1132" s="33"/>
      <c r="D1132" s="33"/>
      <c r="E1132" s="33"/>
      <c r="F1132" s="42"/>
      <c r="G1132" s="42"/>
      <c r="I1132">
        <f t="shared" si="104"/>
        <v>0</v>
      </c>
      <c r="J1132">
        <f t="shared" si="105"/>
        <v>0</v>
      </c>
      <c r="L1132" s="107"/>
      <c r="M1132" s="110"/>
      <c r="N1132" s="109"/>
      <c r="P1132" s="38">
        <f t="shared" si="102"/>
        <v>0</v>
      </c>
      <c r="Q1132" s="105">
        <f t="shared" si="107"/>
        <v>0</v>
      </c>
      <c r="R1132" s="38">
        <f t="shared" si="103"/>
        <v>0</v>
      </c>
      <c r="S1132" s="40" t="str">
        <f t="shared" si="106"/>
        <v/>
      </c>
    </row>
    <row r="1133" spans="1:19">
      <c r="A1133" s="33"/>
      <c r="B1133" s="34"/>
      <c r="C1133" s="33"/>
      <c r="D1133" s="33"/>
      <c r="E1133" s="33"/>
      <c r="F1133" s="42"/>
      <c r="G1133" s="42"/>
      <c r="I1133">
        <f t="shared" si="104"/>
        <v>0</v>
      </c>
      <c r="J1133">
        <f t="shared" si="105"/>
        <v>0</v>
      </c>
      <c r="L1133" s="107"/>
      <c r="M1133" s="110"/>
      <c r="N1133" s="109"/>
      <c r="P1133" s="38">
        <f t="shared" si="102"/>
        <v>0</v>
      </c>
      <c r="Q1133" s="105">
        <f t="shared" si="107"/>
        <v>0</v>
      </c>
      <c r="R1133" s="38">
        <f t="shared" si="103"/>
        <v>0</v>
      </c>
      <c r="S1133" s="40" t="str">
        <f t="shared" si="106"/>
        <v/>
      </c>
    </row>
    <row r="1134" spans="1:19">
      <c r="A1134" s="33"/>
      <c r="B1134" s="34"/>
      <c r="C1134" s="33"/>
      <c r="D1134" s="33"/>
      <c r="E1134" s="33"/>
      <c r="F1134" s="42"/>
      <c r="G1134" s="42"/>
      <c r="I1134">
        <f t="shared" si="104"/>
        <v>0</v>
      </c>
      <c r="J1134">
        <f t="shared" si="105"/>
        <v>0</v>
      </c>
      <c r="L1134" s="107"/>
      <c r="M1134" s="110"/>
      <c r="N1134" s="109"/>
      <c r="P1134" s="38">
        <f t="shared" si="102"/>
        <v>0</v>
      </c>
      <c r="Q1134" s="105">
        <f t="shared" si="107"/>
        <v>0</v>
      </c>
      <c r="R1134" s="38">
        <f t="shared" si="103"/>
        <v>0</v>
      </c>
      <c r="S1134" s="40" t="str">
        <f t="shared" si="106"/>
        <v/>
      </c>
    </row>
    <row r="1135" spans="1:19">
      <c r="A1135" s="33"/>
      <c r="B1135" s="34"/>
      <c r="C1135" s="33"/>
      <c r="D1135" s="33"/>
      <c r="E1135" s="33"/>
      <c r="F1135" s="42"/>
      <c r="G1135" s="42"/>
      <c r="I1135">
        <f t="shared" si="104"/>
        <v>0</v>
      </c>
      <c r="J1135">
        <f t="shared" si="105"/>
        <v>0</v>
      </c>
      <c r="L1135" s="107"/>
      <c r="M1135" s="110"/>
      <c r="N1135" s="109"/>
      <c r="P1135" s="38">
        <f t="shared" si="102"/>
        <v>0</v>
      </c>
      <c r="Q1135" s="105">
        <f t="shared" si="107"/>
        <v>0</v>
      </c>
      <c r="R1135" s="38">
        <f t="shared" si="103"/>
        <v>0</v>
      </c>
      <c r="S1135" s="40" t="str">
        <f t="shared" si="106"/>
        <v/>
      </c>
    </row>
    <row r="1136" spans="1:19">
      <c r="A1136" s="33"/>
      <c r="B1136" s="34"/>
      <c r="C1136" s="33"/>
      <c r="D1136" s="33"/>
      <c r="E1136" s="33"/>
      <c r="F1136" s="42"/>
      <c r="G1136" s="42"/>
      <c r="I1136">
        <f t="shared" si="104"/>
        <v>0</v>
      </c>
      <c r="J1136">
        <f t="shared" si="105"/>
        <v>0</v>
      </c>
      <c r="L1136" s="107"/>
      <c r="M1136" s="110"/>
      <c r="N1136" s="109"/>
      <c r="P1136" s="38">
        <f t="shared" si="102"/>
        <v>0</v>
      </c>
      <c r="Q1136" s="105">
        <f t="shared" si="107"/>
        <v>0</v>
      </c>
      <c r="R1136" s="38">
        <f t="shared" si="103"/>
        <v>0</v>
      </c>
      <c r="S1136" s="40" t="str">
        <f t="shared" si="106"/>
        <v/>
      </c>
    </row>
    <row r="1137" spans="1:19">
      <c r="A1137" s="33"/>
      <c r="B1137" s="34"/>
      <c r="C1137" s="33"/>
      <c r="D1137" s="33"/>
      <c r="E1137" s="33"/>
      <c r="F1137" s="42"/>
      <c r="G1137" s="42"/>
      <c r="I1137">
        <f t="shared" si="104"/>
        <v>0</v>
      </c>
      <c r="J1137">
        <f t="shared" si="105"/>
        <v>0</v>
      </c>
      <c r="L1137" s="107"/>
      <c r="M1137" s="110"/>
      <c r="N1137" s="109"/>
      <c r="P1137" s="38">
        <f t="shared" si="102"/>
        <v>0</v>
      </c>
      <c r="Q1137" s="105">
        <f t="shared" si="107"/>
        <v>0</v>
      </c>
      <c r="R1137" s="38">
        <f t="shared" si="103"/>
        <v>0</v>
      </c>
      <c r="S1137" s="40" t="str">
        <f t="shared" si="106"/>
        <v/>
      </c>
    </row>
    <row r="1138" spans="1:19">
      <c r="A1138" s="33"/>
      <c r="B1138" s="34"/>
      <c r="C1138" s="33"/>
      <c r="D1138" s="33"/>
      <c r="E1138" s="33"/>
      <c r="F1138" s="42"/>
      <c r="G1138" s="42"/>
      <c r="I1138">
        <f t="shared" si="104"/>
        <v>0</v>
      </c>
      <c r="J1138">
        <f t="shared" si="105"/>
        <v>0</v>
      </c>
      <c r="L1138" s="107"/>
      <c r="M1138" s="110"/>
      <c r="N1138" s="109"/>
      <c r="P1138" s="38">
        <f t="shared" si="102"/>
        <v>0</v>
      </c>
      <c r="Q1138" s="105">
        <f t="shared" si="107"/>
        <v>0</v>
      </c>
      <c r="R1138" s="38">
        <f t="shared" si="103"/>
        <v>0</v>
      </c>
      <c r="S1138" s="40" t="str">
        <f t="shared" si="106"/>
        <v/>
      </c>
    </row>
    <row r="1139" spans="1:19">
      <c r="A1139" s="33"/>
      <c r="B1139" s="34"/>
      <c r="C1139" s="33"/>
      <c r="D1139" s="33"/>
      <c r="E1139" s="33"/>
      <c r="F1139" s="42"/>
      <c r="G1139" s="42"/>
      <c r="I1139">
        <f t="shared" si="104"/>
        <v>0</v>
      </c>
      <c r="J1139">
        <f t="shared" si="105"/>
        <v>0</v>
      </c>
      <c r="L1139" s="107"/>
      <c r="M1139" s="110"/>
      <c r="N1139" s="109"/>
      <c r="P1139" s="38">
        <f t="shared" si="102"/>
        <v>0</v>
      </c>
      <c r="Q1139" s="105">
        <f t="shared" si="107"/>
        <v>0</v>
      </c>
      <c r="R1139" s="38">
        <f t="shared" si="103"/>
        <v>0</v>
      </c>
      <c r="S1139" s="40" t="str">
        <f t="shared" si="106"/>
        <v/>
      </c>
    </row>
    <row r="1140" spans="1:19">
      <c r="A1140" s="33"/>
      <c r="B1140" s="34"/>
      <c r="C1140" s="33"/>
      <c r="D1140" s="33"/>
      <c r="E1140" s="33"/>
      <c r="F1140" s="42"/>
      <c r="G1140" s="42"/>
      <c r="I1140">
        <f t="shared" si="104"/>
        <v>0</v>
      </c>
      <c r="J1140">
        <f t="shared" si="105"/>
        <v>0</v>
      </c>
      <c r="L1140" s="107"/>
      <c r="M1140" s="110"/>
      <c r="N1140" s="109"/>
      <c r="P1140" s="38">
        <f t="shared" si="102"/>
        <v>0</v>
      </c>
      <c r="Q1140" s="105">
        <f t="shared" si="107"/>
        <v>0</v>
      </c>
      <c r="R1140" s="38">
        <f t="shared" si="103"/>
        <v>0</v>
      </c>
      <c r="S1140" s="40" t="str">
        <f t="shared" si="106"/>
        <v/>
      </c>
    </row>
    <row r="1141" spans="1:19">
      <c r="A1141" s="33"/>
      <c r="B1141" s="34"/>
      <c r="C1141" s="33"/>
      <c r="D1141" s="33"/>
      <c r="E1141" s="33"/>
      <c r="F1141" s="42"/>
      <c r="G1141" s="42"/>
      <c r="I1141">
        <f t="shared" si="104"/>
        <v>0</v>
      </c>
      <c r="J1141">
        <f t="shared" si="105"/>
        <v>0</v>
      </c>
      <c r="L1141" s="107"/>
      <c r="M1141" s="110"/>
      <c r="N1141" s="109"/>
      <c r="P1141" s="38">
        <f t="shared" si="102"/>
        <v>0</v>
      </c>
      <c r="Q1141" s="105">
        <f t="shared" si="107"/>
        <v>0</v>
      </c>
      <c r="R1141" s="38">
        <f t="shared" si="103"/>
        <v>0</v>
      </c>
      <c r="S1141" s="40" t="str">
        <f t="shared" si="106"/>
        <v/>
      </c>
    </row>
    <row r="1142" spans="1:19">
      <c r="A1142" s="33"/>
      <c r="B1142" s="34"/>
      <c r="C1142" s="33"/>
      <c r="D1142" s="33"/>
      <c r="E1142" s="33"/>
      <c r="F1142" s="42"/>
      <c r="G1142" s="42"/>
      <c r="I1142">
        <f t="shared" si="104"/>
        <v>0</v>
      </c>
      <c r="J1142">
        <f t="shared" si="105"/>
        <v>0</v>
      </c>
      <c r="L1142" s="107"/>
      <c r="M1142" s="110"/>
      <c r="N1142" s="109"/>
      <c r="P1142" s="38">
        <f t="shared" si="102"/>
        <v>0</v>
      </c>
      <c r="Q1142" s="105">
        <f t="shared" si="107"/>
        <v>0</v>
      </c>
      <c r="R1142" s="38">
        <f t="shared" si="103"/>
        <v>0</v>
      </c>
      <c r="S1142" s="40" t="str">
        <f t="shared" si="106"/>
        <v/>
      </c>
    </row>
    <row r="1143" spans="1:19">
      <c r="A1143" s="33"/>
      <c r="B1143" s="34"/>
      <c r="C1143" s="33"/>
      <c r="D1143" s="33"/>
      <c r="E1143" s="33"/>
      <c r="F1143" s="42"/>
      <c r="G1143" s="42"/>
      <c r="I1143">
        <f t="shared" si="104"/>
        <v>0</v>
      </c>
      <c r="J1143">
        <f t="shared" si="105"/>
        <v>0</v>
      </c>
      <c r="L1143" s="107"/>
      <c r="M1143" s="110"/>
      <c r="N1143" s="109"/>
      <c r="P1143" s="38">
        <f t="shared" ref="P1143:P1206" si="108">I1143*L1143/1000</f>
        <v>0</v>
      </c>
      <c r="Q1143" s="105">
        <f t="shared" si="107"/>
        <v>0</v>
      </c>
      <c r="R1143" s="38">
        <f t="shared" ref="R1143:R1206" si="109">J1143*N1143/1000</f>
        <v>0</v>
      </c>
      <c r="S1143" s="40" t="str">
        <f t="shared" si="106"/>
        <v/>
      </c>
    </row>
    <row r="1144" spans="1:19">
      <c r="A1144" s="33"/>
      <c r="B1144" s="34"/>
      <c r="C1144" s="33"/>
      <c r="D1144" s="33"/>
      <c r="E1144" s="33"/>
      <c r="F1144" s="42"/>
      <c r="G1144" s="42"/>
      <c r="I1144">
        <f t="shared" ref="I1144:I1207" si="110">IF(OR(E1144="R",E1144="E"),D1144,IF(D1144&gt;=E1144,D1144-E1144,0))</f>
        <v>0</v>
      </c>
      <c r="J1144">
        <f t="shared" ref="J1144:J1207" si="111">IF(OR(E1144="R",E1144="E"),0,IF(E1144&gt;D1144,E1144-D1144,0))</f>
        <v>0</v>
      </c>
      <c r="L1144" s="107"/>
      <c r="M1144" s="110"/>
      <c r="N1144" s="109"/>
      <c r="P1144" s="38">
        <f t="shared" si="108"/>
        <v>0</v>
      </c>
      <c r="Q1144" s="105">
        <f t="shared" si="107"/>
        <v>0</v>
      </c>
      <c r="R1144" s="38">
        <f t="shared" si="109"/>
        <v>0</v>
      </c>
      <c r="S1144" s="40" t="str">
        <f t="shared" si="106"/>
        <v/>
      </c>
    </row>
    <row r="1145" spans="1:19">
      <c r="A1145" s="33"/>
      <c r="B1145" s="34"/>
      <c r="C1145" s="33"/>
      <c r="D1145" s="33"/>
      <c r="E1145" s="33"/>
      <c r="F1145" s="42"/>
      <c r="G1145" s="42"/>
      <c r="I1145">
        <f t="shared" si="110"/>
        <v>0</v>
      </c>
      <c r="J1145">
        <f t="shared" si="111"/>
        <v>0</v>
      </c>
      <c r="L1145" s="107"/>
      <c r="M1145" s="110"/>
      <c r="N1145" s="109"/>
      <c r="P1145" s="38">
        <f t="shared" si="108"/>
        <v>0</v>
      </c>
      <c r="Q1145" s="105">
        <f t="shared" si="107"/>
        <v>0</v>
      </c>
      <c r="R1145" s="38">
        <f t="shared" si="109"/>
        <v>0</v>
      </c>
      <c r="S1145" s="40" t="str">
        <f t="shared" si="106"/>
        <v/>
      </c>
    </row>
    <row r="1146" spans="1:19">
      <c r="A1146" s="33"/>
      <c r="B1146" s="34"/>
      <c r="C1146" s="33"/>
      <c r="D1146" s="33"/>
      <c r="E1146" s="33"/>
      <c r="F1146" s="42"/>
      <c r="G1146" s="42"/>
      <c r="I1146">
        <f t="shared" si="110"/>
        <v>0</v>
      </c>
      <c r="J1146">
        <f t="shared" si="111"/>
        <v>0</v>
      </c>
      <c r="L1146" s="107"/>
      <c r="M1146" s="110"/>
      <c r="N1146" s="109"/>
      <c r="P1146" s="38">
        <f t="shared" si="108"/>
        <v>0</v>
      </c>
      <c r="Q1146" s="105">
        <f t="shared" si="107"/>
        <v>0</v>
      </c>
      <c r="R1146" s="38">
        <f t="shared" si="109"/>
        <v>0</v>
      </c>
      <c r="S1146" s="40" t="str">
        <f t="shared" si="106"/>
        <v/>
      </c>
    </row>
    <row r="1147" spans="1:19">
      <c r="A1147" s="33"/>
      <c r="B1147" s="34"/>
      <c r="C1147" s="33"/>
      <c r="D1147" s="33"/>
      <c r="E1147" s="33"/>
      <c r="F1147" s="42"/>
      <c r="G1147" s="42"/>
      <c r="I1147">
        <f t="shared" si="110"/>
        <v>0</v>
      </c>
      <c r="J1147">
        <f t="shared" si="111"/>
        <v>0</v>
      </c>
      <c r="L1147" s="107"/>
      <c r="M1147" s="110"/>
      <c r="N1147" s="109"/>
      <c r="P1147" s="38">
        <f t="shared" si="108"/>
        <v>0</v>
      </c>
      <c r="Q1147" s="105">
        <f t="shared" si="107"/>
        <v>0</v>
      </c>
      <c r="R1147" s="38">
        <f t="shared" si="109"/>
        <v>0</v>
      </c>
      <c r="S1147" s="40" t="str">
        <f t="shared" si="106"/>
        <v/>
      </c>
    </row>
    <row r="1148" spans="1:19">
      <c r="A1148" s="33"/>
      <c r="B1148" s="34"/>
      <c r="C1148" s="33"/>
      <c r="D1148" s="33"/>
      <c r="E1148" s="33"/>
      <c r="F1148" s="42"/>
      <c r="G1148" s="42"/>
      <c r="I1148">
        <f t="shared" si="110"/>
        <v>0</v>
      </c>
      <c r="J1148">
        <f t="shared" si="111"/>
        <v>0</v>
      </c>
      <c r="L1148" s="107"/>
      <c r="M1148" s="110"/>
      <c r="N1148" s="109"/>
      <c r="P1148" s="38">
        <f t="shared" si="108"/>
        <v>0</v>
      </c>
      <c r="Q1148" s="105">
        <f t="shared" si="107"/>
        <v>0</v>
      </c>
      <c r="R1148" s="38">
        <f t="shared" si="109"/>
        <v>0</v>
      </c>
      <c r="S1148" s="40" t="str">
        <f t="shared" si="106"/>
        <v/>
      </c>
    </row>
    <row r="1149" spans="1:19">
      <c r="A1149" s="33"/>
      <c r="B1149" s="34"/>
      <c r="C1149" s="33"/>
      <c r="D1149" s="33"/>
      <c r="E1149" s="33"/>
      <c r="F1149" s="42"/>
      <c r="G1149" s="42"/>
      <c r="I1149">
        <f t="shared" si="110"/>
        <v>0</v>
      </c>
      <c r="J1149">
        <f t="shared" si="111"/>
        <v>0</v>
      </c>
      <c r="L1149" s="107"/>
      <c r="M1149" s="110"/>
      <c r="N1149" s="109"/>
      <c r="P1149" s="38">
        <f t="shared" si="108"/>
        <v>0</v>
      </c>
      <c r="Q1149" s="105">
        <f t="shared" si="107"/>
        <v>0</v>
      </c>
      <c r="R1149" s="38">
        <f t="shared" si="109"/>
        <v>0</v>
      </c>
      <c r="S1149" s="40" t="str">
        <f t="shared" si="106"/>
        <v/>
      </c>
    </row>
    <row r="1150" spans="1:19">
      <c r="A1150" s="33"/>
      <c r="B1150" s="34"/>
      <c r="C1150" s="33"/>
      <c r="D1150" s="33"/>
      <c r="E1150" s="33"/>
      <c r="F1150" s="42"/>
      <c r="G1150" s="42"/>
      <c r="I1150">
        <f t="shared" si="110"/>
        <v>0</v>
      </c>
      <c r="J1150">
        <f t="shared" si="111"/>
        <v>0</v>
      </c>
      <c r="L1150" s="107"/>
      <c r="M1150" s="110"/>
      <c r="N1150" s="109"/>
      <c r="P1150" s="38">
        <f t="shared" si="108"/>
        <v>0</v>
      </c>
      <c r="Q1150" s="105">
        <f t="shared" si="107"/>
        <v>0</v>
      </c>
      <c r="R1150" s="38">
        <f t="shared" si="109"/>
        <v>0</v>
      </c>
      <c r="S1150" s="40" t="str">
        <f t="shared" si="106"/>
        <v/>
      </c>
    </row>
    <row r="1151" spans="1:19">
      <c r="A1151" s="33"/>
      <c r="B1151" s="34"/>
      <c r="C1151" s="33"/>
      <c r="D1151" s="33"/>
      <c r="E1151" s="33"/>
      <c r="F1151" s="42"/>
      <c r="G1151" s="42"/>
      <c r="I1151">
        <f t="shared" si="110"/>
        <v>0</v>
      </c>
      <c r="J1151">
        <f t="shared" si="111"/>
        <v>0</v>
      </c>
      <c r="L1151" s="107"/>
      <c r="M1151" s="110"/>
      <c r="N1151" s="109"/>
      <c r="P1151" s="38">
        <f t="shared" si="108"/>
        <v>0</v>
      </c>
      <c r="Q1151" s="105">
        <f t="shared" si="107"/>
        <v>0</v>
      </c>
      <c r="R1151" s="38">
        <f t="shared" si="109"/>
        <v>0</v>
      </c>
      <c r="S1151" s="40" t="str">
        <f t="shared" si="106"/>
        <v/>
      </c>
    </row>
    <row r="1152" spans="1:19">
      <c r="A1152" s="33"/>
      <c r="B1152" s="34"/>
      <c r="C1152" s="33"/>
      <c r="D1152" s="33"/>
      <c r="E1152" s="33"/>
      <c r="F1152" s="42"/>
      <c r="G1152" s="42"/>
      <c r="I1152">
        <f t="shared" si="110"/>
        <v>0</v>
      </c>
      <c r="J1152">
        <f t="shared" si="111"/>
        <v>0</v>
      </c>
      <c r="L1152" s="107"/>
      <c r="M1152" s="110"/>
      <c r="N1152" s="109"/>
      <c r="P1152" s="38">
        <f t="shared" si="108"/>
        <v>0</v>
      </c>
      <c r="Q1152" s="105">
        <f t="shared" si="107"/>
        <v>0</v>
      </c>
      <c r="R1152" s="38">
        <f t="shared" si="109"/>
        <v>0</v>
      </c>
      <c r="S1152" s="40" t="str">
        <f t="shared" si="106"/>
        <v/>
      </c>
    </row>
    <row r="1153" spans="1:19">
      <c r="A1153" s="33"/>
      <c r="B1153" s="34"/>
      <c r="C1153" s="33"/>
      <c r="D1153" s="33"/>
      <c r="E1153" s="33"/>
      <c r="F1153" s="42"/>
      <c r="G1153" s="42"/>
      <c r="I1153">
        <f t="shared" si="110"/>
        <v>0</v>
      </c>
      <c r="J1153">
        <f t="shared" si="111"/>
        <v>0</v>
      </c>
      <c r="L1153" s="107"/>
      <c r="M1153" s="110"/>
      <c r="N1153" s="109"/>
      <c r="P1153" s="38">
        <f t="shared" si="108"/>
        <v>0</v>
      </c>
      <c r="Q1153" s="105">
        <f t="shared" si="107"/>
        <v>0</v>
      </c>
      <c r="R1153" s="38">
        <f t="shared" si="109"/>
        <v>0</v>
      </c>
      <c r="S1153" s="40" t="str">
        <f t="shared" si="106"/>
        <v/>
      </c>
    </row>
    <row r="1154" spans="1:19">
      <c r="A1154" s="33"/>
      <c r="B1154" s="34"/>
      <c r="C1154" s="33"/>
      <c r="D1154" s="33"/>
      <c r="E1154" s="33"/>
      <c r="F1154" s="42"/>
      <c r="G1154" s="42"/>
      <c r="I1154">
        <f t="shared" si="110"/>
        <v>0</v>
      </c>
      <c r="J1154">
        <f t="shared" si="111"/>
        <v>0</v>
      </c>
      <c r="L1154" s="107"/>
      <c r="M1154" s="110"/>
      <c r="N1154" s="109"/>
      <c r="P1154" s="38">
        <f t="shared" si="108"/>
        <v>0</v>
      </c>
      <c r="Q1154" s="105">
        <f t="shared" si="107"/>
        <v>0</v>
      </c>
      <c r="R1154" s="38">
        <f t="shared" si="109"/>
        <v>0</v>
      </c>
      <c r="S1154" s="40" t="str">
        <f t="shared" si="106"/>
        <v/>
      </c>
    </row>
    <row r="1155" spans="1:19">
      <c r="A1155" s="33"/>
      <c r="B1155" s="34"/>
      <c r="C1155" s="33"/>
      <c r="D1155" s="33"/>
      <c r="E1155" s="33"/>
      <c r="F1155" s="42"/>
      <c r="G1155" s="42"/>
      <c r="I1155">
        <f t="shared" si="110"/>
        <v>0</v>
      </c>
      <c r="J1155">
        <f t="shared" si="111"/>
        <v>0</v>
      </c>
      <c r="L1155" s="107"/>
      <c r="M1155" s="110"/>
      <c r="N1155" s="109"/>
      <c r="P1155" s="38">
        <f t="shared" si="108"/>
        <v>0</v>
      </c>
      <c r="Q1155" s="105">
        <f t="shared" si="107"/>
        <v>0</v>
      </c>
      <c r="R1155" s="38">
        <f t="shared" si="109"/>
        <v>0</v>
      </c>
      <c r="S1155" s="40" t="str">
        <f t="shared" si="106"/>
        <v/>
      </c>
    </row>
    <row r="1156" spans="1:19">
      <c r="A1156" s="33"/>
      <c r="B1156" s="34"/>
      <c r="C1156" s="33"/>
      <c r="D1156" s="33"/>
      <c r="E1156" s="33"/>
      <c r="F1156" s="42"/>
      <c r="G1156" s="42"/>
      <c r="I1156">
        <f t="shared" si="110"/>
        <v>0</v>
      </c>
      <c r="J1156">
        <f t="shared" si="111"/>
        <v>0</v>
      </c>
      <c r="L1156" s="107"/>
      <c r="M1156" s="110"/>
      <c r="N1156" s="109"/>
      <c r="P1156" s="38">
        <f t="shared" si="108"/>
        <v>0</v>
      </c>
      <c r="Q1156" s="105">
        <f t="shared" si="107"/>
        <v>0</v>
      </c>
      <c r="R1156" s="38">
        <f t="shared" si="109"/>
        <v>0</v>
      </c>
      <c r="S1156" s="40" t="str">
        <f t="shared" si="106"/>
        <v/>
      </c>
    </row>
    <row r="1157" spans="1:19">
      <c r="A1157" s="33"/>
      <c r="B1157" s="34"/>
      <c r="C1157" s="33"/>
      <c r="D1157" s="33"/>
      <c r="E1157" s="33"/>
      <c r="F1157" s="42"/>
      <c r="G1157" s="42"/>
      <c r="I1157">
        <f t="shared" si="110"/>
        <v>0</v>
      </c>
      <c r="J1157">
        <f t="shared" si="111"/>
        <v>0</v>
      </c>
      <c r="L1157" s="107"/>
      <c r="M1157" s="110"/>
      <c r="N1157" s="109"/>
      <c r="P1157" s="38">
        <f t="shared" si="108"/>
        <v>0</v>
      </c>
      <c r="Q1157" s="105">
        <f t="shared" si="107"/>
        <v>0</v>
      </c>
      <c r="R1157" s="38">
        <f t="shared" si="109"/>
        <v>0</v>
      </c>
      <c r="S1157" s="40" t="str">
        <f t="shared" si="106"/>
        <v/>
      </c>
    </row>
    <row r="1158" spans="1:19">
      <c r="A1158" s="33"/>
      <c r="B1158" s="34"/>
      <c r="C1158" s="33"/>
      <c r="D1158" s="33"/>
      <c r="E1158" s="33"/>
      <c r="F1158" s="42"/>
      <c r="G1158" s="42"/>
      <c r="I1158">
        <f t="shared" si="110"/>
        <v>0</v>
      </c>
      <c r="J1158">
        <f t="shared" si="111"/>
        <v>0</v>
      </c>
      <c r="L1158" s="107"/>
      <c r="M1158" s="110"/>
      <c r="N1158" s="109"/>
      <c r="P1158" s="38">
        <f t="shared" si="108"/>
        <v>0</v>
      </c>
      <c r="Q1158" s="105">
        <f t="shared" si="107"/>
        <v>0</v>
      </c>
      <c r="R1158" s="38">
        <f t="shared" si="109"/>
        <v>0</v>
      </c>
      <c r="S1158" s="40" t="str">
        <f t="shared" si="106"/>
        <v/>
      </c>
    </row>
    <row r="1159" spans="1:19">
      <c r="A1159" s="33"/>
      <c r="B1159" s="34"/>
      <c r="C1159" s="33"/>
      <c r="D1159" s="33"/>
      <c r="E1159" s="33"/>
      <c r="F1159" s="42"/>
      <c r="G1159" s="42"/>
      <c r="I1159">
        <f t="shared" si="110"/>
        <v>0</v>
      </c>
      <c r="J1159">
        <f t="shared" si="111"/>
        <v>0</v>
      </c>
      <c r="L1159" s="107"/>
      <c r="M1159" s="110"/>
      <c r="N1159" s="109"/>
      <c r="P1159" s="38">
        <f t="shared" si="108"/>
        <v>0</v>
      </c>
      <c r="Q1159" s="105">
        <f t="shared" si="107"/>
        <v>0</v>
      </c>
      <c r="R1159" s="38">
        <f t="shared" si="109"/>
        <v>0</v>
      </c>
      <c r="S1159" s="40" t="str">
        <f t="shared" ref="S1159:S1222" si="112">IF(C1159=1,SUM(R1159:R1182)-SUM(P1159:P1182),"")</f>
        <v/>
      </c>
    </row>
    <row r="1160" spans="1:19">
      <c r="A1160" s="33"/>
      <c r="B1160" s="34"/>
      <c r="C1160" s="33"/>
      <c r="D1160" s="33"/>
      <c r="E1160" s="33"/>
      <c r="F1160" s="42"/>
      <c r="G1160" s="42"/>
      <c r="I1160">
        <f t="shared" si="110"/>
        <v>0</v>
      </c>
      <c r="J1160">
        <f t="shared" si="111"/>
        <v>0</v>
      </c>
      <c r="L1160" s="107"/>
      <c r="M1160" s="110"/>
      <c r="N1160" s="109"/>
      <c r="P1160" s="38">
        <f t="shared" si="108"/>
        <v>0</v>
      </c>
      <c r="Q1160" s="105">
        <f t="shared" ref="Q1160:Q1223" si="113">I1160*M1160/1000</f>
        <v>0</v>
      </c>
      <c r="R1160" s="38">
        <f t="shared" si="109"/>
        <v>0</v>
      </c>
      <c r="S1160" s="40" t="str">
        <f t="shared" si="112"/>
        <v/>
      </c>
    </row>
    <row r="1161" spans="1:19">
      <c r="A1161" s="33"/>
      <c r="B1161" s="34"/>
      <c r="C1161" s="33"/>
      <c r="D1161" s="33"/>
      <c r="E1161" s="33"/>
      <c r="F1161" s="42"/>
      <c r="G1161" s="42"/>
      <c r="I1161">
        <f t="shared" si="110"/>
        <v>0</v>
      </c>
      <c r="J1161">
        <f t="shared" si="111"/>
        <v>0</v>
      </c>
      <c r="L1161" s="107"/>
      <c r="M1161" s="110"/>
      <c r="N1161" s="109"/>
      <c r="P1161" s="38">
        <f t="shared" si="108"/>
        <v>0</v>
      </c>
      <c r="Q1161" s="105">
        <f t="shared" si="113"/>
        <v>0</v>
      </c>
      <c r="R1161" s="38">
        <f t="shared" si="109"/>
        <v>0</v>
      </c>
      <c r="S1161" s="40" t="str">
        <f t="shared" si="112"/>
        <v/>
      </c>
    </row>
    <row r="1162" spans="1:19">
      <c r="A1162" s="33"/>
      <c r="B1162" s="34"/>
      <c r="C1162" s="33"/>
      <c r="D1162" s="33"/>
      <c r="E1162" s="33"/>
      <c r="F1162" s="42"/>
      <c r="G1162" s="42"/>
      <c r="I1162">
        <f t="shared" si="110"/>
        <v>0</v>
      </c>
      <c r="J1162">
        <f t="shared" si="111"/>
        <v>0</v>
      </c>
      <c r="L1162" s="107"/>
      <c r="M1162" s="110"/>
      <c r="N1162" s="109"/>
      <c r="P1162" s="38">
        <f t="shared" si="108"/>
        <v>0</v>
      </c>
      <c r="Q1162" s="105">
        <f t="shared" si="113"/>
        <v>0</v>
      </c>
      <c r="R1162" s="38">
        <f t="shared" si="109"/>
        <v>0</v>
      </c>
      <c r="S1162" s="40" t="str">
        <f t="shared" si="112"/>
        <v/>
      </c>
    </row>
    <row r="1163" spans="1:19">
      <c r="A1163" s="33"/>
      <c r="B1163" s="34"/>
      <c r="C1163" s="33"/>
      <c r="D1163" s="33"/>
      <c r="E1163" s="33"/>
      <c r="F1163" s="42"/>
      <c r="G1163" s="42"/>
      <c r="I1163">
        <f t="shared" si="110"/>
        <v>0</v>
      </c>
      <c r="J1163">
        <f t="shared" si="111"/>
        <v>0</v>
      </c>
      <c r="L1163" s="107"/>
      <c r="M1163" s="110"/>
      <c r="N1163" s="109"/>
      <c r="P1163" s="38">
        <f t="shared" si="108"/>
        <v>0</v>
      </c>
      <c r="Q1163" s="105">
        <f t="shared" si="113"/>
        <v>0</v>
      </c>
      <c r="R1163" s="38">
        <f t="shared" si="109"/>
        <v>0</v>
      </c>
      <c r="S1163" s="40" t="str">
        <f t="shared" si="112"/>
        <v/>
      </c>
    </row>
    <row r="1164" spans="1:19">
      <c r="A1164" s="33"/>
      <c r="B1164" s="34"/>
      <c r="C1164" s="33"/>
      <c r="D1164" s="33"/>
      <c r="E1164" s="33"/>
      <c r="F1164" s="42"/>
      <c r="G1164" s="42"/>
      <c r="I1164">
        <f t="shared" si="110"/>
        <v>0</v>
      </c>
      <c r="J1164">
        <f t="shared" si="111"/>
        <v>0</v>
      </c>
      <c r="L1164" s="107"/>
      <c r="M1164" s="110"/>
      <c r="N1164" s="109"/>
      <c r="P1164" s="38">
        <f t="shared" si="108"/>
        <v>0</v>
      </c>
      <c r="Q1164" s="105">
        <f t="shared" si="113"/>
        <v>0</v>
      </c>
      <c r="R1164" s="38">
        <f t="shared" si="109"/>
        <v>0</v>
      </c>
      <c r="S1164" s="40" t="str">
        <f t="shared" si="112"/>
        <v/>
      </c>
    </row>
    <row r="1165" spans="1:19">
      <c r="A1165" s="33"/>
      <c r="B1165" s="34"/>
      <c r="C1165" s="33"/>
      <c r="D1165" s="33"/>
      <c r="E1165" s="33"/>
      <c r="F1165" s="42"/>
      <c r="G1165" s="42"/>
      <c r="I1165">
        <f t="shared" si="110"/>
        <v>0</v>
      </c>
      <c r="J1165">
        <f t="shared" si="111"/>
        <v>0</v>
      </c>
      <c r="L1165" s="107"/>
      <c r="M1165" s="110"/>
      <c r="N1165" s="109"/>
      <c r="P1165" s="38">
        <f t="shared" si="108"/>
        <v>0</v>
      </c>
      <c r="Q1165" s="105">
        <f t="shared" si="113"/>
        <v>0</v>
      </c>
      <c r="R1165" s="38">
        <f t="shared" si="109"/>
        <v>0</v>
      </c>
      <c r="S1165" s="40" t="str">
        <f t="shared" si="112"/>
        <v/>
      </c>
    </row>
    <row r="1166" spans="1:19">
      <c r="A1166" s="33"/>
      <c r="B1166" s="34"/>
      <c r="C1166" s="33"/>
      <c r="D1166" s="33"/>
      <c r="E1166" s="33"/>
      <c r="F1166" s="42"/>
      <c r="G1166" s="42"/>
      <c r="I1166">
        <f t="shared" si="110"/>
        <v>0</v>
      </c>
      <c r="J1166">
        <f t="shared" si="111"/>
        <v>0</v>
      </c>
      <c r="L1166" s="107"/>
      <c r="M1166" s="110"/>
      <c r="N1166" s="109"/>
      <c r="P1166" s="38">
        <f t="shared" si="108"/>
        <v>0</v>
      </c>
      <c r="Q1166" s="105">
        <f t="shared" si="113"/>
        <v>0</v>
      </c>
      <c r="R1166" s="38">
        <f t="shared" si="109"/>
        <v>0</v>
      </c>
      <c r="S1166" s="40" t="str">
        <f t="shared" si="112"/>
        <v/>
      </c>
    </row>
    <row r="1167" spans="1:19">
      <c r="A1167" s="33"/>
      <c r="B1167" s="34"/>
      <c r="C1167" s="33"/>
      <c r="D1167" s="33"/>
      <c r="E1167" s="33"/>
      <c r="F1167" s="42"/>
      <c r="G1167" s="42"/>
      <c r="I1167">
        <f t="shared" si="110"/>
        <v>0</v>
      </c>
      <c r="J1167">
        <f t="shared" si="111"/>
        <v>0</v>
      </c>
      <c r="L1167" s="107"/>
      <c r="M1167" s="110"/>
      <c r="N1167" s="109"/>
      <c r="P1167" s="38">
        <f t="shared" si="108"/>
        <v>0</v>
      </c>
      <c r="Q1167" s="105">
        <f t="shared" si="113"/>
        <v>0</v>
      </c>
      <c r="R1167" s="38">
        <f t="shared" si="109"/>
        <v>0</v>
      </c>
      <c r="S1167" s="40" t="str">
        <f t="shared" si="112"/>
        <v/>
      </c>
    </row>
    <row r="1168" spans="1:19">
      <c r="A1168" s="33"/>
      <c r="B1168" s="34"/>
      <c r="C1168" s="33"/>
      <c r="D1168" s="33"/>
      <c r="E1168" s="33"/>
      <c r="F1168" s="42"/>
      <c r="G1168" s="42"/>
      <c r="I1168">
        <f t="shared" si="110"/>
        <v>0</v>
      </c>
      <c r="J1168">
        <f t="shared" si="111"/>
        <v>0</v>
      </c>
      <c r="L1168" s="107"/>
      <c r="M1168" s="110"/>
      <c r="N1168" s="109"/>
      <c r="P1168" s="38">
        <f t="shared" si="108"/>
        <v>0</v>
      </c>
      <c r="Q1168" s="105">
        <f t="shared" si="113"/>
        <v>0</v>
      </c>
      <c r="R1168" s="38">
        <f t="shared" si="109"/>
        <v>0</v>
      </c>
      <c r="S1168" s="40" t="str">
        <f t="shared" si="112"/>
        <v/>
      </c>
    </row>
    <row r="1169" spans="1:19">
      <c r="A1169" s="33"/>
      <c r="B1169" s="34"/>
      <c r="C1169" s="33"/>
      <c r="D1169" s="33"/>
      <c r="E1169" s="33"/>
      <c r="F1169" s="42"/>
      <c r="G1169" s="42"/>
      <c r="I1169">
        <f t="shared" si="110"/>
        <v>0</v>
      </c>
      <c r="J1169">
        <f t="shared" si="111"/>
        <v>0</v>
      </c>
      <c r="L1169" s="107"/>
      <c r="M1169" s="110"/>
      <c r="N1169" s="109"/>
      <c r="P1169" s="38">
        <f t="shared" si="108"/>
        <v>0</v>
      </c>
      <c r="Q1169" s="105">
        <f t="shared" si="113"/>
        <v>0</v>
      </c>
      <c r="R1169" s="38">
        <f t="shared" si="109"/>
        <v>0</v>
      </c>
      <c r="S1169" s="40" t="str">
        <f t="shared" si="112"/>
        <v/>
      </c>
    </row>
    <row r="1170" spans="1:19">
      <c r="A1170" s="33"/>
      <c r="B1170" s="34"/>
      <c r="C1170" s="33"/>
      <c r="D1170" s="33"/>
      <c r="E1170" s="33"/>
      <c r="F1170" s="42"/>
      <c r="G1170" s="42"/>
      <c r="I1170">
        <f t="shared" si="110"/>
        <v>0</v>
      </c>
      <c r="J1170">
        <f t="shared" si="111"/>
        <v>0</v>
      </c>
      <c r="L1170" s="107"/>
      <c r="M1170" s="110"/>
      <c r="N1170" s="109"/>
      <c r="P1170" s="38">
        <f t="shared" si="108"/>
        <v>0</v>
      </c>
      <c r="Q1170" s="105">
        <f t="shared" si="113"/>
        <v>0</v>
      </c>
      <c r="R1170" s="38">
        <f t="shared" si="109"/>
        <v>0</v>
      </c>
      <c r="S1170" s="40" t="str">
        <f t="shared" si="112"/>
        <v/>
      </c>
    </row>
    <row r="1171" spans="1:19">
      <c r="A1171" s="33"/>
      <c r="B1171" s="34"/>
      <c r="C1171" s="33"/>
      <c r="D1171" s="33"/>
      <c r="E1171" s="33"/>
      <c r="F1171" s="42"/>
      <c r="G1171" s="42"/>
      <c r="I1171">
        <f t="shared" si="110"/>
        <v>0</v>
      </c>
      <c r="J1171">
        <f t="shared" si="111"/>
        <v>0</v>
      </c>
      <c r="L1171" s="107"/>
      <c r="M1171" s="110"/>
      <c r="N1171" s="109"/>
      <c r="P1171" s="38">
        <f t="shared" si="108"/>
        <v>0</v>
      </c>
      <c r="Q1171" s="105">
        <f t="shared" si="113"/>
        <v>0</v>
      </c>
      <c r="R1171" s="38">
        <f t="shared" si="109"/>
        <v>0</v>
      </c>
      <c r="S1171" s="40" t="str">
        <f t="shared" si="112"/>
        <v/>
      </c>
    </row>
    <row r="1172" spans="1:19">
      <c r="A1172" s="33"/>
      <c r="B1172" s="34"/>
      <c r="C1172" s="33"/>
      <c r="D1172" s="33"/>
      <c r="E1172" s="33"/>
      <c r="F1172" s="42"/>
      <c r="G1172" s="42"/>
      <c r="I1172">
        <f t="shared" si="110"/>
        <v>0</v>
      </c>
      <c r="J1172">
        <f t="shared" si="111"/>
        <v>0</v>
      </c>
      <c r="L1172" s="107"/>
      <c r="M1172" s="110"/>
      <c r="N1172" s="109"/>
      <c r="P1172" s="38">
        <f t="shared" si="108"/>
        <v>0</v>
      </c>
      <c r="Q1172" s="105">
        <f t="shared" si="113"/>
        <v>0</v>
      </c>
      <c r="R1172" s="38">
        <f t="shared" si="109"/>
        <v>0</v>
      </c>
      <c r="S1172" s="40" t="str">
        <f t="shared" si="112"/>
        <v/>
      </c>
    </row>
    <row r="1173" spans="1:19">
      <c r="A1173" s="33"/>
      <c r="B1173" s="34"/>
      <c r="C1173" s="33"/>
      <c r="D1173" s="33"/>
      <c r="E1173" s="33"/>
      <c r="F1173" s="42"/>
      <c r="G1173" s="42"/>
      <c r="I1173">
        <f t="shared" si="110"/>
        <v>0</v>
      </c>
      <c r="J1173">
        <f t="shared" si="111"/>
        <v>0</v>
      </c>
      <c r="L1173" s="107"/>
      <c r="M1173" s="110"/>
      <c r="N1173" s="109"/>
      <c r="P1173" s="38">
        <f t="shared" si="108"/>
        <v>0</v>
      </c>
      <c r="Q1173" s="105">
        <f t="shared" si="113"/>
        <v>0</v>
      </c>
      <c r="R1173" s="38">
        <f t="shared" si="109"/>
        <v>0</v>
      </c>
      <c r="S1173" s="40" t="str">
        <f t="shared" si="112"/>
        <v/>
      </c>
    </row>
    <row r="1174" spans="1:19">
      <c r="A1174" s="33"/>
      <c r="B1174" s="34"/>
      <c r="C1174" s="33"/>
      <c r="D1174" s="33"/>
      <c r="E1174" s="33"/>
      <c r="F1174" s="42"/>
      <c r="G1174" s="42"/>
      <c r="I1174">
        <f t="shared" si="110"/>
        <v>0</v>
      </c>
      <c r="J1174">
        <f t="shared" si="111"/>
        <v>0</v>
      </c>
      <c r="L1174" s="107"/>
      <c r="M1174" s="110"/>
      <c r="N1174" s="109"/>
      <c r="P1174" s="38">
        <f t="shared" si="108"/>
        <v>0</v>
      </c>
      <c r="Q1174" s="105">
        <f t="shared" si="113"/>
        <v>0</v>
      </c>
      <c r="R1174" s="38">
        <f t="shared" si="109"/>
        <v>0</v>
      </c>
      <c r="S1174" s="40" t="str">
        <f t="shared" si="112"/>
        <v/>
      </c>
    </row>
    <row r="1175" spans="1:19">
      <c r="A1175" s="33"/>
      <c r="B1175" s="34"/>
      <c r="C1175" s="33"/>
      <c r="D1175" s="33"/>
      <c r="E1175" s="33"/>
      <c r="F1175" s="42"/>
      <c r="G1175" s="42"/>
      <c r="I1175">
        <f t="shared" si="110"/>
        <v>0</v>
      </c>
      <c r="J1175">
        <f t="shared" si="111"/>
        <v>0</v>
      </c>
      <c r="L1175" s="107"/>
      <c r="M1175" s="110"/>
      <c r="N1175" s="109"/>
      <c r="P1175" s="38">
        <f t="shared" si="108"/>
        <v>0</v>
      </c>
      <c r="Q1175" s="105">
        <f t="shared" si="113"/>
        <v>0</v>
      </c>
      <c r="R1175" s="38">
        <f t="shared" si="109"/>
        <v>0</v>
      </c>
      <c r="S1175" s="40" t="str">
        <f t="shared" si="112"/>
        <v/>
      </c>
    </row>
    <row r="1176" spans="1:19">
      <c r="A1176" s="33"/>
      <c r="B1176" s="34"/>
      <c r="C1176" s="33"/>
      <c r="D1176" s="33"/>
      <c r="E1176" s="33"/>
      <c r="F1176" s="42"/>
      <c r="G1176" s="42"/>
      <c r="I1176">
        <f t="shared" si="110"/>
        <v>0</v>
      </c>
      <c r="J1176">
        <f t="shared" si="111"/>
        <v>0</v>
      </c>
      <c r="L1176" s="107"/>
      <c r="M1176" s="110"/>
      <c r="N1176" s="109"/>
      <c r="P1176" s="38">
        <f t="shared" si="108"/>
        <v>0</v>
      </c>
      <c r="Q1176" s="105">
        <f t="shared" si="113"/>
        <v>0</v>
      </c>
      <c r="R1176" s="38">
        <f t="shared" si="109"/>
        <v>0</v>
      </c>
      <c r="S1176" s="40" t="str">
        <f t="shared" si="112"/>
        <v/>
      </c>
    </row>
    <row r="1177" spans="1:19">
      <c r="A1177" s="33"/>
      <c r="B1177" s="34"/>
      <c r="C1177" s="33"/>
      <c r="D1177" s="33"/>
      <c r="E1177" s="33"/>
      <c r="F1177" s="42"/>
      <c r="G1177" s="42"/>
      <c r="I1177">
        <f t="shared" si="110"/>
        <v>0</v>
      </c>
      <c r="J1177">
        <f t="shared" si="111"/>
        <v>0</v>
      </c>
      <c r="L1177" s="107"/>
      <c r="M1177" s="110"/>
      <c r="N1177" s="109"/>
      <c r="P1177" s="38">
        <f t="shared" si="108"/>
        <v>0</v>
      </c>
      <c r="Q1177" s="105">
        <f t="shared" si="113"/>
        <v>0</v>
      </c>
      <c r="R1177" s="38">
        <f t="shared" si="109"/>
        <v>0</v>
      </c>
      <c r="S1177" s="40" t="str">
        <f t="shared" si="112"/>
        <v/>
      </c>
    </row>
    <row r="1178" spans="1:19">
      <c r="A1178" s="33"/>
      <c r="B1178" s="34"/>
      <c r="C1178" s="33"/>
      <c r="D1178" s="33"/>
      <c r="E1178" s="33"/>
      <c r="F1178" s="42"/>
      <c r="G1178" s="42"/>
      <c r="I1178">
        <f t="shared" si="110"/>
        <v>0</v>
      </c>
      <c r="J1178">
        <f t="shared" si="111"/>
        <v>0</v>
      </c>
      <c r="L1178" s="107"/>
      <c r="M1178" s="110"/>
      <c r="N1178" s="109"/>
      <c r="P1178" s="38">
        <f t="shared" si="108"/>
        <v>0</v>
      </c>
      <c r="Q1178" s="105">
        <f t="shared" si="113"/>
        <v>0</v>
      </c>
      <c r="R1178" s="38">
        <f t="shared" si="109"/>
        <v>0</v>
      </c>
      <c r="S1178" s="40" t="str">
        <f t="shared" si="112"/>
        <v/>
      </c>
    </row>
    <row r="1179" spans="1:19">
      <c r="A1179" s="33"/>
      <c r="B1179" s="34"/>
      <c r="C1179" s="33"/>
      <c r="D1179" s="33"/>
      <c r="E1179" s="33"/>
      <c r="F1179" s="42"/>
      <c r="G1179" s="42"/>
      <c r="I1179">
        <f t="shared" si="110"/>
        <v>0</v>
      </c>
      <c r="J1179">
        <f t="shared" si="111"/>
        <v>0</v>
      </c>
      <c r="L1179" s="107"/>
      <c r="M1179" s="110"/>
      <c r="N1179" s="109"/>
      <c r="P1179" s="38">
        <f t="shared" si="108"/>
        <v>0</v>
      </c>
      <c r="Q1179" s="105">
        <f t="shared" si="113"/>
        <v>0</v>
      </c>
      <c r="R1179" s="38">
        <f t="shared" si="109"/>
        <v>0</v>
      </c>
      <c r="S1179" s="40" t="str">
        <f t="shared" si="112"/>
        <v/>
      </c>
    </row>
    <row r="1180" spans="1:19">
      <c r="A1180" s="33"/>
      <c r="B1180" s="34"/>
      <c r="C1180" s="33"/>
      <c r="D1180" s="33"/>
      <c r="E1180" s="33"/>
      <c r="F1180" s="42"/>
      <c r="G1180" s="42"/>
      <c r="I1180">
        <f t="shared" si="110"/>
        <v>0</v>
      </c>
      <c r="J1180">
        <f t="shared" si="111"/>
        <v>0</v>
      </c>
      <c r="L1180" s="107"/>
      <c r="M1180" s="110"/>
      <c r="N1180" s="109"/>
      <c r="P1180" s="38">
        <f t="shared" si="108"/>
        <v>0</v>
      </c>
      <c r="Q1180" s="105">
        <f t="shared" si="113"/>
        <v>0</v>
      </c>
      <c r="R1180" s="38">
        <f t="shared" si="109"/>
        <v>0</v>
      </c>
      <c r="S1180" s="40" t="str">
        <f t="shared" si="112"/>
        <v/>
      </c>
    </row>
    <row r="1181" spans="1:19">
      <c r="A1181" s="33"/>
      <c r="B1181" s="34"/>
      <c r="C1181" s="33"/>
      <c r="D1181" s="33"/>
      <c r="E1181" s="33"/>
      <c r="F1181" s="42"/>
      <c r="G1181" s="42"/>
      <c r="I1181">
        <f t="shared" si="110"/>
        <v>0</v>
      </c>
      <c r="J1181">
        <f t="shared" si="111"/>
        <v>0</v>
      </c>
      <c r="L1181" s="107"/>
      <c r="M1181" s="110"/>
      <c r="N1181" s="109"/>
      <c r="P1181" s="38">
        <f t="shared" si="108"/>
        <v>0</v>
      </c>
      <c r="Q1181" s="105">
        <f t="shared" si="113"/>
        <v>0</v>
      </c>
      <c r="R1181" s="38">
        <f t="shared" si="109"/>
        <v>0</v>
      </c>
      <c r="S1181" s="40" t="str">
        <f t="shared" si="112"/>
        <v/>
      </c>
    </row>
    <row r="1182" spans="1:19">
      <c r="A1182" s="33"/>
      <c r="B1182" s="34"/>
      <c r="C1182" s="33"/>
      <c r="D1182" s="33"/>
      <c r="E1182" s="33"/>
      <c r="F1182" s="42"/>
      <c r="G1182" s="42"/>
      <c r="I1182">
        <f t="shared" si="110"/>
        <v>0</v>
      </c>
      <c r="J1182">
        <f t="shared" si="111"/>
        <v>0</v>
      </c>
      <c r="L1182" s="107"/>
      <c r="M1182" s="110"/>
      <c r="N1182" s="109"/>
      <c r="P1182" s="38">
        <f t="shared" si="108"/>
        <v>0</v>
      </c>
      <c r="Q1182" s="105">
        <f t="shared" si="113"/>
        <v>0</v>
      </c>
      <c r="R1182" s="38">
        <f t="shared" si="109"/>
        <v>0</v>
      </c>
      <c r="S1182" s="40" t="str">
        <f t="shared" si="112"/>
        <v/>
      </c>
    </row>
    <row r="1183" spans="1:19">
      <c r="A1183" s="33"/>
      <c r="B1183" s="34"/>
      <c r="C1183" s="33"/>
      <c r="D1183" s="33"/>
      <c r="E1183" s="33"/>
      <c r="F1183" s="42"/>
      <c r="G1183" s="42"/>
      <c r="I1183">
        <f t="shared" si="110"/>
        <v>0</v>
      </c>
      <c r="J1183">
        <f t="shared" si="111"/>
        <v>0</v>
      </c>
      <c r="L1183" s="107"/>
      <c r="M1183" s="110"/>
      <c r="N1183" s="109"/>
      <c r="P1183" s="38">
        <f t="shared" si="108"/>
        <v>0</v>
      </c>
      <c r="Q1183" s="105">
        <f t="shared" si="113"/>
        <v>0</v>
      </c>
      <c r="R1183" s="38">
        <f t="shared" si="109"/>
        <v>0</v>
      </c>
      <c r="S1183" s="40" t="str">
        <f t="shared" si="112"/>
        <v/>
      </c>
    </row>
    <row r="1184" spans="1:19">
      <c r="A1184" s="33"/>
      <c r="B1184" s="34"/>
      <c r="C1184" s="33"/>
      <c r="D1184" s="33"/>
      <c r="E1184" s="33"/>
      <c r="F1184" s="42"/>
      <c r="G1184" s="42"/>
      <c r="I1184">
        <f t="shared" si="110"/>
        <v>0</v>
      </c>
      <c r="J1184">
        <f t="shared" si="111"/>
        <v>0</v>
      </c>
      <c r="L1184" s="107"/>
      <c r="M1184" s="110"/>
      <c r="N1184" s="109"/>
      <c r="P1184" s="38">
        <f t="shared" si="108"/>
        <v>0</v>
      </c>
      <c r="Q1184" s="105">
        <f t="shared" si="113"/>
        <v>0</v>
      </c>
      <c r="R1184" s="38">
        <f t="shared" si="109"/>
        <v>0</v>
      </c>
      <c r="S1184" s="40" t="str">
        <f t="shared" si="112"/>
        <v/>
      </c>
    </row>
    <row r="1185" spans="1:19">
      <c r="A1185" s="33"/>
      <c r="B1185" s="34"/>
      <c r="C1185" s="33"/>
      <c r="D1185" s="33"/>
      <c r="E1185" s="33"/>
      <c r="F1185" s="42"/>
      <c r="G1185" s="42"/>
      <c r="I1185">
        <f t="shared" si="110"/>
        <v>0</v>
      </c>
      <c r="J1185">
        <f t="shared" si="111"/>
        <v>0</v>
      </c>
      <c r="L1185" s="107"/>
      <c r="M1185" s="110"/>
      <c r="N1185" s="109"/>
      <c r="P1185" s="38">
        <f t="shared" si="108"/>
        <v>0</v>
      </c>
      <c r="Q1185" s="105">
        <f t="shared" si="113"/>
        <v>0</v>
      </c>
      <c r="R1185" s="38">
        <f t="shared" si="109"/>
        <v>0</v>
      </c>
      <c r="S1185" s="40" t="str">
        <f t="shared" si="112"/>
        <v/>
      </c>
    </row>
    <row r="1186" spans="1:19">
      <c r="A1186" s="33"/>
      <c r="B1186" s="34"/>
      <c r="C1186" s="33"/>
      <c r="D1186" s="33"/>
      <c r="E1186" s="33"/>
      <c r="F1186" s="42"/>
      <c r="G1186" s="42"/>
      <c r="I1186">
        <f t="shared" si="110"/>
        <v>0</v>
      </c>
      <c r="J1186">
        <f t="shared" si="111"/>
        <v>0</v>
      </c>
      <c r="L1186" s="107"/>
      <c r="M1186" s="110"/>
      <c r="N1186" s="109"/>
      <c r="P1186" s="38">
        <f t="shared" si="108"/>
        <v>0</v>
      </c>
      <c r="Q1186" s="105">
        <f t="shared" si="113"/>
        <v>0</v>
      </c>
      <c r="R1186" s="38">
        <f t="shared" si="109"/>
        <v>0</v>
      </c>
      <c r="S1186" s="40" t="str">
        <f t="shared" si="112"/>
        <v/>
      </c>
    </row>
    <row r="1187" spans="1:19">
      <c r="A1187" s="33"/>
      <c r="B1187" s="34"/>
      <c r="C1187" s="33"/>
      <c r="D1187" s="33"/>
      <c r="E1187" s="33"/>
      <c r="F1187" s="42"/>
      <c r="G1187" s="42"/>
      <c r="I1187">
        <f t="shared" si="110"/>
        <v>0</v>
      </c>
      <c r="J1187">
        <f t="shared" si="111"/>
        <v>0</v>
      </c>
      <c r="L1187" s="107"/>
      <c r="M1187" s="110"/>
      <c r="N1187" s="109"/>
      <c r="P1187" s="38">
        <f t="shared" si="108"/>
        <v>0</v>
      </c>
      <c r="Q1187" s="105">
        <f t="shared" si="113"/>
        <v>0</v>
      </c>
      <c r="R1187" s="38">
        <f t="shared" si="109"/>
        <v>0</v>
      </c>
      <c r="S1187" s="40" t="str">
        <f t="shared" si="112"/>
        <v/>
      </c>
    </row>
    <row r="1188" spans="1:19">
      <c r="A1188" s="33"/>
      <c r="B1188" s="34"/>
      <c r="C1188" s="33"/>
      <c r="D1188" s="33"/>
      <c r="E1188" s="33"/>
      <c r="F1188" s="42"/>
      <c r="G1188" s="42"/>
      <c r="I1188">
        <f t="shared" si="110"/>
        <v>0</v>
      </c>
      <c r="J1188">
        <f t="shared" si="111"/>
        <v>0</v>
      </c>
      <c r="L1188" s="107"/>
      <c r="M1188" s="110"/>
      <c r="N1188" s="109"/>
      <c r="P1188" s="38">
        <f t="shared" si="108"/>
        <v>0</v>
      </c>
      <c r="Q1188" s="105">
        <f t="shared" si="113"/>
        <v>0</v>
      </c>
      <c r="R1188" s="38">
        <f t="shared" si="109"/>
        <v>0</v>
      </c>
      <c r="S1188" s="40" t="str">
        <f t="shared" si="112"/>
        <v/>
      </c>
    </row>
    <row r="1189" spans="1:19">
      <c r="A1189" s="33"/>
      <c r="B1189" s="34"/>
      <c r="C1189" s="33"/>
      <c r="D1189" s="33"/>
      <c r="E1189" s="33"/>
      <c r="F1189" s="42"/>
      <c r="G1189" s="42"/>
      <c r="I1189">
        <f t="shared" si="110"/>
        <v>0</v>
      </c>
      <c r="J1189">
        <f t="shared" si="111"/>
        <v>0</v>
      </c>
      <c r="L1189" s="107"/>
      <c r="M1189" s="110"/>
      <c r="N1189" s="109"/>
      <c r="P1189" s="38">
        <f t="shared" si="108"/>
        <v>0</v>
      </c>
      <c r="Q1189" s="105">
        <f t="shared" si="113"/>
        <v>0</v>
      </c>
      <c r="R1189" s="38">
        <f t="shared" si="109"/>
        <v>0</v>
      </c>
      <c r="S1189" s="40" t="str">
        <f t="shared" si="112"/>
        <v/>
      </c>
    </row>
    <row r="1190" spans="1:19">
      <c r="A1190" s="33"/>
      <c r="B1190" s="34"/>
      <c r="C1190" s="33"/>
      <c r="D1190" s="33"/>
      <c r="E1190" s="33"/>
      <c r="F1190" s="42"/>
      <c r="G1190" s="42"/>
      <c r="I1190">
        <f t="shared" si="110"/>
        <v>0</v>
      </c>
      <c r="J1190">
        <f t="shared" si="111"/>
        <v>0</v>
      </c>
      <c r="L1190" s="107"/>
      <c r="M1190" s="110"/>
      <c r="N1190" s="109"/>
      <c r="P1190" s="38">
        <f t="shared" si="108"/>
        <v>0</v>
      </c>
      <c r="Q1190" s="105">
        <f t="shared" si="113"/>
        <v>0</v>
      </c>
      <c r="R1190" s="38">
        <f t="shared" si="109"/>
        <v>0</v>
      </c>
      <c r="S1190" s="40" t="str">
        <f t="shared" si="112"/>
        <v/>
      </c>
    </row>
    <row r="1191" spans="1:19">
      <c r="A1191" s="33"/>
      <c r="B1191" s="34"/>
      <c r="C1191" s="33"/>
      <c r="D1191" s="33"/>
      <c r="E1191" s="33"/>
      <c r="F1191" s="42"/>
      <c r="G1191" s="42"/>
      <c r="I1191">
        <f t="shared" si="110"/>
        <v>0</v>
      </c>
      <c r="J1191">
        <f t="shared" si="111"/>
        <v>0</v>
      </c>
      <c r="L1191" s="107"/>
      <c r="M1191" s="110"/>
      <c r="N1191" s="109"/>
      <c r="P1191" s="38">
        <f t="shared" si="108"/>
        <v>0</v>
      </c>
      <c r="Q1191" s="105">
        <f t="shared" si="113"/>
        <v>0</v>
      </c>
      <c r="R1191" s="38">
        <f t="shared" si="109"/>
        <v>0</v>
      </c>
      <c r="S1191" s="40" t="str">
        <f t="shared" si="112"/>
        <v/>
      </c>
    </row>
    <row r="1192" spans="1:19">
      <c r="A1192" s="33"/>
      <c r="B1192" s="34"/>
      <c r="C1192" s="33"/>
      <c r="D1192" s="33"/>
      <c r="E1192" s="33"/>
      <c r="F1192" s="42"/>
      <c r="G1192" s="42"/>
      <c r="I1192">
        <f t="shared" si="110"/>
        <v>0</v>
      </c>
      <c r="J1192">
        <f t="shared" si="111"/>
        <v>0</v>
      </c>
      <c r="L1192" s="107"/>
      <c r="M1192" s="110"/>
      <c r="N1192" s="109"/>
      <c r="P1192" s="38">
        <f t="shared" si="108"/>
        <v>0</v>
      </c>
      <c r="Q1192" s="105">
        <f t="shared" si="113"/>
        <v>0</v>
      </c>
      <c r="R1192" s="38">
        <f t="shared" si="109"/>
        <v>0</v>
      </c>
      <c r="S1192" s="40" t="str">
        <f t="shared" si="112"/>
        <v/>
      </c>
    </row>
    <row r="1193" spans="1:19">
      <c r="A1193" s="33"/>
      <c r="B1193" s="34"/>
      <c r="C1193" s="33"/>
      <c r="D1193" s="33"/>
      <c r="E1193" s="33"/>
      <c r="F1193" s="42"/>
      <c r="G1193" s="42"/>
      <c r="I1193">
        <f t="shared" si="110"/>
        <v>0</v>
      </c>
      <c r="J1193">
        <f t="shared" si="111"/>
        <v>0</v>
      </c>
      <c r="L1193" s="107"/>
      <c r="M1193" s="110"/>
      <c r="N1193" s="109"/>
      <c r="P1193" s="38">
        <f t="shared" si="108"/>
        <v>0</v>
      </c>
      <c r="Q1193" s="105">
        <f t="shared" si="113"/>
        <v>0</v>
      </c>
      <c r="R1193" s="38">
        <f t="shared" si="109"/>
        <v>0</v>
      </c>
      <c r="S1193" s="40" t="str">
        <f t="shared" si="112"/>
        <v/>
      </c>
    </row>
    <row r="1194" spans="1:19">
      <c r="A1194" s="33"/>
      <c r="B1194" s="34"/>
      <c r="C1194" s="33"/>
      <c r="D1194" s="33"/>
      <c r="E1194" s="33"/>
      <c r="F1194" s="42"/>
      <c r="G1194" s="42"/>
      <c r="I1194">
        <f t="shared" si="110"/>
        <v>0</v>
      </c>
      <c r="J1194">
        <f t="shared" si="111"/>
        <v>0</v>
      </c>
      <c r="L1194" s="107"/>
      <c r="M1194" s="110"/>
      <c r="N1194" s="109"/>
      <c r="P1194" s="38">
        <f t="shared" si="108"/>
        <v>0</v>
      </c>
      <c r="Q1194" s="105">
        <f t="shared" si="113"/>
        <v>0</v>
      </c>
      <c r="R1194" s="38">
        <f t="shared" si="109"/>
        <v>0</v>
      </c>
      <c r="S1194" s="40" t="str">
        <f t="shared" si="112"/>
        <v/>
      </c>
    </row>
    <row r="1195" spans="1:19">
      <c r="A1195" s="33"/>
      <c r="B1195" s="34"/>
      <c r="C1195" s="33"/>
      <c r="D1195" s="33"/>
      <c r="E1195" s="33"/>
      <c r="F1195" s="42"/>
      <c r="G1195" s="42"/>
      <c r="I1195">
        <f t="shared" si="110"/>
        <v>0</v>
      </c>
      <c r="J1195">
        <f t="shared" si="111"/>
        <v>0</v>
      </c>
      <c r="L1195" s="107"/>
      <c r="M1195" s="110"/>
      <c r="N1195" s="109"/>
      <c r="P1195" s="38">
        <f t="shared" si="108"/>
        <v>0</v>
      </c>
      <c r="Q1195" s="105">
        <f t="shared" si="113"/>
        <v>0</v>
      </c>
      <c r="R1195" s="38">
        <f t="shared" si="109"/>
        <v>0</v>
      </c>
      <c r="S1195" s="40" t="str">
        <f t="shared" si="112"/>
        <v/>
      </c>
    </row>
    <row r="1196" spans="1:19">
      <c r="A1196" s="33"/>
      <c r="B1196" s="34"/>
      <c r="C1196" s="33"/>
      <c r="D1196" s="33"/>
      <c r="E1196" s="33"/>
      <c r="F1196" s="42"/>
      <c r="G1196" s="42"/>
      <c r="I1196">
        <f t="shared" si="110"/>
        <v>0</v>
      </c>
      <c r="J1196">
        <f t="shared" si="111"/>
        <v>0</v>
      </c>
      <c r="L1196" s="107"/>
      <c r="M1196" s="110"/>
      <c r="N1196" s="109"/>
      <c r="P1196" s="38">
        <f t="shared" si="108"/>
        <v>0</v>
      </c>
      <c r="Q1196" s="105">
        <f t="shared" si="113"/>
        <v>0</v>
      </c>
      <c r="R1196" s="38">
        <f t="shared" si="109"/>
        <v>0</v>
      </c>
      <c r="S1196" s="40" t="str">
        <f t="shared" si="112"/>
        <v/>
      </c>
    </row>
    <row r="1197" spans="1:19">
      <c r="A1197" s="33"/>
      <c r="B1197" s="34"/>
      <c r="C1197" s="33"/>
      <c r="D1197" s="33"/>
      <c r="E1197" s="33"/>
      <c r="F1197" s="42"/>
      <c r="G1197" s="42"/>
      <c r="I1197">
        <f t="shared" si="110"/>
        <v>0</v>
      </c>
      <c r="J1197">
        <f t="shared" si="111"/>
        <v>0</v>
      </c>
      <c r="L1197" s="107"/>
      <c r="M1197" s="110"/>
      <c r="N1197" s="109"/>
      <c r="P1197" s="38">
        <f t="shared" si="108"/>
        <v>0</v>
      </c>
      <c r="Q1197" s="105">
        <f t="shared" si="113"/>
        <v>0</v>
      </c>
      <c r="R1197" s="38">
        <f t="shared" si="109"/>
        <v>0</v>
      </c>
      <c r="S1197" s="40" t="str">
        <f t="shared" si="112"/>
        <v/>
      </c>
    </row>
    <row r="1198" spans="1:19">
      <c r="A1198" s="33"/>
      <c r="B1198" s="34"/>
      <c r="C1198" s="33"/>
      <c r="D1198" s="33"/>
      <c r="E1198" s="33"/>
      <c r="F1198" s="42"/>
      <c r="G1198" s="42"/>
      <c r="I1198">
        <f t="shared" si="110"/>
        <v>0</v>
      </c>
      <c r="J1198">
        <f t="shared" si="111"/>
        <v>0</v>
      </c>
      <c r="L1198" s="107"/>
      <c r="M1198" s="110"/>
      <c r="N1198" s="109"/>
      <c r="P1198" s="38">
        <f t="shared" si="108"/>
        <v>0</v>
      </c>
      <c r="Q1198" s="105">
        <f t="shared" si="113"/>
        <v>0</v>
      </c>
      <c r="R1198" s="38">
        <f t="shared" si="109"/>
        <v>0</v>
      </c>
      <c r="S1198" s="40" t="str">
        <f t="shared" si="112"/>
        <v/>
      </c>
    </row>
    <row r="1199" spans="1:19">
      <c r="A1199" s="33"/>
      <c r="B1199" s="34"/>
      <c r="C1199" s="33"/>
      <c r="D1199" s="33"/>
      <c r="E1199" s="33"/>
      <c r="F1199" s="42"/>
      <c r="G1199" s="42"/>
      <c r="I1199">
        <f t="shared" si="110"/>
        <v>0</v>
      </c>
      <c r="J1199">
        <f t="shared" si="111"/>
        <v>0</v>
      </c>
      <c r="L1199" s="107"/>
      <c r="M1199" s="110"/>
      <c r="N1199" s="109"/>
      <c r="P1199" s="38">
        <f t="shared" si="108"/>
        <v>0</v>
      </c>
      <c r="Q1199" s="105">
        <f t="shared" si="113"/>
        <v>0</v>
      </c>
      <c r="R1199" s="38">
        <f t="shared" si="109"/>
        <v>0</v>
      </c>
      <c r="S1199" s="40" t="str">
        <f t="shared" si="112"/>
        <v/>
      </c>
    </row>
    <row r="1200" spans="1:19">
      <c r="A1200" s="33"/>
      <c r="B1200" s="34"/>
      <c r="C1200" s="33"/>
      <c r="D1200" s="33"/>
      <c r="E1200" s="33"/>
      <c r="F1200" s="42"/>
      <c r="G1200" s="42"/>
      <c r="I1200">
        <f t="shared" si="110"/>
        <v>0</v>
      </c>
      <c r="J1200">
        <f t="shared" si="111"/>
        <v>0</v>
      </c>
      <c r="L1200" s="107"/>
      <c r="M1200" s="110"/>
      <c r="N1200" s="109"/>
      <c r="P1200" s="38">
        <f t="shared" si="108"/>
        <v>0</v>
      </c>
      <c r="Q1200" s="105">
        <f t="shared" si="113"/>
        <v>0</v>
      </c>
      <c r="R1200" s="38">
        <f t="shared" si="109"/>
        <v>0</v>
      </c>
      <c r="S1200" s="40" t="str">
        <f t="shared" si="112"/>
        <v/>
      </c>
    </row>
    <row r="1201" spans="1:19">
      <c r="A1201" s="33"/>
      <c r="B1201" s="34"/>
      <c r="C1201" s="33"/>
      <c r="D1201" s="33"/>
      <c r="E1201" s="33"/>
      <c r="F1201" s="42"/>
      <c r="G1201" s="42"/>
      <c r="I1201">
        <f t="shared" si="110"/>
        <v>0</v>
      </c>
      <c r="J1201">
        <f t="shared" si="111"/>
        <v>0</v>
      </c>
      <c r="L1201" s="107"/>
      <c r="M1201" s="110"/>
      <c r="N1201" s="109"/>
      <c r="P1201" s="38">
        <f t="shared" si="108"/>
        <v>0</v>
      </c>
      <c r="Q1201" s="105">
        <f t="shared" si="113"/>
        <v>0</v>
      </c>
      <c r="R1201" s="38">
        <f t="shared" si="109"/>
        <v>0</v>
      </c>
      <c r="S1201" s="40" t="str">
        <f t="shared" si="112"/>
        <v/>
      </c>
    </row>
    <row r="1202" spans="1:19">
      <c r="A1202" s="33"/>
      <c r="B1202" s="34"/>
      <c r="C1202" s="33"/>
      <c r="D1202" s="33"/>
      <c r="E1202" s="33"/>
      <c r="F1202" s="42"/>
      <c r="G1202" s="42"/>
      <c r="I1202">
        <f t="shared" si="110"/>
        <v>0</v>
      </c>
      <c r="J1202">
        <f t="shared" si="111"/>
        <v>0</v>
      </c>
      <c r="L1202" s="107"/>
      <c r="M1202" s="110"/>
      <c r="N1202" s="109"/>
      <c r="P1202" s="38">
        <f t="shared" si="108"/>
        <v>0</v>
      </c>
      <c r="Q1202" s="105">
        <f t="shared" si="113"/>
        <v>0</v>
      </c>
      <c r="R1202" s="38">
        <f t="shared" si="109"/>
        <v>0</v>
      </c>
      <c r="S1202" s="40" t="str">
        <f t="shared" si="112"/>
        <v/>
      </c>
    </row>
    <row r="1203" spans="1:19">
      <c r="A1203" s="33"/>
      <c r="B1203" s="34"/>
      <c r="C1203" s="33"/>
      <c r="D1203" s="33"/>
      <c r="E1203" s="33"/>
      <c r="F1203" s="42"/>
      <c r="G1203" s="42"/>
      <c r="I1203">
        <f t="shared" si="110"/>
        <v>0</v>
      </c>
      <c r="J1203">
        <f t="shared" si="111"/>
        <v>0</v>
      </c>
      <c r="L1203" s="107"/>
      <c r="M1203" s="110"/>
      <c r="N1203" s="109"/>
      <c r="P1203" s="38">
        <f t="shared" si="108"/>
        <v>0</v>
      </c>
      <c r="Q1203" s="105">
        <f t="shared" si="113"/>
        <v>0</v>
      </c>
      <c r="R1203" s="38">
        <f t="shared" si="109"/>
        <v>0</v>
      </c>
      <c r="S1203" s="40" t="str">
        <f t="shared" si="112"/>
        <v/>
      </c>
    </row>
    <row r="1204" spans="1:19">
      <c r="A1204" s="33"/>
      <c r="B1204" s="34"/>
      <c r="C1204" s="33"/>
      <c r="D1204" s="33"/>
      <c r="E1204" s="33"/>
      <c r="F1204" s="42"/>
      <c r="G1204" s="42"/>
      <c r="I1204">
        <f t="shared" si="110"/>
        <v>0</v>
      </c>
      <c r="J1204">
        <f t="shared" si="111"/>
        <v>0</v>
      </c>
      <c r="L1204" s="107"/>
      <c r="M1204" s="110"/>
      <c r="N1204" s="109"/>
      <c r="P1204" s="38">
        <f t="shared" si="108"/>
        <v>0</v>
      </c>
      <c r="Q1204" s="105">
        <f t="shared" si="113"/>
        <v>0</v>
      </c>
      <c r="R1204" s="38">
        <f t="shared" si="109"/>
        <v>0</v>
      </c>
      <c r="S1204" s="40" t="str">
        <f t="shared" si="112"/>
        <v/>
      </c>
    </row>
    <row r="1205" spans="1:19">
      <c r="A1205" s="33"/>
      <c r="B1205" s="34"/>
      <c r="C1205" s="33"/>
      <c r="D1205" s="33"/>
      <c r="E1205" s="33"/>
      <c r="F1205" s="42"/>
      <c r="G1205" s="42"/>
      <c r="I1205">
        <f t="shared" si="110"/>
        <v>0</v>
      </c>
      <c r="J1205">
        <f t="shared" si="111"/>
        <v>0</v>
      </c>
      <c r="L1205" s="107"/>
      <c r="M1205" s="110"/>
      <c r="N1205" s="109"/>
      <c r="P1205" s="38">
        <f t="shared" si="108"/>
        <v>0</v>
      </c>
      <c r="Q1205" s="105">
        <f t="shared" si="113"/>
        <v>0</v>
      </c>
      <c r="R1205" s="38">
        <f t="shared" si="109"/>
        <v>0</v>
      </c>
      <c r="S1205" s="40" t="str">
        <f t="shared" si="112"/>
        <v/>
      </c>
    </row>
    <row r="1206" spans="1:19">
      <c r="A1206" s="33"/>
      <c r="B1206" s="34"/>
      <c r="C1206" s="33"/>
      <c r="D1206" s="33"/>
      <c r="E1206" s="33"/>
      <c r="F1206" s="42"/>
      <c r="G1206" s="42"/>
      <c r="I1206">
        <f t="shared" si="110"/>
        <v>0</v>
      </c>
      <c r="J1206">
        <f t="shared" si="111"/>
        <v>0</v>
      </c>
      <c r="L1206" s="107"/>
      <c r="M1206" s="110"/>
      <c r="N1206" s="109"/>
      <c r="P1206" s="38">
        <f t="shared" si="108"/>
        <v>0</v>
      </c>
      <c r="Q1206" s="105">
        <f t="shared" si="113"/>
        <v>0</v>
      </c>
      <c r="R1206" s="38">
        <f t="shared" si="109"/>
        <v>0</v>
      </c>
      <c r="S1206" s="40" t="str">
        <f t="shared" si="112"/>
        <v/>
      </c>
    </row>
    <row r="1207" spans="1:19">
      <c r="A1207" s="33"/>
      <c r="B1207" s="34"/>
      <c r="C1207" s="33"/>
      <c r="D1207" s="33"/>
      <c r="E1207" s="33"/>
      <c r="F1207" s="42"/>
      <c r="G1207" s="42"/>
      <c r="I1207">
        <f t="shared" si="110"/>
        <v>0</v>
      </c>
      <c r="J1207">
        <f t="shared" si="111"/>
        <v>0</v>
      </c>
      <c r="L1207" s="107"/>
      <c r="M1207" s="110"/>
      <c r="N1207" s="109"/>
      <c r="P1207" s="38">
        <f t="shared" ref="P1207:P1270" si="114">I1207*L1207/1000</f>
        <v>0</v>
      </c>
      <c r="Q1207" s="105">
        <f t="shared" si="113"/>
        <v>0</v>
      </c>
      <c r="R1207" s="38">
        <f t="shared" ref="R1207:R1270" si="115">J1207*N1207/1000</f>
        <v>0</v>
      </c>
      <c r="S1207" s="40" t="str">
        <f t="shared" si="112"/>
        <v/>
      </c>
    </row>
    <row r="1208" spans="1:19">
      <c r="A1208" s="33"/>
      <c r="B1208" s="34"/>
      <c r="C1208" s="33"/>
      <c r="D1208" s="33"/>
      <c r="E1208" s="33"/>
      <c r="F1208" s="42"/>
      <c r="G1208" s="42"/>
      <c r="I1208">
        <f t="shared" ref="I1208:I1271" si="116">IF(OR(E1208="R",E1208="E"),D1208,IF(D1208&gt;=E1208,D1208-E1208,0))</f>
        <v>0</v>
      </c>
      <c r="J1208">
        <f t="shared" ref="J1208:J1271" si="117">IF(OR(E1208="R",E1208="E"),0,IF(E1208&gt;D1208,E1208-D1208,0))</f>
        <v>0</v>
      </c>
      <c r="L1208" s="107"/>
      <c r="M1208" s="110"/>
      <c r="N1208" s="109"/>
      <c r="P1208" s="38">
        <f t="shared" si="114"/>
        <v>0</v>
      </c>
      <c r="Q1208" s="105">
        <f t="shared" si="113"/>
        <v>0</v>
      </c>
      <c r="R1208" s="38">
        <f t="shared" si="115"/>
        <v>0</v>
      </c>
      <c r="S1208" s="40" t="str">
        <f t="shared" si="112"/>
        <v/>
      </c>
    </row>
    <row r="1209" spans="1:19">
      <c r="A1209" s="33"/>
      <c r="B1209" s="34"/>
      <c r="C1209" s="33"/>
      <c r="D1209" s="33"/>
      <c r="E1209" s="33"/>
      <c r="F1209" s="42"/>
      <c r="G1209" s="42"/>
      <c r="I1209">
        <f t="shared" si="116"/>
        <v>0</v>
      </c>
      <c r="J1209">
        <f t="shared" si="117"/>
        <v>0</v>
      </c>
      <c r="L1209" s="107"/>
      <c r="M1209" s="110"/>
      <c r="N1209" s="109"/>
      <c r="P1209" s="38">
        <f t="shared" si="114"/>
        <v>0</v>
      </c>
      <c r="Q1209" s="105">
        <f t="shared" si="113"/>
        <v>0</v>
      </c>
      <c r="R1209" s="38">
        <f t="shared" si="115"/>
        <v>0</v>
      </c>
      <c r="S1209" s="40" t="str">
        <f t="shared" si="112"/>
        <v/>
      </c>
    </row>
    <row r="1210" spans="1:19">
      <c r="A1210" s="33"/>
      <c r="B1210" s="34"/>
      <c r="C1210" s="33"/>
      <c r="D1210" s="33"/>
      <c r="E1210" s="33"/>
      <c r="F1210" s="42"/>
      <c r="G1210" s="42"/>
      <c r="I1210">
        <f t="shared" si="116"/>
        <v>0</v>
      </c>
      <c r="J1210">
        <f t="shared" si="117"/>
        <v>0</v>
      </c>
      <c r="L1210" s="107"/>
      <c r="M1210" s="110"/>
      <c r="N1210" s="109"/>
      <c r="P1210" s="38">
        <f t="shared" si="114"/>
        <v>0</v>
      </c>
      <c r="Q1210" s="105">
        <f t="shared" si="113"/>
        <v>0</v>
      </c>
      <c r="R1210" s="38">
        <f t="shared" si="115"/>
        <v>0</v>
      </c>
      <c r="S1210" s="40" t="str">
        <f t="shared" si="112"/>
        <v/>
      </c>
    </row>
    <row r="1211" spans="1:19">
      <c r="A1211" s="33"/>
      <c r="B1211" s="34"/>
      <c r="C1211" s="33"/>
      <c r="D1211" s="33"/>
      <c r="E1211" s="33"/>
      <c r="F1211" s="42"/>
      <c r="G1211" s="42"/>
      <c r="I1211">
        <f t="shared" si="116"/>
        <v>0</v>
      </c>
      <c r="J1211">
        <f t="shared" si="117"/>
        <v>0</v>
      </c>
      <c r="L1211" s="107"/>
      <c r="M1211" s="110"/>
      <c r="N1211" s="109"/>
      <c r="P1211" s="38">
        <f t="shared" si="114"/>
        <v>0</v>
      </c>
      <c r="Q1211" s="105">
        <f t="shared" si="113"/>
        <v>0</v>
      </c>
      <c r="R1211" s="38">
        <f t="shared" si="115"/>
        <v>0</v>
      </c>
      <c r="S1211" s="40" t="str">
        <f t="shared" si="112"/>
        <v/>
      </c>
    </row>
    <row r="1212" spans="1:19">
      <c r="A1212" s="33"/>
      <c r="B1212" s="34"/>
      <c r="C1212" s="33"/>
      <c r="D1212" s="33"/>
      <c r="E1212" s="33"/>
      <c r="F1212" s="42"/>
      <c r="G1212" s="42"/>
      <c r="I1212">
        <f t="shared" si="116"/>
        <v>0</v>
      </c>
      <c r="J1212">
        <f t="shared" si="117"/>
        <v>0</v>
      </c>
      <c r="L1212" s="107"/>
      <c r="M1212" s="110"/>
      <c r="N1212" s="109"/>
      <c r="P1212" s="38">
        <f t="shared" si="114"/>
        <v>0</v>
      </c>
      <c r="Q1212" s="105">
        <f t="shared" si="113"/>
        <v>0</v>
      </c>
      <c r="R1212" s="38">
        <f t="shared" si="115"/>
        <v>0</v>
      </c>
      <c r="S1212" s="40" t="str">
        <f t="shared" si="112"/>
        <v/>
      </c>
    </row>
    <row r="1213" spans="1:19">
      <c r="A1213" s="33"/>
      <c r="B1213" s="34"/>
      <c r="C1213" s="33"/>
      <c r="D1213" s="33"/>
      <c r="E1213" s="33"/>
      <c r="F1213" s="42"/>
      <c r="G1213" s="42"/>
      <c r="I1213">
        <f t="shared" si="116"/>
        <v>0</v>
      </c>
      <c r="J1213">
        <f t="shared" si="117"/>
        <v>0</v>
      </c>
      <c r="L1213" s="107"/>
      <c r="M1213" s="110"/>
      <c r="N1213" s="109"/>
      <c r="P1213" s="38">
        <f t="shared" si="114"/>
        <v>0</v>
      </c>
      <c r="Q1213" s="105">
        <f t="shared" si="113"/>
        <v>0</v>
      </c>
      <c r="R1213" s="38">
        <f t="shared" si="115"/>
        <v>0</v>
      </c>
      <c r="S1213" s="40" t="str">
        <f t="shared" si="112"/>
        <v/>
      </c>
    </row>
    <row r="1214" spans="1:19">
      <c r="A1214" s="33"/>
      <c r="B1214" s="34"/>
      <c r="C1214" s="33"/>
      <c r="D1214" s="33"/>
      <c r="E1214" s="33"/>
      <c r="F1214" s="42"/>
      <c r="G1214" s="42"/>
      <c r="I1214">
        <f t="shared" si="116"/>
        <v>0</v>
      </c>
      <c r="J1214">
        <f t="shared" si="117"/>
        <v>0</v>
      </c>
      <c r="L1214" s="107"/>
      <c r="M1214" s="110"/>
      <c r="N1214" s="109"/>
      <c r="P1214" s="38">
        <f t="shared" si="114"/>
        <v>0</v>
      </c>
      <c r="Q1214" s="105">
        <f t="shared" si="113"/>
        <v>0</v>
      </c>
      <c r="R1214" s="38">
        <f t="shared" si="115"/>
        <v>0</v>
      </c>
      <c r="S1214" s="40" t="str">
        <f t="shared" si="112"/>
        <v/>
      </c>
    </row>
    <row r="1215" spans="1:19">
      <c r="A1215" s="33"/>
      <c r="B1215" s="34"/>
      <c r="C1215" s="33"/>
      <c r="D1215" s="33"/>
      <c r="E1215" s="33"/>
      <c r="F1215" s="42"/>
      <c r="G1215" s="42"/>
      <c r="I1215">
        <f t="shared" si="116"/>
        <v>0</v>
      </c>
      <c r="J1215">
        <f t="shared" si="117"/>
        <v>0</v>
      </c>
      <c r="L1215" s="107"/>
      <c r="M1215" s="110"/>
      <c r="N1215" s="109"/>
      <c r="P1215" s="38">
        <f t="shared" si="114"/>
        <v>0</v>
      </c>
      <c r="Q1215" s="105">
        <f t="shared" si="113"/>
        <v>0</v>
      </c>
      <c r="R1215" s="38">
        <f t="shared" si="115"/>
        <v>0</v>
      </c>
      <c r="S1215" s="40" t="str">
        <f t="shared" si="112"/>
        <v/>
      </c>
    </row>
    <row r="1216" spans="1:19">
      <c r="A1216" s="33"/>
      <c r="B1216" s="34"/>
      <c r="C1216" s="33"/>
      <c r="D1216" s="33"/>
      <c r="E1216" s="33"/>
      <c r="F1216" s="42"/>
      <c r="G1216" s="42"/>
      <c r="I1216">
        <f t="shared" si="116"/>
        <v>0</v>
      </c>
      <c r="J1216">
        <f t="shared" si="117"/>
        <v>0</v>
      </c>
      <c r="L1216" s="107"/>
      <c r="M1216" s="110"/>
      <c r="N1216" s="109"/>
      <c r="P1216" s="38">
        <f t="shared" si="114"/>
        <v>0</v>
      </c>
      <c r="Q1216" s="105">
        <f t="shared" si="113"/>
        <v>0</v>
      </c>
      <c r="R1216" s="38">
        <f t="shared" si="115"/>
        <v>0</v>
      </c>
      <c r="S1216" s="40" t="str">
        <f t="shared" si="112"/>
        <v/>
      </c>
    </row>
    <row r="1217" spans="1:19">
      <c r="A1217" s="33"/>
      <c r="B1217" s="34"/>
      <c r="C1217" s="33"/>
      <c r="D1217" s="33"/>
      <c r="E1217" s="33"/>
      <c r="F1217" s="42"/>
      <c r="G1217" s="42"/>
      <c r="I1217">
        <f t="shared" si="116"/>
        <v>0</v>
      </c>
      <c r="J1217">
        <f t="shared" si="117"/>
        <v>0</v>
      </c>
      <c r="L1217" s="107"/>
      <c r="M1217" s="110"/>
      <c r="N1217" s="109"/>
      <c r="P1217" s="38">
        <f t="shared" si="114"/>
        <v>0</v>
      </c>
      <c r="Q1217" s="105">
        <f t="shared" si="113"/>
        <v>0</v>
      </c>
      <c r="R1217" s="38">
        <f t="shared" si="115"/>
        <v>0</v>
      </c>
      <c r="S1217" s="40" t="str">
        <f t="shared" si="112"/>
        <v/>
      </c>
    </row>
    <row r="1218" spans="1:19">
      <c r="A1218" s="33"/>
      <c r="B1218" s="34"/>
      <c r="C1218" s="33"/>
      <c r="D1218" s="33"/>
      <c r="E1218" s="33"/>
      <c r="F1218" s="42"/>
      <c r="G1218" s="42"/>
      <c r="I1218">
        <f t="shared" si="116"/>
        <v>0</v>
      </c>
      <c r="J1218">
        <f t="shared" si="117"/>
        <v>0</v>
      </c>
      <c r="L1218" s="107"/>
      <c r="M1218" s="110"/>
      <c r="N1218" s="109"/>
      <c r="P1218" s="38">
        <f t="shared" si="114"/>
        <v>0</v>
      </c>
      <c r="Q1218" s="105">
        <f t="shared" si="113"/>
        <v>0</v>
      </c>
      <c r="R1218" s="38">
        <f t="shared" si="115"/>
        <v>0</v>
      </c>
      <c r="S1218" s="40" t="str">
        <f t="shared" si="112"/>
        <v/>
      </c>
    </row>
    <row r="1219" spans="1:19">
      <c r="A1219" s="33"/>
      <c r="B1219" s="34"/>
      <c r="C1219" s="33"/>
      <c r="D1219" s="33"/>
      <c r="E1219" s="33"/>
      <c r="F1219" s="42"/>
      <c r="G1219" s="42"/>
      <c r="I1219">
        <f t="shared" si="116"/>
        <v>0</v>
      </c>
      <c r="J1219">
        <f t="shared" si="117"/>
        <v>0</v>
      </c>
      <c r="L1219" s="107"/>
      <c r="M1219" s="110"/>
      <c r="N1219" s="109"/>
      <c r="P1219" s="38">
        <f t="shared" si="114"/>
        <v>0</v>
      </c>
      <c r="Q1219" s="105">
        <f t="shared" si="113"/>
        <v>0</v>
      </c>
      <c r="R1219" s="38">
        <f t="shared" si="115"/>
        <v>0</v>
      </c>
      <c r="S1219" s="40" t="str">
        <f t="shared" si="112"/>
        <v/>
      </c>
    </row>
    <row r="1220" spans="1:19">
      <c r="A1220" s="33"/>
      <c r="B1220" s="34"/>
      <c r="C1220" s="33"/>
      <c r="D1220" s="33"/>
      <c r="E1220" s="33"/>
      <c r="F1220" s="42"/>
      <c r="G1220" s="42"/>
      <c r="I1220">
        <f t="shared" si="116"/>
        <v>0</v>
      </c>
      <c r="J1220">
        <f t="shared" si="117"/>
        <v>0</v>
      </c>
      <c r="L1220" s="107"/>
      <c r="M1220" s="110"/>
      <c r="N1220" s="109"/>
      <c r="P1220" s="38">
        <f t="shared" si="114"/>
        <v>0</v>
      </c>
      <c r="Q1220" s="105">
        <f t="shared" si="113"/>
        <v>0</v>
      </c>
      <c r="R1220" s="38">
        <f t="shared" si="115"/>
        <v>0</v>
      </c>
      <c r="S1220" s="40" t="str">
        <f t="shared" si="112"/>
        <v/>
      </c>
    </row>
    <row r="1221" spans="1:19">
      <c r="A1221" s="33"/>
      <c r="B1221" s="34"/>
      <c r="C1221" s="33"/>
      <c r="D1221" s="33"/>
      <c r="E1221" s="33"/>
      <c r="F1221" s="42"/>
      <c r="G1221" s="42"/>
      <c r="I1221">
        <f t="shared" si="116"/>
        <v>0</v>
      </c>
      <c r="J1221">
        <f t="shared" si="117"/>
        <v>0</v>
      </c>
      <c r="L1221" s="107"/>
      <c r="M1221" s="110"/>
      <c r="N1221" s="109"/>
      <c r="P1221" s="38">
        <f t="shared" si="114"/>
        <v>0</v>
      </c>
      <c r="Q1221" s="105">
        <f t="shared" si="113"/>
        <v>0</v>
      </c>
      <c r="R1221" s="38">
        <f t="shared" si="115"/>
        <v>0</v>
      </c>
      <c r="S1221" s="40" t="str">
        <f t="shared" si="112"/>
        <v/>
      </c>
    </row>
    <row r="1222" spans="1:19">
      <c r="A1222" s="33"/>
      <c r="B1222" s="34"/>
      <c r="C1222" s="33"/>
      <c r="D1222" s="33"/>
      <c r="E1222" s="33"/>
      <c r="F1222" s="42"/>
      <c r="G1222" s="42"/>
      <c r="I1222">
        <f t="shared" si="116"/>
        <v>0</v>
      </c>
      <c r="J1222">
        <f t="shared" si="117"/>
        <v>0</v>
      </c>
      <c r="L1222" s="107"/>
      <c r="M1222" s="110"/>
      <c r="N1222" s="109"/>
      <c r="P1222" s="38">
        <f t="shared" si="114"/>
        <v>0</v>
      </c>
      <c r="Q1222" s="105">
        <f t="shared" si="113"/>
        <v>0</v>
      </c>
      <c r="R1222" s="38">
        <f t="shared" si="115"/>
        <v>0</v>
      </c>
      <c r="S1222" s="40" t="str">
        <f t="shared" si="112"/>
        <v/>
      </c>
    </row>
    <row r="1223" spans="1:19">
      <c r="A1223" s="33"/>
      <c r="B1223" s="34"/>
      <c r="C1223" s="33"/>
      <c r="D1223" s="33"/>
      <c r="E1223" s="33"/>
      <c r="F1223" s="42"/>
      <c r="G1223" s="42"/>
      <c r="I1223">
        <f t="shared" si="116"/>
        <v>0</v>
      </c>
      <c r="J1223">
        <f t="shared" si="117"/>
        <v>0</v>
      </c>
      <c r="L1223" s="107"/>
      <c r="M1223" s="110"/>
      <c r="N1223" s="109"/>
      <c r="P1223" s="38">
        <f t="shared" si="114"/>
        <v>0</v>
      </c>
      <c r="Q1223" s="105">
        <f t="shared" si="113"/>
        <v>0</v>
      </c>
      <c r="R1223" s="38">
        <f t="shared" si="115"/>
        <v>0</v>
      </c>
      <c r="S1223" s="40" t="str">
        <f t="shared" ref="S1223:S1286" si="118">IF(C1223=1,SUM(R1223:R1246)-SUM(P1223:P1246),"")</f>
        <v/>
      </c>
    </row>
    <row r="1224" spans="1:19">
      <c r="A1224" s="33"/>
      <c r="B1224" s="34"/>
      <c r="C1224" s="33"/>
      <c r="D1224" s="33"/>
      <c r="E1224" s="33"/>
      <c r="F1224" s="42"/>
      <c r="G1224" s="42"/>
      <c r="I1224">
        <f t="shared" si="116"/>
        <v>0</v>
      </c>
      <c r="J1224">
        <f t="shared" si="117"/>
        <v>0</v>
      </c>
      <c r="L1224" s="107"/>
      <c r="M1224" s="110"/>
      <c r="N1224" s="109"/>
      <c r="P1224" s="38">
        <f t="shared" si="114"/>
        <v>0</v>
      </c>
      <c r="Q1224" s="105">
        <f t="shared" ref="Q1224:Q1287" si="119">I1224*M1224/1000</f>
        <v>0</v>
      </c>
      <c r="R1224" s="38">
        <f t="shared" si="115"/>
        <v>0</v>
      </c>
      <c r="S1224" s="40" t="str">
        <f t="shared" si="118"/>
        <v/>
      </c>
    </row>
    <row r="1225" spans="1:19">
      <c r="A1225" s="33"/>
      <c r="B1225" s="34"/>
      <c r="C1225" s="33"/>
      <c r="D1225" s="33"/>
      <c r="E1225" s="33"/>
      <c r="F1225" s="42"/>
      <c r="G1225" s="42"/>
      <c r="I1225">
        <f t="shared" si="116"/>
        <v>0</v>
      </c>
      <c r="J1225">
        <f t="shared" si="117"/>
        <v>0</v>
      </c>
      <c r="L1225" s="107"/>
      <c r="M1225" s="110"/>
      <c r="N1225" s="109"/>
      <c r="P1225" s="38">
        <f t="shared" si="114"/>
        <v>0</v>
      </c>
      <c r="Q1225" s="105">
        <f t="shared" si="119"/>
        <v>0</v>
      </c>
      <c r="R1225" s="38">
        <f t="shared" si="115"/>
        <v>0</v>
      </c>
      <c r="S1225" s="40" t="str">
        <f t="shared" si="118"/>
        <v/>
      </c>
    </row>
    <row r="1226" spans="1:19">
      <c r="A1226" s="33"/>
      <c r="B1226" s="34"/>
      <c r="C1226" s="33"/>
      <c r="D1226" s="33"/>
      <c r="E1226" s="33"/>
      <c r="F1226" s="42"/>
      <c r="G1226" s="42"/>
      <c r="I1226">
        <f t="shared" si="116"/>
        <v>0</v>
      </c>
      <c r="J1226">
        <f t="shared" si="117"/>
        <v>0</v>
      </c>
      <c r="L1226" s="107"/>
      <c r="M1226" s="110"/>
      <c r="N1226" s="109"/>
      <c r="P1226" s="38">
        <f t="shared" si="114"/>
        <v>0</v>
      </c>
      <c r="Q1226" s="105">
        <f t="shared" si="119"/>
        <v>0</v>
      </c>
      <c r="R1226" s="38">
        <f t="shared" si="115"/>
        <v>0</v>
      </c>
      <c r="S1226" s="40" t="str">
        <f t="shared" si="118"/>
        <v/>
      </c>
    </row>
    <row r="1227" spans="1:19">
      <c r="A1227" s="33"/>
      <c r="B1227" s="34"/>
      <c r="C1227" s="33"/>
      <c r="D1227" s="33"/>
      <c r="E1227" s="33"/>
      <c r="F1227" s="42"/>
      <c r="G1227" s="42"/>
      <c r="I1227">
        <f t="shared" si="116"/>
        <v>0</v>
      </c>
      <c r="J1227">
        <f t="shared" si="117"/>
        <v>0</v>
      </c>
      <c r="L1227" s="107"/>
      <c r="M1227" s="110"/>
      <c r="N1227" s="109"/>
      <c r="P1227" s="38">
        <f t="shared" si="114"/>
        <v>0</v>
      </c>
      <c r="Q1227" s="105">
        <f t="shared" si="119"/>
        <v>0</v>
      </c>
      <c r="R1227" s="38">
        <f t="shared" si="115"/>
        <v>0</v>
      </c>
      <c r="S1227" s="40" t="str">
        <f t="shared" si="118"/>
        <v/>
      </c>
    </row>
    <row r="1228" spans="1:19">
      <c r="A1228" s="33"/>
      <c r="B1228" s="34"/>
      <c r="C1228" s="33"/>
      <c r="D1228" s="33"/>
      <c r="E1228" s="33"/>
      <c r="F1228" s="42"/>
      <c r="G1228" s="42"/>
      <c r="I1228">
        <f t="shared" si="116"/>
        <v>0</v>
      </c>
      <c r="J1228">
        <f t="shared" si="117"/>
        <v>0</v>
      </c>
      <c r="L1228" s="107"/>
      <c r="M1228" s="110"/>
      <c r="N1228" s="109"/>
      <c r="P1228" s="38">
        <f t="shared" si="114"/>
        <v>0</v>
      </c>
      <c r="Q1228" s="105">
        <f t="shared" si="119"/>
        <v>0</v>
      </c>
      <c r="R1228" s="38">
        <f t="shared" si="115"/>
        <v>0</v>
      </c>
      <c r="S1228" s="40" t="str">
        <f t="shared" si="118"/>
        <v/>
      </c>
    </row>
    <row r="1229" spans="1:19">
      <c r="A1229" s="33"/>
      <c r="B1229" s="34"/>
      <c r="C1229" s="33"/>
      <c r="D1229" s="33"/>
      <c r="E1229" s="33"/>
      <c r="F1229" s="42"/>
      <c r="G1229" s="42"/>
      <c r="I1229">
        <f t="shared" si="116"/>
        <v>0</v>
      </c>
      <c r="J1229">
        <f t="shared" si="117"/>
        <v>0</v>
      </c>
      <c r="L1229" s="107"/>
      <c r="M1229" s="110"/>
      <c r="N1229" s="109"/>
      <c r="P1229" s="38">
        <f t="shared" si="114"/>
        <v>0</v>
      </c>
      <c r="Q1229" s="105">
        <f t="shared" si="119"/>
        <v>0</v>
      </c>
      <c r="R1229" s="38">
        <f t="shared" si="115"/>
        <v>0</v>
      </c>
      <c r="S1229" s="40" t="str">
        <f t="shared" si="118"/>
        <v/>
      </c>
    </row>
    <row r="1230" spans="1:19">
      <c r="A1230" s="33"/>
      <c r="B1230" s="34"/>
      <c r="C1230" s="33"/>
      <c r="D1230" s="33"/>
      <c r="E1230" s="33"/>
      <c r="F1230" s="42"/>
      <c r="G1230" s="42"/>
      <c r="I1230">
        <f t="shared" si="116"/>
        <v>0</v>
      </c>
      <c r="J1230">
        <f t="shared" si="117"/>
        <v>0</v>
      </c>
      <c r="L1230" s="107"/>
      <c r="M1230" s="110"/>
      <c r="N1230" s="109"/>
      <c r="P1230" s="38">
        <f t="shared" si="114"/>
        <v>0</v>
      </c>
      <c r="Q1230" s="105">
        <f t="shared" si="119"/>
        <v>0</v>
      </c>
      <c r="R1230" s="38">
        <f t="shared" si="115"/>
        <v>0</v>
      </c>
      <c r="S1230" s="40" t="str">
        <f t="shared" si="118"/>
        <v/>
      </c>
    </row>
    <row r="1231" spans="1:19">
      <c r="A1231" s="33"/>
      <c r="B1231" s="34"/>
      <c r="C1231" s="33"/>
      <c r="D1231" s="33"/>
      <c r="E1231" s="33"/>
      <c r="F1231" s="42"/>
      <c r="G1231" s="42"/>
      <c r="I1231">
        <f t="shared" si="116"/>
        <v>0</v>
      </c>
      <c r="J1231">
        <f t="shared" si="117"/>
        <v>0</v>
      </c>
      <c r="L1231" s="107"/>
      <c r="M1231" s="110"/>
      <c r="N1231" s="109"/>
      <c r="P1231" s="38">
        <f t="shared" si="114"/>
        <v>0</v>
      </c>
      <c r="Q1231" s="105">
        <f t="shared" si="119"/>
        <v>0</v>
      </c>
      <c r="R1231" s="38">
        <f t="shared" si="115"/>
        <v>0</v>
      </c>
      <c r="S1231" s="40" t="str">
        <f t="shared" si="118"/>
        <v/>
      </c>
    </row>
    <row r="1232" spans="1:19">
      <c r="A1232" s="33"/>
      <c r="B1232" s="34"/>
      <c r="C1232" s="33"/>
      <c r="D1232" s="33"/>
      <c r="E1232" s="33"/>
      <c r="F1232" s="42"/>
      <c r="G1232" s="42"/>
      <c r="I1232">
        <f t="shared" si="116"/>
        <v>0</v>
      </c>
      <c r="J1232">
        <f t="shared" si="117"/>
        <v>0</v>
      </c>
      <c r="L1232" s="107"/>
      <c r="M1232" s="110"/>
      <c r="N1232" s="109"/>
      <c r="P1232" s="38">
        <f t="shared" si="114"/>
        <v>0</v>
      </c>
      <c r="Q1232" s="105">
        <f t="shared" si="119"/>
        <v>0</v>
      </c>
      <c r="R1232" s="38">
        <f t="shared" si="115"/>
        <v>0</v>
      </c>
      <c r="S1232" s="40" t="str">
        <f t="shared" si="118"/>
        <v/>
      </c>
    </row>
    <row r="1233" spans="1:19">
      <c r="A1233" s="33"/>
      <c r="B1233" s="34"/>
      <c r="C1233" s="33"/>
      <c r="D1233" s="33"/>
      <c r="E1233" s="33"/>
      <c r="F1233" s="42"/>
      <c r="G1233" s="42"/>
      <c r="I1233">
        <f t="shared" si="116"/>
        <v>0</v>
      </c>
      <c r="J1233">
        <f t="shared" si="117"/>
        <v>0</v>
      </c>
      <c r="L1233" s="107"/>
      <c r="M1233" s="110"/>
      <c r="N1233" s="109"/>
      <c r="P1233" s="38">
        <f t="shared" si="114"/>
        <v>0</v>
      </c>
      <c r="Q1233" s="105">
        <f t="shared" si="119"/>
        <v>0</v>
      </c>
      <c r="R1233" s="38">
        <f t="shared" si="115"/>
        <v>0</v>
      </c>
      <c r="S1233" s="40" t="str">
        <f t="shared" si="118"/>
        <v/>
      </c>
    </row>
    <row r="1234" spans="1:19">
      <c r="A1234" s="33"/>
      <c r="B1234" s="34"/>
      <c r="C1234" s="33"/>
      <c r="D1234" s="33"/>
      <c r="E1234" s="33"/>
      <c r="F1234" s="42"/>
      <c r="G1234" s="42"/>
      <c r="I1234">
        <f t="shared" si="116"/>
        <v>0</v>
      </c>
      <c r="J1234">
        <f t="shared" si="117"/>
        <v>0</v>
      </c>
      <c r="L1234" s="107"/>
      <c r="M1234" s="110"/>
      <c r="N1234" s="109"/>
      <c r="P1234" s="38">
        <f t="shared" si="114"/>
        <v>0</v>
      </c>
      <c r="Q1234" s="105">
        <f t="shared" si="119"/>
        <v>0</v>
      </c>
      <c r="R1234" s="38">
        <f t="shared" si="115"/>
        <v>0</v>
      </c>
      <c r="S1234" s="40" t="str">
        <f t="shared" si="118"/>
        <v/>
      </c>
    </row>
    <row r="1235" spans="1:19">
      <c r="A1235" s="33"/>
      <c r="B1235" s="34"/>
      <c r="C1235" s="33"/>
      <c r="D1235" s="33"/>
      <c r="E1235" s="33"/>
      <c r="F1235" s="42"/>
      <c r="G1235" s="42"/>
      <c r="I1235">
        <f t="shared" si="116"/>
        <v>0</v>
      </c>
      <c r="J1235">
        <f t="shared" si="117"/>
        <v>0</v>
      </c>
      <c r="L1235" s="107"/>
      <c r="M1235" s="110"/>
      <c r="N1235" s="109"/>
      <c r="P1235" s="38">
        <f t="shared" si="114"/>
        <v>0</v>
      </c>
      <c r="Q1235" s="105">
        <f t="shared" si="119"/>
        <v>0</v>
      </c>
      <c r="R1235" s="38">
        <f t="shared" si="115"/>
        <v>0</v>
      </c>
      <c r="S1235" s="40" t="str">
        <f t="shared" si="118"/>
        <v/>
      </c>
    </row>
    <row r="1236" spans="1:19">
      <c r="A1236" s="33"/>
      <c r="B1236" s="34"/>
      <c r="C1236" s="33"/>
      <c r="D1236" s="33"/>
      <c r="E1236" s="33"/>
      <c r="F1236" s="42"/>
      <c r="G1236" s="42"/>
      <c r="I1236">
        <f t="shared" si="116"/>
        <v>0</v>
      </c>
      <c r="J1236">
        <f t="shared" si="117"/>
        <v>0</v>
      </c>
      <c r="L1236" s="107"/>
      <c r="M1236" s="110"/>
      <c r="N1236" s="109"/>
      <c r="P1236" s="38">
        <f t="shared" si="114"/>
        <v>0</v>
      </c>
      <c r="Q1236" s="105">
        <f t="shared" si="119"/>
        <v>0</v>
      </c>
      <c r="R1236" s="38">
        <f t="shared" si="115"/>
        <v>0</v>
      </c>
      <c r="S1236" s="40" t="str">
        <f t="shared" si="118"/>
        <v/>
      </c>
    </row>
    <row r="1237" spans="1:19">
      <c r="A1237" s="33"/>
      <c r="B1237" s="34"/>
      <c r="C1237" s="33"/>
      <c r="D1237" s="33"/>
      <c r="E1237" s="33"/>
      <c r="F1237" s="42"/>
      <c r="G1237" s="42"/>
      <c r="I1237">
        <f t="shared" si="116"/>
        <v>0</v>
      </c>
      <c r="J1237">
        <f t="shared" si="117"/>
        <v>0</v>
      </c>
      <c r="L1237" s="107"/>
      <c r="M1237" s="110"/>
      <c r="N1237" s="109"/>
      <c r="P1237" s="38">
        <f t="shared" si="114"/>
        <v>0</v>
      </c>
      <c r="Q1237" s="105">
        <f t="shared" si="119"/>
        <v>0</v>
      </c>
      <c r="R1237" s="38">
        <f t="shared" si="115"/>
        <v>0</v>
      </c>
      <c r="S1237" s="40" t="str">
        <f t="shared" si="118"/>
        <v/>
      </c>
    </row>
    <row r="1238" spans="1:19">
      <c r="A1238" s="33"/>
      <c r="B1238" s="34"/>
      <c r="C1238" s="33"/>
      <c r="D1238" s="33"/>
      <c r="E1238" s="33"/>
      <c r="F1238" s="42"/>
      <c r="G1238" s="42"/>
      <c r="I1238">
        <f t="shared" si="116"/>
        <v>0</v>
      </c>
      <c r="J1238">
        <f t="shared" si="117"/>
        <v>0</v>
      </c>
      <c r="L1238" s="107"/>
      <c r="M1238" s="110"/>
      <c r="N1238" s="109"/>
      <c r="P1238" s="38">
        <f t="shared" si="114"/>
        <v>0</v>
      </c>
      <c r="Q1238" s="105">
        <f t="shared" si="119"/>
        <v>0</v>
      </c>
      <c r="R1238" s="38">
        <f t="shared" si="115"/>
        <v>0</v>
      </c>
      <c r="S1238" s="40" t="str">
        <f t="shared" si="118"/>
        <v/>
      </c>
    </row>
    <row r="1239" spans="1:19">
      <c r="A1239" s="33"/>
      <c r="B1239" s="34"/>
      <c r="C1239" s="33"/>
      <c r="D1239" s="33"/>
      <c r="E1239" s="33"/>
      <c r="F1239" s="42"/>
      <c r="G1239" s="42"/>
      <c r="I1239">
        <f t="shared" si="116"/>
        <v>0</v>
      </c>
      <c r="J1239">
        <f t="shared" si="117"/>
        <v>0</v>
      </c>
      <c r="L1239" s="107"/>
      <c r="M1239" s="110"/>
      <c r="N1239" s="109"/>
      <c r="P1239" s="38">
        <f t="shared" si="114"/>
        <v>0</v>
      </c>
      <c r="Q1239" s="105">
        <f t="shared" si="119"/>
        <v>0</v>
      </c>
      <c r="R1239" s="38">
        <f t="shared" si="115"/>
        <v>0</v>
      </c>
      <c r="S1239" s="40" t="str">
        <f t="shared" si="118"/>
        <v/>
      </c>
    </row>
    <row r="1240" spans="1:19">
      <c r="A1240" s="33"/>
      <c r="B1240" s="34"/>
      <c r="C1240" s="33"/>
      <c r="D1240" s="33"/>
      <c r="E1240" s="33"/>
      <c r="F1240" s="42"/>
      <c r="G1240" s="42"/>
      <c r="I1240">
        <f t="shared" si="116"/>
        <v>0</v>
      </c>
      <c r="J1240">
        <f t="shared" si="117"/>
        <v>0</v>
      </c>
      <c r="L1240" s="107"/>
      <c r="M1240" s="110"/>
      <c r="N1240" s="109"/>
      <c r="P1240" s="38">
        <f t="shared" si="114"/>
        <v>0</v>
      </c>
      <c r="Q1240" s="105">
        <f t="shared" si="119"/>
        <v>0</v>
      </c>
      <c r="R1240" s="38">
        <f t="shared" si="115"/>
        <v>0</v>
      </c>
      <c r="S1240" s="40" t="str">
        <f t="shared" si="118"/>
        <v/>
      </c>
    </row>
    <row r="1241" spans="1:19">
      <c r="A1241" s="33"/>
      <c r="B1241" s="34"/>
      <c r="C1241" s="33"/>
      <c r="D1241" s="33"/>
      <c r="E1241" s="33"/>
      <c r="F1241" s="42"/>
      <c r="G1241" s="42"/>
      <c r="I1241">
        <f t="shared" si="116"/>
        <v>0</v>
      </c>
      <c r="J1241">
        <f t="shared" si="117"/>
        <v>0</v>
      </c>
      <c r="L1241" s="107"/>
      <c r="M1241" s="110"/>
      <c r="N1241" s="109"/>
      <c r="P1241" s="38">
        <f t="shared" si="114"/>
        <v>0</v>
      </c>
      <c r="Q1241" s="105">
        <f t="shared" si="119"/>
        <v>0</v>
      </c>
      <c r="R1241" s="38">
        <f t="shared" si="115"/>
        <v>0</v>
      </c>
      <c r="S1241" s="40" t="str">
        <f t="shared" si="118"/>
        <v/>
      </c>
    </row>
    <row r="1242" spans="1:19">
      <c r="A1242" s="33"/>
      <c r="B1242" s="34"/>
      <c r="C1242" s="33"/>
      <c r="D1242" s="33"/>
      <c r="E1242" s="33"/>
      <c r="F1242" s="42"/>
      <c r="G1242" s="42"/>
      <c r="I1242">
        <f t="shared" si="116"/>
        <v>0</v>
      </c>
      <c r="J1242">
        <f t="shared" si="117"/>
        <v>0</v>
      </c>
      <c r="L1242" s="107"/>
      <c r="M1242" s="110"/>
      <c r="N1242" s="109"/>
      <c r="P1242" s="38">
        <f t="shared" si="114"/>
        <v>0</v>
      </c>
      <c r="Q1242" s="105">
        <f t="shared" si="119"/>
        <v>0</v>
      </c>
      <c r="R1242" s="38">
        <f t="shared" si="115"/>
        <v>0</v>
      </c>
      <c r="S1242" s="40" t="str">
        <f t="shared" si="118"/>
        <v/>
      </c>
    </row>
    <row r="1243" spans="1:19">
      <c r="A1243" s="33"/>
      <c r="B1243" s="34"/>
      <c r="C1243" s="33"/>
      <c r="D1243" s="33"/>
      <c r="E1243" s="33"/>
      <c r="F1243" s="42"/>
      <c r="G1243" s="42"/>
      <c r="I1243">
        <f t="shared" si="116"/>
        <v>0</v>
      </c>
      <c r="J1243">
        <f t="shared" si="117"/>
        <v>0</v>
      </c>
      <c r="L1243" s="107"/>
      <c r="M1243" s="110"/>
      <c r="N1243" s="109"/>
      <c r="P1243" s="38">
        <f t="shared" si="114"/>
        <v>0</v>
      </c>
      <c r="Q1243" s="105">
        <f t="shared" si="119"/>
        <v>0</v>
      </c>
      <c r="R1243" s="38">
        <f t="shared" si="115"/>
        <v>0</v>
      </c>
      <c r="S1243" s="40" t="str">
        <f t="shared" si="118"/>
        <v/>
      </c>
    </row>
    <row r="1244" spans="1:19">
      <c r="A1244" s="33"/>
      <c r="B1244" s="34"/>
      <c r="C1244" s="33"/>
      <c r="D1244" s="33"/>
      <c r="E1244" s="33"/>
      <c r="F1244" s="42"/>
      <c r="G1244" s="42"/>
      <c r="I1244">
        <f t="shared" si="116"/>
        <v>0</v>
      </c>
      <c r="J1244">
        <f t="shared" si="117"/>
        <v>0</v>
      </c>
      <c r="L1244" s="107"/>
      <c r="M1244" s="110"/>
      <c r="N1244" s="109"/>
      <c r="P1244" s="38">
        <f t="shared" si="114"/>
        <v>0</v>
      </c>
      <c r="Q1244" s="105">
        <f t="shared" si="119"/>
        <v>0</v>
      </c>
      <c r="R1244" s="38">
        <f t="shared" si="115"/>
        <v>0</v>
      </c>
      <c r="S1244" s="40" t="str">
        <f t="shared" si="118"/>
        <v/>
      </c>
    </row>
    <row r="1245" spans="1:19">
      <c r="A1245" s="33"/>
      <c r="B1245" s="34"/>
      <c r="C1245" s="33"/>
      <c r="D1245" s="33"/>
      <c r="E1245" s="33"/>
      <c r="F1245" s="42"/>
      <c r="G1245" s="42"/>
      <c r="I1245">
        <f t="shared" si="116"/>
        <v>0</v>
      </c>
      <c r="J1245">
        <f t="shared" si="117"/>
        <v>0</v>
      </c>
      <c r="L1245" s="107"/>
      <c r="M1245" s="110"/>
      <c r="N1245" s="109"/>
      <c r="P1245" s="38">
        <f t="shared" si="114"/>
        <v>0</v>
      </c>
      <c r="Q1245" s="105">
        <f t="shared" si="119"/>
        <v>0</v>
      </c>
      <c r="R1245" s="38">
        <f t="shared" si="115"/>
        <v>0</v>
      </c>
      <c r="S1245" s="40" t="str">
        <f t="shared" si="118"/>
        <v/>
      </c>
    </row>
    <row r="1246" spans="1:19">
      <c r="A1246" s="33"/>
      <c r="B1246" s="34"/>
      <c r="C1246" s="33"/>
      <c r="D1246" s="33"/>
      <c r="E1246" s="33"/>
      <c r="F1246" s="42"/>
      <c r="G1246" s="42"/>
      <c r="I1246">
        <f t="shared" si="116"/>
        <v>0</v>
      </c>
      <c r="J1246">
        <f t="shared" si="117"/>
        <v>0</v>
      </c>
      <c r="L1246" s="107"/>
      <c r="M1246" s="110"/>
      <c r="N1246" s="109"/>
      <c r="P1246" s="38">
        <f t="shared" si="114"/>
        <v>0</v>
      </c>
      <c r="Q1246" s="105">
        <f t="shared" si="119"/>
        <v>0</v>
      </c>
      <c r="R1246" s="38">
        <f t="shared" si="115"/>
        <v>0</v>
      </c>
      <c r="S1246" s="40" t="str">
        <f t="shared" si="118"/>
        <v/>
      </c>
    </row>
    <row r="1247" spans="1:19">
      <c r="A1247" s="33"/>
      <c r="B1247" s="34"/>
      <c r="C1247" s="33"/>
      <c r="D1247" s="33"/>
      <c r="E1247" s="33"/>
      <c r="F1247" s="42"/>
      <c r="G1247" s="42"/>
      <c r="I1247">
        <f t="shared" si="116"/>
        <v>0</v>
      </c>
      <c r="J1247">
        <f t="shared" si="117"/>
        <v>0</v>
      </c>
      <c r="L1247" s="107"/>
      <c r="M1247" s="110"/>
      <c r="N1247" s="109"/>
      <c r="P1247" s="38">
        <f t="shared" si="114"/>
        <v>0</v>
      </c>
      <c r="Q1247" s="105">
        <f t="shared" si="119"/>
        <v>0</v>
      </c>
      <c r="R1247" s="38">
        <f t="shared" si="115"/>
        <v>0</v>
      </c>
      <c r="S1247" s="40" t="str">
        <f t="shared" si="118"/>
        <v/>
      </c>
    </row>
    <row r="1248" spans="1:19">
      <c r="A1248" s="33"/>
      <c r="B1248" s="34"/>
      <c r="C1248" s="33"/>
      <c r="D1248" s="33"/>
      <c r="E1248" s="33"/>
      <c r="F1248" s="42"/>
      <c r="G1248" s="42"/>
      <c r="I1248">
        <f t="shared" si="116"/>
        <v>0</v>
      </c>
      <c r="J1248">
        <f t="shared" si="117"/>
        <v>0</v>
      </c>
      <c r="L1248" s="107"/>
      <c r="M1248" s="110"/>
      <c r="N1248" s="109"/>
      <c r="P1248" s="38">
        <f t="shared" si="114"/>
        <v>0</v>
      </c>
      <c r="Q1248" s="105">
        <f t="shared" si="119"/>
        <v>0</v>
      </c>
      <c r="R1248" s="38">
        <f t="shared" si="115"/>
        <v>0</v>
      </c>
      <c r="S1248" s="40" t="str">
        <f t="shared" si="118"/>
        <v/>
      </c>
    </row>
    <row r="1249" spans="1:19">
      <c r="A1249" s="33"/>
      <c r="B1249" s="34"/>
      <c r="C1249" s="33"/>
      <c r="D1249" s="33"/>
      <c r="E1249" s="33"/>
      <c r="F1249" s="42"/>
      <c r="G1249" s="42"/>
      <c r="I1249">
        <f t="shared" si="116"/>
        <v>0</v>
      </c>
      <c r="J1249">
        <f t="shared" si="117"/>
        <v>0</v>
      </c>
      <c r="L1249" s="107"/>
      <c r="M1249" s="110"/>
      <c r="N1249" s="109"/>
      <c r="P1249" s="38">
        <f t="shared" si="114"/>
        <v>0</v>
      </c>
      <c r="Q1249" s="105">
        <f t="shared" si="119"/>
        <v>0</v>
      </c>
      <c r="R1249" s="38">
        <f t="shared" si="115"/>
        <v>0</v>
      </c>
      <c r="S1249" s="40" t="str">
        <f t="shared" si="118"/>
        <v/>
      </c>
    </row>
    <row r="1250" spans="1:19">
      <c r="A1250" s="33"/>
      <c r="B1250" s="34"/>
      <c r="C1250" s="33"/>
      <c r="D1250" s="33"/>
      <c r="E1250" s="33"/>
      <c r="F1250" s="42"/>
      <c r="G1250" s="42"/>
      <c r="I1250">
        <f t="shared" si="116"/>
        <v>0</v>
      </c>
      <c r="J1250">
        <f t="shared" si="117"/>
        <v>0</v>
      </c>
      <c r="L1250" s="107"/>
      <c r="M1250" s="110"/>
      <c r="N1250" s="109"/>
      <c r="P1250" s="38">
        <f t="shared" si="114"/>
        <v>0</v>
      </c>
      <c r="Q1250" s="105">
        <f t="shared" si="119"/>
        <v>0</v>
      </c>
      <c r="R1250" s="38">
        <f t="shared" si="115"/>
        <v>0</v>
      </c>
      <c r="S1250" s="40" t="str">
        <f t="shared" si="118"/>
        <v/>
      </c>
    </row>
    <row r="1251" spans="1:19">
      <c r="A1251" s="33"/>
      <c r="B1251" s="34"/>
      <c r="C1251" s="33"/>
      <c r="D1251" s="33"/>
      <c r="E1251" s="33"/>
      <c r="F1251" s="42"/>
      <c r="G1251" s="42"/>
      <c r="I1251">
        <f t="shared" si="116"/>
        <v>0</v>
      </c>
      <c r="J1251">
        <f t="shared" si="117"/>
        <v>0</v>
      </c>
      <c r="L1251" s="107"/>
      <c r="M1251" s="110"/>
      <c r="N1251" s="109"/>
      <c r="P1251" s="38">
        <f t="shared" si="114"/>
        <v>0</v>
      </c>
      <c r="Q1251" s="105">
        <f t="shared" si="119"/>
        <v>0</v>
      </c>
      <c r="R1251" s="38">
        <f t="shared" si="115"/>
        <v>0</v>
      </c>
      <c r="S1251" s="40" t="str">
        <f t="shared" si="118"/>
        <v/>
      </c>
    </row>
    <row r="1252" spans="1:19">
      <c r="A1252" s="33"/>
      <c r="B1252" s="34"/>
      <c r="C1252" s="33"/>
      <c r="D1252" s="33"/>
      <c r="E1252" s="33"/>
      <c r="F1252" s="42"/>
      <c r="G1252" s="42"/>
      <c r="I1252">
        <f t="shared" si="116"/>
        <v>0</v>
      </c>
      <c r="J1252">
        <f t="shared" si="117"/>
        <v>0</v>
      </c>
      <c r="L1252" s="107"/>
      <c r="M1252" s="110"/>
      <c r="N1252" s="109"/>
      <c r="P1252" s="38">
        <f t="shared" si="114"/>
        <v>0</v>
      </c>
      <c r="Q1252" s="105">
        <f t="shared" si="119"/>
        <v>0</v>
      </c>
      <c r="R1252" s="38">
        <f t="shared" si="115"/>
        <v>0</v>
      </c>
      <c r="S1252" s="40" t="str">
        <f t="shared" si="118"/>
        <v/>
      </c>
    </row>
    <row r="1253" spans="1:19">
      <c r="A1253" s="33"/>
      <c r="B1253" s="34"/>
      <c r="C1253" s="33"/>
      <c r="D1253" s="33"/>
      <c r="E1253" s="33"/>
      <c r="F1253" s="42"/>
      <c r="G1253" s="42"/>
      <c r="I1253">
        <f t="shared" si="116"/>
        <v>0</v>
      </c>
      <c r="J1253">
        <f t="shared" si="117"/>
        <v>0</v>
      </c>
      <c r="L1253" s="107"/>
      <c r="M1253" s="110"/>
      <c r="N1253" s="109"/>
      <c r="P1253" s="38">
        <f t="shared" si="114"/>
        <v>0</v>
      </c>
      <c r="Q1253" s="105">
        <f t="shared" si="119"/>
        <v>0</v>
      </c>
      <c r="R1253" s="38">
        <f t="shared" si="115"/>
        <v>0</v>
      </c>
      <c r="S1253" s="40" t="str">
        <f t="shared" si="118"/>
        <v/>
      </c>
    </row>
    <row r="1254" spans="1:19">
      <c r="A1254" s="33"/>
      <c r="B1254" s="34"/>
      <c r="C1254" s="33"/>
      <c r="D1254" s="33"/>
      <c r="E1254" s="33"/>
      <c r="F1254" s="42"/>
      <c r="G1254" s="42"/>
      <c r="I1254">
        <f t="shared" si="116"/>
        <v>0</v>
      </c>
      <c r="J1254">
        <f t="shared" si="117"/>
        <v>0</v>
      </c>
      <c r="L1254" s="107"/>
      <c r="M1254" s="110"/>
      <c r="N1254" s="109"/>
      <c r="P1254" s="38">
        <f t="shared" si="114"/>
        <v>0</v>
      </c>
      <c r="Q1254" s="105">
        <f t="shared" si="119"/>
        <v>0</v>
      </c>
      <c r="R1254" s="38">
        <f t="shared" si="115"/>
        <v>0</v>
      </c>
      <c r="S1254" s="40" t="str">
        <f t="shared" si="118"/>
        <v/>
      </c>
    </row>
    <row r="1255" spans="1:19">
      <c r="A1255" s="33"/>
      <c r="B1255" s="34"/>
      <c r="C1255" s="33"/>
      <c r="D1255" s="33"/>
      <c r="E1255" s="33"/>
      <c r="F1255" s="42"/>
      <c r="G1255" s="42"/>
      <c r="I1255">
        <f t="shared" si="116"/>
        <v>0</v>
      </c>
      <c r="J1255">
        <f t="shared" si="117"/>
        <v>0</v>
      </c>
      <c r="L1255" s="107"/>
      <c r="M1255" s="110"/>
      <c r="N1255" s="109"/>
      <c r="P1255" s="38">
        <f t="shared" si="114"/>
        <v>0</v>
      </c>
      <c r="Q1255" s="105">
        <f t="shared" si="119"/>
        <v>0</v>
      </c>
      <c r="R1255" s="38">
        <f t="shared" si="115"/>
        <v>0</v>
      </c>
      <c r="S1255" s="40" t="str">
        <f t="shared" si="118"/>
        <v/>
      </c>
    </row>
    <row r="1256" spans="1:19">
      <c r="A1256" s="33"/>
      <c r="B1256" s="34"/>
      <c r="C1256" s="33"/>
      <c r="D1256" s="33"/>
      <c r="E1256" s="33"/>
      <c r="F1256" s="42"/>
      <c r="G1256" s="42"/>
      <c r="I1256">
        <f t="shared" si="116"/>
        <v>0</v>
      </c>
      <c r="J1256">
        <f t="shared" si="117"/>
        <v>0</v>
      </c>
      <c r="L1256" s="107"/>
      <c r="M1256" s="110"/>
      <c r="N1256" s="109"/>
      <c r="P1256" s="38">
        <f t="shared" si="114"/>
        <v>0</v>
      </c>
      <c r="Q1256" s="105">
        <f t="shared" si="119"/>
        <v>0</v>
      </c>
      <c r="R1256" s="38">
        <f t="shared" si="115"/>
        <v>0</v>
      </c>
      <c r="S1256" s="40" t="str">
        <f t="shared" si="118"/>
        <v/>
      </c>
    </row>
    <row r="1257" spans="1:19">
      <c r="A1257" s="33"/>
      <c r="B1257" s="34"/>
      <c r="C1257" s="33"/>
      <c r="D1257" s="33"/>
      <c r="E1257" s="33"/>
      <c r="F1257" s="42"/>
      <c r="G1257" s="42"/>
      <c r="I1257">
        <f t="shared" si="116"/>
        <v>0</v>
      </c>
      <c r="J1257">
        <f t="shared" si="117"/>
        <v>0</v>
      </c>
      <c r="L1257" s="107"/>
      <c r="M1257" s="110"/>
      <c r="N1257" s="109"/>
      <c r="P1257" s="38">
        <f t="shared" si="114"/>
        <v>0</v>
      </c>
      <c r="Q1257" s="105">
        <f t="shared" si="119"/>
        <v>0</v>
      </c>
      <c r="R1257" s="38">
        <f t="shared" si="115"/>
        <v>0</v>
      </c>
      <c r="S1257" s="40" t="str">
        <f t="shared" si="118"/>
        <v/>
      </c>
    </row>
    <row r="1258" spans="1:19">
      <c r="A1258" s="33"/>
      <c r="B1258" s="34"/>
      <c r="C1258" s="33"/>
      <c r="D1258" s="33"/>
      <c r="E1258" s="33"/>
      <c r="F1258" s="42"/>
      <c r="G1258" s="42"/>
      <c r="I1258">
        <f t="shared" si="116"/>
        <v>0</v>
      </c>
      <c r="J1258">
        <f t="shared" si="117"/>
        <v>0</v>
      </c>
      <c r="L1258" s="107"/>
      <c r="M1258" s="110"/>
      <c r="N1258" s="109"/>
      <c r="P1258" s="38">
        <f t="shared" si="114"/>
        <v>0</v>
      </c>
      <c r="Q1258" s="105">
        <f t="shared" si="119"/>
        <v>0</v>
      </c>
      <c r="R1258" s="38">
        <f t="shared" si="115"/>
        <v>0</v>
      </c>
      <c r="S1258" s="40" t="str">
        <f t="shared" si="118"/>
        <v/>
      </c>
    </row>
    <row r="1259" spans="1:19">
      <c r="A1259" s="33"/>
      <c r="B1259" s="34"/>
      <c r="C1259" s="33"/>
      <c r="D1259" s="33"/>
      <c r="E1259" s="33"/>
      <c r="F1259" s="42"/>
      <c r="G1259" s="42"/>
      <c r="I1259">
        <f t="shared" si="116"/>
        <v>0</v>
      </c>
      <c r="J1259">
        <f t="shared" si="117"/>
        <v>0</v>
      </c>
      <c r="L1259" s="107"/>
      <c r="M1259" s="110"/>
      <c r="N1259" s="109"/>
      <c r="P1259" s="38">
        <f t="shared" si="114"/>
        <v>0</v>
      </c>
      <c r="Q1259" s="105">
        <f t="shared" si="119"/>
        <v>0</v>
      </c>
      <c r="R1259" s="38">
        <f t="shared" si="115"/>
        <v>0</v>
      </c>
      <c r="S1259" s="40" t="str">
        <f t="shared" si="118"/>
        <v/>
      </c>
    </row>
    <row r="1260" spans="1:19">
      <c r="A1260" s="33"/>
      <c r="B1260" s="34"/>
      <c r="C1260" s="33"/>
      <c r="D1260" s="33"/>
      <c r="E1260" s="33"/>
      <c r="F1260" s="42"/>
      <c r="G1260" s="42"/>
      <c r="I1260">
        <f t="shared" si="116"/>
        <v>0</v>
      </c>
      <c r="J1260">
        <f t="shared" si="117"/>
        <v>0</v>
      </c>
      <c r="L1260" s="107"/>
      <c r="M1260" s="110"/>
      <c r="N1260" s="109"/>
      <c r="P1260" s="38">
        <f t="shared" si="114"/>
        <v>0</v>
      </c>
      <c r="Q1260" s="105">
        <f t="shared" si="119"/>
        <v>0</v>
      </c>
      <c r="R1260" s="38">
        <f t="shared" si="115"/>
        <v>0</v>
      </c>
      <c r="S1260" s="40" t="str">
        <f t="shared" si="118"/>
        <v/>
      </c>
    </row>
    <row r="1261" spans="1:19">
      <c r="A1261" s="33"/>
      <c r="B1261" s="34"/>
      <c r="C1261" s="33"/>
      <c r="D1261" s="33"/>
      <c r="E1261" s="33"/>
      <c r="F1261" s="42"/>
      <c r="G1261" s="42"/>
      <c r="I1261">
        <f t="shared" si="116"/>
        <v>0</v>
      </c>
      <c r="J1261">
        <f t="shared" si="117"/>
        <v>0</v>
      </c>
      <c r="L1261" s="107"/>
      <c r="M1261" s="110"/>
      <c r="N1261" s="109"/>
      <c r="P1261" s="38">
        <f t="shared" si="114"/>
        <v>0</v>
      </c>
      <c r="Q1261" s="105">
        <f t="shared" si="119"/>
        <v>0</v>
      </c>
      <c r="R1261" s="38">
        <f t="shared" si="115"/>
        <v>0</v>
      </c>
      <c r="S1261" s="40" t="str">
        <f t="shared" si="118"/>
        <v/>
      </c>
    </row>
    <row r="1262" spans="1:19">
      <c r="A1262" s="33"/>
      <c r="B1262" s="34"/>
      <c r="C1262" s="33"/>
      <c r="D1262" s="33"/>
      <c r="E1262" s="33"/>
      <c r="F1262" s="42"/>
      <c r="G1262" s="42"/>
      <c r="I1262">
        <f t="shared" si="116"/>
        <v>0</v>
      </c>
      <c r="J1262">
        <f t="shared" si="117"/>
        <v>0</v>
      </c>
      <c r="L1262" s="107"/>
      <c r="M1262" s="110"/>
      <c r="N1262" s="109"/>
      <c r="P1262" s="38">
        <f t="shared" si="114"/>
        <v>0</v>
      </c>
      <c r="Q1262" s="105">
        <f t="shared" si="119"/>
        <v>0</v>
      </c>
      <c r="R1262" s="38">
        <f t="shared" si="115"/>
        <v>0</v>
      </c>
      <c r="S1262" s="40" t="str">
        <f t="shared" si="118"/>
        <v/>
      </c>
    </row>
    <row r="1263" spans="1:19">
      <c r="A1263" s="33"/>
      <c r="B1263" s="34"/>
      <c r="C1263" s="33"/>
      <c r="D1263" s="33"/>
      <c r="E1263" s="33"/>
      <c r="F1263" s="42"/>
      <c r="G1263" s="42"/>
      <c r="I1263">
        <f t="shared" si="116"/>
        <v>0</v>
      </c>
      <c r="J1263">
        <f t="shared" si="117"/>
        <v>0</v>
      </c>
      <c r="L1263" s="107"/>
      <c r="M1263" s="110"/>
      <c r="N1263" s="109"/>
      <c r="P1263" s="38">
        <f t="shared" si="114"/>
        <v>0</v>
      </c>
      <c r="Q1263" s="105">
        <f t="shared" si="119"/>
        <v>0</v>
      </c>
      <c r="R1263" s="38">
        <f t="shared" si="115"/>
        <v>0</v>
      </c>
      <c r="S1263" s="40" t="str">
        <f t="shared" si="118"/>
        <v/>
      </c>
    </row>
    <row r="1264" spans="1:19">
      <c r="A1264" s="33"/>
      <c r="B1264" s="34"/>
      <c r="C1264" s="33"/>
      <c r="D1264" s="33"/>
      <c r="E1264" s="33"/>
      <c r="F1264" s="42"/>
      <c r="G1264" s="42"/>
      <c r="I1264">
        <f t="shared" si="116"/>
        <v>0</v>
      </c>
      <c r="J1264">
        <f t="shared" si="117"/>
        <v>0</v>
      </c>
      <c r="L1264" s="107"/>
      <c r="M1264" s="110"/>
      <c r="N1264" s="109"/>
      <c r="P1264" s="38">
        <f t="shared" si="114"/>
        <v>0</v>
      </c>
      <c r="Q1264" s="105">
        <f t="shared" si="119"/>
        <v>0</v>
      </c>
      <c r="R1264" s="38">
        <f t="shared" si="115"/>
        <v>0</v>
      </c>
      <c r="S1264" s="40" t="str">
        <f t="shared" si="118"/>
        <v/>
      </c>
    </row>
    <row r="1265" spans="1:19">
      <c r="A1265" s="33"/>
      <c r="B1265" s="34"/>
      <c r="C1265" s="33"/>
      <c r="D1265" s="33"/>
      <c r="E1265" s="33"/>
      <c r="F1265" s="42"/>
      <c r="G1265" s="42"/>
      <c r="I1265">
        <f t="shared" si="116"/>
        <v>0</v>
      </c>
      <c r="J1265">
        <f t="shared" si="117"/>
        <v>0</v>
      </c>
      <c r="L1265" s="107"/>
      <c r="M1265" s="110"/>
      <c r="N1265" s="109"/>
      <c r="P1265" s="38">
        <f t="shared" si="114"/>
        <v>0</v>
      </c>
      <c r="Q1265" s="105">
        <f t="shared" si="119"/>
        <v>0</v>
      </c>
      <c r="R1265" s="38">
        <f t="shared" si="115"/>
        <v>0</v>
      </c>
      <c r="S1265" s="40" t="str">
        <f t="shared" si="118"/>
        <v/>
      </c>
    </row>
    <row r="1266" spans="1:19">
      <c r="A1266" s="33"/>
      <c r="B1266" s="34"/>
      <c r="C1266" s="33"/>
      <c r="D1266" s="33"/>
      <c r="E1266" s="33"/>
      <c r="F1266" s="42"/>
      <c r="G1266" s="42"/>
      <c r="I1266">
        <f t="shared" si="116"/>
        <v>0</v>
      </c>
      <c r="J1266">
        <f t="shared" si="117"/>
        <v>0</v>
      </c>
      <c r="L1266" s="107"/>
      <c r="M1266" s="110"/>
      <c r="N1266" s="109"/>
      <c r="P1266" s="38">
        <f t="shared" si="114"/>
        <v>0</v>
      </c>
      <c r="Q1266" s="105">
        <f t="shared" si="119"/>
        <v>0</v>
      </c>
      <c r="R1266" s="38">
        <f t="shared" si="115"/>
        <v>0</v>
      </c>
      <c r="S1266" s="40" t="str">
        <f t="shared" si="118"/>
        <v/>
      </c>
    </row>
    <row r="1267" spans="1:19">
      <c r="A1267" s="33"/>
      <c r="B1267" s="34"/>
      <c r="C1267" s="33"/>
      <c r="D1267" s="33"/>
      <c r="E1267" s="33"/>
      <c r="F1267" s="42"/>
      <c r="G1267" s="42"/>
      <c r="I1267">
        <f t="shared" si="116"/>
        <v>0</v>
      </c>
      <c r="J1267">
        <f t="shared" si="117"/>
        <v>0</v>
      </c>
      <c r="L1267" s="107"/>
      <c r="M1267" s="110"/>
      <c r="N1267" s="109"/>
      <c r="P1267" s="38">
        <f t="shared" si="114"/>
        <v>0</v>
      </c>
      <c r="Q1267" s="105">
        <f t="shared" si="119"/>
        <v>0</v>
      </c>
      <c r="R1267" s="38">
        <f t="shared" si="115"/>
        <v>0</v>
      </c>
      <c r="S1267" s="40" t="str">
        <f t="shared" si="118"/>
        <v/>
      </c>
    </row>
    <row r="1268" spans="1:19">
      <c r="A1268" s="33"/>
      <c r="B1268" s="34"/>
      <c r="C1268" s="33"/>
      <c r="D1268" s="33"/>
      <c r="E1268" s="33"/>
      <c r="F1268" s="42"/>
      <c r="G1268" s="42"/>
      <c r="I1268">
        <f t="shared" si="116"/>
        <v>0</v>
      </c>
      <c r="J1268">
        <f t="shared" si="117"/>
        <v>0</v>
      </c>
      <c r="L1268" s="107"/>
      <c r="M1268" s="110"/>
      <c r="N1268" s="109"/>
      <c r="P1268" s="38">
        <f t="shared" si="114"/>
        <v>0</v>
      </c>
      <c r="Q1268" s="105">
        <f t="shared" si="119"/>
        <v>0</v>
      </c>
      <c r="R1268" s="38">
        <f t="shared" si="115"/>
        <v>0</v>
      </c>
      <c r="S1268" s="40" t="str">
        <f t="shared" si="118"/>
        <v/>
      </c>
    </row>
    <row r="1269" spans="1:19">
      <c r="A1269" s="33"/>
      <c r="B1269" s="34"/>
      <c r="C1269" s="33"/>
      <c r="D1269" s="33"/>
      <c r="E1269" s="33"/>
      <c r="F1269" s="42"/>
      <c r="G1269" s="42"/>
      <c r="I1269">
        <f t="shared" si="116"/>
        <v>0</v>
      </c>
      <c r="J1269">
        <f t="shared" si="117"/>
        <v>0</v>
      </c>
      <c r="L1269" s="107"/>
      <c r="M1269" s="110"/>
      <c r="N1269" s="109"/>
      <c r="P1269" s="38">
        <f t="shared" si="114"/>
        <v>0</v>
      </c>
      <c r="Q1269" s="105">
        <f t="shared" si="119"/>
        <v>0</v>
      </c>
      <c r="R1269" s="38">
        <f t="shared" si="115"/>
        <v>0</v>
      </c>
      <c r="S1269" s="40" t="str">
        <f t="shared" si="118"/>
        <v/>
      </c>
    </row>
    <row r="1270" spans="1:19">
      <c r="A1270" s="33"/>
      <c r="B1270" s="34"/>
      <c r="C1270" s="33"/>
      <c r="D1270" s="33"/>
      <c r="E1270" s="33"/>
      <c r="F1270" s="42"/>
      <c r="G1270" s="42"/>
      <c r="I1270">
        <f t="shared" si="116"/>
        <v>0</v>
      </c>
      <c r="J1270">
        <f t="shared" si="117"/>
        <v>0</v>
      </c>
      <c r="L1270" s="107"/>
      <c r="M1270" s="110"/>
      <c r="N1270" s="109"/>
      <c r="P1270" s="38">
        <f t="shared" si="114"/>
        <v>0</v>
      </c>
      <c r="Q1270" s="105">
        <f t="shared" si="119"/>
        <v>0</v>
      </c>
      <c r="R1270" s="38">
        <f t="shared" si="115"/>
        <v>0</v>
      </c>
      <c r="S1270" s="40" t="str">
        <f t="shared" si="118"/>
        <v/>
      </c>
    </row>
    <row r="1271" spans="1:19">
      <c r="A1271" s="33"/>
      <c r="B1271" s="34"/>
      <c r="C1271" s="33"/>
      <c r="D1271" s="33"/>
      <c r="E1271" s="33"/>
      <c r="F1271" s="42"/>
      <c r="G1271" s="42"/>
      <c r="I1271">
        <f t="shared" si="116"/>
        <v>0</v>
      </c>
      <c r="J1271">
        <f t="shared" si="117"/>
        <v>0</v>
      </c>
      <c r="L1271" s="107"/>
      <c r="M1271" s="110"/>
      <c r="N1271" s="109"/>
      <c r="P1271" s="38">
        <f t="shared" ref="P1271:P1334" si="120">I1271*L1271/1000</f>
        <v>0</v>
      </c>
      <c r="Q1271" s="105">
        <f t="shared" si="119"/>
        <v>0</v>
      </c>
      <c r="R1271" s="38">
        <f t="shared" ref="R1271:R1334" si="121">J1271*N1271/1000</f>
        <v>0</v>
      </c>
      <c r="S1271" s="40" t="str">
        <f t="shared" si="118"/>
        <v/>
      </c>
    </row>
    <row r="1272" spans="1:19">
      <c r="A1272" s="33"/>
      <c r="B1272" s="34"/>
      <c r="C1272" s="33"/>
      <c r="D1272" s="33"/>
      <c r="E1272" s="33"/>
      <c r="F1272" s="42"/>
      <c r="G1272" s="42"/>
      <c r="I1272">
        <f t="shared" ref="I1272:I1335" si="122">IF(OR(E1272="R",E1272="E"),D1272,IF(D1272&gt;=E1272,D1272-E1272,0))</f>
        <v>0</v>
      </c>
      <c r="J1272">
        <f t="shared" ref="J1272:J1335" si="123">IF(OR(E1272="R",E1272="E"),0,IF(E1272&gt;D1272,E1272-D1272,0))</f>
        <v>0</v>
      </c>
      <c r="L1272" s="107"/>
      <c r="M1272" s="110"/>
      <c r="N1272" s="109"/>
      <c r="P1272" s="38">
        <f t="shared" si="120"/>
        <v>0</v>
      </c>
      <c r="Q1272" s="105">
        <f t="shared" si="119"/>
        <v>0</v>
      </c>
      <c r="R1272" s="38">
        <f t="shared" si="121"/>
        <v>0</v>
      </c>
      <c r="S1272" s="40" t="str">
        <f t="shared" si="118"/>
        <v/>
      </c>
    </row>
    <row r="1273" spans="1:19">
      <c r="A1273" s="33"/>
      <c r="B1273" s="34"/>
      <c r="C1273" s="33"/>
      <c r="D1273" s="33"/>
      <c r="E1273" s="33"/>
      <c r="F1273" s="42"/>
      <c r="G1273" s="42"/>
      <c r="I1273">
        <f t="shared" si="122"/>
        <v>0</v>
      </c>
      <c r="J1273">
        <f t="shared" si="123"/>
        <v>0</v>
      </c>
      <c r="L1273" s="107"/>
      <c r="M1273" s="110"/>
      <c r="N1273" s="109"/>
      <c r="P1273" s="38">
        <f t="shared" si="120"/>
        <v>0</v>
      </c>
      <c r="Q1273" s="105">
        <f t="shared" si="119"/>
        <v>0</v>
      </c>
      <c r="R1273" s="38">
        <f t="shared" si="121"/>
        <v>0</v>
      </c>
      <c r="S1273" s="40" t="str">
        <f t="shared" si="118"/>
        <v/>
      </c>
    </row>
    <row r="1274" spans="1:19">
      <c r="A1274" s="33"/>
      <c r="B1274" s="34"/>
      <c r="C1274" s="33"/>
      <c r="D1274" s="33"/>
      <c r="E1274" s="33"/>
      <c r="F1274" s="42"/>
      <c r="G1274" s="42"/>
      <c r="I1274">
        <f t="shared" si="122"/>
        <v>0</v>
      </c>
      <c r="J1274">
        <f t="shared" si="123"/>
        <v>0</v>
      </c>
      <c r="L1274" s="107"/>
      <c r="M1274" s="110"/>
      <c r="N1274" s="109"/>
      <c r="P1274" s="38">
        <f t="shared" si="120"/>
        <v>0</v>
      </c>
      <c r="Q1274" s="105">
        <f t="shared" si="119"/>
        <v>0</v>
      </c>
      <c r="R1274" s="38">
        <f t="shared" si="121"/>
        <v>0</v>
      </c>
      <c r="S1274" s="40" t="str">
        <f t="shared" si="118"/>
        <v/>
      </c>
    </row>
    <row r="1275" spans="1:19">
      <c r="A1275" s="33"/>
      <c r="B1275" s="34"/>
      <c r="C1275" s="33"/>
      <c r="D1275" s="33"/>
      <c r="E1275" s="33"/>
      <c r="F1275" s="42"/>
      <c r="G1275" s="42"/>
      <c r="I1275">
        <f t="shared" si="122"/>
        <v>0</v>
      </c>
      <c r="J1275">
        <f t="shared" si="123"/>
        <v>0</v>
      </c>
      <c r="L1275" s="107"/>
      <c r="M1275" s="110"/>
      <c r="N1275" s="109"/>
      <c r="P1275" s="38">
        <f t="shared" si="120"/>
        <v>0</v>
      </c>
      <c r="Q1275" s="105">
        <f t="shared" si="119"/>
        <v>0</v>
      </c>
      <c r="R1275" s="38">
        <f t="shared" si="121"/>
        <v>0</v>
      </c>
      <c r="S1275" s="40" t="str">
        <f t="shared" si="118"/>
        <v/>
      </c>
    </row>
    <row r="1276" spans="1:19">
      <c r="A1276" s="33"/>
      <c r="B1276" s="34"/>
      <c r="C1276" s="33"/>
      <c r="D1276" s="33"/>
      <c r="E1276" s="33"/>
      <c r="F1276" s="42"/>
      <c r="G1276" s="42"/>
      <c r="I1276">
        <f t="shared" si="122"/>
        <v>0</v>
      </c>
      <c r="J1276">
        <f t="shared" si="123"/>
        <v>0</v>
      </c>
      <c r="L1276" s="107"/>
      <c r="M1276" s="110"/>
      <c r="N1276" s="109"/>
      <c r="P1276" s="38">
        <f t="shared" si="120"/>
        <v>0</v>
      </c>
      <c r="Q1276" s="105">
        <f t="shared" si="119"/>
        <v>0</v>
      </c>
      <c r="R1276" s="38">
        <f t="shared" si="121"/>
        <v>0</v>
      </c>
      <c r="S1276" s="40" t="str">
        <f t="shared" si="118"/>
        <v/>
      </c>
    </row>
    <row r="1277" spans="1:19">
      <c r="A1277" s="33"/>
      <c r="B1277" s="34"/>
      <c r="C1277" s="33"/>
      <c r="D1277" s="33"/>
      <c r="E1277" s="33"/>
      <c r="F1277" s="42"/>
      <c r="G1277" s="42"/>
      <c r="I1277">
        <f t="shared" si="122"/>
        <v>0</v>
      </c>
      <c r="J1277">
        <f t="shared" si="123"/>
        <v>0</v>
      </c>
      <c r="L1277" s="107"/>
      <c r="M1277" s="110"/>
      <c r="N1277" s="109"/>
      <c r="P1277" s="38">
        <f t="shared" si="120"/>
        <v>0</v>
      </c>
      <c r="Q1277" s="105">
        <f t="shared" si="119"/>
        <v>0</v>
      </c>
      <c r="R1277" s="38">
        <f t="shared" si="121"/>
        <v>0</v>
      </c>
      <c r="S1277" s="40" t="str">
        <f t="shared" si="118"/>
        <v/>
      </c>
    </row>
    <row r="1278" spans="1:19">
      <c r="A1278" s="33"/>
      <c r="B1278" s="34"/>
      <c r="C1278" s="33"/>
      <c r="D1278" s="33"/>
      <c r="E1278" s="33"/>
      <c r="F1278" s="42"/>
      <c r="G1278" s="42"/>
      <c r="I1278">
        <f t="shared" si="122"/>
        <v>0</v>
      </c>
      <c r="J1278">
        <f t="shared" si="123"/>
        <v>0</v>
      </c>
      <c r="L1278" s="107"/>
      <c r="M1278" s="110"/>
      <c r="N1278" s="109"/>
      <c r="P1278" s="38">
        <f t="shared" si="120"/>
        <v>0</v>
      </c>
      <c r="Q1278" s="105">
        <f t="shared" si="119"/>
        <v>0</v>
      </c>
      <c r="R1278" s="38">
        <f t="shared" si="121"/>
        <v>0</v>
      </c>
      <c r="S1278" s="40" t="str">
        <f t="shared" si="118"/>
        <v/>
      </c>
    </row>
    <row r="1279" spans="1:19">
      <c r="A1279" s="33"/>
      <c r="B1279" s="34"/>
      <c r="C1279" s="33"/>
      <c r="D1279" s="33"/>
      <c r="E1279" s="33"/>
      <c r="F1279" s="42"/>
      <c r="G1279" s="42"/>
      <c r="I1279">
        <f t="shared" si="122"/>
        <v>0</v>
      </c>
      <c r="J1279">
        <f t="shared" si="123"/>
        <v>0</v>
      </c>
      <c r="L1279" s="107"/>
      <c r="M1279" s="110"/>
      <c r="N1279" s="109"/>
      <c r="P1279" s="38">
        <f t="shared" si="120"/>
        <v>0</v>
      </c>
      <c r="Q1279" s="105">
        <f t="shared" si="119"/>
        <v>0</v>
      </c>
      <c r="R1279" s="38">
        <f t="shared" si="121"/>
        <v>0</v>
      </c>
      <c r="S1279" s="40" t="str">
        <f t="shared" si="118"/>
        <v/>
      </c>
    </row>
    <row r="1280" spans="1:19">
      <c r="A1280" s="33"/>
      <c r="B1280" s="34"/>
      <c r="C1280" s="33"/>
      <c r="D1280" s="33"/>
      <c r="E1280" s="33"/>
      <c r="F1280" s="42"/>
      <c r="G1280" s="42"/>
      <c r="I1280">
        <f t="shared" si="122"/>
        <v>0</v>
      </c>
      <c r="J1280">
        <f t="shared" si="123"/>
        <v>0</v>
      </c>
      <c r="L1280" s="107"/>
      <c r="M1280" s="110"/>
      <c r="N1280" s="109"/>
      <c r="P1280" s="38">
        <f t="shared" si="120"/>
        <v>0</v>
      </c>
      <c r="Q1280" s="105">
        <f t="shared" si="119"/>
        <v>0</v>
      </c>
      <c r="R1280" s="38">
        <f t="shared" si="121"/>
        <v>0</v>
      </c>
      <c r="S1280" s="40" t="str">
        <f t="shared" si="118"/>
        <v/>
      </c>
    </row>
    <row r="1281" spans="1:19">
      <c r="A1281" s="33"/>
      <c r="B1281" s="34"/>
      <c r="C1281" s="33"/>
      <c r="D1281" s="33"/>
      <c r="E1281" s="33"/>
      <c r="F1281" s="42"/>
      <c r="G1281" s="42"/>
      <c r="I1281">
        <f t="shared" si="122"/>
        <v>0</v>
      </c>
      <c r="J1281">
        <f t="shared" si="123"/>
        <v>0</v>
      </c>
      <c r="L1281" s="107"/>
      <c r="M1281" s="110"/>
      <c r="N1281" s="109"/>
      <c r="P1281" s="38">
        <f t="shared" si="120"/>
        <v>0</v>
      </c>
      <c r="Q1281" s="105">
        <f t="shared" si="119"/>
        <v>0</v>
      </c>
      <c r="R1281" s="38">
        <f t="shared" si="121"/>
        <v>0</v>
      </c>
      <c r="S1281" s="40" t="str">
        <f t="shared" si="118"/>
        <v/>
      </c>
    </row>
    <row r="1282" spans="1:19">
      <c r="A1282" s="33"/>
      <c r="B1282" s="34"/>
      <c r="C1282" s="33"/>
      <c r="D1282" s="33"/>
      <c r="E1282" s="33"/>
      <c r="F1282" s="42"/>
      <c r="G1282" s="42"/>
      <c r="I1282">
        <f t="shared" si="122"/>
        <v>0</v>
      </c>
      <c r="J1282">
        <f t="shared" si="123"/>
        <v>0</v>
      </c>
      <c r="L1282" s="107"/>
      <c r="M1282" s="110"/>
      <c r="N1282" s="109"/>
      <c r="P1282" s="38">
        <f t="shared" si="120"/>
        <v>0</v>
      </c>
      <c r="Q1282" s="105">
        <f t="shared" si="119"/>
        <v>0</v>
      </c>
      <c r="R1282" s="38">
        <f t="shared" si="121"/>
        <v>0</v>
      </c>
      <c r="S1282" s="40" t="str">
        <f t="shared" si="118"/>
        <v/>
      </c>
    </row>
    <row r="1283" spans="1:19">
      <c r="A1283" s="33"/>
      <c r="B1283" s="34"/>
      <c r="C1283" s="33"/>
      <c r="D1283" s="33"/>
      <c r="E1283" s="33"/>
      <c r="F1283" s="42"/>
      <c r="G1283" s="42"/>
      <c r="I1283">
        <f t="shared" si="122"/>
        <v>0</v>
      </c>
      <c r="J1283">
        <f t="shared" si="123"/>
        <v>0</v>
      </c>
      <c r="L1283" s="107"/>
      <c r="M1283" s="110"/>
      <c r="N1283" s="109"/>
      <c r="P1283" s="38">
        <f t="shared" si="120"/>
        <v>0</v>
      </c>
      <c r="Q1283" s="105">
        <f t="shared" si="119"/>
        <v>0</v>
      </c>
      <c r="R1283" s="38">
        <f t="shared" si="121"/>
        <v>0</v>
      </c>
      <c r="S1283" s="40" t="str">
        <f t="shared" si="118"/>
        <v/>
      </c>
    </row>
    <row r="1284" spans="1:19">
      <c r="A1284" s="33"/>
      <c r="B1284" s="34"/>
      <c r="C1284" s="33"/>
      <c r="D1284" s="33"/>
      <c r="E1284" s="33"/>
      <c r="F1284" s="42"/>
      <c r="G1284" s="42"/>
      <c r="I1284">
        <f t="shared" si="122"/>
        <v>0</v>
      </c>
      <c r="J1284">
        <f t="shared" si="123"/>
        <v>0</v>
      </c>
      <c r="L1284" s="107"/>
      <c r="M1284" s="110"/>
      <c r="N1284" s="109"/>
      <c r="P1284" s="38">
        <f t="shared" si="120"/>
        <v>0</v>
      </c>
      <c r="Q1284" s="105">
        <f t="shared" si="119"/>
        <v>0</v>
      </c>
      <c r="R1284" s="38">
        <f t="shared" si="121"/>
        <v>0</v>
      </c>
      <c r="S1284" s="40" t="str">
        <f t="shared" si="118"/>
        <v/>
      </c>
    </row>
    <row r="1285" spans="1:19">
      <c r="A1285" s="33"/>
      <c r="B1285" s="34"/>
      <c r="C1285" s="33"/>
      <c r="D1285" s="33"/>
      <c r="E1285" s="33"/>
      <c r="F1285" s="42"/>
      <c r="G1285" s="42"/>
      <c r="I1285">
        <f t="shared" si="122"/>
        <v>0</v>
      </c>
      <c r="J1285">
        <f t="shared" si="123"/>
        <v>0</v>
      </c>
      <c r="L1285" s="107"/>
      <c r="M1285" s="110"/>
      <c r="N1285" s="109"/>
      <c r="P1285" s="38">
        <f t="shared" si="120"/>
        <v>0</v>
      </c>
      <c r="Q1285" s="105">
        <f t="shared" si="119"/>
        <v>0</v>
      </c>
      <c r="R1285" s="38">
        <f t="shared" si="121"/>
        <v>0</v>
      </c>
      <c r="S1285" s="40" t="str">
        <f t="shared" si="118"/>
        <v/>
      </c>
    </row>
    <row r="1286" spans="1:19">
      <c r="A1286" s="33"/>
      <c r="B1286" s="34"/>
      <c r="C1286" s="33"/>
      <c r="D1286" s="33"/>
      <c r="E1286" s="33"/>
      <c r="F1286" s="42"/>
      <c r="G1286" s="42"/>
      <c r="I1286">
        <f t="shared" si="122"/>
        <v>0</v>
      </c>
      <c r="J1286">
        <f t="shared" si="123"/>
        <v>0</v>
      </c>
      <c r="L1286" s="107"/>
      <c r="M1286" s="110"/>
      <c r="N1286" s="109"/>
      <c r="P1286" s="38">
        <f t="shared" si="120"/>
        <v>0</v>
      </c>
      <c r="Q1286" s="105">
        <f t="shared" si="119"/>
        <v>0</v>
      </c>
      <c r="R1286" s="38">
        <f t="shared" si="121"/>
        <v>0</v>
      </c>
      <c r="S1286" s="40" t="str">
        <f t="shared" si="118"/>
        <v/>
      </c>
    </row>
    <row r="1287" spans="1:19">
      <c r="A1287" s="33"/>
      <c r="B1287" s="34"/>
      <c r="C1287" s="33"/>
      <c r="D1287" s="33"/>
      <c r="E1287" s="33"/>
      <c r="F1287" s="42"/>
      <c r="G1287" s="42"/>
      <c r="I1287">
        <f t="shared" si="122"/>
        <v>0</v>
      </c>
      <c r="J1287">
        <f t="shared" si="123"/>
        <v>0</v>
      </c>
      <c r="L1287" s="107"/>
      <c r="M1287" s="110"/>
      <c r="N1287" s="109"/>
      <c r="P1287" s="38">
        <f t="shared" si="120"/>
        <v>0</v>
      </c>
      <c r="Q1287" s="105">
        <f t="shared" si="119"/>
        <v>0</v>
      </c>
      <c r="R1287" s="38">
        <f t="shared" si="121"/>
        <v>0</v>
      </c>
      <c r="S1287" s="40" t="str">
        <f t="shared" ref="S1287:S1350" si="124">IF(C1287=1,SUM(R1287:R1310)-SUM(P1287:P1310),"")</f>
        <v/>
      </c>
    </row>
    <row r="1288" spans="1:19">
      <c r="A1288" s="33"/>
      <c r="B1288" s="34"/>
      <c r="C1288" s="33"/>
      <c r="D1288" s="33"/>
      <c r="E1288" s="33"/>
      <c r="F1288" s="42"/>
      <c r="G1288" s="42"/>
      <c r="I1288">
        <f t="shared" si="122"/>
        <v>0</v>
      </c>
      <c r="J1288">
        <f t="shared" si="123"/>
        <v>0</v>
      </c>
      <c r="L1288" s="107"/>
      <c r="M1288" s="110"/>
      <c r="N1288" s="109"/>
      <c r="P1288" s="38">
        <f t="shared" si="120"/>
        <v>0</v>
      </c>
      <c r="Q1288" s="105">
        <f t="shared" ref="Q1288:Q1351" si="125">I1288*M1288/1000</f>
        <v>0</v>
      </c>
      <c r="R1288" s="38">
        <f t="shared" si="121"/>
        <v>0</v>
      </c>
      <c r="S1288" s="40" t="str">
        <f t="shared" si="124"/>
        <v/>
      </c>
    </row>
    <row r="1289" spans="1:19">
      <c r="A1289" s="33"/>
      <c r="B1289" s="34"/>
      <c r="C1289" s="33"/>
      <c r="D1289" s="33"/>
      <c r="E1289" s="33"/>
      <c r="F1289" s="42"/>
      <c r="G1289" s="42"/>
      <c r="I1289">
        <f t="shared" si="122"/>
        <v>0</v>
      </c>
      <c r="J1289">
        <f t="shared" si="123"/>
        <v>0</v>
      </c>
      <c r="L1289" s="107"/>
      <c r="M1289" s="110"/>
      <c r="N1289" s="109"/>
      <c r="P1289" s="38">
        <f t="shared" si="120"/>
        <v>0</v>
      </c>
      <c r="Q1289" s="105">
        <f t="shared" si="125"/>
        <v>0</v>
      </c>
      <c r="R1289" s="38">
        <f t="shared" si="121"/>
        <v>0</v>
      </c>
      <c r="S1289" s="40" t="str">
        <f t="shared" si="124"/>
        <v/>
      </c>
    </row>
    <row r="1290" spans="1:19">
      <c r="A1290" s="33"/>
      <c r="B1290" s="34"/>
      <c r="C1290" s="33"/>
      <c r="D1290" s="33"/>
      <c r="E1290" s="33"/>
      <c r="F1290" s="42"/>
      <c r="G1290" s="42"/>
      <c r="I1290">
        <f t="shared" si="122"/>
        <v>0</v>
      </c>
      <c r="J1290">
        <f t="shared" si="123"/>
        <v>0</v>
      </c>
      <c r="L1290" s="107"/>
      <c r="M1290" s="110"/>
      <c r="N1290" s="109"/>
      <c r="P1290" s="38">
        <f t="shared" si="120"/>
        <v>0</v>
      </c>
      <c r="Q1290" s="105">
        <f t="shared" si="125"/>
        <v>0</v>
      </c>
      <c r="R1290" s="38">
        <f t="shared" si="121"/>
        <v>0</v>
      </c>
      <c r="S1290" s="40" t="str">
        <f t="shared" si="124"/>
        <v/>
      </c>
    </row>
    <row r="1291" spans="1:19">
      <c r="A1291" s="33"/>
      <c r="B1291" s="34"/>
      <c r="C1291" s="33"/>
      <c r="D1291" s="33"/>
      <c r="E1291" s="33"/>
      <c r="F1291" s="42"/>
      <c r="G1291" s="42"/>
      <c r="I1291">
        <f t="shared" si="122"/>
        <v>0</v>
      </c>
      <c r="J1291">
        <f t="shared" si="123"/>
        <v>0</v>
      </c>
      <c r="L1291" s="107"/>
      <c r="M1291" s="110"/>
      <c r="N1291" s="109"/>
      <c r="P1291" s="38">
        <f t="shared" si="120"/>
        <v>0</v>
      </c>
      <c r="Q1291" s="105">
        <f t="shared" si="125"/>
        <v>0</v>
      </c>
      <c r="R1291" s="38">
        <f t="shared" si="121"/>
        <v>0</v>
      </c>
      <c r="S1291" s="40" t="str">
        <f t="shared" si="124"/>
        <v/>
      </c>
    </row>
    <row r="1292" spans="1:19">
      <c r="A1292" s="33"/>
      <c r="B1292" s="34"/>
      <c r="C1292" s="33"/>
      <c r="D1292" s="33"/>
      <c r="E1292" s="33"/>
      <c r="F1292" s="42"/>
      <c r="G1292" s="42"/>
      <c r="I1292">
        <f t="shared" si="122"/>
        <v>0</v>
      </c>
      <c r="J1292">
        <f t="shared" si="123"/>
        <v>0</v>
      </c>
      <c r="L1292" s="107"/>
      <c r="M1292" s="110"/>
      <c r="N1292" s="109"/>
      <c r="P1292" s="38">
        <f t="shared" si="120"/>
        <v>0</v>
      </c>
      <c r="Q1292" s="105">
        <f t="shared" si="125"/>
        <v>0</v>
      </c>
      <c r="R1292" s="38">
        <f t="shared" si="121"/>
        <v>0</v>
      </c>
      <c r="S1292" s="40" t="str">
        <f t="shared" si="124"/>
        <v/>
      </c>
    </row>
    <row r="1293" spans="1:19">
      <c r="A1293" s="33"/>
      <c r="B1293" s="34"/>
      <c r="C1293" s="33"/>
      <c r="D1293" s="33"/>
      <c r="E1293" s="33"/>
      <c r="F1293" s="42"/>
      <c r="G1293" s="42"/>
      <c r="I1293">
        <f t="shared" si="122"/>
        <v>0</v>
      </c>
      <c r="J1293">
        <f t="shared" si="123"/>
        <v>0</v>
      </c>
      <c r="L1293" s="107"/>
      <c r="M1293" s="110"/>
      <c r="N1293" s="109"/>
      <c r="P1293" s="38">
        <f t="shared" si="120"/>
        <v>0</v>
      </c>
      <c r="Q1293" s="105">
        <f t="shared" si="125"/>
        <v>0</v>
      </c>
      <c r="R1293" s="38">
        <f t="shared" si="121"/>
        <v>0</v>
      </c>
      <c r="S1293" s="40" t="str">
        <f t="shared" si="124"/>
        <v/>
      </c>
    </row>
    <row r="1294" spans="1:19">
      <c r="A1294" s="33"/>
      <c r="B1294" s="34"/>
      <c r="C1294" s="33"/>
      <c r="D1294" s="33"/>
      <c r="E1294" s="33"/>
      <c r="F1294" s="42"/>
      <c r="G1294" s="42"/>
      <c r="I1294">
        <f t="shared" si="122"/>
        <v>0</v>
      </c>
      <c r="J1294">
        <f t="shared" si="123"/>
        <v>0</v>
      </c>
      <c r="L1294" s="107"/>
      <c r="M1294" s="110"/>
      <c r="N1294" s="109"/>
      <c r="P1294" s="38">
        <f t="shared" si="120"/>
        <v>0</v>
      </c>
      <c r="Q1294" s="105">
        <f t="shared" si="125"/>
        <v>0</v>
      </c>
      <c r="R1294" s="38">
        <f t="shared" si="121"/>
        <v>0</v>
      </c>
      <c r="S1294" s="40" t="str">
        <f t="shared" si="124"/>
        <v/>
      </c>
    </row>
    <row r="1295" spans="1:19">
      <c r="A1295" s="33"/>
      <c r="B1295" s="34"/>
      <c r="C1295" s="33"/>
      <c r="D1295" s="33"/>
      <c r="E1295" s="33"/>
      <c r="F1295" s="42"/>
      <c r="G1295" s="42"/>
      <c r="I1295">
        <f t="shared" si="122"/>
        <v>0</v>
      </c>
      <c r="J1295">
        <f t="shared" si="123"/>
        <v>0</v>
      </c>
      <c r="L1295" s="107"/>
      <c r="M1295" s="110"/>
      <c r="N1295" s="109"/>
      <c r="P1295" s="38">
        <f t="shared" si="120"/>
        <v>0</v>
      </c>
      <c r="Q1295" s="105">
        <f t="shared" si="125"/>
        <v>0</v>
      </c>
      <c r="R1295" s="38">
        <f t="shared" si="121"/>
        <v>0</v>
      </c>
      <c r="S1295" s="40" t="str">
        <f t="shared" si="124"/>
        <v/>
      </c>
    </row>
    <row r="1296" spans="1:19">
      <c r="A1296" s="33"/>
      <c r="B1296" s="34"/>
      <c r="C1296" s="33"/>
      <c r="D1296" s="33"/>
      <c r="E1296" s="33"/>
      <c r="F1296" s="42"/>
      <c r="G1296" s="42"/>
      <c r="I1296">
        <f t="shared" si="122"/>
        <v>0</v>
      </c>
      <c r="J1296">
        <f t="shared" si="123"/>
        <v>0</v>
      </c>
      <c r="L1296" s="107"/>
      <c r="M1296" s="110"/>
      <c r="N1296" s="109"/>
      <c r="P1296" s="38">
        <f t="shared" si="120"/>
        <v>0</v>
      </c>
      <c r="Q1296" s="105">
        <f t="shared" si="125"/>
        <v>0</v>
      </c>
      <c r="R1296" s="38">
        <f t="shared" si="121"/>
        <v>0</v>
      </c>
      <c r="S1296" s="40" t="str">
        <f t="shared" si="124"/>
        <v/>
      </c>
    </row>
    <row r="1297" spans="1:19">
      <c r="A1297" s="33"/>
      <c r="B1297" s="34"/>
      <c r="C1297" s="33"/>
      <c r="D1297" s="33"/>
      <c r="E1297" s="33"/>
      <c r="F1297" s="42"/>
      <c r="G1297" s="42"/>
      <c r="I1297">
        <f t="shared" si="122"/>
        <v>0</v>
      </c>
      <c r="J1297">
        <f t="shared" si="123"/>
        <v>0</v>
      </c>
      <c r="L1297" s="107"/>
      <c r="M1297" s="110"/>
      <c r="N1297" s="109"/>
      <c r="P1297" s="38">
        <f t="shared" si="120"/>
        <v>0</v>
      </c>
      <c r="Q1297" s="105">
        <f t="shared" si="125"/>
        <v>0</v>
      </c>
      <c r="R1297" s="38">
        <f t="shared" si="121"/>
        <v>0</v>
      </c>
      <c r="S1297" s="40" t="str">
        <f t="shared" si="124"/>
        <v/>
      </c>
    </row>
    <row r="1298" spans="1:19">
      <c r="A1298" s="33"/>
      <c r="B1298" s="34"/>
      <c r="C1298" s="33"/>
      <c r="D1298" s="33"/>
      <c r="E1298" s="33"/>
      <c r="F1298" s="42"/>
      <c r="G1298" s="42"/>
      <c r="I1298">
        <f t="shared" si="122"/>
        <v>0</v>
      </c>
      <c r="J1298">
        <f t="shared" si="123"/>
        <v>0</v>
      </c>
      <c r="L1298" s="107"/>
      <c r="M1298" s="110"/>
      <c r="N1298" s="109"/>
      <c r="P1298" s="38">
        <f t="shared" si="120"/>
        <v>0</v>
      </c>
      <c r="Q1298" s="105">
        <f t="shared" si="125"/>
        <v>0</v>
      </c>
      <c r="R1298" s="38">
        <f t="shared" si="121"/>
        <v>0</v>
      </c>
      <c r="S1298" s="40" t="str">
        <f t="shared" si="124"/>
        <v/>
      </c>
    </row>
    <row r="1299" spans="1:19">
      <c r="A1299" s="33"/>
      <c r="B1299" s="34"/>
      <c r="C1299" s="33"/>
      <c r="D1299" s="33"/>
      <c r="E1299" s="33"/>
      <c r="F1299" s="42"/>
      <c r="G1299" s="42"/>
      <c r="I1299">
        <f t="shared" si="122"/>
        <v>0</v>
      </c>
      <c r="J1299">
        <f t="shared" si="123"/>
        <v>0</v>
      </c>
      <c r="L1299" s="107"/>
      <c r="M1299" s="110"/>
      <c r="N1299" s="109"/>
      <c r="P1299" s="38">
        <f t="shared" si="120"/>
        <v>0</v>
      </c>
      <c r="Q1299" s="105">
        <f t="shared" si="125"/>
        <v>0</v>
      </c>
      <c r="R1299" s="38">
        <f t="shared" si="121"/>
        <v>0</v>
      </c>
      <c r="S1299" s="40" t="str">
        <f t="shared" si="124"/>
        <v/>
      </c>
    </row>
    <row r="1300" spans="1:19">
      <c r="A1300" s="33"/>
      <c r="B1300" s="34"/>
      <c r="C1300" s="33"/>
      <c r="D1300" s="33"/>
      <c r="E1300" s="33"/>
      <c r="F1300" s="42"/>
      <c r="G1300" s="42"/>
      <c r="I1300">
        <f t="shared" si="122"/>
        <v>0</v>
      </c>
      <c r="J1300">
        <f t="shared" si="123"/>
        <v>0</v>
      </c>
      <c r="L1300" s="107"/>
      <c r="M1300" s="110"/>
      <c r="N1300" s="109"/>
      <c r="P1300" s="38">
        <f t="shared" si="120"/>
        <v>0</v>
      </c>
      <c r="Q1300" s="105">
        <f t="shared" si="125"/>
        <v>0</v>
      </c>
      <c r="R1300" s="38">
        <f t="shared" si="121"/>
        <v>0</v>
      </c>
      <c r="S1300" s="40" t="str">
        <f t="shared" si="124"/>
        <v/>
      </c>
    </row>
    <row r="1301" spans="1:19">
      <c r="A1301" s="33"/>
      <c r="B1301" s="34"/>
      <c r="C1301" s="33"/>
      <c r="D1301" s="33"/>
      <c r="E1301" s="33"/>
      <c r="F1301" s="42"/>
      <c r="G1301" s="42"/>
      <c r="I1301">
        <f t="shared" si="122"/>
        <v>0</v>
      </c>
      <c r="J1301">
        <f t="shared" si="123"/>
        <v>0</v>
      </c>
      <c r="L1301" s="107"/>
      <c r="M1301" s="110"/>
      <c r="N1301" s="109"/>
      <c r="P1301" s="38">
        <f t="shared" si="120"/>
        <v>0</v>
      </c>
      <c r="Q1301" s="105">
        <f t="shared" si="125"/>
        <v>0</v>
      </c>
      <c r="R1301" s="38">
        <f t="shared" si="121"/>
        <v>0</v>
      </c>
      <c r="S1301" s="40" t="str">
        <f t="shared" si="124"/>
        <v/>
      </c>
    </row>
    <row r="1302" spans="1:19">
      <c r="A1302" s="33"/>
      <c r="B1302" s="34"/>
      <c r="C1302" s="33"/>
      <c r="D1302" s="33"/>
      <c r="E1302" s="33"/>
      <c r="F1302" s="42"/>
      <c r="G1302" s="42"/>
      <c r="I1302">
        <f t="shared" si="122"/>
        <v>0</v>
      </c>
      <c r="J1302">
        <f t="shared" si="123"/>
        <v>0</v>
      </c>
      <c r="L1302" s="107"/>
      <c r="M1302" s="110"/>
      <c r="N1302" s="109"/>
      <c r="P1302" s="38">
        <f t="shared" si="120"/>
        <v>0</v>
      </c>
      <c r="Q1302" s="105">
        <f t="shared" si="125"/>
        <v>0</v>
      </c>
      <c r="R1302" s="38">
        <f t="shared" si="121"/>
        <v>0</v>
      </c>
      <c r="S1302" s="40" t="str">
        <f t="shared" si="124"/>
        <v/>
      </c>
    </row>
    <row r="1303" spans="1:19">
      <c r="A1303" s="33"/>
      <c r="B1303" s="34"/>
      <c r="C1303" s="33"/>
      <c r="D1303" s="33"/>
      <c r="E1303" s="33"/>
      <c r="F1303" s="42"/>
      <c r="G1303" s="42"/>
      <c r="I1303">
        <f t="shared" si="122"/>
        <v>0</v>
      </c>
      <c r="J1303">
        <f t="shared" si="123"/>
        <v>0</v>
      </c>
      <c r="L1303" s="107"/>
      <c r="M1303" s="110"/>
      <c r="N1303" s="109"/>
      <c r="P1303" s="38">
        <f t="shared" si="120"/>
        <v>0</v>
      </c>
      <c r="Q1303" s="105">
        <f t="shared" si="125"/>
        <v>0</v>
      </c>
      <c r="R1303" s="38">
        <f t="shared" si="121"/>
        <v>0</v>
      </c>
      <c r="S1303" s="40" t="str">
        <f t="shared" si="124"/>
        <v/>
      </c>
    </row>
    <row r="1304" spans="1:19">
      <c r="A1304" s="33"/>
      <c r="B1304" s="34"/>
      <c r="C1304" s="33"/>
      <c r="D1304" s="33"/>
      <c r="E1304" s="33"/>
      <c r="F1304" s="42"/>
      <c r="G1304" s="42"/>
      <c r="I1304">
        <f t="shared" si="122"/>
        <v>0</v>
      </c>
      <c r="J1304">
        <f t="shared" si="123"/>
        <v>0</v>
      </c>
      <c r="L1304" s="107"/>
      <c r="M1304" s="110"/>
      <c r="N1304" s="109"/>
      <c r="P1304" s="38">
        <f t="shared" si="120"/>
        <v>0</v>
      </c>
      <c r="Q1304" s="105">
        <f t="shared" si="125"/>
        <v>0</v>
      </c>
      <c r="R1304" s="38">
        <f t="shared" si="121"/>
        <v>0</v>
      </c>
      <c r="S1304" s="40" t="str">
        <f t="shared" si="124"/>
        <v/>
      </c>
    </row>
    <row r="1305" spans="1:19">
      <c r="A1305" s="33"/>
      <c r="B1305" s="34"/>
      <c r="C1305" s="33"/>
      <c r="D1305" s="33"/>
      <c r="E1305" s="33"/>
      <c r="F1305" s="42"/>
      <c r="G1305" s="42"/>
      <c r="I1305">
        <f t="shared" si="122"/>
        <v>0</v>
      </c>
      <c r="J1305">
        <f t="shared" si="123"/>
        <v>0</v>
      </c>
      <c r="L1305" s="107"/>
      <c r="M1305" s="110"/>
      <c r="N1305" s="109"/>
      <c r="P1305" s="38">
        <f t="shared" si="120"/>
        <v>0</v>
      </c>
      <c r="Q1305" s="105">
        <f t="shared" si="125"/>
        <v>0</v>
      </c>
      <c r="R1305" s="38">
        <f t="shared" si="121"/>
        <v>0</v>
      </c>
      <c r="S1305" s="40" t="str">
        <f t="shared" si="124"/>
        <v/>
      </c>
    </row>
    <row r="1306" spans="1:19">
      <c r="A1306" s="33"/>
      <c r="B1306" s="34"/>
      <c r="C1306" s="33"/>
      <c r="D1306" s="33"/>
      <c r="E1306" s="33"/>
      <c r="F1306" s="42"/>
      <c r="G1306" s="42"/>
      <c r="I1306">
        <f t="shared" si="122"/>
        <v>0</v>
      </c>
      <c r="J1306">
        <f t="shared" si="123"/>
        <v>0</v>
      </c>
      <c r="L1306" s="107"/>
      <c r="M1306" s="110"/>
      <c r="N1306" s="109"/>
      <c r="P1306" s="38">
        <f t="shared" si="120"/>
        <v>0</v>
      </c>
      <c r="Q1306" s="105">
        <f t="shared" si="125"/>
        <v>0</v>
      </c>
      <c r="R1306" s="38">
        <f t="shared" si="121"/>
        <v>0</v>
      </c>
      <c r="S1306" s="40" t="str">
        <f t="shared" si="124"/>
        <v/>
      </c>
    </row>
    <row r="1307" spans="1:19">
      <c r="A1307" s="33"/>
      <c r="B1307" s="34"/>
      <c r="C1307" s="33"/>
      <c r="D1307" s="33"/>
      <c r="E1307" s="33"/>
      <c r="F1307" s="42"/>
      <c r="G1307" s="42"/>
      <c r="I1307">
        <f t="shared" si="122"/>
        <v>0</v>
      </c>
      <c r="J1307">
        <f t="shared" si="123"/>
        <v>0</v>
      </c>
      <c r="L1307" s="107"/>
      <c r="M1307" s="110"/>
      <c r="N1307" s="109"/>
      <c r="P1307" s="38">
        <f t="shared" si="120"/>
        <v>0</v>
      </c>
      <c r="Q1307" s="105">
        <f t="shared" si="125"/>
        <v>0</v>
      </c>
      <c r="R1307" s="38">
        <f t="shared" si="121"/>
        <v>0</v>
      </c>
      <c r="S1307" s="40" t="str">
        <f t="shared" si="124"/>
        <v/>
      </c>
    </row>
    <row r="1308" spans="1:19">
      <c r="A1308" s="33"/>
      <c r="B1308" s="34"/>
      <c r="C1308" s="33"/>
      <c r="D1308" s="33"/>
      <c r="E1308" s="33"/>
      <c r="F1308" s="42"/>
      <c r="G1308" s="42"/>
      <c r="I1308">
        <f t="shared" si="122"/>
        <v>0</v>
      </c>
      <c r="J1308">
        <f t="shared" si="123"/>
        <v>0</v>
      </c>
      <c r="L1308" s="107"/>
      <c r="M1308" s="110"/>
      <c r="N1308" s="109"/>
      <c r="P1308" s="38">
        <f t="shared" si="120"/>
        <v>0</v>
      </c>
      <c r="Q1308" s="105">
        <f t="shared" si="125"/>
        <v>0</v>
      </c>
      <c r="R1308" s="38">
        <f t="shared" si="121"/>
        <v>0</v>
      </c>
      <c r="S1308" s="40" t="str">
        <f t="shared" si="124"/>
        <v/>
      </c>
    </row>
    <row r="1309" spans="1:19">
      <c r="A1309" s="33"/>
      <c r="B1309" s="34"/>
      <c r="C1309" s="33"/>
      <c r="D1309" s="33"/>
      <c r="E1309" s="33"/>
      <c r="F1309" s="42"/>
      <c r="G1309" s="42"/>
      <c r="I1309">
        <f t="shared" si="122"/>
        <v>0</v>
      </c>
      <c r="J1309">
        <f t="shared" si="123"/>
        <v>0</v>
      </c>
      <c r="L1309" s="107"/>
      <c r="M1309" s="110"/>
      <c r="N1309" s="109"/>
      <c r="P1309" s="38">
        <f t="shared" si="120"/>
        <v>0</v>
      </c>
      <c r="Q1309" s="105">
        <f t="shared" si="125"/>
        <v>0</v>
      </c>
      <c r="R1309" s="38">
        <f t="shared" si="121"/>
        <v>0</v>
      </c>
      <c r="S1309" s="40" t="str">
        <f t="shared" si="124"/>
        <v/>
      </c>
    </row>
    <row r="1310" spans="1:19">
      <c r="A1310" s="33"/>
      <c r="B1310" s="34"/>
      <c r="C1310" s="33"/>
      <c r="D1310" s="33"/>
      <c r="E1310" s="33"/>
      <c r="F1310" s="42"/>
      <c r="G1310" s="42"/>
      <c r="I1310">
        <f t="shared" si="122"/>
        <v>0</v>
      </c>
      <c r="J1310">
        <f t="shared" si="123"/>
        <v>0</v>
      </c>
      <c r="L1310" s="107"/>
      <c r="M1310" s="110"/>
      <c r="N1310" s="109"/>
      <c r="P1310" s="38">
        <f t="shared" si="120"/>
        <v>0</v>
      </c>
      <c r="Q1310" s="105">
        <f t="shared" si="125"/>
        <v>0</v>
      </c>
      <c r="R1310" s="38">
        <f t="shared" si="121"/>
        <v>0</v>
      </c>
      <c r="S1310" s="40" t="str">
        <f t="shared" si="124"/>
        <v/>
      </c>
    </row>
    <row r="1311" spans="1:19">
      <c r="A1311" s="33"/>
      <c r="B1311" s="34"/>
      <c r="C1311" s="33"/>
      <c r="D1311" s="33"/>
      <c r="E1311" s="33"/>
      <c r="F1311" s="42"/>
      <c r="G1311" s="42"/>
      <c r="I1311">
        <f t="shared" si="122"/>
        <v>0</v>
      </c>
      <c r="J1311">
        <f t="shared" si="123"/>
        <v>0</v>
      </c>
      <c r="L1311" s="107"/>
      <c r="M1311" s="110"/>
      <c r="N1311" s="109"/>
      <c r="P1311" s="38">
        <f t="shared" si="120"/>
        <v>0</v>
      </c>
      <c r="Q1311" s="105">
        <f t="shared" si="125"/>
        <v>0</v>
      </c>
      <c r="R1311" s="38">
        <f t="shared" si="121"/>
        <v>0</v>
      </c>
      <c r="S1311" s="40" t="str">
        <f t="shared" si="124"/>
        <v/>
      </c>
    </row>
    <row r="1312" spans="1:19">
      <c r="A1312" s="33"/>
      <c r="B1312" s="34"/>
      <c r="C1312" s="33"/>
      <c r="D1312" s="33"/>
      <c r="E1312" s="33"/>
      <c r="F1312" s="42"/>
      <c r="G1312" s="42"/>
      <c r="I1312">
        <f t="shared" si="122"/>
        <v>0</v>
      </c>
      <c r="J1312">
        <f t="shared" si="123"/>
        <v>0</v>
      </c>
      <c r="L1312" s="107"/>
      <c r="M1312" s="110"/>
      <c r="N1312" s="109"/>
      <c r="P1312" s="38">
        <f t="shared" si="120"/>
        <v>0</v>
      </c>
      <c r="Q1312" s="105">
        <f t="shared" si="125"/>
        <v>0</v>
      </c>
      <c r="R1312" s="38">
        <f t="shared" si="121"/>
        <v>0</v>
      </c>
      <c r="S1312" s="40" t="str">
        <f t="shared" si="124"/>
        <v/>
      </c>
    </row>
    <row r="1313" spans="1:19">
      <c r="A1313" s="33"/>
      <c r="B1313" s="34"/>
      <c r="C1313" s="33"/>
      <c r="D1313" s="33"/>
      <c r="E1313" s="33"/>
      <c r="F1313" s="42"/>
      <c r="G1313" s="42"/>
      <c r="I1313">
        <f t="shared" si="122"/>
        <v>0</v>
      </c>
      <c r="J1313">
        <f t="shared" si="123"/>
        <v>0</v>
      </c>
      <c r="L1313" s="107"/>
      <c r="M1313" s="110"/>
      <c r="N1313" s="109"/>
      <c r="P1313" s="38">
        <f t="shared" si="120"/>
        <v>0</v>
      </c>
      <c r="Q1313" s="105">
        <f t="shared" si="125"/>
        <v>0</v>
      </c>
      <c r="R1313" s="38">
        <f t="shared" si="121"/>
        <v>0</v>
      </c>
      <c r="S1313" s="40" t="str">
        <f t="shared" si="124"/>
        <v/>
      </c>
    </row>
    <row r="1314" spans="1:19">
      <c r="A1314" s="33"/>
      <c r="B1314" s="34"/>
      <c r="C1314" s="33"/>
      <c r="D1314" s="33"/>
      <c r="E1314" s="33"/>
      <c r="F1314" s="42"/>
      <c r="G1314" s="42"/>
      <c r="I1314">
        <f t="shared" si="122"/>
        <v>0</v>
      </c>
      <c r="J1314">
        <f t="shared" si="123"/>
        <v>0</v>
      </c>
      <c r="L1314" s="107"/>
      <c r="M1314" s="110"/>
      <c r="N1314" s="109"/>
      <c r="P1314" s="38">
        <f t="shared" si="120"/>
        <v>0</v>
      </c>
      <c r="Q1314" s="105">
        <f t="shared" si="125"/>
        <v>0</v>
      </c>
      <c r="R1314" s="38">
        <f t="shared" si="121"/>
        <v>0</v>
      </c>
      <c r="S1314" s="40" t="str">
        <f t="shared" si="124"/>
        <v/>
      </c>
    </row>
    <row r="1315" spans="1:19">
      <c r="A1315" s="33"/>
      <c r="B1315" s="34"/>
      <c r="C1315" s="33"/>
      <c r="D1315" s="33"/>
      <c r="E1315" s="33"/>
      <c r="F1315" s="42"/>
      <c r="G1315" s="42"/>
      <c r="I1315">
        <f t="shared" si="122"/>
        <v>0</v>
      </c>
      <c r="J1315">
        <f t="shared" si="123"/>
        <v>0</v>
      </c>
      <c r="L1315" s="107"/>
      <c r="M1315" s="110"/>
      <c r="N1315" s="109"/>
      <c r="P1315" s="38">
        <f t="shared" si="120"/>
        <v>0</v>
      </c>
      <c r="Q1315" s="105">
        <f t="shared" si="125"/>
        <v>0</v>
      </c>
      <c r="R1315" s="38">
        <f t="shared" si="121"/>
        <v>0</v>
      </c>
      <c r="S1315" s="40" t="str">
        <f t="shared" si="124"/>
        <v/>
      </c>
    </row>
    <row r="1316" spans="1:19">
      <c r="A1316" s="33"/>
      <c r="B1316" s="34"/>
      <c r="C1316" s="33"/>
      <c r="D1316" s="33"/>
      <c r="E1316" s="33"/>
      <c r="F1316" s="42"/>
      <c r="G1316" s="42"/>
      <c r="I1316">
        <f t="shared" si="122"/>
        <v>0</v>
      </c>
      <c r="J1316">
        <f t="shared" si="123"/>
        <v>0</v>
      </c>
      <c r="L1316" s="107"/>
      <c r="M1316" s="110"/>
      <c r="N1316" s="109"/>
      <c r="P1316" s="38">
        <f t="shared" si="120"/>
        <v>0</v>
      </c>
      <c r="Q1316" s="105">
        <f t="shared" si="125"/>
        <v>0</v>
      </c>
      <c r="R1316" s="38">
        <f t="shared" si="121"/>
        <v>0</v>
      </c>
      <c r="S1316" s="40" t="str">
        <f t="shared" si="124"/>
        <v/>
      </c>
    </row>
    <row r="1317" spans="1:19">
      <c r="A1317" s="33"/>
      <c r="B1317" s="34"/>
      <c r="C1317" s="33"/>
      <c r="D1317" s="33"/>
      <c r="E1317" s="33"/>
      <c r="F1317" s="42"/>
      <c r="G1317" s="42"/>
      <c r="I1317">
        <f t="shared" si="122"/>
        <v>0</v>
      </c>
      <c r="J1317">
        <f t="shared" si="123"/>
        <v>0</v>
      </c>
      <c r="L1317" s="107"/>
      <c r="M1317" s="110"/>
      <c r="N1317" s="109"/>
      <c r="P1317" s="38">
        <f t="shared" si="120"/>
        <v>0</v>
      </c>
      <c r="Q1317" s="105">
        <f t="shared" si="125"/>
        <v>0</v>
      </c>
      <c r="R1317" s="38">
        <f t="shared" si="121"/>
        <v>0</v>
      </c>
      <c r="S1317" s="40" t="str">
        <f t="shared" si="124"/>
        <v/>
      </c>
    </row>
    <row r="1318" spans="1:19">
      <c r="A1318" s="33"/>
      <c r="B1318" s="34"/>
      <c r="C1318" s="33"/>
      <c r="D1318" s="33"/>
      <c r="E1318" s="33"/>
      <c r="F1318" s="42"/>
      <c r="G1318" s="42"/>
      <c r="I1318">
        <f t="shared" si="122"/>
        <v>0</v>
      </c>
      <c r="J1318">
        <f t="shared" si="123"/>
        <v>0</v>
      </c>
      <c r="L1318" s="107"/>
      <c r="M1318" s="110"/>
      <c r="N1318" s="109"/>
      <c r="P1318" s="38">
        <f t="shared" si="120"/>
        <v>0</v>
      </c>
      <c r="Q1318" s="105">
        <f t="shared" si="125"/>
        <v>0</v>
      </c>
      <c r="R1318" s="38">
        <f t="shared" si="121"/>
        <v>0</v>
      </c>
      <c r="S1318" s="40" t="str">
        <f t="shared" si="124"/>
        <v/>
      </c>
    </row>
    <row r="1319" spans="1:19">
      <c r="A1319" s="33"/>
      <c r="B1319" s="34"/>
      <c r="C1319" s="33"/>
      <c r="D1319" s="33"/>
      <c r="E1319" s="33"/>
      <c r="F1319" s="42"/>
      <c r="G1319" s="42"/>
      <c r="I1319">
        <f t="shared" si="122"/>
        <v>0</v>
      </c>
      <c r="J1319">
        <f t="shared" si="123"/>
        <v>0</v>
      </c>
      <c r="L1319" s="107"/>
      <c r="M1319" s="110"/>
      <c r="N1319" s="109"/>
      <c r="P1319" s="38">
        <f t="shared" si="120"/>
        <v>0</v>
      </c>
      <c r="Q1319" s="105">
        <f t="shared" si="125"/>
        <v>0</v>
      </c>
      <c r="R1319" s="38">
        <f t="shared" si="121"/>
        <v>0</v>
      </c>
      <c r="S1319" s="40" t="str">
        <f t="shared" si="124"/>
        <v/>
      </c>
    </row>
    <row r="1320" spans="1:19">
      <c r="A1320" s="33"/>
      <c r="B1320" s="34"/>
      <c r="C1320" s="33"/>
      <c r="D1320" s="33"/>
      <c r="E1320" s="33"/>
      <c r="F1320" s="42"/>
      <c r="G1320" s="42"/>
      <c r="I1320">
        <f t="shared" si="122"/>
        <v>0</v>
      </c>
      <c r="J1320">
        <f t="shared" si="123"/>
        <v>0</v>
      </c>
      <c r="L1320" s="107"/>
      <c r="M1320" s="110"/>
      <c r="N1320" s="109"/>
      <c r="P1320" s="38">
        <f t="shared" si="120"/>
        <v>0</v>
      </c>
      <c r="Q1320" s="105">
        <f t="shared" si="125"/>
        <v>0</v>
      </c>
      <c r="R1320" s="38">
        <f t="shared" si="121"/>
        <v>0</v>
      </c>
      <c r="S1320" s="40" t="str">
        <f t="shared" si="124"/>
        <v/>
      </c>
    </row>
    <row r="1321" spans="1:19">
      <c r="A1321" s="33"/>
      <c r="B1321" s="34"/>
      <c r="C1321" s="33"/>
      <c r="D1321" s="33"/>
      <c r="E1321" s="33"/>
      <c r="F1321" s="42"/>
      <c r="G1321" s="42"/>
      <c r="I1321">
        <f t="shared" si="122"/>
        <v>0</v>
      </c>
      <c r="J1321">
        <f t="shared" si="123"/>
        <v>0</v>
      </c>
      <c r="L1321" s="107"/>
      <c r="M1321" s="110"/>
      <c r="N1321" s="109"/>
      <c r="P1321" s="38">
        <f t="shared" si="120"/>
        <v>0</v>
      </c>
      <c r="Q1321" s="105">
        <f t="shared" si="125"/>
        <v>0</v>
      </c>
      <c r="R1321" s="38">
        <f t="shared" si="121"/>
        <v>0</v>
      </c>
      <c r="S1321" s="40" t="str">
        <f t="shared" si="124"/>
        <v/>
      </c>
    </row>
    <row r="1322" spans="1:19">
      <c r="A1322" s="33"/>
      <c r="B1322" s="34"/>
      <c r="C1322" s="33"/>
      <c r="D1322" s="33"/>
      <c r="E1322" s="33"/>
      <c r="F1322" s="42"/>
      <c r="G1322" s="42"/>
      <c r="I1322">
        <f t="shared" si="122"/>
        <v>0</v>
      </c>
      <c r="J1322">
        <f t="shared" si="123"/>
        <v>0</v>
      </c>
      <c r="L1322" s="107"/>
      <c r="M1322" s="110"/>
      <c r="N1322" s="109"/>
      <c r="P1322" s="38">
        <f t="shared" si="120"/>
        <v>0</v>
      </c>
      <c r="Q1322" s="105">
        <f t="shared" si="125"/>
        <v>0</v>
      </c>
      <c r="R1322" s="38">
        <f t="shared" si="121"/>
        <v>0</v>
      </c>
      <c r="S1322" s="40" t="str">
        <f t="shared" si="124"/>
        <v/>
      </c>
    </row>
    <row r="1323" spans="1:19">
      <c r="A1323" s="33"/>
      <c r="B1323" s="34"/>
      <c r="C1323" s="33"/>
      <c r="D1323" s="33"/>
      <c r="E1323" s="33"/>
      <c r="F1323" s="42"/>
      <c r="G1323" s="42"/>
      <c r="I1323">
        <f t="shared" si="122"/>
        <v>0</v>
      </c>
      <c r="J1323">
        <f t="shared" si="123"/>
        <v>0</v>
      </c>
      <c r="L1323" s="107"/>
      <c r="M1323" s="110"/>
      <c r="N1323" s="109"/>
      <c r="P1323" s="38">
        <f t="shared" si="120"/>
        <v>0</v>
      </c>
      <c r="Q1323" s="105">
        <f t="shared" si="125"/>
        <v>0</v>
      </c>
      <c r="R1323" s="38">
        <f t="shared" si="121"/>
        <v>0</v>
      </c>
      <c r="S1323" s="40" t="str">
        <f t="shared" si="124"/>
        <v/>
      </c>
    </row>
    <row r="1324" spans="1:19">
      <c r="A1324" s="33"/>
      <c r="B1324" s="34"/>
      <c r="C1324" s="33"/>
      <c r="D1324" s="33"/>
      <c r="E1324" s="33"/>
      <c r="F1324" s="42"/>
      <c r="G1324" s="42"/>
      <c r="I1324">
        <f t="shared" si="122"/>
        <v>0</v>
      </c>
      <c r="J1324">
        <f t="shared" si="123"/>
        <v>0</v>
      </c>
      <c r="L1324" s="107"/>
      <c r="M1324" s="110"/>
      <c r="N1324" s="109"/>
      <c r="P1324" s="38">
        <f t="shared" si="120"/>
        <v>0</v>
      </c>
      <c r="Q1324" s="105">
        <f t="shared" si="125"/>
        <v>0</v>
      </c>
      <c r="R1324" s="38">
        <f t="shared" si="121"/>
        <v>0</v>
      </c>
      <c r="S1324" s="40" t="str">
        <f t="shared" si="124"/>
        <v/>
      </c>
    </row>
    <row r="1325" spans="1:19">
      <c r="A1325" s="33"/>
      <c r="B1325" s="34"/>
      <c r="C1325" s="33"/>
      <c r="D1325" s="33"/>
      <c r="E1325" s="33"/>
      <c r="F1325" s="42"/>
      <c r="G1325" s="42"/>
      <c r="I1325">
        <f t="shared" si="122"/>
        <v>0</v>
      </c>
      <c r="J1325">
        <f t="shared" si="123"/>
        <v>0</v>
      </c>
      <c r="L1325" s="107"/>
      <c r="M1325" s="110"/>
      <c r="N1325" s="109"/>
      <c r="P1325" s="38">
        <f t="shared" si="120"/>
        <v>0</v>
      </c>
      <c r="Q1325" s="105">
        <f t="shared" si="125"/>
        <v>0</v>
      </c>
      <c r="R1325" s="38">
        <f t="shared" si="121"/>
        <v>0</v>
      </c>
      <c r="S1325" s="40" t="str">
        <f t="shared" si="124"/>
        <v/>
      </c>
    </row>
    <row r="1326" spans="1:19">
      <c r="A1326" s="33"/>
      <c r="B1326" s="34"/>
      <c r="C1326" s="33"/>
      <c r="D1326" s="33"/>
      <c r="E1326" s="33"/>
      <c r="F1326" s="42"/>
      <c r="G1326" s="42"/>
      <c r="I1326">
        <f t="shared" si="122"/>
        <v>0</v>
      </c>
      <c r="J1326">
        <f t="shared" si="123"/>
        <v>0</v>
      </c>
      <c r="L1326" s="107"/>
      <c r="M1326" s="110"/>
      <c r="N1326" s="109"/>
      <c r="P1326" s="38">
        <f t="shared" si="120"/>
        <v>0</v>
      </c>
      <c r="Q1326" s="105">
        <f t="shared" si="125"/>
        <v>0</v>
      </c>
      <c r="R1326" s="38">
        <f t="shared" si="121"/>
        <v>0</v>
      </c>
      <c r="S1326" s="40" t="str">
        <f t="shared" si="124"/>
        <v/>
      </c>
    </row>
    <row r="1327" spans="1:19">
      <c r="A1327" s="33"/>
      <c r="B1327" s="34"/>
      <c r="C1327" s="33"/>
      <c r="D1327" s="33"/>
      <c r="E1327" s="33"/>
      <c r="F1327" s="42"/>
      <c r="G1327" s="42"/>
      <c r="I1327">
        <f t="shared" si="122"/>
        <v>0</v>
      </c>
      <c r="J1327">
        <f t="shared" si="123"/>
        <v>0</v>
      </c>
      <c r="L1327" s="107"/>
      <c r="M1327" s="110"/>
      <c r="N1327" s="109"/>
      <c r="P1327" s="38">
        <f t="shared" si="120"/>
        <v>0</v>
      </c>
      <c r="Q1327" s="105">
        <f t="shared" si="125"/>
        <v>0</v>
      </c>
      <c r="R1327" s="38">
        <f t="shared" si="121"/>
        <v>0</v>
      </c>
      <c r="S1327" s="40" t="str">
        <f t="shared" si="124"/>
        <v/>
      </c>
    </row>
    <row r="1328" spans="1:19">
      <c r="A1328" s="33"/>
      <c r="B1328" s="34"/>
      <c r="C1328" s="33"/>
      <c r="D1328" s="33"/>
      <c r="E1328" s="33"/>
      <c r="F1328" s="42"/>
      <c r="G1328" s="42"/>
      <c r="I1328">
        <f t="shared" si="122"/>
        <v>0</v>
      </c>
      <c r="J1328">
        <f t="shared" si="123"/>
        <v>0</v>
      </c>
      <c r="L1328" s="107"/>
      <c r="M1328" s="110"/>
      <c r="N1328" s="109"/>
      <c r="P1328" s="38">
        <f t="shared" si="120"/>
        <v>0</v>
      </c>
      <c r="Q1328" s="105">
        <f t="shared" si="125"/>
        <v>0</v>
      </c>
      <c r="R1328" s="38">
        <f t="shared" si="121"/>
        <v>0</v>
      </c>
      <c r="S1328" s="40" t="str">
        <f t="shared" si="124"/>
        <v/>
      </c>
    </row>
    <row r="1329" spans="1:19">
      <c r="A1329" s="33"/>
      <c r="B1329" s="34"/>
      <c r="C1329" s="33"/>
      <c r="D1329" s="33"/>
      <c r="E1329" s="33"/>
      <c r="F1329" s="42"/>
      <c r="G1329" s="42"/>
      <c r="I1329">
        <f t="shared" si="122"/>
        <v>0</v>
      </c>
      <c r="J1329">
        <f t="shared" si="123"/>
        <v>0</v>
      </c>
      <c r="L1329" s="107"/>
      <c r="M1329" s="110"/>
      <c r="N1329" s="109"/>
      <c r="P1329" s="38">
        <f t="shared" si="120"/>
        <v>0</v>
      </c>
      <c r="Q1329" s="105">
        <f t="shared" si="125"/>
        <v>0</v>
      </c>
      <c r="R1329" s="38">
        <f t="shared" si="121"/>
        <v>0</v>
      </c>
      <c r="S1329" s="40" t="str">
        <f t="shared" si="124"/>
        <v/>
      </c>
    </row>
    <row r="1330" spans="1:19">
      <c r="A1330" s="33"/>
      <c r="B1330" s="34"/>
      <c r="C1330" s="33"/>
      <c r="D1330" s="33"/>
      <c r="E1330" s="33"/>
      <c r="F1330" s="42"/>
      <c r="G1330" s="42"/>
      <c r="I1330">
        <f t="shared" si="122"/>
        <v>0</v>
      </c>
      <c r="J1330">
        <f t="shared" si="123"/>
        <v>0</v>
      </c>
      <c r="L1330" s="107"/>
      <c r="M1330" s="110"/>
      <c r="N1330" s="109"/>
      <c r="P1330" s="38">
        <f t="shared" si="120"/>
        <v>0</v>
      </c>
      <c r="Q1330" s="105">
        <f t="shared" si="125"/>
        <v>0</v>
      </c>
      <c r="R1330" s="38">
        <f t="shared" si="121"/>
        <v>0</v>
      </c>
      <c r="S1330" s="40" t="str">
        <f t="shared" si="124"/>
        <v/>
      </c>
    </row>
    <row r="1331" spans="1:19">
      <c r="A1331" s="33"/>
      <c r="B1331" s="34"/>
      <c r="C1331" s="33"/>
      <c r="D1331" s="33"/>
      <c r="E1331" s="33"/>
      <c r="F1331" s="42"/>
      <c r="G1331" s="42"/>
      <c r="I1331">
        <f t="shared" si="122"/>
        <v>0</v>
      </c>
      <c r="J1331">
        <f t="shared" si="123"/>
        <v>0</v>
      </c>
      <c r="L1331" s="107"/>
      <c r="M1331" s="110"/>
      <c r="N1331" s="109"/>
      <c r="P1331" s="38">
        <f t="shared" si="120"/>
        <v>0</v>
      </c>
      <c r="Q1331" s="105">
        <f t="shared" si="125"/>
        <v>0</v>
      </c>
      <c r="R1331" s="38">
        <f t="shared" si="121"/>
        <v>0</v>
      </c>
      <c r="S1331" s="40" t="str">
        <f t="shared" si="124"/>
        <v/>
      </c>
    </row>
    <row r="1332" spans="1:19">
      <c r="A1332" s="33"/>
      <c r="B1332" s="34"/>
      <c r="C1332" s="33"/>
      <c r="D1332" s="33"/>
      <c r="E1332" s="33"/>
      <c r="F1332" s="42"/>
      <c r="G1332" s="42"/>
      <c r="I1332">
        <f t="shared" si="122"/>
        <v>0</v>
      </c>
      <c r="J1332">
        <f t="shared" si="123"/>
        <v>0</v>
      </c>
      <c r="L1332" s="107"/>
      <c r="M1332" s="110"/>
      <c r="N1332" s="109"/>
      <c r="P1332" s="38">
        <f t="shared" si="120"/>
        <v>0</v>
      </c>
      <c r="Q1332" s="105">
        <f t="shared" si="125"/>
        <v>0</v>
      </c>
      <c r="R1332" s="38">
        <f t="shared" si="121"/>
        <v>0</v>
      </c>
      <c r="S1332" s="40" t="str">
        <f t="shared" si="124"/>
        <v/>
      </c>
    </row>
    <row r="1333" spans="1:19">
      <c r="A1333" s="33"/>
      <c r="B1333" s="34"/>
      <c r="C1333" s="33"/>
      <c r="D1333" s="33"/>
      <c r="E1333" s="33"/>
      <c r="F1333" s="42"/>
      <c r="G1333" s="42"/>
      <c r="I1333">
        <f t="shared" si="122"/>
        <v>0</v>
      </c>
      <c r="J1333">
        <f t="shared" si="123"/>
        <v>0</v>
      </c>
      <c r="L1333" s="107"/>
      <c r="M1333" s="110"/>
      <c r="N1333" s="109"/>
      <c r="P1333" s="38">
        <f t="shared" si="120"/>
        <v>0</v>
      </c>
      <c r="Q1333" s="105">
        <f t="shared" si="125"/>
        <v>0</v>
      </c>
      <c r="R1333" s="38">
        <f t="shared" si="121"/>
        <v>0</v>
      </c>
      <c r="S1333" s="40" t="str">
        <f t="shared" si="124"/>
        <v/>
      </c>
    </row>
    <row r="1334" spans="1:19">
      <c r="A1334" s="33"/>
      <c r="B1334" s="34"/>
      <c r="C1334" s="33"/>
      <c r="D1334" s="33"/>
      <c r="E1334" s="33"/>
      <c r="F1334" s="42"/>
      <c r="G1334" s="42"/>
      <c r="I1334">
        <f t="shared" si="122"/>
        <v>0</v>
      </c>
      <c r="J1334">
        <f t="shared" si="123"/>
        <v>0</v>
      </c>
      <c r="L1334" s="107"/>
      <c r="M1334" s="110"/>
      <c r="N1334" s="109"/>
      <c r="P1334" s="38">
        <f t="shared" si="120"/>
        <v>0</v>
      </c>
      <c r="Q1334" s="105">
        <f t="shared" si="125"/>
        <v>0</v>
      </c>
      <c r="R1334" s="38">
        <f t="shared" si="121"/>
        <v>0</v>
      </c>
      <c r="S1334" s="40" t="str">
        <f t="shared" si="124"/>
        <v/>
      </c>
    </row>
    <row r="1335" spans="1:19">
      <c r="A1335" s="33"/>
      <c r="B1335" s="34"/>
      <c r="C1335" s="33"/>
      <c r="D1335" s="33"/>
      <c r="E1335" s="33"/>
      <c r="F1335" s="42"/>
      <c r="G1335" s="42"/>
      <c r="I1335">
        <f t="shared" si="122"/>
        <v>0</v>
      </c>
      <c r="J1335">
        <f t="shared" si="123"/>
        <v>0</v>
      </c>
      <c r="L1335" s="107"/>
      <c r="M1335" s="110"/>
      <c r="N1335" s="109"/>
      <c r="P1335" s="38">
        <f t="shared" ref="P1335:P1398" si="126">I1335*L1335/1000</f>
        <v>0</v>
      </c>
      <c r="Q1335" s="105">
        <f t="shared" si="125"/>
        <v>0</v>
      </c>
      <c r="R1335" s="38">
        <f t="shared" ref="R1335:R1398" si="127">J1335*N1335/1000</f>
        <v>0</v>
      </c>
      <c r="S1335" s="40" t="str">
        <f t="shared" si="124"/>
        <v/>
      </c>
    </row>
    <row r="1336" spans="1:19">
      <c r="A1336" s="33"/>
      <c r="B1336" s="34"/>
      <c r="C1336" s="33"/>
      <c r="D1336" s="33"/>
      <c r="E1336" s="33"/>
      <c r="F1336" s="42"/>
      <c r="G1336" s="42"/>
      <c r="I1336">
        <f t="shared" ref="I1336:I1399" si="128">IF(OR(E1336="R",E1336="E"),D1336,IF(D1336&gt;=E1336,D1336-E1336,0))</f>
        <v>0</v>
      </c>
      <c r="J1336">
        <f t="shared" ref="J1336:J1399" si="129">IF(OR(E1336="R",E1336="E"),0,IF(E1336&gt;D1336,E1336-D1336,0))</f>
        <v>0</v>
      </c>
      <c r="L1336" s="107"/>
      <c r="M1336" s="110"/>
      <c r="N1336" s="109"/>
      <c r="P1336" s="38">
        <f t="shared" si="126"/>
        <v>0</v>
      </c>
      <c r="Q1336" s="105">
        <f t="shared" si="125"/>
        <v>0</v>
      </c>
      <c r="R1336" s="38">
        <f t="shared" si="127"/>
        <v>0</v>
      </c>
      <c r="S1336" s="40" t="str">
        <f t="shared" si="124"/>
        <v/>
      </c>
    </row>
    <row r="1337" spans="1:19">
      <c r="A1337" s="33"/>
      <c r="B1337" s="34"/>
      <c r="C1337" s="33"/>
      <c r="D1337" s="33"/>
      <c r="E1337" s="33"/>
      <c r="F1337" s="42"/>
      <c r="G1337" s="42"/>
      <c r="I1337">
        <f t="shared" si="128"/>
        <v>0</v>
      </c>
      <c r="J1337">
        <f t="shared" si="129"/>
        <v>0</v>
      </c>
      <c r="L1337" s="107"/>
      <c r="M1337" s="110"/>
      <c r="N1337" s="109"/>
      <c r="P1337" s="38">
        <f t="shared" si="126"/>
        <v>0</v>
      </c>
      <c r="Q1337" s="105">
        <f t="shared" si="125"/>
        <v>0</v>
      </c>
      <c r="R1337" s="38">
        <f t="shared" si="127"/>
        <v>0</v>
      </c>
      <c r="S1337" s="40" t="str">
        <f t="shared" si="124"/>
        <v/>
      </c>
    </row>
    <row r="1338" spans="1:19">
      <c r="A1338" s="33"/>
      <c r="B1338" s="34"/>
      <c r="C1338" s="33"/>
      <c r="D1338" s="33"/>
      <c r="E1338" s="33"/>
      <c r="F1338" s="42"/>
      <c r="G1338" s="42"/>
      <c r="I1338">
        <f t="shared" si="128"/>
        <v>0</v>
      </c>
      <c r="J1338">
        <f t="shared" si="129"/>
        <v>0</v>
      </c>
      <c r="L1338" s="107"/>
      <c r="M1338" s="110"/>
      <c r="N1338" s="109"/>
      <c r="P1338" s="38">
        <f t="shared" si="126"/>
        <v>0</v>
      </c>
      <c r="Q1338" s="105">
        <f t="shared" si="125"/>
        <v>0</v>
      </c>
      <c r="R1338" s="38">
        <f t="shared" si="127"/>
        <v>0</v>
      </c>
      <c r="S1338" s="40" t="str">
        <f t="shared" si="124"/>
        <v/>
      </c>
    </row>
    <row r="1339" spans="1:19">
      <c r="A1339" s="33"/>
      <c r="B1339" s="34"/>
      <c r="C1339" s="33"/>
      <c r="D1339" s="33"/>
      <c r="E1339" s="33"/>
      <c r="F1339" s="42"/>
      <c r="G1339" s="42"/>
      <c r="I1339">
        <f t="shared" si="128"/>
        <v>0</v>
      </c>
      <c r="J1339">
        <f t="shared" si="129"/>
        <v>0</v>
      </c>
      <c r="L1339" s="107"/>
      <c r="M1339" s="110"/>
      <c r="N1339" s="109"/>
      <c r="P1339" s="38">
        <f t="shared" si="126"/>
        <v>0</v>
      </c>
      <c r="Q1339" s="105">
        <f t="shared" si="125"/>
        <v>0</v>
      </c>
      <c r="R1339" s="38">
        <f t="shared" si="127"/>
        <v>0</v>
      </c>
      <c r="S1339" s="40" t="str">
        <f t="shared" si="124"/>
        <v/>
      </c>
    </row>
    <row r="1340" spans="1:19">
      <c r="A1340" s="33"/>
      <c r="B1340" s="34"/>
      <c r="C1340" s="33"/>
      <c r="D1340" s="33"/>
      <c r="E1340" s="33"/>
      <c r="F1340" s="42"/>
      <c r="G1340" s="42"/>
      <c r="I1340">
        <f t="shared" si="128"/>
        <v>0</v>
      </c>
      <c r="J1340">
        <f t="shared" si="129"/>
        <v>0</v>
      </c>
      <c r="L1340" s="107"/>
      <c r="M1340" s="110"/>
      <c r="N1340" s="109"/>
      <c r="P1340" s="38">
        <f t="shared" si="126"/>
        <v>0</v>
      </c>
      <c r="Q1340" s="105">
        <f t="shared" si="125"/>
        <v>0</v>
      </c>
      <c r="R1340" s="38">
        <f t="shared" si="127"/>
        <v>0</v>
      </c>
      <c r="S1340" s="40" t="str">
        <f t="shared" si="124"/>
        <v/>
      </c>
    </row>
    <row r="1341" spans="1:19">
      <c r="A1341" s="33"/>
      <c r="B1341" s="34"/>
      <c r="C1341" s="33"/>
      <c r="D1341" s="33"/>
      <c r="E1341" s="33"/>
      <c r="F1341" s="42"/>
      <c r="G1341" s="42"/>
      <c r="I1341">
        <f t="shared" si="128"/>
        <v>0</v>
      </c>
      <c r="J1341">
        <f t="shared" si="129"/>
        <v>0</v>
      </c>
      <c r="L1341" s="107"/>
      <c r="M1341" s="110"/>
      <c r="N1341" s="109"/>
      <c r="P1341" s="38">
        <f t="shared" si="126"/>
        <v>0</v>
      </c>
      <c r="Q1341" s="105">
        <f t="shared" si="125"/>
        <v>0</v>
      </c>
      <c r="R1341" s="38">
        <f t="shared" si="127"/>
        <v>0</v>
      </c>
      <c r="S1341" s="40" t="str">
        <f t="shared" si="124"/>
        <v/>
      </c>
    </row>
    <row r="1342" spans="1:19">
      <c r="A1342" s="33"/>
      <c r="B1342" s="34"/>
      <c r="C1342" s="33"/>
      <c r="D1342" s="33"/>
      <c r="E1342" s="33"/>
      <c r="F1342" s="42"/>
      <c r="G1342" s="42"/>
      <c r="I1342">
        <f t="shared" si="128"/>
        <v>0</v>
      </c>
      <c r="J1342">
        <f t="shared" si="129"/>
        <v>0</v>
      </c>
      <c r="L1342" s="107"/>
      <c r="M1342" s="110"/>
      <c r="N1342" s="109"/>
      <c r="P1342" s="38">
        <f t="shared" si="126"/>
        <v>0</v>
      </c>
      <c r="Q1342" s="105">
        <f t="shared" si="125"/>
        <v>0</v>
      </c>
      <c r="R1342" s="38">
        <f t="shared" si="127"/>
        <v>0</v>
      </c>
      <c r="S1342" s="40" t="str">
        <f t="shared" si="124"/>
        <v/>
      </c>
    </row>
    <row r="1343" spans="1:19">
      <c r="A1343" s="33"/>
      <c r="B1343" s="34"/>
      <c r="C1343" s="33"/>
      <c r="D1343" s="33"/>
      <c r="E1343" s="33"/>
      <c r="F1343" s="42"/>
      <c r="G1343" s="42"/>
      <c r="I1343">
        <f t="shared" si="128"/>
        <v>0</v>
      </c>
      <c r="J1343">
        <f t="shared" si="129"/>
        <v>0</v>
      </c>
      <c r="L1343" s="107"/>
      <c r="M1343" s="110"/>
      <c r="N1343" s="109"/>
      <c r="P1343" s="38">
        <f t="shared" si="126"/>
        <v>0</v>
      </c>
      <c r="Q1343" s="105">
        <f t="shared" si="125"/>
        <v>0</v>
      </c>
      <c r="R1343" s="38">
        <f t="shared" si="127"/>
        <v>0</v>
      </c>
      <c r="S1343" s="40" t="str">
        <f t="shared" si="124"/>
        <v/>
      </c>
    </row>
    <row r="1344" spans="1:19">
      <c r="A1344" s="33"/>
      <c r="B1344" s="34"/>
      <c r="C1344" s="33"/>
      <c r="D1344" s="33"/>
      <c r="E1344" s="33"/>
      <c r="F1344" s="42"/>
      <c r="G1344" s="42"/>
      <c r="I1344">
        <f t="shared" si="128"/>
        <v>0</v>
      </c>
      <c r="J1344">
        <f t="shared" si="129"/>
        <v>0</v>
      </c>
      <c r="L1344" s="107"/>
      <c r="M1344" s="110"/>
      <c r="N1344" s="109"/>
      <c r="P1344" s="38">
        <f t="shared" si="126"/>
        <v>0</v>
      </c>
      <c r="Q1344" s="105">
        <f t="shared" si="125"/>
        <v>0</v>
      </c>
      <c r="R1344" s="38">
        <f t="shared" si="127"/>
        <v>0</v>
      </c>
      <c r="S1344" s="40" t="str">
        <f t="shared" si="124"/>
        <v/>
      </c>
    </row>
    <row r="1345" spans="1:19">
      <c r="A1345" s="33"/>
      <c r="B1345" s="34"/>
      <c r="C1345" s="33"/>
      <c r="D1345" s="33"/>
      <c r="E1345" s="33"/>
      <c r="F1345" s="42"/>
      <c r="G1345" s="42"/>
      <c r="I1345">
        <f t="shared" si="128"/>
        <v>0</v>
      </c>
      <c r="J1345">
        <f t="shared" si="129"/>
        <v>0</v>
      </c>
      <c r="L1345" s="107"/>
      <c r="M1345" s="110"/>
      <c r="N1345" s="109"/>
      <c r="P1345" s="38">
        <f t="shared" si="126"/>
        <v>0</v>
      </c>
      <c r="Q1345" s="105">
        <f t="shared" si="125"/>
        <v>0</v>
      </c>
      <c r="R1345" s="38">
        <f t="shared" si="127"/>
        <v>0</v>
      </c>
      <c r="S1345" s="40" t="str">
        <f t="shared" si="124"/>
        <v/>
      </c>
    </row>
    <row r="1346" spans="1:19">
      <c r="A1346" s="33"/>
      <c r="B1346" s="34"/>
      <c r="C1346" s="33"/>
      <c r="D1346" s="33"/>
      <c r="E1346" s="33"/>
      <c r="F1346" s="42"/>
      <c r="G1346" s="42"/>
      <c r="I1346">
        <f t="shared" si="128"/>
        <v>0</v>
      </c>
      <c r="J1346">
        <f t="shared" si="129"/>
        <v>0</v>
      </c>
      <c r="L1346" s="107"/>
      <c r="M1346" s="110"/>
      <c r="N1346" s="109"/>
      <c r="P1346" s="38">
        <f t="shared" si="126"/>
        <v>0</v>
      </c>
      <c r="Q1346" s="105">
        <f t="shared" si="125"/>
        <v>0</v>
      </c>
      <c r="R1346" s="38">
        <f t="shared" si="127"/>
        <v>0</v>
      </c>
      <c r="S1346" s="40" t="str">
        <f t="shared" si="124"/>
        <v/>
      </c>
    </row>
    <row r="1347" spans="1:19">
      <c r="A1347" s="33"/>
      <c r="B1347" s="34"/>
      <c r="C1347" s="33"/>
      <c r="D1347" s="33"/>
      <c r="E1347" s="33"/>
      <c r="F1347" s="42"/>
      <c r="G1347" s="42"/>
      <c r="I1347">
        <f t="shared" si="128"/>
        <v>0</v>
      </c>
      <c r="J1347">
        <f t="shared" si="129"/>
        <v>0</v>
      </c>
      <c r="L1347" s="107"/>
      <c r="M1347" s="110"/>
      <c r="N1347" s="109"/>
      <c r="P1347" s="38">
        <f t="shared" si="126"/>
        <v>0</v>
      </c>
      <c r="Q1347" s="105">
        <f t="shared" si="125"/>
        <v>0</v>
      </c>
      <c r="R1347" s="38">
        <f t="shared" si="127"/>
        <v>0</v>
      </c>
      <c r="S1347" s="40" t="str">
        <f t="shared" si="124"/>
        <v/>
      </c>
    </row>
    <row r="1348" spans="1:19">
      <c r="A1348" s="33"/>
      <c r="B1348" s="34"/>
      <c r="C1348" s="33"/>
      <c r="D1348" s="33"/>
      <c r="E1348" s="33"/>
      <c r="F1348" s="42"/>
      <c r="G1348" s="42"/>
      <c r="I1348">
        <f t="shared" si="128"/>
        <v>0</v>
      </c>
      <c r="J1348">
        <f t="shared" si="129"/>
        <v>0</v>
      </c>
      <c r="L1348" s="107"/>
      <c r="M1348" s="110"/>
      <c r="N1348" s="109"/>
      <c r="P1348" s="38">
        <f t="shared" si="126"/>
        <v>0</v>
      </c>
      <c r="Q1348" s="105">
        <f t="shared" si="125"/>
        <v>0</v>
      </c>
      <c r="R1348" s="38">
        <f t="shared" si="127"/>
        <v>0</v>
      </c>
      <c r="S1348" s="40" t="str">
        <f t="shared" si="124"/>
        <v/>
      </c>
    </row>
    <row r="1349" spans="1:19">
      <c r="A1349" s="33"/>
      <c r="B1349" s="34"/>
      <c r="C1349" s="33"/>
      <c r="D1349" s="33"/>
      <c r="E1349" s="33"/>
      <c r="F1349" s="42"/>
      <c r="G1349" s="42"/>
      <c r="I1349">
        <f t="shared" si="128"/>
        <v>0</v>
      </c>
      <c r="J1349">
        <f t="shared" si="129"/>
        <v>0</v>
      </c>
      <c r="L1349" s="107"/>
      <c r="M1349" s="110"/>
      <c r="N1349" s="109"/>
      <c r="P1349" s="38">
        <f t="shared" si="126"/>
        <v>0</v>
      </c>
      <c r="Q1349" s="105">
        <f t="shared" si="125"/>
        <v>0</v>
      </c>
      <c r="R1349" s="38">
        <f t="shared" si="127"/>
        <v>0</v>
      </c>
      <c r="S1349" s="40" t="str">
        <f t="shared" si="124"/>
        <v/>
      </c>
    </row>
    <row r="1350" spans="1:19">
      <c r="A1350" s="33"/>
      <c r="B1350" s="34"/>
      <c r="C1350" s="33"/>
      <c r="D1350" s="33"/>
      <c r="E1350" s="33"/>
      <c r="F1350" s="42"/>
      <c r="G1350" s="42"/>
      <c r="I1350">
        <f t="shared" si="128"/>
        <v>0</v>
      </c>
      <c r="J1350">
        <f t="shared" si="129"/>
        <v>0</v>
      </c>
      <c r="L1350" s="107"/>
      <c r="M1350" s="110"/>
      <c r="N1350" s="109"/>
      <c r="P1350" s="38">
        <f t="shared" si="126"/>
        <v>0</v>
      </c>
      <c r="Q1350" s="105">
        <f t="shared" si="125"/>
        <v>0</v>
      </c>
      <c r="R1350" s="38">
        <f t="shared" si="127"/>
        <v>0</v>
      </c>
      <c r="S1350" s="40" t="str">
        <f t="shared" si="124"/>
        <v/>
      </c>
    </row>
    <row r="1351" spans="1:19">
      <c r="A1351" s="33"/>
      <c r="B1351" s="34"/>
      <c r="C1351" s="33"/>
      <c r="D1351" s="33"/>
      <c r="E1351" s="33"/>
      <c r="F1351" s="42"/>
      <c r="G1351" s="42"/>
      <c r="I1351">
        <f t="shared" si="128"/>
        <v>0</v>
      </c>
      <c r="J1351">
        <f t="shared" si="129"/>
        <v>0</v>
      </c>
      <c r="L1351" s="107"/>
      <c r="M1351" s="110"/>
      <c r="N1351" s="109"/>
      <c r="P1351" s="38">
        <f t="shared" si="126"/>
        <v>0</v>
      </c>
      <c r="Q1351" s="105">
        <f t="shared" si="125"/>
        <v>0</v>
      </c>
      <c r="R1351" s="38">
        <f t="shared" si="127"/>
        <v>0</v>
      </c>
      <c r="S1351" s="40" t="str">
        <f t="shared" ref="S1351:S1414" si="130">IF(C1351=1,SUM(R1351:R1374)-SUM(P1351:P1374),"")</f>
        <v/>
      </c>
    </row>
    <row r="1352" spans="1:19">
      <c r="A1352" s="33"/>
      <c r="B1352" s="34"/>
      <c r="C1352" s="33"/>
      <c r="D1352" s="33"/>
      <c r="E1352" s="33"/>
      <c r="F1352" s="42"/>
      <c r="G1352" s="42"/>
      <c r="I1352">
        <f t="shared" si="128"/>
        <v>0</v>
      </c>
      <c r="J1352">
        <f t="shared" si="129"/>
        <v>0</v>
      </c>
      <c r="L1352" s="107"/>
      <c r="M1352" s="110"/>
      <c r="N1352" s="109"/>
      <c r="P1352" s="38">
        <f t="shared" si="126"/>
        <v>0</v>
      </c>
      <c r="Q1352" s="105">
        <f t="shared" ref="Q1352:Q1415" si="131">I1352*M1352/1000</f>
        <v>0</v>
      </c>
      <c r="R1352" s="38">
        <f t="shared" si="127"/>
        <v>0</v>
      </c>
      <c r="S1352" s="40" t="str">
        <f t="shared" si="130"/>
        <v/>
      </c>
    </row>
    <row r="1353" spans="1:19">
      <c r="A1353" s="33"/>
      <c r="B1353" s="34"/>
      <c r="C1353" s="33"/>
      <c r="D1353" s="33"/>
      <c r="E1353" s="33"/>
      <c r="F1353" s="42"/>
      <c r="G1353" s="42"/>
      <c r="I1353">
        <f t="shared" si="128"/>
        <v>0</v>
      </c>
      <c r="J1353">
        <f t="shared" si="129"/>
        <v>0</v>
      </c>
      <c r="L1353" s="107"/>
      <c r="M1353" s="110"/>
      <c r="N1353" s="109"/>
      <c r="P1353" s="38">
        <f t="shared" si="126"/>
        <v>0</v>
      </c>
      <c r="Q1353" s="105">
        <f t="shared" si="131"/>
        <v>0</v>
      </c>
      <c r="R1353" s="38">
        <f t="shared" si="127"/>
        <v>0</v>
      </c>
      <c r="S1353" s="40" t="str">
        <f t="shared" si="130"/>
        <v/>
      </c>
    </row>
    <row r="1354" spans="1:19">
      <c r="A1354" s="33"/>
      <c r="B1354" s="34"/>
      <c r="C1354" s="33"/>
      <c r="D1354" s="33"/>
      <c r="E1354" s="33"/>
      <c r="F1354" s="42"/>
      <c r="G1354" s="42"/>
      <c r="I1354">
        <f t="shared" si="128"/>
        <v>0</v>
      </c>
      <c r="J1354">
        <f t="shared" si="129"/>
        <v>0</v>
      </c>
      <c r="L1354" s="107"/>
      <c r="M1354" s="110"/>
      <c r="N1354" s="109"/>
      <c r="P1354" s="38">
        <f t="shared" si="126"/>
        <v>0</v>
      </c>
      <c r="Q1354" s="105">
        <f t="shared" si="131"/>
        <v>0</v>
      </c>
      <c r="R1354" s="38">
        <f t="shared" si="127"/>
        <v>0</v>
      </c>
      <c r="S1354" s="40" t="str">
        <f t="shared" si="130"/>
        <v/>
      </c>
    </row>
    <row r="1355" spans="1:19">
      <c r="A1355" s="33"/>
      <c r="B1355" s="34"/>
      <c r="C1355" s="33"/>
      <c r="D1355" s="33"/>
      <c r="E1355" s="33"/>
      <c r="F1355" s="42"/>
      <c r="G1355" s="42"/>
      <c r="I1355">
        <f t="shared" si="128"/>
        <v>0</v>
      </c>
      <c r="J1355">
        <f t="shared" si="129"/>
        <v>0</v>
      </c>
      <c r="L1355" s="107"/>
      <c r="M1355" s="110"/>
      <c r="N1355" s="109"/>
      <c r="P1355" s="38">
        <f t="shared" si="126"/>
        <v>0</v>
      </c>
      <c r="Q1355" s="105">
        <f t="shared" si="131"/>
        <v>0</v>
      </c>
      <c r="R1355" s="38">
        <f t="shared" si="127"/>
        <v>0</v>
      </c>
      <c r="S1355" s="40" t="str">
        <f t="shared" si="130"/>
        <v/>
      </c>
    </row>
    <row r="1356" spans="1:19">
      <c r="A1356" s="33"/>
      <c r="B1356" s="34"/>
      <c r="C1356" s="33"/>
      <c r="D1356" s="33"/>
      <c r="E1356" s="33"/>
      <c r="F1356" s="42"/>
      <c r="G1356" s="42"/>
      <c r="I1356">
        <f t="shared" si="128"/>
        <v>0</v>
      </c>
      <c r="J1356">
        <f t="shared" si="129"/>
        <v>0</v>
      </c>
      <c r="L1356" s="107"/>
      <c r="M1356" s="110"/>
      <c r="N1356" s="109"/>
      <c r="P1356" s="38">
        <f t="shared" si="126"/>
        <v>0</v>
      </c>
      <c r="Q1356" s="105">
        <f t="shared" si="131"/>
        <v>0</v>
      </c>
      <c r="R1356" s="38">
        <f t="shared" si="127"/>
        <v>0</v>
      </c>
      <c r="S1356" s="40" t="str">
        <f t="shared" si="130"/>
        <v/>
      </c>
    </row>
    <row r="1357" spans="1:19">
      <c r="A1357" s="33"/>
      <c r="B1357" s="34"/>
      <c r="C1357" s="33"/>
      <c r="D1357" s="33"/>
      <c r="E1357" s="33"/>
      <c r="F1357" s="42"/>
      <c r="G1357" s="42"/>
      <c r="I1357">
        <f t="shared" si="128"/>
        <v>0</v>
      </c>
      <c r="J1357">
        <f t="shared" si="129"/>
        <v>0</v>
      </c>
      <c r="L1357" s="107"/>
      <c r="M1357" s="110"/>
      <c r="N1357" s="109"/>
      <c r="P1357" s="38">
        <f t="shared" si="126"/>
        <v>0</v>
      </c>
      <c r="Q1357" s="105">
        <f t="shared" si="131"/>
        <v>0</v>
      </c>
      <c r="R1357" s="38">
        <f t="shared" si="127"/>
        <v>0</v>
      </c>
      <c r="S1357" s="40" t="str">
        <f t="shared" si="130"/>
        <v/>
      </c>
    </row>
    <row r="1358" spans="1:19">
      <c r="A1358" s="33"/>
      <c r="B1358" s="34"/>
      <c r="C1358" s="33"/>
      <c r="D1358" s="33"/>
      <c r="E1358" s="33"/>
      <c r="F1358" s="42"/>
      <c r="G1358" s="42"/>
      <c r="I1358">
        <f t="shared" si="128"/>
        <v>0</v>
      </c>
      <c r="J1358">
        <f t="shared" si="129"/>
        <v>0</v>
      </c>
      <c r="L1358" s="107"/>
      <c r="M1358" s="110"/>
      <c r="N1358" s="109"/>
      <c r="P1358" s="38">
        <f t="shared" si="126"/>
        <v>0</v>
      </c>
      <c r="Q1358" s="105">
        <f t="shared" si="131"/>
        <v>0</v>
      </c>
      <c r="R1358" s="38">
        <f t="shared" si="127"/>
        <v>0</v>
      </c>
      <c r="S1358" s="40" t="str">
        <f t="shared" si="130"/>
        <v/>
      </c>
    </row>
    <row r="1359" spans="1:19">
      <c r="A1359" s="33"/>
      <c r="B1359" s="34"/>
      <c r="C1359" s="33"/>
      <c r="D1359" s="33"/>
      <c r="E1359" s="33"/>
      <c r="F1359" s="42"/>
      <c r="G1359" s="42"/>
      <c r="I1359">
        <f t="shared" si="128"/>
        <v>0</v>
      </c>
      <c r="J1359">
        <f t="shared" si="129"/>
        <v>0</v>
      </c>
      <c r="L1359" s="107"/>
      <c r="M1359" s="110"/>
      <c r="N1359" s="109"/>
      <c r="P1359" s="38">
        <f t="shared" si="126"/>
        <v>0</v>
      </c>
      <c r="Q1359" s="105">
        <f t="shared" si="131"/>
        <v>0</v>
      </c>
      <c r="R1359" s="38">
        <f t="shared" si="127"/>
        <v>0</v>
      </c>
      <c r="S1359" s="40" t="str">
        <f t="shared" si="130"/>
        <v/>
      </c>
    </row>
    <row r="1360" spans="1:19">
      <c r="A1360" s="33"/>
      <c r="B1360" s="34"/>
      <c r="C1360" s="33"/>
      <c r="D1360" s="33"/>
      <c r="E1360" s="33"/>
      <c r="F1360" s="42"/>
      <c r="G1360" s="42"/>
      <c r="I1360">
        <f t="shared" si="128"/>
        <v>0</v>
      </c>
      <c r="J1360">
        <f t="shared" si="129"/>
        <v>0</v>
      </c>
      <c r="L1360" s="107"/>
      <c r="M1360" s="110"/>
      <c r="N1360" s="109"/>
      <c r="P1360" s="38">
        <f t="shared" si="126"/>
        <v>0</v>
      </c>
      <c r="Q1360" s="105">
        <f t="shared" si="131"/>
        <v>0</v>
      </c>
      <c r="R1360" s="38">
        <f t="shared" si="127"/>
        <v>0</v>
      </c>
      <c r="S1360" s="40" t="str">
        <f t="shared" si="130"/>
        <v/>
      </c>
    </row>
    <row r="1361" spans="1:19">
      <c r="A1361" s="33"/>
      <c r="B1361" s="34"/>
      <c r="C1361" s="33"/>
      <c r="D1361" s="33"/>
      <c r="E1361" s="33"/>
      <c r="F1361" s="42"/>
      <c r="G1361" s="42"/>
      <c r="I1361">
        <f t="shared" si="128"/>
        <v>0</v>
      </c>
      <c r="J1361">
        <f t="shared" si="129"/>
        <v>0</v>
      </c>
      <c r="L1361" s="107"/>
      <c r="M1361" s="110"/>
      <c r="N1361" s="109"/>
      <c r="P1361" s="38">
        <f t="shared" si="126"/>
        <v>0</v>
      </c>
      <c r="Q1361" s="105">
        <f t="shared" si="131"/>
        <v>0</v>
      </c>
      <c r="R1361" s="38">
        <f t="shared" si="127"/>
        <v>0</v>
      </c>
      <c r="S1361" s="40" t="str">
        <f t="shared" si="130"/>
        <v/>
      </c>
    </row>
    <row r="1362" spans="1:19">
      <c r="A1362" s="33"/>
      <c r="B1362" s="34"/>
      <c r="C1362" s="33"/>
      <c r="D1362" s="33"/>
      <c r="E1362" s="33"/>
      <c r="F1362" s="42"/>
      <c r="G1362" s="42"/>
      <c r="I1362">
        <f t="shared" si="128"/>
        <v>0</v>
      </c>
      <c r="J1362">
        <f t="shared" si="129"/>
        <v>0</v>
      </c>
      <c r="L1362" s="107"/>
      <c r="M1362" s="110"/>
      <c r="N1362" s="109"/>
      <c r="P1362" s="38">
        <f t="shared" si="126"/>
        <v>0</v>
      </c>
      <c r="Q1362" s="105">
        <f t="shared" si="131"/>
        <v>0</v>
      </c>
      <c r="R1362" s="38">
        <f t="shared" si="127"/>
        <v>0</v>
      </c>
      <c r="S1362" s="40" t="str">
        <f t="shared" si="130"/>
        <v/>
      </c>
    </row>
    <row r="1363" spans="1:19">
      <c r="A1363" s="33"/>
      <c r="B1363" s="34"/>
      <c r="C1363" s="33"/>
      <c r="D1363" s="33"/>
      <c r="E1363" s="33"/>
      <c r="F1363" s="42"/>
      <c r="G1363" s="42"/>
      <c r="I1363">
        <f t="shared" si="128"/>
        <v>0</v>
      </c>
      <c r="J1363">
        <f t="shared" si="129"/>
        <v>0</v>
      </c>
      <c r="L1363" s="107"/>
      <c r="M1363" s="110"/>
      <c r="N1363" s="109"/>
      <c r="P1363" s="38">
        <f t="shared" si="126"/>
        <v>0</v>
      </c>
      <c r="Q1363" s="105">
        <f t="shared" si="131"/>
        <v>0</v>
      </c>
      <c r="R1363" s="38">
        <f t="shared" si="127"/>
        <v>0</v>
      </c>
      <c r="S1363" s="40" t="str">
        <f t="shared" si="130"/>
        <v/>
      </c>
    </row>
    <row r="1364" spans="1:19">
      <c r="A1364" s="33"/>
      <c r="B1364" s="34"/>
      <c r="C1364" s="33"/>
      <c r="D1364" s="33"/>
      <c r="E1364" s="33"/>
      <c r="F1364" s="42"/>
      <c r="G1364" s="42"/>
      <c r="I1364">
        <f t="shared" si="128"/>
        <v>0</v>
      </c>
      <c r="J1364">
        <f t="shared" si="129"/>
        <v>0</v>
      </c>
      <c r="L1364" s="107"/>
      <c r="M1364" s="110"/>
      <c r="N1364" s="109"/>
      <c r="P1364" s="38">
        <f t="shared" si="126"/>
        <v>0</v>
      </c>
      <c r="Q1364" s="105">
        <f t="shared" si="131"/>
        <v>0</v>
      </c>
      <c r="R1364" s="38">
        <f t="shared" si="127"/>
        <v>0</v>
      </c>
      <c r="S1364" s="40" t="str">
        <f t="shared" si="130"/>
        <v/>
      </c>
    </row>
    <row r="1365" spans="1:19">
      <c r="A1365" s="33"/>
      <c r="B1365" s="34"/>
      <c r="C1365" s="33"/>
      <c r="D1365" s="33"/>
      <c r="E1365" s="33"/>
      <c r="F1365" s="42"/>
      <c r="G1365" s="42"/>
      <c r="I1365">
        <f t="shared" si="128"/>
        <v>0</v>
      </c>
      <c r="J1365">
        <f t="shared" si="129"/>
        <v>0</v>
      </c>
      <c r="L1365" s="107"/>
      <c r="M1365" s="110"/>
      <c r="N1365" s="109"/>
      <c r="P1365" s="38">
        <f t="shared" si="126"/>
        <v>0</v>
      </c>
      <c r="Q1365" s="105">
        <f t="shared" si="131"/>
        <v>0</v>
      </c>
      <c r="R1365" s="38">
        <f t="shared" si="127"/>
        <v>0</v>
      </c>
      <c r="S1365" s="40" t="str">
        <f t="shared" si="130"/>
        <v/>
      </c>
    </row>
    <row r="1366" spans="1:19">
      <c r="A1366" s="33"/>
      <c r="B1366" s="34"/>
      <c r="C1366" s="33"/>
      <c r="D1366" s="33"/>
      <c r="E1366" s="33"/>
      <c r="F1366" s="42"/>
      <c r="G1366" s="42"/>
      <c r="I1366">
        <f t="shared" si="128"/>
        <v>0</v>
      </c>
      <c r="J1366">
        <f t="shared" si="129"/>
        <v>0</v>
      </c>
      <c r="L1366" s="107"/>
      <c r="M1366" s="110"/>
      <c r="N1366" s="109"/>
      <c r="P1366" s="38">
        <f t="shared" si="126"/>
        <v>0</v>
      </c>
      <c r="Q1366" s="105">
        <f t="shared" si="131"/>
        <v>0</v>
      </c>
      <c r="R1366" s="38">
        <f t="shared" si="127"/>
        <v>0</v>
      </c>
      <c r="S1366" s="40" t="str">
        <f t="shared" si="130"/>
        <v/>
      </c>
    </row>
    <row r="1367" spans="1:19">
      <c r="A1367" s="33"/>
      <c r="B1367" s="34"/>
      <c r="C1367" s="33"/>
      <c r="D1367" s="33"/>
      <c r="E1367" s="33"/>
      <c r="F1367" s="42"/>
      <c r="G1367" s="42"/>
      <c r="I1367">
        <f t="shared" si="128"/>
        <v>0</v>
      </c>
      <c r="J1367">
        <f t="shared" si="129"/>
        <v>0</v>
      </c>
      <c r="L1367" s="107"/>
      <c r="M1367" s="110"/>
      <c r="N1367" s="109"/>
      <c r="P1367" s="38">
        <f t="shared" si="126"/>
        <v>0</v>
      </c>
      <c r="Q1367" s="105">
        <f t="shared" si="131"/>
        <v>0</v>
      </c>
      <c r="R1367" s="38">
        <f t="shared" si="127"/>
        <v>0</v>
      </c>
      <c r="S1367" s="40" t="str">
        <f t="shared" si="130"/>
        <v/>
      </c>
    </row>
    <row r="1368" spans="1:19">
      <c r="A1368" s="33"/>
      <c r="B1368" s="34"/>
      <c r="C1368" s="33"/>
      <c r="D1368" s="33"/>
      <c r="E1368" s="33"/>
      <c r="F1368" s="42"/>
      <c r="G1368" s="42"/>
      <c r="I1368">
        <f t="shared" si="128"/>
        <v>0</v>
      </c>
      <c r="J1368">
        <f t="shared" si="129"/>
        <v>0</v>
      </c>
      <c r="L1368" s="107"/>
      <c r="M1368" s="110"/>
      <c r="N1368" s="109"/>
      <c r="P1368" s="38">
        <f t="shared" si="126"/>
        <v>0</v>
      </c>
      <c r="Q1368" s="105">
        <f t="shared" si="131"/>
        <v>0</v>
      </c>
      <c r="R1368" s="38">
        <f t="shared" si="127"/>
        <v>0</v>
      </c>
      <c r="S1368" s="40" t="str">
        <f t="shared" si="130"/>
        <v/>
      </c>
    </row>
    <row r="1369" spans="1:19">
      <c r="A1369" s="33"/>
      <c r="B1369" s="34"/>
      <c r="C1369" s="33"/>
      <c r="D1369" s="33"/>
      <c r="E1369" s="33"/>
      <c r="F1369" s="42"/>
      <c r="G1369" s="42"/>
      <c r="I1369">
        <f t="shared" si="128"/>
        <v>0</v>
      </c>
      <c r="J1369">
        <f t="shared" si="129"/>
        <v>0</v>
      </c>
      <c r="L1369" s="107"/>
      <c r="M1369" s="110"/>
      <c r="N1369" s="109"/>
      <c r="P1369" s="38">
        <f t="shared" si="126"/>
        <v>0</v>
      </c>
      <c r="Q1369" s="105">
        <f t="shared" si="131"/>
        <v>0</v>
      </c>
      <c r="R1369" s="38">
        <f t="shared" si="127"/>
        <v>0</v>
      </c>
      <c r="S1369" s="40" t="str">
        <f t="shared" si="130"/>
        <v/>
      </c>
    </row>
    <row r="1370" spans="1:19">
      <c r="A1370" s="33"/>
      <c r="B1370" s="34"/>
      <c r="C1370" s="33"/>
      <c r="D1370" s="33"/>
      <c r="E1370" s="33"/>
      <c r="F1370" s="42"/>
      <c r="G1370" s="42"/>
      <c r="I1370">
        <f t="shared" si="128"/>
        <v>0</v>
      </c>
      <c r="J1370">
        <f t="shared" si="129"/>
        <v>0</v>
      </c>
      <c r="L1370" s="107"/>
      <c r="M1370" s="110"/>
      <c r="N1370" s="109"/>
      <c r="P1370" s="38">
        <f t="shared" si="126"/>
        <v>0</v>
      </c>
      <c r="Q1370" s="105">
        <f t="shared" si="131"/>
        <v>0</v>
      </c>
      <c r="R1370" s="38">
        <f t="shared" si="127"/>
        <v>0</v>
      </c>
      <c r="S1370" s="40" t="str">
        <f t="shared" si="130"/>
        <v/>
      </c>
    </row>
    <row r="1371" spans="1:19">
      <c r="A1371" s="33"/>
      <c r="B1371" s="34"/>
      <c r="C1371" s="33"/>
      <c r="D1371" s="33"/>
      <c r="E1371" s="33"/>
      <c r="F1371" s="42"/>
      <c r="G1371" s="42"/>
      <c r="I1371">
        <f t="shared" si="128"/>
        <v>0</v>
      </c>
      <c r="J1371">
        <f t="shared" si="129"/>
        <v>0</v>
      </c>
      <c r="L1371" s="107"/>
      <c r="M1371" s="110"/>
      <c r="N1371" s="109"/>
      <c r="P1371" s="38">
        <f t="shared" si="126"/>
        <v>0</v>
      </c>
      <c r="Q1371" s="105">
        <f t="shared" si="131"/>
        <v>0</v>
      </c>
      <c r="R1371" s="38">
        <f t="shared" si="127"/>
        <v>0</v>
      </c>
      <c r="S1371" s="40" t="str">
        <f t="shared" si="130"/>
        <v/>
      </c>
    </row>
    <row r="1372" spans="1:19">
      <c r="A1372" s="33"/>
      <c r="B1372" s="34"/>
      <c r="C1372" s="33"/>
      <c r="D1372" s="33"/>
      <c r="E1372" s="33"/>
      <c r="F1372" s="42"/>
      <c r="G1372" s="42"/>
      <c r="I1372">
        <f t="shared" si="128"/>
        <v>0</v>
      </c>
      <c r="J1372">
        <f t="shared" si="129"/>
        <v>0</v>
      </c>
      <c r="L1372" s="107"/>
      <c r="M1372" s="110"/>
      <c r="N1372" s="109"/>
      <c r="P1372" s="38">
        <f t="shared" si="126"/>
        <v>0</v>
      </c>
      <c r="Q1372" s="105">
        <f t="shared" si="131"/>
        <v>0</v>
      </c>
      <c r="R1372" s="38">
        <f t="shared" si="127"/>
        <v>0</v>
      </c>
      <c r="S1372" s="40" t="str">
        <f t="shared" si="130"/>
        <v/>
      </c>
    </row>
    <row r="1373" spans="1:19">
      <c r="A1373" s="33"/>
      <c r="B1373" s="34"/>
      <c r="C1373" s="33"/>
      <c r="D1373" s="33"/>
      <c r="E1373" s="33"/>
      <c r="F1373" s="42"/>
      <c r="G1373" s="42"/>
      <c r="I1373">
        <f t="shared" si="128"/>
        <v>0</v>
      </c>
      <c r="J1373">
        <f t="shared" si="129"/>
        <v>0</v>
      </c>
      <c r="L1373" s="107"/>
      <c r="M1373" s="110"/>
      <c r="N1373" s="109"/>
      <c r="P1373" s="38">
        <f t="shared" si="126"/>
        <v>0</v>
      </c>
      <c r="Q1373" s="105">
        <f t="shared" si="131"/>
        <v>0</v>
      </c>
      <c r="R1373" s="38">
        <f t="shared" si="127"/>
        <v>0</v>
      </c>
      <c r="S1373" s="40" t="str">
        <f t="shared" si="130"/>
        <v/>
      </c>
    </row>
    <row r="1374" spans="1:19">
      <c r="A1374" s="33"/>
      <c r="B1374" s="34"/>
      <c r="C1374" s="33"/>
      <c r="D1374" s="33"/>
      <c r="E1374" s="33"/>
      <c r="F1374" s="42"/>
      <c r="G1374" s="42"/>
      <c r="I1374">
        <f t="shared" si="128"/>
        <v>0</v>
      </c>
      <c r="J1374">
        <f t="shared" si="129"/>
        <v>0</v>
      </c>
      <c r="L1374" s="107"/>
      <c r="M1374" s="110"/>
      <c r="N1374" s="109"/>
      <c r="P1374" s="38">
        <f t="shared" si="126"/>
        <v>0</v>
      </c>
      <c r="Q1374" s="105">
        <f t="shared" si="131"/>
        <v>0</v>
      </c>
      <c r="R1374" s="38">
        <f t="shared" si="127"/>
        <v>0</v>
      </c>
      <c r="S1374" s="40" t="str">
        <f t="shared" si="130"/>
        <v/>
      </c>
    </row>
    <row r="1375" spans="1:19">
      <c r="A1375" s="33"/>
      <c r="B1375" s="34"/>
      <c r="C1375" s="33"/>
      <c r="D1375" s="33"/>
      <c r="E1375" s="33"/>
      <c r="F1375" s="42"/>
      <c r="G1375" s="42"/>
      <c r="I1375">
        <f t="shared" si="128"/>
        <v>0</v>
      </c>
      <c r="J1375">
        <f t="shared" si="129"/>
        <v>0</v>
      </c>
      <c r="L1375" s="107"/>
      <c r="M1375" s="110"/>
      <c r="N1375" s="109"/>
      <c r="P1375" s="38">
        <f t="shared" si="126"/>
        <v>0</v>
      </c>
      <c r="Q1375" s="105">
        <f t="shared" si="131"/>
        <v>0</v>
      </c>
      <c r="R1375" s="38">
        <f t="shared" si="127"/>
        <v>0</v>
      </c>
      <c r="S1375" s="40" t="str">
        <f t="shared" si="130"/>
        <v/>
      </c>
    </row>
    <row r="1376" spans="1:19">
      <c r="A1376" s="33"/>
      <c r="B1376" s="34"/>
      <c r="C1376" s="33"/>
      <c r="D1376" s="33"/>
      <c r="E1376" s="33"/>
      <c r="F1376" s="42"/>
      <c r="G1376" s="42"/>
      <c r="I1376">
        <f t="shared" si="128"/>
        <v>0</v>
      </c>
      <c r="J1376">
        <f t="shared" si="129"/>
        <v>0</v>
      </c>
      <c r="L1376" s="107"/>
      <c r="M1376" s="110"/>
      <c r="N1376" s="109"/>
      <c r="P1376" s="38">
        <f t="shared" si="126"/>
        <v>0</v>
      </c>
      <c r="Q1376" s="105">
        <f t="shared" si="131"/>
        <v>0</v>
      </c>
      <c r="R1376" s="38">
        <f t="shared" si="127"/>
        <v>0</v>
      </c>
      <c r="S1376" s="40" t="str">
        <f t="shared" si="130"/>
        <v/>
      </c>
    </row>
    <row r="1377" spans="1:19">
      <c r="A1377" s="33"/>
      <c r="B1377" s="34"/>
      <c r="C1377" s="33"/>
      <c r="D1377" s="33"/>
      <c r="E1377" s="33"/>
      <c r="F1377" s="42"/>
      <c r="G1377" s="42"/>
      <c r="I1377">
        <f t="shared" si="128"/>
        <v>0</v>
      </c>
      <c r="J1377">
        <f t="shared" si="129"/>
        <v>0</v>
      </c>
      <c r="L1377" s="107"/>
      <c r="M1377" s="110"/>
      <c r="N1377" s="109"/>
      <c r="P1377" s="38">
        <f t="shared" si="126"/>
        <v>0</v>
      </c>
      <c r="Q1377" s="105">
        <f t="shared" si="131"/>
        <v>0</v>
      </c>
      <c r="R1377" s="38">
        <f t="shared" si="127"/>
        <v>0</v>
      </c>
      <c r="S1377" s="40" t="str">
        <f t="shared" si="130"/>
        <v/>
      </c>
    </row>
    <row r="1378" spans="1:19">
      <c r="A1378" s="33"/>
      <c r="B1378" s="34"/>
      <c r="C1378" s="33"/>
      <c r="D1378" s="33"/>
      <c r="E1378" s="33"/>
      <c r="F1378" s="42"/>
      <c r="G1378" s="42"/>
      <c r="I1378">
        <f t="shared" si="128"/>
        <v>0</v>
      </c>
      <c r="J1378">
        <f t="shared" si="129"/>
        <v>0</v>
      </c>
      <c r="L1378" s="107"/>
      <c r="M1378" s="110"/>
      <c r="N1378" s="109"/>
      <c r="P1378" s="38">
        <f t="shared" si="126"/>
        <v>0</v>
      </c>
      <c r="Q1378" s="105">
        <f t="shared" si="131"/>
        <v>0</v>
      </c>
      <c r="R1378" s="38">
        <f t="shared" si="127"/>
        <v>0</v>
      </c>
      <c r="S1378" s="40" t="str">
        <f t="shared" si="130"/>
        <v/>
      </c>
    </row>
    <row r="1379" spans="1:19">
      <c r="A1379" s="33"/>
      <c r="B1379" s="34"/>
      <c r="C1379" s="33"/>
      <c r="D1379" s="33"/>
      <c r="E1379" s="33"/>
      <c r="F1379" s="42"/>
      <c r="G1379" s="42"/>
      <c r="I1379">
        <f t="shared" si="128"/>
        <v>0</v>
      </c>
      <c r="J1379">
        <f t="shared" si="129"/>
        <v>0</v>
      </c>
      <c r="L1379" s="107"/>
      <c r="M1379" s="110"/>
      <c r="N1379" s="109"/>
      <c r="P1379" s="38">
        <f t="shared" si="126"/>
        <v>0</v>
      </c>
      <c r="Q1379" s="105">
        <f t="shared" si="131"/>
        <v>0</v>
      </c>
      <c r="R1379" s="38">
        <f t="shared" si="127"/>
        <v>0</v>
      </c>
      <c r="S1379" s="40" t="str">
        <f t="shared" si="130"/>
        <v/>
      </c>
    </row>
    <row r="1380" spans="1:19">
      <c r="A1380" s="33"/>
      <c r="B1380" s="34"/>
      <c r="C1380" s="33"/>
      <c r="D1380" s="33"/>
      <c r="E1380" s="33"/>
      <c r="F1380" s="42"/>
      <c r="G1380" s="42"/>
      <c r="I1380">
        <f t="shared" si="128"/>
        <v>0</v>
      </c>
      <c r="J1380">
        <f t="shared" si="129"/>
        <v>0</v>
      </c>
      <c r="L1380" s="107"/>
      <c r="M1380" s="110"/>
      <c r="N1380" s="109"/>
      <c r="P1380" s="38">
        <f t="shared" si="126"/>
        <v>0</v>
      </c>
      <c r="Q1380" s="105">
        <f t="shared" si="131"/>
        <v>0</v>
      </c>
      <c r="R1380" s="38">
        <f t="shared" si="127"/>
        <v>0</v>
      </c>
      <c r="S1380" s="40" t="str">
        <f t="shared" si="130"/>
        <v/>
      </c>
    </row>
    <row r="1381" spans="1:19">
      <c r="A1381" s="33"/>
      <c r="B1381" s="34"/>
      <c r="C1381" s="33"/>
      <c r="D1381" s="33"/>
      <c r="E1381" s="33"/>
      <c r="F1381" s="42"/>
      <c r="G1381" s="42"/>
      <c r="I1381">
        <f t="shared" si="128"/>
        <v>0</v>
      </c>
      <c r="J1381">
        <f t="shared" si="129"/>
        <v>0</v>
      </c>
      <c r="L1381" s="107"/>
      <c r="M1381" s="110"/>
      <c r="N1381" s="109"/>
      <c r="P1381" s="38">
        <f t="shared" si="126"/>
        <v>0</v>
      </c>
      <c r="Q1381" s="105">
        <f t="shared" si="131"/>
        <v>0</v>
      </c>
      <c r="R1381" s="38">
        <f t="shared" si="127"/>
        <v>0</v>
      </c>
      <c r="S1381" s="40" t="str">
        <f t="shared" si="130"/>
        <v/>
      </c>
    </row>
    <row r="1382" spans="1:19">
      <c r="A1382" s="33"/>
      <c r="B1382" s="34"/>
      <c r="C1382" s="33"/>
      <c r="D1382" s="33"/>
      <c r="E1382" s="33"/>
      <c r="F1382" s="42"/>
      <c r="G1382" s="42"/>
      <c r="I1382">
        <f t="shared" si="128"/>
        <v>0</v>
      </c>
      <c r="J1382">
        <f t="shared" si="129"/>
        <v>0</v>
      </c>
      <c r="L1382" s="107"/>
      <c r="M1382" s="110"/>
      <c r="N1382" s="109"/>
      <c r="P1382" s="38">
        <f t="shared" si="126"/>
        <v>0</v>
      </c>
      <c r="Q1382" s="105">
        <f t="shared" si="131"/>
        <v>0</v>
      </c>
      <c r="R1382" s="38">
        <f t="shared" si="127"/>
        <v>0</v>
      </c>
      <c r="S1382" s="40" t="str">
        <f t="shared" si="130"/>
        <v/>
      </c>
    </row>
    <row r="1383" spans="1:19">
      <c r="A1383" s="33"/>
      <c r="B1383" s="34"/>
      <c r="C1383" s="33"/>
      <c r="D1383" s="33"/>
      <c r="E1383" s="33"/>
      <c r="F1383" s="42"/>
      <c r="G1383" s="42"/>
      <c r="I1383">
        <f t="shared" si="128"/>
        <v>0</v>
      </c>
      <c r="J1383">
        <f t="shared" si="129"/>
        <v>0</v>
      </c>
      <c r="L1383" s="107"/>
      <c r="M1383" s="110"/>
      <c r="N1383" s="109"/>
      <c r="P1383" s="38">
        <f t="shared" si="126"/>
        <v>0</v>
      </c>
      <c r="Q1383" s="105">
        <f t="shared" si="131"/>
        <v>0</v>
      </c>
      <c r="R1383" s="38">
        <f t="shared" si="127"/>
        <v>0</v>
      </c>
      <c r="S1383" s="40" t="str">
        <f t="shared" si="130"/>
        <v/>
      </c>
    </row>
    <row r="1384" spans="1:19">
      <c r="A1384" s="33"/>
      <c r="B1384" s="34"/>
      <c r="C1384" s="33"/>
      <c r="D1384" s="33"/>
      <c r="E1384" s="33"/>
      <c r="F1384" s="42"/>
      <c r="G1384" s="42"/>
      <c r="I1384">
        <f t="shared" si="128"/>
        <v>0</v>
      </c>
      <c r="J1384">
        <f t="shared" si="129"/>
        <v>0</v>
      </c>
      <c r="L1384" s="107"/>
      <c r="M1384" s="110"/>
      <c r="N1384" s="109"/>
      <c r="P1384" s="38">
        <f t="shared" si="126"/>
        <v>0</v>
      </c>
      <c r="Q1384" s="105">
        <f t="shared" si="131"/>
        <v>0</v>
      </c>
      <c r="R1384" s="38">
        <f t="shared" si="127"/>
        <v>0</v>
      </c>
      <c r="S1384" s="40" t="str">
        <f t="shared" si="130"/>
        <v/>
      </c>
    </row>
    <row r="1385" spans="1:19">
      <c r="A1385" s="33"/>
      <c r="B1385" s="34"/>
      <c r="C1385" s="33"/>
      <c r="D1385" s="33"/>
      <c r="E1385" s="33"/>
      <c r="F1385" s="42"/>
      <c r="G1385" s="42"/>
      <c r="I1385">
        <f t="shared" si="128"/>
        <v>0</v>
      </c>
      <c r="J1385">
        <f t="shared" si="129"/>
        <v>0</v>
      </c>
      <c r="L1385" s="107"/>
      <c r="M1385" s="110"/>
      <c r="N1385" s="109"/>
      <c r="P1385" s="38">
        <f t="shared" si="126"/>
        <v>0</v>
      </c>
      <c r="Q1385" s="105">
        <f t="shared" si="131"/>
        <v>0</v>
      </c>
      <c r="R1385" s="38">
        <f t="shared" si="127"/>
        <v>0</v>
      </c>
      <c r="S1385" s="40" t="str">
        <f t="shared" si="130"/>
        <v/>
      </c>
    </row>
    <row r="1386" spans="1:19">
      <c r="A1386" s="33"/>
      <c r="B1386" s="34"/>
      <c r="C1386" s="33"/>
      <c r="D1386" s="33"/>
      <c r="E1386" s="33"/>
      <c r="F1386" s="42"/>
      <c r="G1386" s="42"/>
      <c r="I1386">
        <f t="shared" si="128"/>
        <v>0</v>
      </c>
      <c r="J1386">
        <f t="shared" si="129"/>
        <v>0</v>
      </c>
      <c r="L1386" s="107"/>
      <c r="M1386" s="110"/>
      <c r="N1386" s="109"/>
      <c r="P1386" s="38">
        <f t="shared" si="126"/>
        <v>0</v>
      </c>
      <c r="Q1386" s="105">
        <f t="shared" si="131"/>
        <v>0</v>
      </c>
      <c r="R1386" s="38">
        <f t="shared" si="127"/>
        <v>0</v>
      </c>
      <c r="S1386" s="40" t="str">
        <f t="shared" si="130"/>
        <v/>
      </c>
    </row>
    <row r="1387" spans="1:19">
      <c r="A1387" s="33"/>
      <c r="B1387" s="34"/>
      <c r="C1387" s="33"/>
      <c r="D1387" s="33"/>
      <c r="E1387" s="33"/>
      <c r="F1387" s="42"/>
      <c r="G1387" s="42"/>
      <c r="I1387">
        <f t="shared" si="128"/>
        <v>0</v>
      </c>
      <c r="J1387">
        <f t="shared" si="129"/>
        <v>0</v>
      </c>
      <c r="L1387" s="107"/>
      <c r="M1387" s="110"/>
      <c r="N1387" s="109"/>
      <c r="P1387" s="38">
        <f t="shared" si="126"/>
        <v>0</v>
      </c>
      <c r="Q1387" s="105">
        <f t="shared" si="131"/>
        <v>0</v>
      </c>
      <c r="R1387" s="38">
        <f t="shared" si="127"/>
        <v>0</v>
      </c>
      <c r="S1387" s="40" t="str">
        <f t="shared" si="130"/>
        <v/>
      </c>
    </row>
    <row r="1388" spans="1:19">
      <c r="A1388" s="33"/>
      <c r="B1388" s="34"/>
      <c r="C1388" s="33"/>
      <c r="D1388" s="33"/>
      <c r="E1388" s="33"/>
      <c r="F1388" s="42"/>
      <c r="G1388" s="42"/>
      <c r="I1388">
        <f t="shared" si="128"/>
        <v>0</v>
      </c>
      <c r="J1388">
        <f t="shared" si="129"/>
        <v>0</v>
      </c>
      <c r="L1388" s="107"/>
      <c r="M1388" s="110"/>
      <c r="N1388" s="109"/>
      <c r="P1388" s="38">
        <f t="shared" si="126"/>
        <v>0</v>
      </c>
      <c r="Q1388" s="105">
        <f t="shared" si="131"/>
        <v>0</v>
      </c>
      <c r="R1388" s="38">
        <f t="shared" si="127"/>
        <v>0</v>
      </c>
      <c r="S1388" s="40" t="str">
        <f t="shared" si="130"/>
        <v/>
      </c>
    </row>
    <row r="1389" spans="1:19">
      <c r="A1389" s="33"/>
      <c r="B1389" s="34"/>
      <c r="C1389" s="33"/>
      <c r="D1389" s="33"/>
      <c r="E1389" s="33"/>
      <c r="F1389" s="42"/>
      <c r="G1389" s="42"/>
      <c r="I1389">
        <f t="shared" si="128"/>
        <v>0</v>
      </c>
      <c r="J1389">
        <f t="shared" si="129"/>
        <v>0</v>
      </c>
      <c r="L1389" s="107"/>
      <c r="M1389" s="110"/>
      <c r="N1389" s="109"/>
      <c r="P1389" s="38">
        <f t="shared" si="126"/>
        <v>0</v>
      </c>
      <c r="Q1389" s="105">
        <f t="shared" si="131"/>
        <v>0</v>
      </c>
      <c r="R1389" s="38">
        <f t="shared" si="127"/>
        <v>0</v>
      </c>
      <c r="S1389" s="40" t="str">
        <f t="shared" si="130"/>
        <v/>
      </c>
    </row>
    <row r="1390" spans="1:19">
      <c r="A1390" s="33"/>
      <c r="B1390" s="34"/>
      <c r="C1390" s="33"/>
      <c r="D1390" s="33"/>
      <c r="E1390" s="33"/>
      <c r="F1390" s="42"/>
      <c r="G1390" s="42"/>
      <c r="I1390">
        <f t="shared" si="128"/>
        <v>0</v>
      </c>
      <c r="J1390">
        <f t="shared" si="129"/>
        <v>0</v>
      </c>
      <c r="L1390" s="107"/>
      <c r="M1390" s="110"/>
      <c r="N1390" s="109"/>
      <c r="P1390" s="38">
        <f t="shared" si="126"/>
        <v>0</v>
      </c>
      <c r="Q1390" s="105">
        <f t="shared" si="131"/>
        <v>0</v>
      </c>
      <c r="R1390" s="38">
        <f t="shared" si="127"/>
        <v>0</v>
      </c>
      <c r="S1390" s="40" t="str">
        <f t="shared" si="130"/>
        <v/>
      </c>
    </row>
    <row r="1391" spans="1:19">
      <c r="A1391" s="33"/>
      <c r="B1391" s="34"/>
      <c r="C1391" s="33"/>
      <c r="D1391" s="33"/>
      <c r="E1391" s="33"/>
      <c r="F1391" s="42"/>
      <c r="G1391" s="42"/>
      <c r="I1391">
        <f t="shared" si="128"/>
        <v>0</v>
      </c>
      <c r="J1391">
        <f t="shared" si="129"/>
        <v>0</v>
      </c>
      <c r="L1391" s="107"/>
      <c r="M1391" s="110"/>
      <c r="N1391" s="109"/>
      <c r="P1391" s="38">
        <f t="shared" si="126"/>
        <v>0</v>
      </c>
      <c r="Q1391" s="105">
        <f t="shared" si="131"/>
        <v>0</v>
      </c>
      <c r="R1391" s="38">
        <f t="shared" si="127"/>
        <v>0</v>
      </c>
      <c r="S1391" s="40" t="str">
        <f t="shared" si="130"/>
        <v/>
      </c>
    </row>
    <row r="1392" spans="1:19">
      <c r="A1392" s="33"/>
      <c r="B1392" s="34"/>
      <c r="C1392" s="33"/>
      <c r="D1392" s="33"/>
      <c r="E1392" s="33"/>
      <c r="F1392" s="42"/>
      <c r="G1392" s="42"/>
      <c r="I1392">
        <f t="shared" si="128"/>
        <v>0</v>
      </c>
      <c r="J1392">
        <f t="shared" si="129"/>
        <v>0</v>
      </c>
      <c r="L1392" s="107"/>
      <c r="M1392" s="110"/>
      <c r="N1392" s="109"/>
      <c r="P1392" s="38">
        <f t="shared" si="126"/>
        <v>0</v>
      </c>
      <c r="Q1392" s="105">
        <f t="shared" si="131"/>
        <v>0</v>
      </c>
      <c r="R1392" s="38">
        <f t="shared" si="127"/>
        <v>0</v>
      </c>
      <c r="S1392" s="40" t="str">
        <f t="shared" si="130"/>
        <v/>
      </c>
    </row>
    <row r="1393" spans="1:19">
      <c r="A1393" s="33"/>
      <c r="B1393" s="34"/>
      <c r="C1393" s="33"/>
      <c r="D1393" s="33"/>
      <c r="E1393" s="33"/>
      <c r="F1393" s="42"/>
      <c r="G1393" s="42"/>
      <c r="I1393">
        <f t="shared" si="128"/>
        <v>0</v>
      </c>
      <c r="J1393">
        <f t="shared" si="129"/>
        <v>0</v>
      </c>
      <c r="L1393" s="107"/>
      <c r="M1393" s="110"/>
      <c r="N1393" s="109"/>
      <c r="P1393" s="38">
        <f t="shared" si="126"/>
        <v>0</v>
      </c>
      <c r="Q1393" s="105">
        <f t="shared" si="131"/>
        <v>0</v>
      </c>
      <c r="R1393" s="38">
        <f t="shared" si="127"/>
        <v>0</v>
      </c>
      <c r="S1393" s="40" t="str">
        <f t="shared" si="130"/>
        <v/>
      </c>
    </row>
    <row r="1394" spans="1:19">
      <c r="A1394" s="33"/>
      <c r="B1394" s="34"/>
      <c r="C1394" s="33"/>
      <c r="D1394" s="33"/>
      <c r="E1394" s="33"/>
      <c r="F1394" s="42"/>
      <c r="G1394" s="42"/>
      <c r="I1394">
        <f t="shared" si="128"/>
        <v>0</v>
      </c>
      <c r="J1394">
        <f t="shared" si="129"/>
        <v>0</v>
      </c>
      <c r="L1394" s="107"/>
      <c r="M1394" s="110"/>
      <c r="N1394" s="109"/>
      <c r="P1394" s="38">
        <f t="shared" si="126"/>
        <v>0</v>
      </c>
      <c r="Q1394" s="105">
        <f t="shared" si="131"/>
        <v>0</v>
      </c>
      <c r="R1394" s="38">
        <f t="shared" si="127"/>
        <v>0</v>
      </c>
      <c r="S1394" s="40" t="str">
        <f t="shared" si="130"/>
        <v/>
      </c>
    </row>
    <row r="1395" spans="1:19">
      <c r="A1395" s="33"/>
      <c r="B1395" s="34"/>
      <c r="C1395" s="33"/>
      <c r="D1395" s="33"/>
      <c r="E1395" s="33"/>
      <c r="F1395" s="42"/>
      <c r="G1395" s="42"/>
      <c r="I1395">
        <f t="shared" si="128"/>
        <v>0</v>
      </c>
      <c r="J1395">
        <f t="shared" si="129"/>
        <v>0</v>
      </c>
      <c r="L1395" s="107"/>
      <c r="M1395" s="110"/>
      <c r="N1395" s="109"/>
      <c r="P1395" s="38">
        <f t="shared" si="126"/>
        <v>0</v>
      </c>
      <c r="Q1395" s="105">
        <f t="shared" si="131"/>
        <v>0</v>
      </c>
      <c r="R1395" s="38">
        <f t="shared" si="127"/>
        <v>0</v>
      </c>
      <c r="S1395" s="40" t="str">
        <f t="shared" si="130"/>
        <v/>
      </c>
    </row>
    <row r="1396" spans="1:19">
      <c r="A1396" s="33"/>
      <c r="B1396" s="34"/>
      <c r="C1396" s="33"/>
      <c r="D1396" s="33"/>
      <c r="E1396" s="33"/>
      <c r="F1396" s="42"/>
      <c r="G1396" s="42"/>
      <c r="I1396">
        <f t="shared" si="128"/>
        <v>0</v>
      </c>
      <c r="J1396">
        <f t="shared" si="129"/>
        <v>0</v>
      </c>
      <c r="L1396" s="107"/>
      <c r="M1396" s="110"/>
      <c r="N1396" s="109"/>
      <c r="P1396" s="38">
        <f t="shared" si="126"/>
        <v>0</v>
      </c>
      <c r="Q1396" s="105">
        <f t="shared" si="131"/>
        <v>0</v>
      </c>
      <c r="R1396" s="38">
        <f t="shared" si="127"/>
        <v>0</v>
      </c>
      <c r="S1396" s="40" t="str">
        <f t="shared" si="130"/>
        <v/>
      </c>
    </row>
    <row r="1397" spans="1:19">
      <c r="A1397" s="33"/>
      <c r="B1397" s="34"/>
      <c r="C1397" s="33"/>
      <c r="D1397" s="33"/>
      <c r="E1397" s="33"/>
      <c r="F1397" s="42"/>
      <c r="G1397" s="42"/>
      <c r="I1397">
        <f t="shared" si="128"/>
        <v>0</v>
      </c>
      <c r="J1397">
        <f t="shared" si="129"/>
        <v>0</v>
      </c>
      <c r="L1397" s="107"/>
      <c r="M1397" s="110"/>
      <c r="N1397" s="109"/>
      <c r="P1397" s="38">
        <f t="shared" si="126"/>
        <v>0</v>
      </c>
      <c r="Q1397" s="105">
        <f t="shared" si="131"/>
        <v>0</v>
      </c>
      <c r="R1397" s="38">
        <f t="shared" si="127"/>
        <v>0</v>
      </c>
      <c r="S1397" s="40" t="str">
        <f t="shared" si="130"/>
        <v/>
      </c>
    </row>
    <row r="1398" spans="1:19">
      <c r="A1398" s="33"/>
      <c r="B1398" s="34"/>
      <c r="C1398" s="33"/>
      <c r="D1398" s="33"/>
      <c r="E1398" s="33"/>
      <c r="F1398" s="42"/>
      <c r="G1398" s="42"/>
      <c r="I1398">
        <f t="shared" si="128"/>
        <v>0</v>
      </c>
      <c r="J1398">
        <f t="shared" si="129"/>
        <v>0</v>
      </c>
      <c r="L1398" s="107"/>
      <c r="M1398" s="110"/>
      <c r="N1398" s="109"/>
      <c r="P1398" s="38">
        <f t="shared" si="126"/>
        <v>0</v>
      </c>
      <c r="Q1398" s="105">
        <f t="shared" si="131"/>
        <v>0</v>
      </c>
      <c r="R1398" s="38">
        <f t="shared" si="127"/>
        <v>0</v>
      </c>
      <c r="S1398" s="40" t="str">
        <f t="shared" si="130"/>
        <v/>
      </c>
    </row>
    <row r="1399" spans="1:19">
      <c r="A1399" s="33"/>
      <c r="B1399" s="34"/>
      <c r="C1399" s="33"/>
      <c r="D1399" s="33"/>
      <c r="E1399" s="33"/>
      <c r="F1399" s="42"/>
      <c r="G1399" s="42"/>
      <c r="I1399">
        <f t="shared" si="128"/>
        <v>0</v>
      </c>
      <c r="J1399">
        <f t="shared" si="129"/>
        <v>0</v>
      </c>
      <c r="L1399" s="107"/>
      <c r="M1399" s="110"/>
      <c r="N1399" s="109"/>
      <c r="P1399" s="38">
        <f t="shared" ref="P1399:P1462" si="132">I1399*L1399/1000</f>
        <v>0</v>
      </c>
      <c r="Q1399" s="105">
        <f t="shared" si="131"/>
        <v>0</v>
      </c>
      <c r="R1399" s="38">
        <f t="shared" ref="R1399:R1462" si="133">J1399*N1399/1000</f>
        <v>0</v>
      </c>
      <c r="S1399" s="40" t="str">
        <f t="shared" si="130"/>
        <v/>
      </c>
    </row>
    <row r="1400" spans="1:19">
      <c r="A1400" s="33"/>
      <c r="B1400" s="34"/>
      <c r="C1400" s="33"/>
      <c r="D1400" s="33"/>
      <c r="E1400" s="33"/>
      <c r="F1400" s="42"/>
      <c r="G1400" s="42"/>
      <c r="I1400">
        <f t="shared" ref="I1400:I1463" si="134">IF(OR(E1400="R",E1400="E"),D1400,IF(D1400&gt;=E1400,D1400-E1400,0))</f>
        <v>0</v>
      </c>
      <c r="J1400">
        <f t="shared" ref="J1400:J1463" si="135">IF(OR(E1400="R",E1400="E"),0,IF(E1400&gt;D1400,E1400-D1400,0))</f>
        <v>0</v>
      </c>
      <c r="L1400" s="107"/>
      <c r="M1400" s="110"/>
      <c r="N1400" s="109"/>
      <c r="P1400" s="38">
        <f t="shared" si="132"/>
        <v>0</v>
      </c>
      <c r="Q1400" s="105">
        <f t="shared" si="131"/>
        <v>0</v>
      </c>
      <c r="R1400" s="38">
        <f t="shared" si="133"/>
        <v>0</v>
      </c>
      <c r="S1400" s="40" t="str">
        <f t="shared" si="130"/>
        <v/>
      </c>
    </row>
    <row r="1401" spans="1:19">
      <c r="A1401" s="33"/>
      <c r="B1401" s="34"/>
      <c r="C1401" s="33"/>
      <c r="D1401" s="33"/>
      <c r="E1401" s="33"/>
      <c r="F1401" s="42"/>
      <c r="G1401" s="42"/>
      <c r="I1401">
        <f t="shared" si="134"/>
        <v>0</v>
      </c>
      <c r="J1401">
        <f t="shared" si="135"/>
        <v>0</v>
      </c>
      <c r="L1401" s="107"/>
      <c r="M1401" s="110"/>
      <c r="N1401" s="109"/>
      <c r="P1401" s="38">
        <f t="shared" si="132"/>
        <v>0</v>
      </c>
      <c r="Q1401" s="105">
        <f t="shared" si="131"/>
        <v>0</v>
      </c>
      <c r="R1401" s="38">
        <f t="shared" si="133"/>
        <v>0</v>
      </c>
      <c r="S1401" s="40" t="str">
        <f t="shared" si="130"/>
        <v/>
      </c>
    </row>
    <row r="1402" spans="1:19">
      <c r="A1402" s="33"/>
      <c r="B1402" s="34"/>
      <c r="C1402" s="33"/>
      <c r="D1402" s="33"/>
      <c r="E1402" s="33"/>
      <c r="F1402" s="42"/>
      <c r="G1402" s="42"/>
      <c r="I1402">
        <f t="shared" si="134"/>
        <v>0</v>
      </c>
      <c r="J1402">
        <f t="shared" si="135"/>
        <v>0</v>
      </c>
      <c r="L1402" s="107"/>
      <c r="M1402" s="110"/>
      <c r="N1402" s="109"/>
      <c r="P1402" s="38">
        <f t="shared" si="132"/>
        <v>0</v>
      </c>
      <c r="Q1402" s="105">
        <f t="shared" si="131"/>
        <v>0</v>
      </c>
      <c r="R1402" s="38">
        <f t="shared" si="133"/>
        <v>0</v>
      </c>
      <c r="S1402" s="40" t="str">
        <f t="shared" si="130"/>
        <v/>
      </c>
    </row>
    <row r="1403" spans="1:19">
      <c r="A1403" s="33"/>
      <c r="B1403" s="34"/>
      <c r="C1403" s="33"/>
      <c r="D1403" s="33"/>
      <c r="E1403" s="33"/>
      <c r="F1403" s="42"/>
      <c r="G1403" s="42"/>
      <c r="I1403">
        <f t="shared" si="134"/>
        <v>0</v>
      </c>
      <c r="J1403">
        <f t="shared" si="135"/>
        <v>0</v>
      </c>
      <c r="L1403" s="107"/>
      <c r="M1403" s="110"/>
      <c r="N1403" s="109"/>
      <c r="P1403" s="38">
        <f t="shared" si="132"/>
        <v>0</v>
      </c>
      <c r="Q1403" s="105">
        <f t="shared" si="131"/>
        <v>0</v>
      </c>
      <c r="R1403" s="38">
        <f t="shared" si="133"/>
        <v>0</v>
      </c>
      <c r="S1403" s="40" t="str">
        <f t="shared" si="130"/>
        <v/>
      </c>
    </row>
    <row r="1404" spans="1:19">
      <c r="A1404" s="33"/>
      <c r="B1404" s="34"/>
      <c r="C1404" s="33"/>
      <c r="D1404" s="33"/>
      <c r="E1404" s="33"/>
      <c r="F1404" s="42"/>
      <c r="G1404" s="42"/>
      <c r="I1404">
        <f t="shared" si="134"/>
        <v>0</v>
      </c>
      <c r="J1404">
        <f t="shared" si="135"/>
        <v>0</v>
      </c>
      <c r="L1404" s="107"/>
      <c r="M1404" s="110"/>
      <c r="N1404" s="109"/>
      <c r="P1404" s="38">
        <f t="shared" si="132"/>
        <v>0</v>
      </c>
      <c r="Q1404" s="105">
        <f t="shared" si="131"/>
        <v>0</v>
      </c>
      <c r="R1404" s="38">
        <f t="shared" si="133"/>
        <v>0</v>
      </c>
      <c r="S1404" s="40" t="str">
        <f t="shared" si="130"/>
        <v/>
      </c>
    </row>
    <row r="1405" spans="1:19">
      <c r="A1405" s="33"/>
      <c r="B1405" s="34"/>
      <c r="C1405" s="33"/>
      <c r="D1405" s="33"/>
      <c r="E1405" s="33"/>
      <c r="F1405" s="42"/>
      <c r="G1405" s="42"/>
      <c r="I1405">
        <f t="shared" si="134"/>
        <v>0</v>
      </c>
      <c r="J1405">
        <f t="shared" si="135"/>
        <v>0</v>
      </c>
      <c r="L1405" s="107"/>
      <c r="M1405" s="110"/>
      <c r="N1405" s="109"/>
      <c r="P1405" s="38">
        <f t="shared" si="132"/>
        <v>0</v>
      </c>
      <c r="Q1405" s="105">
        <f t="shared" si="131"/>
        <v>0</v>
      </c>
      <c r="R1405" s="38">
        <f t="shared" si="133"/>
        <v>0</v>
      </c>
      <c r="S1405" s="40" t="str">
        <f t="shared" si="130"/>
        <v/>
      </c>
    </row>
    <row r="1406" spans="1:19">
      <c r="A1406" s="33"/>
      <c r="B1406" s="34"/>
      <c r="C1406" s="33"/>
      <c r="D1406" s="33"/>
      <c r="E1406" s="33"/>
      <c r="F1406" s="42"/>
      <c r="G1406" s="42"/>
      <c r="I1406">
        <f t="shared" si="134"/>
        <v>0</v>
      </c>
      <c r="J1406">
        <f t="shared" si="135"/>
        <v>0</v>
      </c>
      <c r="L1406" s="107"/>
      <c r="M1406" s="110"/>
      <c r="N1406" s="109"/>
      <c r="P1406" s="38">
        <f t="shared" si="132"/>
        <v>0</v>
      </c>
      <c r="Q1406" s="105">
        <f t="shared" si="131"/>
        <v>0</v>
      </c>
      <c r="R1406" s="38">
        <f t="shared" si="133"/>
        <v>0</v>
      </c>
      <c r="S1406" s="40" t="str">
        <f t="shared" si="130"/>
        <v/>
      </c>
    </row>
    <row r="1407" spans="1:19">
      <c r="A1407" s="33"/>
      <c r="B1407" s="34"/>
      <c r="C1407" s="33"/>
      <c r="D1407" s="33"/>
      <c r="E1407" s="33"/>
      <c r="F1407" s="42"/>
      <c r="G1407" s="42"/>
      <c r="I1407">
        <f t="shared" si="134"/>
        <v>0</v>
      </c>
      <c r="J1407">
        <f t="shared" si="135"/>
        <v>0</v>
      </c>
      <c r="L1407" s="107"/>
      <c r="M1407" s="110"/>
      <c r="N1407" s="109"/>
      <c r="P1407" s="38">
        <f t="shared" si="132"/>
        <v>0</v>
      </c>
      <c r="Q1407" s="105">
        <f t="shared" si="131"/>
        <v>0</v>
      </c>
      <c r="R1407" s="38">
        <f t="shared" si="133"/>
        <v>0</v>
      </c>
      <c r="S1407" s="40" t="str">
        <f t="shared" si="130"/>
        <v/>
      </c>
    </row>
    <row r="1408" spans="1:19">
      <c r="A1408" s="33"/>
      <c r="B1408" s="34"/>
      <c r="C1408" s="33"/>
      <c r="D1408" s="33"/>
      <c r="E1408" s="33"/>
      <c r="F1408" s="42"/>
      <c r="G1408" s="42"/>
      <c r="I1408">
        <f t="shared" si="134"/>
        <v>0</v>
      </c>
      <c r="J1408">
        <f t="shared" si="135"/>
        <v>0</v>
      </c>
      <c r="L1408" s="107"/>
      <c r="M1408" s="110"/>
      <c r="N1408" s="109"/>
      <c r="P1408" s="38">
        <f t="shared" si="132"/>
        <v>0</v>
      </c>
      <c r="Q1408" s="105">
        <f t="shared" si="131"/>
        <v>0</v>
      </c>
      <c r="R1408" s="38">
        <f t="shared" si="133"/>
        <v>0</v>
      </c>
      <c r="S1408" s="40" t="str">
        <f t="shared" si="130"/>
        <v/>
      </c>
    </row>
    <row r="1409" spans="1:19">
      <c r="A1409" s="33"/>
      <c r="B1409" s="34"/>
      <c r="C1409" s="33"/>
      <c r="D1409" s="33"/>
      <c r="E1409" s="33"/>
      <c r="F1409" s="42"/>
      <c r="G1409" s="42"/>
      <c r="I1409">
        <f t="shared" si="134"/>
        <v>0</v>
      </c>
      <c r="J1409">
        <f t="shared" si="135"/>
        <v>0</v>
      </c>
      <c r="L1409" s="107"/>
      <c r="M1409" s="110"/>
      <c r="N1409" s="109"/>
      <c r="P1409" s="38">
        <f t="shared" si="132"/>
        <v>0</v>
      </c>
      <c r="Q1409" s="105">
        <f t="shared" si="131"/>
        <v>0</v>
      </c>
      <c r="R1409" s="38">
        <f t="shared" si="133"/>
        <v>0</v>
      </c>
      <c r="S1409" s="40" t="str">
        <f t="shared" si="130"/>
        <v/>
      </c>
    </row>
    <row r="1410" spans="1:19">
      <c r="A1410" s="33"/>
      <c r="B1410" s="34"/>
      <c r="C1410" s="33"/>
      <c r="D1410" s="33"/>
      <c r="E1410" s="33"/>
      <c r="F1410" s="42"/>
      <c r="G1410" s="42"/>
      <c r="I1410">
        <f t="shared" si="134"/>
        <v>0</v>
      </c>
      <c r="J1410">
        <f t="shared" si="135"/>
        <v>0</v>
      </c>
      <c r="L1410" s="107"/>
      <c r="M1410" s="110"/>
      <c r="N1410" s="109"/>
      <c r="P1410" s="38">
        <f t="shared" si="132"/>
        <v>0</v>
      </c>
      <c r="Q1410" s="105">
        <f t="shared" si="131"/>
        <v>0</v>
      </c>
      <c r="R1410" s="38">
        <f t="shared" si="133"/>
        <v>0</v>
      </c>
      <c r="S1410" s="40" t="str">
        <f t="shared" si="130"/>
        <v/>
      </c>
    </row>
    <row r="1411" spans="1:19">
      <c r="A1411" s="33"/>
      <c r="B1411" s="34"/>
      <c r="C1411" s="33"/>
      <c r="D1411" s="33"/>
      <c r="E1411" s="33"/>
      <c r="F1411" s="42"/>
      <c r="G1411" s="42"/>
      <c r="I1411">
        <f t="shared" si="134"/>
        <v>0</v>
      </c>
      <c r="J1411">
        <f t="shared" si="135"/>
        <v>0</v>
      </c>
      <c r="L1411" s="107"/>
      <c r="M1411" s="110"/>
      <c r="N1411" s="109"/>
      <c r="P1411" s="38">
        <f t="shared" si="132"/>
        <v>0</v>
      </c>
      <c r="Q1411" s="105">
        <f t="shared" si="131"/>
        <v>0</v>
      </c>
      <c r="R1411" s="38">
        <f t="shared" si="133"/>
        <v>0</v>
      </c>
      <c r="S1411" s="40" t="str">
        <f t="shared" si="130"/>
        <v/>
      </c>
    </row>
    <row r="1412" spans="1:19">
      <c r="A1412" s="33"/>
      <c r="B1412" s="34"/>
      <c r="C1412" s="33"/>
      <c r="D1412" s="33"/>
      <c r="E1412" s="33"/>
      <c r="F1412" s="42"/>
      <c r="G1412" s="42"/>
      <c r="I1412">
        <f t="shared" si="134"/>
        <v>0</v>
      </c>
      <c r="J1412">
        <f t="shared" si="135"/>
        <v>0</v>
      </c>
      <c r="L1412" s="107"/>
      <c r="M1412" s="110"/>
      <c r="N1412" s="109"/>
      <c r="P1412" s="38">
        <f t="shared" si="132"/>
        <v>0</v>
      </c>
      <c r="Q1412" s="105">
        <f t="shared" si="131"/>
        <v>0</v>
      </c>
      <c r="R1412" s="38">
        <f t="shared" si="133"/>
        <v>0</v>
      </c>
      <c r="S1412" s="40" t="str">
        <f t="shared" si="130"/>
        <v/>
      </c>
    </row>
    <row r="1413" spans="1:19">
      <c r="A1413" s="33"/>
      <c r="B1413" s="34"/>
      <c r="C1413" s="33"/>
      <c r="D1413" s="33"/>
      <c r="E1413" s="33"/>
      <c r="F1413" s="42"/>
      <c r="G1413" s="42"/>
      <c r="I1413">
        <f t="shared" si="134"/>
        <v>0</v>
      </c>
      <c r="J1413">
        <f t="shared" si="135"/>
        <v>0</v>
      </c>
      <c r="L1413" s="107"/>
      <c r="M1413" s="110"/>
      <c r="N1413" s="109"/>
      <c r="P1413" s="38">
        <f t="shared" si="132"/>
        <v>0</v>
      </c>
      <c r="Q1413" s="105">
        <f t="shared" si="131"/>
        <v>0</v>
      </c>
      <c r="R1413" s="38">
        <f t="shared" si="133"/>
        <v>0</v>
      </c>
      <c r="S1413" s="40" t="str">
        <f t="shared" si="130"/>
        <v/>
      </c>
    </row>
    <row r="1414" spans="1:19">
      <c r="A1414" s="33"/>
      <c r="B1414" s="34"/>
      <c r="C1414" s="33"/>
      <c r="D1414" s="33"/>
      <c r="E1414" s="33"/>
      <c r="F1414" s="42"/>
      <c r="G1414" s="42"/>
      <c r="I1414">
        <f t="shared" si="134"/>
        <v>0</v>
      </c>
      <c r="J1414">
        <f t="shared" si="135"/>
        <v>0</v>
      </c>
      <c r="L1414" s="107"/>
      <c r="M1414" s="110"/>
      <c r="N1414" s="109"/>
      <c r="P1414" s="38">
        <f t="shared" si="132"/>
        <v>0</v>
      </c>
      <c r="Q1414" s="105">
        <f t="shared" si="131"/>
        <v>0</v>
      </c>
      <c r="R1414" s="38">
        <f t="shared" si="133"/>
        <v>0</v>
      </c>
      <c r="S1414" s="40" t="str">
        <f t="shared" si="130"/>
        <v/>
      </c>
    </row>
    <row r="1415" spans="1:19">
      <c r="A1415" s="33"/>
      <c r="B1415" s="34"/>
      <c r="C1415" s="33"/>
      <c r="D1415" s="33"/>
      <c r="E1415" s="33"/>
      <c r="F1415" s="42"/>
      <c r="G1415" s="42"/>
      <c r="I1415">
        <f t="shared" si="134"/>
        <v>0</v>
      </c>
      <c r="J1415">
        <f t="shared" si="135"/>
        <v>0</v>
      </c>
      <c r="L1415" s="107"/>
      <c r="M1415" s="110"/>
      <c r="N1415" s="109"/>
      <c r="P1415" s="38">
        <f t="shared" si="132"/>
        <v>0</v>
      </c>
      <c r="Q1415" s="105">
        <f t="shared" si="131"/>
        <v>0</v>
      </c>
      <c r="R1415" s="38">
        <f t="shared" si="133"/>
        <v>0</v>
      </c>
      <c r="S1415" s="40" t="str">
        <f t="shared" ref="S1415:S1478" si="136">IF(C1415=1,SUM(R1415:R1438)-SUM(P1415:P1438),"")</f>
        <v/>
      </c>
    </row>
    <row r="1416" spans="1:19">
      <c r="A1416" s="33"/>
      <c r="B1416" s="34"/>
      <c r="C1416" s="33"/>
      <c r="D1416" s="33"/>
      <c r="E1416" s="33"/>
      <c r="F1416" s="42"/>
      <c r="G1416" s="42"/>
      <c r="I1416">
        <f t="shared" si="134"/>
        <v>0</v>
      </c>
      <c r="J1416">
        <f t="shared" si="135"/>
        <v>0</v>
      </c>
      <c r="L1416" s="107"/>
      <c r="M1416" s="110"/>
      <c r="N1416" s="109"/>
      <c r="P1416" s="38">
        <f t="shared" si="132"/>
        <v>0</v>
      </c>
      <c r="Q1416" s="105">
        <f t="shared" ref="Q1416:Q1479" si="137">I1416*M1416/1000</f>
        <v>0</v>
      </c>
      <c r="R1416" s="38">
        <f t="shared" si="133"/>
        <v>0</v>
      </c>
      <c r="S1416" s="40" t="str">
        <f t="shared" si="136"/>
        <v/>
      </c>
    </row>
    <row r="1417" spans="1:19">
      <c r="A1417" s="33"/>
      <c r="B1417" s="34"/>
      <c r="C1417" s="33"/>
      <c r="D1417" s="33"/>
      <c r="E1417" s="33"/>
      <c r="F1417" s="42"/>
      <c r="G1417" s="42"/>
      <c r="I1417">
        <f t="shared" si="134"/>
        <v>0</v>
      </c>
      <c r="J1417">
        <f t="shared" si="135"/>
        <v>0</v>
      </c>
      <c r="L1417" s="107"/>
      <c r="M1417" s="110"/>
      <c r="N1417" s="109"/>
      <c r="P1417" s="38">
        <f t="shared" si="132"/>
        <v>0</v>
      </c>
      <c r="Q1417" s="105">
        <f t="shared" si="137"/>
        <v>0</v>
      </c>
      <c r="R1417" s="38">
        <f t="shared" si="133"/>
        <v>0</v>
      </c>
      <c r="S1417" s="40" t="str">
        <f t="shared" si="136"/>
        <v/>
      </c>
    </row>
    <row r="1418" spans="1:19">
      <c r="A1418" s="33"/>
      <c r="B1418" s="34"/>
      <c r="C1418" s="33"/>
      <c r="D1418" s="33"/>
      <c r="E1418" s="33"/>
      <c r="F1418" s="42"/>
      <c r="G1418" s="42"/>
      <c r="I1418">
        <f t="shared" si="134"/>
        <v>0</v>
      </c>
      <c r="J1418">
        <f t="shared" si="135"/>
        <v>0</v>
      </c>
      <c r="L1418" s="107"/>
      <c r="M1418" s="110"/>
      <c r="N1418" s="109"/>
      <c r="P1418" s="38">
        <f t="shared" si="132"/>
        <v>0</v>
      </c>
      <c r="Q1418" s="105">
        <f t="shared" si="137"/>
        <v>0</v>
      </c>
      <c r="R1418" s="38">
        <f t="shared" si="133"/>
        <v>0</v>
      </c>
      <c r="S1418" s="40" t="str">
        <f t="shared" si="136"/>
        <v/>
      </c>
    </row>
    <row r="1419" spans="1:19">
      <c r="A1419" s="33"/>
      <c r="B1419" s="34"/>
      <c r="C1419" s="33"/>
      <c r="D1419" s="33"/>
      <c r="E1419" s="33"/>
      <c r="F1419" s="42"/>
      <c r="G1419" s="42"/>
      <c r="I1419">
        <f t="shared" si="134"/>
        <v>0</v>
      </c>
      <c r="J1419">
        <f t="shared" si="135"/>
        <v>0</v>
      </c>
      <c r="L1419" s="107"/>
      <c r="M1419" s="110"/>
      <c r="N1419" s="109"/>
      <c r="P1419" s="38">
        <f t="shared" si="132"/>
        <v>0</v>
      </c>
      <c r="Q1419" s="105">
        <f t="shared" si="137"/>
        <v>0</v>
      </c>
      <c r="R1419" s="38">
        <f t="shared" si="133"/>
        <v>0</v>
      </c>
      <c r="S1419" s="40" t="str">
        <f t="shared" si="136"/>
        <v/>
      </c>
    </row>
    <row r="1420" spans="1:19">
      <c r="A1420" s="33"/>
      <c r="B1420" s="34"/>
      <c r="C1420" s="33"/>
      <c r="D1420" s="33"/>
      <c r="E1420" s="33"/>
      <c r="F1420" s="42"/>
      <c r="G1420" s="42"/>
      <c r="I1420">
        <f t="shared" si="134"/>
        <v>0</v>
      </c>
      <c r="J1420">
        <f t="shared" si="135"/>
        <v>0</v>
      </c>
      <c r="L1420" s="107"/>
      <c r="M1420" s="110"/>
      <c r="N1420" s="109"/>
      <c r="P1420" s="38">
        <f t="shared" si="132"/>
        <v>0</v>
      </c>
      <c r="Q1420" s="105">
        <f t="shared" si="137"/>
        <v>0</v>
      </c>
      <c r="R1420" s="38">
        <f t="shared" si="133"/>
        <v>0</v>
      </c>
      <c r="S1420" s="40" t="str">
        <f t="shared" si="136"/>
        <v/>
      </c>
    </row>
    <row r="1421" spans="1:19">
      <c r="A1421" s="33"/>
      <c r="B1421" s="34"/>
      <c r="C1421" s="33"/>
      <c r="D1421" s="33"/>
      <c r="E1421" s="33"/>
      <c r="F1421" s="42"/>
      <c r="G1421" s="42"/>
      <c r="I1421">
        <f t="shared" si="134"/>
        <v>0</v>
      </c>
      <c r="J1421">
        <f t="shared" si="135"/>
        <v>0</v>
      </c>
      <c r="L1421" s="107"/>
      <c r="M1421" s="110"/>
      <c r="N1421" s="109"/>
      <c r="P1421" s="38">
        <f t="shared" si="132"/>
        <v>0</v>
      </c>
      <c r="Q1421" s="105">
        <f t="shared" si="137"/>
        <v>0</v>
      </c>
      <c r="R1421" s="38">
        <f t="shared" si="133"/>
        <v>0</v>
      </c>
      <c r="S1421" s="40" t="str">
        <f t="shared" si="136"/>
        <v/>
      </c>
    </row>
    <row r="1422" spans="1:19">
      <c r="A1422" s="33"/>
      <c r="B1422" s="34"/>
      <c r="C1422" s="33"/>
      <c r="D1422" s="33"/>
      <c r="E1422" s="33"/>
      <c r="F1422" s="42"/>
      <c r="G1422" s="42"/>
      <c r="I1422">
        <f t="shared" si="134"/>
        <v>0</v>
      </c>
      <c r="J1422">
        <f t="shared" si="135"/>
        <v>0</v>
      </c>
      <c r="L1422" s="107"/>
      <c r="M1422" s="110"/>
      <c r="N1422" s="109"/>
      <c r="P1422" s="38">
        <f t="shared" si="132"/>
        <v>0</v>
      </c>
      <c r="Q1422" s="105">
        <f t="shared" si="137"/>
        <v>0</v>
      </c>
      <c r="R1422" s="38">
        <f t="shared" si="133"/>
        <v>0</v>
      </c>
      <c r="S1422" s="40" t="str">
        <f t="shared" si="136"/>
        <v/>
      </c>
    </row>
    <row r="1423" spans="1:19">
      <c r="A1423" s="33"/>
      <c r="B1423" s="34"/>
      <c r="C1423" s="33"/>
      <c r="D1423" s="33"/>
      <c r="E1423" s="33"/>
      <c r="F1423" s="42"/>
      <c r="G1423" s="42"/>
      <c r="I1423">
        <f t="shared" si="134"/>
        <v>0</v>
      </c>
      <c r="J1423">
        <f t="shared" si="135"/>
        <v>0</v>
      </c>
      <c r="L1423" s="107"/>
      <c r="M1423" s="110"/>
      <c r="N1423" s="109"/>
      <c r="P1423" s="38">
        <f t="shared" si="132"/>
        <v>0</v>
      </c>
      <c r="Q1423" s="105">
        <f t="shared" si="137"/>
        <v>0</v>
      </c>
      <c r="R1423" s="38">
        <f t="shared" si="133"/>
        <v>0</v>
      </c>
      <c r="S1423" s="40" t="str">
        <f t="shared" si="136"/>
        <v/>
      </c>
    </row>
    <row r="1424" spans="1:19">
      <c r="A1424" s="33"/>
      <c r="B1424" s="34"/>
      <c r="C1424" s="33"/>
      <c r="D1424" s="33"/>
      <c r="E1424" s="33"/>
      <c r="F1424" s="42"/>
      <c r="G1424" s="42"/>
      <c r="I1424">
        <f t="shared" si="134"/>
        <v>0</v>
      </c>
      <c r="J1424">
        <f t="shared" si="135"/>
        <v>0</v>
      </c>
      <c r="L1424" s="107"/>
      <c r="M1424" s="110"/>
      <c r="N1424" s="109"/>
      <c r="P1424" s="38">
        <f t="shared" si="132"/>
        <v>0</v>
      </c>
      <c r="Q1424" s="105">
        <f t="shared" si="137"/>
        <v>0</v>
      </c>
      <c r="R1424" s="38">
        <f t="shared" si="133"/>
        <v>0</v>
      </c>
      <c r="S1424" s="40" t="str">
        <f t="shared" si="136"/>
        <v/>
      </c>
    </row>
    <row r="1425" spans="1:19">
      <c r="A1425" s="33"/>
      <c r="B1425" s="34"/>
      <c r="C1425" s="33"/>
      <c r="D1425" s="33"/>
      <c r="E1425" s="33"/>
      <c r="F1425" s="42"/>
      <c r="G1425" s="42"/>
      <c r="I1425">
        <f t="shared" si="134"/>
        <v>0</v>
      </c>
      <c r="J1425">
        <f t="shared" si="135"/>
        <v>0</v>
      </c>
      <c r="L1425" s="107"/>
      <c r="M1425" s="110"/>
      <c r="N1425" s="109"/>
      <c r="P1425" s="38">
        <f t="shared" si="132"/>
        <v>0</v>
      </c>
      <c r="Q1425" s="105">
        <f t="shared" si="137"/>
        <v>0</v>
      </c>
      <c r="R1425" s="38">
        <f t="shared" si="133"/>
        <v>0</v>
      </c>
      <c r="S1425" s="40" t="str">
        <f t="shared" si="136"/>
        <v/>
      </c>
    </row>
    <row r="1426" spans="1:19">
      <c r="A1426" s="33"/>
      <c r="B1426" s="34"/>
      <c r="C1426" s="33"/>
      <c r="D1426" s="33"/>
      <c r="E1426" s="33"/>
      <c r="F1426" s="42"/>
      <c r="G1426" s="42"/>
      <c r="I1426">
        <f t="shared" si="134"/>
        <v>0</v>
      </c>
      <c r="J1426">
        <f t="shared" si="135"/>
        <v>0</v>
      </c>
      <c r="L1426" s="107"/>
      <c r="M1426" s="110"/>
      <c r="N1426" s="109"/>
      <c r="P1426" s="38">
        <f t="shared" si="132"/>
        <v>0</v>
      </c>
      <c r="Q1426" s="105">
        <f t="shared" si="137"/>
        <v>0</v>
      </c>
      <c r="R1426" s="38">
        <f t="shared" si="133"/>
        <v>0</v>
      </c>
      <c r="S1426" s="40" t="str">
        <f t="shared" si="136"/>
        <v/>
      </c>
    </row>
    <row r="1427" spans="1:19">
      <c r="A1427" s="33"/>
      <c r="B1427" s="34"/>
      <c r="C1427" s="33"/>
      <c r="D1427" s="33"/>
      <c r="E1427" s="33"/>
      <c r="F1427" s="42"/>
      <c r="G1427" s="42"/>
      <c r="I1427">
        <f t="shared" si="134"/>
        <v>0</v>
      </c>
      <c r="J1427">
        <f t="shared" si="135"/>
        <v>0</v>
      </c>
      <c r="L1427" s="107"/>
      <c r="M1427" s="110"/>
      <c r="N1427" s="109"/>
      <c r="P1427" s="38">
        <f t="shared" si="132"/>
        <v>0</v>
      </c>
      <c r="Q1427" s="105">
        <f t="shared" si="137"/>
        <v>0</v>
      </c>
      <c r="R1427" s="38">
        <f t="shared" si="133"/>
        <v>0</v>
      </c>
      <c r="S1427" s="40" t="str">
        <f t="shared" si="136"/>
        <v/>
      </c>
    </row>
    <row r="1428" spans="1:19">
      <c r="A1428" s="33"/>
      <c r="B1428" s="34"/>
      <c r="C1428" s="33"/>
      <c r="D1428" s="33"/>
      <c r="E1428" s="33"/>
      <c r="F1428" s="42"/>
      <c r="G1428" s="42"/>
      <c r="I1428">
        <f t="shared" si="134"/>
        <v>0</v>
      </c>
      <c r="J1428">
        <f t="shared" si="135"/>
        <v>0</v>
      </c>
      <c r="L1428" s="107"/>
      <c r="M1428" s="110"/>
      <c r="N1428" s="109"/>
      <c r="P1428" s="38">
        <f t="shared" si="132"/>
        <v>0</v>
      </c>
      <c r="Q1428" s="105">
        <f t="shared" si="137"/>
        <v>0</v>
      </c>
      <c r="R1428" s="38">
        <f t="shared" si="133"/>
        <v>0</v>
      </c>
      <c r="S1428" s="40" t="str">
        <f t="shared" si="136"/>
        <v/>
      </c>
    </row>
    <row r="1429" spans="1:19">
      <c r="A1429" s="33"/>
      <c r="B1429" s="34"/>
      <c r="C1429" s="33"/>
      <c r="D1429" s="33"/>
      <c r="E1429" s="33"/>
      <c r="F1429" s="42"/>
      <c r="G1429" s="42"/>
      <c r="I1429">
        <f t="shared" si="134"/>
        <v>0</v>
      </c>
      <c r="J1429">
        <f t="shared" si="135"/>
        <v>0</v>
      </c>
      <c r="L1429" s="107"/>
      <c r="M1429" s="110"/>
      <c r="N1429" s="109"/>
      <c r="P1429" s="38">
        <f t="shared" si="132"/>
        <v>0</v>
      </c>
      <c r="Q1429" s="105">
        <f t="shared" si="137"/>
        <v>0</v>
      </c>
      <c r="R1429" s="38">
        <f t="shared" si="133"/>
        <v>0</v>
      </c>
      <c r="S1429" s="40" t="str">
        <f t="shared" si="136"/>
        <v/>
      </c>
    </row>
    <row r="1430" spans="1:19">
      <c r="A1430" s="33"/>
      <c r="B1430" s="34"/>
      <c r="C1430" s="33"/>
      <c r="D1430" s="33"/>
      <c r="E1430" s="33"/>
      <c r="F1430" s="42"/>
      <c r="G1430" s="42"/>
      <c r="I1430">
        <f t="shared" si="134"/>
        <v>0</v>
      </c>
      <c r="J1430">
        <f t="shared" si="135"/>
        <v>0</v>
      </c>
      <c r="L1430" s="107"/>
      <c r="M1430" s="110"/>
      <c r="N1430" s="109"/>
      <c r="P1430" s="38">
        <f t="shared" si="132"/>
        <v>0</v>
      </c>
      <c r="Q1430" s="105">
        <f t="shared" si="137"/>
        <v>0</v>
      </c>
      <c r="R1430" s="38">
        <f t="shared" si="133"/>
        <v>0</v>
      </c>
      <c r="S1430" s="40" t="str">
        <f t="shared" si="136"/>
        <v/>
      </c>
    </row>
    <row r="1431" spans="1:19">
      <c r="A1431" s="33"/>
      <c r="B1431" s="34"/>
      <c r="C1431" s="33"/>
      <c r="D1431" s="33"/>
      <c r="E1431" s="33"/>
      <c r="F1431" s="42"/>
      <c r="G1431" s="42"/>
      <c r="I1431">
        <f t="shared" si="134"/>
        <v>0</v>
      </c>
      <c r="J1431">
        <f t="shared" si="135"/>
        <v>0</v>
      </c>
      <c r="L1431" s="107"/>
      <c r="M1431" s="110"/>
      <c r="N1431" s="109"/>
      <c r="P1431" s="38">
        <f t="shared" si="132"/>
        <v>0</v>
      </c>
      <c r="Q1431" s="105">
        <f t="shared" si="137"/>
        <v>0</v>
      </c>
      <c r="R1431" s="38">
        <f t="shared" si="133"/>
        <v>0</v>
      </c>
      <c r="S1431" s="40" t="str">
        <f t="shared" si="136"/>
        <v/>
      </c>
    </row>
    <row r="1432" spans="1:19">
      <c r="A1432" s="33"/>
      <c r="B1432" s="34"/>
      <c r="C1432" s="33"/>
      <c r="D1432" s="33"/>
      <c r="E1432" s="33"/>
      <c r="F1432" s="42"/>
      <c r="G1432" s="42"/>
      <c r="I1432">
        <f t="shared" si="134"/>
        <v>0</v>
      </c>
      <c r="J1432">
        <f t="shared" si="135"/>
        <v>0</v>
      </c>
      <c r="L1432" s="107"/>
      <c r="M1432" s="110"/>
      <c r="N1432" s="109"/>
      <c r="P1432" s="38">
        <f t="shared" si="132"/>
        <v>0</v>
      </c>
      <c r="Q1432" s="105">
        <f t="shared" si="137"/>
        <v>0</v>
      </c>
      <c r="R1432" s="38">
        <f t="shared" si="133"/>
        <v>0</v>
      </c>
      <c r="S1432" s="40" t="str">
        <f t="shared" si="136"/>
        <v/>
      </c>
    </row>
    <row r="1433" spans="1:19">
      <c r="A1433" s="33"/>
      <c r="B1433" s="34"/>
      <c r="C1433" s="33"/>
      <c r="D1433" s="33"/>
      <c r="E1433" s="33"/>
      <c r="F1433" s="42"/>
      <c r="G1433" s="42"/>
      <c r="I1433">
        <f t="shared" si="134"/>
        <v>0</v>
      </c>
      <c r="J1433">
        <f t="shared" si="135"/>
        <v>0</v>
      </c>
      <c r="L1433" s="107"/>
      <c r="M1433" s="110"/>
      <c r="N1433" s="109"/>
      <c r="P1433" s="38">
        <f t="shared" si="132"/>
        <v>0</v>
      </c>
      <c r="Q1433" s="105">
        <f t="shared" si="137"/>
        <v>0</v>
      </c>
      <c r="R1433" s="38">
        <f t="shared" si="133"/>
        <v>0</v>
      </c>
      <c r="S1433" s="40" t="str">
        <f t="shared" si="136"/>
        <v/>
      </c>
    </row>
    <row r="1434" spans="1:19">
      <c r="A1434" s="33"/>
      <c r="B1434" s="34"/>
      <c r="C1434" s="33"/>
      <c r="D1434" s="33"/>
      <c r="E1434" s="33"/>
      <c r="F1434" s="42"/>
      <c r="G1434" s="42"/>
      <c r="I1434">
        <f t="shared" si="134"/>
        <v>0</v>
      </c>
      <c r="J1434">
        <f t="shared" si="135"/>
        <v>0</v>
      </c>
      <c r="L1434" s="107"/>
      <c r="M1434" s="110"/>
      <c r="N1434" s="109"/>
      <c r="P1434" s="38">
        <f t="shared" si="132"/>
        <v>0</v>
      </c>
      <c r="Q1434" s="105">
        <f t="shared" si="137"/>
        <v>0</v>
      </c>
      <c r="R1434" s="38">
        <f t="shared" si="133"/>
        <v>0</v>
      </c>
      <c r="S1434" s="40" t="str">
        <f t="shared" si="136"/>
        <v/>
      </c>
    </row>
    <row r="1435" spans="1:19">
      <c r="A1435" s="33"/>
      <c r="B1435" s="34"/>
      <c r="C1435" s="33"/>
      <c r="D1435" s="33"/>
      <c r="E1435" s="33"/>
      <c r="F1435" s="42"/>
      <c r="G1435" s="42"/>
      <c r="I1435">
        <f t="shared" si="134"/>
        <v>0</v>
      </c>
      <c r="J1435">
        <f t="shared" si="135"/>
        <v>0</v>
      </c>
      <c r="L1435" s="107"/>
      <c r="M1435" s="110"/>
      <c r="N1435" s="109"/>
      <c r="P1435" s="38">
        <f t="shared" si="132"/>
        <v>0</v>
      </c>
      <c r="Q1435" s="105">
        <f t="shared" si="137"/>
        <v>0</v>
      </c>
      <c r="R1435" s="38">
        <f t="shared" si="133"/>
        <v>0</v>
      </c>
      <c r="S1435" s="40" t="str">
        <f t="shared" si="136"/>
        <v/>
      </c>
    </row>
    <row r="1436" spans="1:19">
      <c r="A1436" s="33"/>
      <c r="B1436" s="34"/>
      <c r="C1436" s="33"/>
      <c r="D1436" s="33"/>
      <c r="E1436" s="33"/>
      <c r="F1436" s="42"/>
      <c r="G1436" s="42"/>
      <c r="I1436">
        <f t="shared" si="134"/>
        <v>0</v>
      </c>
      <c r="J1436">
        <f t="shared" si="135"/>
        <v>0</v>
      </c>
      <c r="L1436" s="107"/>
      <c r="M1436" s="110"/>
      <c r="N1436" s="109"/>
      <c r="P1436" s="38">
        <f t="shared" si="132"/>
        <v>0</v>
      </c>
      <c r="Q1436" s="105">
        <f t="shared" si="137"/>
        <v>0</v>
      </c>
      <c r="R1436" s="38">
        <f t="shared" si="133"/>
        <v>0</v>
      </c>
      <c r="S1436" s="40" t="str">
        <f t="shared" si="136"/>
        <v/>
      </c>
    </row>
    <row r="1437" spans="1:19">
      <c r="A1437" s="33"/>
      <c r="B1437" s="34"/>
      <c r="C1437" s="33"/>
      <c r="D1437" s="33"/>
      <c r="E1437" s="33"/>
      <c r="F1437" s="42"/>
      <c r="G1437" s="42"/>
      <c r="I1437">
        <f t="shared" si="134"/>
        <v>0</v>
      </c>
      <c r="J1437">
        <f t="shared" si="135"/>
        <v>0</v>
      </c>
      <c r="L1437" s="107"/>
      <c r="M1437" s="110"/>
      <c r="N1437" s="109"/>
      <c r="P1437" s="38">
        <f t="shared" si="132"/>
        <v>0</v>
      </c>
      <c r="Q1437" s="105">
        <f t="shared" si="137"/>
        <v>0</v>
      </c>
      <c r="R1437" s="38">
        <f t="shared" si="133"/>
        <v>0</v>
      </c>
      <c r="S1437" s="40" t="str">
        <f t="shared" si="136"/>
        <v/>
      </c>
    </row>
    <row r="1438" spans="1:19">
      <c r="A1438" s="33"/>
      <c r="B1438" s="34"/>
      <c r="C1438" s="33"/>
      <c r="D1438" s="33"/>
      <c r="E1438" s="33"/>
      <c r="F1438" s="42"/>
      <c r="G1438" s="42"/>
      <c r="I1438">
        <f t="shared" si="134"/>
        <v>0</v>
      </c>
      <c r="J1438">
        <f t="shared" si="135"/>
        <v>0</v>
      </c>
      <c r="L1438" s="107"/>
      <c r="M1438" s="110"/>
      <c r="N1438" s="109"/>
      <c r="P1438" s="38">
        <f t="shared" si="132"/>
        <v>0</v>
      </c>
      <c r="Q1438" s="105">
        <f t="shared" si="137"/>
        <v>0</v>
      </c>
      <c r="R1438" s="38">
        <f t="shared" si="133"/>
        <v>0</v>
      </c>
      <c r="S1438" s="40" t="str">
        <f t="shared" si="136"/>
        <v/>
      </c>
    </row>
    <row r="1439" spans="1:19">
      <c r="A1439" s="33"/>
      <c r="B1439" s="34"/>
      <c r="C1439" s="33"/>
      <c r="D1439" s="33"/>
      <c r="E1439" s="33"/>
      <c r="F1439" s="42"/>
      <c r="G1439" s="42"/>
      <c r="I1439">
        <f t="shared" si="134"/>
        <v>0</v>
      </c>
      <c r="J1439">
        <f t="shared" si="135"/>
        <v>0</v>
      </c>
      <c r="L1439" s="107"/>
      <c r="M1439" s="110"/>
      <c r="N1439" s="109"/>
      <c r="P1439" s="38">
        <f t="shared" si="132"/>
        <v>0</v>
      </c>
      <c r="Q1439" s="105">
        <f t="shared" si="137"/>
        <v>0</v>
      </c>
      <c r="R1439" s="38">
        <f t="shared" si="133"/>
        <v>0</v>
      </c>
      <c r="S1439" s="40" t="str">
        <f t="shared" si="136"/>
        <v/>
      </c>
    </row>
    <row r="1440" spans="1:19">
      <c r="A1440" s="33"/>
      <c r="B1440" s="34"/>
      <c r="C1440" s="33"/>
      <c r="D1440" s="33"/>
      <c r="E1440" s="33"/>
      <c r="F1440" s="42"/>
      <c r="G1440" s="42"/>
      <c r="I1440">
        <f t="shared" si="134"/>
        <v>0</v>
      </c>
      <c r="J1440">
        <f t="shared" si="135"/>
        <v>0</v>
      </c>
      <c r="L1440" s="107"/>
      <c r="M1440" s="110"/>
      <c r="N1440" s="109"/>
      <c r="P1440" s="38">
        <f t="shared" si="132"/>
        <v>0</v>
      </c>
      <c r="Q1440" s="105">
        <f t="shared" si="137"/>
        <v>0</v>
      </c>
      <c r="R1440" s="38">
        <f t="shared" si="133"/>
        <v>0</v>
      </c>
      <c r="S1440" s="40" t="str">
        <f t="shared" si="136"/>
        <v/>
      </c>
    </row>
    <row r="1441" spans="1:19">
      <c r="A1441" s="33"/>
      <c r="B1441" s="34"/>
      <c r="C1441" s="33"/>
      <c r="D1441" s="33"/>
      <c r="E1441" s="33"/>
      <c r="F1441" s="42"/>
      <c r="G1441" s="42"/>
      <c r="I1441">
        <f t="shared" si="134"/>
        <v>0</v>
      </c>
      <c r="J1441">
        <f t="shared" si="135"/>
        <v>0</v>
      </c>
      <c r="L1441" s="107"/>
      <c r="M1441" s="110"/>
      <c r="N1441" s="109"/>
      <c r="P1441" s="38">
        <f t="shared" si="132"/>
        <v>0</v>
      </c>
      <c r="Q1441" s="105">
        <f t="shared" si="137"/>
        <v>0</v>
      </c>
      <c r="R1441" s="38">
        <f t="shared" si="133"/>
        <v>0</v>
      </c>
      <c r="S1441" s="40" t="str">
        <f t="shared" si="136"/>
        <v/>
      </c>
    </row>
    <row r="1442" spans="1:19">
      <c r="A1442" s="33"/>
      <c r="B1442" s="34"/>
      <c r="C1442" s="33"/>
      <c r="D1442" s="33"/>
      <c r="E1442" s="33"/>
      <c r="F1442" s="42"/>
      <c r="G1442" s="42"/>
      <c r="I1442">
        <f t="shared" si="134"/>
        <v>0</v>
      </c>
      <c r="J1442">
        <f t="shared" si="135"/>
        <v>0</v>
      </c>
      <c r="L1442" s="107"/>
      <c r="M1442" s="110"/>
      <c r="N1442" s="109"/>
      <c r="P1442" s="38">
        <f t="shared" si="132"/>
        <v>0</v>
      </c>
      <c r="Q1442" s="105">
        <f t="shared" si="137"/>
        <v>0</v>
      </c>
      <c r="R1442" s="38">
        <f t="shared" si="133"/>
        <v>0</v>
      </c>
      <c r="S1442" s="40" t="str">
        <f t="shared" si="136"/>
        <v/>
      </c>
    </row>
    <row r="1443" spans="1:19">
      <c r="A1443" s="33"/>
      <c r="B1443" s="34"/>
      <c r="C1443" s="33"/>
      <c r="D1443" s="33"/>
      <c r="E1443" s="33"/>
      <c r="F1443" s="42"/>
      <c r="G1443" s="42"/>
      <c r="I1443">
        <f t="shared" si="134"/>
        <v>0</v>
      </c>
      <c r="J1443">
        <f t="shared" si="135"/>
        <v>0</v>
      </c>
      <c r="L1443" s="107"/>
      <c r="M1443" s="110"/>
      <c r="N1443" s="109"/>
      <c r="P1443" s="38">
        <f t="shared" si="132"/>
        <v>0</v>
      </c>
      <c r="Q1443" s="105">
        <f t="shared" si="137"/>
        <v>0</v>
      </c>
      <c r="R1443" s="38">
        <f t="shared" si="133"/>
        <v>0</v>
      </c>
      <c r="S1443" s="40" t="str">
        <f t="shared" si="136"/>
        <v/>
      </c>
    </row>
    <row r="1444" spans="1:19">
      <c r="A1444" s="33"/>
      <c r="B1444" s="34"/>
      <c r="C1444" s="33"/>
      <c r="D1444" s="33"/>
      <c r="E1444" s="33"/>
      <c r="F1444" s="42"/>
      <c r="G1444" s="42"/>
      <c r="I1444">
        <f t="shared" si="134"/>
        <v>0</v>
      </c>
      <c r="J1444">
        <f t="shared" si="135"/>
        <v>0</v>
      </c>
      <c r="L1444" s="107"/>
      <c r="M1444" s="110"/>
      <c r="N1444" s="109"/>
      <c r="P1444" s="38">
        <f t="shared" si="132"/>
        <v>0</v>
      </c>
      <c r="Q1444" s="105">
        <f t="shared" si="137"/>
        <v>0</v>
      </c>
      <c r="R1444" s="38">
        <f t="shared" si="133"/>
        <v>0</v>
      </c>
      <c r="S1444" s="40" t="str">
        <f t="shared" si="136"/>
        <v/>
      </c>
    </row>
    <row r="1445" spans="1:19">
      <c r="A1445" s="33"/>
      <c r="B1445" s="34"/>
      <c r="C1445" s="33"/>
      <c r="D1445" s="33"/>
      <c r="E1445" s="33"/>
      <c r="F1445" s="42"/>
      <c r="G1445" s="42"/>
      <c r="I1445">
        <f t="shared" si="134"/>
        <v>0</v>
      </c>
      <c r="J1445">
        <f t="shared" si="135"/>
        <v>0</v>
      </c>
      <c r="L1445" s="107"/>
      <c r="M1445" s="110"/>
      <c r="N1445" s="109"/>
      <c r="P1445" s="38">
        <f t="shared" si="132"/>
        <v>0</v>
      </c>
      <c r="Q1445" s="105">
        <f t="shared" si="137"/>
        <v>0</v>
      </c>
      <c r="R1445" s="38">
        <f t="shared" si="133"/>
        <v>0</v>
      </c>
      <c r="S1445" s="40" t="str">
        <f t="shared" si="136"/>
        <v/>
      </c>
    </row>
    <row r="1446" spans="1:19">
      <c r="A1446" s="33"/>
      <c r="B1446" s="34"/>
      <c r="C1446" s="33"/>
      <c r="D1446" s="33"/>
      <c r="E1446" s="33"/>
      <c r="F1446" s="42"/>
      <c r="G1446" s="42"/>
      <c r="I1446">
        <f t="shared" si="134"/>
        <v>0</v>
      </c>
      <c r="J1446">
        <f t="shared" si="135"/>
        <v>0</v>
      </c>
      <c r="L1446" s="107"/>
      <c r="M1446" s="110"/>
      <c r="N1446" s="109"/>
      <c r="P1446" s="38">
        <f t="shared" si="132"/>
        <v>0</v>
      </c>
      <c r="Q1446" s="105">
        <f t="shared" si="137"/>
        <v>0</v>
      </c>
      <c r="R1446" s="38">
        <f t="shared" si="133"/>
        <v>0</v>
      </c>
      <c r="S1446" s="40" t="str">
        <f t="shared" si="136"/>
        <v/>
      </c>
    </row>
    <row r="1447" spans="1:19">
      <c r="A1447" s="33"/>
      <c r="B1447" s="34"/>
      <c r="C1447" s="33"/>
      <c r="D1447" s="33"/>
      <c r="E1447" s="33"/>
      <c r="F1447" s="42"/>
      <c r="G1447" s="42"/>
      <c r="I1447">
        <f t="shared" si="134"/>
        <v>0</v>
      </c>
      <c r="J1447">
        <f t="shared" si="135"/>
        <v>0</v>
      </c>
      <c r="L1447" s="107"/>
      <c r="M1447" s="110"/>
      <c r="N1447" s="109"/>
      <c r="P1447" s="38">
        <f t="shared" si="132"/>
        <v>0</v>
      </c>
      <c r="Q1447" s="105">
        <f t="shared" si="137"/>
        <v>0</v>
      </c>
      <c r="R1447" s="38">
        <f t="shared" si="133"/>
        <v>0</v>
      </c>
      <c r="S1447" s="40" t="str">
        <f t="shared" si="136"/>
        <v/>
      </c>
    </row>
    <row r="1448" spans="1:19">
      <c r="A1448" s="33"/>
      <c r="B1448" s="34"/>
      <c r="C1448" s="33"/>
      <c r="D1448" s="33"/>
      <c r="E1448" s="33"/>
      <c r="F1448" s="42"/>
      <c r="G1448" s="42"/>
      <c r="I1448">
        <f t="shared" si="134"/>
        <v>0</v>
      </c>
      <c r="J1448">
        <f t="shared" si="135"/>
        <v>0</v>
      </c>
      <c r="L1448" s="107"/>
      <c r="M1448" s="110"/>
      <c r="N1448" s="109"/>
      <c r="P1448" s="38">
        <f t="shared" si="132"/>
        <v>0</v>
      </c>
      <c r="Q1448" s="105">
        <f t="shared" si="137"/>
        <v>0</v>
      </c>
      <c r="R1448" s="38">
        <f t="shared" si="133"/>
        <v>0</v>
      </c>
      <c r="S1448" s="40" t="str">
        <f t="shared" si="136"/>
        <v/>
      </c>
    </row>
    <row r="1449" spans="1:19">
      <c r="A1449" s="33"/>
      <c r="B1449" s="34"/>
      <c r="C1449" s="33"/>
      <c r="D1449" s="33"/>
      <c r="E1449" s="33"/>
      <c r="F1449" s="42"/>
      <c r="G1449" s="42"/>
      <c r="I1449">
        <f t="shared" si="134"/>
        <v>0</v>
      </c>
      <c r="J1449">
        <f t="shared" si="135"/>
        <v>0</v>
      </c>
      <c r="L1449" s="107"/>
      <c r="M1449" s="110"/>
      <c r="N1449" s="109"/>
      <c r="P1449" s="38">
        <f t="shared" si="132"/>
        <v>0</v>
      </c>
      <c r="Q1449" s="105">
        <f t="shared" si="137"/>
        <v>0</v>
      </c>
      <c r="R1449" s="38">
        <f t="shared" si="133"/>
        <v>0</v>
      </c>
      <c r="S1449" s="40" t="str">
        <f t="shared" si="136"/>
        <v/>
      </c>
    </row>
    <row r="1450" spans="1:19">
      <c r="A1450" s="33"/>
      <c r="B1450" s="34"/>
      <c r="C1450" s="33"/>
      <c r="D1450" s="33"/>
      <c r="E1450" s="33"/>
      <c r="F1450" s="42"/>
      <c r="G1450" s="42"/>
      <c r="I1450">
        <f t="shared" si="134"/>
        <v>0</v>
      </c>
      <c r="J1450">
        <f t="shared" si="135"/>
        <v>0</v>
      </c>
      <c r="L1450" s="107"/>
      <c r="M1450" s="110"/>
      <c r="N1450" s="109"/>
      <c r="P1450" s="38">
        <f t="shared" si="132"/>
        <v>0</v>
      </c>
      <c r="Q1450" s="105">
        <f t="shared" si="137"/>
        <v>0</v>
      </c>
      <c r="R1450" s="38">
        <f t="shared" si="133"/>
        <v>0</v>
      </c>
      <c r="S1450" s="40" t="str">
        <f t="shared" si="136"/>
        <v/>
      </c>
    </row>
    <row r="1451" spans="1:19">
      <c r="A1451" s="33"/>
      <c r="B1451" s="34"/>
      <c r="C1451" s="33"/>
      <c r="D1451" s="33"/>
      <c r="E1451" s="33"/>
      <c r="F1451" s="42"/>
      <c r="G1451" s="42"/>
      <c r="I1451">
        <f t="shared" si="134"/>
        <v>0</v>
      </c>
      <c r="J1451">
        <f t="shared" si="135"/>
        <v>0</v>
      </c>
      <c r="L1451" s="107"/>
      <c r="M1451" s="110"/>
      <c r="N1451" s="109"/>
      <c r="P1451" s="38">
        <f t="shared" si="132"/>
        <v>0</v>
      </c>
      <c r="Q1451" s="105">
        <f t="shared" si="137"/>
        <v>0</v>
      </c>
      <c r="R1451" s="38">
        <f t="shared" si="133"/>
        <v>0</v>
      </c>
      <c r="S1451" s="40" t="str">
        <f t="shared" si="136"/>
        <v/>
      </c>
    </row>
    <row r="1452" spans="1:19">
      <c r="A1452" s="33"/>
      <c r="B1452" s="34"/>
      <c r="C1452" s="33"/>
      <c r="D1452" s="33"/>
      <c r="E1452" s="33"/>
      <c r="F1452" s="42"/>
      <c r="G1452" s="42"/>
      <c r="I1452">
        <f t="shared" si="134"/>
        <v>0</v>
      </c>
      <c r="J1452">
        <f t="shared" si="135"/>
        <v>0</v>
      </c>
      <c r="L1452" s="107"/>
      <c r="M1452" s="110"/>
      <c r="N1452" s="109"/>
      <c r="P1452" s="38">
        <f t="shared" si="132"/>
        <v>0</v>
      </c>
      <c r="Q1452" s="105">
        <f t="shared" si="137"/>
        <v>0</v>
      </c>
      <c r="R1452" s="38">
        <f t="shared" si="133"/>
        <v>0</v>
      </c>
      <c r="S1452" s="40" t="str">
        <f t="shared" si="136"/>
        <v/>
      </c>
    </row>
    <row r="1453" spans="1:19">
      <c r="A1453" s="33"/>
      <c r="B1453" s="34"/>
      <c r="C1453" s="33"/>
      <c r="D1453" s="33"/>
      <c r="E1453" s="33"/>
      <c r="F1453" s="42"/>
      <c r="G1453" s="42"/>
      <c r="I1453">
        <f t="shared" si="134"/>
        <v>0</v>
      </c>
      <c r="J1453">
        <f t="shared" si="135"/>
        <v>0</v>
      </c>
      <c r="L1453" s="107"/>
      <c r="M1453" s="110"/>
      <c r="N1453" s="109"/>
      <c r="P1453" s="38">
        <f t="shared" si="132"/>
        <v>0</v>
      </c>
      <c r="Q1453" s="105">
        <f t="shared" si="137"/>
        <v>0</v>
      </c>
      <c r="R1453" s="38">
        <f t="shared" si="133"/>
        <v>0</v>
      </c>
      <c r="S1453" s="40" t="str">
        <f t="shared" si="136"/>
        <v/>
      </c>
    </row>
    <row r="1454" spans="1:19">
      <c r="A1454" s="33"/>
      <c r="B1454" s="34"/>
      <c r="C1454" s="33"/>
      <c r="D1454" s="33"/>
      <c r="E1454" s="33"/>
      <c r="F1454" s="42"/>
      <c r="G1454" s="42"/>
      <c r="I1454">
        <f t="shared" si="134"/>
        <v>0</v>
      </c>
      <c r="J1454">
        <f t="shared" si="135"/>
        <v>0</v>
      </c>
      <c r="L1454" s="107"/>
      <c r="M1454" s="110"/>
      <c r="N1454" s="109"/>
      <c r="P1454" s="38">
        <f t="shared" si="132"/>
        <v>0</v>
      </c>
      <c r="Q1454" s="105">
        <f t="shared" si="137"/>
        <v>0</v>
      </c>
      <c r="R1454" s="38">
        <f t="shared" si="133"/>
        <v>0</v>
      </c>
      <c r="S1454" s="40" t="str">
        <f t="shared" si="136"/>
        <v/>
      </c>
    </row>
    <row r="1455" spans="1:19">
      <c r="A1455" s="33"/>
      <c r="B1455" s="34"/>
      <c r="C1455" s="33"/>
      <c r="D1455" s="33"/>
      <c r="E1455" s="33"/>
      <c r="F1455" s="42"/>
      <c r="G1455" s="42"/>
      <c r="I1455">
        <f t="shared" si="134"/>
        <v>0</v>
      </c>
      <c r="J1455">
        <f t="shared" si="135"/>
        <v>0</v>
      </c>
      <c r="L1455" s="107"/>
      <c r="M1455" s="110"/>
      <c r="N1455" s="109"/>
      <c r="P1455" s="38">
        <f t="shared" si="132"/>
        <v>0</v>
      </c>
      <c r="Q1455" s="105">
        <f t="shared" si="137"/>
        <v>0</v>
      </c>
      <c r="R1455" s="38">
        <f t="shared" si="133"/>
        <v>0</v>
      </c>
      <c r="S1455" s="40" t="str">
        <f t="shared" si="136"/>
        <v/>
      </c>
    </row>
    <row r="1456" spans="1:19">
      <c r="A1456" s="33"/>
      <c r="B1456" s="34"/>
      <c r="C1456" s="33"/>
      <c r="D1456" s="33"/>
      <c r="E1456" s="33"/>
      <c r="F1456" s="42"/>
      <c r="G1456" s="42"/>
      <c r="I1456">
        <f t="shared" si="134"/>
        <v>0</v>
      </c>
      <c r="J1456">
        <f t="shared" si="135"/>
        <v>0</v>
      </c>
      <c r="L1456" s="107"/>
      <c r="M1456" s="110"/>
      <c r="N1456" s="109"/>
      <c r="P1456" s="38">
        <f t="shared" si="132"/>
        <v>0</v>
      </c>
      <c r="Q1456" s="105">
        <f t="shared" si="137"/>
        <v>0</v>
      </c>
      <c r="R1456" s="38">
        <f t="shared" si="133"/>
        <v>0</v>
      </c>
      <c r="S1456" s="40" t="str">
        <f t="shared" si="136"/>
        <v/>
      </c>
    </row>
    <row r="1457" spans="1:19">
      <c r="A1457" s="33"/>
      <c r="B1457" s="34"/>
      <c r="C1457" s="33"/>
      <c r="D1457" s="33"/>
      <c r="E1457" s="33"/>
      <c r="F1457" s="42"/>
      <c r="G1457" s="42"/>
      <c r="I1457">
        <f t="shared" si="134"/>
        <v>0</v>
      </c>
      <c r="J1457">
        <f t="shared" si="135"/>
        <v>0</v>
      </c>
      <c r="L1457" s="107"/>
      <c r="M1457" s="110"/>
      <c r="N1457" s="109"/>
      <c r="P1457" s="38">
        <f t="shared" si="132"/>
        <v>0</v>
      </c>
      <c r="Q1457" s="105">
        <f t="shared" si="137"/>
        <v>0</v>
      </c>
      <c r="R1457" s="38">
        <f t="shared" si="133"/>
        <v>0</v>
      </c>
      <c r="S1457" s="40" t="str">
        <f t="shared" si="136"/>
        <v/>
      </c>
    </row>
    <row r="1458" spans="1:19">
      <c r="A1458" s="33"/>
      <c r="B1458" s="34"/>
      <c r="C1458" s="33"/>
      <c r="D1458" s="33"/>
      <c r="E1458" s="33"/>
      <c r="F1458" s="42"/>
      <c r="G1458" s="42"/>
      <c r="I1458">
        <f t="shared" si="134"/>
        <v>0</v>
      </c>
      <c r="J1458">
        <f t="shared" si="135"/>
        <v>0</v>
      </c>
      <c r="L1458" s="107"/>
      <c r="M1458" s="110"/>
      <c r="N1458" s="109"/>
      <c r="P1458" s="38">
        <f t="shared" si="132"/>
        <v>0</v>
      </c>
      <c r="Q1458" s="105">
        <f t="shared" si="137"/>
        <v>0</v>
      </c>
      <c r="R1458" s="38">
        <f t="shared" si="133"/>
        <v>0</v>
      </c>
      <c r="S1458" s="40" t="str">
        <f t="shared" si="136"/>
        <v/>
      </c>
    </row>
    <row r="1459" spans="1:19">
      <c r="A1459" s="33"/>
      <c r="B1459" s="34"/>
      <c r="C1459" s="33"/>
      <c r="D1459" s="33"/>
      <c r="E1459" s="33"/>
      <c r="F1459" s="42"/>
      <c r="G1459" s="42"/>
      <c r="I1459">
        <f t="shared" si="134"/>
        <v>0</v>
      </c>
      <c r="J1459">
        <f t="shared" si="135"/>
        <v>0</v>
      </c>
      <c r="L1459" s="107"/>
      <c r="M1459" s="110"/>
      <c r="N1459" s="109"/>
      <c r="P1459" s="38">
        <f t="shared" si="132"/>
        <v>0</v>
      </c>
      <c r="Q1459" s="105">
        <f t="shared" si="137"/>
        <v>0</v>
      </c>
      <c r="R1459" s="38">
        <f t="shared" si="133"/>
        <v>0</v>
      </c>
      <c r="S1459" s="40" t="str">
        <f t="shared" si="136"/>
        <v/>
      </c>
    </row>
    <row r="1460" spans="1:19">
      <c r="A1460" s="33"/>
      <c r="B1460" s="34"/>
      <c r="C1460" s="33"/>
      <c r="D1460" s="33"/>
      <c r="E1460" s="33"/>
      <c r="F1460" s="42"/>
      <c r="G1460" s="42"/>
      <c r="I1460">
        <f t="shared" si="134"/>
        <v>0</v>
      </c>
      <c r="J1460">
        <f t="shared" si="135"/>
        <v>0</v>
      </c>
      <c r="L1460" s="107"/>
      <c r="M1460" s="110"/>
      <c r="N1460" s="109"/>
      <c r="P1460" s="38">
        <f t="shared" si="132"/>
        <v>0</v>
      </c>
      <c r="Q1460" s="105">
        <f t="shared" si="137"/>
        <v>0</v>
      </c>
      <c r="R1460" s="38">
        <f t="shared" si="133"/>
        <v>0</v>
      </c>
      <c r="S1460" s="40" t="str">
        <f t="shared" si="136"/>
        <v/>
      </c>
    </row>
    <row r="1461" spans="1:19">
      <c r="A1461" s="33"/>
      <c r="B1461" s="34"/>
      <c r="C1461" s="33"/>
      <c r="D1461" s="33"/>
      <c r="E1461" s="33"/>
      <c r="F1461" s="42"/>
      <c r="G1461" s="42"/>
      <c r="I1461">
        <f t="shared" si="134"/>
        <v>0</v>
      </c>
      <c r="J1461">
        <f t="shared" si="135"/>
        <v>0</v>
      </c>
      <c r="L1461" s="107"/>
      <c r="M1461" s="110"/>
      <c r="N1461" s="109"/>
      <c r="P1461" s="38">
        <f t="shared" si="132"/>
        <v>0</v>
      </c>
      <c r="Q1461" s="105">
        <f t="shared" si="137"/>
        <v>0</v>
      </c>
      <c r="R1461" s="38">
        <f t="shared" si="133"/>
        <v>0</v>
      </c>
      <c r="S1461" s="40" t="str">
        <f t="shared" si="136"/>
        <v/>
      </c>
    </row>
    <row r="1462" spans="1:19">
      <c r="A1462" s="33"/>
      <c r="B1462" s="34"/>
      <c r="C1462" s="33"/>
      <c r="D1462" s="33"/>
      <c r="E1462" s="33"/>
      <c r="F1462" s="42"/>
      <c r="G1462" s="42"/>
      <c r="I1462">
        <f t="shared" si="134"/>
        <v>0</v>
      </c>
      <c r="J1462">
        <f t="shared" si="135"/>
        <v>0</v>
      </c>
      <c r="L1462" s="107"/>
      <c r="M1462" s="110"/>
      <c r="N1462" s="109"/>
      <c r="P1462" s="38">
        <f t="shared" si="132"/>
        <v>0</v>
      </c>
      <c r="Q1462" s="105">
        <f t="shared" si="137"/>
        <v>0</v>
      </c>
      <c r="R1462" s="38">
        <f t="shared" si="133"/>
        <v>0</v>
      </c>
      <c r="S1462" s="40" t="str">
        <f t="shared" si="136"/>
        <v/>
      </c>
    </row>
    <row r="1463" spans="1:19">
      <c r="A1463" s="33"/>
      <c r="B1463" s="34"/>
      <c r="C1463" s="33"/>
      <c r="D1463" s="33"/>
      <c r="E1463" s="33"/>
      <c r="F1463" s="42"/>
      <c r="G1463" s="42"/>
      <c r="I1463">
        <f t="shared" si="134"/>
        <v>0</v>
      </c>
      <c r="J1463">
        <f t="shared" si="135"/>
        <v>0</v>
      </c>
      <c r="L1463" s="107"/>
      <c r="M1463" s="110"/>
      <c r="N1463" s="109"/>
      <c r="P1463" s="38">
        <f t="shared" ref="P1463:P1526" si="138">I1463*L1463/1000</f>
        <v>0</v>
      </c>
      <c r="Q1463" s="105">
        <f t="shared" si="137"/>
        <v>0</v>
      </c>
      <c r="R1463" s="38">
        <f t="shared" ref="R1463:R1526" si="139">J1463*N1463/1000</f>
        <v>0</v>
      </c>
      <c r="S1463" s="40" t="str">
        <f t="shared" si="136"/>
        <v/>
      </c>
    </row>
    <row r="1464" spans="1:19">
      <c r="A1464" s="33"/>
      <c r="B1464" s="34"/>
      <c r="C1464" s="33"/>
      <c r="D1464" s="33"/>
      <c r="E1464" s="33"/>
      <c r="F1464" s="42"/>
      <c r="G1464" s="42"/>
      <c r="I1464">
        <f t="shared" ref="I1464:I1527" si="140">IF(OR(E1464="R",E1464="E"),D1464,IF(D1464&gt;=E1464,D1464-E1464,0))</f>
        <v>0</v>
      </c>
      <c r="J1464">
        <f t="shared" ref="J1464:J1527" si="141">IF(OR(E1464="R",E1464="E"),0,IF(E1464&gt;D1464,E1464-D1464,0))</f>
        <v>0</v>
      </c>
      <c r="L1464" s="107"/>
      <c r="M1464" s="110"/>
      <c r="N1464" s="109"/>
      <c r="P1464" s="38">
        <f t="shared" si="138"/>
        <v>0</v>
      </c>
      <c r="Q1464" s="105">
        <f t="shared" si="137"/>
        <v>0</v>
      </c>
      <c r="R1464" s="38">
        <f t="shared" si="139"/>
        <v>0</v>
      </c>
      <c r="S1464" s="40" t="str">
        <f t="shared" si="136"/>
        <v/>
      </c>
    </row>
    <row r="1465" spans="1:19">
      <c r="A1465" s="33"/>
      <c r="B1465" s="34"/>
      <c r="C1465" s="33"/>
      <c r="D1465" s="33"/>
      <c r="E1465" s="33"/>
      <c r="F1465" s="42"/>
      <c r="G1465" s="42"/>
      <c r="I1465">
        <f t="shared" si="140"/>
        <v>0</v>
      </c>
      <c r="J1465">
        <f t="shared" si="141"/>
        <v>0</v>
      </c>
      <c r="L1465" s="107"/>
      <c r="M1465" s="110"/>
      <c r="N1465" s="109"/>
      <c r="P1465" s="38">
        <f t="shared" si="138"/>
        <v>0</v>
      </c>
      <c r="Q1465" s="105">
        <f t="shared" si="137"/>
        <v>0</v>
      </c>
      <c r="R1465" s="38">
        <f t="shared" si="139"/>
        <v>0</v>
      </c>
      <c r="S1465" s="40" t="str">
        <f t="shared" si="136"/>
        <v/>
      </c>
    </row>
    <row r="1466" spans="1:19">
      <c r="A1466" s="33"/>
      <c r="B1466" s="34"/>
      <c r="C1466" s="33"/>
      <c r="D1466" s="33"/>
      <c r="E1466" s="33"/>
      <c r="F1466" s="42"/>
      <c r="G1466" s="42"/>
      <c r="I1466">
        <f t="shared" si="140"/>
        <v>0</v>
      </c>
      <c r="J1466">
        <f t="shared" si="141"/>
        <v>0</v>
      </c>
      <c r="L1466" s="107"/>
      <c r="M1466" s="110"/>
      <c r="N1466" s="109"/>
      <c r="P1466" s="38">
        <f t="shared" si="138"/>
        <v>0</v>
      </c>
      <c r="Q1466" s="105">
        <f t="shared" si="137"/>
        <v>0</v>
      </c>
      <c r="R1466" s="38">
        <f t="shared" si="139"/>
        <v>0</v>
      </c>
      <c r="S1466" s="40" t="str">
        <f t="shared" si="136"/>
        <v/>
      </c>
    </row>
    <row r="1467" spans="1:19">
      <c r="A1467" s="33"/>
      <c r="B1467" s="34"/>
      <c r="C1467" s="33"/>
      <c r="D1467" s="33"/>
      <c r="E1467" s="33"/>
      <c r="F1467" s="42"/>
      <c r="G1467" s="42"/>
      <c r="I1467">
        <f t="shared" si="140"/>
        <v>0</v>
      </c>
      <c r="J1467">
        <f t="shared" si="141"/>
        <v>0</v>
      </c>
      <c r="L1467" s="107"/>
      <c r="M1467" s="110"/>
      <c r="N1467" s="109"/>
      <c r="P1467" s="38">
        <f t="shared" si="138"/>
        <v>0</v>
      </c>
      <c r="Q1467" s="105">
        <f t="shared" si="137"/>
        <v>0</v>
      </c>
      <c r="R1467" s="38">
        <f t="shared" si="139"/>
        <v>0</v>
      </c>
      <c r="S1467" s="40" t="str">
        <f t="shared" si="136"/>
        <v/>
      </c>
    </row>
    <row r="1468" spans="1:19">
      <c r="A1468" s="33"/>
      <c r="B1468" s="34"/>
      <c r="C1468" s="33"/>
      <c r="D1468" s="33"/>
      <c r="E1468" s="33"/>
      <c r="F1468" s="42"/>
      <c r="G1468" s="42"/>
      <c r="I1468">
        <f t="shared" si="140"/>
        <v>0</v>
      </c>
      <c r="J1468">
        <f t="shared" si="141"/>
        <v>0</v>
      </c>
      <c r="L1468" s="107"/>
      <c r="M1468" s="110"/>
      <c r="N1468" s="109"/>
      <c r="P1468" s="38">
        <f t="shared" si="138"/>
        <v>0</v>
      </c>
      <c r="Q1468" s="105">
        <f t="shared" si="137"/>
        <v>0</v>
      </c>
      <c r="R1468" s="38">
        <f t="shared" si="139"/>
        <v>0</v>
      </c>
      <c r="S1468" s="40" t="str">
        <f t="shared" si="136"/>
        <v/>
      </c>
    </row>
    <row r="1469" spans="1:19">
      <c r="A1469" s="33"/>
      <c r="B1469" s="34"/>
      <c r="C1469" s="33"/>
      <c r="D1469" s="33"/>
      <c r="E1469" s="33"/>
      <c r="F1469" s="42"/>
      <c r="G1469" s="42"/>
      <c r="I1469">
        <f t="shared" si="140"/>
        <v>0</v>
      </c>
      <c r="J1469">
        <f t="shared" si="141"/>
        <v>0</v>
      </c>
      <c r="L1469" s="107"/>
      <c r="M1469" s="110"/>
      <c r="N1469" s="109"/>
      <c r="P1469" s="38">
        <f t="shared" si="138"/>
        <v>0</v>
      </c>
      <c r="Q1469" s="105">
        <f t="shared" si="137"/>
        <v>0</v>
      </c>
      <c r="R1469" s="38">
        <f t="shared" si="139"/>
        <v>0</v>
      </c>
      <c r="S1469" s="40" t="str">
        <f t="shared" si="136"/>
        <v/>
      </c>
    </row>
    <row r="1470" spans="1:19">
      <c r="A1470" s="33"/>
      <c r="B1470" s="34"/>
      <c r="C1470" s="33"/>
      <c r="D1470" s="33"/>
      <c r="E1470" s="33"/>
      <c r="F1470" s="42"/>
      <c r="G1470" s="42"/>
      <c r="I1470">
        <f t="shared" si="140"/>
        <v>0</v>
      </c>
      <c r="J1470">
        <f t="shared" si="141"/>
        <v>0</v>
      </c>
      <c r="L1470" s="107"/>
      <c r="M1470" s="110"/>
      <c r="N1470" s="109"/>
      <c r="P1470" s="38">
        <f t="shared" si="138"/>
        <v>0</v>
      </c>
      <c r="Q1470" s="105">
        <f t="shared" si="137"/>
        <v>0</v>
      </c>
      <c r="R1470" s="38">
        <f t="shared" si="139"/>
        <v>0</v>
      </c>
      <c r="S1470" s="40" t="str">
        <f t="shared" si="136"/>
        <v/>
      </c>
    </row>
    <row r="1471" spans="1:19">
      <c r="A1471" s="33"/>
      <c r="B1471" s="34"/>
      <c r="C1471" s="33"/>
      <c r="D1471" s="33"/>
      <c r="E1471" s="33"/>
      <c r="F1471" s="42"/>
      <c r="G1471" s="42"/>
      <c r="I1471">
        <f t="shared" si="140"/>
        <v>0</v>
      </c>
      <c r="J1471">
        <f t="shared" si="141"/>
        <v>0</v>
      </c>
      <c r="L1471" s="107"/>
      <c r="M1471" s="110"/>
      <c r="N1471" s="109"/>
      <c r="P1471" s="38">
        <f t="shared" si="138"/>
        <v>0</v>
      </c>
      <c r="Q1471" s="105">
        <f t="shared" si="137"/>
        <v>0</v>
      </c>
      <c r="R1471" s="38">
        <f t="shared" si="139"/>
        <v>0</v>
      </c>
      <c r="S1471" s="40" t="str">
        <f t="shared" si="136"/>
        <v/>
      </c>
    </row>
    <row r="1472" spans="1:19">
      <c r="A1472" s="33"/>
      <c r="B1472" s="34"/>
      <c r="C1472" s="33"/>
      <c r="D1472" s="33"/>
      <c r="E1472" s="33"/>
      <c r="F1472" s="42"/>
      <c r="G1472" s="42"/>
      <c r="I1472">
        <f t="shared" si="140"/>
        <v>0</v>
      </c>
      <c r="J1472">
        <f t="shared" si="141"/>
        <v>0</v>
      </c>
      <c r="L1472" s="107"/>
      <c r="M1472" s="110"/>
      <c r="N1472" s="109"/>
      <c r="P1472" s="38">
        <f t="shared" si="138"/>
        <v>0</v>
      </c>
      <c r="Q1472" s="105">
        <f t="shared" si="137"/>
        <v>0</v>
      </c>
      <c r="R1472" s="38">
        <f t="shared" si="139"/>
        <v>0</v>
      </c>
      <c r="S1472" s="40" t="str">
        <f t="shared" si="136"/>
        <v/>
      </c>
    </row>
    <row r="1473" spans="1:19">
      <c r="A1473" s="33"/>
      <c r="B1473" s="34"/>
      <c r="C1473" s="33"/>
      <c r="D1473" s="33"/>
      <c r="E1473" s="33"/>
      <c r="F1473" s="42"/>
      <c r="G1473" s="42"/>
      <c r="I1473">
        <f t="shared" si="140"/>
        <v>0</v>
      </c>
      <c r="J1473">
        <f t="shared" si="141"/>
        <v>0</v>
      </c>
      <c r="L1473" s="107"/>
      <c r="M1473" s="110"/>
      <c r="N1473" s="109"/>
      <c r="P1473" s="38">
        <f t="shared" si="138"/>
        <v>0</v>
      </c>
      <c r="Q1473" s="105">
        <f t="shared" si="137"/>
        <v>0</v>
      </c>
      <c r="R1473" s="38">
        <f t="shared" si="139"/>
        <v>0</v>
      </c>
      <c r="S1473" s="40" t="str">
        <f t="shared" si="136"/>
        <v/>
      </c>
    </row>
    <row r="1474" spans="1:19">
      <c r="A1474" s="33"/>
      <c r="B1474" s="34"/>
      <c r="C1474" s="33"/>
      <c r="D1474" s="33"/>
      <c r="E1474" s="33"/>
      <c r="F1474" s="42"/>
      <c r="G1474" s="42"/>
      <c r="I1474">
        <f t="shared" si="140"/>
        <v>0</v>
      </c>
      <c r="J1474">
        <f t="shared" si="141"/>
        <v>0</v>
      </c>
      <c r="L1474" s="107"/>
      <c r="M1474" s="110"/>
      <c r="N1474" s="109"/>
      <c r="P1474" s="38">
        <f t="shared" si="138"/>
        <v>0</v>
      </c>
      <c r="Q1474" s="105">
        <f t="shared" si="137"/>
        <v>0</v>
      </c>
      <c r="R1474" s="38">
        <f t="shared" si="139"/>
        <v>0</v>
      </c>
      <c r="S1474" s="40" t="str">
        <f t="shared" si="136"/>
        <v/>
      </c>
    </row>
    <row r="1475" spans="1:19">
      <c r="A1475" s="33"/>
      <c r="B1475" s="34"/>
      <c r="C1475" s="33"/>
      <c r="D1475" s="33"/>
      <c r="E1475" s="33"/>
      <c r="F1475" s="42"/>
      <c r="G1475" s="42"/>
      <c r="I1475">
        <f t="shared" si="140"/>
        <v>0</v>
      </c>
      <c r="J1475">
        <f t="shared" si="141"/>
        <v>0</v>
      </c>
      <c r="L1475" s="107"/>
      <c r="M1475" s="110"/>
      <c r="N1475" s="109"/>
      <c r="P1475" s="38">
        <f t="shared" si="138"/>
        <v>0</v>
      </c>
      <c r="Q1475" s="105">
        <f t="shared" si="137"/>
        <v>0</v>
      </c>
      <c r="R1475" s="38">
        <f t="shared" si="139"/>
        <v>0</v>
      </c>
      <c r="S1475" s="40" t="str">
        <f t="shared" si="136"/>
        <v/>
      </c>
    </row>
    <row r="1476" spans="1:19">
      <c r="A1476" s="33"/>
      <c r="B1476" s="34"/>
      <c r="C1476" s="33"/>
      <c r="D1476" s="33"/>
      <c r="E1476" s="33"/>
      <c r="F1476" s="42"/>
      <c r="G1476" s="42"/>
      <c r="I1476">
        <f t="shared" si="140"/>
        <v>0</v>
      </c>
      <c r="J1476">
        <f t="shared" si="141"/>
        <v>0</v>
      </c>
      <c r="L1476" s="107"/>
      <c r="M1476" s="110"/>
      <c r="N1476" s="109"/>
      <c r="P1476" s="38">
        <f t="shared" si="138"/>
        <v>0</v>
      </c>
      <c r="Q1476" s="105">
        <f t="shared" si="137"/>
        <v>0</v>
      </c>
      <c r="R1476" s="38">
        <f t="shared" si="139"/>
        <v>0</v>
      </c>
      <c r="S1476" s="40" t="str">
        <f t="shared" si="136"/>
        <v/>
      </c>
    </row>
    <row r="1477" spans="1:19">
      <c r="A1477" s="33"/>
      <c r="B1477" s="34"/>
      <c r="C1477" s="33"/>
      <c r="D1477" s="33"/>
      <c r="E1477" s="33"/>
      <c r="F1477" s="42"/>
      <c r="G1477" s="42"/>
      <c r="I1477">
        <f t="shared" si="140"/>
        <v>0</v>
      </c>
      <c r="J1477">
        <f t="shared" si="141"/>
        <v>0</v>
      </c>
      <c r="L1477" s="107"/>
      <c r="M1477" s="110"/>
      <c r="N1477" s="109"/>
      <c r="P1477" s="38">
        <f t="shared" si="138"/>
        <v>0</v>
      </c>
      <c r="Q1477" s="105">
        <f t="shared" si="137"/>
        <v>0</v>
      </c>
      <c r="R1477" s="38">
        <f t="shared" si="139"/>
        <v>0</v>
      </c>
      <c r="S1477" s="40" t="str">
        <f t="shared" si="136"/>
        <v/>
      </c>
    </row>
    <row r="1478" spans="1:19">
      <c r="A1478" s="33"/>
      <c r="B1478" s="34"/>
      <c r="C1478" s="33"/>
      <c r="D1478" s="33"/>
      <c r="E1478" s="33"/>
      <c r="F1478" s="42"/>
      <c r="G1478" s="42"/>
      <c r="I1478">
        <f t="shared" si="140"/>
        <v>0</v>
      </c>
      <c r="J1478">
        <f t="shared" si="141"/>
        <v>0</v>
      </c>
      <c r="L1478" s="107"/>
      <c r="M1478" s="110"/>
      <c r="N1478" s="109"/>
      <c r="P1478" s="38">
        <f t="shared" si="138"/>
        <v>0</v>
      </c>
      <c r="Q1478" s="105">
        <f t="shared" si="137"/>
        <v>0</v>
      </c>
      <c r="R1478" s="38">
        <f t="shared" si="139"/>
        <v>0</v>
      </c>
      <c r="S1478" s="40" t="str">
        <f t="shared" si="136"/>
        <v/>
      </c>
    </row>
    <row r="1479" spans="1:19">
      <c r="A1479" s="33"/>
      <c r="B1479" s="34"/>
      <c r="C1479" s="33"/>
      <c r="D1479" s="33"/>
      <c r="E1479" s="33"/>
      <c r="F1479" s="42"/>
      <c r="G1479" s="42"/>
      <c r="I1479">
        <f t="shared" si="140"/>
        <v>0</v>
      </c>
      <c r="J1479">
        <f t="shared" si="141"/>
        <v>0</v>
      </c>
      <c r="L1479" s="107"/>
      <c r="M1479" s="110"/>
      <c r="N1479" s="109"/>
      <c r="P1479" s="38">
        <f t="shared" si="138"/>
        <v>0</v>
      </c>
      <c r="Q1479" s="105">
        <f t="shared" si="137"/>
        <v>0</v>
      </c>
      <c r="R1479" s="38">
        <f t="shared" si="139"/>
        <v>0</v>
      </c>
      <c r="S1479" s="40" t="str">
        <f t="shared" ref="S1479:S1542" si="142">IF(C1479=1,SUM(R1479:R1502)-SUM(P1479:P1502),"")</f>
        <v/>
      </c>
    </row>
    <row r="1480" spans="1:19">
      <c r="A1480" s="33"/>
      <c r="B1480" s="34"/>
      <c r="C1480" s="33"/>
      <c r="D1480" s="33"/>
      <c r="E1480" s="33"/>
      <c r="F1480" s="42"/>
      <c r="G1480" s="42"/>
      <c r="I1480">
        <f t="shared" si="140"/>
        <v>0</v>
      </c>
      <c r="J1480">
        <f t="shared" si="141"/>
        <v>0</v>
      </c>
      <c r="L1480" s="107"/>
      <c r="M1480" s="110"/>
      <c r="N1480" s="109"/>
      <c r="P1480" s="38">
        <f t="shared" si="138"/>
        <v>0</v>
      </c>
      <c r="Q1480" s="105">
        <f t="shared" ref="Q1480:Q1543" si="143">I1480*M1480/1000</f>
        <v>0</v>
      </c>
      <c r="R1480" s="38">
        <f t="shared" si="139"/>
        <v>0</v>
      </c>
      <c r="S1480" s="40" t="str">
        <f t="shared" si="142"/>
        <v/>
      </c>
    </row>
    <row r="1481" spans="1:19">
      <c r="A1481" s="33"/>
      <c r="B1481" s="34"/>
      <c r="C1481" s="33"/>
      <c r="D1481" s="33"/>
      <c r="E1481" s="33"/>
      <c r="F1481" s="42"/>
      <c r="G1481" s="42"/>
      <c r="I1481">
        <f t="shared" si="140"/>
        <v>0</v>
      </c>
      <c r="J1481">
        <f t="shared" si="141"/>
        <v>0</v>
      </c>
      <c r="L1481" s="107"/>
      <c r="M1481" s="110"/>
      <c r="N1481" s="109"/>
      <c r="P1481" s="38">
        <f t="shared" si="138"/>
        <v>0</v>
      </c>
      <c r="Q1481" s="105">
        <f t="shared" si="143"/>
        <v>0</v>
      </c>
      <c r="R1481" s="38">
        <f t="shared" si="139"/>
        <v>0</v>
      </c>
      <c r="S1481" s="40" t="str">
        <f t="shared" si="142"/>
        <v/>
      </c>
    </row>
    <row r="1482" spans="1:19">
      <c r="A1482" s="33"/>
      <c r="B1482" s="34"/>
      <c r="C1482" s="33"/>
      <c r="D1482" s="33"/>
      <c r="E1482" s="33"/>
      <c r="F1482" s="42"/>
      <c r="G1482" s="42"/>
      <c r="I1482">
        <f t="shared" si="140"/>
        <v>0</v>
      </c>
      <c r="J1482">
        <f t="shared" si="141"/>
        <v>0</v>
      </c>
      <c r="L1482" s="107"/>
      <c r="M1482" s="110"/>
      <c r="N1482" s="109"/>
      <c r="P1482" s="38">
        <f t="shared" si="138"/>
        <v>0</v>
      </c>
      <c r="Q1482" s="105">
        <f t="shared" si="143"/>
        <v>0</v>
      </c>
      <c r="R1482" s="38">
        <f t="shared" si="139"/>
        <v>0</v>
      </c>
      <c r="S1482" s="40" t="str">
        <f t="shared" si="142"/>
        <v/>
      </c>
    </row>
    <row r="1483" spans="1:19">
      <c r="A1483" s="33"/>
      <c r="B1483" s="34"/>
      <c r="C1483" s="33"/>
      <c r="D1483" s="33"/>
      <c r="E1483" s="33"/>
      <c r="F1483" s="42"/>
      <c r="G1483" s="42"/>
      <c r="I1483">
        <f t="shared" si="140"/>
        <v>0</v>
      </c>
      <c r="J1483">
        <f t="shared" si="141"/>
        <v>0</v>
      </c>
      <c r="L1483" s="107"/>
      <c r="M1483" s="110"/>
      <c r="N1483" s="109"/>
      <c r="P1483" s="38">
        <f t="shared" si="138"/>
        <v>0</v>
      </c>
      <c r="Q1483" s="105">
        <f t="shared" si="143"/>
        <v>0</v>
      </c>
      <c r="R1483" s="38">
        <f t="shared" si="139"/>
        <v>0</v>
      </c>
      <c r="S1483" s="40" t="str">
        <f t="shared" si="142"/>
        <v/>
      </c>
    </row>
    <row r="1484" spans="1:19">
      <c r="A1484" s="33"/>
      <c r="B1484" s="34"/>
      <c r="C1484" s="33"/>
      <c r="D1484" s="33"/>
      <c r="E1484" s="33"/>
      <c r="F1484" s="42"/>
      <c r="G1484" s="42"/>
      <c r="I1484">
        <f t="shared" si="140"/>
        <v>0</v>
      </c>
      <c r="J1484">
        <f t="shared" si="141"/>
        <v>0</v>
      </c>
      <c r="L1484" s="107"/>
      <c r="M1484" s="110"/>
      <c r="N1484" s="109"/>
      <c r="P1484" s="38">
        <f t="shared" si="138"/>
        <v>0</v>
      </c>
      <c r="Q1484" s="105">
        <f t="shared" si="143"/>
        <v>0</v>
      </c>
      <c r="R1484" s="38">
        <f t="shared" si="139"/>
        <v>0</v>
      </c>
      <c r="S1484" s="40" t="str">
        <f t="shared" si="142"/>
        <v/>
      </c>
    </row>
    <row r="1485" spans="1:19">
      <c r="A1485" s="33"/>
      <c r="B1485" s="34"/>
      <c r="C1485" s="33"/>
      <c r="D1485" s="33"/>
      <c r="E1485" s="33"/>
      <c r="F1485" s="42"/>
      <c r="G1485" s="42"/>
      <c r="I1485">
        <f t="shared" si="140"/>
        <v>0</v>
      </c>
      <c r="J1485">
        <f t="shared" si="141"/>
        <v>0</v>
      </c>
      <c r="L1485" s="107"/>
      <c r="M1485" s="110"/>
      <c r="N1485" s="109"/>
      <c r="P1485" s="38">
        <f t="shared" si="138"/>
        <v>0</v>
      </c>
      <c r="Q1485" s="105">
        <f t="shared" si="143"/>
        <v>0</v>
      </c>
      <c r="R1485" s="38">
        <f t="shared" si="139"/>
        <v>0</v>
      </c>
      <c r="S1485" s="40" t="str">
        <f t="shared" si="142"/>
        <v/>
      </c>
    </row>
    <row r="1486" spans="1:19">
      <c r="A1486" s="33"/>
      <c r="B1486" s="34"/>
      <c r="C1486" s="33"/>
      <c r="D1486" s="33"/>
      <c r="E1486" s="33"/>
      <c r="F1486" s="42"/>
      <c r="G1486" s="42"/>
      <c r="I1486">
        <f t="shared" si="140"/>
        <v>0</v>
      </c>
      <c r="J1486">
        <f t="shared" si="141"/>
        <v>0</v>
      </c>
      <c r="L1486" s="107"/>
      <c r="M1486" s="110"/>
      <c r="N1486" s="109"/>
      <c r="P1486" s="38">
        <f t="shared" si="138"/>
        <v>0</v>
      </c>
      <c r="Q1486" s="105">
        <f t="shared" si="143"/>
        <v>0</v>
      </c>
      <c r="R1486" s="38">
        <f t="shared" si="139"/>
        <v>0</v>
      </c>
      <c r="S1486" s="40" t="str">
        <f t="shared" si="142"/>
        <v/>
      </c>
    </row>
    <row r="1487" spans="1:19">
      <c r="A1487" s="33"/>
      <c r="B1487" s="34"/>
      <c r="C1487" s="33"/>
      <c r="D1487" s="33"/>
      <c r="E1487" s="33"/>
      <c r="F1487" s="42"/>
      <c r="G1487" s="42"/>
      <c r="I1487">
        <f t="shared" si="140"/>
        <v>0</v>
      </c>
      <c r="J1487">
        <f t="shared" si="141"/>
        <v>0</v>
      </c>
      <c r="L1487" s="107"/>
      <c r="M1487" s="110"/>
      <c r="N1487" s="109"/>
      <c r="P1487" s="38">
        <f t="shared" si="138"/>
        <v>0</v>
      </c>
      <c r="Q1487" s="105">
        <f t="shared" si="143"/>
        <v>0</v>
      </c>
      <c r="R1487" s="38">
        <f t="shared" si="139"/>
        <v>0</v>
      </c>
      <c r="S1487" s="40" t="str">
        <f t="shared" si="142"/>
        <v/>
      </c>
    </row>
    <row r="1488" spans="1:19">
      <c r="A1488" s="33"/>
      <c r="B1488" s="34"/>
      <c r="C1488" s="33"/>
      <c r="D1488" s="33"/>
      <c r="E1488" s="33"/>
      <c r="F1488" s="42"/>
      <c r="G1488" s="42"/>
      <c r="I1488">
        <f t="shared" si="140"/>
        <v>0</v>
      </c>
      <c r="J1488">
        <f t="shared" si="141"/>
        <v>0</v>
      </c>
      <c r="L1488" s="107"/>
      <c r="M1488" s="110"/>
      <c r="N1488" s="109"/>
      <c r="P1488" s="38">
        <f t="shared" si="138"/>
        <v>0</v>
      </c>
      <c r="Q1488" s="105">
        <f t="shared" si="143"/>
        <v>0</v>
      </c>
      <c r="R1488" s="38">
        <f t="shared" si="139"/>
        <v>0</v>
      </c>
      <c r="S1488" s="40" t="str">
        <f t="shared" si="142"/>
        <v/>
      </c>
    </row>
    <row r="1489" spans="1:19">
      <c r="A1489" s="33"/>
      <c r="B1489" s="34"/>
      <c r="C1489" s="33"/>
      <c r="D1489" s="33"/>
      <c r="E1489" s="33"/>
      <c r="F1489" s="42"/>
      <c r="G1489" s="42"/>
      <c r="I1489">
        <f t="shared" si="140"/>
        <v>0</v>
      </c>
      <c r="J1489">
        <f t="shared" si="141"/>
        <v>0</v>
      </c>
      <c r="L1489" s="107"/>
      <c r="M1489" s="110"/>
      <c r="N1489" s="109"/>
      <c r="P1489" s="38">
        <f t="shared" si="138"/>
        <v>0</v>
      </c>
      <c r="Q1489" s="105">
        <f t="shared" si="143"/>
        <v>0</v>
      </c>
      <c r="R1489" s="38">
        <f t="shared" si="139"/>
        <v>0</v>
      </c>
      <c r="S1489" s="40" t="str">
        <f t="shared" si="142"/>
        <v/>
      </c>
    </row>
    <row r="1490" spans="1:19">
      <c r="A1490" s="33"/>
      <c r="B1490" s="34"/>
      <c r="C1490" s="33"/>
      <c r="D1490" s="33"/>
      <c r="E1490" s="33"/>
      <c r="F1490" s="42"/>
      <c r="G1490" s="42"/>
      <c r="I1490">
        <f t="shared" si="140"/>
        <v>0</v>
      </c>
      <c r="J1490">
        <f t="shared" si="141"/>
        <v>0</v>
      </c>
      <c r="L1490" s="107"/>
      <c r="M1490" s="110"/>
      <c r="N1490" s="109"/>
      <c r="P1490" s="38">
        <f t="shared" si="138"/>
        <v>0</v>
      </c>
      <c r="Q1490" s="105">
        <f t="shared" si="143"/>
        <v>0</v>
      </c>
      <c r="R1490" s="38">
        <f t="shared" si="139"/>
        <v>0</v>
      </c>
      <c r="S1490" s="40" t="str">
        <f t="shared" si="142"/>
        <v/>
      </c>
    </row>
    <row r="1491" spans="1:19">
      <c r="A1491" s="33"/>
      <c r="B1491" s="34"/>
      <c r="C1491" s="33"/>
      <c r="D1491" s="33"/>
      <c r="E1491" s="33"/>
      <c r="F1491" s="42"/>
      <c r="G1491" s="42"/>
      <c r="I1491">
        <f t="shared" si="140"/>
        <v>0</v>
      </c>
      <c r="J1491">
        <f t="shared" si="141"/>
        <v>0</v>
      </c>
      <c r="L1491" s="107"/>
      <c r="M1491" s="110"/>
      <c r="N1491" s="109"/>
      <c r="P1491" s="38">
        <f t="shared" si="138"/>
        <v>0</v>
      </c>
      <c r="Q1491" s="105">
        <f t="shared" si="143"/>
        <v>0</v>
      </c>
      <c r="R1491" s="38">
        <f t="shared" si="139"/>
        <v>0</v>
      </c>
      <c r="S1491" s="40" t="str">
        <f t="shared" si="142"/>
        <v/>
      </c>
    </row>
    <row r="1492" spans="1:19">
      <c r="A1492" s="33"/>
      <c r="B1492" s="34"/>
      <c r="C1492" s="33"/>
      <c r="D1492" s="33"/>
      <c r="E1492" s="33"/>
      <c r="F1492" s="42"/>
      <c r="G1492" s="42"/>
      <c r="I1492">
        <f t="shared" si="140"/>
        <v>0</v>
      </c>
      <c r="J1492">
        <f t="shared" si="141"/>
        <v>0</v>
      </c>
      <c r="L1492" s="107"/>
      <c r="M1492" s="110"/>
      <c r="N1492" s="109"/>
      <c r="P1492" s="38">
        <f t="shared" si="138"/>
        <v>0</v>
      </c>
      <c r="Q1492" s="105">
        <f t="shared" si="143"/>
        <v>0</v>
      </c>
      <c r="R1492" s="38">
        <f t="shared" si="139"/>
        <v>0</v>
      </c>
      <c r="S1492" s="40" t="str">
        <f t="shared" si="142"/>
        <v/>
      </c>
    </row>
    <row r="1493" spans="1:19">
      <c r="A1493" s="33"/>
      <c r="B1493" s="34"/>
      <c r="C1493" s="33"/>
      <c r="D1493" s="33"/>
      <c r="E1493" s="33"/>
      <c r="F1493" s="42"/>
      <c r="G1493" s="42"/>
      <c r="I1493">
        <f t="shared" si="140"/>
        <v>0</v>
      </c>
      <c r="J1493">
        <f t="shared" si="141"/>
        <v>0</v>
      </c>
      <c r="L1493" s="107"/>
      <c r="M1493" s="110"/>
      <c r="N1493" s="109"/>
      <c r="P1493" s="38">
        <f t="shared" si="138"/>
        <v>0</v>
      </c>
      <c r="Q1493" s="105">
        <f t="shared" si="143"/>
        <v>0</v>
      </c>
      <c r="R1493" s="38">
        <f t="shared" si="139"/>
        <v>0</v>
      </c>
      <c r="S1493" s="40" t="str">
        <f t="shared" si="142"/>
        <v/>
      </c>
    </row>
    <row r="1494" spans="1:19">
      <c r="A1494" s="33"/>
      <c r="B1494" s="34"/>
      <c r="C1494" s="33"/>
      <c r="D1494" s="33"/>
      <c r="E1494" s="33"/>
      <c r="F1494" s="42"/>
      <c r="G1494" s="42"/>
      <c r="I1494">
        <f t="shared" si="140"/>
        <v>0</v>
      </c>
      <c r="J1494">
        <f t="shared" si="141"/>
        <v>0</v>
      </c>
      <c r="L1494" s="107"/>
      <c r="M1494" s="110"/>
      <c r="N1494" s="109"/>
      <c r="P1494" s="38">
        <f t="shared" si="138"/>
        <v>0</v>
      </c>
      <c r="Q1494" s="105">
        <f t="shared" si="143"/>
        <v>0</v>
      </c>
      <c r="R1494" s="38">
        <f t="shared" si="139"/>
        <v>0</v>
      </c>
      <c r="S1494" s="40" t="str">
        <f t="shared" si="142"/>
        <v/>
      </c>
    </row>
    <row r="1495" spans="1:19">
      <c r="A1495" s="33"/>
      <c r="B1495" s="34"/>
      <c r="C1495" s="33"/>
      <c r="D1495" s="33"/>
      <c r="E1495" s="33"/>
      <c r="F1495" s="42"/>
      <c r="G1495" s="42"/>
      <c r="I1495">
        <f t="shared" si="140"/>
        <v>0</v>
      </c>
      <c r="J1495">
        <f t="shared" si="141"/>
        <v>0</v>
      </c>
      <c r="L1495" s="107"/>
      <c r="M1495" s="110"/>
      <c r="N1495" s="109"/>
      <c r="P1495" s="38">
        <f t="shared" si="138"/>
        <v>0</v>
      </c>
      <c r="Q1495" s="105">
        <f t="shared" si="143"/>
        <v>0</v>
      </c>
      <c r="R1495" s="38">
        <f t="shared" si="139"/>
        <v>0</v>
      </c>
      <c r="S1495" s="40" t="str">
        <f t="shared" si="142"/>
        <v/>
      </c>
    </row>
    <row r="1496" spans="1:19">
      <c r="A1496" s="33"/>
      <c r="B1496" s="34"/>
      <c r="C1496" s="33"/>
      <c r="D1496" s="33"/>
      <c r="E1496" s="33"/>
      <c r="F1496" s="42"/>
      <c r="G1496" s="42"/>
      <c r="I1496">
        <f t="shared" si="140"/>
        <v>0</v>
      </c>
      <c r="J1496">
        <f t="shared" si="141"/>
        <v>0</v>
      </c>
      <c r="L1496" s="107"/>
      <c r="M1496" s="110"/>
      <c r="N1496" s="109"/>
      <c r="P1496" s="38">
        <f t="shared" si="138"/>
        <v>0</v>
      </c>
      <c r="Q1496" s="105">
        <f t="shared" si="143"/>
        <v>0</v>
      </c>
      <c r="R1496" s="38">
        <f t="shared" si="139"/>
        <v>0</v>
      </c>
      <c r="S1496" s="40" t="str">
        <f t="shared" si="142"/>
        <v/>
      </c>
    </row>
    <row r="1497" spans="1:19">
      <c r="A1497" s="33"/>
      <c r="B1497" s="34"/>
      <c r="C1497" s="33"/>
      <c r="D1497" s="33"/>
      <c r="E1497" s="33"/>
      <c r="F1497" s="42"/>
      <c r="G1497" s="42"/>
      <c r="I1497">
        <f t="shared" si="140"/>
        <v>0</v>
      </c>
      <c r="J1497">
        <f t="shared" si="141"/>
        <v>0</v>
      </c>
      <c r="L1497" s="107"/>
      <c r="M1497" s="110"/>
      <c r="N1497" s="109"/>
      <c r="P1497" s="38">
        <f t="shared" si="138"/>
        <v>0</v>
      </c>
      <c r="Q1497" s="105">
        <f t="shared" si="143"/>
        <v>0</v>
      </c>
      <c r="R1497" s="38">
        <f t="shared" si="139"/>
        <v>0</v>
      </c>
      <c r="S1497" s="40" t="str">
        <f t="shared" si="142"/>
        <v/>
      </c>
    </row>
    <row r="1498" spans="1:19">
      <c r="A1498" s="33"/>
      <c r="B1498" s="34"/>
      <c r="C1498" s="33"/>
      <c r="D1498" s="33"/>
      <c r="E1498" s="33"/>
      <c r="F1498" s="42"/>
      <c r="G1498" s="42"/>
      <c r="I1498">
        <f t="shared" si="140"/>
        <v>0</v>
      </c>
      <c r="J1498">
        <f t="shared" si="141"/>
        <v>0</v>
      </c>
      <c r="L1498" s="107"/>
      <c r="M1498" s="110"/>
      <c r="N1498" s="109"/>
      <c r="P1498" s="38">
        <f t="shared" si="138"/>
        <v>0</v>
      </c>
      <c r="Q1498" s="105">
        <f t="shared" si="143"/>
        <v>0</v>
      </c>
      <c r="R1498" s="38">
        <f t="shared" si="139"/>
        <v>0</v>
      </c>
      <c r="S1498" s="40" t="str">
        <f t="shared" si="142"/>
        <v/>
      </c>
    </row>
    <row r="1499" spans="1:19">
      <c r="A1499" s="33"/>
      <c r="B1499" s="34"/>
      <c r="C1499" s="33"/>
      <c r="D1499" s="33"/>
      <c r="E1499" s="33"/>
      <c r="F1499" s="42"/>
      <c r="G1499" s="42"/>
      <c r="I1499">
        <f t="shared" si="140"/>
        <v>0</v>
      </c>
      <c r="J1499">
        <f t="shared" si="141"/>
        <v>0</v>
      </c>
      <c r="L1499" s="107"/>
      <c r="M1499" s="110"/>
      <c r="N1499" s="109"/>
      <c r="P1499" s="38">
        <f t="shared" si="138"/>
        <v>0</v>
      </c>
      <c r="Q1499" s="105">
        <f t="shared" si="143"/>
        <v>0</v>
      </c>
      <c r="R1499" s="38">
        <f t="shared" si="139"/>
        <v>0</v>
      </c>
      <c r="S1499" s="40" t="str">
        <f t="shared" si="142"/>
        <v/>
      </c>
    </row>
    <row r="1500" spans="1:19">
      <c r="A1500" s="33"/>
      <c r="B1500" s="34"/>
      <c r="C1500" s="33"/>
      <c r="D1500" s="33"/>
      <c r="E1500" s="33"/>
      <c r="F1500" s="42"/>
      <c r="G1500" s="42"/>
      <c r="I1500">
        <f t="shared" si="140"/>
        <v>0</v>
      </c>
      <c r="J1500">
        <f t="shared" si="141"/>
        <v>0</v>
      </c>
      <c r="L1500" s="107"/>
      <c r="M1500" s="110"/>
      <c r="N1500" s="109"/>
      <c r="P1500" s="38">
        <f t="shared" si="138"/>
        <v>0</v>
      </c>
      <c r="Q1500" s="105">
        <f t="shared" si="143"/>
        <v>0</v>
      </c>
      <c r="R1500" s="38">
        <f t="shared" si="139"/>
        <v>0</v>
      </c>
      <c r="S1500" s="40" t="str">
        <f t="shared" si="142"/>
        <v/>
      </c>
    </row>
    <row r="1501" spans="1:19">
      <c r="A1501" s="33"/>
      <c r="B1501" s="34"/>
      <c r="C1501" s="33"/>
      <c r="D1501" s="33"/>
      <c r="E1501" s="33"/>
      <c r="F1501" s="42"/>
      <c r="G1501" s="42"/>
      <c r="I1501">
        <f t="shared" si="140"/>
        <v>0</v>
      </c>
      <c r="J1501">
        <f t="shared" si="141"/>
        <v>0</v>
      </c>
      <c r="L1501" s="107"/>
      <c r="M1501" s="110"/>
      <c r="N1501" s="109"/>
      <c r="P1501" s="38">
        <f t="shared" si="138"/>
        <v>0</v>
      </c>
      <c r="Q1501" s="105">
        <f t="shared" si="143"/>
        <v>0</v>
      </c>
      <c r="R1501" s="38">
        <f t="shared" si="139"/>
        <v>0</v>
      </c>
      <c r="S1501" s="40" t="str">
        <f t="shared" si="142"/>
        <v/>
      </c>
    </row>
    <row r="1502" spans="1:19">
      <c r="A1502" s="33"/>
      <c r="B1502" s="34"/>
      <c r="C1502" s="33"/>
      <c r="D1502" s="33"/>
      <c r="E1502" s="33"/>
      <c r="F1502" s="42"/>
      <c r="G1502" s="42"/>
      <c r="I1502">
        <f t="shared" si="140"/>
        <v>0</v>
      </c>
      <c r="J1502">
        <f t="shared" si="141"/>
        <v>0</v>
      </c>
      <c r="L1502" s="107"/>
      <c r="M1502" s="110"/>
      <c r="N1502" s="109"/>
      <c r="P1502" s="38">
        <f t="shared" si="138"/>
        <v>0</v>
      </c>
      <c r="Q1502" s="105">
        <f t="shared" si="143"/>
        <v>0</v>
      </c>
      <c r="R1502" s="38">
        <f t="shared" si="139"/>
        <v>0</v>
      </c>
      <c r="S1502" s="40" t="str">
        <f t="shared" si="142"/>
        <v/>
      </c>
    </row>
    <row r="1503" spans="1:19">
      <c r="A1503" s="33"/>
      <c r="B1503" s="34"/>
      <c r="C1503" s="33"/>
      <c r="D1503" s="33"/>
      <c r="E1503" s="33"/>
      <c r="F1503" s="42"/>
      <c r="G1503" s="42"/>
      <c r="I1503">
        <f t="shared" si="140"/>
        <v>0</v>
      </c>
      <c r="J1503">
        <f t="shared" si="141"/>
        <v>0</v>
      </c>
      <c r="L1503" s="107"/>
      <c r="M1503" s="110"/>
      <c r="N1503" s="109"/>
      <c r="P1503" s="38">
        <f t="shared" si="138"/>
        <v>0</v>
      </c>
      <c r="Q1503" s="105">
        <f t="shared" si="143"/>
        <v>0</v>
      </c>
      <c r="R1503" s="38">
        <f t="shared" si="139"/>
        <v>0</v>
      </c>
      <c r="S1503" s="40" t="str">
        <f t="shared" si="142"/>
        <v/>
      </c>
    </row>
    <row r="1504" spans="1:19">
      <c r="A1504" s="33"/>
      <c r="B1504" s="34"/>
      <c r="C1504" s="33"/>
      <c r="D1504" s="33"/>
      <c r="E1504" s="33"/>
      <c r="F1504" s="42"/>
      <c r="G1504" s="42"/>
      <c r="I1504">
        <f t="shared" si="140"/>
        <v>0</v>
      </c>
      <c r="J1504">
        <f t="shared" si="141"/>
        <v>0</v>
      </c>
      <c r="L1504" s="107"/>
      <c r="M1504" s="110"/>
      <c r="N1504" s="109"/>
      <c r="P1504" s="38">
        <f t="shared" si="138"/>
        <v>0</v>
      </c>
      <c r="Q1504" s="105">
        <f t="shared" si="143"/>
        <v>0</v>
      </c>
      <c r="R1504" s="38">
        <f t="shared" si="139"/>
        <v>0</v>
      </c>
      <c r="S1504" s="40" t="str">
        <f t="shared" si="142"/>
        <v/>
      </c>
    </row>
    <row r="1505" spans="1:19">
      <c r="A1505" s="33"/>
      <c r="B1505" s="34"/>
      <c r="C1505" s="33"/>
      <c r="D1505" s="33"/>
      <c r="E1505" s="33"/>
      <c r="F1505" s="42"/>
      <c r="G1505" s="42"/>
      <c r="I1505">
        <f t="shared" si="140"/>
        <v>0</v>
      </c>
      <c r="J1505">
        <f t="shared" si="141"/>
        <v>0</v>
      </c>
      <c r="L1505" s="107"/>
      <c r="M1505" s="110"/>
      <c r="N1505" s="109"/>
      <c r="P1505" s="38">
        <f t="shared" si="138"/>
        <v>0</v>
      </c>
      <c r="Q1505" s="105">
        <f t="shared" si="143"/>
        <v>0</v>
      </c>
      <c r="R1505" s="38">
        <f t="shared" si="139"/>
        <v>0</v>
      </c>
      <c r="S1505" s="40" t="str">
        <f t="shared" si="142"/>
        <v/>
      </c>
    </row>
    <row r="1506" spans="1:19">
      <c r="A1506" s="33"/>
      <c r="B1506" s="34"/>
      <c r="C1506" s="33"/>
      <c r="D1506" s="33"/>
      <c r="E1506" s="33"/>
      <c r="F1506" s="42"/>
      <c r="G1506" s="42"/>
      <c r="I1506">
        <f t="shared" si="140"/>
        <v>0</v>
      </c>
      <c r="J1506">
        <f t="shared" si="141"/>
        <v>0</v>
      </c>
      <c r="L1506" s="107"/>
      <c r="M1506" s="110"/>
      <c r="N1506" s="109"/>
      <c r="P1506" s="38">
        <f t="shared" si="138"/>
        <v>0</v>
      </c>
      <c r="Q1506" s="105">
        <f t="shared" si="143"/>
        <v>0</v>
      </c>
      <c r="R1506" s="38">
        <f t="shared" si="139"/>
        <v>0</v>
      </c>
      <c r="S1506" s="40" t="str">
        <f t="shared" si="142"/>
        <v/>
      </c>
    </row>
    <row r="1507" spans="1:19">
      <c r="A1507" s="33"/>
      <c r="B1507" s="34"/>
      <c r="C1507" s="33"/>
      <c r="D1507" s="33"/>
      <c r="E1507" s="33"/>
      <c r="F1507" s="42"/>
      <c r="G1507" s="42"/>
      <c r="I1507">
        <f t="shared" si="140"/>
        <v>0</v>
      </c>
      <c r="J1507">
        <f t="shared" si="141"/>
        <v>0</v>
      </c>
      <c r="L1507" s="107"/>
      <c r="M1507" s="110"/>
      <c r="N1507" s="109"/>
      <c r="P1507" s="38">
        <f t="shared" si="138"/>
        <v>0</v>
      </c>
      <c r="Q1507" s="105">
        <f t="shared" si="143"/>
        <v>0</v>
      </c>
      <c r="R1507" s="38">
        <f t="shared" si="139"/>
        <v>0</v>
      </c>
      <c r="S1507" s="40" t="str">
        <f t="shared" si="142"/>
        <v/>
      </c>
    </row>
    <row r="1508" spans="1:19">
      <c r="A1508" s="33"/>
      <c r="B1508" s="34"/>
      <c r="C1508" s="33"/>
      <c r="D1508" s="33"/>
      <c r="E1508" s="33"/>
      <c r="F1508" s="42"/>
      <c r="G1508" s="42"/>
      <c r="I1508">
        <f t="shared" si="140"/>
        <v>0</v>
      </c>
      <c r="J1508">
        <f t="shared" si="141"/>
        <v>0</v>
      </c>
      <c r="L1508" s="107"/>
      <c r="M1508" s="110"/>
      <c r="N1508" s="109"/>
      <c r="P1508" s="38">
        <f t="shared" si="138"/>
        <v>0</v>
      </c>
      <c r="Q1508" s="105">
        <f t="shared" si="143"/>
        <v>0</v>
      </c>
      <c r="R1508" s="38">
        <f t="shared" si="139"/>
        <v>0</v>
      </c>
      <c r="S1508" s="40" t="str">
        <f t="shared" si="142"/>
        <v/>
      </c>
    </row>
    <row r="1509" spans="1:19">
      <c r="A1509" s="33"/>
      <c r="B1509" s="34"/>
      <c r="C1509" s="33"/>
      <c r="D1509" s="33"/>
      <c r="E1509" s="33"/>
      <c r="F1509" s="42"/>
      <c r="G1509" s="42"/>
      <c r="I1509">
        <f t="shared" si="140"/>
        <v>0</v>
      </c>
      <c r="J1509">
        <f t="shared" si="141"/>
        <v>0</v>
      </c>
      <c r="L1509" s="107"/>
      <c r="M1509" s="110"/>
      <c r="N1509" s="109"/>
      <c r="P1509" s="38">
        <f t="shared" si="138"/>
        <v>0</v>
      </c>
      <c r="Q1509" s="105">
        <f t="shared" si="143"/>
        <v>0</v>
      </c>
      <c r="R1509" s="38">
        <f t="shared" si="139"/>
        <v>0</v>
      </c>
      <c r="S1509" s="40" t="str">
        <f t="shared" si="142"/>
        <v/>
      </c>
    </row>
    <row r="1510" spans="1:19">
      <c r="A1510" s="33"/>
      <c r="B1510" s="34"/>
      <c r="C1510" s="33"/>
      <c r="D1510" s="33"/>
      <c r="E1510" s="33"/>
      <c r="F1510" s="42"/>
      <c r="G1510" s="42"/>
      <c r="I1510">
        <f t="shared" si="140"/>
        <v>0</v>
      </c>
      <c r="J1510">
        <f t="shared" si="141"/>
        <v>0</v>
      </c>
      <c r="L1510" s="107"/>
      <c r="M1510" s="110"/>
      <c r="N1510" s="109"/>
      <c r="P1510" s="38">
        <f t="shared" si="138"/>
        <v>0</v>
      </c>
      <c r="Q1510" s="105">
        <f t="shared" si="143"/>
        <v>0</v>
      </c>
      <c r="R1510" s="38">
        <f t="shared" si="139"/>
        <v>0</v>
      </c>
      <c r="S1510" s="40" t="str">
        <f t="shared" si="142"/>
        <v/>
      </c>
    </row>
    <row r="1511" spans="1:19">
      <c r="A1511" s="33"/>
      <c r="B1511" s="34"/>
      <c r="C1511" s="33"/>
      <c r="D1511" s="33"/>
      <c r="E1511" s="33"/>
      <c r="F1511" s="42"/>
      <c r="G1511" s="42"/>
      <c r="I1511">
        <f t="shared" si="140"/>
        <v>0</v>
      </c>
      <c r="J1511">
        <f t="shared" si="141"/>
        <v>0</v>
      </c>
      <c r="L1511" s="107"/>
      <c r="M1511" s="110"/>
      <c r="N1511" s="109"/>
      <c r="P1511" s="38">
        <f t="shared" si="138"/>
        <v>0</v>
      </c>
      <c r="Q1511" s="105">
        <f t="shared" si="143"/>
        <v>0</v>
      </c>
      <c r="R1511" s="38">
        <f t="shared" si="139"/>
        <v>0</v>
      </c>
      <c r="S1511" s="40" t="str">
        <f t="shared" si="142"/>
        <v/>
      </c>
    </row>
    <row r="1512" spans="1:19">
      <c r="A1512" s="33"/>
      <c r="B1512" s="34"/>
      <c r="C1512" s="33"/>
      <c r="D1512" s="33"/>
      <c r="E1512" s="33"/>
      <c r="F1512" s="42"/>
      <c r="G1512" s="42"/>
      <c r="I1512">
        <f t="shared" si="140"/>
        <v>0</v>
      </c>
      <c r="J1512">
        <f t="shared" si="141"/>
        <v>0</v>
      </c>
      <c r="L1512" s="107"/>
      <c r="M1512" s="110"/>
      <c r="N1512" s="109"/>
      <c r="P1512" s="38">
        <f t="shared" si="138"/>
        <v>0</v>
      </c>
      <c r="Q1512" s="105">
        <f t="shared" si="143"/>
        <v>0</v>
      </c>
      <c r="R1512" s="38">
        <f t="shared" si="139"/>
        <v>0</v>
      </c>
      <c r="S1512" s="40" t="str">
        <f t="shared" si="142"/>
        <v/>
      </c>
    </row>
    <row r="1513" spans="1:19">
      <c r="A1513" s="33"/>
      <c r="B1513" s="34"/>
      <c r="C1513" s="33"/>
      <c r="D1513" s="33"/>
      <c r="E1513" s="33"/>
      <c r="F1513" s="42"/>
      <c r="G1513" s="42"/>
      <c r="I1513">
        <f t="shared" si="140"/>
        <v>0</v>
      </c>
      <c r="J1513">
        <f t="shared" si="141"/>
        <v>0</v>
      </c>
      <c r="L1513" s="107"/>
      <c r="M1513" s="110"/>
      <c r="N1513" s="109"/>
      <c r="P1513" s="38">
        <f t="shared" si="138"/>
        <v>0</v>
      </c>
      <c r="Q1513" s="105">
        <f t="shared" si="143"/>
        <v>0</v>
      </c>
      <c r="R1513" s="38">
        <f t="shared" si="139"/>
        <v>0</v>
      </c>
      <c r="S1513" s="40" t="str">
        <f t="shared" si="142"/>
        <v/>
      </c>
    </row>
    <row r="1514" spans="1:19">
      <c r="A1514" s="33"/>
      <c r="B1514" s="34"/>
      <c r="C1514" s="33"/>
      <c r="D1514" s="33"/>
      <c r="E1514" s="33"/>
      <c r="F1514" s="42"/>
      <c r="G1514" s="42"/>
      <c r="I1514">
        <f t="shared" si="140"/>
        <v>0</v>
      </c>
      <c r="J1514">
        <f t="shared" si="141"/>
        <v>0</v>
      </c>
      <c r="L1514" s="107"/>
      <c r="M1514" s="110"/>
      <c r="N1514" s="109"/>
      <c r="P1514" s="38">
        <f t="shared" si="138"/>
        <v>0</v>
      </c>
      <c r="Q1514" s="105">
        <f t="shared" si="143"/>
        <v>0</v>
      </c>
      <c r="R1514" s="38">
        <f t="shared" si="139"/>
        <v>0</v>
      </c>
      <c r="S1514" s="40" t="str">
        <f t="shared" si="142"/>
        <v/>
      </c>
    </row>
    <row r="1515" spans="1:19">
      <c r="A1515" s="33"/>
      <c r="B1515" s="34"/>
      <c r="C1515" s="33"/>
      <c r="D1515" s="33"/>
      <c r="E1515" s="33"/>
      <c r="F1515" s="42"/>
      <c r="G1515" s="42"/>
      <c r="I1515">
        <f t="shared" si="140"/>
        <v>0</v>
      </c>
      <c r="J1515">
        <f t="shared" si="141"/>
        <v>0</v>
      </c>
      <c r="L1515" s="107"/>
      <c r="M1515" s="110"/>
      <c r="N1515" s="109"/>
      <c r="P1515" s="38">
        <f t="shared" si="138"/>
        <v>0</v>
      </c>
      <c r="Q1515" s="105">
        <f t="shared" si="143"/>
        <v>0</v>
      </c>
      <c r="R1515" s="38">
        <f t="shared" si="139"/>
        <v>0</v>
      </c>
      <c r="S1515" s="40" t="str">
        <f t="shared" si="142"/>
        <v/>
      </c>
    </row>
    <row r="1516" spans="1:19">
      <c r="A1516" s="33"/>
      <c r="B1516" s="34"/>
      <c r="C1516" s="33"/>
      <c r="D1516" s="33"/>
      <c r="E1516" s="33"/>
      <c r="F1516" s="42"/>
      <c r="G1516" s="42"/>
      <c r="I1516">
        <f t="shared" si="140"/>
        <v>0</v>
      </c>
      <c r="J1516">
        <f t="shared" si="141"/>
        <v>0</v>
      </c>
      <c r="L1516" s="107"/>
      <c r="M1516" s="110"/>
      <c r="N1516" s="109"/>
      <c r="P1516" s="38">
        <f t="shared" si="138"/>
        <v>0</v>
      </c>
      <c r="Q1516" s="105">
        <f t="shared" si="143"/>
        <v>0</v>
      </c>
      <c r="R1516" s="38">
        <f t="shared" si="139"/>
        <v>0</v>
      </c>
      <c r="S1516" s="40" t="str">
        <f t="shared" si="142"/>
        <v/>
      </c>
    </row>
    <row r="1517" spans="1:19">
      <c r="A1517" s="33"/>
      <c r="B1517" s="34"/>
      <c r="C1517" s="33"/>
      <c r="D1517" s="33"/>
      <c r="E1517" s="33"/>
      <c r="F1517" s="42"/>
      <c r="G1517" s="42"/>
      <c r="I1517">
        <f t="shared" si="140"/>
        <v>0</v>
      </c>
      <c r="J1517">
        <f t="shared" si="141"/>
        <v>0</v>
      </c>
      <c r="L1517" s="107"/>
      <c r="M1517" s="110"/>
      <c r="N1517" s="109"/>
      <c r="P1517" s="38">
        <f t="shared" si="138"/>
        <v>0</v>
      </c>
      <c r="Q1517" s="105">
        <f t="shared" si="143"/>
        <v>0</v>
      </c>
      <c r="R1517" s="38">
        <f t="shared" si="139"/>
        <v>0</v>
      </c>
      <c r="S1517" s="40" t="str">
        <f t="shared" si="142"/>
        <v/>
      </c>
    </row>
    <row r="1518" spans="1:19">
      <c r="A1518" s="33"/>
      <c r="B1518" s="34"/>
      <c r="C1518" s="33"/>
      <c r="D1518" s="33"/>
      <c r="E1518" s="33"/>
      <c r="F1518" s="42"/>
      <c r="G1518" s="42"/>
      <c r="I1518">
        <f t="shared" si="140"/>
        <v>0</v>
      </c>
      <c r="J1518">
        <f t="shared" si="141"/>
        <v>0</v>
      </c>
      <c r="L1518" s="107"/>
      <c r="M1518" s="110"/>
      <c r="N1518" s="109"/>
      <c r="P1518" s="38">
        <f t="shared" si="138"/>
        <v>0</v>
      </c>
      <c r="Q1518" s="105">
        <f t="shared" si="143"/>
        <v>0</v>
      </c>
      <c r="R1518" s="38">
        <f t="shared" si="139"/>
        <v>0</v>
      </c>
      <c r="S1518" s="40" t="str">
        <f t="shared" si="142"/>
        <v/>
      </c>
    </row>
    <row r="1519" spans="1:19">
      <c r="A1519" s="33"/>
      <c r="B1519" s="34"/>
      <c r="C1519" s="33"/>
      <c r="D1519" s="33"/>
      <c r="E1519" s="33"/>
      <c r="F1519" s="42"/>
      <c r="G1519" s="42"/>
      <c r="I1519">
        <f t="shared" si="140"/>
        <v>0</v>
      </c>
      <c r="J1519">
        <f t="shared" si="141"/>
        <v>0</v>
      </c>
      <c r="L1519" s="107"/>
      <c r="M1519" s="110"/>
      <c r="N1519" s="109"/>
      <c r="P1519" s="38">
        <f t="shared" si="138"/>
        <v>0</v>
      </c>
      <c r="Q1519" s="105">
        <f t="shared" si="143"/>
        <v>0</v>
      </c>
      <c r="R1519" s="38">
        <f t="shared" si="139"/>
        <v>0</v>
      </c>
      <c r="S1519" s="40" t="str">
        <f t="shared" si="142"/>
        <v/>
      </c>
    </row>
    <row r="1520" spans="1:19">
      <c r="A1520" s="33"/>
      <c r="B1520" s="34"/>
      <c r="C1520" s="33"/>
      <c r="D1520" s="33"/>
      <c r="E1520" s="33"/>
      <c r="F1520" s="42"/>
      <c r="G1520" s="42"/>
      <c r="I1520">
        <f t="shared" si="140"/>
        <v>0</v>
      </c>
      <c r="J1520">
        <f t="shared" si="141"/>
        <v>0</v>
      </c>
      <c r="L1520" s="107"/>
      <c r="M1520" s="110"/>
      <c r="N1520" s="109"/>
      <c r="P1520" s="38">
        <f t="shared" si="138"/>
        <v>0</v>
      </c>
      <c r="Q1520" s="105">
        <f t="shared" si="143"/>
        <v>0</v>
      </c>
      <c r="R1520" s="38">
        <f t="shared" si="139"/>
        <v>0</v>
      </c>
      <c r="S1520" s="40" t="str">
        <f t="shared" si="142"/>
        <v/>
      </c>
    </row>
    <row r="1521" spans="1:19">
      <c r="A1521" s="33"/>
      <c r="B1521" s="34"/>
      <c r="C1521" s="33"/>
      <c r="D1521" s="33"/>
      <c r="E1521" s="33"/>
      <c r="F1521" s="42"/>
      <c r="G1521" s="42"/>
      <c r="I1521">
        <f t="shared" si="140"/>
        <v>0</v>
      </c>
      <c r="J1521">
        <f t="shared" si="141"/>
        <v>0</v>
      </c>
      <c r="L1521" s="107"/>
      <c r="M1521" s="110"/>
      <c r="N1521" s="109"/>
      <c r="P1521" s="38">
        <f t="shared" si="138"/>
        <v>0</v>
      </c>
      <c r="Q1521" s="105">
        <f t="shared" si="143"/>
        <v>0</v>
      </c>
      <c r="R1521" s="38">
        <f t="shared" si="139"/>
        <v>0</v>
      </c>
      <c r="S1521" s="40" t="str">
        <f t="shared" si="142"/>
        <v/>
      </c>
    </row>
    <row r="1522" spans="1:19">
      <c r="A1522" s="33"/>
      <c r="B1522" s="34"/>
      <c r="C1522" s="33"/>
      <c r="D1522" s="33"/>
      <c r="E1522" s="33"/>
      <c r="F1522" s="42"/>
      <c r="G1522" s="42"/>
      <c r="I1522">
        <f t="shared" si="140"/>
        <v>0</v>
      </c>
      <c r="J1522">
        <f t="shared" si="141"/>
        <v>0</v>
      </c>
      <c r="L1522" s="107"/>
      <c r="M1522" s="110"/>
      <c r="N1522" s="109"/>
      <c r="P1522" s="38">
        <f t="shared" si="138"/>
        <v>0</v>
      </c>
      <c r="Q1522" s="105">
        <f t="shared" si="143"/>
        <v>0</v>
      </c>
      <c r="R1522" s="38">
        <f t="shared" si="139"/>
        <v>0</v>
      </c>
      <c r="S1522" s="40" t="str">
        <f t="shared" si="142"/>
        <v/>
      </c>
    </row>
    <row r="1523" spans="1:19">
      <c r="A1523" s="33"/>
      <c r="B1523" s="34"/>
      <c r="C1523" s="33"/>
      <c r="D1523" s="33"/>
      <c r="E1523" s="33"/>
      <c r="F1523" s="42"/>
      <c r="G1523" s="42"/>
      <c r="I1523">
        <f t="shared" si="140"/>
        <v>0</v>
      </c>
      <c r="J1523">
        <f t="shared" si="141"/>
        <v>0</v>
      </c>
      <c r="L1523" s="107"/>
      <c r="M1523" s="110"/>
      <c r="N1523" s="109"/>
      <c r="P1523" s="38">
        <f t="shared" si="138"/>
        <v>0</v>
      </c>
      <c r="Q1523" s="105">
        <f t="shared" si="143"/>
        <v>0</v>
      </c>
      <c r="R1523" s="38">
        <f t="shared" si="139"/>
        <v>0</v>
      </c>
      <c r="S1523" s="40" t="str">
        <f t="shared" si="142"/>
        <v/>
      </c>
    </row>
    <row r="1524" spans="1:19">
      <c r="A1524" s="33"/>
      <c r="B1524" s="34"/>
      <c r="C1524" s="33"/>
      <c r="D1524" s="33"/>
      <c r="E1524" s="33"/>
      <c r="F1524" s="42"/>
      <c r="G1524" s="42"/>
      <c r="I1524">
        <f t="shared" si="140"/>
        <v>0</v>
      </c>
      <c r="J1524">
        <f t="shared" si="141"/>
        <v>0</v>
      </c>
      <c r="L1524" s="107"/>
      <c r="M1524" s="110"/>
      <c r="N1524" s="109"/>
      <c r="P1524" s="38">
        <f t="shared" si="138"/>
        <v>0</v>
      </c>
      <c r="Q1524" s="105">
        <f t="shared" si="143"/>
        <v>0</v>
      </c>
      <c r="R1524" s="38">
        <f t="shared" si="139"/>
        <v>0</v>
      </c>
      <c r="S1524" s="40" t="str">
        <f t="shared" si="142"/>
        <v/>
      </c>
    </row>
    <row r="1525" spans="1:19">
      <c r="A1525" s="33"/>
      <c r="B1525" s="34"/>
      <c r="C1525" s="33"/>
      <c r="D1525" s="33"/>
      <c r="E1525" s="33"/>
      <c r="F1525" s="42"/>
      <c r="G1525" s="42"/>
      <c r="I1525">
        <f t="shared" si="140"/>
        <v>0</v>
      </c>
      <c r="J1525">
        <f t="shared" si="141"/>
        <v>0</v>
      </c>
      <c r="L1525" s="107"/>
      <c r="M1525" s="110"/>
      <c r="N1525" s="109"/>
      <c r="P1525" s="38">
        <f t="shared" si="138"/>
        <v>0</v>
      </c>
      <c r="Q1525" s="105">
        <f t="shared" si="143"/>
        <v>0</v>
      </c>
      <c r="R1525" s="38">
        <f t="shared" si="139"/>
        <v>0</v>
      </c>
      <c r="S1525" s="40" t="str">
        <f t="shared" si="142"/>
        <v/>
      </c>
    </row>
    <row r="1526" spans="1:19">
      <c r="A1526" s="33"/>
      <c r="B1526" s="34"/>
      <c r="C1526" s="33"/>
      <c r="D1526" s="33"/>
      <c r="E1526" s="33"/>
      <c r="F1526" s="42"/>
      <c r="G1526" s="42"/>
      <c r="I1526">
        <f t="shared" si="140"/>
        <v>0</v>
      </c>
      <c r="J1526">
        <f t="shared" si="141"/>
        <v>0</v>
      </c>
      <c r="L1526" s="107"/>
      <c r="M1526" s="110"/>
      <c r="N1526" s="109"/>
      <c r="P1526" s="38">
        <f t="shared" si="138"/>
        <v>0</v>
      </c>
      <c r="Q1526" s="105">
        <f t="shared" si="143"/>
        <v>0</v>
      </c>
      <c r="R1526" s="38">
        <f t="shared" si="139"/>
        <v>0</v>
      </c>
      <c r="S1526" s="40" t="str">
        <f t="shared" si="142"/>
        <v/>
      </c>
    </row>
    <row r="1527" spans="1:19">
      <c r="A1527" s="33"/>
      <c r="B1527" s="34"/>
      <c r="C1527" s="33"/>
      <c r="D1527" s="33"/>
      <c r="E1527" s="33"/>
      <c r="F1527" s="42"/>
      <c r="G1527" s="42"/>
      <c r="I1527">
        <f t="shared" si="140"/>
        <v>0</v>
      </c>
      <c r="J1527">
        <f t="shared" si="141"/>
        <v>0</v>
      </c>
      <c r="L1527" s="107"/>
      <c r="M1527" s="110"/>
      <c r="N1527" s="109"/>
      <c r="P1527" s="38">
        <f t="shared" ref="P1527:P1590" si="144">I1527*L1527/1000</f>
        <v>0</v>
      </c>
      <c r="Q1527" s="105">
        <f t="shared" si="143"/>
        <v>0</v>
      </c>
      <c r="R1527" s="38">
        <f t="shared" ref="R1527:R1590" si="145">J1527*N1527/1000</f>
        <v>0</v>
      </c>
      <c r="S1527" s="40" t="str">
        <f t="shared" si="142"/>
        <v/>
      </c>
    </row>
    <row r="1528" spans="1:19">
      <c r="A1528" s="33"/>
      <c r="B1528" s="34"/>
      <c r="C1528" s="33"/>
      <c r="D1528" s="33"/>
      <c r="E1528" s="33"/>
      <c r="F1528" s="42"/>
      <c r="G1528" s="42"/>
      <c r="I1528">
        <f t="shared" ref="I1528:I1591" si="146">IF(OR(E1528="R",E1528="E"),D1528,IF(D1528&gt;=E1528,D1528-E1528,0))</f>
        <v>0</v>
      </c>
      <c r="J1528">
        <f t="shared" ref="J1528:J1591" si="147">IF(OR(E1528="R",E1528="E"),0,IF(E1528&gt;D1528,E1528-D1528,0))</f>
        <v>0</v>
      </c>
      <c r="L1528" s="107"/>
      <c r="M1528" s="110"/>
      <c r="N1528" s="109"/>
      <c r="P1528" s="38">
        <f t="shared" si="144"/>
        <v>0</v>
      </c>
      <c r="Q1528" s="105">
        <f t="shared" si="143"/>
        <v>0</v>
      </c>
      <c r="R1528" s="38">
        <f t="shared" si="145"/>
        <v>0</v>
      </c>
      <c r="S1528" s="40" t="str">
        <f t="shared" si="142"/>
        <v/>
      </c>
    </row>
    <row r="1529" spans="1:19">
      <c r="A1529" s="33"/>
      <c r="B1529" s="34"/>
      <c r="C1529" s="33"/>
      <c r="D1529" s="33"/>
      <c r="E1529" s="33"/>
      <c r="F1529" s="42"/>
      <c r="G1529" s="42"/>
      <c r="I1529">
        <f t="shared" si="146"/>
        <v>0</v>
      </c>
      <c r="J1529">
        <f t="shared" si="147"/>
        <v>0</v>
      </c>
      <c r="L1529" s="107"/>
      <c r="M1529" s="110"/>
      <c r="N1529" s="109"/>
      <c r="P1529" s="38">
        <f t="shared" si="144"/>
        <v>0</v>
      </c>
      <c r="Q1529" s="105">
        <f t="shared" si="143"/>
        <v>0</v>
      </c>
      <c r="R1529" s="38">
        <f t="shared" si="145"/>
        <v>0</v>
      </c>
      <c r="S1529" s="40" t="str">
        <f t="shared" si="142"/>
        <v/>
      </c>
    </row>
    <row r="1530" spans="1:19">
      <c r="A1530" s="33"/>
      <c r="B1530" s="34"/>
      <c r="C1530" s="33"/>
      <c r="D1530" s="33"/>
      <c r="E1530" s="33"/>
      <c r="F1530" s="42"/>
      <c r="G1530" s="42"/>
      <c r="I1530">
        <f t="shared" si="146"/>
        <v>0</v>
      </c>
      <c r="J1530">
        <f t="shared" si="147"/>
        <v>0</v>
      </c>
      <c r="L1530" s="107"/>
      <c r="M1530" s="110"/>
      <c r="N1530" s="109"/>
      <c r="P1530" s="38">
        <f t="shared" si="144"/>
        <v>0</v>
      </c>
      <c r="Q1530" s="105">
        <f t="shared" si="143"/>
        <v>0</v>
      </c>
      <c r="R1530" s="38">
        <f t="shared" si="145"/>
        <v>0</v>
      </c>
      <c r="S1530" s="40" t="str">
        <f t="shared" si="142"/>
        <v/>
      </c>
    </row>
    <row r="1531" spans="1:19">
      <c r="A1531" s="33"/>
      <c r="B1531" s="34"/>
      <c r="C1531" s="33"/>
      <c r="D1531" s="33"/>
      <c r="E1531" s="33"/>
      <c r="F1531" s="42"/>
      <c r="G1531" s="42"/>
      <c r="I1531">
        <f t="shared" si="146"/>
        <v>0</v>
      </c>
      <c r="J1531">
        <f t="shared" si="147"/>
        <v>0</v>
      </c>
      <c r="L1531" s="107"/>
      <c r="M1531" s="110"/>
      <c r="N1531" s="109"/>
      <c r="P1531" s="38">
        <f t="shared" si="144"/>
        <v>0</v>
      </c>
      <c r="Q1531" s="105">
        <f t="shared" si="143"/>
        <v>0</v>
      </c>
      <c r="R1531" s="38">
        <f t="shared" si="145"/>
        <v>0</v>
      </c>
      <c r="S1531" s="40" t="str">
        <f t="shared" si="142"/>
        <v/>
      </c>
    </row>
    <row r="1532" spans="1:19">
      <c r="A1532" s="33"/>
      <c r="B1532" s="34"/>
      <c r="C1532" s="33"/>
      <c r="D1532" s="33"/>
      <c r="E1532" s="33"/>
      <c r="F1532" s="42"/>
      <c r="G1532" s="42"/>
      <c r="I1532">
        <f t="shared" si="146"/>
        <v>0</v>
      </c>
      <c r="J1532">
        <f t="shared" si="147"/>
        <v>0</v>
      </c>
      <c r="L1532" s="107"/>
      <c r="M1532" s="110"/>
      <c r="N1532" s="109"/>
      <c r="P1532" s="38">
        <f t="shared" si="144"/>
        <v>0</v>
      </c>
      <c r="Q1532" s="105">
        <f t="shared" si="143"/>
        <v>0</v>
      </c>
      <c r="R1532" s="38">
        <f t="shared" si="145"/>
        <v>0</v>
      </c>
      <c r="S1532" s="40" t="str">
        <f t="shared" si="142"/>
        <v/>
      </c>
    </row>
    <row r="1533" spans="1:19">
      <c r="A1533" s="33"/>
      <c r="B1533" s="34"/>
      <c r="C1533" s="33"/>
      <c r="D1533" s="33"/>
      <c r="E1533" s="33"/>
      <c r="F1533" s="42"/>
      <c r="G1533" s="42"/>
      <c r="I1533">
        <f t="shared" si="146"/>
        <v>0</v>
      </c>
      <c r="J1533">
        <f t="shared" si="147"/>
        <v>0</v>
      </c>
      <c r="L1533" s="107"/>
      <c r="M1533" s="110"/>
      <c r="N1533" s="109"/>
      <c r="P1533" s="38">
        <f t="shared" si="144"/>
        <v>0</v>
      </c>
      <c r="Q1533" s="105">
        <f t="shared" si="143"/>
        <v>0</v>
      </c>
      <c r="R1533" s="38">
        <f t="shared" si="145"/>
        <v>0</v>
      </c>
      <c r="S1533" s="40" t="str">
        <f t="shared" si="142"/>
        <v/>
      </c>
    </row>
    <row r="1534" spans="1:19">
      <c r="A1534" s="33"/>
      <c r="B1534" s="34"/>
      <c r="C1534" s="33"/>
      <c r="D1534" s="33"/>
      <c r="E1534" s="33"/>
      <c r="F1534" s="42"/>
      <c r="G1534" s="42"/>
      <c r="I1534">
        <f t="shared" si="146"/>
        <v>0</v>
      </c>
      <c r="J1534">
        <f t="shared" si="147"/>
        <v>0</v>
      </c>
      <c r="L1534" s="107"/>
      <c r="M1534" s="110"/>
      <c r="N1534" s="109"/>
      <c r="P1534" s="38">
        <f t="shared" si="144"/>
        <v>0</v>
      </c>
      <c r="Q1534" s="105">
        <f t="shared" si="143"/>
        <v>0</v>
      </c>
      <c r="R1534" s="38">
        <f t="shared" si="145"/>
        <v>0</v>
      </c>
      <c r="S1534" s="40" t="str">
        <f t="shared" si="142"/>
        <v/>
      </c>
    </row>
    <row r="1535" spans="1:19">
      <c r="A1535" s="33"/>
      <c r="B1535" s="34"/>
      <c r="C1535" s="33"/>
      <c r="D1535" s="33"/>
      <c r="E1535" s="33"/>
      <c r="F1535" s="42"/>
      <c r="G1535" s="42"/>
      <c r="I1535">
        <f t="shared" si="146"/>
        <v>0</v>
      </c>
      <c r="J1535">
        <f t="shared" si="147"/>
        <v>0</v>
      </c>
      <c r="L1535" s="107"/>
      <c r="M1535" s="110"/>
      <c r="N1535" s="109"/>
      <c r="P1535" s="38">
        <f t="shared" si="144"/>
        <v>0</v>
      </c>
      <c r="Q1535" s="105">
        <f t="shared" si="143"/>
        <v>0</v>
      </c>
      <c r="R1535" s="38">
        <f t="shared" si="145"/>
        <v>0</v>
      </c>
      <c r="S1535" s="40" t="str">
        <f t="shared" si="142"/>
        <v/>
      </c>
    </row>
    <row r="1536" spans="1:19">
      <c r="A1536" s="33"/>
      <c r="B1536" s="34"/>
      <c r="C1536" s="33"/>
      <c r="D1536" s="33"/>
      <c r="E1536" s="33"/>
      <c r="F1536" s="42"/>
      <c r="G1536" s="42"/>
      <c r="I1536">
        <f t="shared" si="146"/>
        <v>0</v>
      </c>
      <c r="J1536">
        <f t="shared" si="147"/>
        <v>0</v>
      </c>
      <c r="L1536" s="107"/>
      <c r="M1536" s="110"/>
      <c r="N1536" s="109"/>
      <c r="P1536" s="38">
        <f t="shared" si="144"/>
        <v>0</v>
      </c>
      <c r="Q1536" s="105">
        <f t="shared" si="143"/>
        <v>0</v>
      </c>
      <c r="R1536" s="38">
        <f t="shared" si="145"/>
        <v>0</v>
      </c>
      <c r="S1536" s="40" t="str">
        <f t="shared" si="142"/>
        <v/>
      </c>
    </row>
    <row r="1537" spans="1:19">
      <c r="A1537" s="33"/>
      <c r="B1537" s="34"/>
      <c r="C1537" s="33"/>
      <c r="D1537" s="33"/>
      <c r="E1537" s="33"/>
      <c r="F1537" s="42"/>
      <c r="G1537" s="42"/>
      <c r="I1537">
        <f t="shared" si="146"/>
        <v>0</v>
      </c>
      <c r="J1537">
        <f t="shared" si="147"/>
        <v>0</v>
      </c>
      <c r="L1537" s="107"/>
      <c r="M1537" s="110"/>
      <c r="N1537" s="109"/>
      <c r="P1537" s="38">
        <f t="shared" si="144"/>
        <v>0</v>
      </c>
      <c r="Q1537" s="105">
        <f t="shared" si="143"/>
        <v>0</v>
      </c>
      <c r="R1537" s="38">
        <f t="shared" si="145"/>
        <v>0</v>
      </c>
      <c r="S1537" s="40" t="str">
        <f t="shared" si="142"/>
        <v/>
      </c>
    </row>
    <row r="1538" spans="1:19">
      <c r="A1538" s="33"/>
      <c r="B1538" s="34"/>
      <c r="C1538" s="33"/>
      <c r="D1538" s="33"/>
      <c r="E1538" s="33"/>
      <c r="F1538" s="42"/>
      <c r="G1538" s="42"/>
      <c r="I1538">
        <f t="shared" si="146"/>
        <v>0</v>
      </c>
      <c r="J1538">
        <f t="shared" si="147"/>
        <v>0</v>
      </c>
      <c r="L1538" s="107"/>
      <c r="M1538" s="110"/>
      <c r="N1538" s="109"/>
      <c r="P1538" s="38">
        <f t="shared" si="144"/>
        <v>0</v>
      </c>
      <c r="Q1538" s="105">
        <f t="shared" si="143"/>
        <v>0</v>
      </c>
      <c r="R1538" s="38">
        <f t="shared" si="145"/>
        <v>0</v>
      </c>
      <c r="S1538" s="40" t="str">
        <f t="shared" si="142"/>
        <v/>
      </c>
    </row>
    <row r="1539" spans="1:19">
      <c r="A1539" s="33"/>
      <c r="B1539" s="34"/>
      <c r="C1539" s="33"/>
      <c r="D1539" s="33"/>
      <c r="E1539" s="33"/>
      <c r="F1539" s="42"/>
      <c r="G1539" s="42"/>
      <c r="I1539">
        <f t="shared" si="146"/>
        <v>0</v>
      </c>
      <c r="J1539">
        <f t="shared" si="147"/>
        <v>0</v>
      </c>
      <c r="L1539" s="107"/>
      <c r="M1539" s="110"/>
      <c r="N1539" s="109"/>
      <c r="P1539" s="38">
        <f t="shared" si="144"/>
        <v>0</v>
      </c>
      <c r="Q1539" s="105">
        <f t="shared" si="143"/>
        <v>0</v>
      </c>
      <c r="R1539" s="38">
        <f t="shared" si="145"/>
        <v>0</v>
      </c>
      <c r="S1539" s="40" t="str">
        <f t="shared" si="142"/>
        <v/>
      </c>
    </row>
    <row r="1540" spans="1:19">
      <c r="A1540" s="33"/>
      <c r="B1540" s="34"/>
      <c r="C1540" s="33"/>
      <c r="D1540" s="33"/>
      <c r="E1540" s="33"/>
      <c r="F1540" s="42"/>
      <c r="G1540" s="42"/>
      <c r="I1540">
        <f t="shared" si="146"/>
        <v>0</v>
      </c>
      <c r="J1540">
        <f t="shared" si="147"/>
        <v>0</v>
      </c>
      <c r="L1540" s="107"/>
      <c r="M1540" s="110"/>
      <c r="N1540" s="109"/>
      <c r="P1540" s="38">
        <f t="shared" si="144"/>
        <v>0</v>
      </c>
      <c r="Q1540" s="105">
        <f t="shared" si="143"/>
        <v>0</v>
      </c>
      <c r="R1540" s="38">
        <f t="shared" si="145"/>
        <v>0</v>
      </c>
      <c r="S1540" s="40" t="str">
        <f t="shared" si="142"/>
        <v/>
      </c>
    </row>
    <row r="1541" spans="1:19">
      <c r="A1541" s="33"/>
      <c r="B1541" s="34"/>
      <c r="C1541" s="33"/>
      <c r="D1541" s="33"/>
      <c r="E1541" s="33"/>
      <c r="F1541" s="42"/>
      <c r="G1541" s="42"/>
      <c r="I1541">
        <f t="shared" si="146"/>
        <v>0</v>
      </c>
      <c r="J1541">
        <f t="shared" si="147"/>
        <v>0</v>
      </c>
      <c r="L1541" s="107"/>
      <c r="M1541" s="110"/>
      <c r="N1541" s="109"/>
      <c r="P1541" s="38">
        <f t="shared" si="144"/>
        <v>0</v>
      </c>
      <c r="Q1541" s="105">
        <f t="shared" si="143"/>
        <v>0</v>
      </c>
      <c r="R1541" s="38">
        <f t="shared" si="145"/>
        <v>0</v>
      </c>
      <c r="S1541" s="40" t="str">
        <f t="shared" si="142"/>
        <v/>
      </c>
    </row>
    <row r="1542" spans="1:19">
      <c r="A1542" s="33"/>
      <c r="B1542" s="34"/>
      <c r="C1542" s="33"/>
      <c r="D1542" s="33"/>
      <c r="E1542" s="33"/>
      <c r="F1542" s="42"/>
      <c r="G1542" s="42"/>
      <c r="I1542">
        <f t="shared" si="146"/>
        <v>0</v>
      </c>
      <c r="J1542">
        <f t="shared" si="147"/>
        <v>0</v>
      </c>
      <c r="L1542" s="107"/>
      <c r="M1542" s="110"/>
      <c r="N1542" s="109"/>
      <c r="P1542" s="38">
        <f t="shared" si="144"/>
        <v>0</v>
      </c>
      <c r="Q1542" s="105">
        <f t="shared" si="143"/>
        <v>0</v>
      </c>
      <c r="R1542" s="38">
        <f t="shared" si="145"/>
        <v>0</v>
      </c>
      <c r="S1542" s="40" t="str">
        <f t="shared" si="142"/>
        <v/>
      </c>
    </row>
    <row r="1543" spans="1:19">
      <c r="A1543" s="33"/>
      <c r="B1543" s="34"/>
      <c r="C1543" s="33"/>
      <c r="D1543" s="33"/>
      <c r="E1543" s="33"/>
      <c r="F1543" s="42"/>
      <c r="G1543" s="42"/>
      <c r="I1543">
        <f t="shared" si="146"/>
        <v>0</v>
      </c>
      <c r="J1543">
        <f t="shared" si="147"/>
        <v>0</v>
      </c>
      <c r="L1543" s="107"/>
      <c r="M1543" s="110"/>
      <c r="N1543" s="109"/>
      <c r="P1543" s="38">
        <f t="shared" si="144"/>
        <v>0</v>
      </c>
      <c r="Q1543" s="105">
        <f t="shared" si="143"/>
        <v>0</v>
      </c>
      <c r="R1543" s="38">
        <f t="shared" si="145"/>
        <v>0</v>
      </c>
      <c r="S1543" s="40" t="str">
        <f t="shared" ref="S1543:S1606" si="148">IF(C1543=1,SUM(R1543:R1566)-SUM(P1543:P1566),"")</f>
        <v/>
      </c>
    </row>
    <row r="1544" spans="1:19">
      <c r="A1544" s="33"/>
      <c r="B1544" s="34"/>
      <c r="C1544" s="33"/>
      <c r="D1544" s="33"/>
      <c r="E1544" s="33"/>
      <c r="F1544" s="42"/>
      <c r="G1544" s="42"/>
      <c r="I1544">
        <f t="shared" si="146"/>
        <v>0</v>
      </c>
      <c r="J1544">
        <f t="shared" si="147"/>
        <v>0</v>
      </c>
      <c r="L1544" s="107"/>
      <c r="M1544" s="110"/>
      <c r="N1544" s="109"/>
      <c r="P1544" s="38">
        <f t="shared" si="144"/>
        <v>0</v>
      </c>
      <c r="Q1544" s="105">
        <f t="shared" ref="Q1544:Q1607" si="149">I1544*M1544/1000</f>
        <v>0</v>
      </c>
      <c r="R1544" s="38">
        <f t="shared" si="145"/>
        <v>0</v>
      </c>
      <c r="S1544" s="40" t="str">
        <f t="shared" si="148"/>
        <v/>
      </c>
    </row>
    <row r="1545" spans="1:19">
      <c r="A1545" s="33"/>
      <c r="B1545" s="34"/>
      <c r="C1545" s="33"/>
      <c r="D1545" s="33"/>
      <c r="E1545" s="33"/>
      <c r="F1545" s="42"/>
      <c r="G1545" s="42"/>
      <c r="I1545">
        <f t="shared" si="146"/>
        <v>0</v>
      </c>
      <c r="J1545">
        <f t="shared" si="147"/>
        <v>0</v>
      </c>
      <c r="L1545" s="107"/>
      <c r="M1545" s="110"/>
      <c r="N1545" s="109"/>
      <c r="P1545" s="38">
        <f t="shared" si="144"/>
        <v>0</v>
      </c>
      <c r="Q1545" s="105">
        <f t="shared" si="149"/>
        <v>0</v>
      </c>
      <c r="R1545" s="38">
        <f t="shared" si="145"/>
        <v>0</v>
      </c>
      <c r="S1545" s="40" t="str">
        <f t="shared" si="148"/>
        <v/>
      </c>
    </row>
    <row r="1546" spans="1:19">
      <c r="A1546" s="33"/>
      <c r="B1546" s="34"/>
      <c r="C1546" s="33"/>
      <c r="D1546" s="33"/>
      <c r="E1546" s="33"/>
      <c r="F1546" s="42"/>
      <c r="G1546" s="42"/>
      <c r="I1546">
        <f t="shared" si="146"/>
        <v>0</v>
      </c>
      <c r="J1546">
        <f t="shared" si="147"/>
        <v>0</v>
      </c>
      <c r="L1546" s="107"/>
      <c r="M1546" s="110"/>
      <c r="N1546" s="109"/>
      <c r="P1546" s="38">
        <f t="shared" si="144"/>
        <v>0</v>
      </c>
      <c r="Q1546" s="105">
        <f t="shared" si="149"/>
        <v>0</v>
      </c>
      <c r="R1546" s="38">
        <f t="shared" si="145"/>
        <v>0</v>
      </c>
      <c r="S1546" s="40" t="str">
        <f t="shared" si="148"/>
        <v/>
      </c>
    </row>
    <row r="1547" spans="1:19">
      <c r="A1547" s="33"/>
      <c r="B1547" s="34"/>
      <c r="C1547" s="33"/>
      <c r="D1547" s="33"/>
      <c r="E1547" s="33"/>
      <c r="F1547" s="42"/>
      <c r="G1547" s="42"/>
      <c r="I1547">
        <f t="shared" si="146"/>
        <v>0</v>
      </c>
      <c r="J1547">
        <f t="shared" si="147"/>
        <v>0</v>
      </c>
      <c r="L1547" s="107"/>
      <c r="M1547" s="110"/>
      <c r="N1547" s="109"/>
      <c r="P1547" s="38">
        <f t="shared" si="144"/>
        <v>0</v>
      </c>
      <c r="Q1547" s="105">
        <f t="shared" si="149"/>
        <v>0</v>
      </c>
      <c r="R1547" s="38">
        <f t="shared" si="145"/>
        <v>0</v>
      </c>
      <c r="S1547" s="40" t="str">
        <f t="shared" si="148"/>
        <v/>
      </c>
    </row>
    <row r="1548" spans="1:19">
      <c r="A1548" s="33"/>
      <c r="B1548" s="34"/>
      <c r="C1548" s="33"/>
      <c r="D1548" s="33"/>
      <c r="E1548" s="33"/>
      <c r="F1548" s="42"/>
      <c r="G1548" s="42"/>
      <c r="I1548">
        <f t="shared" si="146"/>
        <v>0</v>
      </c>
      <c r="J1548">
        <f t="shared" si="147"/>
        <v>0</v>
      </c>
      <c r="L1548" s="107"/>
      <c r="M1548" s="110"/>
      <c r="N1548" s="109"/>
      <c r="P1548" s="38">
        <f t="shared" si="144"/>
        <v>0</v>
      </c>
      <c r="Q1548" s="105">
        <f t="shared" si="149"/>
        <v>0</v>
      </c>
      <c r="R1548" s="38">
        <f t="shared" si="145"/>
        <v>0</v>
      </c>
      <c r="S1548" s="40" t="str">
        <f t="shared" si="148"/>
        <v/>
      </c>
    </row>
    <row r="1549" spans="1:19">
      <c r="A1549" s="33"/>
      <c r="B1549" s="34"/>
      <c r="C1549" s="33"/>
      <c r="D1549" s="33"/>
      <c r="E1549" s="33"/>
      <c r="F1549" s="42"/>
      <c r="G1549" s="42"/>
      <c r="I1549">
        <f t="shared" si="146"/>
        <v>0</v>
      </c>
      <c r="J1549">
        <f t="shared" si="147"/>
        <v>0</v>
      </c>
      <c r="L1549" s="107"/>
      <c r="M1549" s="110"/>
      <c r="N1549" s="109"/>
      <c r="P1549" s="38">
        <f t="shared" si="144"/>
        <v>0</v>
      </c>
      <c r="Q1549" s="105">
        <f t="shared" si="149"/>
        <v>0</v>
      </c>
      <c r="R1549" s="38">
        <f t="shared" si="145"/>
        <v>0</v>
      </c>
      <c r="S1549" s="40" t="str">
        <f t="shared" si="148"/>
        <v/>
      </c>
    </row>
    <row r="1550" spans="1:19">
      <c r="A1550" s="33"/>
      <c r="B1550" s="34"/>
      <c r="C1550" s="33"/>
      <c r="D1550" s="33"/>
      <c r="E1550" s="33"/>
      <c r="F1550" s="42"/>
      <c r="G1550" s="42"/>
      <c r="I1550">
        <f t="shared" si="146"/>
        <v>0</v>
      </c>
      <c r="J1550">
        <f t="shared" si="147"/>
        <v>0</v>
      </c>
      <c r="L1550" s="107"/>
      <c r="M1550" s="110"/>
      <c r="N1550" s="109"/>
      <c r="P1550" s="38">
        <f t="shared" si="144"/>
        <v>0</v>
      </c>
      <c r="Q1550" s="105">
        <f t="shared" si="149"/>
        <v>0</v>
      </c>
      <c r="R1550" s="38">
        <f t="shared" si="145"/>
        <v>0</v>
      </c>
      <c r="S1550" s="40" t="str">
        <f t="shared" si="148"/>
        <v/>
      </c>
    </row>
    <row r="1551" spans="1:19">
      <c r="A1551" s="33"/>
      <c r="B1551" s="34"/>
      <c r="C1551" s="33"/>
      <c r="D1551" s="33"/>
      <c r="E1551" s="33"/>
      <c r="F1551" s="42"/>
      <c r="G1551" s="42"/>
      <c r="I1551">
        <f t="shared" si="146"/>
        <v>0</v>
      </c>
      <c r="J1551">
        <f t="shared" si="147"/>
        <v>0</v>
      </c>
      <c r="L1551" s="107"/>
      <c r="M1551" s="110"/>
      <c r="N1551" s="109"/>
      <c r="P1551" s="38">
        <f t="shared" si="144"/>
        <v>0</v>
      </c>
      <c r="Q1551" s="105">
        <f t="shared" si="149"/>
        <v>0</v>
      </c>
      <c r="R1551" s="38">
        <f t="shared" si="145"/>
        <v>0</v>
      </c>
      <c r="S1551" s="40" t="str">
        <f t="shared" si="148"/>
        <v/>
      </c>
    </row>
    <row r="1552" spans="1:19">
      <c r="A1552" s="33"/>
      <c r="B1552" s="34"/>
      <c r="C1552" s="33"/>
      <c r="D1552" s="33"/>
      <c r="E1552" s="33"/>
      <c r="F1552" s="42"/>
      <c r="G1552" s="42"/>
      <c r="I1552">
        <f t="shared" si="146"/>
        <v>0</v>
      </c>
      <c r="J1552">
        <f t="shared" si="147"/>
        <v>0</v>
      </c>
      <c r="L1552" s="107"/>
      <c r="M1552" s="110"/>
      <c r="N1552" s="109"/>
      <c r="P1552" s="38">
        <f t="shared" si="144"/>
        <v>0</v>
      </c>
      <c r="Q1552" s="105">
        <f t="shared" si="149"/>
        <v>0</v>
      </c>
      <c r="R1552" s="38">
        <f t="shared" si="145"/>
        <v>0</v>
      </c>
      <c r="S1552" s="40" t="str">
        <f t="shared" si="148"/>
        <v/>
      </c>
    </row>
    <row r="1553" spans="1:19">
      <c r="A1553" s="33"/>
      <c r="B1553" s="34"/>
      <c r="C1553" s="33"/>
      <c r="D1553" s="33"/>
      <c r="E1553" s="33"/>
      <c r="F1553" s="42"/>
      <c r="G1553" s="42"/>
      <c r="I1553">
        <f t="shared" si="146"/>
        <v>0</v>
      </c>
      <c r="J1553">
        <f t="shared" si="147"/>
        <v>0</v>
      </c>
      <c r="L1553" s="107"/>
      <c r="M1553" s="110"/>
      <c r="N1553" s="109"/>
      <c r="P1553" s="38">
        <f t="shared" si="144"/>
        <v>0</v>
      </c>
      <c r="Q1553" s="105">
        <f t="shared" si="149"/>
        <v>0</v>
      </c>
      <c r="R1553" s="38">
        <f t="shared" si="145"/>
        <v>0</v>
      </c>
      <c r="S1553" s="40" t="str">
        <f t="shared" si="148"/>
        <v/>
      </c>
    </row>
    <row r="1554" spans="1:19">
      <c r="A1554" s="33"/>
      <c r="B1554" s="34"/>
      <c r="C1554" s="33"/>
      <c r="D1554" s="33"/>
      <c r="E1554" s="33"/>
      <c r="F1554" s="42"/>
      <c r="G1554" s="42"/>
      <c r="I1554">
        <f t="shared" si="146"/>
        <v>0</v>
      </c>
      <c r="J1554">
        <f t="shared" si="147"/>
        <v>0</v>
      </c>
      <c r="L1554" s="107"/>
      <c r="M1554" s="110"/>
      <c r="N1554" s="109"/>
      <c r="P1554" s="38">
        <f t="shared" si="144"/>
        <v>0</v>
      </c>
      <c r="Q1554" s="105">
        <f t="shared" si="149"/>
        <v>0</v>
      </c>
      <c r="R1554" s="38">
        <f t="shared" si="145"/>
        <v>0</v>
      </c>
      <c r="S1554" s="40" t="str">
        <f t="shared" si="148"/>
        <v/>
      </c>
    </row>
    <row r="1555" spans="1:19">
      <c r="A1555" s="33"/>
      <c r="B1555" s="34"/>
      <c r="C1555" s="33"/>
      <c r="D1555" s="33"/>
      <c r="E1555" s="33"/>
      <c r="F1555" s="42"/>
      <c r="G1555" s="42"/>
      <c r="I1555">
        <f t="shared" si="146"/>
        <v>0</v>
      </c>
      <c r="J1555">
        <f t="shared" si="147"/>
        <v>0</v>
      </c>
      <c r="L1555" s="107"/>
      <c r="M1555" s="110"/>
      <c r="N1555" s="109"/>
      <c r="P1555" s="38">
        <f t="shared" si="144"/>
        <v>0</v>
      </c>
      <c r="Q1555" s="105">
        <f t="shared" si="149"/>
        <v>0</v>
      </c>
      <c r="R1555" s="38">
        <f t="shared" si="145"/>
        <v>0</v>
      </c>
      <c r="S1555" s="40" t="str">
        <f t="shared" si="148"/>
        <v/>
      </c>
    </row>
    <row r="1556" spans="1:19">
      <c r="A1556" s="33"/>
      <c r="B1556" s="34"/>
      <c r="C1556" s="33"/>
      <c r="D1556" s="33"/>
      <c r="E1556" s="33"/>
      <c r="F1556" s="42"/>
      <c r="G1556" s="42"/>
      <c r="I1556">
        <f t="shared" si="146"/>
        <v>0</v>
      </c>
      <c r="J1556">
        <f t="shared" si="147"/>
        <v>0</v>
      </c>
      <c r="L1556" s="107"/>
      <c r="M1556" s="110"/>
      <c r="N1556" s="109"/>
      <c r="P1556" s="38">
        <f t="shared" si="144"/>
        <v>0</v>
      </c>
      <c r="Q1556" s="105">
        <f t="shared" si="149"/>
        <v>0</v>
      </c>
      <c r="R1556" s="38">
        <f t="shared" si="145"/>
        <v>0</v>
      </c>
      <c r="S1556" s="40" t="str">
        <f t="shared" si="148"/>
        <v/>
      </c>
    </row>
    <row r="1557" spans="1:19">
      <c r="A1557" s="33"/>
      <c r="B1557" s="34"/>
      <c r="C1557" s="33"/>
      <c r="D1557" s="33"/>
      <c r="E1557" s="33"/>
      <c r="F1557" s="42"/>
      <c r="G1557" s="42"/>
      <c r="I1557">
        <f t="shared" si="146"/>
        <v>0</v>
      </c>
      <c r="J1557">
        <f t="shared" si="147"/>
        <v>0</v>
      </c>
      <c r="L1557" s="107"/>
      <c r="M1557" s="110"/>
      <c r="N1557" s="109"/>
      <c r="P1557" s="38">
        <f t="shared" si="144"/>
        <v>0</v>
      </c>
      <c r="Q1557" s="105">
        <f t="shared" si="149"/>
        <v>0</v>
      </c>
      <c r="R1557" s="38">
        <f t="shared" si="145"/>
        <v>0</v>
      </c>
      <c r="S1557" s="40" t="str">
        <f t="shared" si="148"/>
        <v/>
      </c>
    </row>
    <row r="1558" spans="1:19">
      <c r="A1558" s="33"/>
      <c r="B1558" s="34"/>
      <c r="C1558" s="33"/>
      <c r="D1558" s="33"/>
      <c r="E1558" s="33"/>
      <c r="F1558" s="42"/>
      <c r="G1558" s="42"/>
      <c r="I1558">
        <f t="shared" si="146"/>
        <v>0</v>
      </c>
      <c r="J1558">
        <f t="shared" si="147"/>
        <v>0</v>
      </c>
      <c r="L1558" s="107"/>
      <c r="M1558" s="110"/>
      <c r="N1558" s="109"/>
      <c r="P1558" s="38">
        <f t="shared" si="144"/>
        <v>0</v>
      </c>
      <c r="Q1558" s="105">
        <f t="shared" si="149"/>
        <v>0</v>
      </c>
      <c r="R1558" s="38">
        <f t="shared" si="145"/>
        <v>0</v>
      </c>
      <c r="S1558" s="40" t="str">
        <f t="shared" si="148"/>
        <v/>
      </c>
    </row>
    <row r="1559" spans="1:19">
      <c r="A1559" s="33"/>
      <c r="B1559" s="34"/>
      <c r="C1559" s="33"/>
      <c r="D1559" s="33"/>
      <c r="E1559" s="33"/>
      <c r="F1559" s="42"/>
      <c r="G1559" s="42"/>
      <c r="I1559">
        <f t="shared" si="146"/>
        <v>0</v>
      </c>
      <c r="J1559">
        <f t="shared" si="147"/>
        <v>0</v>
      </c>
      <c r="L1559" s="107"/>
      <c r="M1559" s="110"/>
      <c r="N1559" s="109"/>
      <c r="P1559" s="38">
        <f t="shared" si="144"/>
        <v>0</v>
      </c>
      <c r="Q1559" s="105">
        <f t="shared" si="149"/>
        <v>0</v>
      </c>
      <c r="R1559" s="38">
        <f t="shared" si="145"/>
        <v>0</v>
      </c>
      <c r="S1559" s="40" t="str">
        <f t="shared" si="148"/>
        <v/>
      </c>
    </row>
    <row r="1560" spans="1:19">
      <c r="A1560" s="33"/>
      <c r="B1560" s="34"/>
      <c r="C1560" s="33"/>
      <c r="D1560" s="33"/>
      <c r="E1560" s="33"/>
      <c r="F1560" s="42"/>
      <c r="G1560" s="42"/>
      <c r="I1560">
        <f t="shared" si="146"/>
        <v>0</v>
      </c>
      <c r="J1560">
        <f t="shared" si="147"/>
        <v>0</v>
      </c>
      <c r="L1560" s="107"/>
      <c r="M1560" s="110"/>
      <c r="N1560" s="109"/>
      <c r="P1560" s="38">
        <f t="shared" si="144"/>
        <v>0</v>
      </c>
      <c r="Q1560" s="105">
        <f t="shared" si="149"/>
        <v>0</v>
      </c>
      <c r="R1560" s="38">
        <f t="shared" si="145"/>
        <v>0</v>
      </c>
      <c r="S1560" s="40" t="str">
        <f t="shared" si="148"/>
        <v/>
      </c>
    </row>
    <row r="1561" spans="1:19">
      <c r="A1561" s="33"/>
      <c r="B1561" s="34"/>
      <c r="C1561" s="33"/>
      <c r="D1561" s="33"/>
      <c r="E1561" s="33"/>
      <c r="F1561" s="42"/>
      <c r="G1561" s="42"/>
      <c r="I1561">
        <f t="shared" si="146"/>
        <v>0</v>
      </c>
      <c r="J1561">
        <f t="shared" si="147"/>
        <v>0</v>
      </c>
      <c r="L1561" s="107"/>
      <c r="M1561" s="110"/>
      <c r="N1561" s="109"/>
      <c r="P1561" s="38">
        <f t="shared" si="144"/>
        <v>0</v>
      </c>
      <c r="Q1561" s="105">
        <f t="shared" si="149"/>
        <v>0</v>
      </c>
      <c r="R1561" s="38">
        <f t="shared" si="145"/>
        <v>0</v>
      </c>
      <c r="S1561" s="40" t="str">
        <f t="shared" si="148"/>
        <v/>
      </c>
    </row>
    <row r="1562" spans="1:19">
      <c r="A1562" s="33"/>
      <c r="B1562" s="34"/>
      <c r="C1562" s="33"/>
      <c r="D1562" s="33"/>
      <c r="E1562" s="33"/>
      <c r="F1562" s="42"/>
      <c r="G1562" s="42"/>
      <c r="I1562">
        <f t="shared" si="146"/>
        <v>0</v>
      </c>
      <c r="J1562">
        <f t="shared" si="147"/>
        <v>0</v>
      </c>
      <c r="L1562" s="107"/>
      <c r="M1562" s="110"/>
      <c r="N1562" s="109"/>
      <c r="P1562" s="38">
        <f t="shared" si="144"/>
        <v>0</v>
      </c>
      <c r="Q1562" s="105">
        <f t="shared" si="149"/>
        <v>0</v>
      </c>
      <c r="R1562" s="38">
        <f t="shared" si="145"/>
        <v>0</v>
      </c>
      <c r="S1562" s="40" t="str">
        <f t="shared" si="148"/>
        <v/>
      </c>
    </row>
    <row r="1563" spans="1:19">
      <c r="A1563" s="33"/>
      <c r="B1563" s="34"/>
      <c r="C1563" s="33"/>
      <c r="D1563" s="33"/>
      <c r="E1563" s="33"/>
      <c r="F1563" s="42"/>
      <c r="G1563" s="42"/>
      <c r="I1563">
        <f t="shared" si="146"/>
        <v>0</v>
      </c>
      <c r="J1563">
        <f t="shared" si="147"/>
        <v>0</v>
      </c>
      <c r="L1563" s="107"/>
      <c r="M1563" s="110"/>
      <c r="N1563" s="109"/>
      <c r="P1563" s="38">
        <f t="shared" si="144"/>
        <v>0</v>
      </c>
      <c r="Q1563" s="105">
        <f t="shared" si="149"/>
        <v>0</v>
      </c>
      <c r="R1563" s="38">
        <f t="shared" si="145"/>
        <v>0</v>
      </c>
      <c r="S1563" s="40" t="str">
        <f t="shared" si="148"/>
        <v/>
      </c>
    </row>
    <row r="1564" spans="1:19">
      <c r="A1564" s="33"/>
      <c r="B1564" s="34"/>
      <c r="C1564" s="33"/>
      <c r="D1564" s="33"/>
      <c r="E1564" s="33"/>
      <c r="F1564" s="42"/>
      <c r="G1564" s="42"/>
      <c r="I1564">
        <f t="shared" si="146"/>
        <v>0</v>
      </c>
      <c r="J1564">
        <f t="shared" si="147"/>
        <v>0</v>
      </c>
      <c r="L1564" s="107"/>
      <c r="M1564" s="110"/>
      <c r="N1564" s="109"/>
      <c r="P1564" s="38">
        <f t="shared" si="144"/>
        <v>0</v>
      </c>
      <c r="Q1564" s="105">
        <f t="shared" si="149"/>
        <v>0</v>
      </c>
      <c r="R1564" s="38">
        <f t="shared" si="145"/>
        <v>0</v>
      </c>
      <c r="S1564" s="40" t="str">
        <f t="shared" si="148"/>
        <v/>
      </c>
    </row>
    <row r="1565" spans="1:19">
      <c r="A1565" s="33"/>
      <c r="B1565" s="34"/>
      <c r="C1565" s="33"/>
      <c r="D1565" s="33"/>
      <c r="E1565" s="33"/>
      <c r="F1565" s="42"/>
      <c r="G1565" s="42"/>
      <c r="I1565">
        <f t="shared" si="146"/>
        <v>0</v>
      </c>
      <c r="J1565">
        <f t="shared" si="147"/>
        <v>0</v>
      </c>
      <c r="L1565" s="107"/>
      <c r="M1565" s="110"/>
      <c r="N1565" s="109"/>
      <c r="P1565" s="38">
        <f t="shared" si="144"/>
        <v>0</v>
      </c>
      <c r="Q1565" s="105">
        <f t="shared" si="149"/>
        <v>0</v>
      </c>
      <c r="R1565" s="38">
        <f t="shared" si="145"/>
        <v>0</v>
      </c>
      <c r="S1565" s="40" t="str">
        <f t="shared" si="148"/>
        <v/>
      </c>
    </row>
    <row r="1566" spans="1:19">
      <c r="A1566" s="33"/>
      <c r="B1566" s="34"/>
      <c r="C1566" s="33"/>
      <c r="D1566" s="33"/>
      <c r="E1566" s="33"/>
      <c r="F1566" s="42"/>
      <c r="G1566" s="42"/>
      <c r="I1566">
        <f t="shared" si="146"/>
        <v>0</v>
      </c>
      <c r="J1566">
        <f t="shared" si="147"/>
        <v>0</v>
      </c>
      <c r="L1566" s="107"/>
      <c r="M1566" s="110"/>
      <c r="N1566" s="109"/>
      <c r="P1566" s="38">
        <f t="shared" si="144"/>
        <v>0</v>
      </c>
      <c r="Q1566" s="105">
        <f t="shared" si="149"/>
        <v>0</v>
      </c>
      <c r="R1566" s="38">
        <f t="shared" si="145"/>
        <v>0</v>
      </c>
      <c r="S1566" s="40" t="str">
        <f t="shared" si="148"/>
        <v/>
      </c>
    </row>
    <row r="1567" spans="1:19">
      <c r="A1567" s="33"/>
      <c r="B1567" s="34"/>
      <c r="C1567" s="33"/>
      <c r="D1567" s="33"/>
      <c r="E1567" s="33"/>
      <c r="F1567" s="42"/>
      <c r="G1567" s="42"/>
      <c r="I1567">
        <f t="shared" si="146"/>
        <v>0</v>
      </c>
      <c r="J1567">
        <f t="shared" si="147"/>
        <v>0</v>
      </c>
      <c r="L1567" s="107"/>
      <c r="M1567" s="110"/>
      <c r="N1567" s="109"/>
      <c r="P1567" s="38">
        <f t="shared" si="144"/>
        <v>0</v>
      </c>
      <c r="Q1567" s="105">
        <f t="shared" si="149"/>
        <v>0</v>
      </c>
      <c r="R1567" s="38">
        <f t="shared" si="145"/>
        <v>0</v>
      </c>
      <c r="S1567" s="40" t="str">
        <f t="shared" si="148"/>
        <v/>
      </c>
    </row>
    <row r="1568" spans="1:19">
      <c r="A1568" s="33"/>
      <c r="B1568" s="34"/>
      <c r="C1568" s="33"/>
      <c r="D1568" s="33"/>
      <c r="E1568" s="33"/>
      <c r="F1568" s="42"/>
      <c r="G1568" s="42"/>
      <c r="I1568">
        <f t="shared" si="146"/>
        <v>0</v>
      </c>
      <c r="J1568">
        <f t="shared" si="147"/>
        <v>0</v>
      </c>
      <c r="L1568" s="107"/>
      <c r="M1568" s="110"/>
      <c r="N1568" s="109"/>
      <c r="P1568" s="38">
        <f t="shared" si="144"/>
        <v>0</v>
      </c>
      <c r="Q1568" s="105">
        <f t="shared" si="149"/>
        <v>0</v>
      </c>
      <c r="R1568" s="38">
        <f t="shared" si="145"/>
        <v>0</v>
      </c>
      <c r="S1568" s="40" t="str">
        <f t="shared" si="148"/>
        <v/>
      </c>
    </row>
    <row r="1569" spans="1:19">
      <c r="A1569" s="33"/>
      <c r="B1569" s="34"/>
      <c r="C1569" s="33"/>
      <c r="D1569" s="33"/>
      <c r="E1569" s="33"/>
      <c r="F1569" s="42"/>
      <c r="G1569" s="42"/>
      <c r="I1569">
        <f t="shared" si="146"/>
        <v>0</v>
      </c>
      <c r="J1569">
        <f t="shared" si="147"/>
        <v>0</v>
      </c>
      <c r="L1569" s="107"/>
      <c r="M1569" s="110"/>
      <c r="N1569" s="109"/>
      <c r="P1569" s="38">
        <f t="shared" si="144"/>
        <v>0</v>
      </c>
      <c r="Q1569" s="105">
        <f t="shared" si="149"/>
        <v>0</v>
      </c>
      <c r="R1569" s="38">
        <f t="shared" si="145"/>
        <v>0</v>
      </c>
      <c r="S1569" s="40" t="str">
        <f t="shared" si="148"/>
        <v/>
      </c>
    </row>
    <row r="1570" spans="1:19">
      <c r="A1570" s="33"/>
      <c r="B1570" s="34"/>
      <c r="C1570" s="33"/>
      <c r="D1570" s="33"/>
      <c r="E1570" s="33"/>
      <c r="F1570" s="42"/>
      <c r="G1570" s="42"/>
      <c r="I1570">
        <f t="shared" si="146"/>
        <v>0</v>
      </c>
      <c r="J1570">
        <f t="shared" si="147"/>
        <v>0</v>
      </c>
      <c r="L1570" s="107"/>
      <c r="M1570" s="110"/>
      <c r="N1570" s="109"/>
      <c r="P1570" s="38">
        <f t="shared" si="144"/>
        <v>0</v>
      </c>
      <c r="Q1570" s="105">
        <f t="shared" si="149"/>
        <v>0</v>
      </c>
      <c r="R1570" s="38">
        <f t="shared" si="145"/>
        <v>0</v>
      </c>
      <c r="S1570" s="40" t="str">
        <f t="shared" si="148"/>
        <v/>
      </c>
    </row>
    <row r="1571" spans="1:19">
      <c r="A1571" s="33"/>
      <c r="B1571" s="34"/>
      <c r="C1571" s="33"/>
      <c r="D1571" s="33"/>
      <c r="E1571" s="33"/>
      <c r="F1571" s="42"/>
      <c r="G1571" s="42"/>
      <c r="I1571">
        <f t="shared" si="146"/>
        <v>0</v>
      </c>
      <c r="J1571">
        <f t="shared" si="147"/>
        <v>0</v>
      </c>
      <c r="L1571" s="107"/>
      <c r="M1571" s="110"/>
      <c r="N1571" s="109"/>
      <c r="P1571" s="38">
        <f t="shared" si="144"/>
        <v>0</v>
      </c>
      <c r="Q1571" s="105">
        <f t="shared" si="149"/>
        <v>0</v>
      </c>
      <c r="R1571" s="38">
        <f t="shared" si="145"/>
        <v>0</v>
      </c>
      <c r="S1571" s="40" t="str">
        <f t="shared" si="148"/>
        <v/>
      </c>
    </row>
    <row r="1572" spans="1:19">
      <c r="A1572" s="33"/>
      <c r="B1572" s="34"/>
      <c r="C1572" s="33"/>
      <c r="D1572" s="33"/>
      <c r="E1572" s="33"/>
      <c r="F1572" s="42"/>
      <c r="G1572" s="42"/>
      <c r="I1572">
        <f t="shared" si="146"/>
        <v>0</v>
      </c>
      <c r="J1572">
        <f t="shared" si="147"/>
        <v>0</v>
      </c>
      <c r="L1572" s="107"/>
      <c r="M1572" s="110"/>
      <c r="N1572" s="109"/>
      <c r="P1572" s="38">
        <f t="shared" si="144"/>
        <v>0</v>
      </c>
      <c r="Q1572" s="105">
        <f t="shared" si="149"/>
        <v>0</v>
      </c>
      <c r="R1572" s="38">
        <f t="shared" si="145"/>
        <v>0</v>
      </c>
      <c r="S1572" s="40" t="str">
        <f t="shared" si="148"/>
        <v/>
      </c>
    </row>
    <row r="1573" spans="1:19">
      <c r="A1573" s="33"/>
      <c r="B1573" s="34"/>
      <c r="C1573" s="33"/>
      <c r="D1573" s="33"/>
      <c r="E1573" s="33"/>
      <c r="F1573" s="42"/>
      <c r="G1573" s="42"/>
      <c r="I1573">
        <f t="shared" si="146"/>
        <v>0</v>
      </c>
      <c r="J1573">
        <f t="shared" si="147"/>
        <v>0</v>
      </c>
      <c r="L1573" s="107"/>
      <c r="M1573" s="110"/>
      <c r="N1573" s="109"/>
      <c r="P1573" s="38">
        <f t="shared" si="144"/>
        <v>0</v>
      </c>
      <c r="Q1573" s="105">
        <f t="shared" si="149"/>
        <v>0</v>
      </c>
      <c r="R1573" s="38">
        <f t="shared" si="145"/>
        <v>0</v>
      </c>
      <c r="S1573" s="40" t="str">
        <f t="shared" si="148"/>
        <v/>
      </c>
    </row>
    <row r="1574" spans="1:19">
      <c r="A1574" s="33"/>
      <c r="B1574" s="34"/>
      <c r="C1574" s="33"/>
      <c r="D1574" s="33"/>
      <c r="E1574" s="33"/>
      <c r="F1574" s="42"/>
      <c r="G1574" s="42"/>
      <c r="I1574">
        <f t="shared" si="146"/>
        <v>0</v>
      </c>
      <c r="J1574">
        <f t="shared" si="147"/>
        <v>0</v>
      </c>
      <c r="L1574" s="107"/>
      <c r="M1574" s="110"/>
      <c r="N1574" s="109"/>
      <c r="P1574" s="38">
        <f t="shared" si="144"/>
        <v>0</v>
      </c>
      <c r="Q1574" s="105">
        <f t="shared" si="149"/>
        <v>0</v>
      </c>
      <c r="R1574" s="38">
        <f t="shared" si="145"/>
        <v>0</v>
      </c>
      <c r="S1574" s="40" t="str">
        <f t="shared" si="148"/>
        <v/>
      </c>
    </row>
    <row r="1575" spans="1:19">
      <c r="A1575" s="33"/>
      <c r="B1575" s="34"/>
      <c r="C1575" s="33"/>
      <c r="D1575" s="33"/>
      <c r="E1575" s="33"/>
      <c r="F1575" s="42"/>
      <c r="G1575" s="42"/>
      <c r="I1575">
        <f t="shared" si="146"/>
        <v>0</v>
      </c>
      <c r="J1575">
        <f t="shared" si="147"/>
        <v>0</v>
      </c>
      <c r="L1575" s="107"/>
      <c r="M1575" s="110"/>
      <c r="N1575" s="109"/>
      <c r="P1575" s="38">
        <f t="shared" si="144"/>
        <v>0</v>
      </c>
      <c r="Q1575" s="105">
        <f t="shared" si="149"/>
        <v>0</v>
      </c>
      <c r="R1575" s="38">
        <f t="shared" si="145"/>
        <v>0</v>
      </c>
      <c r="S1575" s="40" t="str">
        <f t="shared" si="148"/>
        <v/>
      </c>
    </row>
    <row r="1576" spans="1:19">
      <c r="A1576" s="33"/>
      <c r="B1576" s="34"/>
      <c r="C1576" s="33"/>
      <c r="D1576" s="33"/>
      <c r="E1576" s="33"/>
      <c r="F1576" s="42"/>
      <c r="G1576" s="42"/>
      <c r="I1576">
        <f t="shared" si="146"/>
        <v>0</v>
      </c>
      <c r="J1576">
        <f t="shared" si="147"/>
        <v>0</v>
      </c>
      <c r="L1576" s="107"/>
      <c r="M1576" s="110"/>
      <c r="N1576" s="109"/>
      <c r="P1576" s="38">
        <f t="shared" si="144"/>
        <v>0</v>
      </c>
      <c r="Q1576" s="105">
        <f t="shared" si="149"/>
        <v>0</v>
      </c>
      <c r="R1576" s="38">
        <f t="shared" si="145"/>
        <v>0</v>
      </c>
      <c r="S1576" s="40" t="str">
        <f t="shared" si="148"/>
        <v/>
      </c>
    </row>
    <row r="1577" spans="1:19">
      <c r="A1577" s="33"/>
      <c r="B1577" s="34"/>
      <c r="C1577" s="33"/>
      <c r="D1577" s="33"/>
      <c r="E1577" s="33"/>
      <c r="F1577" s="42"/>
      <c r="G1577" s="42"/>
      <c r="I1577">
        <f t="shared" si="146"/>
        <v>0</v>
      </c>
      <c r="J1577">
        <f t="shared" si="147"/>
        <v>0</v>
      </c>
      <c r="L1577" s="107"/>
      <c r="M1577" s="110"/>
      <c r="N1577" s="109"/>
      <c r="P1577" s="38">
        <f t="shared" si="144"/>
        <v>0</v>
      </c>
      <c r="Q1577" s="105">
        <f t="shared" si="149"/>
        <v>0</v>
      </c>
      <c r="R1577" s="38">
        <f t="shared" si="145"/>
        <v>0</v>
      </c>
      <c r="S1577" s="40" t="str">
        <f t="shared" si="148"/>
        <v/>
      </c>
    </row>
    <row r="1578" spans="1:19">
      <c r="A1578" s="33"/>
      <c r="B1578" s="34"/>
      <c r="C1578" s="33"/>
      <c r="D1578" s="33"/>
      <c r="E1578" s="33"/>
      <c r="F1578" s="42"/>
      <c r="G1578" s="42"/>
      <c r="I1578">
        <f t="shared" si="146"/>
        <v>0</v>
      </c>
      <c r="J1578">
        <f t="shared" si="147"/>
        <v>0</v>
      </c>
      <c r="L1578" s="107"/>
      <c r="M1578" s="110"/>
      <c r="N1578" s="109"/>
      <c r="P1578" s="38">
        <f t="shared" si="144"/>
        <v>0</v>
      </c>
      <c r="Q1578" s="105">
        <f t="shared" si="149"/>
        <v>0</v>
      </c>
      <c r="R1578" s="38">
        <f t="shared" si="145"/>
        <v>0</v>
      </c>
      <c r="S1578" s="40" t="str">
        <f t="shared" si="148"/>
        <v/>
      </c>
    </row>
    <row r="1579" spans="1:19">
      <c r="A1579" s="33"/>
      <c r="B1579" s="34"/>
      <c r="C1579" s="33"/>
      <c r="D1579" s="33"/>
      <c r="E1579" s="33"/>
      <c r="F1579" s="42"/>
      <c r="G1579" s="42"/>
      <c r="I1579">
        <f t="shared" si="146"/>
        <v>0</v>
      </c>
      <c r="J1579">
        <f t="shared" si="147"/>
        <v>0</v>
      </c>
      <c r="L1579" s="107"/>
      <c r="M1579" s="110"/>
      <c r="N1579" s="109"/>
      <c r="P1579" s="38">
        <f t="shared" si="144"/>
        <v>0</v>
      </c>
      <c r="Q1579" s="105">
        <f t="shared" si="149"/>
        <v>0</v>
      </c>
      <c r="R1579" s="38">
        <f t="shared" si="145"/>
        <v>0</v>
      </c>
      <c r="S1579" s="40" t="str">
        <f t="shared" si="148"/>
        <v/>
      </c>
    </row>
    <row r="1580" spans="1:19">
      <c r="A1580" s="33"/>
      <c r="B1580" s="34"/>
      <c r="C1580" s="33"/>
      <c r="D1580" s="33"/>
      <c r="E1580" s="33"/>
      <c r="F1580" s="42"/>
      <c r="G1580" s="42"/>
      <c r="I1580">
        <f t="shared" si="146"/>
        <v>0</v>
      </c>
      <c r="J1580">
        <f t="shared" si="147"/>
        <v>0</v>
      </c>
      <c r="L1580" s="107"/>
      <c r="M1580" s="110"/>
      <c r="N1580" s="109"/>
      <c r="P1580" s="38">
        <f t="shared" si="144"/>
        <v>0</v>
      </c>
      <c r="Q1580" s="105">
        <f t="shared" si="149"/>
        <v>0</v>
      </c>
      <c r="R1580" s="38">
        <f t="shared" si="145"/>
        <v>0</v>
      </c>
      <c r="S1580" s="40" t="str">
        <f t="shared" si="148"/>
        <v/>
      </c>
    </row>
    <row r="1581" spans="1:19">
      <c r="A1581" s="33"/>
      <c r="B1581" s="34"/>
      <c r="C1581" s="33"/>
      <c r="D1581" s="33"/>
      <c r="E1581" s="33"/>
      <c r="F1581" s="42"/>
      <c r="G1581" s="42"/>
      <c r="I1581">
        <f t="shared" si="146"/>
        <v>0</v>
      </c>
      <c r="J1581">
        <f t="shared" si="147"/>
        <v>0</v>
      </c>
      <c r="L1581" s="107"/>
      <c r="M1581" s="110"/>
      <c r="N1581" s="109"/>
      <c r="P1581" s="38">
        <f t="shared" si="144"/>
        <v>0</v>
      </c>
      <c r="Q1581" s="105">
        <f t="shared" si="149"/>
        <v>0</v>
      </c>
      <c r="R1581" s="38">
        <f t="shared" si="145"/>
        <v>0</v>
      </c>
      <c r="S1581" s="40" t="str">
        <f t="shared" si="148"/>
        <v/>
      </c>
    </row>
    <row r="1582" spans="1:19">
      <c r="A1582" s="33"/>
      <c r="B1582" s="34"/>
      <c r="C1582" s="33"/>
      <c r="D1582" s="33"/>
      <c r="E1582" s="33"/>
      <c r="F1582" s="42"/>
      <c r="G1582" s="42"/>
      <c r="I1582">
        <f t="shared" si="146"/>
        <v>0</v>
      </c>
      <c r="J1582">
        <f t="shared" si="147"/>
        <v>0</v>
      </c>
      <c r="L1582" s="107"/>
      <c r="M1582" s="110"/>
      <c r="N1582" s="109"/>
      <c r="P1582" s="38">
        <f t="shared" si="144"/>
        <v>0</v>
      </c>
      <c r="Q1582" s="105">
        <f t="shared" si="149"/>
        <v>0</v>
      </c>
      <c r="R1582" s="38">
        <f t="shared" si="145"/>
        <v>0</v>
      </c>
      <c r="S1582" s="40" t="str">
        <f t="shared" si="148"/>
        <v/>
      </c>
    </row>
    <row r="1583" spans="1:19">
      <c r="A1583" s="33"/>
      <c r="B1583" s="34"/>
      <c r="C1583" s="33"/>
      <c r="D1583" s="33"/>
      <c r="E1583" s="33"/>
      <c r="F1583" s="42"/>
      <c r="G1583" s="42"/>
      <c r="I1583">
        <f t="shared" si="146"/>
        <v>0</v>
      </c>
      <c r="J1583">
        <f t="shared" si="147"/>
        <v>0</v>
      </c>
      <c r="L1583" s="107"/>
      <c r="M1583" s="110"/>
      <c r="N1583" s="109"/>
      <c r="P1583" s="38">
        <f t="shared" si="144"/>
        <v>0</v>
      </c>
      <c r="Q1583" s="105">
        <f t="shared" si="149"/>
        <v>0</v>
      </c>
      <c r="R1583" s="38">
        <f t="shared" si="145"/>
        <v>0</v>
      </c>
      <c r="S1583" s="40" t="str">
        <f t="shared" si="148"/>
        <v/>
      </c>
    </row>
    <row r="1584" spans="1:19">
      <c r="A1584" s="33"/>
      <c r="B1584" s="34"/>
      <c r="C1584" s="33"/>
      <c r="D1584" s="33"/>
      <c r="E1584" s="33"/>
      <c r="F1584" s="42"/>
      <c r="G1584" s="42"/>
      <c r="I1584">
        <f t="shared" si="146"/>
        <v>0</v>
      </c>
      <c r="J1584">
        <f t="shared" si="147"/>
        <v>0</v>
      </c>
      <c r="L1584" s="107"/>
      <c r="M1584" s="110"/>
      <c r="N1584" s="109"/>
      <c r="P1584" s="38">
        <f t="shared" si="144"/>
        <v>0</v>
      </c>
      <c r="Q1584" s="105">
        <f t="shared" si="149"/>
        <v>0</v>
      </c>
      <c r="R1584" s="38">
        <f t="shared" si="145"/>
        <v>0</v>
      </c>
      <c r="S1584" s="40" t="str">
        <f t="shared" si="148"/>
        <v/>
      </c>
    </row>
    <row r="1585" spans="1:19">
      <c r="A1585" s="33"/>
      <c r="B1585" s="34"/>
      <c r="C1585" s="33"/>
      <c r="D1585" s="33"/>
      <c r="E1585" s="33"/>
      <c r="F1585" s="42"/>
      <c r="G1585" s="42"/>
      <c r="I1585">
        <f t="shared" si="146"/>
        <v>0</v>
      </c>
      <c r="J1585">
        <f t="shared" si="147"/>
        <v>0</v>
      </c>
      <c r="L1585" s="107"/>
      <c r="M1585" s="110"/>
      <c r="N1585" s="109"/>
      <c r="P1585" s="38">
        <f t="shared" si="144"/>
        <v>0</v>
      </c>
      <c r="Q1585" s="105">
        <f t="shared" si="149"/>
        <v>0</v>
      </c>
      <c r="R1585" s="38">
        <f t="shared" si="145"/>
        <v>0</v>
      </c>
      <c r="S1585" s="40" t="str">
        <f t="shared" si="148"/>
        <v/>
      </c>
    </row>
    <row r="1586" spans="1:19">
      <c r="A1586" s="33"/>
      <c r="B1586" s="34"/>
      <c r="C1586" s="33"/>
      <c r="D1586" s="33"/>
      <c r="E1586" s="33"/>
      <c r="F1586" s="42"/>
      <c r="G1586" s="42"/>
      <c r="I1586">
        <f t="shared" si="146"/>
        <v>0</v>
      </c>
      <c r="J1586">
        <f t="shared" si="147"/>
        <v>0</v>
      </c>
      <c r="L1586" s="107"/>
      <c r="M1586" s="110"/>
      <c r="N1586" s="109"/>
      <c r="P1586" s="38">
        <f t="shared" si="144"/>
        <v>0</v>
      </c>
      <c r="Q1586" s="105">
        <f t="shared" si="149"/>
        <v>0</v>
      </c>
      <c r="R1586" s="38">
        <f t="shared" si="145"/>
        <v>0</v>
      </c>
      <c r="S1586" s="40" t="str">
        <f t="shared" si="148"/>
        <v/>
      </c>
    </row>
    <row r="1587" spans="1:19">
      <c r="A1587" s="33"/>
      <c r="B1587" s="34"/>
      <c r="C1587" s="33"/>
      <c r="D1587" s="33"/>
      <c r="E1587" s="33"/>
      <c r="F1587" s="42"/>
      <c r="G1587" s="42"/>
      <c r="I1587">
        <f t="shared" si="146"/>
        <v>0</v>
      </c>
      <c r="J1587">
        <f t="shared" si="147"/>
        <v>0</v>
      </c>
      <c r="L1587" s="107"/>
      <c r="M1587" s="110"/>
      <c r="N1587" s="109"/>
      <c r="P1587" s="38">
        <f t="shared" si="144"/>
        <v>0</v>
      </c>
      <c r="Q1587" s="105">
        <f t="shared" si="149"/>
        <v>0</v>
      </c>
      <c r="R1587" s="38">
        <f t="shared" si="145"/>
        <v>0</v>
      </c>
      <c r="S1587" s="40" t="str">
        <f t="shared" si="148"/>
        <v/>
      </c>
    </row>
    <row r="1588" spans="1:19">
      <c r="A1588" s="33"/>
      <c r="B1588" s="34"/>
      <c r="C1588" s="33"/>
      <c r="D1588" s="33"/>
      <c r="E1588" s="33"/>
      <c r="F1588" s="42"/>
      <c r="G1588" s="42"/>
      <c r="I1588">
        <f t="shared" si="146"/>
        <v>0</v>
      </c>
      <c r="J1588">
        <f t="shared" si="147"/>
        <v>0</v>
      </c>
      <c r="L1588" s="107"/>
      <c r="M1588" s="110"/>
      <c r="N1588" s="109"/>
      <c r="P1588" s="38">
        <f t="shared" si="144"/>
        <v>0</v>
      </c>
      <c r="Q1588" s="105">
        <f t="shared" si="149"/>
        <v>0</v>
      </c>
      <c r="R1588" s="38">
        <f t="shared" si="145"/>
        <v>0</v>
      </c>
      <c r="S1588" s="40" t="str">
        <f t="shared" si="148"/>
        <v/>
      </c>
    </row>
    <row r="1589" spans="1:19">
      <c r="A1589" s="33"/>
      <c r="B1589" s="34"/>
      <c r="C1589" s="33"/>
      <c r="D1589" s="33"/>
      <c r="E1589" s="33"/>
      <c r="F1589" s="42"/>
      <c r="G1589" s="42"/>
      <c r="I1589">
        <f t="shared" si="146"/>
        <v>0</v>
      </c>
      <c r="J1589">
        <f t="shared" si="147"/>
        <v>0</v>
      </c>
      <c r="L1589" s="107"/>
      <c r="M1589" s="110"/>
      <c r="N1589" s="109"/>
      <c r="P1589" s="38">
        <f t="shared" si="144"/>
        <v>0</v>
      </c>
      <c r="Q1589" s="105">
        <f t="shared" si="149"/>
        <v>0</v>
      </c>
      <c r="R1589" s="38">
        <f t="shared" si="145"/>
        <v>0</v>
      </c>
      <c r="S1589" s="40" t="str">
        <f t="shared" si="148"/>
        <v/>
      </c>
    </row>
    <row r="1590" spans="1:19">
      <c r="A1590" s="33"/>
      <c r="B1590" s="34"/>
      <c r="C1590" s="33"/>
      <c r="D1590" s="33"/>
      <c r="E1590" s="33"/>
      <c r="F1590" s="42"/>
      <c r="G1590" s="42"/>
      <c r="I1590">
        <f t="shared" si="146"/>
        <v>0</v>
      </c>
      <c r="J1590">
        <f t="shared" si="147"/>
        <v>0</v>
      </c>
      <c r="L1590" s="107"/>
      <c r="M1590" s="110"/>
      <c r="N1590" s="109"/>
      <c r="P1590" s="38">
        <f t="shared" si="144"/>
        <v>0</v>
      </c>
      <c r="Q1590" s="105">
        <f t="shared" si="149"/>
        <v>0</v>
      </c>
      <c r="R1590" s="38">
        <f t="shared" si="145"/>
        <v>0</v>
      </c>
      <c r="S1590" s="40" t="str">
        <f t="shared" si="148"/>
        <v/>
      </c>
    </row>
    <row r="1591" spans="1:19">
      <c r="A1591" s="33"/>
      <c r="B1591" s="34"/>
      <c r="C1591" s="33"/>
      <c r="D1591" s="33"/>
      <c r="E1591" s="33"/>
      <c r="F1591" s="42"/>
      <c r="G1591" s="42"/>
      <c r="I1591">
        <f t="shared" si="146"/>
        <v>0</v>
      </c>
      <c r="J1591">
        <f t="shared" si="147"/>
        <v>0</v>
      </c>
      <c r="L1591" s="107"/>
      <c r="M1591" s="110"/>
      <c r="N1591" s="109"/>
      <c r="P1591" s="38">
        <f t="shared" ref="P1591:P1654" si="150">I1591*L1591/1000</f>
        <v>0</v>
      </c>
      <c r="Q1591" s="105">
        <f t="shared" si="149"/>
        <v>0</v>
      </c>
      <c r="R1591" s="38">
        <f t="shared" ref="R1591:R1654" si="151">J1591*N1591/1000</f>
        <v>0</v>
      </c>
      <c r="S1591" s="40" t="str">
        <f t="shared" si="148"/>
        <v/>
      </c>
    </row>
    <row r="1592" spans="1:19">
      <c r="A1592" s="33"/>
      <c r="B1592" s="34"/>
      <c r="C1592" s="33"/>
      <c r="D1592" s="33"/>
      <c r="E1592" s="33"/>
      <c r="F1592" s="42"/>
      <c r="G1592" s="42"/>
      <c r="I1592">
        <f t="shared" ref="I1592:I1655" si="152">IF(OR(E1592="R",E1592="E"),D1592,IF(D1592&gt;=E1592,D1592-E1592,0))</f>
        <v>0</v>
      </c>
      <c r="J1592">
        <f t="shared" ref="J1592:J1655" si="153">IF(OR(E1592="R",E1592="E"),0,IF(E1592&gt;D1592,E1592-D1592,0))</f>
        <v>0</v>
      </c>
      <c r="L1592" s="107"/>
      <c r="M1592" s="110"/>
      <c r="N1592" s="109"/>
      <c r="P1592" s="38">
        <f t="shared" si="150"/>
        <v>0</v>
      </c>
      <c r="Q1592" s="105">
        <f t="shared" si="149"/>
        <v>0</v>
      </c>
      <c r="R1592" s="38">
        <f t="shared" si="151"/>
        <v>0</v>
      </c>
      <c r="S1592" s="40" t="str">
        <f t="shared" si="148"/>
        <v/>
      </c>
    </row>
    <row r="1593" spans="1:19">
      <c r="A1593" s="33"/>
      <c r="B1593" s="34"/>
      <c r="C1593" s="33"/>
      <c r="D1593" s="33"/>
      <c r="E1593" s="33"/>
      <c r="F1593" s="42"/>
      <c r="G1593" s="42"/>
      <c r="I1593">
        <f t="shared" si="152"/>
        <v>0</v>
      </c>
      <c r="J1593">
        <f t="shared" si="153"/>
        <v>0</v>
      </c>
      <c r="L1593" s="107"/>
      <c r="M1593" s="110"/>
      <c r="N1593" s="109"/>
      <c r="P1593" s="38">
        <f t="shared" si="150"/>
        <v>0</v>
      </c>
      <c r="Q1593" s="105">
        <f t="shared" si="149"/>
        <v>0</v>
      </c>
      <c r="R1593" s="38">
        <f t="shared" si="151"/>
        <v>0</v>
      </c>
      <c r="S1593" s="40" t="str">
        <f t="shared" si="148"/>
        <v/>
      </c>
    </row>
    <row r="1594" spans="1:19">
      <c r="A1594" s="33"/>
      <c r="B1594" s="34"/>
      <c r="C1594" s="33"/>
      <c r="D1594" s="33"/>
      <c r="E1594" s="33"/>
      <c r="F1594" s="42"/>
      <c r="G1594" s="42"/>
      <c r="I1594">
        <f t="shared" si="152"/>
        <v>0</v>
      </c>
      <c r="J1594">
        <f t="shared" si="153"/>
        <v>0</v>
      </c>
      <c r="L1594" s="107"/>
      <c r="M1594" s="110"/>
      <c r="N1594" s="109"/>
      <c r="P1594" s="38">
        <f t="shared" si="150"/>
        <v>0</v>
      </c>
      <c r="Q1594" s="105">
        <f t="shared" si="149"/>
        <v>0</v>
      </c>
      <c r="R1594" s="38">
        <f t="shared" si="151"/>
        <v>0</v>
      </c>
      <c r="S1594" s="40" t="str">
        <f t="shared" si="148"/>
        <v/>
      </c>
    </row>
    <row r="1595" spans="1:19">
      <c r="A1595" s="33"/>
      <c r="B1595" s="34"/>
      <c r="C1595" s="33"/>
      <c r="D1595" s="33"/>
      <c r="E1595" s="33"/>
      <c r="F1595" s="42"/>
      <c r="G1595" s="42"/>
      <c r="I1595">
        <f t="shared" si="152"/>
        <v>0</v>
      </c>
      <c r="J1595">
        <f t="shared" si="153"/>
        <v>0</v>
      </c>
      <c r="L1595" s="107"/>
      <c r="M1595" s="110"/>
      <c r="N1595" s="109"/>
      <c r="P1595" s="38">
        <f t="shared" si="150"/>
        <v>0</v>
      </c>
      <c r="Q1595" s="105">
        <f t="shared" si="149"/>
        <v>0</v>
      </c>
      <c r="R1595" s="38">
        <f t="shared" si="151"/>
        <v>0</v>
      </c>
      <c r="S1595" s="40" t="str">
        <f t="shared" si="148"/>
        <v/>
      </c>
    </row>
    <row r="1596" spans="1:19">
      <c r="A1596" s="33"/>
      <c r="B1596" s="34"/>
      <c r="C1596" s="33"/>
      <c r="D1596" s="33"/>
      <c r="E1596" s="33"/>
      <c r="F1596" s="42"/>
      <c r="G1596" s="42"/>
      <c r="I1596">
        <f t="shared" si="152"/>
        <v>0</v>
      </c>
      <c r="J1596">
        <f t="shared" si="153"/>
        <v>0</v>
      </c>
      <c r="L1596" s="107"/>
      <c r="M1596" s="110"/>
      <c r="N1596" s="109"/>
      <c r="P1596" s="38">
        <f t="shared" si="150"/>
        <v>0</v>
      </c>
      <c r="Q1596" s="105">
        <f t="shared" si="149"/>
        <v>0</v>
      </c>
      <c r="R1596" s="38">
        <f t="shared" si="151"/>
        <v>0</v>
      </c>
      <c r="S1596" s="40" t="str">
        <f t="shared" si="148"/>
        <v/>
      </c>
    </row>
    <row r="1597" spans="1:19">
      <c r="A1597" s="33"/>
      <c r="B1597" s="34"/>
      <c r="C1597" s="33"/>
      <c r="D1597" s="33"/>
      <c r="E1597" s="33"/>
      <c r="F1597" s="42"/>
      <c r="G1597" s="42"/>
      <c r="I1597">
        <f t="shared" si="152"/>
        <v>0</v>
      </c>
      <c r="J1597">
        <f t="shared" si="153"/>
        <v>0</v>
      </c>
      <c r="L1597" s="107"/>
      <c r="M1597" s="110"/>
      <c r="N1597" s="109"/>
      <c r="P1597" s="38">
        <f t="shared" si="150"/>
        <v>0</v>
      </c>
      <c r="Q1597" s="105">
        <f t="shared" si="149"/>
        <v>0</v>
      </c>
      <c r="R1597" s="38">
        <f t="shared" si="151"/>
        <v>0</v>
      </c>
      <c r="S1597" s="40" t="str">
        <f t="shared" si="148"/>
        <v/>
      </c>
    </row>
    <row r="1598" spans="1:19">
      <c r="A1598" s="33"/>
      <c r="B1598" s="34"/>
      <c r="C1598" s="33"/>
      <c r="D1598" s="33"/>
      <c r="E1598" s="33"/>
      <c r="F1598" s="42"/>
      <c r="G1598" s="42"/>
      <c r="I1598">
        <f t="shared" si="152"/>
        <v>0</v>
      </c>
      <c r="J1598">
        <f t="shared" si="153"/>
        <v>0</v>
      </c>
      <c r="L1598" s="107"/>
      <c r="M1598" s="110"/>
      <c r="N1598" s="109"/>
      <c r="P1598" s="38">
        <f t="shared" si="150"/>
        <v>0</v>
      </c>
      <c r="Q1598" s="105">
        <f t="shared" si="149"/>
        <v>0</v>
      </c>
      <c r="R1598" s="38">
        <f t="shared" si="151"/>
        <v>0</v>
      </c>
      <c r="S1598" s="40" t="str">
        <f t="shared" si="148"/>
        <v/>
      </c>
    </row>
    <row r="1599" spans="1:19">
      <c r="A1599" s="33"/>
      <c r="B1599" s="34"/>
      <c r="C1599" s="33"/>
      <c r="D1599" s="33"/>
      <c r="E1599" s="33"/>
      <c r="F1599" s="42"/>
      <c r="G1599" s="42"/>
      <c r="I1599">
        <f t="shared" si="152"/>
        <v>0</v>
      </c>
      <c r="J1599">
        <f t="shared" si="153"/>
        <v>0</v>
      </c>
      <c r="L1599" s="107"/>
      <c r="M1599" s="110"/>
      <c r="N1599" s="109"/>
      <c r="P1599" s="38">
        <f t="shared" si="150"/>
        <v>0</v>
      </c>
      <c r="Q1599" s="105">
        <f t="shared" si="149"/>
        <v>0</v>
      </c>
      <c r="R1599" s="38">
        <f t="shared" si="151"/>
        <v>0</v>
      </c>
      <c r="S1599" s="40" t="str">
        <f t="shared" si="148"/>
        <v/>
      </c>
    </row>
    <row r="1600" spans="1:19">
      <c r="A1600" s="33"/>
      <c r="B1600" s="34"/>
      <c r="C1600" s="33"/>
      <c r="D1600" s="33"/>
      <c r="E1600" s="33"/>
      <c r="F1600" s="42"/>
      <c r="G1600" s="42"/>
      <c r="I1600">
        <f t="shared" si="152"/>
        <v>0</v>
      </c>
      <c r="J1600">
        <f t="shared" si="153"/>
        <v>0</v>
      </c>
      <c r="L1600" s="107"/>
      <c r="M1600" s="110"/>
      <c r="N1600" s="109"/>
      <c r="P1600" s="38">
        <f t="shared" si="150"/>
        <v>0</v>
      </c>
      <c r="Q1600" s="105">
        <f t="shared" si="149"/>
        <v>0</v>
      </c>
      <c r="R1600" s="38">
        <f t="shared" si="151"/>
        <v>0</v>
      </c>
      <c r="S1600" s="40" t="str">
        <f t="shared" si="148"/>
        <v/>
      </c>
    </row>
    <row r="1601" spans="1:19">
      <c r="A1601" s="33"/>
      <c r="B1601" s="34"/>
      <c r="C1601" s="33"/>
      <c r="D1601" s="33"/>
      <c r="E1601" s="33"/>
      <c r="F1601" s="42"/>
      <c r="G1601" s="42"/>
      <c r="I1601">
        <f t="shared" si="152"/>
        <v>0</v>
      </c>
      <c r="J1601">
        <f t="shared" si="153"/>
        <v>0</v>
      </c>
      <c r="L1601" s="107"/>
      <c r="M1601" s="110"/>
      <c r="N1601" s="109"/>
      <c r="P1601" s="38">
        <f t="shared" si="150"/>
        <v>0</v>
      </c>
      <c r="Q1601" s="105">
        <f t="shared" si="149"/>
        <v>0</v>
      </c>
      <c r="R1601" s="38">
        <f t="shared" si="151"/>
        <v>0</v>
      </c>
      <c r="S1601" s="40" t="str">
        <f t="shared" si="148"/>
        <v/>
      </c>
    </row>
    <row r="1602" spans="1:19">
      <c r="A1602" s="33"/>
      <c r="B1602" s="34"/>
      <c r="C1602" s="33"/>
      <c r="D1602" s="33"/>
      <c r="E1602" s="33"/>
      <c r="F1602" s="42"/>
      <c r="G1602" s="42"/>
      <c r="I1602">
        <f t="shared" si="152"/>
        <v>0</v>
      </c>
      <c r="J1602">
        <f t="shared" si="153"/>
        <v>0</v>
      </c>
      <c r="L1602" s="107"/>
      <c r="M1602" s="110"/>
      <c r="N1602" s="109"/>
      <c r="P1602" s="38">
        <f t="shared" si="150"/>
        <v>0</v>
      </c>
      <c r="Q1602" s="105">
        <f t="shared" si="149"/>
        <v>0</v>
      </c>
      <c r="R1602" s="38">
        <f t="shared" si="151"/>
        <v>0</v>
      </c>
      <c r="S1602" s="40" t="str">
        <f t="shared" si="148"/>
        <v/>
      </c>
    </row>
    <row r="1603" spans="1:19">
      <c r="A1603" s="33"/>
      <c r="B1603" s="34"/>
      <c r="C1603" s="33"/>
      <c r="D1603" s="33"/>
      <c r="E1603" s="33"/>
      <c r="F1603" s="42"/>
      <c r="G1603" s="42"/>
      <c r="I1603">
        <f t="shared" si="152"/>
        <v>0</v>
      </c>
      <c r="J1603">
        <f t="shared" si="153"/>
        <v>0</v>
      </c>
      <c r="L1603" s="107"/>
      <c r="M1603" s="110"/>
      <c r="N1603" s="109"/>
      <c r="P1603" s="38">
        <f t="shared" si="150"/>
        <v>0</v>
      </c>
      <c r="Q1603" s="105">
        <f t="shared" si="149"/>
        <v>0</v>
      </c>
      <c r="R1603" s="38">
        <f t="shared" si="151"/>
        <v>0</v>
      </c>
      <c r="S1603" s="40" t="str">
        <f t="shared" si="148"/>
        <v/>
      </c>
    </row>
    <row r="1604" spans="1:19">
      <c r="A1604" s="33"/>
      <c r="B1604" s="34"/>
      <c r="C1604" s="33"/>
      <c r="D1604" s="33"/>
      <c r="E1604" s="33"/>
      <c r="F1604" s="42"/>
      <c r="G1604" s="42"/>
      <c r="I1604">
        <f t="shared" si="152"/>
        <v>0</v>
      </c>
      <c r="J1604">
        <f t="shared" si="153"/>
        <v>0</v>
      </c>
      <c r="L1604" s="107"/>
      <c r="M1604" s="110"/>
      <c r="N1604" s="109"/>
      <c r="P1604" s="38">
        <f t="shared" si="150"/>
        <v>0</v>
      </c>
      <c r="Q1604" s="105">
        <f t="shared" si="149"/>
        <v>0</v>
      </c>
      <c r="R1604" s="38">
        <f t="shared" si="151"/>
        <v>0</v>
      </c>
      <c r="S1604" s="40" t="str">
        <f t="shared" si="148"/>
        <v/>
      </c>
    </row>
    <row r="1605" spans="1:19">
      <c r="A1605" s="33"/>
      <c r="B1605" s="34"/>
      <c r="C1605" s="33"/>
      <c r="D1605" s="33"/>
      <c r="E1605" s="33"/>
      <c r="F1605" s="42"/>
      <c r="G1605" s="42"/>
      <c r="I1605">
        <f t="shared" si="152"/>
        <v>0</v>
      </c>
      <c r="J1605">
        <f t="shared" si="153"/>
        <v>0</v>
      </c>
      <c r="L1605" s="107"/>
      <c r="M1605" s="110"/>
      <c r="N1605" s="109"/>
      <c r="P1605" s="38">
        <f t="shared" si="150"/>
        <v>0</v>
      </c>
      <c r="Q1605" s="105">
        <f t="shared" si="149"/>
        <v>0</v>
      </c>
      <c r="R1605" s="38">
        <f t="shared" si="151"/>
        <v>0</v>
      </c>
      <c r="S1605" s="40" t="str">
        <f t="shared" si="148"/>
        <v/>
      </c>
    </row>
    <row r="1606" spans="1:19">
      <c r="A1606" s="33"/>
      <c r="B1606" s="34"/>
      <c r="C1606" s="33"/>
      <c r="D1606" s="33"/>
      <c r="E1606" s="33"/>
      <c r="F1606" s="42"/>
      <c r="G1606" s="42"/>
      <c r="I1606">
        <f t="shared" si="152"/>
        <v>0</v>
      </c>
      <c r="J1606">
        <f t="shared" si="153"/>
        <v>0</v>
      </c>
      <c r="L1606" s="107"/>
      <c r="M1606" s="110"/>
      <c r="N1606" s="109"/>
      <c r="P1606" s="38">
        <f t="shared" si="150"/>
        <v>0</v>
      </c>
      <c r="Q1606" s="105">
        <f t="shared" si="149"/>
        <v>0</v>
      </c>
      <c r="R1606" s="38">
        <f t="shared" si="151"/>
        <v>0</v>
      </c>
      <c r="S1606" s="40" t="str">
        <f t="shared" si="148"/>
        <v/>
      </c>
    </row>
    <row r="1607" spans="1:19">
      <c r="A1607" s="33"/>
      <c r="B1607" s="34"/>
      <c r="C1607" s="33"/>
      <c r="D1607" s="33"/>
      <c r="E1607" s="33"/>
      <c r="F1607" s="42"/>
      <c r="G1607" s="42"/>
      <c r="I1607">
        <f t="shared" si="152"/>
        <v>0</v>
      </c>
      <c r="J1607">
        <f t="shared" si="153"/>
        <v>0</v>
      </c>
      <c r="L1607" s="107"/>
      <c r="M1607" s="110"/>
      <c r="N1607" s="109"/>
      <c r="P1607" s="38">
        <f t="shared" si="150"/>
        <v>0</v>
      </c>
      <c r="Q1607" s="105">
        <f t="shared" si="149"/>
        <v>0</v>
      </c>
      <c r="R1607" s="38">
        <f t="shared" si="151"/>
        <v>0</v>
      </c>
      <c r="S1607" s="40" t="str">
        <f t="shared" ref="S1607:S1670" si="154">IF(C1607=1,SUM(R1607:R1630)-SUM(P1607:P1630),"")</f>
        <v/>
      </c>
    </row>
    <row r="1608" spans="1:19">
      <c r="A1608" s="33"/>
      <c r="B1608" s="34"/>
      <c r="C1608" s="33"/>
      <c r="D1608" s="33"/>
      <c r="E1608" s="33"/>
      <c r="F1608" s="42"/>
      <c r="G1608" s="42"/>
      <c r="I1608">
        <f t="shared" si="152"/>
        <v>0</v>
      </c>
      <c r="J1608">
        <f t="shared" si="153"/>
        <v>0</v>
      </c>
      <c r="L1608" s="107"/>
      <c r="M1608" s="110"/>
      <c r="N1608" s="109"/>
      <c r="P1608" s="38">
        <f t="shared" si="150"/>
        <v>0</v>
      </c>
      <c r="Q1608" s="105">
        <f t="shared" ref="Q1608:Q1671" si="155">I1608*M1608/1000</f>
        <v>0</v>
      </c>
      <c r="R1608" s="38">
        <f t="shared" si="151"/>
        <v>0</v>
      </c>
      <c r="S1608" s="40" t="str">
        <f t="shared" si="154"/>
        <v/>
      </c>
    </row>
    <row r="1609" spans="1:19">
      <c r="A1609" s="33"/>
      <c r="B1609" s="34"/>
      <c r="C1609" s="33"/>
      <c r="D1609" s="33"/>
      <c r="E1609" s="33"/>
      <c r="F1609" s="42"/>
      <c r="G1609" s="42"/>
      <c r="I1609">
        <f t="shared" si="152"/>
        <v>0</v>
      </c>
      <c r="J1609">
        <f t="shared" si="153"/>
        <v>0</v>
      </c>
      <c r="L1609" s="107"/>
      <c r="M1609" s="110"/>
      <c r="N1609" s="109"/>
      <c r="P1609" s="38">
        <f t="shared" si="150"/>
        <v>0</v>
      </c>
      <c r="Q1609" s="105">
        <f t="shared" si="155"/>
        <v>0</v>
      </c>
      <c r="R1609" s="38">
        <f t="shared" si="151"/>
        <v>0</v>
      </c>
      <c r="S1609" s="40" t="str">
        <f t="shared" si="154"/>
        <v/>
      </c>
    </row>
    <row r="1610" spans="1:19">
      <c r="A1610" s="33"/>
      <c r="B1610" s="34"/>
      <c r="C1610" s="33"/>
      <c r="D1610" s="33"/>
      <c r="E1610" s="33"/>
      <c r="F1610" s="42"/>
      <c r="G1610" s="42"/>
      <c r="I1610">
        <f t="shared" si="152"/>
        <v>0</v>
      </c>
      <c r="J1610">
        <f t="shared" si="153"/>
        <v>0</v>
      </c>
      <c r="L1610" s="107"/>
      <c r="M1610" s="110"/>
      <c r="N1610" s="109"/>
      <c r="P1610" s="38">
        <f t="shared" si="150"/>
        <v>0</v>
      </c>
      <c r="Q1610" s="105">
        <f t="shared" si="155"/>
        <v>0</v>
      </c>
      <c r="R1610" s="38">
        <f t="shared" si="151"/>
        <v>0</v>
      </c>
      <c r="S1610" s="40" t="str">
        <f t="shared" si="154"/>
        <v/>
      </c>
    </row>
    <row r="1611" spans="1:19">
      <c r="A1611" s="33"/>
      <c r="B1611" s="34"/>
      <c r="C1611" s="33"/>
      <c r="D1611" s="33"/>
      <c r="E1611" s="33"/>
      <c r="F1611" s="42"/>
      <c r="G1611" s="42"/>
      <c r="I1611">
        <f t="shared" si="152"/>
        <v>0</v>
      </c>
      <c r="J1611">
        <f t="shared" si="153"/>
        <v>0</v>
      </c>
      <c r="L1611" s="107"/>
      <c r="M1611" s="110"/>
      <c r="N1611" s="109"/>
      <c r="P1611" s="38">
        <f t="shared" si="150"/>
        <v>0</v>
      </c>
      <c r="Q1611" s="105">
        <f t="shared" si="155"/>
        <v>0</v>
      </c>
      <c r="R1611" s="38">
        <f t="shared" si="151"/>
        <v>0</v>
      </c>
      <c r="S1611" s="40" t="str">
        <f t="shared" si="154"/>
        <v/>
      </c>
    </row>
    <row r="1612" spans="1:19">
      <c r="A1612" s="33"/>
      <c r="B1612" s="34"/>
      <c r="C1612" s="33"/>
      <c r="D1612" s="33"/>
      <c r="E1612" s="33"/>
      <c r="F1612" s="42"/>
      <c r="G1612" s="42"/>
      <c r="I1612">
        <f t="shared" si="152"/>
        <v>0</v>
      </c>
      <c r="J1612">
        <f t="shared" si="153"/>
        <v>0</v>
      </c>
      <c r="L1612" s="107"/>
      <c r="M1612" s="110"/>
      <c r="N1612" s="109"/>
      <c r="P1612" s="38">
        <f t="shared" si="150"/>
        <v>0</v>
      </c>
      <c r="Q1612" s="105">
        <f t="shared" si="155"/>
        <v>0</v>
      </c>
      <c r="R1612" s="38">
        <f t="shared" si="151"/>
        <v>0</v>
      </c>
      <c r="S1612" s="40" t="str">
        <f t="shared" si="154"/>
        <v/>
      </c>
    </row>
    <row r="1613" spans="1:19">
      <c r="A1613" s="33"/>
      <c r="B1613" s="34"/>
      <c r="C1613" s="33"/>
      <c r="D1613" s="33"/>
      <c r="E1613" s="33"/>
      <c r="F1613" s="42"/>
      <c r="G1613" s="42"/>
      <c r="I1613">
        <f t="shared" si="152"/>
        <v>0</v>
      </c>
      <c r="J1613">
        <f t="shared" si="153"/>
        <v>0</v>
      </c>
      <c r="L1613" s="107"/>
      <c r="M1613" s="110"/>
      <c r="N1613" s="109"/>
      <c r="P1613" s="38">
        <f t="shared" si="150"/>
        <v>0</v>
      </c>
      <c r="Q1613" s="105">
        <f t="shared" si="155"/>
        <v>0</v>
      </c>
      <c r="R1613" s="38">
        <f t="shared" si="151"/>
        <v>0</v>
      </c>
      <c r="S1613" s="40" t="str">
        <f t="shared" si="154"/>
        <v/>
      </c>
    </row>
    <row r="1614" spans="1:19">
      <c r="A1614" s="33"/>
      <c r="B1614" s="34"/>
      <c r="C1614" s="33"/>
      <c r="D1614" s="33"/>
      <c r="E1614" s="33"/>
      <c r="F1614" s="42"/>
      <c r="G1614" s="42"/>
      <c r="I1614">
        <f t="shared" si="152"/>
        <v>0</v>
      </c>
      <c r="J1614">
        <f t="shared" si="153"/>
        <v>0</v>
      </c>
      <c r="L1614" s="107"/>
      <c r="M1614" s="110"/>
      <c r="N1614" s="109"/>
      <c r="P1614" s="38">
        <f t="shared" si="150"/>
        <v>0</v>
      </c>
      <c r="Q1614" s="105">
        <f t="shared" si="155"/>
        <v>0</v>
      </c>
      <c r="R1614" s="38">
        <f t="shared" si="151"/>
        <v>0</v>
      </c>
      <c r="S1614" s="40" t="str">
        <f t="shared" si="154"/>
        <v/>
      </c>
    </row>
    <row r="1615" spans="1:19">
      <c r="A1615" s="33"/>
      <c r="B1615" s="34"/>
      <c r="C1615" s="33"/>
      <c r="D1615" s="33"/>
      <c r="E1615" s="33"/>
      <c r="F1615" s="42"/>
      <c r="G1615" s="42"/>
      <c r="I1615">
        <f t="shared" si="152"/>
        <v>0</v>
      </c>
      <c r="J1615">
        <f t="shared" si="153"/>
        <v>0</v>
      </c>
      <c r="L1615" s="107"/>
      <c r="M1615" s="110"/>
      <c r="N1615" s="109"/>
      <c r="P1615" s="38">
        <f t="shared" si="150"/>
        <v>0</v>
      </c>
      <c r="Q1615" s="105">
        <f t="shared" si="155"/>
        <v>0</v>
      </c>
      <c r="R1615" s="38">
        <f t="shared" si="151"/>
        <v>0</v>
      </c>
      <c r="S1615" s="40" t="str">
        <f t="shared" si="154"/>
        <v/>
      </c>
    </row>
    <row r="1616" spans="1:19">
      <c r="A1616" s="33"/>
      <c r="B1616" s="34"/>
      <c r="C1616" s="33"/>
      <c r="D1616" s="33"/>
      <c r="E1616" s="33"/>
      <c r="F1616" s="42"/>
      <c r="G1616" s="42"/>
      <c r="I1616">
        <f t="shared" si="152"/>
        <v>0</v>
      </c>
      <c r="J1616">
        <f t="shared" si="153"/>
        <v>0</v>
      </c>
      <c r="L1616" s="107"/>
      <c r="M1616" s="110"/>
      <c r="N1616" s="109"/>
      <c r="P1616" s="38">
        <f t="shared" si="150"/>
        <v>0</v>
      </c>
      <c r="Q1616" s="105">
        <f t="shared" si="155"/>
        <v>0</v>
      </c>
      <c r="R1616" s="38">
        <f t="shared" si="151"/>
        <v>0</v>
      </c>
      <c r="S1616" s="40" t="str">
        <f t="shared" si="154"/>
        <v/>
      </c>
    </row>
    <row r="1617" spans="1:19">
      <c r="A1617" s="33"/>
      <c r="B1617" s="34"/>
      <c r="C1617" s="33"/>
      <c r="D1617" s="33"/>
      <c r="E1617" s="33"/>
      <c r="F1617" s="42"/>
      <c r="G1617" s="42"/>
      <c r="I1617">
        <f t="shared" si="152"/>
        <v>0</v>
      </c>
      <c r="J1617">
        <f t="shared" si="153"/>
        <v>0</v>
      </c>
      <c r="L1617" s="107"/>
      <c r="M1617" s="110"/>
      <c r="N1617" s="109"/>
      <c r="P1617" s="38">
        <f t="shared" si="150"/>
        <v>0</v>
      </c>
      <c r="Q1617" s="105">
        <f t="shared" si="155"/>
        <v>0</v>
      </c>
      <c r="R1617" s="38">
        <f t="shared" si="151"/>
        <v>0</v>
      </c>
      <c r="S1617" s="40" t="str">
        <f t="shared" si="154"/>
        <v/>
      </c>
    </row>
    <row r="1618" spans="1:19">
      <c r="A1618" s="33"/>
      <c r="B1618" s="34"/>
      <c r="C1618" s="33"/>
      <c r="D1618" s="33"/>
      <c r="E1618" s="33"/>
      <c r="F1618" s="42"/>
      <c r="G1618" s="42"/>
      <c r="I1618">
        <f t="shared" si="152"/>
        <v>0</v>
      </c>
      <c r="J1618">
        <f t="shared" si="153"/>
        <v>0</v>
      </c>
      <c r="L1618" s="107"/>
      <c r="M1618" s="110"/>
      <c r="N1618" s="109"/>
      <c r="P1618" s="38">
        <f t="shared" si="150"/>
        <v>0</v>
      </c>
      <c r="Q1618" s="105">
        <f t="shared" si="155"/>
        <v>0</v>
      </c>
      <c r="R1618" s="38">
        <f t="shared" si="151"/>
        <v>0</v>
      </c>
      <c r="S1618" s="40" t="str">
        <f t="shared" si="154"/>
        <v/>
      </c>
    </row>
    <row r="1619" spans="1:19">
      <c r="A1619" s="33"/>
      <c r="B1619" s="34"/>
      <c r="C1619" s="33"/>
      <c r="D1619" s="33"/>
      <c r="E1619" s="33"/>
      <c r="F1619" s="42"/>
      <c r="G1619" s="42"/>
      <c r="I1619">
        <f t="shared" si="152"/>
        <v>0</v>
      </c>
      <c r="J1619">
        <f t="shared" si="153"/>
        <v>0</v>
      </c>
      <c r="L1619" s="107"/>
      <c r="M1619" s="110"/>
      <c r="N1619" s="109"/>
      <c r="P1619" s="38">
        <f t="shared" si="150"/>
        <v>0</v>
      </c>
      <c r="Q1619" s="105">
        <f t="shared" si="155"/>
        <v>0</v>
      </c>
      <c r="R1619" s="38">
        <f t="shared" si="151"/>
        <v>0</v>
      </c>
      <c r="S1619" s="40" t="str">
        <f t="shared" si="154"/>
        <v/>
      </c>
    </row>
    <row r="1620" spans="1:19">
      <c r="A1620" s="33"/>
      <c r="B1620" s="34"/>
      <c r="C1620" s="33"/>
      <c r="D1620" s="33"/>
      <c r="E1620" s="33"/>
      <c r="F1620" s="42"/>
      <c r="G1620" s="42"/>
      <c r="I1620">
        <f t="shared" si="152"/>
        <v>0</v>
      </c>
      <c r="J1620">
        <f t="shared" si="153"/>
        <v>0</v>
      </c>
      <c r="L1620" s="107"/>
      <c r="M1620" s="110"/>
      <c r="N1620" s="109"/>
      <c r="P1620" s="38">
        <f t="shared" si="150"/>
        <v>0</v>
      </c>
      <c r="Q1620" s="105">
        <f t="shared" si="155"/>
        <v>0</v>
      </c>
      <c r="R1620" s="38">
        <f t="shared" si="151"/>
        <v>0</v>
      </c>
      <c r="S1620" s="40" t="str">
        <f t="shared" si="154"/>
        <v/>
      </c>
    </row>
    <row r="1621" spans="1:19">
      <c r="A1621" s="33"/>
      <c r="B1621" s="34"/>
      <c r="C1621" s="33"/>
      <c r="D1621" s="33"/>
      <c r="E1621" s="33"/>
      <c r="F1621" s="42"/>
      <c r="G1621" s="42"/>
      <c r="I1621">
        <f t="shared" si="152"/>
        <v>0</v>
      </c>
      <c r="J1621">
        <f t="shared" si="153"/>
        <v>0</v>
      </c>
      <c r="L1621" s="107"/>
      <c r="M1621" s="110"/>
      <c r="N1621" s="109"/>
      <c r="P1621" s="38">
        <f t="shared" si="150"/>
        <v>0</v>
      </c>
      <c r="Q1621" s="105">
        <f t="shared" si="155"/>
        <v>0</v>
      </c>
      <c r="R1621" s="38">
        <f t="shared" si="151"/>
        <v>0</v>
      </c>
      <c r="S1621" s="40" t="str">
        <f t="shared" si="154"/>
        <v/>
      </c>
    </row>
    <row r="1622" spans="1:19">
      <c r="A1622" s="33"/>
      <c r="B1622" s="34"/>
      <c r="C1622" s="33"/>
      <c r="D1622" s="33"/>
      <c r="E1622" s="33"/>
      <c r="F1622" s="42"/>
      <c r="G1622" s="42"/>
      <c r="I1622">
        <f t="shared" si="152"/>
        <v>0</v>
      </c>
      <c r="J1622">
        <f t="shared" si="153"/>
        <v>0</v>
      </c>
      <c r="L1622" s="107"/>
      <c r="M1622" s="110"/>
      <c r="N1622" s="109"/>
      <c r="P1622" s="38">
        <f t="shared" si="150"/>
        <v>0</v>
      </c>
      <c r="Q1622" s="105">
        <f t="shared" si="155"/>
        <v>0</v>
      </c>
      <c r="R1622" s="38">
        <f t="shared" si="151"/>
        <v>0</v>
      </c>
      <c r="S1622" s="40" t="str">
        <f t="shared" si="154"/>
        <v/>
      </c>
    </row>
    <row r="1623" spans="1:19">
      <c r="A1623" s="33"/>
      <c r="B1623" s="34"/>
      <c r="C1623" s="33"/>
      <c r="D1623" s="33"/>
      <c r="E1623" s="33"/>
      <c r="F1623" s="42"/>
      <c r="G1623" s="42"/>
      <c r="I1623">
        <f t="shared" si="152"/>
        <v>0</v>
      </c>
      <c r="J1623">
        <f t="shared" si="153"/>
        <v>0</v>
      </c>
      <c r="L1623" s="107"/>
      <c r="M1623" s="110"/>
      <c r="N1623" s="109"/>
      <c r="P1623" s="38">
        <f t="shared" si="150"/>
        <v>0</v>
      </c>
      <c r="Q1623" s="105">
        <f t="shared" si="155"/>
        <v>0</v>
      </c>
      <c r="R1623" s="38">
        <f t="shared" si="151"/>
        <v>0</v>
      </c>
      <c r="S1623" s="40" t="str">
        <f t="shared" si="154"/>
        <v/>
      </c>
    </row>
    <row r="1624" spans="1:19">
      <c r="A1624" s="33"/>
      <c r="B1624" s="34"/>
      <c r="C1624" s="33"/>
      <c r="D1624" s="33"/>
      <c r="E1624" s="33"/>
      <c r="F1624" s="42"/>
      <c r="G1624" s="42"/>
      <c r="I1624">
        <f t="shared" si="152"/>
        <v>0</v>
      </c>
      <c r="J1624">
        <f t="shared" si="153"/>
        <v>0</v>
      </c>
      <c r="L1624" s="107"/>
      <c r="M1624" s="110"/>
      <c r="N1624" s="109"/>
      <c r="P1624" s="38">
        <f t="shared" si="150"/>
        <v>0</v>
      </c>
      <c r="Q1624" s="105">
        <f t="shared" si="155"/>
        <v>0</v>
      </c>
      <c r="R1624" s="38">
        <f t="shared" si="151"/>
        <v>0</v>
      </c>
      <c r="S1624" s="40" t="str">
        <f t="shared" si="154"/>
        <v/>
      </c>
    </row>
    <row r="1625" spans="1:19">
      <c r="A1625" s="33"/>
      <c r="B1625" s="34"/>
      <c r="C1625" s="33"/>
      <c r="D1625" s="33"/>
      <c r="E1625" s="33"/>
      <c r="F1625" s="42"/>
      <c r="G1625" s="42"/>
      <c r="I1625">
        <f t="shared" si="152"/>
        <v>0</v>
      </c>
      <c r="J1625">
        <f t="shared" si="153"/>
        <v>0</v>
      </c>
      <c r="L1625" s="107"/>
      <c r="M1625" s="110"/>
      <c r="N1625" s="109"/>
      <c r="P1625" s="38">
        <f t="shared" si="150"/>
        <v>0</v>
      </c>
      <c r="Q1625" s="105">
        <f t="shared" si="155"/>
        <v>0</v>
      </c>
      <c r="R1625" s="38">
        <f t="shared" si="151"/>
        <v>0</v>
      </c>
      <c r="S1625" s="40" t="str">
        <f t="shared" si="154"/>
        <v/>
      </c>
    </row>
    <row r="1626" spans="1:19">
      <c r="A1626" s="33"/>
      <c r="B1626" s="34"/>
      <c r="C1626" s="33"/>
      <c r="D1626" s="33"/>
      <c r="E1626" s="33"/>
      <c r="F1626" s="42"/>
      <c r="G1626" s="42"/>
      <c r="I1626">
        <f t="shared" si="152"/>
        <v>0</v>
      </c>
      <c r="J1626">
        <f t="shared" si="153"/>
        <v>0</v>
      </c>
      <c r="L1626" s="107"/>
      <c r="M1626" s="110"/>
      <c r="N1626" s="109"/>
      <c r="P1626" s="38">
        <f t="shared" si="150"/>
        <v>0</v>
      </c>
      <c r="Q1626" s="105">
        <f t="shared" si="155"/>
        <v>0</v>
      </c>
      <c r="R1626" s="38">
        <f t="shared" si="151"/>
        <v>0</v>
      </c>
      <c r="S1626" s="40" t="str">
        <f t="shared" si="154"/>
        <v/>
      </c>
    </row>
    <row r="1627" spans="1:19">
      <c r="A1627" s="33"/>
      <c r="B1627" s="34"/>
      <c r="C1627" s="33"/>
      <c r="D1627" s="33"/>
      <c r="E1627" s="33"/>
      <c r="F1627" s="42"/>
      <c r="G1627" s="42"/>
      <c r="I1627">
        <f t="shared" si="152"/>
        <v>0</v>
      </c>
      <c r="J1627">
        <f t="shared" si="153"/>
        <v>0</v>
      </c>
      <c r="L1627" s="107"/>
      <c r="M1627" s="110"/>
      <c r="N1627" s="109"/>
      <c r="P1627" s="38">
        <f t="shared" si="150"/>
        <v>0</v>
      </c>
      <c r="Q1627" s="105">
        <f t="shared" si="155"/>
        <v>0</v>
      </c>
      <c r="R1627" s="38">
        <f t="shared" si="151"/>
        <v>0</v>
      </c>
      <c r="S1627" s="40" t="str">
        <f t="shared" si="154"/>
        <v/>
      </c>
    </row>
    <row r="1628" spans="1:19">
      <c r="A1628" s="33"/>
      <c r="B1628" s="34"/>
      <c r="C1628" s="33"/>
      <c r="D1628" s="33"/>
      <c r="E1628" s="33"/>
      <c r="F1628" s="42"/>
      <c r="G1628" s="42"/>
      <c r="I1628">
        <f t="shared" si="152"/>
        <v>0</v>
      </c>
      <c r="J1628">
        <f t="shared" si="153"/>
        <v>0</v>
      </c>
      <c r="L1628" s="107"/>
      <c r="M1628" s="110"/>
      <c r="N1628" s="109"/>
      <c r="P1628" s="38">
        <f t="shared" si="150"/>
        <v>0</v>
      </c>
      <c r="Q1628" s="105">
        <f t="shared" si="155"/>
        <v>0</v>
      </c>
      <c r="R1628" s="38">
        <f t="shared" si="151"/>
        <v>0</v>
      </c>
      <c r="S1628" s="40" t="str">
        <f t="shared" si="154"/>
        <v/>
      </c>
    </row>
    <row r="1629" spans="1:19">
      <c r="A1629" s="33"/>
      <c r="B1629" s="34"/>
      <c r="C1629" s="33"/>
      <c r="D1629" s="33"/>
      <c r="E1629" s="33"/>
      <c r="F1629" s="42"/>
      <c r="G1629" s="42"/>
      <c r="I1629">
        <f t="shared" si="152"/>
        <v>0</v>
      </c>
      <c r="J1629">
        <f t="shared" si="153"/>
        <v>0</v>
      </c>
      <c r="L1629" s="107"/>
      <c r="M1629" s="110"/>
      <c r="N1629" s="109"/>
      <c r="P1629" s="38">
        <f t="shared" si="150"/>
        <v>0</v>
      </c>
      <c r="Q1629" s="105">
        <f t="shared" si="155"/>
        <v>0</v>
      </c>
      <c r="R1629" s="38">
        <f t="shared" si="151"/>
        <v>0</v>
      </c>
      <c r="S1629" s="40" t="str">
        <f t="shared" si="154"/>
        <v/>
      </c>
    </row>
    <row r="1630" spans="1:19">
      <c r="A1630" s="33"/>
      <c r="B1630" s="34"/>
      <c r="C1630" s="33"/>
      <c r="D1630" s="33"/>
      <c r="E1630" s="33"/>
      <c r="F1630" s="42"/>
      <c r="G1630" s="42"/>
      <c r="I1630">
        <f t="shared" si="152"/>
        <v>0</v>
      </c>
      <c r="J1630">
        <f t="shared" si="153"/>
        <v>0</v>
      </c>
      <c r="L1630" s="107"/>
      <c r="M1630" s="110"/>
      <c r="N1630" s="109"/>
      <c r="P1630" s="38">
        <f t="shared" si="150"/>
        <v>0</v>
      </c>
      <c r="Q1630" s="105">
        <f t="shared" si="155"/>
        <v>0</v>
      </c>
      <c r="R1630" s="38">
        <f t="shared" si="151"/>
        <v>0</v>
      </c>
      <c r="S1630" s="40" t="str">
        <f t="shared" si="154"/>
        <v/>
      </c>
    </row>
    <row r="1631" spans="1:19">
      <c r="A1631" s="33"/>
      <c r="B1631" s="34"/>
      <c r="C1631" s="33"/>
      <c r="D1631" s="33"/>
      <c r="E1631" s="33"/>
      <c r="F1631" s="42"/>
      <c r="G1631" s="42"/>
      <c r="I1631">
        <f t="shared" si="152"/>
        <v>0</v>
      </c>
      <c r="J1631">
        <f t="shared" si="153"/>
        <v>0</v>
      </c>
      <c r="L1631" s="107"/>
      <c r="M1631" s="110"/>
      <c r="N1631" s="109"/>
      <c r="P1631" s="38">
        <f t="shared" si="150"/>
        <v>0</v>
      </c>
      <c r="Q1631" s="105">
        <f t="shared" si="155"/>
        <v>0</v>
      </c>
      <c r="R1631" s="38">
        <f t="shared" si="151"/>
        <v>0</v>
      </c>
      <c r="S1631" s="40" t="str">
        <f t="shared" si="154"/>
        <v/>
      </c>
    </row>
    <row r="1632" spans="1:19">
      <c r="A1632" s="33"/>
      <c r="B1632" s="34"/>
      <c r="C1632" s="33"/>
      <c r="D1632" s="33"/>
      <c r="E1632" s="33"/>
      <c r="F1632" s="42"/>
      <c r="G1632" s="42"/>
      <c r="I1632">
        <f t="shared" si="152"/>
        <v>0</v>
      </c>
      <c r="J1632">
        <f t="shared" si="153"/>
        <v>0</v>
      </c>
      <c r="L1632" s="107"/>
      <c r="M1632" s="110"/>
      <c r="N1632" s="109"/>
      <c r="P1632" s="38">
        <f t="shared" si="150"/>
        <v>0</v>
      </c>
      <c r="Q1632" s="105">
        <f t="shared" si="155"/>
        <v>0</v>
      </c>
      <c r="R1632" s="38">
        <f t="shared" si="151"/>
        <v>0</v>
      </c>
      <c r="S1632" s="40" t="str">
        <f t="shared" si="154"/>
        <v/>
      </c>
    </row>
    <row r="1633" spans="1:19">
      <c r="A1633" s="33"/>
      <c r="B1633" s="34"/>
      <c r="C1633" s="33"/>
      <c r="D1633" s="33"/>
      <c r="E1633" s="33"/>
      <c r="F1633" s="42"/>
      <c r="G1633" s="42"/>
      <c r="I1633">
        <f t="shared" si="152"/>
        <v>0</v>
      </c>
      <c r="J1633">
        <f t="shared" si="153"/>
        <v>0</v>
      </c>
      <c r="L1633" s="107"/>
      <c r="M1633" s="110"/>
      <c r="N1633" s="109"/>
      <c r="P1633" s="38">
        <f t="shared" si="150"/>
        <v>0</v>
      </c>
      <c r="Q1633" s="105">
        <f t="shared" si="155"/>
        <v>0</v>
      </c>
      <c r="R1633" s="38">
        <f t="shared" si="151"/>
        <v>0</v>
      </c>
      <c r="S1633" s="40" t="str">
        <f t="shared" si="154"/>
        <v/>
      </c>
    </row>
    <row r="1634" spans="1:19">
      <c r="A1634" s="33"/>
      <c r="B1634" s="34"/>
      <c r="C1634" s="33"/>
      <c r="D1634" s="33"/>
      <c r="E1634" s="33"/>
      <c r="F1634" s="42"/>
      <c r="G1634" s="42"/>
      <c r="I1634">
        <f t="shared" si="152"/>
        <v>0</v>
      </c>
      <c r="J1634">
        <f t="shared" si="153"/>
        <v>0</v>
      </c>
      <c r="L1634" s="107"/>
      <c r="M1634" s="110"/>
      <c r="N1634" s="109"/>
      <c r="P1634" s="38">
        <f t="shared" si="150"/>
        <v>0</v>
      </c>
      <c r="Q1634" s="105">
        <f t="shared" si="155"/>
        <v>0</v>
      </c>
      <c r="R1634" s="38">
        <f t="shared" si="151"/>
        <v>0</v>
      </c>
      <c r="S1634" s="40" t="str">
        <f t="shared" si="154"/>
        <v/>
      </c>
    </row>
    <row r="1635" spans="1:19">
      <c r="A1635" s="33"/>
      <c r="B1635" s="34"/>
      <c r="C1635" s="33"/>
      <c r="D1635" s="33"/>
      <c r="E1635" s="33"/>
      <c r="F1635" s="42"/>
      <c r="G1635" s="42"/>
      <c r="I1635">
        <f t="shared" si="152"/>
        <v>0</v>
      </c>
      <c r="J1635">
        <f t="shared" si="153"/>
        <v>0</v>
      </c>
      <c r="L1635" s="107"/>
      <c r="M1635" s="110"/>
      <c r="N1635" s="109"/>
      <c r="P1635" s="38">
        <f t="shared" si="150"/>
        <v>0</v>
      </c>
      <c r="Q1635" s="105">
        <f t="shared" si="155"/>
        <v>0</v>
      </c>
      <c r="R1635" s="38">
        <f t="shared" si="151"/>
        <v>0</v>
      </c>
      <c r="S1635" s="40" t="str">
        <f t="shared" si="154"/>
        <v/>
      </c>
    </row>
    <row r="1636" spans="1:19">
      <c r="A1636" s="33"/>
      <c r="B1636" s="34"/>
      <c r="C1636" s="33"/>
      <c r="D1636" s="33"/>
      <c r="E1636" s="33"/>
      <c r="F1636" s="42"/>
      <c r="G1636" s="42"/>
      <c r="I1636">
        <f t="shared" si="152"/>
        <v>0</v>
      </c>
      <c r="J1636">
        <f t="shared" si="153"/>
        <v>0</v>
      </c>
      <c r="L1636" s="107"/>
      <c r="M1636" s="110"/>
      <c r="N1636" s="109"/>
      <c r="P1636" s="38">
        <f t="shared" si="150"/>
        <v>0</v>
      </c>
      <c r="Q1636" s="105">
        <f t="shared" si="155"/>
        <v>0</v>
      </c>
      <c r="R1636" s="38">
        <f t="shared" si="151"/>
        <v>0</v>
      </c>
      <c r="S1636" s="40" t="str">
        <f t="shared" si="154"/>
        <v/>
      </c>
    </row>
    <row r="1637" spans="1:19">
      <c r="A1637" s="33"/>
      <c r="B1637" s="34"/>
      <c r="C1637" s="33"/>
      <c r="D1637" s="33"/>
      <c r="E1637" s="33"/>
      <c r="F1637" s="42"/>
      <c r="G1637" s="42"/>
      <c r="I1637">
        <f t="shared" si="152"/>
        <v>0</v>
      </c>
      <c r="J1637">
        <f t="shared" si="153"/>
        <v>0</v>
      </c>
      <c r="L1637" s="107"/>
      <c r="M1637" s="110"/>
      <c r="N1637" s="109"/>
      <c r="P1637" s="38">
        <f t="shared" si="150"/>
        <v>0</v>
      </c>
      <c r="Q1637" s="105">
        <f t="shared" si="155"/>
        <v>0</v>
      </c>
      <c r="R1637" s="38">
        <f t="shared" si="151"/>
        <v>0</v>
      </c>
      <c r="S1637" s="40" t="str">
        <f t="shared" si="154"/>
        <v/>
      </c>
    </row>
    <row r="1638" spans="1:19">
      <c r="A1638" s="33"/>
      <c r="B1638" s="34"/>
      <c r="C1638" s="33"/>
      <c r="D1638" s="33"/>
      <c r="E1638" s="33"/>
      <c r="F1638" s="42"/>
      <c r="G1638" s="42"/>
      <c r="I1638">
        <f t="shared" si="152"/>
        <v>0</v>
      </c>
      <c r="J1638">
        <f t="shared" si="153"/>
        <v>0</v>
      </c>
      <c r="L1638" s="107"/>
      <c r="M1638" s="110"/>
      <c r="N1638" s="109"/>
      <c r="P1638" s="38">
        <f t="shared" si="150"/>
        <v>0</v>
      </c>
      <c r="Q1638" s="105">
        <f t="shared" si="155"/>
        <v>0</v>
      </c>
      <c r="R1638" s="38">
        <f t="shared" si="151"/>
        <v>0</v>
      </c>
      <c r="S1638" s="40" t="str">
        <f t="shared" si="154"/>
        <v/>
      </c>
    </row>
    <row r="1639" spans="1:19">
      <c r="A1639" s="33"/>
      <c r="B1639" s="34"/>
      <c r="C1639" s="33"/>
      <c r="D1639" s="33"/>
      <c r="E1639" s="33"/>
      <c r="F1639" s="42"/>
      <c r="G1639" s="42"/>
      <c r="I1639">
        <f t="shared" si="152"/>
        <v>0</v>
      </c>
      <c r="J1639">
        <f t="shared" si="153"/>
        <v>0</v>
      </c>
      <c r="L1639" s="107"/>
      <c r="M1639" s="110"/>
      <c r="N1639" s="109"/>
      <c r="P1639" s="38">
        <f t="shared" si="150"/>
        <v>0</v>
      </c>
      <c r="Q1639" s="105">
        <f t="shared" si="155"/>
        <v>0</v>
      </c>
      <c r="R1639" s="38">
        <f t="shared" si="151"/>
        <v>0</v>
      </c>
      <c r="S1639" s="40" t="str">
        <f t="shared" si="154"/>
        <v/>
      </c>
    </row>
    <row r="1640" spans="1:19">
      <c r="A1640" s="33"/>
      <c r="B1640" s="34"/>
      <c r="C1640" s="33"/>
      <c r="D1640" s="33"/>
      <c r="E1640" s="33"/>
      <c r="F1640" s="42"/>
      <c r="G1640" s="42"/>
      <c r="I1640">
        <f t="shared" si="152"/>
        <v>0</v>
      </c>
      <c r="J1640">
        <f t="shared" si="153"/>
        <v>0</v>
      </c>
      <c r="L1640" s="107"/>
      <c r="M1640" s="110"/>
      <c r="N1640" s="109"/>
      <c r="P1640" s="38">
        <f t="shared" si="150"/>
        <v>0</v>
      </c>
      <c r="Q1640" s="105">
        <f t="shared" si="155"/>
        <v>0</v>
      </c>
      <c r="R1640" s="38">
        <f t="shared" si="151"/>
        <v>0</v>
      </c>
      <c r="S1640" s="40" t="str">
        <f t="shared" si="154"/>
        <v/>
      </c>
    </row>
    <row r="1641" spans="1:19">
      <c r="A1641" s="33"/>
      <c r="B1641" s="34"/>
      <c r="C1641" s="33"/>
      <c r="D1641" s="33"/>
      <c r="E1641" s="33"/>
      <c r="F1641" s="42"/>
      <c r="G1641" s="42"/>
      <c r="I1641">
        <f t="shared" si="152"/>
        <v>0</v>
      </c>
      <c r="J1641">
        <f t="shared" si="153"/>
        <v>0</v>
      </c>
      <c r="L1641" s="107"/>
      <c r="M1641" s="110"/>
      <c r="N1641" s="109"/>
      <c r="P1641" s="38">
        <f t="shared" si="150"/>
        <v>0</v>
      </c>
      <c r="Q1641" s="105">
        <f t="shared" si="155"/>
        <v>0</v>
      </c>
      <c r="R1641" s="38">
        <f t="shared" si="151"/>
        <v>0</v>
      </c>
      <c r="S1641" s="40" t="str">
        <f t="shared" si="154"/>
        <v/>
      </c>
    </row>
    <row r="1642" spans="1:19">
      <c r="A1642" s="33"/>
      <c r="B1642" s="34"/>
      <c r="C1642" s="33"/>
      <c r="D1642" s="33"/>
      <c r="E1642" s="33"/>
      <c r="F1642" s="42"/>
      <c r="G1642" s="42"/>
      <c r="I1642">
        <f t="shared" si="152"/>
        <v>0</v>
      </c>
      <c r="J1642">
        <f t="shared" si="153"/>
        <v>0</v>
      </c>
      <c r="L1642" s="107"/>
      <c r="M1642" s="110"/>
      <c r="N1642" s="109"/>
      <c r="P1642" s="38">
        <f t="shared" si="150"/>
        <v>0</v>
      </c>
      <c r="Q1642" s="105">
        <f t="shared" si="155"/>
        <v>0</v>
      </c>
      <c r="R1642" s="38">
        <f t="shared" si="151"/>
        <v>0</v>
      </c>
      <c r="S1642" s="40" t="str">
        <f t="shared" si="154"/>
        <v/>
      </c>
    </row>
    <row r="1643" spans="1:19">
      <c r="A1643" s="33"/>
      <c r="B1643" s="34"/>
      <c r="C1643" s="33"/>
      <c r="D1643" s="33"/>
      <c r="E1643" s="33"/>
      <c r="F1643" s="42"/>
      <c r="G1643" s="42"/>
      <c r="I1643">
        <f t="shared" si="152"/>
        <v>0</v>
      </c>
      <c r="J1643">
        <f t="shared" si="153"/>
        <v>0</v>
      </c>
      <c r="L1643" s="107"/>
      <c r="M1643" s="110"/>
      <c r="N1643" s="109"/>
      <c r="P1643" s="38">
        <f t="shared" si="150"/>
        <v>0</v>
      </c>
      <c r="Q1643" s="105">
        <f t="shared" si="155"/>
        <v>0</v>
      </c>
      <c r="R1643" s="38">
        <f t="shared" si="151"/>
        <v>0</v>
      </c>
      <c r="S1643" s="40" t="str">
        <f t="shared" si="154"/>
        <v/>
      </c>
    </row>
    <row r="1644" spans="1:19">
      <c r="A1644" s="33"/>
      <c r="B1644" s="34"/>
      <c r="C1644" s="33"/>
      <c r="D1644" s="33"/>
      <c r="E1644" s="33"/>
      <c r="F1644" s="42"/>
      <c r="G1644" s="42"/>
      <c r="I1644">
        <f t="shared" si="152"/>
        <v>0</v>
      </c>
      <c r="J1644">
        <f t="shared" si="153"/>
        <v>0</v>
      </c>
      <c r="L1644" s="107"/>
      <c r="M1644" s="110"/>
      <c r="N1644" s="109"/>
      <c r="P1644" s="38">
        <f t="shared" si="150"/>
        <v>0</v>
      </c>
      <c r="Q1644" s="105">
        <f t="shared" si="155"/>
        <v>0</v>
      </c>
      <c r="R1644" s="38">
        <f t="shared" si="151"/>
        <v>0</v>
      </c>
      <c r="S1644" s="40" t="str">
        <f t="shared" si="154"/>
        <v/>
      </c>
    </row>
    <row r="1645" spans="1:19">
      <c r="A1645" s="33"/>
      <c r="B1645" s="34"/>
      <c r="C1645" s="33"/>
      <c r="D1645" s="33"/>
      <c r="E1645" s="33"/>
      <c r="F1645" s="42"/>
      <c r="G1645" s="42"/>
      <c r="I1645">
        <f t="shared" si="152"/>
        <v>0</v>
      </c>
      <c r="J1645">
        <f t="shared" si="153"/>
        <v>0</v>
      </c>
      <c r="L1645" s="107"/>
      <c r="M1645" s="110"/>
      <c r="N1645" s="109"/>
      <c r="P1645" s="38">
        <f t="shared" si="150"/>
        <v>0</v>
      </c>
      <c r="Q1645" s="105">
        <f t="shared" si="155"/>
        <v>0</v>
      </c>
      <c r="R1645" s="38">
        <f t="shared" si="151"/>
        <v>0</v>
      </c>
      <c r="S1645" s="40" t="str">
        <f t="shared" si="154"/>
        <v/>
      </c>
    </row>
    <row r="1646" spans="1:19">
      <c r="A1646" s="33"/>
      <c r="B1646" s="34"/>
      <c r="C1646" s="33"/>
      <c r="D1646" s="33"/>
      <c r="E1646" s="33"/>
      <c r="F1646" s="42"/>
      <c r="G1646" s="42"/>
      <c r="I1646">
        <f t="shared" si="152"/>
        <v>0</v>
      </c>
      <c r="J1646">
        <f t="shared" si="153"/>
        <v>0</v>
      </c>
      <c r="L1646" s="107"/>
      <c r="M1646" s="110"/>
      <c r="N1646" s="109"/>
      <c r="P1646" s="38">
        <f t="shared" si="150"/>
        <v>0</v>
      </c>
      <c r="Q1646" s="105">
        <f t="shared" si="155"/>
        <v>0</v>
      </c>
      <c r="R1646" s="38">
        <f t="shared" si="151"/>
        <v>0</v>
      </c>
      <c r="S1646" s="40" t="str">
        <f t="shared" si="154"/>
        <v/>
      </c>
    </row>
    <row r="1647" spans="1:19">
      <c r="A1647" s="33"/>
      <c r="B1647" s="34"/>
      <c r="C1647" s="33"/>
      <c r="D1647" s="33"/>
      <c r="E1647" s="33"/>
      <c r="F1647" s="42"/>
      <c r="G1647" s="42"/>
      <c r="I1647">
        <f t="shared" si="152"/>
        <v>0</v>
      </c>
      <c r="J1647">
        <f t="shared" si="153"/>
        <v>0</v>
      </c>
      <c r="L1647" s="107"/>
      <c r="M1647" s="110"/>
      <c r="N1647" s="109"/>
      <c r="P1647" s="38">
        <f t="shared" si="150"/>
        <v>0</v>
      </c>
      <c r="Q1647" s="105">
        <f t="shared" si="155"/>
        <v>0</v>
      </c>
      <c r="R1647" s="38">
        <f t="shared" si="151"/>
        <v>0</v>
      </c>
      <c r="S1647" s="40" t="str">
        <f t="shared" si="154"/>
        <v/>
      </c>
    </row>
    <row r="1648" spans="1:19">
      <c r="A1648" s="33"/>
      <c r="B1648" s="34"/>
      <c r="C1648" s="33"/>
      <c r="D1648" s="33"/>
      <c r="E1648" s="33"/>
      <c r="F1648" s="42"/>
      <c r="G1648" s="42"/>
      <c r="I1648">
        <f t="shared" si="152"/>
        <v>0</v>
      </c>
      <c r="J1648">
        <f t="shared" si="153"/>
        <v>0</v>
      </c>
      <c r="L1648" s="107"/>
      <c r="M1648" s="110"/>
      <c r="N1648" s="109"/>
      <c r="P1648" s="38">
        <f t="shared" si="150"/>
        <v>0</v>
      </c>
      <c r="Q1648" s="105">
        <f t="shared" si="155"/>
        <v>0</v>
      </c>
      <c r="R1648" s="38">
        <f t="shared" si="151"/>
        <v>0</v>
      </c>
      <c r="S1648" s="40" t="str">
        <f t="shared" si="154"/>
        <v/>
      </c>
    </row>
    <row r="1649" spans="1:19">
      <c r="A1649" s="33"/>
      <c r="B1649" s="34"/>
      <c r="C1649" s="33"/>
      <c r="D1649" s="33"/>
      <c r="E1649" s="33"/>
      <c r="F1649" s="42"/>
      <c r="G1649" s="42"/>
      <c r="I1649">
        <f t="shared" si="152"/>
        <v>0</v>
      </c>
      <c r="J1649">
        <f t="shared" si="153"/>
        <v>0</v>
      </c>
      <c r="L1649" s="107"/>
      <c r="M1649" s="110"/>
      <c r="N1649" s="109"/>
      <c r="P1649" s="38">
        <f t="shared" si="150"/>
        <v>0</v>
      </c>
      <c r="Q1649" s="105">
        <f t="shared" si="155"/>
        <v>0</v>
      </c>
      <c r="R1649" s="38">
        <f t="shared" si="151"/>
        <v>0</v>
      </c>
      <c r="S1649" s="40" t="str">
        <f t="shared" si="154"/>
        <v/>
      </c>
    </row>
    <row r="1650" spans="1:19">
      <c r="A1650" s="33"/>
      <c r="B1650" s="34"/>
      <c r="C1650" s="33"/>
      <c r="D1650" s="33"/>
      <c r="E1650" s="33"/>
      <c r="F1650" s="42"/>
      <c r="G1650" s="42"/>
      <c r="I1650">
        <f t="shared" si="152"/>
        <v>0</v>
      </c>
      <c r="J1650">
        <f t="shared" si="153"/>
        <v>0</v>
      </c>
      <c r="L1650" s="107"/>
      <c r="M1650" s="110"/>
      <c r="N1650" s="109"/>
      <c r="P1650" s="38">
        <f t="shared" si="150"/>
        <v>0</v>
      </c>
      <c r="Q1650" s="105">
        <f t="shared" si="155"/>
        <v>0</v>
      </c>
      <c r="R1650" s="38">
        <f t="shared" si="151"/>
        <v>0</v>
      </c>
      <c r="S1650" s="40" t="str">
        <f t="shared" si="154"/>
        <v/>
      </c>
    </row>
    <row r="1651" spans="1:19">
      <c r="A1651" s="33"/>
      <c r="B1651" s="34"/>
      <c r="C1651" s="33"/>
      <c r="D1651" s="33"/>
      <c r="E1651" s="33"/>
      <c r="F1651" s="42"/>
      <c r="G1651" s="42"/>
      <c r="I1651">
        <f t="shared" si="152"/>
        <v>0</v>
      </c>
      <c r="J1651">
        <f t="shared" si="153"/>
        <v>0</v>
      </c>
      <c r="L1651" s="107"/>
      <c r="M1651" s="110"/>
      <c r="N1651" s="109"/>
      <c r="P1651" s="38">
        <f t="shared" si="150"/>
        <v>0</v>
      </c>
      <c r="Q1651" s="105">
        <f t="shared" si="155"/>
        <v>0</v>
      </c>
      <c r="R1651" s="38">
        <f t="shared" si="151"/>
        <v>0</v>
      </c>
      <c r="S1651" s="40" t="str">
        <f t="shared" si="154"/>
        <v/>
      </c>
    </row>
    <row r="1652" spans="1:19">
      <c r="A1652" s="33"/>
      <c r="B1652" s="34"/>
      <c r="C1652" s="33"/>
      <c r="D1652" s="33"/>
      <c r="E1652" s="33"/>
      <c r="F1652" s="42"/>
      <c r="G1652" s="42"/>
      <c r="I1652">
        <f t="shared" si="152"/>
        <v>0</v>
      </c>
      <c r="J1652">
        <f t="shared" si="153"/>
        <v>0</v>
      </c>
      <c r="L1652" s="107"/>
      <c r="M1652" s="110"/>
      <c r="N1652" s="109"/>
      <c r="P1652" s="38">
        <f t="shared" si="150"/>
        <v>0</v>
      </c>
      <c r="Q1652" s="105">
        <f t="shared" si="155"/>
        <v>0</v>
      </c>
      <c r="R1652" s="38">
        <f t="shared" si="151"/>
        <v>0</v>
      </c>
      <c r="S1652" s="40" t="str">
        <f t="shared" si="154"/>
        <v/>
      </c>
    </row>
    <row r="1653" spans="1:19">
      <c r="A1653" s="33"/>
      <c r="B1653" s="34"/>
      <c r="C1653" s="33"/>
      <c r="D1653" s="33"/>
      <c r="E1653" s="33"/>
      <c r="F1653" s="42"/>
      <c r="G1653" s="42"/>
      <c r="I1653">
        <f t="shared" si="152"/>
        <v>0</v>
      </c>
      <c r="J1653">
        <f t="shared" si="153"/>
        <v>0</v>
      </c>
      <c r="L1653" s="107"/>
      <c r="M1653" s="110"/>
      <c r="N1653" s="109"/>
      <c r="P1653" s="38">
        <f t="shared" si="150"/>
        <v>0</v>
      </c>
      <c r="Q1653" s="105">
        <f t="shared" si="155"/>
        <v>0</v>
      </c>
      <c r="R1653" s="38">
        <f t="shared" si="151"/>
        <v>0</v>
      </c>
      <c r="S1653" s="40" t="str">
        <f t="shared" si="154"/>
        <v/>
      </c>
    </row>
    <row r="1654" spans="1:19">
      <c r="A1654" s="33"/>
      <c r="B1654" s="34"/>
      <c r="C1654" s="33"/>
      <c r="D1654" s="33"/>
      <c r="E1654" s="33"/>
      <c r="F1654" s="42"/>
      <c r="G1654" s="42"/>
      <c r="I1654">
        <f t="shared" si="152"/>
        <v>0</v>
      </c>
      <c r="J1654">
        <f t="shared" si="153"/>
        <v>0</v>
      </c>
      <c r="L1654" s="107"/>
      <c r="M1654" s="110"/>
      <c r="N1654" s="109"/>
      <c r="P1654" s="38">
        <f t="shared" si="150"/>
        <v>0</v>
      </c>
      <c r="Q1654" s="105">
        <f t="shared" si="155"/>
        <v>0</v>
      </c>
      <c r="R1654" s="38">
        <f t="shared" si="151"/>
        <v>0</v>
      </c>
      <c r="S1654" s="40" t="str">
        <f t="shared" si="154"/>
        <v/>
      </c>
    </row>
    <row r="1655" spans="1:19">
      <c r="A1655" s="33"/>
      <c r="B1655" s="34"/>
      <c r="C1655" s="33"/>
      <c r="D1655" s="33"/>
      <c r="E1655" s="33"/>
      <c r="F1655" s="42"/>
      <c r="G1655" s="42"/>
      <c r="I1655">
        <f t="shared" si="152"/>
        <v>0</v>
      </c>
      <c r="J1655">
        <f t="shared" si="153"/>
        <v>0</v>
      </c>
      <c r="L1655" s="107"/>
      <c r="M1655" s="110"/>
      <c r="N1655" s="109"/>
      <c r="P1655" s="38">
        <f t="shared" ref="P1655:P1718" si="156">I1655*L1655/1000</f>
        <v>0</v>
      </c>
      <c r="Q1655" s="105">
        <f t="shared" si="155"/>
        <v>0</v>
      </c>
      <c r="R1655" s="38">
        <f t="shared" ref="R1655:R1718" si="157">J1655*N1655/1000</f>
        <v>0</v>
      </c>
      <c r="S1655" s="40" t="str">
        <f t="shared" si="154"/>
        <v/>
      </c>
    </row>
    <row r="1656" spans="1:19">
      <c r="A1656" s="33"/>
      <c r="B1656" s="34"/>
      <c r="C1656" s="33"/>
      <c r="D1656" s="33"/>
      <c r="E1656" s="33"/>
      <c r="F1656" s="42"/>
      <c r="G1656" s="42"/>
      <c r="I1656">
        <f t="shared" ref="I1656:I1719" si="158">IF(OR(E1656="R",E1656="E"),D1656,IF(D1656&gt;=E1656,D1656-E1656,0))</f>
        <v>0</v>
      </c>
      <c r="J1656">
        <f t="shared" ref="J1656:J1719" si="159">IF(OR(E1656="R",E1656="E"),0,IF(E1656&gt;D1656,E1656-D1656,0))</f>
        <v>0</v>
      </c>
      <c r="L1656" s="107"/>
      <c r="M1656" s="110"/>
      <c r="N1656" s="109"/>
      <c r="P1656" s="38">
        <f t="shared" si="156"/>
        <v>0</v>
      </c>
      <c r="Q1656" s="105">
        <f t="shared" si="155"/>
        <v>0</v>
      </c>
      <c r="R1656" s="38">
        <f t="shared" si="157"/>
        <v>0</v>
      </c>
      <c r="S1656" s="40" t="str">
        <f t="shared" si="154"/>
        <v/>
      </c>
    </row>
    <row r="1657" spans="1:19">
      <c r="A1657" s="33"/>
      <c r="B1657" s="34"/>
      <c r="C1657" s="33"/>
      <c r="D1657" s="33"/>
      <c r="E1657" s="33"/>
      <c r="F1657" s="42"/>
      <c r="G1657" s="42"/>
      <c r="I1657">
        <f t="shared" si="158"/>
        <v>0</v>
      </c>
      <c r="J1657">
        <f t="shared" si="159"/>
        <v>0</v>
      </c>
      <c r="L1657" s="107"/>
      <c r="M1657" s="110"/>
      <c r="N1657" s="109"/>
      <c r="P1657" s="38">
        <f t="shared" si="156"/>
        <v>0</v>
      </c>
      <c r="Q1657" s="105">
        <f t="shared" si="155"/>
        <v>0</v>
      </c>
      <c r="R1657" s="38">
        <f t="shared" si="157"/>
        <v>0</v>
      </c>
      <c r="S1657" s="40" t="str">
        <f t="shared" si="154"/>
        <v/>
      </c>
    </row>
    <row r="1658" spans="1:19">
      <c r="A1658" s="33"/>
      <c r="B1658" s="34"/>
      <c r="C1658" s="33"/>
      <c r="D1658" s="33"/>
      <c r="E1658" s="33"/>
      <c r="F1658" s="42"/>
      <c r="G1658" s="42"/>
      <c r="I1658">
        <f t="shared" si="158"/>
        <v>0</v>
      </c>
      <c r="J1658">
        <f t="shared" si="159"/>
        <v>0</v>
      </c>
      <c r="L1658" s="107"/>
      <c r="M1658" s="110"/>
      <c r="N1658" s="109"/>
      <c r="P1658" s="38">
        <f t="shared" si="156"/>
        <v>0</v>
      </c>
      <c r="Q1658" s="105">
        <f t="shared" si="155"/>
        <v>0</v>
      </c>
      <c r="R1658" s="38">
        <f t="shared" si="157"/>
        <v>0</v>
      </c>
      <c r="S1658" s="40" t="str">
        <f t="shared" si="154"/>
        <v/>
      </c>
    </row>
    <row r="1659" spans="1:19">
      <c r="A1659" s="33"/>
      <c r="B1659" s="34"/>
      <c r="C1659" s="33"/>
      <c r="D1659" s="33"/>
      <c r="E1659" s="33"/>
      <c r="F1659" s="42"/>
      <c r="G1659" s="42"/>
      <c r="I1659">
        <f t="shared" si="158"/>
        <v>0</v>
      </c>
      <c r="J1659">
        <f t="shared" si="159"/>
        <v>0</v>
      </c>
      <c r="L1659" s="107"/>
      <c r="M1659" s="110"/>
      <c r="N1659" s="109"/>
      <c r="P1659" s="38">
        <f t="shared" si="156"/>
        <v>0</v>
      </c>
      <c r="Q1659" s="105">
        <f t="shared" si="155"/>
        <v>0</v>
      </c>
      <c r="R1659" s="38">
        <f t="shared" si="157"/>
        <v>0</v>
      </c>
      <c r="S1659" s="40" t="str">
        <f t="shared" si="154"/>
        <v/>
      </c>
    </row>
    <row r="1660" spans="1:19">
      <c r="A1660" s="33"/>
      <c r="B1660" s="34"/>
      <c r="C1660" s="33"/>
      <c r="D1660" s="33"/>
      <c r="E1660" s="33"/>
      <c r="F1660" s="42"/>
      <c r="G1660" s="42"/>
      <c r="I1660">
        <f t="shared" si="158"/>
        <v>0</v>
      </c>
      <c r="J1660">
        <f t="shared" si="159"/>
        <v>0</v>
      </c>
      <c r="L1660" s="107"/>
      <c r="M1660" s="110"/>
      <c r="N1660" s="109"/>
      <c r="P1660" s="38">
        <f t="shared" si="156"/>
        <v>0</v>
      </c>
      <c r="Q1660" s="105">
        <f t="shared" si="155"/>
        <v>0</v>
      </c>
      <c r="R1660" s="38">
        <f t="shared" si="157"/>
        <v>0</v>
      </c>
      <c r="S1660" s="40" t="str">
        <f t="shared" si="154"/>
        <v/>
      </c>
    </row>
    <row r="1661" spans="1:19">
      <c r="A1661" s="33"/>
      <c r="B1661" s="34"/>
      <c r="C1661" s="33"/>
      <c r="D1661" s="33"/>
      <c r="E1661" s="33"/>
      <c r="F1661" s="42"/>
      <c r="G1661" s="42"/>
      <c r="I1661">
        <f t="shared" si="158"/>
        <v>0</v>
      </c>
      <c r="J1661">
        <f t="shared" si="159"/>
        <v>0</v>
      </c>
      <c r="L1661" s="107"/>
      <c r="M1661" s="110"/>
      <c r="N1661" s="109"/>
      <c r="P1661" s="38">
        <f t="shared" si="156"/>
        <v>0</v>
      </c>
      <c r="Q1661" s="105">
        <f t="shared" si="155"/>
        <v>0</v>
      </c>
      <c r="R1661" s="38">
        <f t="shared" si="157"/>
        <v>0</v>
      </c>
      <c r="S1661" s="40" t="str">
        <f t="shared" si="154"/>
        <v/>
      </c>
    </row>
    <row r="1662" spans="1:19">
      <c r="A1662" s="33"/>
      <c r="B1662" s="34"/>
      <c r="C1662" s="33"/>
      <c r="D1662" s="33"/>
      <c r="E1662" s="33"/>
      <c r="F1662" s="42"/>
      <c r="G1662" s="42"/>
      <c r="I1662">
        <f t="shared" si="158"/>
        <v>0</v>
      </c>
      <c r="J1662">
        <f t="shared" si="159"/>
        <v>0</v>
      </c>
      <c r="L1662" s="107"/>
      <c r="M1662" s="110"/>
      <c r="N1662" s="109"/>
      <c r="P1662" s="38">
        <f t="shared" si="156"/>
        <v>0</v>
      </c>
      <c r="Q1662" s="105">
        <f t="shared" si="155"/>
        <v>0</v>
      </c>
      <c r="R1662" s="38">
        <f t="shared" si="157"/>
        <v>0</v>
      </c>
      <c r="S1662" s="40" t="str">
        <f t="shared" si="154"/>
        <v/>
      </c>
    </row>
    <row r="1663" spans="1:19">
      <c r="A1663" s="33"/>
      <c r="B1663" s="34"/>
      <c r="C1663" s="33"/>
      <c r="D1663" s="33"/>
      <c r="E1663" s="33"/>
      <c r="F1663" s="42"/>
      <c r="G1663" s="42"/>
      <c r="I1663">
        <f t="shared" si="158"/>
        <v>0</v>
      </c>
      <c r="J1663">
        <f t="shared" si="159"/>
        <v>0</v>
      </c>
      <c r="L1663" s="107"/>
      <c r="M1663" s="110"/>
      <c r="N1663" s="109"/>
      <c r="P1663" s="38">
        <f t="shared" si="156"/>
        <v>0</v>
      </c>
      <c r="Q1663" s="105">
        <f t="shared" si="155"/>
        <v>0</v>
      </c>
      <c r="R1663" s="38">
        <f t="shared" si="157"/>
        <v>0</v>
      </c>
      <c r="S1663" s="40" t="str">
        <f t="shared" si="154"/>
        <v/>
      </c>
    </row>
    <row r="1664" spans="1:19">
      <c r="A1664" s="33"/>
      <c r="B1664" s="34"/>
      <c r="C1664" s="33"/>
      <c r="D1664" s="33"/>
      <c r="E1664" s="33"/>
      <c r="F1664" s="42"/>
      <c r="G1664" s="42"/>
      <c r="I1664">
        <f t="shared" si="158"/>
        <v>0</v>
      </c>
      <c r="J1664">
        <f t="shared" si="159"/>
        <v>0</v>
      </c>
      <c r="L1664" s="107"/>
      <c r="M1664" s="110"/>
      <c r="N1664" s="109"/>
      <c r="P1664" s="38">
        <f t="shared" si="156"/>
        <v>0</v>
      </c>
      <c r="Q1664" s="105">
        <f t="shared" si="155"/>
        <v>0</v>
      </c>
      <c r="R1664" s="38">
        <f t="shared" si="157"/>
        <v>0</v>
      </c>
      <c r="S1664" s="40" t="str">
        <f t="shared" si="154"/>
        <v/>
      </c>
    </row>
    <row r="1665" spans="1:19">
      <c r="A1665" s="33"/>
      <c r="B1665" s="34"/>
      <c r="C1665" s="33"/>
      <c r="D1665" s="33"/>
      <c r="E1665" s="33"/>
      <c r="F1665" s="42"/>
      <c r="G1665" s="42"/>
      <c r="I1665">
        <f t="shared" si="158"/>
        <v>0</v>
      </c>
      <c r="J1665">
        <f t="shared" si="159"/>
        <v>0</v>
      </c>
      <c r="L1665" s="107"/>
      <c r="M1665" s="110"/>
      <c r="N1665" s="109"/>
      <c r="P1665" s="38">
        <f t="shared" si="156"/>
        <v>0</v>
      </c>
      <c r="Q1665" s="105">
        <f t="shared" si="155"/>
        <v>0</v>
      </c>
      <c r="R1665" s="38">
        <f t="shared" si="157"/>
        <v>0</v>
      </c>
      <c r="S1665" s="40" t="str">
        <f t="shared" si="154"/>
        <v/>
      </c>
    </row>
    <row r="1666" spans="1:19">
      <c r="A1666" s="33"/>
      <c r="B1666" s="34"/>
      <c r="C1666" s="33"/>
      <c r="D1666" s="33"/>
      <c r="E1666" s="33"/>
      <c r="F1666" s="42"/>
      <c r="G1666" s="42"/>
      <c r="I1666">
        <f t="shared" si="158"/>
        <v>0</v>
      </c>
      <c r="J1666">
        <f t="shared" si="159"/>
        <v>0</v>
      </c>
      <c r="L1666" s="107"/>
      <c r="M1666" s="110"/>
      <c r="N1666" s="109"/>
      <c r="P1666" s="38">
        <f t="shared" si="156"/>
        <v>0</v>
      </c>
      <c r="Q1666" s="105">
        <f t="shared" si="155"/>
        <v>0</v>
      </c>
      <c r="R1666" s="38">
        <f t="shared" si="157"/>
        <v>0</v>
      </c>
      <c r="S1666" s="40" t="str">
        <f t="shared" si="154"/>
        <v/>
      </c>
    </row>
    <row r="1667" spans="1:19">
      <c r="A1667" s="33"/>
      <c r="B1667" s="34"/>
      <c r="C1667" s="33"/>
      <c r="D1667" s="33"/>
      <c r="E1667" s="33"/>
      <c r="F1667" s="42"/>
      <c r="G1667" s="42"/>
      <c r="I1667">
        <f t="shared" si="158"/>
        <v>0</v>
      </c>
      <c r="J1667">
        <f t="shared" si="159"/>
        <v>0</v>
      </c>
      <c r="L1667" s="107"/>
      <c r="M1667" s="110"/>
      <c r="N1667" s="109"/>
      <c r="P1667" s="38">
        <f t="shared" si="156"/>
        <v>0</v>
      </c>
      <c r="Q1667" s="105">
        <f t="shared" si="155"/>
        <v>0</v>
      </c>
      <c r="R1667" s="38">
        <f t="shared" si="157"/>
        <v>0</v>
      </c>
      <c r="S1667" s="40" t="str">
        <f t="shared" si="154"/>
        <v/>
      </c>
    </row>
    <row r="1668" spans="1:19">
      <c r="A1668" s="33"/>
      <c r="B1668" s="34"/>
      <c r="C1668" s="33"/>
      <c r="D1668" s="33"/>
      <c r="E1668" s="33"/>
      <c r="F1668" s="42"/>
      <c r="G1668" s="42"/>
      <c r="I1668">
        <f t="shared" si="158"/>
        <v>0</v>
      </c>
      <c r="J1668">
        <f t="shared" si="159"/>
        <v>0</v>
      </c>
      <c r="L1668" s="107"/>
      <c r="M1668" s="110"/>
      <c r="N1668" s="109"/>
      <c r="P1668" s="38">
        <f t="shared" si="156"/>
        <v>0</v>
      </c>
      <c r="Q1668" s="105">
        <f t="shared" si="155"/>
        <v>0</v>
      </c>
      <c r="R1668" s="38">
        <f t="shared" si="157"/>
        <v>0</v>
      </c>
      <c r="S1668" s="40" t="str">
        <f t="shared" si="154"/>
        <v/>
      </c>
    </row>
    <row r="1669" spans="1:19">
      <c r="A1669" s="33"/>
      <c r="B1669" s="34"/>
      <c r="C1669" s="33"/>
      <c r="D1669" s="33"/>
      <c r="E1669" s="33"/>
      <c r="F1669" s="42"/>
      <c r="G1669" s="42"/>
      <c r="I1669">
        <f t="shared" si="158"/>
        <v>0</v>
      </c>
      <c r="J1669">
        <f t="shared" si="159"/>
        <v>0</v>
      </c>
      <c r="L1669" s="107"/>
      <c r="M1669" s="110"/>
      <c r="N1669" s="109"/>
      <c r="P1669" s="38">
        <f t="shared" si="156"/>
        <v>0</v>
      </c>
      <c r="Q1669" s="105">
        <f t="shared" si="155"/>
        <v>0</v>
      </c>
      <c r="R1669" s="38">
        <f t="shared" si="157"/>
        <v>0</v>
      </c>
      <c r="S1669" s="40" t="str">
        <f t="shared" si="154"/>
        <v/>
      </c>
    </row>
    <row r="1670" spans="1:19">
      <c r="A1670" s="33"/>
      <c r="B1670" s="34"/>
      <c r="C1670" s="33"/>
      <c r="D1670" s="33"/>
      <c r="E1670" s="33"/>
      <c r="F1670" s="42"/>
      <c r="G1670" s="42"/>
      <c r="I1670">
        <f t="shared" si="158"/>
        <v>0</v>
      </c>
      <c r="J1670">
        <f t="shared" si="159"/>
        <v>0</v>
      </c>
      <c r="L1670" s="107"/>
      <c r="M1670" s="110"/>
      <c r="N1670" s="109"/>
      <c r="P1670" s="38">
        <f t="shared" si="156"/>
        <v>0</v>
      </c>
      <c r="Q1670" s="105">
        <f t="shared" si="155"/>
        <v>0</v>
      </c>
      <c r="R1670" s="38">
        <f t="shared" si="157"/>
        <v>0</v>
      </c>
      <c r="S1670" s="40" t="str">
        <f t="shared" si="154"/>
        <v/>
      </c>
    </row>
    <row r="1671" spans="1:19">
      <c r="A1671" s="33"/>
      <c r="B1671" s="34"/>
      <c r="C1671" s="33"/>
      <c r="D1671" s="33"/>
      <c r="E1671" s="33"/>
      <c r="F1671" s="42"/>
      <c r="G1671" s="42"/>
      <c r="I1671">
        <f t="shared" si="158"/>
        <v>0</v>
      </c>
      <c r="J1671">
        <f t="shared" si="159"/>
        <v>0</v>
      </c>
      <c r="L1671" s="107"/>
      <c r="M1671" s="110"/>
      <c r="N1671" s="109"/>
      <c r="P1671" s="38">
        <f t="shared" si="156"/>
        <v>0</v>
      </c>
      <c r="Q1671" s="105">
        <f t="shared" si="155"/>
        <v>0</v>
      </c>
      <c r="R1671" s="38">
        <f t="shared" si="157"/>
        <v>0</v>
      </c>
      <c r="S1671" s="40" t="str">
        <f t="shared" ref="S1671:S1734" si="160">IF(C1671=1,SUM(R1671:R1694)-SUM(P1671:P1694),"")</f>
        <v/>
      </c>
    </row>
    <row r="1672" spans="1:19">
      <c r="A1672" s="33"/>
      <c r="B1672" s="34"/>
      <c r="C1672" s="33"/>
      <c r="D1672" s="33"/>
      <c r="E1672" s="33"/>
      <c r="F1672" s="42"/>
      <c r="G1672" s="42"/>
      <c r="I1672">
        <f t="shared" si="158"/>
        <v>0</v>
      </c>
      <c r="J1672">
        <f t="shared" si="159"/>
        <v>0</v>
      </c>
      <c r="L1672" s="107"/>
      <c r="M1672" s="110"/>
      <c r="N1672" s="109"/>
      <c r="P1672" s="38">
        <f t="shared" si="156"/>
        <v>0</v>
      </c>
      <c r="Q1672" s="105">
        <f t="shared" ref="Q1672:Q1735" si="161">I1672*M1672/1000</f>
        <v>0</v>
      </c>
      <c r="R1672" s="38">
        <f t="shared" si="157"/>
        <v>0</v>
      </c>
      <c r="S1672" s="40" t="str">
        <f t="shared" si="160"/>
        <v/>
      </c>
    </row>
    <row r="1673" spans="1:19">
      <c r="A1673" s="33"/>
      <c r="B1673" s="34"/>
      <c r="C1673" s="33"/>
      <c r="D1673" s="33"/>
      <c r="E1673" s="33"/>
      <c r="F1673" s="42"/>
      <c r="G1673" s="42"/>
      <c r="I1673">
        <f t="shared" si="158"/>
        <v>0</v>
      </c>
      <c r="J1673">
        <f t="shared" si="159"/>
        <v>0</v>
      </c>
      <c r="L1673" s="107"/>
      <c r="M1673" s="110"/>
      <c r="N1673" s="109"/>
      <c r="P1673" s="38">
        <f t="shared" si="156"/>
        <v>0</v>
      </c>
      <c r="Q1673" s="105">
        <f t="shared" si="161"/>
        <v>0</v>
      </c>
      <c r="R1673" s="38">
        <f t="shared" si="157"/>
        <v>0</v>
      </c>
      <c r="S1673" s="40" t="str">
        <f t="shared" si="160"/>
        <v/>
      </c>
    </row>
    <row r="1674" spans="1:19">
      <c r="A1674" s="33"/>
      <c r="B1674" s="34"/>
      <c r="C1674" s="33"/>
      <c r="D1674" s="33"/>
      <c r="E1674" s="33"/>
      <c r="F1674" s="42"/>
      <c r="G1674" s="42"/>
      <c r="I1674">
        <f t="shared" si="158"/>
        <v>0</v>
      </c>
      <c r="J1674">
        <f t="shared" si="159"/>
        <v>0</v>
      </c>
      <c r="L1674" s="107"/>
      <c r="M1674" s="110"/>
      <c r="N1674" s="109"/>
      <c r="P1674" s="38">
        <f t="shared" si="156"/>
        <v>0</v>
      </c>
      <c r="Q1674" s="105">
        <f t="shared" si="161"/>
        <v>0</v>
      </c>
      <c r="R1674" s="38">
        <f t="shared" si="157"/>
        <v>0</v>
      </c>
      <c r="S1674" s="40" t="str">
        <f t="shared" si="160"/>
        <v/>
      </c>
    </row>
    <row r="1675" spans="1:19">
      <c r="A1675" s="33"/>
      <c r="B1675" s="34"/>
      <c r="C1675" s="33"/>
      <c r="D1675" s="33"/>
      <c r="E1675" s="33"/>
      <c r="F1675" s="42"/>
      <c r="G1675" s="42"/>
      <c r="I1675">
        <f t="shared" si="158"/>
        <v>0</v>
      </c>
      <c r="J1675">
        <f t="shared" si="159"/>
        <v>0</v>
      </c>
      <c r="L1675" s="107"/>
      <c r="M1675" s="110"/>
      <c r="N1675" s="109"/>
      <c r="P1675" s="38">
        <f t="shared" si="156"/>
        <v>0</v>
      </c>
      <c r="Q1675" s="105">
        <f t="shared" si="161"/>
        <v>0</v>
      </c>
      <c r="R1675" s="38">
        <f t="shared" si="157"/>
        <v>0</v>
      </c>
      <c r="S1675" s="40" t="str">
        <f t="shared" si="160"/>
        <v/>
      </c>
    </row>
    <row r="1676" spans="1:19">
      <c r="A1676" s="33"/>
      <c r="B1676" s="34"/>
      <c r="C1676" s="33"/>
      <c r="D1676" s="33"/>
      <c r="E1676" s="33"/>
      <c r="F1676" s="42"/>
      <c r="G1676" s="42"/>
      <c r="I1676">
        <f t="shared" si="158"/>
        <v>0</v>
      </c>
      <c r="J1676">
        <f t="shared" si="159"/>
        <v>0</v>
      </c>
      <c r="L1676" s="107"/>
      <c r="M1676" s="110"/>
      <c r="N1676" s="109"/>
      <c r="P1676" s="38">
        <f t="shared" si="156"/>
        <v>0</v>
      </c>
      <c r="Q1676" s="105">
        <f t="shared" si="161"/>
        <v>0</v>
      </c>
      <c r="R1676" s="38">
        <f t="shared" si="157"/>
        <v>0</v>
      </c>
      <c r="S1676" s="40" t="str">
        <f t="shared" si="160"/>
        <v/>
      </c>
    </row>
    <row r="1677" spans="1:19">
      <c r="A1677" s="33"/>
      <c r="B1677" s="34"/>
      <c r="C1677" s="33"/>
      <c r="D1677" s="33"/>
      <c r="E1677" s="33"/>
      <c r="F1677" s="42"/>
      <c r="G1677" s="42"/>
      <c r="I1677">
        <f t="shared" si="158"/>
        <v>0</v>
      </c>
      <c r="J1677">
        <f t="shared" si="159"/>
        <v>0</v>
      </c>
      <c r="L1677" s="107"/>
      <c r="M1677" s="110"/>
      <c r="N1677" s="109"/>
      <c r="P1677" s="38">
        <f t="shared" si="156"/>
        <v>0</v>
      </c>
      <c r="Q1677" s="105">
        <f t="shared" si="161"/>
        <v>0</v>
      </c>
      <c r="R1677" s="38">
        <f t="shared" si="157"/>
        <v>0</v>
      </c>
      <c r="S1677" s="40" t="str">
        <f t="shared" si="160"/>
        <v/>
      </c>
    </row>
    <row r="1678" spans="1:19">
      <c r="A1678" s="33"/>
      <c r="B1678" s="34"/>
      <c r="C1678" s="33"/>
      <c r="D1678" s="33"/>
      <c r="E1678" s="33"/>
      <c r="F1678" s="42"/>
      <c r="G1678" s="42"/>
      <c r="I1678">
        <f t="shared" si="158"/>
        <v>0</v>
      </c>
      <c r="J1678">
        <f t="shared" si="159"/>
        <v>0</v>
      </c>
      <c r="L1678" s="107"/>
      <c r="M1678" s="110"/>
      <c r="N1678" s="109"/>
      <c r="P1678" s="38">
        <f t="shared" si="156"/>
        <v>0</v>
      </c>
      <c r="Q1678" s="105">
        <f t="shared" si="161"/>
        <v>0</v>
      </c>
      <c r="R1678" s="38">
        <f t="shared" si="157"/>
        <v>0</v>
      </c>
      <c r="S1678" s="40" t="str">
        <f t="shared" si="160"/>
        <v/>
      </c>
    </row>
    <row r="1679" spans="1:19">
      <c r="A1679" s="33"/>
      <c r="B1679" s="34"/>
      <c r="C1679" s="33"/>
      <c r="D1679" s="33"/>
      <c r="E1679" s="33"/>
      <c r="F1679" s="42"/>
      <c r="G1679" s="42"/>
      <c r="I1679">
        <f t="shared" si="158"/>
        <v>0</v>
      </c>
      <c r="J1679">
        <f t="shared" si="159"/>
        <v>0</v>
      </c>
      <c r="L1679" s="107"/>
      <c r="M1679" s="110"/>
      <c r="N1679" s="109"/>
      <c r="P1679" s="38">
        <f t="shared" si="156"/>
        <v>0</v>
      </c>
      <c r="Q1679" s="105">
        <f t="shared" si="161"/>
        <v>0</v>
      </c>
      <c r="R1679" s="38">
        <f t="shared" si="157"/>
        <v>0</v>
      </c>
      <c r="S1679" s="40" t="str">
        <f t="shared" si="160"/>
        <v/>
      </c>
    </row>
    <row r="1680" spans="1:19">
      <c r="A1680" s="33"/>
      <c r="B1680" s="34"/>
      <c r="C1680" s="33"/>
      <c r="D1680" s="33"/>
      <c r="E1680" s="33"/>
      <c r="F1680" s="42"/>
      <c r="G1680" s="42"/>
      <c r="I1680">
        <f t="shared" si="158"/>
        <v>0</v>
      </c>
      <c r="J1680">
        <f t="shared" si="159"/>
        <v>0</v>
      </c>
      <c r="L1680" s="107"/>
      <c r="M1680" s="110"/>
      <c r="N1680" s="109"/>
      <c r="P1680" s="38">
        <f t="shared" si="156"/>
        <v>0</v>
      </c>
      <c r="Q1680" s="105">
        <f t="shared" si="161"/>
        <v>0</v>
      </c>
      <c r="R1680" s="38">
        <f t="shared" si="157"/>
        <v>0</v>
      </c>
      <c r="S1680" s="40" t="str">
        <f t="shared" si="160"/>
        <v/>
      </c>
    </row>
    <row r="1681" spans="1:19">
      <c r="A1681" s="33"/>
      <c r="B1681" s="34"/>
      <c r="C1681" s="33"/>
      <c r="D1681" s="33"/>
      <c r="E1681" s="33"/>
      <c r="F1681" s="42"/>
      <c r="G1681" s="42"/>
      <c r="I1681">
        <f t="shared" si="158"/>
        <v>0</v>
      </c>
      <c r="J1681">
        <f t="shared" si="159"/>
        <v>0</v>
      </c>
      <c r="L1681" s="107"/>
      <c r="M1681" s="110"/>
      <c r="N1681" s="109"/>
      <c r="P1681" s="38">
        <f t="shared" si="156"/>
        <v>0</v>
      </c>
      <c r="Q1681" s="105">
        <f t="shared" si="161"/>
        <v>0</v>
      </c>
      <c r="R1681" s="38">
        <f t="shared" si="157"/>
        <v>0</v>
      </c>
      <c r="S1681" s="40" t="str">
        <f t="shared" si="160"/>
        <v/>
      </c>
    </row>
    <row r="1682" spans="1:19">
      <c r="A1682" s="33"/>
      <c r="B1682" s="34"/>
      <c r="C1682" s="33"/>
      <c r="D1682" s="33"/>
      <c r="E1682" s="33"/>
      <c r="F1682" s="42"/>
      <c r="G1682" s="42"/>
      <c r="I1682">
        <f t="shared" si="158"/>
        <v>0</v>
      </c>
      <c r="J1682">
        <f t="shared" si="159"/>
        <v>0</v>
      </c>
      <c r="L1682" s="107"/>
      <c r="M1682" s="110"/>
      <c r="N1682" s="109"/>
      <c r="P1682" s="38">
        <f t="shared" si="156"/>
        <v>0</v>
      </c>
      <c r="Q1682" s="105">
        <f t="shared" si="161"/>
        <v>0</v>
      </c>
      <c r="R1682" s="38">
        <f t="shared" si="157"/>
        <v>0</v>
      </c>
      <c r="S1682" s="40" t="str">
        <f t="shared" si="160"/>
        <v/>
      </c>
    </row>
    <row r="1683" spans="1:19">
      <c r="A1683" s="33"/>
      <c r="B1683" s="34"/>
      <c r="C1683" s="33"/>
      <c r="D1683" s="33"/>
      <c r="E1683" s="33"/>
      <c r="F1683" s="42"/>
      <c r="G1683" s="42"/>
      <c r="I1683">
        <f t="shared" si="158"/>
        <v>0</v>
      </c>
      <c r="J1683">
        <f t="shared" si="159"/>
        <v>0</v>
      </c>
      <c r="L1683" s="107"/>
      <c r="M1683" s="110"/>
      <c r="N1683" s="109"/>
      <c r="P1683" s="38">
        <f t="shared" si="156"/>
        <v>0</v>
      </c>
      <c r="Q1683" s="105">
        <f t="shared" si="161"/>
        <v>0</v>
      </c>
      <c r="R1683" s="38">
        <f t="shared" si="157"/>
        <v>0</v>
      </c>
      <c r="S1683" s="40" t="str">
        <f t="shared" si="160"/>
        <v/>
      </c>
    </row>
    <row r="1684" spans="1:19">
      <c r="A1684" s="33"/>
      <c r="B1684" s="34"/>
      <c r="C1684" s="33"/>
      <c r="D1684" s="33"/>
      <c r="E1684" s="33"/>
      <c r="F1684" s="42"/>
      <c r="G1684" s="42"/>
      <c r="I1684">
        <f t="shared" si="158"/>
        <v>0</v>
      </c>
      <c r="J1684">
        <f t="shared" si="159"/>
        <v>0</v>
      </c>
      <c r="L1684" s="107"/>
      <c r="M1684" s="110"/>
      <c r="N1684" s="109"/>
      <c r="P1684" s="38">
        <f t="shared" si="156"/>
        <v>0</v>
      </c>
      <c r="Q1684" s="105">
        <f t="shared" si="161"/>
        <v>0</v>
      </c>
      <c r="R1684" s="38">
        <f t="shared" si="157"/>
        <v>0</v>
      </c>
      <c r="S1684" s="40" t="str">
        <f t="shared" si="160"/>
        <v/>
      </c>
    </row>
    <row r="1685" spans="1:19">
      <c r="A1685" s="33"/>
      <c r="B1685" s="34"/>
      <c r="C1685" s="33"/>
      <c r="D1685" s="33"/>
      <c r="E1685" s="33"/>
      <c r="F1685" s="42"/>
      <c r="G1685" s="42"/>
      <c r="I1685">
        <f t="shared" si="158"/>
        <v>0</v>
      </c>
      <c r="J1685">
        <f t="shared" si="159"/>
        <v>0</v>
      </c>
      <c r="L1685" s="107"/>
      <c r="M1685" s="110"/>
      <c r="N1685" s="109"/>
      <c r="P1685" s="38">
        <f t="shared" si="156"/>
        <v>0</v>
      </c>
      <c r="Q1685" s="105">
        <f t="shared" si="161"/>
        <v>0</v>
      </c>
      <c r="R1685" s="38">
        <f t="shared" si="157"/>
        <v>0</v>
      </c>
      <c r="S1685" s="40" t="str">
        <f t="shared" si="160"/>
        <v/>
      </c>
    </row>
    <row r="1686" spans="1:19">
      <c r="A1686" s="33"/>
      <c r="B1686" s="34"/>
      <c r="C1686" s="33"/>
      <c r="D1686" s="33"/>
      <c r="E1686" s="33"/>
      <c r="F1686" s="42"/>
      <c r="G1686" s="42"/>
      <c r="I1686">
        <f t="shared" si="158"/>
        <v>0</v>
      </c>
      <c r="J1686">
        <f t="shared" si="159"/>
        <v>0</v>
      </c>
      <c r="L1686" s="107"/>
      <c r="M1686" s="110"/>
      <c r="N1686" s="109"/>
      <c r="P1686" s="38">
        <f t="shared" si="156"/>
        <v>0</v>
      </c>
      <c r="Q1686" s="105">
        <f t="shared" si="161"/>
        <v>0</v>
      </c>
      <c r="R1686" s="38">
        <f t="shared" si="157"/>
        <v>0</v>
      </c>
      <c r="S1686" s="40" t="str">
        <f t="shared" si="160"/>
        <v/>
      </c>
    </row>
    <row r="1687" spans="1:19">
      <c r="A1687" s="33"/>
      <c r="B1687" s="34"/>
      <c r="C1687" s="33"/>
      <c r="D1687" s="33"/>
      <c r="E1687" s="33"/>
      <c r="F1687" s="42"/>
      <c r="G1687" s="42"/>
      <c r="I1687">
        <f t="shared" si="158"/>
        <v>0</v>
      </c>
      <c r="J1687">
        <f t="shared" si="159"/>
        <v>0</v>
      </c>
      <c r="L1687" s="107"/>
      <c r="M1687" s="110"/>
      <c r="N1687" s="109"/>
      <c r="P1687" s="38">
        <f t="shared" si="156"/>
        <v>0</v>
      </c>
      <c r="Q1687" s="105">
        <f t="shared" si="161"/>
        <v>0</v>
      </c>
      <c r="R1687" s="38">
        <f t="shared" si="157"/>
        <v>0</v>
      </c>
      <c r="S1687" s="40" t="str">
        <f t="shared" si="160"/>
        <v/>
      </c>
    </row>
    <row r="1688" spans="1:19">
      <c r="A1688" s="33"/>
      <c r="B1688" s="34"/>
      <c r="C1688" s="33"/>
      <c r="D1688" s="33"/>
      <c r="E1688" s="33"/>
      <c r="F1688" s="42"/>
      <c r="G1688" s="42"/>
      <c r="I1688">
        <f t="shared" si="158"/>
        <v>0</v>
      </c>
      <c r="J1688">
        <f t="shared" si="159"/>
        <v>0</v>
      </c>
      <c r="L1688" s="107"/>
      <c r="M1688" s="110"/>
      <c r="N1688" s="109"/>
      <c r="P1688" s="38">
        <f t="shared" si="156"/>
        <v>0</v>
      </c>
      <c r="Q1688" s="105">
        <f t="shared" si="161"/>
        <v>0</v>
      </c>
      <c r="R1688" s="38">
        <f t="shared" si="157"/>
        <v>0</v>
      </c>
      <c r="S1688" s="40" t="str">
        <f t="shared" si="160"/>
        <v/>
      </c>
    </row>
    <row r="1689" spans="1:19">
      <c r="A1689" s="33"/>
      <c r="B1689" s="34"/>
      <c r="C1689" s="33"/>
      <c r="D1689" s="33"/>
      <c r="E1689" s="33"/>
      <c r="F1689" s="42"/>
      <c r="G1689" s="42"/>
      <c r="I1689">
        <f t="shared" si="158"/>
        <v>0</v>
      </c>
      <c r="J1689">
        <f t="shared" si="159"/>
        <v>0</v>
      </c>
      <c r="L1689" s="107"/>
      <c r="M1689" s="110"/>
      <c r="N1689" s="109"/>
      <c r="P1689" s="38">
        <f t="shared" si="156"/>
        <v>0</v>
      </c>
      <c r="Q1689" s="105">
        <f t="shared" si="161"/>
        <v>0</v>
      </c>
      <c r="R1689" s="38">
        <f t="shared" si="157"/>
        <v>0</v>
      </c>
      <c r="S1689" s="40" t="str">
        <f t="shared" si="160"/>
        <v/>
      </c>
    </row>
    <row r="1690" spans="1:19">
      <c r="A1690" s="33"/>
      <c r="B1690" s="34"/>
      <c r="C1690" s="33"/>
      <c r="D1690" s="33"/>
      <c r="E1690" s="33"/>
      <c r="F1690" s="42"/>
      <c r="G1690" s="42"/>
      <c r="I1690">
        <f t="shared" si="158"/>
        <v>0</v>
      </c>
      <c r="J1690">
        <f t="shared" si="159"/>
        <v>0</v>
      </c>
      <c r="L1690" s="107"/>
      <c r="M1690" s="110"/>
      <c r="N1690" s="109"/>
      <c r="P1690" s="38">
        <f t="shared" si="156"/>
        <v>0</v>
      </c>
      <c r="Q1690" s="105">
        <f t="shared" si="161"/>
        <v>0</v>
      </c>
      <c r="R1690" s="38">
        <f t="shared" si="157"/>
        <v>0</v>
      </c>
      <c r="S1690" s="40" t="str">
        <f t="shared" si="160"/>
        <v/>
      </c>
    </row>
    <row r="1691" spans="1:19">
      <c r="A1691" s="33"/>
      <c r="B1691" s="34"/>
      <c r="C1691" s="33"/>
      <c r="D1691" s="33"/>
      <c r="E1691" s="33"/>
      <c r="F1691" s="42"/>
      <c r="G1691" s="42"/>
      <c r="I1691">
        <f t="shared" si="158"/>
        <v>0</v>
      </c>
      <c r="J1691">
        <f t="shared" si="159"/>
        <v>0</v>
      </c>
      <c r="L1691" s="107"/>
      <c r="M1691" s="110"/>
      <c r="N1691" s="109"/>
      <c r="P1691" s="38">
        <f t="shared" si="156"/>
        <v>0</v>
      </c>
      <c r="Q1691" s="105">
        <f t="shared" si="161"/>
        <v>0</v>
      </c>
      <c r="R1691" s="38">
        <f t="shared" si="157"/>
        <v>0</v>
      </c>
      <c r="S1691" s="40" t="str">
        <f t="shared" si="160"/>
        <v/>
      </c>
    </row>
    <row r="1692" spans="1:19">
      <c r="A1692" s="33"/>
      <c r="B1692" s="34"/>
      <c r="C1692" s="33"/>
      <c r="D1692" s="33"/>
      <c r="E1692" s="33"/>
      <c r="F1692" s="42"/>
      <c r="G1692" s="42"/>
      <c r="I1692">
        <f t="shared" si="158"/>
        <v>0</v>
      </c>
      <c r="J1692">
        <f t="shared" si="159"/>
        <v>0</v>
      </c>
      <c r="L1692" s="107"/>
      <c r="M1692" s="110"/>
      <c r="N1692" s="109"/>
      <c r="P1692" s="38">
        <f t="shared" si="156"/>
        <v>0</v>
      </c>
      <c r="Q1692" s="105">
        <f t="shared" si="161"/>
        <v>0</v>
      </c>
      <c r="R1692" s="38">
        <f t="shared" si="157"/>
        <v>0</v>
      </c>
      <c r="S1692" s="40" t="str">
        <f t="shared" si="160"/>
        <v/>
      </c>
    </row>
    <row r="1693" spans="1:19">
      <c r="A1693" s="33"/>
      <c r="B1693" s="34"/>
      <c r="C1693" s="33"/>
      <c r="D1693" s="33"/>
      <c r="E1693" s="33"/>
      <c r="F1693" s="42"/>
      <c r="G1693" s="42"/>
      <c r="I1693">
        <f t="shared" si="158"/>
        <v>0</v>
      </c>
      <c r="J1693">
        <f t="shared" si="159"/>
        <v>0</v>
      </c>
      <c r="L1693" s="107"/>
      <c r="M1693" s="110"/>
      <c r="N1693" s="109"/>
      <c r="P1693" s="38">
        <f t="shared" si="156"/>
        <v>0</v>
      </c>
      <c r="Q1693" s="105">
        <f t="shared" si="161"/>
        <v>0</v>
      </c>
      <c r="R1693" s="38">
        <f t="shared" si="157"/>
        <v>0</v>
      </c>
      <c r="S1693" s="40" t="str">
        <f t="shared" si="160"/>
        <v/>
      </c>
    </row>
    <row r="1694" spans="1:19">
      <c r="A1694" s="33"/>
      <c r="B1694" s="34"/>
      <c r="C1694" s="33"/>
      <c r="D1694" s="33"/>
      <c r="E1694" s="33"/>
      <c r="F1694" s="42"/>
      <c r="G1694" s="42"/>
      <c r="I1694">
        <f t="shared" si="158"/>
        <v>0</v>
      </c>
      <c r="J1694">
        <f t="shared" si="159"/>
        <v>0</v>
      </c>
      <c r="L1694" s="107"/>
      <c r="M1694" s="110"/>
      <c r="N1694" s="109"/>
      <c r="P1694" s="38">
        <f t="shared" si="156"/>
        <v>0</v>
      </c>
      <c r="Q1694" s="105">
        <f t="shared" si="161"/>
        <v>0</v>
      </c>
      <c r="R1694" s="38">
        <f t="shared" si="157"/>
        <v>0</v>
      </c>
      <c r="S1694" s="40" t="str">
        <f t="shared" si="160"/>
        <v/>
      </c>
    </row>
    <row r="1695" spans="1:19">
      <c r="A1695" s="33"/>
      <c r="B1695" s="34"/>
      <c r="C1695" s="33"/>
      <c r="D1695" s="33"/>
      <c r="E1695" s="33"/>
      <c r="F1695" s="42"/>
      <c r="G1695" s="42"/>
      <c r="I1695">
        <f t="shared" si="158"/>
        <v>0</v>
      </c>
      <c r="J1695">
        <f t="shared" si="159"/>
        <v>0</v>
      </c>
      <c r="L1695" s="107"/>
      <c r="M1695" s="110"/>
      <c r="N1695" s="109"/>
      <c r="P1695" s="38">
        <f t="shared" si="156"/>
        <v>0</v>
      </c>
      <c r="Q1695" s="105">
        <f t="shared" si="161"/>
        <v>0</v>
      </c>
      <c r="R1695" s="38">
        <f t="shared" si="157"/>
        <v>0</v>
      </c>
      <c r="S1695" s="40" t="str">
        <f t="shared" si="160"/>
        <v/>
      </c>
    </row>
    <row r="1696" spans="1:19">
      <c r="A1696" s="33"/>
      <c r="B1696" s="34"/>
      <c r="C1696" s="33"/>
      <c r="D1696" s="33"/>
      <c r="E1696" s="33"/>
      <c r="F1696" s="42"/>
      <c r="G1696" s="42"/>
      <c r="I1696">
        <f t="shared" si="158"/>
        <v>0</v>
      </c>
      <c r="J1696">
        <f t="shared" si="159"/>
        <v>0</v>
      </c>
      <c r="L1696" s="107"/>
      <c r="M1696" s="110"/>
      <c r="N1696" s="109"/>
      <c r="P1696" s="38">
        <f t="shared" si="156"/>
        <v>0</v>
      </c>
      <c r="Q1696" s="105">
        <f t="shared" si="161"/>
        <v>0</v>
      </c>
      <c r="R1696" s="38">
        <f t="shared" si="157"/>
        <v>0</v>
      </c>
      <c r="S1696" s="40" t="str">
        <f t="shared" si="160"/>
        <v/>
      </c>
    </row>
    <row r="1697" spans="1:19">
      <c r="A1697" s="33"/>
      <c r="B1697" s="34"/>
      <c r="C1697" s="33"/>
      <c r="D1697" s="33"/>
      <c r="E1697" s="33"/>
      <c r="F1697" s="42"/>
      <c r="G1697" s="42"/>
      <c r="I1697">
        <f t="shared" si="158"/>
        <v>0</v>
      </c>
      <c r="J1697">
        <f t="shared" si="159"/>
        <v>0</v>
      </c>
      <c r="L1697" s="107"/>
      <c r="M1697" s="110"/>
      <c r="N1697" s="109"/>
      <c r="P1697" s="38">
        <f t="shared" si="156"/>
        <v>0</v>
      </c>
      <c r="Q1697" s="105">
        <f t="shared" si="161"/>
        <v>0</v>
      </c>
      <c r="R1697" s="38">
        <f t="shared" si="157"/>
        <v>0</v>
      </c>
      <c r="S1697" s="40" t="str">
        <f t="shared" si="160"/>
        <v/>
      </c>
    </row>
    <row r="1698" spans="1:19">
      <c r="A1698" s="33"/>
      <c r="B1698" s="34"/>
      <c r="C1698" s="33"/>
      <c r="D1698" s="33"/>
      <c r="E1698" s="33"/>
      <c r="F1698" s="42"/>
      <c r="G1698" s="42"/>
      <c r="I1698">
        <f t="shared" si="158"/>
        <v>0</v>
      </c>
      <c r="J1698">
        <f t="shared" si="159"/>
        <v>0</v>
      </c>
      <c r="L1698" s="107"/>
      <c r="M1698" s="110"/>
      <c r="N1698" s="109"/>
      <c r="P1698" s="38">
        <f t="shared" si="156"/>
        <v>0</v>
      </c>
      <c r="Q1698" s="105">
        <f t="shared" si="161"/>
        <v>0</v>
      </c>
      <c r="R1698" s="38">
        <f t="shared" si="157"/>
        <v>0</v>
      </c>
      <c r="S1698" s="40" t="str">
        <f t="shared" si="160"/>
        <v/>
      </c>
    </row>
    <row r="1699" spans="1:19">
      <c r="A1699" s="33"/>
      <c r="B1699" s="34"/>
      <c r="C1699" s="33"/>
      <c r="D1699" s="33"/>
      <c r="E1699" s="33"/>
      <c r="F1699" s="42"/>
      <c r="G1699" s="42"/>
      <c r="I1699">
        <f t="shared" si="158"/>
        <v>0</v>
      </c>
      <c r="J1699">
        <f t="shared" si="159"/>
        <v>0</v>
      </c>
      <c r="L1699" s="107"/>
      <c r="M1699" s="110"/>
      <c r="N1699" s="109"/>
      <c r="P1699" s="38">
        <f t="shared" si="156"/>
        <v>0</v>
      </c>
      <c r="Q1699" s="105">
        <f t="shared" si="161"/>
        <v>0</v>
      </c>
      <c r="R1699" s="38">
        <f t="shared" si="157"/>
        <v>0</v>
      </c>
      <c r="S1699" s="40" t="str">
        <f t="shared" si="160"/>
        <v/>
      </c>
    </row>
    <row r="1700" spans="1:19">
      <c r="A1700" s="33"/>
      <c r="B1700" s="34"/>
      <c r="C1700" s="33"/>
      <c r="D1700" s="33"/>
      <c r="E1700" s="33"/>
      <c r="F1700" s="42"/>
      <c r="G1700" s="42"/>
      <c r="I1700">
        <f t="shared" si="158"/>
        <v>0</v>
      </c>
      <c r="J1700">
        <f t="shared" si="159"/>
        <v>0</v>
      </c>
      <c r="L1700" s="107"/>
      <c r="M1700" s="110"/>
      <c r="N1700" s="109"/>
      <c r="P1700" s="38">
        <f t="shared" si="156"/>
        <v>0</v>
      </c>
      <c r="Q1700" s="105">
        <f t="shared" si="161"/>
        <v>0</v>
      </c>
      <c r="R1700" s="38">
        <f t="shared" si="157"/>
        <v>0</v>
      </c>
      <c r="S1700" s="40" t="str">
        <f t="shared" si="160"/>
        <v/>
      </c>
    </row>
    <row r="1701" spans="1:19">
      <c r="A1701" s="33"/>
      <c r="B1701" s="34"/>
      <c r="C1701" s="33"/>
      <c r="D1701" s="33"/>
      <c r="E1701" s="33"/>
      <c r="F1701" s="42"/>
      <c r="G1701" s="42"/>
      <c r="I1701">
        <f t="shared" si="158"/>
        <v>0</v>
      </c>
      <c r="J1701">
        <f t="shared" si="159"/>
        <v>0</v>
      </c>
      <c r="L1701" s="107"/>
      <c r="M1701" s="110"/>
      <c r="N1701" s="109"/>
      <c r="P1701" s="38">
        <f t="shared" si="156"/>
        <v>0</v>
      </c>
      <c r="Q1701" s="105">
        <f t="shared" si="161"/>
        <v>0</v>
      </c>
      <c r="R1701" s="38">
        <f t="shared" si="157"/>
        <v>0</v>
      </c>
      <c r="S1701" s="40" t="str">
        <f t="shared" si="160"/>
        <v/>
      </c>
    </row>
    <row r="1702" spans="1:19">
      <c r="A1702" s="33"/>
      <c r="B1702" s="34"/>
      <c r="C1702" s="33"/>
      <c r="D1702" s="33"/>
      <c r="E1702" s="33"/>
      <c r="F1702" s="42"/>
      <c r="G1702" s="42"/>
      <c r="I1702">
        <f t="shared" si="158"/>
        <v>0</v>
      </c>
      <c r="J1702">
        <f t="shared" si="159"/>
        <v>0</v>
      </c>
      <c r="L1702" s="107"/>
      <c r="M1702" s="110"/>
      <c r="N1702" s="109"/>
      <c r="P1702" s="38">
        <f t="shared" si="156"/>
        <v>0</v>
      </c>
      <c r="Q1702" s="105">
        <f t="shared" si="161"/>
        <v>0</v>
      </c>
      <c r="R1702" s="38">
        <f t="shared" si="157"/>
        <v>0</v>
      </c>
      <c r="S1702" s="40" t="str">
        <f t="shared" si="160"/>
        <v/>
      </c>
    </row>
    <row r="1703" spans="1:19">
      <c r="A1703" s="33"/>
      <c r="B1703" s="34"/>
      <c r="C1703" s="33"/>
      <c r="D1703" s="33"/>
      <c r="E1703" s="33"/>
      <c r="F1703" s="42"/>
      <c r="G1703" s="42"/>
      <c r="I1703">
        <f t="shared" si="158"/>
        <v>0</v>
      </c>
      <c r="J1703">
        <f t="shared" si="159"/>
        <v>0</v>
      </c>
      <c r="L1703" s="107"/>
      <c r="M1703" s="110"/>
      <c r="N1703" s="109"/>
      <c r="P1703" s="38">
        <f t="shared" si="156"/>
        <v>0</v>
      </c>
      <c r="Q1703" s="105">
        <f t="shared" si="161"/>
        <v>0</v>
      </c>
      <c r="R1703" s="38">
        <f t="shared" si="157"/>
        <v>0</v>
      </c>
      <c r="S1703" s="40" t="str">
        <f t="shared" si="160"/>
        <v/>
      </c>
    </row>
    <row r="1704" spans="1:19">
      <c r="A1704" s="33"/>
      <c r="B1704" s="34"/>
      <c r="C1704" s="33"/>
      <c r="D1704" s="33"/>
      <c r="E1704" s="33"/>
      <c r="F1704" s="42"/>
      <c r="G1704" s="42"/>
      <c r="I1704">
        <f t="shared" si="158"/>
        <v>0</v>
      </c>
      <c r="J1704">
        <f t="shared" si="159"/>
        <v>0</v>
      </c>
      <c r="L1704" s="107"/>
      <c r="M1704" s="110"/>
      <c r="N1704" s="109"/>
      <c r="P1704" s="38">
        <f t="shared" si="156"/>
        <v>0</v>
      </c>
      <c r="Q1704" s="105">
        <f t="shared" si="161"/>
        <v>0</v>
      </c>
      <c r="R1704" s="38">
        <f t="shared" si="157"/>
        <v>0</v>
      </c>
      <c r="S1704" s="40" t="str">
        <f t="shared" si="160"/>
        <v/>
      </c>
    </row>
    <row r="1705" spans="1:19">
      <c r="A1705" s="33"/>
      <c r="B1705" s="34"/>
      <c r="C1705" s="33"/>
      <c r="D1705" s="33"/>
      <c r="E1705" s="33"/>
      <c r="F1705" s="42"/>
      <c r="G1705" s="42"/>
      <c r="I1705">
        <f t="shared" si="158"/>
        <v>0</v>
      </c>
      <c r="J1705">
        <f t="shared" si="159"/>
        <v>0</v>
      </c>
      <c r="L1705" s="107"/>
      <c r="M1705" s="110"/>
      <c r="N1705" s="109"/>
      <c r="P1705" s="38">
        <f t="shared" si="156"/>
        <v>0</v>
      </c>
      <c r="Q1705" s="105">
        <f t="shared" si="161"/>
        <v>0</v>
      </c>
      <c r="R1705" s="38">
        <f t="shared" si="157"/>
        <v>0</v>
      </c>
      <c r="S1705" s="40" t="str">
        <f t="shared" si="160"/>
        <v/>
      </c>
    </row>
    <row r="1706" spans="1:19">
      <c r="A1706" s="33"/>
      <c r="B1706" s="34"/>
      <c r="C1706" s="33"/>
      <c r="D1706" s="33"/>
      <c r="E1706" s="33"/>
      <c r="F1706" s="42"/>
      <c r="G1706" s="42"/>
      <c r="I1706">
        <f t="shared" si="158"/>
        <v>0</v>
      </c>
      <c r="J1706">
        <f t="shared" si="159"/>
        <v>0</v>
      </c>
      <c r="L1706" s="107"/>
      <c r="M1706" s="110"/>
      <c r="N1706" s="109"/>
      <c r="P1706" s="38">
        <f t="shared" si="156"/>
        <v>0</v>
      </c>
      <c r="Q1706" s="105">
        <f t="shared" si="161"/>
        <v>0</v>
      </c>
      <c r="R1706" s="38">
        <f t="shared" si="157"/>
        <v>0</v>
      </c>
      <c r="S1706" s="40" t="str">
        <f t="shared" si="160"/>
        <v/>
      </c>
    </row>
    <row r="1707" spans="1:19">
      <c r="A1707" s="33"/>
      <c r="B1707" s="34"/>
      <c r="C1707" s="33"/>
      <c r="D1707" s="33"/>
      <c r="E1707" s="33"/>
      <c r="F1707" s="42"/>
      <c r="G1707" s="42"/>
      <c r="I1707">
        <f t="shared" si="158"/>
        <v>0</v>
      </c>
      <c r="J1707">
        <f t="shared" si="159"/>
        <v>0</v>
      </c>
      <c r="L1707" s="107"/>
      <c r="M1707" s="110"/>
      <c r="N1707" s="109"/>
      <c r="P1707" s="38">
        <f t="shared" si="156"/>
        <v>0</v>
      </c>
      <c r="Q1707" s="105">
        <f t="shared" si="161"/>
        <v>0</v>
      </c>
      <c r="R1707" s="38">
        <f t="shared" si="157"/>
        <v>0</v>
      </c>
      <c r="S1707" s="40" t="str">
        <f t="shared" si="160"/>
        <v/>
      </c>
    </row>
    <row r="1708" spans="1:19">
      <c r="A1708" s="33"/>
      <c r="B1708" s="34"/>
      <c r="C1708" s="33"/>
      <c r="D1708" s="33"/>
      <c r="E1708" s="33"/>
      <c r="F1708" s="42"/>
      <c r="G1708" s="42"/>
      <c r="I1708">
        <f t="shared" si="158"/>
        <v>0</v>
      </c>
      <c r="J1708">
        <f t="shared" si="159"/>
        <v>0</v>
      </c>
      <c r="L1708" s="107"/>
      <c r="M1708" s="110"/>
      <c r="N1708" s="109"/>
      <c r="P1708" s="38">
        <f t="shared" si="156"/>
        <v>0</v>
      </c>
      <c r="Q1708" s="105">
        <f t="shared" si="161"/>
        <v>0</v>
      </c>
      <c r="R1708" s="38">
        <f t="shared" si="157"/>
        <v>0</v>
      </c>
      <c r="S1708" s="40" t="str">
        <f t="shared" si="160"/>
        <v/>
      </c>
    </row>
    <row r="1709" spans="1:19">
      <c r="A1709" s="33"/>
      <c r="B1709" s="34"/>
      <c r="C1709" s="33"/>
      <c r="D1709" s="33"/>
      <c r="E1709" s="33"/>
      <c r="F1709" s="42"/>
      <c r="G1709" s="42"/>
      <c r="I1709">
        <f t="shared" si="158"/>
        <v>0</v>
      </c>
      <c r="J1709">
        <f t="shared" si="159"/>
        <v>0</v>
      </c>
      <c r="L1709" s="107"/>
      <c r="M1709" s="110"/>
      <c r="N1709" s="109"/>
      <c r="P1709" s="38">
        <f t="shared" si="156"/>
        <v>0</v>
      </c>
      <c r="Q1709" s="105">
        <f t="shared" si="161"/>
        <v>0</v>
      </c>
      <c r="R1709" s="38">
        <f t="shared" si="157"/>
        <v>0</v>
      </c>
      <c r="S1709" s="40" t="str">
        <f t="shared" si="160"/>
        <v/>
      </c>
    </row>
    <row r="1710" spans="1:19">
      <c r="A1710" s="33"/>
      <c r="B1710" s="34"/>
      <c r="C1710" s="33"/>
      <c r="D1710" s="33"/>
      <c r="E1710" s="33"/>
      <c r="F1710" s="42"/>
      <c r="G1710" s="42"/>
      <c r="I1710">
        <f t="shared" si="158"/>
        <v>0</v>
      </c>
      <c r="J1710">
        <f t="shared" si="159"/>
        <v>0</v>
      </c>
      <c r="L1710" s="107"/>
      <c r="M1710" s="110"/>
      <c r="N1710" s="109"/>
      <c r="P1710" s="38">
        <f t="shared" si="156"/>
        <v>0</v>
      </c>
      <c r="Q1710" s="105">
        <f t="shared" si="161"/>
        <v>0</v>
      </c>
      <c r="R1710" s="38">
        <f t="shared" si="157"/>
        <v>0</v>
      </c>
      <c r="S1710" s="40" t="str">
        <f t="shared" si="160"/>
        <v/>
      </c>
    </row>
    <row r="1711" spans="1:19">
      <c r="A1711" s="33"/>
      <c r="B1711" s="34"/>
      <c r="C1711" s="33"/>
      <c r="D1711" s="33"/>
      <c r="E1711" s="33"/>
      <c r="F1711" s="42"/>
      <c r="G1711" s="42"/>
      <c r="I1711">
        <f t="shared" si="158"/>
        <v>0</v>
      </c>
      <c r="J1711">
        <f t="shared" si="159"/>
        <v>0</v>
      </c>
      <c r="L1711" s="107"/>
      <c r="M1711" s="110"/>
      <c r="N1711" s="109"/>
      <c r="P1711" s="38">
        <f t="shared" si="156"/>
        <v>0</v>
      </c>
      <c r="Q1711" s="105">
        <f t="shared" si="161"/>
        <v>0</v>
      </c>
      <c r="R1711" s="38">
        <f t="shared" si="157"/>
        <v>0</v>
      </c>
      <c r="S1711" s="40" t="str">
        <f t="shared" si="160"/>
        <v/>
      </c>
    </row>
    <row r="1712" spans="1:19">
      <c r="A1712" s="33"/>
      <c r="B1712" s="34"/>
      <c r="C1712" s="33"/>
      <c r="D1712" s="33"/>
      <c r="E1712" s="33"/>
      <c r="F1712" s="42"/>
      <c r="G1712" s="42"/>
      <c r="I1712">
        <f t="shared" si="158"/>
        <v>0</v>
      </c>
      <c r="J1712">
        <f t="shared" si="159"/>
        <v>0</v>
      </c>
      <c r="L1712" s="107"/>
      <c r="M1712" s="110"/>
      <c r="N1712" s="109"/>
      <c r="P1712" s="38">
        <f t="shared" si="156"/>
        <v>0</v>
      </c>
      <c r="Q1712" s="105">
        <f t="shared" si="161"/>
        <v>0</v>
      </c>
      <c r="R1712" s="38">
        <f t="shared" si="157"/>
        <v>0</v>
      </c>
      <c r="S1712" s="40" t="str">
        <f t="shared" si="160"/>
        <v/>
      </c>
    </row>
    <row r="1713" spans="1:19">
      <c r="A1713" s="33"/>
      <c r="B1713" s="34"/>
      <c r="C1713" s="33"/>
      <c r="D1713" s="33"/>
      <c r="E1713" s="33"/>
      <c r="F1713" s="42"/>
      <c r="G1713" s="42"/>
      <c r="I1713">
        <f t="shared" si="158"/>
        <v>0</v>
      </c>
      <c r="J1713">
        <f t="shared" si="159"/>
        <v>0</v>
      </c>
      <c r="L1713" s="107"/>
      <c r="M1713" s="110"/>
      <c r="N1713" s="109"/>
      <c r="P1713" s="38">
        <f t="shared" si="156"/>
        <v>0</v>
      </c>
      <c r="Q1713" s="105">
        <f t="shared" si="161"/>
        <v>0</v>
      </c>
      <c r="R1713" s="38">
        <f t="shared" si="157"/>
        <v>0</v>
      </c>
      <c r="S1713" s="40" t="str">
        <f t="shared" si="160"/>
        <v/>
      </c>
    </row>
    <row r="1714" spans="1:19">
      <c r="A1714" s="33"/>
      <c r="B1714" s="34"/>
      <c r="C1714" s="33"/>
      <c r="D1714" s="33"/>
      <c r="E1714" s="33"/>
      <c r="F1714" s="42"/>
      <c r="G1714" s="42"/>
      <c r="I1714">
        <f t="shared" si="158"/>
        <v>0</v>
      </c>
      <c r="J1714">
        <f t="shared" si="159"/>
        <v>0</v>
      </c>
      <c r="L1714" s="107"/>
      <c r="M1714" s="110"/>
      <c r="N1714" s="109"/>
      <c r="P1714" s="38">
        <f t="shared" si="156"/>
        <v>0</v>
      </c>
      <c r="Q1714" s="105">
        <f t="shared" si="161"/>
        <v>0</v>
      </c>
      <c r="R1714" s="38">
        <f t="shared" si="157"/>
        <v>0</v>
      </c>
      <c r="S1714" s="40" t="str">
        <f t="shared" si="160"/>
        <v/>
      </c>
    </row>
    <row r="1715" spans="1:19">
      <c r="A1715" s="33"/>
      <c r="B1715" s="34"/>
      <c r="C1715" s="33"/>
      <c r="D1715" s="33"/>
      <c r="E1715" s="33"/>
      <c r="F1715" s="42"/>
      <c r="G1715" s="42"/>
      <c r="I1715">
        <f t="shared" si="158"/>
        <v>0</v>
      </c>
      <c r="J1715">
        <f t="shared" si="159"/>
        <v>0</v>
      </c>
      <c r="L1715" s="107"/>
      <c r="M1715" s="110"/>
      <c r="N1715" s="109"/>
      <c r="P1715" s="38">
        <f t="shared" si="156"/>
        <v>0</v>
      </c>
      <c r="Q1715" s="105">
        <f t="shared" si="161"/>
        <v>0</v>
      </c>
      <c r="R1715" s="38">
        <f t="shared" si="157"/>
        <v>0</v>
      </c>
      <c r="S1715" s="40" t="str">
        <f t="shared" si="160"/>
        <v/>
      </c>
    </row>
    <row r="1716" spans="1:19">
      <c r="A1716" s="33"/>
      <c r="B1716" s="34"/>
      <c r="C1716" s="33"/>
      <c r="D1716" s="33"/>
      <c r="E1716" s="33"/>
      <c r="F1716" s="42"/>
      <c r="G1716" s="42"/>
      <c r="I1716">
        <f t="shared" si="158"/>
        <v>0</v>
      </c>
      <c r="J1716">
        <f t="shared" si="159"/>
        <v>0</v>
      </c>
      <c r="L1716" s="107"/>
      <c r="M1716" s="110"/>
      <c r="N1716" s="109"/>
      <c r="P1716" s="38">
        <f t="shared" si="156"/>
        <v>0</v>
      </c>
      <c r="Q1716" s="105">
        <f t="shared" si="161"/>
        <v>0</v>
      </c>
      <c r="R1716" s="38">
        <f t="shared" si="157"/>
        <v>0</v>
      </c>
      <c r="S1716" s="40" t="str">
        <f t="shared" si="160"/>
        <v/>
      </c>
    </row>
    <row r="1717" spans="1:19">
      <c r="A1717" s="33"/>
      <c r="B1717" s="34"/>
      <c r="C1717" s="33"/>
      <c r="D1717" s="33"/>
      <c r="E1717" s="33"/>
      <c r="F1717" s="42"/>
      <c r="G1717" s="42"/>
      <c r="I1717">
        <f t="shared" si="158"/>
        <v>0</v>
      </c>
      <c r="J1717">
        <f t="shared" si="159"/>
        <v>0</v>
      </c>
      <c r="L1717" s="107"/>
      <c r="M1717" s="110"/>
      <c r="N1717" s="109"/>
      <c r="P1717" s="38">
        <f t="shared" si="156"/>
        <v>0</v>
      </c>
      <c r="Q1717" s="105">
        <f t="shared" si="161"/>
        <v>0</v>
      </c>
      <c r="R1717" s="38">
        <f t="shared" si="157"/>
        <v>0</v>
      </c>
      <c r="S1717" s="40" t="str">
        <f t="shared" si="160"/>
        <v/>
      </c>
    </row>
    <row r="1718" spans="1:19">
      <c r="A1718" s="33"/>
      <c r="B1718" s="34"/>
      <c r="C1718" s="33"/>
      <c r="D1718" s="33"/>
      <c r="E1718" s="33"/>
      <c r="F1718" s="42"/>
      <c r="G1718" s="42"/>
      <c r="I1718">
        <f t="shared" si="158"/>
        <v>0</v>
      </c>
      <c r="J1718">
        <f t="shared" si="159"/>
        <v>0</v>
      </c>
      <c r="L1718" s="107"/>
      <c r="M1718" s="110"/>
      <c r="N1718" s="109"/>
      <c r="P1718" s="38">
        <f t="shared" si="156"/>
        <v>0</v>
      </c>
      <c r="Q1718" s="105">
        <f t="shared" si="161"/>
        <v>0</v>
      </c>
      <c r="R1718" s="38">
        <f t="shared" si="157"/>
        <v>0</v>
      </c>
      <c r="S1718" s="40" t="str">
        <f t="shared" si="160"/>
        <v/>
      </c>
    </row>
    <row r="1719" spans="1:19">
      <c r="A1719" s="33"/>
      <c r="B1719" s="34"/>
      <c r="C1719" s="33"/>
      <c r="D1719" s="33"/>
      <c r="E1719" s="33"/>
      <c r="F1719" s="42"/>
      <c r="G1719" s="42"/>
      <c r="I1719">
        <f t="shared" si="158"/>
        <v>0</v>
      </c>
      <c r="J1719">
        <f t="shared" si="159"/>
        <v>0</v>
      </c>
      <c r="L1719" s="107"/>
      <c r="M1719" s="110"/>
      <c r="N1719" s="109"/>
      <c r="P1719" s="38">
        <f t="shared" ref="P1719:P1782" si="162">I1719*L1719/1000</f>
        <v>0</v>
      </c>
      <c r="Q1719" s="105">
        <f t="shared" si="161"/>
        <v>0</v>
      </c>
      <c r="R1719" s="38">
        <f t="shared" ref="R1719:R1782" si="163">J1719*N1719/1000</f>
        <v>0</v>
      </c>
      <c r="S1719" s="40" t="str">
        <f t="shared" si="160"/>
        <v/>
      </c>
    </row>
    <row r="1720" spans="1:19">
      <c r="A1720" s="33"/>
      <c r="B1720" s="34"/>
      <c r="C1720" s="33"/>
      <c r="D1720" s="33"/>
      <c r="E1720" s="33"/>
      <c r="F1720" s="42"/>
      <c r="G1720" s="42"/>
      <c r="I1720">
        <f t="shared" ref="I1720:I1783" si="164">IF(OR(E1720="R",E1720="E"),D1720,IF(D1720&gt;=E1720,D1720-E1720,0))</f>
        <v>0</v>
      </c>
      <c r="J1720">
        <f t="shared" ref="J1720:J1783" si="165">IF(OR(E1720="R",E1720="E"),0,IF(E1720&gt;D1720,E1720-D1720,0))</f>
        <v>0</v>
      </c>
      <c r="L1720" s="107"/>
      <c r="M1720" s="110"/>
      <c r="N1720" s="109"/>
      <c r="P1720" s="38">
        <f t="shared" si="162"/>
        <v>0</v>
      </c>
      <c r="Q1720" s="105">
        <f t="shared" si="161"/>
        <v>0</v>
      </c>
      <c r="R1720" s="38">
        <f t="shared" si="163"/>
        <v>0</v>
      </c>
      <c r="S1720" s="40" t="str">
        <f t="shared" si="160"/>
        <v/>
      </c>
    </row>
    <row r="1721" spans="1:19">
      <c r="A1721" s="33"/>
      <c r="B1721" s="34"/>
      <c r="C1721" s="33"/>
      <c r="D1721" s="33"/>
      <c r="E1721" s="33"/>
      <c r="F1721" s="42"/>
      <c r="G1721" s="42"/>
      <c r="I1721">
        <f t="shared" si="164"/>
        <v>0</v>
      </c>
      <c r="J1721">
        <f t="shared" si="165"/>
        <v>0</v>
      </c>
      <c r="L1721" s="107"/>
      <c r="M1721" s="110"/>
      <c r="N1721" s="109"/>
      <c r="P1721" s="38">
        <f t="shared" si="162"/>
        <v>0</v>
      </c>
      <c r="Q1721" s="105">
        <f t="shared" si="161"/>
        <v>0</v>
      </c>
      <c r="R1721" s="38">
        <f t="shared" si="163"/>
        <v>0</v>
      </c>
      <c r="S1721" s="40" t="str">
        <f t="shared" si="160"/>
        <v/>
      </c>
    </row>
    <row r="1722" spans="1:19">
      <c r="A1722" s="33"/>
      <c r="B1722" s="34"/>
      <c r="C1722" s="33"/>
      <c r="D1722" s="33"/>
      <c r="E1722" s="33"/>
      <c r="F1722" s="42"/>
      <c r="G1722" s="42"/>
      <c r="I1722">
        <f t="shared" si="164"/>
        <v>0</v>
      </c>
      <c r="J1722">
        <f t="shared" si="165"/>
        <v>0</v>
      </c>
      <c r="L1722" s="107"/>
      <c r="M1722" s="110"/>
      <c r="N1722" s="109"/>
      <c r="P1722" s="38">
        <f t="shared" si="162"/>
        <v>0</v>
      </c>
      <c r="Q1722" s="105">
        <f t="shared" si="161"/>
        <v>0</v>
      </c>
      <c r="R1722" s="38">
        <f t="shared" si="163"/>
        <v>0</v>
      </c>
      <c r="S1722" s="40" t="str">
        <f t="shared" si="160"/>
        <v/>
      </c>
    </row>
    <row r="1723" spans="1:19">
      <c r="A1723" s="33"/>
      <c r="B1723" s="34"/>
      <c r="C1723" s="33"/>
      <c r="D1723" s="33"/>
      <c r="E1723" s="33"/>
      <c r="F1723" s="42"/>
      <c r="G1723" s="42"/>
      <c r="I1723">
        <f t="shared" si="164"/>
        <v>0</v>
      </c>
      <c r="J1723">
        <f t="shared" si="165"/>
        <v>0</v>
      </c>
      <c r="L1723" s="107"/>
      <c r="M1723" s="110"/>
      <c r="N1723" s="109"/>
      <c r="P1723" s="38">
        <f t="shared" si="162"/>
        <v>0</v>
      </c>
      <c r="Q1723" s="105">
        <f t="shared" si="161"/>
        <v>0</v>
      </c>
      <c r="R1723" s="38">
        <f t="shared" si="163"/>
        <v>0</v>
      </c>
      <c r="S1723" s="40" t="str">
        <f t="shared" si="160"/>
        <v/>
      </c>
    </row>
    <row r="1724" spans="1:19">
      <c r="A1724" s="33"/>
      <c r="B1724" s="34"/>
      <c r="C1724" s="33"/>
      <c r="D1724" s="33"/>
      <c r="E1724" s="33"/>
      <c r="F1724" s="42"/>
      <c r="G1724" s="42"/>
      <c r="I1724">
        <f t="shared" si="164"/>
        <v>0</v>
      </c>
      <c r="J1724">
        <f t="shared" si="165"/>
        <v>0</v>
      </c>
      <c r="L1724" s="107"/>
      <c r="M1724" s="110"/>
      <c r="N1724" s="109"/>
      <c r="P1724" s="38">
        <f t="shared" si="162"/>
        <v>0</v>
      </c>
      <c r="Q1724" s="105">
        <f t="shared" si="161"/>
        <v>0</v>
      </c>
      <c r="R1724" s="38">
        <f t="shared" si="163"/>
        <v>0</v>
      </c>
      <c r="S1724" s="40" t="str">
        <f t="shared" si="160"/>
        <v/>
      </c>
    </row>
    <row r="1725" spans="1:19">
      <c r="A1725" s="33"/>
      <c r="B1725" s="34"/>
      <c r="C1725" s="33"/>
      <c r="D1725" s="33"/>
      <c r="E1725" s="33"/>
      <c r="F1725" s="42"/>
      <c r="G1725" s="42"/>
      <c r="I1725">
        <f t="shared" si="164"/>
        <v>0</v>
      </c>
      <c r="J1725">
        <f t="shared" si="165"/>
        <v>0</v>
      </c>
      <c r="L1725" s="107"/>
      <c r="M1725" s="110"/>
      <c r="N1725" s="109"/>
      <c r="P1725" s="38">
        <f t="shared" si="162"/>
        <v>0</v>
      </c>
      <c r="Q1725" s="105">
        <f t="shared" si="161"/>
        <v>0</v>
      </c>
      <c r="R1725" s="38">
        <f t="shared" si="163"/>
        <v>0</v>
      </c>
      <c r="S1725" s="40" t="str">
        <f t="shared" si="160"/>
        <v/>
      </c>
    </row>
    <row r="1726" spans="1:19">
      <c r="A1726" s="33"/>
      <c r="B1726" s="34"/>
      <c r="C1726" s="33"/>
      <c r="D1726" s="33"/>
      <c r="E1726" s="33"/>
      <c r="F1726" s="42"/>
      <c r="G1726" s="42"/>
      <c r="I1726">
        <f t="shared" si="164"/>
        <v>0</v>
      </c>
      <c r="J1726">
        <f t="shared" si="165"/>
        <v>0</v>
      </c>
      <c r="L1726" s="107"/>
      <c r="M1726" s="110"/>
      <c r="N1726" s="109"/>
      <c r="P1726" s="38">
        <f t="shared" si="162"/>
        <v>0</v>
      </c>
      <c r="Q1726" s="105">
        <f t="shared" si="161"/>
        <v>0</v>
      </c>
      <c r="R1726" s="38">
        <f t="shared" si="163"/>
        <v>0</v>
      </c>
      <c r="S1726" s="40" t="str">
        <f t="shared" si="160"/>
        <v/>
      </c>
    </row>
    <row r="1727" spans="1:19">
      <c r="A1727" s="33"/>
      <c r="B1727" s="34"/>
      <c r="C1727" s="33"/>
      <c r="D1727" s="33"/>
      <c r="E1727" s="33"/>
      <c r="F1727" s="42"/>
      <c r="G1727" s="42"/>
      <c r="I1727">
        <f t="shared" si="164"/>
        <v>0</v>
      </c>
      <c r="J1727">
        <f t="shared" si="165"/>
        <v>0</v>
      </c>
      <c r="L1727" s="107"/>
      <c r="M1727" s="110"/>
      <c r="N1727" s="109"/>
      <c r="P1727" s="38">
        <f t="shared" si="162"/>
        <v>0</v>
      </c>
      <c r="Q1727" s="105">
        <f t="shared" si="161"/>
        <v>0</v>
      </c>
      <c r="R1727" s="38">
        <f t="shared" si="163"/>
        <v>0</v>
      </c>
      <c r="S1727" s="40" t="str">
        <f t="shared" si="160"/>
        <v/>
      </c>
    </row>
    <row r="1728" spans="1:19">
      <c r="A1728" s="33"/>
      <c r="B1728" s="34"/>
      <c r="C1728" s="33"/>
      <c r="D1728" s="33"/>
      <c r="E1728" s="33"/>
      <c r="F1728" s="42"/>
      <c r="G1728" s="42"/>
      <c r="I1728">
        <f t="shared" si="164"/>
        <v>0</v>
      </c>
      <c r="J1728">
        <f t="shared" si="165"/>
        <v>0</v>
      </c>
      <c r="L1728" s="107"/>
      <c r="M1728" s="110"/>
      <c r="N1728" s="109"/>
      <c r="P1728" s="38">
        <f t="shared" si="162"/>
        <v>0</v>
      </c>
      <c r="Q1728" s="105">
        <f t="shared" si="161"/>
        <v>0</v>
      </c>
      <c r="R1728" s="38">
        <f t="shared" si="163"/>
        <v>0</v>
      </c>
      <c r="S1728" s="40" t="str">
        <f t="shared" si="160"/>
        <v/>
      </c>
    </row>
    <row r="1729" spans="1:19">
      <c r="A1729" s="33"/>
      <c r="B1729" s="34"/>
      <c r="C1729" s="33"/>
      <c r="D1729" s="33"/>
      <c r="E1729" s="33"/>
      <c r="F1729" s="42"/>
      <c r="G1729" s="42"/>
      <c r="I1729">
        <f t="shared" si="164"/>
        <v>0</v>
      </c>
      <c r="J1729">
        <f t="shared" si="165"/>
        <v>0</v>
      </c>
      <c r="L1729" s="107"/>
      <c r="M1729" s="110"/>
      <c r="N1729" s="109"/>
      <c r="P1729" s="38">
        <f t="shared" si="162"/>
        <v>0</v>
      </c>
      <c r="Q1729" s="105">
        <f t="shared" si="161"/>
        <v>0</v>
      </c>
      <c r="R1729" s="38">
        <f t="shared" si="163"/>
        <v>0</v>
      </c>
      <c r="S1729" s="40" t="str">
        <f t="shared" si="160"/>
        <v/>
      </c>
    </row>
    <row r="1730" spans="1:19">
      <c r="A1730" s="33"/>
      <c r="B1730" s="34"/>
      <c r="C1730" s="33"/>
      <c r="D1730" s="33"/>
      <c r="E1730" s="33"/>
      <c r="F1730" s="42"/>
      <c r="G1730" s="42"/>
      <c r="I1730">
        <f t="shared" si="164"/>
        <v>0</v>
      </c>
      <c r="J1730">
        <f t="shared" si="165"/>
        <v>0</v>
      </c>
      <c r="L1730" s="107"/>
      <c r="M1730" s="110"/>
      <c r="N1730" s="109"/>
      <c r="P1730" s="38">
        <f t="shared" si="162"/>
        <v>0</v>
      </c>
      <c r="Q1730" s="105">
        <f t="shared" si="161"/>
        <v>0</v>
      </c>
      <c r="R1730" s="38">
        <f t="shared" si="163"/>
        <v>0</v>
      </c>
      <c r="S1730" s="40" t="str">
        <f t="shared" si="160"/>
        <v/>
      </c>
    </row>
    <row r="1731" spans="1:19">
      <c r="A1731" s="33"/>
      <c r="B1731" s="34"/>
      <c r="C1731" s="33"/>
      <c r="D1731" s="33"/>
      <c r="E1731" s="33"/>
      <c r="F1731" s="42"/>
      <c r="G1731" s="42"/>
      <c r="I1731">
        <f t="shared" si="164"/>
        <v>0</v>
      </c>
      <c r="J1731">
        <f t="shared" si="165"/>
        <v>0</v>
      </c>
      <c r="L1731" s="107"/>
      <c r="M1731" s="110"/>
      <c r="N1731" s="109"/>
      <c r="P1731" s="38">
        <f t="shared" si="162"/>
        <v>0</v>
      </c>
      <c r="Q1731" s="105">
        <f t="shared" si="161"/>
        <v>0</v>
      </c>
      <c r="R1731" s="38">
        <f t="shared" si="163"/>
        <v>0</v>
      </c>
      <c r="S1731" s="40" t="str">
        <f t="shared" si="160"/>
        <v/>
      </c>
    </row>
    <row r="1732" spans="1:19">
      <c r="A1732" s="33"/>
      <c r="B1732" s="34"/>
      <c r="C1732" s="33"/>
      <c r="D1732" s="33"/>
      <c r="E1732" s="33"/>
      <c r="F1732" s="42"/>
      <c r="G1732" s="42"/>
      <c r="I1732">
        <f t="shared" si="164"/>
        <v>0</v>
      </c>
      <c r="J1732">
        <f t="shared" si="165"/>
        <v>0</v>
      </c>
      <c r="L1732" s="107"/>
      <c r="M1732" s="110"/>
      <c r="N1732" s="109"/>
      <c r="P1732" s="38">
        <f t="shared" si="162"/>
        <v>0</v>
      </c>
      <c r="Q1732" s="105">
        <f t="shared" si="161"/>
        <v>0</v>
      </c>
      <c r="R1732" s="38">
        <f t="shared" si="163"/>
        <v>0</v>
      </c>
      <c r="S1732" s="40" t="str">
        <f t="shared" si="160"/>
        <v/>
      </c>
    </row>
    <row r="1733" spans="1:19">
      <c r="A1733" s="33"/>
      <c r="B1733" s="34"/>
      <c r="C1733" s="33"/>
      <c r="D1733" s="33"/>
      <c r="E1733" s="33"/>
      <c r="F1733" s="42"/>
      <c r="G1733" s="42"/>
      <c r="I1733">
        <f t="shared" si="164"/>
        <v>0</v>
      </c>
      <c r="J1733">
        <f t="shared" si="165"/>
        <v>0</v>
      </c>
      <c r="L1733" s="107"/>
      <c r="M1733" s="110"/>
      <c r="N1733" s="109"/>
      <c r="P1733" s="38">
        <f t="shared" si="162"/>
        <v>0</v>
      </c>
      <c r="Q1733" s="105">
        <f t="shared" si="161"/>
        <v>0</v>
      </c>
      <c r="R1733" s="38">
        <f t="shared" si="163"/>
        <v>0</v>
      </c>
      <c r="S1733" s="40" t="str">
        <f t="shared" si="160"/>
        <v/>
      </c>
    </row>
    <row r="1734" spans="1:19">
      <c r="A1734" s="33"/>
      <c r="B1734" s="34"/>
      <c r="C1734" s="33"/>
      <c r="D1734" s="33"/>
      <c r="E1734" s="33"/>
      <c r="F1734" s="42"/>
      <c r="G1734" s="42"/>
      <c r="I1734">
        <f t="shared" si="164"/>
        <v>0</v>
      </c>
      <c r="J1734">
        <f t="shared" si="165"/>
        <v>0</v>
      </c>
      <c r="L1734" s="107"/>
      <c r="M1734" s="110"/>
      <c r="N1734" s="109"/>
      <c r="P1734" s="38">
        <f t="shared" si="162"/>
        <v>0</v>
      </c>
      <c r="Q1734" s="105">
        <f t="shared" si="161"/>
        <v>0</v>
      </c>
      <c r="R1734" s="38">
        <f t="shared" si="163"/>
        <v>0</v>
      </c>
      <c r="S1734" s="40" t="str">
        <f t="shared" si="160"/>
        <v/>
      </c>
    </row>
    <row r="1735" spans="1:19">
      <c r="A1735" s="33"/>
      <c r="B1735" s="34"/>
      <c r="C1735" s="33"/>
      <c r="D1735" s="33"/>
      <c r="E1735" s="33"/>
      <c r="F1735" s="42"/>
      <c r="G1735" s="42"/>
      <c r="I1735">
        <f t="shared" si="164"/>
        <v>0</v>
      </c>
      <c r="J1735">
        <f t="shared" si="165"/>
        <v>0</v>
      </c>
      <c r="L1735" s="107"/>
      <c r="M1735" s="110"/>
      <c r="N1735" s="109"/>
      <c r="P1735" s="38">
        <f t="shared" si="162"/>
        <v>0</v>
      </c>
      <c r="Q1735" s="105">
        <f t="shared" si="161"/>
        <v>0</v>
      </c>
      <c r="R1735" s="38">
        <f t="shared" si="163"/>
        <v>0</v>
      </c>
      <c r="S1735" s="40" t="str">
        <f t="shared" ref="S1735:S1798" si="166">IF(C1735=1,SUM(R1735:R1758)-SUM(P1735:P1758),"")</f>
        <v/>
      </c>
    </row>
    <row r="1736" spans="1:19">
      <c r="A1736" s="33"/>
      <c r="B1736" s="34"/>
      <c r="C1736" s="33"/>
      <c r="D1736" s="33"/>
      <c r="E1736" s="33"/>
      <c r="F1736" s="42"/>
      <c r="G1736" s="42"/>
      <c r="I1736">
        <f t="shared" si="164"/>
        <v>0</v>
      </c>
      <c r="J1736">
        <f t="shared" si="165"/>
        <v>0</v>
      </c>
      <c r="L1736" s="107"/>
      <c r="M1736" s="110"/>
      <c r="N1736" s="109"/>
      <c r="P1736" s="38">
        <f t="shared" si="162"/>
        <v>0</v>
      </c>
      <c r="Q1736" s="105">
        <f t="shared" ref="Q1736:Q1799" si="167">I1736*M1736/1000</f>
        <v>0</v>
      </c>
      <c r="R1736" s="38">
        <f t="shared" si="163"/>
        <v>0</v>
      </c>
      <c r="S1736" s="40" t="str">
        <f t="shared" si="166"/>
        <v/>
      </c>
    </row>
    <row r="1737" spans="1:19">
      <c r="A1737" s="33"/>
      <c r="B1737" s="34"/>
      <c r="C1737" s="33"/>
      <c r="D1737" s="33"/>
      <c r="E1737" s="33"/>
      <c r="F1737" s="42"/>
      <c r="G1737" s="42"/>
      <c r="I1737">
        <f t="shared" si="164"/>
        <v>0</v>
      </c>
      <c r="J1737">
        <f t="shared" si="165"/>
        <v>0</v>
      </c>
      <c r="L1737" s="107"/>
      <c r="M1737" s="110"/>
      <c r="N1737" s="109"/>
      <c r="P1737" s="38">
        <f t="shared" si="162"/>
        <v>0</v>
      </c>
      <c r="Q1737" s="105">
        <f t="shared" si="167"/>
        <v>0</v>
      </c>
      <c r="R1737" s="38">
        <f t="shared" si="163"/>
        <v>0</v>
      </c>
      <c r="S1737" s="40" t="str">
        <f t="shared" si="166"/>
        <v/>
      </c>
    </row>
    <row r="1738" spans="1:19">
      <c r="A1738" s="33"/>
      <c r="B1738" s="34"/>
      <c r="C1738" s="33"/>
      <c r="D1738" s="33"/>
      <c r="E1738" s="33"/>
      <c r="F1738" s="42"/>
      <c r="G1738" s="42"/>
      <c r="I1738">
        <f t="shared" si="164"/>
        <v>0</v>
      </c>
      <c r="J1738">
        <f t="shared" si="165"/>
        <v>0</v>
      </c>
      <c r="L1738" s="107"/>
      <c r="M1738" s="110"/>
      <c r="N1738" s="109"/>
      <c r="P1738" s="38">
        <f t="shared" si="162"/>
        <v>0</v>
      </c>
      <c r="Q1738" s="105">
        <f t="shared" si="167"/>
        <v>0</v>
      </c>
      <c r="R1738" s="38">
        <f t="shared" si="163"/>
        <v>0</v>
      </c>
      <c r="S1738" s="40" t="str">
        <f t="shared" si="166"/>
        <v/>
      </c>
    </row>
    <row r="1739" spans="1:19">
      <c r="A1739" s="33"/>
      <c r="B1739" s="34"/>
      <c r="C1739" s="33"/>
      <c r="D1739" s="33"/>
      <c r="E1739" s="33"/>
      <c r="F1739" s="42"/>
      <c r="G1739" s="42"/>
      <c r="I1739">
        <f t="shared" si="164"/>
        <v>0</v>
      </c>
      <c r="J1739">
        <f t="shared" si="165"/>
        <v>0</v>
      </c>
      <c r="L1739" s="107"/>
      <c r="M1739" s="110"/>
      <c r="N1739" s="109"/>
      <c r="P1739" s="38">
        <f t="shared" si="162"/>
        <v>0</v>
      </c>
      <c r="Q1739" s="105">
        <f t="shared" si="167"/>
        <v>0</v>
      </c>
      <c r="R1739" s="38">
        <f t="shared" si="163"/>
        <v>0</v>
      </c>
      <c r="S1739" s="40" t="str">
        <f t="shared" si="166"/>
        <v/>
      </c>
    </row>
    <row r="1740" spans="1:19">
      <c r="A1740" s="33"/>
      <c r="B1740" s="34"/>
      <c r="C1740" s="33"/>
      <c r="D1740" s="33"/>
      <c r="E1740" s="33"/>
      <c r="F1740" s="42"/>
      <c r="G1740" s="42"/>
      <c r="I1740">
        <f t="shared" si="164"/>
        <v>0</v>
      </c>
      <c r="J1740">
        <f t="shared" si="165"/>
        <v>0</v>
      </c>
      <c r="L1740" s="107"/>
      <c r="M1740" s="110"/>
      <c r="N1740" s="109"/>
      <c r="P1740" s="38">
        <f t="shared" si="162"/>
        <v>0</v>
      </c>
      <c r="Q1740" s="105">
        <f t="shared" si="167"/>
        <v>0</v>
      </c>
      <c r="R1740" s="38">
        <f t="shared" si="163"/>
        <v>0</v>
      </c>
      <c r="S1740" s="40" t="str">
        <f t="shared" si="166"/>
        <v/>
      </c>
    </row>
    <row r="1741" spans="1:19">
      <c r="A1741" s="33"/>
      <c r="B1741" s="34"/>
      <c r="C1741" s="33"/>
      <c r="D1741" s="33"/>
      <c r="E1741" s="33"/>
      <c r="F1741" s="42"/>
      <c r="G1741" s="42"/>
      <c r="I1741">
        <f t="shared" si="164"/>
        <v>0</v>
      </c>
      <c r="J1741">
        <f t="shared" si="165"/>
        <v>0</v>
      </c>
      <c r="L1741" s="107"/>
      <c r="M1741" s="110"/>
      <c r="N1741" s="109"/>
      <c r="P1741" s="38">
        <f t="shared" si="162"/>
        <v>0</v>
      </c>
      <c r="Q1741" s="105">
        <f t="shared" si="167"/>
        <v>0</v>
      </c>
      <c r="R1741" s="38">
        <f t="shared" si="163"/>
        <v>0</v>
      </c>
      <c r="S1741" s="40" t="str">
        <f t="shared" si="166"/>
        <v/>
      </c>
    </row>
    <row r="1742" spans="1:19">
      <c r="A1742" s="33"/>
      <c r="B1742" s="34"/>
      <c r="C1742" s="33"/>
      <c r="D1742" s="33"/>
      <c r="E1742" s="33"/>
      <c r="F1742" s="42"/>
      <c r="G1742" s="42"/>
      <c r="I1742">
        <f t="shared" si="164"/>
        <v>0</v>
      </c>
      <c r="J1742">
        <f t="shared" si="165"/>
        <v>0</v>
      </c>
      <c r="L1742" s="107"/>
      <c r="M1742" s="110"/>
      <c r="N1742" s="109"/>
      <c r="P1742" s="38">
        <f t="shared" si="162"/>
        <v>0</v>
      </c>
      <c r="Q1742" s="105">
        <f t="shared" si="167"/>
        <v>0</v>
      </c>
      <c r="R1742" s="38">
        <f t="shared" si="163"/>
        <v>0</v>
      </c>
      <c r="S1742" s="40" t="str">
        <f t="shared" si="166"/>
        <v/>
      </c>
    </row>
    <row r="1743" spans="1:19">
      <c r="A1743" s="33"/>
      <c r="B1743" s="34"/>
      <c r="C1743" s="33"/>
      <c r="D1743" s="33"/>
      <c r="E1743" s="33"/>
      <c r="F1743" s="42"/>
      <c r="G1743" s="42"/>
      <c r="I1743">
        <f t="shared" si="164"/>
        <v>0</v>
      </c>
      <c r="J1743">
        <f t="shared" si="165"/>
        <v>0</v>
      </c>
      <c r="L1743" s="107"/>
      <c r="M1743" s="110"/>
      <c r="N1743" s="109"/>
      <c r="P1743" s="38">
        <f t="shared" si="162"/>
        <v>0</v>
      </c>
      <c r="Q1743" s="105">
        <f t="shared" si="167"/>
        <v>0</v>
      </c>
      <c r="R1743" s="38">
        <f t="shared" si="163"/>
        <v>0</v>
      </c>
      <c r="S1743" s="40" t="str">
        <f t="shared" si="166"/>
        <v/>
      </c>
    </row>
    <row r="1744" spans="1:19">
      <c r="A1744" s="33"/>
      <c r="B1744" s="34"/>
      <c r="C1744" s="33"/>
      <c r="D1744" s="33"/>
      <c r="E1744" s="33"/>
      <c r="F1744" s="42"/>
      <c r="G1744" s="42"/>
      <c r="I1744">
        <f t="shared" si="164"/>
        <v>0</v>
      </c>
      <c r="J1744">
        <f t="shared" si="165"/>
        <v>0</v>
      </c>
      <c r="L1744" s="107"/>
      <c r="M1744" s="110"/>
      <c r="N1744" s="109"/>
      <c r="P1744" s="38">
        <f t="shared" si="162"/>
        <v>0</v>
      </c>
      <c r="Q1744" s="105">
        <f t="shared" si="167"/>
        <v>0</v>
      </c>
      <c r="R1744" s="38">
        <f t="shared" si="163"/>
        <v>0</v>
      </c>
      <c r="S1744" s="40" t="str">
        <f t="shared" si="166"/>
        <v/>
      </c>
    </row>
    <row r="1745" spans="1:19">
      <c r="A1745" s="33"/>
      <c r="B1745" s="34"/>
      <c r="C1745" s="33"/>
      <c r="D1745" s="33"/>
      <c r="E1745" s="33"/>
      <c r="F1745" s="42"/>
      <c r="G1745" s="42"/>
      <c r="I1745">
        <f t="shared" si="164"/>
        <v>0</v>
      </c>
      <c r="J1745">
        <f t="shared" si="165"/>
        <v>0</v>
      </c>
      <c r="L1745" s="107"/>
      <c r="M1745" s="110"/>
      <c r="N1745" s="109"/>
      <c r="P1745" s="38">
        <f t="shared" si="162"/>
        <v>0</v>
      </c>
      <c r="Q1745" s="105">
        <f t="shared" si="167"/>
        <v>0</v>
      </c>
      <c r="R1745" s="38">
        <f t="shared" si="163"/>
        <v>0</v>
      </c>
      <c r="S1745" s="40" t="str">
        <f t="shared" si="166"/>
        <v/>
      </c>
    </row>
    <row r="1746" spans="1:19">
      <c r="A1746" s="33"/>
      <c r="B1746" s="34"/>
      <c r="C1746" s="33"/>
      <c r="D1746" s="33"/>
      <c r="E1746" s="33"/>
      <c r="F1746" s="42"/>
      <c r="G1746" s="42"/>
      <c r="I1746">
        <f t="shared" si="164"/>
        <v>0</v>
      </c>
      <c r="J1746">
        <f t="shared" si="165"/>
        <v>0</v>
      </c>
      <c r="L1746" s="107"/>
      <c r="M1746" s="110"/>
      <c r="N1746" s="109"/>
      <c r="P1746" s="38">
        <f t="shared" si="162"/>
        <v>0</v>
      </c>
      <c r="Q1746" s="105">
        <f t="shared" si="167"/>
        <v>0</v>
      </c>
      <c r="R1746" s="38">
        <f t="shared" si="163"/>
        <v>0</v>
      </c>
      <c r="S1746" s="40" t="str">
        <f t="shared" si="166"/>
        <v/>
      </c>
    </row>
    <row r="1747" spans="1:19">
      <c r="A1747" s="33"/>
      <c r="B1747" s="34"/>
      <c r="C1747" s="33"/>
      <c r="D1747" s="33"/>
      <c r="E1747" s="33"/>
      <c r="F1747" s="42"/>
      <c r="G1747" s="42"/>
      <c r="I1747">
        <f t="shared" si="164"/>
        <v>0</v>
      </c>
      <c r="J1747">
        <f t="shared" si="165"/>
        <v>0</v>
      </c>
      <c r="L1747" s="107"/>
      <c r="M1747" s="110"/>
      <c r="N1747" s="109"/>
      <c r="P1747" s="38">
        <f t="shared" si="162"/>
        <v>0</v>
      </c>
      <c r="Q1747" s="105">
        <f t="shared" si="167"/>
        <v>0</v>
      </c>
      <c r="R1747" s="38">
        <f t="shared" si="163"/>
        <v>0</v>
      </c>
      <c r="S1747" s="40" t="str">
        <f t="shared" si="166"/>
        <v/>
      </c>
    </row>
    <row r="1748" spans="1:19">
      <c r="A1748" s="33"/>
      <c r="B1748" s="34"/>
      <c r="C1748" s="33"/>
      <c r="D1748" s="33"/>
      <c r="E1748" s="33"/>
      <c r="F1748" s="42"/>
      <c r="G1748" s="42"/>
      <c r="I1748">
        <f t="shared" si="164"/>
        <v>0</v>
      </c>
      <c r="J1748">
        <f t="shared" si="165"/>
        <v>0</v>
      </c>
      <c r="L1748" s="107"/>
      <c r="M1748" s="110"/>
      <c r="N1748" s="109"/>
      <c r="P1748" s="38">
        <f t="shared" si="162"/>
        <v>0</v>
      </c>
      <c r="Q1748" s="105">
        <f t="shared" si="167"/>
        <v>0</v>
      </c>
      <c r="R1748" s="38">
        <f t="shared" si="163"/>
        <v>0</v>
      </c>
      <c r="S1748" s="40" t="str">
        <f t="shared" si="166"/>
        <v/>
      </c>
    </row>
    <row r="1749" spans="1:19">
      <c r="A1749" s="33"/>
      <c r="B1749" s="34"/>
      <c r="C1749" s="33"/>
      <c r="D1749" s="33"/>
      <c r="E1749" s="33"/>
      <c r="F1749" s="42"/>
      <c r="G1749" s="42"/>
      <c r="I1749">
        <f t="shared" si="164"/>
        <v>0</v>
      </c>
      <c r="J1749">
        <f t="shared" si="165"/>
        <v>0</v>
      </c>
      <c r="L1749" s="107"/>
      <c r="M1749" s="110"/>
      <c r="N1749" s="109"/>
      <c r="P1749" s="38">
        <f t="shared" si="162"/>
        <v>0</v>
      </c>
      <c r="Q1749" s="105">
        <f t="shared" si="167"/>
        <v>0</v>
      </c>
      <c r="R1749" s="38">
        <f t="shared" si="163"/>
        <v>0</v>
      </c>
      <c r="S1749" s="40" t="str">
        <f t="shared" si="166"/>
        <v/>
      </c>
    </row>
    <row r="1750" spans="1:19">
      <c r="A1750" s="33"/>
      <c r="B1750" s="34"/>
      <c r="C1750" s="33"/>
      <c r="D1750" s="33"/>
      <c r="E1750" s="33"/>
      <c r="F1750" s="42"/>
      <c r="G1750" s="42"/>
      <c r="I1750">
        <f t="shared" si="164"/>
        <v>0</v>
      </c>
      <c r="J1750">
        <f t="shared" si="165"/>
        <v>0</v>
      </c>
      <c r="L1750" s="107"/>
      <c r="M1750" s="110"/>
      <c r="N1750" s="109"/>
      <c r="P1750" s="38">
        <f t="shared" si="162"/>
        <v>0</v>
      </c>
      <c r="Q1750" s="105">
        <f t="shared" si="167"/>
        <v>0</v>
      </c>
      <c r="R1750" s="38">
        <f t="shared" si="163"/>
        <v>0</v>
      </c>
      <c r="S1750" s="40" t="str">
        <f t="shared" si="166"/>
        <v/>
      </c>
    </row>
    <row r="1751" spans="1:19">
      <c r="A1751" s="33"/>
      <c r="B1751" s="34"/>
      <c r="C1751" s="33"/>
      <c r="D1751" s="33"/>
      <c r="E1751" s="33"/>
      <c r="F1751" s="42"/>
      <c r="G1751" s="42"/>
      <c r="I1751">
        <f t="shared" si="164"/>
        <v>0</v>
      </c>
      <c r="J1751">
        <f t="shared" si="165"/>
        <v>0</v>
      </c>
      <c r="L1751" s="107"/>
      <c r="M1751" s="110"/>
      <c r="N1751" s="109"/>
      <c r="P1751" s="38">
        <f t="shared" si="162"/>
        <v>0</v>
      </c>
      <c r="Q1751" s="105">
        <f t="shared" si="167"/>
        <v>0</v>
      </c>
      <c r="R1751" s="38">
        <f t="shared" si="163"/>
        <v>0</v>
      </c>
      <c r="S1751" s="40" t="str">
        <f t="shared" si="166"/>
        <v/>
      </c>
    </row>
    <row r="1752" spans="1:19">
      <c r="A1752" s="33"/>
      <c r="B1752" s="34"/>
      <c r="C1752" s="33"/>
      <c r="D1752" s="33"/>
      <c r="E1752" s="33"/>
      <c r="F1752" s="42"/>
      <c r="G1752" s="42"/>
      <c r="I1752">
        <f t="shared" si="164"/>
        <v>0</v>
      </c>
      <c r="J1752">
        <f t="shared" si="165"/>
        <v>0</v>
      </c>
      <c r="L1752" s="107"/>
      <c r="M1752" s="110"/>
      <c r="N1752" s="109"/>
      <c r="P1752" s="38">
        <f t="shared" si="162"/>
        <v>0</v>
      </c>
      <c r="Q1752" s="105">
        <f t="shared" si="167"/>
        <v>0</v>
      </c>
      <c r="R1752" s="38">
        <f t="shared" si="163"/>
        <v>0</v>
      </c>
      <c r="S1752" s="40" t="str">
        <f t="shared" si="166"/>
        <v/>
      </c>
    </row>
    <row r="1753" spans="1:19">
      <c r="A1753" s="33"/>
      <c r="B1753" s="34"/>
      <c r="C1753" s="33"/>
      <c r="D1753" s="33"/>
      <c r="E1753" s="33"/>
      <c r="F1753" s="42"/>
      <c r="G1753" s="42"/>
      <c r="I1753">
        <f t="shared" si="164"/>
        <v>0</v>
      </c>
      <c r="J1753">
        <f t="shared" si="165"/>
        <v>0</v>
      </c>
      <c r="L1753" s="107"/>
      <c r="M1753" s="110"/>
      <c r="N1753" s="109"/>
      <c r="P1753" s="38">
        <f t="shared" si="162"/>
        <v>0</v>
      </c>
      <c r="Q1753" s="105">
        <f t="shared" si="167"/>
        <v>0</v>
      </c>
      <c r="R1753" s="38">
        <f t="shared" si="163"/>
        <v>0</v>
      </c>
      <c r="S1753" s="40" t="str">
        <f t="shared" si="166"/>
        <v/>
      </c>
    </row>
    <row r="1754" spans="1:19">
      <c r="A1754" s="33"/>
      <c r="B1754" s="34"/>
      <c r="C1754" s="33"/>
      <c r="D1754" s="33"/>
      <c r="E1754" s="33"/>
      <c r="F1754" s="42"/>
      <c r="G1754" s="42"/>
      <c r="I1754">
        <f t="shared" si="164"/>
        <v>0</v>
      </c>
      <c r="J1754">
        <f t="shared" si="165"/>
        <v>0</v>
      </c>
      <c r="L1754" s="107"/>
      <c r="M1754" s="110"/>
      <c r="N1754" s="109"/>
      <c r="P1754" s="38">
        <f t="shared" si="162"/>
        <v>0</v>
      </c>
      <c r="Q1754" s="105">
        <f t="shared" si="167"/>
        <v>0</v>
      </c>
      <c r="R1754" s="38">
        <f t="shared" si="163"/>
        <v>0</v>
      </c>
      <c r="S1754" s="40" t="str">
        <f t="shared" si="166"/>
        <v/>
      </c>
    </row>
    <row r="1755" spans="1:19">
      <c r="A1755" s="33"/>
      <c r="B1755" s="34"/>
      <c r="C1755" s="33"/>
      <c r="D1755" s="33"/>
      <c r="E1755" s="33"/>
      <c r="F1755" s="42"/>
      <c r="G1755" s="42"/>
      <c r="I1755">
        <f t="shared" si="164"/>
        <v>0</v>
      </c>
      <c r="J1755">
        <f t="shared" si="165"/>
        <v>0</v>
      </c>
      <c r="L1755" s="107"/>
      <c r="M1755" s="110"/>
      <c r="N1755" s="109"/>
      <c r="P1755" s="38">
        <f t="shared" si="162"/>
        <v>0</v>
      </c>
      <c r="Q1755" s="105">
        <f t="shared" si="167"/>
        <v>0</v>
      </c>
      <c r="R1755" s="38">
        <f t="shared" si="163"/>
        <v>0</v>
      </c>
      <c r="S1755" s="40" t="str">
        <f t="shared" si="166"/>
        <v/>
      </c>
    </row>
    <row r="1756" spans="1:19">
      <c r="A1756" s="33"/>
      <c r="B1756" s="34"/>
      <c r="C1756" s="33"/>
      <c r="D1756" s="33"/>
      <c r="E1756" s="33"/>
      <c r="F1756" s="42"/>
      <c r="G1756" s="42"/>
      <c r="I1756">
        <f t="shared" si="164"/>
        <v>0</v>
      </c>
      <c r="J1756">
        <f t="shared" si="165"/>
        <v>0</v>
      </c>
      <c r="L1756" s="107"/>
      <c r="M1756" s="110"/>
      <c r="N1756" s="109"/>
      <c r="P1756" s="38">
        <f t="shared" si="162"/>
        <v>0</v>
      </c>
      <c r="Q1756" s="105">
        <f t="shared" si="167"/>
        <v>0</v>
      </c>
      <c r="R1756" s="38">
        <f t="shared" si="163"/>
        <v>0</v>
      </c>
      <c r="S1756" s="40" t="str">
        <f t="shared" si="166"/>
        <v/>
      </c>
    </row>
    <row r="1757" spans="1:19">
      <c r="A1757" s="33"/>
      <c r="B1757" s="34"/>
      <c r="C1757" s="33"/>
      <c r="D1757" s="33"/>
      <c r="E1757" s="33"/>
      <c r="F1757" s="42"/>
      <c r="G1757" s="42"/>
      <c r="I1757">
        <f t="shared" si="164"/>
        <v>0</v>
      </c>
      <c r="J1757">
        <f t="shared" si="165"/>
        <v>0</v>
      </c>
      <c r="L1757" s="107"/>
      <c r="M1757" s="110"/>
      <c r="N1757" s="109"/>
      <c r="P1757" s="38">
        <f t="shared" si="162"/>
        <v>0</v>
      </c>
      <c r="Q1757" s="105">
        <f t="shared" si="167"/>
        <v>0</v>
      </c>
      <c r="R1757" s="38">
        <f t="shared" si="163"/>
        <v>0</v>
      </c>
      <c r="S1757" s="40" t="str">
        <f t="shared" si="166"/>
        <v/>
      </c>
    </row>
    <row r="1758" spans="1:19">
      <c r="A1758" s="33"/>
      <c r="B1758" s="34"/>
      <c r="C1758" s="33"/>
      <c r="D1758" s="33"/>
      <c r="E1758" s="33"/>
      <c r="F1758" s="42"/>
      <c r="G1758" s="42"/>
      <c r="I1758">
        <f t="shared" si="164"/>
        <v>0</v>
      </c>
      <c r="J1758">
        <f t="shared" si="165"/>
        <v>0</v>
      </c>
      <c r="L1758" s="107"/>
      <c r="M1758" s="110"/>
      <c r="N1758" s="109"/>
      <c r="P1758" s="38">
        <f t="shared" si="162"/>
        <v>0</v>
      </c>
      <c r="Q1758" s="105">
        <f t="shared" si="167"/>
        <v>0</v>
      </c>
      <c r="R1758" s="38">
        <f t="shared" si="163"/>
        <v>0</v>
      </c>
      <c r="S1758" s="40" t="str">
        <f t="shared" si="166"/>
        <v/>
      </c>
    </row>
    <row r="1759" spans="1:19">
      <c r="A1759" s="33"/>
      <c r="B1759" s="34"/>
      <c r="C1759" s="33"/>
      <c r="D1759" s="33"/>
      <c r="E1759" s="33"/>
      <c r="F1759" s="42"/>
      <c r="G1759" s="42"/>
      <c r="I1759">
        <f t="shared" si="164"/>
        <v>0</v>
      </c>
      <c r="J1759">
        <f t="shared" si="165"/>
        <v>0</v>
      </c>
      <c r="L1759" s="107"/>
      <c r="M1759" s="110"/>
      <c r="N1759" s="109"/>
      <c r="P1759" s="38">
        <f t="shared" si="162"/>
        <v>0</v>
      </c>
      <c r="Q1759" s="105">
        <f t="shared" si="167"/>
        <v>0</v>
      </c>
      <c r="R1759" s="38">
        <f t="shared" si="163"/>
        <v>0</v>
      </c>
      <c r="S1759" s="40" t="str">
        <f t="shared" si="166"/>
        <v/>
      </c>
    </row>
    <row r="1760" spans="1:19">
      <c r="A1760" s="33"/>
      <c r="B1760" s="34"/>
      <c r="C1760" s="33"/>
      <c r="D1760" s="33"/>
      <c r="E1760" s="33"/>
      <c r="F1760" s="42"/>
      <c r="G1760" s="42"/>
      <c r="I1760">
        <f t="shared" si="164"/>
        <v>0</v>
      </c>
      <c r="J1760">
        <f t="shared" si="165"/>
        <v>0</v>
      </c>
      <c r="L1760" s="107"/>
      <c r="M1760" s="110"/>
      <c r="N1760" s="109"/>
      <c r="P1760" s="38">
        <f t="shared" si="162"/>
        <v>0</v>
      </c>
      <c r="Q1760" s="105">
        <f t="shared" si="167"/>
        <v>0</v>
      </c>
      <c r="R1760" s="38">
        <f t="shared" si="163"/>
        <v>0</v>
      </c>
      <c r="S1760" s="40" t="str">
        <f t="shared" si="166"/>
        <v/>
      </c>
    </row>
    <row r="1761" spans="1:19">
      <c r="A1761" s="33"/>
      <c r="B1761" s="34"/>
      <c r="C1761" s="33"/>
      <c r="D1761" s="33"/>
      <c r="E1761" s="33"/>
      <c r="F1761" s="42"/>
      <c r="G1761" s="42"/>
      <c r="I1761">
        <f t="shared" si="164"/>
        <v>0</v>
      </c>
      <c r="J1761">
        <f t="shared" si="165"/>
        <v>0</v>
      </c>
      <c r="L1761" s="107"/>
      <c r="M1761" s="110"/>
      <c r="N1761" s="109"/>
      <c r="P1761" s="38">
        <f t="shared" si="162"/>
        <v>0</v>
      </c>
      <c r="Q1761" s="105">
        <f t="shared" si="167"/>
        <v>0</v>
      </c>
      <c r="R1761" s="38">
        <f t="shared" si="163"/>
        <v>0</v>
      </c>
      <c r="S1761" s="40" t="str">
        <f t="shared" si="166"/>
        <v/>
      </c>
    </row>
    <row r="1762" spans="1:19">
      <c r="A1762" s="33"/>
      <c r="B1762" s="34"/>
      <c r="C1762" s="33"/>
      <c r="D1762" s="33"/>
      <c r="E1762" s="33"/>
      <c r="F1762" s="42"/>
      <c r="G1762" s="42"/>
      <c r="I1762">
        <f t="shared" si="164"/>
        <v>0</v>
      </c>
      <c r="J1762">
        <f t="shared" si="165"/>
        <v>0</v>
      </c>
      <c r="L1762" s="107"/>
      <c r="M1762" s="110"/>
      <c r="N1762" s="109"/>
      <c r="P1762" s="38">
        <f t="shared" si="162"/>
        <v>0</v>
      </c>
      <c r="Q1762" s="105">
        <f t="shared" si="167"/>
        <v>0</v>
      </c>
      <c r="R1762" s="38">
        <f t="shared" si="163"/>
        <v>0</v>
      </c>
      <c r="S1762" s="40" t="str">
        <f t="shared" si="166"/>
        <v/>
      </c>
    </row>
    <row r="1763" spans="1:19">
      <c r="A1763" s="33"/>
      <c r="B1763" s="34"/>
      <c r="C1763" s="33"/>
      <c r="D1763" s="33"/>
      <c r="E1763" s="33"/>
      <c r="F1763" s="42"/>
      <c r="G1763" s="42"/>
      <c r="I1763">
        <f t="shared" si="164"/>
        <v>0</v>
      </c>
      <c r="J1763">
        <f t="shared" si="165"/>
        <v>0</v>
      </c>
      <c r="L1763" s="107"/>
      <c r="M1763" s="110"/>
      <c r="N1763" s="109"/>
      <c r="P1763" s="38">
        <f t="shared" si="162"/>
        <v>0</v>
      </c>
      <c r="Q1763" s="105">
        <f t="shared" si="167"/>
        <v>0</v>
      </c>
      <c r="R1763" s="38">
        <f t="shared" si="163"/>
        <v>0</v>
      </c>
      <c r="S1763" s="40" t="str">
        <f t="shared" si="166"/>
        <v/>
      </c>
    </row>
    <row r="1764" spans="1:19">
      <c r="A1764" s="33"/>
      <c r="B1764" s="34"/>
      <c r="C1764" s="33"/>
      <c r="D1764" s="33"/>
      <c r="E1764" s="33"/>
      <c r="F1764" s="42"/>
      <c r="G1764" s="42"/>
      <c r="I1764">
        <f t="shared" si="164"/>
        <v>0</v>
      </c>
      <c r="J1764">
        <f t="shared" si="165"/>
        <v>0</v>
      </c>
      <c r="L1764" s="107"/>
      <c r="M1764" s="110"/>
      <c r="N1764" s="109"/>
      <c r="P1764" s="38">
        <f t="shared" si="162"/>
        <v>0</v>
      </c>
      <c r="Q1764" s="105">
        <f t="shared" si="167"/>
        <v>0</v>
      </c>
      <c r="R1764" s="38">
        <f t="shared" si="163"/>
        <v>0</v>
      </c>
      <c r="S1764" s="40" t="str">
        <f t="shared" si="166"/>
        <v/>
      </c>
    </row>
    <row r="1765" spans="1:19">
      <c r="A1765" s="33"/>
      <c r="B1765" s="34"/>
      <c r="C1765" s="33"/>
      <c r="D1765" s="33"/>
      <c r="E1765" s="33"/>
      <c r="F1765" s="42"/>
      <c r="G1765" s="42"/>
      <c r="I1765">
        <f t="shared" si="164"/>
        <v>0</v>
      </c>
      <c r="J1765">
        <f t="shared" si="165"/>
        <v>0</v>
      </c>
      <c r="L1765" s="107"/>
      <c r="M1765" s="110"/>
      <c r="N1765" s="109"/>
      <c r="P1765" s="38">
        <f t="shared" si="162"/>
        <v>0</v>
      </c>
      <c r="Q1765" s="105">
        <f t="shared" si="167"/>
        <v>0</v>
      </c>
      <c r="R1765" s="38">
        <f t="shared" si="163"/>
        <v>0</v>
      </c>
      <c r="S1765" s="40" t="str">
        <f t="shared" si="166"/>
        <v/>
      </c>
    </row>
    <row r="1766" spans="1:19">
      <c r="A1766" s="33"/>
      <c r="B1766" s="34"/>
      <c r="C1766" s="33"/>
      <c r="D1766" s="33"/>
      <c r="E1766" s="33"/>
      <c r="F1766" s="42"/>
      <c r="G1766" s="42"/>
      <c r="I1766">
        <f t="shared" si="164"/>
        <v>0</v>
      </c>
      <c r="J1766">
        <f t="shared" si="165"/>
        <v>0</v>
      </c>
      <c r="L1766" s="107"/>
      <c r="M1766" s="110"/>
      <c r="N1766" s="109"/>
      <c r="P1766" s="38">
        <f t="shared" si="162"/>
        <v>0</v>
      </c>
      <c r="Q1766" s="105">
        <f t="shared" si="167"/>
        <v>0</v>
      </c>
      <c r="R1766" s="38">
        <f t="shared" si="163"/>
        <v>0</v>
      </c>
      <c r="S1766" s="40" t="str">
        <f t="shared" si="166"/>
        <v/>
      </c>
    </row>
    <row r="1767" spans="1:19">
      <c r="A1767" s="33"/>
      <c r="B1767" s="34"/>
      <c r="C1767" s="33"/>
      <c r="D1767" s="33"/>
      <c r="E1767" s="33"/>
      <c r="F1767" s="42"/>
      <c r="G1767" s="42"/>
      <c r="I1767">
        <f t="shared" si="164"/>
        <v>0</v>
      </c>
      <c r="J1767">
        <f t="shared" si="165"/>
        <v>0</v>
      </c>
      <c r="L1767" s="107"/>
      <c r="M1767" s="110"/>
      <c r="N1767" s="109"/>
      <c r="P1767" s="38">
        <f t="shared" si="162"/>
        <v>0</v>
      </c>
      <c r="Q1767" s="105">
        <f t="shared" si="167"/>
        <v>0</v>
      </c>
      <c r="R1767" s="38">
        <f t="shared" si="163"/>
        <v>0</v>
      </c>
      <c r="S1767" s="40" t="str">
        <f t="shared" si="166"/>
        <v/>
      </c>
    </row>
    <row r="1768" spans="1:19">
      <c r="A1768" s="33"/>
      <c r="B1768" s="34"/>
      <c r="C1768" s="33"/>
      <c r="D1768" s="33"/>
      <c r="E1768" s="33"/>
      <c r="F1768" s="42"/>
      <c r="G1768" s="42"/>
      <c r="I1768">
        <f t="shared" si="164"/>
        <v>0</v>
      </c>
      <c r="J1768">
        <f t="shared" si="165"/>
        <v>0</v>
      </c>
      <c r="L1768" s="107"/>
      <c r="M1768" s="110"/>
      <c r="N1768" s="109"/>
      <c r="P1768" s="38">
        <f t="shared" si="162"/>
        <v>0</v>
      </c>
      <c r="Q1768" s="105">
        <f t="shared" si="167"/>
        <v>0</v>
      </c>
      <c r="R1768" s="38">
        <f t="shared" si="163"/>
        <v>0</v>
      </c>
      <c r="S1768" s="40" t="str">
        <f t="shared" si="166"/>
        <v/>
      </c>
    </row>
    <row r="1769" spans="1:19">
      <c r="A1769" s="33"/>
      <c r="B1769" s="34"/>
      <c r="C1769" s="33"/>
      <c r="D1769" s="33"/>
      <c r="E1769" s="33"/>
      <c r="F1769" s="42"/>
      <c r="G1769" s="42"/>
      <c r="I1769">
        <f t="shared" si="164"/>
        <v>0</v>
      </c>
      <c r="J1769">
        <f t="shared" si="165"/>
        <v>0</v>
      </c>
      <c r="L1769" s="107"/>
      <c r="M1769" s="110"/>
      <c r="N1769" s="109"/>
      <c r="P1769" s="38">
        <f t="shared" si="162"/>
        <v>0</v>
      </c>
      <c r="Q1769" s="105">
        <f t="shared" si="167"/>
        <v>0</v>
      </c>
      <c r="R1769" s="38">
        <f t="shared" si="163"/>
        <v>0</v>
      </c>
      <c r="S1769" s="40" t="str">
        <f t="shared" si="166"/>
        <v/>
      </c>
    </row>
    <row r="1770" spans="1:19">
      <c r="A1770" s="33"/>
      <c r="B1770" s="34"/>
      <c r="C1770" s="33"/>
      <c r="D1770" s="33"/>
      <c r="E1770" s="33"/>
      <c r="F1770" s="42"/>
      <c r="G1770" s="42"/>
      <c r="I1770">
        <f t="shared" si="164"/>
        <v>0</v>
      </c>
      <c r="J1770">
        <f t="shared" si="165"/>
        <v>0</v>
      </c>
      <c r="L1770" s="107"/>
      <c r="M1770" s="110"/>
      <c r="N1770" s="109"/>
      <c r="P1770" s="38">
        <f t="shared" si="162"/>
        <v>0</v>
      </c>
      <c r="Q1770" s="105">
        <f t="shared" si="167"/>
        <v>0</v>
      </c>
      <c r="R1770" s="38">
        <f t="shared" si="163"/>
        <v>0</v>
      </c>
      <c r="S1770" s="40" t="str">
        <f t="shared" si="166"/>
        <v/>
      </c>
    </row>
    <row r="1771" spans="1:19">
      <c r="A1771" s="33"/>
      <c r="B1771" s="34"/>
      <c r="C1771" s="33"/>
      <c r="D1771" s="33"/>
      <c r="E1771" s="33"/>
      <c r="F1771" s="42"/>
      <c r="G1771" s="42"/>
      <c r="I1771">
        <f t="shared" si="164"/>
        <v>0</v>
      </c>
      <c r="J1771">
        <f t="shared" si="165"/>
        <v>0</v>
      </c>
      <c r="L1771" s="107"/>
      <c r="M1771" s="110"/>
      <c r="N1771" s="109"/>
      <c r="P1771" s="38">
        <f t="shared" si="162"/>
        <v>0</v>
      </c>
      <c r="Q1771" s="105">
        <f t="shared" si="167"/>
        <v>0</v>
      </c>
      <c r="R1771" s="38">
        <f t="shared" si="163"/>
        <v>0</v>
      </c>
      <c r="S1771" s="40" t="str">
        <f t="shared" si="166"/>
        <v/>
      </c>
    </row>
    <row r="1772" spans="1:19">
      <c r="A1772" s="33"/>
      <c r="B1772" s="34"/>
      <c r="C1772" s="33"/>
      <c r="D1772" s="33"/>
      <c r="E1772" s="33"/>
      <c r="F1772" s="42"/>
      <c r="G1772" s="42"/>
      <c r="I1772">
        <f t="shared" si="164"/>
        <v>0</v>
      </c>
      <c r="J1772">
        <f t="shared" si="165"/>
        <v>0</v>
      </c>
      <c r="L1772" s="107"/>
      <c r="M1772" s="110"/>
      <c r="N1772" s="109"/>
      <c r="P1772" s="38">
        <f t="shared" si="162"/>
        <v>0</v>
      </c>
      <c r="Q1772" s="105">
        <f t="shared" si="167"/>
        <v>0</v>
      </c>
      <c r="R1772" s="38">
        <f t="shared" si="163"/>
        <v>0</v>
      </c>
      <c r="S1772" s="40" t="str">
        <f t="shared" si="166"/>
        <v/>
      </c>
    </row>
    <row r="1773" spans="1:19">
      <c r="A1773" s="33"/>
      <c r="B1773" s="34"/>
      <c r="C1773" s="33"/>
      <c r="D1773" s="33"/>
      <c r="E1773" s="33"/>
      <c r="F1773" s="42"/>
      <c r="G1773" s="42"/>
      <c r="I1773">
        <f t="shared" si="164"/>
        <v>0</v>
      </c>
      <c r="J1773">
        <f t="shared" si="165"/>
        <v>0</v>
      </c>
      <c r="L1773" s="107"/>
      <c r="M1773" s="110"/>
      <c r="N1773" s="109"/>
      <c r="P1773" s="38">
        <f t="shared" si="162"/>
        <v>0</v>
      </c>
      <c r="Q1773" s="105">
        <f t="shared" si="167"/>
        <v>0</v>
      </c>
      <c r="R1773" s="38">
        <f t="shared" si="163"/>
        <v>0</v>
      </c>
      <c r="S1773" s="40" t="str">
        <f t="shared" si="166"/>
        <v/>
      </c>
    </row>
    <row r="1774" spans="1:19">
      <c r="A1774" s="33"/>
      <c r="B1774" s="34"/>
      <c r="C1774" s="33"/>
      <c r="D1774" s="33"/>
      <c r="E1774" s="33"/>
      <c r="F1774" s="42"/>
      <c r="G1774" s="42"/>
      <c r="I1774">
        <f t="shared" si="164"/>
        <v>0</v>
      </c>
      <c r="J1774">
        <f t="shared" si="165"/>
        <v>0</v>
      </c>
      <c r="L1774" s="107"/>
      <c r="M1774" s="110"/>
      <c r="N1774" s="109"/>
      <c r="P1774" s="38">
        <f t="shared" si="162"/>
        <v>0</v>
      </c>
      <c r="Q1774" s="105">
        <f t="shared" si="167"/>
        <v>0</v>
      </c>
      <c r="R1774" s="38">
        <f t="shared" si="163"/>
        <v>0</v>
      </c>
      <c r="S1774" s="40" t="str">
        <f t="shared" si="166"/>
        <v/>
      </c>
    </row>
    <row r="1775" spans="1:19">
      <c r="A1775" s="33"/>
      <c r="B1775" s="34"/>
      <c r="C1775" s="33"/>
      <c r="D1775" s="33"/>
      <c r="E1775" s="33"/>
      <c r="F1775" s="42"/>
      <c r="G1775" s="42"/>
      <c r="I1775">
        <f t="shared" si="164"/>
        <v>0</v>
      </c>
      <c r="J1775">
        <f t="shared" si="165"/>
        <v>0</v>
      </c>
      <c r="L1775" s="107"/>
      <c r="M1775" s="110"/>
      <c r="N1775" s="109"/>
      <c r="P1775" s="38">
        <f t="shared" si="162"/>
        <v>0</v>
      </c>
      <c r="Q1775" s="105">
        <f t="shared" si="167"/>
        <v>0</v>
      </c>
      <c r="R1775" s="38">
        <f t="shared" si="163"/>
        <v>0</v>
      </c>
      <c r="S1775" s="40" t="str">
        <f t="shared" si="166"/>
        <v/>
      </c>
    </row>
    <row r="1776" spans="1:19">
      <c r="A1776" s="33"/>
      <c r="B1776" s="34"/>
      <c r="C1776" s="33"/>
      <c r="D1776" s="33"/>
      <c r="E1776" s="33"/>
      <c r="F1776" s="42"/>
      <c r="G1776" s="42"/>
      <c r="I1776">
        <f t="shared" si="164"/>
        <v>0</v>
      </c>
      <c r="J1776">
        <f t="shared" si="165"/>
        <v>0</v>
      </c>
      <c r="L1776" s="107"/>
      <c r="M1776" s="110"/>
      <c r="N1776" s="109"/>
      <c r="P1776" s="38">
        <f t="shared" si="162"/>
        <v>0</v>
      </c>
      <c r="Q1776" s="105">
        <f t="shared" si="167"/>
        <v>0</v>
      </c>
      <c r="R1776" s="38">
        <f t="shared" si="163"/>
        <v>0</v>
      </c>
      <c r="S1776" s="40" t="str">
        <f t="shared" si="166"/>
        <v/>
      </c>
    </row>
    <row r="1777" spans="1:19">
      <c r="A1777" s="33"/>
      <c r="B1777" s="34"/>
      <c r="C1777" s="33"/>
      <c r="D1777" s="33"/>
      <c r="E1777" s="33"/>
      <c r="F1777" s="42"/>
      <c r="G1777" s="42"/>
      <c r="I1777">
        <f t="shared" si="164"/>
        <v>0</v>
      </c>
      <c r="J1777">
        <f t="shared" si="165"/>
        <v>0</v>
      </c>
      <c r="L1777" s="107"/>
      <c r="M1777" s="110"/>
      <c r="N1777" s="109"/>
      <c r="P1777" s="38">
        <f t="shared" si="162"/>
        <v>0</v>
      </c>
      <c r="Q1777" s="105">
        <f t="shared" si="167"/>
        <v>0</v>
      </c>
      <c r="R1777" s="38">
        <f t="shared" si="163"/>
        <v>0</v>
      </c>
      <c r="S1777" s="40" t="str">
        <f t="shared" si="166"/>
        <v/>
      </c>
    </row>
    <row r="1778" spans="1:19">
      <c r="A1778" s="33"/>
      <c r="B1778" s="34"/>
      <c r="C1778" s="33"/>
      <c r="D1778" s="33"/>
      <c r="E1778" s="33"/>
      <c r="F1778" s="42"/>
      <c r="G1778" s="42"/>
      <c r="I1778">
        <f t="shared" si="164"/>
        <v>0</v>
      </c>
      <c r="J1778">
        <f t="shared" si="165"/>
        <v>0</v>
      </c>
      <c r="L1778" s="107"/>
      <c r="M1778" s="110"/>
      <c r="N1778" s="109"/>
      <c r="P1778" s="38">
        <f t="shared" si="162"/>
        <v>0</v>
      </c>
      <c r="Q1778" s="105">
        <f t="shared" si="167"/>
        <v>0</v>
      </c>
      <c r="R1778" s="38">
        <f t="shared" si="163"/>
        <v>0</v>
      </c>
      <c r="S1778" s="40" t="str">
        <f t="shared" si="166"/>
        <v/>
      </c>
    </row>
    <row r="1779" spans="1:19">
      <c r="A1779" s="33"/>
      <c r="B1779" s="34"/>
      <c r="C1779" s="33"/>
      <c r="D1779" s="33"/>
      <c r="E1779" s="33"/>
      <c r="F1779" s="42"/>
      <c r="G1779" s="42"/>
      <c r="I1779">
        <f t="shared" si="164"/>
        <v>0</v>
      </c>
      <c r="J1779">
        <f t="shared" si="165"/>
        <v>0</v>
      </c>
      <c r="L1779" s="107"/>
      <c r="M1779" s="110"/>
      <c r="N1779" s="109"/>
      <c r="P1779" s="38">
        <f t="shared" si="162"/>
        <v>0</v>
      </c>
      <c r="Q1779" s="105">
        <f t="shared" si="167"/>
        <v>0</v>
      </c>
      <c r="R1779" s="38">
        <f t="shared" si="163"/>
        <v>0</v>
      </c>
      <c r="S1779" s="40" t="str">
        <f t="shared" si="166"/>
        <v/>
      </c>
    </row>
    <row r="1780" spans="1:19">
      <c r="A1780" s="33"/>
      <c r="B1780" s="34"/>
      <c r="C1780" s="33"/>
      <c r="D1780" s="33"/>
      <c r="E1780" s="33"/>
      <c r="F1780" s="42"/>
      <c r="G1780" s="42"/>
      <c r="I1780">
        <f t="shared" si="164"/>
        <v>0</v>
      </c>
      <c r="J1780">
        <f t="shared" si="165"/>
        <v>0</v>
      </c>
      <c r="L1780" s="107"/>
      <c r="M1780" s="110"/>
      <c r="N1780" s="109"/>
      <c r="P1780" s="38">
        <f t="shared" si="162"/>
        <v>0</v>
      </c>
      <c r="Q1780" s="105">
        <f t="shared" si="167"/>
        <v>0</v>
      </c>
      <c r="R1780" s="38">
        <f t="shared" si="163"/>
        <v>0</v>
      </c>
      <c r="S1780" s="40" t="str">
        <f t="shared" si="166"/>
        <v/>
      </c>
    </row>
    <row r="1781" spans="1:19">
      <c r="A1781" s="33"/>
      <c r="B1781" s="34"/>
      <c r="C1781" s="33"/>
      <c r="D1781" s="33"/>
      <c r="E1781" s="33"/>
      <c r="F1781" s="42"/>
      <c r="G1781" s="42"/>
      <c r="I1781">
        <f t="shared" si="164"/>
        <v>0</v>
      </c>
      <c r="J1781">
        <f t="shared" si="165"/>
        <v>0</v>
      </c>
      <c r="L1781" s="107"/>
      <c r="M1781" s="110"/>
      <c r="N1781" s="109"/>
      <c r="P1781" s="38">
        <f t="shared" si="162"/>
        <v>0</v>
      </c>
      <c r="Q1781" s="105">
        <f t="shared" si="167"/>
        <v>0</v>
      </c>
      <c r="R1781" s="38">
        <f t="shared" si="163"/>
        <v>0</v>
      </c>
      <c r="S1781" s="40" t="str">
        <f t="shared" si="166"/>
        <v/>
      </c>
    </row>
    <row r="1782" spans="1:19">
      <c r="A1782" s="33"/>
      <c r="B1782" s="34"/>
      <c r="C1782" s="33"/>
      <c r="D1782" s="33"/>
      <c r="E1782" s="33"/>
      <c r="F1782" s="42"/>
      <c r="G1782" s="42"/>
      <c r="I1782">
        <f t="shared" si="164"/>
        <v>0</v>
      </c>
      <c r="J1782">
        <f t="shared" si="165"/>
        <v>0</v>
      </c>
      <c r="L1782" s="107"/>
      <c r="M1782" s="110"/>
      <c r="N1782" s="109"/>
      <c r="P1782" s="38">
        <f t="shared" si="162"/>
        <v>0</v>
      </c>
      <c r="Q1782" s="105">
        <f t="shared" si="167"/>
        <v>0</v>
      </c>
      <c r="R1782" s="38">
        <f t="shared" si="163"/>
        <v>0</v>
      </c>
      <c r="S1782" s="40" t="str">
        <f t="shared" si="166"/>
        <v/>
      </c>
    </row>
    <row r="1783" spans="1:19">
      <c r="A1783" s="33"/>
      <c r="B1783" s="34"/>
      <c r="C1783" s="33"/>
      <c r="D1783" s="33"/>
      <c r="E1783" s="33"/>
      <c r="F1783" s="42"/>
      <c r="G1783" s="42"/>
      <c r="I1783">
        <f t="shared" si="164"/>
        <v>0</v>
      </c>
      <c r="J1783">
        <f t="shared" si="165"/>
        <v>0</v>
      </c>
      <c r="L1783" s="107"/>
      <c r="M1783" s="110"/>
      <c r="N1783" s="109"/>
      <c r="P1783" s="38">
        <f t="shared" ref="P1783:P1846" si="168">I1783*L1783/1000</f>
        <v>0</v>
      </c>
      <c r="Q1783" s="105">
        <f t="shared" si="167"/>
        <v>0</v>
      </c>
      <c r="R1783" s="38">
        <f t="shared" ref="R1783:R1846" si="169">J1783*N1783/1000</f>
        <v>0</v>
      </c>
      <c r="S1783" s="40" t="str">
        <f t="shared" si="166"/>
        <v/>
      </c>
    </row>
    <row r="1784" spans="1:19">
      <c r="A1784" s="33"/>
      <c r="B1784" s="34"/>
      <c r="C1784" s="33"/>
      <c r="D1784" s="33"/>
      <c r="E1784" s="33"/>
      <c r="F1784" s="42"/>
      <c r="G1784" s="42"/>
      <c r="I1784">
        <f t="shared" ref="I1784:I1847" si="170">IF(OR(E1784="R",E1784="E"),D1784,IF(D1784&gt;=E1784,D1784-E1784,0))</f>
        <v>0</v>
      </c>
      <c r="J1784">
        <f t="shared" ref="J1784:J1847" si="171">IF(OR(E1784="R",E1784="E"),0,IF(E1784&gt;D1784,E1784-D1784,0))</f>
        <v>0</v>
      </c>
      <c r="L1784" s="107"/>
      <c r="M1784" s="110"/>
      <c r="N1784" s="109"/>
      <c r="P1784" s="38">
        <f t="shared" si="168"/>
        <v>0</v>
      </c>
      <c r="Q1784" s="105">
        <f t="shared" si="167"/>
        <v>0</v>
      </c>
      <c r="R1784" s="38">
        <f t="shared" si="169"/>
        <v>0</v>
      </c>
      <c r="S1784" s="40" t="str">
        <f t="shared" si="166"/>
        <v/>
      </c>
    </row>
    <row r="1785" spans="1:19">
      <c r="A1785" s="33"/>
      <c r="B1785" s="34"/>
      <c r="C1785" s="33"/>
      <c r="D1785" s="33"/>
      <c r="E1785" s="33"/>
      <c r="F1785" s="42"/>
      <c r="G1785" s="42"/>
      <c r="I1785">
        <f t="shared" si="170"/>
        <v>0</v>
      </c>
      <c r="J1785">
        <f t="shared" si="171"/>
        <v>0</v>
      </c>
      <c r="L1785" s="107"/>
      <c r="M1785" s="110"/>
      <c r="N1785" s="109"/>
      <c r="P1785" s="38">
        <f t="shared" si="168"/>
        <v>0</v>
      </c>
      <c r="Q1785" s="105">
        <f t="shared" si="167"/>
        <v>0</v>
      </c>
      <c r="R1785" s="38">
        <f t="shared" si="169"/>
        <v>0</v>
      </c>
      <c r="S1785" s="40" t="str">
        <f t="shared" si="166"/>
        <v/>
      </c>
    </row>
    <row r="1786" spans="1:19">
      <c r="A1786" s="33"/>
      <c r="B1786" s="34"/>
      <c r="C1786" s="33"/>
      <c r="D1786" s="33"/>
      <c r="E1786" s="33"/>
      <c r="F1786" s="42"/>
      <c r="G1786" s="42"/>
      <c r="I1786">
        <f t="shared" si="170"/>
        <v>0</v>
      </c>
      <c r="J1786">
        <f t="shared" si="171"/>
        <v>0</v>
      </c>
      <c r="L1786" s="107"/>
      <c r="M1786" s="110"/>
      <c r="N1786" s="109"/>
      <c r="P1786" s="38">
        <f t="shared" si="168"/>
        <v>0</v>
      </c>
      <c r="Q1786" s="105">
        <f t="shared" si="167"/>
        <v>0</v>
      </c>
      <c r="R1786" s="38">
        <f t="shared" si="169"/>
        <v>0</v>
      </c>
      <c r="S1786" s="40" t="str">
        <f t="shared" si="166"/>
        <v/>
      </c>
    </row>
    <row r="1787" spans="1:19">
      <c r="A1787" s="33"/>
      <c r="B1787" s="34"/>
      <c r="C1787" s="33"/>
      <c r="D1787" s="33"/>
      <c r="E1787" s="33"/>
      <c r="F1787" s="42"/>
      <c r="G1787" s="42"/>
      <c r="I1787">
        <f t="shared" si="170"/>
        <v>0</v>
      </c>
      <c r="J1787">
        <f t="shared" si="171"/>
        <v>0</v>
      </c>
      <c r="L1787" s="107"/>
      <c r="M1787" s="110"/>
      <c r="N1787" s="109"/>
      <c r="P1787" s="38">
        <f t="shared" si="168"/>
        <v>0</v>
      </c>
      <c r="Q1787" s="105">
        <f t="shared" si="167"/>
        <v>0</v>
      </c>
      <c r="R1787" s="38">
        <f t="shared" si="169"/>
        <v>0</v>
      </c>
      <c r="S1787" s="40" t="str">
        <f t="shared" si="166"/>
        <v/>
      </c>
    </row>
    <row r="1788" spans="1:19">
      <c r="A1788" s="33"/>
      <c r="B1788" s="34"/>
      <c r="C1788" s="33"/>
      <c r="D1788" s="33"/>
      <c r="E1788" s="33"/>
      <c r="F1788" s="42"/>
      <c r="G1788" s="42"/>
      <c r="I1788">
        <f t="shared" si="170"/>
        <v>0</v>
      </c>
      <c r="J1788">
        <f t="shared" si="171"/>
        <v>0</v>
      </c>
      <c r="L1788" s="107"/>
      <c r="M1788" s="110"/>
      <c r="N1788" s="109"/>
      <c r="P1788" s="38">
        <f t="shared" si="168"/>
        <v>0</v>
      </c>
      <c r="Q1788" s="105">
        <f t="shared" si="167"/>
        <v>0</v>
      </c>
      <c r="R1788" s="38">
        <f t="shared" si="169"/>
        <v>0</v>
      </c>
      <c r="S1788" s="40" t="str">
        <f t="shared" si="166"/>
        <v/>
      </c>
    </row>
    <row r="1789" spans="1:19">
      <c r="A1789" s="33"/>
      <c r="B1789" s="34"/>
      <c r="C1789" s="33"/>
      <c r="D1789" s="33"/>
      <c r="E1789" s="33"/>
      <c r="F1789" s="42"/>
      <c r="G1789" s="42"/>
      <c r="I1789">
        <f t="shared" si="170"/>
        <v>0</v>
      </c>
      <c r="J1789">
        <f t="shared" si="171"/>
        <v>0</v>
      </c>
      <c r="L1789" s="107"/>
      <c r="M1789" s="110"/>
      <c r="N1789" s="109"/>
      <c r="P1789" s="38">
        <f t="shared" si="168"/>
        <v>0</v>
      </c>
      <c r="Q1789" s="105">
        <f t="shared" si="167"/>
        <v>0</v>
      </c>
      <c r="R1789" s="38">
        <f t="shared" si="169"/>
        <v>0</v>
      </c>
      <c r="S1789" s="40" t="str">
        <f t="shared" si="166"/>
        <v/>
      </c>
    </row>
    <row r="1790" spans="1:19">
      <c r="A1790" s="33"/>
      <c r="B1790" s="34"/>
      <c r="C1790" s="33"/>
      <c r="D1790" s="33"/>
      <c r="E1790" s="33"/>
      <c r="F1790" s="42"/>
      <c r="G1790" s="42"/>
      <c r="I1790">
        <f t="shared" si="170"/>
        <v>0</v>
      </c>
      <c r="J1790">
        <f t="shared" si="171"/>
        <v>0</v>
      </c>
      <c r="L1790" s="107"/>
      <c r="M1790" s="110"/>
      <c r="N1790" s="109"/>
      <c r="P1790" s="38">
        <f t="shared" si="168"/>
        <v>0</v>
      </c>
      <c r="Q1790" s="105">
        <f t="shared" si="167"/>
        <v>0</v>
      </c>
      <c r="R1790" s="38">
        <f t="shared" si="169"/>
        <v>0</v>
      </c>
      <c r="S1790" s="40" t="str">
        <f t="shared" si="166"/>
        <v/>
      </c>
    </row>
    <row r="1791" spans="1:19">
      <c r="A1791" s="33"/>
      <c r="B1791" s="34"/>
      <c r="C1791" s="33"/>
      <c r="D1791" s="33"/>
      <c r="E1791" s="33"/>
      <c r="F1791" s="42"/>
      <c r="G1791" s="42"/>
      <c r="I1791">
        <f t="shared" si="170"/>
        <v>0</v>
      </c>
      <c r="J1791">
        <f t="shared" si="171"/>
        <v>0</v>
      </c>
      <c r="L1791" s="107"/>
      <c r="M1791" s="110"/>
      <c r="N1791" s="109"/>
      <c r="P1791" s="38">
        <f t="shared" si="168"/>
        <v>0</v>
      </c>
      <c r="Q1791" s="105">
        <f t="shared" si="167"/>
        <v>0</v>
      </c>
      <c r="R1791" s="38">
        <f t="shared" si="169"/>
        <v>0</v>
      </c>
      <c r="S1791" s="40" t="str">
        <f t="shared" si="166"/>
        <v/>
      </c>
    </row>
    <row r="1792" spans="1:19">
      <c r="A1792" s="33"/>
      <c r="B1792" s="34"/>
      <c r="C1792" s="33"/>
      <c r="D1792" s="33"/>
      <c r="E1792" s="33"/>
      <c r="F1792" s="42"/>
      <c r="G1792" s="42"/>
      <c r="I1792">
        <f t="shared" si="170"/>
        <v>0</v>
      </c>
      <c r="J1792">
        <f t="shared" si="171"/>
        <v>0</v>
      </c>
      <c r="L1792" s="107"/>
      <c r="M1792" s="110"/>
      <c r="N1792" s="109"/>
      <c r="P1792" s="38">
        <f t="shared" si="168"/>
        <v>0</v>
      </c>
      <c r="Q1792" s="105">
        <f t="shared" si="167"/>
        <v>0</v>
      </c>
      <c r="R1792" s="38">
        <f t="shared" si="169"/>
        <v>0</v>
      </c>
      <c r="S1792" s="40" t="str">
        <f t="shared" si="166"/>
        <v/>
      </c>
    </row>
    <row r="1793" spans="1:19">
      <c r="A1793" s="33"/>
      <c r="B1793" s="34"/>
      <c r="C1793" s="33"/>
      <c r="D1793" s="33"/>
      <c r="E1793" s="33"/>
      <c r="F1793" s="42"/>
      <c r="G1793" s="42"/>
      <c r="I1793">
        <f t="shared" si="170"/>
        <v>0</v>
      </c>
      <c r="J1793">
        <f t="shared" si="171"/>
        <v>0</v>
      </c>
      <c r="L1793" s="107"/>
      <c r="M1793" s="110"/>
      <c r="N1793" s="109"/>
      <c r="P1793" s="38">
        <f t="shared" si="168"/>
        <v>0</v>
      </c>
      <c r="Q1793" s="105">
        <f t="shared" si="167"/>
        <v>0</v>
      </c>
      <c r="R1793" s="38">
        <f t="shared" si="169"/>
        <v>0</v>
      </c>
      <c r="S1793" s="40" t="str">
        <f t="shared" si="166"/>
        <v/>
      </c>
    </row>
    <row r="1794" spans="1:19">
      <c r="A1794" s="33"/>
      <c r="B1794" s="34"/>
      <c r="C1794" s="33"/>
      <c r="D1794" s="33"/>
      <c r="E1794" s="33"/>
      <c r="F1794" s="42"/>
      <c r="G1794" s="42"/>
      <c r="I1794">
        <f t="shared" si="170"/>
        <v>0</v>
      </c>
      <c r="J1794">
        <f t="shared" si="171"/>
        <v>0</v>
      </c>
      <c r="L1794" s="107"/>
      <c r="M1794" s="110"/>
      <c r="N1794" s="109"/>
      <c r="P1794" s="38">
        <f t="shared" si="168"/>
        <v>0</v>
      </c>
      <c r="Q1794" s="105">
        <f t="shared" si="167"/>
        <v>0</v>
      </c>
      <c r="R1794" s="38">
        <f t="shared" si="169"/>
        <v>0</v>
      </c>
      <c r="S1794" s="40" t="str">
        <f t="shared" si="166"/>
        <v/>
      </c>
    </row>
    <row r="1795" spans="1:19">
      <c r="A1795" s="33"/>
      <c r="B1795" s="34"/>
      <c r="C1795" s="33"/>
      <c r="D1795" s="33"/>
      <c r="E1795" s="33"/>
      <c r="F1795" s="42"/>
      <c r="G1795" s="42"/>
      <c r="I1795">
        <f t="shared" si="170"/>
        <v>0</v>
      </c>
      <c r="J1795">
        <f t="shared" si="171"/>
        <v>0</v>
      </c>
      <c r="L1795" s="107"/>
      <c r="M1795" s="110"/>
      <c r="N1795" s="109"/>
      <c r="P1795" s="38">
        <f t="shared" si="168"/>
        <v>0</v>
      </c>
      <c r="Q1795" s="105">
        <f t="shared" si="167"/>
        <v>0</v>
      </c>
      <c r="R1795" s="38">
        <f t="shared" si="169"/>
        <v>0</v>
      </c>
      <c r="S1795" s="40" t="str">
        <f t="shared" si="166"/>
        <v/>
      </c>
    </row>
    <row r="1796" spans="1:19">
      <c r="A1796" s="33"/>
      <c r="B1796" s="34"/>
      <c r="C1796" s="33"/>
      <c r="D1796" s="33"/>
      <c r="E1796" s="33"/>
      <c r="F1796" s="42"/>
      <c r="G1796" s="42"/>
      <c r="I1796">
        <f t="shared" si="170"/>
        <v>0</v>
      </c>
      <c r="J1796">
        <f t="shared" si="171"/>
        <v>0</v>
      </c>
      <c r="L1796" s="107"/>
      <c r="M1796" s="110"/>
      <c r="N1796" s="109"/>
      <c r="P1796" s="38">
        <f t="shared" si="168"/>
        <v>0</v>
      </c>
      <c r="Q1796" s="105">
        <f t="shared" si="167"/>
        <v>0</v>
      </c>
      <c r="R1796" s="38">
        <f t="shared" si="169"/>
        <v>0</v>
      </c>
      <c r="S1796" s="40" t="str">
        <f t="shared" si="166"/>
        <v/>
      </c>
    </row>
    <row r="1797" spans="1:19">
      <c r="A1797" s="33"/>
      <c r="B1797" s="34"/>
      <c r="C1797" s="33"/>
      <c r="D1797" s="33"/>
      <c r="E1797" s="33"/>
      <c r="F1797" s="42"/>
      <c r="G1797" s="42"/>
      <c r="I1797">
        <f t="shared" si="170"/>
        <v>0</v>
      </c>
      <c r="J1797">
        <f t="shared" si="171"/>
        <v>0</v>
      </c>
      <c r="L1797" s="107"/>
      <c r="M1797" s="110"/>
      <c r="N1797" s="109"/>
      <c r="P1797" s="38">
        <f t="shared" si="168"/>
        <v>0</v>
      </c>
      <c r="Q1797" s="105">
        <f t="shared" si="167"/>
        <v>0</v>
      </c>
      <c r="R1797" s="38">
        <f t="shared" si="169"/>
        <v>0</v>
      </c>
      <c r="S1797" s="40" t="str">
        <f t="shared" si="166"/>
        <v/>
      </c>
    </row>
    <row r="1798" spans="1:19">
      <c r="A1798" s="33"/>
      <c r="B1798" s="34"/>
      <c r="C1798" s="33"/>
      <c r="D1798" s="33"/>
      <c r="E1798" s="33"/>
      <c r="F1798" s="42"/>
      <c r="G1798" s="42"/>
      <c r="I1798">
        <f t="shared" si="170"/>
        <v>0</v>
      </c>
      <c r="J1798">
        <f t="shared" si="171"/>
        <v>0</v>
      </c>
      <c r="L1798" s="107"/>
      <c r="M1798" s="110"/>
      <c r="N1798" s="109"/>
      <c r="P1798" s="38">
        <f t="shared" si="168"/>
        <v>0</v>
      </c>
      <c r="Q1798" s="105">
        <f t="shared" si="167"/>
        <v>0</v>
      </c>
      <c r="R1798" s="38">
        <f t="shared" si="169"/>
        <v>0</v>
      </c>
      <c r="S1798" s="40" t="str">
        <f t="shared" si="166"/>
        <v/>
      </c>
    </row>
    <row r="1799" spans="1:19">
      <c r="A1799" s="33"/>
      <c r="B1799" s="34"/>
      <c r="C1799" s="33"/>
      <c r="D1799" s="33"/>
      <c r="E1799" s="33"/>
      <c r="F1799" s="42"/>
      <c r="G1799" s="42"/>
      <c r="I1799">
        <f t="shared" si="170"/>
        <v>0</v>
      </c>
      <c r="J1799">
        <f t="shared" si="171"/>
        <v>0</v>
      </c>
      <c r="L1799" s="107"/>
      <c r="M1799" s="110"/>
      <c r="N1799" s="109"/>
      <c r="P1799" s="38">
        <f t="shared" si="168"/>
        <v>0</v>
      </c>
      <c r="Q1799" s="105">
        <f t="shared" si="167"/>
        <v>0</v>
      </c>
      <c r="R1799" s="38">
        <f t="shared" si="169"/>
        <v>0</v>
      </c>
      <c r="S1799" s="40" t="str">
        <f t="shared" ref="S1799:S1862" si="172">IF(C1799=1,SUM(R1799:R1822)-SUM(P1799:P1822),"")</f>
        <v/>
      </c>
    </row>
    <row r="1800" spans="1:19">
      <c r="A1800" s="33"/>
      <c r="B1800" s="34"/>
      <c r="C1800" s="33"/>
      <c r="D1800" s="33"/>
      <c r="E1800" s="33"/>
      <c r="F1800" s="42"/>
      <c r="G1800" s="42"/>
      <c r="I1800">
        <f t="shared" si="170"/>
        <v>0</v>
      </c>
      <c r="J1800">
        <f t="shared" si="171"/>
        <v>0</v>
      </c>
      <c r="L1800" s="107"/>
      <c r="M1800" s="110"/>
      <c r="N1800" s="109"/>
      <c r="P1800" s="38">
        <f t="shared" si="168"/>
        <v>0</v>
      </c>
      <c r="Q1800" s="105">
        <f t="shared" ref="Q1800:Q1863" si="173">I1800*M1800/1000</f>
        <v>0</v>
      </c>
      <c r="R1800" s="38">
        <f t="shared" si="169"/>
        <v>0</v>
      </c>
      <c r="S1800" s="40" t="str">
        <f t="shared" si="172"/>
        <v/>
      </c>
    </row>
    <row r="1801" spans="1:19">
      <c r="A1801" s="33"/>
      <c r="B1801" s="34"/>
      <c r="C1801" s="33"/>
      <c r="D1801" s="33"/>
      <c r="E1801" s="33"/>
      <c r="F1801" s="42"/>
      <c r="G1801" s="42"/>
      <c r="I1801">
        <f t="shared" si="170"/>
        <v>0</v>
      </c>
      <c r="J1801">
        <f t="shared" si="171"/>
        <v>0</v>
      </c>
      <c r="L1801" s="107"/>
      <c r="M1801" s="110"/>
      <c r="N1801" s="109"/>
      <c r="P1801" s="38">
        <f t="shared" si="168"/>
        <v>0</v>
      </c>
      <c r="Q1801" s="105">
        <f t="shared" si="173"/>
        <v>0</v>
      </c>
      <c r="R1801" s="38">
        <f t="shared" si="169"/>
        <v>0</v>
      </c>
      <c r="S1801" s="40" t="str">
        <f t="shared" si="172"/>
        <v/>
      </c>
    </row>
    <row r="1802" spans="1:19">
      <c r="A1802" s="33"/>
      <c r="B1802" s="34"/>
      <c r="C1802" s="33"/>
      <c r="D1802" s="33"/>
      <c r="E1802" s="33"/>
      <c r="F1802" s="42"/>
      <c r="G1802" s="42"/>
      <c r="I1802">
        <f t="shared" si="170"/>
        <v>0</v>
      </c>
      <c r="J1802">
        <f t="shared" si="171"/>
        <v>0</v>
      </c>
      <c r="L1802" s="107"/>
      <c r="M1802" s="110"/>
      <c r="N1802" s="109"/>
      <c r="P1802" s="38">
        <f t="shared" si="168"/>
        <v>0</v>
      </c>
      <c r="Q1802" s="105">
        <f t="shared" si="173"/>
        <v>0</v>
      </c>
      <c r="R1802" s="38">
        <f t="shared" si="169"/>
        <v>0</v>
      </c>
      <c r="S1802" s="40" t="str">
        <f t="shared" si="172"/>
        <v/>
      </c>
    </row>
    <row r="1803" spans="1:19">
      <c r="A1803" s="33"/>
      <c r="B1803" s="34"/>
      <c r="C1803" s="33"/>
      <c r="D1803" s="33"/>
      <c r="E1803" s="33"/>
      <c r="F1803" s="42"/>
      <c r="G1803" s="42"/>
      <c r="I1803">
        <f t="shared" si="170"/>
        <v>0</v>
      </c>
      <c r="J1803">
        <f t="shared" si="171"/>
        <v>0</v>
      </c>
      <c r="L1803" s="107"/>
      <c r="M1803" s="110"/>
      <c r="N1803" s="109"/>
      <c r="P1803" s="38">
        <f t="shared" si="168"/>
        <v>0</v>
      </c>
      <c r="Q1803" s="105">
        <f t="shared" si="173"/>
        <v>0</v>
      </c>
      <c r="R1803" s="38">
        <f t="shared" si="169"/>
        <v>0</v>
      </c>
      <c r="S1803" s="40" t="str">
        <f t="shared" si="172"/>
        <v/>
      </c>
    </row>
    <row r="1804" spans="1:19">
      <c r="A1804" s="33"/>
      <c r="B1804" s="34"/>
      <c r="C1804" s="33"/>
      <c r="D1804" s="33"/>
      <c r="E1804" s="33"/>
      <c r="F1804" s="42"/>
      <c r="G1804" s="42"/>
      <c r="I1804">
        <f t="shared" si="170"/>
        <v>0</v>
      </c>
      <c r="J1804">
        <f t="shared" si="171"/>
        <v>0</v>
      </c>
      <c r="L1804" s="107"/>
      <c r="M1804" s="110"/>
      <c r="N1804" s="109"/>
      <c r="P1804" s="38">
        <f t="shared" si="168"/>
        <v>0</v>
      </c>
      <c r="Q1804" s="105">
        <f t="shared" si="173"/>
        <v>0</v>
      </c>
      <c r="R1804" s="38">
        <f t="shared" si="169"/>
        <v>0</v>
      </c>
      <c r="S1804" s="40" t="str">
        <f t="shared" si="172"/>
        <v/>
      </c>
    </row>
    <row r="1805" spans="1:19">
      <c r="A1805" s="33"/>
      <c r="B1805" s="34"/>
      <c r="C1805" s="33"/>
      <c r="D1805" s="33"/>
      <c r="E1805" s="33"/>
      <c r="F1805" s="42"/>
      <c r="G1805" s="42"/>
      <c r="I1805">
        <f t="shared" si="170"/>
        <v>0</v>
      </c>
      <c r="J1805">
        <f t="shared" si="171"/>
        <v>0</v>
      </c>
      <c r="L1805" s="107"/>
      <c r="M1805" s="110"/>
      <c r="N1805" s="109"/>
      <c r="P1805" s="38">
        <f t="shared" si="168"/>
        <v>0</v>
      </c>
      <c r="Q1805" s="105">
        <f t="shared" si="173"/>
        <v>0</v>
      </c>
      <c r="R1805" s="38">
        <f t="shared" si="169"/>
        <v>0</v>
      </c>
      <c r="S1805" s="40" t="str">
        <f t="shared" si="172"/>
        <v/>
      </c>
    </row>
    <row r="1806" spans="1:19">
      <c r="A1806" s="33"/>
      <c r="B1806" s="34"/>
      <c r="C1806" s="33"/>
      <c r="D1806" s="33"/>
      <c r="E1806" s="33"/>
      <c r="F1806" s="42"/>
      <c r="G1806" s="42"/>
      <c r="I1806">
        <f t="shared" si="170"/>
        <v>0</v>
      </c>
      <c r="J1806">
        <f t="shared" si="171"/>
        <v>0</v>
      </c>
      <c r="L1806" s="107"/>
      <c r="M1806" s="110"/>
      <c r="N1806" s="109"/>
      <c r="P1806" s="38">
        <f t="shared" si="168"/>
        <v>0</v>
      </c>
      <c r="Q1806" s="105">
        <f t="shared" si="173"/>
        <v>0</v>
      </c>
      <c r="R1806" s="38">
        <f t="shared" si="169"/>
        <v>0</v>
      </c>
      <c r="S1806" s="40" t="str">
        <f t="shared" si="172"/>
        <v/>
      </c>
    </row>
    <row r="1807" spans="1:19">
      <c r="A1807" s="33"/>
      <c r="B1807" s="34"/>
      <c r="C1807" s="33"/>
      <c r="D1807" s="33"/>
      <c r="E1807" s="33"/>
      <c r="F1807" s="42"/>
      <c r="G1807" s="42"/>
      <c r="I1807">
        <f t="shared" si="170"/>
        <v>0</v>
      </c>
      <c r="J1807">
        <f t="shared" si="171"/>
        <v>0</v>
      </c>
      <c r="L1807" s="107"/>
      <c r="M1807" s="110"/>
      <c r="N1807" s="109"/>
      <c r="P1807" s="38">
        <f t="shared" si="168"/>
        <v>0</v>
      </c>
      <c r="Q1807" s="105">
        <f t="shared" si="173"/>
        <v>0</v>
      </c>
      <c r="R1807" s="38">
        <f t="shared" si="169"/>
        <v>0</v>
      </c>
      <c r="S1807" s="40" t="str">
        <f t="shared" si="172"/>
        <v/>
      </c>
    </row>
    <row r="1808" spans="1:19">
      <c r="A1808" s="33"/>
      <c r="B1808" s="34"/>
      <c r="C1808" s="33"/>
      <c r="D1808" s="33"/>
      <c r="E1808" s="33"/>
      <c r="F1808" s="42"/>
      <c r="G1808" s="42"/>
      <c r="I1808">
        <f t="shared" si="170"/>
        <v>0</v>
      </c>
      <c r="J1808">
        <f t="shared" si="171"/>
        <v>0</v>
      </c>
      <c r="L1808" s="107"/>
      <c r="M1808" s="110"/>
      <c r="N1808" s="109"/>
      <c r="P1808" s="38">
        <f t="shared" si="168"/>
        <v>0</v>
      </c>
      <c r="Q1808" s="105">
        <f t="shared" si="173"/>
        <v>0</v>
      </c>
      <c r="R1808" s="38">
        <f t="shared" si="169"/>
        <v>0</v>
      </c>
      <c r="S1808" s="40" t="str">
        <f t="shared" si="172"/>
        <v/>
      </c>
    </row>
    <row r="1809" spans="1:19">
      <c r="A1809" s="33"/>
      <c r="B1809" s="34"/>
      <c r="C1809" s="33"/>
      <c r="D1809" s="33"/>
      <c r="E1809" s="33"/>
      <c r="F1809" s="42"/>
      <c r="G1809" s="42"/>
      <c r="I1809">
        <f t="shared" si="170"/>
        <v>0</v>
      </c>
      <c r="J1809">
        <f t="shared" si="171"/>
        <v>0</v>
      </c>
      <c r="L1809" s="107"/>
      <c r="M1809" s="110"/>
      <c r="N1809" s="109"/>
      <c r="P1809" s="38">
        <f t="shared" si="168"/>
        <v>0</v>
      </c>
      <c r="Q1809" s="105">
        <f t="shared" si="173"/>
        <v>0</v>
      </c>
      <c r="R1809" s="38">
        <f t="shared" si="169"/>
        <v>0</v>
      </c>
      <c r="S1809" s="40" t="str">
        <f t="shared" si="172"/>
        <v/>
      </c>
    </row>
    <row r="1810" spans="1:19">
      <c r="A1810" s="33"/>
      <c r="B1810" s="34"/>
      <c r="C1810" s="33"/>
      <c r="D1810" s="33"/>
      <c r="E1810" s="33"/>
      <c r="F1810" s="42"/>
      <c r="G1810" s="42"/>
      <c r="I1810">
        <f t="shared" si="170"/>
        <v>0</v>
      </c>
      <c r="J1810">
        <f t="shared" si="171"/>
        <v>0</v>
      </c>
      <c r="L1810" s="107"/>
      <c r="M1810" s="110"/>
      <c r="N1810" s="109"/>
      <c r="P1810" s="38">
        <f t="shared" si="168"/>
        <v>0</v>
      </c>
      <c r="Q1810" s="105">
        <f t="shared" si="173"/>
        <v>0</v>
      </c>
      <c r="R1810" s="38">
        <f t="shared" si="169"/>
        <v>0</v>
      </c>
      <c r="S1810" s="40" t="str">
        <f t="shared" si="172"/>
        <v/>
      </c>
    </row>
    <row r="1811" spans="1:19">
      <c r="A1811" s="33"/>
      <c r="B1811" s="34"/>
      <c r="C1811" s="33"/>
      <c r="D1811" s="33"/>
      <c r="E1811" s="33"/>
      <c r="F1811" s="42"/>
      <c r="G1811" s="42"/>
      <c r="I1811">
        <f t="shared" si="170"/>
        <v>0</v>
      </c>
      <c r="J1811">
        <f t="shared" si="171"/>
        <v>0</v>
      </c>
      <c r="L1811" s="107"/>
      <c r="M1811" s="110"/>
      <c r="N1811" s="109"/>
      <c r="P1811" s="38">
        <f t="shared" si="168"/>
        <v>0</v>
      </c>
      <c r="Q1811" s="105">
        <f t="shared" si="173"/>
        <v>0</v>
      </c>
      <c r="R1811" s="38">
        <f t="shared" si="169"/>
        <v>0</v>
      </c>
      <c r="S1811" s="40" t="str">
        <f t="shared" si="172"/>
        <v/>
      </c>
    </row>
    <row r="1812" spans="1:19">
      <c r="A1812" s="33"/>
      <c r="B1812" s="34"/>
      <c r="C1812" s="33"/>
      <c r="D1812" s="33"/>
      <c r="E1812" s="33"/>
      <c r="F1812" s="42"/>
      <c r="G1812" s="42"/>
      <c r="I1812">
        <f t="shared" si="170"/>
        <v>0</v>
      </c>
      <c r="J1812">
        <f t="shared" si="171"/>
        <v>0</v>
      </c>
      <c r="L1812" s="107"/>
      <c r="M1812" s="110"/>
      <c r="N1812" s="109"/>
      <c r="P1812" s="38">
        <f t="shared" si="168"/>
        <v>0</v>
      </c>
      <c r="Q1812" s="105">
        <f t="shared" si="173"/>
        <v>0</v>
      </c>
      <c r="R1812" s="38">
        <f t="shared" si="169"/>
        <v>0</v>
      </c>
      <c r="S1812" s="40" t="str">
        <f t="shared" si="172"/>
        <v/>
      </c>
    </row>
    <row r="1813" spans="1:19">
      <c r="A1813" s="33"/>
      <c r="B1813" s="34"/>
      <c r="C1813" s="33"/>
      <c r="D1813" s="33"/>
      <c r="E1813" s="33"/>
      <c r="F1813" s="42"/>
      <c r="G1813" s="42"/>
      <c r="I1813">
        <f t="shared" si="170"/>
        <v>0</v>
      </c>
      <c r="J1813">
        <f t="shared" si="171"/>
        <v>0</v>
      </c>
      <c r="L1813" s="107"/>
      <c r="M1813" s="110"/>
      <c r="N1813" s="109"/>
      <c r="P1813" s="38">
        <f t="shared" si="168"/>
        <v>0</v>
      </c>
      <c r="Q1813" s="105">
        <f t="shared" si="173"/>
        <v>0</v>
      </c>
      <c r="R1813" s="38">
        <f t="shared" si="169"/>
        <v>0</v>
      </c>
      <c r="S1813" s="40" t="str">
        <f t="shared" si="172"/>
        <v/>
      </c>
    </row>
    <row r="1814" spans="1:19">
      <c r="A1814" s="33"/>
      <c r="B1814" s="34"/>
      <c r="C1814" s="33"/>
      <c r="D1814" s="33"/>
      <c r="E1814" s="33"/>
      <c r="F1814" s="42"/>
      <c r="G1814" s="42"/>
      <c r="I1814">
        <f t="shared" si="170"/>
        <v>0</v>
      </c>
      <c r="J1814">
        <f t="shared" si="171"/>
        <v>0</v>
      </c>
      <c r="L1814" s="107"/>
      <c r="M1814" s="110"/>
      <c r="N1814" s="109"/>
      <c r="P1814" s="38">
        <f t="shared" si="168"/>
        <v>0</v>
      </c>
      <c r="Q1814" s="105">
        <f t="shared" si="173"/>
        <v>0</v>
      </c>
      <c r="R1814" s="38">
        <f t="shared" si="169"/>
        <v>0</v>
      </c>
      <c r="S1814" s="40" t="str">
        <f t="shared" si="172"/>
        <v/>
      </c>
    </row>
    <row r="1815" spans="1:19">
      <c r="A1815" s="33"/>
      <c r="B1815" s="34"/>
      <c r="C1815" s="33"/>
      <c r="D1815" s="33"/>
      <c r="E1815" s="33"/>
      <c r="F1815" s="42"/>
      <c r="G1815" s="42"/>
      <c r="I1815">
        <f t="shared" si="170"/>
        <v>0</v>
      </c>
      <c r="J1815">
        <f t="shared" si="171"/>
        <v>0</v>
      </c>
      <c r="L1815" s="107"/>
      <c r="M1815" s="110"/>
      <c r="N1815" s="109"/>
      <c r="P1815" s="38">
        <f t="shared" si="168"/>
        <v>0</v>
      </c>
      <c r="Q1815" s="105">
        <f t="shared" si="173"/>
        <v>0</v>
      </c>
      <c r="R1815" s="38">
        <f t="shared" si="169"/>
        <v>0</v>
      </c>
      <c r="S1815" s="40" t="str">
        <f t="shared" si="172"/>
        <v/>
      </c>
    </row>
    <row r="1816" spans="1:19">
      <c r="A1816" s="33"/>
      <c r="B1816" s="34"/>
      <c r="C1816" s="33"/>
      <c r="D1816" s="33"/>
      <c r="E1816" s="33"/>
      <c r="F1816" s="42"/>
      <c r="G1816" s="42"/>
      <c r="I1816">
        <f t="shared" si="170"/>
        <v>0</v>
      </c>
      <c r="J1816">
        <f t="shared" si="171"/>
        <v>0</v>
      </c>
      <c r="L1816" s="107"/>
      <c r="M1816" s="110"/>
      <c r="N1816" s="109"/>
      <c r="P1816" s="38">
        <f t="shared" si="168"/>
        <v>0</v>
      </c>
      <c r="Q1816" s="105">
        <f t="shared" si="173"/>
        <v>0</v>
      </c>
      <c r="R1816" s="38">
        <f t="shared" si="169"/>
        <v>0</v>
      </c>
      <c r="S1816" s="40" t="str">
        <f t="shared" si="172"/>
        <v/>
      </c>
    </row>
    <row r="1817" spans="1:19">
      <c r="A1817" s="33"/>
      <c r="B1817" s="34"/>
      <c r="C1817" s="33"/>
      <c r="D1817" s="33"/>
      <c r="E1817" s="33"/>
      <c r="F1817" s="42"/>
      <c r="G1817" s="42"/>
      <c r="I1817">
        <f t="shared" si="170"/>
        <v>0</v>
      </c>
      <c r="J1817">
        <f t="shared" si="171"/>
        <v>0</v>
      </c>
      <c r="L1817" s="107"/>
      <c r="M1817" s="110"/>
      <c r="N1817" s="109"/>
      <c r="P1817" s="38">
        <f t="shared" si="168"/>
        <v>0</v>
      </c>
      <c r="Q1817" s="105">
        <f t="shared" si="173"/>
        <v>0</v>
      </c>
      <c r="R1817" s="38">
        <f t="shared" si="169"/>
        <v>0</v>
      </c>
      <c r="S1817" s="40" t="str">
        <f t="shared" si="172"/>
        <v/>
      </c>
    </row>
    <row r="1818" spans="1:19">
      <c r="A1818" s="33"/>
      <c r="B1818" s="34"/>
      <c r="C1818" s="33"/>
      <c r="D1818" s="33"/>
      <c r="E1818" s="33"/>
      <c r="F1818" s="42"/>
      <c r="G1818" s="42"/>
      <c r="I1818">
        <f t="shared" si="170"/>
        <v>0</v>
      </c>
      <c r="J1818">
        <f t="shared" si="171"/>
        <v>0</v>
      </c>
      <c r="L1818" s="107"/>
      <c r="M1818" s="110"/>
      <c r="N1818" s="109"/>
      <c r="P1818" s="38">
        <f t="shared" si="168"/>
        <v>0</v>
      </c>
      <c r="Q1818" s="105">
        <f t="shared" si="173"/>
        <v>0</v>
      </c>
      <c r="R1818" s="38">
        <f t="shared" si="169"/>
        <v>0</v>
      </c>
      <c r="S1818" s="40" t="str">
        <f t="shared" si="172"/>
        <v/>
      </c>
    </row>
    <row r="1819" spans="1:19">
      <c r="A1819" s="33"/>
      <c r="B1819" s="34"/>
      <c r="C1819" s="33"/>
      <c r="D1819" s="33"/>
      <c r="E1819" s="33"/>
      <c r="F1819" s="42"/>
      <c r="G1819" s="42"/>
      <c r="I1819">
        <f t="shared" si="170"/>
        <v>0</v>
      </c>
      <c r="J1819">
        <f t="shared" si="171"/>
        <v>0</v>
      </c>
      <c r="L1819" s="107"/>
      <c r="M1819" s="110"/>
      <c r="N1819" s="109"/>
      <c r="P1819" s="38">
        <f t="shared" si="168"/>
        <v>0</v>
      </c>
      <c r="Q1819" s="105">
        <f t="shared" si="173"/>
        <v>0</v>
      </c>
      <c r="R1819" s="38">
        <f t="shared" si="169"/>
        <v>0</v>
      </c>
      <c r="S1819" s="40" t="str">
        <f t="shared" si="172"/>
        <v/>
      </c>
    </row>
    <row r="1820" spans="1:19">
      <c r="A1820" s="33"/>
      <c r="B1820" s="34"/>
      <c r="C1820" s="33"/>
      <c r="D1820" s="33"/>
      <c r="E1820" s="33"/>
      <c r="F1820" s="42"/>
      <c r="G1820" s="42"/>
      <c r="I1820">
        <f t="shared" si="170"/>
        <v>0</v>
      </c>
      <c r="J1820">
        <f t="shared" si="171"/>
        <v>0</v>
      </c>
      <c r="L1820" s="107"/>
      <c r="M1820" s="110"/>
      <c r="N1820" s="109"/>
      <c r="P1820" s="38">
        <f t="shared" si="168"/>
        <v>0</v>
      </c>
      <c r="Q1820" s="105">
        <f t="shared" si="173"/>
        <v>0</v>
      </c>
      <c r="R1820" s="38">
        <f t="shared" si="169"/>
        <v>0</v>
      </c>
      <c r="S1820" s="40" t="str">
        <f t="shared" si="172"/>
        <v/>
      </c>
    </row>
    <row r="1821" spans="1:19">
      <c r="A1821" s="33"/>
      <c r="B1821" s="34"/>
      <c r="C1821" s="33"/>
      <c r="D1821" s="33"/>
      <c r="E1821" s="33"/>
      <c r="F1821" s="42"/>
      <c r="G1821" s="42"/>
      <c r="I1821">
        <f t="shared" si="170"/>
        <v>0</v>
      </c>
      <c r="J1821">
        <f t="shared" si="171"/>
        <v>0</v>
      </c>
      <c r="L1821" s="107"/>
      <c r="M1821" s="110"/>
      <c r="N1821" s="109"/>
      <c r="P1821" s="38">
        <f t="shared" si="168"/>
        <v>0</v>
      </c>
      <c r="Q1821" s="105">
        <f t="shared" si="173"/>
        <v>0</v>
      </c>
      <c r="R1821" s="38">
        <f t="shared" si="169"/>
        <v>0</v>
      </c>
      <c r="S1821" s="40" t="str">
        <f t="shared" si="172"/>
        <v/>
      </c>
    </row>
    <row r="1822" spans="1:19">
      <c r="A1822" s="33"/>
      <c r="B1822" s="34"/>
      <c r="C1822" s="33"/>
      <c r="D1822" s="33"/>
      <c r="E1822" s="33"/>
      <c r="F1822" s="42"/>
      <c r="G1822" s="42"/>
      <c r="I1822">
        <f t="shared" si="170"/>
        <v>0</v>
      </c>
      <c r="J1822">
        <f t="shared" si="171"/>
        <v>0</v>
      </c>
      <c r="L1822" s="107"/>
      <c r="M1822" s="110"/>
      <c r="N1822" s="109"/>
      <c r="P1822" s="38">
        <f t="shared" si="168"/>
        <v>0</v>
      </c>
      <c r="Q1822" s="105">
        <f t="shared" si="173"/>
        <v>0</v>
      </c>
      <c r="R1822" s="38">
        <f t="shared" si="169"/>
        <v>0</v>
      </c>
      <c r="S1822" s="40" t="str">
        <f t="shared" si="172"/>
        <v/>
      </c>
    </row>
    <row r="1823" spans="1:19">
      <c r="A1823" s="33"/>
      <c r="B1823" s="34"/>
      <c r="C1823" s="33"/>
      <c r="D1823" s="33"/>
      <c r="E1823" s="33"/>
      <c r="F1823" s="42"/>
      <c r="G1823" s="42"/>
      <c r="I1823">
        <f t="shared" si="170"/>
        <v>0</v>
      </c>
      <c r="J1823">
        <f t="shared" si="171"/>
        <v>0</v>
      </c>
      <c r="L1823" s="107"/>
      <c r="M1823" s="110"/>
      <c r="N1823" s="109"/>
      <c r="P1823" s="38">
        <f t="shared" si="168"/>
        <v>0</v>
      </c>
      <c r="Q1823" s="105">
        <f t="shared" si="173"/>
        <v>0</v>
      </c>
      <c r="R1823" s="38">
        <f t="shared" si="169"/>
        <v>0</v>
      </c>
      <c r="S1823" s="40" t="str">
        <f t="shared" si="172"/>
        <v/>
      </c>
    </row>
    <row r="1824" spans="1:19">
      <c r="A1824" s="33"/>
      <c r="B1824" s="34"/>
      <c r="C1824" s="33"/>
      <c r="D1824" s="33"/>
      <c r="E1824" s="33"/>
      <c r="F1824" s="42"/>
      <c r="G1824" s="42"/>
      <c r="I1824">
        <f t="shared" si="170"/>
        <v>0</v>
      </c>
      <c r="J1824">
        <f t="shared" si="171"/>
        <v>0</v>
      </c>
      <c r="L1824" s="107"/>
      <c r="M1824" s="110"/>
      <c r="N1824" s="109"/>
      <c r="P1824" s="38">
        <f t="shared" si="168"/>
        <v>0</v>
      </c>
      <c r="Q1824" s="105">
        <f t="shared" si="173"/>
        <v>0</v>
      </c>
      <c r="R1824" s="38">
        <f t="shared" si="169"/>
        <v>0</v>
      </c>
      <c r="S1824" s="40" t="str">
        <f t="shared" si="172"/>
        <v/>
      </c>
    </row>
    <row r="1825" spans="1:19">
      <c r="A1825" s="33"/>
      <c r="B1825" s="34"/>
      <c r="C1825" s="33"/>
      <c r="D1825" s="33"/>
      <c r="E1825" s="33"/>
      <c r="F1825" s="42"/>
      <c r="G1825" s="42"/>
      <c r="I1825">
        <f t="shared" si="170"/>
        <v>0</v>
      </c>
      <c r="J1825">
        <f t="shared" si="171"/>
        <v>0</v>
      </c>
      <c r="L1825" s="107"/>
      <c r="M1825" s="110"/>
      <c r="N1825" s="109"/>
      <c r="P1825" s="38">
        <f t="shared" si="168"/>
        <v>0</v>
      </c>
      <c r="Q1825" s="105">
        <f t="shared" si="173"/>
        <v>0</v>
      </c>
      <c r="R1825" s="38">
        <f t="shared" si="169"/>
        <v>0</v>
      </c>
      <c r="S1825" s="40" t="str">
        <f t="shared" si="172"/>
        <v/>
      </c>
    </row>
    <row r="1826" spans="1:19">
      <c r="A1826" s="33"/>
      <c r="B1826" s="34"/>
      <c r="C1826" s="33"/>
      <c r="D1826" s="33"/>
      <c r="E1826" s="33"/>
      <c r="F1826" s="42"/>
      <c r="G1826" s="42"/>
      <c r="I1826">
        <f t="shared" si="170"/>
        <v>0</v>
      </c>
      <c r="J1826">
        <f t="shared" si="171"/>
        <v>0</v>
      </c>
      <c r="L1826" s="107"/>
      <c r="M1826" s="110"/>
      <c r="N1826" s="109"/>
      <c r="P1826" s="38">
        <f t="shared" si="168"/>
        <v>0</v>
      </c>
      <c r="Q1826" s="105">
        <f t="shared" si="173"/>
        <v>0</v>
      </c>
      <c r="R1826" s="38">
        <f t="shared" si="169"/>
        <v>0</v>
      </c>
      <c r="S1826" s="40" t="str">
        <f t="shared" si="172"/>
        <v/>
      </c>
    </row>
    <row r="1827" spans="1:19">
      <c r="A1827" s="33"/>
      <c r="B1827" s="34"/>
      <c r="C1827" s="33"/>
      <c r="D1827" s="33"/>
      <c r="E1827" s="33"/>
      <c r="F1827" s="42"/>
      <c r="G1827" s="42"/>
      <c r="I1827">
        <f t="shared" si="170"/>
        <v>0</v>
      </c>
      <c r="J1827">
        <f t="shared" si="171"/>
        <v>0</v>
      </c>
      <c r="L1827" s="107"/>
      <c r="M1827" s="110"/>
      <c r="N1827" s="109"/>
      <c r="P1827" s="38">
        <f t="shared" si="168"/>
        <v>0</v>
      </c>
      <c r="Q1827" s="105">
        <f t="shared" si="173"/>
        <v>0</v>
      </c>
      <c r="R1827" s="38">
        <f t="shared" si="169"/>
        <v>0</v>
      </c>
      <c r="S1827" s="40" t="str">
        <f t="shared" si="172"/>
        <v/>
      </c>
    </row>
    <row r="1828" spans="1:19">
      <c r="A1828" s="33"/>
      <c r="B1828" s="34"/>
      <c r="C1828" s="33"/>
      <c r="D1828" s="33"/>
      <c r="E1828" s="33"/>
      <c r="F1828" s="42"/>
      <c r="G1828" s="42"/>
      <c r="I1828">
        <f t="shared" si="170"/>
        <v>0</v>
      </c>
      <c r="J1828">
        <f t="shared" si="171"/>
        <v>0</v>
      </c>
      <c r="L1828" s="107"/>
      <c r="M1828" s="110"/>
      <c r="N1828" s="109"/>
      <c r="P1828" s="38">
        <f t="shared" si="168"/>
        <v>0</v>
      </c>
      <c r="Q1828" s="105">
        <f t="shared" si="173"/>
        <v>0</v>
      </c>
      <c r="R1828" s="38">
        <f t="shared" si="169"/>
        <v>0</v>
      </c>
      <c r="S1828" s="40" t="str">
        <f t="shared" si="172"/>
        <v/>
      </c>
    </row>
    <row r="1829" spans="1:19">
      <c r="A1829" s="33"/>
      <c r="B1829" s="34"/>
      <c r="C1829" s="33"/>
      <c r="D1829" s="33"/>
      <c r="E1829" s="33"/>
      <c r="F1829" s="42"/>
      <c r="G1829" s="42"/>
      <c r="I1829">
        <f t="shared" si="170"/>
        <v>0</v>
      </c>
      <c r="J1829">
        <f t="shared" si="171"/>
        <v>0</v>
      </c>
      <c r="L1829" s="107"/>
      <c r="M1829" s="110"/>
      <c r="N1829" s="109"/>
      <c r="P1829" s="38">
        <f t="shared" si="168"/>
        <v>0</v>
      </c>
      <c r="Q1829" s="105">
        <f t="shared" si="173"/>
        <v>0</v>
      </c>
      <c r="R1829" s="38">
        <f t="shared" si="169"/>
        <v>0</v>
      </c>
      <c r="S1829" s="40" t="str">
        <f t="shared" si="172"/>
        <v/>
      </c>
    </row>
    <row r="1830" spans="1:19">
      <c r="A1830" s="33"/>
      <c r="B1830" s="34"/>
      <c r="C1830" s="33"/>
      <c r="D1830" s="33"/>
      <c r="E1830" s="33"/>
      <c r="F1830" s="42"/>
      <c r="G1830" s="42"/>
      <c r="I1830">
        <f t="shared" si="170"/>
        <v>0</v>
      </c>
      <c r="J1830">
        <f t="shared" si="171"/>
        <v>0</v>
      </c>
      <c r="L1830" s="107"/>
      <c r="M1830" s="110"/>
      <c r="N1830" s="109"/>
      <c r="P1830" s="38">
        <f t="shared" si="168"/>
        <v>0</v>
      </c>
      <c r="Q1830" s="105">
        <f t="shared" si="173"/>
        <v>0</v>
      </c>
      <c r="R1830" s="38">
        <f t="shared" si="169"/>
        <v>0</v>
      </c>
      <c r="S1830" s="40" t="str">
        <f t="shared" si="172"/>
        <v/>
      </c>
    </row>
    <row r="1831" spans="1:19">
      <c r="A1831" s="33"/>
      <c r="B1831" s="34"/>
      <c r="C1831" s="33"/>
      <c r="D1831" s="33"/>
      <c r="E1831" s="33"/>
      <c r="F1831" s="42"/>
      <c r="G1831" s="42"/>
      <c r="I1831">
        <f t="shared" si="170"/>
        <v>0</v>
      </c>
      <c r="J1831">
        <f t="shared" si="171"/>
        <v>0</v>
      </c>
      <c r="L1831" s="107"/>
      <c r="M1831" s="110"/>
      <c r="N1831" s="109"/>
      <c r="P1831" s="38">
        <f t="shared" si="168"/>
        <v>0</v>
      </c>
      <c r="Q1831" s="105">
        <f t="shared" si="173"/>
        <v>0</v>
      </c>
      <c r="R1831" s="38">
        <f t="shared" si="169"/>
        <v>0</v>
      </c>
      <c r="S1831" s="40" t="str">
        <f t="shared" si="172"/>
        <v/>
      </c>
    </row>
    <row r="1832" spans="1:19">
      <c r="A1832" s="33"/>
      <c r="B1832" s="34"/>
      <c r="C1832" s="33"/>
      <c r="D1832" s="33"/>
      <c r="E1832" s="33"/>
      <c r="F1832" s="42"/>
      <c r="G1832" s="42"/>
      <c r="I1832">
        <f t="shared" si="170"/>
        <v>0</v>
      </c>
      <c r="J1832">
        <f t="shared" si="171"/>
        <v>0</v>
      </c>
      <c r="L1832" s="107"/>
      <c r="M1832" s="110"/>
      <c r="N1832" s="109"/>
      <c r="P1832" s="38">
        <f t="shared" si="168"/>
        <v>0</v>
      </c>
      <c r="Q1832" s="105">
        <f t="shared" si="173"/>
        <v>0</v>
      </c>
      <c r="R1832" s="38">
        <f t="shared" si="169"/>
        <v>0</v>
      </c>
      <c r="S1832" s="40" t="str">
        <f t="shared" si="172"/>
        <v/>
      </c>
    </row>
    <row r="1833" spans="1:19">
      <c r="A1833" s="33"/>
      <c r="B1833" s="34"/>
      <c r="C1833" s="33"/>
      <c r="D1833" s="33"/>
      <c r="E1833" s="33"/>
      <c r="F1833" s="42"/>
      <c r="G1833" s="42"/>
      <c r="I1833">
        <f t="shared" si="170"/>
        <v>0</v>
      </c>
      <c r="J1833">
        <f t="shared" si="171"/>
        <v>0</v>
      </c>
      <c r="L1833" s="107"/>
      <c r="M1833" s="110"/>
      <c r="N1833" s="109"/>
      <c r="P1833" s="38">
        <f t="shared" si="168"/>
        <v>0</v>
      </c>
      <c r="Q1833" s="105">
        <f t="shared" si="173"/>
        <v>0</v>
      </c>
      <c r="R1833" s="38">
        <f t="shared" si="169"/>
        <v>0</v>
      </c>
      <c r="S1833" s="40" t="str">
        <f t="shared" si="172"/>
        <v/>
      </c>
    </row>
    <row r="1834" spans="1:19">
      <c r="A1834" s="33"/>
      <c r="B1834" s="34"/>
      <c r="C1834" s="33"/>
      <c r="D1834" s="33"/>
      <c r="E1834" s="33"/>
      <c r="F1834" s="42"/>
      <c r="G1834" s="42"/>
      <c r="I1834">
        <f t="shared" si="170"/>
        <v>0</v>
      </c>
      <c r="J1834">
        <f t="shared" si="171"/>
        <v>0</v>
      </c>
      <c r="L1834" s="107"/>
      <c r="M1834" s="110"/>
      <c r="N1834" s="109"/>
      <c r="P1834" s="38">
        <f t="shared" si="168"/>
        <v>0</v>
      </c>
      <c r="Q1834" s="105">
        <f t="shared" si="173"/>
        <v>0</v>
      </c>
      <c r="R1834" s="38">
        <f t="shared" si="169"/>
        <v>0</v>
      </c>
      <c r="S1834" s="40" t="str">
        <f t="shared" si="172"/>
        <v/>
      </c>
    </row>
    <row r="1835" spans="1:19">
      <c r="A1835" s="33"/>
      <c r="B1835" s="34"/>
      <c r="C1835" s="33"/>
      <c r="D1835" s="33"/>
      <c r="E1835" s="33"/>
      <c r="F1835" s="42"/>
      <c r="G1835" s="42"/>
      <c r="I1835">
        <f t="shared" si="170"/>
        <v>0</v>
      </c>
      <c r="J1835">
        <f t="shared" si="171"/>
        <v>0</v>
      </c>
      <c r="L1835" s="107"/>
      <c r="M1835" s="110"/>
      <c r="N1835" s="109"/>
      <c r="P1835" s="38">
        <f t="shared" si="168"/>
        <v>0</v>
      </c>
      <c r="Q1835" s="105">
        <f t="shared" si="173"/>
        <v>0</v>
      </c>
      <c r="R1835" s="38">
        <f t="shared" si="169"/>
        <v>0</v>
      </c>
      <c r="S1835" s="40" t="str">
        <f t="shared" si="172"/>
        <v/>
      </c>
    </row>
    <row r="1836" spans="1:19">
      <c r="A1836" s="33"/>
      <c r="B1836" s="34"/>
      <c r="C1836" s="33"/>
      <c r="D1836" s="33"/>
      <c r="E1836" s="33"/>
      <c r="F1836" s="42"/>
      <c r="G1836" s="42"/>
      <c r="I1836">
        <f t="shared" si="170"/>
        <v>0</v>
      </c>
      <c r="J1836">
        <f t="shared" si="171"/>
        <v>0</v>
      </c>
      <c r="L1836" s="107"/>
      <c r="M1836" s="110"/>
      <c r="N1836" s="109"/>
      <c r="P1836" s="38">
        <f t="shared" si="168"/>
        <v>0</v>
      </c>
      <c r="Q1836" s="105">
        <f t="shared" si="173"/>
        <v>0</v>
      </c>
      <c r="R1836" s="38">
        <f t="shared" si="169"/>
        <v>0</v>
      </c>
      <c r="S1836" s="40" t="str">
        <f t="shared" si="172"/>
        <v/>
      </c>
    </row>
    <row r="1837" spans="1:19">
      <c r="A1837" s="33"/>
      <c r="B1837" s="34"/>
      <c r="C1837" s="33"/>
      <c r="D1837" s="33"/>
      <c r="E1837" s="33"/>
      <c r="F1837" s="42"/>
      <c r="G1837" s="42"/>
      <c r="I1837">
        <f t="shared" si="170"/>
        <v>0</v>
      </c>
      <c r="J1837">
        <f t="shared" si="171"/>
        <v>0</v>
      </c>
      <c r="L1837" s="107"/>
      <c r="M1837" s="110"/>
      <c r="N1837" s="109"/>
      <c r="P1837" s="38">
        <f t="shared" si="168"/>
        <v>0</v>
      </c>
      <c r="Q1837" s="105">
        <f t="shared" si="173"/>
        <v>0</v>
      </c>
      <c r="R1837" s="38">
        <f t="shared" si="169"/>
        <v>0</v>
      </c>
      <c r="S1837" s="40" t="str">
        <f t="shared" si="172"/>
        <v/>
      </c>
    </row>
    <row r="1838" spans="1:19">
      <c r="A1838" s="33"/>
      <c r="B1838" s="34"/>
      <c r="C1838" s="33"/>
      <c r="D1838" s="33"/>
      <c r="E1838" s="33"/>
      <c r="F1838" s="42"/>
      <c r="G1838" s="42"/>
      <c r="I1838">
        <f t="shared" si="170"/>
        <v>0</v>
      </c>
      <c r="J1838">
        <f t="shared" si="171"/>
        <v>0</v>
      </c>
      <c r="L1838" s="107"/>
      <c r="M1838" s="110"/>
      <c r="N1838" s="109"/>
      <c r="P1838" s="38">
        <f t="shared" si="168"/>
        <v>0</v>
      </c>
      <c r="Q1838" s="105">
        <f t="shared" si="173"/>
        <v>0</v>
      </c>
      <c r="R1838" s="38">
        <f t="shared" si="169"/>
        <v>0</v>
      </c>
      <c r="S1838" s="40" t="str">
        <f t="shared" si="172"/>
        <v/>
      </c>
    </row>
    <row r="1839" spans="1:19">
      <c r="A1839" s="33"/>
      <c r="B1839" s="34"/>
      <c r="C1839" s="33"/>
      <c r="D1839" s="33"/>
      <c r="E1839" s="33"/>
      <c r="F1839" s="42"/>
      <c r="G1839" s="42"/>
      <c r="I1839">
        <f t="shared" si="170"/>
        <v>0</v>
      </c>
      <c r="J1839">
        <f t="shared" si="171"/>
        <v>0</v>
      </c>
      <c r="L1839" s="107"/>
      <c r="M1839" s="110"/>
      <c r="N1839" s="109"/>
      <c r="P1839" s="38">
        <f t="shared" si="168"/>
        <v>0</v>
      </c>
      <c r="Q1839" s="105">
        <f t="shared" si="173"/>
        <v>0</v>
      </c>
      <c r="R1839" s="38">
        <f t="shared" si="169"/>
        <v>0</v>
      </c>
      <c r="S1839" s="40" t="str">
        <f t="shared" si="172"/>
        <v/>
      </c>
    </row>
    <row r="1840" spans="1:19">
      <c r="A1840" s="33"/>
      <c r="B1840" s="34"/>
      <c r="C1840" s="33"/>
      <c r="D1840" s="33"/>
      <c r="E1840" s="33"/>
      <c r="F1840" s="42"/>
      <c r="G1840" s="42"/>
      <c r="I1840">
        <f t="shared" si="170"/>
        <v>0</v>
      </c>
      <c r="J1840">
        <f t="shared" si="171"/>
        <v>0</v>
      </c>
      <c r="L1840" s="107"/>
      <c r="M1840" s="110"/>
      <c r="N1840" s="109"/>
      <c r="P1840" s="38">
        <f t="shared" si="168"/>
        <v>0</v>
      </c>
      <c r="Q1840" s="105">
        <f t="shared" si="173"/>
        <v>0</v>
      </c>
      <c r="R1840" s="38">
        <f t="shared" si="169"/>
        <v>0</v>
      </c>
      <c r="S1840" s="40" t="str">
        <f t="shared" si="172"/>
        <v/>
      </c>
    </row>
    <row r="1841" spans="1:19">
      <c r="A1841" s="33"/>
      <c r="B1841" s="34"/>
      <c r="C1841" s="33"/>
      <c r="D1841" s="33"/>
      <c r="E1841" s="33"/>
      <c r="F1841" s="42"/>
      <c r="G1841" s="42"/>
      <c r="I1841">
        <f t="shared" si="170"/>
        <v>0</v>
      </c>
      <c r="J1841">
        <f t="shared" si="171"/>
        <v>0</v>
      </c>
      <c r="L1841" s="107"/>
      <c r="M1841" s="110"/>
      <c r="N1841" s="109"/>
      <c r="P1841" s="38">
        <f t="shared" si="168"/>
        <v>0</v>
      </c>
      <c r="Q1841" s="105">
        <f t="shared" si="173"/>
        <v>0</v>
      </c>
      <c r="R1841" s="38">
        <f t="shared" si="169"/>
        <v>0</v>
      </c>
      <c r="S1841" s="40" t="str">
        <f t="shared" si="172"/>
        <v/>
      </c>
    </row>
    <row r="1842" spans="1:19">
      <c r="A1842" s="33"/>
      <c r="B1842" s="34"/>
      <c r="C1842" s="33"/>
      <c r="D1842" s="33"/>
      <c r="E1842" s="33"/>
      <c r="F1842" s="42"/>
      <c r="G1842" s="42"/>
      <c r="I1842">
        <f t="shared" si="170"/>
        <v>0</v>
      </c>
      <c r="J1842">
        <f t="shared" si="171"/>
        <v>0</v>
      </c>
      <c r="L1842" s="107"/>
      <c r="M1842" s="110"/>
      <c r="N1842" s="109"/>
      <c r="P1842" s="38">
        <f t="shared" si="168"/>
        <v>0</v>
      </c>
      <c r="Q1842" s="105">
        <f t="shared" si="173"/>
        <v>0</v>
      </c>
      <c r="R1842" s="38">
        <f t="shared" si="169"/>
        <v>0</v>
      </c>
      <c r="S1842" s="40" t="str">
        <f t="shared" si="172"/>
        <v/>
      </c>
    </row>
    <row r="1843" spans="1:19">
      <c r="A1843" s="33"/>
      <c r="B1843" s="34"/>
      <c r="C1843" s="33"/>
      <c r="D1843" s="33"/>
      <c r="E1843" s="33"/>
      <c r="F1843" s="42"/>
      <c r="G1843" s="42"/>
      <c r="I1843">
        <f t="shared" si="170"/>
        <v>0</v>
      </c>
      <c r="J1843">
        <f t="shared" si="171"/>
        <v>0</v>
      </c>
      <c r="L1843" s="107"/>
      <c r="M1843" s="110"/>
      <c r="N1843" s="109"/>
      <c r="P1843" s="38">
        <f t="shared" si="168"/>
        <v>0</v>
      </c>
      <c r="Q1843" s="105">
        <f t="shared" si="173"/>
        <v>0</v>
      </c>
      <c r="R1843" s="38">
        <f t="shared" si="169"/>
        <v>0</v>
      </c>
      <c r="S1843" s="40" t="str">
        <f t="shared" si="172"/>
        <v/>
      </c>
    </row>
    <row r="1844" spans="1:19">
      <c r="A1844" s="33"/>
      <c r="B1844" s="34"/>
      <c r="C1844" s="33"/>
      <c r="D1844" s="33"/>
      <c r="E1844" s="33"/>
      <c r="F1844" s="42"/>
      <c r="G1844" s="42"/>
      <c r="I1844">
        <f t="shared" si="170"/>
        <v>0</v>
      </c>
      <c r="J1844">
        <f t="shared" si="171"/>
        <v>0</v>
      </c>
      <c r="L1844" s="107"/>
      <c r="M1844" s="110"/>
      <c r="N1844" s="109"/>
      <c r="P1844" s="38">
        <f t="shared" si="168"/>
        <v>0</v>
      </c>
      <c r="Q1844" s="105">
        <f t="shared" si="173"/>
        <v>0</v>
      </c>
      <c r="R1844" s="38">
        <f t="shared" si="169"/>
        <v>0</v>
      </c>
      <c r="S1844" s="40" t="str">
        <f t="shared" si="172"/>
        <v/>
      </c>
    </row>
    <row r="1845" spans="1:19">
      <c r="A1845" s="33"/>
      <c r="B1845" s="34"/>
      <c r="C1845" s="33"/>
      <c r="D1845" s="33"/>
      <c r="E1845" s="33"/>
      <c r="F1845" s="42"/>
      <c r="G1845" s="42"/>
      <c r="I1845">
        <f t="shared" si="170"/>
        <v>0</v>
      </c>
      <c r="J1845">
        <f t="shared" si="171"/>
        <v>0</v>
      </c>
      <c r="L1845" s="107"/>
      <c r="M1845" s="110"/>
      <c r="N1845" s="109"/>
      <c r="P1845" s="38">
        <f t="shared" si="168"/>
        <v>0</v>
      </c>
      <c r="Q1845" s="105">
        <f t="shared" si="173"/>
        <v>0</v>
      </c>
      <c r="R1845" s="38">
        <f t="shared" si="169"/>
        <v>0</v>
      </c>
      <c r="S1845" s="40" t="str">
        <f t="shared" si="172"/>
        <v/>
      </c>
    </row>
    <row r="1846" spans="1:19">
      <c r="A1846" s="33"/>
      <c r="B1846" s="34"/>
      <c r="C1846" s="33"/>
      <c r="D1846" s="33"/>
      <c r="E1846" s="33"/>
      <c r="F1846" s="42"/>
      <c r="G1846" s="42"/>
      <c r="I1846">
        <f t="shared" si="170"/>
        <v>0</v>
      </c>
      <c r="J1846">
        <f t="shared" si="171"/>
        <v>0</v>
      </c>
      <c r="L1846" s="107"/>
      <c r="M1846" s="110"/>
      <c r="N1846" s="109"/>
      <c r="P1846" s="38">
        <f t="shared" si="168"/>
        <v>0</v>
      </c>
      <c r="Q1846" s="105">
        <f t="shared" si="173"/>
        <v>0</v>
      </c>
      <c r="R1846" s="38">
        <f t="shared" si="169"/>
        <v>0</v>
      </c>
      <c r="S1846" s="40" t="str">
        <f t="shared" si="172"/>
        <v/>
      </c>
    </row>
    <row r="1847" spans="1:19">
      <c r="A1847" s="33"/>
      <c r="B1847" s="34"/>
      <c r="C1847" s="33"/>
      <c r="D1847" s="33"/>
      <c r="E1847" s="33"/>
      <c r="F1847" s="42"/>
      <c r="G1847" s="42"/>
      <c r="I1847">
        <f t="shared" si="170"/>
        <v>0</v>
      </c>
      <c r="J1847">
        <f t="shared" si="171"/>
        <v>0</v>
      </c>
      <c r="L1847" s="107"/>
      <c r="M1847" s="110"/>
      <c r="N1847" s="109"/>
      <c r="P1847" s="38">
        <f t="shared" ref="P1847:P1910" si="174">I1847*L1847/1000</f>
        <v>0</v>
      </c>
      <c r="Q1847" s="105">
        <f t="shared" si="173"/>
        <v>0</v>
      </c>
      <c r="R1847" s="38">
        <f t="shared" ref="R1847:R1910" si="175">J1847*N1847/1000</f>
        <v>0</v>
      </c>
      <c r="S1847" s="40" t="str">
        <f t="shared" si="172"/>
        <v/>
      </c>
    </row>
    <row r="1848" spans="1:19">
      <c r="A1848" s="33"/>
      <c r="B1848" s="34"/>
      <c r="C1848" s="33"/>
      <c r="D1848" s="33"/>
      <c r="E1848" s="33"/>
      <c r="F1848" s="42"/>
      <c r="G1848" s="42"/>
      <c r="I1848">
        <f t="shared" ref="I1848:I1911" si="176">IF(OR(E1848="R",E1848="E"),D1848,IF(D1848&gt;=E1848,D1848-E1848,0))</f>
        <v>0</v>
      </c>
      <c r="J1848">
        <f t="shared" ref="J1848:J1911" si="177">IF(OR(E1848="R",E1848="E"),0,IF(E1848&gt;D1848,E1848-D1848,0))</f>
        <v>0</v>
      </c>
      <c r="L1848" s="107"/>
      <c r="M1848" s="110"/>
      <c r="N1848" s="109"/>
      <c r="P1848" s="38">
        <f t="shared" si="174"/>
        <v>0</v>
      </c>
      <c r="Q1848" s="105">
        <f t="shared" si="173"/>
        <v>0</v>
      </c>
      <c r="R1848" s="38">
        <f t="shared" si="175"/>
        <v>0</v>
      </c>
      <c r="S1848" s="40" t="str">
        <f t="shared" si="172"/>
        <v/>
      </c>
    </row>
    <row r="1849" spans="1:19">
      <c r="A1849" s="33"/>
      <c r="B1849" s="34"/>
      <c r="C1849" s="33"/>
      <c r="D1849" s="33"/>
      <c r="E1849" s="33"/>
      <c r="F1849" s="42"/>
      <c r="G1849" s="42"/>
      <c r="I1849">
        <f t="shared" si="176"/>
        <v>0</v>
      </c>
      <c r="J1849">
        <f t="shared" si="177"/>
        <v>0</v>
      </c>
      <c r="L1849" s="107"/>
      <c r="M1849" s="110"/>
      <c r="N1849" s="109"/>
      <c r="P1849" s="38">
        <f t="shared" si="174"/>
        <v>0</v>
      </c>
      <c r="Q1849" s="105">
        <f t="shared" si="173"/>
        <v>0</v>
      </c>
      <c r="R1849" s="38">
        <f t="shared" si="175"/>
        <v>0</v>
      </c>
      <c r="S1849" s="40" t="str">
        <f t="shared" si="172"/>
        <v/>
      </c>
    </row>
    <row r="1850" spans="1:19">
      <c r="A1850" s="33"/>
      <c r="B1850" s="34"/>
      <c r="C1850" s="33"/>
      <c r="D1850" s="33"/>
      <c r="E1850" s="33"/>
      <c r="F1850" s="42"/>
      <c r="G1850" s="42"/>
      <c r="I1850">
        <f t="shared" si="176"/>
        <v>0</v>
      </c>
      <c r="J1850">
        <f t="shared" si="177"/>
        <v>0</v>
      </c>
      <c r="L1850" s="107"/>
      <c r="M1850" s="110"/>
      <c r="N1850" s="109"/>
      <c r="P1850" s="38">
        <f t="shared" si="174"/>
        <v>0</v>
      </c>
      <c r="Q1850" s="105">
        <f t="shared" si="173"/>
        <v>0</v>
      </c>
      <c r="R1850" s="38">
        <f t="shared" si="175"/>
        <v>0</v>
      </c>
      <c r="S1850" s="40" t="str">
        <f t="shared" si="172"/>
        <v/>
      </c>
    </row>
    <row r="1851" spans="1:19">
      <c r="A1851" s="33"/>
      <c r="B1851" s="34"/>
      <c r="C1851" s="33"/>
      <c r="D1851" s="33"/>
      <c r="E1851" s="33"/>
      <c r="F1851" s="42"/>
      <c r="G1851" s="42"/>
      <c r="I1851">
        <f t="shared" si="176"/>
        <v>0</v>
      </c>
      <c r="J1851">
        <f t="shared" si="177"/>
        <v>0</v>
      </c>
      <c r="L1851" s="107"/>
      <c r="M1851" s="110"/>
      <c r="N1851" s="109"/>
      <c r="P1851" s="38">
        <f t="shared" si="174"/>
        <v>0</v>
      </c>
      <c r="Q1851" s="105">
        <f t="shared" si="173"/>
        <v>0</v>
      </c>
      <c r="R1851" s="38">
        <f t="shared" si="175"/>
        <v>0</v>
      </c>
      <c r="S1851" s="40" t="str">
        <f t="shared" si="172"/>
        <v/>
      </c>
    </row>
    <row r="1852" spans="1:19">
      <c r="A1852" s="33"/>
      <c r="B1852" s="34"/>
      <c r="C1852" s="33"/>
      <c r="D1852" s="33"/>
      <c r="E1852" s="33"/>
      <c r="F1852" s="42"/>
      <c r="G1852" s="42"/>
      <c r="I1852">
        <f t="shared" si="176"/>
        <v>0</v>
      </c>
      <c r="J1852">
        <f t="shared" si="177"/>
        <v>0</v>
      </c>
      <c r="L1852" s="107"/>
      <c r="M1852" s="110"/>
      <c r="N1852" s="109"/>
      <c r="P1852" s="38">
        <f t="shared" si="174"/>
        <v>0</v>
      </c>
      <c r="Q1852" s="105">
        <f t="shared" si="173"/>
        <v>0</v>
      </c>
      <c r="R1852" s="38">
        <f t="shared" si="175"/>
        <v>0</v>
      </c>
      <c r="S1852" s="40" t="str">
        <f t="shared" si="172"/>
        <v/>
      </c>
    </row>
    <row r="1853" spans="1:19">
      <c r="A1853" s="33"/>
      <c r="B1853" s="34"/>
      <c r="C1853" s="33"/>
      <c r="D1853" s="33"/>
      <c r="E1853" s="33"/>
      <c r="F1853" s="42"/>
      <c r="G1853" s="42"/>
      <c r="I1853">
        <f t="shared" si="176"/>
        <v>0</v>
      </c>
      <c r="J1853">
        <f t="shared" si="177"/>
        <v>0</v>
      </c>
      <c r="L1853" s="107"/>
      <c r="M1853" s="110"/>
      <c r="N1853" s="109"/>
      <c r="P1853" s="38">
        <f t="shared" si="174"/>
        <v>0</v>
      </c>
      <c r="Q1853" s="105">
        <f t="shared" si="173"/>
        <v>0</v>
      </c>
      <c r="R1853" s="38">
        <f t="shared" si="175"/>
        <v>0</v>
      </c>
      <c r="S1853" s="40" t="str">
        <f t="shared" si="172"/>
        <v/>
      </c>
    </row>
    <row r="1854" spans="1:19">
      <c r="A1854" s="33"/>
      <c r="B1854" s="34"/>
      <c r="C1854" s="33"/>
      <c r="D1854" s="33"/>
      <c r="E1854" s="33"/>
      <c r="F1854" s="42"/>
      <c r="G1854" s="42"/>
      <c r="I1854">
        <f t="shared" si="176"/>
        <v>0</v>
      </c>
      <c r="J1854">
        <f t="shared" si="177"/>
        <v>0</v>
      </c>
      <c r="L1854" s="107"/>
      <c r="M1854" s="110"/>
      <c r="N1854" s="109"/>
      <c r="P1854" s="38">
        <f t="shared" si="174"/>
        <v>0</v>
      </c>
      <c r="Q1854" s="105">
        <f t="shared" si="173"/>
        <v>0</v>
      </c>
      <c r="R1854" s="38">
        <f t="shared" si="175"/>
        <v>0</v>
      </c>
      <c r="S1854" s="40" t="str">
        <f t="shared" si="172"/>
        <v/>
      </c>
    </row>
    <row r="1855" spans="1:19">
      <c r="A1855" s="33"/>
      <c r="B1855" s="34"/>
      <c r="C1855" s="33"/>
      <c r="D1855" s="33"/>
      <c r="E1855" s="33"/>
      <c r="F1855" s="42"/>
      <c r="G1855" s="42"/>
      <c r="I1855">
        <f t="shared" si="176"/>
        <v>0</v>
      </c>
      <c r="J1855">
        <f t="shared" si="177"/>
        <v>0</v>
      </c>
      <c r="L1855" s="107"/>
      <c r="M1855" s="110"/>
      <c r="N1855" s="109"/>
      <c r="P1855" s="38">
        <f t="shared" si="174"/>
        <v>0</v>
      </c>
      <c r="Q1855" s="105">
        <f t="shared" si="173"/>
        <v>0</v>
      </c>
      <c r="R1855" s="38">
        <f t="shared" si="175"/>
        <v>0</v>
      </c>
      <c r="S1855" s="40" t="str">
        <f t="shared" si="172"/>
        <v/>
      </c>
    </row>
    <row r="1856" spans="1:19">
      <c r="A1856" s="33"/>
      <c r="B1856" s="34"/>
      <c r="C1856" s="33"/>
      <c r="D1856" s="33"/>
      <c r="E1856" s="33"/>
      <c r="F1856" s="42"/>
      <c r="G1856" s="42"/>
      <c r="I1856">
        <f t="shared" si="176"/>
        <v>0</v>
      </c>
      <c r="J1856">
        <f t="shared" si="177"/>
        <v>0</v>
      </c>
      <c r="L1856" s="107"/>
      <c r="M1856" s="110"/>
      <c r="N1856" s="109"/>
      <c r="P1856" s="38">
        <f t="shared" si="174"/>
        <v>0</v>
      </c>
      <c r="Q1856" s="105">
        <f t="shared" si="173"/>
        <v>0</v>
      </c>
      <c r="R1856" s="38">
        <f t="shared" si="175"/>
        <v>0</v>
      </c>
      <c r="S1856" s="40" t="str">
        <f t="shared" si="172"/>
        <v/>
      </c>
    </row>
    <row r="1857" spans="1:19">
      <c r="A1857" s="33"/>
      <c r="B1857" s="34"/>
      <c r="C1857" s="33"/>
      <c r="D1857" s="33"/>
      <c r="E1857" s="33"/>
      <c r="F1857" s="42"/>
      <c r="G1857" s="42"/>
      <c r="I1857">
        <f t="shared" si="176"/>
        <v>0</v>
      </c>
      <c r="J1857">
        <f t="shared" si="177"/>
        <v>0</v>
      </c>
      <c r="L1857" s="107"/>
      <c r="M1857" s="110"/>
      <c r="N1857" s="109"/>
      <c r="P1857" s="38">
        <f t="shared" si="174"/>
        <v>0</v>
      </c>
      <c r="Q1857" s="105">
        <f t="shared" si="173"/>
        <v>0</v>
      </c>
      <c r="R1857" s="38">
        <f t="shared" si="175"/>
        <v>0</v>
      </c>
      <c r="S1857" s="40" t="str">
        <f t="shared" si="172"/>
        <v/>
      </c>
    </row>
    <row r="1858" spans="1:19">
      <c r="A1858" s="33"/>
      <c r="B1858" s="34"/>
      <c r="C1858" s="33"/>
      <c r="D1858" s="33"/>
      <c r="E1858" s="33"/>
      <c r="F1858" s="42"/>
      <c r="G1858" s="42"/>
      <c r="I1858">
        <f t="shared" si="176"/>
        <v>0</v>
      </c>
      <c r="J1858">
        <f t="shared" si="177"/>
        <v>0</v>
      </c>
      <c r="L1858" s="107"/>
      <c r="M1858" s="110"/>
      <c r="N1858" s="109"/>
      <c r="P1858" s="38">
        <f t="shared" si="174"/>
        <v>0</v>
      </c>
      <c r="Q1858" s="105">
        <f t="shared" si="173"/>
        <v>0</v>
      </c>
      <c r="R1858" s="38">
        <f t="shared" si="175"/>
        <v>0</v>
      </c>
      <c r="S1858" s="40" t="str">
        <f t="shared" si="172"/>
        <v/>
      </c>
    </row>
    <row r="1859" spans="1:19">
      <c r="A1859" s="33"/>
      <c r="B1859" s="34"/>
      <c r="C1859" s="33"/>
      <c r="D1859" s="33"/>
      <c r="E1859" s="33"/>
      <c r="F1859" s="42"/>
      <c r="G1859" s="42"/>
      <c r="I1859">
        <f t="shared" si="176"/>
        <v>0</v>
      </c>
      <c r="J1859">
        <f t="shared" si="177"/>
        <v>0</v>
      </c>
      <c r="L1859" s="107"/>
      <c r="M1859" s="110"/>
      <c r="N1859" s="109"/>
      <c r="P1859" s="38">
        <f t="shared" si="174"/>
        <v>0</v>
      </c>
      <c r="Q1859" s="105">
        <f t="shared" si="173"/>
        <v>0</v>
      </c>
      <c r="R1859" s="38">
        <f t="shared" si="175"/>
        <v>0</v>
      </c>
      <c r="S1859" s="40" t="str">
        <f t="shared" si="172"/>
        <v/>
      </c>
    </row>
    <row r="1860" spans="1:19">
      <c r="A1860" s="33"/>
      <c r="B1860" s="34"/>
      <c r="C1860" s="33"/>
      <c r="D1860" s="33"/>
      <c r="E1860" s="33"/>
      <c r="F1860" s="42"/>
      <c r="G1860" s="42"/>
      <c r="I1860">
        <f t="shared" si="176"/>
        <v>0</v>
      </c>
      <c r="J1860">
        <f t="shared" si="177"/>
        <v>0</v>
      </c>
      <c r="L1860" s="107"/>
      <c r="M1860" s="110"/>
      <c r="N1860" s="109"/>
      <c r="P1860" s="38">
        <f t="shared" si="174"/>
        <v>0</v>
      </c>
      <c r="Q1860" s="105">
        <f t="shared" si="173"/>
        <v>0</v>
      </c>
      <c r="R1860" s="38">
        <f t="shared" si="175"/>
        <v>0</v>
      </c>
      <c r="S1860" s="40" t="str">
        <f t="shared" si="172"/>
        <v/>
      </c>
    </row>
    <row r="1861" spans="1:19">
      <c r="A1861" s="33"/>
      <c r="B1861" s="34"/>
      <c r="C1861" s="33"/>
      <c r="D1861" s="33"/>
      <c r="E1861" s="33"/>
      <c r="F1861" s="42"/>
      <c r="G1861" s="42"/>
      <c r="I1861">
        <f t="shared" si="176"/>
        <v>0</v>
      </c>
      <c r="J1861">
        <f t="shared" si="177"/>
        <v>0</v>
      </c>
      <c r="L1861" s="107"/>
      <c r="M1861" s="110"/>
      <c r="N1861" s="109"/>
      <c r="P1861" s="38">
        <f t="shared" si="174"/>
        <v>0</v>
      </c>
      <c r="Q1861" s="105">
        <f t="shared" si="173"/>
        <v>0</v>
      </c>
      <c r="R1861" s="38">
        <f t="shared" si="175"/>
        <v>0</v>
      </c>
      <c r="S1861" s="40" t="str">
        <f t="shared" si="172"/>
        <v/>
      </c>
    </row>
    <row r="1862" spans="1:19">
      <c r="A1862" s="33"/>
      <c r="B1862" s="34"/>
      <c r="C1862" s="33"/>
      <c r="D1862" s="33"/>
      <c r="E1862" s="33"/>
      <c r="F1862" s="42"/>
      <c r="G1862" s="42"/>
      <c r="I1862">
        <f t="shared" si="176"/>
        <v>0</v>
      </c>
      <c r="J1862">
        <f t="shared" si="177"/>
        <v>0</v>
      </c>
      <c r="L1862" s="107"/>
      <c r="M1862" s="110"/>
      <c r="N1862" s="109"/>
      <c r="P1862" s="38">
        <f t="shared" si="174"/>
        <v>0</v>
      </c>
      <c r="Q1862" s="105">
        <f t="shared" si="173"/>
        <v>0</v>
      </c>
      <c r="R1862" s="38">
        <f t="shared" si="175"/>
        <v>0</v>
      </c>
      <c r="S1862" s="40" t="str">
        <f t="shared" si="172"/>
        <v/>
      </c>
    </row>
    <row r="1863" spans="1:19">
      <c r="A1863" s="33"/>
      <c r="B1863" s="34"/>
      <c r="C1863" s="33"/>
      <c r="D1863" s="33"/>
      <c r="E1863" s="33"/>
      <c r="F1863" s="42"/>
      <c r="G1863" s="42"/>
      <c r="I1863">
        <f t="shared" si="176"/>
        <v>0</v>
      </c>
      <c r="J1863">
        <f t="shared" si="177"/>
        <v>0</v>
      </c>
      <c r="L1863" s="107"/>
      <c r="M1863" s="110"/>
      <c r="N1863" s="109"/>
      <c r="P1863" s="38">
        <f t="shared" si="174"/>
        <v>0</v>
      </c>
      <c r="Q1863" s="105">
        <f t="shared" si="173"/>
        <v>0</v>
      </c>
      <c r="R1863" s="38">
        <f t="shared" si="175"/>
        <v>0</v>
      </c>
      <c r="S1863" s="40" t="str">
        <f t="shared" ref="S1863:S1926" si="178">IF(C1863=1,SUM(R1863:R1886)-SUM(P1863:P1886),"")</f>
        <v/>
      </c>
    </row>
    <row r="1864" spans="1:19">
      <c r="A1864" s="33"/>
      <c r="B1864" s="34"/>
      <c r="C1864" s="33"/>
      <c r="D1864" s="33"/>
      <c r="E1864" s="33"/>
      <c r="F1864" s="42"/>
      <c r="G1864" s="42"/>
      <c r="I1864">
        <f t="shared" si="176"/>
        <v>0</v>
      </c>
      <c r="J1864">
        <f t="shared" si="177"/>
        <v>0</v>
      </c>
      <c r="L1864" s="107"/>
      <c r="M1864" s="110"/>
      <c r="N1864" s="109"/>
      <c r="P1864" s="38">
        <f t="shared" si="174"/>
        <v>0</v>
      </c>
      <c r="Q1864" s="105">
        <f t="shared" ref="Q1864:Q1927" si="179">I1864*M1864/1000</f>
        <v>0</v>
      </c>
      <c r="R1864" s="38">
        <f t="shared" si="175"/>
        <v>0</v>
      </c>
      <c r="S1864" s="40" t="str">
        <f t="shared" si="178"/>
        <v/>
      </c>
    </row>
    <row r="1865" spans="1:19">
      <c r="A1865" s="33"/>
      <c r="B1865" s="34"/>
      <c r="C1865" s="33"/>
      <c r="D1865" s="33"/>
      <c r="E1865" s="33"/>
      <c r="F1865" s="42"/>
      <c r="G1865" s="42"/>
      <c r="I1865">
        <f t="shared" si="176"/>
        <v>0</v>
      </c>
      <c r="J1865">
        <f t="shared" si="177"/>
        <v>0</v>
      </c>
      <c r="L1865" s="107"/>
      <c r="M1865" s="110"/>
      <c r="N1865" s="109"/>
      <c r="P1865" s="38">
        <f t="shared" si="174"/>
        <v>0</v>
      </c>
      <c r="Q1865" s="105">
        <f t="shared" si="179"/>
        <v>0</v>
      </c>
      <c r="R1865" s="38">
        <f t="shared" si="175"/>
        <v>0</v>
      </c>
      <c r="S1865" s="40" t="str">
        <f t="shared" si="178"/>
        <v/>
      </c>
    </row>
    <row r="1866" spans="1:19">
      <c r="A1866" s="33"/>
      <c r="B1866" s="34"/>
      <c r="C1866" s="33"/>
      <c r="D1866" s="33"/>
      <c r="E1866" s="33"/>
      <c r="F1866" s="42"/>
      <c r="G1866" s="42"/>
      <c r="I1866">
        <f t="shared" si="176"/>
        <v>0</v>
      </c>
      <c r="J1866">
        <f t="shared" si="177"/>
        <v>0</v>
      </c>
      <c r="L1866" s="107"/>
      <c r="M1866" s="110"/>
      <c r="N1866" s="109"/>
      <c r="P1866" s="38">
        <f t="shared" si="174"/>
        <v>0</v>
      </c>
      <c r="Q1866" s="105">
        <f t="shared" si="179"/>
        <v>0</v>
      </c>
      <c r="R1866" s="38">
        <f t="shared" si="175"/>
        <v>0</v>
      </c>
      <c r="S1866" s="40" t="str">
        <f t="shared" si="178"/>
        <v/>
      </c>
    </row>
    <row r="1867" spans="1:19">
      <c r="A1867" s="33"/>
      <c r="B1867" s="34"/>
      <c r="C1867" s="33"/>
      <c r="D1867" s="33"/>
      <c r="E1867" s="33"/>
      <c r="F1867" s="42"/>
      <c r="G1867" s="42"/>
      <c r="I1867">
        <f t="shared" si="176"/>
        <v>0</v>
      </c>
      <c r="J1867">
        <f t="shared" si="177"/>
        <v>0</v>
      </c>
      <c r="L1867" s="107"/>
      <c r="M1867" s="110"/>
      <c r="N1867" s="109"/>
      <c r="P1867" s="38">
        <f t="shared" si="174"/>
        <v>0</v>
      </c>
      <c r="Q1867" s="105">
        <f t="shared" si="179"/>
        <v>0</v>
      </c>
      <c r="R1867" s="38">
        <f t="shared" si="175"/>
        <v>0</v>
      </c>
      <c r="S1867" s="40" t="str">
        <f t="shared" si="178"/>
        <v/>
      </c>
    </row>
    <row r="1868" spans="1:19">
      <c r="A1868" s="33"/>
      <c r="B1868" s="34"/>
      <c r="C1868" s="33"/>
      <c r="D1868" s="33"/>
      <c r="E1868" s="33"/>
      <c r="F1868" s="42"/>
      <c r="G1868" s="42"/>
      <c r="I1868">
        <f t="shared" si="176"/>
        <v>0</v>
      </c>
      <c r="J1868">
        <f t="shared" si="177"/>
        <v>0</v>
      </c>
      <c r="L1868" s="107"/>
      <c r="M1868" s="110"/>
      <c r="N1868" s="109"/>
      <c r="P1868" s="38">
        <f t="shared" si="174"/>
        <v>0</v>
      </c>
      <c r="Q1868" s="105">
        <f t="shared" si="179"/>
        <v>0</v>
      </c>
      <c r="R1868" s="38">
        <f t="shared" si="175"/>
        <v>0</v>
      </c>
      <c r="S1868" s="40" t="str">
        <f t="shared" si="178"/>
        <v/>
      </c>
    </row>
    <row r="1869" spans="1:19">
      <c r="A1869" s="33"/>
      <c r="B1869" s="34"/>
      <c r="C1869" s="33"/>
      <c r="D1869" s="33"/>
      <c r="E1869" s="33"/>
      <c r="F1869" s="42"/>
      <c r="G1869" s="42"/>
      <c r="I1869">
        <f t="shared" si="176"/>
        <v>0</v>
      </c>
      <c r="J1869">
        <f t="shared" si="177"/>
        <v>0</v>
      </c>
      <c r="L1869" s="107"/>
      <c r="M1869" s="110"/>
      <c r="N1869" s="109"/>
      <c r="P1869" s="38">
        <f t="shared" si="174"/>
        <v>0</v>
      </c>
      <c r="Q1869" s="105">
        <f t="shared" si="179"/>
        <v>0</v>
      </c>
      <c r="R1869" s="38">
        <f t="shared" si="175"/>
        <v>0</v>
      </c>
      <c r="S1869" s="40" t="str">
        <f t="shared" si="178"/>
        <v/>
      </c>
    </row>
    <row r="1870" spans="1:19">
      <c r="A1870" s="33"/>
      <c r="B1870" s="34"/>
      <c r="C1870" s="33"/>
      <c r="D1870" s="33"/>
      <c r="E1870" s="33"/>
      <c r="F1870" s="42"/>
      <c r="G1870" s="42"/>
      <c r="I1870">
        <f t="shared" si="176"/>
        <v>0</v>
      </c>
      <c r="J1870">
        <f t="shared" si="177"/>
        <v>0</v>
      </c>
      <c r="L1870" s="107"/>
      <c r="M1870" s="110"/>
      <c r="N1870" s="109"/>
      <c r="P1870" s="38">
        <f t="shared" si="174"/>
        <v>0</v>
      </c>
      <c r="Q1870" s="105">
        <f t="shared" si="179"/>
        <v>0</v>
      </c>
      <c r="R1870" s="38">
        <f t="shared" si="175"/>
        <v>0</v>
      </c>
      <c r="S1870" s="40" t="str">
        <f t="shared" si="178"/>
        <v/>
      </c>
    </row>
    <row r="1871" spans="1:19">
      <c r="A1871" s="33"/>
      <c r="B1871" s="34"/>
      <c r="C1871" s="33"/>
      <c r="D1871" s="33"/>
      <c r="E1871" s="33"/>
      <c r="F1871" s="42"/>
      <c r="G1871" s="42"/>
      <c r="I1871">
        <f t="shared" si="176"/>
        <v>0</v>
      </c>
      <c r="J1871">
        <f t="shared" si="177"/>
        <v>0</v>
      </c>
      <c r="L1871" s="107"/>
      <c r="M1871" s="110"/>
      <c r="N1871" s="109"/>
      <c r="P1871" s="38">
        <f t="shared" si="174"/>
        <v>0</v>
      </c>
      <c r="Q1871" s="105">
        <f t="shared" si="179"/>
        <v>0</v>
      </c>
      <c r="R1871" s="38">
        <f t="shared" si="175"/>
        <v>0</v>
      </c>
      <c r="S1871" s="40" t="str">
        <f t="shared" si="178"/>
        <v/>
      </c>
    </row>
    <row r="1872" spans="1:19">
      <c r="A1872" s="33"/>
      <c r="B1872" s="34"/>
      <c r="C1872" s="33"/>
      <c r="D1872" s="33"/>
      <c r="E1872" s="33"/>
      <c r="F1872" s="42"/>
      <c r="G1872" s="42"/>
      <c r="I1872">
        <f t="shared" si="176"/>
        <v>0</v>
      </c>
      <c r="J1872">
        <f t="shared" si="177"/>
        <v>0</v>
      </c>
      <c r="L1872" s="107"/>
      <c r="M1872" s="110"/>
      <c r="N1872" s="109"/>
      <c r="P1872" s="38">
        <f t="shared" si="174"/>
        <v>0</v>
      </c>
      <c r="Q1872" s="105">
        <f t="shared" si="179"/>
        <v>0</v>
      </c>
      <c r="R1872" s="38">
        <f t="shared" si="175"/>
        <v>0</v>
      </c>
      <c r="S1872" s="40" t="str">
        <f t="shared" si="178"/>
        <v/>
      </c>
    </row>
    <row r="1873" spans="1:19">
      <c r="A1873" s="33"/>
      <c r="B1873" s="34"/>
      <c r="C1873" s="33"/>
      <c r="D1873" s="33"/>
      <c r="E1873" s="33"/>
      <c r="F1873" s="42"/>
      <c r="G1873" s="42"/>
      <c r="I1873">
        <f t="shared" si="176"/>
        <v>0</v>
      </c>
      <c r="J1873">
        <f t="shared" si="177"/>
        <v>0</v>
      </c>
      <c r="L1873" s="107"/>
      <c r="M1873" s="110"/>
      <c r="N1873" s="109"/>
      <c r="P1873" s="38">
        <f t="shared" si="174"/>
        <v>0</v>
      </c>
      <c r="Q1873" s="105">
        <f t="shared" si="179"/>
        <v>0</v>
      </c>
      <c r="R1873" s="38">
        <f t="shared" si="175"/>
        <v>0</v>
      </c>
      <c r="S1873" s="40" t="str">
        <f t="shared" si="178"/>
        <v/>
      </c>
    </row>
    <row r="1874" spans="1:19">
      <c r="A1874" s="33"/>
      <c r="B1874" s="34"/>
      <c r="C1874" s="33"/>
      <c r="D1874" s="33"/>
      <c r="E1874" s="33"/>
      <c r="F1874" s="42"/>
      <c r="G1874" s="42"/>
      <c r="I1874">
        <f t="shared" si="176"/>
        <v>0</v>
      </c>
      <c r="J1874">
        <f t="shared" si="177"/>
        <v>0</v>
      </c>
      <c r="L1874" s="107"/>
      <c r="M1874" s="110"/>
      <c r="N1874" s="109"/>
      <c r="P1874" s="38">
        <f t="shared" si="174"/>
        <v>0</v>
      </c>
      <c r="Q1874" s="105">
        <f t="shared" si="179"/>
        <v>0</v>
      </c>
      <c r="R1874" s="38">
        <f t="shared" si="175"/>
        <v>0</v>
      </c>
      <c r="S1874" s="40" t="str">
        <f t="shared" si="178"/>
        <v/>
      </c>
    </row>
    <row r="1875" spans="1:19">
      <c r="A1875" s="33"/>
      <c r="B1875" s="34"/>
      <c r="C1875" s="33"/>
      <c r="D1875" s="33"/>
      <c r="E1875" s="33"/>
      <c r="F1875" s="42"/>
      <c r="G1875" s="42"/>
      <c r="I1875">
        <f t="shared" si="176"/>
        <v>0</v>
      </c>
      <c r="J1875">
        <f t="shared" si="177"/>
        <v>0</v>
      </c>
      <c r="L1875" s="107"/>
      <c r="M1875" s="110"/>
      <c r="N1875" s="109"/>
      <c r="P1875" s="38">
        <f t="shared" si="174"/>
        <v>0</v>
      </c>
      <c r="Q1875" s="105">
        <f t="shared" si="179"/>
        <v>0</v>
      </c>
      <c r="R1875" s="38">
        <f t="shared" si="175"/>
        <v>0</v>
      </c>
      <c r="S1875" s="40" t="str">
        <f t="shared" si="178"/>
        <v/>
      </c>
    </row>
    <row r="1876" spans="1:19">
      <c r="A1876" s="33"/>
      <c r="B1876" s="34"/>
      <c r="C1876" s="33"/>
      <c r="D1876" s="33"/>
      <c r="E1876" s="33"/>
      <c r="F1876" s="42"/>
      <c r="G1876" s="42"/>
      <c r="I1876">
        <f t="shared" si="176"/>
        <v>0</v>
      </c>
      <c r="J1876">
        <f t="shared" si="177"/>
        <v>0</v>
      </c>
      <c r="L1876" s="107"/>
      <c r="M1876" s="110"/>
      <c r="N1876" s="109"/>
      <c r="P1876" s="38">
        <f t="shared" si="174"/>
        <v>0</v>
      </c>
      <c r="Q1876" s="105">
        <f t="shared" si="179"/>
        <v>0</v>
      </c>
      <c r="R1876" s="38">
        <f t="shared" si="175"/>
        <v>0</v>
      </c>
      <c r="S1876" s="40" t="str">
        <f t="shared" si="178"/>
        <v/>
      </c>
    </row>
    <row r="1877" spans="1:19">
      <c r="A1877" s="33"/>
      <c r="B1877" s="34"/>
      <c r="C1877" s="33"/>
      <c r="D1877" s="33"/>
      <c r="E1877" s="33"/>
      <c r="F1877" s="42"/>
      <c r="G1877" s="42"/>
      <c r="I1877">
        <f t="shared" si="176"/>
        <v>0</v>
      </c>
      <c r="J1877">
        <f t="shared" si="177"/>
        <v>0</v>
      </c>
      <c r="L1877" s="107"/>
      <c r="M1877" s="110"/>
      <c r="N1877" s="109"/>
      <c r="P1877" s="38">
        <f t="shared" si="174"/>
        <v>0</v>
      </c>
      <c r="Q1877" s="105">
        <f t="shared" si="179"/>
        <v>0</v>
      </c>
      <c r="R1877" s="38">
        <f t="shared" si="175"/>
        <v>0</v>
      </c>
      <c r="S1877" s="40" t="str">
        <f t="shared" si="178"/>
        <v/>
      </c>
    </row>
    <row r="1878" spans="1:19">
      <c r="A1878" s="33"/>
      <c r="B1878" s="34"/>
      <c r="C1878" s="33"/>
      <c r="D1878" s="33"/>
      <c r="E1878" s="33"/>
      <c r="F1878" s="42"/>
      <c r="G1878" s="42"/>
      <c r="I1878">
        <f t="shared" si="176"/>
        <v>0</v>
      </c>
      <c r="J1878">
        <f t="shared" si="177"/>
        <v>0</v>
      </c>
      <c r="L1878" s="107"/>
      <c r="M1878" s="110"/>
      <c r="N1878" s="109"/>
      <c r="P1878" s="38">
        <f t="shared" si="174"/>
        <v>0</v>
      </c>
      <c r="Q1878" s="105">
        <f t="shared" si="179"/>
        <v>0</v>
      </c>
      <c r="R1878" s="38">
        <f t="shared" si="175"/>
        <v>0</v>
      </c>
      <c r="S1878" s="40" t="str">
        <f t="shared" si="178"/>
        <v/>
      </c>
    </row>
    <row r="1879" spans="1:19">
      <c r="A1879" s="33"/>
      <c r="B1879" s="34"/>
      <c r="C1879" s="33"/>
      <c r="D1879" s="33"/>
      <c r="E1879" s="33"/>
      <c r="F1879" s="42"/>
      <c r="G1879" s="42"/>
      <c r="I1879">
        <f t="shared" si="176"/>
        <v>0</v>
      </c>
      <c r="J1879">
        <f t="shared" si="177"/>
        <v>0</v>
      </c>
      <c r="L1879" s="107"/>
      <c r="M1879" s="110"/>
      <c r="N1879" s="109"/>
      <c r="P1879" s="38">
        <f t="shared" si="174"/>
        <v>0</v>
      </c>
      <c r="Q1879" s="105">
        <f t="shared" si="179"/>
        <v>0</v>
      </c>
      <c r="R1879" s="38">
        <f t="shared" si="175"/>
        <v>0</v>
      </c>
      <c r="S1879" s="40" t="str">
        <f t="shared" si="178"/>
        <v/>
      </c>
    </row>
    <row r="1880" spans="1:19">
      <c r="A1880" s="33"/>
      <c r="B1880" s="34"/>
      <c r="C1880" s="33"/>
      <c r="D1880" s="33"/>
      <c r="E1880" s="33"/>
      <c r="F1880" s="42"/>
      <c r="G1880" s="42"/>
      <c r="I1880">
        <f t="shared" si="176"/>
        <v>0</v>
      </c>
      <c r="J1880">
        <f t="shared" si="177"/>
        <v>0</v>
      </c>
      <c r="L1880" s="107"/>
      <c r="M1880" s="110"/>
      <c r="N1880" s="109"/>
      <c r="P1880" s="38">
        <f t="shared" si="174"/>
        <v>0</v>
      </c>
      <c r="Q1880" s="105">
        <f t="shared" si="179"/>
        <v>0</v>
      </c>
      <c r="R1880" s="38">
        <f t="shared" si="175"/>
        <v>0</v>
      </c>
      <c r="S1880" s="40" t="str">
        <f t="shared" si="178"/>
        <v/>
      </c>
    </row>
    <row r="1881" spans="1:19">
      <c r="A1881" s="33"/>
      <c r="B1881" s="34"/>
      <c r="C1881" s="33"/>
      <c r="D1881" s="33"/>
      <c r="E1881" s="33"/>
      <c r="F1881" s="42"/>
      <c r="G1881" s="42"/>
      <c r="I1881">
        <f t="shared" si="176"/>
        <v>0</v>
      </c>
      <c r="J1881">
        <f t="shared" si="177"/>
        <v>0</v>
      </c>
      <c r="L1881" s="107"/>
      <c r="M1881" s="110"/>
      <c r="N1881" s="109"/>
      <c r="P1881" s="38">
        <f t="shared" si="174"/>
        <v>0</v>
      </c>
      <c r="Q1881" s="105">
        <f t="shared" si="179"/>
        <v>0</v>
      </c>
      <c r="R1881" s="38">
        <f t="shared" si="175"/>
        <v>0</v>
      </c>
      <c r="S1881" s="40" t="str">
        <f t="shared" si="178"/>
        <v/>
      </c>
    </row>
    <row r="1882" spans="1:19">
      <c r="A1882" s="33"/>
      <c r="B1882" s="34"/>
      <c r="C1882" s="33"/>
      <c r="D1882" s="33"/>
      <c r="E1882" s="33"/>
      <c r="F1882" s="42"/>
      <c r="G1882" s="42"/>
      <c r="I1882">
        <f t="shared" si="176"/>
        <v>0</v>
      </c>
      <c r="J1882">
        <f t="shared" si="177"/>
        <v>0</v>
      </c>
      <c r="L1882" s="107"/>
      <c r="M1882" s="110"/>
      <c r="N1882" s="109"/>
      <c r="P1882" s="38">
        <f t="shared" si="174"/>
        <v>0</v>
      </c>
      <c r="Q1882" s="105">
        <f t="shared" si="179"/>
        <v>0</v>
      </c>
      <c r="R1882" s="38">
        <f t="shared" si="175"/>
        <v>0</v>
      </c>
      <c r="S1882" s="40" t="str">
        <f t="shared" si="178"/>
        <v/>
      </c>
    </row>
    <row r="1883" spans="1:19">
      <c r="A1883" s="33"/>
      <c r="B1883" s="34"/>
      <c r="C1883" s="33"/>
      <c r="D1883" s="33"/>
      <c r="E1883" s="33"/>
      <c r="F1883" s="42"/>
      <c r="G1883" s="42"/>
      <c r="I1883">
        <f t="shared" si="176"/>
        <v>0</v>
      </c>
      <c r="J1883">
        <f t="shared" si="177"/>
        <v>0</v>
      </c>
      <c r="L1883" s="107"/>
      <c r="M1883" s="110"/>
      <c r="N1883" s="109"/>
      <c r="P1883" s="38">
        <f t="shared" si="174"/>
        <v>0</v>
      </c>
      <c r="Q1883" s="105">
        <f t="shared" si="179"/>
        <v>0</v>
      </c>
      <c r="R1883" s="38">
        <f t="shared" si="175"/>
        <v>0</v>
      </c>
      <c r="S1883" s="40" t="str">
        <f t="shared" si="178"/>
        <v/>
      </c>
    </row>
    <row r="1884" spans="1:19">
      <c r="A1884" s="33"/>
      <c r="B1884" s="34"/>
      <c r="C1884" s="33"/>
      <c r="D1884" s="33"/>
      <c r="E1884" s="33"/>
      <c r="F1884" s="42"/>
      <c r="G1884" s="42"/>
      <c r="I1884">
        <f t="shared" si="176"/>
        <v>0</v>
      </c>
      <c r="J1884">
        <f t="shared" si="177"/>
        <v>0</v>
      </c>
      <c r="L1884" s="107"/>
      <c r="M1884" s="110"/>
      <c r="N1884" s="109"/>
      <c r="P1884" s="38">
        <f t="shared" si="174"/>
        <v>0</v>
      </c>
      <c r="Q1884" s="105">
        <f t="shared" si="179"/>
        <v>0</v>
      </c>
      <c r="R1884" s="38">
        <f t="shared" si="175"/>
        <v>0</v>
      </c>
      <c r="S1884" s="40" t="str">
        <f t="shared" si="178"/>
        <v/>
      </c>
    </row>
    <row r="1885" spans="1:19">
      <c r="A1885" s="33"/>
      <c r="B1885" s="34"/>
      <c r="C1885" s="33"/>
      <c r="D1885" s="33"/>
      <c r="E1885" s="33"/>
      <c r="F1885" s="42"/>
      <c r="G1885" s="42"/>
      <c r="I1885">
        <f t="shared" si="176"/>
        <v>0</v>
      </c>
      <c r="J1885">
        <f t="shared" si="177"/>
        <v>0</v>
      </c>
      <c r="L1885" s="107"/>
      <c r="M1885" s="110"/>
      <c r="N1885" s="109"/>
      <c r="P1885" s="38">
        <f t="shared" si="174"/>
        <v>0</v>
      </c>
      <c r="Q1885" s="105">
        <f t="shared" si="179"/>
        <v>0</v>
      </c>
      <c r="R1885" s="38">
        <f t="shared" si="175"/>
        <v>0</v>
      </c>
      <c r="S1885" s="40" t="str">
        <f t="shared" si="178"/>
        <v/>
      </c>
    </row>
    <row r="1886" spans="1:19">
      <c r="A1886" s="33"/>
      <c r="B1886" s="34"/>
      <c r="C1886" s="33"/>
      <c r="D1886" s="33"/>
      <c r="E1886" s="33"/>
      <c r="F1886" s="42"/>
      <c r="G1886" s="42"/>
      <c r="I1886">
        <f t="shared" si="176"/>
        <v>0</v>
      </c>
      <c r="J1886">
        <f t="shared" si="177"/>
        <v>0</v>
      </c>
      <c r="L1886" s="107"/>
      <c r="M1886" s="110"/>
      <c r="N1886" s="109"/>
      <c r="P1886" s="38">
        <f t="shared" si="174"/>
        <v>0</v>
      </c>
      <c r="Q1886" s="105">
        <f t="shared" si="179"/>
        <v>0</v>
      </c>
      <c r="R1886" s="38">
        <f t="shared" si="175"/>
        <v>0</v>
      </c>
      <c r="S1886" s="40" t="str">
        <f t="shared" si="178"/>
        <v/>
      </c>
    </row>
    <row r="1887" spans="1:19">
      <c r="A1887" s="33"/>
      <c r="B1887" s="34"/>
      <c r="C1887" s="33"/>
      <c r="D1887" s="33"/>
      <c r="E1887" s="33"/>
      <c r="F1887" s="42"/>
      <c r="G1887" s="42"/>
      <c r="I1887">
        <f t="shared" si="176"/>
        <v>0</v>
      </c>
      <c r="J1887">
        <f t="shared" si="177"/>
        <v>0</v>
      </c>
      <c r="L1887" s="107"/>
      <c r="M1887" s="110"/>
      <c r="N1887" s="109"/>
      <c r="P1887" s="38">
        <f t="shared" si="174"/>
        <v>0</v>
      </c>
      <c r="Q1887" s="105">
        <f t="shared" si="179"/>
        <v>0</v>
      </c>
      <c r="R1887" s="38">
        <f t="shared" si="175"/>
        <v>0</v>
      </c>
      <c r="S1887" s="40" t="str">
        <f t="shared" si="178"/>
        <v/>
      </c>
    </row>
    <row r="1888" spans="1:19">
      <c r="A1888" s="33"/>
      <c r="B1888" s="34"/>
      <c r="C1888" s="33"/>
      <c r="D1888" s="33"/>
      <c r="E1888" s="33"/>
      <c r="F1888" s="42"/>
      <c r="G1888" s="42"/>
      <c r="I1888">
        <f t="shared" si="176"/>
        <v>0</v>
      </c>
      <c r="J1888">
        <f t="shared" si="177"/>
        <v>0</v>
      </c>
      <c r="L1888" s="107"/>
      <c r="M1888" s="110"/>
      <c r="N1888" s="109"/>
      <c r="P1888" s="38">
        <f t="shared" si="174"/>
        <v>0</v>
      </c>
      <c r="Q1888" s="105">
        <f t="shared" si="179"/>
        <v>0</v>
      </c>
      <c r="R1888" s="38">
        <f t="shared" si="175"/>
        <v>0</v>
      </c>
      <c r="S1888" s="40" t="str">
        <f t="shared" si="178"/>
        <v/>
      </c>
    </row>
    <row r="1889" spans="1:19">
      <c r="A1889" s="33"/>
      <c r="B1889" s="34"/>
      <c r="C1889" s="33"/>
      <c r="D1889" s="33"/>
      <c r="E1889" s="33"/>
      <c r="F1889" s="42"/>
      <c r="G1889" s="42"/>
      <c r="I1889">
        <f t="shared" si="176"/>
        <v>0</v>
      </c>
      <c r="J1889">
        <f t="shared" si="177"/>
        <v>0</v>
      </c>
      <c r="L1889" s="107"/>
      <c r="M1889" s="110"/>
      <c r="N1889" s="109"/>
      <c r="P1889" s="38">
        <f t="shared" si="174"/>
        <v>0</v>
      </c>
      <c r="Q1889" s="105">
        <f t="shared" si="179"/>
        <v>0</v>
      </c>
      <c r="R1889" s="38">
        <f t="shared" si="175"/>
        <v>0</v>
      </c>
      <c r="S1889" s="40" t="str">
        <f t="shared" si="178"/>
        <v/>
      </c>
    </row>
    <row r="1890" spans="1:19">
      <c r="A1890" s="33"/>
      <c r="B1890" s="34"/>
      <c r="C1890" s="33"/>
      <c r="D1890" s="33"/>
      <c r="E1890" s="33"/>
      <c r="F1890" s="42"/>
      <c r="G1890" s="42"/>
      <c r="I1890">
        <f t="shared" si="176"/>
        <v>0</v>
      </c>
      <c r="J1890">
        <f t="shared" si="177"/>
        <v>0</v>
      </c>
      <c r="L1890" s="107"/>
      <c r="M1890" s="110"/>
      <c r="N1890" s="109"/>
      <c r="P1890" s="38">
        <f t="shared" si="174"/>
        <v>0</v>
      </c>
      <c r="Q1890" s="105">
        <f t="shared" si="179"/>
        <v>0</v>
      </c>
      <c r="R1890" s="38">
        <f t="shared" si="175"/>
        <v>0</v>
      </c>
      <c r="S1890" s="40" t="str">
        <f t="shared" si="178"/>
        <v/>
      </c>
    </row>
    <row r="1891" spans="1:19">
      <c r="A1891" s="33"/>
      <c r="B1891" s="34"/>
      <c r="C1891" s="33"/>
      <c r="D1891" s="33"/>
      <c r="E1891" s="33"/>
      <c r="F1891" s="42"/>
      <c r="G1891" s="42"/>
      <c r="I1891">
        <f t="shared" si="176"/>
        <v>0</v>
      </c>
      <c r="J1891">
        <f t="shared" si="177"/>
        <v>0</v>
      </c>
      <c r="L1891" s="107"/>
      <c r="M1891" s="110"/>
      <c r="N1891" s="109"/>
      <c r="P1891" s="38">
        <f t="shared" si="174"/>
        <v>0</v>
      </c>
      <c r="Q1891" s="105">
        <f t="shared" si="179"/>
        <v>0</v>
      </c>
      <c r="R1891" s="38">
        <f t="shared" si="175"/>
        <v>0</v>
      </c>
      <c r="S1891" s="40" t="str">
        <f t="shared" si="178"/>
        <v/>
      </c>
    </row>
    <row r="1892" spans="1:19">
      <c r="A1892" s="33"/>
      <c r="B1892" s="34"/>
      <c r="C1892" s="33"/>
      <c r="D1892" s="33"/>
      <c r="E1892" s="33"/>
      <c r="F1892" s="42"/>
      <c r="G1892" s="42"/>
      <c r="I1892">
        <f t="shared" si="176"/>
        <v>0</v>
      </c>
      <c r="J1892">
        <f t="shared" si="177"/>
        <v>0</v>
      </c>
      <c r="L1892" s="107"/>
      <c r="M1892" s="110"/>
      <c r="N1892" s="109"/>
      <c r="P1892" s="38">
        <f t="shared" si="174"/>
        <v>0</v>
      </c>
      <c r="Q1892" s="105">
        <f t="shared" si="179"/>
        <v>0</v>
      </c>
      <c r="R1892" s="38">
        <f t="shared" si="175"/>
        <v>0</v>
      </c>
      <c r="S1892" s="40" t="str">
        <f t="shared" si="178"/>
        <v/>
      </c>
    </row>
    <row r="1893" spans="1:19">
      <c r="A1893" s="33"/>
      <c r="B1893" s="34"/>
      <c r="C1893" s="33"/>
      <c r="D1893" s="33"/>
      <c r="E1893" s="33"/>
      <c r="F1893" s="42"/>
      <c r="G1893" s="42"/>
      <c r="I1893">
        <f t="shared" si="176"/>
        <v>0</v>
      </c>
      <c r="J1893">
        <f t="shared" si="177"/>
        <v>0</v>
      </c>
      <c r="L1893" s="107"/>
      <c r="M1893" s="110"/>
      <c r="N1893" s="109"/>
      <c r="P1893" s="38">
        <f t="shared" si="174"/>
        <v>0</v>
      </c>
      <c r="Q1893" s="105">
        <f t="shared" si="179"/>
        <v>0</v>
      </c>
      <c r="R1893" s="38">
        <f t="shared" si="175"/>
        <v>0</v>
      </c>
      <c r="S1893" s="40" t="str">
        <f t="shared" si="178"/>
        <v/>
      </c>
    </row>
    <row r="1894" spans="1:19">
      <c r="A1894" s="33"/>
      <c r="B1894" s="34"/>
      <c r="C1894" s="33"/>
      <c r="D1894" s="33"/>
      <c r="E1894" s="33"/>
      <c r="F1894" s="42"/>
      <c r="G1894" s="42"/>
      <c r="I1894">
        <f t="shared" si="176"/>
        <v>0</v>
      </c>
      <c r="J1894">
        <f t="shared" si="177"/>
        <v>0</v>
      </c>
      <c r="L1894" s="107"/>
      <c r="M1894" s="110"/>
      <c r="N1894" s="109"/>
      <c r="P1894" s="38">
        <f t="shared" si="174"/>
        <v>0</v>
      </c>
      <c r="Q1894" s="105">
        <f t="shared" si="179"/>
        <v>0</v>
      </c>
      <c r="R1894" s="38">
        <f t="shared" si="175"/>
        <v>0</v>
      </c>
      <c r="S1894" s="40" t="str">
        <f t="shared" si="178"/>
        <v/>
      </c>
    </row>
    <row r="1895" spans="1:19">
      <c r="A1895" s="33"/>
      <c r="B1895" s="34"/>
      <c r="C1895" s="33"/>
      <c r="D1895" s="33"/>
      <c r="E1895" s="33"/>
      <c r="F1895" s="42"/>
      <c r="G1895" s="42"/>
      <c r="I1895">
        <f t="shared" si="176"/>
        <v>0</v>
      </c>
      <c r="J1895">
        <f t="shared" si="177"/>
        <v>0</v>
      </c>
      <c r="L1895" s="107"/>
      <c r="M1895" s="110"/>
      <c r="N1895" s="109"/>
      <c r="P1895" s="38">
        <f t="shared" si="174"/>
        <v>0</v>
      </c>
      <c r="Q1895" s="105">
        <f t="shared" si="179"/>
        <v>0</v>
      </c>
      <c r="R1895" s="38">
        <f t="shared" si="175"/>
        <v>0</v>
      </c>
      <c r="S1895" s="40" t="str">
        <f t="shared" si="178"/>
        <v/>
      </c>
    </row>
    <row r="1896" spans="1:19">
      <c r="A1896" s="33"/>
      <c r="B1896" s="34"/>
      <c r="C1896" s="33"/>
      <c r="D1896" s="33"/>
      <c r="E1896" s="33"/>
      <c r="F1896" s="42"/>
      <c r="G1896" s="42"/>
      <c r="I1896">
        <f t="shared" si="176"/>
        <v>0</v>
      </c>
      <c r="J1896">
        <f t="shared" si="177"/>
        <v>0</v>
      </c>
      <c r="L1896" s="107"/>
      <c r="M1896" s="110"/>
      <c r="N1896" s="109"/>
      <c r="P1896" s="38">
        <f t="shared" si="174"/>
        <v>0</v>
      </c>
      <c r="Q1896" s="105">
        <f t="shared" si="179"/>
        <v>0</v>
      </c>
      <c r="R1896" s="38">
        <f t="shared" si="175"/>
        <v>0</v>
      </c>
      <c r="S1896" s="40" t="str">
        <f t="shared" si="178"/>
        <v/>
      </c>
    </row>
    <row r="1897" spans="1:19">
      <c r="A1897" s="33"/>
      <c r="B1897" s="34"/>
      <c r="C1897" s="33"/>
      <c r="D1897" s="33"/>
      <c r="E1897" s="33"/>
      <c r="F1897" s="42"/>
      <c r="G1897" s="42"/>
      <c r="I1897">
        <f t="shared" si="176"/>
        <v>0</v>
      </c>
      <c r="J1897">
        <f t="shared" si="177"/>
        <v>0</v>
      </c>
      <c r="L1897" s="107"/>
      <c r="M1897" s="110"/>
      <c r="N1897" s="109"/>
      <c r="P1897" s="38">
        <f t="shared" si="174"/>
        <v>0</v>
      </c>
      <c r="Q1897" s="105">
        <f t="shared" si="179"/>
        <v>0</v>
      </c>
      <c r="R1897" s="38">
        <f t="shared" si="175"/>
        <v>0</v>
      </c>
      <c r="S1897" s="40" t="str">
        <f t="shared" si="178"/>
        <v/>
      </c>
    </row>
    <row r="1898" spans="1:19">
      <c r="A1898" s="33"/>
      <c r="B1898" s="34"/>
      <c r="C1898" s="33"/>
      <c r="D1898" s="33"/>
      <c r="E1898" s="33"/>
      <c r="F1898" s="42"/>
      <c r="G1898" s="42"/>
      <c r="I1898">
        <f t="shared" si="176"/>
        <v>0</v>
      </c>
      <c r="J1898">
        <f t="shared" si="177"/>
        <v>0</v>
      </c>
      <c r="L1898" s="107"/>
      <c r="M1898" s="110"/>
      <c r="N1898" s="109"/>
      <c r="P1898" s="38">
        <f t="shared" si="174"/>
        <v>0</v>
      </c>
      <c r="Q1898" s="105">
        <f t="shared" si="179"/>
        <v>0</v>
      </c>
      <c r="R1898" s="38">
        <f t="shared" si="175"/>
        <v>0</v>
      </c>
      <c r="S1898" s="40" t="str">
        <f t="shared" si="178"/>
        <v/>
      </c>
    </row>
    <row r="1899" spans="1:19">
      <c r="A1899" s="33"/>
      <c r="B1899" s="34"/>
      <c r="C1899" s="33"/>
      <c r="D1899" s="33"/>
      <c r="E1899" s="33"/>
      <c r="F1899" s="42"/>
      <c r="G1899" s="42"/>
      <c r="I1899">
        <f t="shared" si="176"/>
        <v>0</v>
      </c>
      <c r="J1899">
        <f t="shared" si="177"/>
        <v>0</v>
      </c>
      <c r="L1899" s="107"/>
      <c r="M1899" s="110"/>
      <c r="N1899" s="109"/>
      <c r="P1899" s="38">
        <f t="shared" si="174"/>
        <v>0</v>
      </c>
      <c r="Q1899" s="105">
        <f t="shared" si="179"/>
        <v>0</v>
      </c>
      <c r="R1899" s="38">
        <f t="shared" si="175"/>
        <v>0</v>
      </c>
      <c r="S1899" s="40" t="str">
        <f t="shared" si="178"/>
        <v/>
      </c>
    </row>
    <row r="1900" spans="1:19">
      <c r="A1900" s="33"/>
      <c r="B1900" s="34"/>
      <c r="C1900" s="33"/>
      <c r="D1900" s="33"/>
      <c r="E1900" s="33"/>
      <c r="F1900" s="42"/>
      <c r="G1900" s="42"/>
      <c r="I1900">
        <f t="shared" si="176"/>
        <v>0</v>
      </c>
      <c r="J1900">
        <f t="shared" si="177"/>
        <v>0</v>
      </c>
      <c r="L1900" s="107"/>
      <c r="M1900" s="110"/>
      <c r="N1900" s="109"/>
      <c r="P1900" s="38">
        <f t="shared" si="174"/>
        <v>0</v>
      </c>
      <c r="Q1900" s="105">
        <f t="shared" si="179"/>
        <v>0</v>
      </c>
      <c r="R1900" s="38">
        <f t="shared" si="175"/>
        <v>0</v>
      </c>
      <c r="S1900" s="40" t="str">
        <f t="shared" si="178"/>
        <v/>
      </c>
    </row>
    <row r="1901" spans="1:19">
      <c r="A1901" s="33"/>
      <c r="B1901" s="34"/>
      <c r="C1901" s="33"/>
      <c r="D1901" s="33"/>
      <c r="E1901" s="33"/>
      <c r="F1901" s="42"/>
      <c r="G1901" s="42"/>
      <c r="I1901">
        <f t="shared" si="176"/>
        <v>0</v>
      </c>
      <c r="J1901">
        <f t="shared" si="177"/>
        <v>0</v>
      </c>
      <c r="L1901" s="107"/>
      <c r="M1901" s="110"/>
      <c r="N1901" s="109"/>
      <c r="P1901" s="38">
        <f t="shared" si="174"/>
        <v>0</v>
      </c>
      <c r="Q1901" s="105">
        <f t="shared" si="179"/>
        <v>0</v>
      </c>
      <c r="R1901" s="38">
        <f t="shared" si="175"/>
        <v>0</v>
      </c>
      <c r="S1901" s="40" t="str">
        <f t="shared" si="178"/>
        <v/>
      </c>
    </row>
    <row r="1902" spans="1:19">
      <c r="A1902" s="33"/>
      <c r="B1902" s="34"/>
      <c r="C1902" s="33"/>
      <c r="D1902" s="33"/>
      <c r="E1902" s="33"/>
      <c r="F1902" s="42"/>
      <c r="G1902" s="42"/>
      <c r="I1902">
        <f t="shared" si="176"/>
        <v>0</v>
      </c>
      <c r="J1902">
        <f t="shared" si="177"/>
        <v>0</v>
      </c>
      <c r="L1902" s="107"/>
      <c r="M1902" s="110"/>
      <c r="N1902" s="109"/>
      <c r="P1902" s="38">
        <f t="shared" si="174"/>
        <v>0</v>
      </c>
      <c r="Q1902" s="105">
        <f t="shared" si="179"/>
        <v>0</v>
      </c>
      <c r="R1902" s="38">
        <f t="shared" si="175"/>
        <v>0</v>
      </c>
      <c r="S1902" s="40" t="str">
        <f t="shared" si="178"/>
        <v/>
      </c>
    </row>
    <row r="1903" spans="1:19">
      <c r="A1903" s="33"/>
      <c r="B1903" s="34"/>
      <c r="C1903" s="33"/>
      <c r="D1903" s="33"/>
      <c r="E1903" s="33"/>
      <c r="F1903" s="42"/>
      <c r="G1903" s="42"/>
      <c r="I1903">
        <f t="shared" si="176"/>
        <v>0</v>
      </c>
      <c r="J1903">
        <f t="shared" si="177"/>
        <v>0</v>
      </c>
      <c r="L1903" s="107"/>
      <c r="M1903" s="110"/>
      <c r="N1903" s="109"/>
      <c r="P1903" s="38">
        <f t="shared" si="174"/>
        <v>0</v>
      </c>
      <c r="Q1903" s="105">
        <f t="shared" si="179"/>
        <v>0</v>
      </c>
      <c r="R1903" s="38">
        <f t="shared" si="175"/>
        <v>0</v>
      </c>
      <c r="S1903" s="40" t="str">
        <f t="shared" si="178"/>
        <v/>
      </c>
    </row>
    <row r="1904" spans="1:19">
      <c r="A1904" s="33"/>
      <c r="B1904" s="34"/>
      <c r="C1904" s="33"/>
      <c r="D1904" s="33"/>
      <c r="E1904" s="33"/>
      <c r="F1904" s="42"/>
      <c r="G1904" s="42"/>
      <c r="I1904">
        <f t="shared" si="176"/>
        <v>0</v>
      </c>
      <c r="J1904">
        <f t="shared" si="177"/>
        <v>0</v>
      </c>
      <c r="L1904" s="107"/>
      <c r="M1904" s="110"/>
      <c r="N1904" s="109"/>
      <c r="P1904" s="38">
        <f t="shared" si="174"/>
        <v>0</v>
      </c>
      <c r="Q1904" s="105">
        <f t="shared" si="179"/>
        <v>0</v>
      </c>
      <c r="R1904" s="38">
        <f t="shared" si="175"/>
        <v>0</v>
      </c>
      <c r="S1904" s="40" t="str">
        <f t="shared" si="178"/>
        <v/>
      </c>
    </row>
    <row r="1905" spans="1:19">
      <c r="A1905" s="33"/>
      <c r="B1905" s="34"/>
      <c r="C1905" s="33"/>
      <c r="D1905" s="33"/>
      <c r="E1905" s="33"/>
      <c r="F1905" s="42"/>
      <c r="G1905" s="42"/>
      <c r="I1905">
        <f t="shared" si="176"/>
        <v>0</v>
      </c>
      <c r="J1905">
        <f t="shared" si="177"/>
        <v>0</v>
      </c>
      <c r="L1905" s="107"/>
      <c r="M1905" s="110"/>
      <c r="N1905" s="109"/>
      <c r="P1905" s="38">
        <f t="shared" si="174"/>
        <v>0</v>
      </c>
      <c r="Q1905" s="105">
        <f t="shared" si="179"/>
        <v>0</v>
      </c>
      <c r="R1905" s="38">
        <f t="shared" si="175"/>
        <v>0</v>
      </c>
      <c r="S1905" s="40" t="str">
        <f t="shared" si="178"/>
        <v/>
      </c>
    </row>
    <row r="1906" spans="1:19">
      <c r="A1906" s="33"/>
      <c r="B1906" s="34"/>
      <c r="C1906" s="33"/>
      <c r="D1906" s="33"/>
      <c r="E1906" s="33"/>
      <c r="F1906" s="42"/>
      <c r="G1906" s="42"/>
      <c r="I1906">
        <f t="shared" si="176"/>
        <v>0</v>
      </c>
      <c r="J1906">
        <f t="shared" si="177"/>
        <v>0</v>
      </c>
      <c r="L1906" s="107"/>
      <c r="M1906" s="110"/>
      <c r="N1906" s="109"/>
      <c r="P1906" s="38">
        <f t="shared" si="174"/>
        <v>0</v>
      </c>
      <c r="Q1906" s="105">
        <f t="shared" si="179"/>
        <v>0</v>
      </c>
      <c r="R1906" s="38">
        <f t="shared" si="175"/>
        <v>0</v>
      </c>
      <c r="S1906" s="40" t="str">
        <f t="shared" si="178"/>
        <v/>
      </c>
    </row>
    <row r="1907" spans="1:19">
      <c r="A1907" s="33"/>
      <c r="B1907" s="34"/>
      <c r="C1907" s="33"/>
      <c r="D1907" s="33"/>
      <c r="E1907" s="33"/>
      <c r="F1907" s="42"/>
      <c r="G1907" s="42"/>
      <c r="I1907">
        <f t="shared" si="176"/>
        <v>0</v>
      </c>
      <c r="J1907">
        <f t="shared" si="177"/>
        <v>0</v>
      </c>
      <c r="L1907" s="107"/>
      <c r="M1907" s="110"/>
      <c r="N1907" s="109"/>
      <c r="P1907" s="38">
        <f t="shared" si="174"/>
        <v>0</v>
      </c>
      <c r="Q1907" s="105">
        <f t="shared" si="179"/>
        <v>0</v>
      </c>
      <c r="R1907" s="38">
        <f t="shared" si="175"/>
        <v>0</v>
      </c>
      <c r="S1907" s="40" t="str">
        <f t="shared" si="178"/>
        <v/>
      </c>
    </row>
    <row r="1908" spans="1:19">
      <c r="A1908" s="33"/>
      <c r="B1908" s="34"/>
      <c r="C1908" s="33"/>
      <c r="D1908" s="33"/>
      <c r="E1908" s="33"/>
      <c r="F1908" s="42"/>
      <c r="G1908" s="42"/>
      <c r="I1908">
        <f t="shared" si="176"/>
        <v>0</v>
      </c>
      <c r="J1908">
        <f t="shared" si="177"/>
        <v>0</v>
      </c>
      <c r="L1908" s="107"/>
      <c r="M1908" s="110"/>
      <c r="N1908" s="109"/>
      <c r="P1908" s="38">
        <f t="shared" si="174"/>
        <v>0</v>
      </c>
      <c r="Q1908" s="105">
        <f t="shared" si="179"/>
        <v>0</v>
      </c>
      <c r="R1908" s="38">
        <f t="shared" si="175"/>
        <v>0</v>
      </c>
      <c r="S1908" s="40" t="str">
        <f t="shared" si="178"/>
        <v/>
      </c>
    </row>
    <row r="1909" spans="1:19">
      <c r="A1909" s="33"/>
      <c r="B1909" s="34"/>
      <c r="C1909" s="33"/>
      <c r="D1909" s="33"/>
      <c r="E1909" s="33"/>
      <c r="F1909" s="42"/>
      <c r="G1909" s="42"/>
      <c r="I1909">
        <f t="shared" si="176"/>
        <v>0</v>
      </c>
      <c r="J1909">
        <f t="shared" si="177"/>
        <v>0</v>
      </c>
      <c r="L1909" s="107"/>
      <c r="M1909" s="110"/>
      <c r="N1909" s="109"/>
      <c r="P1909" s="38">
        <f t="shared" si="174"/>
        <v>0</v>
      </c>
      <c r="Q1909" s="105">
        <f t="shared" si="179"/>
        <v>0</v>
      </c>
      <c r="R1909" s="38">
        <f t="shared" si="175"/>
        <v>0</v>
      </c>
      <c r="S1909" s="40" t="str">
        <f t="shared" si="178"/>
        <v/>
      </c>
    </row>
    <row r="1910" spans="1:19">
      <c r="A1910" s="33"/>
      <c r="B1910" s="34"/>
      <c r="C1910" s="33"/>
      <c r="D1910" s="33"/>
      <c r="E1910" s="33"/>
      <c r="F1910" s="42"/>
      <c r="G1910" s="42"/>
      <c r="I1910">
        <f t="shared" si="176"/>
        <v>0</v>
      </c>
      <c r="J1910">
        <f t="shared" si="177"/>
        <v>0</v>
      </c>
      <c r="L1910" s="107"/>
      <c r="M1910" s="110"/>
      <c r="N1910" s="109"/>
      <c r="P1910" s="38">
        <f t="shared" si="174"/>
        <v>0</v>
      </c>
      <c r="Q1910" s="105">
        <f t="shared" si="179"/>
        <v>0</v>
      </c>
      <c r="R1910" s="38">
        <f t="shared" si="175"/>
        <v>0</v>
      </c>
      <c r="S1910" s="40" t="str">
        <f t="shared" si="178"/>
        <v/>
      </c>
    </row>
    <row r="1911" spans="1:19">
      <c r="A1911" s="33"/>
      <c r="B1911" s="34"/>
      <c r="C1911" s="33"/>
      <c r="D1911" s="33"/>
      <c r="E1911" s="33"/>
      <c r="F1911" s="42"/>
      <c r="G1911" s="42"/>
      <c r="I1911">
        <f t="shared" si="176"/>
        <v>0</v>
      </c>
      <c r="J1911">
        <f t="shared" si="177"/>
        <v>0</v>
      </c>
      <c r="L1911" s="107"/>
      <c r="M1911" s="110"/>
      <c r="N1911" s="109"/>
      <c r="P1911" s="38">
        <f t="shared" ref="P1911:P1974" si="180">I1911*L1911/1000</f>
        <v>0</v>
      </c>
      <c r="Q1911" s="105">
        <f t="shared" si="179"/>
        <v>0</v>
      </c>
      <c r="R1911" s="38">
        <f t="shared" ref="R1911:R1974" si="181">J1911*N1911/1000</f>
        <v>0</v>
      </c>
      <c r="S1911" s="40" t="str">
        <f t="shared" si="178"/>
        <v/>
      </c>
    </row>
    <row r="1912" spans="1:19">
      <c r="A1912" s="33"/>
      <c r="B1912" s="34"/>
      <c r="C1912" s="33"/>
      <c r="D1912" s="33"/>
      <c r="E1912" s="33"/>
      <c r="F1912" s="42"/>
      <c r="G1912" s="42"/>
      <c r="I1912">
        <f t="shared" ref="I1912:I1975" si="182">IF(OR(E1912="R",E1912="E"),D1912,IF(D1912&gt;=E1912,D1912-E1912,0))</f>
        <v>0</v>
      </c>
      <c r="J1912">
        <f t="shared" ref="J1912:J1975" si="183">IF(OR(E1912="R",E1912="E"),0,IF(E1912&gt;D1912,E1912-D1912,0))</f>
        <v>0</v>
      </c>
      <c r="L1912" s="107"/>
      <c r="M1912" s="110"/>
      <c r="N1912" s="109"/>
      <c r="P1912" s="38">
        <f t="shared" si="180"/>
        <v>0</v>
      </c>
      <c r="Q1912" s="105">
        <f t="shared" si="179"/>
        <v>0</v>
      </c>
      <c r="R1912" s="38">
        <f t="shared" si="181"/>
        <v>0</v>
      </c>
      <c r="S1912" s="40" t="str">
        <f t="shared" si="178"/>
        <v/>
      </c>
    </row>
    <row r="1913" spans="1:19">
      <c r="A1913" s="33"/>
      <c r="B1913" s="34"/>
      <c r="C1913" s="33"/>
      <c r="D1913" s="33"/>
      <c r="E1913" s="33"/>
      <c r="F1913" s="42"/>
      <c r="G1913" s="42"/>
      <c r="I1913">
        <f t="shared" si="182"/>
        <v>0</v>
      </c>
      <c r="J1913">
        <f t="shared" si="183"/>
        <v>0</v>
      </c>
      <c r="L1913" s="107"/>
      <c r="M1913" s="110"/>
      <c r="N1913" s="109"/>
      <c r="P1913" s="38">
        <f t="shared" si="180"/>
        <v>0</v>
      </c>
      <c r="Q1913" s="105">
        <f t="shared" si="179"/>
        <v>0</v>
      </c>
      <c r="R1913" s="38">
        <f t="shared" si="181"/>
        <v>0</v>
      </c>
      <c r="S1913" s="40" t="str">
        <f t="shared" si="178"/>
        <v/>
      </c>
    </row>
    <row r="1914" spans="1:19">
      <c r="A1914" s="33"/>
      <c r="B1914" s="34"/>
      <c r="C1914" s="33"/>
      <c r="D1914" s="33"/>
      <c r="E1914" s="33"/>
      <c r="F1914" s="42"/>
      <c r="G1914" s="42"/>
      <c r="I1914">
        <f t="shared" si="182"/>
        <v>0</v>
      </c>
      <c r="J1914">
        <f t="shared" si="183"/>
        <v>0</v>
      </c>
      <c r="L1914" s="107"/>
      <c r="M1914" s="110"/>
      <c r="N1914" s="109"/>
      <c r="P1914" s="38">
        <f t="shared" si="180"/>
        <v>0</v>
      </c>
      <c r="Q1914" s="105">
        <f t="shared" si="179"/>
        <v>0</v>
      </c>
      <c r="R1914" s="38">
        <f t="shared" si="181"/>
        <v>0</v>
      </c>
      <c r="S1914" s="40" t="str">
        <f t="shared" si="178"/>
        <v/>
      </c>
    </row>
    <row r="1915" spans="1:19">
      <c r="A1915" s="33"/>
      <c r="B1915" s="34"/>
      <c r="C1915" s="33"/>
      <c r="D1915" s="33"/>
      <c r="E1915" s="33"/>
      <c r="F1915" s="42"/>
      <c r="G1915" s="42"/>
      <c r="I1915">
        <f t="shared" si="182"/>
        <v>0</v>
      </c>
      <c r="J1915">
        <f t="shared" si="183"/>
        <v>0</v>
      </c>
      <c r="L1915" s="107"/>
      <c r="M1915" s="110"/>
      <c r="N1915" s="109"/>
      <c r="P1915" s="38">
        <f t="shared" si="180"/>
        <v>0</v>
      </c>
      <c r="Q1915" s="105">
        <f t="shared" si="179"/>
        <v>0</v>
      </c>
      <c r="R1915" s="38">
        <f t="shared" si="181"/>
        <v>0</v>
      </c>
      <c r="S1915" s="40" t="str">
        <f t="shared" si="178"/>
        <v/>
      </c>
    </row>
    <row r="1916" spans="1:19">
      <c r="A1916" s="33"/>
      <c r="B1916" s="34"/>
      <c r="C1916" s="33"/>
      <c r="D1916" s="33"/>
      <c r="E1916" s="33"/>
      <c r="F1916" s="42"/>
      <c r="G1916" s="42"/>
      <c r="I1916">
        <f t="shared" si="182"/>
        <v>0</v>
      </c>
      <c r="J1916">
        <f t="shared" si="183"/>
        <v>0</v>
      </c>
      <c r="L1916" s="107"/>
      <c r="M1916" s="110"/>
      <c r="N1916" s="109"/>
      <c r="P1916" s="38">
        <f t="shared" si="180"/>
        <v>0</v>
      </c>
      <c r="Q1916" s="105">
        <f t="shared" si="179"/>
        <v>0</v>
      </c>
      <c r="R1916" s="38">
        <f t="shared" si="181"/>
        <v>0</v>
      </c>
      <c r="S1916" s="40" t="str">
        <f t="shared" si="178"/>
        <v/>
      </c>
    </row>
    <row r="1917" spans="1:19">
      <c r="A1917" s="33"/>
      <c r="B1917" s="34"/>
      <c r="C1917" s="33"/>
      <c r="D1917" s="33"/>
      <c r="E1917" s="33"/>
      <c r="F1917" s="42"/>
      <c r="G1917" s="42"/>
      <c r="I1917">
        <f t="shared" si="182"/>
        <v>0</v>
      </c>
      <c r="J1917">
        <f t="shared" si="183"/>
        <v>0</v>
      </c>
      <c r="L1917" s="107"/>
      <c r="M1917" s="110"/>
      <c r="N1917" s="109"/>
      <c r="P1917" s="38">
        <f t="shared" si="180"/>
        <v>0</v>
      </c>
      <c r="Q1917" s="105">
        <f t="shared" si="179"/>
        <v>0</v>
      </c>
      <c r="R1917" s="38">
        <f t="shared" si="181"/>
        <v>0</v>
      </c>
      <c r="S1917" s="40" t="str">
        <f t="shared" si="178"/>
        <v/>
      </c>
    </row>
    <row r="1918" spans="1:19">
      <c r="A1918" s="33"/>
      <c r="B1918" s="34"/>
      <c r="C1918" s="33"/>
      <c r="D1918" s="33"/>
      <c r="E1918" s="33"/>
      <c r="F1918" s="42"/>
      <c r="G1918" s="42"/>
      <c r="I1918">
        <f t="shared" si="182"/>
        <v>0</v>
      </c>
      <c r="J1918">
        <f t="shared" si="183"/>
        <v>0</v>
      </c>
      <c r="L1918" s="107"/>
      <c r="M1918" s="110"/>
      <c r="N1918" s="109"/>
      <c r="P1918" s="38">
        <f t="shared" si="180"/>
        <v>0</v>
      </c>
      <c r="Q1918" s="105">
        <f t="shared" si="179"/>
        <v>0</v>
      </c>
      <c r="R1918" s="38">
        <f t="shared" si="181"/>
        <v>0</v>
      </c>
      <c r="S1918" s="40" t="str">
        <f t="shared" si="178"/>
        <v/>
      </c>
    </row>
    <row r="1919" spans="1:19">
      <c r="A1919" s="33"/>
      <c r="B1919" s="34"/>
      <c r="C1919" s="33"/>
      <c r="D1919" s="33"/>
      <c r="E1919" s="33"/>
      <c r="F1919" s="42"/>
      <c r="G1919" s="42"/>
      <c r="I1919">
        <f t="shared" si="182"/>
        <v>0</v>
      </c>
      <c r="J1919">
        <f t="shared" si="183"/>
        <v>0</v>
      </c>
      <c r="L1919" s="107"/>
      <c r="M1919" s="110"/>
      <c r="N1919" s="109"/>
      <c r="P1919" s="38">
        <f t="shared" si="180"/>
        <v>0</v>
      </c>
      <c r="Q1919" s="105">
        <f t="shared" si="179"/>
        <v>0</v>
      </c>
      <c r="R1919" s="38">
        <f t="shared" si="181"/>
        <v>0</v>
      </c>
      <c r="S1919" s="40" t="str">
        <f t="shared" si="178"/>
        <v/>
      </c>
    </row>
    <row r="1920" spans="1:19">
      <c r="A1920" s="33"/>
      <c r="B1920" s="34"/>
      <c r="C1920" s="33"/>
      <c r="D1920" s="33"/>
      <c r="E1920" s="33"/>
      <c r="F1920" s="42"/>
      <c r="G1920" s="42"/>
      <c r="I1920">
        <f t="shared" si="182"/>
        <v>0</v>
      </c>
      <c r="J1920">
        <f t="shared" si="183"/>
        <v>0</v>
      </c>
      <c r="L1920" s="107"/>
      <c r="M1920" s="110"/>
      <c r="N1920" s="109"/>
      <c r="P1920" s="38">
        <f t="shared" si="180"/>
        <v>0</v>
      </c>
      <c r="Q1920" s="105">
        <f t="shared" si="179"/>
        <v>0</v>
      </c>
      <c r="R1920" s="38">
        <f t="shared" si="181"/>
        <v>0</v>
      </c>
      <c r="S1920" s="40" t="str">
        <f t="shared" si="178"/>
        <v/>
      </c>
    </row>
    <row r="1921" spans="1:19">
      <c r="A1921" s="33"/>
      <c r="B1921" s="34"/>
      <c r="C1921" s="33"/>
      <c r="D1921" s="33"/>
      <c r="E1921" s="33"/>
      <c r="F1921" s="42"/>
      <c r="G1921" s="42"/>
      <c r="I1921">
        <f t="shared" si="182"/>
        <v>0</v>
      </c>
      <c r="J1921">
        <f t="shared" si="183"/>
        <v>0</v>
      </c>
      <c r="L1921" s="107"/>
      <c r="M1921" s="110"/>
      <c r="N1921" s="109"/>
      <c r="P1921" s="38">
        <f t="shared" si="180"/>
        <v>0</v>
      </c>
      <c r="Q1921" s="105">
        <f t="shared" si="179"/>
        <v>0</v>
      </c>
      <c r="R1921" s="38">
        <f t="shared" si="181"/>
        <v>0</v>
      </c>
      <c r="S1921" s="40" t="str">
        <f t="shared" si="178"/>
        <v/>
      </c>
    </row>
    <row r="1922" spans="1:19">
      <c r="A1922" s="33"/>
      <c r="B1922" s="34"/>
      <c r="C1922" s="33"/>
      <c r="D1922" s="33"/>
      <c r="E1922" s="33"/>
      <c r="F1922" s="42"/>
      <c r="G1922" s="42"/>
      <c r="I1922">
        <f t="shared" si="182"/>
        <v>0</v>
      </c>
      <c r="J1922">
        <f t="shared" si="183"/>
        <v>0</v>
      </c>
      <c r="L1922" s="107"/>
      <c r="M1922" s="110"/>
      <c r="N1922" s="109"/>
      <c r="P1922" s="38">
        <f t="shared" si="180"/>
        <v>0</v>
      </c>
      <c r="Q1922" s="105">
        <f t="shared" si="179"/>
        <v>0</v>
      </c>
      <c r="R1922" s="38">
        <f t="shared" si="181"/>
        <v>0</v>
      </c>
      <c r="S1922" s="40" t="str">
        <f t="shared" si="178"/>
        <v/>
      </c>
    </row>
    <row r="1923" spans="1:19">
      <c r="A1923" s="33"/>
      <c r="B1923" s="34"/>
      <c r="C1923" s="33"/>
      <c r="D1923" s="33"/>
      <c r="E1923" s="33"/>
      <c r="F1923" s="42"/>
      <c r="G1923" s="42"/>
      <c r="I1923">
        <f t="shared" si="182"/>
        <v>0</v>
      </c>
      <c r="J1923">
        <f t="shared" si="183"/>
        <v>0</v>
      </c>
      <c r="L1923" s="107"/>
      <c r="M1923" s="110"/>
      <c r="N1923" s="109"/>
      <c r="P1923" s="38">
        <f t="shared" si="180"/>
        <v>0</v>
      </c>
      <c r="Q1923" s="105">
        <f t="shared" si="179"/>
        <v>0</v>
      </c>
      <c r="R1923" s="38">
        <f t="shared" si="181"/>
        <v>0</v>
      </c>
      <c r="S1923" s="40" t="str">
        <f t="shared" si="178"/>
        <v/>
      </c>
    </row>
    <row r="1924" spans="1:19">
      <c r="A1924" s="33"/>
      <c r="B1924" s="34"/>
      <c r="C1924" s="33"/>
      <c r="D1924" s="33"/>
      <c r="E1924" s="33"/>
      <c r="F1924" s="42"/>
      <c r="G1924" s="42"/>
      <c r="I1924">
        <f t="shared" si="182"/>
        <v>0</v>
      </c>
      <c r="J1924">
        <f t="shared" si="183"/>
        <v>0</v>
      </c>
      <c r="L1924" s="107"/>
      <c r="M1924" s="110"/>
      <c r="N1924" s="109"/>
      <c r="P1924" s="38">
        <f t="shared" si="180"/>
        <v>0</v>
      </c>
      <c r="Q1924" s="105">
        <f t="shared" si="179"/>
        <v>0</v>
      </c>
      <c r="R1924" s="38">
        <f t="shared" si="181"/>
        <v>0</v>
      </c>
      <c r="S1924" s="40" t="str">
        <f t="shared" si="178"/>
        <v/>
      </c>
    </row>
    <row r="1925" spans="1:19">
      <c r="A1925" s="33"/>
      <c r="B1925" s="34"/>
      <c r="C1925" s="33"/>
      <c r="D1925" s="33"/>
      <c r="E1925" s="33"/>
      <c r="F1925" s="42"/>
      <c r="G1925" s="42"/>
      <c r="I1925">
        <f t="shared" si="182"/>
        <v>0</v>
      </c>
      <c r="J1925">
        <f t="shared" si="183"/>
        <v>0</v>
      </c>
      <c r="L1925" s="107"/>
      <c r="M1925" s="110"/>
      <c r="N1925" s="109"/>
      <c r="P1925" s="38">
        <f t="shared" si="180"/>
        <v>0</v>
      </c>
      <c r="Q1925" s="105">
        <f t="shared" si="179"/>
        <v>0</v>
      </c>
      <c r="R1925" s="38">
        <f t="shared" si="181"/>
        <v>0</v>
      </c>
      <c r="S1925" s="40" t="str">
        <f t="shared" si="178"/>
        <v/>
      </c>
    </row>
    <row r="1926" spans="1:19">
      <c r="A1926" s="33"/>
      <c r="B1926" s="34"/>
      <c r="C1926" s="33"/>
      <c r="D1926" s="33"/>
      <c r="E1926" s="33"/>
      <c r="F1926" s="42"/>
      <c r="G1926" s="42"/>
      <c r="I1926">
        <f t="shared" si="182"/>
        <v>0</v>
      </c>
      <c r="J1926">
        <f t="shared" si="183"/>
        <v>0</v>
      </c>
      <c r="L1926" s="107"/>
      <c r="M1926" s="110"/>
      <c r="N1926" s="109"/>
      <c r="P1926" s="38">
        <f t="shared" si="180"/>
        <v>0</v>
      </c>
      <c r="Q1926" s="105">
        <f t="shared" si="179"/>
        <v>0</v>
      </c>
      <c r="R1926" s="38">
        <f t="shared" si="181"/>
        <v>0</v>
      </c>
      <c r="S1926" s="40" t="str">
        <f t="shared" si="178"/>
        <v/>
      </c>
    </row>
    <row r="1927" spans="1:19">
      <c r="A1927" s="33"/>
      <c r="B1927" s="34"/>
      <c r="C1927" s="33"/>
      <c r="D1927" s="33"/>
      <c r="E1927" s="33"/>
      <c r="F1927" s="42"/>
      <c r="G1927" s="42"/>
      <c r="I1927">
        <f t="shared" si="182"/>
        <v>0</v>
      </c>
      <c r="J1927">
        <f t="shared" si="183"/>
        <v>0</v>
      </c>
      <c r="L1927" s="107"/>
      <c r="M1927" s="110"/>
      <c r="N1927" s="109"/>
      <c r="P1927" s="38">
        <f t="shared" si="180"/>
        <v>0</v>
      </c>
      <c r="Q1927" s="105">
        <f t="shared" si="179"/>
        <v>0</v>
      </c>
      <c r="R1927" s="38">
        <f t="shared" si="181"/>
        <v>0</v>
      </c>
      <c r="S1927" s="40" t="str">
        <f t="shared" ref="S1927:S1990" si="184">IF(C1927=1,SUM(R1927:R1950)-SUM(P1927:P1950),"")</f>
        <v/>
      </c>
    </row>
    <row r="1928" spans="1:19">
      <c r="A1928" s="33"/>
      <c r="B1928" s="34"/>
      <c r="C1928" s="33"/>
      <c r="D1928" s="33"/>
      <c r="E1928" s="33"/>
      <c r="F1928" s="42"/>
      <c r="G1928" s="42"/>
      <c r="I1928">
        <f t="shared" si="182"/>
        <v>0</v>
      </c>
      <c r="J1928">
        <f t="shared" si="183"/>
        <v>0</v>
      </c>
      <c r="L1928" s="107"/>
      <c r="M1928" s="110"/>
      <c r="N1928" s="109"/>
      <c r="P1928" s="38">
        <f t="shared" si="180"/>
        <v>0</v>
      </c>
      <c r="Q1928" s="105">
        <f t="shared" ref="Q1928:Q1991" si="185">I1928*M1928/1000</f>
        <v>0</v>
      </c>
      <c r="R1928" s="38">
        <f t="shared" si="181"/>
        <v>0</v>
      </c>
      <c r="S1928" s="40" t="str">
        <f t="shared" si="184"/>
        <v/>
      </c>
    </row>
    <row r="1929" spans="1:19">
      <c r="A1929" s="33"/>
      <c r="B1929" s="34"/>
      <c r="C1929" s="33"/>
      <c r="D1929" s="33"/>
      <c r="E1929" s="33"/>
      <c r="F1929" s="42"/>
      <c r="G1929" s="42"/>
      <c r="I1929">
        <f t="shared" si="182"/>
        <v>0</v>
      </c>
      <c r="J1929">
        <f t="shared" si="183"/>
        <v>0</v>
      </c>
      <c r="L1929" s="107"/>
      <c r="M1929" s="110"/>
      <c r="N1929" s="109"/>
      <c r="P1929" s="38">
        <f t="shared" si="180"/>
        <v>0</v>
      </c>
      <c r="Q1929" s="105">
        <f t="shared" si="185"/>
        <v>0</v>
      </c>
      <c r="R1929" s="38">
        <f t="shared" si="181"/>
        <v>0</v>
      </c>
      <c r="S1929" s="40" t="str">
        <f t="shared" si="184"/>
        <v/>
      </c>
    </row>
    <row r="1930" spans="1:19">
      <c r="A1930" s="33"/>
      <c r="B1930" s="34"/>
      <c r="C1930" s="33"/>
      <c r="D1930" s="33"/>
      <c r="E1930" s="33"/>
      <c r="F1930" s="42"/>
      <c r="G1930" s="42"/>
      <c r="I1930">
        <f t="shared" si="182"/>
        <v>0</v>
      </c>
      <c r="J1930">
        <f t="shared" si="183"/>
        <v>0</v>
      </c>
      <c r="L1930" s="107"/>
      <c r="M1930" s="110"/>
      <c r="N1930" s="109"/>
      <c r="P1930" s="38">
        <f t="shared" si="180"/>
        <v>0</v>
      </c>
      <c r="Q1930" s="105">
        <f t="shared" si="185"/>
        <v>0</v>
      </c>
      <c r="R1930" s="38">
        <f t="shared" si="181"/>
        <v>0</v>
      </c>
      <c r="S1930" s="40" t="str">
        <f t="shared" si="184"/>
        <v/>
      </c>
    </row>
    <row r="1931" spans="1:19">
      <c r="A1931" s="33"/>
      <c r="B1931" s="34"/>
      <c r="C1931" s="33"/>
      <c r="D1931" s="33"/>
      <c r="E1931" s="33"/>
      <c r="F1931" s="42"/>
      <c r="G1931" s="42"/>
      <c r="I1931">
        <f t="shared" si="182"/>
        <v>0</v>
      </c>
      <c r="J1931">
        <f t="shared" si="183"/>
        <v>0</v>
      </c>
      <c r="L1931" s="107"/>
      <c r="M1931" s="110"/>
      <c r="N1931" s="109"/>
      <c r="P1931" s="38">
        <f t="shared" si="180"/>
        <v>0</v>
      </c>
      <c r="Q1931" s="105">
        <f t="shared" si="185"/>
        <v>0</v>
      </c>
      <c r="R1931" s="38">
        <f t="shared" si="181"/>
        <v>0</v>
      </c>
      <c r="S1931" s="40" t="str">
        <f t="shared" si="184"/>
        <v/>
      </c>
    </row>
    <row r="1932" spans="1:19">
      <c r="A1932" s="33"/>
      <c r="B1932" s="34"/>
      <c r="C1932" s="33"/>
      <c r="D1932" s="33"/>
      <c r="E1932" s="33"/>
      <c r="F1932" s="42"/>
      <c r="G1932" s="42"/>
      <c r="I1932">
        <f t="shared" si="182"/>
        <v>0</v>
      </c>
      <c r="J1932">
        <f t="shared" si="183"/>
        <v>0</v>
      </c>
      <c r="L1932" s="107"/>
      <c r="M1932" s="110"/>
      <c r="N1932" s="109"/>
      <c r="P1932" s="38">
        <f t="shared" si="180"/>
        <v>0</v>
      </c>
      <c r="Q1932" s="105">
        <f t="shared" si="185"/>
        <v>0</v>
      </c>
      <c r="R1932" s="38">
        <f t="shared" si="181"/>
        <v>0</v>
      </c>
      <c r="S1932" s="40" t="str">
        <f t="shared" si="184"/>
        <v/>
      </c>
    </row>
    <row r="1933" spans="1:19">
      <c r="A1933" s="33"/>
      <c r="B1933" s="34"/>
      <c r="C1933" s="33"/>
      <c r="D1933" s="33"/>
      <c r="E1933" s="33"/>
      <c r="F1933" s="42"/>
      <c r="G1933" s="42"/>
      <c r="I1933">
        <f t="shared" si="182"/>
        <v>0</v>
      </c>
      <c r="J1933">
        <f t="shared" si="183"/>
        <v>0</v>
      </c>
      <c r="L1933" s="107"/>
      <c r="M1933" s="110"/>
      <c r="N1933" s="109"/>
      <c r="P1933" s="38">
        <f t="shared" si="180"/>
        <v>0</v>
      </c>
      <c r="Q1933" s="105">
        <f t="shared" si="185"/>
        <v>0</v>
      </c>
      <c r="R1933" s="38">
        <f t="shared" si="181"/>
        <v>0</v>
      </c>
      <c r="S1933" s="40" t="str">
        <f t="shared" si="184"/>
        <v/>
      </c>
    </row>
    <row r="1934" spans="1:19">
      <c r="A1934" s="33"/>
      <c r="B1934" s="34"/>
      <c r="C1934" s="33"/>
      <c r="D1934" s="33"/>
      <c r="E1934" s="33"/>
      <c r="F1934" s="42"/>
      <c r="G1934" s="42"/>
      <c r="I1934">
        <f t="shared" si="182"/>
        <v>0</v>
      </c>
      <c r="J1934">
        <f t="shared" si="183"/>
        <v>0</v>
      </c>
      <c r="L1934" s="107"/>
      <c r="M1934" s="110"/>
      <c r="N1934" s="109"/>
      <c r="P1934" s="38">
        <f t="shared" si="180"/>
        <v>0</v>
      </c>
      <c r="Q1934" s="105">
        <f t="shared" si="185"/>
        <v>0</v>
      </c>
      <c r="R1934" s="38">
        <f t="shared" si="181"/>
        <v>0</v>
      </c>
      <c r="S1934" s="40" t="str">
        <f t="shared" si="184"/>
        <v/>
      </c>
    </row>
    <row r="1935" spans="1:19">
      <c r="A1935" s="33"/>
      <c r="B1935" s="34"/>
      <c r="C1935" s="33"/>
      <c r="D1935" s="33"/>
      <c r="E1935" s="33"/>
      <c r="F1935" s="42"/>
      <c r="G1935" s="42"/>
      <c r="I1935">
        <f t="shared" si="182"/>
        <v>0</v>
      </c>
      <c r="J1935">
        <f t="shared" si="183"/>
        <v>0</v>
      </c>
      <c r="L1935" s="107"/>
      <c r="M1935" s="110"/>
      <c r="N1935" s="109"/>
      <c r="P1935" s="38">
        <f t="shared" si="180"/>
        <v>0</v>
      </c>
      <c r="Q1935" s="105">
        <f t="shared" si="185"/>
        <v>0</v>
      </c>
      <c r="R1935" s="38">
        <f t="shared" si="181"/>
        <v>0</v>
      </c>
      <c r="S1935" s="40" t="str">
        <f t="shared" si="184"/>
        <v/>
      </c>
    </row>
    <row r="1936" spans="1:19">
      <c r="A1936" s="33"/>
      <c r="B1936" s="34"/>
      <c r="C1936" s="33"/>
      <c r="D1936" s="33"/>
      <c r="E1936" s="33"/>
      <c r="F1936" s="42"/>
      <c r="G1936" s="42"/>
      <c r="I1936">
        <f t="shared" si="182"/>
        <v>0</v>
      </c>
      <c r="J1936">
        <f t="shared" si="183"/>
        <v>0</v>
      </c>
      <c r="L1936" s="107"/>
      <c r="M1936" s="110"/>
      <c r="N1936" s="109"/>
      <c r="P1936" s="38">
        <f t="shared" si="180"/>
        <v>0</v>
      </c>
      <c r="Q1936" s="105">
        <f t="shared" si="185"/>
        <v>0</v>
      </c>
      <c r="R1936" s="38">
        <f t="shared" si="181"/>
        <v>0</v>
      </c>
      <c r="S1936" s="40" t="str">
        <f t="shared" si="184"/>
        <v/>
      </c>
    </row>
    <row r="1937" spans="1:19">
      <c r="A1937" s="33"/>
      <c r="B1937" s="34"/>
      <c r="C1937" s="33"/>
      <c r="D1937" s="33"/>
      <c r="E1937" s="33"/>
      <c r="F1937" s="42"/>
      <c r="G1937" s="42"/>
      <c r="I1937">
        <f t="shared" si="182"/>
        <v>0</v>
      </c>
      <c r="J1937">
        <f t="shared" si="183"/>
        <v>0</v>
      </c>
      <c r="L1937" s="107"/>
      <c r="M1937" s="110"/>
      <c r="N1937" s="109"/>
      <c r="P1937" s="38">
        <f t="shared" si="180"/>
        <v>0</v>
      </c>
      <c r="Q1937" s="105">
        <f t="shared" si="185"/>
        <v>0</v>
      </c>
      <c r="R1937" s="38">
        <f t="shared" si="181"/>
        <v>0</v>
      </c>
      <c r="S1937" s="40" t="str">
        <f t="shared" si="184"/>
        <v/>
      </c>
    </row>
    <row r="1938" spans="1:19">
      <c r="A1938" s="33"/>
      <c r="B1938" s="34"/>
      <c r="C1938" s="33"/>
      <c r="D1938" s="33"/>
      <c r="E1938" s="33"/>
      <c r="F1938" s="42"/>
      <c r="G1938" s="42"/>
      <c r="I1938">
        <f t="shared" si="182"/>
        <v>0</v>
      </c>
      <c r="J1938">
        <f t="shared" si="183"/>
        <v>0</v>
      </c>
      <c r="L1938" s="107"/>
      <c r="M1938" s="110"/>
      <c r="N1938" s="109"/>
      <c r="P1938" s="38">
        <f t="shared" si="180"/>
        <v>0</v>
      </c>
      <c r="Q1938" s="105">
        <f t="shared" si="185"/>
        <v>0</v>
      </c>
      <c r="R1938" s="38">
        <f t="shared" si="181"/>
        <v>0</v>
      </c>
      <c r="S1938" s="40" t="str">
        <f t="shared" si="184"/>
        <v/>
      </c>
    </row>
    <row r="1939" spans="1:19">
      <c r="A1939" s="33"/>
      <c r="B1939" s="34"/>
      <c r="C1939" s="33"/>
      <c r="D1939" s="33"/>
      <c r="E1939" s="33"/>
      <c r="F1939" s="42"/>
      <c r="G1939" s="42"/>
      <c r="I1939">
        <f t="shared" si="182"/>
        <v>0</v>
      </c>
      <c r="J1939">
        <f t="shared" si="183"/>
        <v>0</v>
      </c>
      <c r="L1939" s="107"/>
      <c r="M1939" s="110"/>
      <c r="N1939" s="109"/>
      <c r="P1939" s="38">
        <f t="shared" si="180"/>
        <v>0</v>
      </c>
      <c r="Q1939" s="105">
        <f t="shared" si="185"/>
        <v>0</v>
      </c>
      <c r="R1939" s="38">
        <f t="shared" si="181"/>
        <v>0</v>
      </c>
      <c r="S1939" s="40" t="str">
        <f t="shared" si="184"/>
        <v/>
      </c>
    </row>
    <row r="1940" spans="1:19">
      <c r="A1940" s="33"/>
      <c r="B1940" s="34"/>
      <c r="C1940" s="33"/>
      <c r="D1940" s="33"/>
      <c r="E1940" s="33"/>
      <c r="F1940" s="42"/>
      <c r="G1940" s="42"/>
      <c r="I1940">
        <f t="shared" si="182"/>
        <v>0</v>
      </c>
      <c r="J1940">
        <f t="shared" si="183"/>
        <v>0</v>
      </c>
      <c r="L1940" s="107"/>
      <c r="M1940" s="110"/>
      <c r="N1940" s="109"/>
      <c r="P1940" s="38">
        <f t="shared" si="180"/>
        <v>0</v>
      </c>
      <c r="Q1940" s="105">
        <f t="shared" si="185"/>
        <v>0</v>
      </c>
      <c r="R1940" s="38">
        <f t="shared" si="181"/>
        <v>0</v>
      </c>
      <c r="S1940" s="40" t="str">
        <f t="shared" si="184"/>
        <v/>
      </c>
    </row>
    <row r="1941" spans="1:19">
      <c r="A1941" s="33"/>
      <c r="B1941" s="34"/>
      <c r="C1941" s="33"/>
      <c r="D1941" s="33"/>
      <c r="E1941" s="33"/>
      <c r="F1941" s="42"/>
      <c r="G1941" s="42"/>
      <c r="I1941">
        <f t="shared" si="182"/>
        <v>0</v>
      </c>
      <c r="J1941">
        <f t="shared" si="183"/>
        <v>0</v>
      </c>
      <c r="L1941" s="107"/>
      <c r="M1941" s="110"/>
      <c r="N1941" s="109"/>
      <c r="P1941" s="38">
        <f t="shared" si="180"/>
        <v>0</v>
      </c>
      <c r="Q1941" s="105">
        <f t="shared" si="185"/>
        <v>0</v>
      </c>
      <c r="R1941" s="38">
        <f t="shared" si="181"/>
        <v>0</v>
      </c>
      <c r="S1941" s="40" t="str">
        <f t="shared" si="184"/>
        <v/>
      </c>
    </row>
    <row r="1942" spans="1:19">
      <c r="A1942" s="33"/>
      <c r="B1942" s="34"/>
      <c r="C1942" s="33"/>
      <c r="D1942" s="33"/>
      <c r="E1942" s="33"/>
      <c r="F1942" s="42"/>
      <c r="G1942" s="42"/>
      <c r="I1942">
        <f t="shared" si="182"/>
        <v>0</v>
      </c>
      <c r="J1942">
        <f t="shared" si="183"/>
        <v>0</v>
      </c>
      <c r="L1942" s="107"/>
      <c r="M1942" s="110"/>
      <c r="N1942" s="109"/>
      <c r="P1942" s="38">
        <f t="shared" si="180"/>
        <v>0</v>
      </c>
      <c r="Q1942" s="105">
        <f t="shared" si="185"/>
        <v>0</v>
      </c>
      <c r="R1942" s="38">
        <f t="shared" si="181"/>
        <v>0</v>
      </c>
      <c r="S1942" s="40" t="str">
        <f t="shared" si="184"/>
        <v/>
      </c>
    </row>
    <row r="1943" spans="1:19">
      <c r="A1943" s="33"/>
      <c r="B1943" s="34"/>
      <c r="C1943" s="33"/>
      <c r="D1943" s="33"/>
      <c r="E1943" s="33"/>
      <c r="F1943" s="42"/>
      <c r="G1943" s="42"/>
      <c r="I1943">
        <f t="shared" si="182"/>
        <v>0</v>
      </c>
      <c r="J1943">
        <f t="shared" si="183"/>
        <v>0</v>
      </c>
      <c r="L1943" s="107"/>
      <c r="M1943" s="110"/>
      <c r="N1943" s="109"/>
      <c r="P1943" s="38">
        <f t="shared" si="180"/>
        <v>0</v>
      </c>
      <c r="Q1943" s="105">
        <f t="shared" si="185"/>
        <v>0</v>
      </c>
      <c r="R1943" s="38">
        <f t="shared" si="181"/>
        <v>0</v>
      </c>
      <c r="S1943" s="40" t="str">
        <f t="shared" si="184"/>
        <v/>
      </c>
    </row>
    <row r="1944" spans="1:19">
      <c r="A1944" s="33"/>
      <c r="B1944" s="34"/>
      <c r="C1944" s="33"/>
      <c r="D1944" s="33"/>
      <c r="E1944" s="33"/>
      <c r="F1944" s="42"/>
      <c r="G1944" s="42"/>
      <c r="I1944">
        <f t="shared" si="182"/>
        <v>0</v>
      </c>
      <c r="J1944">
        <f t="shared" si="183"/>
        <v>0</v>
      </c>
      <c r="L1944" s="107"/>
      <c r="M1944" s="110"/>
      <c r="N1944" s="109"/>
      <c r="P1944" s="38">
        <f t="shared" si="180"/>
        <v>0</v>
      </c>
      <c r="Q1944" s="105">
        <f t="shared" si="185"/>
        <v>0</v>
      </c>
      <c r="R1944" s="38">
        <f t="shared" si="181"/>
        <v>0</v>
      </c>
      <c r="S1944" s="40" t="str">
        <f t="shared" si="184"/>
        <v/>
      </c>
    </row>
    <row r="1945" spans="1:19">
      <c r="A1945" s="33"/>
      <c r="B1945" s="34"/>
      <c r="C1945" s="33"/>
      <c r="D1945" s="33"/>
      <c r="E1945" s="33"/>
      <c r="F1945" s="42"/>
      <c r="G1945" s="42"/>
      <c r="I1945">
        <f t="shared" si="182"/>
        <v>0</v>
      </c>
      <c r="J1945">
        <f t="shared" si="183"/>
        <v>0</v>
      </c>
      <c r="L1945" s="107"/>
      <c r="M1945" s="110"/>
      <c r="N1945" s="109"/>
      <c r="P1945" s="38">
        <f t="shared" si="180"/>
        <v>0</v>
      </c>
      <c r="Q1945" s="105">
        <f t="shared" si="185"/>
        <v>0</v>
      </c>
      <c r="R1945" s="38">
        <f t="shared" si="181"/>
        <v>0</v>
      </c>
      <c r="S1945" s="40" t="str">
        <f t="shared" si="184"/>
        <v/>
      </c>
    </row>
    <row r="1946" spans="1:19">
      <c r="A1946" s="33"/>
      <c r="B1946" s="34"/>
      <c r="C1946" s="33"/>
      <c r="D1946" s="33"/>
      <c r="E1946" s="33"/>
      <c r="F1946" s="42"/>
      <c r="G1946" s="42"/>
      <c r="I1946">
        <f t="shared" si="182"/>
        <v>0</v>
      </c>
      <c r="J1946">
        <f t="shared" si="183"/>
        <v>0</v>
      </c>
      <c r="L1946" s="107"/>
      <c r="M1946" s="110"/>
      <c r="N1946" s="109"/>
      <c r="P1946" s="38">
        <f t="shared" si="180"/>
        <v>0</v>
      </c>
      <c r="Q1946" s="105">
        <f t="shared" si="185"/>
        <v>0</v>
      </c>
      <c r="R1946" s="38">
        <f t="shared" si="181"/>
        <v>0</v>
      </c>
      <c r="S1946" s="40" t="str">
        <f t="shared" si="184"/>
        <v/>
      </c>
    </row>
    <row r="1947" spans="1:19">
      <c r="A1947" s="33"/>
      <c r="B1947" s="34"/>
      <c r="C1947" s="33"/>
      <c r="D1947" s="33"/>
      <c r="E1947" s="33"/>
      <c r="F1947" s="42"/>
      <c r="G1947" s="42"/>
      <c r="I1947">
        <f t="shared" si="182"/>
        <v>0</v>
      </c>
      <c r="J1947">
        <f t="shared" si="183"/>
        <v>0</v>
      </c>
      <c r="L1947" s="107"/>
      <c r="M1947" s="110"/>
      <c r="N1947" s="109"/>
      <c r="P1947" s="38">
        <f t="shared" si="180"/>
        <v>0</v>
      </c>
      <c r="Q1947" s="105">
        <f t="shared" si="185"/>
        <v>0</v>
      </c>
      <c r="R1947" s="38">
        <f t="shared" si="181"/>
        <v>0</v>
      </c>
      <c r="S1947" s="40" t="str">
        <f t="shared" si="184"/>
        <v/>
      </c>
    </row>
    <row r="1948" spans="1:19">
      <c r="A1948" s="33"/>
      <c r="B1948" s="34"/>
      <c r="C1948" s="33"/>
      <c r="D1948" s="33"/>
      <c r="E1948" s="33"/>
      <c r="F1948" s="42"/>
      <c r="G1948" s="42"/>
      <c r="I1948">
        <f t="shared" si="182"/>
        <v>0</v>
      </c>
      <c r="J1948">
        <f t="shared" si="183"/>
        <v>0</v>
      </c>
      <c r="L1948" s="107"/>
      <c r="M1948" s="110"/>
      <c r="N1948" s="109"/>
      <c r="P1948" s="38">
        <f t="shared" si="180"/>
        <v>0</v>
      </c>
      <c r="Q1948" s="105">
        <f t="shared" si="185"/>
        <v>0</v>
      </c>
      <c r="R1948" s="38">
        <f t="shared" si="181"/>
        <v>0</v>
      </c>
      <c r="S1948" s="40" t="str">
        <f t="shared" si="184"/>
        <v/>
      </c>
    </row>
    <row r="1949" spans="1:19">
      <c r="A1949" s="33"/>
      <c r="B1949" s="34"/>
      <c r="C1949" s="33"/>
      <c r="D1949" s="33"/>
      <c r="E1949" s="33"/>
      <c r="F1949" s="42"/>
      <c r="G1949" s="42"/>
      <c r="I1949">
        <f t="shared" si="182"/>
        <v>0</v>
      </c>
      <c r="J1949">
        <f t="shared" si="183"/>
        <v>0</v>
      </c>
      <c r="L1949" s="107"/>
      <c r="M1949" s="110"/>
      <c r="N1949" s="109"/>
      <c r="P1949" s="38">
        <f t="shared" si="180"/>
        <v>0</v>
      </c>
      <c r="Q1949" s="105">
        <f t="shared" si="185"/>
        <v>0</v>
      </c>
      <c r="R1949" s="38">
        <f t="shared" si="181"/>
        <v>0</v>
      </c>
      <c r="S1949" s="40" t="str">
        <f t="shared" si="184"/>
        <v/>
      </c>
    </row>
    <row r="1950" spans="1:19">
      <c r="A1950" s="33"/>
      <c r="B1950" s="34"/>
      <c r="C1950" s="33"/>
      <c r="D1950" s="33"/>
      <c r="E1950" s="33"/>
      <c r="F1950" s="42"/>
      <c r="G1950" s="42"/>
      <c r="I1950">
        <f t="shared" si="182"/>
        <v>0</v>
      </c>
      <c r="J1950">
        <f t="shared" si="183"/>
        <v>0</v>
      </c>
      <c r="L1950" s="107"/>
      <c r="M1950" s="110"/>
      <c r="N1950" s="109"/>
      <c r="P1950" s="38">
        <f t="shared" si="180"/>
        <v>0</v>
      </c>
      <c r="Q1950" s="105">
        <f t="shared" si="185"/>
        <v>0</v>
      </c>
      <c r="R1950" s="38">
        <f t="shared" si="181"/>
        <v>0</v>
      </c>
      <c r="S1950" s="40" t="str">
        <f t="shared" si="184"/>
        <v/>
      </c>
    </row>
    <row r="1951" spans="1:19">
      <c r="A1951" s="33"/>
      <c r="B1951" s="34"/>
      <c r="C1951" s="33"/>
      <c r="D1951" s="33"/>
      <c r="E1951" s="33"/>
      <c r="F1951" s="42"/>
      <c r="G1951" s="42"/>
      <c r="I1951">
        <f t="shared" si="182"/>
        <v>0</v>
      </c>
      <c r="J1951">
        <f t="shared" si="183"/>
        <v>0</v>
      </c>
      <c r="L1951" s="107"/>
      <c r="M1951" s="110"/>
      <c r="N1951" s="109"/>
      <c r="P1951" s="38">
        <f t="shared" si="180"/>
        <v>0</v>
      </c>
      <c r="Q1951" s="105">
        <f t="shared" si="185"/>
        <v>0</v>
      </c>
      <c r="R1951" s="38">
        <f t="shared" si="181"/>
        <v>0</v>
      </c>
      <c r="S1951" s="40" t="str">
        <f t="shared" si="184"/>
        <v/>
      </c>
    </row>
    <row r="1952" spans="1:19">
      <c r="A1952" s="33"/>
      <c r="B1952" s="34"/>
      <c r="C1952" s="33"/>
      <c r="D1952" s="33"/>
      <c r="E1952" s="33"/>
      <c r="F1952" s="42"/>
      <c r="G1952" s="42"/>
      <c r="I1952">
        <f t="shared" si="182"/>
        <v>0</v>
      </c>
      <c r="J1952">
        <f t="shared" si="183"/>
        <v>0</v>
      </c>
      <c r="L1952" s="107"/>
      <c r="M1952" s="110"/>
      <c r="N1952" s="109"/>
      <c r="P1952" s="38">
        <f t="shared" si="180"/>
        <v>0</v>
      </c>
      <c r="Q1952" s="105">
        <f t="shared" si="185"/>
        <v>0</v>
      </c>
      <c r="R1952" s="38">
        <f t="shared" si="181"/>
        <v>0</v>
      </c>
      <c r="S1952" s="40" t="str">
        <f t="shared" si="184"/>
        <v/>
      </c>
    </row>
    <row r="1953" spans="1:19">
      <c r="A1953" s="33"/>
      <c r="B1953" s="34"/>
      <c r="C1953" s="33"/>
      <c r="D1953" s="33"/>
      <c r="E1953" s="33"/>
      <c r="F1953" s="42"/>
      <c r="G1953" s="42"/>
      <c r="I1953">
        <f t="shared" si="182"/>
        <v>0</v>
      </c>
      <c r="J1953">
        <f t="shared" si="183"/>
        <v>0</v>
      </c>
      <c r="L1953" s="107"/>
      <c r="M1953" s="110"/>
      <c r="N1953" s="109"/>
      <c r="P1953" s="38">
        <f t="shared" si="180"/>
        <v>0</v>
      </c>
      <c r="Q1953" s="105">
        <f t="shared" si="185"/>
        <v>0</v>
      </c>
      <c r="R1953" s="38">
        <f t="shared" si="181"/>
        <v>0</v>
      </c>
      <c r="S1953" s="40" t="str">
        <f t="shared" si="184"/>
        <v/>
      </c>
    </row>
    <row r="1954" spans="1:19">
      <c r="A1954" s="33"/>
      <c r="B1954" s="34"/>
      <c r="C1954" s="33"/>
      <c r="D1954" s="33"/>
      <c r="E1954" s="33"/>
      <c r="F1954" s="42"/>
      <c r="G1954" s="42"/>
      <c r="I1954">
        <f t="shared" si="182"/>
        <v>0</v>
      </c>
      <c r="J1954">
        <f t="shared" si="183"/>
        <v>0</v>
      </c>
      <c r="L1954" s="107"/>
      <c r="M1954" s="110"/>
      <c r="N1954" s="109"/>
      <c r="P1954" s="38">
        <f t="shared" si="180"/>
        <v>0</v>
      </c>
      <c r="Q1954" s="105">
        <f t="shared" si="185"/>
        <v>0</v>
      </c>
      <c r="R1954" s="38">
        <f t="shared" si="181"/>
        <v>0</v>
      </c>
      <c r="S1954" s="40" t="str">
        <f t="shared" si="184"/>
        <v/>
      </c>
    </row>
    <row r="1955" spans="1:19">
      <c r="A1955" s="33"/>
      <c r="B1955" s="34"/>
      <c r="C1955" s="33"/>
      <c r="D1955" s="33"/>
      <c r="E1955" s="33"/>
      <c r="F1955" s="42"/>
      <c r="G1955" s="42"/>
      <c r="I1955">
        <f t="shared" si="182"/>
        <v>0</v>
      </c>
      <c r="J1955">
        <f t="shared" si="183"/>
        <v>0</v>
      </c>
      <c r="L1955" s="107"/>
      <c r="M1955" s="110"/>
      <c r="N1955" s="109"/>
      <c r="P1955" s="38">
        <f t="shared" si="180"/>
        <v>0</v>
      </c>
      <c r="Q1955" s="105">
        <f t="shared" si="185"/>
        <v>0</v>
      </c>
      <c r="R1955" s="38">
        <f t="shared" si="181"/>
        <v>0</v>
      </c>
      <c r="S1955" s="40" t="str">
        <f t="shared" si="184"/>
        <v/>
      </c>
    </row>
    <row r="1956" spans="1:19">
      <c r="A1956" s="33"/>
      <c r="B1956" s="34"/>
      <c r="C1956" s="33"/>
      <c r="D1956" s="33"/>
      <c r="E1956" s="33"/>
      <c r="F1956" s="42"/>
      <c r="G1956" s="42"/>
      <c r="I1956">
        <f t="shared" si="182"/>
        <v>0</v>
      </c>
      <c r="J1956">
        <f t="shared" si="183"/>
        <v>0</v>
      </c>
      <c r="L1956" s="107"/>
      <c r="M1956" s="110"/>
      <c r="N1956" s="109"/>
      <c r="P1956" s="38">
        <f t="shared" si="180"/>
        <v>0</v>
      </c>
      <c r="Q1956" s="105">
        <f t="shared" si="185"/>
        <v>0</v>
      </c>
      <c r="R1956" s="38">
        <f t="shared" si="181"/>
        <v>0</v>
      </c>
      <c r="S1956" s="40" t="str">
        <f t="shared" si="184"/>
        <v/>
      </c>
    </row>
    <row r="1957" spans="1:19">
      <c r="A1957" s="33"/>
      <c r="B1957" s="34"/>
      <c r="C1957" s="33"/>
      <c r="D1957" s="33"/>
      <c r="E1957" s="33"/>
      <c r="F1957" s="42"/>
      <c r="G1957" s="42"/>
      <c r="I1957">
        <f t="shared" si="182"/>
        <v>0</v>
      </c>
      <c r="J1957">
        <f t="shared" si="183"/>
        <v>0</v>
      </c>
      <c r="L1957" s="107"/>
      <c r="M1957" s="110"/>
      <c r="N1957" s="109"/>
      <c r="P1957" s="38">
        <f t="shared" si="180"/>
        <v>0</v>
      </c>
      <c r="Q1957" s="105">
        <f t="shared" si="185"/>
        <v>0</v>
      </c>
      <c r="R1957" s="38">
        <f t="shared" si="181"/>
        <v>0</v>
      </c>
      <c r="S1957" s="40" t="str">
        <f t="shared" si="184"/>
        <v/>
      </c>
    </row>
    <row r="1958" spans="1:19">
      <c r="A1958" s="33"/>
      <c r="B1958" s="34"/>
      <c r="C1958" s="33"/>
      <c r="D1958" s="33"/>
      <c r="E1958" s="33"/>
      <c r="F1958" s="42"/>
      <c r="G1958" s="42"/>
      <c r="I1958">
        <f t="shared" si="182"/>
        <v>0</v>
      </c>
      <c r="J1958">
        <f t="shared" si="183"/>
        <v>0</v>
      </c>
      <c r="L1958" s="107"/>
      <c r="M1958" s="110"/>
      <c r="N1958" s="109"/>
      <c r="P1958" s="38">
        <f t="shared" si="180"/>
        <v>0</v>
      </c>
      <c r="Q1958" s="105">
        <f t="shared" si="185"/>
        <v>0</v>
      </c>
      <c r="R1958" s="38">
        <f t="shared" si="181"/>
        <v>0</v>
      </c>
      <c r="S1958" s="40" t="str">
        <f t="shared" si="184"/>
        <v/>
      </c>
    </row>
    <row r="1959" spans="1:19">
      <c r="A1959" s="33"/>
      <c r="B1959" s="34"/>
      <c r="C1959" s="33"/>
      <c r="D1959" s="33"/>
      <c r="E1959" s="33"/>
      <c r="F1959" s="42"/>
      <c r="G1959" s="42"/>
      <c r="I1959">
        <f t="shared" si="182"/>
        <v>0</v>
      </c>
      <c r="J1959">
        <f t="shared" si="183"/>
        <v>0</v>
      </c>
      <c r="L1959" s="107"/>
      <c r="M1959" s="110"/>
      <c r="N1959" s="109"/>
      <c r="P1959" s="38">
        <f t="shared" si="180"/>
        <v>0</v>
      </c>
      <c r="Q1959" s="105">
        <f t="shared" si="185"/>
        <v>0</v>
      </c>
      <c r="R1959" s="38">
        <f t="shared" si="181"/>
        <v>0</v>
      </c>
      <c r="S1959" s="40" t="str">
        <f t="shared" si="184"/>
        <v/>
      </c>
    </row>
    <row r="1960" spans="1:19">
      <c r="A1960" s="33"/>
      <c r="B1960" s="34"/>
      <c r="C1960" s="33"/>
      <c r="D1960" s="33"/>
      <c r="E1960" s="33"/>
      <c r="F1960" s="42"/>
      <c r="G1960" s="42"/>
      <c r="I1960">
        <f t="shared" si="182"/>
        <v>0</v>
      </c>
      <c r="J1960">
        <f t="shared" si="183"/>
        <v>0</v>
      </c>
      <c r="L1960" s="107"/>
      <c r="M1960" s="110"/>
      <c r="N1960" s="109"/>
      <c r="P1960" s="38">
        <f t="shared" si="180"/>
        <v>0</v>
      </c>
      <c r="Q1960" s="105">
        <f t="shared" si="185"/>
        <v>0</v>
      </c>
      <c r="R1960" s="38">
        <f t="shared" si="181"/>
        <v>0</v>
      </c>
      <c r="S1960" s="40" t="str">
        <f t="shared" si="184"/>
        <v/>
      </c>
    </row>
    <row r="1961" spans="1:19">
      <c r="A1961" s="33"/>
      <c r="B1961" s="34"/>
      <c r="C1961" s="33"/>
      <c r="D1961" s="33"/>
      <c r="E1961" s="33"/>
      <c r="F1961" s="42"/>
      <c r="G1961" s="42"/>
      <c r="I1961">
        <f t="shared" si="182"/>
        <v>0</v>
      </c>
      <c r="J1961">
        <f t="shared" si="183"/>
        <v>0</v>
      </c>
      <c r="L1961" s="107"/>
      <c r="M1961" s="110"/>
      <c r="N1961" s="109"/>
      <c r="P1961" s="38">
        <f t="shared" si="180"/>
        <v>0</v>
      </c>
      <c r="Q1961" s="105">
        <f t="shared" si="185"/>
        <v>0</v>
      </c>
      <c r="R1961" s="38">
        <f t="shared" si="181"/>
        <v>0</v>
      </c>
      <c r="S1961" s="40" t="str">
        <f t="shared" si="184"/>
        <v/>
      </c>
    </row>
    <row r="1962" spans="1:19">
      <c r="A1962" s="33"/>
      <c r="B1962" s="34"/>
      <c r="C1962" s="33"/>
      <c r="D1962" s="33"/>
      <c r="E1962" s="33"/>
      <c r="F1962" s="42"/>
      <c r="G1962" s="42"/>
      <c r="I1962">
        <f t="shared" si="182"/>
        <v>0</v>
      </c>
      <c r="J1962">
        <f t="shared" si="183"/>
        <v>0</v>
      </c>
      <c r="L1962" s="107"/>
      <c r="M1962" s="110"/>
      <c r="N1962" s="109"/>
      <c r="P1962" s="38">
        <f t="shared" si="180"/>
        <v>0</v>
      </c>
      <c r="Q1962" s="105">
        <f t="shared" si="185"/>
        <v>0</v>
      </c>
      <c r="R1962" s="38">
        <f t="shared" si="181"/>
        <v>0</v>
      </c>
      <c r="S1962" s="40" t="str">
        <f t="shared" si="184"/>
        <v/>
      </c>
    </row>
    <row r="1963" spans="1:19">
      <c r="A1963" s="33"/>
      <c r="B1963" s="34"/>
      <c r="C1963" s="33"/>
      <c r="D1963" s="33"/>
      <c r="E1963" s="33"/>
      <c r="F1963" s="42"/>
      <c r="G1963" s="42"/>
      <c r="I1963">
        <f t="shared" si="182"/>
        <v>0</v>
      </c>
      <c r="J1963">
        <f t="shared" si="183"/>
        <v>0</v>
      </c>
      <c r="L1963" s="107"/>
      <c r="M1963" s="110"/>
      <c r="N1963" s="109"/>
      <c r="P1963" s="38">
        <f t="shared" si="180"/>
        <v>0</v>
      </c>
      <c r="Q1963" s="105">
        <f t="shared" si="185"/>
        <v>0</v>
      </c>
      <c r="R1963" s="38">
        <f t="shared" si="181"/>
        <v>0</v>
      </c>
      <c r="S1963" s="40" t="str">
        <f t="shared" si="184"/>
        <v/>
      </c>
    </row>
    <row r="1964" spans="1:19">
      <c r="A1964" s="33"/>
      <c r="B1964" s="34"/>
      <c r="C1964" s="33"/>
      <c r="D1964" s="33"/>
      <c r="E1964" s="33"/>
      <c r="F1964" s="42"/>
      <c r="G1964" s="42"/>
      <c r="I1964">
        <f t="shared" si="182"/>
        <v>0</v>
      </c>
      <c r="J1964">
        <f t="shared" si="183"/>
        <v>0</v>
      </c>
      <c r="L1964" s="107"/>
      <c r="M1964" s="110"/>
      <c r="N1964" s="109"/>
      <c r="P1964" s="38">
        <f t="shared" si="180"/>
        <v>0</v>
      </c>
      <c r="Q1964" s="105">
        <f t="shared" si="185"/>
        <v>0</v>
      </c>
      <c r="R1964" s="38">
        <f t="shared" si="181"/>
        <v>0</v>
      </c>
      <c r="S1964" s="40" t="str">
        <f t="shared" si="184"/>
        <v/>
      </c>
    </row>
    <row r="1965" spans="1:19">
      <c r="A1965" s="33"/>
      <c r="B1965" s="34"/>
      <c r="C1965" s="33"/>
      <c r="D1965" s="33"/>
      <c r="E1965" s="33"/>
      <c r="F1965" s="42"/>
      <c r="G1965" s="42"/>
      <c r="I1965">
        <f t="shared" si="182"/>
        <v>0</v>
      </c>
      <c r="J1965">
        <f t="shared" si="183"/>
        <v>0</v>
      </c>
      <c r="L1965" s="107"/>
      <c r="M1965" s="110"/>
      <c r="N1965" s="109"/>
      <c r="P1965" s="38">
        <f t="shared" si="180"/>
        <v>0</v>
      </c>
      <c r="Q1965" s="105">
        <f t="shared" si="185"/>
        <v>0</v>
      </c>
      <c r="R1965" s="38">
        <f t="shared" si="181"/>
        <v>0</v>
      </c>
      <c r="S1965" s="40" t="str">
        <f t="shared" si="184"/>
        <v/>
      </c>
    </row>
    <row r="1966" spans="1:19">
      <c r="A1966" s="33"/>
      <c r="B1966" s="34"/>
      <c r="C1966" s="33"/>
      <c r="D1966" s="33"/>
      <c r="E1966" s="33"/>
      <c r="F1966" s="42"/>
      <c r="G1966" s="42"/>
      <c r="I1966">
        <f t="shared" si="182"/>
        <v>0</v>
      </c>
      <c r="J1966">
        <f t="shared" si="183"/>
        <v>0</v>
      </c>
      <c r="L1966" s="107"/>
      <c r="M1966" s="110"/>
      <c r="N1966" s="109"/>
      <c r="P1966" s="38">
        <f t="shared" si="180"/>
        <v>0</v>
      </c>
      <c r="Q1966" s="105">
        <f t="shared" si="185"/>
        <v>0</v>
      </c>
      <c r="R1966" s="38">
        <f t="shared" si="181"/>
        <v>0</v>
      </c>
      <c r="S1966" s="40" t="str">
        <f t="shared" si="184"/>
        <v/>
      </c>
    </row>
    <row r="1967" spans="1:19">
      <c r="A1967" s="33"/>
      <c r="B1967" s="34"/>
      <c r="C1967" s="33"/>
      <c r="D1967" s="33"/>
      <c r="E1967" s="33"/>
      <c r="F1967" s="42"/>
      <c r="G1967" s="42"/>
      <c r="I1967">
        <f t="shared" si="182"/>
        <v>0</v>
      </c>
      <c r="J1967">
        <f t="shared" si="183"/>
        <v>0</v>
      </c>
      <c r="L1967" s="107"/>
      <c r="M1967" s="110"/>
      <c r="N1967" s="109"/>
      <c r="P1967" s="38">
        <f t="shared" si="180"/>
        <v>0</v>
      </c>
      <c r="Q1967" s="105">
        <f t="shared" si="185"/>
        <v>0</v>
      </c>
      <c r="R1967" s="38">
        <f t="shared" si="181"/>
        <v>0</v>
      </c>
      <c r="S1967" s="40" t="str">
        <f t="shared" si="184"/>
        <v/>
      </c>
    </row>
    <row r="1968" spans="1:19">
      <c r="A1968" s="33"/>
      <c r="B1968" s="34"/>
      <c r="C1968" s="33"/>
      <c r="D1968" s="33"/>
      <c r="E1968" s="33"/>
      <c r="F1968" s="42"/>
      <c r="G1968" s="42"/>
      <c r="I1968">
        <f t="shared" si="182"/>
        <v>0</v>
      </c>
      <c r="J1968">
        <f t="shared" si="183"/>
        <v>0</v>
      </c>
      <c r="L1968" s="107"/>
      <c r="M1968" s="110"/>
      <c r="N1968" s="109"/>
      <c r="P1968" s="38">
        <f t="shared" si="180"/>
        <v>0</v>
      </c>
      <c r="Q1968" s="105">
        <f t="shared" si="185"/>
        <v>0</v>
      </c>
      <c r="R1968" s="38">
        <f t="shared" si="181"/>
        <v>0</v>
      </c>
      <c r="S1968" s="40" t="str">
        <f t="shared" si="184"/>
        <v/>
      </c>
    </row>
    <row r="1969" spans="1:19">
      <c r="A1969" s="33"/>
      <c r="B1969" s="34"/>
      <c r="C1969" s="33"/>
      <c r="D1969" s="33"/>
      <c r="E1969" s="33"/>
      <c r="F1969" s="42"/>
      <c r="G1969" s="42"/>
      <c r="I1969">
        <f t="shared" si="182"/>
        <v>0</v>
      </c>
      <c r="J1969">
        <f t="shared" si="183"/>
        <v>0</v>
      </c>
      <c r="L1969" s="107"/>
      <c r="M1969" s="110"/>
      <c r="N1969" s="109"/>
      <c r="P1969" s="38">
        <f t="shared" si="180"/>
        <v>0</v>
      </c>
      <c r="Q1969" s="105">
        <f t="shared" si="185"/>
        <v>0</v>
      </c>
      <c r="R1969" s="38">
        <f t="shared" si="181"/>
        <v>0</v>
      </c>
      <c r="S1969" s="40" t="str">
        <f t="shared" si="184"/>
        <v/>
      </c>
    </row>
    <row r="1970" spans="1:19">
      <c r="A1970" s="33"/>
      <c r="B1970" s="34"/>
      <c r="C1970" s="33"/>
      <c r="D1970" s="33"/>
      <c r="E1970" s="33"/>
      <c r="F1970" s="42"/>
      <c r="G1970" s="42"/>
      <c r="I1970">
        <f t="shared" si="182"/>
        <v>0</v>
      </c>
      <c r="J1970">
        <f t="shared" si="183"/>
        <v>0</v>
      </c>
      <c r="L1970" s="107"/>
      <c r="M1970" s="110"/>
      <c r="N1970" s="109"/>
      <c r="P1970" s="38">
        <f t="shared" si="180"/>
        <v>0</v>
      </c>
      <c r="Q1970" s="105">
        <f t="shared" si="185"/>
        <v>0</v>
      </c>
      <c r="R1970" s="38">
        <f t="shared" si="181"/>
        <v>0</v>
      </c>
      <c r="S1970" s="40" t="str">
        <f t="shared" si="184"/>
        <v/>
      </c>
    </row>
    <row r="1971" spans="1:19">
      <c r="A1971" s="33"/>
      <c r="B1971" s="34"/>
      <c r="C1971" s="33"/>
      <c r="D1971" s="33"/>
      <c r="E1971" s="33"/>
      <c r="F1971" s="42"/>
      <c r="G1971" s="42"/>
      <c r="I1971">
        <f t="shared" si="182"/>
        <v>0</v>
      </c>
      <c r="J1971">
        <f t="shared" si="183"/>
        <v>0</v>
      </c>
      <c r="L1971" s="107"/>
      <c r="M1971" s="110"/>
      <c r="N1971" s="109"/>
      <c r="P1971" s="38">
        <f t="shared" si="180"/>
        <v>0</v>
      </c>
      <c r="Q1971" s="105">
        <f t="shared" si="185"/>
        <v>0</v>
      </c>
      <c r="R1971" s="38">
        <f t="shared" si="181"/>
        <v>0</v>
      </c>
      <c r="S1971" s="40" t="str">
        <f t="shared" si="184"/>
        <v/>
      </c>
    </row>
    <row r="1972" spans="1:19">
      <c r="A1972" s="33"/>
      <c r="B1972" s="34"/>
      <c r="C1972" s="33"/>
      <c r="D1972" s="33"/>
      <c r="E1972" s="33"/>
      <c r="F1972" s="42"/>
      <c r="G1972" s="42"/>
      <c r="I1972">
        <f t="shared" si="182"/>
        <v>0</v>
      </c>
      <c r="J1972">
        <f t="shared" si="183"/>
        <v>0</v>
      </c>
      <c r="L1972" s="107"/>
      <c r="M1972" s="110"/>
      <c r="N1972" s="109"/>
      <c r="P1972" s="38">
        <f t="shared" si="180"/>
        <v>0</v>
      </c>
      <c r="Q1972" s="105">
        <f t="shared" si="185"/>
        <v>0</v>
      </c>
      <c r="R1972" s="38">
        <f t="shared" si="181"/>
        <v>0</v>
      </c>
      <c r="S1972" s="40" t="str">
        <f t="shared" si="184"/>
        <v/>
      </c>
    </row>
    <row r="1973" spans="1:19">
      <c r="A1973" s="33"/>
      <c r="B1973" s="34"/>
      <c r="C1973" s="33"/>
      <c r="D1973" s="33"/>
      <c r="E1973" s="33"/>
      <c r="F1973" s="42"/>
      <c r="G1973" s="42"/>
      <c r="I1973">
        <f t="shared" si="182"/>
        <v>0</v>
      </c>
      <c r="J1973">
        <f t="shared" si="183"/>
        <v>0</v>
      </c>
      <c r="L1973" s="107"/>
      <c r="M1973" s="110"/>
      <c r="N1973" s="109"/>
      <c r="P1973" s="38">
        <f t="shared" si="180"/>
        <v>0</v>
      </c>
      <c r="Q1973" s="105">
        <f t="shared" si="185"/>
        <v>0</v>
      </c>
      <c r="R1973" s="38">
        <f t="shared" si="181"/>
        <v>0</v>
      </c>
      <c r="S1973" s="40" t="str">
        <f t="shared" si="184"/>
        <v/>
      </c>
    </row>
    <row r="1974" spans="1:19">
      <c r="A1974" s="33"/>
      <c r="B1974" s="34"/>
      <c r="C1974" s="33"/>
      <c r="D1974" s="33"/>
      <c r="E1974" s="33"/>
      <c r="F1974" s="42"/>
      <c r="G1974" s="42"/>
      <c r="I1974">
        <f t="shared" si="182"/>
        <v>0</v>
      </c>
      <c r="J1974">
        <f t="shared" si="183"/>
        <v>0</v>
      </c>
      <c r="L1974" s="107"/>
      <c r="M1974" s="110"/>
      <c r="N1974" s="109"/>
      <c r="P1974" s="38">
        <f t="shared" si="180"/>
        <v>0</v>
      </c>
      <c r="Q1974" s="105">
        <f t="shared" si="185"/>
        <v>0</v>
      </c>
      <c r="R1974" s="38">
        <f t="shared" si="181"/>
        <v>0</v>
      </c>
      <c r="S1974" s="40" t="str">
        <f t="shared" si="184"/>
        <v/>
      </c>
    </row>
    <row r="1975" spans="1:19">
      <c r="A1975" s="33"/>
      <c r="B1975" s="34"/>
      <c r="C1975" s="33"/>
      <c r="D1975" s="33"/>
      <c r="E1975" s="33"/>
      <c r="F1975" s="42"/>
      <c r="G1975" s="42"/>
      <c r="I1975">
        <f t="shared" si="182"/>
        <v>0</v>
      </c>
      <c r="J1975">
        <f t="shared" si="183"/>
        <v>0</v>
      </c>
      <c r="L1975" s="107"/>
      <c r="M1975" s="110"/>
      <c r="N1975" s="109"/>
      <c r="P1975" s="38">
        <f t="shared" ref="P1975:P2038" si="186">I1975*L1975/1000</f>
        <v>0</v>
      </c>
      <c r="Q1975" s="105">
        <f t="shared" si="185"/>
        <v>0</v>
      </c>
      <c r="R1975" s="38">
        <f t="shared" ref="R1975:R2038" si="187">J1975*N1975/1000</f>
        <v>0</v>
      </c>
      <c r="S1975" s="40" t="str">
        <f t="shared" si="184"/>
        <v/>
      </c>
    </row>
    <row r="1976" spans="1:19">
      <c r="A1976" s="33"/>
      <c r="B1976" s="34"/>
      <c r="C1976" s="33"/>
      <c r="D1976" s="33"/>
      <c r="E1976" s="33"/>
      <c r="F1976" s="42"/>
      <c r="G1976" s="42"/>
      <c r="I1976">
        <f t="shared" ref="I1976:I2039" si="188">IF(OR(E1976="R",E1976="E"),D1976,IF(D1976&gt;=E1976,D1976-E1976,0))</f>
        <v>0</v>
      </c>
      <c r="J1976">
        <f t="shared" ref="J1976:J2039" si="189">IF(OR(E1976="R",E1976="E"),0,IF(E1976&gt;D1976,E1976-D1976,0))</f>
        <v>0</v>
      </c>
      <c r="L1976" s="107"/>
      <c r="M1976" s="110"/>
      <c r="N1976" s="109"/>
      <c r="P1976" s="38">
        <f t="shared" si="186"/>
        <v>0</v>
      </c>
      <c r="Q1976" s="105">
        <f t="shared" si="185"/>
        <v>0</v>
      </c>
      <c r="R1976" s="38">
        <f t="shared" si="187"/>
        <v>0</v>
      </c>
      <c r="S1976" s="40" t="str">
        <f t="shared" si="184"/>
        <v/>
      </c>
    </row>
    <row r="1977" spans="1:19">
      <c r="A1977" s="33"/>
      <c r="B1977" s="34"/>
      <c r="C1977" s="33"/>
      <c r="D1977" s="33"/>
      <c r="E1977" s="33"/>
      <c r="F1977" s="42"/>
      <c r="G1977" s="42"/>
      <c r="I1977">
        <f t="shared" si="188"/>
        <v>0</v>
      </c>
      <c r="J1977">
        <f t="shared" si="189"/>
        <v>0</v>
      </c>
      <c r="L1977" s="107"/>
      <c r="M1977" s="110"/>
      <c r="N1977" s="109"/>
      <c r="P1977" s="38">
        <f t="shared" si="186"/>
        <v>0</v>
      </c>
      <c r="Q1977" s="105">
        <f t="shared" si="185"/>
        <v>0</v>
      </c>
      <c r="R1977" s="38">
        <f t="shared" si="187"/>
        <v>0</v>
      </c>
      <c r="S1977" s="40" t="str">
        <f t="shared" si="184"/>
        <v/>
      </c>
    </row>
    <row r="1978" spans="1:19">
      <c r="A1978" s="33"/>
      <c r="B1978" s="34"/>
      <c r="C1978" s="33"/>
      <c r="D1978" s="33"/>
      <c r="E1978" s="33"/>
      <c r="F1978" s="42"/>
      <c r="G1978" s="42"/>
      <c r="I1978">
        <f t="shared" si="188"/>
        <v>0</v>
      </c>
      <c r="J1978">
        <f t="shared" si="189"/>
        <v>0</v>
      </c>
      <c r="L1978" s="107"/>
      <c r="M1978" s="110"/>
      <c r="N1978" s="109"/>
      <c r="P1978" s="38">
        <f t="shared" si="186"/>
        <v>0</v>
      </c>
      <c r="Q1978" s="105">
        <f t="shared" si="185"/>
        <v>0</v>
      </c>
      <c r="R1978" s="38">
        <f t="shared" si="187"/>
        <v>0</v>
      </c>
      <c r="S1978" s="40" t="str">
        <f t="shared" si="184"/>
        <v/>
      </c>
    </row>
    <row r="1979" spans="1:19">
      <c r="A1979" s="33"/>
      <c r="B1979" s="34"/>
      <c r="C1979" s="33"/>
      <c r="D1979" s="33"/>
      <c r="E1979" s="33"/>
      <c r="F1979" s="42"/>
      <c r="G1979" s="42"/>
      <c r="I1979">
        <f t="shared" si="188"/>
        <v>0</v>
      </c>
      <c r="J1979">
        <f t="shared" si="189"/>
        <v>0</v>
      </c>
      <c r="L1979" s="107"/>
      <c r="M1979" s="110"/>
      <c r="N1979" s="109"/>
      <c r="P1979" s="38">
        <f t="shared" si="186"/>
        <v>0</v>
      </c>
      <c r="Q1979" s="105">
        <f t="shared" si="185"/>
        <v>0</v>
      </c>
      <c r="R1979" s="38">
        <f t="shared" si="187"/>
        <v>0</v>
      </c>
      <c r="S1979" s="40" t="str">
        <f t="shared" si="184"/>
        <v/>
      </c>
    </row>
    <row r="1980" spans="1:19">
      <c r="A1980" s="33"/>
      <c r="B1980" s="34"/>
      <c r="C1980" s="33"/>
      <c r="D1980" s="33"/>
      <c r="E1980" s="33"/>
      <c r="F1980" s="42"/>
      <c r="G1980" s="42"/>
      <c r="I1980">
        <f t="shared" si="188"/>
        <v>0</v>
      </c>
      <c r="J1980">
        <f t="shared" si="189"/>
        <v>0</v>
      </c>
      <c r="L1980" s="107"/>
      <c r="M1980" s="110"/>
      <c r="N1980" s="109"/>
      <c r="P1980" s="38">
        <f t="shared" si="186"/>
        <v>0</v>
      </c>
      <c r="Q1980" s="105">
        <f t="shared" si="185"/>
        <v>0</v>
      </c>
      <c r="R1980" s="38">
        <f t="shared" si="187"/>
        <v>0</v>
      </c>
      <c r="S1980" s="40" t="str">
        <f t="shared" si="184"/>
        <v/>
      </c>
    </row>
    <row r="1981" spans="1:19">
      <c r="A1981" s="33"/>
      <c r="B1981" s="34"/>
      <c r="C1981" s="33"/>
      <c r="D1981" s="33"/>
      <c r="E1981" s="33"/>
      <c r="F1981" s="42"/>
      <c r="G1981" s="42"/>
      <c r="I1981">
        <f t="shared" si="188"/>
        <v>0</v>
      </c>
      <c r="J1981">
        <f t="shared" si="189"/>
        <v>0</v>
      </c>
      <c r="L1981" s="107"/>
      <c r="M1981" s="110"/>
      <c r="N1981" s="109"/>
      <c r="P1981" s="38">
        <f t="shared" si="186"/>
        <v>0</v>
      </c>
      <c r="Q1981" s="105">
        <f t="shared" si="185"/>
        <v>0</v>
      </c>
      <c r="R1981" s="38">
        <f t="shared" si="187"/>
        <v>0</v>
      </c>
      <c r="S1981" s="40" t="str">
        <f t="shared" si="184"/>
        <v/>
      </c>
    </row>
    <row r="1982" spans="1:19">
      <c r="A1982" s="33"/>
      <c r="B1982" s="34"/>
      <c r="C1982" s="33"/>
      <c r="D1982" s="33"/>
      <c r="E1982" s="33"/>
      <c r="F1982" s="42"/>
      <c r="G1982" s="42"/>
      <c r="I1982">
        <f t="shared" si="188"/>
        <v>0</v>
      </c>
      <c r="J1982">
        <f t="shared" si="189"/>
        <v>0</v>
      </c>
      <c r="L1982" s="107"/>
      <c r="M1982" s="110"/>
      <c r="N1982" s="109"/>
      <c r="P1982" s="38">
        <f t="shared" si="186"/>
        <v>0</v>
      </c>
      <c r="Q1982" s="105">
        <f t="shared" si="185"/>
        <v>0</v>
      </c>
      <c r="R1982" s="38">
        <f t="shared" si="187"/>
        <v>0</v>
      </c>
      <c r="S1982" s="40" t="str">
        <f t="shared" si="184"/>
        <v/>
      </c>
    </row>
    <row r="1983" spans="1:19">
      <c r="A1983" s="33"/>
      <c r="B1983" s="34"/>
      <c r="C1983" s="33"/>
      <c r="D1983" s="33"/>
      <c r="E1983" s="33"/>
      <c r="F1983" s="42"/>
      <c r="G1983" s="42"/>
      <c r="I1983">
        <f t="shared" si="188"/>
        <v>0</v>
      </c>
      <c r="J1983">
        <f t="shared" si="189"/>
        <v>0</v>
      </c>
      <c r="L1983" s="107"/>
      <c r="M1983" s="110"/>
      <c r="N1983" s="109"/>
      <c r="P1983" s="38">
        <f t="shared" si="186"/>
        <v>0</v>
      </c>
      <c r="Q1983" s="105">
        <f t="shared" si="185"/>
        <v>0</v>
      </c>
      <c r="R1983" s="38">
        <f t="shared" si="187"/>
        <v>0</v>
      </c>
      <c r="S1983" s="40" t="str">
        <f t="shared" si="184"/>
        <v/>
      </c>
    </row>
    <row r="1984" spans="1:19">
      <c r="A1984" s="33"/>
      <c r="B1984" s="34"/>
      <c r="C1984" s="33"/>
      <c r="D1984" s="33"/>
      <c r="E1984" s="33"/>
      <c r="F1984" s="42"/>
      <c r="G1984" s="42"/>
      <c r="I1984">
        <f t="shared" si="188"/>
        <v>0</v>
      </c>
      <c r="J1984">
        <f t="shared" si="189"/>
        <v>0</v>
      </c>
      <c r="L1984" s="107"/>
      <c r="M1984" s="110"/>
      <c r="N1984" s="109"/>
      <c r="P1984" s="38">
        <f t="shared" si="186"/>
        <v>0</v>
      </c>
      <c r="Q1984" s="105">
        <f t="shared" si="185"/>
        <v>0</v>
      </c>
      <c r="R1984" s="38">
        <f t="shared" si="187"/>
        <v>0</v>
      </c>
      <c r="S1984" s="40" t="str">
        <f t="shared" si="184"/>
        <v/>
      </c>
    </row>
    <row r="1985" spans="1:19">
      <c r="A1985" s="33"/>
      <c r="B1985" s="34"/>
      <c r="C1985" s="33"/>
      <c r="D1985" s="33"/>
      <c r="E1985" s="33"/>
      <c r="F1985" s="42"/>
      <c r="G1985" s="42"/>
      <c r="I1985">
        <f t="shared" si="188"/>
        <v>0</v>
      </c>
      <c r="J1985">
        <f t="shared" si="189"/>
        <v>0</v>
      </c>
      <c r="L1985" s="107"/>
      <c r="M1985" s="110"/>
      <c r="N1985" s="109"/>
      <c r="P1985" s="38">
        <f t="shared" si="186"/>
        <v>0</v>
      </c>
      <c r="Q1985" s="105">
        <f t="shared" si="185"/>
        <v>0</v>
      </c>
      <c r="R1985" s="38">
        <f t="shared" si="187"/>
        <v>0</v>
      </c>
      <c r="S1985" s="40" t="str">
        <f t="shared" si="184"/>
        <v/>
      </c>
    </row>
    <row r="1986" spans="1:19">
      <c r="A1986" s="33"/>
      <c r="B1986" s="34"/>
      <c r="C1986" s="33"/>
      <c r="D1986" s="33"/>
      <c r="E1986" s="33"/>
      <c r="F1986" s="42"/>
      <c r="G1986" s="42"/>
      <c r="I1986">
        <f t="shared" si="188"/>
        <v>0</v>
      </c>
      <c r="J1986">
        <f t="shared" si="189"/>
        <v>0</v>
      </c>
      <c r="L1986" s="107"/>
      <c r="M1986" s="110"/>
      <c r="N1986" s="109"/>
      <c r="P1986" s="38">
        <f t="shared" si="186"/>
        <v>0</v>
      </c>
      <c r="Q1986" s="105">
        <f t="shared" si="185"/>
        <v>0</v>
      </c>
      <c r="R1986" s="38">
        <f t="shared" si="187"/>
        <v>0</v>
      </c>
      <c r="S1986" s="40" t="str">
        <f t="shared" si="184"/>
        <v/>
      </c>
    </row>
    <row r="1987" spans="1:19">
      <c r="A1987" s="33"/>
      <c r="B1987" s="34"/>
      <c r="C1987" s="33"/>
      <c r="D1987" s="33"/>
      <c r="E1987" s="33"/>
      <c r="F1987" s="42"/>
      <c r="G1987" s="42"/>
      <c r="I1987">
        <f t="shared" si="188"/>
        <v>0</v>
      </c>
      <c r="J1987">
        <f t="shared" si="189"/>
        <v>0</v>
      </c>
      <c r="L1987" s="107"/>
      <c r="M1987" s="110"/>
      <c r="N1987" s="109"/>
      <c r="P1987" s="38">
        <f t="shared" si="186"/>
        <v>0</v>
      </c>
      <c r="Q1987" s="105">
        <f t="shared" si="185"/>
        <v>0</v>
      </c>
      <c r="R1987" s="38">
        <f t="shared" si="187"/>
        <v>0</v>
      </c>
      <c r="S1987" s="40" t="str">
        <f t="shared" si="184"/>
        <v/>
      </c>
    </row>
    <row r="1988" spans="1:19">
      <c r="A1988" s="33"/>
      <c r="B1988" s="34"/>
      <c r="C1988" s="33"/>
      <c r="D1988" s="33"/>
      <c r="E1988" s="33"/>
      <c r="F1988" s="42"/>
      <c r="G1988" s="42"/>
      <c r="I1988">
        <f t="shared" si="188"/>
        <v>0</v>
      </c>
      <c r="J1988">
        <f t="shared" si="189"/>
        <v>0</v>
      </c>
      <c r="L1988" s="107"/>
      <c r="M1988" s="110"/>
      <c r="N1988" s="109"/>
      <c r="P1988" s="38">
        <f t="shared" si="186"/>
        <v>0</v>
      </c>
      <c r="Q1988" s="105">
        <f t="shared" si="185"/>
        <v>0</v>
      </c>
      <c r="R1988" s="38">
        <f t="shared" si="187"/>
        <v>0</v>
      </c>
      <c r="S1988" s="40" t="str">
        <f t="shared" si="184"/>
        <v/>
      </c>
    </row>
    <row r="1989" spans="1:19">
      <c r="A1989" s="33"/>
      <c r="B1989" s="34"/>
      <c r="C1989" s="33"/>
      <c r="D1989" s="33"/>
      <c r="E1989" s="33"/>
      <c r="F1989" s="42"/>
      <c r="G1989" s="42"/>
      <c r="I1989">
        <f t="shared" si="188"/>
        <v>0</v>
      </c>
      <c r="J1989">
        <f t="shared" si="189"/>
        <v>0</v>
      </c>
      <c r="L1989" s="107"/>
      <c r="M1989" s="110"/>
      <c r="N1989" s="109"/>
      <c r="P1989" s="38">
        <f t="shared" si="186"/>
        <v>0</v>
      </c>
      <c r="Q1989" s="105">
        <f t="shared" si="185"/>
        <v>0</v>
      </c>
      <c r="R1989" s="38">
        <f t="shared" si="187"/>
        <v>0</v>
      </c>
      <c r="S1989" s="40" t="str">
        <f t="shared" si="184"/>
        <v/>
      </c>
    </row>
    <row r="1990" spans="1:19">
      <c r="A1990" s="33"/>
      <c r="B1990" s="34"/>
      <c r="C1990" s="33"/>
      <c r="D1990" s="33"/>
      <c r="E1990" s="33"/>
      <c r="F1990" s="42"/>
      <c r="G1990" s="42"/>
      <c r="I1990">
        <f t="shared" si="188"/>
        <v>0</v>
      </c>
      <c r="J1990">
        <f t="shared" si="189"/>
        <v>0</v>
      </c>
      <c r="L1990" s="107"/>
      <c r="M1990" s="110"/>
      <c r="N1990" s="109"/>
      <c r="P1990" s="38">
        <f t="shared" si="186"/>
        <v>0</v>
      </c>
      <c r="Q1990" s="105">
        <f t="shared" si="185"/>
        <v>0</v>
      </c>
      <c r="R1990" s="38">
        <f t="shared" si="187"/>
        <v>0</v>
      </c>
      <c r="S1990" s="40" t="str">
        <f t="shared" si="184"/>
        <v/>
      </c>
    </row>
    <row r="1991" spans="1:19">
      <c r="A1991" s="33"/>
      <c r="B1991" s="34"/>
      <c r="C1991" s="33"/>
      <c r="D1991" s="33"/>
      <c r="E1991" s="33"/>
      <c r="F1991" s="42"/>
      <c r="G1991" s="42"/>
      <c r="I1991">
        <f t="shared" si="188"/>
        <v>0</v>
      </c>
      <c r="J1991">
        <f t="shared" si="189"/>
        <v>0</v>
      </c>
      <c r="L1991" s="107"/>
      <c r="M1991" s="110"/>
      <c r="N1991" s="109"/>
      <c r="P1991" s="38">
        <f t="shared" si="186"/>
        <v>0</v>
      </c>
      <c r="Q1991" s="105">
        <f t="shared" si="185"/>
        <v>0</v>
      </c>
      <c r="R1991" s="38">
        <f t="shared" si="187"/>
        <v>0</v>
      </c>
      <c r="S1991" s="40" t="str">
        <f t="shared" ref="S1991:S2054" si="190">IF(C1991=1,SUM(R1991:R2014)-SUM(P1991:P2014),"")</f>
        <v/>
      </c>
    </row>
    <row r="1992" spans="1:19">
      <c r="A1992" s="33"/>
      <c r="B1992" s="34"/>
      <c r="C1992" s="33"/>
      <c r="D1992" s="33"/>
      <c r="E1992" s="33"/>
      <c r="F1992" s="42"/>
      <c r="G1992" s="42"/>
      <c r="I1992">
        <f t="shared" si="188"/>
        <v>0</v>
      </c>
      <c r="J1992">
        <f t="shared" si="189"/>
        <v>0</v>
      </c>
      <c r="L1992" s="107"/>
      <c r="M1992" s="110"/>
      <c r="N1992" s="109"/>
      <c r="P1992" s="38">
        <f t="shared" si="186"/>
        <v>0</v>
      </c>
      <c r="Q1992" s="105">
        <f t="shared" ref="Q1992:Q2055" si="191">I1992*M1992/1000</f>
        <v>0</v>
      </c>
      <c r="R1992" s="38">
        <f t="shared" si="187"/>
        <v>0</v>
      </c>
      <c r="S1992" s="40" t="str">
        <f t="shared" si="190"/>
        <v/>
      </c>
    </row>
    <row r="1993" spans="1:19">
      <c r="A1993" s="33"/>
      <c r="B1993" s="34"/>
      <c r="C1993" s="33"/>
      <c r="D1993" s="33"/>
      <c r="E1993" s="33"/>
      <c r="F1993" s="42"/>
      <c r="G1993" s="42"/>
      <c r="I1993">
        <f t="shared" si="188"/>
        <v>0</v>
      </c>
      <c r="J1993">
        <f t="shared" si="189"/>
        <v>0</v>
      </c>
      <c r="L1993" s="107"/>
      <c r="M1993" s="110"/>
      <c r="N1993" s="109"/>
      <c r="P1993" s="38">
        <f t="shared" si="186"/>
        <v>0</v>
      </c>
      <c r="Q1993" s="105">
        <f t="shared" si="191"/>
        <v>0</v>
      </c>
      <c r="R1993" s="38">
        <f t="shared" si="187"/>
        <v>0</v>
      </c>
      <c r="S1993" s="40" t="str">
        <f t="shared" si="190"/>
        <v/>
      </c>
    </row>
    <row r="1994" spans="1:19">
      <c r="A1994" s="33"/>
      <c r="B1994" s="34"/>
      <c r="C1994" s="33"/>
      <c r="D1994" s="33"/>
      <c r="E1994" s="33"/>
      <c r="F1994" s="42"/>
      <c r="G1994" s="42"/>
      <c r="I1994">
        <f t="shared" si="188"/>
        <v>0</v>
      </c>
      <c r="J1994">
        <f t="shared" si="189"/>
        <v>0</v>
      </c>
      <c r="L1994" s="107"/>
      <c r="M1994" s="110"/>
      <c r="N1994" s="109"/>
      <c r="P1994" s="38">
        <f t="shared" si="186"/>
        <v>0</v>
      </c>
      <c r="Q1994" s="105">
        <f t="shared" si="191"/>
        <v>0</v>
      </c>
      <c r="R1994" s="38">
        <f t="shared" si="187"/>
        <v>0</v>
      </c>
      <c r="S1994" s="40" t="str">
        <f t="shared" si="190"/>
        <v/>
      </c>
    </row>
    <row r="1995" spans="1:19">
      <c r="A1995" s="33"/>
      <c r="B1995" s="34"/>
      <c r="C1995" s="33"/>
      <c r="D1995" s="33"/>
      <c r="E1995" s="33"/>
      <c r="F1995" s="42"/>
      <c r="G1995" s="42"/>
      <c r="I1995">
        <f t="shared" si="188"/>
        <v>0</v>
      </c>
      <c r="J1995">
        <f t="shared" si="189"/>
        <v>0</v>
      </c>
      <c r="L1995" s="107"/>
      <c r="M1995" s="110"/>
      <c r="N1995" s="109"/>
      <c r="P1995" s="38">
        <f t="shared" si="186"/>
        <v>0</v>
      </c>
      <c r="Q1995" s="105">
        <f t="shared" si="191"/>
        <v>0</v>
      </c>
      <c r="R1995" s="38">
        <f t="shared" si="187"/>
        <v>0</v>
      </c>
      <c r="S1995" s="40" t="str">
        <f t="shared" si="190"/>
        <v/>
      </c>
    </row>
    <row r="1996" spans="1:19">
      <c r="A1996" s="33"/>
      <c r="B1996" s="34"/>
      <c r="C1996" s="33"/>
      <c r="D1996" s="33"/>
      <c r="E1996" s="33"/>
      <c r="F1996" s="42"/>
      <c r="G1996" s="42"/>
      <c r="I1996">
        <f t="shared" si="188"/>
        <v>0</v>
      </c>
      <c r="J1996">
        <f t="shared" si="189"/>
        <v>0</v>
      </c>
      <c r="L1996" s="107"/>
      <c r="M1996" s="110"/>
      <c r="N1996" s="109"/>
      <c r="P1996" s="38">
        <f t="shared" si="186"/>
        <v>0</v>
      </c>
      <c r="Q1996" s="105">
        <f t="shared" si="191"/>
        <v>0</v>
      </c>
      <c r="R1996" s="38">
        <f t="shared" si="187"/>
        <v>0</v>
      </c>
      <c r="S1996" s="40" t="str">
        <f t="shared" si="190"/>
        <v/>
      </c>
    </row>
    <row r="1997" spans="1:19">
      <c r="A1997" s="33"/>
      <c r="B1997" s="34"/>
      <c r="C1997" s="33"/>
      <c r="D1997" s="33"/>
      <c r="E1997" s="33"/>
      <c r="F1997" s="42"/>
      <c r="G1997" s="42"/>
      <c r="I1997">
        <f t="shared" si="188"/>
        <v>0</v>
      </c>
      <c r="J1997">
        <f t="shared" si="189"/>
        <v>0</v>
      </c>
      <c r="L1997" s="107"/>
      <c r="M1997" s="110"/>
      <c r="N1997" s="109"/>
      <c r="P1997" s="38">
        <f t="shared" si="186"/>
        <v>0</v>
      </c>
      <c r="Q1997" s="105">
        <f t="shared" si="191"/>
        <v>0</v>
      </c>
      <c r="R1997" s="38">
        <f t="shared" si="187"/>
        <v>0</v>
      </c>
      <c r="S1997" s="40" t="str">
        <f t="shared" si="190"/>
        <v/>
      </c>
    </row>
    <row r="1998" spans="1:19">
      <c r="A1998" s="33"/>
      <c r="B1998" s="34"/>
      <c r="C1998" s="33"/>
      <c r="D1998" s="33"/>
      <c r="E1998" s="33"/>
      <c r="F1998" s="42"/>
      <c r="G1998" s="42"/>
      <c r="I1998">
        <f t="shared" si="188"/>
        <v>0</v>
      </c>
      <c r="J1998">
        <f t="shared" si="189"/>
        <v>0</v>
      </c>
      <c r="L1998" s="107"/>
      <c r="M1998" s="110"/>
      <c r="N1998" s="109"/>
      <c r="P1998" s="38">
        <f t="shared" si="186"/>
        <v>0</v>
      </c>
      <c r="Q1998" s="105">
        <f t="shared" si="191"/>
        <v>0</v>
      </c>
      <c r="R1998" s="38">
        <f t="shared" si="187"/>
        <v>0</v>
      </c>
      <c r="S1998" s="40" t="str">
        <f t="shared" si="190"/>
        <v/>
      </c>
    </row>
    <row r="1999" spans="1:19">
      <c r="A1999" s="33"/>
      <c r="B1999" s="34"/>
      <c r="C1999" s="33"/>
      <c r="D1999" s="33"/>
      <c r="E1999" s="33"/>
      <c r="F1999" s="42"/>
      <c r="G1999" s="42"/>
      <c r="I1999">
        <f t="shared" si="188"/>
        <v>0</v>
      </c>
      <c r="J1999">
        <f t="shared" si="189"/>
        <v>0</v>
      </c>
      <c r="L1999" s="107"/>
      <c r="M1999" s="110"/>
      <c r="N1999" s="109"/>
      <c r="P1999" s="38">
        <f t="shared" si="186"/>
        <v>0</v>
      </c>
      <c r="Q1999" s="105">
        <f t="shared" si="191"/>
        <v>0</v>
      </c>
      <c r="R1999" s="38">
        <f t="shared" si="187"/>
        <v>0</v>
      </c>
      <c r="S1999" s="40" t="str">
        <f t="shared" si="190"/>
        <v/>
      </c>
    </row>
    <row r="2000" spans="1:19">
      <c r="A2000" s="33"/>
      <c r="B2000" s="34"/>
      <c r="C2000" s="33"/>
      <c r="D2000" s="33"/>
      <c r="E2000" s="33"/>
      <c r="F2000" s="42"/>
      <c r="G2000" s="42"/>
      <c r="I2000">
        <f t="shared" si="188"/>
        <v>0</v>
      </c>
      <c r="J2000">
        <f t="shared" si="189"/>
        <v>0</v>
      </c>
      <c r="L2000" s="107"/>
      <c r="M2000" s="110"/>
      <c r="N2000" s="109"/>
      <c r="P2000" s="38">
        <f t="shared" si="186"/>
        <v>0</v>
      </c>
      <c r="Q2000" s="105">
        <f t="shared" si="191"/>
        <v>0</v>
      </c>
      <c r="R2000" s="38">
        <f t="shared" si="187"/>
        <v>0</v>
      </c>
      <c r="S2000" s="40" t="str">
        <f t="shared" si="190"/>
        <v/>
      </c>
    </row>
    <row r="2001" spans="1:19">
      <c r="A2001" s="33"/>
      <c r="B2001" s="34"/>
      <c r="C2001" s="33"/>
      <c r="D2001" s="33"/>
      <c r="E2001" s="33"/>
      <c r="F2001" s="42"/>
      <c r="G2001" s="42"/>
      <c r="I2001">
        <f t="shared" si="188"/>
        <v>0</v>
      </c>
      <c r="J2001">
        <f t="shared" si="189"/>
        <v>0</v>
      </c>
      <c r="L2001" s="107"/>
      <c r="M2001" s="110"/>
      <c r="N2001" s="109"/>
      <c r="P2001" s="38">
        <f t="shared" si="186"/>
        <v>0</v>
      </c>
      <c r="Q2001" s="105">
        <f t="shared" si="191"/>
        <v>0</v>
      </c>
      <c r="R2001" s="38">
        <f t="shared" si="187"/>
        <v>0</v>
      </c>
      <c r="S2001" s="40" t="str">
        <f t="shared" si="190"/>
        <v/>
      </c>
    </row>
    <row r="2002" spans="1:19">
      <c r="A2002" s="33"/>
      <c r="B2002" s="34"/>
      <c r="C2002" s="33"/>
      <c r="D2002" s="33"/>
      <c r="E2002" s="33"/>
      <c r="F2002" s="42"/>
      <c r="G2002" s="42"/>
      <c r="I2002">
        <f t="shared" si="188"/>
        <v>0</v>
      </c>
      <c r="J2002">
        <f t="shared" si="189"/>
        <v>0</v>
      </c>
      <c r="L2002" s="107"/>
      <c r="M2002" s="110"/>
      <c r="N2002" s="109"/>
      <c r="P2002" s="38">
        <f t="shared" si="186"/>
        <v>0</v>
      </c>
      <c r="Q2002" s="105">
        <f t="shared" si="191"/>
        <v>0</v>
      </c>
      <c r="R2002" s="38">
        <f t="shared" si="187"/>
        <v>0</v>
      </c>
      <c r="S2002" s="40" t="str">
        <f t="shared" si="190"/>
        <v/>
      </c>
    </row>
    <row r="2003" spans="1:19">
      <c r="A2003" s="33"/>
      <c r="B2003" s="34"/>
      <c r="C2003" s="33"/>
      <c r="D2003" s="33"/>
      <c r="E2003" s="33"/>
      <c r="F2003" s="42"/>
      <c r="G2003" s="42"/>
      <c r="I2003">
        <f t="shared" si="188"/>
        <v>0</v>
      </c>
      <c r="J2003">
        <f t="shared" si="189"/>
        <v>0</v>
      </c>
      <c r="L2003" s="107"/>
      <c r="M2003" s="110"/>
      <c r="N2003" s="109"/>
      <c r="P2003" s="38">
        <f t="shared" si="186"/>
        <v>0</v>
      </c>
      <c r="Q2003" s="105">
        <f t="shared" si="191"/>
        <v>0</v>
      </c>
      <c r="R2003" s="38">
        <f t="shared" si="187"/>
        <v>0</v>
      </c>
      <c r="S2003" s="40" t="str">
        <f t="shared" si="190"/>
        <v/>
      </c>
    </row>
    <row r="2004" spans="1:19">
      <c r="A2004" s="33"/>
      <c r="B2004" s="34"/>
      <c r="C2004" s="33"/>
      <c r="D2004" s="33"/>
      <c r="E2004" s="33"/>
      <c r="F2004" s="42"/>
      <c r="G2004" s="42"/>
      <c r="I2004">
        <f t="shared" si="188"/>
        <v>0</v>
      </c>
      <c r="J2004">
        <f t="shared" si="189"/>
        <v>0</v>
      </c>
      <c r="L2004" s="107"/>
      <c r="M2004" s="110"/>
      <c r="N2004" s="109"/>
      <c r="P2004" s="38">
        <f t="shared" si="186"/>
        <v>0</v>
      </c>
      <c r="Q2004" s="105">
        <f t="shared" si="191"/>
        <v>0</v>
      </c>
      <c r="R2004" s="38">
        <f t="shared" si="187"/>
        <v>0</v>
      </c>
      <c r="S2004" s="40" t="str">
        <f t="shared" si="190"/>
        <v/>
      </c>
    </row>
    <row r="2005" spans="1:19">
      <c r="A2005" s="33"/>
      <c r="B2005" s="34"/>
      <c r="C2005" s="33"/>
      <c r="D2005" s="33"/>
      <c r="E2005" s="33"/>
      <c r="F2005" s="42"/>
      <c r="G2005" s="42"/>
      <c r="I2005">
        <f t="shared" si="188"/>
        <v>0</v>
      </c>
      <c r="J2005">
        <f t="shared" si="189"/>
        <v>0</v>
      </c>
      <c r="L2005" s="107"/>
      <c r="M2005" s="110"/>
      <c r="N2005" s="109"/>
      <c r="P2005" s="38">
        <f t="shared" si="186"/>
        <v>0</v>
      </c>
      <c r="Q2005" s="105">
        <f t="shared" si="191"/>
        <v>0</v>
      </c>
      <c r="R2005" s="38">
        <f t="shared" si="187"/>
        <v>0</v>
      </c>
      <c r="S2005" s="40" t="str">
        <f t="shared" si="190"/>
        <v/>
      </c>
    </row>
    <row r="2006" spans="1:19">
      <c r="A2006" s="33"/>
      <c r="B2006" s="34"/>
      <c r="C2006" s="33"/>
      <c r="D2006" s="33"/>
      <c r="E2006" s="33"/>
      <c r="F2006" s="42"/>
      <c r="G2006" s="42"/>
      <c r="I2006">
        <f t="shared" si="188"/>
        <v>0</v>
      </c>
      <c r="J2006">
        <f t="shared" si="189"/>
        <v>0</v>
      </c>
      <c r="L2006" s="107"/>
      <c r="M2006" s="110"/>
      <c r="N2006" s="109"/>
      <c r="P2006" s="38">
        <f t="shared" si="186"/>
        <v>0</v>
      </c>
      <c r="Q2006" s="105">
        <f t="shared" si="191"/>
        <v>0</v>
      </c>
      <c r="R2006" s="38">
        <f t="shared" si="187"/>
        <v>0</v>
      </c>
      <c r="S2006" s="40" t="str">
        <f t="shared" si="190"/>
        <v/>
      </c>
    </row>
    <row r="2007" spans="1:19">
      <c r="A2007" s="33"/>
      <c r="B2007" s="34"/>
      <c r="C2007" s="33"/>
      <c r="D2007" s="33"/>
      <c r="E2007" s="33"/>
      <c r="F2007" s="42"/>
      <c r="G2007" s="42"/>
      <c r="I2007">
        <f t="shared" si="188"/>
        <v>0</v>
      </c>
      <c r="J2007">
        <f t="shared" si="189"/>
        <v>0</v>
      </c>
      <c r="L2007" s="107"/>
      <c r="M2007" s="110"/>
      <c r="N2007" s="109"/>
      <c r="P2007" s="38">
        <f t="shared" si="186"/>
        <v>0</v>
      </c>
      <c r="Q2007" s="105">
        <f t="shared" si="191"/>
        <v>0</v>
      </c>
      <c r="R2007" s="38">
        <f t="shared" si="187"/>
        <v>0</v>
      </c>
      <c r="S2007" s="40" t="str">
        <f t="shared" si="190"/>
        <v/>
      </c>
    </row>
    <row r="2008" spans="1:19">
      <c r="A2008" s="33"/>
      <c r="B2008" s="34"/>
      <c r="C2008" s="33"/>
      <c r="D2008" s="33"/>
      <c r="E2008" s="33"/>
      <c r="F2008" s="42"/>
      <c r="G2008" s="42"/>
      <c r="I2008">
        <f t="shared" si="188"/>
        <v>0</v>
      </c>
      <c r="J2008">
        <f t="shared" si="189"/>
        <v>0</v>
      </c>
      <c r="L2008" s="107"/>
      <c r="M2008" s="110"/>
      <c r="N2008" s="109"/>
      <c r="P2008" s="38">
        <f t="shared" si="186"/>
        <v>0</v>
      </c>
      <c r="Q2008" s="105">
        <f t="shared" si="191"/>
        <v>0</v>
      </c>
      <c r="R2008" s="38">
        <f t="shared" si="187"/>
        <v>0</v>
      </c>
      <c r="S2008" s="40" t="str">
        <f t="shared" si="190"/>
        <v/>
      </c>
    </row>
    <row r="2009" spans="1:19">
      <c r="A2009" s="33"/>
      <c r="B2009" s="34"/>
      <c r="C2009" s="33"/>
      <c r="D2009" s="33"/>
      <c r="E2009" s="33"/>
      <c r="F2009" s="42"/>
      <c r="G2009" s="42"/>
      <c r="I2009">
        <f t="shared" si="188"/>
        <v>0</v>
      </c>
      <c r="J2009">
        <f t="shared" si="189"/>
        <v>0</v>
      </c>
      <c r="L2009" s="107"/>
      <c r="M2009" s="110"/>
      <c r="N2009" s="109"/>
      <c r="P2009" s="38">
        <f t="shared" si="186"/>
        <v>0</v>
      </c>
      <c r="Q2009" s="105">
        <f t="shared" si="191"/>
        <v>0</v>
      </c>
      <c r="R2009" s="38">
        <f t="shared" si="187"/>
        <v>0</v>
      </c>
      <c r="S2009" s="40" t="str">
        <f t="shared" si="190"/>
        <v/>
      </c>
    </row>
    <row r="2010" spans="1:19">
      <c r="A2010" s="33"/>
      <c r="B2010" s="34"/>
      <c r="C2010" s="33"/>
      <c r="D2010" s="33"/>
      <c r="E2010" s="33"/>
      <c r="F2010" s="42"/>
      <c r="G2010" s="42"/>
      <c r="I2010">
        <f t="shared" si="188"/>
        <v>0</v>
      </c>
      <c r="J2010">
        <f t="shared" si="189"/>
        <v>0</v>
      </c>
      <c r="L2010" s="107"/>
      <c r="M2010" s="110"/>
      <c r="N2010" s="109"/>
      <c r="P2010" s="38">
        <f t="shared" si="186"/>
        <v>0</v>
      </c>
      <c r="Q2010" s="105">
        <f t="shared" si="191"/>
        <v>0</v>
      </c>
      <c r="R2010" s="38">
        <f t="shared" si="187"/>
        <v>0</v>
      </c>
      <c r="S2010" s="40" t="str">
        <f t="shared" si="190"/>
        <v/>
      </c>
    </row>
    <row r="2011" spans="1:19">
      <c r="A2011" s="33"/>
      <c r="B2011" s="34"/>
      <c r="C2011" s="33"/>
      <c r="D2011" s="33"/>
      <c r="E2011" s="33"/>
      <c r="F2011" s="42"/>
      <c r="G2011" s="42"/>
      <c r="I2011">
        <f t="shared" si="188"/>
        <v>0</v>
      </c>
      <c r="J2011">
        <f t="shared" si="189"/>
        <v>0</v>
      </c>
      <c r="L2011" s="107"/>
      <c r="M2011" s="110"/>
      <c r="N2011" s="109"/>
      <c r="P2011" s="38">
        <f t="shared" si="186"/>
        <v>0</v>
      </c>
      <c r="Q2011" s="105">
        <f t="shared" si="191"/>
        <v>0</v>
      </c>
      <c r="R2011" s="38">
        <f t="shared" si="187"/>
        <v>0</v>
      </c>
      <c r="S2011" s="40" t="str">
        <f t="shared" si="190"/>
        <v/>
      </c>
    </row>
    <row r="2012" spans="1:19">
      <c r="A2012" s="33"/>
      <c r="B2012" s="34"/>
      <c r="C2012" s="33"/>
      <c r="D2012" s="33"/>
      <c r="E2012" s="33"/>
      <c r="F2012" s="42"/>
      <c r="G2012" s="42"/>
      <c r="I2012">
        <f t="shared" si="188"/>
        <v>0</v>
      </c>
      <c r="J2012">
        <f t="shared" si="189"/>
        <v>0</v>
      </c>
      <c r="L2012" s="107"/>
      <c r="M2012" s="110"/>
      <c r="N2012" s="109"/>
      <c r="P2012" s="38">
        <f t="shared" si="186"/>
        <v>0</v>
      </c>
      <c r="Q2012" s="105">
        <f t="shared" si="191"/>
        <v>0</v>
      </c>
      <c r="R2012" s="38">
        <f t="shared" si="187"/>
        <v>0</v>
      </c>
      <c r="S2012" s="40" t="str">
        <f t="shared" si="190"/>
        <v/>
      </c>
    </row>
    <row r="2013" spans="1:19">
      <c r="A2013" s="33"/>
      <c r="B2013" s="34"/>
      <c r="C2013" s="33"/>
      <c r="D2013" s="33"/>
      <c r="E2013" s="33"/>
      <c r="F2013" s="42"/>
      <c r="G2013" s="42"/>
      <c r="I2013">
        <f t="shared" si="188"/>
        <v>0</v>
      </c>
      <c r="J2013">
        <f t="shared" si="189"/>
        <v>0</v>
      </c>
      <c r="L2013" s="107"/>
      <c r="M2013" s="110"/>
      <c r="N2013" s="109"/>
      <c r="P2013" s="38">
        <f t="shared" si="186"/>
        <v>0</v>
      </c>
      <c r="Q2013" s="105">
        <f t="shared" si="191"/>
        <v>0</v>
      </c>
      <c r="R2013" s="38">
        <f t="shared" si="187"/>
        <v>0</v>
      </c>
      <c r="S2013" s="40" t="str">
        <f t="shared" si="190"/>
        <v/>
      </c>
    </row>
    <row r="2014" spans="1:19">
      <c r="A2014" s="33"/>
      <c r="B2014" s="34"/>
      <c r="C2014" s="33"/>
      <c r="D2014" s="33"/>
      <c r="E2014" s="33"/>
      <c r="F2014" s="42"/>
      <c r="G2014" s="42"/>
      <c r="I2014">
        <f t="shared" si="188"/>
        <v>0</v>
      </c>
      <c r="J2014">
        <f t="shared" si="189"/>
        <v>0</v>
      </c>
      <c r="L2014" s="107"/>
      <c r="M2014" s="110"/>
      <c r="N2014" s="109"/>
      <c r="P2014" s="38">
        <f t="shared" si="186"/>
        <v>0</v>
      </c>
      <c r="Q2014" s="105">
        <f t="shared" si="191"/>
        <v>0</v>
      </c>
      <c r="R2014" s="38">
        <f t="shared" si="187"/>
        <v>0</v>
      </c>
      <c r="S2014" s="40" t="str">
        <f t="shared" si="190"/>
        <v/>
      </c>
    </row>
    <row r="2015" spans="1:19">
      <c r="A2015" s="33"/>
      <c r="B2015" s="34"/>
      <c r="C2015" s="33"/>
      <c r="D2015" s="33"/>
      <c r="E2015" s="33"/>
      <c r="F2015" s="42"/>
      <c r="G2015" s="42"/>
      <c r="I2015">
        <f t="shared" si="188"/>
        <v>0</v>
      </c>
      <c r="J2015">
        <f t="shared" si="189"/>
        <v>0</v>
      </c>
      <c r="L2015" s="107"/>
      <c r="M2015" s="110"/>
      <c r="N2015" s="109"/>
      <c r="P2015" s="38">
        <f t="shared" si="186"/>
        <v>0</v>
      </c>
      <c r="Q2015" s="105">
        <f t="shared" si="191"/>
        <v>0</v>
      </c>
      <c r="R2015" s="38">
        <f t="shared" si="187"/>
        <v>0</v>
      </c>
      <c r="S2015" s="40" t="str">
        <f t="shared" si="190"/>
        <v/>
      </c>
    </row>
    <row r="2016" spans="1:19">
      <c r="A2016" s="33"/>
      <c r="B2016" s="34"/>
      <c r="C2016" s="33"/>
      <c r="D2016" s="33"/>
      <c r="E2016" s="33"/>
      <c r="F2016" s="42"/>
      <c r="G2016" s="42"/>
      <c r="I2016">
        <f t="shared" si="188"/>
        <v>0</v>
      </c>
      <c r="J2016">
        <f t="shared" si="189"/>
        <v>0</v>
      </c>
      <c r="L2016" s="107"/>
      <c r="M2016" s="110"/>
      <c r="N2016" s="109"/>
      <c r="P2016" s="38">
        <f t="shared" si="186"/>
        <v>0</v>
      </c>
      <c r="Q2016" s="105">
        <f t="shared" si="191"/>
        <v>0</v>
      </c>
      <c r="R2016" s="38">
        <f t="shared" si="187"/>
        <v>0</v>
      </c>
      <c r="S2016" s="40" t="str">
        <f t="shared" si="190"/>
        <v/>
      </c>
    </row>
    <row r="2017" spans="1:19">
      <c r="A2017" s="33"/>
      <c r="B2017" s="34"/>
      <c r="C2017" s="33"/>
      <c r="D2017" s="33"/>
      <c r="E2017" s="33"/>
      <c r="F2017" s="42"/>
      <c r="G2017" s="42"/>
      <c r="I2017">
        <f t="shared" si="188"/>
        <v>0</v>
      </c>
      <c r="J2017">
        <f t="shared" si="189"/>
        <v>0</v>
      </c>
      <c r="L2017" s="107"/>
      <c r="M2017" s="110"/>
      <c r="N2017" s="109"/>
      <c r="P2017" s="38">
        <f t="shared" si="186"/>
        <v>0</v>
      </c>
      <c r="Q2017" s="105">
        <f t="shared" si="191"/>
        <v>0</v>
      </c>
      <c r="R2017" s="38">
        <f t="shared" si="187"/>
        <v>0</v>
      </c>
      <c r="S2017" s="40" t="str">
        <f t="shared" si="190"/>
        <v/>
      </c>
    </row>
    <row r="2018" spans="1:19">
      <c r="A2018" s="33"/>
      <c r="B2018" s="34"/>
      <c r="C2018" s="33"/>
      <c r="D2018" s="33"/>
      <c r="E2018" s="33"/>
      <c r="F2018" s="42"/>
      <c r="G2018" s="42"/>
      <c r="I2018">
        <f t="shared" si="188"/>
        <v>0</v>
      </c>
      <c r="J2018">
        <f t="shared" si="189"/>
        <v>0</v>
      </c>
      <c r="L2018" s="107"/>
      <c r="M2018" s="110"/>
      <c r="N2018" s="109"/>
      <c r="P2018" s="38">
        <f t="shared" si="186"/>
        <v>0</v>
      </c>
      <c r="Q2018" s="105">
        <f t="shared" si="191"/>
        <v>0</v>
      </c>
      <c r="R2018" s="38">
        <f t="shared" si="187"/>
        <v>0</v>
      </c>
      <c r="S2018" s="40" t="str">
        <f t="shared" si="190"/>
        <v/>
      </c>
    </row>
    <row r="2019" spans="1:19">
      <c r="A2019" s="33"/>
      <c r="B2019" s="34"/>
      <c r="C2019" s="33"/>
      <c r="D2019" s="33"/>
      <c r="E2019" s="33"/>
      <c r="F2019" s="42"/>
      <c r="G2019" s="42"/>
      <c r="I2019">
        <f t="shared" si="188"/>
        <v>0</v>
      </c>
      <c r="J2019">
        <f t="shared" si="189"/>
        <v>0</v>
      </c>
      <c r="L2019" s="107"/>
      <c r="M2019" s="110"/>
      <c r="N2019" s="109"/>
      <c r="P2019" s="38">
        <f t="shared" si="186"/>
        <v>0</v>
      </c>
      <c r="Q2019" s="105">
        <f t="shared" si="191"/>
        <v>0</v>
      </c>
      <c r="R2019" s="38">
        <f t="shared" si="187"/>
        <v>0</v>
      </c>
      <c r="S2019" s="40" t="str">
        <f t="shared" si="190"/>
        <v/>
      </c>
    </row>
    <row r="2020" spans="1:19">
      <c r="A2020" s="33"/>
      <c r="B2020" s="34"/>
      <c r="C2020" s="33"/>
      <c r="D2020" s="33"/>
      <c r="E2020" s="33"/>
      <c r="F2020" s="42"/>
      <c r="G2020" s="42"/>
      <c r="I2020">
        <f t="shared" si="188"/>
        <v>0</v>
      </c>
      <c r="J2020">
        <f t="shared" si="189"/>
        <v>0</v>
      </c>
      <c r="L2020" s="107"/>
      <c r="M2020" s="110"/>
      <c r="N2020" s="109"/>
      <c r="P2020" s="38">
        <f t="shared" si="186"/>
        <v>0</v>
      </c>
      <c r="Q2020" s="105">
        <f t="shared" si="191"/>
        <v>0</v>
      </c>
      <c r="R2020" s="38">
        <f t="shared" si="187"/>
        <v>0</v>
      </c>
      <c r="S2020" s="40" t="str">
        <f t="shared" si="190"/>
        <v/>
      </c>
    </row>
    <row r="2021" spans="1:19">
      <c r="A2021" s="33"/>
      <c r="B2021" s="34"/>
      <c r="C2021" s="33"/>
      <c r="D2021" s="33"/>
      <c r="E2021" s="33"/>
      <c r="F2021" s="42"/>
      <c r="G2021" s="42"/>
      <c r="I2021">
        <f t="shared" si="188"/>
        <v>0</v>
      </c>
      <c r="J2021">
        <f t="shared" si="189"/>
        <v>0</v>
      </c>
      <c r="L2021" s="107"/>
      <c r="M2021" s="110"/>
      <c r="N2021" s="109"/>
      <c r="P2021" s="38">
        <f t="shared" si="186"/>
        <v>0</v>
      </c>
      <c r="Q2021" s="105">
        <f t="shared" si="191"/>
        <v>0</v>
      </c>
      <c r="R2021" s="38">
        <f t="shared" si="187"/>
        <v>0</v>
      </c>
      <c r="S2021" s="40" t="str">
        <f t="shared" si="190"/>
        <v/>
      </c>
    </row>
    <row r="2022" spans="1:19">
      <c r="A2022" s="33"/>
      <c r="B2022" s="34"/>
      <c r="C2022" s="33"/>
      <c r="D2022" s="33"/>
      <c r="E2022" s="33"/>
      <c r="F2022" s="42"/>
      <c r="G2022" s="42"/>
      <c r="I2022">
        <f t="shared" si="188"/>
        <v>0</v>
      </c>
      <c r="J2022">
        <f t="shared" si="189"/>
        <v>0</v>
      </c>
      <c r="L2022" s="107"/>
      <c r="M2022" s="110"/>
      <c r="N2022" s="109"/>
      <c r="P2022" s="38">
        <f t="shared" si="186"/>
        <v>0</v>
      </c>
      <c r="Q2022" s="105">
        <f t="shared" si="191"/>
        <v>0</v>
      </c>
      <c r="R2022" s="38">
        <f t="shared" si="187"/>
        <v>0</v>
      </c>
      <c r="S2022" s="40" t="str">
        <f t="shared" si="190"/>
        <v/>
      </c>
    </row>
    <row r="2023" spans="1:19">
      <c r="A2023" s="33"/>
      <c r="B2023" s="34"/>
      <c r="C2023" s="33"/>
      <c r="D2023" s="33"/>
      <c r="E2023" s="33"/>
      <c r="F2023" s="42"/>
      <c r="G2023" s="42"/>
      <c r="I2023">
        <f t="shared" si="188"/>
        <v>0</v>
      </c>
      <c r="J2023">
        <f t="shared" si="189"/>
        <v>0</v>
      </c>
      <c r="L2023" s="107"/>
      <c r="M2023" s="110"/>
      <c r="N2023" s="109"/>
      <c r="P2023" s="38">
        <f t="shared" si="186"/>
        <v>0</v>
      </c>
      <c r="Q2023" s="105">
        <f t="shared" si="191"/>
        <v>0</v>
      </c>
      <c r="R2023" s="38">
        <f t="shared" si="187"/>
        <v>0</v>
      </c>
      <c r="S2023" s="40" t="str">
        <f t="shared" si="190"/>
        <v/>
      </c>
    </row>
    <row r="2024" spans="1:19">
      <c r="A2024" s="33"/>
      <c r="B2024" s="34"/>
      <c r="C2024" s="33"/>
      <c r="D2024" s="33"/>
      <c r="E2024" s="33"/>
      <c r="F2024" s="42"/>
      <c r="G2024" s="42"/>
      <c r="I2024">
        <f t="shared" si="188"/>
        <v>0</v>
      </c>
      <c r="J2024">
        <f t="shared" si="189"/>
        <v>0</v>
      </c>
      <c r="L2024" s="107"/>
      <c r="M2024" s="110"/>
      <c r="N2024" s="109"/>
      <c r="P2024" s="38">
        <f t="shared" si="186"/>
        <v>0</v>
      </c>
      <c r="Q2024" s="105">
        <f t="shared" si="191"/>
        <v>0</v>
      </c>
      <c r="R2024" s="38">
        <f t="shared" si="187"/>
        <v>0</v>
      </c>
      <c r="S2024" s="40" t="str">
        <f t="shared" si="190"/>
        <v/>
      </c>
    </row>
    <row r="2025" spans="1:19">
      <c r="A2025" s="33"/>
      <c r="B2025" s="34"/>
      <c r="C2025" s="33"/>
      <c r="D2025" s="33"/>
      <c r="E2025" s="33"/>
      <c r="F2025" s="42"/>
      <c r="G2025" s="42"/>
      <c r="I2025">
        <f t="shared" si="188"/>
        <v>0</v>
      </c>
      <c r="J2025">
        <f t="shared" si="189"/>
        <v>0</v>
      </c>
      <c r="L2025" s="107"/>
      <c r="M2025" s="110"/>
      <c r="N2025" s="109"/>
      <c r="P2025" s="38">
        <f t="shared" si="186"/>
        <v>0</v>
      </c>
      <c r="Q2025" s="105">
        <f t="shared" si="191"/>
        <v>0</v>
      </c>
      <c r="R2025" s="38">
        <f t="shared" si="187"/>
        <v>0</v>
      </c>
      <c r="S2025" s="40" t="str">
        <f t="shared" si="190"/>
        <v/>
      </c>
    </row>
    <row r="2026" spans="1:19">
      <c r="A2026" s="33"/>
      <c r="B2026" s="34"/>
      <c r="C2026" s="33"/>
      <c r="D2026" s="33"/>
      <c r="E2026" s="33"/>
      <c r="F2026" s="42"/>
      <c r="G2026" s="42"/>
      <c r="I2026">
        <f t="shared" si="188"/>
        <v>0</v>
      </c>
      <c r="J2026">
        <f t="shared" si="189"/>
        <v>0</v>
      </c>
      <c r="L2026" s="107"/>
      <c r="M2026" s="110"/>
      <c r="N2026" s="109"/>
      <c r="P2026" s="38">
        <f t="shared" si="186"/>
        <v>0</v>
      </c>
      <c r="Q2026" s="105">
        <f t="shared" si="191"/>
        <v>0</v>
      </c>
      <c r="R2026" s="38">
        <f t="shared" si="187"/>
        <v>0</v>
      </c>
      <c r="S2026" s="40" t="str">
        <f t="shared" si="190"/>
        <v/>
      </c>
    </row>
    <row r="2027" spans="1:19">
      <c r="A2027" s="33"/>
      <c r="B2027" s="34"/>
      <c r="C2027" s="33"/>
      <c r="D2027" s="33"/>
      <c r="E2027" s="33"/>
      <c r="F2027" s="42"/>
      <c r="G2027" s="42"/>
      <c r="I2027">
        <f t="shared" si="188"/>
        <v>0</v>
      </c>
      <c r="J2027">
        <f t="shared" si="189"/>
        <v>0</v>
      </c>
      <c r="L2027" s="107"/>
      <c r="M2027" s="110"/>
      <c r="N2027" s="109"/>
      <c r="P2027" s="38">
        <f t="shared" si="186"/>
        <v>0</v>
      </c>
      <c r="Q2027" s="105">
        <f t="shared" si="191"/>
        <v>0</v>
      </c>
      <c r="R2027" s="38">
        <f t="shared" si="187"/>
        <v>0</v>
      </c>
      <c r="S2027" s="40" t="str">
        <f t="shared" si="190"/>
        <v/>
      </c>
    </row>
    <row r="2028" spans="1:19">
      <c r="A2028" s="33"/>
      <c r="B2028" s="34"/>
      <c r="C2028" s="33"/>
      <c r="D2028" s="33"/>
      <c r="E2028" s="33"/>
      <c r="F2028" s="42"/>
      <c r="G2028" s="42"/>
      <c r="I2028">
        <f t="shared" si="188"/>
        <v>0</v>
      </c>
      <c r="J2028">
        <f t="shared" si="189"/>
        <v>0</v>
      </c>
      <c r="L2028" s="107"/>
      <c r="M2028" s="110"/>
      <c r="N2028" s="109"/>
      <c r="P2028" s="38">
        <f t="shared" si="186"/>
        <v>0</v>
      </c>
      <c r="Q2028" s="105">
        <f t="shared" si="191"/>
        <v>0</v>
      </c>
      <c r="R2028" s="38">
        <f t="shared" si="187"/>
        <v>0</v>
      </c>
      <c r="S2028" s="40" t="str">
        <f t="shared" si="190"/>
        <v/>
      </c>
    </row>
    <row r="2029" spans="1:19">
      <c r="A2029" s="33"/>
      <c r="B2029" s="34"/>
      <c r="C2029" s="33"/>
      <c r="D2029" s="33"/>
      <c r="E2029" s="33"/>
      <c r="F2029" s="42"/>
      <c r="G2029" s="42"/>
      <c r="I2029">
        <f t="shared" si="188"/>
        <v>0</v>
      </c>
      <c r="J2029">
        <f t="shared" si="189"/>
        <v>0</v>
      </c>
      <c r="L2029" s="107"/>
      <c r="M2029" s="110"/>
      <c r="N2029" s="109"/>
      <c r="P2029" s="38">
        <f t="shared" si="186"/>
        <v>0</v>
      </c>
      <c r="Q2029" s="105">
        <f t="shared" si="191"/>
        <v>0</v>
      </c>
      <c r="R2029" s="38">
        <f t="shared" si="187"/>
        <v>0</v>
      </c>
      <c r="S2029" s="40" t="str">
        <f t="shared" si="190"/>
        <v/>
      </c>
    </row>
    <row r="2030" spans="1:19">
      <c r="A2030" s="33"/>
      <c r="B2030" s="34"/>
      <c r="C2030" s="33"/>
      <c r="D2030" s="33"/>
      <c r="E2030" s="33"/>
      <c r="F2030" s="42"/>
      <c r="G2030" s="42"/>
      <c r="I2030">
        <f t="shared" si="188"/>
        <v>0</v>
      </c>
      <c r="J2030">
        <f t="shared" si="189"/>
        <v>0</v>
      </c>
      <c r="L2030" s="107"/>
      <c r="M2030" s="110"/>
      <c r="N2030" s="109"/>
      <c r="P2030" s="38">
        <f t="shared" si="186"/>
        <v>0</v>
      </c>
      <c r="Q2030" s="105">
        <f t="shared" si="191"/>
        <v>0</v>
      </c>
      <c r="R2030" s="38">
        <f t="shared" si="187"/>
        <v>0</v>
      </c>
      <c r="S2030" s="40" t="str">
        <f t="shared" si="190"/>
        <v/>
      </c>
    </row>
    <row r="2031" spans="1:19">
      <c r="A2031" s="33"/>
      <c r="B2031" s="34"/>
      <c r="C2031" s="33"/>
      <c r="D2031" s="33"/>
      <c r="E2031" s="33"/>
      <c r="F2031" s="42"/>
      <c r="G2031" s="42"/>
      <c r="I2031">
        <f t="shared" si="188"/>
        <v>0</v>
      </c>
      <c r="J2031">
        <f t="shared" si="189"/>
        <v>0</v>
      </c>
      <c r="L2031" s="107"/>
      <c r="M2031" s="110"/>
      <c r="N2031" s="109"/>
      <c r="P2031" s="38">
        <f t="shared" si="186"/>
        <v>0</v>
      </c>
      <c r="Q2031" s="105">
        <f t="shared" si="191"/>
        <v>0</v>
      </c>
      <c r="R2031" s="38">
        <f t="shared" si="187"/>
        <v>0</v>
      </c>
      <c r="S2031" s="40" t="str">
        <f t="shared" si="190"/>
        <v/>
      </c>
    </row>
    <row r="2032" spans="1:19">
      <c r="A2032" s="33"/>
      <c r="B2032" s="34"/>
      <c r="C2032" s="33"/>
      <c r="D2032" s="33"/>
      <c r="E2032" s="33"/>
      <c r="F2032" s="42"/>
      <c r="G2032" s="42"/>
      <c r="I2032">
        <f t="shared" si="188"/>
        <v>0</v>
      </c>
      <c r="J2032">
        <f t="shared" si="189"/>
        <v>0</v>
      </c>
      <c r="L2032" s="107"/>
      <c r="M2032" s="110"/>
      <c r="N2032" s="109"/>
      <c r="P2032" s="38">
        <f t="shared" si="186"/>
        <v>0</v>
      </c>
      <c r="Q2032" s="105">
        <f t="shared" si="191"/>
        <v>0</v>
      </c>
      <c r="R2032" s="38">
        <f t="shared" si="187"/>
        <v>0</v>
      </c>
      <c r="S2032" s="40" t="str">
        <f t="shared" si="190"/>
        <v/>
      </c>
    </row>
    <row r="2033" spans="1:19">
      <c r="A2033" s="33"/>
      <c r="B2033" s="34"/>
      <c r="C2033" s="33"/>
      <c r="D2033" s="33"/>
      <c r="E2033" s="33"/>
      <c r="F2033" s="42"/>
      <c r="G2033" s="42"/>
      <c r="I2033">
        <f t="shared" si="188"/>
        <v>0</v>
      </c>
      <c r="J2033">
        <f t="shared" si="189"/>
        <v>0</v>
      </c>
      <c r="L2033" s="107"/>
      <c r="M2033" s="110"/>
      <c r="N2033" s="109"/>
      <c r="P2033" s="38">
        <f t="shared" si="186"/>
        <v>0</v>
      </c>
      <c r="Q2033" s="105">
        <f t="shared" si="191"/>
        <v>0</v>
      </c>
      <c r="R2033" s="38">
        <f t="shared" si="187"/>
        <v>0</v>
      </c>
      <c r="S2033" s="40" t="str">
        <f t="shared" si="190"/>
        <v/>
      </c>
    </row>
    <row r="2034" spans="1:19">
      <c r="A2034" s="33"/>
      <c r="B2034" s="34"/>
      <c r="C2034" s="33"/>
      <c r="D2034" s="33"/>
      <c r="E2034" s="33"/>
      <c r="F2034" s="42"/>
      <c r="G2034" s="42"/>
      <c r="I2034">
        <f t="shared" si="188"/>
        <v>0</v>
      </c>
      <c r="J2034">
        <f t="shared" si="189"/>
        <v>0</v>
      </c>
      <c r="L2034" s="107"/>
      <c r="M2034" s="110"/>
      <c r="N2034" s="109"/>
      <c r="P2034" s="38">
        <f t="shared" si="186"/>
        <v>0</v>
      </c>
      <c r="Q2034" s="105">
        <f t="shared" si="191"/>
        <v>0</v>
      </c>
      <c r="R2034" s="38">
        <f t="shared" si="187"/>
        <v>0</v>
      </c>
      <c r="S2034" s="40" t="str">
        <f t="shared" si="190"/>
        <v/>
      </c>
    </row>
    <row r="2035" spans="1:19">
      <c r="A2035" s="33"/>
      <c r="B2035" s="34"/>
      <c r="C2035" s="33"/>
      <c r="D2035" s="33"/>
      <c r="E2035" s="33"/>
      <c r="F2035" s="42"/>
      <c r="G2035" s="42"/>
      <c r="I2035">
        <f t="shared" si="188"/>
        <v>0</v>
      </c>
      <c r="J2035">
        <f t="shared" si="189"/>
        <v>0</v>
      </c>
      <c r="L2035" s="107"/>
      <c r="M2035" s="110"/>
      <c r="N2035" s="109"/>
      <c r="P2035" s="38">
        <f t="shared" si="186"/>
        <v>0</v>
      </c>
      <c r="Q2035" s="105">
        <f t="shared" si="191"/>
        <v>0</v>
      </c>
      <c r="R2035" s="38">
        <f t="shared" si="187"/>
        <v>0</v>
      </c>
      <c r="S2035" s="40" t="str">
        <f t="shared" si="190"/>
        <v/>
      </c>
    </row>
    <row r="2036" spans="1:19">
      <c r="A2036" s="33"/>
      <c r="B2036" s="34"/>
      <c r="C2036" s="33"/>
      <c r="D2036" s="33"/>
      <c r="E2036" s="33"/>
      <c r="F2036" s="42"/>
      <c r="G2036" s="42"/>
      <c r="I2036">
        <f t="shared" si="188"/>
        <v>0</v>
      </c>
      <c r="J2036">
        <f t="shared" si="189"/>
        <v>0</v>
      </c>
      <c r="L2036" s="107"/>
      <c r="M2036" s="110"/>
      <c r="N2036" s="109"/>
      <c r="P2036" s="38">
        <f t="shared" si="186"/>
        <v>0</v>
      </c>
      <c r="Q2036" s="105">
        <f t="shared" si="191"/>
        <v>0</v>
      </c>
      <c r="R2036" s="38">
        <f t="shared" si="187"/>
        <v>0</v>
      </c>
      <c r="S2036" s="40" t="str">
        <f t="shared" si="190"/>
        <v/>
      </c>
    </row>
    <row r="2037" spans="1:19">
      <c r="A2037" s="33"/>
      <c r="B2037" s="34"/>
      <c r="C2037" s="33"/>
      <c r="D2037" s="33"/>
      <c r="E2037" s="33"/>
      <c r="F2037" s="42"/>
      <c r="G2037" s="42"/>
      <c r="I2037">
        <f t="shared" si="188"/>
        <v>0</v>
      </c>
      <c r="J2037">
        <f t="shared" si="189"/>
        <v>0</v>
      </c>
      <c r="L2037" s="107"/>
      <c r="M2037" s="110"/>
      <c r="N2037" s="109"/>
      <c r="P2037" s="38">
        <f t="shared" si="186"/>
        <v>0</v>
      </c>
      <c r="Q2037" s="105">
        <f t="shared" si="191"/>
        <v>0</v>
      </c>
      <c r="R2037" s="38">
        <f t="shared" si="187"/>
        <v>0</v>
      </c>
      <c r="S2037" s="40" t="str">
        <f t="shared" si="190"/>
        <v/>
      </c>
    </row>
    <row r="2038" spans="1:19">
      <c r="A2038" s="33"/>
      <c r="B2038" s="34"/>
      <c r="C2038" s="33"/>
      <c r="D2038" s="33"/>
      <c r="E2038" s="33"/>
      <c r="F2038" s="42"/>
      <c r="G2038" s="42"/>
      <c r="I2038">
        <f t="shared" si="188"/>
        <v>0</v>
      </c>
      <c r="J2038">
        <f t="shared" si="189"/>
        <v>0</v>
      </c>
      <c r="L2038" s="107"/>
      <c r="M2038" s="110"/>
      <c r="N2038" s="109"/>
      <c r="P2038" s="38">
        <f t="shared" si="186"/>
        <v>0</v>
      </c>
      <c r="Q2038" s="105">
        <f t="shared" si="191"/>
        <v>0</v>
      </c>
      <c r="R2038" s="38">
        <f t="shared" si="187"/>
        <v>0</v>
      </c>
      <c r="S2038" s="40" t="str">
        <f t="shared" si="190"/>
        <v/>
      </c>
    </row>
    <row r="2039" spans="1:19">
      <c r="A2039" s="33"/>
      <c r="B2039" s="34"/>
      <c r="C2039" s="33"/>
      <c r="D2039" s="33"/>
      <c r="E2039" s="33"/>
      <c r="F2039" s="42"/>
      <c r="G2039" s="42"/>
      <c r="I2039">
        <f t="shared" si="188"/>
        <v>0</v>
      </c>
      <c r="J2039">
        <f t="shared" si="189"/>
        <v>0</v>
      </c>
      <c r="L2039" s="107"/>
      <c r="M2039" s="110"/>
      <c r="N2039" s="109"/>
      <c r="P2039" s="38">
        <f t="shared" ref="P2039:P2102" si="192">I2039*L2039/1000</f>
        <v>0</v>
      </c>
      <c r="Q2039" s="105">
        <f t="shared" si="191"/>
        <v>0</v>
      </c>
      <c r="R2039" s="38">
        <f t="shared" ref="R2039:R2102" si="193">J2039*N2039/1000</f>
        <v>0</v>
      </c>
      <c r="S2039" s="40" t="str">
        <f t="shared" si="190"/>
        <v/>
      </c>
    </row>
    <row r="2040" spans="1:19">
      <c r="A2040" s="33"/>
      <c r="B2040" s="34"/>
      <c r="C2040" s="33"/>
      <c r="D2040" s="33"/>
      <c r="E2040" s="33"/>
      <c r="F2040" s="42"/>
      <c r="G2040" s="42"/>
      <c r="I2040">
        <f t="shared" ref="I2040:I2103" si="194">IF(OR(E2040="R",E2040="E"),D2040,IF(D2040&gt;=E2040,D2040-E2040,0))</f>
        <v>0</v>
      </c>
      <c r="J2040">
        <f t="shared" ref="J2040:J2103" si="195">IF(OR(E2040="R",E2040="E"),0,IF(E2040&gt;D2040,E2040-D2040,0))</f>
        <v>0</v>
      </c>
      <c r="L2040" s="107"/>
      <c r="M2040" s="110"/>
      <c r="N2040" s="109"/>
      <c r="P2040" s="38">
        <f t="shared" si="192"/>
        <v>0</v>
      </c>
      <c r="Q2040" s="105">
        <f t="shared" si="191"/>
        <v>0</v>
      </c>
      <c r="R2040" s="38">
        <f t="shared" si="193"/>
        <v>0</v>
      </c>
      <c r="S2040" s="40" t="str">
        <f t="shared" si="190"/>
        <v/>
      </c>
    </row>
    <row r="2041" spans="1:19">
      <c r="A2041" s="33"/>
      <c r="B2041" s="34"/>
      <c r="C2041" s="33"/>
      <c r="D2041" s="33"/>
      <c r="E2041" s="33"/>
      <c r="F2041" s="42"/>
      <c r="G2041" s="42"/>
      <c r="I2041">
        <f t="shared" si="194"/>
        <v>0</v>
      </c>
      <c r="J2041">
        <f t="shared" si="195"/>
        <v>0</v>
      </c>
      <c r="L2041" s="107"/>
      <c r="M2041" s="110"/>
      <c r="N2041" s="109"/>
      <c r="P2041" s="38">
        <f t="shared" si="192"/>
        <v>0</v>
      </c>
      <c r="Q2041" s="105">
        <f t="shared" si="191"/>
        <v>0</v>
      </c>
      <c r="R2041" s="38">
        <f t="shared" si="193"/>
        <v>0</v>
      </c>
      <c r="S2041" s="40" t="str">
        <f t="shared" si="190"/>
        <v/>
      </c>
    </row>
    <row r="2042" spans="1:19">
      <c r="A2042" s="33"/>
      <c r="B2042" s="34"/>
      <c r="C2042" s="33"/>
      <c r="D2042" s="33"/>
      <c r="E2042" s="33"/>
      <c r="F2042" s="42"/>
      <c r="G2042" s="42"/>
      <c r="I2042">
        <f t="shared" si="194"/>
        <v>0</v>
      </c>
      <c r="J2042">
        <f t="shared" si="195"/>
        <v>0</v>
      </c>
      <c r="L2042" s="107"/>
      <c r="M2042" s="110"/>
      <c r="N2042" s="109"/>
      <c r="P2042" s="38">
        <f t="shared" si="192"/>
        <v>0</v>
      </c>
      <c r="Q2042" s="105">
        <f t="shared" si="191"/>
        <v>0</v>
      </c>
      <c r="R2042" s="38">
        <f t="shared" si="193"/>
        <v>0</v>
      </c>
      <c r="S2042" s="40" t="str">
        <f t="shared" si="190"/>
        <v/>
      </c>
    </row>
    <row r="2043" spans="1:19">
      <c r="A2043" s="33"/>
      <c r="B2043" s="34"/>
      <c r="C2043" s="33"/>
      <c r="D2043" s="33"/>
      <c r="E2043" s="33"/>
      <c r="F2043" s="42"/>
      <c r="G2043" s="42"/>
      <c r="I2043">
        <f t="shared" si="194"/>
        <v>0</v>
      </c>
      <c r="J2043">
        <f t="shared" si="195"/>
        <v>0</v>
      </c>
      <c r="L2043" s="107"/>
      <c r="M2043" s="110"/>
      <c r="N2043" s="109"/>
      <c r="P2043" s="38">
        <f t="shared" si="192"/>
        <v>0</v>
      </c>
      <c r="Q2043" s="105">
        <f t="shared" si="191"/>
        <v>0</v>
      </c>
      <c r="R2043" s="38">
        <f t="shared" si="193"/>
        <v>0</v>
      </c>
      <c r="S2043" s="40" t="str">
        <f t="shared" si="190"/>
        <v/>
      </c>
    </row>
    <row r="2044" spans="1:19">
      <c r="A2044" s="33"/>
      <c r="B2044" s="34"/>
      <c r="C2044" s="33"/>
      <c r="D2044" s="33"/>
      <c r="E2044" s="33"/>
      <c r="F2044" s="42"/>
      <c r="G2044" s="42"/>
      <c r="I2044">
        <f t="shared" si="194"/>
        <v>0</v>
      </c>
      <c r="J2044">
        <f t="shared" si="195"/>
        <v>0</v>
      </c>
      <c r="L2044" s="107"/>
      <c r="M2044" s="110"/>
      <c r="N2044" s="109"/>
      <c r="P2044" s="38">
        <f t="shared" si="192"/>
        <v>0</v>
      </c>
      <c r="Q2044" s="105">
        <f t="shared" si="191"/>
        <v>0</v>
      </c>
      <c r="R2044" s="38">
        <f t="shared" si="193"/>
        <v>0</v>
      </c>
      <c r="S2044" s="40" t="str">
        <f t="shared" si="190"/>
        <v/>
      </c>
    </row>
    <row r="2045" spans="1:19">
      <c r="A2045" s="33"/>
      <c r="B2045" s="34"/>
      <c r="C2045" s="33"/>
      <c r="D2045" s="33"/>
      <c r="E2045" s="33"/>
      <c r="F2045" s="42"/>
      <c r="G2045" s="42"/>
      <c r="I2045">
        <f t="shared" si="194"/>
        <v>0</v>
      </c>
      <c r="J2045">
        <f t="shared" si="195"/>
        <v>0</v>
      </c>
      <c r="L2045" s="107"/>
      <c r="M2045" s="110"/>
      <c r="N2045" s="109"/>
      <c r="P2045" s="38">
        <f t="shared" si="192"/>
        <v>0</v>
      </c>
      <c r="Q2045" s="105">
        <f t="shared" si="191"/>
        <v>0</v>
      </c>
      <c r="R2045" s="38">
        <f t="shared" si="193"/>
        <v>0</v>
      </c>
      <c r="S2045" s="40" t="str">
        <f t="shared" si="190"/>
        <v/>
      </c>
    </row>
    <row r="2046" spans="1:19">
      <c r="A2046" s="33"/>
      <c r="B2046" s="34"/>
      <c r="C2046" s="33"/>
      <c r="D2046" s="33"/>
      <c r="E2046" s="33"/>
      <c r="F2046" s="42"/>
      <c r="G2046" s="42"/>
      <c r="I2046">
        <f t="shared" si="194"/>
        <v>0</v>
      </c>
      <c r="J2046">
        <f t="shared" si="195"/>
        <v>0</v>
      </c>
      <c r="L2046" s="107"/>
      <c r="M2046" s="110"/>
      <c r="N2046" s="109"/>
      <c r="P2046" s="38">
        <f t="shared" si="192"/>
        <v>0</v>
      </c>
      <c r="Q2046" s="105">
        <f t="shared" si="191"/>
        <v>0</v>
      </c>
      <c r="R2046" s="38">
        <f t="shared" si="193"/>
        <v>0</v>
      </c>
      <c r="S2046" s="40" t="str">
        <f t="shared" si="190"/>
        <v/>
      </c>
    </row>
    <row r="2047" spans="1:19">
      <c r="A2047" s="33"/>
      <c r="B2047" s="34"/>
      <c r="C2047" s="33"/>
      <c r="D2047" s="33"/>
      <c r="E2047" s="33"/>
      <c r="F2047" s="42"/>
      <c r="G2047" s="42"/>
      <c r="I2047">
        <f t="shared" si="194"/>
        <v>0</v>
      </c>
      <c r="J2047">
        <f t="shared" si="195"/>
        <v>0</v>
      </c>
      <c r="L2047" s="107"/>
      <c r="M2047" s="110"/>
      <c r="N2047" s="109"/>
      <c r="P2047" s="38">
        <f t="shared" si="192"/>
        <v>0</v>
      </c>
      <c r="Q2047" s="105">
        <f t="shared" si="191"/>
        <v>0</v>
      </c>
      <c r="R2047" s="38">
        <f t="shared" si="193"/>
        <v>0</v>
      </c>
      <c r="S2047" s="40" t="str">
        <f t="shared" si="190"/>
        <v/>
      </c>
    </row>
    <row r="2048" spans="1:19">
      <c r="A2048" s="33"/>
      <c r="B2048" s="34"/>
      <c r="C2048" s="33"/>
      <c r="D2048" s="33"/>
      <c r="E2048" s="33"/>
      <c r="F2048" s="42"/>
      <c r="G2048" s="42"/>
      <c r="I2048">
        <f t="shared" si="194"/>
        <v>0</v>
      </c>
      <c r="J2048">
        <f t="shared" si="195"/>
        <v>0</v>
      </c>
      <c r="L2048" s="107"/>
      <c r="M2048" s="110"/>
      <c r="N2048" s="109"/>
      <c r="P2048" s="38">
        <f t="shared" si="192"/>
        <v>0</v>
      </c>
      <c r="Q2048" s="105">
        <f t="shared" si="191"/>
        <v>0</v>
      </c>
      <c r="R2048" s="38">
        <f t="shared" si="193"/>
        <v>0</v>
      </c>
      <c r="S2048" s="40" t="str">
        <f t="shared" si="190"/>
        <v/>
      </c>
    </row>
    <row r="2049" spans="1:19">
      <c r="A2049" s="33"/>
      <c r="B2049" s="34"/>
      <c r="C2049" s="33"/>
      <c r="D2049" s="33"/>
      <c r="E2049" s="33"/>
      <c r="F2049" s="42"/>
      <c r="G2049" s="42"/>
      <c r="I2049">
        <f t="shared" si="194"/>
        <v>0</v>
      </c>
      <c r="J2049">
        <f t="shared" si="195"/>
        <v>0</v>
      </c>
      <c r="L2049" s="107"/>
      <c r="M2049" s="110"/>
      <c r="N2049" s="109"/>
      <c r="P2049" s="38">
        <f t="shared" si="192"/>
        <v>0</v>
      </c>
      <c r="Q2049" s="105">
        <f t="shared" si="191"/>
        <v>0</v>
      </c>
      <c r="R2049" s="38">
        <f t="shared" si="193"/>
        <v>0</v>
      </c>
      <c r="S2049" s="40" t="str">
        <f t="shared" si="190"/>
        <v/>
      </c>
    </row>
    <row r="2050" spans="1:19">
      <c r="A2050" s="33"/>
      <c r="B2050" s="34"/>
      <c r="C2050" s="33"/>
      <c r="D2050" s="33"/>
      <c r="E2050" s="33"/>
      <c r="F2050" s="42"/>
      <c r="G2050" s="42"/>
      <c r="I2050">
        <f t="shared" si="194"/>
        <v>0</v>
      </c>
      <c r="J2050">
        <f t="shared" si="195"/>
        <v>0</v>
      </c>
      <c r="L2050" s="107"/>
      <c r="M2050" s="110"/>
      <c r="N2050" s="109"/>
      <c r="P2050" s="38">
        <f t="shared" si="192"/>
        <v>0</v>
      </c>
      <c r="Q2050" s="105">
        <f t="shared" si="191"/>
        <v>0</v>
      </c>
      <c r="R2050" s="38">
        <f t="shared" si="193"/>
        <v>0</v>
      </c>
      <c r="S2050" s="40" t="str">
        <f t="shared" si="190"/>
        <v/>
      </c>
    </row>
    <row r="2051" spans="1:19">
      <c r="A2051" s="33"/>
      <c r="B2051" s="34"/>
      <c r="C2051" s="33"/>
      <c r="D2051" s="33"/>
      <c r="E2051" s="33"/>
      <c r="F2051" s="42"/>
      <c r="G2051" s="42"/>
      <c r="I2051">
        <f t="shared" si="194"/>
        <v>0</v>
      </c>
      <c r="J2051">
        <f t="shared" si="195"/>
        <v>0</v>
      </c>
      <c r="L2051" s="107"/>
      <c r="M2051" s="110"/>
      <c r="N2051" s="109"/>
      <c r="P2051" s="38">
        <f t="shared" si="192"/>
        <v>0</v>
      </c>
      <c r="Q2051" s="105">
        <f t="shared" si="191"/>
        <v>0</v>
      </c>
      <c r="R2051" s="38">
        <f t="shared" si="193"/>
        <v>0</v>
      </c>
      <c r="S2051" s="40" t="str">
        <f t="shared" si="190"/>
        <v/>
      </c>
    </row>
    <row r="2052" spans="1:19">
      <c r="A2052" s="33"/>
      <c r="B2052" s="34"/>
      <c r="C2052" s="33"/>
      <c r="D2052" s="33"/>
      <c r="E2052" s="33"/>
      <c r="F2052" s="42"/>
      <c r="G2052" s="42"/>
      <c r="I2052">
        <f t="shared" si="194"/>
        <v>0</v>
      </c>
      <c r="J2052">
        <f t="shared" si="195"/>
        <v>0</v>
      </c>
      <c r="L2052" s="107"/>
      <c r="M2052" s="110"/>
      <c r="N2052" s="109"/>
      <c r="P2052" s="38">
        <f t="shared" si="192"/>
        <v>0</v>
      </c>
      <c r="Q2052" s="105">
        <f t="shared" si="191"/>
        <v>0</v>
      </c>
      <c r="R2052" s="38">
        <f t="shared" si="193"/>
        <v>0</v>
      </c>
      <c r="S2052" s="40" t="str">
        <f t="shared" si="190"/>
        <v/>
      </c>
    </row>
    <row r="2053" spans="1:19">
      <c r="A2053" s="33"/>
      <c r="B2053" s="34"/>
      <c r="C2053" s="33"/>
      <c r="D2053" s="33"/>
      <c r="E2053" s="33"/>
      <c r="F2053" s="42"/>
      <c r="G2053" s="42"/>
      <c r="I2053">
        <f t="shared" si="194"/>
        <v>0</v>
      </c>
      <c r="J2053">
        <f t="shared" si="195"/>
        <v>0</v>
      </c>
      <c r="L2053" s="107"/>
      <c r="M2053" s="110"/>
      <c r="N2053" s="109"/>
      <c r="P2053" s="38">
        <f t="shared" si="192"/>
        <v>0</v>
      </c>
      <c r="Q2053" s="105">
        <f t="shared" si="191"/>
        <v>0</v>
      </c>
      <c r="R2053" s="38">
        <f t="shared" si="193"/>
        <v>0</v>
      </c>
      <c r="S2053" s="40" t="str">
        <f t="shared" si="190"/>
        <v/>
      </c>
    </row>
    <row r="2054" spans="1:19">
      <c r="A2054" s="33"/>
      <c r="B2054" s="34"/>
      <c r="C2054" s="33"/>
      <c r="D2054" s="33"/>
      <c r="E2054" s="33"/>
      <c r="F2054" s="42"/>
      <c r="G2054" s="42"/>
      <c r="I2054">
        <f t="shared" si="194"/>
        <v>0</v>
      </c>
      <c r="J2054">
        <f t="shared" si="195"/>
        <v>0</v>
      </c>
      <c r="L2054" s="107"/>
      <c r="M2054" s="110"/>
      <c r="N2054" s="109"/>
      <c r="P2054" s="38">
        <f t="shared" si="192"/>
        <v>0</v>
      </c>
      <c r="Q2054" s="105">
        <f t="shared" si="191"/>
        <v>0</v>
      </c>
      <c r="R2054" s="38">
        <f t="shared" si="193"/>
        <v>0</v>
      </c>
      <c r="S2054" s="40" t="str">
        <f t="shared" si="190"/>
        <v/>
      </c>
    </row>
    <row r="2055" spans="1:19">
      <c r="A2055" s="33"/>
      <c r="B2055" s="34"/>
      <c r="C2055" s="33"/>
      <c r="D2055" s="33"/>
      <c r="E2055" s="33"/>
      <c r="F2055" s="42"/>
      <c r="G2055" s="42"/>
      <c r="I2055">
        <f t="shared" si="194"/>
        <v>0</v>
      </c>
      <c r="J2055">
        <f t="shared" si="195"/>
        <v>0</v>
      </c>
      <c r="L2055" s="107"/>
      <c r="M2055" s="110"/>
      <c r="N2055" s="109"/>
      <c r="P2055" s="38">
        <f t="shared" si="192"/>
        <v>0</v>
      </c>
      <c r="Q2055" s="105">
        <f t="shared" si="191"/>
        <v>0</v>
      </c>
      <c r="R2055" s="38">
        <f t="shared" si="193"/>
        <v>0</v>
      </c>
      <c r="S2055" s="40" t="str">
        <f t="shared" ref="S2055:S2118" si="196">IF(C2055=1,SUM(R2055:R2078)-SUM(P2055:P2078),"")</f>
        <v/>
      </c>
    </row>
    <row r="2056" spans="1:19">
      <c r="A2056" s="33"/>
      <c r="B2056" s="34"/>
      <c r="C2056" s="33"/>
      <c r="D2056" s="33"/>
      <c r="E2056" s="33"/>
      <c r="F2056" s="42"/>
      <c r="G2056" s="42"/>
      <c r="I2056">
        <f t="shared" si="194"/>
        <v>0</v>
      </c>
      <c r="J2056">
        <f t="shared" si="195"/>
        <v>0</v>
      </c>
      <c r="L2056" s="107"/>
      <c r="M2056" s="110"/>
      <c r="N2056" s="109"/>
      <c r="P2056" s="38">
        <f t="shared" si="192"/>
        <v>0</v>
      </c>
      <c r="Q2056" s="105">
        <f t="shared" ref="Q2056:Q2119" si="197">I2056*M2056/1000</f>
        <v>0</v>
      </c>
      <c r="R2056" s="38">
        <f t="shared" si="193"/>
        <v>0</v>
      </c>
      <c r="S2056" s="40" t="str">
        <f t="shared" si="196"/>
        <v/>
      </c>
    </row>
    <row r="2057" spans="1:19">
      <c r="A2057" s="33"/>
      <c r="B2057" s="34"/>
      <c r="C2057" s="33"/>
      <c r="D2057" s="33"/>
      <c r="E2057" s="33"/>
      <c r="F2057" s="42"/>
      <c r="G2057" s="42"/>
      <c r="I2057">
        <f t="shared" si="194"/>
        <v>0</v>
      </c>
      <c r="J2057">
        <f t="shared" si="195"/>
        <v>0</v>
      </c>
      <c r="L2057" s="107"/>
      <c r="M2057" s="110"/>
      <c r="N2057" s="109"/>
      <c r="P2057" s="38">
        <f t="shared" si="192"/>
        <v>0</v>
      </c>
      <c r="Q2057" s="105">
        <f t="shared" si="197"/>
        <v>0</v>
      </c>
      <c r="R2057" s="38">
        <f t="shared" si="193"/>
        <v>0</v>
      </c>
      <c r="S2057" s="40" t="str">
        <f t="shared" si="196"/>
        <v/>
      </c>
    </row>
    <row r="2058" spans="1:19">
      <c r="A2058" s="33"/>
      <c r="B2058" s="34"/>
      <c r="C2058" s="33"/>
      <c r="D2058" s="33"/>
      <c r="E2058" s="33"/>
      <c r="F2058" s="42"/>
      <c r="G2058" s="42"/>
      <c r="I2058">
        <f t="shared" si="194"/>
        <v>0</v>
      </c>
      <c r="J2058">
        <f t="shared" si="195"/>
        <v>0</v>
      </c>
      <c r="L2058" s="107"/>
      <c r="M2058" s="110"/>
      <c r="N2058" s="109"/>
      <c r="P2058" s="38">
        <f t="shared" si="192"/>
        <v>0</v>
      </c>
      <c r="Q2058" s="105">
        <f t="shared" si="197"/>
        <v>0</v>
      </c>
      <c r="R2058" s="38">
        <f t="shared" si="193"/>
        <v>0</v>
      </c>
      <c r="S2058" s="40" t="str">
        <f t="shared" si="196"/>
        <v/>
      </c>
    </row>
    <row r="2059" spans="1:19">
      <c r="A2059" s="33"/>
      <c r="B2059" s="34"/>
      <c r="C2059" s="33"/>
      <c r="D2059" s="33"/>
      <c r="E2059" s="33"/>
      <c r="F2059" s="42"/>
      <c r="G2059" s="42"/>
      <c r="I2059">
        <f t="shared" si="194"/>
        <v>0</v>
      </c>
      <c r="J2059">
        <f t="shared" si="195"/>
        <v>0</v>
      </c>
      <c r="L2059" s="107"/>
      <c r="M2059" s="110"/>
      <c r="N2059" s="109"/>
      <c r="P2059" s="38">
        <f t="shared" si="192"/>
        <v>0</v>
      </c>
      <c r="Q2059" s="105">
        <f t="shared" si="197"/>
        <v>0</v>
      </c>
      <c r="R2059" s="38">
        <f t="shared" si="193"/>
        <v>0</v>
      </c>
      <c r="S2059" s="40" t="str">
        <f t="shared" si="196"/>
        <v/>
      </c>
    </row>
    <row r="2060" spans="1:19">
      <c r="A2060" s="33"/>
      <c r="B2060" s="34"/>
      <c r="C2060" s="33"/>
      <c r="D2060" s="33"/>
      <c r="E2060" s="33"/>
      <c r="F2060" s="42"/>
      <c r="G2060" s="42"/>
      <c r="I2060">
        <f t="shared" si="194"/>
        <v>0</v>
      </c>
      <c r="J2060">
        <f t="shared" si="195"/>
        <v>0</v>
      </c>
      <c r="L2060" s="107"/>
      <c r="M2060" s="110"/>
      <c r="N2060" s="109"/>
      <c r="P2060" s="38">
        <f t="shared" si="192"/>
        <v>0</v>
      </c>
      <c r="Q2060" s="105">
        <f t="shared" si="197"/>
        <v>0</v>
      </c>
      <c r="R2060" s="38">
        <f t="shared" si="193"/>
        <v>0</v>
      </c>
      <c r="S2060" s="40" t="str">
        <f t="shared" si="196"/>
        <v/>
      </c>
    </row>
    <row r="2061" spans="1:19">
      <c r="A2061" s="33"/>
      <c r="B2061" s="34"/>
      <c r="C2061" s="33"/>
      <c r="D2061" s="33"/>
      <c r="E2061" s="33"/>
      <c r="F2061" s="42"/>
      <c r="G2061" s="42"/>
      <c r="I2061">
        <f t="shared" si="194"/>
        <v>0</v>
      </c>
      <c r="J2061">
        <f t="shared" si="195"/>
        <v>0</v>
      </c>
      <c r="L2061" s="107"/>
      <c r="M2061" s="110"/>
      <c r="N2061" s="109"/>
      <c r="P2061" s="38">
        <f t="shared" si="192"/>
        <v>0</v>
      </c>
      <c r="Q2061" s="105">
        <f t="shared" si="197"/>
        <v>0</v>
      </c>
      <c r="R2061" s="38">
        <f t="shared" si="193"/>
        <v>0</v>
      </c>
      <c r="S2061" s="40" t="str">
        <f t="shared" si="196"/>
        <v/>
      </c>
    </row>
    <row r="2062" spans="1:19">
      <c r="A2062" s="33"/>
      <c r="B2062" s="34"/>
      <c r="C2062" s="33"/>
      <c r="D2062" s="33"/>
      <c r="E2062" s="33"/>
      <c r="F2062" s="42"/>
      <c r="G2062" s="42"/>
      <c r="I2062">
        <f t="shared" si="194"/>
        <v>0</v>
      </c>
      <c r="J2062">
        <f t="shared" si="195"/>
        <v>0</v>
      </c>
      <c r="L2062" s="107"/>
      <c r="M2062" s="110"/>
      <c r="N2062" s="109"/>
      <c r="P2062" s="38">
        <f t="shared" si="192"/>
        <v>0</v>
      </c>
      <c r="Q2062" s="105">
        <f t="shared" si="197"/>
        <v>0</v>
      </c>
      <c r="R2062" s="38">
        <f t="shared" si="193"/>
        <v>0</v>
      </c>
      <c r="S2062" s="40" t="str">
        <f t="shared" si="196"/>
        <v/>
      </c>
    </row>
    <row r="2063" spans="1:19">
      <c r="A2063" s="33"/>
      <c r="B2063" s="34"/>
      <c r="C2063" s="33"/>
      <c r="D2063" s="33"/>
      <c r="E2063" s="33"/>
      <c r="F2063" s="42"/>
      <c r="G2063" s="42"/>
      <c r="I2063">
        <f t="shared" si="194"/>
        <v>0</v>
      </c>
      <c r="J2063">
        <f t="shared" si="195"/>
        <v>0</v>
      </c>
      <c r="L2063" s="107"/>
      <c r="M2063" s="110"/>
      <c r="N2063" s="109"/>
      <c r="P2063" s="38">
        <f t="shared" si="192"/>
        <v>0</v>
      </c>
      <c r="Q2063" s="105">
        <f t="shared" si="197"/>
        <v>0</v>
      </c>
      <c r="R2063" s="38">
        <f t="shared" si="193"/>
        <v>0</v>
      </c>
      <c r="S2063" s="40" t="str">
        <f t="shared" si="196"/>
        <v/>
      </c>
    </row>
    <row r="2064" spans="1:19">
      <c r="A2064" s="33"/>
      <c r="B2064" s="34"/>
      <c r="C2064" s="33"/>
      <c r="D2064" s="33"/>
      <c r="E2064" s="33"/>
      <c r="F2064" s="42"/>
      <c r="G2064" s="42"/>
      <c r="I2064">
        <f t="shared" si="194"/>
        <v>0</v>
      </c>
      <c r="J2064">
        <f t="shared" si="195"/>
        <v>0</v>
      </c>
      <c r="L2064" s="107"/>
      <c r="M2064" s="110"/>
      <c r="N2064" s="109"/>
      <c r="P2064" s="38">
        <f t="shared" si="192"/>
        <v>0</v>
      </c>
      <c r="Q2064" s="105">
        <f t="shared" si="197"/>
        <v>0</v>
      </c>
      <c r="R2064" s="38">
        <f t="shared" si="193"/>
        <v>0</v>
      </c>
      <c r="S2064" s="40" t="str">
        <f t="shared" si="196"/>
        <v/>
      </c>
    </row>
    <row r="2065" spans="1:19">
      <c r="A2065" s="33"/>
      <c r="B2065" s="34"/>
      <c r="C2065" s="33"/>
      <c r="D2065" s="33"/>
      <c r="E2065" s="33"/>
      <c r="F2065" s="42"/>
      <c r="G2065" s="42"/>
      <c r="I2065">
        <f t="shared" si="194"/>
        <v>0</v>
      </c>
      <c r="J2065">
        <f t="shared" si="195"/>
        <v>0</v>
      </c>
      <c r="L2065" s="107"/>
      <c r="M2065" s="110"/>
      <c r="N2065" s="109"/>
      <c r="P2065" s="38">
        <f t="shared" si="192"/>
        <v>0</v>
      </c>
      <c r="Q2065" s="105">
        <f t="shared" si="197"/>
        <v>0</v>
      </c>
      <c r="R2065" s="38">
        <f t="shared" si="193"/>
        <v>0</v>
      </c>
      <c r="S2065" s="40" t="str">
        <f t="shared" si="196"/>
        <v/>
      </c>
    </row>
    <row r="2066" spans="1:19">
      <c r="A2066" s="33"/>
      <c r="B2066" s="34"/>
      <c r="C2066" s="33"/>
      <c r="D2066" s="33"/>
      <c r="E2066" s="33"/>
      <c r="F2066" s="42"/>
      <c r="G2066" s="42"/>
      <c r="I2066">
        <f t="shared" si="194"/>
        <v>0</v>
      </c>
      <c r="J2066">
        <f t="shared" si="195"/>
        <v>0</v>
      </c>
      <c r="L2066" s="107"/>
      <c r="M2066" s="110"/>
      <c r="N2066" s="109"/>
      <c r="P2066" s="38">
        <f t="shared" si="192"/>
        <v>0</v>
      </c>
      <c r="Q2066" s="105">
        <f t="shared" si="197"/>
        <v>0</v>
      </c>
      <c r="R2066" s="38">
        <f t="shared" si="193"/>
        <v>0</v>
      </c>
      <c r="S2066" s="40" t="str">
        <f t="shared" si="196"/>
        <v/>
      </c>
    </row>
    <row r="2067" spans="1:19">
      <c r="A2067" s="33"/>
      <c r="B2067" s="34"/>
      <c r="C2067" s="33"/>
      <c r="D2067" s="33"/>
      <c r="E2067" s="33"/>
      <c r="F2067" s="42"/>
      <c r="G2067" s="42"/>
      <c r="I2067">
        <f t="shared" si="194"/>
        <v>0</v>
      </c>
      <c r="J2067">
        <f t="shared" si="195"/>
        <v>0</v>
      </c>
      <c r="L2067" s="107"/>
      <c r="M2067" s="110"/>
      <c r="N2067" s="109"/>
      <c r="P2067" s="38">
        <f t="shared" si="192"/>
        <v>0</v>
      </c>
      <c r="Q2067" s="105">
        <f t="shared" si="197"/>
        <v>0</v>
      </c>
      <c r="R2067" s="38">
        <f t="shared" si="193"/>
        <v>0</v>
      </c>
      <c r="S2067" s="40" t="str">
        <f t="shared" si="196"/>
        <v/>
      </c>
    </row>
    <row r="2068" spans="1:19">
      <c r="A2068" s="33"/>
      <c r="B2068" s="34"/>
      <c r="C2068" s="33"/>
      <c r="D2068" s="33"/>
      <c r="E2068" s="33"/>
      <c r="F2068" s="42"/>
      <c r="G2068" s="42"/>
      <c r="I2068">
        <f t="shared" si="194"/>
        <v>0</v>
      </c>
      <c r="J2068">
        <f t="shared" si="195"/>
        <v>0</v>
      </c>
      <c r="L2068" s="107"/>
      <c r="M2068" s="110"/>
      <c r="N2068" s="109"/>
      <c r="P2068" s="38">
        <f t="shared" si="192"/>
        <v>0</v>
      </c>
      <c r="Q2068" s="105">
        <f t="shared" si="197"/>
        <v>0</v>
      </c>
      <c r="R2068" s="38">
        <f t="shared" si="193"/>
        <v>0</v>
      </c>
      <c r="S2068" s="40" t="str">
        <f t="shared" si="196"/>
        <v/>
      </c>
    </row>
    <row r="2069" spans="1:19">
      <c r="A2069" s="33"/>
      <c r="B2069" s="34"/>
      <c r="C2069" s="33"/>
      <c r="D2069" s="33"/>
      <c r="E2069" s="33"/>
      <c r="F2069" s="42"/>
      <c r="G2069" s="42"/>
      <c r="I2069">
        <f t="shared" si="194"/>
        <v>0</v>
      </c>
      <c r="J2069">
        <f t="shared" si="195"/>
        <v>0</v>
      </c>
      <c r="L2069" s="107"/>
      <c r="M2069" s="110"/>
      <c r="N2069" s="109"/>
      <c r="P2069" s="38">
        <f t="shared" si="192"/>
        <v>0</v>
      </c>
      <c r="Q2069" s="105">
        <f t="shared" si="197"/>
        <v>0</v>
      </c>
      <c r="R2069" s="38">
        <f t="shared" si="193"/>
        <v>0</v>
      </c>
      <c r="S2069" s="40" t="str">
        <f t="shared" si="196"/>
        <v/>
      </c>
    </row>
    <row r="2070" spans="1:19">
      <c r="A2070" s="33"/>
      <c r="B2070" s="34"/>
      <c r="C2070" s="33"/>
      <c r="D2070" s="33"/>
      <c r="E2070" s="33"/>
      <c r="F2070" s="42"/>
      <c r="G2070" s="42"/>
      <c r="I2070">
        <f t="shared" si="194"/>
        <v>0</v>
      </c>
      <c r="J2070">
        <f t="shared" si="195"/>
        <v>0</v>
      </c>
      <c r="L2070" s="107"/>
      <c r="M2070" s="110"/>
      <c r="N2070" s="109"/>
      <c r="P2070" s="38">
        <f t="shared" si="192"/>
        <v>0</v>
      </c>
      <c r="Q2070" s="105">
        <f t="shared" si="197"/>
        <v>0</v>
      </c>
      <c r="R2070" s="38">
        <f t="shared" si="193"/>
        <v>0</v>
      </c>
      <c r="S2070" s="40" t="str">
        <f t="shared" si="196"/>
        <v/>
      </c>
    </row>
    <row r="2071" spans="1:19">
      <c r="A2071" s="33"/>
      <c r="B2071" s="34"/>
      <c r="C2071" s="33"/>
      <c r="D2071" s="33"/>
      <c r="E2071" s="33"/>
      <c r="F2071" s="42"/>
      <c r="G2071" s="42"/>
      <c r="I2071">
        <f t="shared" si="194"/>
        <v>0</v>
      </c>
      <c r="J2071">
        <f t="shared" si="195"/>
        <v>0</v>
      </c>
      <c r="L2071" s="107"/>
      <c r="M2071" s="110"/>
      <c r="N2071" s="109"/>
      <c r="P2071" s="38">
        <f t="shared" si="192"/>
        <v>0</v>
      </c>
      <c r="Q2071" s="105">
        <f t="shared" si="197"/>
        <v>0</v>
      </c>
      <c r="R2071" s="38">
        <f t="shared" si="193"/>
        <v>0</v>
      </c>
      <c r="S2071" s="40" t="str">
        <f t="shared" si="196"/>
        <v/>
      </c>
    </row>
    <row r="2072" spans="1:19">
      <c r="A2072" s="33"/>
      <c r="B2072" s="34"/>
      <c r="C2072" s="33"/>
      <c r="D2072" s="33"/>
      <c r="E2072" s="33"/>
      <c r="F2072" s="42"/>
      <c r="G2072" s="42"/>
      <c r="I2072">
        <f t="shared" si="194"/>
        <v>0</v>
      </c>
      <c r="J2072">
        <f t="shared" si="195"/>
        <v>0</v>
      </c>
      <c r="L2072" s="107"/>
      <c r="M2072" s="110"/>
      <c r="N2072" s="109"/>
      <c r="P2072" s="38">
        <f t="shared" si="192"/>
        <v>0</v>
      </c>
      <c r="Q2072" s="105">
        <f t="shared" si="197"/>
        <v>0</v>
      </c>
      <c r="R2072" s="38">
        <f t="shared" si="193"/>
        <v>0</v>
      </c>
      <c r="S2072" s="40" t="str">
        <f t="shared" si="196"/>
        <v/>
      </c>
    </row>
    <row r="2073" spans="1:19">
      <c r="A2073" s="33"/>
      <c r="B2073" s="34"/>
      <c r="C2073" s="33"/>
      <c r="D2073" s="33"/>
      <c r="E2073" s="33"/>
      <c r="F2073" s="42"/>
      <c r="G2073" s="42"/>
      <c r="I2073">
        <f t="shared" si="194"/>
        <v>0</v>
      </c>
      <c r="J2073">
        <f t="shared" si="195"/>
        <v>0</v>
      </c>
      <c r="L2073" s="107"/>
      <c r="M2073" s="110"/>
      <c r="N2073" s="109"/>
      <c r="P2073" s="38">
        <f t="shared" si="192"/>
        <v>0</v>
      </c>
      <c r="Q2073" s="105">
        <f t="shared" si="197"/>
        <v>0</v>
      </c>
      <c r="R2073" s="38">
        <f t="shared" si="193"/>
        <v>0</v>
      </c>
      <c r="S2073" s="40" t="str">
        <f t="shared" si="196"/>
        <v/>
      </c>
    </row>
    <row r="2074" spans="1:19">
      <c r="A2074" s="33"/>
      <c r="B2074" s="34"/>
      <c r="C2074" s="33"/>
      <c r="D2074" s="33"/>
      <c r="E2074" s="33"/>
      <c r="F2074" s="42"/>
      <c r="G2074" s="42"/>
      <c r="I2074">
        <f t="shared" si="194"/>
        <v>0</v>
      </c>
      <c r="J2074">
        <f t="shared" si="195"/>
        <v>0</v>
      </c>
      <c r="L2074" s="107"/>
      <c r="M2074" s="110"/>
      <c r="N2074" s="109"/>
      <c r="P2074" s="38">
        <f t="shared" si="192"/>
        <v>0</v>
      </c>
      <c r="Q2074" s="105">
        <f t="shared" si="197"/>
        <v>0</v>
      </c>
      <c r="R2074" s="38">
        <f t="shared" si="193"/>
        <v>0</v>
      </c>
      <c r="S2074" s="40" t="str">
        <f t="shared" si="196"/>
        <v/>
      </c>
    </row>
    <row r="2075" spans="1:19">
      <c r="A2075" s="33"/>
      <c r="B2075" s="34"/>
      <c r="C2075" s="33"/>
      <c r="D2075" s="33"/>
      <c r="E2075" s="33"/>
      <c r="F2075" s="42"/>
      <c r="G2075" s="42"/>
      <c r="I2075">
        <f t="shared" si="194"/>
        <v>0</v>
      </c>
      <c r="J2075">
        <f t="shared" si="195"/>
        <v>0</v>
      </c>
      <c r="L2075" s="107"/>
      <c r="M2075" s="110"/>
      <c r="N2075" s="109"/>
      <c r="P2075" s="38">
        <f t="shared" si="192"/>
        <v>0</v>
      </c>
      <c r="Q2075" s="105">
        <f t="shared" si="197"/>
        <v>0</v>
      </c>
      <c r="R2075" s="38">
        <f t="shared" si="193"/>
        <v>0</v>
      </c>
      <c r="S2075" s="40" t="str">
        <f t="shared" si="196"/>
        <v/>
      </c>
    </row>
    <row r="2076" spans="1:19">
      <c r="A2076" s="33"/>
      <c r="B2076" s="34"/>
      <c r="C2076" s="33"/>
      <c r="D2076" s="33"/>
      <c r="E2076" s="33"/>
      <c r="F2076" s="42"/>
      <c r="G2076" s="42"/>
      <c r="I2076">
        <f t="shared" si="194"/>
        <v>0</v>
      </c>
      <c r="J2076">
        <f t="shared" si="195"/>
        <v>0</v>
      </c>
      <c r="L2076" s="107"/>
      <c r="M2076" s="110"/>
      <c r="N2076" s="109"/>
      <c r="P2076" s="38">
        <f t="shared" si="192"/>
        <v>0</v>
      </c>
      <c r="Q2076" s="105">
        <f t="shared" si="197"/>
        <v>0</v>
      </c>
      <c r="R2076" s="38">
        <f t="shared" si="193"/>
        <v>0</v>
      </c>
      <c r="S2076" s="40" t="str">
        <f t="shared" si="196"/>
        <v/>
      </c>
    </row>
    <row r="2077" spans="1:19">
      <c r="A2077" s="33"/>
      <c r="B2077" s="34"/>
      <c r="C2077" s="33"/>
      <c r="D2077" s="33"/>
      <c r="E2077" s="33"/>
      <c r="F2077" s="42"/>
      <c r="G2077" s="42"/>
      <c r="I2077">
        <f t="shared" si="194"/>
        <v>0</v>
      </c>
      <c r="J2077">
        <f t="shared" si="195"/>
        <v>0</v>
      </c>
      <c r="L2077" s="107"/>
      <c r="M2077" s="110"/>
      <c r="N2077" s="109"/>
      <c r="P2077" s="38">
        <f t="shared" si="192"/>
        <v>0</v>
      </c>
      <c r="Q2077" s="105">
        <f t="shared" si="197"/>
        <v>0</v>
      </c>
      <c r="R2077" s="38">
        <f t="shared" si="193"/>
        <v>0</v>
      </c>
      <c r="S2077" s="40" t="str">
        <f t="shared" si="196"/>
        <v/>
      </c>
    </row>
    <row r="2078" spans="1:19">
      <c r="A2078" s="33"/>
      <c r="B2078" s="34"/>
      <c r="C2078" s="33"/>
      <c r="D2078" s="33"/>
      <c r="E2078" s="33"/>
      <c r="F2078" s="42"/>
      <c r="G2078" s="42"/>
      <c r="I2078">
        <f t="shared" si="194"/>
        <v>0</v>
      </c>
      <c r="J2078">
        <f t="shared" si="195"/>
        <v>0</v>
      </c>
      <c r="L2078" s="107"/>
      <c r="M2078" s="110"/>
      <c r="N2078" s="109"/>
      <c r="P2078" s="38">
        <f t="shared" si="192"/>
        <v>0</v>
      </c>
      <c r="Q2078" s="105">
        <f t="shared" si="197"/>
        <v>0</v>
      </c>
      <c r="R2078" s="38">
        <f t="shared" si="193"/>
        <v>0</v>
      </c>
      <c r="S2078" s="40" t="str">
        <f t="shared" si="196"/>
        <v/>
      </c>
    </row>
    <row r="2079" spans="1:19">
      <c r="A2079" s="33"/>
      <c r="B2079" s="34"/>
      <c r="C2079" s="33"/>
      <c r="D2079" s="33"/>
      <c r="E2079" s="33"/>
      <c r="F2079" s="42"/>
      <c r="G2079" s="42"/>
      <c r="I2079">
        <f t="shared" si="194"/>
        <v>0</v>
      </c>
      <c r="J2079">
        <f t="shared" si="195"/>
        <v>0</v>
      </c>
      <c r="L2079" s="107"/>
      <c r="M2079" s="110"/>
      <c r="N2079" s="109"/>
      <c r="P2079" s="38">
        <f t="shared" si="192"/>
        <v>0</v>
      </c>
      <c r="Q2079" s="105">
        <f t="shared" si="197"/>
        <v>0</v>
      </c>
      <c r="R2079" s="38">
        <f t="shared" si="193"/>
        <v>0</v>
      </c>
      <c r="S2079" s="40" t="str">
        <f t="shared" si="196"/>
        <v/>
      </c>
    </row>
    <row r="2080" spans="1:19">
      <c r="A2080" s="33"/>
      <c r="B2080" s="34"/>
      <c r="C2080" s="33"/>
      <c r="D2080" s="33"/>
      <c r="E2080" s="33"/>
      <c r="F2080" s="42"/>
      <c r="G2080" s="42"/>
      <c r="I2080">
        <f t="shared" si="194"/>
        <v>0</v>
      </c>
      <c r="J2080">
        <f t="shared" si="195"/>
        <v>0</v>
      </c>
      <c r="L2080" s="107"/>
      <c r="M2080" s="110"/>
      <c r="N2080" s="109"/>
      <c r="P2080" s="38">
        <f t="shared" si="192"/>
        <v>0</v>
      </c>
      <c r="Q2080" s="105">
        <f t="shared" si="197"/>
        <v>0</v>
      </c>
      <c r="R2080" s="38">
        <f t="shared" si="193"/>
        <v>0</v>
      </c>
      <c r="S2080" s="40" t="str">
        <f t="shared" si="196"/>
        <v/>
      </c>
    </row>
    <row r="2081" spans="1:19">
      <c r="A2081" s="33"/>
      <c r="B2081" s="34"/>
      <c r="C2081" s="33"/>
      <c r="D2081" s="33"/>
      <c r="E2081" s="33"/>
      <c r="F2081" s="42"/>
      <c r="G2081" s="42"/>
      <c r="I2081">
        <f t="shared" si="194"/>
        <v>0</v>
      </c>
      <c r="J2081">
        <f t="shared" si="195"/>
        <v>0</v>
      </c>
      <c r="L2081" s="107"/>
      <c r="M2081" s="110"/>
      <c r="N2081" s="109"/>
      <c r="P2081" s="38">
        <f t="shared" si="192"/>
        <v>0</v>
      </c>
      <c r="Q2081" s="105">
        <f t="shared" si="197"/>
        <v>0</v>
      </c>
      <c r="R2081" s="38">
        <f t="shared" si="193"/>
        <v>0</v>
      </c>
      <c r="S2081" s="40" t="str">
        <f t="shared" si="196"/>
        <v/>
      </c>
    </row>
    <row r="2082" spans="1:19">
      <c r="A2082" s="33"/>
      <c r="B2082" s="34"/>
      <c r="C2082" s="33"/>
      <c r="D2082" s="33"/>
      <c r="E2082" s="33"/>
      <c r="F2082" s="42"/>
      <c r="G2082" s="42"/>
      <c r="I2082">
        <f t="shared" si="194"/>
        <v>0</v>
      </c>
      <c r="J2082">
        <f t="shared" si="195"/>
        <v>0</v>
      </c>
      <c r="L2082" s="107"/>
      <c r="M2082" s="110"/>
      <c r="N2082" s="109"/>
      <c r="P2082" s="38">
        <f t="shared" si="192"/>
        <v>0</v>
      </c>
      <c r="Q2082" s="105">
        <f t="shared" si="197"/>
        <v>0</v>
      </c>
      <c r="R2082" s="38">
        <f t="shared" si="193"/>
        <v>0</v>
      </c>
      <c r="S2082" s="40" t="str">
        <f t="shared" si="196"/>
        <v/>
      </c>
    </row>
    <row r="2083" spans="1:19">
      <c r="A2083" s="33"/>
      <c r="B2083" s="34"/>
      <c r="C2083" s="33"/>
      <c r="D2083" s="33"/>
      <c r="E2083" s="33"/>
      <c r="F2083" s="42"/>
      <c r="G2083" s="42"/>
      <c r="I2083">
        <f t="shared" si="194"/>
        <v>0</v>
      </c>
      <c r="J2083">
        <f t="shared" si="195"/>
        <v>0</v>
      </c>
      <c r="L2083" s="107"/>
      <c r="M2083" s="110"/>
      <c r="N2083" s="109"/>
      <c r="P2083" s="38">
        <f t="shared" si="192"/>
        <v>0</v>
      </c>
      <c r="Q2083" s="105">
        <f t="shared" si="197"/>
        <v>0</v>
      </c>
      <c r="R2083" s="38">
        <f t="shared" si="193"/>
        <v>0</v>
      </c>
      <c r="S2083" s="40" t="str">
        <f t="shared" si="196"/>
        <v/>
      </c>
    </row>
    <row r="2084" spans="1:19">
      <c r="A2084" s="33"/>
      <c r="B2084" s="34"/>
      <c r="C2084" s="33"/>
      <c r="D2084" s="33"/>
      <c r="E2084" s="33"/>
      <c r="F2084" s="42"/>
      <c r="G2084" s="42"/>
      <c r="I2084">
        <f t="shared" si="194"/>
        <v>0</v>
      </c>
      <c r="J2084">
        <f t="shared" si="195"/>
        <v>0</v>
      </c>
      <c r="L2084" s="107"/>
      <c r="M2084" s="110"/>
      <c r="N2084" s="109"/>
      <c r="P2084" s="38">
        <f t="shared" si="192"/>
        <v>0</v>
      </c>
      <c r="Q2084" s="105">
        <f t="shared" si="197"/>
        <v>0</v>
      </c>
      <c r="R2084" s="38">
        <f t="shared" si="193"/>
        <v>0</v>
      </c>
      <c r="S2084" s="40" t="str">
        <f t="shared" si="196"/>
        <v/>
      </c>
    </row>
    <row r="2085" spans="1:19">
      <c r="A2085" s="33"/>
      <c r="B2085" s="34"/>
      <c r="C2085" s="33"/>
      <c r="D2085" s="33"/>
      <c r="E2085" s="33"/>
      <c r="F2085" s="42"/>
      <c r="G2085" s="42"/>
      <c r="I2085">
        <f t="shared" si="194"/>
        <v>0</v>
      </c>
      <c r="J2085">
        <f t="shared" si="195"/>
        <v>0</v>
      </c>
      <c r="L2085" s="107"/>
      <c r="M2085" s="110"/>
      <c r="N2085" s="109"/>
      <c r="P2085" s="38">
        <f t="shared" si="192"/>
        <v>0</v>
      </c>
      <c r="Q2085" s="105">
        <f t="shared" si="197"/>
        <v>0</v>
      </c>
      <c r="R2085" s="38">
        <f t="shared" si="193"/>
        <v>0</v>
      </c>
      <c r="S2085" s="40" t="str">
        <f t="shared" si="196"/>
        <v/>
      </c>
    </row>
    <row r="2086" spans="1:19">
      <c r="A2086" s="33"/>
      <c r="B2086" s="34"/>
      <c r="C2086" s="33"/>
      <c r="D2086" s="33"/>
      <c r="E2086" s="33"/>
      <c r="F2086" s="42"/>
      <c r="G2086" s="42"/>
      <c r="I2086">
        <f t="shared" si="194"/>
        <v>0</v>
      </c>
      <c r="J2086">
        <f t="shared" si="195"/>
        <v>0</v>
      </c>
      <c r="L2086" s="107"/>
      <c r="M2086" s="110"/>
      <c r="N2086" s="109"/>
      <c r="P2086" s="38">
        <f t="shared" si="192"/>
        <v>0</v>
      </c>
      <c r="Q2086" s="105">
        <f t="shared" si="197"/>
        <v>0</v>
      </c>
      <c r="R2086" s="38">
        <f t="shared" si="193"/>
        <v>0</v>
      </c>
      <c r="S2086" s="40" t="str">
        <f t="shared" si="196"/>
        <v/>
      </c>
    </row>
    <row r="2087" spans="1:19">
      <c r="A2087" s="33"/>
      <c r="B2087" s="34"/>
      <c r="C2087" s="33"/>
      <c r="D2087" s="33"/>
      <c r="E2087" s="33"/>
      <c r="F2087" s="42"/>
      <c r="G2087" s="42"/>
      <c r="I2087">
        <f t="shared" si="194"/>
        <v>0</v>
      </c>
      <c r="J2087">
        <f t="shared" si="195"/>
        <v>0</v>
      </c>
      <c r="L2087" s="107"/>
      <c r="M2087" s="110"/>
      <c r="N2087" s="109"/>
      <c r="P2087" s="38">
        <f t="shared" si="192"/>
        <v>0</v>
      </c>
      <c r="Q2087" s="105">
        <f t="shared" si="197"/>
        <v>0</v>
      </c>
      <c r="R2087" s="38">
        <f t="shared" si="193"/>
        <v>0</v>
      </c>
      <c r="S2087" s="40" t="str">
        <f t="shared" si="196"/>
        <v/>
      </c>
    </row>
    <row r="2088" spans="1:19">
      <c r="A2088" s="33"/>
      <c r="B2088" s="34"/>
      <c r="C2088" s="33"/>
      <c r="D2088" s="33"/>
      <c r="E2088" s="33"/>
      <c r="F2088" s="42"/>
      <c r="G2088" s="42"/>
      <c r="I2088">
        <f t="shared" si="194"/>
        <v>0</v>
      </c>
      <c r="J2088">
        <f t="shared" si="195"/>
        <v>0</v>
      </c>
      <c r="L2088" s="107"/>
      <c r="M2088" s="110"/>
      <c r="N2088" s="109"/>
      <c r="P2088" s="38">
        <f t="shared" si="192"/>
        <v>0</v>
      </c>
      <c r="Q2088" s="105">
        <f t="shared" si="197"/>
        <v>0</v>
      </c>
      <c r="R2088" s="38">
        <f t="shared" si="193"/>
        <v>0</v>
      </c>
      <c r="S2088" s="40" t="str">
        <f t="shared" si="196"/>
        <v/>
      </c>
    </row>
    <row r="2089" spans="1:19">
      <c r="A2089" s="33"/>
      <c r="B2089" s="34"/>
      <c r="C2089" s="33"/>
      <c r="D2089" s="33"/>
      <c r="E2089" s="33"/>
      <c r="F2089" s="42"/>
      <c r="G2089" s="42"/>
      <c r="I2089">
        <f t="shared" si="194"/>
        <v>0</v>
      </c>
      <c r="J2089">
        <f t="shared" si="195"/>
        <v>0</v>
      </c>
      <c r="L2089" s="107"/>
      <c r="M2089" s="110"/>
      <c r="N2089" s="109"/>
      <c r="P2089" s="38">
        <f t="shared" si="192"/>
        <v>0</v>
      </c>
      <c r="Q2089" s="105">
        <f t="shared" si="197"/>
        <v>0</v>
      </c>
      <c r="R2089" s="38">
        <f t="shared" si="193"/>
        <v>0</v>
      </c>
      <c r="S2089" s="40" t="str">
        <f t="shared" si="196"/>
        <v/>
      </c>
    </row>
    <row r="2090" spans="1:19">
      <c r="A2090" s="33"/>
      <c r="B2090" s="34"/>
      <c r="C2090" s="33"/>
      <c r="D2090" s="33"/>
      <c r="E2090" s="33"/>
      <c r="F2090" s="42"/>
      <c r="G2090" s="42"/>
      <c r="I2090">
        <f t="shared" si="194"/>
        <v>0</v>
      </c>
      <c r="J2090">
        <f t="shared" si="195"/>
        <v>0</v>
      </c>
      <c r="L2090" s="107"/>
      <c r="M2090" s="110"/>
      <c r="N2090" s="109"/>
      <c r="P2090" s="38">
        <f t="shared" si="192"/>
        <v>0</v>
      </c>
      <c r="Q2090" s="105">
        <f t="shared" si="197"/>
        <v>0</v>
      </c>
      <c r="R2090" s="38">
        <f t="shared" si="193"/>
        <v>0</v>
      </c>
      <c r="S2090" s="40" t="str">
        <f t="shared" si="196"/>
        <v/>
      </c>
    </row>
    <row r="2091" spans="1:19">
      <c r="A2091" s="33"/>
      <c r="B2091" s="34"/>
      <c r="C2091" s="33"/>
      <c r="D2091" s="33"/>
      <c r="E2091" s="33"/>
      <c r="F2091" s="42"/>
      <c r="G2091" s="42"/>
      <c r="I2091">
        <f t="shared" si="194"/>
        <v>0</v>
      </c>
      <c r="J2091">
        <f t="shared" si="195"/>
        <v>0</v>
      </c>
      <c r="L2091" s="107"/>
      <c r="M2091" s="110"/>
      <c r="N2091" s="109"/>
      <c r="P2091" s="38">
        <f t="shared" si="192"/>
        <v>0</v>
      </c>
      <c r="Q2091" s="105">
        <f t="shared" si="197"/>
        <v>0</v>
      </c>
      <c r="R2091" s="38">
        <f t="shared" si="193"/>
        <v>0</v>
      </c>
      <c r="S2091" s="40" t="str">
        <f t="shared" si="196"/>
        <v/>
      </c>
    </row>
    <row r="2092" spans="1:19">
      <c r="A2092" s="33"/>
      <c r="B2092" s="34"/>
      <c r="C2092" s="33"/>
      <c r="D2092" s="33"/>
      <c r="E2092" s="33"/>
      <c r="F2092" s="42"/>
      <c r="G2092" s="42"/>
      <c r="I2092">
        <f t="shared" si="194"/>
        <v>0</v>
      </c>
      <c r="J2092">
        <f t="shared" si="195"/>
        <v>0</v>
      </c>
      <c r="L2092" s="107"/>
      <c r="M2092" s="110"/>
      <c r="N2092" s="109"/>
      <c r="P2092" s="38">
        <f t="shared" si="192"/>
        <v>0</v>
      </c>
      <c r="Q2092" s="105">
        <f t="shared" si="197"/>
        <v>0</v>
      </c>
      <c r="R2092" s="38">
        <f t="shared" si="193"/>
        <v>0</v>
      </c>
      <c r="S2092" s="40" t="str">
        <f t="shared" si="196"/>
        <v/>
      </c>
    </row>
    <row r="2093" spans="1:19">
      <c r="A2093" s="33"/>
      <c r="B2093" s="34"/>
      <c r="C2093" s="33"/>
      <c r="D2093" s="33"/>
      <c r="E2093" s="33"/>
      <c r="F2093" s="42"/>
      <c r="G2093" s="42"/>
      <c r="I2093">
        <f t="shared" si="194"/>
        <v>0</v>
      </c>
      <c r="J2093">
        <f t="shared" si="195"/>
        <v>0</v>
      </c>
      <c r="L2093" s="107"/>
      <c r="M2093" s="110"/>
      <c r="N2093" s="109"/>
      <c r="P2093" s="38">
        <f t="shared" si="192"/>
        <v>0</v>
      </c>
      <c r="Q2093" s="105">
        <f t="shared" si="197"/>
        <v>0</v>
      </c>
      <c r="R2093" s="38">
        <f t="shared" si="193"/>
        <v>0</v>
      </c>
      <c r="S2093" s="40" t="str">
        <f t="shared" si="196"/>
        <v/>
      </c>
    </row>
    <row r="2094" spans="1:19">
      <c r="A2094" s="33"/>
      <c r="B2094" s="34"/>
      <c r="C2094" s="33"/>
      <c r="D2094" s="33"/>
      <c r="E2094" s="33"/>
      <c r="F2094" s="42"/>
      <c r="G2094" s="42"/>
      <c r="I2094">
        <f t="shared" si="194"/>
        <v>0</v>
      </c>
      <c r="J2094">
        <f t="shared" si="195"/>
        <v>0</v>
      </c>
      <c r="L2094" s="107"/>
      <c r="M2094" s="110"/>
      <c r="N2094" s="109"/>
      <c r="P2094" s="38">
        <f t="shared" si="192"/>
        <v>0</v>
      </c>
      <c r="Q2094" s="105">
        <f t="shared" si="197"/>
        <v>0</v>
      </c>
      <c r="R2094" s="38">
        <f t="shared" si="193"/>
        <v>0</v>
      </c>
      <c r="S2094" s="40" t="str">
        <f t="shared" si="196"/>
        <v/>
      </c>
    </row>
    <row r="2095" spans="1:19">
      <c r="A2095" s="33"/>
      <c r="B2095" s="34"/>
      <c r="C2095" s="33"/>
      <c r="D2095" s="33"/>
      <c r="E2095" s="33"/>
      <c r="F2095" s="42"/>
      <c r="G2095" s="42"/>
      <c r="I2095">
        <f t="shared" si="194"/>
        <v>0</v>
      </c>
      <c r="J2095">
        <f t="shared" si="195"/>
        <v>0</v>
      </c>
      <c r="L2095" s="107"/>
      <c r="M2095" s="110"/>
      <c r="N2095" s="109"/>
      <c r="P2095" s="38">
        <f t="shared" si="192"/>
        <v>0</v>
      </c>
      <c r="Q2095" s="105">
        <f t="shared" si="197"/>
        <v>0</v>
      </c>
      <c r="R2095" s="38">
        <f t="shared" si="193"/>
        <v>0</v>
      </c>
      <c r="S2095" s="40" t="str">
        <f t="shared" si="196"/>
        <v/>
      </c>
    </row>
    <row r="2096" spans="1:19">
      <c r="A2096" s="33"/>
      <c r="B2096" s="34"/>
      <c r="C2096" s="33"/>
      <c r="D2096" s="33"/>
      <c r="E2096" s="33"/>
      <c r="F2096" s="42"/>
      <c r="G2096" s="42"/>
      <c r="I2096">
        <f t="shared" si="194"/>
        <v>0</v>
      </c>
      <c r="J2096">
        <f t="shared" si="195"/>
        <v>0</v>
      </c>
      <c r="L2096" s="107"/>
      <c r="M2096" s="110"/>
      <c r="N2096" s="109"/>
      <c r="P2096" s="38">
        <f t="shared" si="192"/>
        <v>0</v>
      </c>
      <c r="Q2096" s="105">
        <f t="shared" si="197"/>
        <v>0</v>
      </c>
      <c r="R2096" s="38">
        <f t="shared" si="193"/>
        <v>0</v>
      </c>
      <c r="S2096" s="40" t="str">
        <f t="shared" si="196"/>
        <v/>
      </c>
    </row>
    <row r="2097" spans="1:19">
      <c r="A2097" s="33"/>
      <c r="B2097" s="34"/>
      <c r="C2097" s="33"/>
      <c r="D2097" s="33"/>
      <c r="E2097" s="33"/>
      <c r="F2097" s="42"/>
      <c r="G2097" s="42"/>
      <c r="I2097">
        <f t="shared" si="194"/>
        <v>0</v>
      </c>
      <c r="J2097">
        <f t="shared" si="195"/>
        <v>0</v>
      </c>
      <c r="L2097" s="107"/>
      <c r="M2097" s="110"/>
      <c r="N2097" s="109"/>
      <c r="P2097" s="38">
        <f t="shared" si="192"/>
        <v>0</v>
      </c>
      <c r="Q2097" s="105">
        <f t="shared" si="197"/>
        <v>0</v>
      </c>
      <c r="R2097" s="38">
        <f t="shared" si="193"/>
        <v>0</v>
      </c>
      <c r="S2097" s="40" t="str">
        <f t="shared" si="196"/>
        <v/>
      </c>
    </row>
    <row r="2098" spans="1:19">
      <c r="A2098" s="33"/>
      <c r="B2098" s="34"/>
      <c r="C2098" s="33"/>
      <c r="D2098" s="33"/>
      <c r="E2098" s="33"/>
      <c r="F2098" s="42"/>
      <c r="G2098" s="42"/>
      <c r="I2098">
        <f t="shared" si="194"/>
        <v>0</v>
      </c>
      <c r="J2098">
        <f t="shared" si="195"/>
        <v>0</v>
      </c>
      <c r="L2098" s="107"/>
      <c r="M2098" s="110"/>
      <c r="N2098" s="109"/>
      <c r="P2098" s="38">
        <f t="shared" si="192"/>
        <v>0</v>
      </c>
      <c r="Q2098" s="105">
        <f t="shared" si="197"/>
        <v>0</v>
      </c>
      <c r="R2098" s="38">
        <f t="shared" si="193"/>
        <v>0</v>
      </c>
      <c r="S2098" s="40" t="str">
        <f t="shared" si="196"/>
        <v/>
      </c>
    </row>
    <row r="2099" spans="1:19">
      <c r="A2099" s="33"/>
      <c r="B2099" s="34"/>
      <c r="C2099" s="33"/>
      <c r="D2099" s="33"/>
      <c r="E2099" s="33"/>
      <c r="F2099" s="42"/>
      <c r="G2099" s="42"/>
      <c r="I2099">
        <f t="shared" si="194"/>
        <v>0</v>
      </c>
      <c r="J2099">
        <f t="shared" si="195"/>
        <v>0</v>
      </c>
      <c r="L2099" s="107"/>
      <c r="M2099" s="110"/>
      <c r="N2099" s="109"/>
      <c r="P2099" s="38">
        <f t="shared" si="192"/>
        <v>0</v>
      </c>
      <c r="Q2099" s="105">
        <f t="shared" si="197"/>
        <v>0</v>
      </c>
      <c r="R2099" s="38">
        <f t="shared" si="193"/>
        <v>0</v>
      </c>
      <c r="S2099" s="40" t="str">
        <f t="shared" si="196"/>
        <v/>
      </c>
    </row>
    <row r="2100" spans="1:19">
      <c r="A2100" s="33"/>
      <c r="B2100" s="34"/>
      <c r="C2100" s="33"/>
      <c r="D2100" s="33"/>
      <c r="E2100" s="33"/>
      <c r="F2100" s="42"/>
      <c r="G2100" s="42"/>
      <c r="I2100">
        <f t="shared" si="194"/>
        <v>0</v>
      </c>
      <c r="J2100">
        <f t="shared" si="195"/>
        <v>0</v>
      </c>
      <c r="L2100" s="107"/>
      <c r="M2100" s="110"/>
      <c r="N2100" s="109"/>
      <c r="P2100" s="38">
        <f t="shared" si="192"/>
        <v>0</v>
      </c>
      <c r="Q2100" s="105">
        <f t="shared" si="197"/>
        <v>0</v>
      </c>
      <c r="R2100" s="38">
        <f t="shared" si="193"/>
        <v>0</v>
      </c>
      <c r="S2100" s="40" t="str">
        <f t="shared" si="196"/>
        <v/>
      </c>
    </row>
    <row r="2101" spans="1:19">
      <c r="A2101" s="33"/>
      <c r="B2101" s="34"/>
      <c r="C2101" s="33"/>
      <c r="D2101" s="33"/>
      <c r="E2101" s="33"/>
      <c r="F2101" s="42"/>
      <c r="G2101" s="42"/>
      <c r="I2101">
        <f t="shared" si="194"/>
        <v>0</v>
      </c>
      <c r="J2101">
        <f t="shared" si="195"/>
        <v>0</v>
      </c>
      <c r="L2101" s="107"/>
      <c r="M2101" s="110"/>
      <c r="N2101" s="109"/>
      <c r="P2101" s="38">
        <f t="shared" si="192"/>
        <v>0</v>
      </c>
      <c r="Q2101" s="105">
        <f t="shared" si="197"/>
        <v>0</v>
      </c>
      <c r="R2101" s="38">
        <f t="shared" si="193"/>
        <v>0</v>
      </c>
      <c r="S2101" s="40" t="str">
        <f t="shared" si="196"/>
        <v/>
      </c>
    </row>
    <row r="2102" spans="1:19">
      <c r="A2102" s="33"/>
      <c r="B2102" s="34"/>
      <c r="C2102" s="33"/>
      <c r="D2102" s="33"/>
      <c r="E2102" s="33"/>
      <c r="F2102" s="42"/>
      <c r="G2102" s="42"/>
      <c r="I2102">
        <f t="shared" si="194"/>
        <v>0</v>
      </c>
      <c r="J2102">
        <f t="shared" si="195"/>
        <v>0</v>
      </c>
      <c r="L2102" s="107"/>
      <c r="M2102" s="110"/>
      <c r="N2102" s="109"/>
      <c r="P2102" s="38">
        <f t="shared" si="192"/>
        <v>0</v>
      </c>
      <c r="Q2102" s="105">
        <f t="shared" si="197"/>
        <v>0</v>
      </c>
      <c r="R2102" s="38">
        <f t="shared" si="193"/>
        <v>0</v>
      </c>
      <c r="S2102" s="40" t="str">
        <f t="shared" si="196"/>
        <v/>
      </c>
    </row>
    <row r="2103" spans="1:19">
      <c r="A2103" s="33"/>
      <c r="B2103" s="34"/>
      <c r="C2103" s="33"/>
      <c r="D2103" s="33"/>
      <c r="E2103" s="33"/>
      <c r="F2103" s="42"/>
      <c r="G2103" s="42"/>
      <c r="I2103">
        <f t="shared" si="194"/>
        <v>0</v>
      </c>
      <c r="J2103">
        <f t="shared" si="195"/>
        <v>0</v>
      </c>
      <c r="L2103" s="107"/>
      <c r="M2103" s="110"/>
      <c r="N2103" s="109"/>
      <c r="P2103" s="38">
        <f t="shared" ref="P2103:P2166" si="198">I2103*L2103/1000</f>
        <v>0</v>
      </c>
      <c r="Q2103" s="105">
        <f t="shared" si="197"/>
        <v>0</v>
      </c>
      <c r="R2103" s="38">
        <f t="shared" ref="R2103:R2166" si="199">J2103*N2103/1000</f>
        <v>0</v>
      </c>
      <c r="S2103" s="40" t="str">
        <f t="shared" si="196"/>
        <v/>
      </c>
    </row>
    <row r="2104" spans="1:19">
      <c r="A2104" s="33"/>
      <c r="B2104" s="34"/>
      <c r="C2104" s="33"/>
      <c r="D2104" s="33"/>
      <c r="E2104" s="33"/>
      <c r="F2104" s="42"/>
      <c r="G2104" s="42"/>
      <c r="I2104">
        <f t="shared" ref="I2104:I2167" si="200">IF(OR(E2104="R",E2104="E"),D2104,IF(D2104&gt;=E2104,D2104-E2104,0))</f>
        <v>0</v>
      </c>
      <c r="J2104">
        <f t="shared" ref="J2104:J2167" si="201">IF(OR(E2104="R",E2104="E"),0,IF(E2104&gt;D2104,E2104-D2104,0))</f>
        <v>0</v>
      </c>
      <c r="L2104" s="107"/>
      <c r="M2104" s="110"/>
      <c r="N2104" s="109"/>
      <c r="P2104" s="38">
        <f t="shared" si="198"/>
        <v>0</v>
      </c>
      <c r="Q2104" s="105">
        <f t="shared" si="197"/>
        <v>0</v>
      </c>
      <c r="R2104" s="38">
        <f t="shared" si="199"/>
        <v>0</v>
      </c>
      <c r="S2104" s="40" t="str">
        <f t="shared" si="196"/>
        <v/>
      </c>
    </row>
    <row r="2105" spans="1:19">
      <c r="A2105" s="33"/>
      <c r="B2105" s="34"/>
      <c r="C2105" s="33"/>
      <c r="D2105" s="33"/>
      <c r="E2105" s="33"/>
      <c r="F2105" s="42"/>
      <c r="G2105" s="42"/>
      <c r="I2105">
        <f t="shared" si="200"/>
        <v>0</v>
      </c>
      <c r="J2105">
        <f t="shared" si="201"/>
        <v>0</v>
      </c>
      <c r="L2105" s="107"/>
      <c r="M2105" s="110"/>
      <c r="N2105" s="109"/>
      <c r="P2105" s="38">
        <f t="shared" si="198"/>
        <v>0</v>
      </c>
      <c r="Q2105" s="105">
        <f t="shared" si="197"/>
        <v>0</v>
      </c>
      <c r="R2105" s="38">
        <f t="shared" si="199"/>
        <v>0</v>
      </c>
      <c r="S2105" s="40" t="str">
        <f t="shared" si="196"/>
        <v/>
      </c>
    </row>
    <row r="2106" spans="1:19">
      <c r="A2106" s="33"/>
      <c r="B2106" s="34"/>
      <c r="C2106" s="33"/>
      <c r="D2106" s="33"/>
      <c r="E2106" s="33"/>
      <c r="F2106" s="42"/>
      <c r="G2106" s="42"/>
      <c r="I2106">
        <f t="shared" si="200"/>
        <v>0</v>
      </c>
      <c r="J2106">
        <f t="shared" si="201"/>
        <v>0</v>
      </c>
      <c r="L2106" s="107"/>
      <c r="M2106" s="110"/>
      <c r="N2106" s="109"/>
      <c r="P2106" s="38">
        <f t="shared" si="198"/>
        <v>0</v>
      </c>
      <c r="Q2106" s="105">
        <f t="shared" si="197"/>
        <v>0</v>
      </c>
      <c r="R2106" s="38">
        <f t="shared" si="199"/>
        <v>0</v>
      </c>
      <c r="S2106" s="40" t="str">
        <f t="shared" si="196"/>
        <v/>
      </c>
    </row>
    <row r="2107" spans="1:19">
      <c r="A2107" s="33"/>
      <c r="B2107" s="34"/>
      <c r="C2107" s="33"/>
      <c r="D2107" s="33"/>
      <c r="E2107" s="33"/>
      <c r="F2107" s="42"/>
      <c r="G2107" s="42"/>
      <c r="I2107">
        <f t="shared" si="200"/>
        <v>0</v>
      </c>
      <c r="J2107">
        <f t="shared" si="201"/>
        <v>0</v>
      </c>
      <c r="L2107" s="107"/>
      <c r="M2107" s="110"/>
      <c r="N2107" s="109"/>
      <c r="P2107" s="38">
        <f t="shared" si="198"/>
        <v>0</v>
      </c>
      <c r="Q2107" s="105">
        <f t="shared" si="197"/>
        <v>0</v>
      </c>
      <c r="R2107" s="38">
        <f t="shared" si="199"/>
        <v>0</v>
      </c>
      <c r="S2107" s="40" t="str">
        <f t="shared" si="196"/>
        <v/>
      </c>
    </row>
    <row r="2108" spans="1:19">
      <c r="A2108" s="33"/>
      <c r="B2108" s="34"/>
      <c r="C2108" s="33"/>
      <c r="D2108" s="33"/>
      <c r="E2108" s="33"/>
      <c r="F2108" s="42"/>
      <c r="G2108" s="42"/>
      <c r="I2108">
        <f t="shared" si="200"/>
        <v>0</v>
      </c>
      <c r="J2108">
        <f t="shared" si="201"/>
        <v>0</v>
      </c>
      <c r="L2108" s="107"/>
      <c r="M2108" s="110"/>
      <c r="N2108" s="109"/>
      <c r="P2108" s="38">
        <f t="shared" si="198"/>
        <v>0</v>
      </c>
      <c r="Q2108" s="105">
        <f t="shared" si="197"/>
        <v>0</v>
      </c>
      <c r="R2108" s="38">
        <f t="shared" si="199"/>
        <v>0</v>
      </c>
      <c r="S2108" s="40" t="str">
        <f t="shared" si="196"/>
        <v/>
      </c>
    </row>
    <row r="2109" spans="1:19">
      <c r="A2109" s="33"/>
      <c r="B2109" s="34"/>
      <c r="C2109" s="33"/>
      <c r="D2109" s="33"/>
      <c r="E2109" s="33"/>
      <c r="F2109" s="42"/>
      <c r="G2109" s="42"/>
      <c r="I2109">
        <f t="shared" si="200"/>
        <v>0</v>
      </c>
      <c r="J2109">
        <f t="shared" si="201"/>
        <v>0</v>
      </c>
      <c r="L2109" s="107"/>
      <c r="M2109" s="110"/>
      <c r="N2109" s="109"/>
      <c r="P2109" s="38">
        <f t="shared" si="198"/>
        <v>0</v>
      </c>
      <c r="Q2109" s="105">
        <f t="shared" si="197"/>
        <v>0</v>
      </c>
      <c r="R2109" s="38">
        <f t="shared" si="199"/>
        <v>0</v>
      </c>
      <c r="S2109" s="40" t="str">
        <f t="shared" si="196"/>
        <v/>
      </c>
    </row>
    <row r="2110" spans="1:19">
      <c r="A2110" s="33"/>
      <c r="B2110" s="34"/>
      <c r="C2110" s="33"/>
      <c r="D2110" s="33"/>
      <c r="E2110" s="33"/>
      <c r="F2110" s="42"/>
      <c r="G2110" s="42"/>
      <c r="I2110">
        <f t="shared" si="200"/>
        <v>0</v>
      </c>
      <c r="J2110">
        <f t="shared" si="201"/>
        <v>0</v>
      </c>
      <c r="L2110" s="107"/>
      <c r="M2110" s="110"/>
      <c r="N2110" s="109"/>
      <c r="P2110" s="38">
        <f t="shared" si="198"/>
        <v>0</v>
      </c>
      <c r="Q2110" s="105">
        <f t="shared" si="197"/>
        <v>0</v>
      </c>
      <c r="R2110" s="38">
        <f t="shared" si="199"/>
        <v>0</v>
      </c>
      <c r="S2110" s="40" t="str">
        <f t="shared" si="196"/>
        <v/>
      </c>
    </row>
    <row r="2111" spans="1:19">
      <c r="A2111" s="33"/>
      <c r="B2111" s="34"/>
      <c r="C2111" s="33"/>
      <c r="D2111" s="33"/>
      <c r="E2111" s="33"/>
      <c r="F2111" s="42"/>
      <c r="G2111" s="42"/>
      <c r="I2111">
        <f t="shared" si="200"/>
        <v>0</v>
      </c>
      <c r="J2111">
        <f t="shared" si="201"/>
        <v>0</v>
      </c>
      <c r="L2111" s="107"/>
      <c r="M2111" s="110"/>
      <c r="N2111" s="109"/>
      <c r="P2111" s="38">
        <f t="shared" si="198"/>
        <v>0</v>
      </c>
      <c r="Q2111" s="105">
        <f t="shared" si="197"/>
        <v>0</v>
      </c>
      <c r="R2111" s="38">
        <f t="shared" si="199"/>
        <v>0</v>
      </c>
      <c r="S2111" s="40" t="str">
        <f t="shared" si="196"/>
        <v/>
      </c>
    </row>
    <row r="2112" spans="1:19">
      <c r="A2112" s="33"/>
      <c r="B2112" s="34"/>
      <c r="C2112" s="33"/>
      <c r="D2112" s="33"/>
      <c r="E2112" s="33"/>
      <c r="F2112" s="42"/>
      <c r="G2112" s="42"/>
      <c r="I2112">
        <f t="shared" si="200"/>
        <v>0</v>
      </c>
      <c r="J2112">
        <f t="shared" si="201"/>
        <v>0</v>
      </c>
      <c r="L2112" s="107"/>
      <c r="M2112" s="110"/>
      <c r="N2112" s="109"/>
      <c r="P2112" s="38">
        <f t="shared" si="198"/>
        <v>0</v>
      </c>
      <c r="Q2112" s="105">
        <f t="shared" si="197"/>
        <v>0</v>
      </c>
      <c r="R2112" s="38">
        <f t="shared" si="199"/>
        <v>0</v>
      </c>
      <c r="S2112" s="40" t="str">
        <f t="shared" si="196"/>
        <v/>
      </c>
    </row>
    <row r="2113" spans="1:19">
      <c r="A2113" s="33"/>
      <c r="B2113" s="34"/>
      <c r="C2113" s="33"/>
      <c r="D2113" s="33"/>
      <c r="E2113" s="33"/>
      <c r="F2113" s="42"/>
      <c r="G2113" s="42"/>
      <c r="I2113">
        <f t="shared" si="200"/>
        <v>0</v>
      </c>
      <c r="J2113">
        <f t="shared" si="201"/>
        <v>0</v>
      </c>
      <c r="L2113" s="107"/>
      <c r="M2113" s="110"/>
      <c r="N2113" s="109"/>
      <c r="P2113" s="38">
        <f t="shared" si="198"/>
        <v>0</v>
      </c>
      <c r="Q2113" s="105">
        <f t="shared" si="197"/>
        <v>0</v>
      </c>
      <c r="R2113" s="38">
        <f t="shared" si="199"/>
        <v>0</v>
      </c>
      <c r="S2113" s="40" t="str">
        <f t="shared" si="196"/>
        <v/>
      </c>
    </row>
    <row r="2114" spans="1:19">
      <c r="A2114" s="33"/>
      <c r="B2114" s="34"/>
      <c r="C2114" s="33"/>
      <c r="D2114" s="33"/>
      <c r="E2114" s="33"/>
      <c r="F2114" s="42"/>
      <c r="G2114" s="42"/>
      <c r="I2114">
        <f t="shared" si="200"/>
        <v>0</v>
      </c>
      <c r="J2114">
        <f t="shared" si="201"/>
        <v>0</v>
      </c>
      <c r="L2114" s="107"/>
      <c r="M2114" s="110"/>
      <c r="N2114" s="109"/>
      <c r="P2114" s="38">
        <f t="shared" si="198"/>
        <v>0</v>
      </c>
      <c r="Q2114" s="105">
        <f t="shared" si="197"/>
        <v>0</v>
      </c>
      <c r="R2114" s="38">
        <f t="shared" si="199"/>
        <v>0</v>
      </c>
      <c r="S2114" s="40" t="str">
        <f t="shared" si="196"/>
        <v/>
      </c>
    </row>
    <row r="2115" spans="1:19">
      <c r="A2115" s="33"/>
      <c r="B2115" s="34"/>
      <c r="C2115" s="33"/>
      <c r="D2115" s="33"/>
      <c r="E2115" s="33"/>
      <c r="F2115" s="42"/>
      <c r="G2115" s="42"/>
      <c r="I2115">
        <f t="shared" si="200"/>
        <v>0</v>
      </c>
      <c r="J2115">
        <f t="shared" si="201"/>
        <v>0</v>
      </c>
      <c r="L2115" s="107"/>
      <c r="M2115" s="110"/>
      <c r="N2115" s="109"/>
      <c r="P2115" s="38">
        <f t="shared" si="198"/>
        <v>0</v>
      </c>
      <c r="Q2115" s="105">
        <f t="shared" si="197"/>
        <v>0</v>
      </c>
      <c r="R2115" s="38">
        <f t="shared" si="199"/>
        <v>0</v>
      </c>
      <c r="S2115" s="40" t="str">
        <f t="shared" si="196"/>
        <v/>
      </c>
    </row>
    <row r="2116" spans="1:19">
      <c r="A2116" s="33"/>
      <c r="B2116" s="34"/>
      <c r="C2116" s="33"/>
      <c r="D2116" s="33"/>
      <c r="E2116" s="33"/>
      <c r="F2116" s="42"/>
      <c r="G2116" s="42"/>
      <c r="I2116">
        <f t="shared" si="200"/>
        <v>0</v>
      </c>
      <c r="J2116">
        <f t="shared" si="201"/>
        <v>0</v>
      </c>
      <c r="L2116" s="107"/>
      <c r="M2116" s="110"/>
      <c r="N2116" s="109"/>
      <c r="P2116" s="38">
        <f t="shared" si="198"/>
        <v>0</v>
      </c>
      <c r="Q2116" s="105">
        <f t="shared" si="197"/>
        <v>0</v>
      </c>
      <c r="R2116" s="38">
        <f t="shared" si="199"/>
        <v>0</v>
      </c>
      <c r="S2116" s="40" t="str">
        <f t="shared" si="196"/>
        <v/>
      </c>
    </row>
    <row r="2117" spans="1:19">
      <c r="A2117" s="33"/>
      <c r="B2117" s="34"/>
      <c r="C2117" s="33"/>
      <c r="D2117" s="33"/>
      <c r="E2117" s="33"/>
      <c r="F2117" s="42"/>
      <c r="G2117" s="42"/>
      <c r="I2117">
        <f t="shared" si="200"/>
        <v>0</v>
      </c>
      <c r="J2117">
        <f t="shared" si="201"/>
        <v>0</v>
      </c>
      <c r="L2117" s="107"/>
      <c r="M2117" s="110"/>
      <c r="N2117" s="109"/>
      <c r="P2117" s="38">
        <f t="shared" si="198"/>
        <v>0</v>
      </c>
      <c r="Q2117" s="105">
        <f t="shared" si="197"/>
        <v>0</v>
      </c>
      <c r="R2117" s="38">
        <f t="shared" si="199"/>
        <v>0</v>
      </c>
      <c r="S2117" s="40" t="str">
        <f t="shared" si="196"/>
        <v/>
      </c>
    </row>
    <row r="2118" spans="1:19">
      <c r="A2118" s="33"/>
      <c r="B2118" s="34"/>
      <c r="C2118" s="33"/>
      <c r="D2118" s="33"/>
      <c r="E2118" s="33"/>
      <c r="F2118" s="42"/>
      <c r="G2118" s="42"/>
      <c r="I2118">
        <f t="shared" si="200"/>
        <v>0</v>
      </c>
      <c r="J2118">
        <f t="shared" si="201"/>
        <v>0</v>
      </c>
      <c r="L2118" s="107"/>
      <c r="M2118" s="110"/>
      <c r="N2118" s="109"/>
      <c r="P2118" s="38">
        <f t="shared" si="198"/>
        <v>0</v>
      </c>
      <c r="Q2118" s="105">
        <f t="shared" si="197"/>
        <v>0</v>
      </c>
      <c r="R2118" s="38">
        <f t="shared" si="199"/>
        <v>0</v>
      </c>
      <c r="S2118" s="40" t="str">
        <f t="shared" si="196"/>
        <v/>
      </c>
    </row>
    <row r="2119" spans="1:19">
      <c r="A2119" s="33"/>
      <c r="B2119" s="34"/>
      <c r="C2119" s="33"/>
      <c r="D2119" s="33"/>
      <c r="E2119" s="33"/>
      <c r="F2119" s="42"/>
      <c r="G2119" s="42"/>
      <c r="I2119">
        <f t="shared" si="200"/>
        <v>0</v>
      </c>
      <c r="J2119">
        <f t="shared" si="201"/>
        <v>0</v>
      </c>
      <c r="L2119" s="107"/>
      <c r="M2119" s="110"/>
      <c r="N2119" s="109"/>
      <c r="P2119" s="38">
        <f t="shared" si="198"/>
        <v>0</v>
      </c>
      <c r="Q2119" s="105">
        <f t="shared" si="197"/>
        <v>0</v>
      </c>
      <c r="R2119" s="38">
        <f t="shared" si="199"/>
        <v>0</v>
      </c>
      <c r="S2119" s="40" t="str">
        <f t="shared" ref="S2119:S2182" si="202">IF(C2119=1,SUM(R2119:R2142)-SUM(P2119:P2142),"")</f>
        <v/>
      </c>
    </row>
    <row r="2120" spans="1:19">
      <c r="A2120" s="33"/>
      <c r="B2120" s="34"/>
      <c r="C2120" s="33"/>
      <c r="D2120" s="33"/>
      <c r="E2120" s="33"/>
      <c r="F2120" s="42"/>
      <c r="G2120" s="42"/>
      <c r="I2120">
        <f t="shared" si="200"/>
        <v>0</v>
      </c>
      <c r="J2120">
        <f t="shared" si="201"/>
        <v>0</v>
      </c>
      <c r="L2120" s="107"/>
      <c r="M2120" s="110"/>
      <c r="N2120" s="109"/>
      <c r="P2120" s="38">
        <f t="shared" si="198"/>
        <v>0</v>
      </c>
      <c r="Q2120" s="105">
        <f t="shared" ref="Q2120:Q2183" si="203">I2120*M2120/1000</f>
        <v>0</v>
      </c>
      <c r="R2120" s="38">
        <f t="shared" si="199"/>
        <v>0</v>
      </c>
      <c r="S2120" s="40" t="str">
        <f t="shared" si="202"/>
        <v/>
      </c>
    </row>
    <row r="2121" spans="1:19">
      <c r="A2121" s="33"/>
      <c r="B2121" s="34"/>
      <c r="C2121" s="33"/>
      <c r="D2121" s="33"/>
      <c r="E2121" s="33"/>
      <c r="F2121" s="42"/>
      <c r="G2121" s="42"/>
      <c r="I2121">
        <f t="shared" si="200"/>
        <v>0</v>
      </c>
      <c r="J2121">
        <f t="shared" si="201"/>
        <v>0</v>
      </c>
      <c r="L2121" s="107"/>
      <c r="M2121" s="110"/>
      <c r="N2121" s="109"/>
      <c r="P2121" s="38">
        <f t="shared" si="198"/>
        <v>0</v>
      </c>
      <c r="Q2121" s="105">
        <f t="shared" si="203"/>
        <v>0</v>
      </c>
      <c r="R2121" s="38">
        <f t="shared" si="199"/>
        <v>0</v>
      </c>
      <c r="S2121" s="40" t="str">
        <f t="shared" si="202"/>
        <v/>
      </c>
    </row>
    <row r="2122" spans="1:19">
      <c r="A2122" s="33"/>
      <c r="B2122" s="34"/>
      <c r="C2122" s="33"/>
      <c r="D2122" s="33"/>
      <c r="E2122" s="33"/>
      <c r="F2122" s="42"/>
      <c r="G2122" s="42"/>
      <c r="I2122">
        <f t="shared" si="200"/>
        <v>0</v>
      </c>
      <c r="J2122">
        <f t="shared" si="201"/>
        <v>0</v>
      </c>
      <c r="L2122" s="107"/>
      <c r="M2122" s="110"/>
      <c r="N2122" s="109"/>
      <c r="P2122" s="38">
        <f t="shared" si="198"/>
        <v>0</v>
      </c>
      <c r="Q2122" s="105">
        <f t="shared" si="203"/>
        <v>0</v>
      </c>
      <c r="R2122" s="38">
        <f t="shared" si="199"/>
        <v>0</v>
      </c>
      <c r="S2122" s="40" t="str">
        <f t="shared" si="202"/>
        <v/>
      </c>
    </row>
    <row r="2123" spans="1:19">
      <c r="A2123" s="33"/>
      <c r="B2123" s="34"/>
      <c r="C2123" s="33"/>
      <c r="D2123" s="33"/>
      <c r="E2123" s="33"/>
      <c r="F2123" s="42"/>
      <c r="G2123" s="42"/>
      <c r="I2123">
        <f t="shared" si="200"/>
        <v>0</v>
      </c>
      <c r="J2123">
        <f t="shared" si="201"/>
        <v>0</v>
      </c>
      <c r="L2123" s="107"/>
      <c r="M2123" s="110"/>
      <c r="N2123" s="109"/>
      <c r="P2123" s="38">
        <f t="shared" si="198"/>
        <v>0</v>
      </c>
      <c r="Q2123" s="105">
        <f t="shared" si="203"/>
        <v>0</v>
      </c>
      <c r="R2123" s="38">
        <f t="shared" si="199"/>
        <v>0</v>
      </c>
      <c r="S2123" s="40" t="str">
        <f t="shared" si="202"/>
        <v/>
      </c>
    </row>
    <row r="2124" spans="1:19">
      <c r="A2124" s="33"/>
      <c r="B2124" s="34"/>
      <c r="C2124" s="33"/>
      <c r="D2124" s="33"/>
      <c r="E2124" s="33"/>
      <c r="F2124" s="42"/>
      <c r="G2124" s="42"/>
      <c r="I2124">
        <f t="shared" si="200"/>
        <v>0</v>
      </c>
      <c r="J2124">
        <f t="shared" si="201"/>
        <v>0</v>
      </c>
      <c r="L2124" s="107"/>
      <c r="M2124" s="110"/>
      <c r="N2124" s="109"/>
      <c r="P2124" s="38">
        <f t="shared" si="198"/>
        <v>0</v>
      </c>
      <c r="Q2124" s="105">
        <f t="shared" si="203"/>
        <v>0</v>
      </c>
      <c r="R2124" s="38">
        <f t="shared" si="199"/>
        <v>0</v>
      </c>
      <c r="S2124" s="40" t="str">
        <f t="shared" si="202"/>
        <v/>
      </c>
    </row>
    <row r="2125" spans="1:19">
      <c r="A2125" s="33"/>
      <c r="B2125" s="34"/>
      <c r="C2125" s="33"/>
      <c r="D2125" s="33"/>
      <c r="E2125" s="33"/>
      <c r="F2125" s="42"/>
      <c r="G2125" s="42"/>
      <c r="I2125">
        <f t="shared" si="200"/>
        <v>0</v>
      </c>
      <c r="J2125">
        <f t="shared" si="201"/>
        <v>0</v>
      </c>
      <c r="L2125" s="107"/>
      <c r="M2125" s="110"/>
      <c r="N2125" s="109"/>
      <c r="P2125" s="38">
        <f t="shared" si="198"/>
        <v>0</v>
      </c>
      <c r="Q2125" s="105">
        <f t="shared" si="203"/>
        <v>0</v>
      </c>
      <c r="R2125" s="38">
        <f t="shared" si="199"/>
        <v>0</v>
      </c>
      <c r="S2125" s="40" t="str">
        <f t="shared" si="202"/>
        <v/>
      </c>
    </row>
    <row r="2126" spans="1:19">
      <c r="A2126" s="33"/>
      <c r="B2126" s="34"/>
      <c r="C2126" s="33"/>
      <c r="D2126" s="33"/>
      <c r="E2126" s="33"/>
      <c r="F2126" s="42"/>
      <c r="G2126" s="42"/>
      <c r="I2126">
        <f t="shared" si="200"/>
        <v>0</v>
      </c>
      <c r="J2126">
        <f t="shared" si="201"/>
        <v>0</v>
      </c>
      <c r="L2126" s="107"/>
      <c r="M2126" s="110"/>
      <c r="N2126" s="109"/>
      <c r="P2126" s="38">
        <f t="shared" si="198"/>
        <v>0</v>
      </c>
      <c r="Q2126" s="105">
        <f t="shared" si="203"/>
        <v>0</v>
      </c>
      <c r="R2126" s="38">
        <f t="shared" si="199"/>
        <v>0</v>
      </c>
      <c r="S2126" s="40" t="str">
        <f t="shared" si="202"/>
        <v/>
      </c>
    </row>
    <row r="2127" spans="1:19">
      <c r="A2127" s="33"/>
      <c r="B2127" s="34"/>
      <c r="C2127" s="33"/>
      <c r="D2127" s="33"/>
      <c r="E2127" s="33"/>
      <c r="F2127" s="42"/>
      <c r="G2127" s="42"/>
      <c r="I2127">
        <f t="shared" si="200"/>
        <v>0</v>
      </c>
      <c r="J2127">
        <f t="shared" si="201"/>
        <v>0</v>
      </c>
      <c r="L2127" s="107"/>
      <c r="M2127" s="110"/>
      <c r="N2127" s="109"/>
      <c r="P2127" s="38">
        <f t="shared" si="198"/>
        <v>0</v>
      </c>
      <c r="Q2127" s="105">
        <f t="shared" si="203"/>
        <v>0</v>
      </c>
      <c r="R2127" s="38">
        <f t="shared" si="199"/>
        <v>0</v>
      </c>
      <c r="S2127" s="40" t="str">
        <f t="shared" si="202"/>
        <v/>
      </c>
    </row>
    <row r="2128" spans="1:19">
      <c r="A2128" s="33"/>
      <c r="B2128" s="34"/>
      <c r="C2128" s="33"/>
      <c r="D2128" s="33"/>
      <c r="E2128" s="33"/>
      <c r="F2128" s="42"/>
      <c r="G2128" s="42"/>
      <c r="I2128">
        <f t="shared" si="200"/>
        <v>0</v>
      </c>
      <c r="J2128">
        <f t="shared" si="201"/>
        <v>0</v>
      </c>
      <c r="L2128" s="107"/>
      <c r="M2128" s="110"/>
      <c r="N2128" s="109"/>
      <c r="P2128" s="38">
        <f t="shared" si="198"/>
        <v>0</v>
      </c>
      <c r="Q2128" s="105">
        <f t="shared" si="203"/>
        <v>0</v>
      </c>
      <c r="R2128" s="38">
        <f t="shared" si="199"/>
        <v>0</v>
      </c>
      <c r="S2128" s="40" t="str">
        <f t="shared" si="202"/>
        <v/>
      </c>
    </row>
    <row r="2129" spans="1:19">
      <c r="A2129" s="33"/>
      <c r="B2129" s="34"/>
      <c r="C2129" s="33"/>
      <c r="D2129" s="33"/>
      <c r="E2129" s="33"/>
      <c r="F2129" s="42"/>
      <c r="G2129" s="42"/>
      <c r="I2129">
        <f t="shared" si="200"/>
        <v>0</v>
      </c>
      <c r="J2129">
        <f t="shared" si="201"/>
        <v>0</v>
      </c>
      <c r="L2129" s="107"/>
      <c r="M2129" s="110"/>
      <c r="N2129" s="109"/>
      <c r="P2129" s="38">
        <f t="shared" si="198"/>
        <v>0</v>
      </c>
      <c r="Q2129" s="105">
        <f t="shared" si="203"/>
        <v>0</v>
      </c>
      <c r="R2129" s="38">
        <f t="shared" si="199"/>
        <v>0</v>
      </c>
      <c r="S2129" s="40" t="str">
        <f t="shared" si="202"/>
        <v/>
      </c>
    </row>
    <row r="2130" spans="1:19">
      <c r="A2130" s="33"/>
      <c r="B2130" s="34"/>
      <c r="C2130" s="33"/>
      <c r="D2130" s="33"/>
      <c r="E2130" s="33"/>
      <c r="F2130" s="42"/>
      <c r="G2130" s="42"/>
      <c r="I2130">
        <f t="shared" si="200"/>
        <v>0</v>
      </c>
      <c r="J2130">
        <f t="shared" si="201"/>
        <v>0</v>
      </c>
      <c r="L2130" s="107"/>
      <c r="M2130" s="110"/>
      <c r="N2130" s="109"/>
      <c r="P2130" s="38">
        <f t="shared" si="198"/>
        <v>0</v>
      </c>
      <c r="Q2130" s="105">
        <f t="shared" si="203"/>
        <v>0</v>
      </c>
      <c r="R2130" s="38">
        <f t="shared" si="199"/>
        <v>0</v>
      </c>
      <c r="S2130" s="40" t="str">
        <f t="shared" si="202"/>
        <v/>
      </c>
    </row>
    <row r="2131" spans="1:19">
      <c r="A2131" s="33"/>
      <c r="B2131" s="34"/>
      <c r="C2131" s="33"/>
      <c r="D2131" s="33"/>
      <c r="E2131" s="33"/>
      <c r="F2131" s="42"/>
      <c r="G2131" s="42"/>
      <c r="I2131">
        <f t="shared" si="200"/>
        <v>0</v>
      </c>
      <c r="J2131">
        <f t="shared" si="201"/>
        <v>0</v>
      </c>
      <c r="L2131" s="107"/>
      <c r="M2131" s="110"/>
      <c r="N2131" s="109"/>
      <c r="P2131" s="38">
        <f t="shared" si="198"/>
        <v>0</v>
      </c>
      <c r="Q2131" s="105">
        <f t="shared" si="203"/>
        <v>0</v>
      </c>
      <c r="R2131" s="38">
        <f t="shared" si="199"/>
        <v>0</v>
      </c>
      <c r="S2131" s="40" t="str">
        <f t="shared" si="202"/>
        <v/>
      </c>
    </row>
    <row r="2132" spans="1:19">
      <c r="A2132" s="33"/>
      <c r="B2132" s="34"/>
      <c r="C2132" s="33"/>
      <c r="D2132" s="33"/>
      <c r="E2132" s="33"/>
      <c r="F2132" s="42"/>
      <c r="G2132" s="42"/>
      <c r="I2132">
        <f t="shared" si="200"/>
        <v>0</v>
      </c>
      <c r="J2132">
        <f t="shared" si="201"/>
        <v>0</v>
      </c>
      <c r="L2132" s="107"/>
      <c r="M2132" s="110"/>
      <c r="N2132" s="109"/>
      <c r="P2132" s="38">
        <f t="shared" si="198"/>
        <v>0</v>
      </c>
      <c r="Q2132" s="105">
        <f t="shared" si="203"/>
        <v>0</v>
      </c>
      <c r="R2132" s="38">
        <f t="shared" si="199"/>
        <v>0</v>
      </c>
      <c r="S2132" s="40" t="str">
        <f t="shared" si="202"/>
        <v/>
      </c>
    </row>
    <row r="2133" spans="1:19">
      <c r="A2133" s="33"/>
      <c r="B2133" s="34"/>
      <c r="C2133" s="33"/>
      <c r="D2133" s="33"/>
      <c r="E2133" s="33"/>
      <c r="F2133" s="42"/>
      <c r="G2133" s="42"/>
      <c r="I2133">
        <f t="shared" si="200"/>
        <v>0</v>
      </c>
      <c r="J2133">
        <f t="shared" si="201"/>
        <v>0</v>
      </c>
      <c r="L2133" s="107"/>
      <c r="M2133" s="110"/>
      <c r="N2133" s="109"/>
      <c r="P2133" s="38">
        <f t="shared" si="198"/>
        <v>0</v>
      </c>
      <c r="Q2133" s="105">
        <f t="shared" si="203"/>
        <v>0</v>
      </c>
      <c r="R2133" s="38">
        <f t="shared" si="199"/>
        <v>0</v>
      </c>
      <c r="S2133" s="40" t="str">
        <f t="shared" si="202"/>
        <v/>
      </c>
    </row>
    <row r="2134" spans="1:19">
      <c r="A2134" s="33"/>
      <c r="B2134" s="34"/>
      <c r="C2134" s="33"/>
      <c r="D2134" s="33"/>
      <c r="E2134" s="33"/>
      <c r="F2134" s="42"/>
      <c r="G2134" s="42"/>
      <c r="I2134">
        <f t="shared" si="200"/>
        <v>0</v>
      </c>
      <c r="J2134">
        <f t="shared" si="201"/>
        <v>0</v>
      </c>
      <c r="L2134" s="107"/>
      <c r="M2134" s="110"/>
      <c r="N2134" s="109"/>
      <c r="P2134" s="38">
        <f t="shared" si="198"/>
        <v>0</v>
      </c>
      <c r="Q2134" s="105">
        <f t="shared" si="203"/>
        <v>0</v>
      </c>
      <c r="R2134" s="38">
        <f t="shared" si="199"/>
        <v>0</v>
      </c>
      <c r="S2134" s="40" t="str">
        <f t="shared" si="202"/>
        <v/>
      </c>
    </row>
    <row r="2135" spans="1:19">
      <c r="A2135" s="33"/>
      <c r="B2135" s="34"/>
      <c r="C2135" s="33"/>
      <c r="D2135" s="33"/>
      <c r="E2135" s="33"/>
      <c r="F2135" s="42"/>
      <c r="G2135" s="42"/>
      <c r="I2135">
        <f t="shared" si="200"/>
        <v>0</v>
      </c>
      <c r="J2135">
        <f t="shared" si="201"/>
        <v>0</v>
      </c>
      <c r="L2135" s="107"/>
      <c r="M2135" s="110"/>
      <c r="N2135" s="109"/>
      <c r="P2135" s="38">
        <f t="shared" si="198"/>
        <v>0</v>
      </c>
      <c r="Q2135" s="105">
        <f t="shared" si="203"/>
        <v>0</v>
      </c>
      <c r="R2135" s="38">
        <f t="shared" si="199"/>
        <v>0</v>
      </c>
      <c r="S2135" s="40" t="str">
        <f t="shared" si="202"/>
        <v/>
      </c>
    </row>
    <row r="2136" spans="1:19">
      <c r="A2136" s="33"/>
      <c r="B2136" s="34"/>
      <c r="C2136" s="33"/>
      <c r="D2136" s="33"/>
      <c r="E2136" s="33"/>
      <c r="F2136" s="42"/>
      <c r="G2136" s="42"/>
      <c r="I2136">
        <f t="shared" si="200"/>
        <v>0</v>
      </c>
      <c r="J2136">
        <f t="shared" si="201"/>
        <v>0</v>
      </c>
      <c r="L2136" s="107"/>
      <c r="M2136" s="110"/>
      <c r="N2136" s="109"/>
      <c r="P2136" s="38">
        <f t="shared" si="198"/>
        <v>0</v>
      </c>
      <c r="Q2136" s="105">
        <f t="shared" si="203"/>
        <v>0</v>
      </c>
      <c r="R2136" s="38">
        <f t="shared" si="199"/>
        <v>0</v>
      </c>
      <c r="S2136" s="40" t="str">
        <f t="shared" si="202"/>
        <v/>
      </c>
    </row>
    <row r="2137" spans="1:19">
      <c r="A2137" s="33"/>
      <c r="B2137" s="34"/>
      <c r="C2137" s="33"/>
      <c r="D2137" s="33"/>
      <c r="E2137" s="33"/>
      <c r="F2137" s="42"/>
      <c r="G2137" s="42"/>
      <c r="I2137">
        <f t="shared" si="200"/>
        <v>0</v>
      </c>
      <c r="J2137">
        <f t="shared" si="201"/>
        <v>0</v>
      </c>
      <c r="L2137" s="107"/>
      <c r="M2137" s="110"/>
      <c r="N2137" s="109"/>
      <c r="P2137" s="38">
        <f t="shared" si="198"/>
        <v>0</v>
      </c>
      <c r="Q2137" s="105">
        <f t="shared" si="203"/>
        <v>0</v>
      </c>
      <c r="R2137" s="38">
        <f t="shared" si="199"/>
        <v>0</v>
      </c>
      <c r="S2137" s="40" t="str">
        <f t="shared" si="202"/>
        <v/>
      </c>
    </row>
    <row r="2138" spans="1:19">
      <c r="A2138" s="33"/>
      <c r="B2138" s="34"/>
      <c r="C2138" s="33"/>
      <c r="D2138" s="33"/>
      <c r="E2138" s="33"/>
      <c r="F2138" s="42"/>
      <c r="G2138" s="42"/>
      <c r="I2138">
        <f t="shared" si="200"/>
        <v>0</v>
      </c>
      <c r="J2138">
        <f t="shared" si="201"/>
        <v>0</v>
      </c>
      <c r="L2138" s="107"/>
      <c r="M2138" s="110"/>
      <c r="N2138" s="109"/>
      <c r="P2138" s="38">
        <f t="shared" si="198"/>
        <v>0</v>
      </c>
      <c r="Q2138" s="105">
        <f t="shared" si="203"/>
        <v>0</v>
      </c>
      <c r="R2138" s="38">
        <f t="shared" si="199"/>
        <v>0</v>
      </c>
      <c r="S2138" s="40" t="str">
        <f t="shared" si="202"/>
        <v/>
      </c>
    </row>
    <row r="2139" spans="1:19">
      <c r="A2139" s="33"/>
      <c r="B2139" s="34"/>
      <c r="C2139" s="33"/>
      <c r="D2139" s="33"/>
      <c r="E2139" s="33"/>
      <c r="F2139" s="42"/>
      <c r="G2139" s="42"/>
      <c r="I2139">
        <f t="shared" si="200"/>
        <v>0</v>
      </c>
      <c r="J2139">
        <f t="shared" si="201"/>
        <v>0</v>
      </c>
      <c r="L2139" s="107"/>
      <c r="M2139" s="110"/>
      <c r="N2139" s="109"/>
      <c r="P2139" s="38">
        <f t="shared" si="198"/>
        <v>0</v>
      </c>
      <c r="Q2139" s="105">
        <f t="shared" si="203"/>
        <v>0</v>
      </c>
      <c r="R2139" s="38">
        <f t="shared" si="199"/>
        <v>0</v>
      </c>
      <c r="S2139" s="40" t="str">
        <f t="shared" si="202"/>
        <v/>
      </c>
    </row>
    <row r="2140" spans="1:19">
      <c r="A2140" s="33"/>
      <c r="B2140" s="34"/>
      <c r="C2140" s="33"/>
      <c r="D2140" s="33"/>
      <c r="E2140" s="33"/>
      <c r="F2140" s="42"/>
      <c r="G2140" s="42"/>
      <c r="I2140">
        <f t="shared" si="200"/>
        <v>0</v>
      </c>
      <c r="J2140">
        <f t="shared" si="201"/>
        <v>0</v>
      </c>
      <c r="L2140" s="107"/>
      <c r="M2140" s="110"/>
      <c r="N2140" s="109"/>
      <c r="P2140" s="38">
        <f t="shared" si="198"/>
        <v>0</v>
      </c>
      <c r="Q2140" s="105">
        <f t="shared" si="203"/>
        <v>0</v>
      </c>
      <c r="R2140" s="38">
        <f t="shared" si="199"/>
        <v>0</v>
      </c>
      <c r="S2140" s="40" t="str">
        <f t="shared" si="202"/>
        <v/>
      </c>
    </row>
    <row r="2141" spans="1:19">
      <c r="A2141" s="33"/>
      <c r="B2141" s="34"/>
      <c r="C2141" s="33"/>
      <c r="D2141" s="33"/>
      <c r="E2141" s="33"/>
      <c r="F2141" s="42"/>
      <c r="G2141" s="42"/>
      <c r="I2141">
        <f t="shared" si="200"/>
        <v>0</v>
      </c>
      <c r="J2141">
        <f t="shared" si="201"/>
        <v>0</v>
      </c>
      <c r="L2141" s="107"/>
      <c r="M2141" s="110"/>
      <c r="N2141" s="109"/>
      <c r="P2141" s="38">
        <f t="shared" si="198"/>
        <v>0</v>
      </c>
      <c r="Q2141" s="105">
        <f t="shared" si="203"/>
        <v>0</v>
      </c>
      <c r="R2141" s="38">
        <f t="shared" si="199"/>
        <v>0</v>
      </c>
      <c r="S2141" s="40" t="str">
        <f t="shared" si="202"/>
        <v/>
      </c>
    </row>
    <row r="2142" spans="1:19">
      <c r="A2142" s="33"/>
      <c r="B2142" s="34"/>
      <c r="C2142" s="33"/>
      <c r="D2142" s="33"/>
      <c r="E2142" s="33"/>
      <c r="F2142" s="42"/>
      <c r="G2142" s="42"/>
      <c r="I2142">
        <f t="shared" si="200"/>
        <v>0</v>
      </c>
      <c r="J2142">
        <f t="shared" si="201"/>
        <v>0</v>
      </c>
      <c r="L2142" s="107"/>
      <c r="M2142" s="110"/>
      <c r="N2142" s="109"/>
      <c r="P2142" s="38">
        <f t="shared" si="198"/>
        <v>0</v>
      </c>
      <c r="Q2142" s="105">
        <f t="shared" si="203"/>
        <v>0</v>
      </c>
      <c r="R2142" s="38">
        <f t="shared" si="199"/>
        <v>0</v>
      </c>
      <c r="S2142" s="40" t="str">
        <f t="shared" si="202"/>
        <v/>
      </c>
    </row>
    <row r="2143" spans="1:19">
      <c r="A2143" s="33"/>
      <c r="B2143" s="34"/>
      <c r="C2143" s="33"/>
      <c r="D2143" s="33"/>
      <c r="E2143" s="33"/>
      <c r="F2143" s="42"/>
      <c r="G2143" s="42"/>
      <c r="I2143">
        <f t="shared" si="200"/>
        <v>0</v>
      </c>
      <c r="J2143">
        <f t="shared" si="201"/>
        <v>0</v>
      </c>
      <c r="L2143" s="107"/>
      <c r="M2143" s="110"/>
      <c r="N2143" s="109"/>
      <c r="P2143" s="38">
        <f t="shared" si="198"/>
        <v>0</v>
      </c>
      <c r="Q2143" s="105">
        <f t="shared" si="203"/>
        <v>0</v>
      </c>
      <c r="R2143" s="38">
        <f t="shared" si="199"/>
        <v>0</v>
      </c>
      <c r="S2143" s="40" t="str">
        <f t="shared" si="202"/>
        <v/>
      </c>
    </row>
    <row r="2144" spans="1:19">
      <c r="A2144" s="33"/>
      <c r="B2144" s="34"/>
      <c r="C2144" s="33"/>
      <c r="D2144" s="33"/>
      <c r="E2144" s="33"/>
      <c r="F2144" s="42"/>
      <c r="G2144" s="42"/>
      <c r="I2144">
        <f t="shared" si="200"/>
        <v>0</v>
      </c>
      <c r="J2144">
        <f t="shared" si="201"/>
        <v>0</v>
      </c>
      <c r="L2144" s="107"/>
      <c r="M2144" s="110"/>
      <c r="N2144" s="109"/>
      <c r="P2144" s="38">
        <f t="shared" si="198"/>
        <v>0</v>
      </c>
      <c r="Q2144" s="105">
        <f t="shared" si="203"/>
        <v>0</v>
      </c>
      <c r="R2144" s="38">
        <f t="shared" si="199"/>
        <v>0</v>
      </c>
      <c r="S2144" s="40" t="str">
        <f t="shared" si="202"/>
        <v/>
      </c>
    </row>
    <row r="2145" spans="1:19">
      <c r="A2145" s="33"/>
      <c r="B2145" s="34"/>
      <c r="C2145" s="33"/>
      <c r="D2145" s="33"/>
      <c r="E2145" s="33"/>
      <c r="F2145" s="42"/>
      <c r="G2145" s="42"/>
      <c r="I2145">
        <f t="shared" si="200"/>
        <v>0</v>
      </c>
      <c r="J2145">
        <f t="shared" si="201"/>
        <v>0</v>
      </c>
      <c r="L2145" s="107"/>
      <c r="M2145" s="110"/>
      <c r="N2145" s="109"/>
      <c r="P2145" s="38">
        <f t="shared" si="198"/>
        <v>0</v>
      </c>
      <c r="Q2145" s="105">
        <f t="shared" si="203"/>
        <v>0</v>
      </c>
      <c r="R2145" s="38">
        <f t="shared" si="199"/>
        <v>0</v>
      </c>
      <c r="S2145" s="40" t="str">
        <f t="shared" si="202"/>
        <v/>
      </c>
    </row>
    <row r="2146" spans="1:19">
      <c r="A2146" s="33"/>
      <c r="B2146" s="34"/>
      <c r="C2146" s="33"/>
      <c r="D2146" s="33"/>
      <c r="E2146" s="33"/>
      <c r="F2146" s="42"/>
      <c r="G2146" s="42"/>
      <c r="I2146">
        <f t="shared" si="200"/>
        <v>0</v>
      </c>
      <c r="J2146">
        <f t="shared" si="201"/>
        <v>0</v>
      </c>
      <c r="L2146" s="107"/>
      <c r="M2146" s="110"/>
      <c r="N2146" s="109"/>
      <c r="P2146" s="38">
        <f t="shared" si="198"/>
        <v>0</v>
      </c>
      <c r="Q2146" s="105">
        <f t="shared" si="203"/>
        <v>0</v>
      </c>
      <c r="R2146" s="38">
        <f t="shared" si="199"/>
        <v>0</v>
      </c>
      <c r="S2146" s="40" t="str">
        <f t="shared" si="202"/>
        <v/>
      </c>
    </row>
    <row r="2147" spans="1:19">
      <c r="A2147" s="33"/>
      <c r="B2147" s="34"/>
      <c r="C2147" s="33"/>
      <c r="D2147" s="33"/>
      <c r="E2147" s="33"/>
      <c r="F2147" s="42"/>
      <c r="G2147" s="42"/>
      <c r="I2147">
        <f t="shared" si="200"/>
        <v>0</v>
      </c>
      <c r="J2147">
        <f t="shared" si="201"/>
        <v>0</v>
      </c>
      <c r="L2147" s="107"/>
      <c r="M2147" s="110"/>
      <c r="N2147" s="109"/>
      <c r="P2147" s="38">
        <f t="shared" si="198"/>
        <v>0</v>
      </c>
      <c r="Q2147" s="105">
        <f t="shared" si="203"/>
        <v>0</v>
      </c>
      <c r="R2147" s="38">
        <f t="shared" si="199"/>
        <v>0</v>
      </c>
      <c r="S2147" s="40" t="str">
        <f t="shared" si="202"/>
        <v/>
      </c>
    </row>
    <row r="2148" spans="1:19">
      <c r="A2148" s="33"/>
      <c r="B2148" s="34"/>
      <c r="C2148" s="33"/>
      <c r="D2148" s="33"/>
      <c r="E2148" s="33"/>
      <c r="F2148" s="42"/>
      <c r="G2148" s="42"/>
      <c r="I2148">
        <f t="shared" si="200"/>
        <v>0</v>
      </c>
      <c r="J2148">
        <f t="shared" si="201"/>
        <v>0</v>
      </c>
      <c r="L2148" s="107"/>
      <c r="M2148" s="110"/>
      <c r="N2148" s="109"/>
      <c r="P2148" s="38">
        <f t="shared" si="198"/>
        <v>0</v>
      </c>
      <c r="Q2148" s="105">
        <f t="shared" si="203"/>
        <v>0</v>
      </c>
      <c r="R2148" s="38">
        <f t="shared" si="199"/>
        <v>0</v>
      </c>
      <c r="S2148" s="40" t="str">
        <f t="shared" si="202"/>
        <v/>
      </c>
    </row>
    <row r="2149" spans="1:19">
      <c r="A2149" s="33"/>
      <c r="B2149" s="34"/>
      <c r="C2149" s="33"/>
      <c r="D2149" s="33"/>
      <c r="E2149" s="33"/>
      <c r="F2149" s="42"/>
      <c r="G2149" s="42"/>
      <c r="I2149">
        <f t="shared" si="200"/>
        <v>0</v>
      </c>
      <c r="J2149">
        <f t="shared" si="201"/>
        <v>0</v>
      </c>
      <c r="L2149" s="107"/>
      <c r="M2149" s="110"/>
      <c r="N2149" s="109"/>
      <c r="P2149" s="38">
        <f t="shared" si="198"/>
        <v>0</v>
      </c>
      <c r="Q2149" s="105">
        <f t="shared" si="203"/>
        <v>0</v>
      </c>
      <c r="R2149" s="38">
        <f t="shared" si="199"/>
        <v>0</v>
      </c>
      <c r="S2149" s="40" t="str">
        <f t="shared" si="202"/>
        <v/>
      </c>
    </row>
    <row r="2150" spans="1:19">
      <c r="A2150" s="33"/>
      <c r="B2150" s="34"/>
      <c r="C2150" s="33"/>
      <c r="D2150" s="33"/>
      <c r="E2150" s="33"/>
      <c r="F2150" s="42"/>
      <c r="G2150" s="42"/>
      <c r="I2150">
        <f t="shared" si="200"/>
        <v>0</v>
      </c>
      <c r="J2150">
        <f t="shared" si="201"/>
        <v>0</v>
      </c>
      <c r="L2150" s="107"/>
      <c r="M2150" s="110"/>
      <c r="N2150" s="109"/>
      <c r="P2150" s="38">
        <f t="shared" si="198"/>
        <v>0</v>
      </c>
      <c r="Q2150" s="105">
        <f t="shared" si="203"/>
        <v>0</v>
      </c>
      <c r="R2150" s="38">
        <f t="shared" si="199"/>
        <v>0</v>
      </c>
      <c r="S2150" s="40" t="str">
        <f t="shared" si="202"/>
        <v/>
      </c>
    </row>
    <row r="2151" spans="1:19">
      <c r="A2151" s="33"/>
      <c r="B2151" s="34"/>
      <c r="C2151" s="33"/>
      <c r="D2151" s="33"/>
      <c r="E2151" s="33"/>
      <c r="F2151" s="42"/>
      <c r="G2151" s="42"/>
      <c r="I2151">
        <f t="shared" si="200"/>
        <v>0</v>
      </c>
      <c r="J2151">
        <f t="shared" si="201"/>
        <v>0</v>
      </c>
      <c r="L2151" s="107"/>
      <c r="M2151" s="110"/>
      <c r="N2151" s="109"/>
      <c r="P2151" s="38">
        <f t="shared" si="198"/>
        <v>0</v>
      </c>
      <c r="Q2151" s="105">
        <f t="shared" si="203"/>
        <v>0</v>
      </c>
      <c r="R2151" s="38">
        <f t="shared" si="199"/>
        <v>0</v>
      </c>
      <c r="S2151" s="40" t="str">
        <f t="shared" si="202"/>
        <v/>
      </c>
    </row>
    <row r="2152" spans="1:19">
      <c r="A2152" s="33"/>
      <c r="B2152" s="34"/>
      <c r="C2152" s="33"/>
      <c r="D2152" s="33"/>
      <c r="E2152" s="33"/>
      <c r="F2152" s="42"/>
      <c r="G2152" s="42"/>
      <c r="I2152">
        <f t="shared" si="200"/>
        <v>0</v>
      </c>
      <c r="J2152">
        <f t="shared" si="201"/>
        <v>0</v>
      </c>
      <c r="L2152" s="107"/>
      <c r="M2152" s="110"/>
      <c r="N2152" s="109"/>
      <c r="P2152" s="38">
        <f t="shared" si="198"/>
        <v>0</v>
      </c>
      <c r="Q2152" s="105">
        <f t="shared" si="203"/>
        <v>0</v>
      </c>
      <c r="R2152" s="38">
        <f t="shared" si="199"/>
        <v>0</v>
      </c>
      <c r="S2152" s="40" t="str">
        <f t="shared" si="202"/>
        <v/>
      </c>
    </row>
    <row r="2153" spans="1:19">
      <c r="A2153" s="33"/>
      <c r="B2153" s="34"/>
      <c r="C2153" s="33"/>
      <c r="D2153" s="33"/>
      <c r="E2153" s="33"/>
      <c r="F2153" s="42"/>
      <c r="G2153" s="42"/>
      <c r="I2153">
        <f t="shared" si="200"/>
        <v>0</v>
      </c>
      <c r="J2153">
        <f t="shared" si="201"/>
        <v>0</v>
      </c>
      <c r="L2153" s="107"/>
      <c r="M2153" s="110"/>
      <c r="N2153" s="109"/>
      <c r="P2153" s="38">
        <f t="shared" si="198"/>
        <v>0</v>
      </c>
      <c r="Q2153" s="105">
        <f t="shared" si="203"/>
        <v>0</v>
      </c>
      <c r="R2153" s="38">
        <f t="shared" si="199"/>
        <v>0</v>
      </c>
      <c r="S2153" s="40" t="str">
        <f t="shared" si="202"/>
        <v/>
      </c>
    </row>
    <row r="2154" spans="1:19">
      <c r="A2154" s="33"/>
      <c r="B2154" s="34"/>
      <c r="C2154" s="33"/>
      <c r="D2154" s="33"/>
      <c r="E2154" s="33"/>
      <c r="F2154" s="42"/>
      <c r="G2154" s="42"/>
      <c r="I2154">
        <f t="shared" si="200"/>
        <v>0</v>
      </c>
      <c r="J2154">
        <f t="shared" si="201"/>
        <v>0</v>
      </c>
      <c r="L2154" s="107"/>
      <c r="M2154" s="110"/>
      <c r="N2154" s="109"/>
      <c r="P2154" s="38">
        <f t="shared" si="198"/>
        <v>0</v>
      </c>
      <c r="Q2154" s="105">
        <f t="shared" si="203"/>
        <v>0</v>
      </c>
      <c r="R2154" s="38">
        <f t="shared" si="199"/>
        <v>0</v>
      </c>
      <c r="S2154" s="40" t="str">
        <f t="shared" si="202"/>
        <v/>
      </c>
    </row>
    <row r="2155" spans="1:19">
      <c r="A2155" s="33"/>
      <c r="B2155" s="34"/>
      <c r="C2155" s="33"/>
      <c r="D2155" s="33"/>
      <c r="E2155" s="33"/>
      <c r="F2155" s="42"/>
      <c r="G2155" s="42"/>
      <c r="I2155">
        <f t="shared" si="200"/>
        <v>0</v>
      </c>
      <c r="J2155">
        <f t="shared" si="201"/>
        <v>0</v>
      </c>
      <c r="L2155" s="107"/>
      <c r="M2155" s="110"/>
      <c r="N2155" s="109"/>
      <c r="P2155" s="38">
        <f t="shared" si="198"/>
        <v>0</v>
      </c>
      <c r="Q2155" s="105">
        <f t="shared" si="203"/>
        <v>0</v>
      </c>
      <c r="R2155" s="38">
        <f t="shared" si="199"/>
        <v>0</v>
      </c>
      <c r="S2155" s="40" t="str">
        <f t="shared" si="202"/>
        <v/>
      </c>
    </row>
    <row r="2156" spans="1:19">
      <c r="A2156" s="33"/>
      <c r="B2156" s="34"/>
      <c r="C2156" s="33"/>
      <c r="D2156" s="33"/>
      <c r="E2156" s="33"/>
      <c r="F2156" s="42"/>
      <c r="G2156" s="42"/>
      <c r="I2156">
        <f t="shared" si="200"/>
        <v>0</v>
      </c>
      <c r="J2156">
        <f t="shared" si="201"/>
        <v>0</v>
      </c>
      <c r="L2156" s="107"/>
      <c r="M2156" s="110"/>
      <c r="N2156" s="109"/>
      <c r="P2156" s="38">
        <f t="shared" si="198"/>
        <v>0</v>
      </c>
      <c r="Q2156" s="105">
        <f t="shared" si="203"/>
        <v>0</v>
      </c>
      <c r="R2156" s="38">
        <f t="shared" si="199"/>
        <v>0</v>
      </c>
      <c r="S2156" s="40" t="str">
        <f t="shared" si="202"/>
        <v/>
      </c>
    </row>
    <row r="2157" spans="1:19">
      <c r="A2157" s="33"/>
      <c r="B2157" s="34"/>
      <c r="C2157" s="33"/>
      <c r="D2157" s="33"/>
      <c r="E2157" s="33"/>
      <c r="F2157" s="42"/>
      <c r="G2157" s="42"/>
      <c r="I2157">
        <f t="shared" si="200"/>
        <v>0</v>
      </c>
      <c r="J2157">
        <f t="shared" si="201"/>
        <v>0</v>
      </c>
      <c r="L2157" s="107"/>
      <c r="M2157" s="110"/>
      <c r="N2157" s="109"/>
      <c r="P2157" s="38">
        <f t="shared" si="198"/>
        <v>0</v>
      </c>
      <c r="Q2157" s="105">
        <f t="shared" si="203"/>
        <v>0</v>
      </c>
      <c r="R2157" s="38">
        <f t="shared" si="199"/>
        <v>0</v>
      </c>
      <c r="S2157" s="40" t="str">
        <f t="shared" si="202"/>
        <v/>
      </c>
    </row>
    <row r="2158" spans="1:19">
      <c r="A2158" s="33"/>
      <c r="B2158" s="34"/>
      <c r="C2158" s="33"/>
      <c r="D2158" s="33"/>
      <c r="E2158" s="33"/>
      <c r="F2158" s="42"/>
      <c r="G2158" s="42"/>
      <c r="I2158">
        <f t="shared" si="200"/>
        <v>0</v>
      </c>
      <c r="J2158">
        <f t="shared" si="201"/>
        <v>0</v>
      </c>
      <c r="L2158" s="107"/>
      <c r="M2158" s="110"/>
      <c r="N2158" s="109"/>
      <c r="P2158" s="38">
        <f t="shared" si="198"/>
        <v>0</v>
      </c>
      <c r="Q2158" s="105">
        <f t="shared" si="203"/>
        <v>0</v>
      </c>
      <c r="R2158" s="38">
        <f t="shared" si="199"/>
        <v>0</v>
      </c>
      <c r="S2158" s="40" t="str">
        <f t="shared" si="202"/>
        <v/>
      </c>
    </row>
    <row r="2159" spans="1:19">
      <c r="A2159" s="33"/>
      <c r="B2159" s="34"/>
      <c r="C2159" s="33"/>
      <c r="D2159" s="33"/>
      <c r="E2159" s="33"/>
      <c r="F2159" s="42"/>
      <c r="G2159" s="42"/>
      <c r="I2159">
        <f t="shared" si="200"/>
        <v>0</v>
      </c>
      <c r="J2159">
        <f t="shared" si="201"/>
        <v>0</v>
      </c>
      <c r="L2159" s="107"/>
      <c r="M2159" s="110"/>
      <c r="N2159" s="109"/>
      <c r="P2159" s="38">
        <f t="shared" si="198"/>
        <v>0</v>
      </c>
      <c r="Q2159" s="105">
        <f t="shared" si="203"/>
        <v>0</v>
      </c>
      <c r="R2159" s="38">
        <f t="shared" si="199"/>
        <v>0</v>
      </c>
      <c r="S2159" s="40" t="str">
        <f t="shared" si="202"/>
        <v/>
      </c>
    </row>
    <row r="2160" spans="1:19">
      <c r="A2160" s="33"/>
      <c r="B2160" s="34"/>
      <c r="C2160" s="33"/>
      <c r="D2160" s="33"/>
      <c r="E2160" s="33"/>
      <c r="F2160" s="42"/>
      <c r="G2160" s="42"/>
      <c r="I2160">
        <f t="shared" si="200"/>
        <v>0</v>
      </c>
      <c r="J2160">
        <f t="shared" si="201"/>
        <v>0</v>
      </c>
      <c r="L2160" s="107"/>
      <c r="M2160" s="110"/>
      <c r="N2160" s="109"/>
      <c r="P2160" s="38">
        <f t="shared" si="198"/>
        <v>0</v>
      </c>
      <c r="Q2160" s="105">
        <f t="shared" si="203"/>
        <v>0</v>
      </c>
      <c r="R2160" s="38">
        <f t="shared" si="199"/>
        <v>0</v>
      </c>
      <c r="S2160" s="40" t="str">
        <f t="shared" si="202"/>
        <v/>
      </c>
    </row>
    <row r="2161" spans="1:19">
      <c r="A2161" s="33"/>
      <c r="B2161" s="34"/>
      <c r="C2161" s="33"/>
      <c r="D2161" s="33"/>
      <c r="E2161" s="33"/>
      <c r="F2161" s="42"/>
      <c r="G2161" s="42"/>
      <c r="I2161">
        <f t="shared" si="200"/>
        <v>0</v>
      </c>
      <c r="J2161">
        <f t="shared" si="201"/>
        <v>0</v>
      </c>
      <c r="L2161" s="107"/>
      <c r="M2161" s="110"/>
      <c r="N2161" s="109"/>
      <c r="P2161" s="38">
        <f t="shared" si="198"/>
        <v>0</v>
      </c>
      <c r="Q2161" s="105">
        <f t="shared" si="203"/>
        <v>0</v>
      </c>
      <c r="R2161" s="38">
        <f t="shared" si="199"/>
        <v>0</v>
      </c>
      <c r="S2161" s="40" t="str">
        <f t="shared" si="202"/>
        <v/>
      </c>
    </row>
    <row r="2162" spans="1:19">
      <c r="A2162" s="33"/>
      <c r="B2162" s="34"/>
      <c r="C2162" s="33"/>
      <c r="D2162" s="33"/>
      <c r="E2162" s="33"/>
      <c r="F2162" s="42"/>
      <c r="G2162" s="42"/>
      <c r="I2162">
        <f t="shared" si="200"/>
        <v>0</v>
      </c>
      <c r="J2162">
        <f t="shared" si="201"/>
        <v>0</v>
      </c>
      <c r="L2162" s="107"/>
      <c r="M2162" s="110"/>
      <c r="N2162" s="109"/>
      <c r="P2162" s="38">
        <f t="shared" si="198"/>
        <v>0</v>
      </c>
      <c r="Q2162" s="105">
        <f t="shared" si="203"/>
        <v>0</v>
      </c>
      <c r="R2162" s="38">
        <f t="shared" si="199"/>
        <v>0</v>
      </c>
      <c r="S2162" s="40" t="str">
        <f t="shared" si="202"/>
        <v/>
      </c>
    </row>
    <row r="2163" spans="1:19">
      <c r="A2163" s="33"/>
      <c r="B2163" s="34"/>
      <c r="C2163" s="33"/>
      <c r="D2163" s="33"/>
      <c r="E2163" s="33"/>
      <c r="F2163" s="42"/>
      <c r="G2163" s="42"/>
      <c r="I2163">
        <f t="shared" si="200"/>
        <v>0</v>
      </c>
      <c r="J2163">
        <f t="shared" si="201"/>
        <v>0</v>
      </c>
      <c r="L2163" s="107"/>
      <c r="M2163" s="110"/>
      <c r="N2163" s="109"/>
      <c r="P2163" s="38">
        <f t="shared" si="198"/>
        <v>0</v>
      </c>
      <c r="Q2163" s="105">
        <f t="shared" si="203"/>
        <v>0</v>
      </c>
      <c r="R2163" s="38">
        <f t="shared" si="199"/>
        <v>0</v>
      </c>
      <c r="S2163" s="40" t="str">
        <f t="shared" si="202"/>
        <v/>
      </c>
    </row>
    <row r="2164" spans="1:19">
      <c r="A2164" s="33"/>
      <c r="B2164" s="34"/>
      <c r="C2164" s="33"/>
      <c r="D2164" s="33"/>
      <c r="E2164" s="33"/>
      <c r="F2164" s="42"/>
      <c r="G2164" s="42"/>
      <c r="I2164">
        <f t="shared" si="200"/>
        <v>0</v>
      </c>
      <c r="J2164">
        <f t="shared" si="201"/>
        <v>0</v>
      </c>
      <c r="L2164" s="107"/>
      <c r="M2164" s="110"/>
      <c r="N2164" s="109"/>
      <c r="P2164" s="38">
        <f t="shared" si="198"/>
        <v>0</v>
      </c>
      <c r="Q2164" s="105">
        <f t="shared" si="203"/>
        <v>0</v>
      </c>
      <c r="R2164" s="38">
        <f t="shared" si="199"/>
        <v>0</v>
      </c>
      <c r="S2164" s="40" t="str">
        <f t="shared" si="202"/>
        <v/>
      </c>
    </row>
    <row r="2165" spans="1:19">
      <c r="A2165" s="33"/>
      <c r="B2165" s="34"/>
      <c r="C2165" s="33"/>
      <c r="D2165" s="33"/>
      <c r="E2165" s="33"/>
      <c r="F2165" s="42"/>
      <c r="G2165" s="42"/>
      <c r="I2165">
        <f t="shared" si="200"/>
        <v>0</v>
      </c>
      <c r="J2165">
        <f t="shared" si="201"/>
        <v>0</v>
      </c>
      <c r="L2165" s="107"/>
      <c r="M2165" s="110"/>
      <c r="N2165" s="109"/>
      <c r="P2165" s="38">
        <f t="shared" si="198"/>
        <v>0</v>
      </c>
      <c r="Q2165" s="105">
        <f t="shared" si="203"/>
        <v>0</v>
      </c>
      <c r="R2165" s="38">
        <f t="shared" si="199"/>
        <v>0</v>
      </c>
      <c r="S2165" s="40" t="str">
        <f t="shared" si="202"/>
        <v/>
      </c>
    </row>
    <row r="2166" spans="1:19">
      <c r="A2166" s="33"/>
      <c r="B2166" s="34"/>
      <c r="C2166" s="33"/>
      <c r="D2166" s="33"/>
      <c r="E2166" s="33"/>
      <c r="F2166" s="42"/>
      <c r="G2166" s="42"/>
      <c r="I2166">
        <f t="shared" si="200"/>
        <v>0</v>
      </c>
      <c r="J2166">
        <f t="shared" si="201"/>
        <v>0</v>
      </c>
      <c r="L2166" s="107"/>
      <c r="M2166" s="110"/>
      <c r="N2166" s="109"/>
      <c r="P2166" s="38">
        <f t="shared" si="198"/>
        <v>0</v>
      </c>
      <c r="Q2166" s="105">
        <f t="shared" si="203"/>
        <v>0</v>
      </c>
      <c r="R2166" s="38">
        <f t="shared" si="199"/>
        <v>0</v>
      </c>
      <c r="S2166" s="40" t="str">
        <f t="shared" si="202"/>
        <v/>
      </c>
    </row>
    <row r="2167" spans="1:19">
      <c r="A2167" s="33"/>
      <c r="B2167" s="34"/>
      <c r="C2167" s="33"/>
      <c r="D2167" s="33"/>
      <c r="E2167" s="33"/>
      <c r="F2167" s="42"/>
      <c r="G2167" s="42"/>
      <c r="I2167">
        <f t="shared" si="200"/>
        <v>0</v>
      </c>
      <c r="J2167">
        <f t="shared" si="201"/>
        <v>0</v>
      </c>
      <c r="L2167" s="107"/>
      <c r="M2167" s="110"/>
      <c r="N2167" s="109"/>
      <c r="P2167" s="38">
        <f t="shared" ref="P2167:P2230" si="204">I2167*L2167/1000</f>
        <v>0</v>
      </c>
      <c r="Q2167" s="105">
        <f t="shared" si="203"/>
        <v>0</v>
      </c>
      <c r="R2167" s="38">
        <f t="shared" ref="R2167:R2230" si="205">J2167*N2167/1000</f>
        <v>0</v>
      </c>
      <c r="S2167" s="40" t="str">
        <f t="shared" si="202"/>
        <v/>
      </c>
    </row>
    <row r="2168" spans="1:19">
      <c r="A2168" s="33"/>
      <c r="B2168" s="34"/>
      <c r="C2168" s="33"/>
      <c r="D2168" s="33"/>
      <c r="E2168" s="33"/>
      <c r="F2168" s="42"/>
      <c r="G2168" s="42"/>
      <c r="I2168">
        <f t="shared" ref="I2168:I2231" si="206">IF(OR(E2168="R",E2168="E"),D2168,IF(D2168&gt;=E2168,D2168-E2168,0))</f>
        <v>0</v>
      </c>
      <c r="J2168">
        <f t="shared" ref="J2168:J2231" si="207">IF(OR(E2168="R",E2168="E"),0,IF(E2168&gt;D2168,E2168-D2168,0))</f>
        <v>0</v>
      </c>
      <c r="L2168" s="107"/>
      <c r="M2168" s="110"/>
      <c r="N2168" s="109"/>
      <c r="P2168" s="38">
        <f t="shared" si="204"/>
        <v>0</v>
      </c>
      <c r="Q2168" s="105">
        <f t="shared" si="203"/>
        <v>0</v>
      </c>
      <c r="R2168" s="38">
        <f t="shared" si="205"/>
        <v>0</v>
      </c>
      <c r="S2168" s="40" t="str">
        <f t="shared" si="202"/>
        <v/>
      </c>
    </row>
    <row r="2169" spans="1:19">
      <c r="A2169" s="33"/>
      <c r="B2169" s="34"/>
      <c r="C2169" s="33"/>
      <c r="D2169" s="33"/>
      <c r="E2169" s="33"/>
      <c r="F2169" s="42"/>
      <c r="G2169" s="42"/>
      <c r="I2169">
        <f t="shared" si="206"/>
        <v>0</v>
      </c>
      <c r="J2169">
        <f t="shared" si="207"/>
        <v>0</v>
      </c>
      <c r="L2169" s="107"/>
      <c r="M2169" s="110"/>
      <c r="N2169" s="109"/>
      <c r="P2169" s="38">
        <f t="shared" si="204"/>
        <v>0</v>
      </c>
      <c r="Q2169" s="105">
        <f t="shared" si="203"/>
        <v>0</v>
      </c>
      <c r="R2169" s="38">
        <f t="shared" si="205"/>
        <v>0</v>
      </c>
      <c r="S2169" s="40" t="str">
        <f t="shared" si="202"/>
        <v/>
      </c>
    </row>
    <row r="2170" spans="1:19">
      <c r="A2170" s="33"/>
      <c r="B2170" s="34"/>
      <c r="C2170" s="33"/>
      <c r="D2170" s="33"/>
      <c r="E2170" s="33"/>
      <c r="F2170" s="42"/>
      <c r="G2170" s="42"/>
      <c r="I2170">
        <f t="shared" si="206"/>
        <v>0</v>
      </c>
      <c r="J2170">
        <f t="shared" si="207"/>
        <v>0</v>
      </c>
      <c r="L2170" s="107"/>
      <c r="M2170" s="110"/>
      <c r="N2170" s="109"/>
      <c r="P2170" s="38">
        <f t="shared" si="204"/>
        <v>0</v>
      </c>
      <c r="Q2170" s="105">
        <f t="shared" si="203"/>
        <v>0</v>
      </c>
      <c r="R2170" s="38">
        <f t="shared" si="205"/>
        <v>0</v>
      </c>
      <c r="S2170" s="40" t="str">
        <f t="shared" si="202"/>
        <v/>
      </c>
    </row>
    <row r="2171" spans="1:19">
      <c r="A2171" s="33"/>
      <c r="B2171" s="34"/>
      <c r="C2171" s="33"/>
      <c r="D2171" s="33"/>
      <c r="E2171" s="33"/>
      <c r="F2171" s="42"/>
      <c r="G2171" s="42"/>
      <c r="I2171">
        <f t="shared" si="206"/>
        <v>0</v>
      </c>
      <c r="J2171">
        <f t="shared" si="207"/>
        <v>0</v>
      </c>
      <c r="L2171" s="107"/>
      <c r="M2171" s="110"/>
      <c r="N2171" s="109"/>
      <c r="P2171" s="38">
        <f t="shared" si="204"/>
        <v>0</v>
      </c>
      <c r="Q2171" s="105">
        <f t="shared" si="203"/>
        <v>0</v>
      </c>
      <c r="R2171" s="38">
        <f t="shared" si="205"/>
        <v>0</v>
      </c>
      <c r="S2171" s="40" t="str">
        <f t="shared" si="202"/>
        <v/>
      </c>
    </row>
    <row r="2172" spans="1:19">
      <c r="A2172" s="33"/>
      <c r="B2172" s="34"/>
      <c r="C2172" s="33"/>
      <c r="D2172" s="33"/>
      <c r="E2172" s="33"/>
      <c r="F2172" s="42"/>
      <c r="G2172" s="42"/>
      <c r="I2172">
        <f t="shared" si="206"/>
        <v>0</v>
      </c>
      <c r="J2172">
        <f t="shared" si="207"/>
        <v>0</v>
      </c>
      <c r="L2172" s="107"/>
      <c r="M2172" s="110"/>
      <c r="N2172" s="109"/>
      <c r="P2172" s="38">
        <f t="shared" si="204"/>
        <v>0</v>
      </c>
      <c r="Q2172" s="105">
        <f t="shared" si="203"/>
        <v>0</v>
      </c>
      <c r="R2172" s="38">
        <f t="shared" si="205"/>
        <v>0</v>
      </c>
      <c r="S2172" s="40" t="str">
        <f t="shared" si="202"/>
        <v/>
      </c>
    </row>
    <row r="2173" spans="1:19">
      <c r="A2173" s="33"/>
      <c r="B2173" s="34"/>
      <c r="C2173" s="33"/>
      <c r="D2173" s="33"/>
      <c r="E2173" s="33"/>
      <c r="F2173" s="42"/>
      <c r="G2173" s="42"/>
      <c r="I2173">
        <f t="shared" si="206"/>
        <v>0</v>
      </c>
      <c r="J2173">
        <f t="shared" si="207"/>
        <v>0</v>
      </c>
      <c r="L2173" s="107"/>
      <c r="M2173" s="110"/>
      <c r="N2173" s="109"/>
      <c r="P2173" s="38">
        <f t="shared" si="204"/>
        <v>0</v>
      </c>
      <c r="Q2173" s="105">
        <f t="shared" si="203"/>
        <v>0</v>
      </c>
      <c r="R2173" s="38">
        <f t="shared" si="205"/>
        <v>0</v>
      </c>
      <c r="S2173" s="40" t="str">
        <f t="shared" si="202"/>
        <v/>
      </c>
    </row>
    <row r="2174" spans="1:19">
      <c r="A2174" s="33"/>
      <c r="B2174" s="34"/>
      <c r="C2174" s="33"/>
      <c r="D2174" s="33"/>
      <c r="E2174" s="33"/>
      <c r="F2174" s="42"/>
      <c r="G2174" s="42"/>
      <c r="I2174">
        <f t="shared" si="206"/>
        <v>0</v>
      </c>
      <c r="J2174">
        <f t="shared" si="207"/>
        <v>0</v>
      </c>
      <c r="L2174" s="107"/>
      <c r="M2174" s="110"/>
      <c r="N2174" s="109"/>
      <c r="P2174" s="38">
        <f t="shared" si="204"/>
        <v>0</v>
      </c>
      <c r="Q2174" s="105">
        <f t="shared" si="203"/>
        <v>0</v>
      </c>
      <c r="R2174" s="38">
        <f t="shared" si="205"/>
        <v>0</v>
      </c>
      <c r="S2174" s="40" t="str">
        <f t="shared" si="202"/>
        <v/>
      </c>
    </row>
    <row r="2175" spans="1:19">
      <c r="A2175" s="33"/>
      <c r="B2175" s="34"/>
      <c r="C2175" s="33"/>
      <c r="D2175" s="33"/>
      <c r="E2175" s="33"/>
      <c r="F2175" s="42"/>
      <c r="G2175" s="42"/>
      <c r="I2175">
        <f t="shared" si="206"/>
        <v>0</v>
      </c>
      <c r="J2175">
        <f t="shared" si="207"/>
        <v>0</v>
      </c>
      <c r="L2175" s="107"/>
      <c r="M2175" s="110"/>
      <c r="N2175" s="109"/>
      <c r="P2175" s="38">
        <f t="shared" si="204"/>
        <v>0</v>
      </c>
      <c r="Q2175" s="105">
        <f t="shared" si="203"/>
        <v>0</v>
      </c>
      <c r="R2175" s="38">
        <f t="shared" si="205"/>
        <v>0</v>
      </c>
      <c r="S2175" s="40" t="str">
        <f t="shared" si="202"/>
        <v/>
      </c>
    </row>
    <row r="2176" spans="1:19">
      <c r="A2176" s="33"/>
      <c r="B2176" s="34"/>
      <c r="C2176" s="33"/>
      <c r="D2176" s="33"/>
      <c r="E2176" s="33"/>
      <c r="F2176" s="42"/>
      <c r="G2176" s="42"/>
      <c r="I2176">
        <f t="shared" si="206"/>
        <v>0</v>
      </c>
      <c r="J2176">
        <f t="shared" si="207"/>
        <v>0</v>
      </c>
      <c r="L2176" s="107"/>
      <c r="M2176" s="110"/>
      <c r="N2176" s="109"/>
      <c r="P2176" s="38">
        <f t="shared" si="204"/>
        <v>0</v>
      </c>
      <c r="Q2176" s="105">
        <f t="shared" si="203"/>
        <v>0</v>
      </c>
      <c r="R2176" s="38">
        <f t="shared" si="205"/>
        <v>0</v>
      </c>
      <c r="S2176" s="40" t="str">
        <f t="shared" si="202"/>
        <v/>
      </c>
    </row>
    <row r="2177" spans="1:19">
      <c r="A2177" s="33"/>
      <c r="B2177" s="34"/>
      <c r="C2177" s="33"/>
      <c r="D2177" s="33"/>
      <c r="E2177" s="33"/>
      <c r="F2177" s="42"/>
      <c r="G2177" s="42"/>
      <c r="I2177">
        <f t="shared" si="206"/>
        <v>0</v>
      </c>
      <c r="J2177">
        <f t="shared" si="207"/>
        <v>0</v>
      </c>
      <c r="L2177" s="107"/>
      <c r="M2177" s="110"/>
      <c r="N2177" s="109"/>
      <c r="P2177" s="38">
        <f t="shared" si="204"/>
        <v>0</v>
      </c>
      <c r="Q2177" s="105">
        <f t="shared" si="203"/>
        <v>0</v>
      </c>
      <c r="R2177" s="38">
        <f t="shared" si="205"/>
        <v>0</v>
      </c>
      <c r="S2177" s="40" t="str">
        <f t="shared" si="202"/>
        <v/>
      </c>
    </row>
    <row r="2178" spans="1:19">
      <c r="A2178" s="33"/>
      <c r="B2178" s="34"/>
      <c r="C2178" s="33"/>
      <c r="D2178" s="33"/>
      <c r="E2178" s="33"/>
      <c r="F2178" s="42"/>
      <c r="G2178" s="42"/>
      <c r="I2178">
        <f t="shared" si="206"/>
        <v>0</v>
      </c>
      <c r="J2178">
        <f t="shared" si="207"/>
        <v>0</v>
      </c>
      <c r="L2178" s="107"/>
      <c r="M2178" s="110"/>
      <c r="N2178" s="109"/>
      <c r="P2178" s="38">
        <f t="shared" si="204"/>
        <v>0</v>
      </c>
      <c r="Q2178" s="105">
        <f t="shared" si="203"/>
        <v>0</v>
      </c>
      <c r="R2178" s="38">
        <f t="shared" si="205"/>
        <v>0</v>
      </c>
      <c r="S2178" s="40" t="str">
        <f t="shared" si="202"/>
        <v/>
      </c>
    </row>
    <row r="2179" spans="1:19">
      <c r="A2179" s="33"/>
      <c r="B2179" s="34"/>
      <c r="C2179" s="33"/>
      <c r="D2179" s="33"/>
      <c r="E2179" s="33"/>
      <c r="F2179" s="42"/>
      <c r="G2179" s="42"/>
      <c r="I2179">
        <f t="shared" si="206"/>
        <v>0</v>
      </c>
      <c r="J2179">
        <f t="shared" si="207"/>
        <v>0</v>
      </c>
      <c r="L2179" s="107"/>
      <c r="M2179" s="110"/>
      <c r="N2179" s="109"/>
      <c r="P2179" s="38">
        <f t="shared" si="204"/>
        <v>0</v>
      </c>
      <c r="Q2179" s="105">
        <f t="shared" si="203"/>
        <v>0</v>
      </c>
      <c r="R2179" s="38">
        <f t="shared" si="205"/>
        <v>0</v>
      </c>
      <c r="S2179" s="40" t="str">
        <f t="shared" si="202"/>
        <v/>
      </c>
    </row>
    <row r="2180" spans="1:19">
      <c r="A2180" s="33"/>
      <c r="B2180" s="34"/>
      <c r="C2180" s="33"/>
      <c r="D2180" s="33"/>
      <c r="E2180" s="33"/>
      <c r="F2180" s="42"/>
      <c r="G2180" s="42"/>
      <c r="I2180">
        <f t="shared" si="206"/>
        <v>0</v>
      </c>
      <c r="J2180">
        <f t="shared" si="207"/>
        <v>0</v>
      </c>
      <c r="L2180" s="107"/>
      <c r="M2180" s="110"/>
      <c r="N2180" s="109"/>
      <c r="P2180" s="38">
        <f t="shared" si="204"/>
        <v>0</v>
      </c>
      <c r="Q2180" s="105">
        <f t="shared" si="203"/>
        <v>0</v>
      </c>
      <c r="R2180" s="38">
        <f t="shared" si="205"/>
        <v>0</v>
      </c>
      <c r="S2180" s="40" t="str">
        <f t="shared" si="202"/>
        <v/>
      </c>
    </row>
    <row r="2181" spans="1:19">
      <c r="A2181" s="33"/>
      <c r="B2181" s="34"/>
      <c r="C2181" s="33"/>
      <c r="D2181" s="33"/>
      <c r="E2181" s="33"/>
      <c r="F2181" s="42"/>
      <c r="G2181" s="42"/>
      <c r="I2181">
        <f t="shared" si="206"/>
        <v>0</v>
      </c>
      <c r="J2181">
        <f t="shared" si="207"/>
        <v>0</v>
      </c>
      <c r="L2181" s="107"/>
      <c r="M2181" s="110"/>
      <c r="N2181" s="109"/>
      <c r="P2181" s="38">
        <f t="shared" si="204"/>
        <v>0</v>
      </c>
      <c r="Q2181" s="105">
        <f t="shared" si="203"/>
        <v>0</v>
      </c>
      <c r="R2181" s="38">
        <f t="shared" si="205"/>
        <v>0</v>
      </c>
      <c r="S2181" s="40" t="str">
        <f t="shared" si="202"/>
        <v/>
      </c>
    </row>
    <row r="2182" spans="1:19">
      <c r="A2182" s="33"/>
      <c r="B2182" s="34"/>
      <c r="C2182" s="33"/>
      <c r="D2182" s="33"/>
      <c r="E2182" s="33"/>
      <c r="F2182" s="42"/>
      <c r="G2182" s="42"/>
      <c r="I2182">
        <f t="shared" si="206"/>
        <v>0</v>
      </c>
      <c r="J2182">
        <f t="shared" si="207"/>
        <v>0</v>
      </c>
      <c r="L2182" s="107"/>
      <c r="M2182" s="110"/>
      <c r="N2182" s="109"/>
      <c r="P2182" s="38">
        <f t="shared" si="204"/>
        <v>0</v>
      </c>
      <c r="Q2182" s="105">
        <f t="shared" si="203"/>
        <v>0</v>
      </c>
      <c r="R2182" s="38">
        <f t="shared" si="205"/>
        <v>0</v>
      </c>
      <c r="S2182" s="40" t="str">
        <f t="shared" si="202"/>
        <v/>
      </c>
    </row>
    <row r="2183" spans="1:19">
      <c r="A2183" s="33"/>
      <c r="B2183" s="34"/>
      <c r="C2183" s="33"/>
      <c r="D2183" s="33"/>
      <c r="E2183" s="33"/>
      <c r="F2183" s="42"/>
      <c r="G2183" s="42"/>
      <c r="I2183">
        <f t="shared" si="206"/>
        <v>0</v>
      </c>
      <c r="J2183">
        <f t="shared" si="207"/>
        <v>0</v>
      </c>
      <c r="L2183" s="107"/>
      <c r="M2183" s="110"/>
      <c r="N2183" s="109"/>
      <c r="P2183" s="38">
        <f t="shared" si="204"/>
        <v>0</v>
      </c>
      <c r="Q2183" s="105">
        <f t="shared" si="203"/>
        <v>0</v>
      </c>
      <c r="R2183" s="38">
        <f t="shared" si="205"/>
        <v>0</v>
      </c>
      <c r="S2183" s="40" t="str">
        <f t="shared" ref="S2183:S2246" si="208">IF(C2183=1,SUM(R2183:R2206)-SUM(P2183:P2206),"")</f>
        <v/>
      </c>
    </row>
    <row r="2184" spans="1:19">
      <c r="A2184" s="33"/>
      <c r="B2184" s="34"/>
      <c r="C2184" s="33"/>
      <c r="D2184" s="33"/>
      <c r="E2184" s="33"/>
      <c r="F2184" s="42"/>
      <c r="G2184" s="42"/>
      <c r="I2184">
        <f t="shared" si="206"/>
        <v>0</v>
      </c>
      <c r="J2184">
        <f t="shared" si="207"/>
        <v>0</v>
      </c>
      <c r="L2184" s="107"/>
      <c r="M2184" s="110"/>
      <c r="N2184" s="109"/>
      <c r="P2184" s="38">
        <f t="shared" si="204"/>
        <v>0</v>
      </c>
      <c r="Q2184" s="105">
        <f t="shared" ref="Q2184:Q2247" si="209">I2184*M2184/1000</f>
        <v>0</v>
      </c>
      <c r="R2184" s="38">
        <f t="shared" si="205"/>
        <v>0</v>
      </c>
      <c r="S2184" s="40" t="str">
        <f t="shared" si="208"/>
        <v/>
      </c>
    </row>
    <row r="2185" spans="1:19">
      <c r="A2185" s="33"/>
      <c r="B2185" s="34"/>
      <c r="C2185" s="33"/>
      <c r="D2185" s="33"/>
      <c r="E2185" s="33"/>
      <c r="F2185" s="42"/>
      <c r="G2185" s="42"/>
      <c r="I2185">
        <f t="shared" si="206"/>
        <v>0</v>
      </c>
      <c r="J2185">
        <f t="shared" si="207"/>
        <v>0</v>
      </c>
      <c r="L2185" s="107"/>
      <c r="M2185" s="110"/>
      <c r="N2185" s="109"/>
      <c r="P2185" s="38">
        <f t="shared" si="204"/>
        <v>0</v>
      </c>
      <c r="Q2185" s="105">
        <f t="shared" si="209"/>
        <v>0</v>
      </c>
      <c r="R2185" s="38">
        <f t="shared" si="205"/>
        <v>0</v>
      </c>
      <c r="S2185" s="40" t="str">
        <f t="shared" si="208"/>
        <v/>
      </c>
    </row>
    <row r="2186" spans="1:19">
      <c r="A2186" s="33"/>
      <c r="B2186" s="34"/>
      <c r="C2186" s="33"/>
      <c r="D2186" s="33"/>
      <c r="E2186" s="33"/>
      <c r="F2186" s="42"/>
      <c r="G2186" s="42"/>
      <c r="I2186">
        <f t="shared" si="206"/>
        <v>0</v>
      </c>
      <c r="J2186">
        <f t="shared" si="207"/>
        <v>0</v>
      </c>
      <c r="L2186" s="107"/>
      <c r="M2186" s="110"/>
      <c r="N2186" s="109"/>
      <c r="P2186" s="38">
        <f t="shared" si="204"/>
        <v>0</v>
      </c>
      <c r="Q2186" s="105">
        <f t="shared" si="209"/>
        <v>0</v>
      </c>
      <c r="R2186" s="38">
        <f t="shared" si="205"/>
        <v>0</v>
      </c>
      <c r="S2186" s="40" t="str">
        <f t="shared" si="208"/>
        <v/>
      </c>
    </row>
    <row r="2187" spans="1:19">
      <c r="A2187" s="33"/>
      <c r="B2187" s="34"/>
      <c r="C2187" s="33"/>
      <c r="D2187" s="33"/>
      <c r="E2187" s="33"/>
      <c r="F2187" s="42"/>
      <c r="G2187" s="42"/>
      <c r="I2187">
        <f t="shared" si="206"/>
        <v>0</v>
      </c>
      <c r="J2187">
        <f t="shared" si="207"/>
        <v>0</v>
      </c>
      <c r="L2187" s="107"/>
      <c r="M2187" s="110"/>
      <c r="N2187" s="109"/>
      <c r="P2187" s="38">
        <f t="shared" si="204"/>
        <v>0</v>
      </c>
      <c r="Q2187" s="105">
        <f t="shared" si="209"/>
        <v>0</v>
      </c>
      <c r="R2187" s="38">
        <f t="shared" si="205"/>
        <v>0</v>
      </c>
      <c r="S2187" s="40" t="str">
        <f t="shared" si="208"/>
        <v/>
      </c>
    </row>
    <row r="2188" spans="1:19">
      <c r="A2188" s="33"/>
      <c r="B2188" s="34"/>
      <c r="C2188" s="33"/>
      <c r="D2188" s="33"/>
      <c r="E2188" s="33"/>
      <c r="F2188" s="42"/>
      <c r="G2188" s="42"/>
      <c r="I2188">
        <f t="shared" si="206"/>
        <v>0</v>
      </c>
      <c r="J2188">
        <f t="shared" si="207"/>
        <v>0</v>
      </c>
      <c r="L2188" s="107"/>
      <c r="M2188" s="110"/>
      <c r="N2188" s="109"/>
      <c r="P2188" s="38">
        <f t="shared" si="204"/>
        <v>0</v>
      </c>
      <c r="Q2188" s="105">
        <f t="shared" si="209"/>
        <v>0</v>
      </c>
      <c r="R2188" s="38">
        <f t="shared" si="205"/>
        <v>0</v>
      </c>
      <c r="S2188" s="40" t="str">
        <f t="shared" si="208"/>
        <v/>
      </c>
    </row>
    <row r="2189" spans="1:19">
      <c r="A2189" s="33"/>
      <c r="B2189" s="34"/>
      <c r="C2189" s="33"/>
      <c r="D2189" s="33"/>
      <c r="E2189" s="33"/>
      <c r="F2189" s="42"/>
      <c r="G2189" s="42"/>
      <c r="I2189">
        <f t="shared" si="206"/>
        <v>0</v>
      </c>
      <c r="J2189">
        <f t="shared" si="207"/>
        <v>0</v>
      </c>
      <c r="L2189" s="107"/>
      <c r="M2189" s="110"/>
      <c r="N2189" s="109"/>
      <c r="P2189" s="38">
        <f t="shared" si="204"/>
        <v>0</v>
      </c>
      <c r="Q2189" s="105">
        <f t="shared" si="209"/>
        <v>0</v>
      </c>
      <c r="R2189" s="38">
        <f t="shared" si="205"/>
        <v>0</v>
      </c>
      <c r="S2189" s="40" t="str">
        <f t="shared" si="208"/>
        <v/>
      </c>
    </row>
    <row r="2190" spans="1:19">
      <c r="A2190" s="33"/>
      <c r="B2190" s="34"/>
      <c r="C2190" s="33"/>
      <c r="D2190" s="33"/>
      <c r="E2190" s="33"/>
      <c r="F2190" s="42"/>
      <c r="G2190" s="42"/>
      <c r="I2190">
        <f t="shared" si="206"/>
        <v>0</v>
      </c>
      <c r="J2190">
        <f t="shared" si="207"/>
        <v>0</v>
      </c>
      <c r="L2190" s="107"/>
      <c r="M2190" s="110"/>
      <c r="N2190" s="109"/>
      <c r="P2190" s="38">
        <f t="shared" si="204"/>
        <v>0</v>
      </c>
      <c r="Q2190" s="105">
        <f t="shared" si="209"/>
        <v>0</v>
      </c>
      <c r="R2190" s="38">
        <f t="shared" si="205"/>
        <v>0</v>
      </c>
      <c r="S2190" s="40" t="str">
        <f t="shared" si="208"/>
        <v/>
      </c>
    </row>
    <row r="2191" spans="1:19">
      <c r="A2191" s="33"/>
      <c r="B2191" s="34"/>
      <c r="C2191" s="33"/>
      <c r="D2191" s="33"/>
      <c r="E2191" s="33"/>
      <c r="F2191" s="42"/>
      <c r="G2191" s="42"/>
      <c r="I2191">
        <f t="shared" si="206"/>
        <v>0</v>
      </c>
      <c r="J2191">
        <f t="shared" si="207"/>
        <v>0</v>
      </c>
      <c r="L2191" s="107"/>
      <c r="M2191" s="110"/>
      <c r="N2191" s="109"/>
      <c r="P2191" s="38">
        <f t="shared" si="204"/>
        <v>0</v>
      </c>
      <c r="Q2191" s="105">
        <f t="shared" si="209"/>
        <v>0</v>
      </c>
      <c r="R2191" s="38">
        <f t="shared" si="205"/>
        <v>0</v>
      </c>
      <c r="S2191" s="40" t="str">
        <f t="shared" si="208"/>
        <v/>
      </c>
    </row>
    <row r="2192" spans="1:19">
      <c r="A2192" s="33"/>
      <c r="B2192" s="34"/>
      <c r="C2192" s="33"/>
      <c r="D2192" s="33"/>
      <c r="E2192" s="33"/>
      <c r="F2192" s="42"/>
      <c r="G2192" s="42"/>
      <c r="I2192">
        <f t="shared" si="206"/>
        <v>0</v>
      </c>
      <c r="J2192">
        <f t="shared" si="207"/>
        <v>0</v>
      </c>
      <c r="L2192" s="107"/>
      <c r="M2192" s="110"/>
      <c r="N2192" s="109"/>
      <c r="P2192" s="38">
        <f t="shared" si="204"/>
        <v>0</v>
      </c>
      <c r="Q2192" s="105">
        <f t="shared" si="209"/>
        <v>0</v>
      </c>
      <c r="R2192" s="38">
        <f t="shared" si="205"/>
        <v>0</v>
      </c>
      <c r="S2192" s="40" t="str">
        <f t="shared" si="208"/>
        <v/>
      </c>
    </row>
    <row r="2193" spans="1:19">
      <c r="A2193" s="33"/>
      <c r="B2193" s="34"/>
      <c r="C2193" s="33"/>
      <c r="D2193" s="33"/>
      <c r="E2193" s="33"/>
      <c r="F2193" s="42"/>
      <c r="G2193" s="42"/>
      <c r="I2193">
        <f t="shared" si="206"/>
        <v>0</v>
      </c>
      <c r="J2193">
        <f t="shared" si="207"/>
        <v>0</v>
      </c>
      <c r="L2193" s="107"/>
      <c r="M2193" s="110"/>
      <c r="N2193" s="109"/>
      <c r="P2193" s="38">
        <f t="shared" si="204"/>
        <v>0</v>
      </c>
      <c r="Q2193" s="105">
        <f t="shared" si="209"/>
        <v>0</v>
      </c>
      <c r="R2193" s="38">
        <f t="shared" si="205"/>
        <v>0</v>
      </c>
      <c r="S2193" s="40" t="str">
        <f t="shared" si="208"/>
        <v/>
      </c>
    </row>
    <row r="2194" spans="1:19">
      <c r="A2194" s="33"/>
      <c r="B2194" s="34"/>
      <c r="C2194" s="33"/>
      <c r="D2194" s="33"/>
      <c r="E2194" s="33"/>
      <c r="F2194" s="42"/>
      <c r="G2194" s="42"/>
      <c r="I2194">
        <f t="shared" si="206"/>
        <v>0</v>
      </c>
      <c r="J2194">
        <f t="shared" si="207"/>
        <v>0</v>
      </c>
      <c r="L2194" s="107"/>
      <c r="M2194" s="110"/>
      <c r="N2194" s="109"/>
      <c r="P2194" s="38">
        <f t="shared" si="204"/>
        <v>0</v>
      </c>
      <c r="Q2194" s="105">
        <f t="shared" si="209"/>
        <v>0</v>
      </c>
      <c r="R2194" s="38">
        <f t="shared" si="205"/>
        <v>0</v>
      </c>
      <c r="S2194" s="40" t="str">
        <f t="shared" si="208"/>
        <v/>
      </c>
    </row>
    <row r="2195" spans="1:19">
      <c r="A2195" s="33"/>
      <c r="B2195" s="34"/>
      <c r="C2195" s="33"/>
      <c r="D2195" s="33"/>
      <c r="E2195" s="33"/>
      <c r="F2195" s="42"/>
      <c r="G2195" s="42"/>
      <c r="I2195">
        <f t="shared" si="206"/>
        <v>0</v>
      </c>
      <c r="J2195">
        <f t="shared" si="207"/>
        <v>0</v>
      </c>
      <c r="L2195" s="107"/>
      <c r="M2195" s="110"/>
      <c r="N2195" s="109"/>
      <c r="P2195" s="38">
        <f t="shared" si="204"/>
        <v>0</v>
      </c>
      <c r="Q2195" s="105">
        <f t="shared" si="209"/>
        <v>0</v>
      </c>
      <c r="R2195" s="38">
        <f t="shared" si="205"/>
        <v>0</v>
      </c>
      <c r="S2195" s="40" t="str">
        <f t="shared" si="208"/>
        <v/>
      </c>
    </row>
    <row r="2196" spans="1:19">
      <c r="A2196" s="33"/>
      <c r="B2196" s="34"/>
      <c r="C2196" s="33"/>
      <c r="D2196" s="33"/>
      <c r="E2196" s="33"/>
      <c r="F2196" s="42"/>
      <c r="G2196" s="42"/>
      <c r="I2196">
        <f t="shared" si="206"/>
        <v>0</v>
      </c>
      <c r="J2196">
        <f t="shared" si="207"/>
        <v>0</v>
      </c>
      <c r="L2196" s="107"/>
      <c r="M2196" s="110"/>
      <c r="N2196" s="109"/>
      <c r="P2196" s="38">
        <f t="shared" si="204"/>
        <v>0</v>
      </c>
      <c r="Q2196" s="105">
        <f t="shared" si="209"/>
        <v>0</v>
      </c>
      <c r="R2196" s="38">
        <f t="shared" si="205"/>
        <v>0</v>
      </c>
      <c r="S2196" s="40" t="str">
        <f t="shared" si="208"/>
        <v/>
      </c>
    </row>
    <row r="2197" spans="1:19">
      <c r="A2197" s="33"/>
      <c r="B2197" s="34"/>
      <c r="C2197" s="33"/>
      <c r="D2197" s="33"/>
      <c r="E2197" s="33"/>
      <c r="F2197" s="42"/>
      <c r="G2197" s="42"/>
      <c r="I2197">
        <f t="shared" si="206"/>
        <v>0</v>
      </c>
      <c r="J2197">
        <f t="shared" si="207"/>
        <v>0</v>
      </c>
      <c r="L2197" s="107"/>
      <c r="M2197" s="110"/>
      <c r="N2197" s="109"/>
      <c r="P2197" s="38">
        <f t="shared" si="204"/>
        <v>0</v>
      </c>
      <c r="Q2197" s="105">
        <f t="shared" si="209"/>
        <v>0</v>
      </c>
      <c r="R2197" s="38">
        <f t="shared" si="205"/>
        <v>0</v>
      </c>
      <c r="S2197" s="40" t="str">
        <f t="shared" si="208"/>
        <v/>
      </c>
    </row>
    <row r="2198" spans="1:19">
      <c r="A2198" s="33"/>
      <c r="B2198" s="34"/>
      <c r="C2198" s="33"/>
      <c r="D2198" s="33"/>
      <c r="E2198" s="33"/>
      <c r="F2198" s="42"/>
      <c r="G2198" s="42"/>
      <c r="I2198">
        <f t="shared" si="206"/>
        <v>0</v>
      </c>
      <c r="J2198">
        <f t="shared" si="207"/>
        <v>0</v>
      </c>
      <c r="L2198" s="107"/>
      <c r="M2198" s="110"/>
      <c r="N2198" s="109"/>
      <c r="P2198" s="38">
        <f t="shared" si="204"/>
        <v>0</v>
      </c>
      <c r="Q2198" s="105">
        <f t="shared" si="209"/>
        <v>0</v>
      </c>
      <c r="R2198" s="38">
        <f t="shared" si="205"/>
        <v>0</v>
      </c>
      <c r="S2198" s="40" t="str">
        <f t="shared" si="208"/>
        <v/>
      </c>
    </row>
    <row r="2199" spans="1:19">
      <c r="A2199" s="33"/>
      <c r="B2199" s="34"/>
      <c r="C2199" s="33"/>
      <c r="D2199" s="33"/>
      <c r="E2199" s="33"/>
      <c r="F2199" s="42"/>
      <c r="G2199" s="42"/>
      <c r="I2199">
        <f t="shared" si="206"/>
        <v>0</v>
      </c>
      <c r="J2199">
        <f t="shared" si="207"/>
        <v>0</v>
      </c>
      <c r="L2199" s="107"/>
      <c r="M2199" s="110"/>
      <c r="N2199" s="109"/>
      <c r="P2199" s="38">
        <f t="shared" si="204"/>
        <v>0</v>
      </c>
      <c r="Q2199" s="105">
        <f t="shared" si="209"/>
        <v>0</v>
      </c>
      <c r="R2199" s="38">
        <f t="shared" si="205"/>
        <v>0</v>
      </c>
      <c r="S2199" s="40" t="str">
        <f t="shared" si="208"/>
        <v/>
      </c>
    </row>
    <row r="2200" spans="1:19">
      <c r="A2200" s="33"/>
      <c r="B2200" s="34"/>
      <c r="C2200" s="33"/>
      <c r="D2200" s="33"/>
      <c r="E2200" s="33"/>
      <c r="F2200" s="42"/>
      <c r="G2200" s="42"/>
      <c r="I2200">
        <f t="shared" si="206"/>
        <v>0</v>
      </c>
      <c r="J2200">
        <f t="shared" si="207"/>
        <v>0</v>
      </c>
      <c r="L2200" s="107"/>
      <c r="M2200" s="110"/>
      <c r="N2200" s="109"/>
      <c r="P2200" s="38">
        <f t="shared" si="204"/>
        <v>0</v>
      </c>
      <c r="Q2200" s="105">
        <f t="shared" si="209"/>
        <v>0</v>
      </c>
      <c r="R2200" s="38">
        <f t="shared" si="205"/>
        <v>0</v>
      </c>
      <c r="S2200" s="40" t="str">
        <f t="shared" si="208"/>
        <v/>
      </c>
    </row>
    <row r="2201" spans="1:19">
      <c r="A2201" s="33"/>
      <c r="B2201" s="34"/>
      <c r="C2201" s="33"/>
      <c r="D2201" s="33"/>
      <c r="E2201" s="33"/>
      <c r="F2201" s="42"/>
      <c r="G2201" s="42"/>
      <c r="I2201">
        <f t="shared" si="206"/>
        <v>0</v>
      </c>
      <c r="J2201">
        <f t="shared" si="207"/>
        <v>0</v>
      </c>
      <c r="L2201" s="107"/>
      <c r="M2201" s="110"/>
      <c r="N2201" s="109"/>
      <c r="P2201" s="38">
        <f t="shared" si="204"/>
        <v>0</v>
      </c>
      <c r="Q2201" s="105">
        <f t="shared" si="209"/>
        <v>0</v>
      </c>
      <c r="R2201" s="38">
        <f t="shared" si="205"/>
        <v>0</v>
      </c>
      <c r="S2201" s="40" t="str">
        <f t="shared" si="208"/>
        <v/>
      </c>
    </row>
    <row r="2202" spans="1:19">
      <c r="A2202" s="33"/>
      <c r="B2202" s="34"/>
      <c r="C2202" s="33"/>
      <c r="D2202" s="33"/>
      <c r="E2202" s="33"/>
      <c r="F2202" s="42"/>
      <c r="G2202" s="42"/>
      <c r="I2202">
        <f t="shared" si="206"/>
        <v>0</v>
      </c>
      <c r="J2202">
        <f t="shared" si="207"/>
        <v>0</v>
      </c>
      <c r="L2202" s="107"/>
      <c r="M2202" s="110"/>
      <c r="N2202" s="109"/>
      <c r="P2202" s="38">
        <f t="shared" si="204"/>
        <v>0</v>
      </c>
      <c r="Q2202" s="105">
        <f t="shared" si="209"/>
        <v>0</v>
      </c>
      <c r="R2202" s="38">
        <f t="shared" si="205"/>
        <v>0</v>
      </c>
      <c r="S2202" s="40" t="str">
        <f t="shared" si="208"/>
        <v/>
      </c>
    </row>
    <row r="2203" spans="1:19">
      <c r="A2203" s="33"/>
      <c r="B2203" s="34"/>
      <c r="C2203" s="33"/>
      <c r="D2203" s="33"/>
      <c r="E2203" s="33"/>
      <c r="F2203" s="42"/>
      <c r="G2203" s="42"/>
      <c r="I2203">
        <f t="shared" si="206"/>
        <v>0</v>
      </c>
      <c r="J2203">
        <f t="shared" si="207"/>
        <v>0</v>
      </c>
      <c r="L2203" s="107"/>
      <c r="M2203" s="110"/>
      <c r="N2203" s="109"/>
      <c r="P2203" s="38">
        <f t="shared" si="204"/>
        <v>0</v>
      </c>
      <c r="Q2203" s="105">
        <f t="shared" si="209"/>
        <v>0</v>
      </c>
      <c r="R2203" s="38">
        <f t="shared" si="205"/>
        <v>0</v>
      </c>
      <c r="S2203" s="40" t="str">
        <f t="shared" si="208"/>
        <v/>
      </c>
    </row>
    <row r="2204" spans="1:19">
      <c r="A2204" s="33"/>
      <c r="B2204" s="34"/>
      <c r="C2204" s="33"/>
      <c r="D2204" s="33"/>
      <c r="E2204" s="33"/>
      <c r="F2204" s="42"/>
      <c r="G2204" s="42"/>
      <c r="I2204">
        <f t="shared" si="206"/>
        <v>0</v>
      </c>
      <c r="J2204">
        <f t="shared" si="207"/>
        <v>0</v>
      </c>
      <c r="L2204" s="107"/>
      <c r="M2204" s="110"/>
      <c r="N2204" s="109"/>
      <c r="P2204" s="38">
        <f t="shared" si="204"/>
        <v>0</v>
      </c>
      <c r="Q2204" s="105">
        <f t="shared" si="209"/>
        <v>0</v>
      </c>
      <c r="R2204" s="38">
        <f t="shared" si="205"/>
        <v>0</v>
      </c>
      <c r="S2204" s="40" t="str">
        <f t="shared" si="208"/>
        <v/>
      </c>
    </row>
    <row r="2205" spans="1:19">
      <c r="A2205" s="33"/>
      <c r="B2205" s="34"/>
      <c r="C2205" s="33"/>
      <c r="D2205" s="33"/>
      <c r="E2205" s="33"/>
      <c r="F2205" s="42"/>
      <c r="G2205" s="42"/>
      <c r="I2205">
        <f t="shared" si="206"/>
        <v>0</v>
      </c>
      <c r="J2205">
        <f t="shared" si="207"/>
        <v>0</v>
      </c>
      <c r="L2205" s="107"/>
      <c r="M2205" s="110"/>
      <c r="N2205" s="109"/>
      <c r="P2205" s="38">
        <f t="shared" si="204"/>
        <v>0</v>
      </c>
      <c r="Q2205" s="105">
        <f t="shared" si="209"/>
        <v>0</v>
      </c>
      <c r="R2205" s="38">
        <f t="shared" si="205"/>
        <v>0</v>
      </c>
      <c r="S2205" s="40" t="str">
        <f t="shared" si="208"/>
        <v/>
      </c>
    </row>
    <row r="2206" spans="1:19">
      <c r="A2206" s="33"/>
      <c r="B2206" s="34"/>
      <c r="C2206" s="33"/>
      <c r="D2206" s="33"/>
      <c r="E2206" s="33"/>
      <c r="F2206" s="42"/>
      <c r="G2206" s="42"/>
      <c r="I2206">
        <f t="shared" si="206"/>
        <v>0</v>
      </c>
      <c r="J2206">
        <f t="shared" si="207"/>
        <v>0</v>
      </c>
      <c r="L2206" s="107"/>
      <c r="M2206" s="110"/>
      <c r="N2206" s="109"/>
      <c r="P2206" s="38">
        <f t="shared" si="204"/>
        <v>0</v>
      </c>
      <c r="Q2206" s="105">
        <f t="shared" si="209"/>
        <v>0</v>
      </c>
      <c r="R2206" s="38">
        <f t="shared" si="205"/>
        <v>0</v>
      </c>
      <c r="S2206" s="40" t="str">
        <f t="shared" si="208"/>
        <v/>
      </c>
    </row>
    <row r="2207" spans="1:19">
      <c r="A2207" s="33"/>
      <c r="B2207" s="34"/>
      <c r="C2207" s="33"/>
      <c r="D2207" s="33"/>
      <c r="E2207" s="33"/>
      <c r="F2207" s="42"/>
      <c r="G2207" s="42"/>
      <c r="I2207">
        <f t="shared" si="206"/>
        <v>0</v>
      </c>
      <c r="J2207">
        <f t="shared" si="207"/>
        <v>0</v>
      </c>
      <c r="L2207" s="107"/>
      <c r="M2207" s="110"/>
      <c r="N2207" s="109"/>
      <c r="P2207" s="38">
        <f t="shared" si="204"/>
        <v>0</v>
      </c>
      <c r="Q2207" s="105">
        <f t="shared" si="209"/>
        <v>0</v>
      </c>
      <c r="R2207" s="38">
        <f t="shared" si="205"/>
        <v>0</v>
      </c>
      <c r="S2207" s="40" t="str">
        <f t="shared" si="208"/>
        <v/>
      </c>
    </row>
    <row r="2208" spans="1:19">
      <c r="A2208" s="33"/>
      <c r="B2208" s="34"/>
      <c r="C2208" s="33"/>
      <c r="D2208" s="33"/>
      <c r="E2208" s="33"/>
      <c r="F2208" s="42"/>
      <c r="G2208" s="42"/>
      <c r="I2208">
        <f t="shared" si="206"/>
        <v>0</v>
      </c>
      <c r="J2208">
        <f t="shared" si="207"/>
        <v>0</v>
      </c>
      <c r="L2208" s="107"/>
      <c r="M2208" s="110"/>
      <c r="N2208" s="109"/>
      <c r="P2208" s="38">
        <f t="shared" si="204"/>
        <v>0</v>
      </c>
      <c r="Q2208" s="105">
        <f t="shared" si="209"/>
        <v>0</v>
      </c>
      <c r="R2208" s="38">
        <f t="shared" si="205"/>
        <v>0</v>
      </c>
      <c r="S2208" s="40" t="str">
        <f t="shared" si="208"/>
        <v/>
      </c>
    </row>
    <row r="2209" spans="1:19">
      <c r="A2209" s="33"/>
      <c r="B2209" s="34"/>
      <c r="C2209" s="33"/>
      <c r="D2209" s="33"/>
      <c r="E2209" s="33"/>
      <c r="F2209" s="42"/>
      <c r="G2209" s="42"/>
      <c r="I2209">
        <f t="shared" si="206"/>
        <v>0</v>
      </c>
      <c r="J2209">
        <f t="shared" si="207"/>
        <v>0</v>
      </c>
      <c r="L2209" s="107"/>
      <c r="M2209" s="110"/>
      <c r="N2209" s="109"/>
      <c r="P2209" s="38">
        <f t="shared" si="204"/>
        <v>0</v>
      </c>
      <c r="Q2209" s="105">
        <f t="shared" si="209"/>
        <v>0</v>
      </c>
      <c r="R2209" s="38">
        <f t="shared" si="205"/>
        <v>0</v>
      </c>
      <c r="S2209" s="40" t="str">
        <f t="shared" si="208"/>
        <v/>
      </c>
    </row>
    <row r="2210" spans="1:19">
      <c r="A2210" s="33"/>
      <c r="B2210" s="34"/>
      <c r="C2210" s="33"/>
      <c r="D2210" s="33"/>
      <c r="E2210" s="33"/>
      <c r="F2210" s="42"/>
      <c r="G2210" s="42"/>
      <c r="I2210">
        <f t="shared" si="206"/>
        <v>0</v>
      </c>
      <c r="J2210">
        <f t="shared" si="207"/>
        <v>0</v>
      </c>
      <c r="L2210" s="107"/>
      <c r="M2210" s="110"/>
      <c r="N2210" s="109"/>
      <c r="P2210" s="38">
        <f t="shared" si="204"/>
        <v>0</v>
      </c>
      <c r="Q2210" s="105">
        <f t="shared" si="209"/>
        <v>0</v>
      </c>
      <c r="R2210" s="38">
        <f t="shared" si="205"/>
        <v>0</v>
      </c>
      <c r="S2210" s="40" t="str">
        <f t="shared" si="208"/>
        <v/>
      </c>
    </row>
    <row r="2211" spans="1:19">
      <c r="A2211" s="33"/>
      <c r="B2211" s="34"/>
      <c r="C2211" s="33"/>
      <c r="D2211" s="33"/>
      <c r="E2211" s="33"/>
      <c r="F2211" s="42"/>
      <c r="G2211" s="42"/>
      <c r="I2211">
        <f t="shared" si="206"/>
        <v>0</v>
      </c>
      <c r="J2211">
        <f t="shared" si="207"/>
        <v>0</v>
      </c>
      <c r="L2211" s="107"/>
      <c r="M2211" s="110"/>
      <c r="N2211" s="109"/>
      <c r="P2211" s="38">
        <f t="shared" si="204"/>
        <v>0</v>
      </c>
      <c r="Q2211" s="105">
        <f t="shared" si="209"/>
        <v>0</v>
      </c>
      <c r="R2211" s="38">
        <f t="shared" si="205"/>
        <v>0</v>
      </c>
      <c r="S2211" s="40" t="str">
        <f t="shared" si="208"/>
        <v/>
      </c>
    </row>
    <row r="2212" spans="1:19">
      <c r="A2212" s="33"/>
      <c r="B2212" s="34"/>
      <c r="C2212" s="33"/>
      <c r="D2212" s="33"/>
      <c r="E2212" s="33"/>
      <c r="F2212" s="42"/>
      <c r="G2212" s="42"/>
      <c r="I2212">
        <f t="shared" si="206"/>
        <v>0</v>
      </c>
      <c r="J2212">
        <f t="shared" si="207"/>
        <v>0</v>
      </c>
      <c r="L2212" s="107"/>
      <c r="M2212" s="110"/>
      <c r="N2212" s="109"/>
      <c r="P2212" s="38">
        <f t="shared" si="204"/>
        <v>0</v>
      </c>
      <c r="Q2212" s="105">
        <f t="shared" si="209"/>
        <v>0</v>
      </c>
      <c r="R2212" s="38">
        <f t="shared" si="205"/>
        <v>0</v>
      </c>
      <c r="S2212" s="40" t="str">
        <f t="shared" si="208"/>
        <v/>
      </c>
    </row>
    <row r="2213" spans="1:19">
      <c r="A2213" s="33"/>
      <c r="B2213" s="34"/>
      <c r="C2213" s="33"/>
      <c r="D2213" s="33"/>
      <c r="E2213" s="33"/>
      <c r="F2213" s="42"/>
      <c r="G2213" s="42"/>
      <c r="I2213">
        <f t="shared" si="206"/>
        <v>0</v>
      </c>
      <c r="J2213">
        <f t="shared" si="207"/>
        <v>0</v>
      </c>
      <c r="L2213" s="107"/>
      <c r="M2213" s="110"/>
      <c r="N2213" s="109"/>
      <c r="P2213" s="38">
        <f t="shared" si="204"/>
        <v>0</v>
      </c>
      <c r="Q2213" s="105">
        <f t="shared" si="209"/>
        <v>0</v>
      </c>
      <c r="R2213" s="38">
        <f t="shared" si="205"/>
        <v>0</v>
      </c>
      <c r="S2213" s="40" t="str">
        <f t="shared" si="208"/>
        <v/>
      </c>
    </row>
    <row r="2214" spans="1:19">
      <c r="A2214" s="33"/>
      <c r="B2214" s="34"/>
      <c r="C2214" s="33"/>
      <c r="D2214" s="33"/>
      <c r="E2214" s="33"/>
      <c r="F2214" s="42"/>
      <c r="G2214" s="42"/>
      <c r="I2214">
        <f t="shared" si="206"/>
        <v>0</v>
      </c>
      <c r="J2214">
        <f t="shared" si="207"/>
        <v>0</v>
      </c>
      <c r="L2214" s="107"/>
      <c r="M2214" s="110"/>
      <c r="N2214" s="109"/>
      <c r="P2214" s="38">
        <f t="shared" si="204"/>
        <v>0</v>
      </c>
      <c r="Q2214" s="105">
        <f t="shared" si="209"/>
        <v>0</v>
      </c>
      <c r="R2214" s="38">
        <f t="shared" si="205"/>
        <v>0</v>
      </c>
      <c r="S2214" s="40" t="str">
        <f t="shared" si="208"/>
        <v/>
      </c>
    </row>
    <row r="2215" spans="1:19">
      <c r="A2215" s="33"/>
      <c r="B2215" s="34"/>
      <c r="C2215" s="33"/>
      <c r="D2215" s="33"/>
      <c r="E2215" s="33"/>
      <c r="F2215" s="42"/>
      <c r="G2215" s="42"/>
      <c r="I2215">
        <f t="shared" si="206"/>
        <v>0</v>
      </c>
      <c r="J2215">
        <f t="shared" si="207"/>
        <v>0</v>
      </c>
      <c r="L2215" s="107"/>
      <c r="M2215" s="110"/>
      <c r="N2215" s="109"/>
      <c r="P2215" s="38">
        <f t="shared" si="204"/>
        <v>0</v>
      </c>
      <c r="Q2215" s="105">
        <f t="shared" si="209"/>
        <v>0</v>
      </c>
      <c r="R2215" s="38">
        <f t="shared" si="205"/>
        <v>0</v>
      </c>
      <c r="S2215" s="40" t="str">
        <f t="shared" si="208"/>
        <v/>
      </c>
    </row>
    <row r="2216" spans="1:19">
      <c r="A2216" s="33"/>
      <c r="B2216" s="34"/>
      <c r="C2216" s="33"/>
      <c r="D2216" s="33"/>
      <c r="E2216" s="33"/>
      <c r="F2216" s="42"/>
      <c r="G2216" s="42"/>
      <c r="I2216">
        <f t="shared" si="206"/>
        <v>0</v>
      </c>
      <c r="J2216">
        <f t="shared" si="207"/>
        <v>0</v>
      </c>
      <c r="L2216" s="107"/>
      <c r="M2216" s="110"/>
      <c r="N2216" s="109"/>
      <c r="P2216" s="38">
        <f t="shared" si="204"/>
        <v>0</v>
      </c>
      <c r="Q2216" s="105">
        <f t="shared" si="209"/>
        <v>0</v>
      </c>
      <c r="R2216" s="38">
        <f t="shared" si="205"/>
        <v>0</v>
      </c>
      <c r="S2216" s="40" t="str">
        <f t="shared" si="208"/>
        <v/>
      </c>
    </row>
    <row r="2217" spans="1:19">
      <c r="A2217" s="33"/>
      <c r="B2217" s="34"/>
      <c r="C2217" s="33"/>
      <c r="D2217" s="33"/>
      <c r="E2217" s="33"/>
      <c r="F2217" s="42"/>
      <c r="G2217" s="42"/>
      <c r="I2217">
        <f t="shared" si="206"/>
        <v>0</v>
      </c>
      <c r="J2217">
        <f t="shared" si="207"/>
        <v>0</v>
      </c>
      <c r="L2217" s="107"/>
      <c r="M2217" s="110"/>
      <c r="N2217" s="109"/>
      <c r="P2217" s="38">
        <f t="shared" si="204"/>
        <v>0</v>
      </c>
      <c r="Q2217" s="105">
        <f t="shared" si="209"/>
        <v>0</v>
      </c>
      <c r="R2217" s="38">
        <f t="shared" si="205"/>
        <v>0</v>
      </c>
      <c r="S2217" s="40" t="str">
        <f t="shared" si="208"/>
        <v/>
      </c>
    </row>
    <row r="2218" spans="1:19">
      <c r="A2218" s="33"/>
      <c r="B2218" s="34"/>
      <c r="C2218" s="33"/>
      <c r="D2218" s="33"/>
      <c r="E2218" s="33"/>
      <c r="F2218" s="42"/>
      <c r="G2218" s="42"/>
      <c r="I2218">
        <f t="shared" si="206"/>
        <v>0</v>
      </c>
      <c r="J2218">
        <f t="shared" si="207"/>
        <v>0</v>
      </c>
      <c r="L2218" s="107"/>
      <c r="M2218" s="110"/>
      <c r="N2218" s="109"/>
      <c r="P2218" s="38">
        <f t="shared" si="204"/>
        <v>0</v>
      </c>
      <c r="Q2218" s="105">
        <f t="shared" si="209"/>
        <v>0</v>
      </c>
      <c r="R2218" s="38">
        <f t="shared" si="205"/>
        <v>0</v>
      </c>
      <c r="S2218" s="40" t="str">
        <f t="shared" si="208"/>
        <v/>
      </c>
    </row>
    <row r="2219" spans="1:19">
      <c r="A2219" s="33"/>
      <c r="B2219" s="34"/>
      <c r="C2219" s="33"/>
      <c r="D2219" s="33"/>
      <c r="E2219" s="33"/>
      <c r="F2219" s="42"/>
      <c r="G2219" s="42"/>
      <c r="I2219">
        <f t="shared" si="206"/>
        <v>0</v>
      </c>
      <c r="J2219">
        <f t="shared" si="207"/>
        <v>0</v>
      </c>
      <c r="L2219" s="107"/>
      <c r="M2219" s="110"/>
      <c r="N2219" s="109"/>
      <c r="P2219" s="38">
        <f t="shared" si="204"/>
        <v>0</v>
      </c>
      <c r="Q2219" s="105">
        <f t="shared" si="209"/>
        <v>0</v>
      </c>
      <c r="R2219" s="38">
        <f t="shared" si="205"/>
        <v>0</v>
      </c>
      <c r="S2219" s="40" t="str">
        <f t="shared" si="208"/>
        <v/>
      </c>
    </row>
    <row r="2220" spans="1:19">
      <c r="A2220" s="33"/>
      <c r="B2220" s="34"/>
      <c r="C2220" s="33"/>
      <c r="D2220" s="33"/>
      <c r="E2220" s="33"/>
      <c r="F2220" s="42"/>
      <c r="G2220" s="42"/>
      <c r="I2220">
        <f t="shared" si="206"/>
        <v>0</v>
      </c>
      <c r="J2220">
        <f t="shared" si="207"/>
        <v>0</v>
      </c>
      <c r="L2220" s="107"/>
      <c r="M2220" s="110"/>
      <c r="N2220" s="109"/>
      <c r="P2220" s="38">
        <f t="shared" si="204"/>
        <v>0</v>
      </c>
      <c r="Q2220" s="105">
        <f t="shared" si="209"/>
        <v>0</v>
      </c>
      <c r="R2220" s="38">
        <f t="shared" si="205"/>
        <v>0</v>
      </c>
      <c r="S2220" s="40" t="str">
        <f t="shared" si="208"/>
        <v/>
      </c>
    </row>
    <row r="2221" spans="1:19">
      <c r="A2221" s="33"/>
      <c r="B2221" s="34"/>
      <c r="C2221" s="33"/>
      <c r="D2221" s="33"/>
      <c r="E2221" s="33"/>
      <c r="F2221" s="42"/>
      <c r="G2221" s="42"/>
      <c r="I2221">
        <f t="shared" si="206"/>
        <v>0</v>
      </c>
      <c r="J2221">
        <f t="shared" si="207"/>
        <v>0</v>
      </c>
      <c r="L2221" s="107"/>
      <c r="M2221" s="110"/>
      <c r="N2221" s="109"/>
      <c r="P2221" s="38">
        <f t="shared" si="204"/>
        <v>0</v>
      </c>
      <c r="Q2221" s="105">
        <f t="shared" si="209"/>
        <v>0</v>
      </c>
      <c r="R2221" s="38">
        <f t="shared" si="205"/>
        <v>0</v>
      </c>
      <c r="S2221" s="40" t="str">
        <f t="shared" si="208"/>
        <v/>
      </c>
    </row>
    <row r="2222" spans="1:19">
      <c r="A2222" s="33"/>
      <c r="B2222" s="34"/>
      <c r="C2222" s="33"/>
      <c r="D2222" s="33"/>
      <c r="E2222" s="33"/>
      <c r="F2222" s="42"/>
      <c r="G2222" s="42"/>
      <c r="I2222">
        <f t="shared" si="206"/>
        <v>0</v>
      </c>
      <c r="J2222">
        <f t="shared" si="207"/>
        <v>0</v>
      </c>
      <c r="L2222" s="107"/>
      <c r="M2222" s="110"/>
      <c r="N2222" s="109"/>
      <c r="P2222" s="38">
        <f t="shared" si="204"/>
        <v>0</v>
      </c>
      <c r="Q2222" s="105">
        <f t="shared" si="209"/>
        <v>0</v>
      </c>
      <c r="R2222" s="38">
        <f t="shared" si="205"/>
        <v>0</v>
      </c>
      <c r="S2222" s="40" t="str">
        <f t="shared" si="208"/>
        <v/>
      </c>
    </row>
    <row r="2223" spans="1:19">
      <c r="A2223" s="33"/>
      <c r="B2223" s="34"/>
      <c r="C2223" s="33"/>
      <c r="D2223" s="33"/>
      <c r="E2223" s="33"/>
      <c r="F2223" s="42"/>
      <c r="G2223" s="42"/>
      <c r="I2223">
        <f t="shared" si="206"/>
        <v>0</v>
      </c>
      <c r="J2223">
        <f t="shared" si="207"/>
        <v>0</v>
      </c>
      <c r="L2223" s="107"/>
      <c r="M2223" s="110"/>
      <c r="N2223" s="109"/>
      <c r="P2223" s="38">
        <f t="shared" si="204"/>
        <v>0</v>
      </c>
      <c r="Q2223" s="105">
        <f t="shared" si="209"/>
        <v>0</v>
      </c>
      <c r="R2223" s="38">
        <f t="shared" si="205"/>
        <v>0</v>
      </c>
      <c r="S2223" s="40" t="str">
        <f t="shared" si="208"/>
        <v/>
      </c>
    </row>
    <row r="2224" spans="1:19">
      <c r="A2224" s="33"/>
      <c r="B2224" s="34"/>
      <c r="C2224" s="33"/>
      <c r="D2224" s="33"/>
      <c r="E2224" s="33"/>
      <c r="F2224" s="42"/>
      <c r="G2224" s="42"/>
      <c r="I2224">
        <f t="shared" si="206"/>
        <v>0</v>
      </c>
      <c r="J2224">
        <f t="shared" si="207"/>
        <v>0</v>
      </c>
      <c r="L2224" s="107"/>
      <c r="M2224" s="110"/>
      <c r="N2224" s="109"/>
      <c r="P2224" s="38">
        <f t="shared" si="204"/>
        <v>0</v>
      </c>
      <c r="Q2224" s="105">
        <f t="shared" si="209"/>
        <v>0</v>
      </c>
      <c r="R2224" s="38">
        <f t="shared" si="205"/>
        <v>0</v>
      </c>
      <c r="S2224" s="40" t="str">
        <f t="shared" si="208"/>
        <v/>
      </c>
    </row>
    <row r="2225" spans="1:19">
      <c r="A2225" s="33"/>
      <c r="B2225" s="34"/>
      <c r="C2225" s="33"/>
      <c r="D2225" s="33"/>
      <c r="E2225" s="33"/>
      <c r="F2225" s="42"/>
      <c r="G2225" s="42"/>
      <c r="I2225">
        <f t="shared" si="206"/>
        <v>0</v>
      </c>
      <c r="J2225">
        <f t="shared" si="207"/>
        <v>0</v>
      </c>
      <c r="L2225" s="107"/>
      <c r="M2225" s="110"/>
      <c r="N2225" s="109"/>
      <c r="P2225" s="38">
        <f t="shared" si="204"/>
        <v>0</v>
      </c>
      <c r="Q2225" s="105">
        <f t="shared" si="209"/>
        <v>0</v>
      </c>
      <c r="R2225" s="38">
        <f t="shared" si="205"/>
        <v>0</v>
      </c>
      <c r="S2225" s="40" t="str">
        <f t="shared" si="208"/>
        <v/>
      </c>
    </row>
    <row r="2226" spans="1:19">
      <c r="A2226" s="33"/>
      <c r="B2226" s="34"/>
      <c r="C2226" s="33"/>
      <c r="D2226" s="33"/>
      <c r="E2226" s="33"/>
      <c r="F2226" s="42"/>
      <c r="G2226" s="42"/>
      <c r="I2226">
        <f t="shared" si="206"/>
        <v>0</v>
      </c>
      <c r="J2226">
        <f t="shared" si="207"/>
        <v>0</v>
      </c>
      <c r="L2226" s="107"/>
      <c r="M2226" s="110"/>
      <c r="N2226" s="109"/>
      <c r="P2226" s="38">
        <f t="shared" si="204"/>
        <v>0</v>
      </c>
      <c r="Q2226" s="105">
        <f t="shared" si="209"/>
        <v>0</v>
      </c>
      <c r="R2226" s="38">
        <f t="shared" si="205"/>
        <v>0</v>
      </c>
      <c r="S2226" s="40" t="str">
        <f t="shared" si="208"/>
        <v/>
      </c>
    </row>
    <row r="2227" spans="1:19">
      <c r="A2227" s="33"/>
      <c r="B2227" s="34"/>
      <c r="C2227" s="33"/>
      <c r="D2227" s="33"/>
      <c r="E2227" s="33"/>
      <c r="F2227" s="42"/>
      <c r="G2227" s="42"/>
      <c r="I2227">
        <f t="shared" si="206"/>
        <v>0</v>
      </c>
      <c r="J2227">
        <f t="shared" si="207"/>
        <v>0</v>
      </c>
      <c r="L2227" s="107"/>
      <c r="M2227" s="110"/>
      <c r="N2227" s="109"/>
      <c r="P2227" s="38">
        <f t="shared" si="204"/>
        <v>0</v>
      </c>
      <c r="Q2227" s="105">
        <f t="shared" si="209"/>
        <v>0</v>
      </c>
      <c r="R2227" s="38">
        <f t="shared" si="205"/>
        <v>0</v>
      </c>
      <c r="S2227" s="40" t="str">
        <f t="shared" si="208"/>
        <v/>
      </c>
    </row>
    <row r="2228" spans="1:19">
      <c r="A2228" s="33"/>
      <c r="B2228" s="34"/>
      <c r="C2228" s="33"/>
      <c r="D2228" s="33"/>
      <c r="E2228" s="33"/>
      <c r="F2228" s="42"/>
      <c r="G2228" s="42"/>
      <c r="I2228">
        <f t="shared" si="206"/>
        <v>0</v>
      </c>
      <c r="J2228">
        <f t="shared" si="207"/>
        <v>0</v>
      </c>
      <c r="L2228" s="107"/>
      <c r="M2228" s="110"/>
      <c r="N2228" s="109"/>
      <c r="P2228" s="38">
        <f t="shared" si="204"/>
        <v>0</v>
      </c>
      <c r="Q2228" s="105">
        <f t="shared" si="209"/>
        <v>0</v>
      </c>
      <c r="R2228" s="38">
        <f t="shared" si="205"/>
        <v>0</v>
      </c>
      <c r="S2228" s="40" t="str">
        <f t="shared" si="208"/>
        <v/>
      </c>
    </row>
    <row r="2229" spans="1:19">
      <c r="A2229" s="33"/>
      <c r="B2229" s="34"/>
      <c r="C2229" s="33"/>
      <c r="D2229" s="33"/>
      <c r="E2229" s="33"/>
      <c r="F2229" s="42"/>
      <c r="G2229" s="42"/>
      <c r="I2229">
        <f t="shared" si="206"/>
        <v>0</v>
      </c>
      <c r="J2229">
        <f t="shared" si="207"/>
        <v>0</v>
      </c>
      <c r="L2229" s="107"/>
      <c r="M2229" s="110"/>
      <c r="N2229" s="109"/>
      <c r="P2229" s="38">
        <f t="shared" si="204"/>
        <v>0</v>
      </c>
      <c r="Q2229" s="105">
        <f t="shared" si="209"/>
        <v>0</v>
      </c>
      <c r="R2229" s="38">
        <f t="shared" si="205"/>
        <v>0</v>
      </c>
      <c r="S2229" s="40" t="str">
        <f t="shared" si="208"/>
        <v/>
      </c>
    </row>
    <row r="2230" spans="1:19">
      <c r="A2230" s="33"/>
      <c r="B2230" s="34"/>
      <c r="C2230" s="33"/>
      <c r="D2230" s="33"/>
      <c r="E2230" s="33"/>
      <c r="F2230" s="42"/>
      <c r="G2230" s="42"/>
      <c r="I2230">
        <f t="shared" si="206"/>
        <v>0</v>
      </c>
      <c r="J2230">
        <f t="shared" si="207"/>
        <v>0</v>
      </c>
      <c r="L2230" s="107"/>
      <c r="M2230" s="110"/>
      <c r="N2230" s="109"/>
      <c r="P2230" s="38">
        <f t="shared" si="204"/>
        <v>0</v>
      </c>
      <c r="Q2230" s="105">
        <f t="shared" si="209"/>
        <v>0</v>
      </c>
      <c r="R2230" s="38">
        <f t="shared" si="205"/>
        <v>0</v>
      </c>
      <c r="S2230" s="40" t="str">
        <f t="shared" si="208"/>
        <v/>
      </c>
    </row>
    <row r="2231" spans="1:19">
      <c r="A2231" s="33"/>
      <c r="B2231" s="34"/>
      <c r="C2231" s="33"/>
      <c r="D2231" s="33"/>
      <c r="E2231" s="33"/>
      <c r="F2231" s="42"/>
      <c r="G2231" s="42"/>
      <c r="I2231">
        <f t="shared" si="206"/>
        <v>0</v>
      </c>
      <c r="J2231">
        <f t="shared" si="207"/>
        <v>0</v>
      </c>
      <c r="L2231" s="107"/>
      <c r="M2231" s="110"/>
      <c r="N2231" s="109"/>
      <c r="P2231" s="38">
        <f t="shared" ref="P2231:P2294" si="210">I2231*L2231/1000</f>
        <v>0</v>
      </c>
      <c r="Q2231" s="105">
        <f t="shared" si="209"/>
        <v>0</v>
      </c>
      <c r="R2231" s="38">
        <f t="shared" ref="R2231:R2294" si="211">J2231*N2231/1000</f>
        <v>0</v>
      </c>
      <c r="S2231" s="40" t="str">
        <f t="shared" si="208"/>
        <v/>
      </c>
    </row>
    <row r="2232" spans="1:19">
      <c r="A2232" s="33"/>
      <c r="B2232" s="34"/>
      <c r="C2232" s="33"/>
      <c r="D2232" s="33"/>
      <c r="E2232" s="33"/>
      <c r="F2232" s="42"/>
      <c r="G2232" s="42"/>
      <c r="I2232">
        <f t="shared" ref="I2232:I2295" si="212">IF(OR(E2232="R",E2232="E"),D2232,IF(D2232&gt;=E2232,D2232-E2232,0))</f>
        <v>0</v>
      </c>
      <c r="J2232">
        <f t="shared" ref="J2232:J2295" si="213">IF(OR(E2232="R",E2232="E"),0,IF(E2232&gt;D2232,E2232-D2232,0))</f>
        <v>0</v>
      </c>
      <c r="L2232" s="107"/>
      <c r="M2232" s="110"/>
      <c r="N2232" s="109"/>
      <c r="P2232" s="38">
        <f t="shared" si="210"/>
        <v>0</v>
      </c>
      <c r="Q2232" s="105">
        <f t="shared" si="209"/>
        <v>0</v>
      </c>
      <c r="R2232" s="38">
        <f t="shared" si="211"/>
        <v>0</v>
      </c>
      <c r="S2232" s="40" t="str">
        <f t="shared" si="208"/>
        <v/>
      </c>
    </row>
    <row r="2233" spans="1:19">
      <c r="A2233" s="33"/>
      <c r="B2233" s="34"/>
      <c r="C2233" s="33"/>
      <c r="D2233" s="33"/>
      <c r="E2233" s="33"/>
      <c r="F2233" s="42"/>
      <c r="G2233" s="42"/>
      <c r="I2233">
        <f t="shared" si="212"/>
        <v>0</v>
      </c>
      <c r="J2233">
        <f t="shared" si="213"/>
        <v>0</v>
      </c>
      <c r="L2233" s="107"/>
      <c r="M2233" s="110"/>
      <c r="N2233" s="109"/>
      <c r="P2233" s="38">
        <f t="shared" si="210"/>
        <v>0</v>
      </c>
      <c r="Q2233" s="105">
        <f t="shared" si="209"/>
        <v>0</v>
      </c>
      <c r="R2233" s="38">
        <f t="shared" si="211"/>
        <v>0</v>
      </c>
      <c r="S2233" s="40" t="str">
        <f t="shared" si="208"/>
        <v/>
      </c>
    </row>
    <row r="2234" spans="1:19">
      <c r="A2234" s="33"/>
      <c r="B2234" s="34"/>
      <c r="C2234" s="33"/>
      <c r="D2234" s="33"/>
      <c r="E2234" s="33"/>
      <c r="F2234" s="42"/>
      <c r="G2234" s="42"/>
      <c r="I2234">
        <f t="shared" si="212"/>
        <v>0</v>
      </c>
      <c r="J2234">
        <f t="shared" si="213"/>
        <v>0</v>
      </c>
      <c r="L2234" s="107"/>
      <c r="M2234" s="110"/>
      <c r="N2234" s="109"/>
      <c r="P2234" s="38">
        <f t="shared" si="210"/>
        <v>0</v>
      </c>
      <c r="Q2234" s="105">
        <f t="shared" si="209"/>
        <v>0</v>
      </c>
      <c r="R2234" s="38">
        <f t="shared" si="211"/>
        <v>0</v>
      </c>
      <c r="S2234" s="40" t="str">
        <f t="shared" si="208"/>
        <v/>
      </c>
    </row>
    <row r="2235" spans="1:19">
      <c r="A2235" s="33"/>
      <c r="B2235" s="34"/>
      <c r="C2235" s="33"/>
      <c r="D2235" s="33"/>
      <c r="E2235" s="33"/>
      <c r="F2235" s="42"/>
      <c r="G2235" s="42"/>
      <c r="I2235">
        <f t="shared" si="212"/>
        <v>0</v>
      </c>
      <c r="J2235">
        <f t="shared" si="213"/>
        <v>0</v>
      </c>
      <c r="L2235" s="107"/>
      <c r="M2235" s="110"/>
      <c r="N2235" s="109"/>
      <c r="P2235" s="38">
        <f t="shared" si="210"/>
        <v>0</v>
      </c>
      <c r="Q2235" s="105">
        <f t="shared" si="209"/>
        <v>0</v>
      </c>
      <c r="R2235" s="38">
        <f t="shared" si="211"/>
        <v>0</v>
      </c>
      <c r="S2235" s="40" t="str">
        <f t="shared" si="208"/>
        <v/>
      </c>
    </row>
    <row r="2236" spans="1:19">
      <c r="A2236" s="33"/>
      <c r="B2236" s="34"/>
      <c r="C2236" s="33"/>
      <c r="D2236" s="33"/>
      <c r="E2236" s="33"/>
      <c r="F2236" s="42"/>
      <c r="G2236" s="42"/>
      <c r="I2236">
        <f t="shared" si="212"/>
        <v>0</v>
      </c>
      <c r="J2236">
        <f t="shared" si="213"/>
        <v>0</v>
      </c>
      <c r="L2236" s="107"/>
      <c r="M2236" s="110"/>
      <c r="N2236" s="109"/>
      <c r="P2236" s="38">
        <f t="shared" si="210"/>
        <v>0</v>
      </c>
      <c r="Q2236" s="105">
        <f t="shared" si="209"/>
        <v>0</v>
      </c>
      <c r="R2236" s="38">
        <f t="shared" si="211"/>
        <v>0</v>
      </c>
      <c r="S2236" s="40" t="str">
        <f t="shared" si="208"/>
        <v/>
      </c>
    </row>
    <row r="2237" spans="1:19">
      <c r="A2237" s="33"/>
      <c r="B2237" s="34"/>
      <c r="C2237" s="33"/>
      <c r="D2237" s="33"/>
      <c r="E2237" s="33"/>
      <c r="F2237" s="42"/>
      <c r="G2237" s="42"/>
      <c r="I2237">
        <f t="shared" si="212"/>
        <v>0</v>
      </c>
      <c r="J2237">
        <f t="shared" si="213"/>
        <v>0</v>
      </c>
      <c r="L2237" s="107"/>
      <c r="M2237" s="110"/>
      <c r="N2237" s="109"/>
      <c r="P2237" s="38">
        <f t="shared" si="210"/>
        <v>0</v>
      </c>
      <c r="Q2237" s="105">
        <f t="shared" si="209"/>
        <v>0</v>
      </c>
      <c r="R2237" s="38">
        <f t="shared" si="211"/>
        <v>0</v>
      </c>
      <c r="S2237" s="40" t="str">
        <f t="shared" si="208"/>
        <v/>
      </c>
    </row>
    <row r="2238" spans="1:19">
      <c r="A2238" s="33"/>
      <c r="B2238" s="34"/>
      <c r="C2238" s="33"/>
      <c r="D2238" s="33"/>
      <c r="E2238" s="33"/>
      <c r="F2238" s="42"/>
      <c r="G2238" s="42"/>
      <c r="I2238">
        <f t="shared" si="212"/>
        <v>0</v>
      </c>
      <c r="J2238">
        <f t="shared" si="213"/>
        <v>0</v>
      </c>
      <c r="L2238" s="107"/>
      <c r="M2238" s="110"/>
      <c r="N2238" s="109"/>
      <c r="P2238" s="38">
        <f t="shared" si="210"/>
        <v>0</v>
      </c>
      <c r="Q2238" s="105">
        <f t="shared" si="209"/>
        <v>0</v>
      </c>
      <c r="R2238" s="38">
        <f t="shared" si="211"/>
        <v>0</v>
      </c>
      <c r="S2238" s="40" t="str">
        <f t="shared" si="208"/>
        <v/>
      </c>
    </row>
    <row r="2239" spans="1:19">
      <c r="A2239" s="33"/>
      <c r="B2239" s="34"/>
      <c r="C2239" s="33"/>
      <c r="D2239" s="33"/>
      <c r="E2239" s="33"/>
      <c r="F2239" s="42"/>
      <c r="G2239" s="42"/>
      <c r="I2239">
        <f t="shared" si="212"/>
        <v>0</v>
      </c>
      <c r="J2239">
        <f t="shared" si="213"/>
        <v>0</v>
      </c>
      <c r="L2239" s="107"/>
      <c r="M2239" s="110"/>
      <c r="N2239" s="109"/>
      <c r="P2239" s="38">
        <f t="shared" si="210"/>
        <v>0</v>
      </c>
      <c r="Q2239" s="105">
        <f t="shared" si="209"/>
        <v>0</v>
      </c>
      <c r="R2239" s="38">
        <f t="shared" si="211"/>
        <v>0</v>
      </c>
      <c r="S2239" s="40" t="str">
        <f t="shared" si="208"/>
        <v/>
      </c>
    </row>
    <row r="2240" spans="1:19">
      <c r="A2240" s="33"/>
      <c r="B2240" s="34"/>
      <c r="C2240" s="33"/>
      <c r="D2240" s="33"/>
      <c r="E2240" s="33"/>
      <c r="F2240" s="42"/>
      <c r="G2240" s="42"/>
      <c r="I2240">
        <f t="shared" si="212"/>
        <v>0</v>
      </c>
      <c r="J2240">
        <f t="shared" si="213"/>
        <v>0</v>
      </c>
      <c r="L2240" s="107"/>
      <c r="M2240" s="110"/>
      <c r="N2240" s="109"/>
      <c r="P2240" s="38">
        <f t="shared" si="210"/>
        <v>0</v>
      </c>
      <c r="Q2240" s="105">
        <f t="shared" si="209"/>
        <v>0</v>
      </c>
      <c r="R2240" s="38">
        <f t="shared" si="211"/>
        <v>0</v>
      </c>
      <c r="S2240" s="40" t="str">
        <f t="shared" si="208"/>
        <v/>
      </c>
    </row>
    <row r="2241" spans="1:19">
      <c r="A2241" s="33"/>
      <c r="B2241" s="34"/>
      <c r="C2241" s="33"/>
      <c r="D2241" s="33"/>
      <c r="E2241" s="33"/>
      <c r="F2241" s="42"/>
      <c r="G2241" s="42"/>
      <c r="I2241">
        <f t="shared" si="212"/>
        <v>0</v>
      </c>
      <c r="J2241">
        <f t="shared" si="213"/>
        <v>0</v>
      </c>
      <c r="L2241" s="107"/>
      <c r="M2241" s="110"/>
      <c r="N2241" s="109"/>
      <c r="P2241" s="38">
        <f t="shared" si="210"/>
        <v>0</v>
      </c>
      <c r="Q2241" s="105">
        <f t="shared" si="209"/>
        <v>0</v>
      </c>
      <c r="R2241" s="38">
        <f t="shared" si="211"/>
        <v>0</v>
      </c>
      <c r="S2241" s="40" t="str">
        <f t="shared" si="208"/>
        <v/>
      </c>
    </row>
    <row r="2242" spans="1:19">
      <c r="A2242" s="33"/>
      <c r="B2242" s="34"/>
      <c r="C2242" s="33"/>
      <c r="D2242" s="33"/>
      <c r="E2242" s="33"/>
      <c r="F2242" s="42"/>
      <c r="G2242" s="42"/>
      <c r="I2242">
        <f t="shared" si="212"/>
        <v>0</v>
      </c>
      <c r="J2242">
        <f t="shared" si="213"/>
        <v>0</v>
      </c>
      <c r="L2242" s="107"/>
      <c r="M2242" s="110"/>
      <c r="N2242" s="109"/>
      <c r="P2242" s="38">
        <f t="shared" si="210"/>
        <v>0</v>
      </c>
      <c r="Q2242" s="105">
        <f t="shared" si="209"/>
        <v>0</v>
      </c>
      <c r="R2242" s="38">
        <f t="shared" si="211"/>
        <v>0</v>
      </c>
      <c r="S2242" s="40" t="str">
        <f t="shared" si="208"/>
        <v/>
      </c>
    </row>
    <row r="2243" spans="1:19">
      <c r="A2243" s="33"/>
      <c r="B2243" s="34"/>
      <c r="C2243" s="33"/>
      <c r="D2243" s="33"/>
      <c r="E2243" s="33"/>
      <c r="F2243" s="42"/>
      <c r="G2243" s="42"/>
      <c r="I2243">
        <f t="shared" si="212"/>
        <v>0</v>
      </c>
      <c r="J2243">
        <f t="shared" si="213"/>
        <v>0</v>
      </c>
      <c r="L2243" s="107"/>
      <c r="M2243" s="110"/>
      <c r="N2243" s="109"/>
      <c r="P2243" s="38">
        <f t="shared" si="210"/>
        <v>0</v>
      </c>
      <c r="Q2243" s="105">
        <f t="shared" si="209"/>
        <v>0</v>
      </c>
      <c r="R2243" s="38">
        <f t="shared" si="211"/>
        <v>0</v>
      </c>
      <c r="S2243" s="40" t="str">
        <f t="shared" si="208"/>
        <v/>
      </c>
    </row>
    <row r="2244" spans="1:19">
      <c r="A2244" s="33"/>
      <c r="B2244" s="34"/>
      <c r="C2244" s="33"/>
      <c r="D2244" s="33"/>
      <c r="E2244" s="33"/>
      <c r="F2244" s="42"/>
      <c r="G2244" s="42"/>
      <c r="I2244">
        <f t="shared" si="212"/>
        <v>0</v>
      </c>
      <c r="J2244">
        <f t="shared" si="213"/>
        <v>0</v>
      </c>
      <c r="L2244" s="107"/>
      <c r="M2244" s="110"/>
      <c r="N2244" s="109"/>
      <c r="P2244" s="38">
        <f t="shared" si="210"/>
        <v>0</v>
      </c>
      <c r="Q2244" s="105">
        <f t="shared" si="209"/>
        <v>0</v>
      </c>
      <c r="R2244" s="38">
        <f t="shared" si="211"/>
        <v>0</v>
      </c>
      <c r="S2244" s="40" t="str">
        <f t="shared" si="208"/>
        <v/>
      </c>
    </row>
    <row r="2245" spans="1:19">
      <c r="A2245" s="33"/>
      <c r="B2245" s="34"/>
      <c r="C2245" s="33"/>
      <c r="D2245" s="33"/>
      <c r="E2245" s="33"/>
      <c r="F2245" s="42"/>
      <c r="G2245" s="42"/>
      <c r="I2245">
        <f t="shared" si="212"/>
        <v>0</v>
      </c>
      <c r="J2245">
        <f t="shared" si="213"/>
        <v>0</v>
      </c>
      <c r="L2245" s="107"/>
      <c r="M2245" s="110"/>
      <c r="N2245" s="109"/>
      <c r="P2245" s="38">
        <f t="shared" si="210"/>
        <v>0</v>
      </c>
      <c r="Q2245" s="105">
        <f t="shared" si="209"/>
        <v>0</v>
      </c>
      <c r="R2245" s="38">
        <f t="shared" si="211"/>
        <v>0</v>
      </c>
      <c r="S2245" s="40" t="str">
        <f t="shared" si="208"/>
        <v/>
      </c>
    </row>
    <row r="2246" spans="1:19">
      <c r="A2246" s="33"/>
      <c r="B2246" s="34"/>
      <c r="C2246" s="33"/>
      <c r="D2246" s="33"/>
      <c r="E2246" s="33"/>
      <c r="F2246" s="42"/>
      <c r="G2246" s="42"/>
      <c r="I2246">
        <f t="shared" si="212"/>
        <v>0</v>
      </c>
      <c r="J2246">
        <f t="shared" si="213"/>
        <v>0</v>
      </c>
      <c r="L2246" s="107"/>
      <c r="M2246" s="110"/>
      <c r="N2246" s="109"/>
      <c r="P2246" s="38">
        <f t="shared" si="210"/>
        <v>0</v>
      </c>
      <c r="Q2246" s="105">
        <f t="shared" si="209"/>
        <v>0</v>
      </c>
      <c r="R2246" s="38">
        <f t="shared" si="211"/>
        <v>0</v>
      </c>
      <c r="S2246" s="40" t="str">
        <f t="shared" si="208"/>
        <v/>
      </c>
    </row>
    <row r="2247" spans="1:19">
      <c r="A2247" s="33"/>
      <c r="B2247" s="34"/>
      <c r="C2247" s="33"/>
      <c r="D2247" s="33"/>
      <c r="E2247" s="33"/>
      <c r="F2247" s="42"/>
      <c r="G2247" s="42"/>
      <c r="I2247">
        <f t="shared" si="212"/>
        <v>0</v>
      </c>
      <c r="J2247">
        <f t="shared" si="213"/>
        <v>0</v>
      </c>
      <c r="L2247" s="107"/>
      <c r="M2247" s="110"/>
      <c r="N2247" s="109"/>
      <c r="P2247" s="38">
        <f t="shared" si="210"/>
        <v>0</v>
      </c>
      <c r="Q2247" s="105">
        <f t="shared" si="209"/>
        <v>0</v>
      </c>
      <c r="R2247" s="38">
        <f t="shared" si="211"/>
        <v>0</v>
      </c>
      <c r="S2247" s="40" t="str">
        <f t="shared" ref="S2247:S2310" si="214">IF(C2247=1,SUM(R2247:R2270)-SUM(P2247:P2270),"")</f>
        <v/>
      </c>
    </row>
    <row r="2248" spans="1:19">
      <c r="A2248" s="33"/>
      <c r="B2248" s="34"/>
      <c r="C2248" s="33"/>
      <c r="D2248" s="33"/>
      <c r="E2248" s="33"/>
      <c r="F2248" s="42"/>
      <c r="G2248" s="42"/>
      <c r="I2248">
        <f t="shared" si="212"/>
        <v>0</v>
      </c>
      <c r="J2248">
        <f t="shared" si="213"/>
        <v>0</v>
      </c>
      <c r="L2248" s="107"/>
      <c r="M2248" s="110"/>
      <c r="N2248" s="109"/>
      <c r="P2248" s="38">
        <f t="shared" si="210"/>
        <v>0</v>
      </c>
      <c r="Q2248" s="105">
        <f t="shared" ref="Q2248:Q2311" si="215">I2248*M2248/1000</f>
        <v>0</v>
      </c>
      <c r="R2248" s="38">
        <f t="shared" si="211"/>
        <v>0</v>
      </c>
      <c r="S2248" s="40" t="str">
        <f t="shared" si="214"/>
        <v/>
      </c>
    </row>
    <row r="2249" spans="1:19">
      <c r="A2249" s="33"/>
      <c r="B2249" s="34"/>
      <c r="C2249" s="33"/>
      <c r="D2249" s="33"/>
      <c r="E2249" s="33"/>
      <c r="F2249" s="42"/>
      <c r="G2249" s="42"/>
      <c r="I2249">
        <f t="shared" si="212"/>
        <v>0</v>
      </c>
      <c r="J2249">
        <f t="shared" si="213"/>
        <v>0</v>
      </c>
      <c r="L2249" s="107"/>
      <c r="M2249" s="110"/>
      <c r="N2249" s="109"/>
      <c r="P2249" s="38">
        <f t="shared" si="210"/>
        <v>0</v>
      </c>
      <c r="Q2249" s="105">
        <f t="shared" si="215"/>
        <v>0</v>
      </c>
      <c r="R2249" s="38">
        <f t="shared" si="211"/>
        <v>0</v>
      </c>
      <c r="S2249" s="40" t="str">
        <f t="shared" si="214"/>
        <v/>
      </c>
    </row>
    <row r="2250" spans="1:19">
      <c r="A2250" s="33"/>
      <c r="B2250" s="34"/>
      <c r="C2250" s="33"/>
      <c r="D2250" s="33"/>
      <c r="E2250" s="33"/>
      <c r="F2250" s="42"/>
      <c r="G2250" s="42"/>
      <c r="I2250">
        <f t="shared" si="212"/>
        <v>0</v>
      </c>
      <c r="J2250">
        <f t="shared" si="213"/>
        <v>0</v>
      </c>
      <c r="L2250" s="107"/>
      <c r="M2250" s="110"/>
      <c r="N2250" s="109"/>
      <c r="P2250" s="38">
        <f t="shared" si="210"/>
        <v>0</v>
      </c>
      <c r="Q2250" s="105">
        <f t="shared" si="215"/>
        <v>0</v>
      </c>
      <c r="R2250" s="38">
        <f t="shared" si="211"/>
        <v>0</v>
      </c>
      <c r="S2250" s="40" t="str">
        <f t="shared" si="214"/>
        <v/>
      </c>
    </row>
    <row r="2251" spans="1:19">
      <c r="A2251" s="33"/>
      <c r="B2251" s="34"/>
      <c r="C2251" s="33"/>
      <c r="D2251" s="33"/>
      <c r="E2251" s="33"/>
      <c r="F2251" s="42"/>
      <c r="G2251" s="42"/>
      <c r="I2251">
        <f t="shared" si="212"/>
        <v>0</v>
      </c>
      <c r="J2251">
        <f t="shared" si="213"/>
        <v>0</v>
      </c>
      <c r="L2251" s="107"/>
      <c r="M2251" s="110"/>
      <c r="N2251" s="109"/>
      <c r="P2251" s="38">
        <f t="shared" si="210"/>
        <v>0</v>
      </c>
      <c r="Q2251" s="105">
        <f t="shared" si="215"/>
        <v>0</v>
      </c>
      <c r="R2251" s="38">
        <f t="shared" si="211"/>
        <v>0</v>
      </c>
      <c r="S2251" s="40" t="str">
        <f t="shared" si="214"/>
        <v/>
      </c>
    </row>
    <row r="2252" spans="1:19">
      <c r="A2252" s="33"/>
      <c r="B2252" s="34"/>
      <c r="C2252" s="33"/>
      <c r="D2252" s="33"/>
      <c r="E2252" s="33"/>
      <c r="F2252" s="42"/>
      <c r="G2252" s="42"/>
      <c r="I2252">
        <f t="shared" si="212"/>
        <v>0</v>
      </c>
      <c r="J2252">
        <f t="shared" si="213"/>
        <v>0</v>
      </c>
      <c r="L2252" s="107"/>
      <c r="M2252" s="110"/>
      <c r="N2252" s="109"/>
      <c r="P2252" s="38">
        <f t="shared" si="210"/>
        <v>0</v>
      </c>
      <c r="Q2252" s="105">
        <f t="shared" si="215"/>
        <v>0</v>
      </c>
      <c r="R2252" s="38">
        <f t="shared" si="211"/>
        <v>0</v>
      </c>
      <c r="S2252" s="40" t="str">
        <f t="shared" si="214"/>
        <v/>
      </c>
    </row>
    <row r="2253" spans="1:19">
      <c r="A2253" s="33"/>
      <c r="B2253" s="34"/>
      <c r="C2253" s="33"/>
      <c r="D2253" s="33"/>
      <c r="E2253" s="33"/>
      <c r="F2253" s="42"/>
      <c r="G2253" s="42"/>
      <c r="I2253">
        <f t="shared" si="212"/>
        <v>0</v>
      </c>
      <c r="J2253">
        <f t="shared" si="213"/>
        <v>0</v>
      </c>
      <c r="L2253" s="107"/>
      <c r="M2253" s="110"/>
      <c r="N2253" s="109"/>
      <c r="P2253" s="38">
        <f t="shared" si="210"/>
        <v>0</v>
      </c>
      <c r="Q2253" s="105">
        <f t="shared" si="215"/>
        <v>0</v>
      </c>
      <c r="R2253" s="38">
        <f t="shared" si="211"/>
        <v>0</v>
      </c>
      <c r="S2253" s="40" t="str">
        <f t="shared" si="214"/>
        <v/>
      </c>
    </row>
    <row r="2254" spans="1:19">
      <c r="A2254" s="33"/>
      <c r="B2254" s="34"/>
      <c r="C2254" s="33"/>
      <c r="D2254" s="33"/>
      <c r="E2254" s="33"/>
      <c r="F2254" s="42"/>
      <c r="G2254" s="42"/>
      <c r="I2254">
        <f t="shared" si="212"/>
        <v>0</v>
      </c>
      <c r="J2254">
        <f t="shared" si="213"/>
        <v>0</v>
      </c>
      <c r="L2254" s="107"/>
      <c r="M2254" s="110"/>
      <c r="N2254" s="109"/>
      <c r="P2254" s="38">
        <f t="shared" si="210"/>
        <v>0</v>
      </c>
      <c r="Q2254" s="105">
        <f t="shared" si="215"/>
        <v>0</v>
      </c>
      <c r="R2254" s="38">
        <f t="shared" si="211"/>
        <v>0</v>
      </c>
      <c r="S2254" s="40" t="str">
        <f t="shared" si="214"/>
        <v/>
      </c>
    </row>
    <row r="2255" spans="1:19">
      <c r="A2255" s="33"/>
      <c r="B2255" s="34"/>
      <c r="C2255" s="33"/>
      <c r="D2255" s="33"/>
      <c r="E2255" s="33"/>
      <c r="F2255" s="42"/>
      <c r="G2255" s="42"/>
      <c r="I2255">
        <f t="shared" si="212"/>
        <v>0</v>
      </c>
      <c r="J2255">
        <f t="shared" si="213"/>
        <v>0</v>
      </c>
      <c r="L2255" s="107"/>
      <c r="M2255" s="110"/>
      <c r="N2255" s="109"/>
      <c r="P2255" s="38">
        <f t="shared" si="210"/>
        <v>0</v>
      </c>
      <c r="Q2255" s="105">
        <f t="shared" si="215"/>
        <v>0</v>
      </c>
      <c r="R2255" s="38">
        <f t="shared" si="211"/>
        <v>0</v>
      </c>
      <c r="S2255" s="40" t="str">
        <f t="shared" si="214"/>
        <v/>
      </c>
    </row>
    <row r="2256" spans="1:19">
      <c r="A2256" s="33"/>
      <c r="B2256" s="34"/>
      <c r="C2256" s="33"/>
      <c r="D2256" s="33"/>
      <c r="E2256" s="33"/>
      <c r="F2256" s="42"/>
      <c r="G2256" s="42"/>
      <c r="I2256">
        <f t="shared" si="212"/>
        <v>0</v>
      </c>
      <c r="J2256">
        <f t="shared" si="213"/>
        <v>0</v>
      </c>
      <c r="L2256" s="107"/>
      <c r="M2256" s="110"/>
      <c r="N2256" s="109"/>
      <c r="P2256" s="38">
        <f t="shared" si="210"/>
        <v>0</v>
      </c>
      <c r="Q2256" s="105">
        <f t="shared" si="215"/>
        <v>0</v>
      </c>
      <c r="R2256" s="38">
        <f t="shared" si="211"/>
        <v>0</v>
      </c>
      <c r="S2256" s="40" t="str">
        <f t="shared" si="214"/>
        <v/>
      </c>
    </row>
    <row r="2257" spans="1:19">
      <c r="A2257" s="33"/>
      <c r="B2257" s="34"/>
      <c r="C2257" s="33"/>
      <c r="D2257" s="33"/>
      <c r="E2257" s="33"/>
      <c r="F2257" s="42"/>
      <c r="G2257" s="42"/>
      <c r="I2257">
        <f t="shared" si="212"/>
        <v>0</v>
      </c>
      <c r="J2257">
        <f t="shared" si="213"/>
        <v>0</v>
      </c>
      <c r="L2257" s="107"/>
      <c r="M2257" s="110"/>
      <c r="N2257" s="109"/>
      <c r="P2257" s="38">
        <f t="shared" si="210"/>
        <v>0</v>
      </c>
      <c r="Q2257" s="105">
        <f t="shared" si="215"/>
        <v>0</v>
      </c>
      <c r="R2257" s="38">
        <f t="shared" si="211"/>
        <v>0</v>
      </c>
      <c r="S2257" s="40" t="str">
        <f t="shared" si="214"/>
        <v/>
      </c>
    </row>
    <row r="2258" spans="1:19">
      <c r="A2258" s="33"/>
      <c r="B2258" s="34"/>
      <c r="C2258" s="33"/>
      <c r="D2258" s="33"/>
      <c r="E2258" s="33"/>
      <c r="F2258" s="42"/>
      <c r="G2258" s="42"/>
      <c r="I2258">
        <f t="shared" si="212"/>
        <v>0</v>
      </c>
      <c r="J2258">
        <f t="shared" si="213"/>
        <v>0</v>
      </c>
      <c r="L2258" s="107"/>
      <c r="M2258" s="110"/>
      <c r="N2258" s="109"/>
      <c r="P2258" s="38">
        <f t="shared" si="210"/>
        <v>0</v>
      </c>
      <c r="Q2258" s="105">
        <f t="shared" si="215"/>
        <v>0</v>
      </c>
      <c r="R2258" s="38">
        <f t="shared" si="211"/>
        <v>0</v>
      </c>
      <c r="S2258" s="40" t="str">
        <f t="shared" si="214"/>
        <v/>
      </c>
    </row>
    <row r="2259" spans="1:19">
      <c r="A2259" s="33"/>
      <c r="B2259" s="34"/>
      <c r="C2259" s="33"/>
      <c r="D2259" s="33"/>
      <c r="E2259" s="33"/>
      <c r="F2259" s="42"/>
      <c r="G2259" s="42"/>
      <c r="I2259">
        <f t="shared" si="212"/>
        <v>0</v>
      </c>
      <c r="J2259">
        <f t="shared" si="213"/>
        <v>0</v>
      </c>
      <c r="L2259" s="107"/>
      <c r="M2259" s="110"/>
      <c r="N2259" s="109"/>
      <c r="P2259" s="38">
        <f t="shared" si="210"/>
        <v>0</v>
      </c>
      <c r="Q2259" s="105">
        <f t="shared" si="215"/>
        <v>0</v>
      </c>
      <c r="R2259" s="38">
        <f t="shared" si="211"/>
        <v>0</v>
      </c>
      <c r="S2259" s="40" t="str">
        <f t="shared" si="214"/>
        <v/>
      </c>
    </row>
    <row r="2260" spans="1:19">
      <c r="A2260" s="33"/>
      <c r="B2260" s="34"/>
      <c r="C2260" s="33"/>
      <c r="D2260" s="33"/>
      <c r="E2260" s="33"/>
      <c r="F2260" s="42"/>
      <c r="G2260" s="42"/>
      <c r="I2260">
        <f t="shared" si="212"/>
        <v>0</v>
      </c>
      <c r="J2260">
        <f t="shared" si="213"/>
        <v>0</v>
      </c>
      <c r="L2260" s="107"/>
      <c r="M2260" s="110"/>
      <c r="N2260" s="109"/>
      <c r="P2260" s="38">
        <f t="shared" si="210"/>
        <v>0</v>
      </c>
      <c r="Q2260" s="105">
        <f t="shared" si="215"/>
        <v>0</v>
      </c>
      <c r="R2260" s="38">
        <f t="shared" si="211"/>
        <v>0</v>
      </c>
      <c r="S2260" s="40" t="str">
        <f t="shared" si="214"/>
        <v/>
      </c>
    </row>
    <row r="2261" spans="1:19">
      <c r="A2261" s="33"/>
      <c r="B2261" s="34"/>
      <c r="C2261" s="33"/>
      <c r="D2261" s="33"/>
      <c r="E2261" s="33"/>
      <c r="F2261" s="42"/>
      <c r="G2261" s="42"/>
      <c r="I2261">
        <f t="shared" si="212"/>
        <v>0</v>
      </c>
      <c r="J2261">
        <f t="shared" si="213"/>
        <v>0</v>
      </c>
      <c r="L2261" s="107"/>
      <c r="M2261" s="110"/>
      <c r="N2261" s="109"/>
      <c r="P2261" s="38">
        <f t="shared" si="210"/>
        <v>0</v>
      </c>
      <c r="Q2261" s="105">
        <f t="shared" si="215"/>
        <v>0</v>
      </c>
      <c r="R2261" s="38">
        <f t="shared" si="211"/>
        <v>0</v>
      </c>
      <c r="S2261" s="40" t="str">
        <f t="shared" si="214"/>
        <v/>
      </c>
    </row>
    <row r="2262" spans="1:19">
      <c r="A2262" s="33"/>
      <c r="B2262" s="34"/>
      <c r="C2262" s="33"/>
      <c r="D2262" s="33"/>
      <c r="E2262" s="33"/>
      <c r="F2262" s="42"/>
      <c r="G2262" s="42"/>
      <c r="I2262">
        <f t="shared" si="212"/>
        <v>0</v>
      </c>
      <c r="J2262">
        <f t="shared" si="213"/>
        <v>0</v>
      </c>
      <c r="L2262" s="107"/>
      <c r="M2262" s="110"/>
      <c r="N2262" s="109"/>
      <c r="P2262" s="38">
        <f t="shared" si="210"/>
        <v>0</v>
      </c>
      <c r="Q2262" s="105">
        <f t="shared" si="215"/>
        <v>0</v>
      </c>
      <c r="R2262" s="38">
        <f t="shared" si="211"/>
        <v>0</v>
      </c>
      <c r="S2262" s="40" t="str">
        <f t="shared" si="214"/>
        <v/>
      </c>
    </row>
    <row r="2263" spans="1:19">
      <c r="A2263" s="33"/>
      <c r="B2263" s="34"/>
      <c r="C2263" s="33"/>
      <c r="D2263" s="33"/>
      <c r="E2263" s="33"/>
      <c r="F2263" s="42"/>
      <c r="G2263" s="42"/>
      <c r="I2263">
        <f t="shared" si="212"/>
        <v>0</v>
      </c>
      <c r="J2263">
        <f t="shared" si="213"/>
        <v>0</v>
      </c>
      <c r="L2263" s="107"/>
      <c r="M2263" s="110"/>
      <c r="N2263" s="109"/>
      <c r="P2263" s="38">
        <f t="shared" si="210"/>
        <v>0</v>
      </c>
      <c r="Q2263" s="105">
        <f t="shared" si="215"/>
        <v>0</v>
      </c>
      <c r="R2263" s="38">
        <f t="shared" si="211"/>
        <v>0</v>
      </c>
      <c r="S2263" s="40" t="str">
        <f t="shared" si="214"/>
        <v/>
      </c>
    </row>
    <row r="2264" spans="1:19">
      <c r="A2264" s="33"/>
      <c r="B2264" s="34"/>
      <c r="C2264" s="33"/>
      <c r="D2264" s="33"/>
      <c r="E2264" s="33"/>
      <c r="F2264" s="42"/>
      <c r="G2264" s="42"/>
      <c r="I2264">
        <f t="shared" si="212"/>
        <v>0</v>
      </c>
      <c r="J2264">
        <f t="shared" si="213"/>
        <v>0</v>
      </c>
      <c r="L2264" s="107"/>
      <c r="M2264" s="110"/>
      <c r="N2264" s="109"/>
      <c r="P2264" s="38">
        <f t="shared" si="210"/>
        <v>0</v>
      </c>
      <c r="Q2264" s="105">
        <f t="shared" si="215"/>
        <v>0</v>
      </c>
      <c r="R2264" s="38">
        <f t="shared" si="211"/>
        <v>0</v>
      </c>
      <c r="S2264" s="40" t="str">
        <f t="shared" si="214"/>
        <v/>
      </c>
    </row>
    <row r="2265" spans="1:19">
      <c r="A2265" s="33"/>
      <c r="B2265" s="34"/>
      <c r="C2265" s="33"/>
      <c r="D2265" s="33"/>
      <c r="E2265" s="33"/>
      <c r="F2265" s="42"/>
      <c r="G2265" s="42"/>
      <c r="I2265">
        <f t="shared" si="212"/>
        <v>0</v>
      </c>
      <c r="J2265">
        <f t="shared" si="213"/>
        <v>0</v>
      </c>
      <c r="L2265" s="107"/>
      <c r="M2265" s="110"/>
      <c r="N2265" s="109"/>
      <c r="P2265" s="38">
        <f t="shared" si="210"/>
        <v>0</v>
      </c>
      <c r="Q2265" s="105">
        <f t="shared" si="215"/>
        <v>0</v>
      </c>
      <c r="R2265" s="38">
        <f t="shared" si="211"/>
        <v>0</v>
      </c>
      <c r="S2265" s="40" t="str">
        <f t="shared" si="214"/>
        <v/>
      </c>
    </row>
    <row r="2266" spans="1:19">
      <c r="A2266" s="33"/>
      <c r="B2266" s="34"/>
      <c r="C2266" s="33"/>
      <c r="D2266" s="33"/>
      <c r="E2266" s="33"/>
      <c r="F2266" s="42"/>
      <c r="G2266" s="42"/>
      <c r="I2266">
        <f t="shared" si="212"/>
        <v>0</v>
      </c>
      <c r="J2266">
        <f t="shared" si="213"/>
        <v>0</v>
      </c>
      <c r="L2266" s="107"/>
      <c r="M2266" s="110"/>
      <c r="N2266" s="109"/>
      <c r="P2266" s="38">
        <f t="shared" si="210"/>
        <v>0</v>
      </c>
      <c r="Q2266" s="105">
        <f t="shared" si="215"/>
        <v>0</v>
      </c>
      <c r="R2266" s="38">
        <f t="shared" si="211"/>
        <v>0</v>
      </c>
      <c r="S2266" s="40" t="str">
        <f t="shared" si="214"/>
        <v/>
      </c>
    </row>
    <row r="2267" spans="1:19">
      <c r="A2267" s="33"/>
      <c r="B2267" s="34"/>
      <c r="C2267" s="33"/>
      <c r="D2267" s="33"/>
      <c r="E2267" s="33"/>
      <c r="F2267" s="42"/>
      <c r="G2267" s="42"/>
      <c r="I2267">
        <f t="shared" si="212"/>
        <v>0</v>
      </c>
      <c r="J2267">
        <f t="shared" si="213"/>
        <v>0</v>
      </c>
      <c r="L2267" s="107"/>
      <c r="M2267" s="110"/>
      <c r="N2267" s="109"/>
      <c r="P2267" s="38">
        <f t="shared" si="210"/>
        <v>0</v>
      </c>
      <c r="Q2267" s="105">
        <f t="shared" si="215"/>
        <v>0</v>
      </c>
      <c r="R2267" s="38">
        <f t="shared" si="211"/>
        <v>0</v>
      </c>
      <c r="S2267" s="40" t="str">
        <f t="shared" si="214"/>
        <v/>
      </c>
    </row>
    <row r="2268" spans="1:19">
      <c r="A2268" s="33"/>
      <c r="B2268" s="34"/>
      <c r="C2268" s="33"/>
      <c r="D2268" s="33"/>
      <c r="E2268" s="33"/>
      <c r="F2268" s="42"/>
      <c r="G2268" s="42"/>
      <c r="I2268">
        <f t="shared" si="212"/>
        <v>0</v>
      </c>
      <c r="J2268">
        <f t="shared" si="213"/>
        <v>0</v>
      </c>
      <c r="L2268" s="107"/>
      <c r="M2268" s="110"/>
      <c r="N2268" s="109"/>
      <c r="P2268" s="38">
        <f t="shared" si="210"/>
        <v>0</v>
      </c>
      <c r="Q2268" s="105">
        <f t="shared" si="215"/>
        <v>0</v>
      </c>
      <c r="R2268" s="38">
        <f t="shared" si="211"/>
        <v>0</v>
      </c>
      <c r="S2268" s="40" t="str">
        <f t="shared" si="214"/>
        <v/>
      </c>
    </row>
    <row r="2269" spans="1:19">
      <c r="A2269" s="33"/>
      <c r="B2269" s="34"/>
      <c r="C2269" s="33"/>
      <c r="D2269" s="33"/>
      <c r="E2269" s="33"/>
      <c r="F2269" s="42"/>
      <c r="G2269" s="42"/>
      <c r="I2269">
        <f t="shared" si="212"/>
        <v>0</v>
      </c>
      <c r="J2269">
        <f t="shared" si="213"/>
        <v>0</v>
      </c>
      <c r="L2269" s="107"/>
      <c r="M2269" s="110"/>
      <c r="N2269" s="109"/>
      <c r="P2269" s="38">
        <f t="shared" si="210"/>
        <v>0</v>
      </c>
      <c r="Q2269" s="105">
        <f t="shared" si="215"/>
        <v>0</v>
      </c>
      <c r="R2269" s="38">
        <f t="shared" si="211"/>
        <v>0</v>
      </c>
      <c r="S2269" s="40" t="str">
        <f t="shared" si="214"/>
        <v/>
      </c>
    </row>
    <row r="2270" spans="1:19">
      <c r="A2270" s="33"/>
      <c r="B2270" s="34"/>
      <c r="C2270" s="33"/>
      <c r="D2270" s="33"/>
      <c r="E2270" s="33"/>
      <c r="F2270" s="42"/>
      <c r="G2270" s="42"/>
      <c r="I2270">
        <f t="shared" si="212"/>
        <v>0</v>
      </c>
      <c r="J2270">
        <f t="shared" si="213"/>
        <v>0</v>
      </c>
      <c r="L2270" s="107"/>
      <c r="M2270" s="110"/>
      <c r="N2270" s="109"/>
      <c r="P2270" s="38">
        <f t="shared" si="210"/>
        <v>0</v>
      </c>
      <c r="Q2270" s="105">
        <f t="shared" si="215"/>
        <v>0</v>
      </c>
      <c r="R2270" s="38">
        <f t="shared" si="211"/>
        <v>0</v>
      </c>
      <c r="S2270" s="40" t="str">
        <f t="shared" si="214"/>
        <v/>
      </c>
    </row>
    <row r="2271" spans="1:19">
      <c r="A2271" s="33"/>
      <c r="B2271" s="34"/>
      <c r="C2271" s="33"/>
      <c r="D2271" s="33"/>
      <c r="E2271" s="33"/>
      <c r="F2271" s="42"/>
      <c r="G2271" s="42"/>
      <c r="I2271">
        <f t="shared" si="212"/>
        <v>0</v>
      </c>
      <c r="J2271">
        <f t="shared" si="213"/>
        <v>0</v>
      </c>
      <c r="L2271" s="107"/>
      <c r="M2271" s="110"/>
      <c r="N2271" s="109"/>
      <c r="P2271" s="38">
        <f t="shared" si="210"/>
        <v>0</v>
      </c>
      <c r="Q2271" s="105">
        <f t="shared" si="215"/>
        <v>0</v>
      </c>
      <c r="R2271" s="38">
        <f t="shared" si="211"/>
        <v>0</v>
      </c>
      <c r="S2271" s="40" t="str">
        <f t="shared" si="214"/>
        <v/>
      </c>
    </row>
    <row r="2272" spans="1:19">
      <c r="A2272" s="33"/>
      <c r="B2272" s="34"/>
      <c r="C2272" s="33"/>
      <c r="D2272" s="33"/>
      <c r="E2272" s="33"/>
      <c r="F2272" s="42"/>
      <c r="G2272" s="42"/>
      <c r="I2272">
        <f t="shared" si="212"/>
        <v>0</v>
      </c>
      <c r="J2272">
        <f t="shared" si="213"/>
        <v>0</v>
      </c>
      <c r="L2272" s="107"/>
      <c r="M2272" s="110"/>
      <c r="N2272" s="109"/>
      <c r="P2272" s="38">
        <f t="shared" si="210"/>
        <v>0</v>
      </c>
      <c r="Q2272" s="105">
        <f t="shared" si="215"/>
        <v>0</v>
      </c>
      <c r="R2272" s="38">
        <f t="shared" si="211"/>
        <v>0</v>
      </c>
      <c r="S2272" s="40" t="str">
        <f t="shared" si="214"/>
        <v/>
      </c>
    </row>
    <row r="2273" spans="1:19">
      <c r="A2273" s="33"/>
      <c r="B2273" s="34"/>
      <c r="C2273" s="33"/>
      <c r="D2273" s="33"/>
      <c r="E2273" s="33"/>
      <c r="F2273" s="42"/>
      <c r="G2273" s="42"/>
      <c r="I2273">
        <f t="shared" si="212"/>
        <v>0</v>
      </c>
      <c r="J2273">
        <f t="shared" si="213"/>
        <v>0</v>
      </c>
      <c r="L2273" s="107"/>
      <c r="M2273" s="110"/>
      <c r="N2273" s="109"/>
      <c r="P2273" s="38">
        <f t="shared" si="210"/>
        <v>0</v>
      </c>
      <c r="Q2273" s="105">
        <f t="shared" si="215"/>
        <v>0</v>
      </c>
      <c r="R2273" s="38">
        <f t="shared" si="211"/>
        <v>0</v>
      </c>
      <c r="S2273" s="40" t="str">
        <f t="shared" si="214"/>
        <v/>
      </c>
    </row>
    <row r="2274" spans="1:19">
      <c r="A2274" s="33"/>
      <c r="B2274" s="34"/>
      <c r="C2274" s="33"/>
      <c r="D2274" s="33"/>
      <c r="E2274" s="33"/>
      <c r="F2274" s="42"/>
      <c r="G2274" s="42"/>
      <c r="I2274">
        <f t="shared" si="212"/>
        <v>0</v>
      </c>
      <c r="J2274">
        <f t="shared" si="213"/>
        <v>0</v>
      </c>
      <c r="L2274" s="107"/>
      <c r="M2274" s="110"/>
      <c r="N2274" s="109"/>
      <c r="P2274" s="38">
        <f t="shared" si="210"/>
        <v>0</v>
      </c>
      <c r="Q2274" s="105">
        <f t="shared" si="215"/>
        <v>0</v>
      </c>
      <c r="R2274" s="38">
        <f t="shared" si="211"/>
        <v>0</v>
      </c>
      <c r="S2274" s="40" t="str">
        <f t="shared" si="214"/>
        <v/>
      </c>
    </row>
    <row r="2275" spans="1:19">
      <c r="A2275" s="33"/>
      <c r="B2275" s="34"/>
      <c r="C2275" s="33"/>
      <c r="D2275" s="33"/>
      <c r="E2275" s="33"/>
      <c r="F2275" s="42"/>
      <c r="G2275" s="42"/>
      <c r="I2275">
        <f t="shared" si="212"/>
        <v>0</v>
      </c>
      <c r="J2275">
        <f t="shared" si="213"/>
        <v>0</v>
      </c>
      <c r="L2275" s="107"/>
      <c r="M2275" s="110"/>
      <c r="N2275" s="109"/>
      <c r="P2275" s="38">
        <f t="shared" si="210"/>
        <v>0</v>
      </c>
      <c r="Q2275" s="105">
        <f t="shared" si="215"/>
        <v>0</v>
      </c>
      <c r="R2275" s="38">
        <f t="shared" si="211"/>
        <v>0</v>
      </c>
      <c r="S2275" s="40" t="str">
        <f t="shared" si="214"/>
        <v/>
      </c>
    </row>
    <row r="2276" spans="1:19">
      <c r="A2276" s="33"/>
      <c r="B2276" s="34"/>
      <c r="C2276" s="33"/>
      <c r="D2276" s="33"/>
      <c r="E2276" s="33"/>
      <c r="F2276" s="42"/>
      <c r="G2276" s="42"/>
      <c r="I2276">
        <f t="shared" si="212"/>
        <v>0</v>
      </c>
      <c r="J2276">
        <f t="shared" si="213"/>
        <v>0</v>
      </c>
      <c r="L2276" s="107"/>
      <c r="M2276" s="110"/>
      <c r="N2276" s="109"/>
      <c r="P2276" s="38">
        <f t="shared" si="210"/>
        <v>0</v>
      </c>
      <c r="Q2276" s="105">
        <f t="shared" si="215"/>
        <v>0</v>
      </c>
      <c r="R2276" s="38">
        <f t="shared" si="211"/>
        <v>0</v>
      </c>
      <c r="S2276" s="40" t="str">
        <f t="shared" si="214"/>
        <v/>
      </c>
    </row>
    <row r="2277" spans="1:19">
      <c r="A2277" s="33"/>
      <c r="B2277" s="34"/>
      <c r="C2277" s="33"/>
      <c r="D2277" s="33"/>
      <c r="E2277" s="33"/>
      <c r="F2277" s="42"/>
      <c r="G2277" s="42"/>
      <c r="I2277">
        <f t="shared" si="212"/>
        <v>0</v>
      </c>
      <c r="J2277">
        <f t="shared" si="213"/>
        <v>0</v>
      </c>
      <c r="L2277" s="107"/>
      <c r="M2277" s="110"/>
      <c r="N2277" s="109"/>
      <c r="P2277" s="38">
        <f t="shared" si="210"/>
        <v>0</v>
      </c>
      <c r="Q2277" s="105">
        <f t="shared" si="215"/>
        <v>0</v>
      </c>
      <c r="R2277" s="38">
        <f t="shared" si="211"/>
        <v>0</v>
      </c>
      <c r="S2277" s="40" t="str">
        <f t="shared" si="214"/>
        <v/>
      </c>
    </row>
    <row r="2278" spans="1:19">
      <c r="A2278" s="33"/>
      <c r="B2278" s="34"/>
      <c r="C2278" s="33"/>
      <c r="D2278" s="33"/>
      <c r="E2278" s="33"/>
      <c r="F2278" s="42"/>
      <c r="G2278" s="42"/>
      <c r="I2278">
        <f t="shared" si="212"/>
        <v>0</v>
      </c>
      <c r="J2278">
        <f t="shared" si="213"/>
        <v>0</v>
      </c>
      <c r="L2278" s="107"/>
      <c r="M2278" s="110"/>
      <c r="N2278" s="109"/>
      <c r="P2278" s="38">
        <f t="shared" si="210"/>
        <v>0</v>
      </c>
      <c r="Q2278" s="105">
        <f t="shared" si="215"/>
        <v>0</v>
      </c>
      <c r="R2278" s="38">
        <f t="shared" si="211"/>
        <v>0</v>
      </c>
      <c r="S2278" s="40" t="str">
        <f t="shared" si="214"/>
        <v/>
      </c>
    </row>
    <row r="2279" spans="1:19">
      <c r="A2279" s="33"/>
      <c r="B2279" s="34"/>
      <c r="C2279" s="33"/>
      <c r="D2279" s="33"/>
      <c r="E2279" s="33"/>
      <c r="F2279" s="42"/>
      <c r="G2279" s="42"/>
      <c r="I2279">
        <f t="shared" si="212"/>
        <v>0</v>
      </c>
      <c r="J2279">
        <f t="shared" si="213"/>
        <v>0</v>
      </c>
      <c r="L2279" s="107"/>
      <c r="M2279" s="110"/>
      <c r="N2279" s="109"/>
      <c r="P2279" s="38">
        <f t="shared" si="210"/>
        <v>0</v>
      </c>
      <c r="Q2279" s="105">
        <f t="shared" si="215"/>
        <v>0</v>
      </c>
      <c r="R2279" s="38">
        <f t="shared" si="211"/>
        <v>0</v>
      </c>
      <c r="S2279" s="40" t="str">
        <f t="shared" si="214"/>
        <v/>
      </c>
    </row>
    <row r="2280" spans="1:19">
      <c r="A2280" s="33"/>
      <c r="B2280" s="34"/>
      <c r="C2280" s="33"/>
      <c r="D2280" s="33"/>
      <c r="E2280" s="33"/>
      <c r="F2280" s="42"/>
      <c r="G2280" s="42"/>
      <c r="I2280">
        <f t="shared" si="212"/>
        <v>0</v>
      </c>
      <c r="J2280">
        <f t="shared" si="213"/>
        <v>0</v>
      </c>
      <c r="L2280" s="107"/>
      <c r="M2280" s="110"/>
      <c r="N2280" s="109"/>
      <c r="P2280" s="38">
        <f t="shared" si="210"/>
        <v>0</v>
      </c>
      <c r="Q2280" s="105">
        <f t="shared" si="215"/>
        <v>0</v>
      </c>
      <c r="R2280" s="38">
        <f t="shared" si="211"/>
        <v>0</v>
      </c>
      <c r="S2280" s="40" t="str">
        <f t="shared" si="214"/>
        <v/>
      </c>
    </row>
    <row r="2281" spans="1:19">
      <c r="A2281" s="33"/>
      <c r="B2281" s="34"/>
      <c r="C2281" s="33"/>
      <c r="D2281" s="33"/>
      <c r="E2281" s="33"/>
      <c r="F2281" s="42"/>
      <c r="G2281" s="42"/>
      <c r="I2281">
        <f t="shared" si="212"/>
        <v>0</v>
      </c>
      <c r="J2281">
        <f t="shared" si="213"/>
        <v>0</v>
      </c>
      <c r="L2281" s="107"/>
      <c r="M2281" s="110"/>
      <c r="N2281" s="109"/>
      <c r="P2281" s="38">
        <f t="shared" si="210"/>
        <v>0</v>
      </c>
      <c r="Q2281" s="105">
        <f t="shared" si="215"/>
        <v>0</v>
      </c>
      <c r="R2281" s="38">
        <f t="shared" si="211"/>
        <v>0</v>
      </c>
      <c r="S2281" s="40" t="str">
        <f t="shared" si="214"/>
        <v/>
      </c>
    </row>
    <row r="2282" spans="1:19">
      <c r="A2282" s="33"/>
      <c r="B2282" s="34"/>
      <c r="C2282" s="33"/>
      <c r="D2282" s="33"/>
      <c r="E2282" s="33"/>
      <c r="F2282" s="42"/>
      <c r="G2282" s="42"/>
      <c r="I2282">
        <f t="shared" si="212"/>
        <v>0</v>
      </c>
      <c r="J2282">
        <f t="shared" si="213"/>
        <v>0</v>
      </c>
      <c r="L2282" s="107"/>
      <c r="M2282" s="110"/>
      <c r="N2282" s="109"/>
      <c r="P2282" s="38">
        <f t="shared" si="210"/>
        <v>0</v>
      </c>
      <c r="Q2282" s="105">
        <f t="shared" si="215"/>
        <v>0</v>
      </c>
      <c r="R2282" s="38">
        <f t="shared" si="211"/>
        <v>0</v>
      </c>
      <c r="S2282" s="40" t="str">
        <f t="shared" si="214"/>
        <v/>
      </c>
    </row>
    <row r="2283" spans="1:19">
      <c r="A2283" s="33"/>
      <c r="B2283" s="34"/>
      <c r="C2283" s="33"/>
      <c r="D2283" s="33"/>
      <c r="E2283" s="33"/>
      <c r="F2283" s="42"/>
      <c r="G2283" s="42"/>
      <c r="I2283">
        <f t="shared" si="212"/>
        <v>0</v>
      </c>
      <c r="J2283">
        <f t="shared" si="213"/>
        <v>0</v>
      </c>
      <c r="L2283" s="107"/>
      <c r="M2283" s="110"/>
      <c r="N2283" s="109"/>
      <c r="P2283" s="38">
        <f t="shared" si="210"/>
        <v>0</v>
      </c>
      <c r="Q2283" s="105">
        <f t="shared" si="215"/>
        <v>0</v>
      </c>
      <c r="R2283" s="38">
        <f t="shared" si="211"/>
        <v>0</v>
      </c>
      <c r="S2283" s="40" t="str">
        <f t="shared" si="214"/>
        <v/>
      </c>
    </row>
    <row r="2284" spans="1:19">
      <c r="A2284" s="33"/>
      <c r="B2284" s="34"/>
      <c r="C2284" s="33"/>
      <c r="D2284" s="33"/>
      <c r="E2284" s="33"/>
      <c r="F2284" s="42"/>
      <c r="G2284" s="42"/>
      <c r="I2284">
        <f t="shared" si="212"/>
        <v>0</v>
      </c>
      <c r="J2284">
        <f t="shared" si="213"/>
        <v>0</v>
      </c>
      <c r="L2284" s="107"/>
      <c r="M2284" s="110"/>
      <c r="N2284" s="109"/>
      <c r="P2284" s="38">
        <f t="shared" si="210"/>
        <v>0</v>
      </c>
      <c r="Q2284" s="105">
        <f t="shared" si="215"/>
        <v>0</v>
      </c>
      <c r="R2284" s="38">
        <f t="shared" si="211"/>
        <v>0</v>
      </c>
      <c r="S2284" s="40" t="str">
        <f t="shared" si="214"/>
        <v/>
      </c>
    </row>
    <row r="2285" spans="1:19">
      <c r="A2285" s="33"/>
      <c r="B2285" s="34"/>
      <c r="C2285" s="33"/>
      <c r="D2285" s="33"/>
      <c r="E2285" s="33"/>
      <c r="F2285" s="42"/>
      <c r="G2285" s="42"/>
      <c r="I2285">
        <f t="shared" si="212"/>
        <v>0</v>
      </c>
      <c r="J2285">
        <f t="shared" si="213"/>
        <v>0</v>
      </c>
      <c r="L2285" s="107"/>
      <c r="M2285" s="110"/>
      <c r="N2285" s="109"/>
      <c r="P2285" s="38">
        <f t="shared" si="210"/>
        <v>0</v>
      </c>
      <c r="Q2285" s="105">
        <f t="shared" si="215"/>
        <v>0</v>
      </c>
      <c r="R2285" s="38">
        <f t="shared" si="211"/>
        <v>0</v>
      </c>
      <c r="S2285" s="40" t="str">
        <f t="shared" si="214"/>
        <v/>
      </c>
    </row>
    <row r="2286" spans="1:19">
      <c r="A2286" s="33"/>
      <c r="B2286" s="34"/>
      <c r="C2286" s="33"/>
      <c r="D2286" s="33"/>
      <c r="E2286" s="33"/>
      <c r="F2286" s="42"/>
      <c r="G2286" s="42"/>
      <c r="I2286">
        <f t="shared" si="212"/>
        <v>0</v>
      </c>
      <c r="J2286">
        <f t="shared" si="213"/>
        <v>0</v>
      </c>
      <c r="L2286" s="107"/>
      <c r="M2286" s="110"/>
      <c r="N2286" s="109"/>
      <c r="P2286" s="38">
        <f t="shared" si="210"/>
        <v>0</v>
      </c>
      <c r="Q2286" s="105">
        <f t="shared" si="215"/>
        <v>0</v>
      </c>
      <c r="R2286" s="38">
        <f t="shared" si="211"/>
        <v>0</v>
      </c>
      <c r="S2286" s="40" t="str">
        <f t="shared" si="214"/>
        <v/>
      </c>
    </row>
    <row r="2287" spans="1:19">
      <c r="A2287" s="33"/>
      <c r="B2287" s="34"/>
      <c r="C2287" s="33"/>
      <c r="D2287" s="33"/>
      <c r="E2287" s="33"/>
      <c r="F2287" s="42"/>
      <c r="G2287" s="42"/>
      <c r="I2287">
        <f t="shared" si="212"/>
        <v>0</v>
      </c>
      <c r="J2287">
        <f t="shared" si="213"/>
        <v>0</v>
      </c>
      <c r="L2287" s="107"/>
      <c r="M2287" s="110"/>
      <c r="N2287" s="109"/>
      <c r="P2287" s="38">
        <f t="shared" si="210"/>
        <v>0</v>
      </c>
      <c r="Q2287" s="105">
        <f t="shared" si="215"/>
        <v>0</v>
      </c>
      <c r="R2287" s="38">
        <f t="shared" si="211"/>
        <v>0</v>
      </c>
      <c r="S2287" s="40" t="str">
        <f t="shared" si="214"/>
        <v/>
      </c>
    </row>
    <row r="2288" spans="1:19">
      <c r="A2288" s="33"/>
      <c r="B2288" s="34"/>
      <c r="C2288" s="33"/>
      <c r="D2288" s="33"/>
      <c r="E2288" s="33"/>
      <c r="F2288" s="42"/>
      <c r="G2288" s="42"/>
      <c r="I2288">
        <f t="shared" si="212"/>
        <v>0</v>
      </c>
      <c r="J2288">
        <f t="shared" si="213"/>
        <v>0</v>
      </c>
      <c r="L2288" s="107"/>
      <c r="M2288" s="110"/>
      <c r="N2288" s="109"/>
      <c r="P2288" s="38">
        <f t="shared" si="210"/>
        <v>0</v>
      </c>
      <c r="Q2288" s="105">
        <f t="shared" si="215"/>
        <v>0</v>
      </c>
      <c r="R2288" s="38">
        <f t="shared" si="211"/>
        <v>0</v>
      </c>
      <c r="S2288" s="40" t="str">
        <f t="shared" si="214"/>
        <v/>
      </c>
    </row>
    <row r="2289" spans="1:19">
      <c r="A2289" s="33"/>
      <c r="B2289" s="34"/>
      <c r="C2289" s="33"/>
      <c r="D2289" s="33"/>
      <c r="E2289" s="33"/>
      <c r="F2289" s="42"/>
      <c r="G2289" s="42"/>
      <c r="I2289">
        <f t="shared" si="212"/>
        <v>0</v>
      </c>
      <c r="J2289">
        <f t="shared" si="213"/>
        <v>0</v>
      </c>
      <c r="L2289" s="107"/>
      <c r="M2289" s="110"/>
      <c r="N2289" s="109"/>
      <c r="P2289" s="38">
        <f t="shared" si="210"/>
        <v>0</v>
      </c>
      <c r="Q2289" s="105">
        <f t="shared" si="215"/>
        <v>0</v>
      </c>
      <c r="R2289" s="38">
        <f t="shared" si="211"/>
        <v>0</v>
      </c>
      <c r="S2289" s="40" t="str">
        <f t="shared" si="214"/>
        <v/>
      </c>
    </row>
    <row r="2290" spans="1:19">
      <c r="A2290" s="33"/>
      <c r="B2290" s="34"/>
      <c r="C2290" s="33"/>
      <c r="D2290" s="33"/>
      <c r="E2290" s="33"/>
      <c r="F2290" s="42"/>
      <c r="G2290" s="42"/>
      <c r="I2290">
        <f t="shared" si="212"/>
        <v>0</v>
      </c>
      <c r="J2290">
        <f t="shared" si="213"/>
        <v>0</v>
      </c>
      <c r="L2290" s="107"/>
      <c r="M2290" s="110"/>
      <c r="N2290" s="109"/>
      <c r="P2290" s="38">
        <f t="shared" si="210"/>
        <v>0</v>
      </c>
      <c r="Q2290" s="105">
        <f t="shared" si="215"/>
        <v>0</v>
      </c>
      <c r="R2290" s="38">
        <f t="shared" si="211"/>
        <v>0</v>
      </c>
      <c r="S2290" s="40" t="str">
        <f t="shared" si="214"/>
        <v/>
      </c>
    </row>
    <row r="2291" spans="1:19">
      <c r="A2291" s="33"/>
      <c r="B2291" s="34"/>
      <c r="C2291" s="33"/>
      <c r="D2291" s="33"/>
      <c r="E2291" s="33"/>
      <c r="F2291" s="42"/>
      <c r="G2291" s="42"/>
      <c r="I2291">
        <f t="shared" si="212"/>
        <v>0</v>
      </c>
      <c r="J2291">
        <f t="shared" si="213"/>
        <v>0</v>
      </c>
      <c r="L2291" s="107"/>
      <c r="M2291" s="110"/>
      <c r="N2291" s="109"/>
      <c r="P2291" s="38">
        <f t="shared" si="210"/>
        <v>0</v>
      </c>
      <c r="Q2291" s="105">
        <f t="shared" si="215"/>
        <v>0</v>
      </c>
      <c r="R2291" s="38">
        <f t="shared" si="211"/>
        <v>0</v>
      </c>
      <c r="S2291" s="40" t="str">
        <f t="shared" si="214"/>
        <v/>
      </c>
    </row>
    <row r="2292" spans="1:19">
      <c r="A2292" s="33"/>
      <c r="B2292" s="34"/>
      <c r="C2292" s="33"/>
      <c r="D2292" s="33"/>
      <c r="E2292" s="33"/>
      <c r="F2292" s="42"/>
      <c r="G2292" s="42"/>
      <c r="I2292">
        <f t="shared" si="212"/>
        <v>0</v>
      </c>
      <c r="J2292">
        <f t="shared" si="213"/>
        <v>0</v>
      </c>
      <c r="L2292" s="107"/>
      <c r="M2292" s="110"/>
      <c r="N2292" s="109"/>
      <c r="P2292" s="38">
        <f t="shared" si="210"/>
        <v>0</v>
      </c>
      <c r="Q2292" s="105">
        <f t="shared" si="215"/>
        <v>0</v>
      </c>
      <c r="R2292" s="38">
        <f t="shared" si="211"/>
        <v>0</v>
      </c>
      <c r="S2292" s="40" t="str">
        <f t="shared" si="214"/>
        <v/>
      </c>
    </row>
    <row r="2293" spans="1:19">
      <c r="A2293" s="33"/>
      <c r="B2293" s="34"/>
      <c r="C2293" s="33"/>
      <c r="D2293" s="33"/>
      <c r="E2293" s="33"/>
      <c r="F2293" s="42"/>
      <c r="G2293" s="42"/>
      <c r="I2293">
        <f t="shared" si="212"/>
        <v>0</v>
      </c>
      <c r="J2293">
        <f t="shared" si="213"/>
        <v>0</v>
      </c>
      <c r="L2293" s="107"/>
      <c r="M2293" s="110"/>
      <c r="N2293" s="109"/>
      <c r="P2293" s="38">
        <f t="shared" si="210"/>
        <v>0</v>
      </c>
      <c r="Q2293" s="105">
        <f t="shared" si="215"/>
        <v>0</v>
      </c>
      <c r="R2293" s="38">
        <f t="shared" si="211"/>
        <v>0</v>
      </c>
      <c r="S2293" s="40" t="str">
        <f t="shared" si="214"/>
        <v/>
      </c>
    </row>
    <row r="2294" spans="1:19">
      <c r="A2294" s="33"/>
      <c r="B2294" s="34"/>
      <c r="C2294" s="33"/>
      <c r="D2294" s="33"/>
      <c r="E2294" s="33"/>
      <c r="F2294" s="42"/>
      <c r="G2294" s="42"/>
      <c r="I2294">
        <f t="shared" si="212"/>
        <v>0</v>
      </c>
      <c r="J2294">
        <f t="shared" si="213"/>
        <v>0</v>
      </c>
      <c r="L2294" s="107"/>
      <c r="M2294" s="110"/>
      <c r="N2294" s="109"/>
      <c r="P2294" s="38">
        <f t="shared" si="210"/>
        <v>0</v>
      </c>
      <c r="Q2294" s="105">
        <f t="shared" si="215"/>
        <v>0</v>
      </c>
      <c r="R2294" s="38">
        <f t="shared" si="211"/>
        <v>0</v>
      </c>
      <c r="S2294" s="40" t="str">
        <f t="shared" si="214"/>
        <v/>
      </c>
    </row>
    <row r="2295" spans="1:19">
      <c r="A2295" s="33"/>
      <c r="B2295" s="34"/>
      <c r="C2295" s="33"/>
      <c r="D2295" s="33"/>
      <c r="E2295" s="33"/>
      <c r="F2295" s="42"/>
      <c r="G2295" s="42"/>
      <c r="I2295">
        <f t="shared" si="212"/>
        <v>0</v>
      </c>
      <c r="J2295">
        <f t="shared" si="213"/>
        <v>0</v>
      </c>
      <c r="L2295" s="107"/>
      <c r="M2295" s="110"/>
      <c r="N2295" s="109"/>
      <c r="P2295" s="38">
        <f t="shared" ref="P2295:P2358" si="216">I2295*L2295/1000</f>
        <v>0</v>
      </c>
      <c r="Q2295" s="105">
        <f t="shared" si="215"/>
        <v>0</v>
      </c>
      <c r="R2295" s="38">
        <f t="shared" ref="R2295:R2358" si="217">J2295*N2295/1000</f>
        <v>0</v>
      </c>
      <c r="S2295" s="40" t="str">
        <f t="shared" si="214"/>
        <v/>
      </c>
    </row>
    <row r="2296" spans="1:19">
      <c r="A2296" s="33"/>
      <c r="B2296" s="34"/>
      <c r="C2296" s="33"/>
      <c r="D2296" s="33"/>
      <c r="E2296" s="33"/>
      <c r="F2296" s="42"/>
      <c r="G2296" s="42"/>
      <c r="I2296">
        <f t="shared" ref="I2296:I2359" si="218">IF(OR(E2296="R",E2296="E"),D2296,IF(D2296&gt;=E2296,D2296-E2296,0))</f>
        <v>0</v>
      </c>
      <c r="J2296">
        <f t="shared" ref="J2296:J2359" si="219">IF(OR(E2296="R",E2296="E"),0,IF(E2296&gt;D2296,E2296-D2296,0))</f>
        <v>0</v>
      </c>
      <c r="L2296" s="107"/>
      <c r="M2296" s="110"/>
      <c r="N2296" s="109"/>
      <c r="P2296" s="38">
        <f t="shared" si="216"/>
        <v>0</v>
      </c>
      <c r="Q2296" s="105">
        <f t="shared" si="215"/>
        <v>0</v>
      </c>
      <c r="R2296" s="38">
        <f t="shared" si="217"/>
        <v>0</v>
      </c>
      <c r="S2296" s="40" t="str">
        <f t="shared" si="214"/>
        <v/>
      </c>
    </row>
    <row r="2297" spans="1:19">
      <c r="A2297" s="33"/>
      <c r="B2297" s="34"/>
      <c r="C2297" s="33"/>
      <c r="D2297" s="33"/>
      <c r="E2297" s="33"/>
      <c r="F2297" s="42"/>
      <c r="G2297" s="42"/>
      <c r="I2297">
        <f t="shared" si="218"/>
        <v>0</v>
      </c>
      <c r="J2297">
        <f t="shared" si="219"/>
        <v>0</v>
      </c>
      <c r="L2297" s="107"/>
      <c r="M2297" s="110"/>
      <c r="N2297" s="109"/>
      <c r="P2297" s="38">
        <f t="shared" si="216"/>
        <v>0</v>
      </c>
      <c r="Q2297" s="105">
        <f t="shared" si="215"/>
        <v>0</v>
      </c>
      <c r="R2297" s="38">
        <f t="shared" si="217"/>
        <v>0</v>
      </c>
      <c r="S2297" s="40" t="str">
        <f t="shared" si="214"/>
        <v/>
      </c>
    </row>
    <row r="2298" spans="1:19">
      <c r="A2298" s="33"/>
      <c r="B2298" s="34"/>
      <c r="C2298" s="33"/>
      <c r="D2298" s="33"/>
      <c r="E2298" s="33"/>
      <c r="F2298" s="42"/>
      <c r="G2298" s="42"/>
      <c r="I2298">
        <f t="shared" si="218"/>
        <v>0</v>
      </c>
      <c r="J2298">
        <f t="shared" si="219"/>
        <v>0</v>
      </c>
      <c r="L2298" s="107"/>
      <c r="M2298" s="110"/>
      <c r="N2298" s="109"/>
      <c r="P2298" s="38">
        <f t="shared" si="216"/>
        <v>0</v>
      </c>
      <c r="Q2298" s="105">
        <f t="shared" si="215"/>
        <v>0</v>
      </c>
      <c r="R2298" s="38">
        <f t="shared" si="217"/>
        <v>0</v>
      </c>
      <c r="S2298" s="40" t="str">
        <f t="shared" si="214"/>
        <v/>
      </c>
    </row>
    <row r="2299" spans="1:19">
      <c r="A2299" s="33"/>
      <c r="B2299" s="34"/>
      <c r="C2299" s="33"/>
      <c r="D2299" s="33"/>
      <c r="E2299" s="33"/>
      <c r="F2299" s="42"/>
      <c r="G2299" s="42"/>
      <c r="I2299">
        <f t="shared" si="218"/>
        <v>0</v>
      </c>
      <c r="J2299">
        <f t="shared" si="219"/>
        <v>0</v>
      </c>
      <c r="L2299" s="107"/>
      <c r="M2299" s="110"/>
      <c r="N2299" s="109"/>
      <c r="P2299" s="38">
        <f t="shared" si="216"/>
        <v>0</v>
      </c>
      <c r="Q2299" s="105">
        <f t="shared" si="215"/>
        <v>0</v>
      </c>
      <c r="R2299" s="38">
        <f t="shared" si="217"/>
        <v>0</v>
      </c>
      <c r="S2299" s="40" t="str">
        <f t="shared" si="214"/>
        <v/>
      </c>
    </row>
    <row r="2300" spans="1:19">
      <c r="A2300" s="33"/>
      <c r="B2300" s="34"/>
      <c r="C2300" s="33"/>
      <c r="D2300" s="33"/>
      <c r="E2300" s="33"/>
      <c r="F2300" s="42"/>
      <c r="G2300" s="42"/>
      <c r="I2300">
        <f t="shared" si="218"/>
        <v>0</v>
      </c>
      <c r="J2300">
        <f t="shared" si="219"/>
        <v>0</v>
      </c>
      <c r="L2300" s="107"/>
      <c r="M2300" s="110"/>
      <c r="N2300" s="109"/>
      <c r="P2300" s="38">
        <f t="shared" si="216"/>
        <v>0</v>
      </c>
      <c r="Q2300" s="105">
        <f t="shared" si="215"/>
        <v>0</v>
      </c>
      <c r="R2300" s="38">
        <f t="shared" si="217"/>
        <v>0</v>
      </c>
      <c r="S2300" s="40" t="str">
        <f t="shared" si="214"/>
        <v/>
      </c>
    </row>
    <row r="2301" spans="1:19">
      <c r="A2301" s="33"/>
      <c r="B2301" s="34"/>
      <c r="C2301" s="33"/>
      <c r="D2301" s="33"/>
      <c r="E2301" s="33"/>
      <c r="F2301" s="42"/>
      <c r="G2301" s="42"/>
      <c r="I2301">
        <f t="shared" si="218"/>
        <v>0</v>
      </c>
      <c r="J2301">
        <f t="shared" si="219"/>
        <v>0</v>
      </c>
      <c r="L2301" s="107"/>
      <c r="M2301" s="110"/>
      <c r="N2301" s="109"/>
      <c r="P2301" s="38">
        <f t="shared" si="216"/>
        <v>0</v>
      </c>
      <c r="Q2301" s="105">
        <f t="shared" si="215"/>
        <v>0</v>
      </c>
      <c r="R2301" s="38">
        <f t="shared" si="217"/>
        <v>0</v>
      </c>
      <c r="S2301" s="40" t="str">
        <f t="shared" si="214"/>
        <v/>
      </c>
    </row>
    <row r="2302" spans="1:19">
      <c r="A2302" s="33"/>
      <c r="B2302" s="34"/>
      <c r="C2302" s="33"/>
      <c r="D2302" s="33"/>
      <c r="E2302" s="33"/>
      <c r="F2302" s="42"/>
      <c r="G2302" s="42"/>
      <c r="I2302">
        <f t="shared" si="218"/>
        <v>0</v>
      </c>
      <c r="J2302">
        <f t="shared" si="219"/>
        <v>0</v>
      </c>
      <c r="L2302" s="107"/>
      <c r="M2302" s="110"/>
      <c r="N2302" s="109"/>
      <c r="P2302" s="38">
        <f t="shared" si="216"/>
        <v>0</v>
      </c>
      <c r="Q2302" s="105">
        <f t="shared" si="215"/>
        <v>0</v>
      </c>
      <c r="R2302" s="38">
        <f t="shared" si="217"/>
        <v>0</v>
      </c>
      <c r="S2302" s="40" t="str">
        <f t="shared" si="214"/>
        <v/>
      </c>
    </row>
    <row r="2303" spans="1:19">
      <c r="A2303" s="33"/>
      <c r="B2303" s="34"/>
      <c r="C2303" s="33"/>
      <c r="D2303" s="33"/>
      <c r="E2303" s="33"/>
      <c r="F2303" s="42"/>
      <c r="G2303" s="42"/>
      <c r="I2303">
        <f t="shared" si="218"/>
        <v>0</v>
      </c>
      <c r="J2303">
        <f t="shared" si="219"/>
        <v>0</v>
      </c>
      <c r="L2303" s="107"/>
      <c r="M2303" s="110"/>
      <c r="N2303" s="109"/>
      <c r="P2303" s="38">
        <f t="shared" si="216"/>
        <v>0</v>
      </c>
      <c r="Q2303" s="105">
        <f t="shared" si="215"/>
        <v>0</v>
      </c>
      <c r="R2303" s="38">
        <f t="shared" si="217"/>
        <v>0</v>
      </c>
      <c r="S2303" s="40" t="str">
        <f t="shared" si="214"/>
        <v/>
      </c>
    </row>
    <row r="2304" spans="1:19">
      <c r="A2304" s="33"/>
      <c r="B2304" s="34"/>
      <c r="C2304" s="33"/>
      <c r="D2304" s="33"/>
      <c r="E2304" s="33"/>
      <c r="F2304" s="42"/>
      <c r="G2304" s="42"/>
      <c r="I2304">
        <f t="shared" si="218"/>
        <v>0</v>
      </c>
      <c r="J2304">
        <f t="shared" si="219"/>
        <v>0</v>
      </c>
      <c r="L2304" s="107"/>
      <c r="M2304" s="110"/>
      <c r="N2304" s="109"/>
      <c r="P2304" s="38">
        <f t="shared" si="216"/>
        <v>0</v>
      </c>
      <c r="Q2304" s="105">
        <f t="shared" si="215"/>
        <v>0</v>
      </c>
      <c r="R2304" s="38">
        <f t="shared" si="217"/>
        <v>0</v>
      </c>
      <c r="S2304" s="40" t="str">
        <f t="shared" si="214"/>
        <v/>
      </c>
    </row>
    <row r="2305" spans="1:19">
      <c r="A2305" s="33"/>
      <c r="B2305" s="34"/>
      <c r="C2305" s="33"/>
      <c r="D2305" s="33"/>
      <c r="E2305" s="33"/>
      <c r="F2305" s="42"/>
      <c r="G2305" s="42"/>
      <c r="I2305">
        <f t="shared" si="218"/>
        <v>0</v>
      </c>
      <c r="J2305">
        <f t="shared" si="219"/>
        <v>0</v>
      </c>
      <c r="L2305" s="107"/>
      <c r="M2305" s="110"/>
      <c r="N2305" s="109"/>
      <c r="P2305" s="38">
        <f t="shared" si="216"/>
        <v>0</v>
      </c>
      <c r="Q2305" s="105">
        <f t="shared" si="215"/>
        <v>0</v>
      </c>
      <c r="R2305" s="38">
        <f t="shared" si="217"/>
        <v>0</v>
      </c>
      <c r="S2305" s="40" t="str">
        <f t="shared" si="214"/>
        <v/>
      </c>
    </row>
    <row r="2306" spans="1:19">
      <c r="A2306" s="33"/>
      <c r="B2306" s="34"/>
      <c r="C2306" s="33"/>
      <c r="D2306" s="33"/>
      <c r="E2306" s="33"/>
      <c r="F2306" s="42"/>
      <c r="G2306" s="42"/>
      <c r="I2306">
        <f t="shared" si="218"/>
        <v>0</v>
      </c>
      <c r="J2306">
        <f t="shared" si="219"/>
        <v>0</v>
      </c>
      <c r="L2306" s="107"/>
      <c r="M2306" s="110"/>
      <c r="N2306" s="109"/>
      <c r="P2306" s="38">
        <f t="shared" si="216"/>
        <v>0</v>
      </c>
      <c r="Q2306" s="105">
        <f t="shared" si="215"/>
        <v>0</v>
      </c>
      <c r="R2306" s="38">
        <f t="shared" si="217"/>
        <v>0</v>
      </c>
      <c r="S2306" s="40" t="str">
        <f t="shared" si="214"/>
        <v/>
      </c>
    </row>
    <row r="2307" spans="1:19">
      <c r="A2307" s="33"/>
      <c r="B2307" s="34"/>
      <c r="C2307" s="33"/>
      <c r="D2307" s="33"/>
      <c r="E2307" s="33"/>
      <c r="F2307" s="42"/>
      <c r="G2307" s="42"/>
      <c r="I2307">
        <f t="shared" si="218"/>
        <v>0</v>
      </c>
      <c r="J2307">
        <f t="shared" si="219"/>
        <v>0</v>
      </c>
      <c r="L2307" s="107"/>
      <c r="M2307" s="110"/>
      <c r="N2307" s="109"/>
      <c r="P2307" s="38">
        <f t="shared" si="216"/>
        <v>0</v>
      </c>
      <c r="Q2307" s="105">
        <f t="shared" si="215"/>
        <v>0</v>
      </c>
      <c r="R2307" s="38">
        <f t="shared" si="217"/>
        <v>0</v>
      </c>
      <c r="S2307" s="40" t="str">
        <f t="shared" si="214"/>
        <v/>
      </c>
    </row>
    <row r="2308" spans="1:19">
      <c r="A2308" s="33"/>
      <c r="B2308" s="34"/>
      <c r="C2308" s="33"/>
      <c r="D2308" s="33"/>
      <c r="E2308" s="33"/>
      <c r="F2308" s="42"/>
      <c r="G2308" s="42"/>
      <c r="I2308">
        <f t="shared" si="218"/>
        <v>0</v>
      </c>
      <c r="J2308">
        <f t="shared" si="219"/>
        <v>0</v>
      </c>
      <c r="L2308" s="107"/>
      <c r="M2308" s="110"/>
      <c r="N2308" s="109"/>
      <c r="P2308" s="38">
        <f t="shared" si="216"/>
        <v>0</v>
      </c>
      <c r="Q2308" s="105">
        <f t="shared" si="215"/>
        <v>0</v>
      </c>
      <c r="R2308" s="38">
        <f t="shared" si="217"/>
        <v>0</v>
      </c>
      <c r="S2308" s="40" t="str">
        <f t="shared" si="214"/>
        <v/>
      </c>
    </row>
    <row r="2309" spans="1:19">
      <c r="A2309" s="33"/>
      <c r="B2309" s="34"/>
      <c r="C2309" s="33"/>
      <c r="D2309" s="33"/>
      <c r="E2309" s="33"/>
      <c r="F2309" s="42"/>
      <c r="G2309" s="42"/>
      <c r="I2309">
        <f t="shared" si="218"/>
        <v>0</v>
      </c>
      <c r="J2309">
        <f t="shared" si="219"/>
        <v>0</v>
      </c>
      <c r="L2309" s="107"/>
      <c r="M2309" s="110"/>
      <c r="N2309" s="109"/>
      <c r="P2309" s="38">
        <f t="shared" si="216"/>
        <v>0</v>
      </c>
      <c r="Q2309" s="105">
        <f t="shared" si="215"/>
        <v>0</v>
      </c>
      <c r="R2309" s="38">
        <f t="shared" si="217"/>
        <v>0</v>
      </c>
      <c r="S2309" s="40" t="str">
        <f t="shared" si="214"/>
        <v/>
      </c>
    </row>
    <row r="2310" spans="1:19">
      <c r="A2310" s="33"/>
      <c r="B2310" s="34"/>
      <c r="C2310" s="33"/>
      <c r="D2310" s="33"/>
      <c r="E2310" s="33"/>
      <c r="F2310" s="42"/>
      <c r="G2310" s="42"/>
      <c r="I2310">
        <f t="shared" si="218"/>
        <v>0</v>
      </c>
      <c r="J2310">
        <f t="shared" si="219"/>
        <v>0</v>
      </c>
      <c r="L2310" s="107"/>
      <c r="M2310" s="110"/>
      <c r="N2310" s="109"/>
      <c r="P2310" s="38">
        <f t="shared" si="216"/>
        <v>0</v>
      </c>
      <c r="Q2310" s="105">
        <f t="shared" si="215"/>
        <v>0</v>
      </c>
      <c r="R2310" s="38">
        <f t="shared" si="217"/>
        <v>0</v>
      </c>
      <c r="S2310" s="40" t="str">
        <f t="shared" si="214"/>
        <v/>
      </c>
    </row>
    <row r="2311" spans="1:19">
      <c r="A2311" s="33"/>
      <c r="B2311" s="34"/>
      <c r="C2311" s="33"/>
      <c r="D2311" s="33"/>
      <c r="E2311" s="33"/>
      <c r="F2311" s="42"/>
      <c r="G2311" s="42"/>
      <c r="I2311">
        <f t="shared" si="218"/>
        <v>0</v>
      </c>
      <c r="J2311">
        <f t="shared" si="219"/>
        <v>0</v>
      </c>
      <c r="L2311" s="107"/>
      <c r="M2311" s="110"/>
      <c r="N2311" s="109"/>
      <c r="P2311" s="38">
        <f t="shared" si="216"/>
        <v>0</v>
      </c>
      <c r="Q2311" s="105">
        <f t="shared" si="215"/>
        <v>0</v>
      </c>
      <c r="R2311" s="38">
        <f t="shared" si="217"/>
        <v>0</v>
      </c>
      <c r="S2311" s="40" t="str">
        <f t="shared" ref="S2311:S2374" si="220">IF(C2311=1,SUM(R2311:R2334)-SUM(P2311:P2334),"")</f>
        <v/>
      </c>
    </row>
    <row r="2312" spans="1:19">
      <c r="A2312" s="33"/>
      <c r="B2312" s="34"/>
      <c r="C2312" s="33"/>
      <c r="D2312" s="33"/>
      <c r="E2312" s="33"/>
      <c r="F2312" s="42"/>
      <c r="G2312" s="42"/>
      <c r="I2312">
        <f t="shared" si="218"/>
        <v>0</v>
      </c>
      <c r="J2312">
        <f t="shared" si="219"/>
        <v>0</v>
      </c>
      <c r="L2312" s="107"/>
      <c r="M2312" s="110"/>
      <c r="N2312" s="109"/>
      <c r="P2312" s="38">
        <f t="shared" si="216"/>
        <v>0</v>
      </c>
      <c r="Q2312" s="105">
        <f t="shared" ref="Q2312:Q2375" si="221">I2312*M2312/1000</f>
        <v>0</v>
      </c>
      <c r="R2312" s="38">
        <f t="shared" si="217"/>
        <v>0</v>
      </c>
      <c r="S2312" s="40" t="str">
        <f t="shared" si="220"/>
        <v/>
      </c>
    </row>
    <row r="2313" spans="1:19">
      <c r="A2313" s="33"/>
      <c r="B2313" s="34"/>
      <c r="C2313" s="33"/>
      <c r="D2313" s="33"/>
      <c r="E2313" s="33"/>
      <c r="F2313" s="42"/>
      <c r="G2313" s="42"/>
      <c r="I2313">
        <f t="shared" si="218"/>
        <v>0</v>
      </c>
      <c r="J2313">
        <f t="shared" si="219"/>
        <v>0</v>
      </c>
      <c r="L2313" s="107"/>
      <c r="M2313" s="110"/>
      <c r="N2313" s="109"/>
      <c r="P2313" s="38">
        <f t="shared" si="216"/>
        <v>0</v>
      </c>
      <c r="Q2313" s="105">
        <f t="shared" si="221"/>
        <v>0</v>
      </c>
      <c r="R2313" s="38">
        <f t="shared" si="217"/>
        <v>0</v>
      </c>
      <c r="S2313" s="40" t="str">
        <f t="shared" si="220"/>
        <v/>
      </c>
    </row>
    <row r="2314" spans="1:19">
      <c r="A2314" s="33"/>
      <c r="B2314" s="34"/>
      <c r="C2314" s="33"/>
      <c r="D2314" s="33"/>
      <c r="E2314" s="33"/>
      <c r="F2314" s="42"/>
      <c r="G2314" s="42"/>
      <c r="I2314">
        <f t="shared" si="218"/>
        <v>0</v>
      </c>
      <c r="J2314">
        <f t="shared" si="219"/>
        <v>0</v>
      </c>
      <c r="L2314" s="107"/>
      <c r="M2314" s="110"/>
      <c r="N2314" s="109"/>
      <c r="P2314" s="38">
        <f t="shared" si="216"/>
        <v>0</v>
      </c>
      <c r="Q2314" s="105">
        <f t="shared" si="221"/>
        <v>0</v>
      </c>
      <c r="R2314" s="38">
        <f t="shared" si="217"/>
        <v>0</v>
      </c>
      <c r="S2314" s="40" t="str">
        <f t="shared" si="220"/>
        <v/>
      </c>
    </row>
    <row r="2315" spans="1:19">
      <c r="A2315" s="33"/>
      <c r="B2315" s="34"/>
      <c r="C2315" s="33"/>
      <c r="D2315" s="33"/>
      <c r="E2315" s="33"/>
      <c r="F2315" s="42"/>
      <c r="G2315" s="42"/>
      <c r="I2315">
        <f t="shared" si="218"/>
        <v>0</v>
      </c>
      <c r="J2315">
        <f t="shared" si="219"/>
        <v>0</v>
      </c>
      <c r="L2315" s="107"/>
      <c r="M2315" s="110"/>
      <c r="N2315" s="109"/>
      <c r="P2315" s="38">
        <f t="shared" si="216"/>
        <v>0</v>
      </c>
      <c r="Q2315" s="105">
        <f t="shared" si="221"/>
        <v>0</v>
      </c>
      <c r="R2315" s="38">
        <f t="shared" si="217"/>
        <v>0</v>
      </c>
      <c r="S2315" s="40" t="str">
        <f t="shared" si="220"/>
        <v/>
      </c>
    </row>
    <row r="2316" spans="1:19">
      <c r="A2316" s="33"/>
      <c r="B2316" s="34"/>
      <c r="C2316" s="33"/>
      <c r="D2316" s="33"/>
      <c r="E2316" s="33"/>
      <c r="F2316" s="42"/>
      <c r="G2316" s="42"/>
      <c r="I2316">
        <f t="shared" si="218"/>
        <v>0</v>
      </c>
      <c r="J2316">
        <f t="shared" si="219"/>
        <v>0</v>
      </c>
      <c r="L2316" s="107"/>
      <c r="M2316" s="110"/>
      <c r="N2316" s="109"/>
      <c r="P2316" s="38">
        <f t="shared" si="216"/>
        <v>0</v>
      </c>
      <c r="Q2316" s="105">
        <f t="shared" si="221"/>
        <v>0</v>
      </c>
      <c r="R2316" s="38">
        <f t="shared" si="217"/>
        <v>0</v>
      </c>
      <c r="S2316" s="40" t="str">
        <f t="shared" si="220"/>
        <v/>
      </c>
    </row>
    <row r="2317" spans="1:19">
      <c r="A2317" s="33"/>
      <c r="B2317" s="34"/>
      <c r="C2317" s="33"/>
      <c r="D2317" s="33"/>
      <c r="E2317" s="33"/>
      <c r="F2317" s="42"/>
      <c r="G2317" s="42"/>
      <c r="I2317">
        <f t="shared" si="218"/>
        <v>0</v>
      </c>
      <c r="J2317">
        <f t="shared" si="219"/>
        <v>0</v>
      </c>
      <c r="L2317" s="107"/>
      <c r="M2317" s="110"/>
      <c r="N2317" s="109"/>
      <c r="P2317" s="38">
        <f t="shared" si="216"/>
        <v>0</v>
      </c>
      <c r="Q2317" s="105">
        <f t="shared" si="221"/>
        <v>0</v>
      </c>
      <c r="R2317" s="38">
        <f t="shared" si="217"/>
        <v>0</v>
      </c>
      <c r="S2317" s="40" t="str">
        <f t="shared" si="220"/>
        <v/>
      </c>
    </row>
    <row r="2318" spans="1:19">
      <c r="A2318" s="33"/>
      <c r="B2318" s="34"/>
      <c r="C2318" s="33"/>
      <c r="D2318" s="33"/>
      <c r="E2318" s="33"/>
      <c r="F2318" s="42"/>
      <c r="G2318" s="42"/>
      <c r="I2318">
        <f t="shared" si="218"/>
        <v>0</v>
      </c>
      <c r="J2318">
        <f t="shared" si="219"/>
        <v>0</v>
      </c>
      <c r="L2318" s="107"/>
      <c r="M2318" s="110"/>
      <c r="N2318" s="109"/>
      <c r="P2318" s="38">
        <f t="shared" si="216"/>
        <v>0</v>
      </c>
      <c r="Q2318" s="105">
        <f t="shared" si="221"/>
        <v>0</v>
      </c>
      <c r="R2318" s="38">
        <f t="shared" si="217"/>
        <v>0</v>
      </c>
      <c r="S2318" s="40" t="str">
        <f t="shared" si="220"/>
        <v/>
      </c>
    </row>
    <row r="2319" spans="1:19">
      <c r="A2319" s="33"/>
      <c r="B2319" s="34"/>
      <c r="C2319" s="33"/>
      <c r="D2319" s="33"/>
      <c r="E2319" s="33"/>
      <c r="F2319" s="42"/>
      <c r="G2319" s="42"/>
      <c r="I2319">
        <f t="shared" si="218"/>
        <v>0</v>
      </c>
      <c r="J2319">
        <f t="shared" si="219"/>
        <v>0</v>
      </c>
      <c r="L2319" s="107"/>
      <c r="M2319" s="110"/>
      <c r="N2319" s="109"/>
      <c r="P2319" s="38">
        <f t="shared" si="216"/>
        <v>0</v>
      </c>
      <c r="Q2319" s="105">
        <f t="shared" si="221"/>
        <v>0</v>
      </c>
      <c r="R2319" s="38">
        <f t="shared" si="217"/>
        <v>0</v>
      </c>
      <c r="S2319" s="40" t="str">
        <f t="shared" si="220"/>
        <v/>
      </c>
    </row>
    <row r="2320" spans="1:19">
      <c r="A2320" s="33"/>
      <c r="B2320" s="34"/>
      <c r="C2320" s="33"/>
      <c r="D2320" s="33"/>
      <c r="E2320" s="33"/>
      <c r="F2320" s="42"/>
      <c r="G2320" s="42"/>
      <c r="I2320">
        <f t="shared" si="218"/>
        <v>0</v>
      </c>
      <c r="J2320">
        <f t="shared" si="219"/>
        <v>0</v>
      </c>
      <c r="L2320" s="107"/>
      <c r="M2320" s="110"/>
      <c r="N2320" s="109"/>
      <c r="P2320" s="38">
        <f t="shared" si="216"/>
        <v>0</v>
      </c>
      <c r="Q2320" s="105">
        <f t="shared" si="221"/>
        <v>0</v>
      </c>
      <c r="R2320" s="38">
        <f t="shared" si="217"/>
        <v>0</v>
      </c>
      <c r="S2320" s="40" t="str">
        <f t="shared" si="220"/>
        <v/>
      </c>
    </row>
    <row r="2321" spans="1:19">
      <c r="A2321" s="33"/>
      <c r="B2321" s="34"/>
      <c r="C2321" s="33"/>
      <c r="D2321" s="33"/>
      <c r="E2321" s="33"/>
      <c r="F2321" s="42"/>
      <c r="G2321" s="42"/>
      <c r="I2321">
        <f t="shared" si="218"/>
        <v>0</v>
      </c>
      <c r="J2321">
        <f t="shared" si="219"/>
        <v>0</v>
      </c>
      <c r="L2321" s="107"/>
      <c r="M2321" s="110"/>
      <c r="N2321" s="109"/>
      <c r="P2321" s="38">
        <f t="shared" si="216"/>
        <v>0</v>
      </c>
      <c r="Q2321" s="105">
        <f t="shared" si="221"/>
        <v>0</v>
      </c>
      <c r="R2321" s="38">
        <f t="shared" si="217"/>
        <v>0</v>
      </c>
      <c r="S2321" s="40" t="str">
        <f t="shared" si="220"/>
        <v/>
      </c>
    </row>
    <row r="2322" spans="1:19">
      <c r="A2322" s="33"/>
      <c r="B2322" s="34"/>
      <c r="C2322" s="33"/>
      <c r="D2322" s="33"/>
      <c r="E2322" s="33"/>
      <c r="F2322" s="42"/>
      <c r="G2322" s="42"/>
      <c r="I2322">
        <f t="shared" si="218"/>
        <v>0</v>
      </c>
      <c r="J2322">
        <f t="shared" si="219"/>
        <v>0</v>
      </c>
      <c r="L2322" s="107"/>
      <c r="M2322" s="110"/>
      <c r="N2322" s="109"/>
      <c r="P2322" s="38">
        <f t="shared" si="216"/>
        <v>0</v>
      </c>
      <c r="Q2322" s="105">
        <f t="shared" si="221"/>
        <v>0</v>
      </c>
      <c r="R2322" s="38">
        <f t="shared" si="217"/>
        <v>0</v>
      </c>
      <c r="S2322" s="40" t="str">
        <f t="shared" si="220"/>
        <v/>
      </c>
    </row>
    <row r="2323" spans="1:19">
      <c r="A2323" s="33"/>
      <c r="B2323" s="34"/>
      <c r="C2323" s="33"/>
      <c r="D2323" s="33"/>
      <c r="E2323" s="33"/>
      <c r="F2323" s="42"/>
      <c r="G2323" s="42"/>
      <c r="I2323">
        <f t="shared" si="218"/>
        <v>0</v>
      </c>
      <c r="J2323">
        <f t="shared" si="219"/>
        <v>0</v>
      </c>
      <c r="L2323" s="107"/>
      <c r="M2323" s="110"/>
      <c r="N2323" s="109"/>
      <c r="P2323" s="38">
        <f t="shared" si="216"/>
        <v>0</v>
      </c>
      <c r="Q2323" s="105">
        <f t="shared" si="221"/>
        <v>0</v>
      </c>
      <c r="R2323" s="38">
        <f t="shared" si="217"/>
        <v>0</v>
      </c>
      <c r="S2323" s="40" t="str">
        <f t="shared" si="220"/>
        <v/>
      </c>
    </row>
    <row r="2324" spans="1:19">
      <c r="A2324" s="33"/>
      <c r="B2324" s="34"/>
      <c r="C2324" s="33"/>
      <c r="D2324" s="33"/>
      <c r="E2324" s="33"/>
      <c r="F2324" s="42"/>
      <c r="G2324" s="42"/>
      <c r="I2324">
        <f t="shared" si="218"/>
        <v>0</v>
      </c>
      <c r="J2324">
        <f t="shared" si="219"/>
        <v>0</v>
      </c>
      <c r="L2324" s="107"/>
      <c r="M2324" s="110"/>
      <c r="N2324" s="109"/>
      <c r="P2324" s="38">
        <f t="shared" si="216"/>
        <v>0</v>
      </c>
      <c r="Q2324" s="105">
        <f t="shared" si="221"/>
        <v>0</v>
      </c>
      <c r="R2324" s="38">
        <f t="shared" si="217"/>
        <v>0</v>
      </c>
      <c r="S2324" s="40" t="str">
        <f t="shared" si="220"/>
        <v/>
      </c>
    </row>
    <row r="2325" spans="1:19">
      <c r="A2325" s="33"/>
      <c r="B2325" s="34"/>
      <c r="C2325" s="33"/>
      <c r="D2325" s="33"/>
      <c r="E2325" s="33"/>
      <c r="F2325" s="42"/>
      <c r="G2325" s="42"/>
      <c r="I2325">
        <f t="shared" si="218"/>
        <v>0</v>
      </c>
      <c r="J2325">
        <f t="shared" si="219"/>
        <v>0</v>
      </c>
      <c r="L2325" s="107"/>
      <c r="M2325" s="110"/>
      <c r="N2325" s="109"/>
      <c r="P2325" s="38">
        <f t="shared" si="216"/>
        <v>0</v>
      </c>
      <c r="Q2325" s="105">
        <f t="shared" si="221"/>
        <v>0</v>
      </c>
      <c r="R2325" s="38">
        <f t="shared" si="217"/>
        <v>0</v>
      </c>
      <c r="S2325" s="40" t="str">
        <f t="shared" si="220"/>
        <v/>
      </c>
    </row>
    <row r="2326" spans="1:19">
      <c r="A2326" s="33"/>
      <c r="B2326" s="34"/>
      <c r="C2326" s="33"/>
      <c r="D2326" s="33"/>
      <c r="E2326" s="33"/>
      <c r="F2326" s="42"/>
      <c r="G2326" s="42"/>
      <c r="I2326">
        <f t="shared" si="218"/>
        <v>0</v>
      </c>
      <c r="J2326">
        <f t="shared" si="219"/>
        <v>0</v>
      </c>
      <c r="L2326" s="107"/>
      <c r="M2326" s="110"/>
      <c r="N2326" s="109"/>
      <c r="P2326" s="38">
        <f t="shared" si="216"/>
        <v>0</v>
      </c>
      <c r="Q2326" s="105">
        <f t="shared" si="221"/>
        <v>0</v>
      </c>
      <c r="R2326" s="38">
        <f t="shared" si="217"/>
        <v>0</v>
      </c>
      <c r="S2326" s="40" t="str">
        <f t="shared" si="220"/>
        <v/>
      </c>
    </row>
    <row r="2327" spans="1:19">
      <c r="A2327" s="33"/>
      <c r="B2327" s="34"/>
      <c r="C2327" s="33"/>
      <c r="D2327" s="33"/>
      <c r="E2327" s="33"/>
      <c r="F2327" s="42"/>
      <c r="G2327" s="42"/>
      <c r="I2327">
        <f t="shared" si="218"/>
        <v>0</v>
      </c>
      <c r="J2327">
        <f t="shared" si="219"/>
        <v>0</v>
      </c>
      <c r="L2327" s="107"/>
      <c r="M2327" s="110"/>
      <c r="N2327" s="109"/>
      <c r="P2327" s="38">
        <f t="shared" si="216"/>
        <v>0</v>
      </c>
      <c r="Q2327" s="105">
        <f t="shared" si="221"/>
        <v>0</v>
      </c>
      <c r="R2327" s="38">
        <f t="shared" si="217"/>
        <v>0</v>
      </c>
      <c r="S2327" s="40" t="str">
        <f t="shared" si="220"/>
        <v/>
      </c>
    </row>
    <row r="2328" spans="1:19">
      <c r="A2328" s="33"/>
      <c r="B2328" s="34"/>
      <c r="C2328" s="33"/>
      <c r="D2328" s="33"/>
      <c r="E2328" s="33"/>
      <c r="F2328" s="42"/>
      <c r="G2328" s="42"/>
      <c r="I2328">
        <f t="shared" si="218"/>
        <v>0</v>
      </c>
      <c r="J2328">
        <f t="shared" si="219"/>
        <v>0</v>
      </c>
      <c r="L2328" s="107"/>
      <c r="M2328" s="110"/>
      <c r="N2328" s="109"/>
      <c r="P2328" s="38">
        <f t="shared" si="216"/>
        <v>0</v>
      </c>
      <c r="Q2328" s="105">
        <f t="shared" si="221"/>
        <v>0</v>
      </c>
      <c r="R2328" s="38">
        <f t="shared" si="217"/>
        <v>0</v>
      </c>
      <c r="S2328" s="40" t="str">
        <f t="shared" si="220"/>
        <v/>
      </c>
    </row>
    <row r="2329" spans="1:19">
      <c r="A2329" s="33"/>
      <c r="B2329" s="34"/>
      <c r="C2329" s="33"/>
      <c r="D2329" s="33"/>
      <c r="E2329" s="33"/>
      <c r="F2329" s="42"/>
      <c r="G2329" s="42"/>
      <c r="I2329">
        <f t="shared" si="218"/>
        <v>0</v>
      </c>
      <c r="J2329">
        <f t="shared" si="219"/>
        <v>0</v>
      </c>
      <c r="L2329" s="107"/>
      <c r="M2329" s="110"/>
      <c r="N2329" s="109"/>
      <c r="P2329" s="38">
        <f t="shared" si="216"/>
        <v>0</v>
      </c>
      <c r="Q2329" s="105">
        <f t="shared" si="221"/>
        <v>0</v>
      </c>
      <c r="R2329" s="38">
        <f t="shared" si="217"/>
        <v>0</v>
      </c>
      <c r="S2329" s="40" t="str">
        <f t="shared" si="220"/>
        <v/>
      </c>
    </row>
    <row r="2330" spans="1:19">
      <c r="A2330" s="33"/>
      <c r="B2330" s="34"/>
      <c r="C2330" s="33"/>
      <c r="D2330" s="33"/>
      <c r="E2330" s="33"/>
      <c r="F2330" s="42"/>
      <c r="G2330" s="42"/>
      <c r="I2330">
        <f t="shared" si="218"/>
        <v>0</v>
      </c>
      <c r="J2330">
        <f t="shared" si="219"/>
        <v>0</v>
      </c>
      <c r="L2330" s="107"/>
      <c r="M2330" s="110"/>
      <c r="N2330" s="109"/>
      <c r="P2330" s="38">
        <f t="shared" si="216"/>
        <v>0</v>
      </c>
      <c r="Q2330" s="105">
        <f t="shared" si="221"/>
        <v>0</v>
      </c>
      <c r="R2330" s="38">
        <f t="shared" si="217"/>
        <v>0</v>
      </c>
      <c r="S2330" s="40" t="str">
        <f t="shared" si="220"/>
        <v/>
      </c>
    </row>
    <row r="2331" spans="1:19">
      <c r="A2331" s="33"/>
      <c r="B2331" s="34"/>
      <c r="C2331" s="33"/>
      <c r="D2331" s="33"/>
      <c r="E2331" s="33"/>
      <c r="F2331" s="42"/>
      <c r="G2331" s="42"/>
      <c r="I2331">
        <f t="shared" si="218"/>
        <v>0</v>
      </c>
      <c r="J2331">
        <f t="shared" si="219"/>
        <v>0</v>
      </c>
      <c r="L2331" s="107"/>
      <c r="M2331" s="110"/>
      <c r="N2331" s="109"/>
      <c r="P2331" s="38">
        <f t="shared" si="216"/>
        <v>0</v>
      </c>
      <c r="Q2331" s="105">
        <f t="shared" si="221"/>
        <v>0</v>
      </c>
      <c r="R2331" s="38">
        <f t="shared" si="217"/>
        <v>0</v>
      </c>
      <c r="S2331" s="40" t="str">
        <f t="shared" si="220"/>
        <v/>
      </c>
    </row>
    <row r="2332" spans="1:19">
      <c r="A2332" s="33"/>
      <c r="B2332" s="34"/>
      <c r="C2332" s="33"/>
      <c r="D2332" s="33"/>
      <c r="E2332" s="33"/>
      <c r="F2332" s="42"/>
      <c r="G2332" s="42"/>
      <c r="I2332">
        <f t="shared" si="218"/>
        <v>0</v>
      </c>
      <c r="J2332">
        <f t="shared" si="219"/>
        <v>0</v>
      </c>
      <c r="L2332" s="107"/>
      <c r="M2332" s="110"/>
      <c r="N2332" s="109"/>
      <c r="P2332" s="38">
        <f t="shared" si="216"/>
        <v>0</v>
      </c>
      <c r="Q2332" s="105">
        <f t="shared" si="221"/>
        <v>0</v>
      </c>
      <c r="R2332" s="38">
        <f t="shared" si="217"/>
        <v>0</v>
      </c>
      <c r="S2332" s="40" t="str">
        <f t="shared" si="220"/>
        <v/>
      </c>
    </row>
    <row r="2333" spans="1:19">
      <c r="A2333" s="33"/>
      <c r="B2333" s="34"/>
      <c r="C2333" s="33"/>
      <c r="D2333" s="33"/>
      <c r="E2333" s="33"/>
      <c r="F2333" s="42"/>
      <c r="G2333" s="42"/>
      <c r="I2333">
        <f t="shared" si="218"/>
        <v>0</v>
      </c>
      <c r="J2333">
        <f t="shared" si="219"/>
        <v>0</v>
      </c>
      <c r="L2333" s="107"/>
      <c r="M2333" s="110"/>
      <c r="N2333" s="109"/>
      <c r="P2333" s="38">
        <f t="shared" si="216"/>
        <v>0</v>
      </c>
      <c r="Q2333" s="105">
        <f t="shared" si="221"/>
        <v>0</v>
      </c>
      <c r="R2333" s="38">
        <f t="shared" si="217"/>
        <v>0</v>
      </c>
      <c r="S2333" s="40" t="str">
        <f t="shared" si="220"/>
        <v/>
      </c>
    </row>
    <row r="2334" spans="1:19">
      <c r="A2334" s="33"/>
      <c r="B2334" s="34"/>
      <c r="C2334" s="33"/>
      <c r="D2334" s="33"/>
      <c r="E2334" s="33"/>
      <c r="F2334" s="42"/>
      <c r="G2334" s="42"/>
      <c r="I2334">
        <f t="shared" si="218"/>
        <v>0</v>
      </c>
      <c r="J2334">
        <f t="shared" si="219"/>
        <v>0</v>
      </c>
      <c r="L2334" s="107"/>
      <c r="M2334" s="110"/>
      <c r="N2334" s="109"/>
      <c r="P2334" s="38">
        <f t="shared" si="216"/>
        <v>0</v>
      </c>
      <c r="Q2334" s="105">
        <f t="shared" si="221"/>
        <v>0</v>
      </c>
      <c r="R2334" s="38">
        <f t="shared" si="217"/>
        <v>0</v>
      </c>
      <c r="S2334" s="40" t="str">
        <f t="shared" si="220"/>
        <v/>
      </c>
    </row>
    <row r="2335" spans="1:19">
      <c r="A2335" s="33"/>
      <c r="B2335" s="34"/>
      <c r="C2335" s="33"/>
      <c r="D2335" s="33"/>
      <c r="E2335" s="33"/>
      <c r="F2335" s="42"/>
      <c r="G2335" s="42"/>
      <c r="I2335">
        <f t="shared" si="218"/>
        <v>0</v>
      </c>
      <c r="J2335">
        <f t="shared" si="219"/>
        <v>0</v>
      </c>
      <c r="L2335" s="107"/>
      <c r="M2335" s="110"/>
      <c r="N2335" s="109"/>
      <c r="P2335" s="38">
        <f t="shared" si="216"/>
        <v>0</v>
      </c>
      <c r="Q2335" s="105">
        <f t="shared" si="221"/>
        <v>0</v>
      </c>
      <c r="R2335" s="38">
        <f t="shared" si="217"/>
        <v>0</v>
      </c>
      <c r="S2335" s="40" t="str">
        <f t="shared" si="220"/>
        <v/>
      </c>
    </row>
    <row r="2336" spans="1:19">
      <c r="A2336" s="33"/>
      <c r="B2336" s="34"/>
      <c r="C2336" s="33"/>
      <c r="D2336" s="33"/>
      <c r="E2336" s="33"/>
      <c r="F2336" s="42"/>
      <c r="G2336" s="42"/>
      <c r="I2336">
        <f t="shared" si="218"/>
        <v>0</v>
      </c>
      <c r="J2336">
        <f t="shared" si="219"/>
        <v>0</v>
      </c>
      <c r="L2336" s="107"/>
      <c r="M2336" s="110"/>
      <c r="N2336" s="109"/>
      <c r="P2336" s="38">
        <f t="shared" si="216"/>
        <v>0</v>
      </c>
      <c r="Q2336" s="105">
        <f t="shared" si="221"/>
        <v>0</v>
      </c>
      <c r="R2336" s="38">
        <f t="shared" si="217"/>
        <v>0</v>
      </c>
      <c r="S2336" s="40" t="str">
        <f t="shared" si="220"/>
        <v/>
      </c>
    </row>
    <row r="2337" spans="1:19">
      <c r="A2337" s="33"/>
      <c r="B2337" s="34"/>
      <c r="C2337" s="33"/>
      <c r="D2337" s="33"/>
      <c r="E2337" s="33"/>
      <c r="F2337" s="42"/>
      <c r="G2337" s="42"/>
      <c r="I2337">
        <f t="shared" si="218"/>
        <v>0</v>
      </c>
      <c r="J2337">
        <f t="shared" si="219"/>
        <v>0</v>
      </c>
      <c r="L2337" s="107"/>
      <c r="M2337" s="110"/>
      <c r="N2337" s="109"/>
      <c r="P2337" s="38">
        <f t="shared" si="216"/>
        <v>0</v>
      </c>
      <c r="Q2337" s="105">
        <f t="shared" si="221"/>
        <v>0</v>
      </c>
      <c r="R2337" s="38">
        <f t="shared" si="217"/>
        <v>0</v>
      </c>
      <c r="S2337" s="40" t="str">
        <f t="shared" si="220"/>
        <v/>
      </c>
    </row>
    <row r="2338" spans="1:19">
      <c r="A2338" s="33"/>
      <c r="B2338" s="34"/>
      <c r="C2338" s="33"/>
      <c r="D2338" s="33"/>
      <c r="E2338" s="33"/>
      <c r="F2338" s="42"/>
      <c r="G2338" s="42"/>
      <c r="I2338">
        <f t="shared" si="218"/>
        <v>0</v>
      </c>
      <c r="J2338">
        <f t="shared" si="219"/>
        <v>0</v>
      </c>
      <c r="L2338" s="107"/>
      <c r="M2338" s="110"/>
      <c r="N2338" s="109"/>
      <c r="P2338" s="38">
        <f t="shared" si="216"/>
        <v>0</v>
      </c>
      <c r="Q2338" s="105">
        <f t="shared" si="221"/>
        <v>0</v>
      </c>
      <c r="R2338" s="38">
        <f t="shared" si="217"/>
        <v>0</v>
      </c>
      <c r="S2338" s="40" t="str">
        <f t="shared" si="220"/>
        <v/>
      </c>
    </row>
    <row r="2339" spans="1:19">
      <c r="A2339" s="33"/>
      <c r="B2339" s="34"/>
      <c r="C2339" s="33"/>
      <c r="D2339" s="33"/>
      <c r="E2339" s="33"/>
      <c r="F2339" s="42"/>
      <c r="G2339" s="42"/>
      <c r="I2339">
        <f t="shared" si="218"/>
        <v>0</v>
      </c>
      <c r="J2339">
        <f t="shared" si="219"/>
        <v>0</v>
      </c>
      <c r="L2339" s="107"/>
      <c r="M2339" s="110"/>
      <c r="N2339" s="109"/>
      <c r="P2339" s="38">
        <f t="shared" si="216"/>
        <v>0</v>
      </c>
      <c r="Q2339" s="105">
        <f t="shared" si="221"/>
        <v>0</v>
      </c>
      <c r="R2339" s="38">
        <f t="shared" si="217"/>
        <v>0</v>
      </c>
      <c r="S2339" s="40" t="str">
        <f t="shared" si="220"/>
        <v/>
      </c>
    </row>
    <row r="2340" spans="1:19">
      <c r="A2340" s="33"/>
      <c r="B2340" s="34"/>
      <c r="C2340" s="33"/>
      <c r="D2340" s="33"/>
      <c r="E2340" s="33"/>
      <c r="F2340" s="42"/>
      <c r="G2340" s="42"/>
      <c r="I2340">
        <f t="shared" si="218"/>
        <v>0</v>
      </c>
      <c r="J2340">
        <f t="shared" si="219"/>
        <v>0</v>
      </c>
      <c r="L2340" s="107"/>
      <c r="M2340" s="110"/>
      <c r="N2340" s="109"/>
      <c r="P2340" s="38">
        <f t="shared" si="216"/>
        <v>0</v>
      </c>
      <c r="Q2340" s="105">
        <f t="shared" si="221"/>
        <v>0</v>
      </c>
      <c r="R2340" s="38">
        <f t="shared" si="217"/>
        <v>0</v>
      </c>
      <c r="S2340" s="40" t="str">
        <f t="shared" si="220"/>
        <v/>
      </c>
    </row>
    <row r="2341" spans="1:19">
      <c r="A2341" s="33"/>
      <c r="B2341" s="34"/>
      <c r="C2341" s="33"/>
      <c r="D2341" s="33"/>
      <c r="E2341" s="33"/>
      <c r="F2341" s="42"/>
      <c r="G2341" s="42"/>
      <c r="I2341">
        <f t="shared" si="218"/>
        <v>0</v>
      </c>
      <c r="J2341">
        <f t="shared" si="219"/>
        <v>0</v>
      </c>
      <c r="L2341" s="107"/>
      <c r="M2341" s="110"/>
      <c r="N2341" s="109"/>
      <c r="P2341" s="38">
        <f t="shared" si="216"/>
        <v>0</v>
      </c>
      <c r="Q2341" s="105">
        <f t="shared" si="221"/>
        <v>0</v>
      </c>
      <c r="R2341" s="38">
        <f t="shared" si="217"/>
        <v>0</v>
      </c>
      <c r="S2341" s="40" t="str">
        <f t="shared" si="220"/>
        <v/>
      </c>
    </row>
    <row r="2342" spans="1:19">
      <c r="A2342" s="33"/>
      <c r="B2342" s="34"/>
      <c r="C2342" s="33"/>
      <c r="D2342" s="33"/>
      <c r="E2342" s="33"/>
      <c r="F2342" s="42"/>
      <c r="G2342" s="42"/>
      <c r="I2342">
        <f t="shared" si="218"/>
        <v>0</v>
      </c>
      <c r="J2342">
        <f t="shared" si="219"/>
        <v>0</v>
      </c>
      <c r="L2342" s="107"/>
      <c r="M2342" s="110"/>
      <c r="N2342" s="109"/>
      <c r="P2342" s="38">
        <f t="shared" si="216"/>
        <v>0</v>
      </c>
      <c r="Q2342" s="105">
        <f t="shared" si="221"/>
        <v>0</v>
      </c>
      <c r="R2342" s="38">
        <f t="shared" si="217"/>
        <v>0</v>
      </c>
      <c r="S2342" s="40" t="str">
        <f t="shared" si="220"/>
        <v/>
      </c>
    </row>
    <row r="2343" spans="1:19">
      <c r="A2343" s="33"/>
      <c r="B2343" s="34"/>
      <c r="C2343" s="33"/>
      <c r="D2343" s="33"/>
      <c r="E2343" s="33"/>
      <c r="F2343" s="42"/>
      <c r="G2343" s="42"/>
      <c r="I2343">
        <f t="shared" si="218"/>
        <v>0</v>
      </c>
      <c r="J2343">
        <f t="shared" si="219"/>
        <v>0</v>
      </c>
      <c r="L2343" s="107"/>
      <c r="M2343" s="110"/>
      <c r="N2343" s="109"/>
      <c r="P2343" s="38">
        <f t="shared" si="216"/>
        <v>0</v>
      </c>
      <c r="Q2343" s="105">
        <f t="shared" si="221"/>
        <v>0</v>
      </c>
      <c r="R2343" s="38">
        <f t="shared" si="217"/>
        <v>0</v>
      </c>
      <c r="S2343" s="40" t="str">
        <f t="shared" si="220"/>
        <v/>
      </c>
    </row>
    <row r="2344" spans="1:19">
      <c r="A2344" s="33"/>
      <c r="B2344" s="34"/>
      <c r="C2344" s="33"/>
      <c r="D2344" s="33"/>
      <c r="E2344" s="33"/>
      <c r="F2344" s="42"/>
      <c r="G2344" s="42"/>
      <c r="I2344">
        <f t="shared" si="218"/>
        <v>0</v>
      </c>
      <c r="J2344">
        <f t="shared" si="219"/>
        <v>0</v>
      </c>
      <c r="L2344" s="107"/>
      <c r="M2344" s="110"/>
      <c r="N2344" s="109"/>
      <c r="P2344" s="38">
        <f t="shared" si="216"/>
        <v>0</v>
      </c>
      <c r="Q2344" s="105">
        <f t="shared" si="221"/>
        <v>0</v>
      </c>
      <c r="R2344" s="38">
        <f t="shared" si="217"/>
        <v>0</v>
      </c>
      <c r="S2344" s="40" t="str">
        <f t="shared" si="220"/>
        <v/>
      </c>
    </row>
    <row r="2345" spans="1:19">
      <c r="A2345" s="33"/>
      <c r="B2345" s="34"/>
      <c r="C2345" s="33"/>
      <c r="D2345" s="33"/>
      <c r="E2345" s="33"/>
      <c r="F2345" s="42"/>
      <c r="G2345" s="42"/>
      <c r="I2345">
        <f t="shared" si="218"/>
        <v>0</v>
      </c>
      <c r="J2345">
        <f t="shared" si="219"/>
        <v>0</v>
      </c>
      <c r="L2345" s="107"/>
      <c r="M2345" s="110"/>
      <c r="N2345" s="109"/>
      <c r="P2345" s="38">
        <f t="shared" si="216"/>
        <v>0</v>
      </c>
      <c r="Q2345" s="105">
        <f t="shared" si="221"/>
        <v>0</v>
      </c>
      <c r="R2345" s="38">
        <f t="shared" si="217"/>
        <v>0</v>
      </c>
      <c r="S2345" s="40" t="str">
        <f t="shared" si="220"/>
        <v/>
      </c>
    </row>
    <row r="2346" spans="1:19">
      <c r="A2346" s="33"/>
      <c r="B2346" s="34"/>
      <c r="C2346" s="33"/>
      <c r="D2346" s="33"/>
      <c r="E2346" s="33"/>
      <c r="F2346" s="42"/>
      <c r="G2346" s="42"/>
      <c r="I2346">
        <f t="shared" si="218"/>
        <v>0</v>
      </c>
      <c r="J2346">
        <f t="shared" si="219"/>
        <v>0</v>
      </c>
      <c r="L2346" s="107"/>
      <c r="M2346" s="110"/>
      <c r="N2346" s="109"/>
      <c r="P2346" s="38">
        <f t="shared" si="216"/>
        <v>0</v>
      </c>
      <c r="Q2346" s="105">
        <f t="shared" si="221"/>
        <v>0</v>
      </c>
      <c r="R2346" s="38">
        <f t="shared" si="217"/>
        <v>0</v>
      </c>
      <c r="S2346" s="40" t="str">
        <f t="shared" si="220"/>
        <v/>
      </c>
    </row>
    <row r="2347" spans="1:19">
      <c r="A2347" s="33"/>
      <c r="B2347" s="34"/>
      <c r="C2347" s="33"/>
      <c r="D2347" s="33"/>
      <c r="E2347" s="33"/>
      <c r="F2347" s="42"/>
      <c r="G2347" s="42"/>
      <c r="I2347">
        <f t="shared" si="218"/>
        <v>0</v>
      </c>
      <c r="J2347">
        <f t="shared" si="219"/>
        <v>0</v>
      </c>
      <c r="L2347" s="107"/>
      <c r="M2347" s="110"/>
      <c r="N2347" s="109"/>
      <c r="P2347" s="38">
        <f t="shared" si="216"/>
        <v>0</v>
      </c>
      <c r="Q2347" s="105">
        <f t="shared" si="221"/>
        <v>0</v>
      </c>
      <c r="R2347" s="38">
        <f t="shared" si="217"/>
        <v>0</v>
      </c>
      <c r="S2347" s="40" t="str">
        <f t="shared" si="220"/>
        <v/>
      </c>
    </row>
    <row r="2348" spans="1:19">
      <c r="A2348" s="33"/>
      <c r="B2348" s="34"/>
      <c r="C2348" s="33"/>
      <c r="D2348" s="33"/>
      <c r="E2348" s="33"/>
      <c r="F2348" s="42"/>
      <c r="G2348" s="42"/>
      <c r="I2348">
        <f t="shared" si="218"/>
        <v>0</v>
      </c>
      <c r="J2348">
        <f t="shared" si="219"/>
        <v>0</v>
      </c>
      <c r="L2348" s="107"/>
      <c r="M2348" s="110"/>
      <c r="N2348" s="109"/>
      <c r="P2348" s="38">
        <f t="shared" si="216"/>
        <v>0</v>
      </c>
      <c r="Q2348" s="105">
        <f t="shared" si="221"/>
        <v>0</v>
      </c>
      <c r="R2348" s="38">
        <f t="shared" si="217"/>
        <v>0</v>
      </c>
      <c r="S2348" s="40" t="str">
        <f t="shared" si="220"/>
        <v/>
      </c>
    </row>
    <row r="2349" spans="1:19">
      <c r="A2349" s="33"/>
      <c r="B2349" s="34"/>
      <c r="C2349" s="33"/>
      <c r="D2349" s="33"/>
      <c r="E2349" s="33"/>
      <c r="F2349" s="42"/>
      <c r="G2349" s="42"/>
      <c r="I2349">
        <f t="shared" si="218"/>
        <v>0</v>
      </c>
      <c r="J2349">
        <f t="shared" si="219"/>
        <v>0</v>
      </c>
      <c r="L2349" s="107"/>
      <c r="M2349" s="110"/>
      <c r="N2349" s="109"/>
      <c r="P2349" s="38">
        <f t="shared" si="216"/>
        <v>0</v>
      </c>
      <c r="Q2349" s="105">
        <f t="shared" si="221"/>
        <v>0</v>
      </c>
      <c r="R2349" s="38">
        <f t="shared" si="217"/>
        <v>0</v>
      </c>
      <c r="S2349" s="40" t="str">
        <f t="shared" si="220"/>
        <v/>
      </c>
    </row>
    <row r="2350" spans="1:19">
      <c r="A2350" s="33"/>
      <c r="B2350" s="34"/>
      <c r="C2350" s="33"/>
      <c r="D2350" s="33"/>
      <c r="E2350" s="33"/>
      <c r="F2350" s="42"/>
      <c r="G2350" s="42"/>
      <c r="I2350">
        <f t="shared" si="218"/>
        <v>0</v>
      </c>
      <c r="J2350">
        <f t="shared" si="219"/>
        <v>0</v>
      </c>
      <c r="L2350" s="107"/>
      <c r="M2350" s="110"/>
      <c r="N2350" s="109"/>
      <c r="P2350" s="38">
        <f t="shared" si="216"/>
        <v>0</v>
      </c>
      <c r="Q2350" s="105">
        <f t="shared" si="221"/>
        <v>0</v>
      </c>
      <c r="R2350" s="38">
        <f t="shared" si="217"/>
        <v>0</v>
      </c>
      <c r="S2350" s="40" t="str">
        <f t="shared" si="220"/>
        <v/>
      </c>
    </row>
    <row r="2351" spans="1:19">
      <c r="A2351" s="33"/>
      <c r="B2351" s="34"/>
      <c r="C2351" s="33"/>
      <c r="D2351" s="33"/>
      <c r="E2351" s="33"/>
      <c r="F2351" s="42"/>
      <c r="G2351" s="42"/>
      <c r="I2351">
        <f t="shared" si="218"/>
        <v>0</v>
      </c>
      <c r="J2351">
        <f t="shared" si="219"/>
        <v>0</v>
      </c>
      <c r="L2351" s="107"/>
      <c r="M2351" s="110"/>
      <c r="N2351" s="109"/>
      <c r="P2351" s="38">
        <f t="shared" si="216"/>
        <v>0</v>
      </c>
      <c r="Q2351" s="105">
        <f t="shared" si="221"/>
        <v>0</v>
      </c>
      <c r="R2351" s="38">
        <f t="shared" si="217"/>
        <v>0</v>
      </c>
      <c r="S2351" s="40" t="str">
        <f t="shared" si="220"/>
        <v/>
      </c>
    </row>
    <row r="2352" spans="1:19">
      <c r="A2352" s="33"/>
      <c r="B2352" s="34"/>
      <c r="C2352" s="33"/>
      <c r="D2352" s="33"/>
      <c r="E2352" s="33"/>
      <c r="F2352" s="42"/>
      <c r="G2352" s="42"/>
      <c r="I2352">
        <f t="shared" si="218"/>
        <v>0</v>
      </c>
      <c r="J2352">
        <f t="shared" si="219"/>
        <v>0</v>
      </c>
      <c r="L2352" s="107"/>
      <c r="M2352" s="110"/>
      <c r="N2352" s="109"/>
      <c r="P2352" s="38">
        <f t="shared" si="216"/>
        <v>0</v>
      </c>
      <c r="Q2352" s="105">
        <f t="shared" si="221"/>
        <v>0</v>
      </c>
      <c r="R2352" s="38">
        <f t="shared" si="217"/>
        <v>0</v>
      </c>
      <c r="S2352" s="40" t="str">
        <f t="shared" si="220"/>
        <v/>
      </c>
    </row>
    <row r="2353" spans="1:19">
      <c r="A2353" s="33"/>
      <c r="B2353" s="34"/>
      <c r="C2353" s="33"/>
      <c r="D2353" s="33"/>
      <c r="E2353" s="33"/>
      <c r="F2353" s="42"/>
      <c r="G2353" s="42"/>
      <c r="I2353">
        <f t="shared" si="218"/>
        <v>0</v>
      </c>
      <c r="J2353">
        <f t="shared" si="219"/>
        <v>0</v>
      </c>
      <c r="L2353" s="107"/>
      <c r="M2353" s="110"/>
      <c r="N2353" s="109"/>
      <c r="P2353" s="38">
        <f t="shared" si="216"/>
        <v>0</v>
      </c>
      <c r="Q2353" s="105">
        <f t="shared" si="221"/>
        <v>0</v>
      </c>
      <c r="R2353" s="38">
        <f t="shared" si="217"/>
        <v>0</v>
      </c>
      <c r="S2353" s="40" t="str">
        <f t="shared" si="220"/>
        <v/>
      </c>
    </row>
    <row r="2354" spans="1:19">
      <c r="A2354" s="33"/>
      <c r="B2354" s="34"/>
      <c r="C2354" s="33"/>
      <c r="D2354" s="33"/>
      <c r="E2354" s="33"/>
      <c r="F2354" s="42"/>
      <c r="G2354" s="42"/>
      <c r="I2354">
        <f t="shared" si="218"/>
        <v>0</v>
      </c>
      <c r="J2354">
        <f t="shared" si="219"/>
        <v>0</v>
      </c>
      <c r="L2354" s="107"/>
      <c r="M2354" s="110"/>
      <c r="N2354" s="109"/>
      <c r="P2354" s="38">
        <f t="shared" si="216"/>
        <v>0</v>
      </c>
      <c r="Q2354" s="105">
        <f t="shared" si="221"/>
        <v>0</v>
      </c>
      <c r="R2354" s="38">
        <f t="shared" si="217"/>
        <v>0</v>
      </c>
      <c r="S2354" s="40" t="str">
        <f t="shared" si="220"/>
        <v/>
      </c>
    </row>
    <row r="2355" spans="1:19">
      <c r="A2355" s="33"/>
      <c r="B2355" s="34"/>
      <c r="C2355" s="33"/>
      <c r="D2355" s="33"/>
      <c r="E2355" s="33"/>
      <c r="F2355" s="42"/>
      <c r="G2355" s="42"/>
      <c r="I2355">
        <f t="shared" si="218"/>
        <v>0</v>
      </c>
      <c r="J2355">
        <f t="shared" si="219"/>
        <v>0</v>
      </c>
      <c r="L2355" s="107"/>
      <c r="M2355" s="110"/>
      <c r="N2355" s="109"/>
      <c r="P2355" s="38">
        <f t="shared" si="216"/>
        <v>0</v>
      </c>
      <c r="Q2355" s="105">
        <f t="shared" si="221"/>
        <v>0</v>
      </c>
      <c r="R2355" s="38">
        <f t="shared" si="217"/>
        <v>0</v>
      </c>
      <c r="S2355" s="40" t="str">
        <f t="shared" si="220"/>
        <v/>
      </c>
    </row>
    <row r="2356" spans="1:19">
      <c r="A2356" s="33"/>
      <c r="B2356" s="34"/>
      <c r="C2356" s="33"/>
      <c r="D2356" s="33"/>
      <c r="E2356" s="33"/>
      <c r="F2356" s="42"/>
      <c r="G2356" s="42"/>
      <c r="I2356">
        <f t="shared" si="218"/>
        <v>0</v>
      </c>
      <c r="J2356">
        <f t="shared" si="219"/>
        <v>0</v>
      </c>
      <c r="L2356" s="107"/>
      <c r="M2356" s="110"/>
      <c r="N2356" s="109"/>
      <c r="P2356" s="38">
        <f t="shared" si="216"/>
        <v>0</v>
      </c>
      <c r="Q2356" s="105">
        <f t="shared" si="221"/>
        <v>0</v>
      </c>
      <c r="R2356" s="38">
        <f t="shared" si="217"/>
        <v>0</v>
      </c>
      <c r="S2356" s="40" t="str">
        <f t="shared" si="220"/>
        <v/>
      </c>
    </row>
    <row r="2357" spans="1:19">
      <c r="A2357" s="33"/>
      <c r="B2357" s="34"/>
      <c r="C2357" s="33"/>
      <c r="D2357" s="33"/>
      <c r="E2357" s="33"/>
      <c r="F2357" s="42"/>
      <c r="G2357" s="42"/>
      <c r="I2357">
        <f t="shared" si="218"/>
        <v>0</v>
      </c>
      <c r="J2357">
        <f t="shared" si="219"/>
        <v>0</v>
      </c>
      <c r="L2357" s="107"/>
      <c r="M2357" s="110"/>
      <c r="N2357" s="109"/>
      <c r="P2357" s="38">
        <f t="shared" si="216"/>
        <v>0</v>
      </c>
      <c r="Q2357" s="105">
        <f t="shared" si="221"/>
        <v>0</v>
      </c>
      <c r="R2357" s="38">
        <f t="shared" si="217"/>
        <v>0</v>
      </c>
      <c r="S2357" s="40" t="str">
        <f t="shared" si="220"/>
        <v/>
      </c>
    </row>
    <row r="2358" spans="1:19">
      <c r="A2358" s="33"/>
      <c r="B2358" s="34"/>
      <c r="C2358" s="33"/>
      <c r="D2358" s="33"/>
      <c r="E2358" s="33"/>
      <c r="F2358" s="42"/>
      <c r="G2358" s="42"/>
      <c r="I2358">
        <f t="shared" si="218"/>
        <v>0</v>
      </c>
      <c r="J2358">
        <f t="shared" si="219"/>
        <v>0</v>
      </c>
      <c r="L2358" s="107"/>
      <c r="M2358" s="110"/>
      <c r="N2358" s="109"/>
      <c r="P2358" s="38">
        <f t="shared" si="216"/>
        <v>0</v>
      </c>
      <c r="Q2358" s="105">
        <f t="shared" si="221"/>
        <v>0</v>
      </c>
      <c r="R2358" s="38">
        <f t="shared" si="217"/>
        <v>0</v>
      </c>
      <c r="S2358" s="40" t="str">
        <f t="shared" si="220"/>
        <v/>
      </c>
    </row>
    <row r="2359" spans="1:19">
      <c r="A2359" s="33"/>
      <c r="B2359" s="34"/>
      <c r="C2359" s="33"/>
      <c r="D2359" s="33"/>
      <c r="E2359" s="33"/>
      <c r="F2359" s="42"/>
      <c r="G2359" s="42"/>
      <c r="I2359">
        <f t="shared" si="218"/>
        <v>0</v>
      </c>
      <c r="J2359">
        <f t="shared" si="219"/>
        <v>0</v>
      </c>
      <c r="L2359" s="107"/>
      <c r="M2359" s="110"/>
      <c r="N2359" s="109"/>
      <c r="P2359" s="38">
        <f t="shared" ref="P2359:P2422" si="222">I2359*L2359/1000</f>
        <v>0</v>
      </c>
      <c r="Q2359" s="105">
        <f t="shared" si="221"/>
        <v>0</v>
      </c>
      <c r="R2359" s="38">
        <f t="shared" ref="R2359:R2422" si="223">J2359*N2359/1000</f>
        <v>0</v>
      </c>
      <c r="S2359" s="40" t="str">
        <f t="shared" si="220"/>
        <v/>
      </c>
    </row>
    <row r="2360" spans="1:19">
      <c r="A2360" s="33"/>
      <c r="B2360" s="34"/>
      <c r="C2360" s="33"/>
      <c r="D2360" s="33"/>
      <c r="E2360" s="33"/>
      <c r="F2360" s="42"/>
      <c r="G2360" s="42"/>
      <c r="I2360">
        <f t="shared" ref="I2360:I2423" si="224">IF(OR(E2360="R",E2360="E"),D2360,IF(D2360&gt;=E2360,D2360-E2360,0))</f>
        <v>0</v>
      </c>
      <c r="J2360">
        <f t="shared" ref="J2360:J2423" si="225">IF(OR(E2360="R",E2360="E"),0,IF(E2360&gt;D2360,E2360-D2360,0))</f>
        <v>0</v>
      </c>
      <c r="L2360" s="107"/>
      <c r="M2360" s="110"/>
      <c r="N2360" s="109"/>
      <c r="P2360" s="38">
        <f t="shared" si="222"/>
        <v>0</v>
      </c>
      <c r="Q2360" s="105">
        <f t="shared" si="221"/>
        <v>0</v>
      </c>
      <c r="R2360" s="38">
        <f t="shared" si="223"/>
        <v>0</v>
      </c>
      <c r="S2360" s="40" t="str">
        <f t="shared" si="220"/>
        <v/>
      </c>
    </row>
    <row r="2361" spans="1:19">
      <c r="A2361" s="33"/>
      <c r="B2361" s="34"/>
      <c r="C2361" s="33"/>
      <c r="D2361" s="33"/>
      <c r="E2361" s="33"/>
      <c r="F2361" s="42"/>
      <c r="G2361" s="42"/>
      <c r="I2361">
        <f t="shared" si="224"/>
        <v>0</v>
      </c>
      <c r="J2361">
        <f t="shared" si="225"/>
        <v>0</v>
      </c>
      <c r="L2361" s="107"/>
      <c r="M2361" s="110"/>
      <c r="N2361" s="109"/>
      <c r="P2361" s="38">
        <f t="shared" si="222"/>
        <v>0</v>
      </c>
      <c r="Q2361" s="105">
        <f t="shared" si="221"/>
        <v>0</v>
      </c>
      <c r="R2361" s="38">
        <f t="shared" si="223"/>
        <v>0</v>
      </c>
      <c r="S2361" s="40" t="str">
        <f t="shared" si="220"/>
        <v/>
      </c>
    </row>
    <row r="2362" spans="1:19">
      <c r="A2362" s="33"/>
      <c r="B2362" s="34"/>
      <c r="C2362" s="33"/>
      <c r="D2362" s="33"/>
      <c r="E2362" s="33"/>
      <c r="F2362" s="42"/>
      <c r="G2362" s="42"/>
      <c r="I2362">
        <f t="shared" si="224"/>
        <v>0</v>
      </c>
      <c r="J2362">
        <f t="shared" si="225"/>
        <v>0</v>
      </c>
      <c r="L2362" s="107"/>
      <c r="M2362" s="110"/>
      <c r="N2362" s="109"/>
      <c r="P2362" s="38">
        <f t="shared" si="222"/>
        <v>0</v>
      </c>
      <c r="Q2362" s="105">
        <f t="shared" si="221"/>
        <v>0</v>
      </c>
      <c r="R2362" s="38">
        <f t="shared" si="223"/>
        <v>0</v>
      </c>
      <c r="S2362" s="40" t="str">
        <f t="shared" si="220"/>
        <v/>
      </c>
    </row>
    <row r="2363" spans="1:19">
      <c r="A2363" s="33"/>
      <c r="B2363" s="34"/>
      <c r="C2363" s="33"/>
      <c r="D2363" s="33"/>
      <c r="E2363" s="33"/>
      <c r="F2363" s="42"/>
      <c r="G2363" s="42"/>
      <c r="I2363">
        <f t="shared" si="224"/>
        <v>0</v>
      </c>
      <c r="J2363">
        <f t="shared" si="225"/>
        <v>0</v>
      </c>
      <c r="L2363" s="107"/>
      <c r="M2363" s="110"/>
      <c r="N2363" s="109"/>
      <c r="P2363" s="38">
        <f t="shared" si="222"/>
        <v>0</v>
      </c>
      <c r="Q2363" s="105">
        <f t="shared" si="221"/>
        <v>0</v>
      </c>
      <c r="R2363" s="38">
        <f t="shared" si="223"/>
        <v>0</v>
      </c>
      <c r="S2363" s="40" t="str">
        <f t="shared" si="220"/>
        <v/>
      </c>
    </row>
    <row r="2364" spans="1:19">
      <c r="A2364" s="33"/>
      <c r="B2364" s="34"/>
      <c r="C2364" s="33"/>
      <c r="D2364" s="33"/>
      <c r="E2364" s="33"/>
      <c r="F2364" s="42"/>
      <c r="G2364" s="42"/>
      <c r="I2364">
        <f t="shared" si="224"/>
        <v>0</v>
      </c>
      <c r="J2364">
        <f t="shared" si="225"/>
        <v>0</v>
      </c>
      <c r="L2364" s="107"/>
      <c r="M2364" s="110"/>
      <c r="N2364" s="109"/>
      <c r="P2364" s="38">
        <f t="shared" si="222"/>
        <v>0</v>
      </c>
      <c r="Q2364" s="105">
        <f t="shared" si="221"/>
        <v>0</v>
      </c>
      <c r="R2364" s="38">
        <f t="shared" si="223"/>
        <v>0</v>
      </c>
      <c r="S2364" s="40" t="str">
        <f t="shared" si="220"/>
        <v/>
      </c>
    </row>
    <row r="2365" spans="1:19">
      <c r="A2365" s="33"/>
      <c r="B2365" s="34"/>
      <c r="C2365" s="33"/>
      <c r="D2365" s="33"/>
      <c r="E2365" s="33"/>
      <c r="F2365" s="42"/>
      <c r="G2365" s="42"/>
      <c r="I2365">
        <f t="shared" si="224"/>
        <v>0</v>
      </c>
      <c r="J2365">
        <f t="shared" si="225"/>
        <v>0</v>
      </c>
      <c r="L2365" s="107"/>
      <c r="M2365" s="110"/>
      <c r="N2365" s="109"/>
      <c r="P2365" s="38">
        <f t="shared" si="222"/>
        <v>0</v>
      </c>
      <c r="Q2365" s="105">
        <f t="shared" si="221"/>
        <v>0</v>
      </c>
      <c r="R2365" s="38">
        <f t="shared" si="223"/>
        <v>0</v>
      </c>
      <c r="S2365" s="40" t="str">
        <f t="shared" si="220"/>
        <v/>
      </c>
    </row>
    <row r="2366" spans="1:19">
      <c r="A2366" s="33"/>
      <c r="B2366" s="34"/>
      <c r="C2366" s="33"/>
      <c r="D2366" s="33"/>
      <c r="E2366" s="33"/>
      <c r="F2366" s="42"/>
      <c r="G2366" s="42"/>
      <c r="I2366">
        <f t="shared" si="224"/>
        <v>0</v>
      </c>
      <c r="J2366">
        <f t="shared" si="225"/>
        <v>0</v>
      </c>
      <c r="L2366" s="107"/>
      <c r="M2366" s="110"/>
      <c r="N2366" s="109"/>
      <c r="P2366" s="38">
        <f t="shared" si="222"/>
        <v>0</v>
      </c>
      <c r="Q2366" s="105">
        <f t="shared" si="221"/>
        <v>0</v>
      </c>
      <c r="R2366" s="38">
        <f t="shared" si="223"/>
        <v>0</v>
      </c>
      <c r="S2366" s="40" t="str">
        <f t="shared" si="220"/>
        <v/>
      </c>
    </row>
    <row r="2367" spans="1:19">
      <c r="A2367" s="33"/>
      <c r="B2367" s="34"/>
      <c r="C2367" s="33"/>
      <c r="D2367" s="33"/>
      <c r="E2367" s="33"/>
      <c r="F2367" s="42"/>
      <c r="G2367" s="42"/>
      <c r="I2367">
        <f t="shared" si="224"/>
        <v>0</v>
      </c>
      <c r="J2367">
        <f t="shared" si="225"/>
        <v>0</v>
      </c>
      <c r="L2367" s="107"/>
      <c r="M2367" s="110"/>
      <c r="N2367" s="109"/>
      <c r="P2367" s="38">
        <f t="shared" si="222"/>
        <v>0</v>
      </c>
      <c r="Q2367" s="105">
        <f t="shared" si="221"/>
        <v>0</v>
      </c>
      <c r="R2367" s="38">
        <f t="shared" si="223"/>
        <v>0</v>
      </c>
      <c r="S2367" s="40" t="str">
        <f t="shared" si="220"/>
        <v/>
      </c>
    </row>
    <row r="2368" spans="1:19">
      <c r="A2368" s="33"/>
      <c r="B2368" s="34"/>
      <c r="C2368" s="33"/>
      <c r="D2368" s="33"/>
      <c r="E2368" s="33"/>
      <c r="F2368" s="42"/>
      <c r="G2368" s="42"/>
      <c r="I2368">
        <f t="shared" si="224"/>
        <v>0</v>
      </c>
      <c r="J2368">
        <f t="shared" si="225"/>
        <v>0</v>
      </c>
      <c r="L2368" s="107"/>
      <c r="M2368" s="110"/>
      <c r="N2368" s="109"/>
      <c r="P2368" s="38">
        <f t="shared" si="222"/>
        <v>0</v>
      </c>
      <c r="Q2368" s="105">
        <f t="shared" si="221"/>
        <v>0</v>
      </c>
      <c r="R2368" s="38">
        <f t="shared" si="223"/>
        <v>0</v>
      </c>
      <c r="S2368" s="40" t="str">
        <f t="shared" si="220"/>
        <v/>
      </c>
    </row>
    <row r="2369" spans="1:19">
      <c r="A2369" s="33"/>
      <c r="B2369" s="34"/>
      <c r="C2369" s="33"/>
      <c r="D2369" s="33"/>
      <c r="E2369" s="33"/>
      <c r="F2369" s="42"/>
      <c r="G2369" s="42"/>
      <c r="I2369">
        <f t="shared" si="224"/>
        <v>0</v>
      </c>
      <c r="J2369">
        <f t="shared" si="225"/>
        <v>0</v>
      </c>
      <c r="L2369" s="107"/>
      <c r="M2369" s="110"/>
      <c r="N2369" s="109"/>
      <c r="P2369" s="38">
        <f t="shared" si="222"/>
        <v>0</v>
      </c>
      <c r="Q2369" s="105">
        <f t="shared" si="221"/>
        <v>0</v>
      </c>
      <c r="R2369" s="38">
        <f t="shared" si="223"/>
        <v>0</v>
      </c>
      <c r="S2369" s="40" t="str">
        <f t="shared" si="220"/>
        <v/>
      </c>
    </row>
    <row r="2370" spans="1:19">
      <c r="A2370" s="33"/>
      <c r="B2370" s="34"/>
      <c r="C2370" s="33"/>
      <c r="D2370" s="33"/>
      <c r="E2370" s="33"/>
      <c r="F2370" s="42"/>
      <c r="G2370" s="42"/>
      <c r="I2370">
        <f t="shared" si="224"/>
        <v>0</v>
      </c>
      <c r="J2370">
        <f t="shared" si="225"/>
        <v>0</v>
      </c>
      <c r="L2370" s="107"/>
      <c r="M2370" s="110"/>
      <c r="N2370" s="109"/>
      <c r="P2370" s="38">
        <f t="shared" si="222"/>
        <v>0</v>
      </c>
      <c r="Q2370" s="105">
        <f t="shared" si="221"/>
        <v>0</v>
      </c>
      <c r="R2370" s="38">
        <f t="shared" si="223"/>
        <v>0</v>
      </c>
      <c r="S2370" s="40" t="str">
        <f t="shared" si="220"/>
        <v/>
      </c>
    </row>
    <row r="2371" spans="1:19">
      <c r="A2371" s="33"/>
      <c r="B2371" s="34"/>
      <c r="C2371" s="33"/>
      <c r="D2371" s="33"/>
      <c r="E2371" s="33"/>
      <c r="F2371" s="42"/>
      <c r="G2371" s="42"/>
      <c r="I2371">
        <f t="shared" si="224"/>
        <v>0</v>
      </c>
      <c r="J2371">
        <f t="shared" si="225"/>
        <v>0</v>
      </c>
      <c r="L2371" s="107"/>
      <c r="M2371" s="110"/>
      <c r="N2371" s="109"/>
      <c r="P2371" s="38">
        <f t="shared" si="222"/>
        <v>0</v>
      </c>
      <c r="Q2371" s="105">
        <f t="shared" si="221"/>
        <v>0</v>
      </c>
      <c r="R2371" s="38">
        <f t="shared" si="223"/>
        <v>0</v>
      </c>
      <c r="S2371" s="40" t="str">
        <f t="shared" si="220"/>
        <v/>
      </c>
    </row>
    <row r="2372" spans="1:19">
      <c r="A2372" s="33"/>
      <c r="B2372" s="34"/>
      <c r="C2372" s="33"/>
      <c r="D2372" s="33"/>
      <c r="E2372" s="33"/>
      <c r="F2372" s="42"/>
      <c r="G2372" s="42"/>
      <c r="I2372">
        <f t="shared" si="224"/>
        <v>0</v>
      </c>
      <c r="J2372">
        <f t="shared" si="225"/>
        <v>0</v>
      </c>
      <c r="L2372" s="107"/>
      <c r="M2372" s="110"/>
      <c r="N2372" s="109"/>
      <c r="P2372" s="38">
        <f t="shared" si="222"/>
        <v>0</v>
      </c>
      <c r="Q2372" s="105">
        <f t="shared" si="221"/>
        <v>0</v>
      </c>
      <c r="R2372" s="38">
        <f t="shared" si="223"/>
        <v>0</v>
      </c>
      <c r="S2372" s="40" t="str">
        <f t="shared" si="220"/>
        <v/>
      </c>
    </row>
    <row r="2373" spans="1:19">
      <c r="A2373" s="33"/>
      <c r="B2373" s="34"/>
      <c r="C2373" s="33"/>
      <c r="D2373" s="33"/>
      <c r="E2373" s="33"/>
      <c r="F2373" s="42"/>
      <c r="G2373" s="42"/>
      <c r="I2373">
        <f t="shared" si="224"/>
        <v>0</v>
      </c>
      <c r="J2373">
        <f t="shared" si="225"/>
        <v>0</v>
      </c>
      <c r="L2373" s="107"/>
      <c r="M2373" s="110"/>
      <c r="N2373" s="109"/>
      <c r="P2373" s="38">
        <f t="shared" si="222"/>
        <v>0</v>
      </c>
      <c r="Q2373" s="105">
        <f t="shared" si="221"/>
        <v>0</v>
      </c>
      <c r="R2373" s="38">
        <f t="shared" si="223"/>
        <v>0</v>
      </c>
      <c r="S2373" s="40" t="str">
        <f t="shared" si="220"/>
        <v/>
      </c>
    </row>
    <row r="2374" spans="1:19">
      <c r="A2374" s="33"/>
      <c r="B2374" s="34"/>
      <c r="C2374" s="33"/>
      <c r="D2374" s="33"/>
      <c r="E2374" s="33"/>
      <c r="F2374" s="42"/>
      <c r="G2374" s="42"/>
      <c r="I2374">
        <f t="shared" si="224"/>
        <v>0</v>
      </c>
      <c r="J2374">
        <f t="shared" si="225"/>
        <v>0</v>
      </c>
      <c r="L2374" s="107"/>
      <c r="M2374" s="110"/>
      <c r="N2374" s="109"/>
      <c r="P2374" s="38">
        <f t="shared" si="222"/>
        <v>0</v>
      </c>
      <c r="Q2374" s="105">
        <f t="shared" si="221"/>
        <v>0</v>
      </c>
      <c r="R2374" s="38">
        <f t="shared" si="223"/>
        <v>0</v>
      </c>
      <c r="S2374" s="40" t="str">
        <f t="shared" si="220"/>
        <v/>
      </c>
    </row>
    <row r="2375" spans="1:19">
      <c r="A2375" s="33"/>
      <c r="B2375" s="34"/>
      <c r="C2375" s="33"/>
      <c r="D2375" s="33"/>
      <c r="E2375" s="33"/>
      <c r="F2375" s="42"/>
      <c r="G2375" s="42"/>
      <c r="I2375">
        <f t="shared" si="224"/>
        <v>0</v>
      </c>
      <c r="J2375">
        <f t="shared" si="225"/>
        <v>0</v>
      </c>
      <c r="L2375" s="107"/>
      <c r="M2375" s="110"/>
      <c r="N2375" s="109"/>
      <c r="P2375" s="38">
        <f t="shared" si="222"/>
        <v>0</v>
      </c>
      <c r="Q2375" s="105">
        <f t="shared" si="221"/>
        <v>0</v>
      </c>
      <c r="R2375" s="38">
        <f t="shared" si="223"/>
        <v>0</v>
      </c>
      <c r="S2375" s="40" t="str">
        <f t="shared" ref="S2375:S2438" si="226">IF(C2375=1,SUM(R2375:R2398)-SUM(P2375:P2398),"")</f>
        <v/>
      </c>
    </row>
    <row r="2376" spans="1:19">
      <c r="A2376" s="33"/>
      <c r="B2376" s="34"/>
      <c r="C2376" s="33"/>
      <c r="D2376" s="33"/>
      <c r="E2376" s="33"/>
      <c r="F2376" s="42"/>
      <c r="G2376" s="42"/>
      <c r="I2376">
        <f t="shared" si="224"/>
        <v>0</v>
      </c>
      <c r="J2376">
        <f t="shared" si="225"/>
        <v>0</v>
      </c>
      <c r="L2376" s="107"/>
      <c r="M2376" s="110"/>
      <c r="N2376" s="109"/>
      <c r="P2376" s="38">
        <f t="shared" si="222"/>
        <v>0</v>
      </c>
      <c r="Q2376" s="105">
        <f t="shared" ref="Q2376:Q2439" si="227">I2376*M2376/1000</f>
        <v>0</v>
      </c>
      <c r="R2376" s="38">
        <f t="shared" si="223"/>
        <v>0</v>
      </c>
      <c r="S2376" s="40" t="str">
        <f t="shared" si="226"/>
        <v/>
      </c>
    </row>
    <row r="2377" spans="1:19">
      <c r="A2377" s="33"/>
      <c r="B2377" s="34"/>
      <c r="C2377" s="33"/>
      <c r="D2377" s="33"/>
      <c r="E2377" s="33"/>
      <c r="F2377" s="42"/>
      <c r="G2377" s="42"/>
      <c r="I2377">
        <f t="shared" si="224"/>
        <v>0</v>
      </c>
      <c r="J2377">
        <f t="shared" si="225"/>
        <v>0</v>
      </c>
      <c r="L2377" s="107"/>
      <c r="M2377" s="110"/>
      <c r="N2377" s="109"/>
      <c r="P2377" s="38">
        <f t="shared" si="222"/>
        <v>0</v>
      </c>
      <c r="Q2377" s="105">
        <f t="shared" si="227"/>
        <v>0</v>
      </c>
      <c r="R2377" s="38">
        <f t="shared" si="223"/>
        <v>0</v>
      </c>
      <c r="S2377" s="40" t="str">
        <f t="shared" si="226"/>
        <v/>
      </c>
    </row>
    <row r="2378" spans="1:19">
      <c r="A2378" s="33"/>
      <c r="B2378" s="34"/>
      <c r="C2378" s="33"/>
      <c r="D2378" s="33"/>
      <c r="E2378" s="33"/>
      <c r="F2378" s="42"/>
      <c r="G2378" s="42"/>
      <c r="I2378">
        <f t="shared" si="224"/>
        <v>0</v>
      </c>
      <c r="J2378">
        <f t="shared" si="225"/>
        <v>0</v>
      </c>
      <c r="L2378" s="107"/>
      <c r="M2378" s="110"/>
      <c r="N2378" s="109"/>
      <c r="P2378" s="38">
        <f t="shared" si="222"/>
        <v>0</v>
      </c>
      <c r="Q2378" s="105">
        <f t="shared" si="227"/>
        <v>0</v>
      </c>
      <c r="R2378" s="38">
        <f t="shared" si="223"/>
        <v>0</v>
      </c>
      <c r="S2378" s="40" t="str">
        <f t="shared" si="226"/>
        <v/>
      </c>
    </row>
    <row r="2379" spans="1:19">
      <c r="A2379" s="33"/>
      <c r="B2379" s="34"/>
      <c r="C2379" s="33"/>
      <c r="D2379" s="33"/>
      <c r="E2379" s="33"/>
      <c r="F2379" s="42"/>
      <c r="G2379" s="42"/>
      <c r="I2379">
        <f t="shared" si="224"/>
        <v>0</v>
      </c>
      <c r="J2379">
        <f t="shared" si="225"/>
        <v>0</v>
      </c>
      <c r="L2379" s="107"/>
      <c r="M2379" s="110"/>
      <c r="N2379" s="109"/>
      <c r="P2379" s="38">
        <f t="shared" si="222"/>
        <v>0</v>
      </c>
      <c r="Q2379" s="105">
        <f t="shared" si="227"/>
        <v>0</v>
      </c>
      <c r="R2379" s="38">
        <f t="shared" si="223"/>
        <v>0</v>
      </c>
      <c r="S2379" s="40" t="str">
        <f t="shared" si="226"/>
        <v/>
      </c>
    </row>
    <row r="2380" spans="1:19">
      <c r="A2380" s="33"/>
      <c r="B2380" s="34"/>
      <c r="C2380" s="33"/>
      <c r="D2380" s="33"/>
      <c r="E2380" s="33"/>
      <c r="F2380" s="42"/>
      <c r="G2380" s="42"/>
      <c r="I2380">
        <f t="shared" si="224"/>
        <v>0</v>
      </c>
      <c r="J2380">
        <f t="shared" si="225"/>
        <v>0</v>
      </c>
      <c r="L2380" s="107"/>
      <c r="M2380" s="110"/>
      <c r="N2380" s="109"/>
      <c r="P2380" s="38">
        <f t="shared" si="222"/>
        <v>0</v>
      </c>
      <c r="Q2380" s="105">
        <f t="shared" si="227"/>
        <v>0</v>
      </c>
      <c r="R2380" s="38">
        <f t="shared" si="223"/>
        <v>0</v>
      </c>
      <c r="S2380" s="40" t="str">
        <f t="shared" si="226"/>
        <v/>
      </c>
    </row>
    <row r="2381" spans="1:19">
      <c r="A2381" s="33"/>
      <c r="B2381" s="34"/>
      <c r="C2381" s="33"/>
      <c r="D2381" s="33"/>
      <c r="E2381" s="33"/>
      <c r="F2381" s="42"/>
      <c r="G2381" s="42"/>
      <c r="I2381">
        <f t="shared" si="224"/>
        <v>0</v>
      </c>
      <c r="J2381">
        <f t="shared" si="225"/>
        <v>0</v>
      </c>
      <c r="L2381" s="107"/>
      <c r="M2381" s="110"/>
      <c r="N2381" s="109"/>
      <c r="P2381" s="38">
        <f t="shared" si="222"/>
        <v>0</v>
      </c>
      <c r="Q2381" s="105">
        <f t="shared" si="227"/>
        <v>0</v>
      </c>
      <c r="R2381" s="38">
        <f t="shared" si="223"/>
        <v>0</v>
      </c>
      <c r="S2381" s="40" t="str">
        <f t="shared" si="226"/>
        <v/>
      </c>
    </row>
    <row r="2382" spans="1:19">
      <c r="A2382" s="33"/>
      <c r="B2382" s="34"/>
      <c r="C2382" s="33"/>
      <c r="D2382" s="33"/>
      <c r="E2382" s="33"/>
      <c r="F2382" s="42"/>
      <c r="G2382" s="42"/>
      <c r="I2382">
        <f t="shared" si="224"/>
        <v>0</v>
      </c>
      <c r="J2382">
        <f t="shared" si="225"/>
        <v>0</v>
      </c>
      <c r="L2382" s="107"/>
      <c r="M2382" s="110"/>
      <c r="N2382" s="109"/>
      <c r="P2382" s="38">
        <f t="shared" si="222"/>
        <v>0</v>
      </c>
      <c r="Q2382" s="105">
        <f t="shared" si="227"/>
        <v>0</v>
      </c>
      <c r="R2382" s="38">
        <f t="shared" si="223"/>
        <v>0</v>
      </c>
      <c r="S2382" s="40" t="str">
        <f t="shared" si="226"/>
        <v/>
      </c>
    </row>
    <row r="2383" spans="1:19">
      <c r="A2383" s="33"/>
      <c r="B2383" s="34"/>
      <c r="C2383" s="33"/>
      <c r="D2383" s="33"/>
      <c r="E2383" s="33"/>
      <c r="F2383" s="42"/>
      <c r="G2383" s="42"/>
      <c r="I2383">
        <f t="shared" si="224"/>
        <v>0</v>
      </c>
      <c r="J2383">
        <f t="shared" si="225"/>
        <v>0</v>
      </c>
      <c r="L2383" s="107"/>
      <c r="M2383" s="110"/>
      <c r="N2383" s="109"/>
      <c r="P2383" s="38">
        <f t="shared" si="222"/>
        <v>0</v>
      </c>
      <c r="Q2383" s="105">
        <f t="shared" si="227"/>
        <v>0</v>
      </c>
      <c r="R2383" s="38">
        <f t="shared" si="223"/>
        <v>0</v>
      </c>
      <c r="S2383" s="40" t="str">
        <f t="shared" si="226"/>
        <v/>
      </c>
    </row>
    <row r="2384" spans="1:19">
      <c r="A2384" s="33"/>
      <c r="B2384" s="34"/>
      <c r="C2384" s="33"/>
      <c r="D2384" s="33"/>
      <c r="E2384" s="33"/>
      <c r="F2384" s="42"/>
      <c r="G2384" s="42"/>
      <c r="I2384">
        <f t="shared" si="224"/>
        <v>0</v>
      </c>
      <c r="J2384">
        <f t="shared" si="225"/>
        <v>0</v>
      </c>
      <c r="L2384" s="107"/>
      <c r="M2384" s="110"/>
      <c r="N2384" s="109"/>
      <c r="P2384" s="38">
        <f t="shared" si="222"/>
        <v>0</v>
      </c>
      <c r="Q2384" s="105">
        <f t="shared" si="227"/>
        <v>0</v>
      </c>
      <c r="R2384" s="38">
        <f t="shared" si="223"/>
        <v>0</v>
      </c>
      <c r="S2384" s="40" t="str">
        <f t="shared" si="226"/>
        <v/>
      </c>
    </row>
    <row r="2385" spans="1:19">
      <c r="A2385" s="33"/>
      <c r="B2385" s="34"/>
      <c r="C2385" s="33"/>
      <c r="D2385" s="33"/>
      <c r="E2385" s="33"/>
      <c r="F2385" s="42"/>
      <c r="G2385" s="42"/>
      <c r="I2385">
        <f t="shared" si="224"/>
        <v>0</v>
      </c>
      <c r="J2385">
        <f t="shared" si="225"/>
        <v>0</v>
      </c>
      <c r="L2385" s="107"/>
      <c r="M2385" s="110"/>
      <c r="N2385" s="109"/>
      <c r="P2385" s="38">
        <f t="shared" si="222"/>
        <v>0</v>
      </c>
      <c r="Q2385" s="105">
        <f t="shared" si="227"/>
        <v>0</v>
      </c>
      <c r="R2385" s="38">
        <f t="shared" si="223"/>
        <v>0</v>
      </c>
      <c r="S2385" s="40" t="str">
        <f t="shared" si="226"/>
        <v/>
      </c>
    </row>
    <row r="2386" spans="1:19">
      <c r="A2386" s="33"/>
      <c r="B2386" s="34"/>
      <c r="C2386" s="33"/>
      <c r="D2386" s="33"/>
      <c r="E2386" s="33"/>
      <c r="F2386" s="42"/>
      <c r="G2386" s="42"/>
      <c r="I2386">
        <f t="shared" si="224"/>
        <v>0</v>
      </c>
      <c r="J2386">
        <f t="shared" si="225"/>
        <v>0</v>
      </c>
      <c r="L2386" s="107"/>
      <c r="M2386" s="110"/>
      <c r="N2386" s="109"/>
      <c r="P2386" s="38">
        <f t="shared" si="222"/>
        <v>0</v>
      </c>
      <c r="Q2386" s="105">
        <f t="shared" si="227"/>
        <v>0</v>
      </c>
      <c r="R2386" s="38">
        <f t="shared" si="223"/>
        <v>0</v>
      </c>
      <c r="S2386" s="40" t="str">
        <f t="shared" si="226"/>
        <v/>
      </c>
    </row>
    <row r="2387" spans="1:19">
      <c r="A2387" s="33"/>
      <c r="B2387" s="34"/>
      <c r="C2387" s="33"/>
      <c r="D2387" s="33"/>
      <c r="E2387" s="33"/>
      <c r="F2387" s="42"/>
      <c r="G2387" s="42"/>
      <c r="I2387">
        <f t="shared" si="224"/>
        <v>0</v>
      </c>
      <c r="J2387">
        <f t="shared" si="225"/>
        <v>0</v>
      </c>
      <c r="L2387" s="107"/>
      <c r="M2387" s="110"/>
      <c r="N2387" s="109"/>
      <c r="P2387" s="38">
        <f t="shared" si="222"/>
        <v>0</v>
      </c>
      <c r="Q2387" s="105">
        <f t="shared" si="227"/>
        <v>0</v>
      </c>
      <c r="R2387" s="38">
        <f t="shared" si="223"/>
        <v>0</v>
      </c>
      <c r="S2387" s="40" t="str">
        <f t="shared" si="226"/>
        <v/>
      </c>
    </row>
    <row r="2388" spans="1:19">
      <c r="A2388" s="33"/>
      <c r="B2388" s="34"/>
      <c r="C2388" s="33"/>
      <c r="D2388" s="33"/>
      <c r="E2388" s="33"/>
      <c r="F2388" s="42"/>
      <c r="G2388" s="42"/>
      <c r="I2388">
        <f t="shared" si="224"/>
        <v>0</v>
      </c>
      <c r="J2388">
        <f t="shared" si="225"/>
        <v>0</v>
      </c>
      <c r="L2388" s="107"/>
      <c r="M2388" s="110"/>
      <c r="N2388" s="109"/>
      <c r="P2388" s="38">
        <f t="shared" si="222"/>
        <v>0</v>
      </c>
      <c r="Q2388" s="105">
        <f t="shared" si="227"/>
        <v>0</v>
      </c>
      <c r="R2388" s="38">
        <f t="shared" si="223"/>
        <v>0</v>
      </c>
      <c r="S2388" s="40" t="str">
        <f t="shared" si="226"/>
        <v/>
      </c>
    </row>
    <row r="2389" spans="1:19">
      <c r="A2389" s="33"/>
      <c r="B2389" s="34"/>
      <c r="C2389" s="33"/>
      <c r="D2389" s="33"/>
      <c r="E2389" s="33"/>
      <c r="F2389" s="42"/>
      <c r="G2389" s="42"/>
      <c r="I2389">
        <f t="shared" si="224"/>
        <v>0</v>
      </c>
      <c r="J2389">
        <f t="shared" si="225"/>
        <v>0</v>
      </c>
      <c r="L2389" s="107"/>
      <c r="M2389" s="110"/>
      <c r="N2389" s="109"/>
      <c r="P2389" s="38">
        <f t="shared" si="222"/>
        <v>0</v>
      </c>
      <c r="Q2389" s="105">
        <f t="shared" si="227"/>
        <v>0</v>
      </c>
      <c r="R2389" s="38">
        <f t="shared" si="223"/>
        <v>0</v>
      </c>
      <c r="S2389" s="40" t="str">
        <f t="shared" si="226"/>
        <v/>
      </c>
    </row>
    <row r="2390" spans="1:19">
      <c r="A2390" s="33"/>
      <c r="B2390" s="34"/>
      <c r="C2390" s="33"/>
      <c r="D2390" s="33"/>
      <c r="E2390" s="33"/>
      <c r="F2390" s="42"/>
      <c r="G2390" s="42"/>
      <c r="I2390">
        <f t="shared" si="224"/>
        <v>0</v>
      </c>
      <c r="J2390">
        <f t="shared" si="225"/>
        <v>0</v>
      </c>
      <c r="L2390" s="107"/>
      <c r="M2390" s="110"/>
      <c r="N2390" s="109"/>
      <c r="P2390" s="38">
        <f t="shared" si="222"/>
        <v>0</v>
      </c>
      <c r="Q2390" s="105">
        <f t="shared" si="227"/>
        <v>0</v>
      </c>
      <c r="R2390" s="38">
        <f t="shared" si="223"/>
        <v>0</v>
      </c>
      <c r="S2390" s="40" t="str">
        <f t="shared" si="226"/>
        <v/>
      </c>
    </row>
    <row r="2391" spans="1:19">
      <c r="A2391" s="33"/>
      <c r="B2391" s="34"/>
      <c r="C2391" s="33"/>
      <c r="D2391" s="33"/>
      <c r="E2391" s="33"/>
      <c r="F2391" s="42"/>
      <c r="G2391" s="42"/>
      <c r="I2391">
        <f t="shared" si="224"/>
        <v>0</v>
      </c>
      <c r="J2391">
        <f t="shared" si="225"/>
        <v>0</v>
      </c>
      <c r="L2391" s="107"/>
      <c r="M2391" s="110"/>
      <c r="N2391" s="109"/>
      <c r="P2391" s="38">
        <f t="shared" si="222"/>
        <v>0</v>
      </c>
      <c r="Q2391" s="105">
        <f t="shared" si="227"/>
        <v>0</v>
      </c>
      <c r="R2391" s="38">
        <f t="shared" si="223"/>
        <v>0</v>
      </c>
      <c r="S2391" s="40" t="str">
        <f t="shared" si="226"/>
        <v/>
      </c>
    </row>
    <row r="2392" spans="1:19">
      <c r="A2392" s="33"/>
      <c r="B2392" s="34"/>
      <c r="C2392" s="33"/>
      <c r="D2392" s="33"/>
      <c r="E2392" s="33"/>
      <c r="F2392" s="42"/>
      <c r="G2392" s="42"/>
      <c r="I2392">
        <f t="shared" si="224"/>
        <v>0</v>
      </c>
      <c r="J2392">
        <f t="shared" si="225"/>
        <v>0</v>
      </c>
      <c r="L2392" s="107"/>
      <c r="M2392" s="110"/>
      <c r="N2392" s="109"/>
      <c r="P2392" s="38">
        <f t="shared" si="222"/>
        <v>0</v>
      </c>
      <c r="Q2392" s="105">
        <f t="shared" si="227"/>
        <v>0</v>
      </c>
      <c r="R2392" s="38">
        <f t="shared" si="223"/>
        <v>0</v>
      </c>
      <c r="S2392" s="40" t="str">
        <f t="shared" si="226"/>
        <v/>
      </c>
    </row>
    <row r="2393" spans="1:19">
      <c r="A2393" s="33"/>
      <c r="B2393" s="34"/>
      <c r="C2393" s="33"/>
      <c r="D2393" s="33"/>
      <c r="E2393" s="33"/>
      <c r="F2393" s="42"/>
      <c r="G2393" s="42"/>
      <c r="I2393">
        <f t="shared" si="224"/>
        <v>0</v>
      </c>
      <c r="J2393">
        <f t="shared" si="225"/>
        <v>0</v>
      </c>
      <c r="L2393" s="107"/>
      <c r="M2393" s="110"/>
      <c r="N2393" s="109"/>
      <c r="P2393" s="38">
        <f t="shared" si="222"/>
        <v>0</v>
      </c>
      <c r="Q2393" s="105">
        <f t="shared" si="227"/>
        <v>0</v>
      </c>
      <c r="R2393" s="38">
        <f t="shared" si="223"/>
        <v>0</v>
      </c>
      <c r="S2393" s="40" t="str">
        <f t="shared" si="226"/>
        <v/>
      </c>
    </row>
    <row r="2394" spans="1:19">
      <c r="A2394" s="33"/>
      <c r="B2394" s="34"/>
      <c r="C2394" s="33"/>
      <c r="D2394" s="33"/>
      <c r="E2394" s="33"/>
      <c r="F2394" s="42"/>
      <c r="G2394" s="42"/>
      <c r="I2394">
        <f t="shared" si="224"/>
        <v>0</v>
      </c>
      <c r="J2394">
        <f t="shared" si="225"/>
        <v>0</v>
      </c>
      <c r="L2394" s="107"/>
      <c r="M2394" s="110"/>
      <c r="N2394" s="109"/>
      <c r="P2394" s="38">
        <f t="shared" si="222"/>
        <v>0</v>
      </c>
      <c r="Q2394" s="105">
        <f t="shared" si="227"/>
        <v>0</v>
      </c>
      <c r="R2394" s="38">
        <f t="shared" si="223"/>
        <v>0</v>
      </c>
      <c r="S2394" s="40" t="str">
        <f t="shared" si="226"/>
        <v/>
      </c>
    </row>
    <row r="2395" spans="1:19">
      <c r="A2395" s="33"/>
      <c r="B2395" s="34"/>
      <c r="C2395" s="33"/>
      <c r="D2395" s="33"/>
      <c r="E2395" s="33"/>
      <c r="F2395" s="42"/>
      <c r="G2395" s="42"/>
      <c r="I2395">
        <f t="shared" si="224"/>
        <v>0</v>
      </c>
      <c r="J2395">
        <f t="shared" si="225"/>
        <v>0</v>
      </c>
      <c r="L2395" s="107"/>
      <c r="M2395" s="110"/>
      <c r="N2395" s="109"/>
      <c r="P2395" s="38">
        <f t="shared" si="222"/>
        <v>0</v>
      </c>
      <c r="Q2395" s="105">
        <f t="shared" si="227"/>
        <v>0</v>
      </c>
      <c r="R2395" s="38">
        <f t="shared" si="223"/>
        <v>0</v>
      </c>
      <c r="S2395" s="40" t="str">
        <f t="shared" si="226"/>
        <v/>
      </c>
    </row>
    <row r="2396" spans="1:19">
      <c r="A2396" s="33"/>
      <c r="B2396" s="34"/>
      <c r="C2396" s="33"/>
      <c r="D2396" s="33"/>
      <c r="E2396" s="33"/>
      <c r="F2396" s="42"/>
      <c r="G2396" s="42"/>
      <c r="I2396">
        <f t="shared" si="224"/>
        <v>0</v>
      </c>
      <c r="J2396">
        <f t="shared" si="225"/>
        <v>0</v>
      </c>
      <c r="L2396" s="107"/>
      <c r="M2396" s="110"/>
      <c r="N2396" s="109"/>
      <c r="P2396" s="38">
        <f t="shared" si="222"/>
        <v>0</v>
      </c>
      <c r="Q2396" s="105">
        <f t="shared" si="227"/>
        <v>0</v>
      </c>
      <c r="R2396" s="38">
        <f t="shared" si="223"/>
        <v>0</v>
      </c>
      <c r="S2396" s="40" t="str">
        <f t="shared" si="226"/>
        <v/>
      </c>
    </row>
    <row r="2397" spans="1:19">
      <c r="A2397" s="33"/>
      <c r="B2397" s="34"/>
      <c r="C2397" s="33"/>
      <c r="D2397" s="33"/>
      <c r="E2397" s="33"/>
      <c r="F2397" s="42"/>
      <c r="G2397" s="42"/>
      <c r="I2397">
        <f t="shared" si="224"/>
        <v>0</v>
      </c>
      <c r="J2397">
        <f t="shared" si="225"/>
        <v>0</v>
      </c>
      <c r="L2397" s="107"/>
      <c r="M2397" s="110"/>
      <c r="N2397" s="109"/>
      <c r="P2397" s="38">
        <f t="shared" si="222"/>
        <v>0</v>
      </c>
      <c r="Q2397" s="105">
        <f t="shared" si="227"/>
        <v>0</v>
      </c>
      <c r="R2397" s="38">
        <f t="shared" si="223"/>
        <v>0</v>
      </c>
      <c r="S2397" s="40" t="str">
        <f t="shared" si="226"/>
        <v/>
      </c>
    </row>
    <row r="2398" spans="1:19">
      <c r="A2398" s="33"/>
      <c r="B2398" s="34"/>
      <c r="C2398" s="33"/>
      <c r="D2398" s="33"/>
      <c r="E2398" s="33"/>
      <c r="F2398" s="42"/>
      <c r="G2398" s="42"/>
      <c r="I2398">
        <f t="shared" si="224"/>
        <v>0</v>
      </c>
      <c r="J2398">
        <f t="shared" si="225"/>
        <v>0</v>
      </c>
      <c r="L2398" s="107"/>
      <c r="M2398" s="110"/>
      <c r="N2398" s="109"/>
      <c r="P2398" s="38">
        <f t="shared" si="222"/>
        <v>0</v>
      </c>
      <c r="Q2398" s="105">
        <f t="shared" si="227"/>
        <v>0</v>
      </c>
      <c r="R2398" s="38">
        <f t="shared" si="223"/>
        <v>0</v>
      </c>
      <c r="S2398" s="40" t="str">
        <f t="shared" si="226"/>
        <v/>
      </c>
    </row>
    <row r="2399" spans="1:19">
      <c r="A2399" s="33"/>
      <c r="B2399" s="34"/>
      <c r="C2399" s="33"/>
      <c r="D2399" s="33"/>
      <c r="E2399" s="33"/>
      <c r="F2399" s="42"/>
      <c r="G2399" s="42"/>
      <c r="I2399">
        <f t="shared" si="224"/>
        <v>0</v>
      </c>
      <c r="J2399">
        <f t="shared" si="225"/>
        <v>0</v>
      </c>
      <c r="L2399" s="107"/>
      <c r="M2399" s="110"/>
      <c r="N2399" s="109"/>
      <c r="P2399" s="38">
        <f t="shared" si="222"/>
        <v>0</v>
      </c>
      <c r="Q2399" s="105">
        <f t="shared" si="227"/>
        <v>0</v>
      </c>
      <c r="R2399" s="38">
        <f t="shared" si="223"/>
        <v>0</v>
      </c>
      <c r="S2399" s="40" t="str">
        <f t="shared" si="226"/>
        <v/>
      </c>
    </row>
    <row r="2400" spans="1:19">
      <c r="A2400" s="33"/>
      <c r="B2400" s="34"/>
      <c r="C2400" s="33"/>
      <c r="D2400" s="33"/>
      <c r="E2400" s="33"/>
      <c r="F2400" s="42"/>
      <c r="G2400" s="42"/>
      <c r="I2400">
        <f t="shared" si="224"/>
        <v>0</v>
      </c>
      <c r="J2400">
        <f t="shared" si="225"/>
        <v>0</v>
      </c>
      <c r="L2400" s="107"/>
      <c r="M2400" s="110"/>
      <c r="N2400" s="109"/>
      <c r="P2400" s="38">
        <f t="shared" si="222"/>
        <v>0</v>
      </c>
      <c r="Q2400" s="105">
        <f t="shared" si="227"/>
        <v>0</v>
      </c>
      <c r="R2400" s="38">
        <f t="shared" si="223"/>
        <v>0</v>
      </c>
      <c r="S2400" s="40" t="str">
        <f t="shared" si="226"/>
        <v/>
      </c>
    </row>
    <row r="2401" spans="1:19">
      <c r="A2401" s="33"/>
      <c r="B2401" s="34"/>
      <c r="C2401" s="33"/>
      <c r="D2401" s="33"/>
      <c r="E2401" s="33"/>
      <c r="F2401" s="42"/>
      <c r="G2401" s="42"/>
      <c r="I2401">
        <f t="shared" si="224"/>
        <v>0</v>
      </c>
      <c r="J2401">
        <f t="shared" si="225"/>
        <v>0</v>
      </c>
      <c r="L2401" s="107"/>
      <c r="M2401" s="110"/>
      <c r="N2401" s="109"/>
      <c r="P2401" s="38">
        <f t="shared" si="222"/>
        <v>0</v>
      </c>
      <c r="Q2401" s="105">
        <f t="shared" si="227"/>
        <v>0</v>
      </c>
      <c r="R2401" s="38">
        <f t="shared" si="223"/>
        <v>0</v>
      </c>
      <c r="S2401" s="40" t="str">
        <f t="shared" si="226"/>
        <v/>
      </c>
    </row>
    <row r="2402" spans="1:19">
      <c r="A2402" s="33"/>
      <c r="B2402" s="34"/>
      <c r="C2402" s="33"/>
      <c r="D2402" s="33"/>
      <c r="E2402" s="33"/>
      <c r="F2402" s="42"/>
      <c r="G2402" s="42"/>
      <c r="I2402">
        <f t="shared" si="224"/>
        <v>0</v>
      </c>
      <c r="J2402">
        <f t="shared" si="225"/>
        <v>0</v>
      </c>
      <c r="L2402" s="107"/>
      <c r="M2402" s="110"/>
      <c r="N2402" s="109"/>
      <c r="P2402" s="38">
        <f t="shared" si="222"/>
        <v>0</v>
      </c>
      <c r="Q2402" s="105">
        <f t="shared" si="227"/>
        <v>0</v>
      </c>
      <c r="R2402" s="38">
        <f t="shared" si="223"/>
        <v>0</v>
      </c>
      <c r="S2402" s="40" t="str">
        <f t="shared" si="226"/>
        <v/>
      </c>
    </row>
    <row r="2403" spans="1:19">
      <c r="A2403" s="33"/>
      <c r="B2403" s="34"/>
      <c r="C2403" s="33"/>
      <c r="D2403" s="33"/>
      <c r="E2403" s="33"/>
      <c r="F2403" s="42"/>
      <c r="G2403" s="42"/>
      <c r="I2403">
        <f t="shared" si="224"/>
        <v>0</v>
      </c>
      <c r="J2403">
        <f t="shared" si="225"/>
        <v>0</v>
      </c>
      <c r="L2403" s="107"/>
      <c r="M2403" s="110"/>
      <c r="N2403" s="109"/>
      <c r="P2403" s="38">
        <f t="shared" si="222"/>
        <v>0</v>
      </c>
      <c r="Q2403" s="105">
        <f t="shared" si="227"/>
        <v>0</v>
      </c>
      <c r="R2403" s="38">
        <f t="shared" si="223"/>
        <v>0</v>
      </c>
      <c r="S2403" s="40" t="str">
        <f t="shared" si="226"/>
        <v/>
      </c>
    </row>
    <row r="2404" spans="1:19">
      <c r="A2404" s="33"/>
      <c r="B2404" s="34"/>
      <c r="C2404" s="33"/>
      <c r="D2404" s="33"/>
      <c r="E2404" s="33"/>
      <c r="F2404" s="42"/>
      <c r="G2404" s="42"/>
      <c r="I2404">
        <f t="shared" si="224"/>
        <v>0</v>
      </c>
      <c r="J2404">
        <f t="shared" si="225"/>
        <v>0</v>
      </c>
      <c r="L2404" s="107"/>
      <c r="M2404" s="110"/>
      <c r="N2404" s="109"/>
      <c r="P2404" s="38">
        <f t="shared" si="222"/>
        <v>0</v>
      </c>
      <c r="Q2404" s="105">
        <f t="shared" si="227"/>
        <v>0</v>
      </c>
      <c r="R2404" s="38">
        <f t="shared" si="223"/>
        <v>0</v>
      </c>
      <c r="S2404" s="40" t="str">
        <f t="shared" si="226"/>
        <v/>
      </c>
    </row>
    <row r="2405" spans="1:19">
      <c r="A2405" s="33"/>
      <c r="B2405" s="34"/>
      <c r="C2405" s="33"/>
      <c r="D2405" s="33"/>
      <c r="E2405" s="33"/>
      <c r="F2405" s="42"/>
      <c r="G2405" s="42"/>
      <c r="I2405">
        <f t="shared" si="224"/>
        <v>0</v>
      </c>
      <c r="J2405">
        <f t="shared" si="225"/>
        <v>0</v>
      </c>
      <c r="L2405" s="107"/>
      <c r="M2405" s="110"/>
      <c r="N2405" s="109"/>
      <c r="P2405" s="38">
        <f t="shared" si="222"/>
        <v>0</v>
      </c>
      <c r="Q2405" s="105">
        <f t="shared" si="227"/>
        <v>0</v>
      </c>
      <c r="R2405" s="38">
        <f t="shared" si="223"/>
        <v>0</v>
      </c>
      <c r="S2405" s="40" t="str">
        <f t="shared" si="226"/>
        <v/>
      </c>
    </row>
    <row r="2406" spans="1:19">
      <c r="A2406" s="33"/>
      <c r="B2406" s="34"/>
      <c r="C2406" s="33"/>
      <c r="D2406" s="33"/>
      <c r="E2406" s="33"/>
      <c r="F2406" s="42"/>
      <c r="G2406" s="42"/>
      <c r="I2406">
        <f t="shared" si="224"/>
        <v>0</v>
      </c>
      <c r="J2406">
        <f t="shared" si="225"/>
        <v>0</v>
      </c>
      <c r="L2406" s="107"/>
      <c r="M2406" s="110"/>
      <c r="N2406" s="109"/>
      <c r="P2406" s="38">
        <f t="shared" si="222"/>
        <v>0</v>
      </c>
      <c r="Q2406" s="105">
        <f t="shared" si="227"/>
        <v>0</v>
      </c>
      <c r="R2406" s="38">
        <f t="shared" si="223"/>
        <v>0</v>
      </c>
      <c r="S2406" s="40" t="str">
        <f t="shared" si="226"/>
        <v/>
      </c>
    </row>
    <row r="2407" spans="1:19">
      <c r="A2407" s="33"/>
      <c r="B2407" s="34"/>
      <c r="C2407" s="33"/>
      <c r="D2407" s="33"/>
      <c r="E2407" s="33"/>
      <c r="F2407" s="42"/>
      <c r="G2407" s="42"/>
      <c r="I2407">
        <f t="shared" si="224"/>
        <v>0</v>
      </c>
      <c r="J2407">
        <f t="shared" si="225"/>
        <v>0</v>
      </c>
      <c r="L2407" s="107"/>
      <c r="M2407" s="110"/>
      <c r="N2407" s="109"/>
      <c r="P2407" s="38">
        <f t="shared" si="222"/>
        <v>0</v>
      </c>
      <c r="Q2407" s="105">
        <f t="shared" si="227"/>
        <v>0</v>
      </c>
      <c r="R2407" s="38">
        <f t="shared" si="223"/>
        <v>0</v>
      </c>
      <c r="S2407" s="40" t="str">
        <f t="shared" si="226"/>
        <v/>
      </c>
    </row>
    <row r="2408" spans="1:19">
      <c r="A2408" s="33"/>
      <c r="B2408" s="34"/>
      <c r="C2408" s="33"/>
      <c r="D2408" s="33"/>
      <c r="E2408" s="33"/>
      <c r="F2408" s="42"/>
      <c r="G2408" s="42"/>
      <c r="I2408">
        <f t="shared" si="224"/>
        <v>0</v>
      </c>
      <c r="J2408">
        <f t="shared" si="225"/>
        <v>0</v>
      </c>
      <c r="L2408" s="107"/>
      <c r="M2408" s="110"/>
      <c r="N2408" s="109"/>
      <c r="P2408" s="38">
        <f t="shared" si="222"/>
        <v>0</v>
      </c>
      <c r="Q2408" s="105">
        <f t="shared" si="227"/>
        <v>0</v>
      </c>
      <c r="R2408" s="38">
        <f t="shared" si="223"/>
        <v>0</v>
      </c>
      <c r="S2408" s="40" t="str">
        <f t="shared" si="226"/>
        <v/>
      </c>
    </row>
    <row r="2409" spans="1:19">
      <c r="A2409" s="33"/>
      <c r="B2409" s="34"/>
      <c r="C2409" s="33"/>
      <c r="D2409" s="33"/>
      <c r="E2409" s="33"/>
      <c r="F2409" s="42"/>
      <c r="G2409" s="42"/>
      <c r="I2409">
        <f t="shared" si="224"/>
        <v>0</v>
      </c>
      <c r="J2409">
        <f t="shared" si="225"/>
        <v>0</v>
      </c>
      <c r="L2409" s="107"/>
      <c r="M2409" s="110"/>
      <c r="N2409" s="109"/>
      <c r="P2409" s="38">
        <f t="shared" si="222"/>
        <v>0</v>
      </c>
      <c r="Q2409" s="105">
        <f t="shared" si="227"/>
        <v>0</v>
      </c>
      <c r="R2409" s="38">
        <f t="shared" si="223"/>
        <v>0</v>
      </c>
      <c r="S2409" s="40" t="str">
        <f t="shared" si="226"/>
        <v/>
      </c>
    </row>
    <row r="2410" spans="1:19">
      <c r="A2410" s="33"/>
      <c r="B2410" s="34"/>
      <c r="C2410" s="33"/>
      <c r="D2410" s="33"/>
      <c r="E2410" s="33"/>
      <c r="F2410" s="42"/>
      <c r="G2410" s="42"/>
      <c r="I2410">
        <f t="shared" si="224"/>
        <v>0</v>
      </c>
      <c r="J2410">
        <f t="shared" si="225"/>
        <v>0</v>
      </c>
      <c r="L2410" s="107"/>
      <c r="M2410" s="110"/>
      <c r="N2410" s="109"/>
      <c r="P2410" s="38">
        <f t="shared" si="222"/>
        <v>0</v>
      </c>
      <c r="Q2410" s="105">
        <f t="shared" si="227"/>
        <v>0</v>
      </c>
      <c r="R2410" s="38">
        <f t="shared" si="223"/>
        <v>0</v>
      </c>
      <c r="S2410" s="40" t="str">
        <f t="shared" si="226"/>
        <v/>
      </c>
    </row>
    <row r="2411" spans="1:19">
      <c r="A2411" s="33"/>
      <c r="B2411" s="34"/>
      <c r="C2411" s="33"/>
      <c r="D2411" s="33"/>
      <c r="E2411" s="33"/>
      <c r="F2411" s="42"/>
      <c r="G2411" s="42"/>
      <c r="I2411">
        <f t="shared" si="224"/>
        <v>0</v>
      </c>
      <c r="J2411">
        <f t="shared" si="225"/>
        <v>0</v>
      </c>
      <c r="L2411" s="107"/>
      <c r="M2411" s="110"/>
      <c r="N2411" s="109"/>
      <c r="P2411" s="38">
        <f t="shared" si="222"/>
        <v>0</v>
      </c>
      <c r="Q2411" s="105">
        <f t="shared" si="227"/>
        <v>0</v>
      </c>
      <c r="R2411" s="38">
        <f t="shared" si="223"/>
        <v>0</v>
      </c>
      <c r="S2411" s="40" t="str">
        <f t="shared" si="226"/>
        <v/>
      </c>
    </row>
    <row r="2412" spans="1:19">
      <c r="A2412" s="33"/>
      <c r="B2412" s="34"/>
      <c r="C2412" s="33"/>
      <c r="D2412" s="33"/>
      <c r="E2412" s="33"/>
      <c r="F2412" s="42"/>
      <c r="G2412" s="42"/>
      <c r="I2412">
        <f t="shared" si="224"/>
        <v>0</v>
      </c>
      <c r="J2412">
        <f t="shared" si="225"/>
        <v>0</v>
      </c>
      <c r="L2412" s="107"/>
      <c r="M2412" s="110"/>
      <c r="N2412" s="109"/>
      <c r="P2412" s="38">
        <f t="shared" si="222"/>
        <v>0</v>
      </c>
      <c r="Q2412" s="105">
        <f t="shared" si="227"/>
        <v>0</v>
      </c>
      <c r="R2412" s="38">
        <f t="shared" si="223"/>
        <v>0</v>
      </c>
      <c r="S2412" s="40" t="str">
        <f t="shared" si="226"/>
        <v/>
      </c>
    </row>
    <row r="2413" spans="1:19">
      <c r="A2413" s="33"/>
      <c r="B2413" s="34"/>
      <c r="C2413" s="33"/>
      <c r="D2413" s="33"/>
      <c r="E2413" s="33"/>
      <c r="F2413" s="42"/>
      <c r="G2413" s="42"/>
      <c r="I2413">
        <f t="shared" si="224"/>
        <v>0</v>
      </c>
      <c r="J2413">
        <f t="shared" si="225"/>
        <v>0</v>
      </c>
      <c r="L2413" s="107"/>
      <c r="M2413" s="110"/>
      <c r="N2413" s="109"/>
      <c r="P2413" s="38">
        <f t="shared" si="222"/>
        <v>0</v>
      </c>
      <c r="Q2413" s="105">
        <f t="shared" si="227"/>
        <v>0</v>
      </c>
      <c r="R2413" s="38">
        <f t="shared" si="223"/>
        <v>0</v>
      </c>
      <c r="S2413" s="40" t="str">
        <f t="shared" si="226"/>
        <v/>
      </c>
    </row>
    <row r="2414" spans="1:19">
      <c r="A2414" s="33"/>
      <c r="B2414" s="34"/>
      <c r="C2414" s="33"/>
      <c r="D2414" s="33"/>
      <c r="E2414" s="33"/>
      <c r="F2414" s="42"/>
      <c r="G2414" s="42"/>
      <c r="I2414">
        <f t="shared" si="224"/>
        <v>0</v>
      </c>
      <c r="J2414">
        <f t="shared" si="225"/>
        <v>0</v>
      </c>
      <c r="L2414" s="107"/>
      <c r="M2414" s="110"/>
      <c r="N2414" s="109"/>
      <c r="P2414" s="38">
        <f t="shared" si="222"/>
        <v>0</v>
      </c>
      <c r="Q2414" s="105">
        <f t="shared" si="227"/>
        <v>0</v>
      </c>
      <c r="R2414" s="38">
        <f t="shared" si="223"/>
        <v>0</v>
      </c>
      <c r="S2414" s="40" t="str">
        <f t="shared" si="226"/>
        <v/>
      </c>
    </row>
    <row r="2415" spans="1:19">
      <c r="A2415" s="33"/>
      <c r="B2415" s="34"/>
      <c r="C2415" s="33"/>
      <c r="D2415" s="33"/>
      <c r="E2415" s="33"/>
      <c r="F2415" s="42"/>
      <c r="G2415" s="42"/>
      <c r="I2415">
        <f t="shared" si="224"/>
        <v>0</v>
      </c>
      <c r="J2415">
        <f t="shared" si="225"/>
        <v>0</v>
      </c>
      <c r="L2415" s="107"/>
      <c r="M2415" s="110"/>
      <c r="N2415" s="109"/>
      <c r="P2415" s="38">
        <f t="shared" si="222"/>
        <v>0</v>
      </c>
      <c r="Q2415" s="105">
        <f t="shared" si="227"/>
        <v>0</v>
      </c>
      <c r="R2415" s="38">
        <f t="shared" si="223"/>
        <v>0</v>
      </c>
      <c r="S2415" s="40" t="str">
        <f t="shared" si="226"/>
        <v/>
      </c>
    </row>
    <row r="2416" spans="1:19">
      <c r="A2416" s="33"/>
      <c r="B2416" s="34"/>
      <c r="C2416" s="33"/>
      <c r="D2416" s="33"/>
      <c r="E2416" s="33"/>
      <c r="F2416" s="42"/>
      <c r="G2416" s="42"/>
      <c r="I2416">
        <f t="shared" si="224"/>
        <v>0</v>
      </c>
      <c r="J2416">
        <f t="shared" si="225"/>
        <v>0</v>
      </c>
      <c r="L2416" s="107"/>
      <c r="M2416" s="110"/>
      <c r="N2416" s="109"/>
      <c r="P2416" s="38">
        <f t="shared" si="222"/>
        <v>0</v>
      </c>
      <c r="Q2416" s="105">
        <f t="shared" si="227"/>
        <v>0</v>
      </c>
      <c r="R2416" s="38">
        <f t="shared" si="223"/>
        <v>0</v>
      </c>
      <c r="S2416" s="40" t="str">
        <f t="shared" si="226"/>
        <v/>
      </c>
    </row>
    <row r="2417" spans="1:19">
      <c r="A2417" s="33"/>
      <c r="B2417" s="34"/>
      <c r="C2417" s="33"/>
      <c r="D2417" s="33"/>
      <c r="E2417" s="33"/>
      <c r="F2417" s="42"/>
      <c r="G2417" s="42"/>
      <c r="I2417">
        <f t="shared" si="224"/>
        <v>0</v>
      </c>
      <c r="J2417">
        <f t="shared" si="225"/>
        <v>0</v>
      </c>
      <c r="L2417" s="107"/>
      <c r="M2417" s="110"/>
      <c r="N2417" s="109"/>
      <c r="P2417" s="38">
        <f t="shared" si="222"/>
        <v>0</v>
      </c>
      <c r="Q2417" s="105">
        <f t="shared" si="227"/>
        <v>0</v>
      </c>
      <c r="R2417" s="38">
        <f t="shared" si="223"/>
        <v>0</v>
      </c>
      <c r="S2417" s="40" t="str">
        <f t="shared" si="226"/>
        <v/>
      </c>
    </row>
    <row r="2418" spans="1:19">
      <c r="A2418" s="33"/>
      <c r="B2418" s="34"/>
      <c r="C2418" s="33"/>
      <c r="D2418" s="33"/>
      <c r="E2418" s="33"/>
      <c r="F2418" s="42"/>
      <c r="G2418" s="42"/>
      <c r="I2418">
        <f t="shared" si="224"/>
        <v>0</v>
      </c>
      <c r="J2418">
        <f t="shared" si="225"/>
        <v>0</v>
      </c>
      <c r="L2418" s="107"/>
      <c r="M2418" s="110"/>
      <c r="N2418" s="109"/>
      <c r="P2418" s="38">
        <f t="shared" si="222"/>
        <v>0</v>
      </c>
      <c r="Q2418" s="105">
        <f t="shared" si="227"/>
        <v>0</v>
      </c>
      <c r="R2418" s="38">
        <f t="shared" si="223"/>
        <v>0</v>
      </c>
      <c r="S2418" s="40" t="str">
        <f t="shared" si="226"/>
        <v/>
      </c>
    </row>
    <row r="2419" spans="1:19">
      <c r="A2419" s="33"/>
      <c r="B2419" s="34"/>
      <c r="C2419" s="33"/>
      <c r="D2419" s="33"/>
      <c r="E2419" s="33"/>
      <c r="F2419" s="42"/>
      <c r="G2419" s="42"/>
      <c r="I2419">
        <f t="shared" si="224"/>
        <v>0</v>
      </c>
      <c r="J2419">
        <f t="shared" si="225"/>
        <v>0</v>
      </c>
      <c r="L2419" s="107"/>
      <c r="M2419" s="110"/>
      <c r="N2419" s="109"/>
      <c r="P2419" s="38">
        <f t="shared" si="222"/>
        <v>0</v>
      </c>
      <c r="Q2419" s="105">
        <f t="shared" si="227"/>
        <v>0</v>
      </c>
      <c r="R2419" s="38">
        <f t="shared" si="223"/>
        <v>0</v>
      </c>
      <c r="S2419" s="40" t="str">
        <f t="shared" si="226"/>
        <v/>
      </c>
    </row>
    <row r="2420" spans="1:19">
      <c r="A2420" s="33"/>
      <c r="B2420" s="34"/>
      <c r="C2420" s="33"/>
      <c r="D2420" s="33"/>
      <c r="E2420" s="33"/>
      <c r="F2420" s="42"/>
      <c r="G2420" s="42"/>
      <c r="I2420">
        <f t="shared" si="224"/>
        <v>0</v>
      </c>
      <c r="J2420">
        <f t="shared" si="225"/>
        <v>0</v>
      </c>
      <c r="L2420" s="107"/>
      <c r="M2420" s="110"/>
      <c r="N2420" s="109"/>
      <c r="P2420" s="38">
        <f t="shared" si="222"/>
        <v>0</v>
      </c>
      <c r="Q2420" s="105">
        <f t="shared" si="227"/>
        <v>0</v>
      </c>
      <c r="R2420" s="38">
        <f t="shared" si="223"/>
        <v>0</v>
      </c>
      <c r="S2420" s="40" t="str">
        <f t="shared" si="226"/>
        <v/>
      </c>
    </row>
    <row r="2421" spans="1:19">
      <c r="A2421" s="33"/>
      <c r="B2421" s="34"/>
      <c r="C2421" s="33"/>
      <c r="D2421" s="33"/>
      <c r="E2421" s="33"/>
      <c r="F2421" s="42"/>
      <c r="G2421" s="42"/>
      <c r="I2421">
        <f t="shared" si="224"/>
        <v>0</v>
      </c>
      <c r="J2421">
        <f t="shared" si="225"/>
        <v>0</v>
      </c>
      <c r="L2421" s="107"/>
      <c r="M2421" s="110"/>
      <c r="N2421" s="109"/>
      <c r="P2421" s="38">
        <f t="shared" si="222"/>
        <v>0</v>
      </c>
      <c r="Q2421" s="105">
        <f t="shared" si="227"/>
        <v>0</v>
      </c>
      <c r="R2421" s="38">
        <f t="shared" si="223"/>
        <v>0</v>
      </c>
      <c r="S2421" s="40" t="str">
        <f t="shared" si="226"/>
        <v/>
      </c>
    </row>
    <row r="2422" spans="1:19">
      <c r="A2422" s="33"/>
      <c r="B2422" s="34"/>
      <c r="C2422" s="33"/>
      <c r="D2422" s="33"/>
      <c r="E2422" s="33"/>
      <c r="F2422" s="42"/>
      <c r="G2422" s="42"/>
      <c r="I2422">
        <f t="shared" si="224"/>
        <v>0</v>
      </c>
      <c r="J2422">
        <f t="shared" si="225"/>
        <v>0</v>
      </c>
      <c r="L2422" s="107"/>
      <c r="M2422" s="110"/>
      <c r="N2422" s="109"/>
      <c r="P2422" s="38">
        <f t="shared" si="222"/>
        <v>0</v>
      </c>
      <c r="Q2422" s="105">
        <f t="shared" si="227"/>
        <v>0</v>
      </c>
      <c r="R2422" s="38">
        <f t="shared" si="223"/>
        <v>0</v>
      </c>
      <c r="S2422" s="40" t="str">
        <f t="shared" si="226"/>
        <v/>
      </c>
    </row>
    <row r="2423" spans="1:19">
      <c r="A2423" s="33"/>
      <c r="B2423" s="34"/>
      <c r="C2423" s="33"/>
      <c r="D2423" s="33"/>
      <c r="E2423" s="33"/>
      <c r="F2423" s="42"/>
      <c r="G2423" s="42"/>
      <c r="I2423">
        <f t="shared" si="224"/>
        <v>0</v>
      </c>
      <c r="J2423">
        <f t="shared" si="225"/>
        <v>0</v>
      </c>
      <c r="L2423" s="107"/>
      <c r="M2423" s="110"/>
      <c r="N2423" s="109"/>
      <c r="P2423" s="38">
        <f t="shared" ref="P2423:P2486" si="228">I2423*L2423/1000</f>
        <v>0</v>
      </c>
      <c r="Q2423" s="105">
        <f t="shared" si="227"/>
        <v>0</v>
      </c>
      <c r="R2423" s="38">
        <f t="shared" ref="R2423:R2486" si="229">J2423*N2423/1000</f>
        <v>0</v>
      </c>
      <c r="S2423" s="40" t="str">
        <f t="shared" si="226"/>
        <v/>
      </c>
    </row>
    <row r="2424" spans="1:19">
      <c r="A2424" s="33"/>
      <c r="B2424" s="34"/>
      <c r="C2424" s="33"/>
      <c r="D2424" s="33"/>
      <c r="E2424" s="33"/>
      <c r="F2424" s="42"/>
      <c r="G2424" s="42"/>
      <c r="I2424">
        <f t="shared" ref="I2424:I2487" si="230">IF(OR(E2424="R",E2424="E"),D2424,IF(D2424&gt;=E2424,D2424-E2424,0))</f>
        <v>0</v>
      </c>
      <c r="J2424">
        <f t="shared" ref="J2424:J2487" si="231">IF(OR(E2424="R",E2424="E"),0,IF(E2424&gt;D2424,E2424-D2424,0))</f>
        <v>0</v>
      </c>
      <c r="L2424" s="107"/>
      <c r="M2424" s="110"/>
      <c r="N2424" s="109"/>
      <c r="P2424" s="38">
        <f t="shared" si="228"/>
        <v>0</v>
      </c>
      <c r="Q2424" s="105">
        <f t="shared" si="227"/>
        <v>0</v>
      </c>
      <c r="R2424" s="38">
        <f t="shared" si="229"/>
        <v>0</v>
      </c>
      <c r="S2424" s="40" t="str">
        <f t="shared" si="226"/>
        <v/>
      </c>
    </row>
    <row r="2425" spans="1:19">
      <c r="A2425" s="33"/>
      <c r="B2425" s="34"/>
      <c r="C2425" s="33"/>
      <c r="D2425" s="33"/>
      <c r="E2425" s="33"/>
      <c r="F2425" s="42"/>
      <c r="G2425" s="42"/>
      <c r="I2425">
        <f t="shared" si="230"/>
        <v>0</v>
      </c>
      <c r="J2425">
        <f t="shared" si="231"/>
        <v>0</v>
      </c>
      <c r="L2425" s="107"/>
      <c r="M2425" s="110"/>
      <c r="N2425" s="109"/>
      <c r="P2425" s="38">
        <f t="shared" si="228"/>
        <v>0</v>
      </c>
      <c r="Q2425" s="105">
        <f t="shared" si="227"/>
        <v>0</v>
      </c>
      <c r="R2425" s="38">
        <f t="shared" si="229"/>
        <v>0</v>
      </c>
      <c r="S2425" s="40" t="str">
        <f t="shared" si="226"/>
        <v/>
      </c>
    </row>
    <row r="2426" spans="1:19">
      <c r="A2426" s="33"/>
      <c r="B2426" s="34"/>
      <c r="C2426" s="33"/>
      <c r="D2426" s="33"/>
      <c r="E2426" s="33"/>
      <c r="F2426" s="42"/>
      <c r="G2426" s="42"/>
      <c r="I2426">
        <f t="shared" si="230"/>
        <v>0</v>
      </c>
      <c r="J2426">
        <f t="shared" si="231"/>
        <v>0</v>
      </c>
      <c r="L2426" s="107"/>
      <c r="M2426" s="110"/>
      <c r="N2426" s="109"/>
      <c r="P2426" s="38">
        <f t="shared" si="228"/>
        <v>0</v>
      </c>
      <c r="Q2426" s="105">
        <f t="shared" si="227"/>
        <v>0</v>
      </c>
      <c r="R2426" s="38">
        <f t="shared" si="229"/>
        <v>0</v>
      </c>
      <c r="S2426" s="40" t="str">
        <f t="shared" si="226"/>
        <v/>
      </c>
    </row>
    <row r="2427" spans="1:19">
      <c r="A2427" s="33"/>
      <c r="B2427" s="34"/>
      <c r="C2427" s="33"/>
      <c r="D2427" s="33"/>
      <c r="E2427" s="33"/>
      <c r="F2427" s="42"/>
      <c r="G2427" s="42"/>
      <c r="I2427">
        <f t="shared" si="230"/>
        <v>0</v>
      </c>
      <c r="J2427">
        <f t="shared" si="231"/>
        <v>0</v>
      </c>
      <c r="L2427" s="107"/>
      <c r="M2427" s="110"/>
      <c r="N2427" s="109"/>
      <c r="P2427" s="38">
        <f t="shared" si="228"/>
        <v>0</v>
      </c>
      <c r="Q2427" s="105">
        <f t="shared" si="227"/>
        <v>0</v>
      </c>
      <c r="R2427" s="38">
        <f t="shared" si="229"/>
        <v>0</v>
      </c>
      <c r="S2427" s="40" t="str">
        <f t="shared" si="226"/>
        <v/>
      </c>
    </row>
    <row r="2428" spans="1:19">
      <c r="A2428" s="33"/>
      <c r="B2428" s="34"/>
      <c r="C2428" s="33"/>
      <c r="D2428" s="33"/>
      <c r="E2428" s="33"/>
      <c r="F2428" s="42"/>
      <c r="G2428" s="42"/>
      <c r="I2428">
        <f t="shared" si="230"/>
        <v>0</v>
      </c>
      <c r="J2428">
        <f t="shared" si="231"/>
        <v>0</v>
      </c>
      <c r="L2428" s="107"/>
      <c r="M2428" s="110"/>
      <c r="N2428" s="109"/>
      <c r="P2428" s="38">
        <f t="shared" si="228"/>
        <v>0</v>
      </c>
      <c r="Q2428" s="105">
        <f t="shared" si="227"/>
        <v>0</v>
      </c>
      <c r="R2428" s="38">
        <f t="shared" si="229"/>
        <v>0</v>
      </c>
      <c r="S2428" s="40" t="str">
        <f t="shared" si="226"/>
        <v/>
      </c>
    </row>
    <row r="2429" spans="1:19">
      <c r="A2429" s="33"/>
      <c r="B2429" s="34"/>
      <c r="C2429" s="33"/>
      <c r="D2429" s="33"/>
      <c r="E2429" s="33"/>
      <c r="F2429" s="42"/>
      <c r="G2429" s="42"/>
      <c r="I2429">
        <f t="shared" si="230"/>
        <v>0</v>
      </c>
      <c r="J2429">
        <f t="shared" si="231"/>
        <v>0</v>
      </c>
      <c r="L2429" s="107"/>
      <c r="M2429" s="110"/>
      <c r="N2429" s="109"/>
      <c r="P2429" s="38">
        <f t="shared" si="228"/>
        <v>0</v>
      </c>
      <c r="Q2429" s="105">
        <f t="shared" si="227"/>
        <v>0</v>
      </c>
      <c r="R2429" s="38">
        <f t="shared" si="229"/>
        <v>0</v>
      </c>
      <c r="S2429" s="40" t="str">
        <f t="shared" si="226"/>
        <v/>
      </c>
    </row>
    <row r="2430" spans="1:19">
      <c r="A2430" s="33"/>
      <c r="B2430" s="34"/>
      <c r="C2430" s="33"/>
      <c r="D2430" s="33"/>
      <c r="E2430" s="33"/>
      <c r="F2430" s="42"/>
      <c r="G2430" s="42"/>
      <c r="I2430">
        <f t="shared" si="230"/>
        <v>0</v>
      </c>
      <c r="J2430">
        <f t="shared" si="231"/>
        <v>0</v>
      </c>
      <c r="L2430" s="107"/>
      <c r="M2430" s="110"/>
      <c r="N2430" s="109"/>
      <c r="P2430" s="38">
        <f t="shared" si="228"/>
        <v>0</v>
      </c>
      <c r="Q2430" s="105">
        <f t="shared" si="227"/>
        <v>0</v>
      </c>
      <c r="R2430" s="38">
        <f t="shared" si="229"/>
        <v>0</v>
      </c>
      <c r="S2430" s="40" t="str">
        <f t="shared" si="226"/>
        <v/>
      </c>
    </row>
    <row r="2431" spans="1:19">
      <c r="A2431" s="33"/>
      <c r="B2431" s="34"/>
      <c r="C2431" s="33"/>
      <c r="D2431" s="33"/>
      <c r="E2431" s="33"/>
      <c r="F2431" s="42"/>
      <c r="G2431" s="42"/>
      <c r="I2431">
        <f t="shared" si="230"/>
        <v>0</v>
      </c>
      <c r="J2431">
        <f t="shared" si="231"/>
        <v>0</v>
      </c>
      <c r="L2431" s="107"/>
      <c r="M2431" s="110"/>
      <c r="N2431" s="109"/>
      <c r="P2431" s="38">
        <f t="shared" si="228"/>
        <v>0</v>
      </c>
      <c r="Q2431" s="105">
        <f t="shared" si="227"/>
        <v>0</v>
      </c>
      <c r="R2431" s="38">
        <f t="shared" si="229"/>
        <v>0</v>
      </c>
      <c r="S2431" s="40" t="str">
        <f t="shared" si="226"/>
        <v/>
      </c>
    </row>
    <row r="2432" spans="1:19">
      <c r="A2432" s="33"/>
      <c r="B2432" s="34"/>
      <c r="C2432" s="33"/>
      <c r="D2432" s="33"/>
      <c r="E2432" s="33"/>
      <c r="F2432" s="42"/>
      <c r="G2432" s="42"/>
      <c r="I2432">
        <f t="shared" si="230"/>
        <v>0</v>
      </c>
      <c r="J2432">
        <f t="shared" si="231"/>
        <v>0</v>
      </c>
      <c r="L2432" s="107"/>
      <c r="M2432" s="110"/>
      <c r="N2432" s="109"/>
      <c r="P2432" s="38">
        <f t="shared" si="228"/>
        <v>0</v>
      </c>
      <c r="Q2432" s="105">
        <f t="shared" si="227"/>
        <v>0</v>
      </c>
      <c r="R2432" s="38">
        <f t="shared" si="229"/>
        <v>0</v>
      </c>
      <c r="S2432" s="40" t="str">
        <f t="shared" si="226"/>
        <v/>
      </c>
    </row>
    <row r="2433" spans="1:19">
      <c r="A2433" s="33"/>
      <c r="B2433" s="34"/>
      <c r="C2433" s="33"/>
      <c r="D2433" s="33"/>
      <c r="E2433" s="33"/>
      <c r="F2433" s="42"/>
      <c r="G2433" s="42"/>
      <c r="I2433">
        <f t="shared" si="230"/>
        <v>0</v>
      </c>
      <c r="J2433">
        <f t="shared" si="231"/>
        <v>0</v>
      </c>
      <c r="L2433" s="107"/>
      <c r="M2433" s="110"/>
      <c r="N2433" s="109"/>
      <c r="P2433" s="38">
        <f t="shared" si="228"/>
        <v>0</v>
      </c>
      <c r="Q2433" s="105">
        <f t="shared" si="227"/>
        <v>0</v>
      </c>
      <c r="R2433" s="38">
        <f t="shared" si="229"/>
        <v>0</v>
      </c>
      <c r="S2433" s="40" t="str">
        <f t="shared" si="226"/>
        <v/>
      </c>
    </row>
    <row r="2434" spans="1:19">
      <c r="A2434" s="33"/>
      <c r="B2434" s="34"/>
      <c r="C2434" s="33"/>
      <c r="D2434" s="33"/>
      <c r="E2434" s="33"/>
      <c r="F2434" s="42"/>
      <c r="G2434" s="42"/>
      <c r="I2434">
        <f t="shared" si="230"/>
        <v>0</v>
      </c>
      <c r="J2434">
        <f t="shared" si="231"/>
        <v>0</v>
      </c>
      <c r="L2434" s="107"/>
      <c r="M2434" s="110"/>
      <c r="N2434" s="109"/>
      <c r="P2434" s="38">
        <f t="shared" si="228"/>
        <v>0</v>
      </c>
      <c r="Q2434" s="105">
        <f t="shared" si="227"/>
        <v>0</v>
      </c>
      <c r="R2434" s="38">
        <f t="shared" si="229"/>
        <v>0</v>
      </c>
      <c r="S2434" s="40" t="str">
        <f t="shared" si="226"/>
        <v/>
      </c>
    </row>
    <row r="2435" spans="1:19">
      <c r="A2435" s="33"/>
      <c r="B2435" s="34"/>
      <c r="C2435" s="33"/>
      <c r="D2435" s="33"/>
      <c r="E2435" s="33"/>
      <c r="F2435" s="42"/>
      <c r="G2435" s="42"/>
      <c r="I2435">
        <f t="shared" si="230"/>
        <v>0</v>
      </c>
      <c r="J2435">
        <f t="shared" si="231"/>
        <v>0</v>
      </c>
      <c r="L2435" s="107"/>
      <c r="M2435" s="110"/>
      <c r="N2435" s="109"/>
      <c r="P2435" s="38">
        <f t="shared" si="228"/>
        <v>0</v>
      </c>
      <c r="Q2435" s="105">
        <f t="shared" si="227"/>
        <v>0</v>
      </c>
      <c r="R2435" s="38">
        <f t="shared" si="229"/>
        <v>0</v>
      </c>
      <c r="S2435" s="40" t="str">
        <f t="shared" si="226"/>
        <v/>
      </c>
    </row>
    <row r="2436" spans="1:19">
      <c r="A2436" s="33"/>
      <c r="B2436" s="34"/>
      <c r="C2436" s="33"/>
      <c r="D2436" s="33"/>
      <c r="E2436" s="33"/>
      <c r="F2436" s="42"/>
      <c r="G2436" s="42"/>
      <c r="I2436">
        <f t="shared" si="230"/>
        <v>0</v>
      </c>
      <c r="J2436">
        <f t="shared" si="231"/>
        <v>0</v>
      </c>
      <c r="L2436" s="107"/>
      <c r="M2436" s="110"/>
      <c r="N2436" s="109"/>
      <c r="P2436" s="38">
        <f t="shared" si="228"/>
        <v>0</v>
      </c>
      <c r="Q2436" s="105">
        <f t="shared" si="227"/>
        <v>0</v>
      </c>
      <c r="R2436" s="38">
        <f t="shared" si="229"/>
        <v>0</v>
      </c>
      <c r="S2436" s="40" t="str">
        <f t="shared" si="226"/>
        <v/>
      </c>
    </row>
    <row r="2437" spans="1:19">
      <c r="A2437" s="33"/>
      <c r="B2437" s="34"/>
      <c r="C2437" s="33"/>
      <c r="D2437" s="33"/>
      <c r="E2437" s="33"/>
      <c r="F2437" s="42"/>
      <c r="G2437" s="42"/>
      <c r="I2437">
        <f t="shared" si="230"/>
        <v>0</v>
      </c>
      <c r="J2437">
        <f t="shared" si="231"/>
        <v>0</v>
      </c>
      <c r="L2437" s="107"/>
      <c r="M2437" s="110"/>
      <c r="N2437" s="109"/>
      <c r="P2437" s="38">
        <f t="shared" si="228"/>
        <v>0</v>
      </c>
      <c r="Q2437" s="105">
        <f t="shared" si="227"/>
        <v>0</v>
      </c>
      <c r="R2437" s="38">
        <f t="shared" si="229"/>
        <v>0</v>
      </c>
      <c r="S2437" s="40" t="str">
        <f t="shared" si="226"/>
        <v/>
      </c>
    </row>
    <row r="2438" spans="1:19">
      <c r="A2438" s="33"/>
      <c r="B2438" s="34"/>
      <c r="C2438" s="33"/>
      <c r="D2438" s="33"/>
      <c r="E2438" s="33"/>
      <c r="F2438" s="42"/>
      <c r="G2438" s="42"/>
      <c r="I2438">
        <f t="shared" si="230"/>
        <v>0</v>
      </c>
      <c r="J2438">
        <f t="shared" si="231"/>
        <v>0</v>
      </c>
      <c r="L2438" s="107"/>
      <c r="M2438" s="110"/>
      <c r="N2438" s="109"/>
      <c r="P2438" s="38">
        <f t="shared" si="228"/>
        <v>0</v>
      </c>
      <c r="Q2438" s="105">
        <f t="shared" si="227"/>
        <v>0</v>
      </c>
      <c r="R2438" s="38">
        <f t="shared" si="229"/>
        <v>0</v>
      </c>
      <c r="S2438" s="40" t="str">
        <f t="shared" si="226"/>
        <v/>
      </c>
    </row>
    <row r="2439" spans="1:19">
      <c r="A2439" s="33"/>
      <c r="B2439" s="34"/>
      <c r="C2439" s="33"/>
      <c r="D2439" s="33"/>
      <c r="E2439" s="33"/>
      <c r="F2439" s="42"/>
      <c r="G2439" s="42"/>
      <c r="I2439">
        <f t="shared" si="230"/>
        <v>0</v>
      </c>
      <c r="J2439">
        <f t="shared" si="231"/>
        <v>0</v>
      </c>
      <c r="L2439" s="107"/>
      <c r="M2439" s="110"/>
      <c r="N2439" s="109"/>
      <c r="P2439" s="38">
        <f t="shared" si="228"/>
        <v>0</v>
      </c>
      <c r="Q2439" s="105">
        <f t="shared" si="227"/>
        <v>0</v>
      </c>
      <c r="R2439" s="38">
        <f t="shared" si="229"/>
        <v>0</v>
      </c>
      <c r="S2439" s="40" t="str">
        <f t="shared" ref="S2439:S2502" si="232">IF(C2439=1,SUM(R2439:R2462)-SUM(P2439:P2462),"")</f>
        <v/>
      </c>
    </row>
    <row r="2440" spans="1:19">
      <c r="A2440" s="33"/>
      <c r="B2440" s="34"/>
      <c r="C2440" s="33"/>
      <c r="D2440" s="33"/>
      <c r="E2440" s="33"/>
      <c r="F2440" s="42"/>
      <c r="G2440" s="42"/>
      <c r="I2440">
        <f t="shared" si="230"/>
        <v>0</v>
      </c>
      <c r="J2440">
        <f t="shared" si="231"/>
        <v>0</v>
      </c>
      <c r="L2440" s="107"/>
      <c r="M2440" s="110"/>
      <c r="N2440" s="109"/>
      <c r="P2440" s="38">
        <f t="shared" si="228"/>
        <v>0</v>
      </c>
      <c r="Q2440" s="105">
        <f t="shared" ref="Q2440:Q2503" si="233">I2440*M2440/1000</f>
        <v>0</v>
      </c>
      <c r="R2440" s="38">
        <f t="shared" si="229"/>
        <v>0</v>
      </c>
      <c r="S2440" s="40" t="str">
        <f t="shared" si="232"/>
        <v/>
      </c>
    </row>
    <row r="2441" spans="1:19">
      <c r="A2441" s="33"/>
      <c r="B2441" s="34"/>
      <c r="C2441" s="33"/>
      <c r="D2441" s="33"/>
      <c r="E2441" s="33"/>
      <c r="F2441" s="42"/>
      <c r="G2441" s="42"/>
      <c r="I2441">
        <f t="shared" si="230"/>
        <v>0</v>
      </c>
      <c r="J2441">
        <f t="shared" si="231"/>
        <v>0</v>
      </c>
      <c r="L2441" s="107"/>
      <c r="M2441" s="110"/>
      <c r="N2441" s="109"/>
      <c r="P2441" s="38">
        <f t="shared" si="228"/>
        <v>0</v>
      </c>
      <c r="Q2441" s="105">
        <f t="shared" si="233"/>
        <v>0</v>
      </c>
      <c r="R2441" s="38">
        <f t="shared" si="229"/>
        <v>0</v>
      </c>
      <c r="S2441" s="40" t="str">
        <f t="shared" si="232"/>
        <v/>
      </c>
    </row>
    <row r="2442" spans="1:19">
      <c r="A2442" s="33"/>
      <c r="B2442" s="34"/>
      <c r="C2442" s="33"/>
      <c r="D2442" s="33"/>
      <c r="E2442" s="33"/>
      <c r="F2442" s="42"/>
      <c r="G2442" s="42"/>
      <c r="I2442">
        <f t="shared" si="230"/>
        <v>0</v>
      </c>
      <c r="J2442">
        <f t="shared" si="231"/>
        <v>0</v>
      </c>
      <c r="L2442" s="107"/>
      <c r="M2442" s="110"/>
      <c r="N2442" s="109"/>
      <c r="P2442" s="38">
        <f t="shared" si="228"/>
        <v>0</v>
      </c>
      <c r="Q2442" s="105">
        <f t="shared" si="233"/>
        <v>0</v>
      </c>
      <c r="R2442" s="38">
        <f t="shared" si="229"/>
        <v>0</v>
      </c>
      <c r="S2442" s="40" t="str">
        <f t="shared" si="232"/>
        <v/>
      </c>
    </row>
    <row r="2443" spans="1:19">
      <c r="A2443" s="33"/>
      <c r="B2443" s="34"/>
      <c r="C2443" s="33"/>
      <c r="D2443" s="33"/>
      <c r="E2443" s="33"/>
      <c r="F2443" s="42"/>
      <c r="G2443" s="42"/>
      <c r="I2443">
        <f t="shared" si="230"/>
        <v>0</v>
      </c>
      <c r="J2443">
        <f t="shared" si="231"/>
        <v>0</v>
      </c>
      <c r="L2443" s="107"/>
      <c r="M2443" s="110"/>
      <c r="N2443" s="109"/>
      <c r="P2443" s="38">
        <f t="shared" si="228"/>
        <v>0</v>
      </c>
      <c r="Q2443" s="105">
        <f t="shared" si="233"/>
        <v>0</v>
      </c>
      <c r="R2443" s="38">
        <f t="shared" si="229"/>
        <v>0</v>
      </c>
      <c r="S2443" s="40" t="str">
        <f t="shared" si="232"/>
        <v/>
      </c>
    </row>
    <row r="2444" spans="1:19">
      <c r="A2444" s="33"/>
      <c r="B2444" s="34"/>
      <c r="C2444" s="33"/>
      <c r="D2444" s="33"/>
      <c r="E2444" s="33"/>
      <c r="F2444" s="42"/>
      <c r="G2444" s="42"/>
      <c r="I2444">
        <f t="shared" si="230"/>
        <v>0</v>
      </c>
      <c r="J2444">
        <f t="shared" si="231"/>
        <v>0</v>
      </c>
      <c r="L2444" s="107"/>
      <c r="M2444" s="110"/>
      <c r="N2444" s="109"/>
      <c r="P2444" s="38">
        <f t="shared" si="228"/>
        <v>0</v>
      </c>
      <c r="Q2444" s="105">
        <f t="shared" si="233"/>
        <v>0</v>
      </c>
      <c r="R2444" s="38">
        <f t="shared" si="229"/>
        <v>0</v>
      </c>
      <c r="S2444" s="40" t="str">
        <f t="shared" si="232"/>
        <v/>
      </c>
    </row>
    <row r="2445" spans="1:19">
      <c r="A2445" s="33"/>
      <c r="B2445" s="34"/>
      <c r="C2445" s="33"/>
      <c r="D2445" s="33"/>
      <c r="E2445" s="33"/>
      <c r="F2445" s="42"/>
      <c r="G2445" s="42"/>
      <c r="I2445">
        <f t="shared" si="230"/>
        <v>0</v>
      </c>
      <c r="J2445">
        <f t="shared" si="231"/>
        <v>0</v>
      </c>
      <c r="L2445" s="107"/>
      <c r="M2445" s="110"/>
      <c r="N2445" s="109"/>
      <c r="P2445" s="38">
        <f t="shared" si="228"/>
        <v>0</v>
      </c>
      <c r="Q2445" s="105">
        <f t="shared" si="233"/>
        <v>0</v>
      </c>
      <c r="R2445" s="38">
        <f t="shared" si="229"/>
        <v>0</v>
      </c>
      <c r="S2445" s="40" t="str">
        <f t="shared" si="232"/>
        <v/>
      </c>
    </row>
    <row r="2446" spans="1:19">
      <c r="A2446" s="33"/>
      <c r="B2446" s="34"/>
      <c r="C2446" s="33"/>
      <c r="D2446" s="33"/>
      <c r="E2446" s="33"/>
      <c r="F2446" s="42"/>
      <c r="G2446" s="42"/>
      <c r="I2446">
        <f t="shared" si="230"/>
        <v>0</v>
      </c>
      <c r="J2446">
        <f t="shared" si="231"/>
        <v>0</v>
      </c>
      <c r="L2446" s="107"/>
      <c r="M2446" s="110"/>
      <c r="N2446" s="109"/>
      <c r="P2446" s="38">
        <f t="shared" si="228"/>
        <v>0</v>
      </c>
      <c r="Q2446" s="105">
        <f t="shared" si="233"/>
        <v>0</v>
      </c>
      <c r="R2446" s="38">
        <f t="shared" si="229"/>
        <v>0</v>
      </c>
      <c r="S2446" s="40" t="str">
        <f t="shared" si="232"/>
        <v/>
      </c>
    </row>
    <row r="2447" spans="1:19">
      <c r="A2447" s="33"/>
      <c r="B2447" s="34"/>
      <c r="C2447" s="33"/>
      <c r="D2447" s="33"/>
      <c r="E2447" s="33"/>
      <c r="F2447" s="42"/>
      <c r="G2447" s="42"/>
      <c r="I2447">
        <f t="shared" si="230"/>
        <v>0</v>
      </c>
      <c r="J2447">
        <f t="shared" si="231"/>
        <v>0</v>
      </c>
      <c r="L2447" s="107"/>
      <c r="M2447" s="110"/>
      <c r="N2447" s="109"/>
      <c r="P2447" s="38">
        <f t="shared" si="228"/>
        <v>0</v>
      </c>
      <c r="Q2447" s="105">
        <f t="shared" si="233"/>
        <v>0</v>
      </c>
      <c r="R2447" s="38">
        <f t="shared" si="229"/>
        <v>0</v>
      </c>
      <c r="S2447" s="40" t="str">
        <f t="shared" si="232"/>
        <v/>
      </c>
    </row>
    <row r="2448" spans="1:19">
      <c r="A2448" s="33"/>
      <c r="B2448" s="34"/>
      <c r="C2448" s="33"/>
      <c r="D2448" s="33"/>
      <c r="E2448" s="33"/>
      <c r="F2448" s="42"/>
      <c r="G2448" s="42"/>
      <c r="I2448">
        <f t="shared" si="230"/>
        <v>0</v>
      </c>
      <c r="J2448">
        <f t="shared" si="231"/>
        <v>0</v>
      </c>
      <c r="L2448" s="107"/>
      <c r="M2448" s="110"/>
      <c r="N2448" s="109"/>
      <c r="P2448" s="38">
        <f t="shared" si="228"/>
        <v>0</v>
      </c>
      <c r="Q2448" s="105">
        <f t="shared" si="233"/>
        <v>0</v>
      </c>
      <c r="R2448" s="38">
        <f t="shared" si="229"/>
        <v>0</v>
      </c>
      <c r="S2448" s="40" t="str">
        <f t="shared" si="232"/>
        <v/>
      </c>
    </row>
    <row r="2449" spans="1:19">
      <c r="A2449" s="33"/>
      <c r="B2449" s="34"/>
      <c r="C2449" s="33"/>
      <c r="D2449" s="33"/>
      <c r="E2449" s="33"/>
      <c r="F2449" s="42"/>
      <c r="G2449" s="42"/>
      <c r="I2449">
        <f t="shared" si="230"/>
        <v>0</v>
      </c>
      <c r="J2449">
        <f t="shared" si="231"/>
        <v>0</v>
      </c>
      <c r="L2449" s="107"/>
      <c r="M2449" s="110"/>
      <c r="N2449" s="109"/>
      <c r="P2449" s="38">
        <f t="shared" si="228"/>
        <v>0</v>
      </c>
      <c r="Q2449" s="105">
        <f t="shared" si="233"/>
        <v>0</v>
      </c>
      <c r="R2449" s="38">
        <f t="shared" si="229"/>
        <v>0</v>
      </c>
      <c r="S2449" s="40" t="str">
        <f t="shared" si="232"/>
        <v/>
      </c>
    </row>
    <row r="2450" spans="1:19">
      <c r="A2450" s="33"/>
      <c r="B2450" s="34"/>
      <c r="C2450" s="33"/>
      <c r="D2450" s="33"/>
      <c r="E2450" s="33"/>
      <c r="F2450" s="42"/>
      <c r="G2450" s="42"/>
      <c r="I2450">
        <f t="shared" si="230"/>
        <v>0</v>
      </c>
      <c r="J2450">
        <f t="shared" si="231"/>
        <v>0</v>
      </c>
      <c r="L2450" s="107"/>
      <c r="M2450" s="110"/>
      <c r="N2450" s="109"/>
      <c r="P2450" s="38">
        <f t="shared" si="228"/>
        <v>0</v>
      </c>
      <c r="Q2450" s="105">
        <f t="shared" si="233"/>
        <v>0</v>
      </c>
      <c r="R2450" s="38">
        <f t="shared" si="229"/>
        <v>0</v>
      </c>
      <c r="S2450" s="40" t="str">
        <f t="shared" si="232"/>
        <v/>
      </c>
    </row>
    <row r="2451" spans="1:19">
      <c r="A2451" s="33"/>
      <c r="B2451" s="34"/>
      <c r="C2451" s="33"/>
      <c r="D2451" s="33"/>
      <c r="E2451" s="33"/>
      <c r="F2451" s="42"/>
      <c r="G2451" s="42"/>
      <c r="I2451">
        <f t="shared" si="230"/>
        <v>0</v>
      </c>
      <c r="J2451">
        <f t="shared" si="231"/>
        <v>0</v>
      </c>
      <c r="L2451" s="107"/>
      <c r="M2451" s="110"/>
      <c r="N2451" s="109"/>
      <c r="P2451" s="38">
        <f t="shared" si="228"/>
        <v>0</v>
      </c>
      <c r="Q2451" s="105">
        <f t="shared" si="233"/>
        <v>0</v>
      </c>
      <c r="R2451" s="38">
        <f t="shared" si="229"/>
        <v>0</v>
      </c>
      <c r="S2451" s="40" t="str">
        <f t="shared" si="232"/>
        <v/>
      </c>
    </row>
    <row r="2452" spans="1:19">
      <c r="A2452" s="33"/>
      <c r="B2452" s="34"/>
      <c r="C2452" s="33"/>
      <c r="D2452" s="33"/>
      <c r="E2452" s="33"/>
      <c r="F2452" s="42"/>
      <c r="G2452" s="42"/>
      <c r="I2452">
        <f t="shared" si="230"/>
        <v>0</v>
      </c>
      <c r="J2452">
        <f t="shared" si="231"/>
        <v>0</v>
      </c>
      <c r="L2452" s="107"/>
      <c r="M2452" s="110"/>
      <c r="N2452" s="109"/>
      <c r="P2452" s="38">
        <f t="shared" si="228"/>
        <v>0</v>
      </c>
      <c r="Q2452" s="105">
        <f t="shared" si="233"/>
        <v>0</v>
      </c>
      <c r="R2452" s="38">
        <f t="shared" si="229"/>
        <v>0</v>
      </c>
      <c r="S2452" s="40" t="str">
        <f t="shared" si="232"/>
        <v/>
      </c>
    </row>
    <row r="2453" spans="1:19">
      <c r="A2453" s="33"/>
      <c r="B2453" s="34"/>
      <c r="C2453" s="33"/>
      <c r="D2453" s="33"/>
      <c r="E2453" s="33"/>
      <c r="F2453" s="42"/>
      <c r="G2453" s="42"/>
      <c r="I2453">
        <f t="shared" si="230"/>
        <v>0</v>
      </c>
      <c r="J2453">
        <f t="shared" si="231"/>
        <v>0</v>
      </c>
      <c r="L2453" s="107"/>
      <c r="M2453" s="110"/>
      <c r="N2453" s="109"/>
      <c r="P2453" s="38">
        <f t="shared" si="228"/>
        <v>0</v>
      </c>
      <c r="Q2453" s="105">
        <f t="shared" si="233"/>
        <v>0</v>
      </c>
      <c r="R2453" s="38">
        <f t="shared" si="229"/>
        <v>0</v>
      </c>
      <c r="S2453" s="40" t="str">
        <f t="shared" si="232"/>
        <v/>
      </c>
    </row>
    <row r="2454" spans="1:19">
      <c r="A2454" s="33"/>
      <c r="B2454" s="34"/>
      <c r="C2454" s="33"/>
      <c r="D2454" s="33"/>
      <c r="E2454" s="33"/>
      <c r="F2454" s="42"/>
      <c r="G2454" s="42"/>
      <c r="I2454">
        <f t="shared" si="230"/>
        <v>0</v>
      </c>
      <c r="J2454">
        <f t="shared" si="231"/>
        <v>0</v>
      </c>
      <c r="L2454" s="107"/>
      <c r="M2454" s="110"/>
      <c r="N2454" s="109"/>
      <c r="P2454" s="38">
        <f t="shared" si="228"/>
        <v>0</v>
      </c>
      <c r="Q2454" s="105">
        <f t="shared" si="233"/>
        <v>0</v>
      </c>
      <c r="R2454" s="38">
        <f t="shared" si="229"/>
        <v>0</v>
      </c>
      <c r="S2454" s="40" t="str">
        <f t="shared" si="232"/>
        <v/>
      </c>
    </row>
    <row r="2455" spans="1:19">
      <c r="A2455" s="33"/>
      <c r="B2455" s="34"/>
      <c r="C2455" s="33"/>
      <c r="D2455" s="33"/>
      <c r="E2455" s="33"/>
      <c r="F2455" s="42"/>
      <c r="G2455" s="42"/>
      <c r="I2455">
        <f t="shared" si="230"/>
        <v>0</v>
      </c>
      <c r="J2455">
        <f t="shared" si="231"/>
        <v>0</v>
      </c>
      <c r="L2455" s="107"/>
      <c r="M2455" s="110"/>
      <c r="N2455" s="109"/>
      <c r="P2455" s="38">
        <f t="shared" si="228"/>
        <v>0</v>
      </c>
      <c r="Q2455" s="105">
        <f t="shared" si="233"/>
        <v>0</v>
      </c>
      <c r="R2455" s="38">
        <f t="shared" si="229"/>
        <v>0</v>
      </c>
      <c r="S2455" s="40" t="str">
        <f t="shared" si="232"/>
        <v/>
      </c>
    </row>
    <row r="2456" spans="1:19">
      <c r="A2456" s="33"/>
      <c r="B2456" s="34"/>
      <c r="C2456" s="33"/>
      <c r="D2456" s="33"/>
      <c r="E2456" s="33"/>
      <c r="F2456" s="42"/>
      <c r="G2456" s="42"/>
      <c r="I2456">
        <f t="shared" si="230"/>
        <v>0</v>
      </c>
      <c r="J2456">
        <f t="shared" si="231"/>
        <v>0</v>
      </c>
      <c r="L2456" s="107"/>
      <c r="M2456" s="110"/>
      <c r="N2456" s="109"/>
      <c r="P2456" s="38">
        <f t="shared" si="228"/>
        <v>0</v>
      </c>
      <c r="Q2456" s="105">
        <f t="shared" si="233"/>
        <v>0</v>
      </c>
      <c r="R2456" s="38">
        <f t="shared" si="229"/>
        <v>0</v>
      </c>
      <c r="S2456" s="40" t="str">
        <f t="shared" si="232"/>
        <v/>
      </c>
    </row>
    <row r="2457" spans="1:19">
      <c r="A2457" s="33"/>
      <c r="B2457" s="34"/>
      <c r="C2457" s="33"/>
      <c r="D2457" s="33"/>
      <c r="E2457" s="33"/>
      <c r="F2457" s="42"/>
      <c r="G2457" s="42"/>
      <c r="I2457">
        <f t="shared" si="230"/>
        <v>0</v>
      </c>
      <c r="J2457">
        <f t="shared" si="231"/>
        <v>0</v>
      </c>
      <c r="L2457" s="107"/>
      <c r="M2457" s="110"/>
      <c r="N2457" s="109"/>
      <c r="P2457" s="38">
        <f t="shared" si="228"/>
        <v>0</v>
      </c>
      <c r="Q2457" s="105">
        <f t="shared" si="233"/>
        <v>0</v>
      </c>
      <c r="R2457" s="38">
        <f t="shared" si="229"/>
        <v>0</v>
      </c>
      <c r="S2457" s="40" t="str">
        <f t="shared" si="232"/>
        <v/>
      </c>
    </row>
    <row r="2458" spans="1:19">
      <c r="A2458" s="33"/>
      <c r="B2458" s="34"/>
      <c r="C2458" s="33"/>
      <c r="D2458" s="33"/>
      <c r="E2458" s="33"/>
      <c r="F2458" s="42"/>
      <c r="G2458" s="42"/>
      <c r="I2458">
        <f t="shared" si="230"/>
        <v>0</v>
      </c>
      <c r="J2458">
        <f t="shared" si="231"/>
        <v>0</v>
      </c>
      <c r="L2458" s="107"/>
      <c r="M2458" s="110"/>
      <c r="N2458" s="109"/>
      <c r="P2458" s="38">
        <f t="shared" si="228"/>
        <v>0</v>
      </c>
      <c r="Q2458" s="105">
        <f t="shared" si="233"/>
        <v>0</v>
      </c>
      <c r="R2458" s="38">
        <f t="shared" si="229"/>
        <v>0</v>
      </c>
      <c r="S2458" s="40" t="str">
        <f t="shared" si="232"/>
        <v/>
      </c>
    </row>
    <row r="2459" spans="1:19">
      <c r="A2459" s="33"/>
      <c r="B2459" s="34"/>
      <c r="C2459" s="33"/>
      <c r="D2459" s="33"/>
      <c r="E2459" s="33"/>
      <c r="F2459" s="42"/>
      <c r="G2459" s="42"/>
      <c r="I2459">
        <f t="shared" si="230"/>
        <v>0</v>
      </c>
      <c r="J2459">
        <f t="shared" si="231"/>
        <v>0</v>
      </c>
      <c r="L2459" s="107"/>
      <c r="M2459" s="110"/>
      <c r="N2459" s="109"/>
      <c r="P2459" s="38">
        <f t="shared" si="228"/>
        <v>0</v>
      </c>
      <c r="Q2459" s="105">
        <f t="shared" si="233"/>
        <v>0</v>
      </c>
      <c r="R2459" s="38">
        <f t="shared" si="229"/>
        <v>0</v>
      </c>
      <c r="S2459" s="40" t="str">
        <f t="shared" si="232"/>
        <v/>
      </c>
    </row>
    <row r="2460" spans="1:19">
      <c r="A2460" s="33"/>
      <c r="B2460" s="34"/>
      <c r="C2460" s="33"/>
      <c r="D2460" s="33"/>
      <c r="E2460" s="33"/>
      <c r="F2460" s="42"/>
      <c r="G2460" s="42"/>
      <c r="I2460">
        <f t="shared" si="230"/>
        <v>0</v>
      </c>
      <c r="J2460">
        <f t="shared" si="231"/>
        <v>0</v>
      </c>
      <c r="L2460" s="107"/>
      <c r="M2460" s="110"/>
      <c r="N2460" s="109"/>
      <c r="P2460" s="38">
        <f t="shared" si="228"/>
        <v>0</v>
      </c>
      <c r="Q2460" s="105">
        <f t="shared" si="233"/>
        <v>0</v>
      </c>
      <c r="R2460" s="38">
        <f t="shared" si="229"/>
        <v>0</v>
      </c>
      <c r="S2460" s="40" t="str">
        <f t="shared" si="232"/>
        <v/>
      </c>
    </row>
    <row r="2461" spans="1:19">
      <c r="A2461" s="33"/>
      <c r="B2461" s="34"/>
      <c r="C2461" s="33"/>
      <c r="D2461" s="33"/>
      <c r="E2461" s="33"/>
      <c r="F2461" s="42"/>
      <c r="G2461" s="42"/>
      <c r="I2461">
        <f t="shared" si="230"/>
        <v>0</v>
      </c>
      <c r="J2461">
        <f t="shared" si="231"/>
        <v>0</v>
      </c>
      <c r="L2461" s="107"/>
      <c r="M2461" s="110"/>
      <c r="N2461" s="109"/>
      <c r="P2461" s="38">
        <f t="shared" si="228"/>
        <v>0</v>
      </c>
      <c r="Q2461" s="105">
        <f t="shared" si="233"/>
        <v>0</v>
      </c>
      <c r="R2461" s="38">
        <f t="shared" si="229"/>
        <v>0</v>
      </c>
      <c r="S2461" s="40" t="str">
        <f t="shared" si="232"/>
        <v/>
      </c>
    </row>
    <row r="2462" spans="1:19">
      <c r="A2462" s="33"/>
      <c r="B2462" s="34"/>
      <c r="C2462" s="33"/>
      <c r="D2462" s="33"/>
      <c r="E2462" s="33"/>
      <c r="F2462" s="42"/>
      <c r="G2462" s="42"/>
      <c r="I2462">
        <f t="shared" si="230"/>
        <v>0</v>
      </c>
      <c r="J2462">
        <f t="shared" si="231"/>
        <v>0</v>
      </c>
      <c r="L2462" s="107"/>
      <c r="M2462" s="110"/>
      <c r="N2462" s="109"/>
      <c r="P2462" s="38">
        <f t="shared" si="228"/>
        <v>0</v>
      </c>
      <c r="Q2462" s="105">
        <f t="shared" si="233"/>
        <v>0</v>
      </c>
      <c r="R2462" s="38">
        <f t="shared" si="229"/>
        <v>0</v>
      </c>
      <c r="S2462" s="40" t="str">
        <f t="shared" si="232"/>
        <v/>
      </c>
    </row>
    <row r="2463" spans="1:19">
      <c r="A2463" s="33"/>
      <c r="B2463" s="34"/>
      <c r="C2463" s="33"/>
      <c r="D2463" s="33"/>
      <c r="E2463" s="33"/>
      <c r="F2463" s="42"/>
      <c r="G2463" s="42"/>
      <c r="I2463">
        <f t="shared" si="230"/>
        <v>0</v>
      </c>
      <c r="J2463">
        <f t="shared" si="231"/>
        <v>0</v>
      </c>
      <c r="L2463" s="107"/>
      <c r="M2463" s="110"/>
      <c r="N2463" s="109"/>
      <c r="P2463" s="38">
        <f t="shared" si="228"/>
        <v>0</v>
      </c>
      <c r="Q2463" s="105">
        <f t="shared" si="233"/>
        <v>0</v>
      </c>
      <c r="R2463" s="38">
        <f t="shared" si="229"/>
        <v>0</v>
      </c>
      <c r="S2463" s="40" t="str">
        <f t="shared" si="232"/>
        <v/>
      </c>
    </row>
    <row r="2464" spans="1:19">
      <c r="A2464" s="33"/>
      <c r="B2464" s="34"/>
      <c r="C2464" s="33"/>
      <c r="D2464" s="33"/>
      <c r="E2464" s="33"/>
      <c r="F2464" s="42"/>
      <c r="G2464" s="42"/>
      <c r="I2464">
        <f t="shared" si="230"/>
        <v>0</v>
      </c>
      <c r="J2464">
        <f t="shared" si="231"/>
        <v>0</v>
      </c>
      <c r="L2464" s="107"/>
      <c r="M2464" s="110"/>
      <c r="N2464" s="109"/>
      <c r="P2464" s="38">
        <f t="shared" si="228"/>
        <v>0</v>
      </c>
      <c r="Q2464" s="105">
        <f t="shared" si="233"/>
        <v>0</v>
      </c>
      <c r="R2464" s="38">
        <f t="shared" si="229"/>
        <v>0</v>
      </c>
      <c r="S2464" s="40" t="str">
        <f t="shared" si="232"/>
        <v/>
      </c>
    </row>
    <row r="2465" spans="1:19">
      <c r="A2465" s="33"/>
      <c r="B2465" s="34"/>
      <c r="C2465" s="33"/>
      <c r="D2465" s="33"/>
      <c r="E2465" s="33"/>
      <c r="F2465" s="42"/>
      <c r="G2465" s="42"/>
      <c r="I2465">
        <f t="shared" si="230"/>
        <v>0</v>
      </c>
      <c r="J2465">
        <f t="shared" si="231"/>
        <v>0</v>
      </c>
      <c r="L2465" s="107"/>
      <c r="M2465" s="110"/>
      <c r="N2465" s="109"/>
      <c r="P2465" s="38">
        <f t="shared" si="228"/>
        <v>0</v>
      </c>
      <c r="Q2465" s="105">
        <f t="shared" si="233"/>
        <v>0</v>
      </c>
      <c r="R2465" s="38">
        <f t="shared" si="229"/>
        <v>0</v>
      </c>
      <c r="S2465" s="40" t="str">
        <f t="shared" si="232"/>
        <v/>
      </c>
    </row>
    <row r="2466" spans="1:19">
      <c r="A2466" s="33"/>
      <c r="B2466" s="34"/>
      <c r="C2466" s="33"/>
      <c r="D2466" s="33"/>
      <c r="E2466" s="33"/>
      <c r="F2466" s="42"/>
      <c r="G2466" s="42"/>
      <c r="I2466">
        <f t="shared" si="230"/>
        <v>0</v>
      </c>
      <c r="J2466">
        <f t="shared" si="231"/>
        <v>0</v>
      </c>
      <c r="L2466" s="107"/>
      <c r="M2466" s="110"/>
      <c r="N2466" s="109"/>
      <c r="P2466" s="38">
        <f t="shared" si="228"/>
        <v>0</v>
      </c>
      <c r="Q2466" s="105">
        <f t="shared" si="233"/>
        <v>0</v>
      </c>
      <c r="R2466" s="38">
        <f t="shared" si="229"/>
        <v>0</v>
      </c>
      <c r="S2466" s="40" t="str">
        <f t="shared" si="232"/>
        <v/>
      </c>
    </row>
    <row r="2467" spans="1:19">
      <c r="A2467" s="33"/>
      <c r="B2467" s="34"/>
      <c r="C2467" s="33"/>
      <c r="D2467" s="33"/>
      <c r="E2467" s="33"/>
      <c r="F2467" s="42"/>
      <c r="G2467" s="42"/>
      <c r="I2467">
        <f t="shared" si="230"/>
        <v>0</v>
      </c>
      <c r="J2467">
        <f t="shared" si="231"/>
        <v>0</v>
      </c>
      <c r="L2467" s="107"/>
      <c r="M2467" s="110"/>
      <c r="N2467" s="109"/>
      <c r="P2467" s="38">
        <f t="shared" si="228"/>
        <v>0</v>
      </c>
      <c r="Q2467" s="105">
        <f t="shared" si="233"/>
        <v>0</v>
      </c>
      <c r="R2467" s="38">
        <f t="shared" si="229"/>
        <v>0</v>
      </c>
      <c r="S2467" s="40" t="str">
        <f t="shared" si="232"/>
        <v/>
      </c>
    </row>
    <row r="2468" spans="1:19">
      <c r="A2468" s="33"/>
      <c r="B2468" s="34"/>
      <c r="C2468" s="33"/>
      <c r="D2468" s="33"/>
      <c r="E2468" s="33"/>
      <c r="F2468" s="42"/>
      <c r="G2468" s="42"/>
      <c r="I2468">
        <f t="shared" si="230"/>
        <v>0</v>
      </c>
      <c r="J2468">
        <f t="shared" si="231"/>
        <v>0</v>
      </c>
      <c r="L2468" s="107"/>
      <c r="M2468" s="110"/>
      <c r="N2468" s="109"/>
      <c r="P2468" s="38">
        <f t="shared" si="228"/>
        <v>0</v>
      </c>
      <c r="Q2468" s="105">
        <f t="shared" si="233"/>
        <v>0</v>
      </c>
      <c r="R2468" s="38">
        <f t="shared" si="229"/>
        <v>0</v>
      </c>
      <c r="S2468" s="40" t="str">
        <f t="shared" si="232"/>
        <v/>
      </c>
    </row>
    <row r="2469" spans="1:19">
      <c r="A2469" s="33"/>
      <c r="B2469" s="34"/>
      <c r="C2469" s="33"/>
      <c r="D2469" s="33"/>
      <c r="E2469" s="33"/>
      <c r="F2469" s="42"/>
      <c r="G2469" s="42"/>
      <c r="I2469">
        <f t="shared" si="230"/>
        <v>0</v>
      </c>
      <c r="J2469">
        <f t="shared" si="231"/>
        <v>0</v>
      </c>
      <c r="L2469" s="107"/>
      <c r="M2469" s="110"/>
      <c r="N2469" s="109"/>
      <c r="P2469" s="38">
        <f t="shared" si="228"/>
        <v>0</v>
      </c>
      <c r="Q2469" s="105">
        <f t="shared" si="233"/>
        <v>0</v>
      </c>
      <c r="R2469" s="38">
        <f t="shared" si="229"/>
        <v>0</v>
      </c>
      <c r="S2469" s="40" t="str">
        <f t="shared" si="232"/>
        <v/>
      </c>
    </row>
    <row r="2470" spans="1:19">
      <c r="A2470" s="33"/>
      <c r="B2470" s="34"/>
      <c r="C2470" s="33"/>
      <c r="D2470" s="33"/>
      <c r="E2470" s="33"/>
      <c r="F2470" s="42"/>
      <c r="G2470" s="42"/>
      <c r="I2470">
        <f t="shared" si="230"/>
        <v>0</v>
      </c>
      <c r="J2470">
        <f t="shared" si="231"/>
        <v>0</v>
      </c>
      <c r="L2470" s="107"/>
      <c r="M2470" s="110"/>
      <c r="N2470" s="109"/>
      <c r="P2470" s="38">
        <f t="shared" si="228"/>
        <v>0</v>
      </c>
      <c r="Q2470" s="105">
        <f t="shared" si="233"/>
        <v>0</v>
      </c>
      <c r="R2470" s="38">
        <f t="shared" si="229"/>
        <v>0</v>
      </c>
      <c r="S2470" s="40" t="str">
        <f t="shared" si="232"/>
        <v/>
      </c>
    </row>
    <row r="2471" spans="1:19">
      <c r="A2471" s="33"/>
      <c r="B2471" s="34"/>
      <c r="C2471" s="33"/>
      <c r="D2471" s="33"/>
      <c r="E2471" s="33"/>
      <c r="F2471" s="42"/>
      <c r="G2471" s="42"/>
      <c r="I2471">
        <f t="shared" si="230"/>
        <v>0</v>
      </c>
      <c r="J2471">
        <f t="shared" si="231"/>
        <v>0</v>
      </c>
      <c r="L2471" s="107"/>
      <c r="M2471" s="110"/>
      <c r="N2471" s="109"/>
      <c r="P2471" s="38">
        <f t="shared" si="228"/>
        <v>0</v>
      </c>
      <c r="Q2471" s="105">
        <f t="shared" si="233"/>
        <v>0</v>
      </c>
      <c r="R2471" s="38">
        <f t="shared" si="229"/>
        <v>0</v>
      </c>
      <c r="S2471" s="40" t="str">
        <f t="shared" si="232"/>
        <v/>
      </c>
    </row>
    <row r="2472" spans="1:19">
      <c r="A2472" s="33"/>
      <c r="B2472" s="34"/>
      <c r="C2472" s="33"/>
      <c r="D2472" s="33"/>
      <c r="E2472" s="33"/>
      <c r="F2472" s="42"/>
      <c r="G2472" s="42"/>
      <c r="I2472">
        <f t="shared" si="230"/>
        <v>0</v>
      </c>
      <c r="J2472">
        <f t="shared" si="231"/>
        <v>0</v>
      </c>
      <c r="L2472" s="107"/>
      <c r="M2472" s="110"/>
      <c r="N2472" s="109"/>
      <c r="P2472" s="38">
        <f t="shared" si="228"/>
        <v>0</v>
      </c>
      <c r="Q2472" s="105">
        <f t="shared" si="233"/>
        <v>0</v>
      </c>
      <c r="R2472" s="38">
        <f t="shared" si="229"/>
        <v>0</v>
      </c>
      <c r="S2472" s="40" t="str">
        <f t="shared" si="232"/>
        <v/>
      </c>
    </row>
    <row r="2473" spans="1:19">
      <c r="A2473" s="33"/>
      <c r="B2473" s="34"/>
      <c r="C2473" s="33"/>
      <c r="D2473" s="33"/>
      <c r="E2473" s="33"/>
      <c r="F2473" s="42"/>
      <c r="G2473" s="42"/>
      <c r="I2473">
        <f t="shared" si="230"/>
        <v>0</v>
      </c>
      <c r="J2473">
        <f t="shared" si="231"/>
        <v>0</v>
      </c>
      <c r="L2473" s="107"/>
      <c r="M2473" s="110"/>
      <c r="N2473" s="109"/>
      <c r="P2473" s="38">
        <f t="shared" si="228"/>
        <v>0</v>
      </c>
      <c r="Q2473" s="105">
        <f t="shared" si="233"/>
        <v>0</v>
      </c>
      <c r="R2473" s="38">
        <f t="shared" si="229"/>
        <v>0</v>
      </c>
      <c r="S2473" s="40" t="str">
        <f t="shared" si="232"/>
        <v/>
      </c>
    </row>
    <row r="2474" spans="1:19">
      <c r="A2474" s="33"/>
      <c r="B2474" s="34"/>
      <c r="C2474" s="33"/>
      <c r="D2474" s="33"/>
      <c r="E2474" s="33"/>
      <c r="F2474" s="42"/>
      <c r="G2474" s="42"/>
      <c r="I2474">
        <f t="shared" si="230"/>
        <v>0</v>
      </c>
      <c r="J2474">
        <f t="shared" si="231"/>
        <v>0</v>
      </c>
      <c r="L2474" s="107"/>
      <c r="M2474" s="110"/>
      <c r="N2474" s="109"/>
      <c r="P2474" s="38">
        <f t="shared" si="228"/>
        <v>0</v>
      </c>
      <c r="Q2474" s="105">
        <f t="shared" si="233"/>
        <v>0</v>
      </c>
      <c r="R2474" s="38">
        <f t="shared" si="229"/>
        <v>0</v>
      </c>
      <c r="S2474" s="40" t="str">
        <f t="shared" si="232"/>
        <v/>
      </c>
    </row>
    <row r="2475" spans="1:19">
      <c r="A2475" s="33"/>
      <c r="B2475" s="34"/>
      <c r="C2475" s="33"/>
      <c r="D2475" s="33"/>
      <c r="E2475" s="33"/>
      <c r="F2475" s="42"/>
      <c r="G2475" s="42"/>
      <c r="I2475">
        <f t="shared" si="230"/>
        <v>0</v>
      </c>
      <c r="J2475">
        <f t="shared" si="231"/>
        <v>0</v>
      </c>
      <c r="L2475" s="107"/>
      <c r="M2475" s="110"/>
      <c r="N2475" s="109"/>
      <c r="P2475" s="38">
        <f t="shared" si="228"/>
        <v>0</v>
      </c>
      <c r="Q2475" s="105">
        <f t="shared" si="233"/>
        <v>0</v>
      </c>
      <c r="R2475" s="38">
        <f t="shared" si="229"/>
        <v>0</v>
      </c>
      <c r="S2475" s="40" t="str">
        <f t="shared" si="232"/>
        <v/>
      </c>
    </row>
    <row r="2476" spans="1:19">
      <c r="A2476" s="33"/>
      <c r="B2476" s="34"/>
      <c r="C2476" s="33"/>
      <c r="D2476" s="33"/>
      <c r="E2476" s="33"/>
      <c r="F2476" s="42"/>
      <c r="G2476" s="42"/>
      <c r="I2476">
        <f t="shared" si="230"/>
        <v>0</v>
      </c>
      <c r="J2476">
        <f t="shared" si="231"/>
        <v>0</v>
      </c>
      <c r="L2476" s="107"/>
      <c r="M2476" s="110"/>
      <c r="N2476" s="109"/>
      <c r="P2476" s="38">
        <f t="shared" si="228"/>
        <v>0</v>
      </c>
      <c r="Q2476" s="105">
        <f t="shared" si="233"/>
        <v>0</v>
      </c>
      <c r="R2476" s="38">
        <f t="shared" si="229"/>
        <v>0</v>
      </c>
      <c r="S2476" s="40" t="str">
        <f t="shared" si="232"/>
        <v/>
      </c>
    </row>
    <row r="2477" spans="1:19">
      <c r="A2477" s="33"/>
      <c r="B2477" s="34"/>
      <c r="C2477" s="33"/>
      <c r="D2477" s="33"/>
      <c r="E2477" s="33"/>
      <c r="F2477" s="42"/>
      <c r="G2477" s="42"/>
      <c r="I2477">
        <f t="shared" si="230"/>
        <v>0</v>
      </c>
      <c r="J2477">
        <f t="shared" si="231"/>
        <v>0</v>
      </c>
      <c r="L2477" s="107"/>
      <c r="M2477" s="110"/>
      <c r="N2477" s="109"/>
      <c r="P2477" s="38">
        <f t="shared" si="228"/>
        <v>0</v>
      </c>
      <c r="Q2477" s="105">
        <f t="shared" si="233"/>
        <v>0</v>
      </c>
      <c r="R2477" s="38">
        <f t="shared" si="229"/>
        <v>0</v>
      </c>
      <c r="S2477" s="40" t="str">
        <f t="shared" si="232"/>
        <v/>
      </c>
    </row>
    <row r="2478" spans="1:19">
      <c r="A2478" s="33"/>
      <c r="B2478" s="34"/>
      <c r="C2478" s="33"/>
      <c r="D2478" s="33"/>
      <c r="E2478" s="33"/>
      <c r="F2478" s="42"/>
      <c r="G2478" s="42"/>
      <c r="I2478">
        <f t="shared" si="230"/>
        <v>0</v>
      </c>
      <c r="J2478">
        <f t="shared" si="231"/>
        <v>0</v>
      </c>
      <c r="L2478" s="107"/>
      <c r="M2478" s="110"/>
      <c r="N2478" s="109"/>
      <c r="P2478" s="38">
        <f t="shared" si="228"/>
        <v>0</v>
      </c>
      <c r="Q2478" s="105">
        <f t="shared" si="233"/>
        <v>0</v>
      </c>
      <c r="R2478" s="38">
        <f t="shared" si="229"/>
        <v>0</v>
      </c>
      <c r="S2478" s="40" t="str">
        <f t="shared" si="232"/>
        <v/>
      </c>
    </row>
    <row r="2479" spans="1:19">
      <c r="A2479" s="33"/>
      <c r="B2479" s="34"/>
      <c r="C2479" s="33"/>
      <c r="D2479" s="33"/>
      <c r="E2479" s="33"/>
      <c r="F2479" s="42"/>
      <c r="G2479" s="42"/>
      <c r="I2479">
        <f t="shared" si="230"/>
        <v>0</v>
      </c>
      <c r="J2479">
        <f t="shared" si="231"/>
        <v>0</v>
      </c>
      <c r="L2479" s="107"/>
      <c r="M2479" s="110"/>
      <c r="N2479" s="109"/>
      <c r="P2479" s="38">
        <f t="shared" si="228"/>
        <v>0</v>
      </c>
      <c r="Q2479" s="105">
        <f t="shared" si="233"/>
        <v>0</v>
      </c>
      <c r="R2479" s="38">
        <f t="shared" si="229"/>
        <v>0</v>
      </c>
      <c r="S2479" s="40" t="str">
        <f t="shared" si="232"/>
        <v/>
      </c>
    </row>
    <row r="2480" spans="1:19">
      <c r="A2480" s="33"/>
      <c r="B2480" s="34"/>
      <c r="C2480" s="33"/>
      <c r="D2480" s="33"/>
      <c r="E2480" s="33"/>
      <c r="F2480" s="42"/>
      <c r="G2480" s="42"/>
      <c r="I2480">
        <f t="shared" si="230"/>
        <v>0</v>
      </c>
      <c r="J2480">
        <f t="shared" si="231"/>
        <v>0</v>
      </c>
      <c r="L2480" s="107"/>
      <c r="M2480" s="110"/>
      <c r="N2480" s="109"/>
      <c r="P2480" s="38">
        <f t="shared" si="228"/>
        <v>0</v>
      </c>
      <c r="Q2480" s="105">
        <f t="shared" si="233"/>
        <v>0</v>
      </c>
      <c r="R2480" s="38">
        <f t="shared" si="229"/>
        <v>0</v>
      </c>
      <c r="S2480" s="40" t="str">
        <f t="shared" si="232"/>
        <v/>
      </c>
    </row>
    <row r="2481" spans="1:19">
      <c r="A2481" s="33"/>
      <c r="B2481" s="34"/>
      <c r="C2481" s="33"/>
      <c r="D2481" s="33"/>
      <c r="E2481" s="33"/>
      <c r="F2481" s="42"/>
      <c r="G2481" s="42"/>
      <c r="I2481">
        <f t="shared" si="230"/>
        <v>0</v>
      </c>
      <c r="J2481">
        <f t="shared" si="231"/>
        <v>0</v>
      </c>
      <c r="L2481" s="107"/>
      <c r="M2481" s="110"/>
      <c r="N2481" s="109"/>
      <c r="P2481" s="38">
        <f t="shared" si="228"/>
        <v>0</v>
      </c>
      <c r="Q2481" s="105">
        <f t="shared" si="233"/>
        <v>0</v>
      </c>
      <c r="R2481" s="38">
        <f t="shared" si="229"/>
        <v>0</v>
      </c>
      <c r="S2481" s="40" t="str">
        <f t="shared" si="232"/>
        <v/>
      </c>
    </row>
    <row r="2482" spans="1:19">
      <c r="A2482" s="33"/>
      <c r="B2482" s="34"/>
      <c r="C2482" s="33"/>
      <c r="D2482" s="33"/>
      <c r="E2482" s="33"/>
      <c r="F2482" s="42"/>
      <c r="G2482" s="42"/>
      <c r="I2482">
        <f t="shared" si="230"/>
        <v>0</v>
      </c>
      <c r="J2482">
        <f t="shared" si="231"/>
        <v>0</v>
      </c>
      <c r="L2482" s="107"/>
      <c r="M2482" s="110"/>
      <c r="N2482" s="109"/>
      <c r="P2482" s="38">
        <f t="shared" si="228"/>
        <v>0</v>
      </c>
      <c r="Q2482" s="105">
        <f t="shared" si="233"/>
        <v>0</v>
      </c>
      <c r="R2482" s="38">
        <f t="shared" si="229"/>
        <v>0</v>
      </c>
      <c r="S2482" s="40" t="str">
        <f t="shared" si="232"/>
        <v/>
      </c>
    </row>
    <row r="2483" spans="1:19">
      <c r="A2483" s="33"/>
      <c r="B2483" s="34"/>
      <c r="C2483" s="33"/>
      <c r="D2483" s="33"/>
      <c r="E2483" s="33"/>
      <c r="F2483" s="42"/>
      <c r="G2483" s="42"/>
      <c r="I2483">
        <f t="shared" si="230"/>
        <v>0</v>
      </c>
      <c r="J2483">
        <f t="shared" si="231"/>
        <v>0</v>
      </c>
      <c r="L2483" s="107"/>
      <c r="M2483" s="110"/>
      <c r="N2483" s="109"/>
      <c r="P2483" s="38">
        <f t="shared" si="228"/>
        <v>0</v>
      </c>
      <c r="Q2483" s="105">
        <f t="shared" si="233"/>
        <v>0</v>
      </c>
      <c r="R2483" s="38">
        <f t="shared" si="229"/>
        <v>0</v>
      </c>
      <c r="S2483" s="40" t="str">
        <f t="shared" si="232"/>
        <v/>
      </c>
    </row>
    <row r="2484" spans="1:19">
      <c r="A2484" s="33"/>
      <c r="B2484" s="34"/>
      <c r="C2484" s="33"/>
      <c r="D2484" s="33"/>
      <c r="E2484" s="33"/>
      <c r="F2484" s="42"/>
      <c r="G2484" s="42"/>
      <c r="I2484">
        <f t="shared" si="230"/>
        <v>0</v>
      </c>
      <c r="J2484">
        <f t="shared" si="231"/>
        <v>0</v>
      </c>
      <c r="L2484" s="107"/>
      <c r="M2484" s="110"/>
      <c r="N2484" s="109"/>
      <c r="P2484" s="38">
        <f t="shared" si="228"/>
        <v>0</v>
      </c>
      <c r="Q2484" s="105">
        <f t="shared" si="233"/>
        <v>0</v>
      </c>
      <c r="R2484" s="38">
        <f t="shared" si="229"/>
        <v>0</v>
      </c>
      <c r="S2484" s="40" t="str">
        <f t="shared" si="232"/>
        <v/>
      </c>
    </row>
    <row r="2485" spans="1:19">
      <c r="A2485" s="33"/>
      <c r="B2485" s="34"/>
      <c r="C2485" s="33"/>
      <c r="D2485" s="33"/>
      <c r="E2485" s="33"/>
      <c r="F2485" s="42"/>
      <c r="G2485" s="42"/>
      <c r="I2485">
        <f t="shared" si="230"/>
        <v>0</v>
      </c>
      <c r="J2485">
        <f t="shared" si="231"/>
        <v>0</v>
      </c>
      <c r="L2485" s="107"/>
      <c r="M2485" s="110"/>
      <c r="N2485" s="109"/>
      <c r="P2485" s="38">
        <f t="shared" si="228"/>
        <v>0</v>
      </c>
      <c r="Q2485" s="105">
        <f t="shared" si="233"/>
        <v>0</v>
      </c>
      <c r="R2485" s="38">
        <f t="shared" si="229"/>
        <v>0</v>
      </c>
      <c r="S2485" s="40" t="str">
        <f t="shared" si="232"/>
        <v/>
      </c>
    </row>
    <row r="2486" spans="1:19">
      <c r="A2486" s="33"/>
      <c r="B2486" s="34"/>
      <c r="C2486" s="33"/>
      <c r="D2486" s="33"/>
      <c r="E2486" s="33"/>
      <c r="F2486" s="42"/>
      <c r="G2486" s="42"/>
      <c r="I2486">
        <f t="shared" si="230"/>
        <v>0</v>
      </c>
      <c r="J2486">
        <f t="shared" si="231"/>
        <v>0</v>
      </c>
      <c r="L2486" s="107"/>
      <c r="M2486" s="110"/>
      <c r="N2486" s="109"/>
      <c r="P2486" s="38">
        <f t="shared" si="228"/>
        <v>0</v>
      </c>
      <c r="Q2486" s="105">
        <f t="shared" si="233"/>
        <v>0</v>
      </c>
      <c r="R2486" s="38">
        <f t="shared" si="229"/>
        <v>0</v>
      </c>
      <c r="S2486" s="40" t="str">
        <f t="shared" si="232"/>
        <v/>
      </c>
    </row>
    <row r="2487" spans="1:19">
      <c r="A2487" s="33"/>
      <c r="B2487" s="34"/>
      <c r="C2487" s="33"/>
      <c r="D2487" s="33"/>
      <c r="E2487" s="33"/>
      <c r="F2487" s="42"/>
      <c r="G2487" s="42"/>
      <c r="I2487">
        <f t="shared" si="230"/>
        <v>0</v>
      </c>
      <c r="J2487">
        <f t="shared" si="231"/>
        <v>0</v>
      </c>
      <c r="L2487" s="107"/>
      <c r="M2487" s="110"/>
      <c r="N2487" s="109"/>
      <c r="P2487" s="38">
        <f t="shared" ref="P2487:P2550" si="234">I2487*L2487/1000</f>
        <v>0</v>
      </c>
      <c r="Q2487" s="105">
        <f t="shared" si="233"/>
        <v>0</v>
      </c>
      <c r="R2487" s="38">
        <f t="shared" ref="R2487:R2550" si="235">J2487*N2487/1000</f>
        <v>0</v>
      </c>
      <c r="S2487" s="40" t="str">
        <f t="shared" si="232"/>
        <v/>
      </c>
    </row>
    <row r="2488" spans="1:19">
      <c r="A2488" s="33"/>
      <c r="B2488" s="34"/>
      <c r="C2488" s="33"/>
      <c r="D2488" s="33"/>
      <c r="E2488" s="33"/>
      <c r="F2488" s="42"/>
      <c r="G2488" s="42"/>
      <c r="I2488">
        <f t="shared" ref="I2488:I2551" si="236">IF(OR(E2488="R",E2488="E"),D2488,IF(D2488&gt;=E2488,D2488-E2488,0))</f>
        <v>0</v>
      </c>
      <c r="J2488">
        <f t="shared" ref="J2488:J2551" si="237">IF(OR(E2488="R",E2488="E"),0,IF(E2488&gt;D2488,E2488-D2488,0))</f>
        <v>0</v>
      </c>
      <c r="L2488" s="107"/>
      <c r="M2488" s="110"/>
      <c r="N2488" s="109"/>
      <c r="P2488" s="38">
        <f t="shared" si="234"/>
        <v>0</v>
      </c>
      <c r="Q2488" s="105">
        <f t="shared" si="233"/>
        <v>0</v>
      </c>
      <c r="R2488" s="38">
        <f t="shared" si="235"/>
        <v>0</v>
      </c>
      <c r="S2488" s="40" t="str">
        <f t="shared" si="232"/>
        <v/>
      </c>
    </row>
    <row r="2489" spans="1:19">
      <c r="A2489" s="33"/>
      <c r="B2489" s="34"/>
      <c r="C2489" s="33"/>
      <c r="D2489" s="33"/>
      <c r="E2489" s="33"/>
      <c r="F2489" s="42"/>
      <c r="G2489" s="42"/>
      <c r="I2489">
        <f t="shared" si="236"/>
        <v>0</v>
      </c>
      <c r="J2489">
        <f t="shared" si="237"/>
        <v>0</v>
      </c>
      <c r="L2489" s="107"/>
      <c r="M2489" s="110"/>
      <c r="N2489" s="109"/>
      <c r="P2489" s="38">
        <f t="shared" si="234"/>
        <v>0</v>
      </c>
      <c r="Q2489" s="105">
        <f t="shared" si="233"/>
        <v>0</v>
      </c>
      <c r="R2489" s="38">
        <f t="shared" si="235"/>
        <v>0</v>
      </c>
      <c r="S2489" s="40" t="str">
        <f t="shared" si="232"/>
        <v/>
      </c>
    </row>
    <row r="2490" spans="1:19">
      <c r="A2490" s="33"/>
      <c r="B2490" s="34"/>
      <c r="C2490" s="33"/>
      <c r="D2490" s="33"/>
      <c r="E2490" s="33"/>
      <c r="F2490" s="42"/>
      <c r="G2490" s="42"/>
      <c r="I2490">
        <f t="shared" si="236"/>
        <v>0</v>
      </c>
      <c r="J2490">
        <f t="shared" si="237"/>
        <v>0</v>
      </c>
      <c r="L2490" s="107"/>
      <c r="M2490" s="110"/>
      <c r="N2490" s="109"/>
      <c r="P2490" s="38">
        <f t="shared" si="234"/>
        <v>0</v>
      </c>
      <c r="Q2490" s="105">
        <f t="shared" si="233"/>
        <v>0</v>
      </c>
      <c r="R2490" s="38">
        <f t="shared" si="235"/>
        <v>0</v>
      </c>
      <c r="S2490" s="40" t="str">
        <f t="shared" si="232"/>
        <v/>
      </c>
    </row>
    <row r="2491" spans="1:19">
      <c r="A2491" s="33"/>
      <c r="B2491" s="34"/>
      <c r="C2491" s="33"/>
      <c r="D2491" s="33"/>
      <c r="E2491" s="33"/>
      <c r="F2491" s="42"/>
      <c r="G2491" s="42"/>
      <c r="I2491">
        <f t="shared" si="236"/>
        <v>0</v>
      </c>
      <c r="J2491">
        <f t="shared" si="237"/>
        <v>0</v>
      </c>
      <c r="L2491" s="107"/>
      <c r="M2491" s="110"/>
      <c r="N2491" s="109"/>
      <c r="P2491" s="38">
        <f t="shared" si="234"/>
        <v>0</v>
      </c>
      <c r="Q2491" s="105">
        <f t="shared" si="233"/>
        <v>0</v>
      </c>
      <c r="R2491" s="38">
        <f t="shared" si="235"/>
        <v>0</v>
      </c>
      <c r="S2491" s="40" t="str">
        <f t="shared" si="232"/>
        <v/>
      </c>
    </row>
    <row r="2492" spans="1:19">
      <c r="A2492" s="33"/>
      <c r="B2492" s="34"/>
      <c r="C2492" s="33"/>
      <c r="D2492" s="33"/>
      <c r="E2492" s="33"/>
      <c r="F2492" s="42"/>
      <c r="G2492" s="42"/>
      <c r="I2492">
        <f t="shared" si="236"/>
        <v>0</v>
      </c>
      <c r="J2492">
        <f t="shared" si="237"/>
        <v>0</v>
      </c>
      <c r="L2492" s="107"/>
      <c r="M2492" s="110"/>
      <c r="N2492" s="109"/>
      <c r="P2492" s="38">
        <f t="shared" si="234"/>
        <v>0</v>
      </c>
      <c r="Q2492" s="105">
        <f t="shared" si="233"/>
        <v>0</v>
      </c>
      <c r="R2492" s="38">
        <f t="shared" si="235"/>
        <v>0</v>
      </c>
      <c r="S2492" s="40" t="str">
        <f t="shared" si="232"/>
        <v/>
      </c>
    </row>
    <row r="2493" spans="1:19">
      <c r="A2493" s="33"/>
      <c r="B2493" s="34"/>
      <c r="C2493" s="33"/>
      <c r="D2493" s="33"/>
      <c r="E2493" s="33"/>
      <c r="F2493" s="42"/>
      <c r="G2493" s="42"/>
      <c r="I2493">
        <f t="shared" si="236"/>
        <v>0</v>
      </c>
      <c r="J2493">
        <f t="shared" si="237"/>
        <v>0</v>
      </c>
      <c r="L2493" s="107"/>
      <c r="M2493" s="110"/>
      <c r="N2493" s="109"/>
      <c r="P2493" s="38">
        <f t="shared" si="234"/>
        <v>0</v>
      </c>
      <c r="Q2493" s="105">
        <f t="shared" si="233"/>
        <v>0</v>
      </c>
      <c r="R2493" s="38">
        <f t="shared" si="235"/>
        <v>0</v>
      </c>
      <c r="S2493" s="40" t="str">
        <f t="shared" si="232"/>
        <v/>
      </c>
    </row>
    <row r="2494" spans="1:19">
      <c r="A2494" s="33"/>
      <c r="B2494" s="34"/>
      <c r="C2494" s="33"/>
      <c r="D2494" s="33"/>
      <c r="E2494" s="33"/>
      <c r="F2494" s="42"/>
      <c r="G2494" s="42"/>
      <c r="I2494">
        <f t="shared" si="236"/>
        <v>0</v>
      </c>
      <c r="J2494">
        <f t="shared" si="237"/>
        <v>0</v>
      </c>
      <c r="L2494" s="107"/>
      <c r="M2494" s="110"/>
      <c r="N2494" s="109"/>
      <c r="P2494" s="38">
        <f t="shared" si="234"/>
        <v>0</v>
      </c>
      <c r="Q2494" s="105">
        <f t="shared" si="233"/>
        <v>0</v>
      </c>
      <c r="R2494" s="38">
        <f t="shared" si="235"/>
        <v>0</v>
      </c>
      <c r="S2494" s="40" t="str">
        <f t="shared" si="232"/>
        <v/>
      </c>
    </row>
    <row r="2495" spans="1:19">
      <c r="A2495" s="33"/>
      <c r="B2495" s="34"/>
      <c r="C2495" s="33"/>
      <c r="D2495" s="33"/>
      <c r="E2495" s="33"/>
      <c r="F2495" s="42"/>
      <c r="G2495" s="42"/>
      <c r="I2495">
        <f t="shared" si="236"/>
        <v>0</v>
      </c>
      <c r="J2495">
        <f t="shared" si="237"/>
        <v>0</v>
      </c>
      <c r="L2495" s="107"/>
      <c r="M2495" s="110"/>
      <c r="N2495" s="109"/>
      <c r="P2495" s="38">
        <f t="shared" si="234"/>
        <v>0</v>
      </c>
      <c r="Q2495" s="105">
        <f t="shared" si="233"/>
        <v>0</v>
      </c>
      <c r="R2495" s="38">
        <f t="shared" si="235"/>
        <v>0</v>
      </c>
      <c r="S2495" s="40" t="str">
        <f t="shared" si="232"/>
        <v/>
      </c>
    </row>
    <row r="2496" spans="1:19">
      <c r="A2496" s="33"/>
      <c r="B2496" s="34"/>
      <c r="C2496" s="33"/>
      <c r="D2496" s="33"/>
      <c r="E2496" s="33"/>
      <c r="F2496" s="42"/>
      <c r="G2496" s="42"/>
      <c r="I2496">
        <f t="shared" si="236"/>
        <v>0</v>
      </c>
      <c r="J2496">
        <f t="shared" si="237"/>
        <v>0</v>
      </c>
      <c r="L2496" s="107"/>
      <c r="M2496" s="110"/>
      <c r="N2496" s="109"/>
      <c r="P2496" s="38">
        <f t="shared" si="234"/>
        <v>0</v>
      </c>
      <c r="Q2496" s="105">
        <f t="shared" si="233"/>
        <v>0</v>
      </c>
      <c r="R2496" s="38">
        <f t="shared" si="235"/>
        <v>0</v>
      </c>
      <c r="S2496" s="40" t="str">
        <f t="shared" si="232"/>
        <v/>
      </c>
    </row>
    <row r="2497" spans="1:19">
      <c r="A2497" s="33"/>
      <c r="B2497" s="34"/>
      <c r="C2497" s="33"/>
      <c r="D2497" s="33"/>
      <c r="E2497" s="33"/>
      <c r="F2497" s="42"/>
      <c r="G2497" s="42"/>
      <c r="I2497">
        <f t="shared" si="236"/>
        <v>0</v>
      </c>
      <c r="J2497">
        <f t="shared" si="237"/>
        <v>0</v>
      </c>
      <c r="L2497" s="107"/>
      <c r="M2497" s="110"/>
      <c r="N2497" s="109"/>
      <c r="P2497" s="38">
        <f t="shared" si="234"/>
        <v>0</v>
      </c>
      <c r="Q2497" s="105">
        <f t="shared" si="233"/>
        <v>0</v>
      </c>
      <c r="R2497" s="38">
        <f t="shared" si="235"/>
        <v>0</v>
      </c>
      <c r="S2497" s="40" t="str">
        <f t="shared" si="232"/>
        <v/>
      </c>
    </row>
    <row r="2498" spans="1:19">
      <c r="A2498" s="33"/>
      <c r="B2498" s="34"/>
      <c r="C2498" s="33"/>
      <c r="D2498" s="33"/>
      <c r="E2498" s="33"/>
      <c r="F2498" s="42"/>
      <c r="G2498" s="42"/>
      <c r="I2498">
        <f t="shared" si="236"/>
        <v>0</v>
      </c>
      <c r="J2498">
        <f t="shared" si="237"/>
        <v>0</v>
      </c>
      <c r="L2498" s="107"/>
      <c r="M2498" s="110"/>
      <c r="N2498" s="109"/>
      <c r="P2498" s="38">
        <f t="shared" si="234"/>
        <v>0</v>
      </c>
      <c r="Q2498" s="105">
        <f t="shared" si="233"/>
        <v>0</v>
      </c>
      <c r="R2498" s="38">
        <f t="shared" si="235"/>
        <v>0</v>
      </c>
      <c r="S2498" s="40" t="str">
        <f t="shared" si="232"/>
        <v/>
      </c>
    </row>
    <row r="2499" spans="1:19">
      <c r="A2499" s="33"/>
      <c r="B2499" s="34"/>
      <c r="C2499" s="33"/>
      <c r="D2499" s="33"/>
      <c r="E2499" s="33"/>
      <c r="F2499" s="42"/>
      <c r="G2499" s="42"/>
      <c r="I2499">
        <f t="shared" si="236"/>
        <v>0</v>
      </c>
      <c r="J2499">
        <f t="shared" si="237"/>
        <v>0</v>
      </c>
      <c r="L2499" s="107"/>
      <c r="M2499" s="110"/>
      <c r="N2499" s="109"/>
      <c r="P2499" s="38">
        <f t="shared" si="234"/>
        <v>0</v>
      </c>
      <c r="Q2499" s="105">
        <f t="shared" si="233"/>
        <v>0</v>
      </c>
      <c r="R2499" s="38">
        <f t="shared" si="235"/>
        <v>0</v>
      </c>
      <c r="S2499" s="40" t="str">
        <f t="shared" si="232"/>
        <v/>
      </c>
    </row>
    <row r="2500" spans="1:19">
      <c r="A2500" s="33"/>
      <c r="B2500" s="34"/>
      <c r="C2500" s="33"/>
      <c r="D2500" s="33"/>
      <c r="E2500" s="33"/>
      <c r="F2500" s="42"/>
      <c r="G2500" s="42"/>
      <c r="I2500">
        <f t="shared" si="236"/>
        <v>0</v>
      </c>
      <c r="J2500">
        <f t="shared" si="237"/>
        <v>0</v>
      </c>
      <c r="L2500" s="107"/>
      <c r="M2500" s="110"/>
      <c r="N2500" s="109"/>
      <c r="P2500" s="38">
        <f t="shared" si="234"/>
        <v>0</v>
      </c>
      <c r="Q2500" s="105">
        <f t="shared" si="233"/>
        <v>0</v>
      </c>
      <c r="R2500" s="38">
        <f t="shared" si="235"/>
        <v>0</v>
      </c>
      <c r="S2500" s="40" t="str">
        <f t="shared" si="232"/>
        <v/>
      </c>
    </row>
    <row r="2501" spans="1:19">
      <c r="A2501" s="33"/>
      <c r="B2501" s="34"/>
      <c r="C2501" s="33"/>
      <c r="D2501" s="33"/>
      <c r="E2501" s="33"/>
      <c r="F2501" s="42"/>
      <c r="G2501" s="42"/>
      <c r="I2501">
        <f t="shared" si="236"/>
        <v>0</v>
      </c>
      <c r="J2501">
        <f t="shared" si="237"/>
        <v>0</v>
      </c>
      <c r="L2501" s="107"/>
      <c r="M2501" s="110"/>
      <c r="N2501" s="109"/>
      <c r="P2501" s="38">
        <f t="shared" si="234"/>
        <v>0</v>
      </c>
      <c r="Q2501" s="105">
        <f t="shared" si="233"/>
        <v>0</v>
      </c>
      <c r="R2501" s="38">
        <f t="shared" si="235"/>
        <v>0</v>
      </c>
      <c r="S2501" s="40" t="str">
        <f t="shared" si="232"/>
        <v/>
      </c>
    </row>
    <row r="2502" spans="1:19">
      <c r="A2502" s="33"/>
      <c r="B2502" s="34"/>
      <c r="C2502" s="33"/>
      <c r="D2502" s="33"/>
      <c r="E2502" s="33"/>
      <c r="F2502" s="42"/>
      <c r="G2502" s="42"/>
      <c r="I2502">
        <f t="shared" si="236"/>
        <v>0</v>
      </c>
      <c r="J2502">
        <f t="shared" si="237"/>
        <v>0</v>
      </c>
      <c r="L2502" s="107"/>
      <c r="M2502" s="110"/>
      <c r="N2502" s="109"/>
      <c r="P2502" s="38">
        <f t="shared" si="234"/>
        <v>0</v>
      </c>
      <c r="Q2502" s="105">
        <f t="shared" si="233"/>
        <v>0</v>
      </c>
      <c r="R2502" s="38">
        <f t="shared" si="235"/>
        <v>0</v>
      </c>
      <c r="S2502" s="40" t="str">
        <f t="shared" si="232"/>
        <v/>
      </c>
    </row>
    <row r="2503" spans="1:19">
      <c r="A2503" s="33"/>
      <c r="B2503" s="34"/>
      <c r="C2503" s="33"/>
      <c r="D2503" s="33"/>
      <c r="E2503" s="33"/>
      <c r="F2503" s="42"/>
      <c r="G2503" s="42"/>
      <c r="I2503">
        <f t="shared" si="236"/>
        <v>0</v>
      </c>
      <c r="J2503">
        <f t="shared" si="237"/>
        <v>0</v>
      </c>
      <c r="L2503" s="107"/>
      <c r="M2503" s="110"/>
      <c r="N2503" s="109"/>
      <c r="P2503" s="38">
        <f t="shared" si="234"/>
        <v>0</v>
      </c>
      <c r="Q2503" s="105">
        <f t="shared" si="233"/>
        <v>0</v>
      </c>
      <c r="R2503" s="38">
        <f t="shared" si="235"/>
        <v>0</v>
      </c>
      <c r="S2503" s="40" t="str">
        <f t="shared" ref="S2503:S2566" si="238">IF(C2503=1,SUM(R2503:R2526)-SUM(P2503:P2526),"")</f>
        <v/>
      </c>
    </row>
    <row r="2504" spans="1:19">
      <c r="A2504" s="33"/>
      <c r="B2504" s="34"/>
      <c r="C2504" s="33"/>
      <c r="D2504" s="33"/>
      <c r="E2504" s="33"/>
      <c r="F2504" s="42"/>
      <c r="G2504" s="42"/>
      <c r="I2504">
        <f t="shared" si="236"/>
        <v>0</v>
      </c>
      <c r="J2504">
        <f t="shared" si="237"/>
        <v>0</v>
      </c>
      <c r="L2504" s="107"/>
      <c r="M2504" s="110"/>
      <c r="N2504" s="109"/>
      <c r="P2504" s="38">
        <f t="shared" si="234"/>
        <v>0</v>
      </c>
      <c r="Q2504" s="105">
        <f t="shared" ref="Q2504:Q2567" si="239">I2504*M2504/1000</f>
        <v>0</v>
      </c>
      <c r="R2504" s="38">
        <f t="shared" si="235"/>
        <v>0</v>
      </c>
      <c r="S2504" s="40" t="str">
        <f t="shared" si="238"/>
        <v/>
      </c>
    </row>
    <row r="2505" spans="1:19">
      <c r="A2505" s="33"/>
      <c r="B2505" s="34"/>
      <c r="C2505" s="33"/>
      <c r="D2505" s="33"/>
      <c r="E2505" s="33"/>
      <c r="F2505" s="42"/>
      <c r="G2505" s="42"/>
      <c r="I2505">
        <f t="shared" si="236"/>
        <v>0</v>
      </c>
      <c r="J2505">
        <f t="shared" si="237"/>
        <v>0</v>
      </c>
      <c r="L2505" s="107"/>
      <c r="M2505" s="110"/>
      <c r="N2505" s="109"/>
      <c r="P2505" s="38">
        <f t="shared" si="234"/>
        <v>0</v>
      </c>
      <c r="Q2505" s="105">
        <f t="shared" si="239"/>
        <v>0</v>
      </c>
      <c r="R2505" s="38">
        <f t="shared" si="235"/>
        <v>0</v>
      </c>
      <c r="S2505" s="40" t="str">
        <f t="shared" si="238"/>
        <v/>
      </c>
    </row>
    <row r="2506" spans="1:19">
      <c r="A2506" s="33"/>
      <c r="B2506" s="34"/>
      <c r="C2506" s="33"/>
      <c r="D2506" s="33"/>
      <c r="E2506" s="33"/>
      <c r="F2506" s="42"/>
      <c r="G2506" s="42"/>
      <c r="I2506">
        <f t="shared" si="236"/>
        <v>0</v>
      </c>
      <c r="J2506">
        <f t="shared" si="237"/>
        <v>0</v>
      </c>
      <c r="L2506" s="107"/>
      <c r="M2506" s="110"/>
      <c r="N2506" s="109"/>
      <c r="P2506" s="38">
        <f t="shared" si="234"/>
        <v>0</v>
      </c>
      <c r="Q2506" s="105">
        <f t="shared" si="239"/>
        <v>0</v>
      </c>
      <c r="R2506" s="38">
        <f t="shared" si="235"/>
        <v>0</v>
      </c>
      <c r="S2506" s="40" t="str">
        <f t="shared" si="238"/>
        <v/>
      </c>
    </row>
    <row r="2507" spans="1:19">
      <c r="A2507" s="33"/>
      <c r="B2507" s="34"/>
      <c r="C2507" s="33"/>
      <c r="D2507" s="33"/>
      <c r="E2507" s="33"/>
      <c r="F2507" s="42"/>
      <c r="G2507" s="42"/>
      <c r="I2507">
        <f t="shared" si="236"/>
        <v>0</v>
      </c>
      <c r="J2507">
        <f t="shared" si="237"/>
        <v>0</v>
      </c>
      <c r="L2507" s="107"/>
      <c r="M2507" s="110"/>
      <c r="N2507" s="109"/>
      <c r="P2507" s="38">
        <f t="shared" si="234"/>
        <v>0</v>
      </c>
      <c r="Q2507" s="105">
        <f t="shared" si="239"/>
        <v>0</v>
      </c>
      <c r="R2507" s="38">
        <f t="shared" si="235"/>
        <v>0</v>
      </c>
      <c r="S2507" s="40" t="str">
        <f t="shared" si="238"/>
        <v/>
      </c>
    </row>
    <row r="2508" spans="1:19">
      <c r="A2508" s="33"/>
      <c r="B2508" s="34"/>
      <c r="C2508" s="33"/>
      <c r="D2508" s="33"/>
      <c r="E2508" s="33"/>
      <c r="F2508" s="42"/>
      <c r="G2508" s="42"/>
      <c r="I2508">
        <f t="shared" si="236"/>
        <v>0</v>
      </c>
      <c r="J2508">
        <f t="shared" si="237"/>
        <v>0</v>
      </c>
      <c r="L2508" s="107"/>
      <c r="M2508" s="110"/>
      <c r="N2508" s="109"/>
      <c r="P2508" s="38">
        <f t="shared" si="234"/>
        <v>0</v>
      </c>
      <c r="Q2508" s="105">
        <f t="shared" si="239"/>
        <v>0</v>
      </c>
      <c r="R2508" s="38">
        <f t="shared" si="235"/>
        <v>0</v>
      </c>
      <c r="S2508" s="40" t="str">
        <f t="shared" si="238"/>
        <v/>
      </c>
    </row>
    <row r="2509" spans="1:19">
      <c r="A2509" s="33"/>
      <c r="B2509" s="34"/>
      <c r="C2509" s="33"/>
      <c r="D2509" s="33"/>
      <c r="E2509" s="33"/>
      <c r="F2509" s="42"/>
      <c r="G2509" s="42"/>
      <c r="I2509">
        <f t="shared" si="236"/>
        <v>0</v>
      </c>
      <c r="J2509">
        <f t="shared" si="237"/>
        <v>0</v>
      </c>
      <c r="L2509" s="107"/>
      <c r="M2509" s="110"/>
      <c r="N2509" s="109"/>
      <c r="P2509" s="38">
        <f t="shared" si="234"/>
        <v>0</v>
      </c>
      <c r="Q2509" s="105">
        <f t="shared" si="239"/>
        <v>0</v>
      </c>
      <c r="R2509" s="38">
        <f t="shared" si="235"/>
        <v>0</v>
      </c>
      <c r="S2509" s="40" t="str">
        <f t="shared" si="238"/>
        <v/>
      </c>
    </row>
    <row r="2510" spans="1:19">
      <c r="A2510" s="33"/>
      <c r="B2510" s="34"/>
      <c r="C2510" s="33"/>
      <c r="D2510" s="33"/>
      <c r="E2510" s="33"/>
      <c r="F2510" s="42"/>
      <c r="G2510" s="42"/>
      <c r="I2510">
        <f t="shared" si="236"/>
        <v>0</v>
      </c>
      <c r="J2510">
        <f t="shared" si="237"/>
        <v>0</v>
      </c>
      <c r="L2510" s="107"/>
      <c r="M2510" s="110"/>
      <c r="N2510" s="109"/>
      <c r="P2510" s="38">
        <f t="shared" si="234"/>
        <v>0</v>
      </c>
      <c r="Q2510" s="105">
        <f t="shared" si="239"/>
        <v>0</v>
      </c>
      <c r="R2510" s="38">
        <f t="shared" si="235"/>
        <v>0</v>
      </c>
      <c r="S2510" s="40" t="str">
        <f t="shared" si="238"/>
        <v/>
      </c>
    </row>
    <row r="2511" spans="1:19">
      <c r="A2511" s="33"/>
      <c r="B2511" s="34"/>
      <c r="C2511" s="33"/>
      <c r="D2511" s="33"/>
      <c r="E2511" s="33"/>
      <c r="F2511" s="42"/>
      <c r="G2511" s="42"/>
      <c r="I2511">
        <f t="shared" si="236"/>
        <v>0</v>
      </c>
      <c r="J2511">
        <f t="shared" si="237"/>
        <v>0</v>
      </c>
      <c r="L2511" s="107"/>
      <c r="M2511" s="110"/>
      <c r="N2511" s="109"/>
      <c r="P2511" s="38">
        <f t="shared" si="234"/>
        <v>0</v>
      </c>
      <c r="Q2511" s="105">
        <f t="shared" si="239"/>
        <v>0</v>
      </c>
      <c r="R2511" s="38">
        <f t="shared" si="235"/>
        <v>0</v>
      </c>
      <c r="S2511" s="40" t="str">
        <f t="shared" si="238"/>
        <v/>
      </c>
    </row>
    <row r="2512" spans="1:19">
      <c r="A2512" s="33"/>
      <c r="B2512" s="34"/>
      <c r="C2512" s="33"/>
      <c r="D2512" s="33"/>
      <c r="E2512" s="33"/>
      <c r="F2512" s="42"/>
      <c r="G2512" s="42"/>
      <c r="I2512">
        <f t="shared" si="236"/>
        <v>0</v>
      </c>
      <c r="J2512">
        <f t="shared" si="237"/>
        <v>0</v>
      </c>
      <c r="L2512" s="107"/>
      <c r="M2512" s="110"/>
      <c r="N2512" s="109"/>
      <c r="P2512" s="38">
        <f t="shared" si="234"/>
        <v>0</v>
      </c>
      <c r="Q2512" s="105">
        <f t="shared" si="239"/>
        <v>0</v>
      </c>
      <c r="R2512" s="38">
        <f t="shared" si="235"/>
        <v>0</v>
      </c>
      <c r="S2512" s="40" t="str">
        <f t="shared" si="238"/>
        <v/>
      </c>
    </row>
    <row r="2513" spans="1:19">
      <c r="A2513" s="33"/>
      <c r="B2513" s="34"/>
      <c r="C2513" s="33"/>
      <c r="D2513" s="33"/>
      <c r="E2513" s="33"/>
      <c r="F2513" s="42"/>
      <c r="G2513" s="42"/>
      <c r="I2513">
        <f t="shared" si="236"/>
        <v>0</v>
      </c>
      <c r="J2513">
        <f t="shared" si="237"/>
        <v>0</v>
      </c>
      <c r="L2513" s="107"/>
      <c r="M2513" s="110"/>
      <c r="N2513" s="109"/>
      <c r="P2513" s="38">
        <f t="shared" si="234"/>
        <v>0</v>
      </c>
      <c r="Q2513" s="105">
        <f t="shared" si="239"/>
        <v>0</v>
      </c>
      <c r="R2513" s="38">
        <f t="shared" si="235"/>
        <v>0</v>
      </c>
      <c r="S2513" s="40" t="str">
        <f t="shared" si="238"/>
        <v/>
      </c>
    </row>
    <row r="2514" spans="1:19">
      <c r="A2514" s="33"/>
      <c r="B2514" s="34"/>
      <c r="C2514" s="33"/>
      <c r="D2514" s="33"/>
      <c r="E2514" s="33"/>
      <c r="F2514" s="42"/>
      <c r="G2514" s="42"/>
      <c r="I2514">
        <f t="shared" si="236"/>
        <v>0</v>
      </c>
      <c r="J2514">
        <f t="shared" si="237"/>
        <v>0</v>
      </c>
      <c r="L2514" s="107"/>
      <c r="M2514" s="110"/>
      <c r="N2514" s="109"/>
      <c r="P2514" s="38">
        <f t="shared" si="234"/>
        <v>0</v>
      </c>
      <c r="Q2514" s="105">
        <f t="shared" si="239"/>
        <v>0</v>
      </c>
      <c r="R2514" s="38">
        <f t="shared" si="235"/>
        <v>0</v>
      </c>
      <c r="S2514" s="40" t="str">
        <f t="shared" si="238"/>
        <v/>
      </c>
    </row>
    <row r="2515" spans="1:19">
      <c r="A2515" s="33"/>
      <c r="B2515" s="34"/>
      <c r="C2515" s="33"/>
      <c r="D2515" s="33"/>
      <c r="E2515" s="33"/>
      <c r="F2515" s="42"/>
      <c r="G2515" s="42"/>
      <c r="I2515">
        <f t="shared" si="236"/>
        <v>0</v>
      </c>
      <c r="J2515">
        <f t="shared" si="237"/>
        <v>0</v>
      </c>
      <c r="L2515" s="107"/>
      <c r="M2515" s="110"/>
      <c r="N2515" s="109"/>
      <c r="P2515" s="38">
        <f t="shared" si="234"/>
        <v>0</v>
      </c>
      <c r="Q2515" s="105">
        <f t="shared" si="239"/>
        <v>0</v>
      </c>
      <c r="R2515" s="38">
        <f t="shared" si="235"/>
        <v>0</v>
      </c>
      <c r="S2515" s="40" t="str">
        <f t="shared" si="238"/>
        <v/>
      </c>
    </row>
    <row r="2516" spans="1:19">
      <c r="A2516" s="33"/>
      <c r="B2516" s="34"/>
      <c r="C2516" s="33"/>
      <c r="D2516" s="33"/>
      <c r="E2516" s="33"/>
      <c r="F2516" s="42"/>
      <c r="G2516" s="42"/>
      <c r="I2516">
        <f t="shared" si="236"/>
        <v>0</v>
      </c>
      <c r="J2516">
        <f t="shared" si="237"/>
        <v>0</v>
      </c>
      <c r="L2516" s="107"/>
      <c r="M2516" s="110"/>
      <c r="N2516" s="109"/>
      <c r="P2516" s="38">
        <f t="shared" si="234"/>
        <v>0</v>
      </c>
      <c r="Q2516" s="105">
        <f t="shared" si="239"/>
        <v>0</v>
      </c>
      <c r="R2516" s="38">
        <f t="shared" si="235"/>
        <v>0</v>
      </c>
      <c r="S2516" s="40" t="str">
        <f t="shared" si="238"/>
        <v/>
      </c>
    </row>
    <row r="2517" spans="1:19">
      <c r="A2517" s="33"/>
      <c r="B2517" s="34"/>
      <c r="C2517" s="33"/>
      <c r="D2517" s="33"/>
      <c r="E2517" s="33"/>
      <c r="F2517" s="42"/>
      <c r="G2517" s="42"/>
      <c r="I2517">
        <f t="shared" si="236"/>
        <v>0</v>
      </c>
      <c r="J2517">
        <f t="shared" si="237"/>
        <v>0</v>
      </c>
      <c r="L2517" s="107"/>
      <c r="M2517" s="110"/>
      <c r="N2517" s="109"/>
      <c r="P2517" s="38">
        <f t="shared" si="234"/>
        <v>0</v>
      </c>
      <c r="Q2517" s="105">
        <f t="shared" si="239"/>
        <v>0</v>
      </c>
      <c r="R2517" s="38">
        <f t="shared" si="235"/>
        <v>0</v>
      </c>
      <c r="S2517" s="40" t="str">
        <f t="shared" si="238"/>
        <v/>
      </c>
    </row>
    <row r="2518" spans="1:19">
      <c r="A2518" s="33"/>
      <c r="B2518" s="34"/>
      <c r="C2518" s="33"/>
      <c r="D2518" s="33"/>
      <c r="E2518" s="33"/>
      <c r="F2518" s="42"/>
      <c r="G2518" s="42"/>
      <c r="I2518">
        <f t="shared" si="236"/>
        <v>0</v>
      </c>
      <c r="J2518">
        <f t="shared" si="237"/>
        <v>0</v>
      </c>
      <c r="L2518" s="107"/>
      <c r="M2518" s="110"/>
      <c r="N2518" s="109"/>
      <c r="P2518" s="38">
        <f t="shared" si="234"/>
        <v>0</v>
      </c>
      <c r="Q2518" s="105">
        <f t="shared" si="239"/>
        <v>0</v>
      </c>
      <c r="R2518" s="38">
        <f t="shared" si="235"/>
        <v>0</v>
      </c>
      <c r="S2518" s="40" t="str">
        <f t="shared" si="238"/>
        <v/>
      </c>
    </row>
    <row r="2519" spans="1:19">
      <c r="A2519" s="33"/>
      <c r="B2519" s="34"/>
      <c r="C2519" s="33"/>
      <c r="D2519" s="33"/>
      <c r="E2519" s="33"/>
      <c r="F2519" s="42"/>
      <c r="G2519" s="42"/>
      <c r="I2519">
        <f t="shared" si="236"/>
        <v>0</v>
      </c>
      <c r="J2519">
        <f t="shared" si="237"/>
        <v>0</v>
      </c>
      <c r="L2519" s="107"/>
      <c r="M2519" s="110"/>
      <c r="N2519" s="109"/>
      <c r="P2519" s="38">
        <f t="shared" si="234"/>
        <v>0</v>
      </c>
      <c r="Q2519" s="105">
        <f t="shared" si="239"/>
        <v>0</v>
      </c>
      <c r="R2519" s="38">
        <f t="shared" si="235"/>
        <v>0</v>
      </c>
      <c r="S2519" s="40" t="str">
        <f t="shared" si="238"/>
        <v/>
      </c>
    </row>
    <row r="2520" spans="1:19">
      <c r="A2520" s="33"/>
      <c r="B2520" s="34"/>
      <c r="C2520" s="33"/>
      <c r="D2520" s="33"/>
      <c r="E2520" s="33"/>
      <c r="F2520" s="42"/>
      <c r="G2520" s="42"/>
      <c r="I2520">
        <f t="shared" si="236"/>
        <v>0</v>
      </c>
      <c r="J2520">
        <f t="shared" si="237"/>
        <v>0</v>
      </c>
      <c r="L2520" s="107"/>
      <c r="M2520" s="110"/>
      <c r="N2520" s="109"/>
      <c r="P2520" s="38">
        <f t="shared" si="234"/>
        <v>0</v>
      </c>
      <c r="Q2520" s="105">
        <f t="shared" si="239"/>
        <v>0</v>
      </c>
      <c r="R2520" s="38">
        <f t="shared" si="235"/>
        <v>0</v>
      </c>
      <c r="S2520" s="40" t="str">
        <f t="shared" si="238"/>
        <v/>
      </c>
    </row>
    <row r="2521" spans="1:19">
      <c r="A2521" s="33"/>
      <c r="B2521" s="34"/>
      <c r="C2521" s="33"/>
      <c r="D2521" s="33"/>
      <c r="E2521" s="33"/>
      <c r="F2521" s="42"/>
      <c r="G2521" s="42"/>
      <c r="I2521">
        <f t="shared" si="236"/>
        <v>0</v>
      </c>
      <c r="J2521">
        <f t="shared" si="237"/>
        <v>0</v>
      </c>
      <c r="L2521" s="107"/>
      <c r="M2521" s="110"/>
      <c r="N2521" s="109"/>
      <c r="P2521" s="38">
        <f t="shared" si="234"/>
        <v>0</v>
      </c>
      <c r="Q2521" s="105">
        <f t="shared" si="239"/>
        <v>0</v>
      </c>
      <c r="R2521" s="38">
        <f t="shared" si="235"/>
        <v>0</v>
      </c>
      <c r="S2521" s="40" t="str">
        <f t="shared" si="238"/>
        <v/>
      </c>
    </row>
    <row r="2522" spans="1:19">
      <c r="A2522" s="33"/>
      <c r="B2522" s="34"/>
      <c r="C2522" s="33"/>
      <c r="D2522" s="33"/>
      <c r="E2522" s="33"/>
      <c r="F2522" s="42"/>
      <c r="G2522" s="42"/>
      <c r="I2522">
        <f t="shared" si="236"/>
        <v>0</v>
      </c>
      <c r="J2522">
        <f t="shared" si="237"/>
        <v>0</v>
      </c>
      <c r="L2522" s="107"/>
      <c r="M2522" s="110"/>
      <c r="N2522" s="109"/>
      <c r="P2522" s="38">
        <f t="shared" si="234"/>
        <v>0</v>
      </c>
      <c r="Q2522" s="105">
        <f t="shared" si="239"/>
        <v>0</v>
      </c>
      <c r="R2522" s="38">
        <f t="shared" si="235"/>
        <v>0</v>
      </c>
      <c r="S2522" s="40" t="str">
        <f t="shared" si="238"/>
        <v/>
      </c>
    </row>
    <row r="2523" spans="1:19">
      <c r="A2523" s="33"/>
      <c r="B2523" s="34"/>
      <c r="C2523" s="33"/>
      <c r="D2523" s="33"/>
      <c r="E2523" s="33"/>
      <c r="F2523" s="42"/>
      <c r="G2523" s="42"/>
      <c r="I2523">
        <f t="shared" si="236"/>
        <v>0</v>
      </c>
      <c r="J2523">
        <f t="shared" si="237"/>
        <v>0</v>
      </c>
      <c r="L2523" s="107"/>
      <c r="M2523" s="110"/>
      <c r="N2523" s="109"/>
      <c r="P2523" s="38">
        <f t="shared" si="234"/>
        <v>0</v>
      </c>
      <c r="Q2523" s="105">
        <f t="shared" si="239"/>
        <v>0</v>
      </c>
      <c r="R2523" s="38">
        <f t="shared" si="235"/>
        <v>0</v>
      </c>
      <c r="S2523" s="40" t="str">
        <f t="shared" si="238"/>
        <v/>
      </c>
    </row>
    <row r="2524" spans="1:19">
      <c r="A2524" s="33"/>
      <c r="B2524" s="34"/>
      <c r="C2524" s="33"/>
      <c r="D2524" s="33"/>
      <c r="E2524" s="33"/>
      <c r="F2524" s="42"/>
      <c r="G2524" s="42"/>
      <c r="I2524">
        <f t="shared" si="236"/>
        <v>0</v>
      </c>
      <c r="J2524">
        <f t="shared" si="237"/>
        <v>0</v>
      </c>
      <c r="L2524" s="107"/>
      <c r="M2524" s="110"/>
      <c r="N2524" s="109"/>
      <c r="P2524" s="38">
        <f t="shared" si="234"/>
        <v>0</v>
      </c>
      <c r="Q2524" s="105">
        <f t="shared" si="239"/>
        <v>0</v>
      </c>
      <c r="R2524" s="38">
        <f t="shared" si="235"/>
        <v>0</v>
      </c>
      <c r="S2524" s="40" t="str">
        <f t="shared" si="238"/>
        <v/>
      </c>
    </row>
    <row r="2525" spans="1:19">
      <c r="A2525" s="33"/>
      <c r="B2525" s="34"/>
      <c r="C2525" s="33"/>
      <c r="D2525" s="33"/>
      <c r="E2525" s="33"/>
      <c r="F2525" s="42"/>
      <c r="G2525" s="42"/>
      <c r="I2525">
        <f t="shared" si="236"/>
        <v>0</v>
      </c>
      <c r="J2525">
        <f t="shared" si="237"/>
        <v>0</v>
      </c>
      <c r="L2525" s="107"/>
      <c r="M2525" s="110"/>
      <c r="N2525" s="109"/>
      <c r="P2525" s="38">
        <f t="shared" si="234"/>
        <v>0</v>
      </c>
      <c r="Q2525" s="105">
        <f t="shared" si="239"/>
        <v>0</v>
      </c>
      <c r="R2525" s="38">
        <f t="shared" si="235"/>
        <v>0</v>
      </c>
      <c r="S2525" s="40" t="str">
        <f t="shared" si="238"/>
        <v/>
      </c>
    </row>
    <row r="2526" spans="1:19">
      <c r="A2526" s="33"/>
      <c r="B2526" s="34"/>
      <c r="C2526" s="33"/>
      <c r="D2526" s="33"/>
      <c r="E2526" s="33"/>
      <c r="F2526" s="42"/>
      <c r="G2526" s="42"/>
      <c r="I2526">
        <f t="shared" si="236"/>
        <v>0</v>
      </c>
      <c r="J2526">
        <f t="shared" si="237"/>
        <v>0</v>
      </c>
      <c r="L2526" s="107"/>
      <c r="M2526" s="110"/>
      <c r="N2526" s="109"/>
      <c r="P2526" s="38">
        <f t="shared" si="234"/>
        <v>0</v>
      </c>
      <c r="Q2526" s="105">
        <f t="shared" si="239"/>
        <v>0</v>
      </c>
      <c r="R2526" s="38">
        <f t="shared" si="235"/>
        <v>0</v>
      </c>
      <c r="S2526" s="40" t="str">
        <f t="shared" si="238"/>
        <v/>
      </c>
    </row>
    <row r="2527" spans="1:19">
      <c r="A2527" s="33"/>
      <c r="B2527" s="34"/>
      <c r="C2527" s="33"/>
      <c r="D2527" s="33"/>
      <c r="E2527" s="33"/>
      <c r="F2527" s="42"/>
      <c r="G2527" s="42"/>
      <c r="I2527">
        <f t="shared" si="236"/>
        <v>0</v>
      </c>
      <c r="J2527">
        <f t="shared" si="237"/>
        <v>0</v>
      </c>
      <c r="L2527" s="107"/>
      <c r="M2527" s="110"/>
      <c r="N2527" s="109"/>
      <c r="P2527" s="38">
        <f t="shared" si="234"/>
        <v>0</v>
      </c>
      <c r="Q2527" s="105">
        <f t="shared" si="239"/>
        <v>0</v>
      </c>
      <c r="R2527" s="38">
        <f t="shared" si="235"/>
        <v>0</v>
      </c>
      <c r="S2527" s="40" t="str">
        <f t="shared" si="238"/>
        <v/>
      </c>
    </row>
    <row r="2528" spans="1:19">
      <c r="A2528" s="33"/>
      <c r="B2528" s="34"/>
      <c r="C2528" s="33"/>
      <c r="D2528" s="33"/>
      <c r="E2528" s="33"/>
      <c r="F2528" s="42"/>
      <c r="G2528" s="42"/>
      <c r="I2528">
        <f t="shared" si="236"/>
        <v>0</v>
      </c>
      <c r="J2528">
        <f t="shared" si="237"/>
        <v>0</v>
      </c>
      <c r="L2528" s="107"/>
      <c r="M2528" s="110"/>
      <c r="N2528" s="109"/>
      <c r="P2528" s="38">
        <f t="shared" si="234"/>
        <v>0</v>
      </c>
      <c r="Q2528" s="105">
        <f t="shared" si="239"/>
        <v>0</v>
      </c>
      <c r="R2528" s="38">
        <f t="shared" si="235"/>
        <v>0</v>
      </c>
      <c r="S2528" s="40" t="str">
        <f t="shared" si="238"/>
        <v/>
      </c>
    </row>
    <row r="2529" spans="1:19">
      <c r="A2529" s="33"/>
      <c r="B2529" s="34"/>
      <c r="C2529" s="33"/>
      <c r="D2529" s="33"/>
      <c r="E2529" s="33"/>
      <c r="F2529" s="42"/>
      <c r="G2529" s="42"/>
      <c r="I2529">
        <f t="shared" si="236"/>
        <v>0</v>
      </c>
      <c r="J2529">
        <f t="shared" si="237"/>
        <v>0</v>
      </c>
      <c r="L2529" s="107"/>
      <c r="M2529" s="110"/>
      <c r="N2529" s="109"/>
      <c r="P2529" s="38">
        <f t="shared" si="234"/>
        <v>0</v>
      </c>
      <c r="Q2529" s="105">
        <f t="shared" si="239"/>
        <v>0</v>
      </c>
      <c r="R2529" s="38">
        <f t="shared" si="235"/>
        <v>0</v>
      </c>
      <c r="S2529" s="40" t="str">
        <f t="shared" si="238"/>
        <v/>
      </c>
    </row>
    <row r="2530" spans="1:19">
      <c r="A2530" s="33"/>
      <c r="B2530" s="34"/>
      <c r="C2530" s="33"/>
      <c r="D2530" s="33"/>
      <c r="E2530" s="33"/>
      <c r="F2530" s="42"/>
      <c r="G2530" s="42"/>
      <c r="I2530">
        <f t="shared" si="236"/>
        <v>0</v>
      </c>
      <c r="J2530">
        <f t="shared" si="237"/>
        <v>0</v>
      </c>
      <c r="L2530" s="107"/>
      <c r="M2530" s="110"/>
      <c r="N2530" s="109"/>
      <c r="P2530" s="38">
        <f t="shared" si="234"/>
        <v>0</v>
      </c>
      <c r="Q2530" s="105">
        <f t="shared" si="239"/>
        <v>0</v>
      </c>
      <c r="R2530" s="38">
        <f t="shared" si="235"/>
        <v>0</v>
      </c>
      <c r="S2530" s="40" t="str">
        <f t="shared" si="238"/>
        <v/>
      </c>
    </row>
    <row r="2531" spans="1:19">
      <c r="A2531" s="33"/>
      <c r="B2531" s="34"/>
      <c r="C2531" s="33"/>
      <c r="D2531" s="33"/>
      <c r="E2531" s="33"/>
      <c r="F2531" s="42"/>
      <c r="G2531" s="42"/>
      <c r="I2531">
        <f t="shared" si="236"/>
        <v>0</v>
      </c>
      <c r="J2531">
        <f t="shared" si="237"/>
        <v>0</v>
      </c>
      <c r="L2531" s="107"/>
      <c r="M2531" s="110"/>
      <c r="N2531" s="109"/>
      <c r="P2531" s="38">
        <f t="shared" si="234"/>
        <v>0</v>
      </c>
      <c r="Q2531" s="105">
        <f t="shared" si="239"/>
        <v>0</v>
      </c>
      <c r="R2531" s="38">
        <f t="shared" si="235"/>
        <v>0</v>
      </c>
      <c r="S2531" s="40" t="str">
        <f t="shared" si="238"/>
        <v/>
      </c>
    </row>
    <row r="2532" spans="1:19">
      <c r="A2532" s="33"/>
      <c r="B2532" s="34"/>
      <c r="C2532" s="33"/>
      <c r="D2532" s="33"/>
      <c r="E2532" s="33"/>
      <c r="F2532" s="42"/>
      <c r="G2532" s="42"/>
      <c r="I2532">
        <f t="shared" si="236"/>
        <v>0</v>
      </c>
      <c r="J2532">
        <f t="shared" si="237"/>
        <v>0</v>
      </c>
      <c r="L2532" s="107"/>
      <c r="M2532" s="110"/>
      <c r="N2532" s="109"/>
      <c r="P2532" s="38">
        <f t="shared" si="234"/>
        <v>0</v>
      </c>
      <c r="Q2532" s="105">
        <f t="shared" si="239"/>
        <v>0</v>
      </c>
      <c r="R2532" s="38">
        <f t="shared" si="235"/>
        <v>0</v>
      </c>
      <c r="S2532" s="40" t="str">
        <f t="shared" si="238"/>
        <v/>
      </c>
    </row>
    <row r="2533" spans="1:19">
      <c r="A2533" s="33"/>
      <c r="B2533" s="34"/>
      <c r="C2533" s="33"/>
      <c r="D2533" s="33"/>
      <c r="E2533" s="33"/>
      <c r="F2533" s="42"/>
      <c r="G2533" s="42"/>
      <c r="I2533">
        <f t="shared" si="236"/>
        <v>0</v>
      </c>
      <c r="J2533">
        <f t="shared" si="237"/>
        <v>0</v>
      </c>
      <c r="L2533" s="107"/>
      <c r="M2533" s="110"/>
      <c r="N2533" s="109"/>
      <c r="P2533" s="38">
        <f t="shared" si="234"/>
        <v>0</v>
      </c>
      <c r="Q2533" s="105">
        <f t="shared" si="239"/>
        <v>0</v>
      </c>
      <c r="R2533" s="38">
        <f t="shared" si="235"/>
        <v>0</v>
      </c>
      <c r="S2533" s="40" t="str">
        <f t="shared" si="238"/>
        <v/>
      </c>
    </row>
    <row r="2534" spans="1:19">
      <c r="A2534" s="33"/>
      <c r="B2534" s="34"/>
      <c r="C2534" s="33"/>
      <c r="D2534" s="33"/>
      <c r="E2534" s="33"/>
      <c r="F2534" s="42"/>
      <c r="G2534" s="42"/>
      <c r="I2534">
        <f t="shared" si="236"/>
        <v>0</v>
      </c>
      <c r="J2534">
        <f t="shared" si="237"/>
        <v>0</v>
      </c>
      <c r="L2534" s="107"/>
      <c r="M2534" s="110"/>
      <c r="N2534" s="109"/>
      <c r="P2534" s="38">
        <f t="shared" si="234"/>
        <v>0</v>
      </c>
      <c r="Q2534" s="105">
        <f t="shared" si="239"/>
        <v>0</v>
      </c>
      <c r="R2534" s="38">
        <f t="shared" si="235"/>
        <v>0</v>
      </c>
      <c r="S2534" s="40" t="str">
        <f t="shared" si="238"/>
        <v/>
      </c>
    </row>
    <row r="2535" spans="1:19">
      <c r="A2535" s="33"/>
      <c r="B2535" s="34"/>
      <c r="C2535" s="33"/>
      <c r="D2535" s="33"/>
      <c r="E2535" s="33"/>
      <c r="F2535" s="42"/>
      <c r="G2535" s="42"/>
      <c r="I2535">
        <f t="shared" si="236"/>
        <v>0</v>
      </c>
      <c r="J2535">
        <f t="shared" si="237"/>
        <v>0</v>
      </c>
      <c r="L2535" s="107"/>
      <c r="M2535" s="110"/>
      <c r="N2535" s="109"/>
      <c r="P2535" s="38">
        <f t="shared" si="234"/>
        <v>0</v>
      </c>
      <c r="Q2535" s="105">
        <f t="shared" si="239"/>
        <v>0</v>
      </c>
      <c r="R2535" s="38">
        <f t="shared" si="235"/>
        <v>0</v>
      </c>
      <c r="S2535" s="40" t="str">
        <f t="shared" si="238"/>
        <v/>
      </c>
    </row>
    <row r="2536" spans="1:19">
      <c r="A2536" s="33"/>
      <c r="B2536" s="34"/>
      <c r="C2536" s="33"/>
      <c r="D2536" s="33"/>
      <c r="E2536" s="33"/>
      <c r="F2536" s="42"/>
      <c r="G2536" s="42"/>
      <c r="I2536">
        <f t="shared" si="236"/>
        <v>0</v>
      </c>
      <c r="J2536">
        <f t="shared" si="237"/>
        <v>0</v>
      </c>
      <c r="L2536" s="107"/>
      <c r="M2536" s="110"/>
      <c r="N2536" s="109"/>
      <c r="P2536" s="38">
        <f t="shared" si="234"/>
        <v>0</v>
      </c>
      <c r="Q2536" s="105">
        <f t="shared" si="239"/>
        <v>0</v>
      </c>
      <c r="R2536" s="38">
        <f t="shared" si="235"/>
        <v>0</v>
      </c>
      <c r="S2536" s="40" t="str">
        <f t="shared" si="238"/>
        <v/>
      </c>
    </row>
    <row r="2537" spans="1:19">
      <c r="A2537" s="33"/>
      <c r="B2537" s="34"/>
      <c r="C2537" s="33"/>
      <c r="D2537" s="33"/>
      <c r="E2537" s="33"/>
      <c r="F2537" s="42"/>
      <c r="G2537" s="42"/>
      <c r="I2537">
        <f t="shared" si="236"/>
        <v>0</v>
      </c>
      <c r="J2537">
        <f t="shared" si="237"/>
        <v>0</v>
      </c>
      <c r="L2537" s="107"/>
      <c r="M2537" s="110"/>
      <c r="N2537" s="109"/>
      <c r="P2537" s="38">
        <f t="shared" si="234"/>
        <v>0</v>
      </c>
      <c r="Q2537" s="105">
        <f t="shared" si="239"/>
        <v>0</v>
      </c>
      <c r="R2537" s="38">
        <f t="shared" si="235"/>
        <v>0</v>
      </c>
      <c r="S2537" s="40" t="str">
        <f t="shared" si="238"/>
        <v/>
      </c>
    </row>
    <row r="2538" spans="1:19">
      <c r="A2538" s="33"/>
      <c r="B2538" s="34"/>
      <c r="C2538" s="33"/>
      <c r="D2538" s="33"/>
      <c r="E2538" s="33"/>
      <c r="F2538" s="42"/>
      <c r="G2538" s="42"/>
      <c r="I2538">
        <f t="shared" si="236"/>
        <v>0</v>
      </c>
      <c r="J2538">
        <f t="shared" si="237"/>
        <v>0</v>
      </c>
      <c r="L2538" s="107"/>
      <c r="M2538" s="110"/>
      <c r="N2538" s="109"/>
      <c r="P2538" s="38">
        <f t="shared" si="234"/>
        <v>0</v>
      </c>
      <c r="Q2538" s="105">
        <f t="shared" si="239"/>
        <v>0</v>
      </c>
      <c r="R2538" s="38">
        <f t="shared" si="235"/>
        <v>0</v>
      </c>
      <c r="S2538" s="40" t="str">
        <f t="shared" si="238"/>
        <v/>
      </c>
    </row>
    <row r="2539" spans="1:19">
      <c r="A2539" s="33"/>
      <c r="B2539" s="34"/>
      <c r="C2539" s="33"/>
      <c r="D2539" s="33"/>
      <c r="E2539" s="33"/>
      <c r="F2539" s="42"/>
      <c r="G2539" s="42"/>
      <c r="I2539">
        <f t="shared" si="236"/>
        <v>0</v>
      </c>
      <c r="J2539">
        <f t="shared" si="237"/>
        <v>0</v>
      </c>
      <c r="L2539" s="107"/>
      <c r="M2539" s="110"/>
      <c r="N2539" s="109"/>
      <c r="P2539" s="38">
        <f t="shared" si="234"/>
        <v>0</v>
      </c>
      <c r="Q2539" s="105">
        <f t="shared" si="239"/>
        <v>0</v>
      </c>
      <c r="R2539" s="38">
        <f t="shared" si="235"/>
        <v>0</v>
      </c>
      <c r="S2539" s="40" t="str">
        <f t="shared" si="238"/>
        <v/>
      </c>
    </row>
    <row r="2540" spans="1:19">
      <c r="A2540" s="33"/>
      <c r="B2540" s="34"/>
      <c r="C2540" s="33"/>
      <c r="D2540" s="33"/>
      <c r="E2540" s="33"/>
      <c r="F2540" s="42"/>
      <c r="G2540" s="42"/>
      <c r="I2540">
        <f t="shared" si="236"/>
        <v>0</v>
      </c>
      <c r="J2540">
        <f t="shared" si="237"/>
        <v>0</v>
      </c>
      <c r="L2540" s="107"/>
      <c r="M2540" s="110"/>
      <c r="N2540" s="109"/>
      <c r="P2540" s="38">
        <f t="shared" si="234"/>
        <v>0</v>
      </c>
      <c r="Q2540" s="105">
        <f t="shared" si="239"/>
        <v>0</v>
      </c>
      <c r="R2540" s="38">
        <f t="shared" si="235"/>
        <v>0</v>
      </c>
      <c r="S2540" s="40" t="str">
        <f t="shared" si="238"/>
        <v/>
      </c>
    </row>
    <row r="2541" spans="1:19">
      <c r="A2541" s="33"/>
      <c r="B2541" s="34"/>
      <c r="C2541" s="33"/>
      <c r="D2541" s="33"/>
      <c r="E2541" s="33"/>
      <c r="F2541" s="42"/>
      <c r="G2541" s="42"/>
      <c r="I2541">
        <f t="shared" si="236"/>
        <v>0</v>
      </c>
      <c r="J2541">
        <f t="shared" si="237"/>
        <v>0</v>
      </c>
      <c r="L2541" s="107"/>
      <c r="M2541" s="110"/>
      <c r="N2541" s="109"/>
      <c r="P2541" s="38">
        <f t="shared" si="234"/>
        <v>0</v>
      </c>
      <c r="Q2541" s="105">
        <f t="shared" si="239"/>
        <v>0</v>
      </c>
      <c r="R2541" s="38">
        <f t="shared" si="235"/>
        <v>0</v>
      </c>
      <c r="S2541" s="40" t="str">
        <f t="shared" si="238"/>
        <v/>
      </c>
    </row>
    <row r="2542" spans="1:19">
      <c r="A2542" s="33"/>
      <c r="B2542" s="34"/>
      <c r="C2542" s="33"/>
      <c r="D2542" s="33"/>
      <c r="E2542" s="33"/>
      <c r="F2542" s="42"/>
      <c r="G2542" s="42"/>
      <c r="I2542">
        <f t="shared" si="236"/>
        <v>0</v>
      </c>
      <c r="J2542">
        <f t="shared" si="237"/>
        <v>0</v>
      </c>
      <c r="L2542" s="107"/>
      <c r="M2542" s="110"/>
      <c r="N2542" s="109"/>
      <c r="P2542" s="38">
        <f t="shared" si="234"/>
        <v>0</v>
      </c>
      <c r="Q2542" s="105">
        <f t="shared" si="239"/>
        <v>0</v>
      </c>
      <c r="R2542" s="38">
        <f t="shared" si="235"/>
        <v>0</v>
      </c>
      <c r="S2542" s="40" t="str">
        <f t="shared" si="238"/>
        <v/>
      </c>
    </row>
    <row r="2543" spans="1:19">
      <c r="A2543" s="33"/>
      <c r="B2543" s="34"/>
      <c r="C2543" s="33"/>
      <c r="D2543" s="33"/>
      <c r="E2543" s="33"/>
      <c r="F2543" s="42"/>
      <c r="G2543" s="42"/>
      <c r="I2543">
        <f t="shared" si="236"/>
        <v>0</v>
      </c>
      <c r="J2543">
        <f t="shared" si="237"/>
        <v>0</v>
      </c>
      <c r="L2543" s="107"/>
      <c r="M2543" s="110"/>
      <c r="N2543" s="109"/>
      <c r="P2543" s="38">
        <f t="shared" si="234"/>
        <v>0</v>
      </c>
      <c r="Q2543" s="105">
        <f t="shared" si="239"/>
        <v>0</v>
      </c>
      <c r="R2543" s="38">
        <f t="shared" si="235"/>
        <v>0</v>
      </c>
      <c r="S2543" s="40" t="str">
        <f t="shared" si="238"/>
        <v/>
      </c>
    </row>
    <row r="2544" spans="1:19">
      <c r="A2544" s="33"/>
      <c r="B2544" s="34"/>
      <c r="C2544" s="33"/>
      <c r="D2544" s="33"/>
      <c r="E2544" s="33"/>
      <c r="F2544" s="42"/>
      <c r="G2544" s="42"/>
      <c r="I2544">
        <f t="shared" si="236"/>
        <v>0</v>
      </c>
      <c r="J2544">
        <f t="shared" si="237"/>
        <v>0</v>
      </c>
      <c r="L2544" s="107"/>
      <c r="M2544" s="110"/>
      <c r="N2544" s="109"/>
      <c r="P2544" s="38">
        <f t="shared" si="234"/>
        <v>0</v>
      </c>
      <c r="Q2544" s="105">
        <f t="shared" si="239"/>
        <v>0</v>
      </c>
      <c r="R2544" s="38">
        <f t="shared" si="235"/>
        <v>0</v>
      </c>
      <c r="S2544" s="40" t="str">
        <f t="shared" si="238"/>
        <v/>
      </c>
    </row>
    <row r="2545" spans="1:19">
      <c r="A2545" s="33"/>
      <c r="B2545" s="34"/>
      <c r="C2545" s="33"/>
      <c r="D2545" s="33"/>
      <c r="E2545" s="33"/>
      <c r="F2545" s="42"/>
      <c r="G2545" s="42"/>
      <c r="I2545">
        <f t="shared" si="236"/>
        <v>0</v>
      </c>
      <c r="J2545">
        <f t="shared" si="237"/>
        <v>0</v>
      </c>
      <c r="L2545" s="107"/>
      <c r="M2545" s="110"/>
      <c r="N2545" s="109"/>
      <c r="P2545" s="38">
        <f t="shared" si="234"/>
        <v>0</v>
      </c>
      <c r="Q2545" s="105">
        <f t="shared" si="239"/>
        <v>0</v>
      </c>
      <c r="R2545" s="38">
        <f t="shared" si="235"/>
        <v>0</v>
      </c>
      <c r="S2545" s="40" t="str">
        <f t="shared" si="238"/>
        <v/>
      </c>
    </row>
    <row r="2546" spans="1:19">
      <c r="A2546" s="33"/>
      <c r="B2546" s="34"/>
      <c r="C2546" s="33"/>
      <c r="D2546" s="33"/>
      <c r="E2546" s="33"/>
      <c r="F2546" s="42"/>
      <c r="G2546" s="42"/>
      <c r="I2546">
        <f t="shared" si="236"/>
        <v>0</v>
      </c>
      <c r="J2546">
        <f t="shared" si="237"/>
        <v>0</v>
      </c>
      <c r="L2546" s="107"/>
      <c r="M2546" s="110"/>
      <c r="N2546" s="109"/>
      <c r="P2546" s="38">
        <f t="shared" si="234"/>
        <v>0</v>
      </c>
      <c r="Q2546" s="105">
        <f t="shared" si="239"/>
        <v>0</v>
      </c>
      <c r="R2546" s="38">
        <f t="shared" si="235"/>
        <v>0</v>
      </c>
      <c r="S2546" s="40" t="str">
        <f t="shared" si="238"/>
        <v/>
      </c>
    </row>
    <row r="2547" spans="1:19">
      <c r="A2547" s="33"/>
      <c r="B2547" s="34"/>
      <c r="C2547" s="33"/>
      <c r="D2547" s="33"/>
      <c r="E2547" s="33"/>
      <c r="F2547" s="42"/>
      <c r="G2547" s="42"/>
      <c r="I2547">
        <f t="shared" si="236"/>
        <v>0</v>
      </c>
      <c r="J2547">
        <f t="shared" si="237"/>
        <v>0</v>
      </c>
      <c r="L2547" s="107"/>
      <c r="M2547" s="110"/>
      <c r="N2547" s="109"/>
      <c r="P2547" s="38">
        <f t="shared" si="234"/>
        <v>0</v>
      </c>
      <c r="Q2547" s="105">
        <f t="shared" si="239"/>
        <v>0</v>
      </c>
      <c r="R2547" s="38">
        <f t="shared" si="235"/>
        <v>0</v>
      </c>
      <c r="S2547" s="40" t="str">
        <f t="shared" si="238"/>
        <v/>
      </c>
    </row>
    <row r="2548" spans="1:19">
      <c r="A2548" s="33"/>
      <c r="B2548" s="34"/>
      <c r="C2548" s="33"/>
      <c r="D2548" s="33"/>
      <c r="E2548" s="33"/>
      <c r="F2548" s="42"/>
      <c r="G2548" s="42"/>
      <c r="I2548">
        <f t="shared" si="236"/>
        <v>0</v>
      </c>
      <c r="J2548">
        <f t="shared" si="237"/>
        <v>0</v>
      </c>
      <c r="L2548" s="107"/>
      <c r="M2548" s="110"/>
      <c r="N2548" s="109"/>
      <c r="P2548" s="38">
        <f t="shared" si="234"/>
        <v>0</v>
      </c>
      <c r="Q2548" s="105">
        <f t="shared" si="239"/>
        <v>0</v>
      </c>
      <c r="R2548" s="38">
        <f t="shared" si="235"/>
        <v>0</v>
      </c>
      <c r="S2548" s="40" t="str">
        <f t="shared" si="238"/>
        <v/>
      </c>
    </row>
    <row r="2549" spans="1:19">
      <c r="A2549" s="33"/>
      <c r="B2549" s="34"/>
      <c r="C2549" s="33"/>
      <c r="D2549" s="33"/>
      <c r="E2549" s="33"/>
      <c r="F2549" s="42"/>
      <c r="G2549" s="42"/>
      <c r="I2549">
        <f t="shared" si="236"/>
        <v>0</v>
      </c>
      <c r="J2549">
        <f t="shared" si="237"/>
        <v>0</v>
      </c>
      <c r="L2549" s="107"/>
      <c r="M2549" s="110"/>
      <c r="N2549" s="109"/>
      <c r="P2549" s="38">
        <f t="shared" si="234"/>
        <v>0</v>
      </c>
      <c r="Q2549" s="105">
        <f t="shared" si="239"/>
        <v>0</v>
      </c>
      <c r="R2549" s="38">
        <f t="shared" si="235"/>
        <v>0</v>
      </c>
      <c r="S2549" s="40" t="str">
        <f t="shared" si="238"/>
        <v/>
      </c>
    </row>
    <row r="2550" spans="1:19">
      <c r="A2550" s="33"/>
      <c r="B2550" s="34"/>
      <c r="C2550" s="33"/>
      <c r="D2550" s="33"/>
      <c r="E2550" s="33"/>
      <c r="F2550" s="42"/>
      <c r="G2550" s="42"/>
      <c r="I2550">
        <f t="shared" si="236"/>
        <v>0</v>
      </c>
      <c r="J2550">
        <f t="shared" si="237"/>
        <v>0</v>
      </c>
      <c r="L2550" s="107"/>
      <c r="M2550" s="110"/>
      <c r="N2550" s="109"/>
      <c r="P2550" s="38">
        <f t="shared" si="234"/>
        <v>0</v>
      </c>
      <c r="Q2550" s="105">
        <f t="shared" si="239"/>
        <v>0</v>
      </c>
      <c r="R2550" s="38">
        <f t="shared" si="235"/>
        <v>0</v>
      </c>
      <c r="S2550" s="40" t="str">
        <f t="shared" si="238"/>
        <v/>
      </c>
    </row>
    <row r="2551" spans="1:19">
      <c r="A2551" s="33"/>
      <c r="B2551" s="34"/>
      <c r="C2551" s="33"/>
      <c r="D2551" s="33"/>
      <c r="E2551" s="33"/>
      <c r="F2551" s="42"/>
      <c r="G2551" s="42"/>
      <c r="I2551">
        <f t="shared" si="236"/>
        <v>0</v>
      </c>
      <c r="J2551">
        <f t="shared" si="237"/>
        <v>0</v>
      </c>
      <c r="L2551" s="107"/>
      <c r="M2551" s="110"/>
      <c r="N2551" s="109"/>
      <c r="P2551" s="38">
        <f t="shared" ref="P2551:P2614" si="240">I2551*L2551/1000</f>
        <v>0</v>
      </c>
      <c r="Q2551" s="105">
        <f t="shared" si="239"/>
        <v>0</v>
      </c>
      <c r="R2551" s="38">
        <f t="shared" ref="R2551:R2614" si="241">J2551*N2551/1000</f>
        <v>0</v>
      </c>
      <c r="S2551" s="40" t="str">
        <f t="shared" si="238"/>
        <v/>
      </c>
    </row>
    <row r="2552" spans="1:19">
      <c r="A2552" s="33"/>
      <c r="B2552" s="34"/>
      <c r="C2552" s="33"/>
      <c r="D2552" s="33"/>
      <c r="E2552" s="33"/>
      <c r="F2552" s="42"/>
      <c r="G2552" s="42"/>
      <c r="I2552">
        <f t="shared" ref="I2552:I2615" si="242">IF(OR(E2552="R",E2552="E"),D2552,IF(D2552&gt;=E2552,D2552-E2552,0))</f>
        <v>0</v>
      </c>
      <c r="J2552">
        <f t="shared" ref="J2552:J2615" si="243">IF(OR(E2552="R",E2552="E"),0,IF(E2552&gt;D2552,E2552-D2552,0))</f>
        <v>0</v>
      </c>
      <c r="L2552" s="107"/>
      <c r="M2552" s="110"/>
      <c r="N2552" s="109"/>
      <c r="P2552" s="38">
        <f t="shared" si="240"/>
        <v>0</v>
      </c>
      <c r="Q2552" s="105">
        <f t="shared" si="239"/>
        <v>0</v>
      </c>
      <c r="R2552" s="38">
        <f t="shared" si="241"/>
        <v>0</v>
      </c>
      <c r="S2552" s="40" t="str">
        <f t="shared" si="238"/>
        <v/>
      </c>
    </row>
    <row r="2553" spans="1:19">
      <c r="A2553" s="33"/>
      <c r="B2553" s="34"/>
      <c r="C2553" s="33"/>
      <c r="D2553" s="33"/>
      <c r="E2553" s="33"/>
      <c r="F2553" s="42"/>
      <c r="G2553" s="42"/>
      <c r="I2553">
        <f t="shared" si="242"/>
        <v>0</v>
      </c>
      <c r="J2553">
        <f t="shared" si="243"/>
        <v>0</v>
      </c>
      <c r="L2553" s="107"/>
      <c r="M2553" s="110"/>
      <c r="N2553" s="109"/>
      <c r="P2553" s="38">
        <f t="shared" si="240"/>
        <v>0</v>
      </c>
      <c r="Q2553" s="105">
        <f t="shared" si="239"/>
        <v>0</v>
      </c>
      <c r="R2553" s="38">
        <f t="shared" si="241"/>
        <v>0</v>
      </c>
      <c r="S2553" s="40" t="str">
        <f t="shared" si="238"/>
        <v/>
      </c>
    </row>
    <row r="2554" spans="1:19">
      <c r="A2554" s="33"/>
      <c r="B2554" s="34"/>
      <c r="C2554" s="33"/>
      <c r="D2554" s="33"/>
      <c r="E2554" s="33"/>
      <c r="F2554" s="42"/>
      <c r="G2554" s="42"/>
      <c r="I2554">
        <f t="shared" si="242"/>
        <v>0</v>
      </c>
      <c r="J2554">
        <f t="shared" si="243"/>
        <v>0</v>
      </c>
      <c r="L2554" s="107"/>
      <c r="M2554" s="110"/>
      <c r="N2554" s="109"/>
      <c r="P2554" s="38">
        <f t="shared" si="240"/>
        <v>0</v>
      </c>
      <c r="Q2554" s="105">
        <f t="shared" si="239"/>
        <v>0</v>
      </c>
      <c r="R2554" s="38">
        <f t="shared" si="241"/>
        <v>0</v>
      </c>
      <c r="S2554" s="40" t="str">
        <f t="shared" si="238"/>
        <v/>
      </c>
    </row>
    <row r="2555" spans="1:19">
      <c r="A2555" s="33"/>
      <c r="B2555" s="34"/>
      <c r="C2555" s="33"/>
      <c r="D2555" s="33"/>
      <c r="E2555" s="33"/>
      <c r="F2555" s="42"/>
      <c r="G2555" s="42"/>
      <c r="I2555">
        <f t="shared" si="242"/>
        <v>0</v>
      </c>
      <c r="J2555">
        <f t="shared" si="243"/>
        <v>0</v>
      </c>
      <c r="L2555" s="107"/>
      <c r="M2555" s="110"/>
      <c r="N2555" s="109"/>
      <c r="P2555" s="38">
        <f t="shared" si="240"/>
        <v>0</v>
      </c>
      <c r="Q2555" s="105">
        <f t="shared" si="239"/>
        <v>0</v>
      </c>
      <c r="R2555" s="38">
        <f t="shared" si="241"/>
        <v>0</v>
      </c>
      <c r="S2555" s="40" t="str">
        <f t="shared" si="238"/>
        <v/>
      </c>
    </row>
    <row r="2556" spans="1:19">
      <c r="A2556" s="33"/>
      <c r="B2556" s="34"/>
      <c r="C2556" s="33"/>
      <c r="D2556" s="33"/>
      <c r="E2556" s="33"/>
      <c r="F2556" s="42"/>
      <c r="G2556" s="42"/>
      <c r="I2556">
        <f t="shared" si="242"/>
        <v>0</v>
      </c>
      <c r="J2556">
        <f t="shared" si="243"/>
        <v>0</v>
      </c>
      <c r="L2556" s="107"/>
      <c r="M2556" s="110"/>
      <c r="N2556" s="109"/>
      <c r="P2556" s="38">
        <f t="shared" si="240"/>
        <v>0</v>
      </c>
      <c r="Q2556" s="105">
        <f t="shared" si="239"/>
        <v>0</v>
      </c>
      <c r="R2556" s="38">
        <f t="shared" si="241"/>
        <v>0</v>
      </c>
      <c r="S2556" s="40" t="str">
        <f t="shared" si="238"/>
        <v/>
      </c>
    </row>
    <row r="2557" spans="1:19">
      <c r="A2557" s="33"/>
      <c r="B2557" s="34"/>
      <c r="C2557" s="33"/>
      <c r="D2557" s="33"/>
      <c r="E2557" s="33"/>
      <c r="F2557" s="42"/>
      <c r="G2557" s="42"/>
      <c r="I2557">
        <f t="shared" si="242"/>
        <v>0</v>
      </c>
      <c r="J2557">
        <f t="shared" si="243"/>
        <v>0</v>
      </c>
      <c r="L2557" s="107"/>
      <c r="M2557" s="110"/>
      <c r="N2557" s="109"/>
      <c r="P2557" s="38">
        <f t="shared" si="240"/>
        <v>0</v>
      </c>
      <c r="Q2557" s="105">
        <f t="shared" si="239"/>
        <v>0</v>
      </c>
      <c r="R2557" s="38">
        <f t="shared" si="241"/>
        <v>0</v>
      </c>
      <c r="S2557" s="40" t="str">
        <f t="shared" si="238"/>
        <v/>
      </c>
    </row>
    <row r="2558" spans="1:19">
      <c r="A2558" s="33"/>
      <c r="B2558" s="34"/>
      <c r="C2558" s="33"/>
      <c r="D2558" s="33"/>
      <c r="E2558" s="33"/>
      <c r="F2558" s="42"/>
      <c r="G2558" s="42"/>
      <c r="I2558">
        <f t="shared" si="242"/>
        <v>0</v>
      </c>
      <c r="J2558">
        <f t="shared" si="243"/>
        <v>0</v>
      </c>
      <c r="L2558" s="107"/>
      <c r="M2558" s="110"/>
      <c r="N2558" s="109"/>
      <c r="P2558" s="38">
        <f t="shared" si="240"/>
        <v>0</v>
      </c>
      <c r="Q2558" s="105">
        <f t="shared" si="239"/>
        <v>0</v>
      </c>
      <c r="R2558" s="38">
        <f t="shared" si="241"/>
        <v>0</v>
      </c>
      <c r="S2558" s="40" t="str">
        <f t="shared" si="238"/>
        <v/>
      </c>
    </row>
    <row r="2559" spans="1:19">
      <c r="A2559" s="33"/>
      <c r="B2559" s="34"/>
      <c r="C2559" s="33"/>
      <c r="D2559" s="33"/>
      <c r="E2559" s="33"/>
      <c r="F2559" s="42"/>
      <c r="G2559" s="42"/>
      <c r="I2559">
        <f t="shared" si="242"/>
        <v>0</v>
      </c>
      <c r="J2559">
        <f t="shared" si="243"/>
        <v>0</v>
      </c>
      <c r="L2559" s="107"/>
      <c r="M2559" s="110"/>
      <c r="N2559" s="109"/>
      <c r="P2559" s="38">
        <f t="shared" si="240"/>
        <v>0</v>
      </c>
      <c r="Q2559" s="105">
        <f t="shared" si="239"/>
        <v>0</v>
      </c>
      <c r="R2559" s="38">
        <f t="shared" si="241"/>
        <v>0</v>
      </c>
      <c r="S2559" s="40" t="str">
        <f t="shared" si="238"/>
        <v/>
      </c>
    </row>
    <row r="2560" spans="1:19">
      <c r="A2560" s="33"/>
      <c r="B2560" s="34"/>
      <c r="C2560" s="33"/>
      <c r="D2560" s="33"/>
      <c r="E2560" s="33"/>
      <c r="F2560" s="42"/>
      <c r="G2560" s="42"/>
      <c r="I2560">
        <f t="shared" si="242"/>
        <v>0</v>
      </c>
      <c r="J2560">
        <f t="shared" si="243"/>
        <v>0</v>
      </c>
      <c r="L2560" s="107"/>
      <c r="M2560" s="110"/>
      <c r="N2560" s="109"/>
      <c r="P2560" s="38">
        <f t="shared" si="240"/>
        <v>0</v>
      </c>
      <c r="Q2560" s="105">
        <f t="shared" si="239"/>
        <v>0</v>
      </c>
      <c r="R2560" s="38">
        <f t="shared" si="241"/>
        <v>0</v>
      </c>
      <c r="S2560" s="40" t="str">
        <f t="shared" si="238"/>
        <v/>
      </c>
    </row>
    <row r="2561" spans="1:19">
      <c r="A2561" s="33"/>
      <c r="B2561" s="34"/>
      <c r="C2561" s="33"/>
      <c r="D2561" s="33"/>
      <c r="E2561" s="33"/>
      <c r="F2561" s="42"/>
      <c r="G2561" s="42"/>
      <c r="I2561">
        <f t="shared" si="242"/>
        <v>0</v>
      </c>
      <c r="J2561">
        <f t="shared" si="243"/>
        <v>0</v>
      </c>
      <c r="L2561" s="107"/>
      <c r="M2561" s="110"/>
      <c r="N2561" s="109"/>
      <c r="P2561" s="38">
        <f t="shared" si="240"/>
        <v>0</v>
      </c>
      <c r="Q2561" s="105">
        <f t="shared" si="239"/>
        <v>0</v>
      </c>
      <c r="R2561" s="38">
        <f t="shared" si="241"/>
        <v>0</v>
      </c>
      <c r="S2561" s="40" t="str">
        <f t="shared" si="238"/>
        <v/>
      </c>
    </row>
    <row r="2562" spans="1:19">
      <c r="A2562" s="33"/>
      <c r="B2562" s="34"/>
      <c r="C2562" s="33"/>
      <c r="D2562" s="33"/>
      <c r="E2562" s="33"/>
      <c r="F2562" s="42"/>
      <c r="G2562" s="42"/>
      <c r="I2562">
        <f t="shared" si="242"/>
        <v>0</v>
      </c>
      <c r="J2562">
        <f t="shared" si="243"/>
        <v>0</v>
      </c>
      <c r="L2562" s="107"/>
      <c r="M2562" s="110"/>
      <c r="N2562" s="109"/>
      <c r="P2562" s="38">
        <f t="shared" si="240"/>
        <v>0</v>
      </c>
      <c r="Q2562" s="105">
        <f t="shared" si="239"/>
        <v>0</v>
      </c>
      <c r="R2562" s="38">
        <f t="shared" si="241"/>
        <v>0</v>
      </c>
      <c r="S2562" s="40" t="str">
        <f t="shared" si="238"/>
        <v/>
      </c>
    </row>
    <row r="2563" spans="1:19">
      <c r="A2563" s="33"/>
      <c r="B2563" s="34"/>
      <c r="C2563" s="33"/>
      <c r="D2563" s="33"/>
      <c r="E2563" s="33"/>
      <c r="F2563" s="42"/>
      <c r="G2563" s="42"/>
      <c r="I2563">
        <f t="shared" si="242"/>
        <v>0</v>
      </c>
      <c r="J2563">
        <f t="shared" si="243"/>
        <v>0</v>
      </c>
      <c r="L2563" s="107"/>
      <c r="M2563" s="110"/>
      <c r="N2563" s="109"/>
      <c r="P2563" s="38">
        <f t="shared" si="240"/>
        <v>0</v>
      </c>
      <c r="Q2563" s="105">
        <f t="shared" si="239"/>
        <v>0</v>
      </c>
      <c r="R2563" s="38">
        <f t="shared" si="241"/>
        <v>0</v>
      </c>
      <c r="S2563" s="40" t="str">
        <f t="shared" si="238"/>
        <v/>
      </c>
    </row>
    <row r="2564" spans="1:19">
      <c r="A2564" s="33"/>
      <c r="B2564" s="34"/>
      <c r="C2564" s="33"/>
      <c r="D2564" s="33"/>
      <c r="E2564" s="33"/>
      <c r="F2564" s="42"/>
      <c r="G2564" s="42"/>
      <c r="I2564">
        <f t="shared" si="242"/>
        <v>0</v>
      </c>
      <c r="J2564">
        <f t="shared" si="243"/>
        <v>0</v>
      </c>
      <c r="L2564" s="107"/>
      <c r="M2564" s="110"/>
      <c r="N2564" s="109"/>
      <c r="P2564" s="38">
        <f t="shared" si="240"/>
        <v>0</v>
      </c>
      <c r="Q2564" s="105">
        <f t="shared" si="239"/>
        <v>0</v>
      </c>
      <c r="R2564" s="38">
        <f t="shared" si="241"/>
        <v>0</v>
      </c>
      <c r="S2564" s="40" t="str">
        <f t="shared" si="238"/>
        <v/>
      </c>
    </row>
    <row r="2565" spans="1:19">
      <c r="A2565" s="33"/>
      <c r="B2565" s="34"/>
      <c r="C2565" s="33"/>
      <c r="D2565" s="33"/>
      <c r="E2565" s="33"/>
      <c r="F2565" s="42"/>
      <c r="G2565" s="42"/>
      <c r="I2565">
        <f t="shared" si="242"/>
        <v>0</v>
      </c>
      <c r="J2565">
        <f t="shared" si="243"/>
        <v>0</v>
      </c>
      <c r="L2565" s="107"/>
      <c r="M2565" s="110"/>
      <c r="N2565" s="109"/>
      <c r="P2565" s="38">
        <f t="shared" si="240"/>
        <v>0</v>
      </c>
      <c r="Q2565" s="105">
        <f t="shared" si="239"/>
        <v>0</v>
      </c>
      <c r="R2565" s="38">
        <f t="shared" si="241"/>
        <v>0</v>
      </c>
      <c r="S2565" s="40" t="str">
        <f t="shared" si="238"/>
        <v/>
      </c>
    </row>
    <row r="2566" spans="1:19">
      <c r="A2566" s="33"/>
      <c r="B2566" s="34"/>
      <c r="C2566" s="33"/>
      <c r="D2566" s="33"/>
      <c r="E2566" s="33"/>
      <c r="F2566" s="42"/>
      <c r="G2566" s="42"/>
      <c r="I2566">
        <f t="shared" si="242"/>
        <v>0</v>
      </c>
      <c r="J2566">
        <f t="shared" si="243"/>
        <v>0</v>
      </c>
      <c r="L2566" s="107"/>
      <c r="M2566" s="110"/>
      <c r="N2566" s="109"/>
      <c r="P2566" s="38">
        <f t="shared" si="240"/>
        <v>0</v>
      </c>
      <c r="Q2566" s="105">
        <f t="shared" si="239"/>
        <v>0</v>
      </c>
      <c r="R2566" s="38">
        <f t="shared" si="241"/>
        <v>0</v>
      </c>
      <c r="S2566" s="40" t="str">
        <f t="shared" si="238"/>
        <v/>
      </c>
    </row>
    <row r="2567" spans="1:19">
      <c r="A2567" s="33"/>
      <c r="B2567" s="34"/>
      <c r="C2567" s="33"/>
      <c r="D2567" s="33"/>
      <c r="E2567" s="33"/>
      <c r="F2567" s="42"/>
      <c r="G2567" s="42"/>
      <c r="I2567">
        <f t="shared" si="242"/>
        <v>0</v>
      </c>
      <c r="J2567">
        <f t="shared" si="243"/>
        <v>0</v>
      </c>
      <c r="L2567" s="107"/>
      <c r="M2567" s="110"/>
      <c r="N2567" s="109"/>
      <c r="P2567" s="38">
        <f t="shared" si="240"/>
        <v>0</v>
      </c>
      <c r="Q2567" s="105">
        <f t="shared" si="239"/>
        <v>0</v>
      </c>
      <c r="R2567" s="38">
        <f t="shared" si="241"/>
        <v>0</v>
      </c>
      <c r="S2567" s="40" t="str">
        <f t="shared" ref="S2567:S2630" si="244">IF(C2567=1,SUM(R2567:R2590)-SUM(P2567:P2590),"")</f>
        <v/>
      </c>
    </row>
    <row r="2568" spans="1:19">
      <c r="A2568" s="33"/>
      <c r="B2568" s="34"/>
      <c r="C2568" s="33"/>
      <c r="D2568" s="33"/>
      <c r="E2568" s="33"/>
      <c r="F2568" s="42"/>
      <c r="G2568" s="42"/>
      <c r="I2568">
        <f t="shared" si="242"/>
        <v>0</v>
      </c>
      <c r="J2568">
        <f t="shared" si="243"/>
        <v>0</v>
      </c>
      <c r="L2568" s="107"/>
      <c r="M2568" s="110"/>
      <c r="N2568" s="109"/>
      <c r="P2568" s="38">
        <f t="shared" si="240"/>
        <v>0</v>
      </c>
      <c r="Q2568" s="105">
        <f t="shared" ref="Q2568:Q2631" si="245">I2568*M2568/1000</f>
        <v>0</v>
      </c>
      <c r="R2568" s="38">
        <f t="shared" si="241"/>
        <v>0</v>
      </c>
      <c r="S2568" s="40" t="str">
        <f t="shared" si="244"/>
        <v/>
      </c>
    </row>
    <row r="2569" spans="1:19">
      <c r="A2569" s="33"/>
      <c r="B2569" s="34"/>
      <c r="C2569" s="33"/>
      <c r="D2569" s="33"/>
      <c r="E2569" s="33"/>
      <c r="F2569" s="42"/>
      <c r="G2569" s="42"/>
      <c r="I2569">
        <f t="shared" si="242"/>
        <v>0</v>
      </c>
      <c r="J2569">
        <f t="shared" si="243"/>
        <v>0</v>
      </c>
      <c r="L2569" s="107"/>
      <c r="M2569" s="110"/>
      <c r="N2569" s="109"/>
      <c r="P2569" s="38">
        <f t="shared" si="240"/>
        <v>0</v>
      </c>
      <c r="Q2569" s="105">
        <f t="shared" si="245"/>
        <v>0</v>
      </c>
      <c r="R2569" s="38">
        <f t="shared" si="241"/>
        <v>0</v>
      </c>
      <c r="S2569" s="40" t="str">
        <f t="shared" si="244"/>
        <v/>
      </c>
    </row>
    <row r="2570" spans="1:19">
      <c r="A2570" s="33"/>
      <c r="B2570" s="34"/>
      <c r="C2570" s="33"/>
      <c r="D2570" s="33"/>
      <c r="E2570" s="33"/>
      <c r="F2570" s="42"/>
      <c r="G2570" s="42"/>
      <c r="I2570">
        <f t="shared" si="242"/>
        <v>0</v>
      </c>
      <c r="J2570">
        <f t="shared" si="243"/>
        <v>0</v>
      </c>
      <c r="L2570" s="107"/>
      <c r="M2570" s="110"/>
      <c r="N2570" s="109"/>
      <c r="P2570" s="38">
        <f t="shared" si="240"/>
        <v>0</v>
      </c>
      <c r="Q2570" s="105">
        <f t="shared" si="245"/>
        <v>0</v>
      </c>
      <c r="R2570" s="38">
        <f t="shared" si="241"/>
        <v>0</v>
      </c>
      <c r="S2570" s="40" t="str">
        <f t="shared" si="244"/>
        <v/>
      </c>
    </row>
    <row r="2571" spans="1:19">
      <c r="A2571" s="33"/>
      <c r="B2571" s="34"/>
      <c r="C2571" s="33"/>
      <c r="D2571" s="33"/>
      <c r="E2571" s="33"/>
      <c r="F2571" s="42"/>
      <c r="G2571" s="42"/>
      <c r="I2571">
        <f t="shared" si="242"/>
        <v>0</v>
      </c>
      <c r="J2571">
        <f t="shared" si="243"/>
        <v>0</v>
      </c>
      <c r="L2571" s="107"/>
      <c r="M2571" s="110"/>
      <c r="N2571" s="109"/>
      <c r="P2571" s="38">
        <f t="shared" si="240"/>
        <v>0</v>
      </c>
      <c r="Q2571" s="105">
        <f t="shared" si="245"/>
        <v>0</v>
      </c>
      <c r="R2571" s="38">
        <f t="shared" si="241"/>
        <v>0</v>
      </c>
      <c r="S2571" s="40" t="str">
        <f t="shared" si="244"/>
        <v/>
      </c>
    </row>
    <row r="2572" spans="1:19">
      <c r="A2572" s="33"/>
      <c r="B2572" s="34"/>
      <c r="C2572" s="33"/>
      <c r="D2572" s="33"/>
      <c r="E2572" s="33"/>
      <c r="F2572" s="42"/>
      <c r="G2572" s="42"/>
      <c r="I2572">
        <f t="shared" si="242"/>
        <v>0</v>
      </c>
      <c r="J2572">
        <f t="shared" si="243"/>
        <v>0</v>
      </c>
      <c r="L2572" s="107"/>
      <c r="M2572" s="110"/>
      <c r="N2572" s="109"/>
      <c r="P2572" s="38">
        <f t="shared" si="240"/>
        <v>0</v>
      </c>
      <c r="Q2572" s="105">
        <f t="shared" si="245"/>
        <v>0</v>
      </c>
      <c r="R2572" s="38">
        <f t="shared" si="241"/>
        <v>0</v>
      </c>
      <c r="S2572" s="40" t="str">
        <f t="shared" si="244"/>
        <v/>
      </c>
    </row>
    <row r="2573" spans="1:19">
      <c r="A2573" s="33"/>
      <c r="B2573" s="34"/>
      <c r="C2573" s="33"/>
      <c r="D2573" s="33"/>
      <c r="E2573" s="33"/>
      <c r="F2573" s="42"/>
      <c r="G2573" s="42"/>
      <c r="I2573">
        <f t="shared" si="242"/>
        <v>0</v>
      </c>
      <c r="J2573">
        <f t="shared" si="243"/>
        <v>0</v>
      </c>
      <c r="L2573" s="107"/>
      <c r="M2573" s="110"/>
      <c r="N2573" s="109"/>
      <c r="P2573" s="38">
        <f t="shared" si="240"/>
        <v>0</v>
      </c>
      <c r="Q2573" s="105">
        <f t="shared" si="245"/>
        <v>0</v>
      </c>
      <c r="R2573" s="38">
        <f t="shared" si="241"/>
        <v>0</v>
      </c>
      <c r="S2573" s="40" t="str">
        <f t="shared" si="244"/>
        <v/>
      </c>
    </row>
    <row r="2574" spans="1:19">
      <c r="A2574" s="33"/>
      <c r="B2574" s="34"/>
      <c r="C2574" s="33"/>
      <c r="D2574" s="33"/>
      <c r="E2574" s="33"/>
      <c r="F2574" s="42"/>
      <c r="G2574" s="42"/>
      <c r="I2574">
        <f t="shared" si="242"/>
        <v>0</v>
      </c>
      <c r="J2574">
        <f t="shared" si="243"/>
        <v>0</v>
      </c>
      <c r="L2574" s="107"/>
      <c r="M2574" s="110"/>
      <c r="N2574" s="109"/>
      <c r="P2574" s="38">
        <f t="shared" si="240"/>
        <v>0</v>
      </c>
      <c r="Q2574" s="105">
        <f t="shared" si="245"/>
        <v>0</v>
      </c>
      <c r="R2574" s="38">
        <f t="shared" si="241"/>
        <v>0</v>
      </c>
      <c r="S2574" s="40" t="str">
        <f t="shared" si="244"/>
        <v/>
      </c>
    </row>
    <row r="2575" spans="1:19">
      <c r="A2575" s="33"/>
      <c r="B2575" s="34"/>
      <c r="C2575" s="33"/>
      <c r="D2575" s="33"/>
      <c r="E2575" s="33"/>
      <c r="F2575" s="42"/>
      <c r="G2575" s="42"/>
      <c r="I2575">
        <f t="shared" si="242"/>
        <v>0</v>
      </c>
      <c r="J2575">
        <f t="shared" si="243"/>
        <v>0</v>
      </c>
      <c r="L2575" s="107"/>
      <c r="M2575" s="110"/>
      <c r="N2575" s="109"/>
      <c r="P2575" s="38">
        <f t="shared" si="240"/>
        <v>0</v>
      </c>
      <c r="Q2575" s="105">
        <f t="shared" si="245"/>
        <v>0</v>
      </c>
      <c r="R2575" s="38">
        <f t="shared" si="241"/>
        <v>0</v>
      </c>
      <c r="S2575" s="40" t="str">
        <f t="shared" si="244"/>
        <v/>
      </c>
    </row>
    <row r="2576" spans="1:19">
      <c r="A2576" s="33"/>
      <c r="B2576" s="34"/>
      <c r="C2576" s="33"/>
      <c r="D2576" s="33"/>
      <c r="E2576" s="33"/>
      <c r="F2576" s="42"/>
      <c r="G2576" s="42"/>
      <c r="I2576">
        <f t="shared" si="242"/>
        <v>0</v>
      </c>
      <c r="J2576">
        <f t="shared" si="243"/>
        <v>0</v>
      </c>
      <c r="L2576" s="107"/>
      <c r="M2576" s="110"/>
      <c r="N2576" s="109"/>
      <c r="P2576" s="38">
        <f t="shared" si="240"/>
        <v>0</v>
      </c>
      <c r="Q2576" s="105">
        <f t="shared" si="245"/>
        <v>0</v>
      </c>
      <c r="R2576" s="38">
        <f t="shared" si="241"/>
        <v>0</v>
      </c>
      <c r="S2576" s="40" t="str">
        <f t="shared" si="244"/>
        <v/>
      </c>
    </row>
    <row r="2577" spans="1:19">
      <c r="A2577" s="33"/>
      <c r="B2577" s="34"/>
      <c r="C2577" s="33"/>
      <c r="D2577" s="33"/>
      <c r="E2577" s="33"/>
      <c r="F2577" s="42"/>
      <c r="G2577" s="42"/>
      <c r="I2577">
        <f t="shared" si="242"/>
        <v>0</v>
      </c>
      <c r="J2577">
        <f t="shared" si="243"/>
        <v>0</v>
      </c>
      <c r="L2577" s="107"/>
      <c r="M2577" s="110"/>
      <c r="N2577" s="109"/>
      <c r="P2577" s="38">
        <f t="shared" si="240"/>
        <v>0</v>
      </c>
      <c r="Q2577" s="105">
        <f t="shared" si="245"/>
        <v>0</v>
      </c>
      <c r="R2577" s="38">
        <f t="shared" si="241"/>
        <v>0</v>
      </c>
      <c r="S2577" s="40" t="str">
        <f t="shared" si="244"/>
        <v/>
      </c>
    </row>
    <row r="2578" spans="1:19">
      <c r="A2578" s="33"/>
      <c r="B2578" s="34"/>
      <c r="C2578" s="33"/>
      <c r="D2578" s="33"/>
      <c r="E2578" s="33"/>
      <c r="F2578" s="42"/>
      <c r="G2578" s="42"/>
      <c r="I2578">
        <f t="shared" si="242"/>
        <v>0</v>
      </c>
      <c r="J2578">
        <f t="shared" si="243"/>
        <v>0</v>
      </c>
      <c r="L2578" s="107"/>
      <c r="M2578" s="110"/>
      <c r="N2578" s="109"/>
      <c r="P2578" s="38">
        <f t="shared" si="240"/>
        <v>0</v>
      </c>
      <c r="Q2578" s="105">
        <f t="shared" si="245"/>
        <v>0</v>
      </c>
      <c r="R2578" s="38">
        <f t="shared" si="241"/>
        <v>0</v>
      </c>
      <c r="S2578" s="40" t="str">
        <f t="shared" si="244"/>
        <v/>
      </c>
    </row>
    <row r="2579" spans="1:19">
      <c r="A2579" s="33"/>
      <c r="B2579" s="34"/>
      <c r="C2579" s="33"/>
      <c r="D2579" s="33"/>
      <c r="E2579" s="33"/>
      <c r="F2579" s="42"/>
      <c r="G2579" s="42"/>
      <c r="I2579">
        <f t="shared" si="242"/>
        <v>0</v>
      </c>
      <c r="J2579">
        <f t="shared" si="243"/>
        <v>0</v>
      </c>
      <c r="L2579" s="107"/>
      <c r="M2579" s="110"/>
      <c r="N2579" s="109"/>
      <c r="P2579" s="38">
        <f t="shared" si="240"/>
        <v>0</v>
      </c>
      <c r="Q2579" s="105">
        <f t="shared" si="245"/>
        <v>0</v>
      </c>
      <c r="R2579" s="38">
        <f t="shared" si="241"/>
        <v>0</v>
      </c>
      <c r="S2579" s="40" t="str">
        <f t="shared" si="244"/>
        <v/>
      </c>
    </row>
    <row r="2580" spans="1:19">
      <c r="A2580" s="33"/>
      <c r="B2580" s="34"/>
      <c r="C2580" s="33"/>
      <c r="D2580" s="33"/>
      <c r="E2580" s="33"/>
      <c r="F2580" s="42"/>
      <c r="G2580" s="42"/>
      <c r="I2580">
        <f t="shared" si="242"/>
        <v>0</v>
      </c>
      <c r="J2580">
        <f t="shared" si="243"/>
        <v>0</v>
      </c>
      <c r="L2580" s="107"/>
      <c r="M2580" s="110"/>
      <c r="N2580" s="109"/>
      <c r="P2580" s="38">
        <f t="shared" si="240"/>
        <v>0</v>
      </c>
      <c r="Q2580" s="105">
        <f t="shared" si="245"/>
        <v>0</v>
      </c>
      <c r="R2580" s="38">
        <f t="shared" si="241"/>
        <v>0</v>
      </c>
      <c r="S2580" s="40" t="str">
        <f t="shared" si="244"/>
        <v/>
      </c>
    </row>
    <row r="2581" spans="1:19">
      <c r="A2581" s="33"/>
      <c r="B2581" s="34"/>
      <c r="C2581" s="33"/>
      <c r="D2581" s="33"/>
      <c r="E2581" s="33"/>
      <c r="F2581" s="42"/>
      <c r="G2581" s="42"/>
      <c r="I2581">
        <f t="shared" si="242"/>
        <v>0</v>
      </c>
      <c r="J2581">
        <f t="shared" si="243"/>
        <v>0</v>
      </c>
      <c r="L2581" s="107"/>
      <c r="M2581" s="110"/>
      <c r="N2581" s="109"/>
      <c r="P2581" s="38">
        <f t="shared" si="240"/>
        <v>0</v>
      </c>
      <c r="Q2581" s="105">
        <f t="shared" si="245"/>
        <v>0</v>
      </c>
      <c r="R2581" s="38">
        <f t="shared" si="241"/>
        <v>0</v>
      </c>
      <c r="S2581" s="40" t="str">
        <f t="shared" si="244"/>
        <v/>
      </c>
    </row>
    <row r="2582" spans="1:19">
      <c r="A2582" s="33"/>
      <c r="B2582" s="34"/>
      <c r="C2582" s="33"/>
      <c r="D2582" s="33"/>
      <c r="E2582" s="33"/>
      <c r="F2582" s="42"/>
      <c r="G2582" s="42"/>
      <c r="I2582">
        <f t="shared" si="242"/>
        <v>0</v>
      </c>
      <c r="J2582">
        <f t="shared" si="243"/>
        <v>0</v>
      </c>
      <c r="L2582" s="107"/>
      <c r="M2582" s="110"/>
      <c r="N2582" s="109"/>
      <c r="P2582" s="38">
        <f t="shared" si="240"/>
        <v>0</v>
      </c>
      <c r="Q2582" s="105">
        <f t="shared" si="245"/>
        <v>0</v>
      </c>
      <c r="R2582" s="38">
        <f t="shared" si="241"/>
        <v>0</v>
      </c>
      <c r="S2582" s="40" t="str">
        <f t="shared" si="244"/>
        <v/>
      </c>
    </row>
    <row r="2583" spans="1:19">
      <c r="A2583" s="33"/>
      <c r="B2583" s="34"/>
      <c r="C2583" s="33"/>
      <c r="D2583" s="33"/>
      <c r="E2583" s="33"/>
      <c r="F2583" s="42"/>
      <c r="G2583" s="42"/>
      <c r="I2583">
        <f t="shared" si="242"/>
        <v>0</v>
      </c>
      <c r="J2583">
        <f t="shared" si="243"/>
        <v>0</v>
      </c>
      <c r="L2583" s="107"/>
      <c r="M2583" s="110"/>
      <c r="N2583" s="109"/>
      <c r="P2583" s="38">
        <f t="shared" si="240"/>
        <v>0</v>
      </c>
      <c r="Q2583" s="105">
        <f t="shared" si="245"/>
        <v>0</v>
      </c>
      <c r="R2583" s="38">
        <f t="shared" si="241"/>
        <v>0</v>
      </c>
      <c r="S2583" s="40" t="str">
        <f t="shared" si="244"/>
        <v/>
      </c>
    </row>
    <row r="2584" spans="1:19">
      <c r="A2584" s="33"/>
      <c r="B2584" s="34"/>
      <c r="C2584" s="33"/>
      <c r="D2584" s="33"/>
      <c r="E2584" s="33"/>
      <c r="F2584" s="42"/>
      <c r="G2584" s="42"/>
      <c r="I2584">
        <f t="shared" si="242"/>
        <v>0</v>
      </c>
      <c r="J2584">
        <f t="shared" si="243"/>
        <v>0</v>
      </c>
      <c r="L2584" s="107"/>
      <c r="M2584" s="110"/>
      <c r="N2584" s="109"/>
      <c r="P2584" s="38">
        <f t="shared" si="240"/>
        <v>0</v>
      </c>
      <c r="Q2584" s="105">
        <f t="shared" si="245"/>
        <v>0</v>
      </c>
      <c r="R2584" s="38">
        <f t="shared" si="241"/>
        <v>0</v>
      </c>
      <c r="S2584" s="40" t="str">
        <f t="shared" si="244"/>
        <v/>
      </c>
    </row>
    <row r="2585" spans="1:19">
      <c r="A2585" s="33"/>
      <c r="B2585" s="34"/>
      <c r="C2585" s="33"/>
      <c r="D2585" s="33"/>
      <c r="E2585" s="33"/>
      <c r="F2585" s="42"/>
      <c r="G2585" s="42"/>
      <c r="I2585">
        <f t="shared" si="242"/>
        <v>0</v>
      </c>
      <c r="J2585">
        <f t="shared" si="243"/>
        <v>0</v>
      </c>
      <c r="L2585" s="107"/>
      <c r="M2585" s="110"/>
      <c r="N2585" s="109"/>
      <c r="P2585" s="38">
        <f t="shared" si="240"/>
        <v>0</v>
      </c>
      <c r="Q2585" s="105">
        <f t="shared" si="245"/>
        <v>0</v>
      </c>
      <c r="R2585" s="38">
        <f t="shared" si="241"/>
        <v>0</v>
      </c>
      <c r="S2585" s="40" t="str">
        <f t="shared" si="244"/>
        <v/>
      </c>
    </row>
    <row r="2586" spans="1:19">
      <c r="A2586" s="33"/>
      <c r="B2586" s="34"/>
      <c r="C2586" s="33"/>
      <c r="D2586" s="33"/>
      <c r="E2586" s="33"/>
      <c r="F2586" s="42"/>
      <c r="G2586" s="42"/>
      <c r="I2586">
        <f t="shared" si="242"/>
        <v>0</v>
      </c>
      <c r="J2586">
        <f t="shared" si="243"/>
        <v>0</v>
      </c>
      <c r="L2586" s="107"/>
      <c r="M2586" s="110"/>
      <c r="N2586" s="109"/>
      <c r="P2586" s="38">
        <f t="shared" si="240"/>
        <v>0</v>
      </c>
      <c r="Q2586" s="105">
        <f t="shared" si="245"/>
        <v>0</v>
      </c>
      <c r="R2586" s="38">
        <f t="shared" si="241"/>
        <v>0</v>
      </c>
      <c r="S2586" s="40" t="str">
        <f t="shared" si="244"/>
        <v/>
      </c>
    </row>
    <row r="2587" spans="1:19">
      <c r="A2587" s="33"/>
      <c r="B2587" s="34"/>
      <c r="C2587" s="33"/>
      <c r="D2587" s="33"/>
      <c r="E2587" s="33"/>
      <c r="F2587" s="42"/>
      <c r="G2587" s="42"/>
      <c r="I2587">
        <f t="shared" si="242"/>
        <v>0</v>
      </c>
      <c r="J2587">
        <f t="shared" si="243"/>
        <v>0</v>
      </c>
      <c r="L2587" s="107"/>
      <c r="M2587" s="110"/>
      <c r="N2587" s="109"/>
      <c r="P2587" s="38">
        <f t="shared" si="240"/>
        <v>0</v>
      </c>
      <c r="Q2587" s="105">
        <f t="shared" si="245"/>
        <v>0</v>
      </c>
      <c r="R2587" s="38">
        <f t="shared" si="241"/>
        <v>0</v>
      </c>
      <c r="S2587" s="40" t="str">
        <f t="shared" si="244"/>
        <v/>
      </c>
    </row>
    <row r="2588" spans="1:19">
      <c r="A2588" s="33"/>
      <c r="B2588" s="34"/>
      <c r="C2588" s="33"/>
      <c r="D2588" s="33"/>
      <c r="E2588" s="33"/>
      <c r="F2588" s="42"/>
      <c r="G2588" s="42"/>
      <c r="I2588">
        <f t="shared" si="242"/>
        <v>0</v>
      </c>
      <c r="J2588">
        <f t="shared" si="243"/>
        <v>0</v>
      </c>
      <c r="L2588" s="107"/>
      <c r="M2588" s="110"/>
      <c r="N2588" s="109"/>
      <c r="P2588" s="38">
        <f t="shared" si="240"/>
        <v>0</v>
      </c>
      <c r="Q2588" s="105">
        <f t="shared" si="245"/>
        <v>0</v>
      </c>
      <c r="R2588" s="38">
        <f t="shared" si="241"/>
        <v>0</v>
      </c>
      <c r="S2588" s="40" t="str">
        <f t="shared" si="244"/>
        <v/>
      </c>
    </row>
    <row r="2589" spans="1:19">
      <c r="A2589" s="33"/>
      <c r="B2589" s="34"/>
      <c r="C2589" s="33"/>
      <c r="D2589" s="33"/>
      <c r="E2589" s="33"/>
      <c r="F2589" s="42"/>
      <c r="G2589" s="42"/>
      <c r="I2589">
        <f t="shared" si="242"/>
        <v>0</v>
      </c>
      <c r="J2589">
        <f t="shared" si="243"/>
        <v>0</v>
      </c>
      <c r="L2589" s="107"/>
      <c r="M2589" s="110"/>
      <c r="N2589" s="109"/>
      <c r="P2589" s="38">
        <f t="shared" si="240"/>
        <v>0</v>
      </c>
      <c r="Q2589" s="105">
        <f t="shared" si="245"/>
        <v>0</v>
      </c>
      <c r="R2589" s="38">
        <f t="shared" si="241"/>
        <v>0</v>
      </c>
      <c r="S2589" s="40" t="str">
        <f t="shared" si="244"/>
        <v/>
      </c>
    </row>
    <row r="2590" spans="1:19">
      <c r="A2590" s="33"/>
      <c r="B2590" s="34"/>
      <c r="C2590" s="33"/>
      <c r="D2590" s="33"/>
      <c r="E2590" s="33"/>
      <c r="F2590" s="42"/>
      <c r="G2590" s="42"/>
      <c r="I2590">
        <f t="shared" si="242"/>
        <v>0</v>
      </c>
      <c r="J2590">
        <f t="shared" si="243"/>
        <v>0</v>
      </c>
      <c r="L2590" s="107"/>
      <c r="M2590" s="110"/>
      <c r="N2590" s="109"/>
      <c r="P2590" s="38">
        <f t="shared" si="240"/>
        <v>0</v>
      </c>
      <c r="Q2590" s="105">
        <f t="shared" si="245"/>
        <v>0</v>
      </c>
      <c r="R2590" s="38">
        <f t="shared" si="241"/>
        <v>0</v>
      </c>
      <c r="S2590" s="40" t="str">
        <f t="shared" si="244"/>
        <v/>
      </c>
    </row>
    <row r="2591" spans="1:19">
      <c r="A2591" s="33"/>
      <c r="B2591" s="34"/>
      <c r="C2591" s="33"/>
      <c r="D2591" s="33"/>
      <c r="E2591" s="33"/>
      <c r="F2591" s="42"/>
      <c r="G2591" s="42"/>
      <c r="I2591">
        <f t="shared" si="242"/>
        <v>0</v>
      </c>
      <c r="J2591">
        <f t="shared" si="243"/>
        <v>0</v>
      </c>
      <c r="L2591" s="107"/>
      <c r="M2591" s="110"/>
      <c r="N2591" s="109"/>
      <c r="P2591" s="38">
        <f t="shared" si="240"/>
        <v>0</v>
      </c>
      <c r="Q2591" s="105">
        <f t="shared" si="245"/>
        <v>0</v>
      </c>
      <c r="R2591" s="38">
        <f t="shared" si="241"/>
        <v>0</v>
      </c>
      <c r="S2591" s="40" t="str">
        <f t="shared" si="244"/>
        <v/>
      </c>
    </row>
    <row r="2592" spans="1:19">
      <c r="A2592" s="33"/>
      <c r="B2592" s="34"/>
      <c r="C2592" s="33"/>
      <c r="D2592" s="33"/>
      <c r="E2592" s="33"/>
      <c r="F2592" s="42"/>
      <c r="G2592" s="42"/>
      <c r="I2592">
        <f t="shared" si="242"/>
        <v>0</v>
      </c>
      <c r="J2592">
        <f t="shared" si="243"/>
        <v>0</v>
      </c>
      <c r="L2592" s="107"/>
      <c r="M2592" s="110"/>
      <c r="N2592" s="109"/>
      <c r="P2592" s="38">
        <f t="shared" si="240"/>
        <v>0</v>
      </c>
      <c r="Q2592" s="105">
        <f t="shared" si="245"/>
        <v>0</v>
      </c>
      <c r="R2592" s="38">
        <f t="shared" si="241"/>
        <v>0</v>
      </c>
      <c r="S2592" s="40" t="str">
        <f t="shared" si="244"/>
        <v/>
      </c>
    </row>
    <row r="2593" spans="1:19">
      <c r="A2593" s="33"/>
      <c r="B2593" s="34"/>
      <c r="C2593" s="33"/>
      <c r="D2593" s="33"/>
      <c r="E2593" s="33"/>
      <c r="F2593" s="42"/>
      <c r="G2593" s="42"/>
      <c r="I2593">
        <f t="shared" si="242"/>
        <v>0</v>
      </c>
      <c r="J2593">
        <f t="shared" si="243"/>
        <v>0</v>
      </c>
      <c r="L2593" s="107"/>
      <c r="M2593" s="110"/>
      <c r="N2593" s="109"/>
      <c r="P2593" s="38">
        <f t="shared" si="240"/>
        <v>0</v>
      </c>
      <c r="Q2593" s="105">
        <f t="shared" si="245"/>
        <v>0</v>
      </c>
      <c r="R2593" s="38">
        <f t="shared" si="241"/>
        <v>0</v>
      </c>
      <c r="S2593" s="40" t="str">
        <f t="shared" si="244"/>
        <v/>
      </c>
    </row>
    <row r="2594" spans="1:19">
      <c r="A2594" s="33"/>
      <c r="B2594" s="34"/>
      <c r="C2594" s="33"/>
      <c r="D2594" s="33"/>
      <c r="E2594" s="33"/>
      <c r="F2594" s="42"/>
      <c r="G2594" s="42"/>
      <c r="I2594">
        <f t="shared" si="242"/>
        <v>0</v>
      </c>
      <c r="J2594">
        <f t="shared" si="243"/>
        <v>0</v>
      </c>
      <c r="L2594" s="107"/>
      <c r="M2594" s="110"/>
      <c r="N2594" s="109"/>
      <c r="P2594" s="38">
        <f t="shared" si="240"/>
        <v>0</v>
      </c>
      <c r="Q2594" s="105">
        <f t="shared" si="245"/>
        <v>0</v>
      </c>
      <c r="R2594" s="38">
        <f t="shared" si="241"/>
        <v>0</v>
      </c>
      <c r="S2594" s="40" t="str">
        <f t="shared" si="244"/>
        <v/>
      </c>
    </row>
    <row r="2595" spans="1:19">
      <c r="A2595" s="33"/>
      <c r="B2595" s="34"/>
      <c r="C2595" s="33"/>
      <c r="D2595" s="33"/>
      <c r="E2595" s="33"/>
      <c r="F2595" s="42"/>
      <c r="G2595" s="42"/>
      <c r="I2595">
        <f t="shared" si="242"/>
        <v>0</v>
      </c>
      <c r="J2595">
        <f t="shared" si="243"/>
        <v>0</v>
      </c>
      <c r="L2595" s="107"/>
      <c r="M2595" s="110"/>
      <c r="N2595" s="109"/>
      <c r="P2595" s="38">
        <f t="shared" si="240"/>
        <v>0</v>
      </c>
      <c r="Q2595" s="105">
        <f t="shared" si="245"/>
        <v>0</v>
      </c>
      <c r="R2595" s="38">
        <f t="shared" si="241"/>
        <v>0</v>
      </c>
      <c r="S2595" s="40" t="str">
        <f t="shared" si="244"/>
        <v/>
      </c>
    </row>
    <row r="2596" spans="1:19">
      <c r="A2596" s="33"/>
      <c r="B2596" s="34"/>
      <c r="C2596" s="33"/>
      <c r="D2596" s="33"/>
      <c r="E2596" s="33"/>
      <c r="F2596" s="42"/>
      <c r="G2596" s="42"/>
      <c r="I2596">
        <f t="shared" si="242"/>
        <v>0</v>
      </c>
      <c r="J2596">
        <f t="shared" si="243"/>
        <v>0</v>
      </c>
      <c r="L2596" s="107"/>
      <c r="M2596" s="110"/>
      <c r="N2596" s="109"/>
      <c r="P2596" s="38">
        <f t="shared" si="240"/>
        <v>0</v>
      </c>
      <c r="Q2596" s="105">
        <f t="shared" si="245"/>
        <v>0</v>
      </c>
      <c r="R2596" s="38">
        <f t="shared" si="241"/>
        <v>0</v>
      </c>
      <c r="S2596" s="40" t="str">
        <f t="shared" si="244"/>
        <v/>
      </c>
    </row>
    <row r="2597" spans="1:19">
      <c r="A2597" s="33"/>
      <c r="B2597" s="34"/>
      <c r="C2597" s="33"/>
      <c r="D2597" s="33"/>
      <c r="E2597" s="33"/>
      <c r="F2597" s="42"/>
      <c r="G2597" s="42"/>
      <c r="I2597">
        <f t="shared" si="242"/>
        <v>0</v>
      </c>
      <c r="J2597">
        <f t="shared" si="243"/>
        <v>0</v>
      </c>
      <c r="L2597" s="107"/>
      <c r="M2597" s="110"/>
      <c r="N2597" s="109"/>
      <c r="P2597" s="38">
        <f t="shared" si="240"/>
        <v>0</v>
      </c>
      <c r="Q2597" s="105">
        <f t="shared" si="245"/>
        <v>0</v>
      </c>
      <c r="R2597" s="38">
        <f t="shared" si="241"/>
        <v>0</v>
      </c>
      <c r="S2597" s="40" t="str">
        <f t="shared" si="244"/>
        <v/>
      </c>
    </row>
    <row r="2598" spans="1:19">
      <c r="A2598" s="33"/>
      <c r="B2598" s="34"/>
      <c r="C2598" s="33"/>
      <c r="D2598" s="33"/>
      <c r="E2598" s="33"/>
      <c r="F2598" s="42"/>
      <c r="G2598" s="42"/>
      <c r="I2598">
        <f t="shared" si="242"/>
        <v>0</v>
      </c>
      <c r="J2598">
        <f t="shared" si="243"/>
        <v>0</v>
      </c>
      <c r="L2598" s="107"/>
      <c r="M2598" s="110"/>
      <c r="N2598" s="109"/>
      <c r="P2598" s="38">
        <f t="shared" si="240"/>
        <v>0</v>
      </c>
      <c r="Q2598" s="105">
        <f t="shared" si="245"/>
        <v>0</v>
      </c>
      <c r="R2598" s="38">
        <f t="shared" si="241"/>
        <v>0</v>
      </c>
      <c r="S2598" s="40" t="str">
        <f t="shared" si="244"/>
        <v/>
      </c>
    </row>
    <row r="2599" spans="1:19">
      <c r="A2599" s="33"/>
      <c r="B2599" s="34"/>
      <c r="C2599" s="33"/>
      <c r="D2599" s="33"/>
      <c r="E2599" s="33"/>
      <c r="F2599" s="42"/>
      <c r="G2599" s="42"/>
      <c r="I2599">
        <f t="shared" si="242"/>
        <v>0</v>
      </c>
      <c r="J2599">
        <f t="shared" si="243"/>
        <v>0</v>
      </c>
      <c r="L2599" s="107"/>
      <c r="M2599" s="110"/>
      <c r="N2599" s="109"/>
      <c r="P2599" s="38">
        <f t="shared" si="240"/>
        <v>0</v>
      </c>
      <c r="Q2599" s="105">
        <f t="shared" si="245"/>
        <v>0</v>
      </c>
      <c r="R2599" s="38">
        <f t="shared" si="241"/>
        <v>0</v>
      </c>
      <c r="S2599" s="40" t="str">
        <f t="shared" si="244"/>
        <v/>
      </c>
    </row>
    <row r="2600" spans="1:19">
      <c r="A2600" s="33"/>
      <c r="B2600" s="34"/>
      <c r="C2600" s="33"/>
      <c r="D2600" s="33"/>
      <c r="E2600" s="33"/>
      <c r="F2600" s="42"/>
      <c r="G2600" s="42"/>
      <c r="I2600">
        <f t="shared" si="242"/>
        <v>0</v>
      </c>
      <c r="J2600">
        <f t="shared" si="243"/>
        <v>0</v>
      </c>
      <c r="L2600" s="107"/>
      <c r="M2600" s="110"/>
      <c r="N2600" s="109"/>
      <c r="P2600" s="38">
        <f t="shared" si="240"/>
        <v>0</v>
      </c>
      <c r="Q2600" s="105">
        <f t="shared" si="245"/>
        <v>0</v>
      </c>
      <c r="R2600" s="38">
        <f t="shared" si="241"/>
        <v>0</v>
      </c>
      <c r="S2600" s="40" t="str">
        <f t="shared" si="244"/>
        <v/>
      </c>
    </row>
    <row r="2601" spans="1:19">
      <c r="A2601" s="33"/>
      <c r="B2601" s="34"/>
      <c r="C2601" s="33"/>
      <c r="D2601" s="33"/>
      <c r="E2601" s="33"/>
      <c r="F2601" s="42"/>
      <c r="G2601" s="42"/>
      <c r="I2601">
        <f t="shared" si="242"/>
        <v>0</v>
      </c>
      <c r="J2601">
        <f t="shared" si="243"/>
        <v>0</v>
      </c>
      <c r="L2601" s="107"/>
      <c r="M2601" s="110"/>
      <c r="N2601" s="109"/>
      <c r="P2601" s="38">
        <f t="shared" si="240"/>
        <v>0</v>
      </c>
      <c r="Q2601" s="105">
        <f t="shared" si="245"/>
        <v>0</v>
      </c>
      <c r="R2601" s="38">
        <f t="shared" si="241"/>
        <v>0</v>
      </c>
      <c r="S2601" s="40" t="str">
        <f t="shared" si="244"/>
        <v/>
      </c>
    </row>
    <row r="2602" spans="1:19">
      <c r="A2602" s="33"/>
      <c r="B2602" s="34"/>
      <c r="C2602" s="33"/>
      <c r="D2602" s="33"/>
      <c r="E2602" s="33"/>
      <c r="F2602" s="42"/>
      <c r="G2602" s="42"/>
      <c r="I2602">
        <f t="shared" si="242"/>
        <v>0</v>
      </c>
      <c r="J2602">
        <f t="shared" si="243"/>
        <v>0</v>
      </c>
      <c r="L2602" s="107"/>
      <c r="M2602" s="110"/>
      <c r="N2602" s="109"/>
      <c r="P2602" s="38">
        <f t="shared" si="240"/>
        <v>0</v>
      </c>
      <c r="Q2602" s="105">
        <f t="shared" si="245"/>
        <v>0</v>
      </c>
      <c r="R2602" s="38">
        <f t="shared" si="241"/>
        <v>0</v>
      </c>
      <c r="S2602" s="40" t="str">
        <f t="shared" si="244"/>
        <v/>
      </c>
    </row>
    <row r="2603" spans="1:19">
      <c r="A2603" s="33"/>
      <c r="B2603" s="34"/>
      <c r="C2603" s="33"/>
      <c r="D2603" s="33"/>
      <c r="E2603" s="33"/>
      <c r="F2603" s="42"/>
      <c r="G2603" s="42"/>
      <c r="I2603">
        <f t="shared" si="242"/>
        <v>0</v>
      </c>
      <c r="J2603">
        <f t="shared" si="243"/>
        <v>0</v>
      </c>
      <c r="L2603" s="107"/>
      <c r="M2603" s="110"/>
      <c r="N2603" s="109"/>
      <c r="P2603" s="38">
        <f t="shared" si="240"/>
        <v>0</v>
      </c>
      <c r="Q2603" s="105">
        <f t="shared" si="245"/>
        <v>0</v>
      </c>
      <c r="R2603" s="38">
        <f t="shared" si="241"/>
        <v>0</v>
      </c>
      <c r="S2603" s="40" t="str">
        <f t="shared" si="244"/>
        <v/>
      </c>
    </row>
    <row r="2604" spans="1:19">
      <c r="A2604" s="33"/>
      <c r="B2604" s="34"/>
      <c r="C2604" s="33"/>
      <c r="D2604" s="33"/>
      <c r="E2604" s="33"/>
      <c r="F2604" s="42"/>
      <c r="G2604" s="42"/>
      <c r="I2604">
        <f t="shared" si="242"/>
        <v>0</v>
      </c>
      <c r="J2604">
        <f t="shared" si="243"/>
        <v>0</v>
      </c>
      <c r="L2604" s="107"/>
      <c r="M2604" s="110"/>
      <c r="N2604" s="109"/>
      <c r="P2604" s="38">
        <f t="shared" si="240"/>
        <v>0</v>
      </c>
      <c r="Q2604" s="105">
        <f t="shared" si="245"/>
        <v>0</v>
      </c>
      <c r="R2604" s="38">
        <f t="shared" si="241"/>
        <v>0</v>
      </c>
      <c r="S2604" s="40" t="str">
        <f t="shared" si="244"/>
        <v/>
      </c>
    </row>
    <row r="2605" spans="1:19">
      <c r="A2605" s="33"/>
      <c r="B2605" s="34"/>
      <c r="C2605" s="33"/>
      <c r="D2605" s="33"/>
      <c r="E2605" s="33"/>
      <c r="F2605" s="42"/>
      <c r="G2605" s="42"/>
      <c r="I2605">
        <f t="shared" si="242"/>
        <v>0</v>
      </c>
      <c r="J2605">
        <f t="shared" si="243"/>
        <v>0</v>
      </c>
      <c r="L2605" s="107"/>
      <c r="M2605" s="110"/>
      <c r="N2605" s="109"/>
      <c r="P2605" s="38">
        <f t="shared" si="240"/>
        <v>0</v>
      </c>
      <c r="Q2605" s="105">
        <f t="shared" si="245"/>
        <v>0</v>
      </c>
      <c r="R2605" s="38">
        <f t="shared" si="241"/>
        <v>0</v>
      </c>
      <c r="S2605" s="40" t="str">
        <f t="shared" si="244"/>
        <v/>
      </c>
    </row>
    <row r="2606" spans="1:19">
      <c r="A2606" s="33"/>
      <c r="B2606" s="34"/>
      <c r="C2606" s="33"/>
      <c r="D2606" s="33"/>
      <c r="E2606" s="33"/>
      <c r="F2606" s="42"/>
      <c r="G2606" s="42"/>
      <c r="I2606">
        <f t="shared" si="242"/>
        <v>0</v>
      </c>
      <c r="J2606">
        <f t="shared" si="243"/>
        <v>0</v>
      </c>
      <c r="L2606" s="107"/>
      <c r="M2606" s="110"/>
      <c r="N2606" s="109"/>
      <c r="P2606" s="38">
        <f t="shared" si="240"/>
        <v>0</v>
      </c>
      <c r="Q2606" s="105">
        <f t="shared" si="245"/>
        <v>0</v>
      </c>
      <c r="R2606" s="38">
        <f t="shared" si="241"/>
        <v>0</v>
      </c>
      <c r="S2606" s="40" t="str">
        <f t="shared" si="244"/>
        <v/>
      </c>
    </row>
    <row r="2607" spans="1:19">
      <c r="A2607" s="33"/>
      <c r="B2607" s="34"/>
      <c r="C2607" s="33"/>
      <c r="D2607" s="33"/>
      <c r="E2607" s="33"/>
      <c r="F2607" s="42"/>
      <c r="G2607" s="42"/>
      <c r="I2607">
        <f t="shared" si="242"/>
        <v>0</v>
      </c>
      <c r="J2607">
        <f t="shared" si="243"/>
        <v>0</v>
      </c>
      <c r="L2607" s="107"/>
      <c r="M2607" s="110"/>
      <c r="N2607" s="109"/>
      <c r="P2607" s="38">
        <f t="shared" si="240"/>
        <v>0</v>
      </c>
      <c r="Q2607" s="105">
        <f t="shared" si="245"/>
        <v>0</v>
      </c>
      <c r="R2607" s="38">
        <f t="shared" si="241"/>
        <v>0</v>
      </c>
      <c r="S2607" s="40" t="str">
        <f t="shared" si="244"/>
        <v/>
      </c>
    </row>
    <row r="2608" spans="1:19">
      <c r="A2608" s="33"/>
      <c r="B2608" s="34"/>
      <c r="C2608" s="33"/>
      <c r="D2608" s="33"/>
      <c r="E2608" s="33"/>
      <c r="F2608" s="42"/>
      <c r="G2608" s="42"/>
      <c r="I2608">
        <f t="shared" si="242"/>
        <v>0</v>
      </c>
      <c r="J2608">
        <f t="shared" si="243"/>
        <v>0</v>
      </c>
      <c r="L2608" s="107"/>
      <c r="M2608" s="110"/>
      <c r="N2608" s="109"/>
      <c r="P2608" s="38">
        <f t="shared" si="240"/>
        <v>0</v>
      </c>
      <c r="Q2608" s="105">
        <f t="shared" si="245"/>
        <v>0</v>
      </c>
      <c r="R2608" s="38">
        <f t="shared" si="241"/>
        <v>0</v>
      </c>
      <c r="S2608" s="40" t="str">
        <f t="shared" si="244"/>
        <v/>
      </c>
    </row>
    <row r="2609" spans="1:19">
      <c r="A2609" s="33"/>
      <c r="B2609" s="34"/>
      <c r="C2609" s="33"/>
      <c r="D2609" s="33"/>
      <c r="E2609" s="33"/>
      <c r="F2609" s="42"/>
      <c r="G2609" s="42"/>
      <c r="I2609">
        <f t="shared" si="242"/>
        <v>0</v>
      </c>
      <c r="J2609">
        <f t="shared" si="243"/>
        <v>0</v>
      </c>
      <c r="L2609" s="107"/>
      <c r="M2609" s="110"/>
      <c r="N2609" s="109"/>
      <c r="P2609" s="38">
        <f t="shared" si="240"/>
        <v>0</v>
      </c>
      <c r="Q2609" s="105">
        <f t="shared" si="245"/>
        <v>0</v>
      </c>
      <c r="R2609" s="38">
        <f t="shared" si="241"/>
        <v>0</v>
      </c>
      <c r="S2609" s="40" t="str">
        <f t="shared" si="244"/>
        <v/>
      </c>
    </row>
    <row r="2610" spans="1:19">
      <c r="A2610" s="33"/>
      <c r="B2610" s="34"/>
      <c r="C2610" s="33"/>
      <c r="D2610" s="33"/>
      <c r="E2610" s="33"/>
      <c r="F2610" s="42"/>
      <c r="G2610" s="42"/>
      <c r="I2610">
        <f t="shared" si="242"/>
        <v>0</v>
      </c>
      <c r="J2610">
        <f t="shared" si="243"/>
        <v>0</v>
      </c>
      <c r="L2610" s="107"/>
      <c r="M2610" s="110"/>
      <c r="N2610" s="109"/>
      <c r="P2610" s="38">
        <f t="shared" si="240"/>
        <v>0</v>
      </c>
      <c r="Q2610" s="105">
        <f t="shared" si="245"/>
        <v>0</v>
      </c>
      <c r="R2610" s="38">
        <f t="shared" si="241"/>
        <v>0</v>
      </c>
      <c r="S2610" s="40" t="str">
        <f t="shared" si="244"/>
        <v/>
      </c>
    </row>
    <row r="2611" spans="1:19">
      <c r="A2611" s="33"/>
      <c r="B2611" s="34"/>
      <c r="C2611" s="33"/>
      <c r="D2611" s="33"/>
      <c r="E2611" s="33"/>
      <c r="F2611" s="42"/>
      <c r="G2611" s="42"/>
      <c r="I2611">
        <f t="shared" si="242"/>
        <v>0</v>
      </c>
      <c r="J2611">
        <f t="shared" si="243"/>
        <v>0</v>
      </c>
      <c r="L2611" s="107"/>
      <c r="M2611" s="110"/>
      <c r="N2611" s="109"/>
      <c r="P2611" s="38">
        <f t="shared" si="240"/>
        <v>0</v>
      </c>
      <c r="Q2611" s="105">
        <f t="shared" si="245"/>
        <v>0</v>
      </c>
      <c r="R2611" s="38">
        <f t="shared" si="241"/>
        <v>0</v>
      </c>
      <c r="S2611" s="40" t="str">
        <f t="shared" si="244"/>
        <v/>
      </c>
    </row>
    <row r="2612" spans="1:19">
      <c r="A2612" s="33"/>
      <c r="B2612" s="34"/>
      <c r="C2612" s="33"/>
      <c r="D2612" s="33"/>
      <c r="E2612" s="33"/>
      <c r="F2612" s="42"/>
      <c r="G2612" s="42"/>
      <c r="I2612">
        <f t="shared" si="242"/>
        <v>0</v>
      </c>
      <c r="J2612">
        <f t="shared" si="243"/>
        <v>0</v>
      </c>
      <c r="L2612" s="107"/>
      <c r="M2612" s="110"/>
      <c r="N2612" s="109"/>
      <c r="P2612" s="38">
        <f t="shared" si="240"/>
        <v>0</v>
      </c>
      <c r="Q2612" s="105">
        <f t="shared" si="245"/>
        <v>0</v>
      </c>
      <c r="R2612" s="38">
        <f t="shared" si="241"/>
        <v>0</v>
      </c>
      <c r="S2612" s="40" t="str">
        <f t="shared" si="244"/>
        <v/>
      </c>
    </row>
    <row r="2613" spans="1:19">
      <c r="A2613" s="33"/>
      <c r="B2613" s="34"/>
      <c r="C2613" s="33"/>
      <c r="D2613" s="33"/>
      <c r="E2613" s="33"/>
      <c r="F2613" s="42"/>
      <c r="G2613" s="42"/>
      <c r="I2613">
        <f t="shared" si="242"/>
        <v>0</v>
      </c>
      <c r="J2613">
        <f t="shared" si="243"/>
        <v>0</v>
      </c>
      <c r="L2613" s="107"/>
      <c r="M2613" s="110"/>
      <c r="N2613" s="109"/>
      <c r="P2613" s="38">
        <f t="shared" si="240"/>
        <v>0</v>
      </c>
      <c r="Q2613" s="105">
        <f t="shared" si="245"/>
        <v>0</v>
      </c>
      <c r="R2613" s="38">
        <f t="shared" si="241"/>
        <v>0</v>
      </c>
      <c r="S2613" s="40" t="str">
        <f t="shared" si="244"/>
        <v/>
      </c>
    </row>
    <row r="2614" spans="1:19">
      <c r="A2614" s="33"/>
      <c r="B2614" s="34"/>
      <c r="C2614" s="33"/>
      <c r="D2614" s="33"/>
      <c r="E2614" s="33"/>
      <c r="F2614" s="42"/>
      <c r="G2614" s="42"/>
      <c r="I2614">
        <f t="shared" si="242"/>
        <v>0</v>
      </c>
      <c r="J2614">
        <f t="shared" si="243"/>
        <v>0</v>
      </c>
      <c r="L2614" s="107"/>
      <c r="M2614" s="110"/>
      <c r="N2614" s="109"/>
      <c r="P2614" s="38">
        <f t="shared" si="240"/>
        <v>0</v>
      </c>
      <c r="Q2614" s="105">
        <f t="shared" si="245"/>
        <v>0</v>
      </c>
      <c r="R2614" s="38">
        <f t="shared" si="241"/>
        <v>0</v>
      </c>
      <c r="S2614" s="40" t="str">
        <f t="shared" si="244"/>
        <v/>
      </c>
    </row>
    <row r="2615" spans="1:19">
      <c r="A2615" s="33"/>
      <c r="B2615" s="34"/>
      <c r="C2615" s="33"/>
      <c r="D2615" s="33"/>
      <c r="E2615" s="33"/>
      <c r="F2615" s="42"/>
      <c r="G2615" s="42"/>
      <c r="I2615">
        <f t="shared" si="242"/>
        <v>0</v>
      </c>
      <c r="J2615">
        <f t="shared" si="243"/>
        <v>0</v>
      </c>
      <c r="L2615" s="107"/>
      <c r="M2615" s="110"/>
      <c r="N2615" s="109"/>
      <c r="P2615" s="38">
        <f t="shared" ref="P2615:P2678" si="246">I2615*L2615/1000</f>
        <v>0</v>
      </c>
      <c r="Q2615" s="105">
        <f t="shared" si="245"/>
        <v>0</v>
      </c>
      <c r="R2615" s="38">
        <f t="shared" ref="R2615:R2678" si="247">J2615*N2615/1000</f>
        <v>0</v>
      </c>
      <c r="S2615" s="40" t="str">
        <f t="shared" si="244"/>
        <v/>
      </c>
    </row>
    <row r="2616" spans="1:19">
      <c r="A2616" s="33"/>
      <c r="B2616" s="34"/>
      <c r="C2616" s="33"/>
      <c r="D2616" s="33"/>
      <c r="E2616" s="33"/>
      <c r="F2616" s="42"/>
      <c r="G2616" s="42"/>
      <c r="I2616">
        <f t="shared" ref="I2616:I2679" si="248">IF(OR(E2616="R",E2616="E"),D2616,IF(D2616&gt;=E2616,D2616-E2616,0))</f>
        <v>0</v>
      </c>
      <c r="J2616">
        <f t="shared" ref="J2616:J2679" si="249">IF(OR(E2616="R",E2616="E"),0,IF(E2616&gt;D2616,E2616-D2616,0))</f>
        <v>0</v>
      </c>
      <c r="L2616" s="107"/>
      <c r="M2616" s="110"/>
      <c r="N2616" s="109"/>
      <c r="P2616" s="38">
        <f t="shared" si="246"/>
        <v>0</v>
      </c>
      <c r="Q2616" s="105">
        <f t="shared" si="245"/>
        <v>0</v>
      </c>
      <c r="R2616" s="38">
        <f t="shared" si="247"/>
        <v>0</v>
      </c>
      <c r="S2616" s="40" t="str">
        <f t="shared" si="244"/>
        <v/>
      </c>
    </row>
    <row r="2617" spans="1:19">
      <c r="A2617" s="33"/>
      <c r="B2617" s="34"/>
      <c r="C2617" s="33"/>
      <c r="D2617" s="33"/>
      <c r="E2617" s="33"/>
      <c r="F2617" s="42"/>
      <c r="G2617" s="42"/>
      <c r="I2617">
        <f t="shared" si="248"/>
        <v>0</v>
      </c>
      <c r="J2617">
        <f t="shared" si="249"/>
        <v>0</v>
      </c>
      <c r="L2617" s="107"/>
      <c r="M2617" s="110"/>
      <c r="N2617" s="109"/>
      <c r="P2617" s="38">
        <f t="shared" si="246"/>
        <v>0</v>
      </c>
      <c r="Q2617" s="105">
        <f t="shared" si="245"/>
        <v>0</v>
      </c>
      <c r="R2617" s="38">
        <f t="shared" si="247"/>
        <v>0</v>
      </c>
      <c r="S2617" s="40" t="str">
        <f t="shared" si="244"/>
        <v/>
      </c>
    </row>
    <row r="2618" spans="1:19">
      <c r="A2618" s="33"/>
      <c r="B2618" s="34"/>
      <c r="C2618" s="33"/>
      <c r="D2618" s="33"/>
      <c r="E2618" s="33"/>
      <c r="F2618" s="42"/>
      <c r="G2618" s="42"/>
      <c r="I2618">
        <f t="shared" si="248"/>
        <v>0</v>
      </c>
      <c r="J2618">
        <f t="shared" si="249"/>
        <v>0</v>
      </c>
      <c r="L2618" s="107"/>
      <c r="M2618" s="110"/>
      <c r="N2618" s="109"/>
      <c r="P2618" s="38">
        <f t="shared" si="246"/>
        <v>0</v>
      </c>
      <c r="Q2618" s="105">
        <f t="shared" si="245"/>
        <v>0</v>
      </c>
      <c r="R2618" s="38">
        <f t="shared" si="247"/>
        <v>0</v>
      </c>
      <c r="S2618" s="40" t="str">
        <f t="shared" si="244"/>
        <v/>
      </c>
    </row>
    <row r="2619" spans="1:19">
      <c r="A2619" s="33"/>
      <c r="B2619" s="34"/>
      <c r="C2619" s="33"/>
      <c r="D2619" s="33"/>
      <c r="E2619" s="33"/>
      <c r="F2619" s="42"/>
      <c r="G2619" s="42"/>
      <c r="I2619">
        <f t="shared" si="248"/>
        <v>0</v>
      </c>
      <c r="J2619">
        <f t="shared" si="249"/>
        <v>0</v>
      </c>
      <c r="L2619" s="107"/>
      <c r="M2619" s="110"/>
      <c r="N2619" s="109"/>
      <c r="P2619" s="38">
        <f t="shared" si="246"/>
        <v>0</v>
      </c>
      <c r="Q2619" s="105">
        <f t="shared" si="245"/>
        <v>0</v>
      </c>
      <c r="R2619" s="38">
        <f t="shared" si="247"/>
        <v>0</v>
      </c>
      <c r="S2619" s="40" t="str">
        <f t="shared" si="244"/>
        <v/>
      </c>
    </row>
    <row r="2620" spans="1:19">
      <c r="A2620" s="33"/>
      <c r="B2620" s="34"/>
      <c r="C2620" s="33"/>
      <c r="D2620" s="33"/>
      <c r="E2620" s="33"/>
      <c r="F2620" s="42"/>
      <c r="G2620" s="42"/>
      <c r="I2620">
        <f t="shared" si="248"/>
        <v>0</v>
      </c>
      <c r="J2620">
        <f t="shared" si="249"/>
        <v>0</v>
      </c>
      <c r="L2620" s="107"/>
      <c r="M2620" s="110"/>
      <c r="N2620" s="109"/>
      <c r="P2620" s="38">
        <f t="shared" si="246"/>
        <v>0</v>
      </c>
      <c r="Q2620" s="105">
        <f t="shared" si="245"/>
        <v>0</v>
      </c>
      <c r="R2620" s="38">
        <f t="shared" si="247"/>
        <v>0</v>
      </c>
      <c r="S2620" s="40" t="str">
        <f t="shared" si="244"/>
        <v/>
      </c>
    </row>
    <row r="2621" spans="1:19">
      <c r="A2621" s="33"/>
      <c r="B2621" s="34"/>
      <c r="C2621" s="33"/>
      <c r="D2621" s="33"/>
      <c r="E2621" s="33"/>
      <c r="F2621" s="42"/>
      <c r="G2621" s="42"/>
      <c r="I2621">
        <f t="shared" si="248"/>
        <v>0</v>
      </c>
      <c r="J2621">
        <f t="shared" si="249"/>
        <v>0</v>
      </c>
      <c r="L2621" s="107"/>
      <c r="M2621" s="110"/>
      <c r="N2621" s="109"/>
      <c r="P2621" s="38">
        <f t="shared" si="246"/>
        <v>0</v>
      </c>
      <c r="Q2621" s="105">
        <f t="shared" si="245"/>
        <v>0</v>
      </c>
      <c r="R2621" s="38">
        <f t="shared" si="247"/>
        <v>0</v>
      </c>
      <c r="S2621" s="40" t="str">
        <f t="shared" si="244"/>
        <v/>
      </c>
    </row>
    <row r="2622" spans="1:19">
      <c r="A2622" s="33"/>
      <c r="B2622" s="34"/>
      <c r="C2622" s="33"/>
      <c r="D2622" s="33"/>
      <c r="E2622" s="33"/>
      <c r="F2622" s="42"/>
      <c r="G2622" s="42"/>
      <c r="I2622">
        <f t="shared" si="248"/>
        <v>0</v>
      </c>
      <c r="J2622">
        <f t="shared" si="249"/>
        <v>0</v>
      </c>
      <c r="L2622" s="107"/>
      <c r="M2622" s="110"/>
      <c r="N2622" s="109"/>
      <c r="P2622" s="38">
        <f t="shared" si="246"/>
        <v>0</v>
      </c>
      <c r="Q2622" s="105">
        <f t="shared" si="245"/>
        <v>0</v>
      </c>
      <c r="R2622" s="38">
        <f t="shared" si="247"/>
        <v>0</v>
      </c>
      <c r="S2622" s="40" t="str">
        <f t="shared" si="244"/>
        <v/>
      </c>
    </row>
    <row r="2623" spans="1:19">
      <c r="A2623" s="33"/>
      <c r="B2623" s="34"/>
      <c r="C2623" s="33"/>
      <c r="D2623" s="33"/>
      <c r="E2623" s="33"/>
      <c r="F2623" s="42"/>
      <c r="G2623" s="42"/>
      <c r="I2623">
        <f t="shared" si="248"/>
        <v>0</v>
      </c>
      <c r="J2623">
        <f t="shared" si="249"/>
        <v>0</v>
      </c>
      <c r="L2623" s="107"/>
      <c r="M2623" s="110"/>
      <c r="N2623" s="109"/>
      <c r="P2623" s="38">
        <f t="shared" si="246"/>
        <v>0</v>
      </c>
      <c r="Q2623" s="105">
        <f t="shared" si="245"/>
        <v>0</v>
      </c>
      <c r="R2623" s="38">
        <f t="shared" si="247"/>
        <v>0</v>
      </c>
      <c r="S2623" s="40" t="str">
        <f t="shared" si="244"/>
        <v/>
      </c>
    </row>
    <row r="2624" spans="1:19">
      <c r="A2624" s="33"/>
      <c r="B2624" s="34"/>
      <c r="C2624" s="33"/>
      <c r="D2624" s="33"/>
      <c r="E2624" s="33"/>
      <c r="F2624" s="42"/>
      <c r="G2624" s="42"/>
      <c r="I2624">
        <f t="shared" si="248"/>
        <v>0</v>
      </c>
      <c r="J2624">
        <f t="shared" si="249"/>
        <v>0</v>
      </c>
      <c r="L2624" s="107"/>
      <c r="M2624" s="110"/>
      <c r="N2624" s="109"/>
      <c r="P2624" s="38">
        <f t="shared" si="246"/>
        <v>0</v>
      </c>
      <c r="Q2624" s="105">
        <f t="shared" si="245"/>
        <v>0</v>
      </c>
      <c r="R2624" s="38">
        <f t="shared" si="247"/>
        <v>0</v>
      </c>
      <c r="S2624" s="40" t="str">
        <f t="shared" si="244"/>
        <v/>
      </c>
    </row>
    <row r="2625" spans="1:19">
      <c r="A2625" s="33"/>
      <c r="B2625" s="34"/>
      <c r="C2625" s="33"/>
      <c r="D2625" s="33"/>
      <c r="E2625" s="33"/>
      <c r="F2625" s="42"/>
      <c r="G2625" s="42"/>
      <c r="I2625">
        <f t="shared" si="248"/>
        <v>0</v>
      </c>
      <c r="J2625">
        <f t="shared" si="249"/>
        <v>0</v>
      </c>
      <c r="L2625" s="107"/>
      <c r="M2625" s="110"/>
      <c r="N2625" s="109"/>
      <c r="P2625" s="38">
        <f t="shared" si="246"/>
        <v>0</v>
      </c>
      <c r="Q2625" s="105">
        <f t="shared" si="245"/>
        <v>0</v>
      </c>
      <c r="R2625" s="38">
        <f t="shared" si="247"/>
        <v>0</v>
      </c>
      <c r="S2625" s="40" t="str">
        <f t="shared" si="244"/>
        <v/>
      </c>
    </row>
    <row r="2626" spans="1:19">
      <c r="A2626" s="33"/>
      <c r="B2626" s="34"/>
      <c r="C2626" s="33"/>
      <c r="D2626" s="33"/>
      <c r="E2626" s="33"/>
      <c r="F2626" s="42"/>
      <c r="G2626" s="42"/>
      <c r="I2626">
        <f t="shared" si="248"/>
        <v>0</v>
      </c>
      <c r="J2626">
        <f t="shared" si="249"/>
        <v>0</v>
      </c>
      <c r="L2626" s="107"/>
      <c r="M2626" s="110"/>
      <c r="N2626" s="109"/>
      <c r="P2626" s="38">
        <f t="shared" si="246"/>
        <v>0</v>
      </c>
      <c r="Q2626" s="105">
        <f t="shared" si="245"/>
        <v>0</v>
      </c>
      <c r="R2626" s="38">
        <f t="shared" si="247"/>
        <v>0</v>
      </c>
      <c r="S2626" s="40" t="str">
        <f t="shared" si="244"/>
        <v/>
      </c>
    </row>
    <row r="2627" spans="1:19">
      <c r="A2627" s="33"/>
      <c r="B2627" s="34"/>
      <c r="C2627" s="33"/>
      <c r="D2627" s="33"/>
      <c r="E2627" s="33"/>
      <c r="F2627" s="42"/>
      <c r="G2627" s="42"/>
      <c r="I2627">
        <f t="shared" si="248"/>
        <v>0</v>
      </c>
      <c r="J2627">
        <f t="shared" si="249"/>
        <v>0</v>
      </c>
      <c r="L2627" s="107"/>
      <c r="M2627" s="110"/>
      <c r="N2627" s="109"/>
      <c r="P2627" s="38">
        <f t="shared" si="246"/>
        <v>0</v>
      </c>
      <c r="Q2627" s="105">
        <f t="shared" si="245"/>
        <v>0</v>
      </c>
      <c r="R2627" s="38">
        <f t="shared" si="247"/>
        <v>0</v>
      </c>
      <c r="S2627" s="40" t="str">
        <f t="shared" si="244"/>
        <v/>
      </c>
    </row>
    <row r="2628" spans="1:19">
      <c r="A2628" s="33"/>
      <c r="B2628" s="34"/>
      <c r="C2628" s="33"/>
      <c r="D2628" s="33"/>
      <c r="E2628" s="33"/>
      <c r="F2628" s="42"/>
      <c r="G2628" s="42"/>
      <c r="I2628">
        <f t="shared" si="248"/>
        <v>0</v>
      </c>
      <c r="J2628">
        <f t="shared" si="249"/>
        <v>0</v>
      </c>
      <c r="L2628" s="107"/>
      <c r="M2628" s="110"/>
      <c r="N2628" s="109"/>
      <c r="P2628" s="38">
        <f t="shared" si="246"/>
        <v>0</v>
      </c>
      <c r="Q2628" s="105">
        <f t="shared" si="245"/>
        <v>0</v>
      </c>
      <c r="R2628" s="38">
        <f t="shared" si="247"/>
        <v>0</v>
      </c>
      <c r="S2628" s="40" t="str">
        <f t="shared" si="244"/>
        <v/>
      </c>
    </row>
    <row r="2629" spans="1:19">
      <c r="A2629" s="33"/>
      <c r="B2629" s="34"/>
      <c r="C2629" s="33"/>
      <c r="D2629" s="33"/>
      <c r="E2629" s="33"/>
      <c r="F2629" s="42"/>
      <c r="G2629" s="42"/>
      <c r="I2629">
        <f t="shared" si="248"/>
        <v>0</v>
      </c>
      <c r="J2629">
        <f t="shared" si="249"/>
        <v>0</v>
      </c>
      <c r="L2629" s="107"/>
      <c r="M2629" s="110"/>
      <c r="N2629" s="109"/>
      <c r="P2629" s="38">
        <f t="shared" si="246"/>
        <v>0</v>
      </c>
      <c r="Q2629" s="105">
        <f t="shared" si="245"/>
        <v>0</v>
      </c>
      <c r="R2629" s="38">
        <f t="shared" si="247"/>
        <v>0</v>
      </c>
      <c r="S2629" s="40" t="str">
        <f t="shared" si="244"/>
        <v/>
      </c>
    </row>
    <row r="2630" spans="1:19">
      <c r="A2630" s="33"/>
      <c r="B2630" s="34"/>
      <c r="C2630" s="33"/>
      <c r="D2630" s="33"/>
      <c r="E2630" s="33"/>
      <c r="F2630" s="42"/>
      <c r="G2630" s="42"/>
      <c r="I2630">
        <f t="shared" si="248"/>
        <v>0</v>
      </c>
      <c r="J2630">
        <f t="shared" si="249"/>
        <v>0</v>
      </c>
      <c r="L2630" s="107"/>
      <c r="M2630" s="110"/>
      <c r="N2630" s="109"/>
      <c r="P2630" s="38">
        <f t="shared" si="246"/>
        <v>0</v>
      </c>
      <c r="Q2630" s="105">
        <f t="shared" si="245"/>
        <v>0</v>
      </c>
      <c r="R2630" s="38">
        <f t="shared" si="247"/>
        <v>0</v>
      </c>
      <c r="S2630" s="40" t="str">
        <f t="shared" si="244"/>
        <v/>
      </c>
    </row>
    <row r="2631" spans="1:19">
      <c r="A2631" s="33"/>
      <c r="B2631" s="34"/>
      <c r="C2631" s="33"/>
      <c r="D2631" s="33"/>
      <c r="E2631" s="33"/>
      <c r="F2631" s="42"/>
      <c r="G2631" s="42"/>
      <c r="I2631">
        <f t="shared" si="248"/>
        <v>0</v>
      </c>
      <c r="J2631">
        <f t="shared" si="249"/>
        <v>0</v>
      </c>
      <c r="L2631" s="107"/>
      <c r="M2631" s="110"/>
      <c r="N2631" s="109"/>
      <c r="P2631" s="38">
        <f t="shared" si="246"/>
        <v>0</v>
      </c>
      <c r="Q2631" s="105">
        <f t="shared" si="245"/>
        <v>0</v>
      </c>
      <c r="R2631" s="38">
        <f t="shared" si="247"/>
        <v>0</v>
      </c>
      <c r="S2631" s="40" t="str">
        <f t="shared" ref="S2631:S2694" si="250">IF(C2631=1,SUM(R2631:R2654)-SUM(P2631:P2654),"")</f>
        <v/>
      </c>
    </row>
    <row r="2632" spans="1:19">
      <c r="A2632" s="33"/>
      <c r="B2632" s="34"/>
      <c r="C2632" s="33"/>
      <c r="D2632" s="33"/>
      <c r="E2632" s="33"/>
      <c r="F2632" s="42"/>
      <c r="G2632" s="42"/>
      <c r="I2632">
        <f t="shared" si="248"/>
        <v>0</v>
      </c>
      <c r="J2632">
        <f t="shared" si="249"/>
        <v>0</v>
      </c>
      <c r="L2632" s="107"/>
      <c r="M2632" s="110"/>
      <c r="N2632" s="109"/>
      <c r="P2632" s="38">
        <f t="shared" si="246"/>
        <v>0</v>
      </c>
      <c r="Q2632" s="105">
        <f t="shared" ref="Q2632:Q2695" si="251">I2632*M2632/1000</f>
        <v>0</v>
      </c>
      <c r="R2632" s="38">
        <f t="shared" si="247"/>
        <v>0</v>
      </c>
      <c r="S2632" s="40" t="str">
        <f t="shared" si="250"/>
        <v/>
      </c>
    </row>
    <row r="2633" spans="1:19">
      <c r="A2633" s="33"/>
      <c r="B2633" s="34"/>
      <c r="C2633" s="33"/>
      <c r="D2633" s="33"/>
      <c r="E2633" s="33"/>
      <c r="F2633" s="42"/>
      <c r="G2633" s="42"/>
      <c r="I2633">
        <f t="shared" si="248"/>
        <v>0</v>
      </c>
      <c r="J2633">
        <f t="shared" si="249"/>
        <v>0</v>
      </c>
      <c r="L2633" s="107"/>
      <c r="M2633" s="110"/>
      <c r="N2633" s="109"/>
      <c r="P2633" s="38">
        <f t="shared" si="246"/>
        <v>0</v>
      </c>
      <c r="Q2633" s="105">
        <f t="shared" si="251"/>
        <v>0</v>
      </c>
      <c r="R2633" s="38">
        <f t="shared" si="247"/>
        <v>0</v>
      </c>
      <c r="S2633" s="40" t="str">
        <f t="shared" si="250"/>
        <v/>
      </c>
    </row>
    <row r="2634" spans="1:19">
      <c r="A2634" s="33"/>
      <c r="B2634" s="34"/>
      <c r="C2634" s="33"/>
      <c r="D2634" s="33"/>
      <c r="E2634" s="33"/>
      <c r="F2634" s="42"/>
      <c r="G2634" s="42"/>
      <c r="I2634">
        <f t="shared" si="248"/>
        <v>0</v>
      </c>
      <c r="J2634">
        <f t="shared" si="249"/>
        <v>0</v>
      </c>
      <c r="L2634" s="107"/>
      <c r="M2634" s="110"/>
      <c r="N2634" s="109"/>
      <c r="P2634" s="38">
        <f t="shared" si="246"/>
        <v>0</v>
      </c>
      <c r="Q2634" s="105">
        <f t="shared" si="251"/>
        <v>0</v>
      </c>
      <c r="R2634" s="38">
        <f t="shared" si="247"/>
        <v>0</v>
      </c>
      <c r="S2634" s="40" t="str">
        <f t="shared" si="250"/>
        <v/>
      </c>
    </row>
    <row r="2635" spans="1:19">
      <c r="A2635" s="33"/>
      <c r="B2635" s="34"/>
      <c r="C2635" s="33"/>
      <c r="D2635" s="33"/>
      <c r="E2635" s="33"/>
      <c r="F2635" s="42"/>
      <c r="G2635" s="42"/>
      <c r="I2635">
        <f t="shared" si="248"/>
        <v>0</v>
      </c>
      <c r="J2635">
        <f t="shared" si="249"/>
        <v>0</v>
      </c>
      <c r="L2635" s="107"/>
      <c r="M2635" s="110"/>
      <c r="N2635" s="109"/>
      <c r="P2635" s="38">
        <f t="shared" si="246"/>
        <v>0</v>
      </c>
      <c r="Q2635" s="105">
        <f t="shared" si="251"/>
        <v>0</v>
      </c>
      <c r="R2635" s="38">
        <f t="shared" si="247"/>
        <v>0</v>
      </c>
      <c r="S2635" s="40" t="str">
        <f t="shared" si="250"/>
        <v/>
      </c>
    </row>
    <row r="2636" spans="1:19">
      <c r="A2636" s="33"/>
      <c r="B2636" s="34"/>
      <c r="C2636" s="33"/>
      <c r="D2636" s="33"/>
      <c r="E2636" s="33"/>
      <c r="F2636" s="42"/>
      <c r="G2636" s="42"/>
      <c r="I2636">
        <f t="shared" si="248"/>
        <v>0</v>
      </c>
      <c r="J2636">
        <f t="shared" si="249"/>
        <v>0</v>
      </c>
      <c r="L2636" s="107"/>
      <c r="M2636" s="110"/>
      <c r="N2636" s="109"/>
      <c r="P2636" s="38">
        <f t="shared" si="246"/>
        <v>0</v>
      </c>
      <c r="Q2636" s="105">
        <f t="shared" si="251"/>
        <v>0</v>
      </c>
      <c r="R2636" s="38">
        <f t="shared" si="247"/>
        <v>0</v>
      </c>
      <c r="S2636" s="40" t="str">
        <f t="shared" si="250"/>
        <v/>
      </c>
    </row>
    <row r="2637" spans="1:19">
      <c r="A2637" s="33"/>
      <c r="B2637" s="34"/>
      <c r="C2637" s="33"/>
      <c r="D2637" s="33"/>
      <c r="E2637" s="33"/>
      <c r="F2637" s="42"/>
      <c r="G2637" s="42"/>
      <c r="I2637">
        <f t="shared" si="248"/>
        <v>0</v>
      </c>
      <c r="J2637">
        <f t="shared" si="249"/>
        <v>0</v>
      </c>
      <c r="L2637" s="107"/>
      <c r="M2637" s="110"/>
      <c r="N2637" s="109"/>
      <c r="P2637" s="38">
        <f t="shared" si="246"/>
        <v>0</v>
      </c>
      <c r="Q2637" s="105">
        <f t="shared" si="251"/>
        <v>0</v>
      </c>
      <c r="R2637" s="38">
        <f t="shared" si="247"/>
        <v>0</v>
      </c>
      <c r="S2637" s="40" t="str">
        <f t="shared" si="250"/>
        <v/>
      </c>
    </row>
    <row r="2638" spans="1:19">
      <c r="A2638" s="33"/>
      <c r="B2638" s="34"/>
      <c r="C2638" s="33"/>
      <c r="D2638" s="33"/>
      <c r="E2638" s="33"/>
      <c r="F2638" s="42"/>
      <c r="G2638" s="42"/>
      <c r="I2638">
        <f t="shared" si="248"/>
        <v>0</v>
      </c>
      <c r="J2638">
        <f t="shared" si="249"/>
        <v>0</v>
      </c>
      <c r="L2638" s="107"/>
      <c r="M2638" s="110"/>
      <c r="N2638" s="109"/>
      <c r="P2638" s="38">
        <f t="shared" si="246"/>
        <v>0</v>
      </c>
      <c r="Q2638" s="105">
        <f t="shared" si="251"/>
        <v>0</v>
      </c>
      <c r="R2638" s="38">
        <f t="shared" si="247"/>
        <v>0</v>
      </c>
      <c r="S2638" s="40" t="str">
        <f t="shared" si="250"/>
        <v/>
      </c>
    </row>
    <row r="2639" spans="1:19">
      <c r="A2639" s="33"/>
      <c r="B2639" s="34"/>
      <c r="C2639" s="33"/>
      <c r="D2639" s="33"/>
      <c r="E2639" s="33"/>
      <c r="F2639" s="42"/>
      <c r="G2639" s="42"/>
      <c r="I2639">
        <f t="shared" si="248"/>
        <v>0</v>
      </c>
      <c r="J2639">
        <f t="shared" si="249"/>
        <v>0</v>
      </c>
      <c r="L2639" s="107"/>
      <c r="M2639" s="110"/>
      <c r="N2639" s="109"/>
      <c r="P2639" s="38">
        <f t="shared" si="246"/>
        <v>0</v>
      </c>
      <c r="Q2639" s="105">
        <f t="shared" si="251"/>
        <v>0</v>
      </c>
      <c r="R2639" s="38">
        <f t="shared" si="247"/>
        <v>0</v>
      </c>
      <c r="S2639" s="40" t="str">
        <f t="shared" si="250"/>
        <v/>
      </c>
    </row>
    <row r="2640" spans="1:19">
      <c r="A2640" s="33"/>
      <c r="B2640" s="34"/>
      <c r="C2640" s="33"/>
      <c r="D2640" s="33"/>
      <c r="E2640" s="33"/>
      <c r="F2640" s="42"/>
      <c r="G2640" s="42"/>
      <c r="I2640">
        <f t="shared" si="248"/>
        <v>0</v>
      </c>
      <c r="J2640">
        <f t="shared" si="249"/>
        <v>0</v>
      </c>
      <c r="L2640" s="107"/>
      <c r="M2640" s="110"/>
      <c r="N2640" s="109"/>
      <c r="P2640" s="38">
        <f t="shared" si="246"/>
        <v>0</v>
      </c>
      <c r="Q2640" s="105">
        <f t="shared" si="251"/>
        <v>0</v>
      </c>
      <c r="R2640" s="38">
        <f t="shared" si="247"/>
        <v>0</v>
      </c>
      <c r="S2640" s="40" t="str">
        <f t="shared" si="250"/>
        <v/>
      </c>
    </row>
    <row r="2641" spans="1:19">
      <c r="A2641" s="33"/>
      <c r="B2641" s="34"/>
      <c r="C2641" s="33"/>
      <c r="D2641" s="33"/>
      <c r="E2641" s="33"/>
      <c r="F2641" s="42"/>
      <c r="G2641" s="42"/>
      <c r="I2641">
        <f t="shared" si="248"/>
        <v>0</v>
      </c>
      <c r="J2641">
        <f t="shared" si="249"/>
        <v>0</v>
      </c>
      <c r="L2641" s="107"/>
      <c r="M2641" s="110"/>
      <c r="N2641" s="109"/>
      <c r="P2641" s="38">
        <f t="shared" si="246"/>
        <v>0</v>
      </c>
      <c r="Q2641" s="105">
        <f t="shared" si="251"/>
        <v>0</v>
      </c>
      <c r="R2641" s="38">
        <f t="shared" si="247"/>
        <v>0</v>
      </c>
      <c r="S2641" s="40" t="str">
        <f t="shared" si="250"/>
        <v/>
      </c>
    </row>
    <row r="2642" spans="1:19">
      <c r="A2642" s="33"/>
      <c r="B2642" s="34"/>
      <c r="C2642" s="33"/>
      <c r="D2642" s="33"/>
      <c r="E2642" s="33"/>
      <c r="F2642" s="42"/>
      <c r="G2642" s="42"/>
      <c r="I2642">
        <f t="shared" si="248"/>
        <v>0</v>
      </c>
      <c r="J2642">
        <f t="shared" si="249"/>
        <v>0</v>
      </c>
      <c r="L2642" s="107"/>
      <c r="M2642" s="110"/>
      <c r="N2642" s="109"/>
      <c r="P2642" s="38">
        <f t="shared" si="246"/>
        <v>0</v>
      </c>
      <c r="Q2642" s="105">
        <f t="shared" si="251"/>
        <v>0</v>
      </c>
      <c r="R2642" s="38">
        <f t="shared" si="247"/>
        <v>0</v>
      </c>
      <c r="S2642" s="40" t="str">
        <f t="shared" si="250"/>
        <v/>
      </c>
    </row>
    <row r="2643" spans="1:19">
      <c r="A2643" s="33"/>
      <c r="B2643" s="34"/>
      <c r="C2643" s="33"/>
      <c r="D2643" s="33"/>
      <c r="E2643" s="33"/>
      <c r="F2643" s="42"/>
      <c r="G2643" s="42"/>
      <c r="I2643">
        <f t="shared" si="248"/>
        <v>0</v>
      </c>
      <c r="J2643">
        <f t="shared" si="249"/>
        <v>0</v>
      </c>
      <c r="L2643" s="107"/>
      <c r="M2643" s="110"/>
      <c r="N2643" s="109"/>
      <c r="P2643" s="38">
        <f t="shared" si="246"/>
        <v>0</v>
      </c>
      <c r="Q2643" s="105">
        <f t="shared" si="251"/>
        <v>0</v>
      </c>
      <c r="R2643" s="38">
        <f t="shared" si="247"/>
        <v>0</v>
      </c>
      <c r="S2643" s="40" t="str">
        <f t="shared" si="250"/>
        <v/>
      </c>
    </row>
    <row r="2644" spans="1:19">
      <c r="A2644" s="33"/>
      <c r="B2644" s="34"/>
      <c r="C2644" s="33"/>
      <c r="D2644" s="33"/>
      <c r="E2644" s="33"/>
      <c r="F2644" s="42"/>
      <c r="G2644" s="42"/>
      <c r="I2644">
        <f t="shared" si="248"/>
        <v>0</v>
      </c>
      <c r="J2644">
        <f t="shared" si="249"/>
        <v>0</v>
      </c>
      <c r="L2644" s="107"/>
      <c r="M2644" s="110"/>
      <c r="N2644" s="109"/>
      <c r="P2644" s="38">
        <f t="shared" si="246"/>
        <v>0</v>
      </c>
      <c r="Q2644" s="105">
        <f t="shared" si="251"/>
        <v>0</v>
      </c>
      <c r="R2644" s="38">
        <f t="shared" si="247"/>
        <v>0</v>
      </c>
      <c r="S2644" s="40" t="str">
        <f t="shared" si="250"/>
        <v/>
      </c>
    </row>
    <row r="2645" spans="1:19">
      <c r="A2645" s="33"/>
      <c r="B2645" s="34"/>
      <c r="C2645" s="33"/>
      <c r="D2645" s="33"/>
      <c r="E2645" s="33"/>
      <c r="F2645" s="42"/>
      <c r="G2645" s="42"/>
      <c r="I2645">
        <f t="shared" si="248"/>
        <v>0</v>
      </c>
      <c r="J2645">
        <f t="shared" si="249"/>
        <v>0</v>
      </c>
      <c r="L2645" s="107"/>
      <c r="M2645" s="110"/>
      <c r="N2645" s="109"/>
      <c r="P2645" s="38">
        <f t="shared" si="246"/>
        <v>0</v>
      </c>
      <c r="Q2645" s="105">
        <f t="shared" si="251"/>
        <v>0</v>
      </c>
      <c r="R2645" s="38">
        <f t="shared" si="247"/>
        <v>0</v>
      </c>
      <c r="S2645" s="40" t="str">
        <f t="shared" si="250"/>
        <v/>
      </c>
    </row>
    <row r="2646" spans="1:19">
      <c r="A2646" s="33"/>
      <c r="B2646" s="34"/>
      <c r="C2646" s="33"/>
      <c r="D2646" s="33"/>
      <c r="E2646" s="33"/>
      <c r="F2646" s="42"/>
      <c r="G2646" s="42"/>
      <c r="I2646">
        <f t="shared" si="248"/>
        <v>0</v>
      </c>
      <c r="J2646">
        <f t="shared" si="249"/>
        <v>0</v>
      </c>
      <c r="L2646" s="107"/>
      <c r="M2646" s="110"/>
      <c r="N2646" s="109"/>
      <c r="P2646" s="38">
        <f t="shared" si="246"/>
        <v>0</v>
      </c>
      <c r="Q2646" s="105">
        <f t="shared" si="251"/>
        <v>0</v>
      </c>
      <c r="R2646" s="38">
        <f t="shared" si="247"/>
        <v>0</v>
      </c>
      <c r="S2646" s="40" t="str">
        <f t="shared" si="250"/>
        <v/>
      </c>
    </row>
    <row r="2647" spans="1:19">
      <c r="A2647" s="33"/>
      <c r="B2647" s="34"/>
      <c r="C2647" s="33"/>
      <c r="D2647" s="33"/>
      <c r="E2647" s="33"/>
      <c r="F2647" s="42"/>
      <c r="G2647" s="42"/>
      <c r="I2647">
        <f t="shared" si="248"/>
        <v>0</v>
      </c>
      <c r="J2647">
        <f t="shared" si="249"/>
        <v>0</v>
      </c>
      <c r="L2647" s="107"/>
      <c r="M2647" s="110"/>
      <c r="N2647" s="109"/>
      <c r="P2647" s="38">
        <f t="shared" si="246"/>
        <v>0</v>
      </c>
      <c r="Q2647" s="105">
        <f t="shared" si="251"/>
        <v>0</v>
      </c>
      <c r="R2647" s="38">
        <f t="shared" si="247"/>
        <v>0</v>
      </c>
      <c r="S2647" s="40" t="str">
        <f t="shared" si="250"/>
        <v/>
      </c>
    </row>
    <row r="2648" spans="1:19">
      <c r="A2648" s="33"/>
      <c r="B2648" s="34"/>
      <c r="C2648" s="33"/>
      <c r="D2648" s="33"/>
      <c r="E2648" s="33"/>
      <c r="F2648" s="42"/>
      <c r="G2648" s="42"/>
      <c r="I2648">
        <f t="shared" si="248"/>
        <v>0</v>
      </c>
      <c r="J2648">
        <f t="shared" si="249"/>
        <v>0</v>
      </c>
      <c r="L2648" s="107"/>
      <c r="M2648" s="110"/>
      <c r="N2648" s="109"/>
      <c r="P2648" s="38">
        <f t="shared" si="246"/>
        <v>0</v>
      </c>
      <c r="Q2648" s="105">
        <f t="shared" si="251"/>
        <v>0</v>
      </c>
      <c r="R2648" s="38">
        <f t="shared" si="247"/>
        <v>0</v>
      </c>
      <c r="S2648" s="40" t="str">
        <f t="shared" si="250"/>
        <v/>
      </c>
    </row>
    <row r="2649" spans="1:19">
      <c r="A2649" s="33"/>
      <c r="B2649" s="34"/>
      <c r="C2649" s="33"/>
      <c r="D2649" s="33"/>
      <c r="E2649" s="33"/>
      <c r="F2649" s="42"/>
      <c r="G2649" s="42"/>
      <c r="I2649">
        <f t="shared" si="248"/>
        <v>0</v>
      </c>
      <c r="J2649">
        <f t="shared" si="249"/>
        <v>0</v>
      </c>
      <c r="L2649" s="107"/>
      <c r="M2649" s="110"/>
      <c r="N2649" s="109"/>
      <c r="P2649" s="38">
        <f t="shared" si="246"/>
        <v>0</v>
      </c>
      <c r="Q2649" s="105">
        <f t="shared" si="251"/>
        <v>0</v>
      </c>
      <c r="R2649" s="38">
        <f t="shared" si="247"/>
        <v>0</v>
      </c>
      <c r="S2649" s="40" t="str">
        <f t="shared" si="250"/>
        <v/>
      </c>
    </row>
    <row r="2650" spans="1:19">
      <c r="A2650" s="33"/>
      <c r="B2650" s="34"/>
      <c r="C2650" s="33"/>
      <c r="D2650" s="33"/>
      <c r="E2650" s="33"/>
      <c r="F2650" s="42"/>
      <c r="G2650" s="42"/>
      <c r="I2650">
        <f t="shared" si="248"/>
        <v>0</v>
      </c>
      <c r="J2650">
        <f t="shared" si="249"/>
        <v>0</v>
      </c>
      <c r="L2650" s="107"/>
      <c r="M2650" s="110"/>
      <c r="N2650" s="109"/>
      <c r="P2650" s="38">
        <f t="shared" si="246"/>
        <v>0</v>
      </c>
      <c r="Q2650" s="105">
        <f t="shared" si="251"/>
        <v>0</v>
      </c>
      <c r="R2650" s="38">
        <f t="shared" si="247"/>
        <v>0</v>
      </c>
      <c r="S2650" s="40" t="str">
        <f t="shared" si="250"/>
        <v/>
      </c>
    </row>
    <row r="2651" spans="1:19">
      <c r="A2651" s="33"/>
      <c r="B2651" s="34"/>
      <c r="C2651" s="33"/>
      <c r="D2651" s="33"/>
      <c r="E2651" s="33"/>
      <c r="F2651" s="42"/>
      <c r="G2651" s="42"/>
      <c r="I2651">
        <f t="shared" si="248"/>
        <v>0</v>
      </c>
      <c r="J2651">
        <f t="shared" si="249"/>
        <v>0</v>
      </c>
      <c r="L2651" s="107"/>
      <c r="M2651" s="110"/>
      <c r="N2651" s="109"/>
      <c r="P2651" s="38">
        <f t="shared" si="246"/>
        <v>0</v>
      </c>
      <c r="Q2651" s="105">
        <f t="shared" si="251"/>
        <v>0</v>
      </c>
      <c r="R2651" s="38">
        <f t="shared" si="247"/>
        <v>0</v>
      </c>
      <c r="S2651" s="40" t="str">
        <f t="shared" si="250"/>
        <v/>
      </c>
    </row>
    <row r="2652" spans="1:19">
      <c r="A2652" s="33"/>
      <c r="B2652" s="34"/>
      <c r="C2652" s="33"/>
      <c r="D2652" s="33"/>
      <c r="E2652" s="33"/>
      <c r="F2652" s="42"/>
      <c r="G2652" s="42"/>
      <c r="I2652">
        <f t="shared" si="248"/>
        <v>0</v>
      </c>
      <c r="J2652">
        <f t="shared" si="249"/>
        <v>0</v>
      </c>
      <c r="L2652" s="107"/>
      <c r="M2652" s="110"/>
      <c r="N2652" s="109"/>
      <c r="P2652" s="38">
        <f t="shared" si="246"/>
        <v>0</v>
      </c>
      <c r="Q2652" s="105">
        <f t="shared" si="251"/>
        <v>0</v>
      </c>
      <c r="R2652" s="38">
        <f t="shared" si="247"/>
        <v>0</v>
      </c>
      <c r="S2652" s="40" t="str">
        <f t="shared" si="250"/>
        <v/>
      </c>
    </row>
    <row r="2653" spans="1:19">
      <c r="A2653" s="33"/>
      <c r="B2653" s="34"/>
      <c r="C2653" s="33"/>
      <c r="D2653" s="33"/>
      <c r="E2653" s="33"/>
      <c r="F2653" s="42"/>
      <c r="G2653" s="42"/>
      <c r="I2653">
        <f t="shared" si="248"/>
        <v>0</v>
      </c>
      <c r="J2653">
        <f t="shared" si="249"/>
        <v>0</v>
      </c>
      <c r="L2653" s="107"/>
      <c r="M2653" s="110"/>
      <c r="N2653" s="109"/>
      <c r="P2653" s="38">
        <f t="shared" si="246"/>
        <v>0</v>
      </c>
      <c r="Q2653" s="105">
        <f t="shared" si="251"/>
        <v>0</v>
      </c>
      <c r="R2653" s="38">
        <f t="shared" si="247"/>
        <v>0</v>
      </c>
      <c r="S2653" s="40" t="str">
        <f t="shared" si="250"/>
        <v/>
      </c>
    </row>
    <row r="2654" spans="1:19">
      <c r="A2654" s="33"/>
      <c r="B2654" s="34"/>
      <c r="C2654" s="33"/>
      <c r="D2654" s="33"/>
      <c r="E2654" s="33"/>
      <c r="F2654" s="42"/>
      <c r="G2654" s="42"/>
      <c r="I2654">
        <f t="shared" si="248"/>
        <v>0</v>
      </c>
      <c r="J2654">
        <f t="shared" si="249"/>
        <v>0</v>
      </c>
      <c r="L2654" s="107"/>
      <c r="M2654" s="110"/>
      <c r="N2654" s="109"/>
      <c r="P2654" s="38">
        <f t="shared" si="246"/>
        <v>0</v>
      </c>
      <c r="Q2654" s="105">
        <f t="shared" si="251"/>
        <v>0</v>
      </c>
      <c r="R2654" s="38">
        <f t="shared" si="247"/>
        <v>0</v>
      </c>
      <c r="S2654" s="40" t="str">
        <f t="shared" si="250"/>
        <v/>
      </c>
    </row>
    <row r="2655" spans="1:19">
      <c r="A2655" s="33"/>
      <c r="B2655" s="34"/>
      <c r="C2655" s="33"/>
      <c r="D2655" s="33"/>
      <c r="E2655" s="33"/>
      <c r="F2655" s="42"/>
      <c r="G2655" s="42"/>
      <c r="I2655">
        <f t="shared" si="248"/>
        <v>0</v>
      </c>
      <c r="J2655">
        <f t="shared" si="249"/>
        <v>0</v>
      </c>
      <c r="L2655" s="107"/>
      <c r="M2655" s="110"/>
      <c r="N2655" s="109"/>
      <c r="P2655" s="38">
        <f t="shared" si="246"/>
        <v>0</v>
      </c>
      <c r="Q2655" s="105">
        <f t="shared" si="251"/>
        <v>0</v>
      </c>
      <c r="R2655" s="38">
        <f t="shared" si="247"/>
        <v>0</v>
      </c>
      <c r="S2655" s="40" t="str">
        <f t="shared" si="250"/>
        <v/>
      </c>
    </row>
    <row r="2656" spans="1:19">
      <c r="A2656" s="33"/>
      <c r="B2656" s="34"/>
      <c r="C2656" s="33"/>
      <c r="D2656" s="33"/>
      <c r="E2656" s="33"/>
      <c r="F2656" s="42"/>
      <c r="G2656" s="42"/>
      <c r="I2656">
        <f t="shared" si="248"/>
        <v>0</v>
      </c>
      <c r="J2656">
        <f t="shared" si="249"/>
        <v>0</v>
      </c>
      <c r="L2656" s="107"/>
      <c r="M2656" s="110"/>
      <c r="N2656" s="109"/>
      <c r="P2656" s="38">
        <f t="shared" si="246"/>
        <v>0</v>
      </c>
      <c r="Q2656" s="105">
        <f t="shared" si="251"/>
        <v>0</v>
      </c>
      <c r="R2656" s="38">
        <f t="shared" si="247"/>
        <v>0</v>
      </c>
      <c r="S2656" s="40" t="str">
        <f t="shared" si="250"/>
        <v/>
      </c>
    </row>
    <row r="2657" spans="1:19">
      <c r="A2657" s="33"/>
      <c r="B2657" s="34"/>
      <c r="C2657" s="33"/>
      <c r="D2657" s="33"/>
      <c r="E2657" s="33"/>
      <c r="F2657" s="42"/>
      <c r="G2657" s="42"/>
      <c r="I2657">
        <f t="shared" si="248"/>
        <v>0</v>
      </c>
      <c r="J2657">
        <f t="shared" si="249"/>
        <v>0</v>
      </c>
      <c r="L2657" s="107"/>
      <c r="M2657" s="110"/>
      <c r="N2657" s="109"/>
      <c r="P2657" s="38">
        <f t="shared" si="246"/>
        <v>0</v>
      </c>
      <c r="Q2657" s="105">
        <f t="shared" si="251"/>
        <v>0</v>
      </c>
      <c r="R2657" s="38">
        <f t="shared" si="247"/>
        <v>0</v>
      </c>
      <c r="S2657" s="40" t="str">
        <f t="shared" si="250"/>
        <v/>
      </c>
    </row>
    <row r="2658" spans="1:19">
      <c r="A2658" s="33"/>
      <c r="B2658" s="34"/>
      <c r="C2658" s="33"/>
      <c r="D2658" s="33"/>
      <c r="E2658" s="33"/>
      <c r="F2658" s="42"/>
      <c r="G2658" s="42"/>
      <c r="I2658">
        <f t="shared" si="248"/>
        <v>0</v>
      </c>
      <c r="J2658">
        <f t="shared" si="249"/>
        <v>0</v>
      </c>
      <c r="L2658" s="107"/>
      <c r="M2658" s="110"/>
      <c r="N2658" s="109"/>
      <c r="P2658" s="38">
        <f t="shared" si="246"/>
        <v>0</v>
      </c>
      <c r="Q2658" s="105">
        <f t="shared" si="251"/>
        <v>0</v>
      </c>
      <c r="R2658" s="38">
        <f t="shared" si="247"/>
        <v>0</v>
      </c>
      <c r="S2658" s="40" t="str">
        <f t="shared" si="250"/>
        <v/>
      </c>
    </row>
    <row r="2659" spans="1:19">
      <c r="A2659" s="33"/>
      <c r="B2659" s="34"/>
      <c r="C2659" s="33"/>
      <c r="D2659" s="33"/>
      <c r="E2659" s="33"/>
      <c r="F2659" s="42"/>
      <c r="G2659" s="42"/>
      <c r="I2659">
        <f t="shared" si="248"/>
        <v>0</v>
      </c>
      <c r="J2659">
        <f t="shared" si="249"/>
        <v>0</v>
      </c>
      <c r="L2659" s="107"/>
      <c r="M2659" s="110"/>
      <c r="N2659" s="109"/>
      <c r="P2659" s="38">
        <f t="shared" si="246"/>
        <v>0</v>
      </c>
      <c r="Q2659" s="105">
        <f t="shared" si="251"/>
        <v>0</v>
      </c>
      <c r="R2659" s="38">
        <f t="shared" si="247"/>
        <v>0</v>
      </c>
      <c r="S2659" s="40" t="str">
        <f t="shared" si="250"/>
        <v/>
      </c>
    </row>
    <row r="2660" spans="1:19">
      <c r="A2660" s="33"/>
      <c r="B2660" s="34"/>
      <c r="C2660" s="33"/>
      <c r="D2660" s="33"/>
      <c r="E2660" s="33"/>
      <c r="F2660" s="42"/>
      <c r="G2660" s="42"/>
      <c r="I2660">
        <f t="shared" si="248"/>
        <v>0</v>
      </c>
      <c r="J2660">
        <f t="shared" si="249"/>
        <v>0</v>
      </c>
      <c r="L2660" s="107"/>
      <c r="M2660" s="110"/>
      <c r="N2660" s="109"/>
      <c r="P2660" s="38">
        <f t="shared" si="246"/>
        <v>0</v>
      </c>
      <c r="Q2660" s="105">
        <f t="shared" si="251"/>
        <v>0</v>
      </c>
      <c r="R2660" s="38">
        <f t="shared" si="247"/>
        <v>0</v>
      </c>
      <c r="S2660" s="40" t="str">
        <f t="shared" si="250"/>
        <v/>
      </c>
    </row>
    <row r="2661" spans="1:19">
      <c r="A2661" s="33"/>
      <c r="B2661" s="34"/>
      <c r="C2661" s="33"/>
      <c r="D2661" s="33"/>
      <c r="E2661" s="33"/>
      <c r="F2661" s="42"/>
      <c r="G2661" s="42"/>
      <c r="I2661">
        <f t="shared" si="248"/>
        <v>0</v>
      </c>
      <c r="J2661">
        <f t="shared" si="249"/>
        <v>0</v>
      </c>
      <c r="L2661" s="107"/>
      <c r="M2661" s="110"/>
      <c r="N2661" s="109"/>
      <c r="P2661" s="38">
        <f t="shared" si="246"/>
        <v>0</v>
      </c>
      <c r="Q2661" s="105">
        <f t="shared" si="251"/>
        <v>0</v>
      </c>
      <c r="R2661" s="38">
        <f t="shared" si="247"/>
        <v>0</v>
      </c>
      <c r="S2661" s="40" t="str">
        <f t="shared" si="250"/>
        <v/>
      </c>
    </row>
    <row r="2662" spans="1:19">
      <c r="A2662" s="33"/>
      <c r="B2662" s="34"/>
      <c r="C2662" s="33"/>
      <c r="D2662" s="33"/>
      <c r="E2662" s="33"/>
      <c r="F2662" s="42"/>
      <c r="G2662" s="42"/>
      <c r="I2662">
        <f t="shared" si="248"/>
        <v>0</v>
      </c>
      <c r="J2662">
        <f t="shared" si="249"/>
        <v>0</v>
      </c>
      <c r="L2662" s="107"/>
      <c r="M2662" s="110"/>
      <c r="N2662" s="109"/>
      <c r="P2662" s="38">
        <f t="shared" si="246"/>
        <v>0</v>
      </c>
      <c r="Q2662" s="105">
        <f t="shared" si="251"/>
        <v>0</v>
      </c>
      <c r="R2662" s="38">
        <f t="shared" si="247"/>
        <v>0</v>
      </c>
      <c r="S2662" s="40" t="str">
        <f t="shared" si="250"/>
        <v/>
      </c>
    </row>
    <row r="2663" spans="1:19">
      <c r="A2663" s="33"/>
      <c r="B2663" s="34"/>
      <c r="C2663" s="33"/>
      <c r="D2663" s="33"/>
      <c r="E2663" s="33"/>
      <c r="F2663" s="42"/>
      <c r="G2663" s="42"/>
      <c r="I2663">
        <f t="shared" si="248"/>
        <v>0</v>
      </c>
      <c r="J2663">
        <f t="shared" si="249"/>
        <v>0</v>
      </c>
      <c r="L2663" s="107"/>
      <c r="M2663" s="110"/>
      <c r="N2663" s="109"/>
      <c r="P2663" s="38">
        <f t="shared" si="246"/>
        <v>0</v>
      </c>
      <c r="Q2663" s="105">
        <f t="shared" si="251"/>
        <v>0</v>
      </c>
      <c r="R2663" s="38">
        <f t="shared" si="247"/>
        <v>0</v>
      </c>
      <c r="S2663" s="40" t="str">
        <f t="shared" si="250"/>
        <v/>
      </c>
    </row>
    <row r="2664" spans="1:19">
      <c r="A2664" s="33"/>
      <c r="B2664" s="34"/>
      <c r="C2664" s="33"/>
      <c r="D2664" s="33"/>
      <c r="E2664" s="33"/>
      <c r="F2664" s="42"/>
      <c r="G2664" s="42"/>
      <c r="I2664">
        <f t="shared" si="248"/>
        <v>0</v>
      </c>
      <c r="J2664">
        <f t="shared" si="249"/>
        <v>0</v>
      </c>
      <c r="L2664" s="107"/>
      <c r="M2664" s="110"/>
      <c r="N2664" s="109"/>
      <c r="P2664" s="38">
        <f t="shared" si="246"/>
        <v>0</v>
      </c>
      <c r="Q2664" s="105">
        <f t="shared" si="251"/>
        <v>0</v>
      </c>
      <c r="R2664" s="38">
        <f t="shared" si="247"/>
        <v>0</v>
      </c>
      <c r="S2664" s="40" t="str">
        <f t="shared" si="250"/>
        <v/>
      </c>
    </row>
    <row r="2665" spans="1:19">
      <c r="A2665" s="33"/>
      <c r="B2665" s="34"/>
      <c r="C2665" s="33"/>
      <c r="D2665" s="33"/>
      <c r="E2665" s="33"/>
      <c r="F2665" s="42"/>
      <c r="G2665" s="42"/>
      <c r="I2665">
        <f t="shared" si="248"/>
        <v>0</v>
      </c>
      <c r="J2665">
        <f t="shared" si="249"/>
        <v>0</v>
      </c>
      <c r="L2665" s="107"/>
      <c r="M2665" s="110"/>
      <c r="N2665" s="109"/>
      <c r="P2665" s="38">
        <f t="shared" si="246"/>
        <v>0</v>
      </c>
      <c r="Q2665" s="105">
        <f t="shared" si="251"/>
        <v>0</v>
      </c>
      <c r="R2665" s="38">
        <f t="shared" si="247"/>
        <v>0</v>
      </c>
      <c r="S2665" s="40" t="str">
        <f t="shared" si="250"/>
        <v/>
      </c>
    </row>
    <row r="2666" spans="1:19">
      <c r="A2666" s="33"/>
      <c r="B2666" s="34"/>
      <c r="C2666" s="33"/>
      <c r="D2666" s="33"/>
      <c r="E2666" s="33"/>
      <c r="F2666" s="42"/>
      <c r="G2666" s="42"/>
      <c r="I2666">
        <f t="shared" si="248"/>
        <v>0</v>
      </c>
      <c r="J2666">
        <f t="shared" si="249"/>
        <v>0</v>
      </c>
      <c r="L2666" s="107"/>
      <c r="M2666" s="110"/>
      <c r="N2666" s="109"/>
      <c r="P2666" s="38">
        <f t="shared" si="246"/>
        <v>0</v>
      </c>
      <c r="Q2666" s="105">
        <f t="shared" si="251"/>
        <v>0</v>
      </c>
      <c r="R2666" s="38">
        <f t="shared" si="247"/>
        <v>0</v>
      </c>
      <c r="S2666" s="40" t="str">
        <f t="shared" si="250"/>
        <v/>
      </c>
    </row>
    <row r="2667" spans="1:19">
      <c r="A2667" s="33"/>
      <c r="B2667" s="34"/>
      <c r="C2667" s="33"/>
      <c r="D2667" s="33"/>
      <c r="E2667" s="33"/>
      <c r="F2667" s="42"/>
      <c r="G2667" s="42"/>
      <c r="I2667">
        <f t="shared" si="248"/>
        <v>0</v>
      </c>
      <c r="J2667">
        <f t="shared" si="249"/>
        <v>0</v>
      </c>
      <c r="L2667" s="107"/>
      <c r="M2667" s="110"/>
      <c r="N2667" s="109"/>
      <c r="P2667" s="38">
        <f t="shared" si="246"/>
        <v>0</v>
      </c>
      <c r="Q2667" s="105">
        <f t="shared" si="251"/>
        <v>0</v>
      </c>
      <c r="R2667" s="38">
        <f t="shared" si="247"/>
        <v>0</v>
      </c>
      <c r="S2667" s="40" t="str">
        <f t="shared" si="250"/>
        <v/>
      </c>
    </row>
    <row r="2668" spans="1:19">
      <c r="A2668" s="33"/>
      <c r="B2668" s="34"/>
      <c r="C2668" s="33"/>
      <c r="D2668" s="33"/>
      <c r="E2668" s="33"/>
      <c r="F2668" s="42"/>
      <c r="G2668" s="42"/>
      <c r="I2668">
        <f t="shared" si="248"/>
        <v>0</v>
      </c>
      <c r="J2668">
        <f t="shared" si="249"/>
        <v>0</v>
      </c>
      <c r="L2668" s="107"/>
      <c r="M2668" s="110"/>
      <c r="N2668" s="109"/>
      <c r="P2668" s="38">
        <f t="shared" si="246"/>
        <v>0</v>
      </c>
      <c r="Q2668" s="105">
        <f t="shared" si="251"/>
        <v>0</v>
      </c>
      <c r="R2668" s="38">
        <f t="shared" si="247"/>
        <v>0</v>
      </c>
      <c r="S2668" s="40" t="str">
        <f t="shared" si="250"/>
        <v/>
      </c>
    </row>
    <row r="2669" spans="1:19">
      <c r="A2669" s="33"/>
      <c r="B2669" s="34"/>
      <c r="C2669" s="33"/>
      <c r="D2669" s="33"/>
      <c r="E2669" s="33"/>
      <c r="F2669" s="42"/>
      <c r="G2669" s="42"/>
      <c r="I2669">
        <f t="shared" si="248"/>
        <v>0</v>
      </c>
      <c r="J2669">
        <f t="shared" si="249"/>
        <v>0</v>
      </c>
      <c r="L2669" s="107"/>
      <c r="M2669" s="110"/>
      <c r="N2669" s="109"/>
      <c r="P2669" s="38">
        <f t="shared" si="246"/>
        <v>0</v>
      </c>
      <c r="Q2669" s="105">
        <f t="shared" si="251"/>
        <v>0</v>
      </c>
      <c r="R2669" s="38">
        <f t="shared" si="247"/>
        <v>0</v>
      </c>
      <c r="S2669" s="40" t="str">
        <f t="shared" si="250"/>
        <v/>
      </c>
    </row>
    <row r="2670" spans="1:19">
      <c r="A2670" s="33"/>
      <c r="B2670" s="34"/>
      <c r="C2670" s="33"/>
      <c r="D2670" s="33"/>
      <c r="E2670" s="33"/>
      <c r="F2670" s="42"/>
      <c r="G2670" s="42"/>
      <c r="I2670">
        <f t="shared" si="248"/>
        <v>0</v>
      </c>
      <c r="J2670">
        <f t="shared" si="249"/>
        <v>0</v>
      </c>
      <c r="L2670" s="107"/>
      <c r="M2670" s="110"/>
      <c r="N2670" s="109"/>
      <c r="P2670" s="38">
        <f t="shared" si="246"/>
        <v>0</v>
      </c>
      <c r="Q2670" s="105">
        <f t="shared" si="251"/>
        <v>0</v>
      </c>
      <c r="R2670" s="38">
        <f t="shared" si="247"/>
        <v>0</v>
      </c>
      <c r="S2670" s="40" t="str">
        <f t="shared" si="250"/>
        <v/>
      </c>
    </row>
    <row r="2671" spans="1:19">
      <c r="A2671" s="33"/>
      <c r="B2671" s="34"/>
      <c r="C2671" s="33"/>
      <c r="D2671" s="33"/>
      <c r="E2671" s="33"/>
      <c r="F2671" s="42"/>
      <c r="G2671" s="42"/>
      <c r="I2671">
        <f t="shared" si="248"/>
        <v>0</v>
      </c>
      <c r="J2671">
        <f t="shared" si="249"/>
        <v>0</v>
      </c>
      <c r="L2671" s="107"/>
      <c r="M2671" s="110"/>
      <c r="N2671" s="109"/>
      <c r="P2671" s="38">
        <f t="shared" si="246"/>
        <v>0</v>
      </c>
      <c r="Q2671" s="105">
        <f t="shared" si="251"/>
        <v>0</v>
      </c>
      <c r="R2671" s="38">
        <f t="shared" si="247"/>
        <v>0</v>
      </c>
      <c r="S2671" s="40" t="str">
        <f t="shared" si="250"/>
        <v/>
      </c>
    </row>
    <row r="2672" spans="1:19">
      <c r="A2672" s="33"/>
      <c r="B2672" s="34"/>
      <c r="C2672" s="33"/>
      <c r="D2672" s="33"/>
      <c r="E2672" s="33"/>
      <c r="F2672" s="42"/>
      <c r="G2672" s="42"/>
      <c r="I2672">
        <f t="shared" si="248"/>
        <v>0</v>
      </c>
      <c r="J2672">
        <f t="shared" si="249"/>
        <v>0</v>
      </c>
      <c r="L2672" s="107"/>
      <c r="M2672" s="110"/>
      <c r="N2672" s="109"/>
      <c r="P2672" s="38">
        <f t="shared" si="246"/>
        <v>0</v>
      </c>
      <c r="Q2672" s="105">
        <f t="shared" si="251"/>
        <v>0</v>
      </c>
      <c r="R2672" s="38">
        <f t="shared" si="247"/>
        <v>0</v>
      </c>
      <c r="S2672" s="40" t="str">
        <f t="shared" si="250"/>
        <v/>
      </c>
    </row>
    <row r="2673" spans="1:19">
      <c r="A2673" s="33"/>
      <c r="B2673" s="34"/>
      <c r="C2673" s="33"/>
      <c r="D2673" s="33"/>
      <c r="E2673" s="33"/>
      <c r="F2673" s="42"/>
      <c r="G2673" s="42"/>
      <c r="I2673">
        <f t="shared" si="248"/>
        <v>0</v>
      </c>
      <c r="J2673">
        <f t="shared" si="249"/>
        <v>0</v>
      </c>
      <c r="L2673" s="107"/>
      <c r="M2673" s="110"/>
      <c r="N2673" s="109"/>
      <c r="P2673" s="38">
        <f t="shared" si="246"/>
        <v>0</v>
      </c>
      <c r="Q2673" s="105">
        <f t="shared" si="251"/>
        <v>0</v>
      </c>
      <c r="R2673" s="38">
        <f t="shared" si="247"/>
        <v>0</v>
      </c>
      <c r="S2673" s="40" t="str">
        <f t="shared" si="250"/>
        <v/>
      </c>
    </row>
    <row r="2674" spans="1:19">
      <c r="A2674" s="33"/>
      <c r="B2674" s="34"/>
      <c r="C2674" s="33"/>
      <c r="D2674" s="33"/>
      <c r="E2674" s="33"/>
      <c r="F2674" s="42"/>
      <c r="G2674" s="42"/>
      <c r="I2674">
        <f t="shared" si="248"/>
        <v>0</v>
      </c>
      <c r="J2674">
        <f t="shared" si="249"/>
        <v>0</v>
      </c>
      <c r="L2674" s="107"/>
      <c r="M2674" s="110"/>
      <c r="N2674" s="109"/>
      <c r="P2674" s="38">
        <f t="shared" si="246"/>
        <v>0</v>
      </c>
      <c r="Q2674" s="105">
        <f t="shared" si="251"/>
        <v>0</v>
      </c>
      <c r="R2674" s="38">
        <f t="shared" si="247"/>
        <v>0</v>
      </c>
      <c r="S2674" s="40" t="str">
        <f t="shared" si="250"/>
        <v/>
      </c>
    </row>
    <row r="2675" spans="1:19">
      <c r="A2675" s="33"/>
      <c r="B2675" s="34"/>
      <c r="C2675" s="33"/>
      <c r="D2675" s="33"/>
      <c r="E2675" s="33"/>
      <c r="F2675" s="42"/>
      <c r="G2675" s="42"/>
      <c r="I2675">
        <f t="shared" si="248"/>
        <v>0</v>
      </c>
      <c r="J2675">
        <f t="shared" si="249"/>
        <v>0</v>
      </c>
      <c r="L2675" s="107"/>
      <c r="M2675" s="110"/>
      <c r="N2675" s="109"/>
      <c r="P2675" s="38">
        <f t="shared" si="246"/>
        <v>0</v>
      </c>
      <c r="Q2675" s="105">
        <f t="shared" si="251"/>
        <v>0</v>
      </c>
      <c r="R2675" s="38">
        <f t="shared" si="247"/>
        <v>0</v>
      </c>
      <c r="S2675" s="40" t="str">
        <f t="shared" si="250"/>
        <v/>
      </c>
    </row>
    <row r="2676" spans="1:19">
      <c r="A2676" s="33"/>
      <c r="B2676" s="34"/>
      <c r="C2676" s="33"/>
      <c r="D2676" s="33"/>
      <c r="E2676" s="33"/>
      <c r="F2676" s="42"/>
      <c r="G2676" s="42"/>
      <c r="I2676">
        <f t="shared" si="248"/>
        <v>0</v>
      </c>
      <c r="J2676">
        <f t="shared" si="249"/>
        <v>0</v>
      </c>
      <c r="L2676" s="107"/>
      <c r="M2676" s="110"/>
      <c r="N2676" s="109"/>
      <c r="P2676" s="38">
        <f t="shared" si="246"/>
        <v>0</v>
      </c>
      <c r="Q2676" s="105">
        <f t="shared" si="251"/>
        <v>0</v>
      </c>
      <c r="R2676" s="38">
        <f t="shared" si="247"/>
        <v>0</v>
      </c>
      <c r="S2676" s="40" t="str">
        <f t="shared" si="250"/>
        <v/>
      </c>
    </row>
    <row r="2677" spans="1:19">
      <c r="A2677" s="33"/>
      <c r="B2677" s="34"/>
      <c r="C2677" s="33"/>
      <c r="D2677" s="33"/>
      <c r="E2677" s="33"/>
      <c r="F2677" s="42"/>
      <c r="G2677" s="42"/>
      <c r="I2677">
        <f t="shared" si="248"/>
        <v>0</v>
      </c>
      <c r="J2677">
        <f t="shared" si="249"/>
        <v>0</v>
      </c>
      <c r="L2677" s="107"/>
      <c r="M2677" s="110"/>
      <c r="N2677" s="109"/>
      <c r="P2677" s="38">
        <f t="shared" si="246"/>
        <v>0</v>
      </c>
      <c r="Q2677" s="105">
        <f t="shared" si="251"/>
        <v>0</v>
      </c>
      <c r="R2677" s="38">
        <f t="shared" si="247"/>
        <v>0</v>
      </c>
      <c r="S2677" s="40" t="str">
        <f t="shared" si="250"/>
        <v/>
      </c>
    </row>
    <row r="2678" spans="1:19">
      <c r="A2678" s="33"/>
      <c r="B2678" s="34"/>
      <c r="C2678" s="33"/>
      <c r="D2678" s="33"/>
      <c r="E2678" s="33"/>
      <c r="F2678" s="42"/>
      <c r="G2678" s="42"/>
      <c r="I2678">
        <f t="shared" si="248"/>
        <v>0</v>
      </c>
      <c r="J2678">
        <f t="shared" si="249"/>
        <v>0</v>
      </c>
      <c r="L2678" s="107"/>
      <c r="M2678" s="110"/>
      <c r="N2678" s="109"/>
      <c r="P2678" s="38">
        <f t="shared" si="246"/>
        <v>0</v>
      </c>
      <c r="Q2678" s="105">
        <f t="shared" si="251"/>
        <v>0</v>
      </c>
      <c r="R2678" s="38">
        <f t="shared" si="247"/>
        <v>0</v>
      </c>
      <c r="S2678" s="40" t="str">
        <f t="shared" si="250"/>
        <v/>
      </c>
    </row>
    <row r="2679" spans="1:19">
      <c r="A2679" s="33"/>
      <c r="B2679" s="34"/>
      <c r="C2679" s="33"/>
      <c r="D2679" s="33"/>
      <c r="E2679" s="33"/>
      <c r="F2679" s="42"/>
      <c r="G2679" s="42"/>
      <c r="I2679">
        <f t="shared" si="248"/>
        <v>0</v>
      </c>
      <c r="J2679">
        <f t="shared" si="249"/>
        <v>0</v>
      </c>
      <c r="L2679" s="107"/>
      <c r="M2679" s="110"/>
      <c r="N2679" s="109"/>
      <c r="P2679" s="38">
        <f t="shared" ref="P2679:P2742" si="252">I2679*L2679/1000</f>
        <v>0</v>
      </c>
      <c r="Q2679" s="105">
        <f t="shared" si="251"/>
        <v>0</v>
      </c>
      <c r="R2679" s="38">
        <f t="shared" ref="R2679:R2742" si="253">J2679*N2679/1000</f>
        <v>0</v>
      </c>
      <c r="S2679" s="40" t="str">
        <f t="shared" si="250"/>
        <v/>
      </c>
    </row>
    <row r="2680" spans="1:19">
      <c r="A2680" s="33"/>
      <c r="B2680" s="34"/>
      <c r="C2680" s="33"/>
      <c r="D2680" s="33"/>
      <c r="E2680" s="33"/>
      <c r="F2680" s="42"/>
      <c r="G2680" s="42"/>
      <c r="I2680">
        <f t="shared" ref="I2680:I2743" si="254">IF(OR(E2680="R",E2680="E"),D2680,IF(D2680&gt;=E2680,D2680-E2680,0))</f>
        <v>0</v>
      </c>
      <c r="J2680">
        <f t="shared" ref="J2680:J2743" si="255">IF(OR(E2680="R",E2680="E"),0,IF(E2680&gt;D2680,E2680-D2680,0))</f>
        <v>0</v>
      </c>
      <c r="L2680" s="107"/>
      <c r="M2680" s="110"/>
      <c r="N2680" s="109"/>
      <c r="P2680" s="38">
        <f t="shared" si="252"/>
        <v>0</v>
      </c>
      <c r="Q2680" s="105">
        <f t="shared" si="251"/>
        <v>0</v>
      </c>
      <c r="R2680" s="38">
        <f t="shared" si="253"/>
        <v>0</v>
      </c>
      <c r="S2680" s="40" t="str">
        <f t="shared" si="250"/>
        <v/>
      </c>
    </row>
    <row r="2681" spans="1:19">
      <c r="A2681" s="33"/>
      <c r="B2681" s="34"/>
      <c r="C2681" s="33"/>
      <c r="D2681" s="33"/>
      <c r="E2681" s="33"/>
      <c r="F2681" s="42"/>
      <c r="G2681" s="42"/>
      <c r="I2681">
        <f t="shared" si="254"/>
        <v>0</v>
      </c>
      <c r="J2681">
        <f t="shared" si="255"/>
        <v>0</v>
      </c>
      <c r="L2681" s="107"/>
      <c r="M2681" s="110"/>
      <c r="N2681" s="109"/>
      <c r="P2681" s="38">
        <f t="shared" si="252"/>
        <v>0</v>
      </c>
      <c r="Q2681" s="105">
        <f t="shared" si="251"/>
        <v>0</v>
      </c>
      <c r="R2681" s="38">
        <f t="shared" si="253"/>
        <v>0</v>
      </c>
      <c r="S2681" s="40" t="str">
        <f t="shared" si="250"/>
        <v/>
      </c>
    </row>
    <row r="2682" spans="1:19">
      <c r="A2682" s="33"/>
      <c r="B2682" s="34"/>
      <c r="C2682" s="33"/>
      <c r="D2682" s="33"/>
      <c r="E2682" s="33"/>
      <c r="F2682" s="42"/>
      <c r="G2682" s="42"/>
      <c r="I2682">
        <f t="shared" si="254"/>
        <v>0</v>
      </c>
      <c r="J2682">
        <f t="shared" si="255"/>
        <v>0</v>
      </c>
      <c r="L2682" s="107"/>
      <c r="M2682" s="110"/>
      <c r="N2682" s="109"/>
      <c r="P2682" s="38">
        <f t="shared" si="252"/>
        <v>0</v>
      </c>
      <c r="Q2682" s="105">
        <f t="shared" si="251"/>
        <v>0</v>
      </c>
      <c r="R2682" s="38">
        <f t="shared" si="253"/>
        <v>0</v>
      </c>
      <c r="S2682" s="40" t="str">
        <f t="shared" si="250"/>
        <v/>
      </c>
    </row>
    <row r="2683" spans="1:19">
      <c r="A2683" s="33"/>
      <c r="B2683" s="34"/>
      <c r="C2683" s="33"/>
      <c r="D2683" s="33"/>
      <c r="E2683" s="33"/>
      <c r="F2683" s="42"/>
      <c r="G2683" s="42"/>
      <c r="I2683">
        <f t="shared" si="254"/>
        <v>0</v>
      </c>
      <c r="J2683">
        <f t="shared" si="255"/>
        <v>0</v>
      </c>
      <c r="L2683" s="107"/>
      <c r="M2683" s="110"/>
      <c r="N2683" s="109"/>
      <c r="P2683" s="38">
        <f t="shared" si="252"/>
        <v>0</v>
      </c>
      <c r="Q2683" s="105">
        <f t="shared" si="251"/>
        <v>0</v>
      </c>
      <c r="R2683" s="38">
        <f t="shared" si="253"/>
        <v>0</v>
      </c>
      <c r="S2683" s="40" t="str">
        <f t="shared" si="250"/>
        <v/>
      </c>
    </row>
    <row r="2684" spans="1:19">
      <c r="A2684" s="33"/>
      <c r="B2684" s="34"/>
      <c r="C2684" s="33"/>
      <c r="D2684" s="33"/>
      <c r="E2684" s="33"/>
      <c r="F2684" s="42"/>
      <c r="G2684" s="42"/>
      <c r="I2684">
        <f t="shared" si="254"/>
        <v>0</v>
      </c>
      <c r="J2684">
        <f t="shared" si="255"/>
        <v>0</v>
      </c>
      <c r="L2684" s="107"/>
      <c r="M2684" s="110"/>
      <c r="N2684" s="109"/>
      <c r="P2684" s="38">
        <f t="shared" si="252"/>
        <v>0</v>
      </c>
      <c r="Q2684" s="105">
        <f t="shared" si="251"/>
        <v>0</v>
      </c>
      <c r="R2684" s="38">
        <f t="shared" si="253"/>
        <v>0</v>
      </c>
      <c r="S2684" s="40" t="str">
        <f t="shared" si="250"/>
        <v/>
      </c>
    </row>
    <row r="2685" spans="1:19">
      <c r="A2685" s="33"/>
      <c r="B2685" s="34"/>
      <c r="C2685" s="33"/>
      <c r="D2685" s="33"/>
      <c r="E2685" s="33"/>
      <c r="F2685" s="42"/>
      <c r="G2685" s="42"/>
      <c r="I2685">
        <f t="shared" si="254"/>
        <v>0</v>
      </c>
      <c r="J2685">
        <f t="shared" si="255"/>
        <v>0</v>
      </c>
      <c r="L2685" s="107"/>
      <c r="M2685" s="110"/>
      <c r="N2685" s="109"/>
      <c r="P2685" s="38">
        <f t="shared" si="252"/>
        <v>0</v>
      </c>
      <c r="Q2685" s="105">
        <f t="shared" si="251"/>
        <v>0</v>
      </c>
      <c r="R2685" s="38">
        <f t="shared" si="253"/>
        <v>0</v>
      </c>
      <c r="S2685" s="40" t="str">
        <f t="shared" si="250"/>
        <v/>
      </c>
    </row>
    <row r="2686" spans="1:19">
      <c r="A2686" s="33"/>
      <c r="B2686" s="34"/>
      <c r="C2686" s="33"/>
      <c r="D2686" s="33"/>
      <c r="E2686" s="33"/>
      <c r="F2686" s="42"/>
      <c r="G2686" s="42"/>
      <c r="I2686">
        <f t="shared" si="254"/>
        <v>0</v>
      </c>
      <c r="J2686">
        <f t="shared" si="255"/>
        <v>0</v>
      </c>
      <c r="L2686" s="107"/>
      <c r="M2686" s="110"/>
      <c r="N2686" s="109"/>
      <c r="P2686" s="38">
        <f t="shared" si="252"/>
        <v>0</v>
      </c>
      <c r="Q2686" s="105">
        <f t="shared" si="251"/>
        <v>0</v>
      </c>
      <c r="R2686" s="38">
        <f t="shared" si="253"/>
        <v>0</v>
      </c>
      <c r="S2686" s="40" t="str">
        <f t="shared" si="250"/>
        <v/>
      </c>
    </row>
    <row r="2687" spans="1:19">
      <c r="A2687" s="33"/>
      <c r="B2687" s="34"/>
      <c r="C2687" s="33"/>
      <c r="D2687" s="33"/>
      <c r="E2687" s="33"/>
      <c r="F2687" s="42"/>
      <c r="G2687" s="42"/>
      <c r="I2687">
        <f t="shared" si="254"/>
        <v>0</v>
      </c>
      <c r="J2687">
        <f t="shared" si="255"/>
        <v>0</v>
      </c>
      <c r="L2687" s="107"/>
      <c r="M2687" s="110"/>
      <c r="N2687" s="109"/>
      <c r="P2687" s="38">
        <f t="shared" si="252"/>
        <v>0</v>
      </c>
      <c r="Q2687" s="105">
        <f t="shared" si="251"/>
        <v>0</v>
      </c>
      <c r="R2687" s="38">
        <f t="shared" si="253"/>
        <v>0</v>
      </c>
      <c r="S2687" s="40" t="str">
        <f t="shared" si="250"/>
        <v/>
      </c>
    </row>
    <row r="2688" spans="1:19">
      <c r="A2688" s="33"/>
      <c r="B2688" s="34"/>
      <c r="C2688" s="33"/>
      <c r="D2688" s="33"/>
      <c r="E2688" s="33"/>
      <c r="F2688" s="42"/>
      <c r="G2688" s="42"/>
      <c r="I2688">
        <f t="shared" si="254"/>
        <v>0</v>
      </c>
      <c r="J2688">
        <f t="shared" si="255"/>
        <v>0</v>
      </c>
      <c r="L2688" s="107"/>
      <c r="M2688" s="110"/>
      <c r="N2688" s="109"/>
      <c r="P2688" s="38">
        <f t="shared" si="252"/>
        <v>0</v>
      </c>
      <c r="Q2688" s="105">
        <f t="shared" si="251"/>
        <v>0</v>
      </c>
      <c r="R2688" s="38">
        <f t="shared" si="253"/>
        <v>0</v>
      </c>
      <c r="S2688" s="40" t="str">
        <f t="shared" si="250"/>
        <v/>
      </c>
    </row>
    <row r="2689" spans="1:19">
      <c r="A2689" s="33"/>
      <c r="B2689" s="34"/>
      <c r="C2689" s="33"/>
      <c r="D2689" s="33"/>
      <c r="E2689" s="33"/>
      <c r="F2689" s="42"/>
      <c r="G2689" s="42"/>
      <c r="I2689">
        <f t="shared" si="254"/>
        <v>0</v>
      </c>
      <c r="J2689">
        <f t="shared" si="255"/>
        <v>0</v>
      </c>
      <c r="L2689" s="107"/>
      <c r="M2689" s="110"/>
      <c r="N2689" s="109"/>
      <c r="P2689" s="38">
        <f t="shared" si="252"/>
        <v>0</v>
      </c>
      <c r="Q2689" s="105">
        <f t="shared" si="251"/>
        <v>0</v>
      </c>
      <c r="R2689" s="38">
        <f t="shared" si="253"/>
        <v>0</v>
      </c>
      <c r="S2689" s="40" t="str">
        <f t="shared" si="250"/>
        <v/>
      </c>
    </row>
    <row r="2690" spans="1:19">
      <c r="A2690" s="33"/>
      <c r="B2690" s="34"/>
      <c r="C2690" s="33"/>
      <c r="D2690" s="33"/>
      <c r="E2690" s="33"/>
      <c r="F2690" s="42"/>
      <c r="G2690" s="42"/>
      <c r="I2690">
        <f t="shared" si="254"/>
        <v>0</v>
      </c>
      <c r="J2690">
        <f t="shared" si="255"/>
        <v>0</v>
      </c>
      <c r="L2690" s="107"/>
      <c r="M2690" s="110"/>
      <c r="N2690" s="109"/>
      <c r="P2690" s="38">
        <f t="shared" si="252"/>
        <v>0</v>
      </c>
      <c r="Q2690" s="105">
        <f t="shared" si="251"/>
        <v>0</v>
      </c>
      <c r="R2690" s="38">
        <f t="shared" si="253"/>
        <v>0</v>
      </c>
      <c r="S2690" s="40" t="str">
        <f t="shared" si="250"/>
        <v/>
      </c>
    </row>
    <row r="2691" spans="1:19">
      <c r="A2691" s="33"/>
      <c r="B2691" s="34"/>
      <c r="C2691" s="33"/>
      <c r="D2691" s="33"/>
      <c r="E2691" s="33"/>
      <c r="F2691" s="42"/>
      <c r="G2691" s="42"/>
      <c r="I2691">
        <f t="shared" si="254"/>
        <v>0</v>
      </c>
      <c r="J2691">
        <f t="shared" si="255"/>
        <v>0</v>
      </c>
      <c r="L2691" s="107"/>
      <c r="M2691" s="110"/>
      <c r="N2691" s="109"/>
      <c r="P2691" s="38">
        <f t="shared" si="252"/>
        <v>0</v>
      </c>
      <c r="Q2691" s="105">
        <f t="shared" si="251"/>
        <v>0</v>
      </c>
      <c r="R2691" s="38">
        <f t="shared" si="253"/>
        <v>0</v>
      </c>
      <c r="S2691" s="40" t="str">
        <f t="shared" si="250"/>
        <v/>
      </c>
    </row>
    <row r="2692" spans="1:19">
      <c r="A2692" s="33"/>
      <c r="B2692" s="34"/>
      <c r="C2692" s="33"/>
      <c r="D2692" s="33"/>
      <c r="E2692" s="33"/>
      <c r="F2692" s="42"/>
      <c r="G2692" s="42"/>
      <c r="I2692">
        <f t="shared" si="254"/>
        <v>0</v>
      </c>
      <c r="J2692">
        <f t="shared" si="255"/>
        <v>0</v>
      </c>
      <c r="L2692" s="107"/>
      <c r="M2692" s="110"/>
      <c r="N2692" s="109"/>
      <c r="P2692" s="38">
        <f t="shared" si="252"/>
        <v>0</v>
      </c>
      <c r="Q2692" s="105">
        <f t="shared" si="251"/>
        <v>0</v>
      </c>
      <c r="R2692" s="38">
        <f t="shared" si="253"/>
        <v>0</v>
      </c>
      <c r="S2692" s="40" t="str">
        <f t="shared" si="250"/>
        <v/>
      </c>
    </row>
    <row r="2693" spans="1:19">
      <c r="A2693" s="33"/>
      <c r="B2693" s="34"/>
      <c r="C2693" s="33"/>
      <c r="D2693" s="33"/>
      <c r="E2693" s="33"/>
      <c r="F2693" s="42"/>
      <c r="G2693" s="42"/>
      <c r="I2693">
        <f t="shared" si="254"/>
        <v>0</v>
      </c>
      <c r="J2693">
        <f t="shared" si="255"/>
        <v>0</v>
      </c>
      <c r="L2693" s="107"/>
      <c r="M2693" s="110"/>
      <c r="N2693" s="109"/>
      <c r="P2693" s="38">
        <f t="shared" si="252"/>
        <v>0</v>
      </c>
      <c r="Q2693" s="105">
        <f t="shared" si="251"/>
        <v>0</v>
      </c>
      <c r="R2693" s="38">
        <f t="shared" si="253"/>
        <v>0</v>
      </c>
      <c r="S2693" s="40" t="str">
        <f t="shared" si="250"/>
        <v/>
      </c>
    </row>
    <row r="2694" spans="1:19">
      <c r="A2694" s="33"/>
      <c r="B2694" s="34"/>
      <c r="C2694" s="33"/>
      <c r="D2694" s="33"/>
      <c r="E2694" s="33"/>
      <c r="F2694" s="42"/>
      <c r="G2694" s="42"/>
      <c r="I2694">
        <f t="shared" si="254"/>
        <v>0</v>
      </c>
      <c r="J2694">
        <f t="shared" si="255"/>
        <v>0</v>
      </c>
      <c r="L2694" s="107"/>
      <c r="M2694" s="110"/>
      <c r="N2694" s="109"/>
      <c r="P2694" s="38">
        <f t="shared" si="252"/>
        <v>0</v>
      </c>
      <c r="Q2694" s="105">
        <f t="shared" si="251"/>
        <v>0</v>
      </c>
      <c r="R2694" s="38">
        <f t="shared" si="253"/>
        <v>0</v>
      </c>
      <c r="S2694" s="40" t="str">
        <f t="shared" si="250"/>
        <v/>
      </c>
    </row>
    <row r="2695" spans="1:19">
      <c r="A2695" s="33"/>
      <c r="B2695" s="34"/>
      <c r="C2695" s="33"/>
      <c r="D2695" s="33"/>
      <c r="E2695" s="33"/>
      <c r="F2695" s="42"/>
      <c r="G2695" s="42"/>
      <c r="I2695">
        <f t="shared" si="254"/>
        <v>0</v>
      </c>
      <c r="J2695">
        <f t="shared" si="255"/>
        <v>0</v>
      </c>
      <c r="L2695" s="107"/>
      <c r="M2695" s="110"/>
      <c r="N2695" s="109"/>
      <c r="P2695" s="38">
        <f t="shared" si="252"/>
        <v>0</v>
      </c>
      <c r="Q2695" s="105">
        <f t="shared" si="251"/>
        <v>0</v>
      </c>
      <c r="R2695" s="38">
        <f t="shared" si="253"/>
        <v>0</v>
      </c>
      <c r="S2695" s="40" t="str">
        <f t="shared" ref="S2695:S2758" si="256">IF(C2695=1,SUM(R2695:R2718)-SUM(P2695:P2718),"")</f>
        <v/>
      </c>
    </row>
    <row r="2696" spans="1:19">
      <c r="A2696" s="33"/>
      <c r="B2696" s="34"/>
      <c r="C2696" s="33"/>
      <c r="D2696" s="33"/>
      <c r="E2696" s="33"/>
      <c r="F2696" s="42"/>
      <c r="G2696" s="42"/>
      <c r="I2696">
        <f t="shared" si="254"/>
        <v>0</v>
      </c>
      <c r="J2696">
        <f t="shared" si="255"/>
        <v>0</v>
      </c>
      <c r="L2696" s="107"/>
      <c r="M2696" s="110"/>
      <c r="N2696" s="109"/>
      <c r="P2696" s="38">
        <f t="shared" si="252"/>
        <v>0</v>
      </c>
      <c r="Q2696" s="105">
        <f t="shared" ref="Q2696:Q2759" si="257">I2696*M2696/1000</f>
        <v>0</v>
      </c>
      <c r="R2696" s="38">
        <f t="shared" si="253"/>
        <v>0</v>
      </c>
      <c r="S2696" s="40" t="str">
        <f t="shared" si="256"/>
        <v/>
      </c>
    </row>
    <row r="2697" spans="1:19">
      <c r="A2697" s="33"/>
      <c r="B2697" s="34"/>
      <c r="C2697" s="33"/>
      <c r="D2697" s="33"/>
      <c r="E2697" s="33"/>
      <c r="F2697" s="42"/>
      <c r="G2697" s="42"/>
      <c r="I2697">
        <f t="shared" si="254"/>
        <v>0</v>
      </c>
      <c r="J2697">
        <f t="shared" si="255"/>
        <v>0</v>
      </c>
      <c r="L2697" s="107"/>
      <c r="M2697" s="110"/>
      <c r="N2697" s="109"/>
      <c r="P2697" s="38">
        <f t="shared" si="252"/>
        <v>0</v>
      </c>
      <c r="Q2697" s="105">
        <f t="shared" si="257"/>
        <v>0</v>
      </c>
      <c r="R2697" s="38">
        <f t="shared" si="253"/>
        <v>0</v>
      </c>
      <c r="S2697" s="40" t="str">
        <f t="shared" si="256"/>
        <v/>
      </c>
    </row>
    <row r="2698" spans="1:19">
      <c r="A2698" s="33"/>
      <c r="B2698" s="34"/>
      <c r="C2698" s="33"/>
      <c r="D2698" s="33"/>
      <c r="E2698" s="33"/>
      <c r="F2698" s="42"/>
      <c r="G2698" s="42"/>
      <c r="I2698">
        <f t="shared" si="254"/>
        <v>0</v>
      </c>
      <c r="J2698">
        <f t="shared" si="255"/>
        <v>0</v>
      </c>
      <c r="L2698" s="107"/>
      <c r="M2698" s="110"/>
      <c r="N2698" s="109"/>
      <c r="P2698" s="38">
        <f t="shared" si="252"/>
        <v>0</v>
      </c>
      <c r="Q2698" s="105">
        <f t="shared" si="257"/>
        <v>0</v>
      </c>
      <c r="R2698" s="38">
        <f t="shared" si="253"/>
        <v>0</v>
      </c>
      <c r="S2698" s="40" t="str">
        <f t="shared" si="256"/>
        <v/>
      </c>
    </row>
    <row r="2699" spans="1:19">
      <c r="A2699" s="33"/>
      <c r="B2699" s="34"/>
      <c r="C2699" s="33"/>
      <c r="D2699" s="33"/>
      <c r="E2699" s="33"/>
      <c r="F2699" s="42"/>
      <c r="G2699" s="42"/>
      <c r="I2699">
        <f t="shared" si="254"/>
        <v>0</v>
      </c>
      <c r="J2699">
        <f t="shared" si="255"/>
        <v>0</v>
      </c>
      <c r="L2699" s="107"/>
      <c r="M2699" s="110"/>
      <c r="N2699" s="109"/>
      <c r="P2699" s="38">
        <f t="shared" si="252"/>
        <v>0</v>
      </c>
      <c r="Q2699" s="105">
        <f t="shared" si="257"/>
        <v>0</v>
      </c>
      <c r="R2699" s="38">
        <f t="shared" si="253"/>
        <v>0</v>
      </c>
      <c r="S2699" s="40" t="str">
        <f t="shared" si="256"/>
        <v/>
      </c>
    </row>
    <row r="2700" spans="1:19">
      <c r="A2700" s="33"/>
      <c r="B2700" s="34"/>
      <c r="C2700" s="33"/>
      <c r="D2700" s="33"/>
      <c r="E2700" s="33"/>
      <c r="F2700" s="42"/>
      <c r="G2700" s="42"/>
      <c r="I2700">
        <f t="shared" si="254"/>
        <v>0</v>
      </c>
      <c r="J2700">
        <f t="shared" si="255"/>
        <v>0</v>
      </c>
      <c r="L2700" s="107"/>
      <c r="M2700" s="110"/>
      <c r="N2700" s="109"/>
      <c r="P2700" s="38">
        <f t="shared" si="252"/>
        <v>0</v>
      </c>
      <c r="Q2700" s="105">
        <f t="shared" si="257"/>
        <v>0</v>
      </c>
      <c r="R2700" s="38">
        <f t="shared" si="253"/>
        <v>0</v>
      </c>
      <c r="S2700" s="40" t="str">
        <f t="shared" si="256"/>
        <v/>
      </c>
    </row>
    <row r="2701" spans="1:19">
      <c r="A2701" s="33"/>
      <c r="B2701" s="34"/>
      <c r="C2701" s="33"/>
      <c r="D2701" s="33"/>
      <c r="E2701" s="33"/>
      <c r="F2701" s="42"/>
      <c r="G2701" s="42"/>
      <c r="I2701">
        <f t="shared" si="254"/>
        <v>0</v>
      </c>
      <c r="J2701">
        <f t="shared" si="255"/>
        <v>0</v>
      </c>
      <c r="L2701" s="107"/>
      <c r="M2701" s="110"/>
      <c r="N2701" s="109"/>
      <c r="P2701" s="38">
        <f t="shared" si="252"/>
        <v>0</v>
      </c>
      <c r="Q2701" s="105">
        <f t="shared" si="257"/>
        <v>0</v>
      </c>
      <c r="R2701" s="38">
        <f t="shared" si="253"/>
        <v>0</v>
      </c>
      <c r="S2701" s="40" t="str">
        <f t="shared" si="256"/>
        <v/>
      </c>
    </row>
    <row r="2702" spans="1:19">
      <c r="A2702" s="33"/>
      <c r="B2702" s="34"/>
      <c r="C2702" s="33"/>
      <c r="D2702" s="33"/>
      <c r="E2702" s="33"/>
      <c r="F2702" s="42"/>
      <c r="G2702" s="42"/>
      <c r="I2702">
        <f t="shared" si="254"/>
        <v>0</v>
      </c>
      <c r="J2702">
        <f t="shared" si="255"/>
        <v>0</v>
      </c>
      <c r="L2702" s="107"/>
      <c r="M2702" s="110"/>
      <c r="N2702" s="109"/>
      <c r="P2702" s="38">
        <f t="shared" si="252"/>
        <v>0</v>
      </c>
      <c r="Q2702" s="105">
        <f t="shared" si="257"/>
        <v>0</v>
      </c>
      <c r="R2702" s="38">
        <f t="shared" si="253"/>
        <v>0</v>
      </c>
      <c r="S2702" s="40" t="str">
        <f t="shared" si="256"/>
        <v/>
      </c>
    </row>
    <row r="2703" spans="1:19">
      <c r="A2703" s="33"/>
      <c r="B2703" s="34"/>
      <c r="C2703" s="33"/>
      <c r="D2703" s="33"/>
      <c r="E2703" s="33"/>
      <c r="F2703" s="42"/>
      <c r="G2703" s="42"/>
      <c r="I2703">
        <f t="shared" si="254"/>
        <v>0</v>
      </c>
      <c r="J2703">
        <f t="shared" si="255"/>
        <v>0</v>
      </c>
      <c r="L2703" s="107"/>
      <c r="M2703" s="110"/>
      <c r="N2703" s="109"/>
      <c r="P2703" s="38">
        <f t="shared" si="252"/>
        <v>0</v>
      </c>
      <c r="Q2703" s="105">
        <f t="shared" si="257"/>
        <v>0</v>
      </c>
      <c r="R2703" s="38">
        <f t="shared" si="253"/>
        <v>0</v>
      </c>
      <c r="S2703" s="40" t="str">
        <f t="shared" si="256"/>
        <v/>
      </c>
    </row>
    <row r="2704" spans="1:19">
      <c r="A2704" s="33"/>
      <c r="B2704" s="34"/>
      <c r="C2704" s="33"/>
      <c r="D2704" s="33"/>
      <c r="E2704" s="33"/>
      <c r="F2704" s="42"/>
      <c r="G2704" s="42"/>
      <c r="I2704">
        <f t="shared" si="254"/>
        <v>0</v>
      </c>
      <c r="J2704">
        <f t="shared" si="255"/>
        <v>0</v>
      </c>
      <c r="L2704" s="107"/>
      <c r="M2704" s="110"/>
      <c r="N2704" s="109"/>
      <c r="P2704" s="38">
        <f t="shared" si="252"/>
        <v>0</v>
      </c>
      <c r="Q2704" s="105">
        <f t="shared" si="257"/>
        <v>0</v>
      </c>
      <c r="R2704" s="38">
        <f t="shared" si="253"/>
        <v>0</v>
      </c>
      <c r="S2704" s="40" t="str">
        <f t="shared" si="256"/>
        <v/>
      </c>
    </row>
    <row r="2705" spans="1:19">
      <c r="A2705" s="33"/>
      <c r="B2705" s="34"/>
      <c r="C2705" s="33"/>
      <c r="D2705" s="33"/>
      <c r="E2705" s="33"/>
      <c r="F2705" s="42"/>
      <c r="G2705" s="42"/>
      <c r="I2705">
        <f t="shared" si="254"/>
        <v>0</v>
      </c>
      <c r="J2705">
        <f t="shared" si="255"/>
        <v>0</v>
      </c>
      <c r="L2705" s="107"/>
      <c r="M2705" s="110"/>
      <c r="N2705" s="109"/>
      <c r="P2705" s="38">
        <f t="shared" si="252"/>
        <v>0</v>
      </c>
      <c r="Q2705" s="105">
        <f t="shared" si="257"/>
        <v>0</v>
      </c>
      <c r="R2705" s="38">
        <f t="shared" si="253"/>
        <v>0</v>
      </c>
      <c r="S2705" s="40" t="str">
        <f t="shared" si="256"/>
        <v/>
      </c>
    </row>
    <row r="2706" spans="1:19">
      <c r="A2706" s="33"/>
      <c r="B2706" s="34"/>
      <c r="C2706" s="33"/>
      <c r="D2706" s="33"/>
      <c r="E2706" s="33"/>
      <c r="F2706" s="42"/>
      <c r="G2706" s="42"/>
      <c r="I2706">
        <f t="shared" si="254"/>
        <v>0</v>
      </c>
      <c r="J2706">
        <f t="shared" si="255"/>
        <v>0</v>
      </c>
      <c r="L2706" s="107"/>
      <c r="M2706" s="110"/>
      <c r="N2706" s="109"/>
      <c r="P2706" s="38">
        <f t="shared" si="252"/>
        <v>0</v>
      </c>
      <c r="Q2706" s="105">
        <f t="shared" si="257"/>
        <v>0</v>
      </c>
      <c r="R2706" s="38">
        <f t="shared" si="253"/>
        <v>0</v>
      </c>
      <c r="S2706" s="40" t="str">
        <f t="shared" si="256"/>
        <v/>
      </c>
    </row>
    <row r="2707" spans="1:19">
      <c r="A2707" s="33"/>
      <c r="B2707" s="34"/>
      <c r="C2707" s="33"/>
      <c r="D2707" s="33"/>
      <c r="E2707" s="33"/>
      <c r="F2707" s="42"/>
      <c r="G2707" s="42"/>
      <c r="I2707">
        <f t="shared" si="254"/>
        <v>0</v>
      </c>
      <c r="J2707">
        <f t="shared" si="255"/>
        <v>0</v>
      </c>
      <c r="L2707" s="107"/>
      <c r="M2707" s="110"/>
      <c r="N2707" s="109"/>
      <c r="P2707" s="38">
        <f t="shared" si="252"/>
        <v>0</v>
      </c>
      <c r="Q2707" s="105">
        <f t="shared" si="257"/>
        <v>0</v>
      </c>
      <c r="R2707" s="38">
        <f t="shared" si="253"/>
        <v>0</v>
      </c>
      <c r="S2707" s="40" t="str">
        <f t="shared" si="256"/>
        <v/>
      </c>
    </row>
    <row r="2708" spans="1:19">
      <c r="A2708" s="33"/>
      <c r="B2708" s="34"/>
      <c r="C2708" s="33"/>
      <c r="D2708" s="33"/>
      <c r="E2708" s="33"/>
      <c r="F2708" s="42"/>
      <c r="G2708" s="42"/>
      <c r="I2708">
        <f t="shared" si="254"/>
        <v>0</v>
      </c>
      <c r="J2708">
        <f t="shared" si="255"/>
        <v>0</v>
      </c>
      <c r="L2708" s="107"/>
      <c r="M2708" s="110"/>
      <c r="N2708" s="109"/>
      <c r="P2708" s="38">
        <f t="shared" si="252"/>
        <v>0</v>
      </c>
      <c r="Q2708" s="105">
        <f t="shared" si="257"/>
        <v>0</v>
      </c>
      <c r="R2708" s="38">
        <f t="shared" si="253"/>
        <v>0</v>
      </c>
      <c r="S2708" s="40" t="str">
        <f t="shared" si="256"/>
        <v/>
      </c>
    </row>
    <row r="2709" spans="1:19">
      <c r="A2709" s="33"/>
      <c r="B2709" s="34"/>
      <c r="C2709" s="33"/>
      <c r="D2709" s="33"/>
      <c r="E2709" s="33"/>
      <c r="F2709" s="42"/>
      <c r="G2709" s="42"/>
      <c r="I2709">
        <f t="shared" si="254"/>
        <v>0</v>
      </c>
      <c r="J2709">
        <f t="shared" si="255"/>
        <v>0</v>
      </c>
      <c r="L2709" s="107"/>
      <c r="M2709" s="110"/>
      <c r="N2709" s="109"/>
      <c r="P2709" s="38">
        <f t="shared" si="252"/>
        <v>0</v>
      </c>
      <c r="Q2709" s="105">
        <f t="shared" si="257"/>
        <v>0</v>
      </c>
      <c r="R2709" s="38">
        <f t="shared" si="253"/>
        <v>0</v>
      </c>
      <c r="S2709" s="40" t="str">
        <f t="shared" si="256"/>
        <v/>
      </c>
    </row>
    <row r="2710" spans="1:19">
      <c r="A2710" s="33"/>
      <c r="B2710" s="34"/>
      <c r="C2710" s="33"/>
      <c r="D2710" s="33"/>
      <c r="E2710" s="33"/>
      <c r="F2710" s="42"/>
      <c r="G2710" s="42"/>
      <c r="I2710">
        <f t="shared" si="254"/>
        <v>0</v>
      </c>
      <c r="J2710">
        <f t="shared" si="255"/>
        <v>0</v>
      </c>
      <c r="L2710" s="107"/>
      <c r="M2710" s="110"/>
      <c r="N2710" s="109"/>
      <c r="P2710" s="38">
        <f t="shared" si="252"/>
        <v>0</v>
      </c>
      <c r="Q2710" s="105">
        <f t="shared" si="257"/>
        <v>0</v>
      </c>
      <c r="R2710" s="38">
        <f t="shared" si="253"/>
        <v>0</v>
      </c>
      <c r="S2710" s="40" t="str">
        <f t="shared" si="256"/>
        <v/>
      </c>
    </row>
    <row r="2711" spans="1:19">
      <c r="A2711" s="33"/>
      <c r="B2711" s="34"/>
      <c r="C2711" s="33"/>
      <c r="D2711" s="33"/>
      <c r="E2711" s="33"/>
      <c r="F2711" s="42"/>
      <c r="G2711" s="42"/>
      <c r="I2711">
        <f t="shared" si="254"/>
        <v>0</v>
      </c>
      <c r="J2711">
        <f t="shared" si="255"/>
        <v>0</v>
      </c>
      <c r="L2711" s="107"/>
      <c r="M2711" s="110"/>
      <c r="N2711" s="109"/>
      <c r="P2711" s="38">
        <f t="shared" si="252"/>
        <v>0</v>
      </c>
      <c r="Q2711" s="105">
        <f t="shared" si="257"/>
        <v>0</v>
      </c>
      <c r="R2711" s="38">
        <f t="shared" si="253"/>
        <v>0</v>
      </c>
      <c r="S2711" s="40" t="str">
        <f t="shared" si="256"/>
        <v/>
      </c>
    </row>
    <row r="2712" spans="1:19">
      <c r="A2712" s="33"/>
      <c r="B2712" s="34"/>
      <c r="C2712" s="33"/>
      <c r="D2712" s="33"/>
      <c r="E2712" s="33"/>
      <c r="F2712" s="42"/>
      <c r="G2712" s="42"/>
      <c r="I2712">
        <f t="shared" si="254"/>
        <v>0</v>
      </c>
      <c r="J2712">
        <f t="shared" si="255"/>
        <v>0</v>
      </c>
      <c r="L2712" s="107"/>
      <c r="M2712" s="110"/>
      <c r="N2712" s="109"/>
      <c r="P2712" s="38">
        <f t="shared" si="252"/>
        <v>0</v>
      </c>
      <c r="Q2712" s="105">
        <f t="shared" si="257"/>
        <v>0</v>
      </c>
      <c r="R2712" s="38">
        <f t="shared" si="253"/>
        <v>0</v>
      </c>
      <c r="S2712" s="40" t="str">
        <f t="shared" si="256"/>
        <v/>
      </c>
    </row>
    <row r="2713" spans="1:19">
      <c r="A2713" s="33"/>
      <c r="B2713" s="34"/>
      <c r="C2713" s="33"/>
      <c r="D2713" s="33"/>
      <c r="E2713" s="33"/>
      <c r="F2713" s="42"/>
      <c r="G2713" s="42"/>
      <c r="I2713">
        <f t="shared" si="254"/>
        <v>0</v>
      </c>
      <c r="J2713">
        <f t="shared" si="255"/>
        <v>0</v>
      </c>
      <c r="L2713" s="107"/>
      <c r="M2713" s="110"/>
      <c r="N2713" s="109"/>
      <c r="P2713" s="38">
        <f t="shared" si="252"/>
        <v>0</v>
      </c>
      <c r="Q2713" s="105">
        <f t="shared" si="257"/>
        <v>0</v>
      </c>
      <c r="R2713" s="38">
        <f t="shared" si="253"/>
        <v>0</v>
      </c>
      <c r="S2713" s="40" t="str">
        <f t="shared" si="256"/>
        <v/>
      </c>
    </row>
    <row r="2714" spans="1:19">
      <c r="A2714" s="33"/>
      <c r="B2714" s="34"/>
      <c r="C2714" s="33"/>
      <c r="D2714" s="33"/>
      <c r="E2714" s="33"/>
      <c r="F2714" s="42"/>
      <c r="G2714" s="42"/>
      <c r="I2714">
        <f t="shared" si="254"/>
        <v>0</v>
      </c>
      <c r="J2714">
        <f t="shared" si="255"/>
        <v>0</v>
      </c>
      <c r="L2714" s="107"/>
      <c r="M2714" s="110"/>
      <c r="N2714" s="109"/>
      <c r="P2714" s="38">
        <f t="shared" si="252"/>
        <v>0</v>
      </c>
      <c r="Q2714" s="105">
        <f t="shared" si="257"/>
        <v>0</v>
      </c>
      <c r="R2714" s="38">
        <f t="shared" si="253"/>
        <v>0</v>
      </c>
      <c r="S2714" s="40" t="str">
        <f t="shared" si="256"/>
        <v/>
      </c>
    </row>
    <row r="2715" spans="1:19">
      <c r="A2715" s="33"/>
      <c r="B2715" s="34"/>
      <c r="C2715" s="33"/>
      <c r="D2715" s="33"/>
      <c r="E2715" s="33"/>
      <c r="F2715" s="42"/>
      <c r="G2715" s="42"/>
      <c r="I2715">
        <f t="shared" si="254"/>
        <v>0</v>
      </c>
      <c r="J2715">
        <f t="shared" si="255"/>
        <v>0</v>
      </c>
      <c r="L2715" s="107"/>
      <c r="M2715" s="110"/>
      <c r="N2715" s="109"/>
      <c r="P2715" s="38">
        <f t="shared" si="252"/>
        <v>0</v>
      </c>
      <c r="Q2715" s="105">
        <f t="shared" si="257"/>
        <v>0</v>
      </c>
      <c r="R2715" s="38">
        <f t="shared" si="253"/>
        <v>0</v>
      </c>
      <c r="S2715" s="40" t="str">
        <f t="shared" si="256"/>
        <v/>
      </c>
    </row>
    <row r="2716" spans="1:19">
      <c r="A2716" s="33"/>
      <c r="B2716" s="34"/>
      <c r="C2716" s="33"/>
      <c r="D2716" s="33"/>
      <c r="E2716" s="33"/>
      <c r="F2716" s="42"/>
      <c r="G2716" s="42"/>
      <c r="I2716">
        <f t="shared" si="254"/>
        <v>0</v>
      </c>
      <c r="J2716">
        <f t="shared" si="255"/>
        <v>0</v>
      </c>
      <c r="L2716" s="107"/>
      <c r="M2716" s="110"/>
      <c r="N2716" s="109"/>
      <c r="P2716" s="38">
        <f t="shared" si="252"/>
        <v>0</v>
      </c>
      <c r="Q2716" s="105">
        <f t="shared" si="257"/>
        <v>0</v>
      </c>
      <c r="R2716" s="38">
        <f t="shared" si="253"/>
        <v>0</v>
      </c>
      <c r="S2716" s="40" t="str">
        <f t="shared" si="256"/>
        <v/>
      </c>
    </row>
    <row r="2717" spans="1:19">
      <c r="A2717" s="33"/>
      <c r="B2717" s="34"/>
      <c r="C2717" s="33"/>
      <c r="D2717" s="33"/>
      <c r="E2717" s="33"/>
      <c r="F2717" s="42"/>
      <c r="G2717" s="42"/>
      <c r="I2717">
        <f t="shared" si="254"/>
        <v>0</v>
      </c>
      <c r="J2717">
        <f t="shared" si="255"/>
        <v>0</v>
      </c>
      <c r="L2717" s="107"/>
      <c r="M2717" s="110"/>
      <c r="N2717" s="109"/>
      <c r="P2717" s="38">
        <f t="shared" si="252"/>
        <v>0</v>
      </c>
      <c r="Q2717" s="105">
        <f t="shared" si="257"/>
        <v>0</v>
      </c>
      <c r="R2717" s="38">
        <f t="shared" si="253"/>
        <v>0</v>
      </c>
      <c r="S2717" s="40" t="str">
        <f t="shared" si="256"/>
        <v/>
      </c>
    </row>
    <row r="2718" spans="1:19">
      <c r="A2718" s="33"/>
      <c r="B2718" s="34"/>
      <c r="C2718" s="33"/>
      <c r="D2718" s="33"/>
      <c r="E2718" s="33"/>
      <c r="F2718" s="42"/>
      <c r="G2718" s="42"/>
      <c r="I2718">
        <f t="shared" si="254"/>
        <v>0</v>
      </c>
      <c r="J2718">
        <f t="shared" si="255"/>
        <v>0</v>
      </c>
      <c r="L2718" s="107"/>
      <c r="M2718" s="110"/>
      <c r="N2718" s="109"/>
      <c r="P2718" s="38">
        <f t="shared" si="252"/>
        <v>0</v>
      </c>
      <c r="Q2718" s="105">
        <f t="shared" si="257"/>
        <v>0</v>
      </c>
      <c r="R2718" s="38">
        <f t="shared" si="253"/>
        <v>0</v>
      </c>
      <c r="S2718" s="40" t="str">
        <f t="shared" si="256"/>
        <v/>
      </c>
    </row>
    <row r="2719" spans="1:19">
      <c r="A2719" s="33"/>
      <c r="B2719" s="34"/>
      <c r="C2719" s="33"/>
      <c r="D2719" s="33"/>
      <c r="E2719" s="33"/>
      <c r="F2719" s="42"/>
      <c r="G2719" s="42"/>
      <c r="I2719">
        <f t="shared" si="254"/>
        <v>0</v>
      </c>
      <c r="J2719">
        <f t="shared" si="255"/>
        <v>0</v>
      </c>
      <c r="L2719" s="107"/>
      <c r="M2719" s="110"/>
      <c r="N2719" s="109"/>
      <c r="P2719" s="38">
        <f t="shared" si="252"/>
        <v>0</v>
      </c>
      <c r="Q2719" s="105">
        <f t="shared" si="257"/>
        <v>0</v>
      </c>
      <c r="R2719" s="38">
        <f t="shared" si="253"/>
        <v>0</v>
      </c>
      <c r="S2719" s="40" t="str">
        <f t="shared" si="256"/>
        <v/>
      </c>
    </row>
    <row r="2720" spans="1:19">
      <c r="A2720" s="33"/>
      <c r="B2720" s="34"/>
      <c r="C2720" s="33"/>
      <c r="D2720" s="33"/>
      <c r="E2720" s="33"/>
      <c r="F2720" s="42"/>
      <c r="G2720" s="42"/>
      <c r="I2720">
        <f t="shared" si="254"/>
        <v>0</v>
      </c>
      <c r="J2720">
        <f t="shared" si="255"/>
        <v>0</v>
      </c>
      <c r="L2720" s="107"/>
      <c r="M2720" s="110"/>
      <c r="N2720" s="109"/>
      <c r="P2720" s="38">
        <f t="shared" si="252"/>
        <v>0</v>
      </c>
      <c r="Q2720" s="105">
        <f t="shared" si="257"/>
        <v>0</v>
      </c>
      <c r="R2720" s="38">
        <f t="shared" si="253"/>
        <v>0</v>
      </c>
      <c r="S2720" s="40" t="str">
        <f t="shared" si="256"/>
        <v/>
      </c>
    </row>
    <row r="2721" spans="1:19">
      <c r="A2721" s="33"/>
      <c r="B2721" s="34"/>
      <c r="C2721" s="33"/>
      <c r="D2721" s="33"/>
      <c r="E2721" s="33"/>
      <c r="F2721" s="42"/>
      <c r="G2721" s="42"/>
      <c r="I2721">
        <f t="shared" si="254"/>
        <v>0</v>
      </c>
      <c r="J2721">
        <f t="shared" si="255"/>
        <v>0</v>
      </c>
      <c r="L2721" s="107"/>
      <c r="M2721" s="110"/>
      <c r="N2721" s="109"/>
      <c r="P2721" s="38">
        <f t="shared" si="252"/>
        <v>0</v>
      </c>
      <c r="Q2721" s="105">
        <f t="shared" si="257"/>
        <v>0</v>
      </c>
      <c r="R2721" s="38">
        <f t="shared" si="253"/>
        <v>0</v>
      </c>
      <c r="S2721" s="40" t="str">
        <f t="shared" si="256"/>
        <v/>
      </c>
    </row>
    <row r="2722" spans="1:19">
      <c r="A2722" s="33"/>
      <c r="B2722" s="34"/>
      <c r="C2722" s="33"/>
      <c r="D2722" s="33"/>
      <c r="E2722" s="33"/>
      <c r="F2722" s="42"/>
      <c r="G2722" s="42"/>
      <c r="I2722">
        <f t="shared" si="254"/>
        <v>0</v>
      </c>
      <c r="J2722">
        <f t="shared" si="255"/>
        <v>0</v>
      </c>
      <c r="L2722" s="107"/>
      <c r="M2722" s="110"/>
      <c r="N2722" s="109"/>
      <c r="P2722" s="38">
        <f t="shared" si="252"/>
        <v>0</v>
      </c>
      <c r="Q2722" s="105">
        <f t="shared" si="257"/>
        <v>0</v>
      </c>
      <c r="R2722" s="38">
        <f t="shared" si="253"/>
        <v>0</v>
      </c>
      <c r="S2722" s="40" t="str">
        <f t="shared" si="256"/>
        <v/>
      </c>
    </row>
    <row r="2723" spans="1:19">
      <c r="A2723" s="33"/>
      <c r="B2723" s="34"/>
      <c r="C2723" s="33"/>
      <c r="D2723" s="33"/>
      <c r="E2723" s="33"/>
      <c r="F2723" s="42"/>
      <c r="G2723" s="42"/>
      <c r="I2723">
        <f t="shared" si="254"/>
        <v>0</v>
      </c>
      <c r="J2723">
        <f t="shared" si="255"/>
        <v>0</v>
      </c>
      <c r="L2723" s="107"/>
      <c r="M2723" s="110"/>
      <c r="N2723" s="109"/>
      <c r="P2723" s="38">
        <f t="shared" si="252"/>
        <v>0</v>
      </c>
      <c r="Q2723" s="105">
        <f t="shared" si="257"/>
        <v>0</v>
      </c>
      <c r="R2723" s="38">
        <f t="shared" si="253"/>
        <v>0</v>
      </c>
      <c r="S2723" s="40" t="str">
        <f t="shared" si="256"/>
        <v/>
      </c>
    </row>
    <row r="2724" spans="1:19">
      <c r="A2724" s="33"/>
      <c r="B2724" s="34"/>
      <c r="C2724" s="33"/>
      <c r="D2724" s="33"/>
      <c r="E2724" s="33"/>
      <c r="F2724" s="42"/>
      <c r="G2724" s="42"/>
      <c r="I2724">
        <f t="shared" si="254"/>
        <v>0</v>
      </c>
      <c r="J2724">
        <f t="shared" si="255"/>
        <v>0</v>
      </c>
      <c r="L2724" s="107"/>
      <c r="M2724" s="110"/>
      <c r="N2724" s="109"/>
      <c r="P2724" s="38">
        <f t="shared" si="252"/>
        <v>0</v>
      </c>
      <c r="Q2724" s="105">
        <f t="shared" si="257"/>
        <v>0</v>
      </c>
      <c r="R2724" s="38">
        <f t="shared" si="253"/>
        <v>0</v>
      </c>
      <c r="S2724" s="40" t="str">
        <f t="shared" si="256"/>
        <v/>
      </c>
    </row>
    <row r="2725" spans="1:19">
      <c r="A2725" s="33"/>
      <c r="B2725" s="34"/>
      <c r="C2725" s="33"/>
      <c r="D2725" s="33"/>
      <c r="E2725" s="33"/>
      <c r="F2725" s="42"/>
      <c r="G2725" s="42"/>
      <c r="I2725">
        <f t="shared" si="254"/>
        <v>0</v>
      </c>
      <c r="J2725">
        <f t="shared" si="255"/>
        <v>0</v>
      </c>
      <c r="L2725" s="107"/>
      <c r="M2725" s="110"/>
      <c r="N2725" s="109"/>
      <c r="P2725" s="38">
        <f t="shared" si="252"/>
        <v>0</v>
      </c>
      <c r="Q2725" s="105">
        <f t="shared" si="257"/>
        <v>0</v>
      </c>
      <c r="R2725" s="38">
        <f t="shared" si="253"/>
        <v>0</v>
      </c>
      <c r="S2725" s="40" t="str">
        <f t="shared" si="256"/>
        <v/>
      </c>
    </row>
    <row r="2726" spans="1:19">
      <c r="A2726" s="33"/>
      <c r="B2726" s="34"/>
      <c r="C2726" s="33"/>
      <c r="D2726" s="33"/>
      <c r="E2726" s="33"/>
      <c r="F2726" s="42"/>
      <c r="G2726" s="42"/>
      <c r="I2726">
        <f t="shared" si="254"/>
        <v>0</v>
      </c>
      <c r="J2726">
        <f t="shared" si="255"/>
        <v>0</v>
      </c>
      <c r="L2726" s="107"/>
      <c r="M2726" s="110"/>
      <c r="N2726" s="109"/>
      <c r="P2726" s="38">
        <f t="shared" si="252"/>
        <v>0</v>
      </c>
      <c r="Q2726" s="105">
        <f t="shared" si="257"/>
        <v>0</v>
      </c>
      <c r="R2726" s="38">
        <f t="shared" si="253"/>
        <v>0</v>
      </c>
      <c r="S2726" s="40" t="str">
        <f t="shared" si="256"/>
        <v/>
      </c>
    </row>
    <row r="2727" spans="1:19">
      <c r="A2727" s="33"/>
      <c r="B2727" s="34"/>
      <c r="C2727" s="33"/>
      <c r="D2727" s="33"/>
      <c r="E2727" s="33"/>
      <c r="F2727" s="42"/>
      <c r="G2727" s="42"/>
      <c r="I2727">
        <f t="shared" si="254"/>
        <v>0</v>
      </c>
      <c r="J2727">
        <f t="shared" si="255"/>
        <v>0</v>
      </c>
      <c r="L2727" s="107"/>
      <c r="M2727" s="110"/>
      <c r="N2727" s="109"/>
      <c r="P2727" s="38">
        <f t="shared" si="252"/>
        <v>0</v>
      </c>
      <c r="Q2727" s="105">
        <f t="shared" si="257"/>
        <v>0</v>
      </c>
      <c r="R2727" s="38">
        <f t="shared" si="253"/>
        <v>0</v>
      </c>
      <c r="S2727" s="40" t="str">
        <f t="shared" si="256"/>
        <v/>
      </c>
    </row>
    <row r="2728" spans="1:19">
      <c r="A2728" s="33"/>
      <c r="B2728" s="34"/>
      <c r="C2728" s="33"/>
      <c r="D2728" s="33"/>
      <c r="E2728" s="33"/>
      <c r="F2728" s="42"/>
      <c r="G2728" s="42"/>
      <c r="I2728">
        <f t="shared" si="254"/>
        <v>0</v>
      </c>
      <c r="J2728">
        <f t="shared" si="255"/>
        <v>0</v>
      </c>
      <c r="L2728" s="107"/>
      <c r="M2728" s="110"/>
      <c r="N2728" s="109"/>
      <c r="P2728" s="38">
        <f t="shared" si="252"/>
        <v>0</v>
      </c>
      <c r="Q2728" s="105">
        <f t="shared" si="257"/>
        <v>0</v>
      </c>
      <c r="R2728" s="38">
        <f t="shared" si="253"/>
        <v>0</v>
      </c>
      <c r="S2728" s="40" t="str">
        <f t="shared" si="256"/>
        <v/>
      </c>
    </row>
    <row r="2729" spans="1:19">
      <c r="A2729" s="33"/>
      <c r="B2729" s="34"/>
      <c r="C2729" s="33"/>
      <c r="D2729" s="33"/>
      <c r="E2729" s="33"/>
      <c r="F2729" s="42"/>
      <c r="G2729" s="42"/>
      <c r="I2729">
        <f t="shared" si="254"/>
        <v>0</v>
      </c>
      <c r="J2729">
        <f t="shared" si="255"/>
        <v>0</v>
      </c>
      <c r="L2729" s="107"/>
      <c r="M2729" s="110"/>
      <c r="N2729" s="109"/>
      <c r="P2729" s="38">
        <f t="shared" si="252"/>
        <v>0</v>
      </c>
      <c r="Q2729" s="105">
        <f t="shared" si="257"/>
        <v>0</v>
      </c>
      <c r="R2729" s="38">
        <f t="shared" si="253"/>
        <v>0</v>
      </c>
      <c r="S2729" s="40" t="str">
        <f t="shared" si="256"/>
        <v/>
      </c>
    </row>
    <row r="2730" spans="1:19">
      <c r="A2730" s="33"/>
      <c r="B2730" s="34"/>
      <c r="C2730" s="33"/>
      <c r="D2730" s="33"/>
      <c r="E2730" s="33"/>
      <c r="F2730" s="42"/>
      <c r="G2730" s="42"/>
      <c r="I2730">
        <f t="shared" si="254"/>
        <v>0</v>
      </c>
      <c r="J2730">
        <f t="shared" si="255"/>
        <v>0</v>
      </c>
      <c r="L2730" s="107"/>
      <c r="M2730" s="110"/>
      <c r="N2730" s="109"/>
      <c r="P2730" s="38">
        <f t="shared" si="252"/>
        <v>0</v>
      </c>
      <c r="Q2730" s="105">
        <f t="shared" si="257"/>
        <v>0</v>
      </c>
      <c r="R2730" s="38">
        <f t="shared" si="253"/>
        <v>0</v>
      </c>
      <c r="S2730" s="40" t="str">
        <f t="shared" si="256"/>
        <v/>
      </c>
    </row>
    <row r="2731" spans="1:19">
      <c r="A2731" s="33"/>
      <c r="B2731" s="34"/>
      <c r="C2731" s="33"/>
      <c r="D2731" s="33"/>
      <c r="E2731" s="33"/>
      <c r="F2731" s="42"/>
      <c r="G2731" s="42"/>
      <c r="I2731">
        <f t="shared" si="254"/>
        <v>0</v>
      </c>
      <c r="J2731">
        <f t="shared" si="255"/>
        <v>0</v>
      </c>
      <c r="L2731" s="107"/>
      <c r="M2731" s="110"/>
      <c r="N2731" s="109"/>
      <c r="P2731" s="38">
        <f t="shared" si="252"/>
        <v>0</v>
      </c>
      <c r="Q2731" s="105">
        <f t="shared" si="257"/>
        <v>0</v>
      </c>
      <c r="R2731" s="38">
        <f t="shared" si="253"/>
        <v>0</v>
      </c>
      <c r="S2731" s="40" t="str">
        <f t="shared" si="256"/>
        <v/>
      </c>
    </row>
    <row r="2732" spans="1:19">
      <c r="A2732" s="33"/>
      <c r="B2732" s="34"/>
      <c r="C2732" s="33"/>
      <c r="D2732" s="33"/>
      <c r="E2732" s="33"/>
      <c r="F2732" s="42"/>
      <c r="G2732" s="42"/>
      <c r="I2732">
        <f t="shared" si="254"/>
        <v>0</v>
      </c>
      <c r="J2732">
        <f t="shared" si="255"/>
        <v>0</v>
      </c>
      <c r="L2732" s="107"/>
      <c r="M2732" s="110"/>
      <c r="N2732" s="109"/>
      <c r="P2732" s="38">
        <f t="shared" si="252"/>
        <v>0</v>
      </c>
      <c r="Q2732" s="105">
        <f t="shared" si="257"/>
        <v>0</v>
      </c>
      <c r="R2732" s="38">
        <f t="shared" si="253"/>
        <v>0</v>
      </c>
      <c r="S2732" s="40" t="str">
        <f t="shared" si="256"/>
        <v/>
      </c>
    </row>
    <row r="2733" spans="1:19">
      <c r="A2733" s="33"/>
      <c r="B2733" s="34"/>
      <c r="C2733" s="33"/>
      <c r="D2733" s="33"/>
      <c r="E2733" s="33"/>
      <c r="F2733" s="42"/>
      <c r="G2733" s="42"/>
      <c r="I2733">
        <f t="shared" si="254"/>
        <v>0</v>
      </c>
      <c r="J2733">
        <f t="shared" si="255"/>
        <v>0</v>
      </c>
      <c r="L2733" s="107"/>
      <c r="M2733" s="110"/>
      <c r="N2733" s="109"/>
      <c r="P2733" s="38">
        <f t="shared" si="252"/>
        <v>0</v>
      </c>
      <c r="Q2733" s="105">
        <f t="shared" si="257"/>
        <v>0</v>
      </c>
      <c r="R2733" s="38">
        <f t="shared" si="253"/>
        <v>0</v>
      </c>
      <c r="S2733" s="40" t="str">
        <f t="shared" si="256"/>
        <v/>
      </c>
    </row>
    <row r="2734" spans="1:19">
      <c r="A2734" s="33"/>
      <c r="B2734" s="34"/>
      <c r="C2734" s="33"/>
      <c r="D2734" s="33"/>
      <c r="E2734" s="33"/>
      <c r="F2734" s="42"/>
      <c r="G2734" s="42"/>
      <c r="I2734">
        <f t="shared" si="254"/>
        <v>0</v>
      </c>
      <c r="J2734">
        <f t="shared" si="255"/>
        <v>0</v>
      </c>
      <c r="L2734" s="107"/>
      <c r="M2734" s="110"/>
      <c r="N2734" s="109"/>
      <c r="P2734" s="38">
        <f t="shared" si="252"/>
        <v>0</v>
      </c>
      <c r="Q2734" s="105">
        <f t="shared" si="257"/>
        <v>0</v>
      </c>
      <c r="R2734" s="38">
        <f t="shared" si="253"/>
        <v>0</v>
      </c>
      <c r="S2734" s="40" t="str">
        <f t="shared" si="256"/>
        <v/>
      </c>
    </row>
    <row r="2735" spans="1:19">
      <c r="A2735" s="33"/>
      <c r="B2735" s="34"/>
      <c r="C2735" s="33"/>
      <c r="D2735" s="33"/>
      <c r="E2735" s="33"/>
      <c r="F2735" s="42"/>
      <c r="G2735" s="42"/>
      <c r="I2735">
        <f t="shared" si="254"/>
        <v>0</v>
      </c>
      <c r="J2735">
        <f t="shared" si="255"/>
        <v>0</v>
      </c>
      <c r="L2735" s="107"/>
      <c r="M2735" s="110"/>
      <c r="N2735" s="109"/>
      <c r="P2735" s="38">
        <f t="shared" si="252"/>
        <v>0</v>
      </c>
      <c r="Q2735" s="105">
        <f t="shared" si="257"/>
        <v>0</v>
      </c>
      <c r="R2735" s="38">
        <f t="shared" si="253"/>
        <v>0</v>
      </c>
      <c r="S2735" s="40" t="str">
        <f t="shared" si="256"/>
        <v/>
      </c>
    </row>
    <row r="2736" spans="1:19">
      <c r="A2736" s="33"/>
      <c r="B2736" s="34"/>
      <c r="C2736" s="33"/>
      <c r="D2736" s="33"/>
      <c r="E2736" s="33"/>
      <c r="F2736" s="42"/>
      <c r="G2736" s="42"/>
      <c r="I2736">
        <f t="shared" si="254"/>
        <v>0</v>
      </c>
      <c r="J2736">
        <f t="shared" si="255"/>
        <v>0</v>
      </c>
      <c r="L2736" s="107"/>
      <c r="M2736" s="110"/>
      <c r="N2736" s="109"/>
      <c r="P2736" s="38">
        <f t="shared" si="252"/>
        <v>0</v>
      </c>
      <c r="Q2736" s="105">
        <f t="shared" si="257"/>
        <v>0</v>
      </c>
      <c r="R2736" s="38">
        <f t="shared" si="253"/>
        <v>0</v>
      </c>
      <c r="S2736" s="40" t="str">
        <f t="shared" si="256"/>
        <v/>
      </c>
    </row>
    <row r="2737" spans="1:19">
      <c r="A2737" s="33"/>
      <c r="B2737" s="34"/>
      <c r="C2737" s="33"/>
      <c r="D2737" s="33"/>
      <c r="E2737" s="33"/>
      <c r="F2737" s="42"/>
      <c r="G2737" s="42"/>
      <c r="I2737">
        <f t="shared" si="254"/>
        <v>0</v>
      </c>
      <c r="J2737">
        <f t="shared" si="255"/>
        <v>0</v>
      </c>
      <c r="L2737" s="107"/>
      <c r="M2737" s="110"/>
      <c r="N2737" s="109"/>
      <c r="P2737" s="38">
        <f t="shared" si="252"/>
        <v>0</v>
      </c>
      <c r="Q2737" s="105">
        <f t="shared" si="257"/>
        <v>0</v>
      </c>
      <c r="R2737" s="38">
        <f t="shared" si="253"/>
        <v>0</v>
      </c>
      <c r="S2737" s="40" t="str">
        <f t="shared" si="256"/>
        <v/>
      </c>
    </row>
    <row r="2738" spans="1:19">
      <c r="A2738" s="33"/>
      <c r="B2738" s="34"/>
      <c r="C2738" s="33"/>
      <c r="D2738" s="33"/>
      <c r="E2738" s="33"/>
      <c r="F2738" s="42"/>
      <c r="G2738" s="42"/>
      <c r="I2738">
        <f t="shared" si="254"/>
        <v>0</v>
      </c>
      <c r="J2738">
        <f t="shared" si="255"/>
        <v>0</v>
      </c>
      <c r="L2738" s="107"/>
      <c r="M2738" s="110"/>
      <c r="N2738" s="109"/>
      <c r="P2738" s="38">
        <f t="shared" si="252"/>
        <v>0</v>
      </c>
      <c r="Q2738" s="105">
        <f t="shared" si="257"/>
        <v>0</v>
      </c>
      <c r="R2738" s="38">
        <f t="shared" si="253"/>
        <v>0</v>
      </c>
      <c r="S2738" s="40" t="str">
        <f t="shared" si="256"/>
        <v/>
      </c>
    </row>
    <row r="2739" spans="1:19">
      <c r="A2739" s="33"/>
      <c r="B2739" s="34"/>
      <c r="C2739" s="33"/>
      <c r="D2739" s="33"/>
      <c r="E2739" s="33"/>
      <c r="F2739" s="42"/>
      <c r="G2739" s="42"/>
      <c r="I2739">
        <f t="shared" si="254"/>
        <v>0</v>
      </c>
      <c r="J2739">
        <f t="shared" si="255"/>
        <v>0</v>
      </c>
      <c r="L2739" s="107"/>
      <c r="M2739" s="110"/>
      <c r="N2739" s="109"/>
      <c r="P2739" s="38">
        <f t="shared" si="252"/>
        <v>0</v>
      </c>
      <c r="Q2739" s="105">
        <f t="shared" si="257"/>
        <v>0</v>
      </c>
      <c r="R2739" s="38">
        <f t="shared" si="253"/>
        <v>0</v>
      </c>
      <c r="S2739" s="40" t="str">
        <f t="shared" si="256"/>
        <v/>
      </c>
    </row>
    <row r="2740" spans="1:19">
      <c r="A2740" s="33"/>
      <c r="B2740" s="34"/>
      <c r="C2740" s="33"/>
      <c r="D2740" s="33"/>
      <c r="E2740" s="33"/>
      <c r="F2740" s="42"/>
      <c r="G2740" s="42"/>
      <c r="I2740">
        <f t="shared" si="254"/>
        <v>0</v>
      </c>
      <c r="J2740">
        <f t="shared" si="255"/>
        <v>0</v>
      </c>
      <c r="L2740" s="107"/>
      <c r="M2740" s="110"/>
      <c r="N2740" s="109"/>
      <c r="P2740" s="38">
        <f t="shared" si="252"/>
        <v>0</v>
      </c>
      <c r="Q2740" s="105">
        <f t="shared" si="257"/>
        <v>0</v>
      </c>
      <c r="R2740" s="38">
        <f t="shared" si="253"/>
        <v>0</v>
      </c>
      <c r="S2740" s="40" t="str">
        <f t="shared" si="256"/>
        <v/>
      </c>
    </row>
    <row r="2741" spans="1:19">
      <c r="A2741" s="33"/>
      <c r="B2741" s="34"/>
      <c r="C2741" s="33"/>
      <c r="D2741" s="33"/>
      <c r="E2741" s="33"/>
      <c r="F2741" s="42"/>
      <c r="G2741" s="42"/>
      <c r="I2741">
        <f t="shared" si="254"/>
        <v>0</v>
      </c>
      <c r="J2741">
        <f t="shared" si="255"/>
        <v>0</v>
      </c>
      <c r="L2741" s="107"/>
      <c r="M2741" s="110"/>
      <c r="N2741" s="109"/>
      <c r="P2741" s="38">
        <f t="shared" si="252"/>
        <v>0</v>
      </c>
      <c r="Q2741" s="105">
        <f t="shared" si="257"/>
        <v>0</v>
      </c>
      <c r="R2741" s="38">
        <f t="shared" si="253"/>
        <v>0</v>
      </c>
      <c r="S2741" s="40" t="str">
        <f t="shared" si="256"/>
        <v/>
      </c>
    </row>
    <row r="2742" spans="1:19">
      <c r="A2742" s="33"/>
      <c r="B2742" s="34"/>
      <c r="C2742" s="33"/>
      <c r="D2742" s="33"/>
      <c r="E2742" s="33"/>
      <c r="F2742" s="42"/>
      <c r="G2742" s="42"/>
      <c r="I2742">
        <f t="shared" si="254"/>
        <v>0</v>
      </c>
      <c r="J2742">
        <f t="shared" si="255"/>
        <v>0</v>
      </c>
      <c r="L2742" s="107"/>
      <c r="M2742" s="110"/>
      <c r="N2742" s="109"/>
      <c r="P2742" s="38">
        <f t="shared" si="252"/>
        <v>0</v>
      </c>
      <c r="Q2742" s="105">
        <f t="shared" si="257"/>
        <v>0</v>
      </c>
      <c r="R2742" s="38">
        <f t="shared" si="253"/>
        <v>0</v>
      </c>
      <c r="S2742" s="40" t="str">
        <f t="shared" si="256"/>
        <v/>
      </c>
    </row>
    <row r="2743" spans="1:19">
      <c r="A2743" s="33"/>
      <c r="B2743" s="34"/>
      <c r="C2743" s="33"/>
      <c r="D2743" s="33"/>
      <c r="E2743" s="33"/>
      <c r="F2743" s="42"/>
      <c r="G2743" s="42"/>
      <c r="I2743">
        <f t="shared" si="254"/>
        <v>0</v>
      </c>
      <c r="J2743">
        <f t="shared" si="255"/>
        <v>0</v>
      </c>
      <c r="L2743" s="107"/>
      <c r="M2743" s="110"/>
      <c r="N2743" s="109"/>
      <c r="P2743" s="38">
        <f t="shared" ref="P2743:P2806" si="258">I2743*L2743/1000</f>
        <v>0</v>
      </c>
      <c r="Q2743" s="105">
        <f t="shared" si="257"/>
        <v>0</v>
      </c>
      <c r="R2743" s="38">
        <f t="shared" ref="R2743:R2806" si="259">J2743*N2743/1000</f>
        <v>0</v>
      </c>
      <c r="S2743" s="40" t="str">
        <f t="shared" si="256"/>
        <v/>
      </c>
    </row>
    <row r="2744" spans="1:19">
      <c r="A2744" s="33"/>
      <c r="B2744" s="34"/>
      <c r="C2744" s="33"/>
      <c r="D2744" s="33"/>
      <c r="E2744" s="33"/>
      <c r="F2744" s="42"/>
      <c r="G2744" s="42"/>
      <c r="I2744">
        <f t="shared" ref="I2744:I2807" si="260">IF(OR(E2744="R",E2744="E"),D2744,IF(D2744&gt;=E2744,D2744-E2744,0))</f>
        <v>0</v>
      </c>
      <c r="J2744">
        <f t="shared" ref="J2744:J2807" si="261">IF(OR(E2744="R",E2744="E"),0,IF(E2744&gt;D2744,E2744-D2744,0))</f>
        <v>0</v>
      </c>
      <c r="L2744" s="107"/>
      <c r="M2744" s="110"/>
      <c r="N2744" s="109"/>
      <c r="P2744" s="38">
        <f t="shared" si="258"/>
        <v>0</v>
      </c>
      <c r="Q2744" s="105">
        <f t="shared" si="257"/>
        <v>0</v>
      </c>
      <c r="R2744" s="38">
        <f t="shared" si="259"/>
        <v>0</v>
      </c>
      <c r="S2744" s="40" t="str">
        <f t="shared" si="256"/>
        <v/>
      </c>
    </row>
    <row r="2745" spans="1:19">
      <c r="A2745" s="33"/>
      <c r="B2745" s="34"/>
      <c r="C2745" s="33"/>
      <c r="D2745" s="33"/>
      <c r="E2745" s="33"/>
      <c r="F2745" s="42"/>
      <c r="G2745" s="42"/>
      <c r="I2745">
        <f t="shared" si="260"/>
        <v>0</v>
      </c>
      <c r="J2745">
        <f t="shared" si="261"/>
        <v>0</v>
      </c>
      <c r="L2745" s="107"/>
      <c r="M2745" s="110"/>
      <c r="N2745" s="109"/>
      <c r="P2745" s="38">
        <f t="shared" si="258"/>
        <v>0</v>
      </c>
      <c r="Q2745" s="105">
        <f t="shared" si="257"/>
        <v>0</v>
      </c>
      <c r="R2745" s="38">
        <f t="shared" si="259"/>
        <v>0</v>
      </c>
      <c r="S2745" s="40" t="str">
        <f t="shared" si="256"/>
        <v/>
      </c>
    </row>
    <row r="2746" spans="1:19">
      <c r="A2746" s="33"/>
      <c r="B2746" s="34"/>
      <c r="C2746" s="33"/>
      <c r="D2746" s="33"/>
      <c r="E2746" s="33"/>
      <c r="F2746" s="42"/>
      <c r="G2746" s="42"/>
      <c r="I2746">
        <f t="shared" si="260"/>
        <v>0</v>
      </c>
      <c r="J2746">
        <f t="shared" si="261"/>
        <v>0</v>
      </c>
      <c r="L2746" s="107"/>
      <c r="M2746" s="110"/>
      <c r="N2746" s="109"/>
      <c r="P2746" s="38">
        <f t="shared" si="258"/>
        <v>0</v>
      </c>
      <c r="Q2746" s="105">
        <f t="shared" si="257"/>
        <v>0</v>
      </c>
      <c r="R2746" s="38">
        <f t="shared" si="259"/>
        <v>0</v>
      </c>
      <c r="S2746" s="40" t="str">
        <f t="shared" si="256"/>
        <v/>
      </c>
    </row>
    <row r="2747" spans="1:19">
      <c r="A2747" s="33"/>
      <c r="B2747" s="34"/>
      <c r="C2747" s="33"/>
      <c r="D2747" s="33"/>
      <c r="E2747" s="33"/>
      <c r="F2747" s="42"/>
      <c r="G2747" s="42"/>
      <c r="I2747">
        <f t="shared" si="260"/>
        <v>0</v>
      </c>
      <c r="J2747">
        <f t="shared" si="261"/>
        <v>0</v>
      </c>
      <c r="L2747" s="107"/>
      <c r="M2747" s="110"/>
      <c r="N2747" s="109"/>
      <c r="P2747" s="38">
        <f t="shared" si="258"/>
        <v>0</v>
      </c>
      <c r="Q2747" s="105">
        <f t="shared" si="257"/>
        <v>0</v>
      </c>
      <c r="R2747" s="38">
        <f t="shared" si="259"/>
        <v>0</v>
      </c>
      <c r="S2747" s="40" t="str">
        <f t="shared" si="256"/>
        <v/>
      </c>
    </row>
    <row r="2748" spans="1:19">
      <c r="A2748" s="33"/>
      <c r="B2748" s="34"/>
      <c r="C2748" s="33"/>
      <c r="D2748" s="33"/>
      <c r="E2748" s="33"/>
      <c r="F2748" s="42"/>
      <c r="G2748" s="42"/>
      <c r="I2748">
        <f t="shared" si="260"/>
        <v>0</v>
      </c>
      <c r="J2748">
        <f t="shared" si="261"/>
        <v>0</v>
      </c>
      <c r="L2748" s="107"/>
      <c r="M2748" s="110"/>
      <c r="N2748" s="109"/>
      <c r="P2748" s="38">
        <f t="shared" si="258"/>
        <v>0</v>
      </c>
      <c r="Q2748" s="105">
        <f t="shared" si="257"/>
        <v>0</v>
      </c>
      <c r="R2748" s="38">
        <f t="shared" si="259"/>
        <v>0</v>
      </c>
      <c r="S2748" s="40" t="str">
        <f t="shared" si="256"/>
        <v/>
      </c>
    </row>
    <row r="2749" spans="1:19">
      <c r="A2749" s="33"/>
      <c r="B2749" s="34"/>
      <c r="C2749" s="33"/>
      <c r="D2749" s="33"/>
      <c r="E2749" s="33"/>
      <c r="F2749" s="42"/>
      <c r="G2749" s="42"/>
      <c r="I2749">
        <f t="shared" si="260"/>
        <v>0</v>
      </c>
      <c r="J2749">
        <f t="shared" si="261"/>
        <v>0</v>
      </c>
      <c r="L2749" s="107"/>
      <c r="M2749" s="110"/>
      <c r="N2749" s="109"/>
      <c r="P2749" s="38">
        <f t="shared" si="258"/>
        <v>0</v>
      </c>
      <c r="Q2749" s="105">
        <f t="shared" si="257"/>
        <v>0</v>
      </c>
      <c r="R2749" s="38">
        <f t="shared" si="259"/>
        <v>0</v>
      </c>
      <c r="S2749" s="40" t="str">
        <f t="shared" si="256"/>
        <v/>
      </c>
    </row>
    <row r="2750" spans="1:19">
      <c r="A2750" s="33"/>
      <c r="B2750" s="34"/>
      <c r="C2750" s="33"/>
      <c r="D2750" s="33"/>
      <c r="E2750" s="33"/>
      <c r="F2750" s="42"/>
      <c r="G2750" s="42"/>
      <c r="I2750">
        <f t="shared" si="260"/>
        <v>0</v>
      </c>
      <c r="J2750">
        <f t="shared" si="261"/>
        <v>0</v>
      </c>
      <c r="L2750" s="107"/>
      <c r="M2750" s="110"/>
      <c r="N2750" s="109"/>
      <c r="P2750" s="38">
        <f t="shared" si="258"/>
        <v>0</v>
      </c>
      <c r="Q2750" s="105">
        <f t="shared" si="257"/>
        <v>0</v>
      </c>
      <c r="R2750" s="38">
        <f t="shared" si="259"/>
        <v>0</v>
      </c>
      <c r="S2750" s="40" t="str">
        <f t="shared" si="256"/>
        <v/>
      </c>
    </row>
    <row r="2751" spans="1:19">
      <c r="A2751" s="33"/>
      <c r="B2751" s="34"/>
      <c r="C2751" s="33"/>
      <c r="D2751" s="33"/>
      <c r="E2751" s="33"/>
      <c r="F2751" s="42"/>
      <c r="G2751" s="42"/>
      <c r="I2751">
        <f t="shared" si="260"/>
        <v>0</v>
      </c>
      <c r="J2751">
        <f t="shared" si="261"/>
        <v>0</v>
      </c>
      <c r="L2751" s="107"/>
      <c r="M2751" s="110"/>
      <c r="N2751" s="109"/>
      <c r="P2751" s="38">
        <f t="shared" si="258"/>
        <v>0</v>
      </c>
      <c r="Q2751" s="105">
        <f t="shared" si="257"/>
        <v>0</v>
      </c>
      <c r="R2751" s="38">
        <f t="shared" si="259"/>
        <v>0</v>
      </c>
      <c r="S2751" s="40" t="str">
        <f t="shared" si="256"/>
        <v/>
      </c>
    </row>
    <row r="2752" spans="1:19">
      <c r="A2752" s="33"/>
      <c r="B2752" s="34"/>
      <c r="C2752" s="33"/>
      <c r="D2752" s="33"/>
      <c r="E2752" s="33"/>
      <c r="F2752" s="42"/>
      <c r="G2752" s="42"/>
      <c r="I2752">
        <f t="shared" si="260"/>
        <v>0</v>
      </c>
      <c r="J2752">
        <f t="shared" si="261"/>
        <v>0</v>
      </c>
      <c r="L2752" s="107"/>
      <c r="M2752" s="110"/>
      <c r="N2752" s="109"/>
      <c r="P2752" s="38">
        <f t="shared" si="258"/>
        <v>0</v>
      </c>
      <c r="Q2752" s="105">
        <f t="shared" si="257"/>
        <v>0</v>
      </c>
      <c r="R2752" s="38">
        <f t="shared" si="259"/>
        <v>0</v>
      </c>
      <c r="S2752" s="40" t="str">
        <f t="shared" si="256"/>
        <v/>
      </c>
    </row>
    <row r="2753" spans="1:19">
      <c r="A2753" s="33"/>
      <c r="B2753" s="34"/>
      <c r="C2753" s="33"/>
      <c r="D2753" s="33"/>
      <c r="E2753" s="33"/>
      <c r="F2753" s="42"/>
      <c r="G2753" s="42"/>
      <c r="I2753">
        <f t="shared" si="260"/>
        <v>0</v>
      </c>
      <c r="J2753">
        <f t="shared" si="261"/>
        <v>0</v>
      </c>
      <c r="L2753" s="107"/>
      <c r="M2753" s="110"/>
      <c r="N2753" s="109"/>
      <c r="P2753" s="38">
        <f t="shared" si="258"/>
        <v>0</v>
      </c>
      <c r="Q2753" s="105">
        <f t="shared" si="257"/>
        <v>0</v>
      </c>
      <c r="R2753" s="38">
        <f t="shared" si="259"/>
        <v>0</v>
      </c>
      <c r="S2753" s="40" t="str">
        <f t="shared" si="256"/>
        <v/>
      </c>
    </row>
    <row r="2754" spans="1:19">
      <c r="A2754" s="33"/>
      <c r="B2754" s="34"/>
      <c r="C2754" s="33"/>
      <c r="D2754" s="33"/>
      <c r="E2754" s="33"/>
      <c r="F2754" s="42"/>
      <c r="G2754" s="42"/>
      <c r="I2754">
        <f t="shared" si="260"/>
        <v>0</v>
      </c>
      <c r="J2754">
        <f t="shared" si="261"/>
        <v>0</v>
      </c>
      <c r="L2754" s="107"/>
      <c r="M2754" s="110"/>
      <c r="N2754" s="109"/>
      <c r="P2754" s="38">
        <f t="shared" si="258"/>
        <v>0</v>
      </c>
      <c r="Q2754" s="105">
        <f t="shared" si="257"/>
        <v>0</v>
      </c>
      <c r="R2754" s="38">
        <f t="shared" si="259"/>
        <v>0</v>
      </c>
      <c r="S2754" s="40" t="str">
        <f t="shared" si="256"/>
        <v/>
      </c>
    </row>
    <row r="2755" spans="1:19">
      <c r="A2755" s="33"/>
      <c r="B2755" s="34"/>
      <c r="C2755" s="33"/>
      <c r="D2755" s="33"/>
      <c r="E2755" s="33"/>
      <c r="F2755" s="42"/>
      <c r="G2755" s="42"/>
      <c r="I2755">
        <f t="shared" si="260"/>
        <v>0</v>
      </c>
      <c r="J2755">
        <f t="shared" si="261"/>
        <v>0</v>
      </c>
      <c r="L2755" s="107"/>
      <c r="M2755" s="110"/>
      <c r="N2755" s="109"/>
      <c r="P2755" s="38">
        <f t="shared" si="258"/>
        <v>0</v>
      </c>
      <c r="Q2755" s="105">
        <f t="shared" si="257"/>
        <v>0</v>
      </c>
      <c r="R2755" s="38">
        <f t="shared" si="259"/>
        <v>0</v>
      </c>
      <c r="S2755" s="40" t="str">
        <f t="shared" si="256"/>
        <v/>
      </c>
    </row>
    <row r="2756" spans="1:19">
      <c r="A2756" s="33"/>
      <c r="B2756" s="34"/>
      <c r="C2756" s="33"/>
      <c r="D2756" s="33"/>
      <c r="E2756" s="33"/>
      <c r="F2756" s="42"/>
      <c r="G2756" s="42"/>
      <c r="I2756">
        <f t="shared" si="260"/>
        <v>0</v>
      </c>
      <c r="J2756">
        <f t="shared" si="261"/>
        <v>0</v>
      </c>
      <c r="L2756" s="107"/>
      <c r="M2756" s="110"/>
      <c r="N2756" s="109"/>
      <c r="P2756" s="38">
        <f t="shared" si="258"/>
        <v>0</v>
      </c>
      <c r="Q2756" s="105">
        <f t="shared" si="257"/>
        <v>0</v>
      </c>
      <c r="R2756" s="38">
        <f t="shared" si="259"/>
        <v>0</v>
      </c>
      <c r="S2756" s="40" t="str">
        <f t="shared" si="256"/>
        <v/>
      </c>
    </row>
    <row r="2757" spans="1:19">
      <c r="A2757" s="33"/>
      <c r="B2757" s="34"/>
      <c r="C2757" s="33"/>
      <c r="D2757" s="33"/>
      <c r="E2757" s="33"/>
      <c r="F2757" s="42"/>
      <c r="G2757" s="42"/>
      <c r="I2757">
        <f t="shared" si="260"/>
        <v>0</v>
      </c>
      <c r="J2757">
        <f t="shared" si="261"/>
        <v>0</v>
      </c>
      <c r="L2757" s="107"/>
      <c r="M2757" s="110"/>
      <c r="N2757" s="109"/>
      <c r="P2757" s="38">
        <f t="shared" si="258"/>
        <v>0</v>
      </c>
      <c r="Q2757" s="105">
        <f t="shared" si="257"/>
        <v>0</v>
      </c>
      <c r="R2757" s="38">
        <f t="shared" si="259"/>
        <v>0</v>
      </c>
      <c r="S2757" s="40" t="str">
        <f t="shared" si="256"/>
        <v/>
      </c>
    </row>
    <row r="2758" spans="1:19">
      <c r="A2758" s="33"/>
      <c r="B2758" s="34"/>
      <c r="C2758" s="33"/>
      <c r="D2758" s="33"/>
      <c r="E2758" s="33"/>
      <c r="F2758" s="42"/>
      <c r="G2758" s="42"/>
      <c r="I2758">
        <f t="shared" si="260"/>
        <v>0</v>
      </c>
      <c r="J2758">
        <f t="shared" si="261"/>
        <v>0</v>
      </c>
      <c r="L2758" s="107"/>
      <c r="M2758" s="110"/>
      <c r="N2758" s="109"/>
      <c r="P2758" s="38">
        <f t="shared" si="258"/>
        <v>0</v>
      </c>
      <c r="Q2758" s="105">
        <f t="shared" si="257"/>
        <v>0</v>
      </c>
      <c r="R2758" s="38">
        <f t="shared" si="259"/>
        <v>0</v>
      </c>
      <c r="S2758" s="40" t="str">
        <f t="shared" si="256"/>
        <v/>
      </c>
    </row>
    <row r="2759" spans="1:19">
      <c r="A2759" s="33"/>
      <c r="B2759" s="34"/>
      <c r="C2759" s="33"/>
      <c r="D2759" s="33"/>
      <c r="E2759" s="33"/>
      <c r="F2759" s="42"/>
      <c r="G2759" s="42"/>
      <c r="I2759">
        <f t="shared" si="260"/>
        <v>0</v>
      </c>
      <c r="J2759">
        <f t="shared" si="261"/>
        <v>0</v>
      </c>
      <c r="L2759" s="107"/>
      <c r="M2759" s="110"/>
      <c r="N2759" s="109"/>
      <c r="P2759" s="38">
        <f t="shared" si="258"/>
        <v>0</v>
      </c>
      <c r="Q2759" s="105">
        <f t="shared" si="257"/>
        <v>0</v>
      </c>
      <c r="R2759" s="38">
        <f t="shared" si="259"/>
        <v>0</v>
      </c>
      <c r="S2759" s="40" t="str">
        <f t="shared" ref="S2759:S2822" si="262">IF(C2759=1,SUM(R2759:R2782)-SUM(P2759:P2782),"")</f>
        <v/>
      </c>
    </row>
    <row r="2760" spans="1:19">
      <c r="A2760" s="33"/>
      <c r="B2760" s="34"/>
      <c r="C2760" s="33"/>
      <c r="D2760" s="33"/>
      <c r="E2760" s="33"/>
      <c r="F2760" s="42"/>
      <c r="G2760" s="42"/>
      <c r="I2760">
        <f t="shared" si="260"/>
        <v>0</v>
      </c>
      <c r="J2760">
        <f t="shared" si="261"/>
        <v>0</v>
      </c>
      <c r="L2760" s="107"/>
      <c r="M2760" s="110"/>
      <c r="N2760" s="109"/>
      <c r="P2760" s="38">
        <f t="shared" si="258"/>
        <v>0</v>
      </c>
      <c r="Q2760" s="105">
        <f t="shared" ref="Q2760:Q2823" si="263">I2760*M2760/1000</f>
        <v>0</v>
      </c>
      <c r="R2760" s="38">
        <f t="shared" si="259"/>
        <v>0</v>
      </c>
      <c r="S2760" s="40" t="str">
        <f t="shared" si="262"/>
        <v/>
      </c>
    </row>
    <row r="2761" spans="1:19">
      <c r="A2761" s="33"/>
      <c r="B2761" s="34"/>
      <c r="C2761" s="33"/>
      <c r="D2761" s="33"/>
      <c r="E2761" s="33"/>
      <c r="F2761" s="42"/>
      <c r="G2761" s="42"/>
      <c r="I2761">
        <f t="shared" si="260"/>
        <v>0</v>
      </c>
      <c r="J2761">
        <f t="shared" si="261"/>
        <v>0</v>
      </c>
      <c r="L2761" s="107"/>
      <c r="M2761" s="110"/>
      <c r="N2761" s="109"/>
      <c r="P2761" s="38">
        <f t="shared" si="258"/>
        <v>0</v>
      </c>
      <c r="Q2761" s="105">
        <f t="shared" si="263"/>
        <v>0</v>
      </c>
      <c r="R2761" s="38">
        <f t="shared" si="259"/>
        <v>0</v>
      </c>
      <c r="S2761" s="40" t="str">
        <f t="shared" si="262"/>
        <v/>
      </c>
    </row>
    <row r="2762" spans="1:19">
      <c r="A2762" s="33"/>
      <c r="B2762" s="34"/>
      <c r="C2762" s="33"/>
      <c r="D2762" s="33"/>
      <c r="E2762" s="33"/>
      <c r="F2762" s="42"/>
      <c r="G2762" s="42"/>
      <c r="I2762">
        <f t="shared" si="260"/>
        <v>0</v>
      </c>
      <c r="J2762">
        <f t="shared" si="261"/>
        <v>0</v>
      </c>
      <c r="L2762" s="107"/>
      <c r="M2762" s="110"/>
      <c r="N2762" s="109"/>
      <c r="P2762" s="38">
        <f t="shared" si="258"/>
        <v>0</v>
      </c>
      <c r="Q2762" s="105">
        <f t="shared" si="263"/>
        <v>0</v>
      </c>
      <c r="R2762" s="38">
        <f t="shared" si="259"/>
        <v>0</v>
      </c>
      <c r="S2762" s="40" t="str">
        <f t="shared" si="262"/>
        <v/>
      </c>
    </row>
    <row r="2763" spans="1:19">
      <c r="A2763" s="33"/>
      <c r="B2763" s="34"/>
      <c r="C2763" s="33"/>
      <c r="D2763" s="33"/>
      <c r="E2763" s="33"/>
      <c r="F2763" s="42"/>
      <c r="G2763" s="42"/>
      <c r="I2763">
        <f t="shared" si="260"/>
        <v>0</v>
      </c>
      <c r="J2763">
        <f t="shared" si="261"/>
        <v>0</v>
      </c>
      <c r="L2763" s="107"/>
      <c r="M2763" s="110"/>
      <c r="N2763" s="109"/>
      <c r="P2763" s="38">
        <f t="shared" si="258"/>
        <v>0</v>
      </c>
      <c r="Q2763" s="105">
        <f t="shared" si="263"/>
        <v>0</v>
      </c>
      <c r="R2763" s="38">
        <f t="shared" si="259"/>
        <v>0</v>
      </c>
      <c r="S2763" s="40" t="str">
        <f t="shared" si="262"/>
        <v/>
      </c>
    </row>
    <row r="2764" spans="1:19">
      <c r="A2764" s="33"/>
      <c r="B2764" s="34"/>
      <c r="C2764" s="33"/>
      <c r="D2764" s="33"/>
      <c r="E2764" s="33"/>
      <c r="F2764" s="42"/>
      <c r="G2764" s="42"/>
      <c r="I2764">
        <f t="shared" si="260"/>
        <v>0</v>
      </c>
      <c r="J2764">
        <f t="shared" si="261"/>
        <v>0</v>
      </c>
      <c r="L2764" s="107"/>
      <c r="M2764" s="110"/>
      <c r="N2764" s="109"/>
      <c r="P2764" s="38">
        <f t="shared" si="258"/>
        <v>0</v>
      </c>
      <c r="Q2764" s="105">
        <f t="shared" si="263"/>
        <v>0</v>
      </c>
      <c r="R2764" s="38">
        <f t="shared" si="259"/>
        <v>0</v>
      </c>
      <c r="S2764" s="40" t="str">
        <f t="shared" si="262"/>
        <v/>
      </c>
    </row>
    <row r="2765" spans="1:19">
      <c r="A2765" s="33"/>
      <c r="B2765" s="34"/>
      <c r="C2765" s="33"/>
      <c r="D2765" s="33"/>
      <c r="E2765" s="33"/>
      <c r="F2765" s="42"/>
      <c r="G2765" s="42"/>
      <c r="I2765">
        <f t="shared" si="260"/>
        <v>0</v>
      </c>
      <c r="J2765">
        <f t="shared" si="261"/>
        <v>0</v>
      </c>
      <c r="L2765" s="107"/>
      <c r="M2765" s="110"/>
      <c r="N2765" s="109"/>
      <c r="P2765" s="38">
        <f t="shared" si="258"/>
        <v>0</v>
      </c>
      <c r="Q2765" s="105">
        <f t="shared" si="263"/>
        <v>0</v>
      </c>
      <c r="R2765" s="38">
        <f t="shared" si="259"/>
        <v>0</v>
      </c>
      <c r="S2765" s="40" t="str">
        <f t="shared" si="262"/>
        <v/>
      </c>
    </row>
    <row r="2766" spans="1:19">
      <c r="A2766" s="33"/>
      <c r="B2766" s="34"/>
      <c r="C2766" s="33"/>
      <c r="D2766" s="33"/>
      <c r="E2766" s="33"/>
      <c r="F2766" s="42"/>
      <c r="G2766" s="42"/>
      <c r="I2766">
        <f t="shared" si="260"/>
        <v>0</v>
      </c>
      <c r="J2766">
        <f t="shared" si="261"/>
        <v>0</v>
      </c>
      <c r="L2766" s="107"/>
      <c r="M2766" s="110"/>
      <c r="N2766" s="109"/>
      <c r="P2766" s="38">
        <f t="shared" si="258"/>
        <v>0</v>
      </c>
      <c r="Q2766" s="105">
        <f t="shared" si="263"/>
        <v>0</v>
      </c>
      <c r="R2766" s="38">
        <f t="shared" si="259"/>
        <v>0</v>
      </c>
      <c r="S2766" s="40" t="str">
        <f t="shared" si="262"/>
        <v/>
      </c>
    </row>
    <row r="2767" spans="1:19">
      <c r="A2767" s="33"/>
      <c r="B2767" s="34"/>
      <c r="C2767" s="33"/>
      <c r="D2767" s="33"/>
      <c r="E2767" s="33"/>
      <c r="F2767" s="42"/>
      <c r="G2767" s="42"/>
      <c r="I2767">
        <f t="shared" si="260"/>
        <v>0</v>
      </c>
      <c r="J2767">
        <f t="shared" si="261"/>
        <v>0</v>
      </c>
      <c r="L2767" s="107"/>
      <c r="M2767" s="110"/>
      <c r="N2767" s="109"/>
      <c r="P2767" s="38">
        <f t="shared" si="258"/>
        <v>0</v>
      </c>
      <c r="Q2767" s="105">
        <f t="shared" si="263"/>
        <v>0</v>
      </c>
      <c r="R2767" s="38">
        <f t="shared" si="259"/>
        <v>0</v>
      </c>
      <c r="S2767" s="40" t="str">
        <f t="shared" si="262"/>
        <v/>
      </c>
    </row>
    <row r="2768" spans="1:19">
      <c r="A2768" s="33"/>
      <c r="B2768" s="34"/>
      <c r="C2768" s="33"/>
      <c r="D2768" s="33"/>
      <c r="E2768" s="33"/>
      <c r="F2768" s="42"/>
      <c r="G2768" s="42"/>
      <c r="I2768">
        <f t="shared" si="260"/>
        <v>0</v>
      </c>
      <c r="J2768">
        <f t="shared" si="261"/>
        <v>0</v>
      </c>
      <c r="L2768" s="107"/>
      <c r="M2768" s="110"/>
      <c r="N2768" s="109"/>
      <c r="P2768" s="38">
        <f t="shared" si="258"/>
        <v>0</v>
      </c>
      <c r="Q2768" s="105">
        <f t="shared" si="263"/>
        <v>0</v>
      </c>
      <c r="R2768" s="38">
        <f t="shared" si="259"/>
        <v>0</v>
      </c>
      <c r="S2768" s="40" t="str">
        <f t="shared" si="262"/>
        <v/>
      </c>
    </row>
    <row r="2769" spans="1:19">
      <c r="A2769" s="33"/>
      <c r="B2769" s="34"/>
      <c r="C2769" s="33"/>
      <c r="D2769" s="33"/>
      <c r="E2769" s="33"/>
      <c r="F2769" s="42"/>
      <c r="G2769" s="42"/>
      <c r="I2769">
        <f t="shared" si="260"/>
        <v>0</v>
      </c>
      <c r="J2769">
        <f t="shared" si="261"/>
        <v>0</v>
      </c>
      <c r="L2769" s="107"/>
      <c r="M2769" s="110"/>
      <c r="N2769" s="109"/>
      <c r="P2769" s="38">
        <f t="shared" si="258"/>
        <v>0</v>
      </c>
      <c r="Q2769" s="105">
        <f t="shared" si="263"/>
        <v>0</v>
      </c>
      <c r="R2769" s="38">
        <f t="shared" si="259"/>
        <v>0</v>
      </c>
      <c r="S2769" s="40" t="str">
        <f t="shared" si="262"/>
        <v/>
      </c>
    </row>
    <row r="2770" spans="1:19">
      <c r="A2770" s="33"/>
      <c r="B2770" s="34"/>
      <c r="C2770" s="33"/>
      <c r="D2770" s="33"/>
      <c r="E2770" s="33"/>
      <c r="F2770" s="42"/>
      <c r="G2770" s="42"/>
      <c r="I2770">
        <f t="shared" si="260"/>
        <v>0</v>
      </c>
      <c r="J2770">
        <f t="shared" si="261"/>
        <v>0</v>
      </c>
      <c r="L2770" s="107"/>
      <c r="M2770" s="110"/>
      <c r="N2770" s="109"/>
      <c r="P2770" s="38">
        <f t="shared" si="258"/>
        <v>0</v>
      </c>
      <c r="Q2770" s="105">
        <f t="shared" si="263"/>
        <v>0</v>
      </c>
      <c r="R2770" s="38">
        <f t="shared" si="259"/>
        <v>0</v>
      </c>
      <c r="S2770" s="40" t="str">
        <f t="shared" si="262"/>
        <v/>
      </c>
    </row>
    <row r="2771" spans="1:19">
      <c r="A2771" s="33"/>
      <c r="B2771" s="34"/>
      <c r="C2771" s="33"/>
      <c r="D2771" s="33"/>
      <c r="E2771" s="33"/>
      <c r="F2771" s="42"/>
      <c r="G2771" s="42"/>
      <c r="I2771">
        <f t="shared" si="260"/>
        <v>0</v>
      </c>
      <c r="J2771">
        <f t="shared" si="261"/>
        <v>0</v>
      </c>
      <c r="L2771" s="107"/>
      <c r="M2771" s="110"/>
      <c r="N2771" s="109"/>
      <c r="P2771" s="38">
        <f t="shared" si="258"/>
        <v>0</v>
      </c>
      <c r="Q2771" s="105">
        <f t="shared" si="263"/>
        <v>0</v>
      </c>
      <c r="R2771" s="38">
        <f t="shared" si="259"/>
        <v>0</v>
      </c>
      <c r="S2771" s="40" t="str">
        <f t="shared" si="262"/>
        <v/>
      </c>
    </row>
    <row r="2772" spans="1:19">
      <c r="A2772" s="33"/>
      <c r="B2772" s="34"/>
      <c r="C2772" s="33"/>
      <c r="D2772" s="33"/>
      <c r="E2772" s="33"/>
      <c r="F2772" s="42"/>
      <c r="G2772" s="42"/>
      <c r="I2772">
        <f t="shared" si="260"/>
        <v>0</v>
      </c>
      <c r="J2772">
        <f t="shared" si="261"/>
        <v>0</v>
      </c>
      <c r="L2772" s="107"/>
      <c r="M2772" s="110"/>
      <c r="N2772" s="109"/>
      <c r="P2772" s="38">
        <f t="shared" si="258"/>
        <v>0</v>
      </c>
      <c r="Q2772" s="105">
        <f t="shared" si="263"/>
        <v>0</v>
      </c>
      <c r="R2772" s="38">
        <f t="shared" si="259"/>
        <v>0</v>
      </c>
      <c r="S2772" s="40" t="str">
        <f t="shared" si="262"/>
        <v/>
      </c>
    </row>
    <row r="2773" spans="1:19">
      <c r="A2773" s="33"/>
      <c r="B2773" s="34"/>
      <c r="C2773" s="33"/>
      <c r="D2773" s="33"/>
      <c r="E2773" s="33"/>
      <c r="F2773" s="42"/>
      <c r="G2773" s="42"/>
      <c r="I2773">
        <f t="shared" si="260"/>
        <v>0</v>
      </c>
      <c r="J2773">
        <f t="shared" si="261"/>
        <v>0</v>
      </c>
      <c r="L2773" s="107"/>
      <c r="M2773" s="110"/>
      <c r="N2773" s="109"/>
      <c r="P2773" s="38">
        <f t="shared" si="258"/>
        <v>0</v>
      </c>
      <c r="Q2773" s="105">
        <f t="shared" si="263"/>
        <v>0</v>
      </c>
      <c r="R2773" s="38">
        <f t="shared" si="259"/>
        <v>0</v>
      </c>
      <c r="S2773" s="40" t="str">
        <f t="shared" si="262"/>
        <v/>
      </c>
    </row>
    <row r="2774" spans="1:19">
      <c r="A2774" s="33"/>
      <c r="B2774" s="34"/>
      <c r="C2774" s="33"/>
      <c r="D2774" s="33"/>
      <c r="E2774" s="33"/>
      <c r="F2774" s="42"/>
      <c r="G2774" s="42"/>
      <c r="I2774">
        <f t="shared" si="260"/>
        <v>0</v>
      </c>
      <c r="J2774">
        <f t="shared" si="261"/>
        <v>0</v>
      </c>
      <c r="L2774" s="107"/>
      <c r="M2774" s="110"/>
      <c r="N2774" s="109"/>
      <c r="P2774" s="38">
        <f t="shared" si="258"/>
        <v>0</v>
      </c>
      <c r="Q2774" s="105">
        <f t="shared" si="263"/>
        <v>0</v>
      </c>
      <c r="R2774" s="38">
        <f t="shared" si="259"/>
        <v>0</v>
      </c>
      <c r="S2774" s="40" t="str">
        <f t="shared" si="262"/>
        <v/>
      </c>
    </row>
    <row r="2775" spans="1:19">
      <c r="A2775" s="33"/>
      <c r="B2775" s="34"/>
      <c r="C2775" s="33"/>
      <c r="D2775" s="33"/>
      <c r="E2775" s="33"/>
      <c r="F2775" s="42"/>
      <c r="G2775" s="42"/>
      <c r="I2775">
        <f t="shared" si="260"/>
        <v>0</v>
      </c>
      <c r="J2775">
        <f t="shared" si="261"/>
        <v>0</v>
      </c>
      <c r="L2775" s="107"/>
      <c r="M2775" s="110"/>
      <c r="N2775" s="109"/>
      <c r="P2775" s="38">
        <f t="shared" si="258"/>
        <v>0</v>
      </c>
      <c r="Q2775" s="105">
        <f t="shared" si="263"/>
        <v>0</v>
      </c>
      <c r="R2775" s="38">
        <f t="shared" si="259"/>
        <v>0</v>
      </c>
      <c r="S2775" s="40" t="str">
        <f t="shared" si="262"/>
        <v/>
      </c>
    </row>
    <row r="2776" spans="1:19">
      <c r="A2776" s="33"/>
      <c r="B2776" s="34"/>
      <c r="C2776" s="33"/>
      <c r="D2776" s="33"/>
      <c r="E2776" s="33"/>
      <c r="F2776" s="42"/>
      <c r="G2776" s="42"/>
      <c r="I2776">
        <f t="shared" si="260"/>
        <v>0</v>
      </c>
      <c r="J2776">
        <f t="shared" si="261"/>
        <v>0</v>
      </c>
      <c r="L2776" s="107"/>
      <c r="M2776" s="110"/>
      <c r="N2776" s="109"/>
      <c r="P2776" s="38">
        <f t="shared" si="258"/>
        <v>0</v>
      </c>
      <c r="Q2776" s="105">
        <f t="shared" si="263"/>
        <v>0</v>
      </c>
      <c r="R2776" s="38">
        <f t="shared" si="259"/>
        <v>0</v>
      </c>
      <c r="S2776" s="40" t="str">
        <f t="shared" si="262"/>
        <v/>
      </c>
    </row>
    <row r="2777" spans="1:19">
      <c r="A2777" s="33"/>
      <c r="B2777" s="34"/>
      <c r="C2777" s="33"/>
      <c r="D2777" s="33"/>
      <c r="E2777" s="33"/>
      <c r="F2777" s="42"/>
      <c r="G2777" s="42"/>
      <c r="I2777">
        <f t="shared" si="260"/>
        <v>0</v>
      </c>
      <c r="J2777">
        <f t="shared" si="261"/>
        <v>0</v>
      </c>
      <c r="L2777" s="107"/>
      <c r="M2777" s="110"/>
      <c r="N2777" s="109"/>
      <c r="P2777" s="38">
        <f t="shared" si="258"/>
        <v>0</v>
      </c>
      <c r="Q2777" s="105">
        <f t="shared" si="263"/>
        <v>0</v>
      </c>
      <c r="R2777" s="38">
        <f t="shared" si="259"/>
        <v>0</v>
      </c>
      <c r="S2777" s="40" t="str">
        <f t="shared" si="262"/>
        <v/>
      </c>
    </row>
    <row r="2778" spans="1:19">
      <c r="A2778" s="33"/>
      <c r="B2778" s="34"/>
      <c r="C2778" s="33"/>
      <c r="D2778" s="33"/>
      <c r="E2778" s="33"/>
      <c r="F2778" s="42"/>
      <c r="G2778" s="42"/>
      <c r="I2778">
        <f t="shared" si="260"/>
        <v>0</v>
      </c>
      <c r="J2778">
        <f t="shared" si="261"/>
        <v>0</v>
      </c>
      <c r="L2778" s="107"/>
      <c r="M2778" s="110"/>
      <c r="N2778" s="109"/>
      <c r="P2778" s="38">
        <f t="shared" si="258"/>
        <v>0</v>
      </c>
      <c r="Q2778" s="105">
        <f t="shared" si="263"/>
        <v>0</v>
      </c>
      <c r="R2778" s="38">
        <f t="shared" si="259"/>
        <v>0</v>
      </c>
      <c r="S2778" s="40" t="str">
        <f t="shared" si="262"/>
        <v/>
      </c>
    </row>
    <row r="2779" spans="1:19">
      <c r="A2779" s="33"/>
      <c r="B2779" s="34"/>
      <c r="C2779" s="33"/>
      <c r="D2779" s="33"/>
      <c r="E2779" s="33"/>
      <c r="F2779" s="42"/>
      <c r="G2779" s="42"/>
      <c r="I2779">
        <f t="shared" si="260"/>
        <v>0</v>
      </c>
      <c r="J2779">
        <f t="shared" si="261"/>
        <v>0</v>
      </c>
      <c r="L2779" s="107"/>
      <c r="M2779" s="110"/>
      <c r="N2779" s="109"/>
      <c r="P2779" s="38">
        <f t="shared" si="258"/>
        <v>0</v>
      </c>
      <c r="Q2779" s="105">
        <f t="shared" si="263"/>
        <v>0</v>
      </c>
      <c r="R2779" s="38">
        <f t="shared" si="259"/>
        <v>0</v>
      </c>
      <c r="S2779" s="40" t="str">
        <f t="shared" si="262"/>
        <v/>
      </c>
    </row>
    <row r="2780" spans="1:19">
      <c r="A2780" s="33"/>
      <c r="B2780" s="34"/>
      <c r="C2780" s="33"/>
      <c r="D2780" s="33"/>
      <c r="E2780" s="33"/>
      <c r="F2780" s="42"/>
      <c r="G2780" s="42"/>
      <c r="I2780">
        <f t="shared" si="260"/>
        <v>0</v>
      </c>
      <c r="J2780">
        <f t="shared" si="261"/>
        <v>0</v>
      </c>
      <c r="L2780" s="107"/>
      <c r="M2780" s="110"/>
      <c r="N2780" s="109"/>
      <c r="P2780" s="38">
        <f t="shared" si="258"/>
        <v>0</v>
      </c>
      <c r="Q2780" s="105">
        <f t="shared" si="263"/>
        <v>0</v>
      </c>
      <c r="R2780" s="38">
        <f t="shared" si="259"/>
        <v>0</v>
      </c>
      <c r="S2780" s="40" t="str">
        <f t="shared" si="262"/>
        <v/>
      </c>
    </row>
    <row r="2781" spans="1:19">
      <c r="A2781" s="33"/>
      <c r="B2781" s="34"/>
      <c r="C2781" s="33"/>
      <c r="D2781" s="33"/>
      <c r="E2781" s="33"/>
      <c r="F2781" s="42"/>
      <c r="G2781" s="42"/>
      <c r="I2781">
        <f t="shared" si="260"/>
        <v>0</v>
      </c>
      <c r="J2781">
        <f t="shared" si="261"/>
        <v>0</v>
      </c>
      <c r="L2781" s="107"/>
      <c r="M2781" s="110"/>
      <c r="N2781" s="109"/>
      <c r="P2781" s="38">
        <f t="shared" si="258"/>
        <v>0</v>
      </c>
      <c r="Q2781" s="105">
        <f t="shared" si="263"/>
        <v>0</v>
      </c>
      <c r="R2781" s="38">
        <f t="shared" si="259"/>
        <v>0</v>
      </c>
      <c r="S2781" s="40" t="str">
        <f t="shared" si="262"/>
        <v/>
      </c>
    </row>
    <row r="2782" spans="1:19">
      <c r="A2782" s="33"/>
      <c r="B2782" s="34"/>
      <c r="C2782" s="33"/>
      <c r="D2782" s="33"/>
      <c r="E2782" s="33"/>
      <c r="F2782" s="42"/>
      <c r="G2782" s="42"/>
      <c r="I2782">
        <f t="shared" si="260"/>
        <v>0</v>
      </c>
      <c r="J2782">
        <f t="shared" si="261"/>
        <v>0</v>
      </c>
      <c r="L2782" s="107"/>
      <c r="M2782" s="110"/>
      <c r="N2782" s="109"/>
      <c r="P2782" s="38">
        <f t="shared" si="258"/>
        <v>0</v>
      </c>
      <c r="Q2782" s="105">
        <f t="shared" si="263"/>
        <v>0</v>
      </c>
      <c r="R2782" s="38">
        <f t="shared" si="259"/>
        <v>0</v>
      </c>
      <c r="S2782" s="40" t="str">
        <f t="shared" si="262"/>
        <v/>
      </c>
    </row>
    <row r="2783" spans="1:19">
      <c r="A2783" s="33"/>
      <c r="B2783" s="34"/>
      <c r="C2783" s="33"/>
      <c r="D2783" s="33"/>
      <c r="E2783" s="33"/>
      <c r="F2783" s="42"/>
      <c r="G2783" s="42"/>
      <c r="I2783">
        <f t="shared" si="260"/>
        <v>0</v>
      </c>
      <c r="J2783">
        <f t="shared" si="261"/>
        <v>0</v>
      </c>
      <c r="L2783" s="107"/>
      <c r="M2783" s="110"/>
      <c r="N2783" s="109"/>
      <c r="P2783" s="38">
        <f t="shared" si="258"/>
        <v>0</v>
      </c>
      <c r="Q2783" s="105">
        <f t="shared" si="263"/>
        <v>0</v>
      </c>
      <c r="R2783" s="38">
        <f t="shared" si="259"/>
        <v>0</v>
      </c>
      <c r="S2783" s="40" t="str">
        <f t="shared" si="262"/>
        <v/>
      </c>
    </row>
    <row r="2784" spans="1:19">
      <c r="A2784" s="33"/>
      <c r="B2784" s="34"/>
      <c r="C2784" s="33"/>
      <c r="D2784" s="33"/>
      <c r="E2784" s="33"/>
      <c r="F2784" s="42"/>
      <c r="G2784" s="42"/>
      <c r="I2784">
        <f t="shared" si="260"/>
        <v>0</v>
      </c>
      <c r="J2784">
        <f t="shared" si="261"/>
        <v>0</v>
      </c>
      <c r="L2784" s="107"/>
      <c r="M2784" s="110"/>
      <c r="N2784" s="109"/>
      <c r="P2784" s="38">
        <f t="shared" si="258"/>
        <v>0</v>
      </c>
      <c r="Q2784" s="105">
        <f t="shared" si="263"/>
        <v>0</v>
      </c>
      <c r="R2784" s="38">
        <f t="shared" si="259"/>
        <v>0</v>
      </c>
      <c r="S2784" s="40" t="str">
        <f t="shared" si="262"/>
        <v/>
      </c>
    </row>
    <row r="2785" spans="1:19">
      <c r="A2785" s="33"/>
      <c r="B2785" s="34"/>
      <c r="C2785" s="33"/>
      <c r="D2785" s="33"/>
      <c r="E2785" s="33"/>
      <c r="F2785" s="42"/>
      <c r="G2785" s="42"/>
      <c r="I2785">
        <f t="shared" si="260"/>
        <v>0</v>
      </c>
      <c r="J2785">
        <f t="shared" si="261"/>
        <v>0</v>
      </c>
      <c r="L2785" s="107"/>
      <c r="M2785" s="110"/>
      <c r="N2785" s="109"/>
      <c r="P2785" s="38">
        <f t="shared" si="258"/>
        <v>0</v>
      </c>
      <c r="Q2785" s="105">
        <f t="shared" si="263"/>
        <v>0</v>
      </c>
      <c r="R2785" s="38">
        <f t="shared" si="259"/>
        <v>0</v>
      </c>
      <c r="S2785" s="40" t="str">
        <f t="shared" si="262"/>
        <v/>
      </c>
    </row>
    <row r="2786" spans="1:19">
      <c r="A2786" s="33"/>
      <c r="B2786" s="34"/>
      <c r="C2786" s="33"/>
      <c r="D2786" s="33"/>
      <c r="E2786" s="33"/>
      <c r="F2786" s="42"/>
      <c r="G2786" s="42"/>
      <c r="I2786">
        <f t="shared" si="260"/>
        <v>0</v>
      </c>
      <c r="J2786">
        <f t="shared" si="261"/>
        <v>0</v>
      </c>
      <c r="L2786" s="107"/>
      <c r="M2786" s="110"/>
      <c r="N2786" s="109"/>
      <c r="P2786" s="38">
        <f t="shared" si="258"/>
        <v>0</v>
      </c>
      <c r="Q2786" s="105">
        <f t="shared" si="263"/>
        <v>0</v>
      </c>
      <c r="R2786" s="38">
        <f t="shared" si="259"/>
        <v>0</v>
      </c>
      <c r="S2786" s="40" t="str">
        <f t="shared" si="262"/>
        <v/>
      </c>
    </row>
    <row r="2787" spans="1:19">
      <c r="A2787" s="33"/>
      <c r="B2787" s="34"/>
      <c r="C2787" s="33"/>
      <c r="D2787" s="33"/>
      <c r="E2787" s="33"/>
      <c r="F2787" s="42"/>
      <c r="G2787" s="42"/>
      <c r="I2787">
        <f t="shared" si="260"/>
        <v>0</v>
      </c>
      <c r="J2787">
        <f t="shared" si="261"/>
        <v>0</v>
      </c>
      <c r="L2787" s="107"/>
      <c r="M2787" s="110"/>
      <c r="N2787" s="109"/>
      <c r="P2787" s="38">
        <f t="shared" si="258"/>
        <v>0</v>
      </c>
      <c r="Q2787" s="105">
        <f t="shared" si="263"/>
        <v>0</v>
      </c>
      <c r="R2787" s="38">
        <f t="shared" si="259"/>
        <v>0</v>
      </c>
      <c r="S2787" s="40" t="str">
        <f t="shared" si="262"/>
        <v/>
      </c>
    </row>
    <row r="2788" spans="1:19">
      <c r="A2788" s="33"/>
      <c r="B2788" s="34"/>
      <c r="C2788" s="33"/>
      <c r="D2788" s="33"/>
      <c r="E2788" s="33"/>
      <c r="F2788" s="42"/>
      <c r="G2788" s="42"/>
      <c r="I2788">
        <f t="shared" si="260"/>
        <v>0</v>
      </c>
      <c r="J2788">
        <f t="shared" si="261"/>
        <v>0</v>
      </c>
      <c r="L2788" s="107"/>
      <c r="M2788" s="110"/>
      <c r="N2788" s="109"/>
      <c r="P2788" s="38">
        <f t="shared" si="258"/>
        <v>0</v>
      </c>
      <c r="Q2788" s="105">
        <f t="shared" si="263"/>
        <v>0</v>
      </c>
      <c r="R2788" s="38">
        <f t="shared" si="259"/>
        <v>0</v>
      </c>
      <c r="S2788" s="40" t="str">
        <f t="shared" si="262"/>
        <v/>
      </c>
    </row>
    <row r="2789" spans="1:19">
      <c r="A2789" s="33"/>
      <c r="B2789" s="34"/>
      <c r="C2789" s="33"/>
      <c r="D2789" s="33"/>
      <c r="E2789" s="33"/>
      <c r="F2789" s="42"/>
      <c r="G2789" s="42"/>
      <c r="I2789">
        <f t="shared" si="260"/>
        <v>0</v>
      </c>
      <c r="J2789">
        <f t="shared" si="261"/>
        <v>0</v>
      </c>
      <c r="L2789" s="107"/>
      <c r="M2789" s="110"/>
      <c r="N2789" s="109"/>
      <c r="P2789" s="38">
        <f t="shared" si="258"/>
        <v>0</v>
      </c>
      <c r="Q2789" s="105">
        <f t="shared" si="263"/>
        <v>0</v>
      </c>
      <c r="R2789" s="38">
        <f t="shared" si="259"/>
        <v>0</v>
      </c>
      <c r="S2789" s="40" t="str">
        <f t="shared" si="262"/>
        <v/>
      </c>
    </row>
    <row r="2790" spans="1:19">
      <c r="A2790" s="33"/>
      <c r="B2790" s="34"/>
      <c r="C2790" s="33"/>
      <c r="D2790" s="33"/>
      <c r="E2790" s="33"/>
      <c r="F2790" s="42"/>
      <c r="G2790" s="42"/>
      <c r="I2790">
        <f t="shared" si="260"/>
        <v>0</v>
      </c>
      <c r="J2790">
        <f t="shared" si="261"/>
        <v>0</v>
      </c>
      <c r="L2790" s="107"/>
      <c r="M2790" s="110"/>
      <c r="N2790" s="109"/>
      <c r="P2790" s="38">
        <f t="shared" si="258"/>
        <v>0</v>
      </c>
      <c r="Q2790" s="105">
        <f t="shared" si="263"/>
        <v>0</v>
      </c>
      <c r="R2790" s="38">
        <f t="shared" si="259"/>
        <v>0</v>
      </c>
      <c r="S2790" s="40" t="str">
        <f t="shared" si="262"/>
        <v/>
      </c>
    </row>
    <row r="2791" spans="1:19">
      <c r="A2791" s="33"/>
      <c r="B2791" s="34"/>
      <c r="C2791" s="33"/>
      <c r="D2791" s="33"/>
      <c r="E2791" s="33"/>
      <c r="F2791" s="42"/>
      <c r="G2791" s="42"/>
      <c r="I2791">
        <f t="shared" si="260"/>
        <v>0</v>
      </c>
      <c r="J2791">
        <f t="shared" si="261"/>
        <v>0</v>
      </c>
      <c r="L2791" s="107"/>
      <c r="M2791" s="110"/>
      <c r="N2791" s="109"/>
      <c r="P2791" s="38">
        <f t="shared" si="258"/>
        <v>0</v>
      </c>
      <c r="Q2791" s="105">
        <f t="shared" si="263"/>
        <v>0</v>
      </c>
      <c r="R2791" s="38">
        <f t="shared" si="259"/>
        <v>0</v>
      </c>
      <c r="S2791" s="40" t="str">
        <f t="shared" si="262"/>
        <v/>
      </c>
    </row>
    <row r="2792" spans="1:19">
      <c r="A2792" s="33"/>
      <c r="B2792" s="34"/>
      <c r="C2792" s="33"/>
      <c r="D2792" s="33"/>
      <c r="E2792" s="33"/>
      <c r="F2792" s="42"/>
      <c r="G2792" s="42"/>
      <c r="I2792">
        <f t="shared" si="260"/>
        <v>0</v>
      </c>
      <c r="J2792">
        <f t="shared" si="261"/>
        <v>0</v>
      </c>
      <c r="L2792" s="107"/>
      <c r="M2792" s="110"/>
      <c r="N2792" s="109"/>
      <c r="P2792" s="38">
        <f t="shared" si="258"/>
        <v>0</v>
      </c>
      <c r="Q2792" s="105">
        <f t="shared" si="263"/>
        <v>0</v>
      </c>
      <c r="R2792" s="38">
        <f t="shared" si="259"/>
        <v>0</v>
      </c>
      <c r="S2792" s="40" t="str">
        <f t="shared" si="262"/>
        <v/>
      </c>
    </row>
    <row r="2793" spans="1:19">
      <c r="A2793" s="33"/>
      <c r="B2793" s="34"/>
      <c r="C2793" s="33"/>
      <c r="D2793" s="33"/>
      <c r="E2793" s="33"/>
      <c r="F2793" s="42"/>
      <c r="G2793" s="42"/>
      <c r="I2793">
        <f t="shared" si="260"/>
        <v>0</v>
      </c>
      <c r="J2793">
        <f t="shared" si="261"/>
        <v>0</v>
      </c>
      <c r="L2793" s="107"/>
      <c r="M2793" s="110"/>
      <c r="N2793" s="109"/>
      <c r="P2793" s="38">
        <f t="shared" si="258"/>
        <v>0</v>
      </c>
      <c r="Q2793" s="105">
        <f t="shared" si="263"/>
        <v>0</v>
      </c>
      <c r="R2793" s="38">
        <f t="shared" si="259"/>
        <v>0</v>
      </c>
      <c r="S2793" s="40" t="str">
        <f t="shared" si="262"/>
        <v/>
      </c>
    </row>
    <row r="2794" spans="1:19">
      <c r="A2794" s="33"/>
      <c r="B2794" s="34"/>
      <c r="C2794" s="33"/>
      <c r="D2794" s="33"/>
      <c r="E2794" s="33"/>
      <c r="F2794" s="42"/>
      <c r="G2794" s="42"/>
      <c r="I2794">
        <f t="shared" si="260"/>
        <v>0</v>
      </c>
      <c r="J2794">
        <f t="shared" si="261"/>
        <v>0</v>
      </c>
      <c r="L2794" s="107"/>
      <c r="M2794" s="110"/>
      <c r="N2794" s="109"/>
      <c r="P2794" s="38">
        <f t="shared" si="258"/>
        <v>0</v>
      </c>
      <c r="Q2794" s="105">
        <f t="shared" si="263"/>
        <v>0</v>
      </c>
      <c r="R2794" s="38">
        <f t="shared" si="259"/>
        <v>0</v>
      </c>
      <c r="S2794" s="40" t="str">
        <f t="shared" si="262"/>
        <v/>
      </c>
    </row>
    <row r="2795" spans="1:19">
      <c r="A2795" s="33"/>
      <c r="B2795" s="34"/>
      <c r="C2795" s="33"/>
      <c r="D2795" s="33"/>
      <c r="E2795" s="33"/>
      <c r="F2795" s="42"/>
      <c r="G2795" s="42"/>
      <c r="I2795">
        <f t="shared" si="260"/>
        <v>0</v>
      </c>
      <c r="J2795">
        <f t="shared" si="261"/>
        <v>0</v>
      </c>
      <c r="L2795" s="107"/>
      <c r="M2795" s="110"/>
      <c r="N2795" s="109"/>
      <c r="P2795" s="38">
        <f t="shared" si="258"/>
        <v>0</v>
      </c>
      <c r="Q2795" s="105">
        <f t="shared" si="263"/>
        <v>0</v>
      </c>
      <c r="R2795" s="38">
        <f t="shared" si="259"/>
        <v>0</v>
      </c>
      <c r="S2795" s="40" t="str">
        <f t="shared" si="262"/>
        <v/>
      </c>
    </row>
    <row r="2796" spans="1:19">
      <c r="A2796" s="33"/>
      <c r="B2796" s="34"/>
      <c r="C2796" s="33"/>
      <c r="D2796" s="33"/>
      <c r="E2796" s="33"/>
      <c r="F2796" s="42"/>
      <c r="G2796" s="42"/>
      <c r="I2796">
        <f t="shared" si="260"/>
        <v>0</v>
      </c>
      <c r="J2796">
        <f t="shared" si="261"/>
        <v>0</v>
      </c>
      <c r="L2796" s="107"/>
      <c r="M2796" s="110"/>
      <c r="N2796" s="109"/>
      <c r="P2796" s="38">
        <f t="shared" si="258"/>
        <v>0</v>
      </c>
      <c r="Q2796" s="105">
        <f t="shared" si="263"/>
        <v>0</v>
      </c>
      <c r="R2796" s="38">
        <f t="shared" si="259"/>
        <v>0</v>
      </c>
      <c r="S2796" s="40" t="str">
        <f t="shared" si="262"/>
        <v/>
      </c>
    </row>
    <row r="2797" spans="1:19">
      <c r="A2797" s="33"/>
      <c r="B2797" s="34"/>
      <c r="C2797" s="33"/>
      <c r="D2797" s="33"/>
      <c r="E2797" s="33"/>
      <c r="F2797" s="42"/>
      <c r="G2797" s="42"/>
      <c r="I2797">
        <f t="shared" si="260"/>
        <v>0</v>
      </c>
      <c r="J2797">
        <f t="shared" si="261"/>
        <v>0</v>
      </c>
      <c r="L2797" s="107"/>
      <c r="M2797" s="110"/>
      <c r="N2797" s="109"/>
      <c r="P2797" s="38">
        <f t="shared" si="258"/>
        <v>0</v>
      </c>
      <c r="Q2797" s="105">
        <f t="shared" si="263"/>
        <v>0</v>
      </c>
      <c r="R2797" s="38">
        <f t="shared" si="259"/>
        <v>0</v>
      </c>
      <c r="S2797" s="40" t="str">
        <f t="shared" si="262"/>
        <v/>
      </c>
    </row>
    <row r="2798" spans="1:19">
      <c r="A2798" s="33"/>
      <c r="B2798" s="34"/>
      <c r="C2798" s="33"/>
      <c r="D2798" s="33"/>
      <c r="E2798" s="33"/>
      <c r="F2798" s="42"/>
      <c r="G2798" s="42"/>
      <c r="I2798">
        <f t="shared" si="260"/>
        <v>0</v>
      </c>
      <c r="J2798">
        <f t="shared" si="261"/>
        <v>0</v>
      </c>
      <c r="L2798" s="107"/>
      <c r="M2798" s="110"/>
      <c r="N2798" s="109"/>
      <c r="P2798" s="38">
        <f t="shared" si="258"/>
        <v>0</v>
      </c>
      <c r="Q2798" s="105">
        <f t="shared" si="263"/>
        <v>0</v>
      </c>
      <c r="R2798" s="38">
        <f t="shared" si="259"/>
        <v>0</v>
      </c>
      <c r="S2798" s="40" t="str">
        <f t="shared" si="262"/>
        <v/>
      </c>
    </row>
    <row r="2799" spans="1:19">
      <c r="A2799" s="33"/>
      <c r="B2799" s="34"/>
      <c r="C2799" s="33"/>
      <c r="D2799" s="33"/>
      <c r="E2799" s="33"/>
      <c r="F2799" s="42"/>
      <c r="G2799" s="42"/>
      <c r="I2799">
        <f t="shared" si="260"/>
        <v>0</v>
      </c>
      <c r="J2799">
        <f t="shared" si="261"/>
        <v>0</v>
      </c>
      <c r="L2799" s="107"/>
      <c r="M2799" s="110"/>
      <c r="N2799" s="109"/>
      <c r="P2799" s="38">
        <f t="shared" si="258"/>
        <v>0</v>
      </c>
      <c r="Q2799" s="105">
        <f t="shared" si="263"/>
        <v>0</v>
      </c>
      <c r="R2799" s="38">
        <f t="shared" si="259"/>
        <v>0</v>
      </c>
      <c r="S2799" s="40" t="str">
        <f t="shared" si="262"/>
        <v/>
      </c>
    </row>
    <row r="2800" spans="1:19">
      <c r="A2800" s="33"/>
      <c r="B2800" s="34"/>
      <c r="C2800" s="33"/>
      <c r="D2800" s="33"/>
      <c r="E2800" s="33"/>
      <c r="F2800" s="42"/>
      <c r="G2800" s="42"/>
      <c r="I2800">
        <f t="shared" si="260"/>
        <v>0</v>
      </c>
      <c r="J2800">
        <f t="shared" si="261"/>
        <v>0</v>
      </c>
      <c r="L2800" s="107"/>
      <c r="M2800" s="110"/>
      <c r="N2800" s="109"/>
      <c r="P2800" s="38">
        <f t="shared" si="258"/>
        <v>0</v>
      </c>
      <c r="Q2800" s="105">
        <f t="shared" si="263"/>
        <v>0</v>
      </c>
      <c r="R2800" s="38">
        <f t="shared" si="259"/>
        <v>0</v>
      </c>
      <c r="S2800" s="40" t="str">
        <f t="shared" si="262"/>
        <v/>
      </c>
    </row>
    <row r="2801" spans="1:19">
      <c r="A2801" s="33"/>
      <c r="B2801" s="34"/>
      <c r="C2801" s="33"/>
      <c r="D2801" s="33"/>
      <c r="E2801" s="33"/>
      <c r="F2801" s="42"/>
      <c r="G2801" s="42"/>
      <c r="I2801">
        <f t="shared" si="260"/>
        <v>0</v>
      </c>
      <c r="J2801">
        <f t="shared" si="261"/>
        <v>0</v>
      </c>
      <c r="L2801" s="107"/>
      <c r="M2801" s="110"/>
      <c r="N2801" s="109"/>
      <c r="P2801" s="38">
        <f t="shared" si="258"/>
        <v>0</v>
      </c>
      <c r="Q2801" s="105">
        <f t="shared" si="263"/>
        <v>0</v>
      </c>
      <c r="R2801" s="38">
        <f t="shared" si="259"/>
        <v>0</v>
      </c>
      <c r="S2801" s="40" t="str">
        <f t="shared" si="262"/>
        <v/>
      </c>
    </row>
    <row r="2802" spans="1:19">
      <c r="A2802" s="33"/>
      <c r="B2802" s="34"/>
      <c r="C2802" s="33"/>
      <c r="D2802" s="33"/>
      <c r="E2802" s="33"/>
      <c r="F2802" s="42"/>
      <c r="G2802" s="42"/>
      <c r="I2802">
        <f t="shared" si="260"/>
        <v>0</v>
      </c>
      <c r="J2802">
        <f t="shared" si="261"/>
        <v>0</v>
      </c>
      <c r="L2802" s="107"/>
      <c r="M2802" s="110"/>
      <c r="N2802" s="109"/>
      <c r="P2802" s="38">
        <f t="shared" si="258"/>
        <v>0</v>
      </c>
      <c r="Q2802" s="105">
        <f t="shared" si="263"/>
        <v>0</v>
      </c>
      <c r="R2802" s="38">
        <f t="shared" si="259"/>
        <v>0</v>
      </c>
      <c r="S2802" s="40" t="str">
        <f t="shared" si="262"/>
        <v/>
      </c>
    </row>
    <row r="2803" spans="1:19">
      <c r="A2803" s="33"/>
      <c r="B2803" s="34"/>
      <c r="C2803" s="33"/>
      <c r="D2803" s="33"/>
      <c r="E2803" s="33"/>
      <c r="F2803" s="42"/>
      <c r="G2803" s="42"/>
      <c r="I2803">
        <f t="shared" si="260"/>
        <v>0</v>
      </c>
      <c r="J2803">
        <f t="shared" si="261"/>
        <v>0</v>
      </c>
      <c r="L2803" s="107"/>
      <c r="M2803" s="110"/>
      <c r="N2803" s="109"/>
      <c r="P2803" s="38">
        <f t="shared" si="258"/>
        <v>0</v>
      </c>
      <c r="Q2803" s="105">
        <f t="shared" si="263"/>
        <v>0</v>
      </c>
      <c r="R2803" s="38">
        <f t="shared" si="259"/>
        <v>0</v>
      </c>
      <c r="S2803" s="40" t="str">
        <f t="shared" si="262"/>
        <v/>
      </c>
    </row>
    <row r="2804" spans="1:19">
      <c r="A2804" s="33"/>
      <c r="B2804" s="34"/>
      <c r="C2804" s="33"/>
      <c r="D2804" s="33"/>
      <c r="E2804" s="33"/>
      <c r="F2804" s="42"/>
      <c r="G2804" s="42"/>
      <c r="I2804">
        <f t="shared" si="260"/>
        <v>0</v>
      </c>
      <c r="J2804">
        <f t="shared" si="261"/>
        <v>0</v>
      </c>
      <c r="L2804" s="107"/>
      <c r="M2804" s="110"/>
      <c r="N2804" s="109"/>
      <c r="P2804" s="38">
        <f t="shared" si="258"/>
        <v>0</v>
      </c>
      <c r="Q2804" s="105">
        <f t="shared" si="263"/>
        <v>0</v>
      </c>
      <c r="R2804" s="38">
        <f t="shared" si="259"/>
        <v>0</v>
      </c>
      <c r="S2804" s="40" t="str">
        <f t="shared" si="262"/>
        <v/>
      </c>
    </row>
    <row r="2805" spans="1:19">
      <c r="A2805" s="33"/>
      <c r="B2805" s="34"/>
      <c r="C2805" s="33"/>
      <c r="D2805" s="33"/>
      <c r="E2805" s="33"/>
      <c r="F2805" s="42"/>
      <c r="G2805" s="42"/>
      <c r="I2805">
        <f t="shared" si="260"/>
        <v>0</v>
      </c>
      <c r="J2805">
        <f t="shared" si="261"/>
        <v>0</v>
      </c>
      <c r="L2805" s="107"/>
      <c r="M2805" s="110"/>
      <c r="N2805" s="109"/>
      <c r="P2805" s="38">
        <f t="shared" si="258"/>
        <v>0</v>
      </c>
      <c r="Q2805" s="105">
        <f t="shared" si="263"/>
        <v>0</v>
      </c>
      <c r="R2805" s="38">
        <f t="shared" si="259"/>
        <v>0</v>
      </c>
      <c r="S2805" s="40" t="str">
        <f t="shared" si="262"/>
        <v/>
      </c>
    </row>
    <row r="2806" spans="1:19">
      <c r="A2806" s="33"/>
      <c r="B2806" s="34"/>
      <c r="C2806" s="33"/>
      <c r="D2806" s="33"/>
      <c r="E2806" s="33"/>
      <c r="F2806" s="42"/>
      <c r="G2806" s="42"/>
      <c r="I2806">
        <f t="shared" si="260"/>
        <v>0</v>
      </c>
      <c r="J2806">
        <f t="shared" si="261"/>
        <v>0</v>
      </c>
      <c r="L2806" s="107"/>
      <c r="M2806" s="110"/>
      <c r="N2806" s="109"/>
      <c r="P2806" s="38">
        <f t="shared" si="258"/>
        <v>0</v>
      </c>
      <c r="Q2806" s="105">
        <f t="shared" si="263"/>
        <v>0</v>
      </c>
      <c r="R2806" s="38">
        <f t="shared" si="259"/>
        <v>0</v>
      </c>
      <c r="S2806" s="40" t="str">
        <f t="shared" si="262"/>
        <v/>
      </c>
    </row>
    <row r="2807" spans="1:19">
      <c r="A2807" s="33"/>
      <c r="B2807" s="34"/>
      <c r="C2807" s="33"/>
      <c r="D2807" s="33"/>
      <c r="E2807" s="33"/>
      <c r="F2807" s="42"/>
      <c r="G2807" s="42"/>
      <c r="I2807">
        <f t="shared" si="260"/>
        <v>0</v>
      </c>
      <c r="J2807">
        <f t="shared" si="261"/>
        <v>0</v>
      </c>
      <c r="L2807" s="107"/>
      <c r="M2807" s="110"/>
      <c r="N2807" s="109"/>
      <c r="P2807" s="38">
        <f t="shared" ref="P2807:P2870" si="264">I2807*L2807/1000</f>
        <v>0</v>
      </c>
      <c r="Q2807" s="105">
        <f t="shared" si="263"/>
        <v>0</v>
      </c>
      <c r="R2807" s="38">
        <f t="shared" ref="R2807:R2870" si="265">J2807*N2807/1000</f>
        <v>0</v>
      </c>
      <c r="S2807" s="40" t="str">
        <f t="shared" si="262"/>
        <v/>
      </c>
    </row>
    <row r="2808" spans="1:19">
      <c r="A2808" s="33"/>
      <c r="B2808" s="34"/>
      <c r="C2808" s="33"/>
      <c r="D2808" s="33"/>
      <c r="E2808" s="33"/>
      <c r="F2808" s="42"/>
      <c r="G2808" s="42"/>
      <c r="I2808">
        <f t="shared" ref="I2808:I2871" si="266">IF(OR(E2808="R",E2808="E"),D2808,IF(D2808&gt;=E2808,D2808-E2808,0))</f>
        <v>0</v>
      </c>
      <c r="J2808">
        <f t="shared" ref="J2808:J2871" si="267">IF(OR(E2808="R",E2808="E"),0,IF(E2808&gt;D2808,E2808-D2808,0))</f>
        <v>0</v>
      </c>
      <c r="L2808" s="107"/>
      <c r="M2808" s="110"/>
      <c r="N2808" s="109"/>
      <c r="P2808" s="38">
        <f t="shared" si="264"/>
        <v>0</v>
      </c>
      <c r="Q2808" s="105">
        <f t="shared" si="263"/>
        <v>0</v>
      </c>
      <c r="R2808" s="38">
        <f t="shared" si="265"/>
        <v>0</v>
      </c>
      <c r="S2808" s="40" t="str">
        <f t="shared" si="262"/>
        <v/>
      </c>
    </row>
    <row r="2809" spans="1:19">
      <c r="A2809" s="33"/>
      <c r="B2809" s="34"/>
      <c r="C2809" s="33"/>
      <c r="D2809" s="33"/>
      <c r="E2809" s="33"/>
      <c r="F2809" s="42"/>
      <c r="G2809" s="42"/>
      <c r="I2809">
        <f t="shared" si="266"/>
        <v>0</v>
      </c>
      <c r="J2809">
        <f t="shared" si="267"/>
        <v>0</v>
      </c>
      <c r="L2809" s="107"/>
      <c r="M2809" s="110"/>
      <c r="N2809" s="109"/>
      <c r="P2809" s="38">
        <f t="shared" si="264"/>
        <v>0</v>
      </c>
      <c r="Q2809" s="105">
        <f t="shared" si="263"/>
        <v>0</v>
      </c>
      <c r="R2809" s="38">
        <f t="shared" si="265"/>
        <v>0</v>
      </c>
      <c r="S2809" s="40" t="str">
        <f t="shared" si="262"/>
        <v/>
      </c>
    </row>
    <row r="2810" spans="1:19">
      <c r="A2810" s="33"/>
      <c r="B2810" s="34"/>
      <c r="C2810" s="33"/>
      <c r="D2810" s="33"/>
      <c r="E2810" s="33"/>
      <c r="F2810" s="42"/>
      <c r="G2810" s="42"/>
      <c r="I2810">
        <f t="shared" si="266"/>
        <v>0</v>
      </c>
      <c r="J2810">
        <f t="shared" si="267"/>
        <v>0</v>
      </c>
      <c r="L2810" s="107"/>
      <c r="M2810" s="110"/>
      <c r="N2810" s="109"/>
      <c r="P2810" s="38">
        <f t="shared" si="264"/>
        <v>0</v>
      </c>
      <c r="Q2810" s="105">
        <f t="shared" si="263"/>
        <v>0</v>
      </c>
      <c r="R2810" s="38">
        <f t="shared" si="265"/>
        <v>0</v>
      </c>
      <c r="S2810" s="40" t="str">
        <f t="shared" si="262"/>
        <v/>
      </c>
    </row>
    <row r="2811" spans="1:19">
      <c r="A2811" s="33"/>
      <c r="B2811" s="34"/>
      <c r="C2811" s="33"/>
      <c r="D2811" s="33"/>
      <c r="E2811" s="33"/>
      <c r="F2811" s="42"/>
      <c r="G2811" s="42"/>
      <c r="I2811">
        <f t="shared" si="266"/>
        <v>0</v>
      </c>
      <c r="J2811">
        <f t="shared" si="267"/>
        <v>0</v>
      </c>
      <c r="L2811" s="107"/>
      <c r="M2811" s="110"/>
      <c r="N2811" s="109"/>
      <c r="P2811" s="38">
        <f t="shared" si="264"/>
        <v>0</v>
      </c>
      <c r="Q2811" s="105">
        <f t="shared" si="263"/>
        <v>0</v>
      </c>
      <c r="R2811" s="38">
        <f t="shared" si="265"/>
        <v>0</v>
      </c>
      <c r="S2811" s="40" t="str">
        <f t="shared" si="262"/>
        <v/>
      </c>
    </row>
    <row r="2812" spans="1:19">
      <c r="A2812" s="33"/>
      <c r="B2812" s="34"/>
      <c r="C2812" s="33"/>
      <c r="D2812" s="33"/>
      <c r="E2812" s="33"/>
      <c r="F2812" s="42"/>
      <c r="G2812" s="42"/>
      <c r="I2812">
        <f t="shared" si="266"/>
        <v>0</v>
      </c>
      <c r="J2812">
        <f t="shared" si="267"/>
        <v>0</v>
      </c>
      <c r="L2812" s="107"/>
      <c r="M2812" s="110"/>
      <c r="N2812" s="109"/>
      <c r="P2812" s="38">
        <f t="shared" si="264"/>
        <v>0</v>
      </c>
      <c r="Q2812" s="105">
        <f t="shared" si="263"/>
        <v>0</v>
      </c>
      <c r="R2812" s="38">
        <f t="shared" si="265"/>
        <v>0</v>
      </c>
      <c r="S2812" s="40" t="str">
        <f t="shared" si="262"/>
        <v/>
      </c>
    </row>
    <row r="2813" spans="1:19">
      <c r="A2813" s="33"/>
      <c r="B2813" s="34"/>
      <c r="C2813" s="33"/>
      <c r="D2813" s="33"/>
      <c r="E2813" s="33"/>
      <c r="F2813" s="42"/>
      <c r="G2813" s="42"/>
      <c r="I2813">
        <f t="shared" si="266"/>
        <v>0</v>
      </c>
      <c r="J2813">
        <f t="shared" si="267"/>
        <v>0</v>
      </c>
      <c r="L2813" s="107"/>
      <c r="M2813" s="110"/>
      <c r="N2813" s="109"/>
      <c r="P2813" s="38">
        <f t="shared" si="264"/>
        <v>0</v>
      </c>
      <c r="Q2813" s="105">
        <f t="shared" si="263"/>
        <v>0</v>
      </c>
      <c r="R2813" s="38">
        <f t="shared" si="265"/>
        <v>0</v>
      </c>
      <c r="S2813" s="40" t="str">
        <f t="shared" si="262"/>
        <v/>
      </c>
    </row>
    <row r="2814" spans="1:19">
      <c r="A2814" s="33"/>
      <c r="B2814" s="34"/>
      <c r="C2814" s="33"/>
      <c r="D2814" s="33"/>
      <c r="E2814" s="33"/>
      <c r="F2814" s="42"/>
      <c r="G2814" s="42"/>
      <c r="I2814">
        <f t="shared" si="266"/>
        <v>0</v>
      </c>
      <c r="J2814">
        <f t="shared" si="267"/>
        <v>0</v>
      </c>
      <c r="L2814" s="107"/>
      <c r="M2814" s="110"/>
      <c r="N2814" s="109"/>
      <c r="P2814" s="38">
        <f t="shared" si="264"/>
        <v>0</v>
      </c>
      <c r="Q2814" s="105">
        <f t="shared" si="263"/>
        <v>0</v>
      </c>
      <c r="R2814" s="38">
        <f t="shared" si="265"/>
        <v>0</v>
      </c>
      <c r="S2814" s="40" t="str">
        <f t="shared" si="262"/>
        <v/>
      </c>
    </row>
    <row r="2815" spans="1:19">
      <c r="A2815" s="33"/>
      <c r="B2815" s="34"/>
      <c r="C2815" s="33"/>
      <c r="D2815" s="33"/>
      <c r="E2815" s="33"/>
      <c r="F2815" s="42"/>
      <c r="G2815" s="42"/>
      <c r="I2815">
        <f t="shared" si="266"/>
        <v>0</v>
      </c>
      <c r="J2815">
        <f t="shared" si="267"/>
        <v>0</v>
      </c>
      <c r="L2815" s="107"/>
      <c r="M2815" s="110"/>
      <c r="N2815" s="109"/>
      <c r="P2815" s="38">
        <f t="shared" si="264"/>
        <v>0</v>
      </c>
      <c r="Q2815" s="105">
        <f t="shared" si="263"/>
        <v>0</v>
      </c>
      <c r="R2815" s="38">
        <f t="shared" si="265"/>
        <v>0</v>
      </c>
      <c r="S2815" s="40" t="str">
        <f t="shared" si="262"/>
        <v/>
      </c>
    </row>
    <row r="2816" spans="1:19">
      <c r="A2816" s="33"/>
      <c r="B2816" s="34"/>
      <c r="C2816" s="33"/>
      <c r="D2816" s="33"/>
      <c r="E2816" s="33"/>
      <c r="F2816" s="42"/>
      <c r="G2816" s="42"/>
      <c r="I2816">
        <f t="shared" si="266"/>
        <v>0</v>
      </c>
      <c r="J2816">
        <f t="shared" si="267"/>
        <v>0</v>
      </c>
      <c r="L2816" s="107"/>
      <c r="M2816" s="110"/>
      <c r="N2816" s="109"/>
      <c r="P2816" s="38">
        <f t="shared" si="264"/>
        <v>0</v>
      </c>
      <c r="Q2816" s="105">
        <f t="shared" si="263"/>
        <v>0</v>
      </c>
      <c r="R2816" s="38">
        <f t="shared" si="265"/>
        <v>0</v>
      </c>
      <c r="S2816" s="40" t="str">
        <f t="shared" si="262"/>
        <v/>
      </c>
    </row>
    <row r="2817" spans="1:19">
      <c r="A2817" s="33"/>
      <c r="B2817" s="34"/>
      <c r="C2817" s="33"/>
      <c r="D2817" s="33"/>
      <c r="E2817" s="33"/>
      <c r="F2817" s="42"/>
      <c r="G2817" s="42"/>
      <c r="I2817">
        <f t="shared" si="266"/>
        <v>0</v>
      </c>
      <c r="J2817">
        <f t="shared" si="267"/>
        <v>0</v>
      </c>
      <c r="L2817" s="107"/>
      <c r="M2817" s="110"/>
      <c r="N2817" s="109"/>
      <c r="P2817" s="38">
        <f t="shared" si="264"/>
        <v>0</v>
      </c>
      <c r="Q2817" s="105">
        <f t="shared" si="263"/>
        <v>0</v>
      </c>
      <c r="R2817" s="38">
        <f t="shared" si="265"/>
        <v>0</v>
      </c>
      <c r="S2817" s="40" t="str">
        <f t="shared" si="262"/>
        <v/>
      </c>
    </row>
    <row r="2818" spans="1:19">
      <c r="A2818" s="33"/>
      <c r="B2818" s="34"/>
      <c r="C2818" s="33"/>
      <c r="D2818" s="33"/>
      <c r="E2818" s="33"/>
      <c r="F2818" s="42"/>
      <c r="G2818" s="42"/>
      <c r="I2818">
        <f t="shared" si="266"/>
        <v>0</v>
      </c>
      <c r="J2818">
        <f t="shared" si="267"/>
        <v>0</v>
      </c>
      <c r="L2818" s="107"/>
      <c r="M2818" s="110"/>
      <c r="N2818" s="109"/>
      <c r="P2818" s="38">
        <f t="shared" si="264"/>
        <v>0</v>
      </c>
      <c r="Q2818" s="105">
        <f t="shared" si="263"/>
        <v>0</v>
      </c>
      <c r="R2818" s="38">
        <f t="shared" si="265"/>
        <v>0</v>
      </c>
      <c r="S2818" s="40" t="str">
        <f t="shared" si="262"/>
        <v/>
      </c>
    </row>
    <row r="2819" spans="1:19">
      <c r="A2819" s="33"/>
      <c r="B2819" s="34"/>
      <c r="C2819" s="33"/>
      <c r="D2819" s="33"/>
      <c r="E2819" s="33"/>
      <c r="F2819" s="42"/>
      <c r="G2819" s="42"/>
      <c r="I2819">
        <f t="shared" si="266"/>
        <v>0</v>
      </c>
      <c r="J2819">
        <f t="shared" si="267"/>
        <v>0</v>
      </c>
      <c r="L2819" s="107"/>
      <c r="M2819" s="110"/>
      <c r="N2819" s="109"/>
      <c r="P2819" s="38">
        <f t="shared" si="264"/>
        <v>0</v>
      </c>
      <c r="Q2819" s="105">
        <f t="shared" si="263"/>
        <v>0</v>
      </c>
      <c r="R2819" s="38">
        <f t="shared" si="265"/>
        <v>0</v>
      </c>
      <c r="S2819" s="40" t="str">
        <f t="shared" si="262"/>
        <v/>
      </c>
    </row>
    <row r="2820" spans="1:19">
      <c r="A2820" s="33"/>
      <c r="B2820" s="34"/>
      <c r="C2820" s="33"/>
      <c r="D2820" s="33"/>
      <c r="E2820" s="33"/>
      <c r="F2820" s="42"/>
      <c r="G2820" s="42"/>
      <c r="I2820">
        <f t="shared" si="266"/>
        <v>0</v>
      </c>
      <c r="J2820">
        <f t="shared" si="267"/>
        <v>0</v>
      </c>
      <c r="L2820" s="107"/>
      <c r="M2820" s="110"/>
      <c r="N2820" s="109"/>
      <c r="P2820" s="38">
        <f t="shared" si="264"/>
        <v>0</v>
      </c>
      <c r="Q2820" s="105">
        <f t="shared" si="263"/>
        <v>0</v>
      </c>
      <c r="R2820" s="38">
        <f t="shared" si="265"/>
        <v>0</v>
      </c>
      <c r="S2820" s="40" t="str">
        <f t="shared" si="262"/>
        <v/>
      </c>
    </row>
    <row r="2821" spans="1:19">
      <c r="A2821" s="33"/>
      <c r="B2821" s="34"/>
      <c r="C2821" s="33"/>
      <c r="D2821" s="33"/>
      <c r="E2821" s="33"/>
      <c r="F2821" s="42"/>
      <c r="G2821" s="42"/>
      <c r="I2821">
        <f t="shared" si="266"/>
        <v>0</v>
      </c>
      <c r="J2821">
        <f t="shared" si="267"/>
        <v>0</v>
      </c>
      <c r="L2821" s="107"/>
      <c r="M2821" s="110"/>
      <c r="N2821" s="109"/>
      <c r="P2821" s="38">
        <f t="shared" si="264"/>
        <v>0</v>
      </c>
      <c r="Q2821" s="105">
        <f t="shared" si="263"/>
        <v>0</v>
      </c>
      <c r="R2821" s="38">
        <f t="shared" si="265"/>
        <v>0</v>
      </c>
      <c r="S2821" s="40" t="str">
        <f t="shared" si="262"/>
        <v/>
      </c>
    </row>
    <row r="2822" spans="1:19">
      <c r="A2822" s="33"/>
      <c r="B2822" s="34"/>
      <c r="C2822" s="33"/>
      <c r="D2822" s="33"/>
      <c r="E2822" s="33"/>
      <c r="F2822" s="42"/>
      <c r="G2822" s="42"/>
      <c r="I2822">
        <f t="shared" si="266"/>
        <v>0</v>
      </c>
      <c r="J2822">
        <f t="shared" si="267"/>
        <v>0</v>
      </c>
      <c r="L2822" s="107"/>
      <c r="M2822" s="110"/>
      <c r="N2822" s="109"/>
      <c r="P2822" s="38">
        <f t="shared" si="264"/>
        <v>0</v>
      </c>
      <c r="Q2822" s="105">
        <f t="shared" si="263"/>
        <v>0</v>
      </c>
      <c r="R2822" s="38">
        <f t="shared" si="265"/>
        <v>0</v>
      </c>
      <c r="S2822" s="40" t="str">
        <f t="shared" si="262"/>
        <v/>
      </c>
    </row>
    <row r="2823" spans="1:19">
      <c r="A2823" s="33"/>
      <c r="B2823" s="34"/>
      <c r="C2823" s="33"/>
      <c r="D2823" s="33"/>
      <c r="E2823" s="33"/>
      <c r="F2823" s="42"/>
      <c r="G2823" s="42"/>
      <c r="I2823">
        <f t="shared" si="266"/>
        <v>0</v>
      </c>
      <c r="J2823">
        <f t="shared" si="267"/>
        <v>0</v>
      </c>
      <c r="L2823" s="107"/>
      <c r="M2823" s="110"/>
      <c r="N2823" s="109"/>
      <c r="P2823" s="38">
        <f t="shared" si="264"/>
        <v>0</v>
      </c>
      <c r="Q2823" s="105">
        <f t="shared" si="263"/>
        <v>0</v>
      </c>
      <c r="R2823" s="38">
        <f t="shared" si="265"/>
        <v>0</v>
      </c>
      <c r="S2823" s="40" t="str">
        <f t="shared" ref="S2823:S2886" si="268">IF(C2823=1,SUM(R2823:R2846)-SUM(P2823:P2846),"")</f>
        <v/>
      </c>
    </row>
    <row r="2824" spans="1:19">
      <c r="A2824" s="33"/>
      <c r="B2824" s="34"/>
      <c r="C2824" s="33"/>
      <c r="D2824" s="33"/>
      <c r="E2824" s="33"/>
      <c r="F2824" s="42"/>
      <c r="G2824" s="42"/>
      <c r="I2824">
        <f t="shared" si="266"/>
        <v>0</v>
      </c>
      <c r="J2824">
        <f t="shared" si="267"/>
        <v>0</v>
      </c>
      <c r="L2824" s="107"/>
      <c r="M2824" s="110"/>
      <c r="N2824" s="109"/>
      <c r="P2824" s="38">
        <f t="shared" si="264"/>
        <v>0</v>
      </c>
      <c r="Q2824" s="105">
        <f t="shared" ref="Q2824:Q2887" si="269">I2824*M2824/1000</f>
        <v>0</v>
      </c>
      <c r="R2824" s="38">
        <f t="shared" si="265"/>
        <v>0</v>
      </c>
      <c r="S2824" s="40" t="str">
        <f t="shared" si="268"/>
        <v/>
      </c>
    </row>
    <row r="2825" spans="1:19">
      <c r="A2825" s="33"/>
      <c r="B2825" s="34"/>
      <c r="C2825" s="33"/>
      <c r="D2825" s="33"/>
      <c r="E2825" s="33"/>
      <c r="F2825" s="42"/>
      <c r="G2825" s="42"/>
      <c r="I2825">
        <f t="shared" si="266"/>
        <v>0</v>
      </c>
      <c r="J2825">
        <f t="shared" si="267"/>
        <v>0</v>
      </c>
      <c r="L2825" s="107"/>
      <c r="M2825" s="110"/>
      <c r="N2825" s="109"/>
      <c r="P2825" s="38">
        <f t="shared" si="264"/>
        <v>0</v>
      </c>
      <c r="Q2825" s="105">
        <f t="shared" si="269"/>
        <v>0</v>
      </c>
      <c r="R2825" s="38">
        <f t="shared" si="265"/>
        <v>0</v>
      </c>
      <c r="S2825" s="40" t="str">
        <f t="shared" si="268"/>
        <v/>
      </c>
    </row>
    <row r="2826" spans="1:19">
      <c r="A2826" s="33"/>
      <c r="B2826" s="34"/>
      <c r="C2826" s="33"/>
      <c r="D2826" s="33"/>
      <c r="E2826" s="33"/>
      <c r="F2826" s="42"/>
      <c r="G2826" s="42"/>
      <c r="I2826">
        <f t="shared" si="266"/>
        <v>0</v>
      </c>
      <c r="J2826">
        <f t="shared" si="267"/>
        <v>0</v>
      </c>
      <c r="L2826" s="107"/>
      <c r="M2826" s="110"/>
      <c r="N2826" s="109"/>
      <c r="P2826" s="38">
        <f t="shared" si="264"/>
        <v>0</v>
      </c>
      <c r="Q2826" s="105">
        <f t="shared" si="269"/>
        <v>0</v>
      </c>
      <c r="R2826" s="38">
        <f t="shared" si="265"/>
        <v>0</v>
      </c>
      <c r="S2826" s="40" t="str">
        <f t="shared" si="268"/>
        <v/>
      </c>
    </row>
    <row r="2827" spans="1:19">
      <c r="A2827" s="33"/>
      <c r="B2827" s="34"/>
      <c r="C2827" s="33"/>
      <c r="D2827" s="33"/>
      <c r="E2827" s="33"/>
      <c r="F2827" s="42"/>
      <c r="G2827" s="42"/>
      <c r="I2827">
        <f t="shared" si="266"/>
        <v>0</v>
      </c>
      <c r="J2827">
        <f t="shared" si="267"/>
        <v>0</v>
      </c>
      <c r="L2827" s="107"/>
      <c r="M2827" s="110"/>
      <c r="N2827" s="109"/>
      <c r="P2827" s="38">
        <f t="shared" si="264"/>
        <v>0</v>
      </c>
      <c r="Q2827" s="105">
        <f t="shared" si="269"/>
        <v>0</v>
      </c>
      <c r="R2827" s="38">
        <f t="shared" si="265"/>
        <v>0</v>
      </c>
      <c r="S2827" s="40" t="str">
        <f t="shared" si="268"/>
        <v/>
      </c>
    </row>
    <row r="2828" spans="1:19">
      <c r="A2828" s="33"/>
      <c r="B2828" s="34"/>
      <c r="C2828" s="33"/>
      <c r="D2828" s="33"/>
      <c r="E2828" s="33"/>
      <c r="F2828" s="42"/>
      <c r="G2828" s="42"/>
      <c r="I2828">
        <f t="shared" si="266"/>
        <v>0</v>
      </c>
      <c r="J2828">
        <f t="shared" si="267"/>
        <v>0</v>
      </c>
      <c r="L2828" s="107"/>
      <c r="M2828" s="110"/>
      <c r="N2828" s="109"/>
      <c r="P2828" s="38">
        <f t="shared" si="264"/>
        <v>0</v>
      </c>
      <c r="Q2828" s="105">
        <f t="shared" si="269"/>
        <v>0</v>
      </c>
      <c r="R2828" s="38">
        <f t="shared" si="265"/>
        <v>0</v>
      </c>
      <c r="S2828" s="40" t="str">
        <f t="shared" si="268"/>
        <v/>
      </c>
    </row>
    <row r="2829" spans="1:19">
      <c r="A2829" s="33"/>
      <c r="B2829" s="34"/>
      <c r="C2829" s="33"/>
      <c r="D2829" s="33"/>
      <c r="E2829" s="33"/>
      <c r="F2829" s="42"/>
      <c r="G2829" s="42"/>
      <c r="I2829">
        <f t="shared" si="266"/>
        <v>0</v>
      </c>
      <c r="J2829">
        <f t="shared" si="267"/>
        <v>0</v>
      </c>
      <c r="L2829" s="107"/>
      <c r="M2829" s="110"/>
      <c r="N2829" s="109"/>
      <c r="P2829" s="38">
        <f t="shared" si="264"/>
        <v>0</v>
      </c>
      <c r="Q2829" s="105">
        <f t="shared" si="269"/>
        <v>0</v>
      </c>
      <c r="R2829" s="38">
        <f t="shared" si="265"/>
        <v>0</v>
      </c>
      <c r="S2829" s="40" t="str">
        <f t="shared" si="268"/>
        <v/>
      </c>
    </row>
    <row r="2830" spans="1:19">
      <c r="A2830" s="33"/>
      <c r="B2830" s="34"/>
      <c r="C2830" s="33"/>
      <c r="D2830" s="33"/>
      <c r="E2830" s="33"/>
      <c r="F2830" s="42"/>
      <c r="G2830" s="42"/>
      <c r="I2830">
        <f t="shared" si="266"/>
        <v>0</v>
      </c>
      <c r="J2830">
        <f t="shared" si="267"/>
        <v>0</v>
      </c>
      <c r="L2830" s="107"/>
      <c r="M2830" s="110"/>
      <c r="N2830" s="109"/>
      <c r="P2830" s="38">
        <f t="shared" si="264"/>
        <v>0</v>
      </c>
      <c r="Q2830" s="105">
        <f t="shared" si="269"/>
        <v>0</v>
      </c>
      <c r="R2830" s="38">
        <f t="shared" si="265"/>
        <v>0</v>
      </c>
      <c r="S2830" s="40" t="str">
        <f t="shared" si="268"/>
        <v/>
      </c>
    </row>
    <row r="2831" spans="1:19">
      <c r="A2831" s="33"/>
      <c r="B2831" s="34"/>
      <c r="C2831" s="33"/>
      <c r="D2831" s="33"/>
      <c r="E2831" s="33"/>
      <c r="F2831" s="42"/>
      <c r="G2831" s="42"/>
      <c r="I2831">
        <f t="shared" si="266"/>
        <v>0</v>
      </c>
      <c r="J2831">
        <f t="shared" si="267"/>
        <v>0</v>
      </c>
      <c r="L2831" s="107"/>
      <c r="M2831" s="110"/>
      <c r="N2831" s="109"/>
      <c r="P2831" s="38">
        <f t="shared" si="264"/>
        <v>0</v>
      </c>
      <c r="Q2831" s="105">
        <f t="shared" si="269"/>
        <v>0</v>
      </c>
      <c r="R2831" s="38">
        <f t="shared" si="265"/>
        <v>0</v>
      </c>
      <c r="S2831" s="40" t="str">
        <f t="shared" si="268"/>
        <v/>
      </c>
    </row>
    <row r="2832" spans="1:19">
      <c r="A2832" s="33"/>
      <c r="B2832" s="34"/>
      <c r="C2832" s="33"/>
      <c r="D2832" s="33"/>
      <c r="E2832" s="33"/>
      <c r="F2832" s="42"/>
      <c r="G2832" s="42"/>
      <c r="I2832">
        <f t="shared" si="266"/>
        <v>0</v>
      </c>
      <c r="J2832">
        <f t="shared" si="267"/>
        <v>0</v>
      </c>
      <c r="L2832" s="107"/>
      <c r="M2832" s="110"/>
      <c r="N2832" s="109"/>
      <c r="P2832" s="38">
        <f t="shared" si="264"/>
        <v>0</v>
      </c>
      <c r="Q2832" s="105">
        <f t="shared" si="269"/>
        <v>0</v>
      </c>
      <c r="R2832" s="38">
        <f t="shared" si="265"/>
        <v>0</v>
      </c>
      <c r="S2832" s="40" t="str">
        <f t="shared" si="268"/>
        <v/>
      </c>
    </row>
    <row r="2833" spans="1:19">
      <c r="A2833" s="33"/>
      <c r="B2833" s="34"/>
      <c r="C2833" s="33"/>
      <c r="D2833" s="33"/>
      <c r="E2833" s="33"/>
      <c r="F2833" s="42"/>
      <c r="G2833" s="42"/>
      <c r="I2833">
        <f t="shared" si="266"/>
        <v>0</v>
      </c>
      <c r="J2833">
        <f t="shared" si="267"/>
        <v>0</v>
      </c>
      <c r="L2833" s="107"/>
      <c r="M2833" s="110"/>
      <c r="N2833" s="109"/>
      <c r="P2833" s="38">
        <f t="shared" si="264"/>
        <v>0</v>
      </c>
      <c r="Q2833" s="105">
        <f t="shared" si="269"/>
        <v>0</v>
      </c>
      <c r="R2833" s="38">
        <f t="shared" si="265"/>
        <v>0</v>
      </c>
      <c r="S2833" s="40" t="str">
        <f t="shared" si="268"/>
        <v/>
      </c>
    </row>
    <row r="2834" spans="1:19">
      <c r="A2834" s="33"/>
      <c r="B2834" s="34"/>
      <c r="C2834" s="33"/>
      <c r="D2834" s="33"/>
      <c r="E2834" s="33"/>
      <c r="F2834" s="42"/>
      <c r="G2834" s="42"/>
      <c r="I2834">
        <f t="shared" si="266"/>
        <v>0</v>
      </c>
      <c r="J2834">
        <f t="shared" si="267"/>
        <v>0</v>
      </c>
      <c r="L2834" s="107"/>
      <c r="M2834" s="110"/>
      <c r="N2834" s="109"/>
      <c r="P2834" s="38">
        <f t="shared" si="264"/>
        <v>0</v>
      </c>
      <c r="Q2834" s="105">
        <f t="shared" si="269"/>
        <v>0</v>
      </c>
      <c r="R2834" s="38">
        <f t="shared" si="265"/>
        <v>0</v>
      </c>
      <c r="S2834" s="40" t="str">
        <f t="shared" si="268"/>
        <v/>
      </c>
    </row>
    <row r="2835" spans="1:19">
      <c r="A2835" s="33"/>
      <c r="B2835" s="34"/>
      <c r="C2835" s="33"/>
      <c r="D2835" s="33"/>
      <c r="E2835" s="33"/>
      <c r="F2835" s="42"/>
      <c r="G2835" s="42"/>
      <c r="I2835">
        <f t="shared" si="266"/>
        <v>0</v>
      </c>
      <c r="J2835">
        <f t="shared" si="267"/>
        <v>0</v>
      </c>
      <c r="L2835" s="107"/>
      <c r="M2835" s="110"/>
      <c r="N2835" s="109"/>
      <c r="P2835" s="38">
        <f t="shared" si="264"/>
        <v>0</v>
      </c>
      <c r="Q2835" s="105">
        <f t="shared" si="269"/>
        <v>0</v>
      </c>
      <c r="R2835" s="38">
        <f t="shared" si="265"/>
        <v>0</v>
      </c>
      <c r="S2835" s="40" t="str">
        <f t="shared" si="268"/>
        <v/>
      </c>
    </row>
    <row r="2836" spans="1:19">
      <c r="A2836" s="33"/>
      <c r="B2836" s="34"/>
      <c r="C2836" s="33"/>
      <c r="D2836" s="33"/>
      <c r="E2836" s="33"/>
      <c r="F2836" s="42"/>
      <c r="G2836" s="42"/>
      <c r="I2836">
        <f t="shared" si="266"/>
        <v>0</v>
      </c>
      <c r="J2836">
        <f t="shared" si="267"/>
        <v>0</v>
      </c>
      <c r="L2836" s="107"/>
      <c r="M2836" s="110"/>
      <c r="N2836" s="109"/>
      <c r="P2836" s="38">
        <f t="shared" si="264"/>
        <v>0</v>
      </c>
      <c r="Q2836" s="105">
        <f t="shared" si="269"/>
        <v>0</v>
      </c>
      <c r="R2836" s="38">
        <f t="shared" si="265"/>
        <v>0</v>
      </c>
      <c r="S2836" s="40" t="str">
        <f t="shared" si="268"/>
        <v/>
      </c>
    </row>
    <row r="2837" spans="1:19">
      <c r="A2837" s="33"/>
      <c r="B2837" s="34"/>
      <c r="C2837" s="33"/>
      <c r="D2837" s="33"/>
      <c r="E2837" s="33"/>
      <c r="F2837" s="42"/>
      <c r="G2837" s="42"/>
      <c r="I2837">
        <f t="shared" si="266"/>
        <v>0</v>
      </c>
      <c r="J2837">
        <f t="shared" si="267"/>
        <v>0</v>
      </c>
      <c r="L2837" s="107"/>
      <c r="M2837" s="110"/>
      <c r="N2837" s="109"/>
      <c r="P2837" s="38">
        <f t="shared" si="264"/>
        <v>0</v>
      </c>
      <c r="Q2837" s="105">
        <f t="shared" si="269"/>
        <v>0</v>
      </c>
      <c r="R2837" s="38">
        <f t="shared" si="265"/>
        <v>0</v>
      </c>
      <c r="S2837" s="40" t="str">
        <f t="shared" si="268"/>
        <v/>
      </c>
    </row>
    <row r="2838" spans="1:19">
      <c r="A2838" s="33"/>
      <c r="B2838" s="34"/>
      <c r="C2838" s="33"/>
      <c r="D2838" s="33"/>
      <c r="E2838" s="33"/>
      <c r="F2838" s="42"/>
      <c r="G2838" s="42"/>
      <c r="I2838">
        <f t="shared" si="266"/>
        <v>0</v>
      </c>
      <c r="J2838">
        <f t="shared" si="267"/>
        <v>0</v>
      </c>
      <c r="L2838" s="107"/>
      <c r="M2838" s="110"/>
      <c r="N2838" s="109"/>
      <c r="P2838" s="38">
        <f t="shared" si="264"/>
        <v>0</v>
      </c>
      <c r="Q2838" s="105">
        <f t="shared" si="269"/>
        <v>0</v>
      </c>
      <c r="R2838" s="38">
        <f t="shared" si="265"/>
        <v>0</v>
      </c>
      <c r="S2838" s="40" t="str">
        <f t="shared" si="268"/>
        <v/>
      </c>
    </row>
    <row r="2839" spans="1:19">
      <c r="A2839" s="33"/>
      <c r="B2839" s="34"/>
      <c r="C2839" s="33"/>
      <c r="D2839" s="33"/>
      <c r="E2839" s="33"/>
      <c r="F2839" s="42"/>
      <c r="G2839" s="42"/>
      <c r="I2839">
        <f t="shared" si="266"/>
        <v>0</v>
      </c>
      <c r="J2839">
        <f t="shared" si="267"/>
        <v>0</v>
      </c>
      <c r="L2839" s="107"/>
      <c r="M2839" s="110"/>
      <c r="N2839" s="109"/>
      <c r="P2839" s="38">
        <f t="shared" si="264"/>
        <v>0</v>
      </c>
      <c r="Q2839" s="105">
        <f t="shared" si="269"/>
        <v>0</v>
      </c>
      <c r="R2839" s="38">
        <f t="shared" si="265"/>
        <v>0</v>
      </c>
      <c r="S2839" s="40" t="str">
        <f t="shared" si="268"/>
        <v/>
      </c>
    </row>
    <row r="2840" spans="1:19">
      <c r="A2840" s="33"/>
      <c r="B2840" s="34"/>
      <c r="C2840" s="33"/>
      <c r="D2840" s="33"/>
      <c r="E2840" s="33"/>
      <c r="F2840" s="42"/>
      <c r="G2840" s="42"/>
      <c r="I2840">
        <f t="shared" si="266"/>
        <v>0</v>
      </c>
      <c r="J2840">
        <f t="shared" si="267"/>
        <v>0</v>
      </c>
      <c r="L2840" s="107"/>
      <c r="M2840" s="110"/>
      <c r="N2840" s="109"/>
      <c r="P2840" s="38">
        <f t="shared" si="264"/>
        <v>0</v>
      </c>
      <c r="Q2840" s="105">
        <f t="shared" si="269"/>
        <v>0</v>
      </c>
      <c r="R2840" s="38">
        <f t="shared" si="265"/>
        <v>0</v>
      </c>
      <c r="S2840" s="40" t="str">
        <f t="shared" si="268"/>
        <v/>
      </c>
    </row>
    <row r="2841" spans="1:19">
      <c r="A2841" s="33"/>
      <c r="B2841" s="34"/>
      <c r="C2841" s="33"/>
      <c r="D2841" s="33"/>
      <c r="E2841" s="33"/>
      <c r="F2841" s="42"/>
      <c r="G2841" s="42"/>
      <c r="I2841">
        <f t="shared" si="266"/>
        <v>0</v>
      </c>
      <c r="J2841">
        <f t="shared" si="267"/>
        <v>0</v>
      </c>
      <c r="L2841" s="107"/>
      <c r="M2841" s="110"/>
      <c r="N2841" s="109"/>
      <c r="P2841" s="38">
        <f t="shared" si="264"/>
        <v>0</v>
      </c>
      <c r="Q2841" s="105">
        <f t="shared" si="269"/>
        <v>0</v>
      </c>
      <c r="R2841" s="38">
        <f t="shared" si="265"/>
        <v>0</v>
      </c>
      <c r="S2841" s="40" t="str">
        <f t="shared" si="268"/>
        <v/>
      </c>
    </row>
    <row r="2842" spans="1:19">
      <c r="A2842" s="33"/>
      <c r="B2842" s="34"/>
      <c r="C2842" s="33"/>
      <c r="D2842" s="33"/>
      <c r="E2842" s="33"/>
      <c r="F2842" s="42"/>
      <c r="G2842" s="42"/>
      <c r="I2842">
        <f t="shared" si="266"/>
        <v>0</v>
      </c>
      <c r="J2842">
        <f t="shared" si="267"/>
        <v>0</v>
      </c>
      <c r="L2842" s="107"/>
      <c r="M2842" s="110"/>
      <c r="N2842" s="109"/>
      <c r="P2842" s="38">
        <f t="shared" si="264"/>
        <v>0</v>
      </c>
      <c r="Q2842" s="105">
        <f t="shared" si="269"/>
        <v>0</v>
      </c>
      <c r="R2842" s="38">
        <f t="shared" si="265"/>
        <v>0</v>
      </c>
      <c r="S2842" s="40" t="str">
        <f t="shared" si="268"/>
        <v/>
      </c>
    </row>
    <row r="2843" spans="1:19">
      <c r="A2843" s="33"/>
      <c r="B2843" s="34"/>
      <c r="C2843" s="33"/>
      <c r="D2843" s="33"/>
      <c r="E2843" s="33"/>
      <c r="F2843" s="42"/>
      <c r="G2843" s="42"/>
      <c r="I2843">
        <f t="shared" si="266"/>
        <v>0</v>
      </c>
      <c r="J2843">
        <f t="shared" si="267"/>
        <v>0</v>
      </c>
      <c r="L2843" s="107"/>
      <c r="M2843" s="110"/>
      <c r="N2843" s="109"/>
      <c r="P2843" s="38">
        <f t="shared" si="264"/>
        <v>0</v>
      </c>
      <c r="Q2843" s="105">
        <f t="shared" si="269"/>
        <v>0</v>
      </c>
      <c r="R2843" s="38">
        <f t="shared" si="265"/>
        <v>0</v>
      </c>
      <c r="S2843" s="40" t="str">
        <f t="shared" si="268"/>
        <v/>
      </c>
    </row>
    <row r="2844" spans="1:19">
      <c r="A2844" s="33"/>
      <c r="B2844" s="34"/>
      <c r="C2844" s="33"/>
      <c r="D2844" s="33"/>
      <c r="E2844" s="33"/>
      <c r="F2844" s="42"/>
      <c r="G2844" s="42"/>
      <c r="I2844">
        <f t="shared" si="266"/>
        <v>0</v>
      </c>
      <c r="J2844">
        <f t="shared" si="267"/>
        <v>0</v>
      </c>
      <c r="L2844" s="107"/>
      <c r="M2844" s="110"/>
      <c r="N2844" s="109"/>
      <c r="P2844" s="38">
        <f t="shared" si="264"/>
        <v>0</v>
      </c>
      <c r="Q2844" s="105">
        <f t="shared" si="269"/>
        <v>0</v>
      </c>
      <c r="R2844" s="38">
        <f t="shared" si="265"/>
        <v>0</v>
      </c>
      <c r="S2844" s="40" t="str">
        <f t="shared" si="268"/>
        <v/>
      </c>
    </row>
    <row r="2845" spans="1:19">
      <c r="A2845" s="33"/>
      <c r="B2845" s="34"/>
      <c r="C2845" s="33"/>
      <c r="D2845" s="33"/>
      <c r="E2845" s="33"/>
      <c r="F2845" s="42"/>
      <c r="G2845" s="42"/>
      <c r="I2845">
        <f t="shared" si="266"/>
        <v>0</v>
      </c>
      <c r="J2845">
        <f t="shared" si="267"/>
        <v>0</v>
      </c>
      <c r="L2845" s="107"/>
      <c r="M2845" s="110"/>
      <c r="N2845" s="109"/>
      <c r="P2845" s="38">
        <f t="shared" si="264"/>
        <v>0</v>
      </c>
      <c r="Q2845" s="105">
        <f t="shared" si="269"/>
        <v>0</v>
      </c>
      <c r="R2845" s="38">
        <f t="shared" si="265"/>
        <v>0</v>
      </c>
      <c r="S2845" s="40" t="str">
        <f t="shared" si="268"/>
        <v/>
      </c>
    </row>
    <row r="2846" spans="1:19">
      <c r="A2846" s="33"/>
      <c r="B2846" s="34"/>
      <c r="C2846" s="33"/>
      <c r="D2846" s="33"/>
      <c r="E2846" s="33"/>
      <c r="F2846" s="42"/>
      <c r="G2846" s="42"/>
      <c r="I2846">
        <f t="shared" si="266"/>
        <v>0</v>
      </c>
      <c r="J2846">
        <f t="shared" si="267"/>
        <v>0</v>
      </c>
      <c r="L2846" s="107"/>
      <c r="M2846" s="110"/>
      <c r="N2846" s="109"/>
      <c r="P2846" s="38">
        <f t="shared" si="264"/>
        <v>0</v>
      </c>
      <c r="Q2846" s="105">
        <f t="shared" si="269"/>
        <v>0</v>
      </c>
      <c r="R2846" s="38">
        <f t="shared" si="265"/>
        <v>0</v>
      </c>
      <c r="S2846" s="40" t="str">
        <f t="shared" si="268"/>
        <v/>
      </c>
    </row>
    <row r="2847" spans="1:19">
      <c r="A2847" s="33"/>
      <c r="B2847" s="34"/>
      <c r="C2847" s="33"/>
      <c r="D2847" s="33"/>
      <c r="E2847" s="33"/>
      <c r="F2847" s="42"/>
      <c r="G2847" s="42"/>
      <c r="I2847">
        <f t="shared" si="266"/>
        <v>0</v>
      </c>
      <c r="J2847">
        <f t="shared" si="267"/>
        <v>0</v>
      </c>
      <c r="L2847" s="107"/>
      <c r="M2847" s="110"/>
      <c r="N2847" s="109"/>
      <c r="P2847" s="38">
        <f t="shared" si="264"/>
        <v>0</v>
      </c>
      <c r="Q2847" s="105">
        <f t="shared" si="269"/>
        <v>0</v>
      </c>
      <c r="R2847" s="38">
        <f t="shared" si="265"/>
        <v>0</v>
      </c>
      <c r="S2847" s="40" t="str">
        <f t="shared" si="268"/>
        <v/>
      </c>
    </row>
    <row r="2848" spans="1:19">
      <c r="A2848" s="33"/>
      <c r="B2848" s="34"/>
      <c r="C2848" s="33"/>
      <c r="D2848" s="33"/>
      <c r="E2848" s="33"/>
      <c r="F2848" s="42"/>
      <c r="G2848" s="42"/>
      <c r="I2848">
        <f t="shared" si="266"/>
        <v>0</v>
      </c>
      <c r="J2848">
        <f t="shared" si="267"/>
        <v>0</v>
      </c>
      <c r="L2848" s="107"/>
      <c r="M2848" s="110"/>
      <c r="N2848" s="109"/>
      <c r="P2848" s="38">
        <f t="shared" si="264"/>
        <v>0</v>
      </c>
      <c r="Q2848" s="105">
        <f t="shared" si="269"/>
        <v>0</v>
      </c>
      <c r="R2848" s="38">
        <f t="shared" si="265"/>
        <v>0</v>
      </c>
      <c r="S2848" s="40" t="str">
        <f t="shared" si="268"/>
        <v/>
      </c>
    </row>
    <row r="2849" spans="1:19">
      <c r="A2849" s="33"/>
      <c r="B2849" s="34"/>
      <c r="C2849" s="33"/>
      <c r="D2849" s="33"/>
      <c r="E2849" s="33"/>
      <c r="F2849" s="42"/>
      <c r="G2849" s="42"/>
      <c r="I2849">
        <f t="shared" si="266"/>
        <v>0</v>
      </c>
      <c r="J2849">
        <f t="shared" si="267"/>
        <v>0</v>
      </c>
      <c r="L2849" s="107"/>
      <c r="M2849" s="110"/>
      <c r="N2849" s="109"/>
      <c r="P2849" s="38">
        <f t="shared" si="264"/>
        <v>0</v>
      </c>
      <c r="Q2849" s="105">
        <f t="shared" si="269"/>
        <v>0</v>
      </c>
      <c r="R2849" s="38">
        <f t="shared" si="265"/>
        <v>0</v>
      </c>
      <c r="S2849" s="40" t="str">
        <f t="shared" si="268"/>
        <v/>
      </c>
    </row>
    <row r="2850" spans="1:19">
      <c r="A2850" s="33"/>
      <c r="B2850" s="34"/>
      <c r="C2850" s="33"/>
      <c r="D2850" s="33"/>
      <c r="E2850" s="33"/>
      <c r="F2850" s="42"/>
      <c r="G2850" s="42"/>
      <c r="I2850">
        <f t="shared" si="266"/>
        <v>0</v>
      </c>
      <c r="J2850">
        <f t="shared" si="267"/>
        <v>0</v>
      </c>
      <c r="L2850" s="107"/>
      <c r="M2850" s="110"/>
      <c r="N2850" s="109"/>
      <c r="P2850" s="38">
        <f t="shared" si="264"/>
        <v>0</v>
      </c>
      <c r="Q2850" s="105">
        <f t="shared" si="269"/>
        <v>0</v>
      </c>
      <c r="R2850" s="38">
        <f t="shared" si="265"/>
        <v>0</v>
      </c>
      <c r="S2850" s="40" t="str">
        <f t="shared" si="268"/>
        <v/>
      </c>
    </row>
    <row r="2851" spans="1:19">
      <c r="A2851" s="33"/>
      <c r="B2851" s="34"/>
      <c r="C2851" s="33"/>
      <c r="D2851" s="33"/>
      <c r="E2851" s="33"/>
      <c r="F2851" s="42"/>
      <c r="G2851" s="42"/>
      <c r="I2851">
        <f t="shared" si="266"/>
        <v>0</v>
      </c>
      <c r="J2851">
        <f t="shared" si="267"/>
        <v>0</v>
      </c>
      <c r="L2851" s="107"/>
      <c r="M2851" s="110"/>
      <c r="N2851" s="109"/>
      <c r="P2851" s="38">
        <f t="shared" si="264"/>
        <v>0</v>
      </c>
      <c r="Q2851" s="105">
        <f t="shared" si="269"/>
        <v>0</v>
      </c>
      <c r="R2851" s="38">
        <f t="shared" si="265"/>
        <v>0</v>
      </c>
      <c r="S2851" s="40" t="str">
        <f t="shared" si="268"/>
        <v/>
      </c>
    </row>
    <row r="2852" spans="1:19">
      <c r="A2852" s="33"/>
      <c r="B2852" s="34"/>
      <c r="C2852" s="33"/>
      <c r="D2852" s="33"/>
      <c r="E2852" s="33"/>
      <c r="F2852" s="42"/>
      <c r="G2852" s="42"/>
      <c r="I2852">
        <f t="shared" si="266"/>
        <v>0</v>
      </c>
      <c r="J2852">
        <f t="shared" si="267"/>
        <v>0</v>
      </c>
      <c r="L2852" s="107"/>
      <c r="M2852" s="110"/>
      <c r="N2852" s="109"/>
      <c r="P2852" s="38">
        <f t="shared" si="264"/>
        <v>0</v>
      </c>
      <c r="Q2852" s="105">
        <f t="shared" si="269"/>
        <v>0</v>
      </c>
      <c r="R2852" s="38">
        <f t="shared" si="265"/>
        <v>0</v>
      </c>
      <c r="S2852" s="40" t="str">
        <f t="shared" si="268"/>
        <v/>
      </c>
    </row>
    <row r="2853" spans="1:19">
      <c r="A2853" s="33"/>
      <c r="B2853" s="34"/>
      <c r="C2853" s="33"/>
      <c r="D2853" s="33"/>
      <c r="E2853" s="33"/>
      <c r="F2853" s="42"/>
      <c r="G2853" s="42"/>
      <c r="I2853">
        <f t="shared" si="266"/>
        <v>0</v>
      </c>
      <c r="J2853">
        <f t="shared" si="267"/>
        <v>0</v>
      </c>
      <c r="L2853" s="107"/>
      <c r="M2853" s="110"/>
      <c r="N2853" s="109"/>
      <c r="P2853" s="38">
        <f t="shared" si="264"/>
        <v>0</v>
      </c>
      <c r="Q2853" s="105">
        <f t="shared" si="269"/>
        <v>0</v>
      </c>
      <c r="R2853" s="38">
        <f t="shared" si="265"/>
        <v>0</v>
      </c>
      <c r="S2853" s="40" t="str">
        <f t="shared" si="268"/>
        <v/>
      </c>
    </row>
    <row r="2854" spans="1:19">
      <c r="A2854" s="33"/>
      <c r="B2854" s="34"/>
      <c r="C2854" s="33"/>
      <c r="D2854" s="33"/>
      <c r="E2854" s="33"/>
      <c r="F2854" s="42"/>
      <c r="G2854" s="42"/>
      <c r="I2854">
        <f t="shared" si="266"/>
        <v>0</v>
      </c>
      <c r="J2854">
        <f t="shared" si="267"/>
        <v>0</v>
      </c>
      <c r="L2854" s="107"/>
      <c r="M2854" s="110"/>
      <c r="N2854" s="109"/>
      <c r="P2854" s="38">
        <f t="shared" si="264"/>
        <v>0</v>
      </c>
      <c r="Q2854" s="105">
        <f t="shared" si="269"/>
        <v>0</v>
      </c>
      <c r="R2854" s="38">
        <f t="shared" si="265"/>
        <v>0</v>
      </c>
      <c r="S2854" s="40" t="str">
        <f t="shared" si="268"/>
        <v/>
      </c>
    </row>
    <row r="2855" spans="1:19">
      <c r="A2855" s="33"/>
      <c r="B2855" s="34"/>
      <c r="C2855" s="33"/>
      <c r="D2855" s="33"/>
      <c r="E2855" s="33"/>
      <c r="F2855" s="42"/>
      <c r="G2855" s="42"/>
      <c r="I2855">
        <f t="shared" si="266"/>
        <v>0</v>
      </c>
      <c r="J2855">
        <f t="shared" si="267"/>
        <v>0</v>
      </c>
      <c r="L2855" s="107"/>
      <c r="M2855" s="110"/>
      <c r="N2855" s="109"/>
      <c r="P2855" s="38">
        <f t="shared" si="264"/>
        <v>0</v>
      </c>
      <c r="Q2855" s="105">
        <f t="shared" si="269"/>
        <v>0</v>
      </c>
      <c r="R2855" s="38">
        <f t="shared" si="265"/>
        <v>0</v>
      </c>
      <c r="S2855" s="40" t="str">
        <f t="shared" si="268"/>
        <v/>
      </c>
    </row>
    <row r="2856" spans="1:19">
      <c r="A2856" s="33"/>
      <c r="B2856" s="34"/>
      <c r="C2856" s="33"/>
      <c r="D2856" s="33"/>
      <c r="E2856" s="33"/>
      <c r="F2856" s="42"/>
      <c r="G2856" s="42"/>
      <c r="I2856">
        <f t="shared" si="266"/>
        <v>0</v>
      </c>
      <c r="J2856">
        <f t="shared" si="267"/>
        <v>0</v>
      </c>
      <c r="L2856" s="107"/>
      <c r="M2856" s="110"/>
      <c r="N2856" s="109"/>
      <c r="P2856" s="38">
        <f t="shared" si="264"/>
        <v>0</v>
      </c>
      <c r="Q2856" s="105">
        <f t="shared" si="269"/>
        <v>0</v>
      </c>
      <c r="R2856" s="38">
        <f t="shared" si="265"/>
        <v>0</v>
      </c>
      <c r="S2856" s="40" t="str">
        <f t="shared" si="268"/>
        <v/>
      </c>
    </row>
    <row r="2857" spans="1:19">
      <c r="A2857" s="33"/>
      <c r="B2857" s="34"/>
      <c r="C2857" s="33"/>
      <c r="D2857" s="33"/>
      <c r="E2857" s="33"/>
      <c r="F2857" s="42"/>
      <c r="G2857" s="42"/>
      <c r="I2857">
        <f t="shared" si="266"/>
        <v>0</v>
      </c>
      <c r="J2857">
        <f t="shared" si="267"/>
        <v>0</v>
      </c>
      <c r="L2857" s="107"/>
      <c r="M2857" s="110"/>
      <c r="N2857" s="109"/>
      <c r="P2857" s="38">
        <f t="shared" si="264"/>
        <v>0</v>
      </c>
      <c r="Q2857" s="105">
        <f t="shared" si="269"/>
        <v>0</v>
      </c>
      <c r="R2857" s="38">
        <f t="shared" si="265"/>
        <v>0</v>
      </c>
      <c r="S2857" s="40" t="str">
        <f t="shared" si="268"/>
        <v/>
      </c>
    </row>
    <row r="2858" spans="1:19">
      <c r="A2858" s="33"/>
      <c r="B2858" s="34"/>
      <c r="C2858" s="33"/>
      <c r="D2858" s="33"/>
      <c r="E2858" s="33"/>
      <c r="F2858" s="42"/>
      <c r="G2858" s="42"/>
      <c r="I2858">
        <f t="shared" si="266"/>
        <v>0</v>
      </c>
      <c r="J2858">
        <f t="shared" si="267"/>
        <v>0</v>
      </c>
      <c r="L2858" s="107"/>
      <c r="M2858" s="110"/>
      <c r="N2858" s="109"/>
      <c r="P2858" s="38">
        <f t="shared" si="264"/>
        <v>0</v>
      </c>
      <c r="Q2858" s="105">
        <f t="shared" si="269"/>
        <v>0</v>
      </c>
      <c r="R2858" s="38">
        <f t="shared" si="265"/>
        <v>0</v>
      </c>
      <c r="S2858" s="40" t="str">
        <f t="shared" si="268"/>
        <v/>
      </c>
    </row>
    <row r="2859" spans="1:19">
      <c r="A2859" s="33"/>
      <c r="B2859" s="34"/>
      <c r="C2859" s="33"/>
      <c r="D2859" s="33"/>
      <c r="E2859" s="33"/>
      <c r="F2859" s="42"/>
      <c r="G2859" s="42"/>
      <c r="I2859">
        <f t="shared" si="266"/>
        <v>0</v>
      </c>
      <c r="J2859">
        <f t="shared" si="267"/>
        <v>0</v>
      </c>
      <c r="L2859" s="107"/>
      <c r="M2859" s="110"/>
      <c r="N2859" s="109"/>
      <c r="P2859" s="38">
        <f t="shared" si="264"/>
        <v>0</v>
      </c>
      <c r="Q2859" s="105">
        <f t="shared" si="269"/>
        <v>0</v>
      </c>
      <c r="R2859" s="38">
        <f t="shared" si="265"/>
        <v>0</v>
      </c>
      <c r="S2859" s="40" t="str">
        <f t="shared" si="268"/>
        <v/>
      </c>
    </row>
    <row r="2860" spans="1:19">
      <c r="A2860" s="33"/>
      <c r="B2860" s="34"/>
      <c r="C2860" s="33"/>
      <c r="D2860" s="33"/>
      <c r="E2860" s="33"/>
      <c r="F2860" s="42"/>
      <c r="G2860" s="42"/>
      <c r="I2860">
        <f t="shared" si="266"/>
        <v>0</v>
      </c>
      <c r="J2860">
        <f t="shared" si="267"/>
        <v>0</v>
      </c>
      <c r="L2860" s="107"/>
      <c r="M2860" s="110"/>
      <c r="N2860" s="109"/>
      <c r="P2860" s="38">
        <f t="shared" si="264"/>
        <v>0</v>
      </c>
      <c r="Q2860" s="105">
        <f t="shared" si="269"/>
        <v>0</v>
      </c>
      <c r="R2860" s="38">
        <f t="shared" si="265"/>
        <v>0</v>
      </c>
      <c r="S2860" s="40" t="str">
        <f t="shared" si="268"/>
        <v/>
      </c>
    </row>
    <row r="2861" spans="1:19">
      <c r="A2861" s="33"/>
      <c r="B2861" s="34"/>
      <c r="C2861" s="33"/>
      <c r="D2861" s="33"/>
      <c r="E2861" s="33"/>
      <c r="F2861" s="42"/>
      <c r="G2861" s="42"/>
      <c r="I2861">
        <f t="shared" si="266"/>
        <v>0</v>
      </c>
      <c r="J2861">
        <f t="shared" si="267"/>
        <v>0</v>
      </c>
      <c r="L2861" s="107"/>
      <c r="M2861" s="110"/>
      <c r="N2861" s="109"/>
      <c r="P2861" s="38">
        <f t="shared" si="264"/>
        <v>0</v>
      </c>
      <c r="Q2861" s="105">
        <f t="shared" si="269"/>
        <v>0</v>
      </c>
      <c r="R2861" s="38">
        <f t="shared" si="265"/>
        <v>0</v>
      </c>
      <c r="S2861" s="40" t="str">
        <f t="shared" si="268"/>
        <v/>
      </c>
    </row>
    <row r="2862" spans="1:19">
      <c r="A2862" s="33"/>
      <c r="B2862" s="34"/>
      <c r="C2862" s="33"/>
      <c r="D2862" s="33"/>
      <c r="E2862" s="33"/>
      <c r="F2862" s="42"/>
      <c r="G2862" s="42"/>
      <c r="I2862">
        <f t="shared" si="266"/>
        <v>0</v>
      </c>
      <c r="J2862">
        <f t="shared" si="267"/>
        <v>0</v>
      </c>
      <c r="L2862" s="107"/>
      <c r="M2862" s="110"/>
      <c r="N2862" s="109"/>
      <c r="P2862" s="38">
        <f t="shared" si="264"/>
        <v>0</v>
      </c>
      <c r="Q2862" s="105">
        <f t="shared" si="269"/>
        <v>0</v>
      </c>
      <c r="R2862" s="38">
        <f t="shared" si="265"/>
        <v>0</v>
      </c>
      <c r="S2862" s="40" t="str">
        <f t="shared" si="268"/>
        <v/>
      </c>
    </row>
    <row r="2863" spans="1:19">
      <c r="A2863" s="33"/>
      <c r="B2863" s="34"/>
      <c r="C2863" s="33"/>
      <c r="D2863" s="33"/>
      <c r="E2863" s="33"/>
      <c r="F2863" s="42"/>
      <c r="G2863" s="42"/>
      <c r="I2863">
        <f t="shared" si="266"/>
        <v>0</v>
      </c>
      <c r="J2863">
        <f t="shared" si="267"/>
        <v>0</v>
      </c>
      <c r="L2863" s="107"/>
      <c r="M2863" s="110"/>
      <c r="N2863" s="109"/>
      <c r="P2863" s="38">
        <f t="shared" si="264"/>
        <v>0</v>
      </c>
      <c r="Q2863" s="105">
        <f t="shared" si="269"/>
        <v>0</v>
      </c>
      <c r="R2863" s="38">
        <f t="shared" si="265"/>
        <v>0</v>
      </c>
      <c r="S2863" s="40" t="str">
        <f t="shared" si="268"/>
        <v/>
      </c>
    </row>
    <row r="2864" spans="1:19">
      <c r="A2864" s="33"/>
      <c r="B2864" s="34"/>
      <c r="C2864" s="33"/>
      <c r="D2864" s="33"/>
      <c r="E2864" s="33"/>
      <c r="F2864" s="42"/>
      <c r="G2864" s="42"/>
      <c r="I2864">
        <f t="shared" si="266"/>
        <v>0</v>
      </c>
      <c r="J2864">
        <f t="shared" si="267"/>
        <v>0</v>
      </c>
      <c r="L2864" s="107"/>
      <c r="M2864" s="110"/>
      <c r="N2864" s="109"/>
      <c r="P2864" s="38">
        <f t="shared" si="264"/>
        <v>0</v>
      </c>
      <c r="Q2864" s="105">
        <f t="shared" si="269"/>
        <v>0</v>
      </c>
      <c r="R2864" s="38">
        <f t="shared" si="265"/>
        <v>0</v>
      </c>
      <c r="S2864" s="40" t="str">
        <f t="shared" si="268"/>
        <v/>
      </c>
    </row>
    <row r="2865" spans="1:19">
      <c r="A2865" s="33"/>
      <c r="B2865" s="34"/>
      <c r="C2865" s="33"/>
      <c r="D2865" s="33"/>
      <c r="E2865" s="33"/>
      <c r="F2865" s="42"/>
      <c r="G2865" s="42"/>
      <c r="I2865">
        <f t="shared" si="266"/>
        <v>0</v>
      </c>
      <c r="J2865">
        <f t="shared" si="267"/>
        <v>0</v>
      </c>
      <c r="L2865" s="107"/>
      <c r="M2865" s="110"/>
      <c r="N2865" s="109"/>
      <c r="P2865" s="38">
        <f t="shared" si="264"/>
        <v>0</v>
      </c>
      <c r="Q2865" s="105">
        <f t="shared" si="269"/>
        <v>0</v>
      </c>
      <c r="R2865" s="38">
        <f t="shared" si="265"/>
        <v>0</v>
      </c>
      <c r="S2865" s="40" t="str">
        <f t="shared" si="268"/>
        <v/>
      </c>
    </row>
    <row r="2866" spans="1:19">
      <c r="A2866" s="33"/>
      <c r="B2866" s="34"/>
      <c r="C2866" s="33"/>
      <c r="D2866" s="33"/>
      <c r="E2866" s="33"/>
      <c r="F2866" s="42"/>
      <c r="G2866" s="42"/>
      <c r="I2866">
        <f t="shared" si="266"/>
        <v>0</v>
      </c>
      <c r="J2866">
        <f t="shared" si="267"/>
        <v>0</v>
      </c>
      <c r="L2866" s="107"/>
      <c r="M2866" s="110"/>
      <c r="N2866" s="109"/>
      <c r="P2866" s="38">
        <f t="shared" si="264"/>
        <v>0</v>
      </c>
      <c r="Q2866" s="105">
        <f t="shared" si="269"/>
        <v>0</v>
      </c>
      <c r="R2866" s="38">
        <f t="shared" si="265"/>
        <v>0</v>
      </c>
      <c r="S2866" s="40" t="str">
        <f t="shared" si="268"/>
        <v/>
      </c>
    </row>
    <row r="2867" spans="1:19">
      <c r="A2867" s="33"/>
      <c r="B2867" s="34"/>
      <c r="C2867" s="33"/>
      <c r="D2867" s="33"/>
      <c r="E2867" s="33"/>
      <c r="F2867" s="42"/>
      <c r="G2867" s="42"/>
      <c r="I2867">
        <f t="shared" si="266"/>
        <v>0</v>
      </c>
      <c r="J2867">
        <f t="shared" si="267"/>
        <v>0</v>
      </c>
      <c r="L2867" s="107"/>
      <c r="M2867" s="110"/>
      <c r="N2867" s="109"/>
      <c r="P2867" s="38">
        <f t="shared" si="264"/>
        <v>0</v>
      </c>
      <c r="Q2867" s="105">
        <f t="shared" si="269"/>
        <v>0</v>
      </c>
      <c r="R2867" s="38">
        <f t="shared" si="265"/>
        <v>0</v>
      </c>
      <c r="S2867" s="40" t="str">
        <f t="shared" si="268"/>
        <v/>
      </c>
    </row>
    <row r="2868" spans="1:19">
      <c r="A2868" s="33"/>
      <c r="B2868" s="34"/>
      <c r="C2868" s="33"/>
      <c r="D2868" s="33"/>
      <c r="E2868" s="33"/>
      <c r="F2868" s="42"/>
      <c r="G2868" s="42"/>
      <c r="I2868">
        <f t="shared" si="266"/>
        <v>0</v>
      </c>
      <c r="J2868">
        <f t="shared" si="267"/>
        <v>0</v>
      </c>
      <c r="L2868" s="107"/>
      <c r="M2868" s="110"/>
      <c r="N2868" s="109"/>
      <c r="P2868" s="38">
        <f t="shared" si="264"/>
        <v>0</v>
      </c>
      <c r="Q2868" s="105">
        <f t="shared" si="269"/>
        <v>0</v>
      </c>
      <c r="R2868" s="38">
        <f t="shared" si="265"/>
        <v>0</v>
      </c>
      <c r="S2868" s="40" t="str">
        <f t="shared" si="268"/>
        <v/>
      </c>
    </row>
    <row r="2869" spans="1:19">
      <c r="A2869" s="33"/>
      <c r="B2869" s="34"/>
      <c r="C2869" s="33"/>
      <c r="D2869" s="33"/>
      <c r="E2869" s="33"/>
      <c r="F2869" s="42"/>
      <c r="G2869" s="42"/>
      <c r="I2869">
        <f t="shared" si="266"/>
        <v>0</v>
      </c>
      <c r="J2869">
        <f t="shared" si="267"/>
        <v>0</v>
      </c>
      <c r="L2869" s="107"/>
      <c r="M2869" s="110"/>
      <c r="N2869" s="109"/>
      <c r="P2869" s="38">
        <f t="shared" si="264"/>
        <v>0</v>
      </c>
      <c r="Q2869" s="105">
        <f t="shared" si="269"/>
        <v>0</v>
      </c>
      <c r="R2869" s="38">
        <f t="shared" si="265"/>
        <v>0</v>
      </c>
      <c r="S2869" s="40" t="str">
        <f t="shared" si="268"/>
        <v/>
      </c>
    </row>
    <row r="2870" spans="1:19">
      <c r="A2870" s="33"/>
      <c r="B2870" s="34"/>
      <c r="C2870" s="33"/>
      <c r="D2870" s="33"/>
      <c r="E2870" s="33"/>
      <c r="F2870" s="42"/>
      <c r="G2870" s="42"/>
      <c r="I2870">
        <f t="shared" si="266"/>
        <v>0</v>
      </c>
      <c r="J2870">
        <f t="shared" si="267"/>
        <v>0</v>
      </c>
      <c r="L2870" s="107"/>
      <c r="M2870" s="110"/>
      <c r="N2870" s="109"/>
      <c r="P2870" s="38">
        <f t="shared" si="264"/>
        <v>0</v>
      </c>
      <c r="Q2870" s="105">
        <f t="shared" si="269"/>
        <v>0</v>
      </c>
      <c r="R2870" s="38">
        <f t="shared" si="265"/>
        <v>0</v>
      </c>
      <c r="S2870" s="40" t="str">
        <f t="shared" si="268"/>
        <v/>
      </c>
    </row>
    <row r="2871" spans="1:19">
      <c r="A2871" s="33"/>
      <c r="B2871" s="34"/>
      <c r="C2871" s="33"/>
      <c r="D2871" s="33"/>
      <c r="E2871" s="33"/>
      <c r="F2871" s="42"/>
      <c r="G2871" s="42"/>
      <c r="I2871">
        <f t="shared" si="266"/>
        <v>0</v>
      </c>
      <c r="J2871">
        <f t="shared" si="267"/>
        <v>0</v>
      </c>
      <c r="L2871" s="107"/>
      <c r="M2871" s="110"/>
      <c r="N2871" s="109"/>
      <c r="P2871" s="38">
        <f t="shared" ref="P2871:P2934" si="270">I2871*L2871/1000</f>
        <v>0</v>
      </c>
      <c r="Q2871" s="105">
        <f t="shared" si="269"/>
        <v>0</v>
      </c>
      <c r="R2871" s="38">
        <f t="shared" ref="R2871:R2934" si="271">J2871*N2871/1000</f>
        <v>0</v>
      </c>
      <c r="S2871" s="40" t="str">
        <f t="shared" si="268"/>
        <v/>
      </c>
    </row>
    <row r="2872" spans="1:19">
      <c r="A2872" s="33"/>
      <c r="B2872" s="34"/>
      <c r="C2872" s="33"/>
      <c r="D2872" s="33"/>
      <c r="E2872" s="33"/>
      <c r="F2872" s="42"/>
      <c r="G2872" s="42"/>
      <c r="I2872">
        <f t="shared" ref="I2872:I2935" si="272">IF(OR(E2872="R",E2872="E"),D2872,IF(D2872&gt;=E2872,D2872-E2872,0))</f>
        <v>0</v>
      </c>
      <c r="J2872">
        <f t="shared" ref="J2872:J2935" si="273">IF(OR(E2872="R",E2872="E"),0,IF(E2872&gt;D2872,E2872-D2872,0))</f>
        <v>0</v>
      </c>
      <c r="L2872" s="107"/>
      <c r="M2872" s="110"/>
      <c r="N2872" s="109"/>
      <c r="P2872" s="38">
        <f t="shared" si="270"/>
        <v>0</v>
      </c>
      <c r="Q2872" s="105">
        <f t="shared" si="269"/>
        <v>0</v>
      </c>
      <c r="R2872" s="38">
        <f t="shared" si="271"/>
        <v>0</v>
      </c>
      <c r="S2872" s="40" t="str">
        <f t="shared" si="268"/>
        <v/>
      </c>
    </row>
    <row r="2873" spans="1:19">
      <c r="A2873" s="33"/>
      <c r="B2873" s="34"/>
      <c r="C2873" s="33"/>
      <c r="D2873" s="33"/>
      <c r="E2873" s="33"/>
      <c r="F2873" s="42"/>
      <c r="G2873" s="42"/>
      <c r="I2873">
        <f t="shared" si="272"/>
        <v>0</v>
      </c>
      <c r="J2873">
        <f t="shared" si="273"/>
        <v>0</v>
      </c>
      <c r="L2873" s="107"/>
      <c r="M2873" s="110"/>
      <c r="N2873" s="109"/>
      <c r="P2873" s="38">
        <f t="shared" si="270"/>
        <v>0</v>
      </c>
      <c r="Q2873" s="105">
        <f t="shared" si="269"/>
        <v>0</v>
      </c>
      <c r="R2873" s="38">
        <f t="shared" si="271"/>
        <v>0</v>
      </c>
      <c r="S2873" s="40" t="str">
        <f t="shared" si="268"/>
        <v/>
      </c>
    </row>
    <row r="2874" spans="1:19">
      <c r="A2874" s="33"/>
      <c r="B2874" s="34"/>
      <c r="C2874" s="33"/>
      <c r="D2874" s="33"/>
      <c r="E2874" s="33"/>
      <c r="F2874" s="42"/>
      <c r="G2874" s="42"/>
      <c r="I2874">
        <f t="shared" si="272"/>
        <v>0</v>
      </c>
      <c r="J2874">
        <f t="shared" si="273"/>
        <v>0</v>
      </c>
      <c r="L2874" s="107"/>
      <c r="M2874" s="110"/>
      <c r="N2874" s="109"/>
      <c r="P2874" s="38">
        <f t="shared" si="270"/>
        <v>0</v>
      </c>
      <c r="Q2874" s="105">
        <f t="shared" si="269"/>
        <v>0</v>
      </c>
      <c r="R2874" s="38">
        <f t="shared" si="271"/>
        <v>0</v>
      </c>
      <c r="S2874" s="40" t="str">
        <f t="shared" si="268"/>
        <v/>
      </c>
    </row>
    <row r="2875" spans="1:19">
      <c r="A2875" s="33"/>
      <c r="B2875" s="34"/>
      <c r="C2875" s="33"/>
      <c r="D2875" s="33"/>
      <c r="E2875" s="33"/>
      <c r="F2875" s="42"/>
      <c r="G2875" s="42"/>
      <c r="I2875">
        <f t="shared" si="272"/>
        <v>0</v>
      </c>
      <c r="J2875">
        <f t="shared" si="273"/>
        <v>0</v>
      </c>
      <c r="L2875" s="107"/>
      <c r="M2875" s="110"/>
      <c r="N2875" s="109"/>
      <c r="P2875" s="38">
        <f t="shared" si="270"/>
        <v>0</v>
      </c>
      <c r="Q2875" s="105">
        <f t="shared" si="269"/>
        <v>0</v>
      </c>
      <c r="R2875" s="38">
        <f t="shared" si="271"/>
        <v>0</v>
      </c>
      <c r="S2875" s="40" t="str">
        <f t="shared" si="268"/>
        <v/>
      </c>
    </row>
    <row r="2876" spans="1:19">
      <c r="A2876" s="33"/>
      <c r="B2876" s="34"/>
      <c r="C2876" s="33"/>
      <c r="D2876" s="33"/>
      <c r="E2876" s="33"/>
      <c r="F2876" s="42"/>
      <c r="G2876" s="42"/>
      <c r="I2876">
        <f t="shared" si="272"/>
        <v>0</v>
      </c>
      <c r="J2876">
        <f t="shared" si="273"/>
        <v>0</v>
      </c>
      <c r="L2876" s="107"/>
      <c r="M2876" s="110"/>
      <c r="N2876" s="109"/>
      <c r="P2876" s="38">
        <f t="shared" si="270"/>
        <v>0</v>
      </c>
      <c r="Q2876" s="105">
        <f t="shared" si="269"/>
        <v>0</v>
      </c>
      <c r="R2876" s="38">
        <f t="shared" si="271"/>
        <v>0</v>
      </c>
      <c r="S2876" s="40" t="str">
        <f t="shared" si="268"/>
        <v/>
      </c>
    </row>
    <row r="2877" spans="1:19">
      <c r="A2877" s="33"/>
      <c r="B2877" s="34"/>
      <c r="C2877" s="33"/>
      <c r="D2877" s="33"/>
      <c r="E2877" s="33"/>
      <c r="F2877" s="42"/>
      <c r="G2877" s="42"/>
      <c r="I2877">
        <f t="shared" si="272"/>
        <v>0</v>
      </c>
      <c r="J2877">
        <f t="shared" si="273"/>
        <v>0</v>
      </c>
      <c r="L2877" s="107"/>
      <c r="M2877" s="110"/>
      <c r="N2877" s="109"/>
      <c r="P2877" s="38">
        <f t="shared" si="270"/>
        <v>0</v>
      </c>
      <c r="Q2877" s="105">
        <f t="shared" si="269"/>
        <v>0</v>
      </c>
      <c r="R2877" s="38">
        <f t="shared" si="271"/>
        <v>0</v>
      </c>
      <c r="S2877" s="40" t="str">
        <f t="shared" si="268"/>
        <v/>
      </c>
    </row>
    <row r="2878" spans="1:19">
      <c r="A2878" s="33"/>
      <c r="B2878" s="34"/>
      <c r="C2878" s="33"/>
      <c r="D2878" s="33"/>
      <c r="E2878" s="33"/>
      <c r="F2878" s="42"/>
      <c r="G2878" s="42"/>
      <c r="I2878">
        <f t="shared" si="272"/>
        <v>0</v>
      </c>
      <c r="J2878">
        <f t="shared" si="273"/>
        <v>0</v>
      </c>
      <c r="L2878" s="107"/>
      <c r="M2878" s="110"/>
      <c r="N2878" s="109"/>
      <c r="P2878" s="38">
        <f t="shared" si="270"/>
        <v>0</v>
      </c>
      <c r="Q2878" s="105">
        <f t="shared" si="269"/>
        <v>0</v>
      </c>
      <c r="R2878" s="38">
        <f t="shared" si="271"/>
        <v>0</v>
      </c>
      <c r="S2878" s="40" t="str">
        <f t="shared" si="268"/>
        <v/>
      </c>
    </row>
    <row r="2879" spans="1:19">
      <c r="A2879" s="33"/>
      <c r="B2879" s="34"/>
      <c r="C2879" s="33"/>
      <c r="D2879" s="33"/>
      <c r="E2879" s="33"/>
      <c r="F2879" s="42"/>
      <c r="G2879" s="42"/>
      <c r="I2879">
        <f t="shared" si="272"/>
        <v>0</v>
      </c>
      <c r="J2879">
        <f t="shared" si="273"/>
        <v>0</v>
      </c>
      <c r="L2879" s="107"/>
      <c r="M2879" s="110"/>
      <c r="N2879" s="109"/>
      <c r="P2879" s="38">
        <f t="shared" si="270"/>
        <v>0</v>
      </c>
      <c r="Q2879" s="105">
        <f t="shared" si="269"/>
        <v>0</v>
      </c>
      <c r="R2879" s="38">
        <f t="shared" si="271"/>
        <v>0</v>
      </c>
      <c r="S2879" s="40" t="str">
        <f t="shared" si="268"/>
        <v/>
      </c>
    </row>
    <row r="2880" spans="1:19">
      <c r="A2880" s="33"/>
      <c r="B2880" s="34"/>
      <c r="C2880" s="33"/>
      <c r="D2880" s="33"/>
      <c r="E2880" s="33"/>
      <c r="F2880" s="42"/>
      <c r="G2880" s="42"/>
      <c r="I2880">
        <f t="shared" si="272"/>
        <v>0</v>
      </c>
      <c r="J2880">
        <f t="shared" si="273"/>
        <v>0</v>
      </c>
      <c r="L2880" s="107"/>
      <c r="M2880" s="110"/>
      <c r="N2880" s="109"/>
      <c r="P2880" s="38">
        <f t="shared" si="270"/>
        <v>0</v>
      </c>
      <c r="Q2880" s="105">
        <f t="shared" si="269"/>
        <v>0</v>
      </c>
      <c r="R2880" s="38">
        <f t="shared" si="271"/>
        <v>0</v>
      </c>
      <c r="S2880" s="40" t="str">
        <f t="shared" si="268"/>
        <v/>
      </c>
    </row>
    <row r="2881" spans="1:19">
      <c r="A2881" s="33"/>
      <c r="B2881" s="34"/>
      <c r="C2881" s="33"/>
      <c r="D2881" s="33"/>
      <c r="E2881" s="33"/>
      <c r="F2881" s="42"/>
      <c r="G2881" s="42"/>
      <c r="I2881">
        <f t="shared" si="272"/>
        <v>0</v>
      </c>
      <c r="J2881">
        <f t="shared" si="273"/>
        <v>0</v>
      </c>
      <c r="L2881" s="107"/>
      <c r="M2881" s="110"/>
      <c r="N2881" s="109"/>
      <c r="P2881" s="38">
        <f t="shared" si="270"/>
        <v>0</v>
      </c>
      <c r="Q2881" s="105">
        <f t="shared" si="269"/>
        <v>0</v>
      </c>
      <c r="R2881" s="38">
        <f t="shared" si="271"/>
        <v>0</v>
      </c>
      <c r="S2881" s="40" t="str">
        <f t="shared" si="268"/>
        <v/>
      </c>
    </row>
    <row r="2882" spans="1:19">
      <c r="A2882" s="33"/>
      <c r="B2882" s="34"/>
      <c r="C2882" s="33"/>
      <c r="D2882" s="33"/>
      <c r="E2882" s="33"/>
      <c r="F2882" s="42"/>
      <c r="G2882" s="42"/>
      <c r="I2882">
        <f t="shared" si="272"/>
        <v>0</v>
      </c>
      <c r="J2882">
        <f t="shared" si="273"/>
        <v>0</v>
      </c>
      <c r="L2882" s="107"/>
      <c r="M2882" s="110"/>
      <c r="N2882" s="109"/>
      <c r="P2882" s="38">
        <f t="shared" si="270"/>
        <v>0</v>
      </c>
      <c r="Q2882" s="105">
        <f t="shared" si="269"/>
        <v>0</v>
      </c>
      <c r="R2882" s="38">
        <f t="shared" si="271"/>
        <v>0</v>
      </c>
      <c r="S2882" s="40" t="str">
        <f t="shared" si="268"/>
        <v/>
      </c>
    </row>
    <row r="2883" spans="1:19">
      <c r="A2883" s="33"/>
      <c r="B2883" s="34"/>
      <c r="C2883" s="33"/>
      <c r="D2883" s="33"/>
      <c r="E2883" s="33"/>
      <c r="F2883" s="42"/>
      <c r="G2883" s="42"/>
      <c r="I2883">
        <f t="shared" si="272"/>
        <v>0</v>
      </c>
      <c r="J2883">
        <f t="shared" si="273"/>
        <v>0</v>
      </c>
      <c r="L2883" s="107"/>
      <c r="M2883" s="110"/>
      <c r="N2883" s="109"/>
      <c r="P2883" s="38">
        <f t="shared" si="270"/>
        <v>0</v>
      </c>
      <c r="Q2883" s="105">
        <f t="shared" si="269"/>
        <v>0</v>
      </c>
      <c r="R2883" s="38">
        <f t="shared" si="271"/>
        <v>0</v>
      </c>
      <c r="S2883" s="40" t="str">
        <f t="shared" si="268"/>
        <v/>
      </c>
    </row>
    <row r="2884" spans="1:19">
      <c r="A2884" s="33"/>
      <c r="B2884" s="34"/>
      <c r="C2884" s="33"/>
      <c r="D2884" s="33"/>
      <c r="E2884" s="33"/>
      <c r="F2884" s="42"/>
      <c r="G2884" s="42"/>
      <c r="I2884">
        <f t="shared" si="272"/>
        <v>0</v>
      </c>
      <c r="J2884">
        <f t="shared" si="273"/>
        <v>0</v>
      </c>
      <c r="L2884" s="107"/>
      <c r="M2884" s="110"/>
      <c r="N2884" s="109"/>
      <c r="P2884" s="38">
        <f t="shared" si="270"/>
        <v>0</v>
      </c>
      <c r="Q2884" s="105">
        <f t="shared" si="269"/>
        <v>0</v>
      </c>
      <c r="R2884" s="38">
        <f t="shared" si="271"/>
        <v>0</v>
      </c>
      <c r="S2884" s="40" t="str">
        <f t="shared" si="268"/>
        <v/>
      </c>
    </row>
    <row r="2885" spans="1:19">
      <c r="A2885" s="33"/>
      <c r="B2885" s="34"/>
      <c r="C2885" s="33"/>
      <c r="D2885" s="33"/>
      <c r="E2885" s="33"/>
      <c r="F2885" s="42"/>
      <c r="G2885" s="42"/>
      <c r="I2885">
        <f t="shared" si="272"/>
        <v>0</v>
      </c>
      <c r="J2885">
        <f t="shared" si="273"/>
        <v>0</v>
      </c>
      <c r="L2885" s="107"/>
      <c r="M2885" s="110"/>
      <c r="N2885" s="109"/>
      <c r="P2885" s="38">
        <f t="shared" si="270"/>
        <v>0</v>
      </c>
      <c r="Q2885" s="105">
        <f t="shared" si="269"/>
        <v>0</v>
      </c>
      <c r="R2885" s="38">
        <f t="shared" si="271"/>
        <v>0</v>
      </c>
      <c r="S2885" s="40" t="str">
        <f t="shared" si="268"/>
        <v/>
      </c>
    </row>
    <row r="2886" spans="1:19">
      <c r="A2886" s="33"/>
      <c r="B2886" s="34"/>
      <c r="C2886" s="33"/>
      <c r="D2886" s="33"/>
      <c r="E2886" s="33"/>
      <c r="F2886" s="42"/>
      <c r="G2886" s="42"/>
      <c r="I2886">
        <f t="shared" si="272"/>
        <v>0</v>
      </c>
      <c r="J2886">
        <f t="shared" si="273"/>
        <v>0</v>
      </c>
      <c r="L2886" s="107"/>
      <c r="M2886" s="110"/>
      <c r="N2886" s="109"/>
      <c r="P2886" s="38">
        <f t="shared" si="270"/>
        <v>0</v>
      </c>
      <c r="Q2886" s="105">
        <f t="shared" si="269"/>
        <v>0</v>
      </c>
      <c r="R2886" s="38">
        <f t="shared" si="271"/>
        <v>0</v>
      </c>
      <c r="S2886" s="40" t="str">
        <f t="shared" si="268"/>
        <v/>
      </c>
    </row>
    <row r="2887" spans="1:19">
      <c r="A2887" s="33"/>
      <c r="B2887" s="34"/>
      <c r="C2887" s="33"/>
      <c r="D2887" s="33"/>
      <c r="E2887" s="33"/>
      <c r="F2887" s="42"/>
      <c r="G2887" s="42"/>
      <c r="I2887">
        <f t="shared" si="272"/>
        <v>0</v>
      </c>
      <c r="J2887">
        <f t="shared" si="273"/>
        <v>0</v>
      </c>
      <c r="L2887" s="107"/>
      <c r="M2887" s="110"/>
      <c r="N2887" s="109"/>
      <c r="P2887" s="38">
        <f t="shared" si="270"/>
        <v>0</v>
      </c>
      <c r="Q2887" s="105">
        <f t="shared" si="269"/>
        <v>0</v>
      </c>
      <c r="R2887" s="38">
        <f t="shared" si="271"/>
        <v>0</v>
      </c>
      <c r="S2887" s="40" t="str">
        <f t="shared" ref="S2887:S2950" si="274">IF(C2887=1,SUM(R2887:R2910)-SUM(P2887:P2910),"")</f>
        <v/>
      </c>
    </row>
    <row r="2888" spans="1:19">
      <c r="A2888" s="33"/>
      <c r="B2888" s="34"/>
      <c r="C2888" s="33"/>
      <c r="D2888" s="33"/>
      <c r="E2888" s="33"/>
      <c r="F2888" s="42"/>
      <c r="G2888" s="42"/>
      <c r="I2888">
        <f t="shared" si="272"/>
        <v>0</v>
      </c>
      <c r="J2888">
        <f t="shared" si="273"/>
        <v>0</v>
      </c>
      <c r="L2888" s="107"/>
      <c r="M2888" s="110"/>
      <c r="N2888" s="109"/>
      <c r="P2888" s="38">
        <f t="shared" si="270"/>
        <v>0</v>
      </c>
      <c r="Q2888" s="105">
        <f t="shared" ref="Q2888:Q2951" si="275">I2888*M2888/1000</f>
        <v>0</v>
      </c>
      <c r="R2888" s="38">
        <f t="shared" si="271"/>
        <v>0</v>
      </c>
      <c r="S2888" s="40" t="str">
        <f t="shared" si="274"/>
        <v/>
      </c>
    </row>
    <row r="2889" spans="1:19">
      <c r="A2889" s="33"/>
      <c r="B2889" s="34"/>
      <c r="C2889" s="33"/>
      <c r="D2889" s="33"/>
      <c r="E2889" s="33"/>
      <c r="F2889" s="42"/>
      <c r="G2889" s="42"/>
      <c r="I2889">
        <f t="shared" si="272"/>
        <v>0</v>
      </c>
      <c r="J2889">
        <f t="shared" si="273"/>
        <v>0</v>
      </c>
      <c r="L2889" s="107"/>
      <c r="M2889" s="110"/>
      <c r="N2889" s="109"/>
      <c r="P2889" s="38">
        <f t="shared" si="270"/>
        <v>0</v>
      </c>
      <c r="Q2889" s="105">
        <f t="shared" si="275"/>
        <v>0</v>
      </c>
      <c r="R2889" s="38">
        <f t="shared" si="271"/>
        <v>0</v>
      </c>
      <c r="S2889" s="40" t="str">
        <f t="shared" si="274"/>
        <v/>
      </c>
    </row>
    <row r="2890" spans="1:19">
      <c r="A2890" s="33"/>
      <c r="B2890" s="34"/>
      <c r="C2890" s="33"/>
      <c r="D2890" s="33"/>
      <c r="E2890" s="33"/>
      <c r="F2890" s="42"/>
      <c r="G2890" s="42"/>
      <c r="I2890">
        <f t="shared" si="272"/>
        <v>0</v>
      </c>
      <c r="J2890">
        <f t="shared" si="273"/>
        <v>0</v>
      </c>
      <c r="L2890" s="107"/>
      <c r="M2890" s="110"/>
      <c r="N2890" s="109"/>
      <c r="P2890" s="38">
        <f t="shared" si="270"/>
        <v>0</v>
      </c>
      <c r="Q2890" s="105">
        <f t="shared" si="275"/>
        <v>0</v>
      </c>
      <c r="R2890" s="38">
        <f t="shared" si="271"/>
        <v>0</v>
      </c>
      <c r="S2890" s="40" t="str">
        <f t="shared" si="274"/>
        <v/>
      </c>
    </row>
    <row r="2891" spans="1:19">
      <c r="A2891" s="33"/>
      <c r="B2891" s="34"/>
      <c r="C2891" s="33"/>
      <c r="D2891" s="33"/>
      <c r="E2891" s="33"/>
      <c r="F2891" s="42"/>
      <c r="G2891" s="42"/>
      <c r="I2891">
        <f t="shared" si="272"/>
        <v>0</v>
      </c>
      <c r="J2891">
        <f t="shared" si="273"/>
        <v>0</v>
      </c>
      <c r="L2891" s="107"/>
      <c r="M2891" s="110"/>
      <c r="N2891" s="109"/>
      <c r="P2891" s="38">
        <f t="shared" si="270"/>
        <v>0</v>
      </c>
      <c r="Q2891" s="105">
        <f t="shared" si="275"/>
        <v>0</v>
      </c>
      <c r="R2891" s="38">
        <f t="shared" si="271"/>
        <v>0</v>
      </c>
      <c r="S2891" s="40" t="str">
        <f t="shared" si="274"/>
        <v/>
      </c>
    </row>
    <row r="2892" spans="1:19">
      <c r="A2892" s="33"/>
      <c r="B2892" s="34"/>
      <c r="C2892" s="33"/>
      <c r="D2892" s="33"/>
      <c r="E2892" s="33"/>
      <c r="F2892" s="42"/>
      <c r="G2892" s="42"/>
      <c r="I2892">
        <f t="shared" si="272"/>
        <v>0</v>
      </c>
      <c r="J2892">
        <f t="shared" si="273"/>
        <v>0</v>
      </c>
      <c r="L2892" s="107"/>
      <c r="M2892" s="110"/>
      <c r="N2892" s="109"/>
      <c r="P2892" s="38">
        <f t="shared" si="270"/>
        <v>0</v>
      </c>
      <c r="Q2892" s="105">
        <f t="shared" si="275"/>
        <v>0</v>
      </c>
      <c r="R2892" s="38">
        <f t="shared" si="271"/>
        <v>0</v>
      </c>
      <c r="S2892" s="40" t="str">
        <f t="shared" si="274"/>
        <v/>
      </c>
    </row>
    <row r="2893" spans="1:19">
      <c r="A2893" s="33"/>
      <c r="B2893" s="34"/>
      <c r="C2893" s="33"/>
      <c r="D2893" s="33"/>
      <c r="E2893" s="33"/>
      <c r="F2893" s="42"/>
      <c r="G2893" s="42"/>
      <c r="I2893">
        <f t="shared" si="272"/>
        <v>0</v>
      </c>
      <c r="J2893">
        <f t="shared" si="273"/>
        <v>0</v>
      </c>
      <c r="L2893" s="107"/>
      <c r="M2893" s="110"/>
      <c r="N2893" s="109"/>
      <c r="P2893" s="38">
        <f t="shared" si="270"/>
        <v>0</v>
      </c>
      <c r="Q2893" s="105">
        <f t="shared" si="275"/>
        <v>0</v>
      </c>
      <c r="R2893" s="38">
        <f t="shared" si="271"/>
        <v>0</v>
      </c>
      <c r="S2893" s="40" t="str">
        <f t="shared" si="274"/>
        <v/>
      </c>
    </row>
    <row r="2894" spans="1:19">
      <c r="A2894" s="33"/>
      <c r="B2894" s="34"/>
      <c r="C2894" s="33"/>
      <c r="D2894" s="33"/>
      <c r="E2894" s="33"/>
      <c r="F2894" s="42"/>
      <c r="G2894" s="42"/>
      <c r="I2894">
        <f t="shared" si="272"/>
        <v>0</v>
      </c>
      <c r="J2894">
        <f t="shared" si="273"/>
        <v>0</v>
      </c>
      <c r="L2894" s="107"/>
      <c r="M2894" s="110"/>
      <c r="N2894" s="109"/>
      <c r="P2894" s="38">
        <f t="shared" si="270"/>
        <v>0</v>
      </c>
      <c r="Q2894" s="105">
        <f t="shared" si="275"/>
        <v>0</v>
      </c>
      <c r="R2894" s="38">
        <f t="shared" si="271"/>
        <v>0</v>
      </c>
      <c r="S2894" s="40" t="str">
        <f t="shared" si="274"/>
        <v/>
      </c>
    </row>
    <row r="2895" spans="1:19">
      <c r="A2895" s="33"/>
      <c r="B2895" s="34"/>
      <c r="C2895" s="33"/>
      <c r="D2895" s="33"/>
      <c r="E2895" s="33"/>
      <c r="F2895" s="42"/>
      <c r="G2895" s="42"/>
      <c r="I2895">
        <f t="shared" si="272"/>
        <v>0</v>
      </c>
      <c r="J2895">
        <f t="shared" si="273"/>
        <v>0</v>
      </c>
      <c r="L2895" s="107"/>
      <c r="M2895" s="110"/>
      <c r="N2895" s="109"/>
      <c r="P2895" s="38">
        <f t="shared" si="270"/>
        <v>0</v>
      </c>
      <c r="Q2895" s="105">
        <f t="shared" si="275"/>
        <v>0</v>
      </c>
      <c r="R2895" s="38">
        <f t="shared" si="271"/>
        <v>0</v>
      </c>
      <c r="S2895" s="40" t="str">
        <f t="shared" si="274"/>
        <v/>
      </c>
    </row>
    <row r="2896" spans="1:19">
      <c r="A2896" s="33"/>
      <c r="B2896" s="34"/>
      <c r="C2896" s="33"/>
      <c r="D2896" s="33"/>
      <c r="E2896" s="33"/>
      <c r="F2896" s="42"/>
      <c r="G2896" s="42"/>
      <c r="I2896">
        <f t="shared" si="272"/>
        <v>0</v>
      </c>
      <c r="J2896">
        <f t="shared" si="273"/>
        <v>0</v>
      </c>
      <c r="L2896" s="107"/>
      <c r="M2896" s="110"/>
      <c r="N2896" s="109"/>
      <c r="P2896" s="38">
        <f t="shared" si="270"/>
        <v>0</v>
      </c>
      <c r="Q2896" s="105">
        <f t="shared" si="275"/>
        <v>0</v>
      </c>
      <c r="R2896" s="38">
        <f t="shared" si="271"/>
        <v>0</v>
      </c>
      <c r="S2896" s="40" t="str">
        <f t="shared" si="274"/>
        <v/>
      </c>
    </row>
    <row r="2897" spans="1:19">
      <c r="A2897" s="33"/>
      <c r="B2897" s="34"/>
      <c r="C2897" s="33"/>
      <c r="D2897" s="33"/>
      <c r="E2897" s="33"/>
      <c r="F2897" s="42"/>
      <c r="G2897" s="42"/>
      <c r="I2897">
        <f t="shared" si="272"/>
        <v>0</v>
      </c>
      <c r="J2897">
        <f t="shared" si="273"/>
        <v>0</v>
      </c>
      <c r="L2897" s="107"/>
      <c r="M2897" s="110"/>
      <c r="N2897" s="109"/>
      <c r="P2897" s="38">
        <f t="shared" si="270"/>
        <v>0</v>
      </c>
      <c r="Q2897" s="105">
        <f t="shared" si="275"/>
        <v>0</v>
      </c>
      <c r="R2897" s="38">
        <f t="shared" si="271"/>
        <v>0</v>
      </c>
      <c r="S2897" s="40" t="str">
        <f t="shared" si="274"/>
        <v/>
      </c>
    </row>
    <row r="2898" spans="1:19">
      <c r="A2898" s="33"/>
      <c r="B2898" s="34"/>
      <c r="C2898" s="33"/>
      <c r="D2898" s="33"/>
      <c r="E2898" s="33"/>
      <c r="F2898" s="42"/>
      <c r="G2898" s="42"/>
      <c r="I2898">
        <f t="shared" si="272"/>
        <v>0</v>
      </c>
      <c r="J2898">
        <f t="shared" si="273"/>
        <v>0</v>
      </c>
      <c r="L2898" s="107"/>
      <c r="M2898" s="110"/>
      <c r="N2898" s="109"/>
      <c r="P2898" s="38">
        <f t="shared" si="270"/>
        <v>0</v>
      </c>
      <c r="Q2898" s="105">
        <f t="shared" si="275"/>
        <v>0</v>
      </c>
      <c r="R2898" s="38">
        <f t="shared" si="271"/>
        <v>0</v>
      </c>
      <c r="S2898" s="40" t="str">
        <f t="shared" si="274"/>
        <v/>
      </c>
    </row>
    <row r="2899" spans="1:19">
      <c r="A2899" s="33"/>
      <c r="B2899" s="34"/>
      <c r="C2899" s="33"/>
      <c r="D2899" s="33"/>
      <c r="E2899" s="33"/>
      <c r="F2899" s="42"/>
      <c r="G2899" s="42"/>
      <c r="I2899">
        <f t="shared" si="272"/>
        <v>0</v>
      </c>
      <c r="J2899">
        <f t="shared" si="273"/>
        <v>0</v>
      </c>
      <c r="L2899" s="107"/>
      <c r="M2899" s="110"/>
      <c r="N2899" s="109"/>
      <c r="P2899" s="38">
        <f t="shared" si="270"/>
        <v>0</v>
      </c>
      <c r="Q2899" s="105">
        <f t="shared" si="275"/>
        <v>0</v>
      </c>
      <c r="R2899" s="38">
        <f t="shared" si="271"/>
        <v>0</v>
      </c>
      <c r="S2899" s="40" t="str">
        <f t="shared" si="274"/>
        <v/>
      </c>
    </row>
    <row r="2900" spans="1:19">
      <c r="A2900" s="33"/>
      <c r="B2900" s="34"/>
      <c r="C2900" s="33"/>
      <c r="D2900" s="33"/>
      <c r="E2900" s="33"/>
      <c r="F2900" s="42"/>
      <c r="G2900" s="42"/>
      <c r="I2900">
        <f t="shared" si="272"/>
        <v>0</v>
      </c>
      <c r="J2900">
        <f t="shared" si="273"/>
        <v>0</v>
      </c>
      <c r="L2900" s="107"/>
      <c r="M2900" s="110"/>
      <c r="N2900" s="109"/>
      <c r="P2900" s="38">
        <f t="shared" si="270"/>
        <v>0</v>
      </c>
      <c r="Q2900" s="105">
        <f t="shared" si="275"/>
        <v>0</v>
      </c>
      <c r="R2900" s="38">
        <f t="shared" si="271"/>
        <v>0</v>
      </c>
      <c r="S2900" s="40" t="str">
        <f t="shared" si="274"/>
        <v/>
      </c>
    </row>
    <row r="2901" spans="1:19">
      <c r="A2901" s="33"/>
      <c r="B2901" s="34"/>
      <c r="C2901" s="33"/>
      <c r="D2901" s="33"/>
      <c r="E2901" s="33"/>
      <c r="F2901" s="42"/>
      <c r="G2901" s="42"/>
      <c r="I2901">
        <f t="shared" si="272"/>
        <v>0</v>
      </c>
      <c r="J2901">
        <f t="shared" si="273"/>
        <v>0</v>
      </c>
      <c r="L2901" s="107"/>
      <c r="M2901" s="110"/>
      <c r="N2901" s="109"/>
      <c r="P2901" s="38">
        <f t="shared" si="270"/>
        <v>0</v>
      </c>
      <c r="Q2901" s="105">
        <f t="shared" si="275"/>
        <v>0</v>
      </c>
      <c r="R2901" s="38">
        <f t="shared" si="271"/>
        <v>0</v>
      </c>
      <c r="S2901" s="40" t="str">
        <f t="shared" si="274"/>
        <v/>
      </c>
    </row>
    <row r="2902" spans="1:19">
      <c r="A2902" s="33"/>
      <c r="B2902" s="34"/>
      <c r="C2902" s="33"/>
      <c r="D2902" s="33"/>
      <c r="E2902" s="33"/>
      <c r="F2902" s="42"/>
      <c r="G2902" s="42"/>
      <c r="I2902">
        <f t="shared" si="272"/>
        <v>0</v>
      </c>
      <c r="J2902">
        <f t="shared" si="273"/>
        <v>0</v>
      </c>
      <c r="L2902" s="107"/>
      <c r="M2902" s="110"/>
      <c r="N2902" s="109"/>
      <c r="P2902" s="38">
        <f t="shared" si="270"/>
        <v>0</v>
      </c>
      <c r="Q2902" s="105">
        <f t="shared" si="275"/>
        <v>0</v>
      </c>
      <c r="R2902" s="38">
        <f t="shared" si="271"/>
        <v>0</v>
      </c>
      <c r="S2902" s="40" t="str">
        <f t="shared" si="274"/>
        <v/>
      </c>
    </row>
    <row r="2903" spans="1:19">
      <c r="A2903" s="33"/>
      <c r="B2903" s="34"/>
      <c r="C2903" s="33"/>
      <c r="D2903" s="33"/>
      <c r="E2903" s="33"/>
      <c r="F2903" s="42"/>
      <c r="G2903" s="42"/>
      <c r="I2903">
        <f t="shared" si="272"/>
        <v>0</v>
      </c>
      <c r="J2903">
        <f t="shared" si="273"/>
        <v>0</v>
      </c>
      <c r="L2903" s="107"/>
      <c r="M2903" s="110"/>
      <c r="N2903" s="109"/>
      <c r="P2903" s="38">
        <f t="shared" si="270"/>
        <v>0</v>
      </c>
      <c r="Q2903" s="105">
        <f t="shared" si="275"/>
        <v>0</v>
      </c>
      <c r="R2903" s="38">
        <f t="shared" si="271"/>
        <v>0</v>
      </c>
      <c r="S2903" s="40" t="str">
        <f t="shared" si="274"/>
        <v/>
      </c>
    </row>
    <row r="2904" spans="1:19">
      <c r="A2904" s="33"/>
      <c r="B2904" s="34"/>
      <c r="C2904" s="33"/>
      <c r="D2904" s="33"/>
      <c r="E2904" s="33"/>
      <c r="F2904" s="42"/>
      <c r="G2904" s="42"/>
      <c r="I2904">
        <f t="shared" si="272"/>
        <v>0</v>
      </c>
      <c r="J2904">
        <f t="shared" si="273"/>
        <v>0</v>
      </c>
      <c r="L2904" s="107"/>
      <c r="M2904" s="110"/>
      <c r="N2904" s="109"/>
      <c r="P2904" s="38">
        <f t="shared" si="270"/>
        <v>0</v>
      </c>
      <c r="Q2904" s="105">
        <f t="shared" si="275"/>
        <v>0</v>
      </c>
      <c r="R2904" s="38">
        <f t="shared" si="271"/>
        <v>0</v>
      </c>
      <c r="S2904" s="40" t="str">
        <f t="shared" si="274"/>
        <v/>
      </c>
    </row>
    <row r="2905" spans="1:19">
      <c r="A2905" s="33"/>
      <c r="B2905" s="34"/>
      <c r="C2905" s="33"/>
      <c r="D2905" s="33"/>
      <c r="E2905" s="33"/>
      <c r="F2905" s="42"/>
      <c r="G2905" s="42"/>
      <c r="I2905">
        <f t="shared" si="272"/>
        <v>0</v>
      </c>
      <c r="J2905">
        <f t="shared" si="273"/>
        <v>0</v>
      </c>
      <c r="L2905" s="107"/>
      <c r="M2905" s="110"/>
      <c r="N2905" s="109"/>
      <c r="P2905" s="38">
        <f t="shared" si="270"/>
        <v>0</v>
      </c>
      <c r="Q2905" s="105">
        <f t="shared" si="275"/>
        <v>0</v>
      </c>
      <c r="R2905" s="38">
        <f t="shared" si="271"/>
        <v>0</v>
      </c>
      <c r="S2905" s="40" t="str">
        <f t="shared" si="274"/>
        <v/>
      </c>
    </row>
    <row r="2906" spans="1:19">
      <c r="A2906" s="33"/>
      <c r="B2906" s="34"/>
      <c r="C2906" s="33"/>
      <c r="D2906" s="33"/>
      <c r="E2906" s="33"/>
      <c r="F2906" s="42"/>
      <c r="G2906" s="42"/>
      <c r="I2906">
        <f t="shared" si="272"/>
        <v>0</v>
      </c>
      <c r="J2906">
        <f t="shared" si="273"/>
        <v>0</v>
      </c>
      <c r="L2906" s="107"/>
      <c r="M2906" s="110"/>
      <c r="N2906" s="109"/>
      <c r="P2906" s="38">
        <f t="shared" si="270"/>
        <v>0</v>
      </c>
      <c r="Q2906" s="105">
        <f t="shared" si="275"/>
        <v>0</v>
      </c>
      <c r="R2906" s="38">
        <f t="shared" si="271"/>
        <v>0</v>
      </c>
      <c r="S2906" s="40" t="str">
        <f t="shared" si="274"/>
        <v/>
      </c>
    </row>
    <row r="2907" spans="1:19">
      <c r="A2907" s="33"/>
      <c r="B2907" s="34"/>
      <c r="C2907" s="33"/>
      <c r="D2907" s="33"/>
      <c r="E2907" s="33"/>
      <c r="F2907" s="42"/>
      <c r="G2907" s="42"/>
      <c r="I2907">
        <f t="shared" si="272"/>
        <v>0</v>
      </c>
      <c r="J2907">
        <f t="shared" si="273"/>
        <v>0</v>
      </c>
      <c r="L2907" s="107"/>
      <c r="M2907" s="110"/>
      <c r="N2907" s="109"/>
      <c r="P2907" s="38">
        <f t="shared" si="270"/>
        <v>0</v>
      </c>
      <c r="Q2907" s="105">
        <f t="shared" si="275"/>
        <v>0</v>
      </c>
      <c r="R2907" s="38">
        <f t="shared" si="271"/>
        <v>0</v>
      </c>
      <c r="S2907" s="40" t="str">
        <f t="shared" si="274"/>
        <v/>
      </c>
    </row>
    <row r="2908" spans="1:19">
      <c r="A2908" s="33"/>
      <c r="B2908" s="34"/>
      <c r="C2908" s="33"/>
      <c r="D2908" s="33"/>
      <c r="E2908" s="33"/>
      <c r="F2908" s="42"/>
      <c r="G2908" s="42"/>
      <c r="I2908">
        <f t="shared" si="272"/>
        <v>0</v>
      </c>
      <c r="J2908">
        <f t="shared" si="273"/>
        <v>0</v>
      </c>
      <c r="L2908" s="107"/>
      <c r="M2908" s="110"/>
      <c r="N2908" s="109"/>
      <c r="P2908" s="38">
        <f t="shared" si="270"/>
        <v>0</v>
      </c>
      <c r="Q2908" s="105">
        <f t="shared" si="275"/>
        <v>0</v>
      </c>
      <c r="R2908" s="38">
        <f t="shared" si="271"/>
        <v>0</v>
      </c>
      <c r="S2908" s="40" t="str">
        <f t="shared" si="274"/>
        <v/>
      </c>
    </row>
    <row r="2909" spans="1:19">
      <c r="A2909" s="33"/>
      <c r="B2909" s="34"/>
      <c r="C2909" s="33"/>
      <c r="D2909" s="33"/>
      <c r="E2909" s="33"/>
      <c r="F2909" s="42"/>
      <c r="G2909" s="42"/>
      <c r="I2909">
        <f t="shared" si="272"/>
        <v>0</v>
      </c>
      <c r="J2909">
        <f t="shared" si="273"/>
        <v>0</v>
      </c>
      <c r="L2909" s="107"/>
      <c r="M2909" s="110"/>
      <c r="N2909" s="109"/>
      <c r="P2909" s="38">
        <f t="shared" si="270"/>
        <v>0</v>
      </c>
      <c r="Q2909" s="105">
        <f t="shared" si="275"/>
        <v>0</v>
      </c>
      <c r="R2909" s="38">
        <f t="shared" si="271"/>
        <v>0</v>
      </c>
      <c r="S2909" s="40" t="str">
        <f t="shared" si="274"/>
        <v/>
      </c>
    </row>
    <row r="2910" spans="1:19">
      <c r="A2910" s="33"/>
      <c r="B2910" s="34"/>
      <c r="C2910" s="33"/>
      <c r="D2910" s="33"/>
      <c r="E2910" s="33"/>
      <c r="F2910" s="42"/>
      <c r="G2910" s="42"/>
      <c r="I2910">
        <f t="shared" si="272"/>
        <v>0</v>
      </c>
      <c r="J2910">
        <f t="shared" si="273"/>
        <v>0</v>
      </c>
      <c r="L2910" s="107"/>
      <c r="M2910" s="110"/>
      <c r="N2910" s="109"/>
      <c r="P2910" s="38">
        <f t="shared" si="270"/>
        <v>0</v>
      </c>
      <c r="Q2910" s="105">
        <f t="shared" si="275"/>
        <v>0</v>
      </c>
      <c r="R2910" s="38">
        <f t="shared" si="271"/>
        <v>0</v>
      </c>
      <c r="S2910" s="40" t="str">
        <f t="shared" si="274"/>
        <v/>
      </c>
    </row>
    <row r="2911" spans="1:19">
      <c r="A2911" s="33"/>
      <c r="B2911" s="34"/>
      <c r="C2911" s="33"/>
      <c r="D2911" s="33"/>
      <c r="E2911" s="33"/>
      <c r="F2911" s="42"/>
      <c r="G2911" s="42"/>
      <c r="I2911">
        <f t="shared" si="272"/>
        <v>0</v>
      </c>
      <c r="J2911">
        <f t="shared" si="273"/>
        <v>0</v>
      </c>
      <c r="L2911" s="107"/>
      <c r="M2911" s="110"/>
      <c r="N2911" s="109"/>
      <c r="P2911" s="38">
        <f t="shared" si="270"/>
        <v>0</v>
      </c>
      <c r="Q2911" s="105">
        <f t="shared" si="275"/>
        <v>0</v>
      </c>
      <c r="R2911" s="38">
        <f t="shared" si="271"/>
        <v>0</v>
      </c>
      <c r="S2911" s="40" t="str">
        <f t="shared" si="274"/>
        <v/>
      </c>
    </row>
    <row r="2912" spans="1:19">
      <c r="A2912" s="33"/>
      <c r="B2912" s="34"/>
      <c r="C2912" s="33"/>
      <c r="D2912" s="33"/>
      <c r="E2912" s="33"/>
      <c r="F2912" s="42"/>
      <c r="G2912" s="42"/>
      <c r="I2912">
        <f t="shared" si="272"/>
        <v>0</v>
      </c>
      <c r="J2912">
        <f t="shared" si="273"/>
        <v>0</v>
      </c>
      <c r="L2912" s="107"/>
      <c r="M2912" s="110"/>
      <c r="N2912" s="109"/>
      <c r="P2912" s="38">
        <f t="shared" si="270"/>
        <v>0</v>
      </c>
      <c r="Q2912" s="105">
        <f t="shared" si="275"/>
        <v>0</v>
      </c>
      <c r="R2912" s="38">
        <f t="shared" si="271"/>
        <v>0</v>
      </c>
      <c r="S2912" s="40" t="str">
        <f t="shared" si="274"/>
        <v/>
      </c>
    </row>
    <row r="2913" spans="1:19">
      <c r="A2913" s="33"/>
      <c r="B2913" s="34"/>
      <c r="C2913" s="33"/>
      <c r="D2913" s="33"/>
      <c r="E2913" s="33"/>
      <c r="F2913" s="42"/>
      <c r="G2913" s="42"/>
      <c r="I2913">
        <f t="shared" si="272"/>
        <v>0</v>
      </c>
      <c r="J2913">
        <f t="shared" si="273"/>
        <v>0</v>
      </c>
      <c r="L2913" s="107"/>
      <c r="M2913" s="110"/>
      <c r="N2913" s="109"/>
      <c r="P2913" s="38">
        <f t="shared" si="270"/>
        <v>0</v>
      </c>
      <c r="Q2913" s="105">
        <f t="shared" si="275"/>
        <v>0</v>
      </c>
      <c r="R2913" s="38">
        <f t="shared" si="271"/>
        <v>0</v>
      </c>
      <c r="S2913" s="40" t="str">
        <f t="shared" si="274"/>
        <v/>
      </c>
    </row>
    <row r="2914" spans="1:19">
      <c r="A2914" s="33"/>
      <c r="B2914" s="34"/>
      <c r="C2914" s="33"/>
      <c r="D2914" s="33"/>
      <c r="E2914" s="33"/>
      <c r="F2914" s="42"/>
      <c r="G2914" s="42"/>
      <c r="I2914">
        <f t="shared" si="272"/>
        <v>0</v>
      </c>
      <c r="J2914">
        <f t="shared" si="273"/>
        <v>0</v>
      </c>
      <c r="L2914" s="107"/>
      <c r="M2914" s="110"/>
      <c r="N2914" s="109"/>
      <c r="P2914" s="38">
        <f t="shared" si="270"/>
        <v>0</v>
      </c>
      <c r="Q2914" s="105">
        <f t="shared" si="275"/>
        <v>0</v>
      </c>
      <c r="R2914" s="38">
        <f t="shared" si="271"/>
        <v>0</v>
      </c>
      <c r="S2914" s="40" t="str">
        <f t="shared" si="274"/>
        <v/>
      </c>
    </row>
    <row r="2915" spans="1:19">
      <c r="A2915" s="33"/>
      <c r="B2915" s="34"/>
      <c r="C2915" s="33"/>
      <c r="D2915" s="33"/>
      <c r="E2915" s="33"/>
      <c r="F2915" s="42"/>
      <c r="G2915" s="42"/>
      <c r="I2915">
        <f t="shared" si="272"/>
        <v>0</v>
      </c>
      <c r="J2915">
        <f t="shared" si="273"/>
        <v>0</v>
      </c>
      <c r="L2915" s="107"/>
      <c r="M2915" s="110"/>
      <c r="N2915" s="109"/>
      <c r="P2915" s="38">
        <f t="shared" si="270"/>
        <v>0</v>
      </c>
      <c r="Q2915" s="105">
        <f t="shared" si="275"/>
        <v>0</v>
      </c>
      <c r="R2915" s="38">
        <f t="shared" si="271"/>
        <v>0</v>
      </c>
      <c r="S2915" s="40" t="str">
        <f t="shared" si="274"/>
        <v/>
      </c>
    </row>
    <row r="2916" spans="1:19">
      <c r="A2916" s="33"/>
      <c r="B2916" s="34"/>
      <c r="C2916" s="33"/>
      <c r="D2916" s="33"/>
      <c r="E2916" s="33"/>
      <c r="F2916" s="42"/>
      <c r="G2916" s="42"/>
      <c r="I2916">
        <f t="shared" si="272"/>
        <v>0</v>
      </c>
      <c r="J2916">
        <f t="shared" si="273"/>
        <v>0</v>
      </c>
      <c r="L2916" s="107"/>
      <c r="M2916" s="110"/>
      <c r="N2916" s="109"/>
      <c r="P2916" s="38">
        <f t="shared" si="270"/>
        <v>0</v>
      </c>
      <c r="Q2916" s="105">
        <f t="shared" si="275"/>
        <v>0</v>
      </c>
      <c r="R2916" s="38">
        <f t="shared" si="271"/>
        <v>0</v>
      </c>
      <c r="S2916" s="40" t="str">
        <f t="shared" si="274"/>
        <v/>
      </c>
    </row>
    <row r="2917" spans="1:19">
      <c r="A2917" s="33"/>
      <c r="B2917" s="34"/>
      <c r="C2917" s="33"/>
      <c r="D2917" s="33"/>
      <c r="E2917" s="33"/>
      <c r="F2917" s="42"/>
      <c r="G2917" s="42"/>
      <c r="I2917">
        <f t="shared" si="272"/>
        <v>0</v>
      </c>
      <c r="J2917">
        <f t="shared" si="273"/>
        <v>0</v>
      </c>
      <c r="L2917" s="107"/>
      <c r="M2917" s="110"/>
      <c r="N2917" s="109"/>
      <c r="P2917" s="38">
        <f t="shared" si="270"/>
        <v>0</v>
      </c>
      <c r="Q2917" s="105">
        <f t="shared" si="275"/>
        <v>0</v>
      </c>
      <c r="R2917" s="38">
        <f t="shared" si="271"/>
        <v>0</v>
      </c>
      <c r="S2917" s="40" t="str">
        <f t="shared" si="274"/>
        <v/>
      </c>
    </row>
    <row r="2918" spans="1:19">
      <c r="A2918" s="33"/>
      <c r="B2918" s="34"/>
      <c r="C2918" s="33"/>
      <c r="D2918" s="33"/>
      <c r="E2918" s="33"/>
      <c r="F2918" s="42"/>
      <c r="G2918" s="42"/>
      <c r="I2918">
        <f t="shared" si="272"/>
        <v>0</v>
      </c>
      <c r="J2918">
        <f t="shared" si="273"/>
        <v>0</v>
      </c>
      <c r="L2918" s="107"/>
      <c r="M2918" s="110"/>
      <c r="N2918" s="109"/>
      <c r="P2918" s="38">
        <f t="shared" si="270"/>
        <v>0</v>
      </c>
      <c r="Q2918" s="105">
        <f t="shared" si="275"/>
        <v>0</v>
      </c>
      <c r="R2918" s="38">
        <f t="shared" si="271"/>
        <v>0</v>
      </c>
      <c r="S2918" s="40" t="str">
        <f t="shared" si="274"/>
        <v/>
      </c>
    </row>
    <row r="2919" spans="1:19">
      <c r="A2919" s="33"/>
      <c r="B2919" s="34"/>
      <c r="C2919" s="33"/>
      <c r="D2919" s="33"/>
      <c r="E2919" s="33"/>
      <c r="F2919" s="42"/>
      <c r="G2919" s="42"/>
      <c r="I2919">
        <f t="shared" si="272"/>
        <v>0</v>
      </c>
      <c r="J2919">
        <f t="shared" si="273"/>
        <v>0</v>
      </c>
      <c r="L2919" s="107"/>
      <c r="M2919" s="110"/>
      <c r="N2919" s="109"/>
      <c r="P2919" s="38">
        <f t="shared" si="270"/>
        <v>0</v>
      </c>
      <c r="Q2919" s="105">
        <f t="shared" si="275"/>
        <v>0</v>
      </c>
      <c r="R2919" s="38">
        <f t="shared" si="271"/>
        <v>0</v>
      </c>
      <c r="S2919" s="40" t="str">
        <f t="shared" si="274"/>
        <v/>
      </c>
    </row>
    <row r="2920" spans="1:19">
      <c r="A2920" s="33"/>
      <c r="B2920" s="34"/>
      <c r="C2920" s="33"/>
      <c r="D2920" s="33"/>
      <c r="E2920" s="33"/>
      <c r="F2920" s="42"/>
      <c r="G2920" s="42"/>
      <c r="I2920">
        <f t="shared" si="272"/>
        <v>0</v>
      </c>
      <c r="J2920">
        <f t="shared" si="273"/>
        <v>0</v>
      </c>
      <c r="L2920" s="107"/>
      <c r="M2920" s="110"/>
      <c r="N2920" s="109"/>
      <c r="P2920" s="38">
        <f t="shared" si="270"/>
        <v>0</v>
      </c>
      <c r="Q2920" s="105">
        <f t="shared" si="275"/>
        <v>0</v>
      </c>
      <c r="R2920" s="38">
        <f t="shared" si="271"/>
        <v>0</v>
      </c>
      <c r="S2920" s="40" t="str">
        <f t="shared" si="274"/>
        <v/>
      </c>
    </row>
    <row r="2921" spans="1:19">
      <c r="A2921" s="33"/>
      <c r="B2921" s="34"/>
      <c r="C2921" s="33"/>
      <c r="D2921" s="33"/>
      <c r="E2921" s="33"/>
      <c r="F2921" s="42"/>
      <c r="G2921" s="42"/>
      <c r="I2921">
        <f t="shared" si="272"/>
        <v>0</v>
      </c>
      <c r="J2921">
        <f t="shared" si="273"/>
        <v>0</v>
      </c>
      <c r="L2921" s="107"/>
      <c r="M2921" s="110"/>
      <c r="N2921" s="109"/>
      <c r="P2921" s="38">
        <f t="shared" si="270"/>
        <v>0</v>
      </c>
      <c r="Q2921" s="105">
        <f t="shared" si="275"/>
        <v>0</v>
      </c>
      <c r="R2921" s="38">
        <f t="shared" si="271"/>
        <v>0</v>
      </c>
      <c r="S2921" s="40" t="str">
        <f t="shared" si="274"/>
        <v/>
      </c>
    </row>
    <row r="2922" spans="1:19">
      <c r="A2922" s="33"/>
      <c r="B2922" s="34"/>
      <c r="C2922" s="33"/>
      <c r="D2922" s="33"/>
      <c r="E2922" s="33"/>
      <c r="F2922" s="42"/>
      <c r="G2922" s="42"/>
      <c r="I2922">
        <f t="shared" si="272"/>
        <v>0</v>
      </c>
      <c r="J2922">
        <f t="shared" si="273"/>
        <v>0</v>
      </c>
      <c r="L2922" s="107"/>
      <c r="M2922" s="110"/>
      <c r="N2922" s="109"/>
      <c r="P2922" s="38">
        <f t="shared" si="270"/>
        <v>0</v>
      </c>
      <c r="Q2922" s="105">
        <f t="shared" si="275"/>
        <v>0</v>
      </c>
      <c r="R2922" s="38">
        <f t="shared" si="271"/>
        <v>0</v>
      </c>
      <c r="S2922" s="40" t="str">
        <f t="shared" si="274"/>
        <v/>
      </c>
    </row>
    <row r="2923" spans="1:19">
      <c r="A2923" s="33"/>
      <c r="B2923" s="34"/>
      <c r="C2923" s="33"/>
      <c r="D2923" s="33"/>
      <c r="E2923" s="33"/>
      <c r="F2923" s="42"/>
      <c r="G2923" s="42"/>
      <c r="I2923">
        <f t="shared" si="272"/>
        <v>0</v>
      </c>
      <c r="J2923">
        <f t="shared" si="273"/>
        <v>0</v>
      </c>
      <c r="L2923" s="107"/>
      <c r="M2923" s="110"/>
      <c r="N2923" s="109"/>
      <c r="P2923" s="38">
        <f t="shared" si="270"/>
        <v>0</v>
      </c>
      <c r="Q2923" s="105">
        <f t="shared" si="275"/>
        <v>0</v>
      </c>
      <c r="R2923" s="38">
        <f t="shared" si="271"/>
        <v>0</v>
      </c>
      <c r="S2923" s="40" t="str">
        <f t="shared" si="274"/>
        <v/>
      </c>
    </row>
    <row r="2924" spans="1:19">
      <c r="A2924" s="33"/>
      <c r="B2924" s="34"/>
      <c r="C2924" s="33"/>
      <c r="D2924" s="33"/>
      <c r="E2924" s="33"/>
      <c r="F2924" s="42"/>
      <c r="G2924" s="42"/>
      <c r="I2924">
        <f t="shared" si="272"/>
        <v>0</v>
      </c>
      <c r="J2924">
        <f t="shared" si="273"/>
        <v>0</v>
      </c>
      <c r="L2924" s="107"/>
      <c r="M2924" s="110"/>
      <c r="N2924" s="109"/>
      <c r="P2924" s="38">
        <f t="shared" si="270"/>
        <v>0</v>
      </c>
      <c r="Q2924" s="105">
        <f t="shared" si="275"/>
        <v>0</v>
      </c>
      <c r="R2924" s="38">
        <f t="shared" si="271"/>
        <v>0</v>
      </c>
      <c r="S2924" s="40" t="str">
        <f t="shared" si="274"/>
        <v/>
      </c>
    </row>
    <row r="2925" spans="1:19">
      <c r="A2925" s="33"/>
      <c r="B2925" s="34"/>
      <c r="C2925" s="33"/>
      <c r="D2925" s="33"/>
      <c r="E2925" s="33"/>
      <c r="F2925" s="42"/>
      <c r="G2925" s="42"/>
      <c r="I2925">
        <f t="shared" si="272"/>
        <v>0</v>
      </c>
      <c r="J2925">
        <f t="shared" si="273"/>
        <v>0</v>
      </c>
      <c r="L2925" s="107"/>
      <c r="M2925" s="110"/>
      <c r="N2925" s="109"/>
      <c r="P2925" s="38">
        <f t="shared" si="270"/>
        <v>0</v>
      </c>
      <c r="Q2925" s="105">
        <f t="shared" si="275"/>
        <v>0</v>
      </c>
      <c r="R2925" s="38">
        <f t="shared" si="271"/>
        <v>0</v>
      </c>
      <c r="S2925" s="40" t="str">
        <f t="shared" si="274"/>
        <v/>
      </c>
    </row>
    <row r="2926" spans="1:19">
      <c r="A2926" s="33"/>
      <c r="B2926" s="34"/>
      <c r="C2926" s="33"/>
      <c r="D2926" s="33"/>
      <c r="E2926" s="33"/>
      <c r="F2926" s="42"/>
      <c r="G2926" s="42"/>
      <c r="I2926">
        <f t="shared" si="272"/>
        <v>0</v>
      </c>
      <c r="J2926">
        <f t="shared" si="273"/>
        <v>0</v>
      </c>
      <c r="L2926" s="107"/>
      <c r="M2926" s="110"/>
      <c r="N2926" s="109"/>
      <c r="P2926" s="38">
        <f t="shared" si="270"/>
        <v>0</v>
      </c>
      <c r="Q2926" s="105">
        <f t="shared" si="275"/>
        <v>0</v>
      </c>
      <c r="R2926" s="38">
        <f t="shared" si="271"/>
        <v>0</v>
      </c>
      <c r="S2926" s="40" t="str">
        <f t="shared" si="274"/>
        <v/>
      </c>
    </row>
    <row r="2927" spans="1:19">
      <c r="A2927" s="33"/>
      <c r="B2927" s="34"/>
      <c r="C2927" s="33"/>
      <c r="D2927" s="33"/>
      <c r="E2927" s="33"/>
      <c r="F2927" s="42"/>
      <c r="G2927" s="42"/>
      <c r="I2927">
        <f t="shared" si="272"/>
        <v>0</v>
      </c>
      <c r="J2927">
        <f t="shared" si="273"/>
        <v>0</v>
      </c>
      <c r="L2927" s="107"/>
      <c r="M2927" s="110"/>
      <c r="N2927" s="109"/>
      <c r="P2927" s="38">
        <f t="shared" si="270"/>
        <v>0</v>
      </c>
      <c r="Q2927" s="105">
        <f t="shared" si="275"/>
        <v>0</v>
      </c>
      <c r="R2927" s="38">
        <f t="shared" si="271"/>
        <v>0</v>
      </c>
      <c r="S2927" s="40" t="str">
        <f t="shared" si="274"/>
        <v/>
      </c>
    </row>
    <row r="2928" spans="1:19">
      <c r="A2928" s="33"/>
      <c r="B2928" s="34"/>
      <c r="C2928" s="33"/>
      <c r="D2928" s="33"/>
      <c r="E2928" s="33"/>
      <c r="F2928" s="42"/>
      <c r="G2928" s="42"/>
      <c r="I2928">
        <f t="shared" si="272"/>
        <v>0</v>
      </c>
      <c r="J2928">
        <f t="shared" si="273"/>
        <v>0</v>
      </c>
      <c r="L2928" s="107"/>
      <c r="M2928" s="110"/>
      <c r="N2928" s="109"/>
      <c r="P2928" s="38">
        <f t="shared" si="270"/>
        <v>0</v>
      </c>
      <c r="Q2928" s="105">
        <f t="shared" si="275"/>
        <v>0</v>
      </c>
      <c r="R2928" s="38">
        <f t="shared" si="271"/>
        <v>0</v>
      </c>
      <c r="S2928" s="40" t="str">
        <f t="shared" si="274"/>
        <v/>
      </c>
    </row>
    <row r="2929" spans="1:19">
      <c r="A2929" s="33"/>
      <c r="B2929" s="34"/>
      <c r="C2929" s="33"/>
      <c r="D2929" s="33"/>
      <c r="E2929" s="33"/>
      <c r="F2929" s="42"/>
      <c r="G2929" s="42"/>
      <c r="I2929">
        <f t="shared" si="272"/>
        <v>0</v>
      </c>
      <c r="J2929">
        <f t="shared" si="273"/>
        <v>0</v>
      </c>
      <c r="L2929" s="107"/>
      <c r="M2929" s="110"/>
      <c r="N2929" s="109"/>
      <c r="P2929" s="38">
        <f t="shared" si="270"/>
        <v>0</v>
      </c>
      <c r="Q2929" s="105">
        <f t="shared" si="275"/>
        <v>0</v>
      </c>
      <c r="R2929" s="38">
        <f t="shared" si="271"/>
        <v>0</v>
      </c>
      <c r="S2929" s="40" t="str">
        <f t="shared" si="274"/>
        <v/>
      </c>
    </row>
    <row r="2930" spans="1:19">
      <c r="A2930" s="33"/>
      <c r="B2930" s="34"/>
      <c r="C2930" s="33"/>
      <c r="D2930" s="33"/>
      <c r="E2930" s="33"/>
      <c r="F2930" s="42"/>
      <c r="G2930" s="42"/>
      <c r="I2930">
        <f t="shared" si="272"/>
        <v>0</v>
      </c>
      <c r="J2930">
        <f t="shared" si="273"/>
        <v>0</v>
      </c>
      <c r="L2930" s="107"/>
      <c r="M2930" s="110"/>
      <c r="N2930" s="109"/>
      <c r="P2930" s="38">
        <f t="shared" si="270"/>
        <v>0</v>
      </c>
      <c r="Q2930" s="105">
        <f t="shared" si="275"/>
        <v>0</v>
      </c>
      <c r="R2930" s="38">
        <f t="shared" si="271"/>
        <v>0</v>
      </c>
      <c r="S2930" s="40" t="str">
        <f t="shared" si="274"/>
        <v/>
      </c>
    </row>
    <row r="2931" spans="1:19">
      <c r="A2931" s="33"/>
      <c r="B2931" s="34"/>
      <c r="C2931" s="33"/>
      <c r="D2931" s="33"/>
      <c r="E2931" s="33"/>
      <c r="F2931" s="42"/>
      <c r="G2931" s="42"/>
      <c r="I2931">
        <f t="shared" si="272"/>
        <v>0</v>
      </c>
      <c r="J2931">
        <f t="shared" si="273"/>
        <v>0</v>
      </c>
      <c r="L2931" s="107"/>
      <c r="M2931" s="110"/>
      <c r="N2931" s="109"/>
      <c r="P2931" s="38">
        <f t="shared" si="270"/>
        <v>0</v>
      </c>
      <c r="Q2931" s="105">
        <f t="shared" si="275"/>
        <v>0</v>
      </c>
      <c r="R2931" s="38">
        <f t="shared" si="271"/>
        <v>0</v>
      </c>
      <c r="S2931" s="40" t="str">
        <f t="shared" si="274"/>
        <v/>
      </c>
    </row>
    <row r="2932" spans="1:19">
      <c r="A2932" s="33"/>
      <c r="B2932" s="34"/>
      <c r="C2932" s="33"/>
      <c r="D2932" s="33"/>
      <c r="E2932" s="33"/>
      <c r="F2932" s="42"/>
      <c r="G2932" s="42"/>
      <c r="I2932">
        <f t="shared" si="272"/>
        <v>0</v>
      </c>
      <c r="J2932">
        <f t="shared" si="273"/>
        <v>0</v>
      </c>
      <c r="L2932" s="107"/>
      <c r="M2932" s="110"/>
      <c r="N2932" s="109"/>
      <c r="P2932" s="38">
        <f t="shared" si="270"/>
        <v>0</v>
      </c>
      <c r="Q2932" s="105">
        <f t="shared" si="275"/>
        <v>0</v>
      </c>
      <c r="R2932" s="38">
        <f t="shared" si="271"/>
        <v>0</v>
      </c>
      <c r="S2932" s="40" t="str">
        <f t="shared" si="274"/>
        <v/>
      </c>
    </row>
    <row r="2933" spans="1:19">
      <c r="A2933" s="33"/>
      <c r="B2933" s="34"/>
      <c r="C2933" s="33"/>
      <c r="D2933" s="33"/>
      <c r="E2933" s="33"/>
      <c r="F2933" s="42"/>
      <c r="G2933" s="42"/>
      <c r="I2933">
        <f t="shared" si="272"/>
        <v>0</v>
      </c>
      <c r="J2933">
        <f t="shared" si="273"/>
        <v>0</v>
      </c>
      <c r="L2933" s="107"/>
      <c r="M2933" s="110"/>
      <c r="N2933" s="109"/>
      <c r="P2933" s="38">
        <f t="shared" si="270"/>
        <v>0</v>
      </c>
      <c r="Q2933" s="105">
        <f t="shared" si="275"/>
        <v>0</v>
      </c>
      <c r="R2933" s="38">
        <f t="shared" si="271"/>
        <v>0</v>
      </c>
      <c r="S2933" s="40" t="str">
        <f t="shared" si="274"/>
        <v/>
      </c>
    </row>
    <row r="2934" spans="1:19">
      <c r="A2934" s="33"/>
      <c r="B2934" s="34"/>
      <c r="C2934" s="33"/>
      <c r="D2934" s="33"/>
      <c r="E2934" s="33"/>
      <c r="F2934" s="42"/>
      <c r="G2934" s="42"/>
      <c r="I2934">
        <f t="shared" si="272"/>
        <v>0</v>
      </c>
      <c r="J2934">
        <f t="shared" si="273"/>
        <v>0</v>
      </c>
      <c r="L2934" s="107"/>
      <c r="M2934" s="110"/>
      <c r="N2934" s="109"/>
      <c r="P2934" s="38">
        <f t="shared" si="270"/>
        <v>0</v>
      </c>
      <c r="Q2934" s="105">
        <f t="shared" si="275"/>
        <v>0</v>
      </c>
      <c r="R2934" s="38">
        <f t="shared" si="271"/>
        <v>0</v>
      </c>
      <c r="S2934" s="40" t="str">
        <f t="shared" si="274"/>
        <v/>
      </c>
    </row>
    <row r="2935" spans="1:19">
      <c r="A2935" s="33"/>
      <c r="B2935" s="34"/>
      <c r="C2935" s="33"/>
      <c r="D2935" s="33"/>
      <c r="E2935" s="33"/>
      <c r="F2935" s="42"/>
      <c r="G2935" s="42"/>
      <c r="I2935">
        <f t="shared" si="272"/>
        <v>0</v>
      </c>
      <c r="J2935">
        <f t="shared" si="273"/>
        <v>0</v>
      </c>
      <c r="L2935" s="107"/>
      <c r="M2935" s="110"/>
      <c r="N2935" s="109"/>
      <c r="P2935" s="38">
        <f t="shared" ref="P2935:P2998" si="276">I2935*L2935/1000</f>
        <v>0</v>
      </c>
      <c r="Q2935" s="105">
        <f t="shared" si="275"/>
        <v>0</v>
      </c>
      <c r="R2935" s="38">
        <f t="shared" ref="R2935:R2998" si="277">J2935*N2935/1000</f>
        <v>0</v>
      </c>
      <c r="S2935" s="40" t="str">
        <f t="shared" si="274"/>
        <v/>
      </c>
    </row>
    <row r="2936" spans="1:19">
      <c r="A2936" s="33"/>
      <c r="B2936" s="34"/>
      <c r="C2936" s="33"/>
      <c r="D2936" s="33"/>
      <c r="E2936" s="33"/>
      <c r="F2936" s="42"/>
      <c r="G2936" s="42"/>
      <c r="I2936">
        <f t="shared" ref="I2936:I2999" si="278">IF(OR(E2936="R",E2936="E"),D2936,IF(D2936&gt;=E2936,D2936-E2936,0))</f>
        <v>0</v>
      </c>
      <c r="J2936">
        <f t="shared" ref="J2936:J2999" si="279">IF(OR(E2936="R",E2936="E"),0,IF(E2936&gt;D2936,E2936-D2936,0))</f>
        <v>0</v>
      </c>
      <c r="L2936" s="107"/>
      <c r="M2936" s="110"/>
      <c r="N2936" s="109"/>
      <c r="P2936" s="38">
        <f t="shared" si="276"/>
        <v>0</v>
      </c>
      <c r="Q2936" s="105">
        <f t="shared" si="275"/>
        <v>0</v>
      </c>
      <c r="R2936" s="38">
        <f t="shared" si="277"/>
        <v>0</v>
      </c>
      <c r="S2936" s="40" t="str">
        <f t="shared" si="274"/>
        <v/>
      </c>
    </row>
    <row r="2937" spans="1:19">
      <c r="A2937" s="33"/>
      <c r="B2937" s="34"/>
      <c r="C2937" s="33"/>
      <c r="D2937" s="33"/>
      <c r="E2937" s="33"/>
      <c r="F2937" s="42"/>
      <c r="G2937" s="42"/>
      <c r="I2937">
        <f t="shared" si="278"/>
        <v>0</v>
      </c>
      <c r="J2937">
        <f t="shared" si="279"/>
        <v>0</v>
      </c>
      <c r="L2937" s="107"/>
      <c r="M2937" s="110"/>
      <c r="N2937" s="109"/>
      <c r="P2937" s="38">
        <f t="shared" si="276"/>
        <v>0</v>
      </c>
      <c r="Q2937" s="105">
        <f t="shared" si="275"/>
        <v>0</v>
      </c>
      <c r="R2937" s="38">
        <f t="shared" si="277"/>
        <v>0</v>
      </c>
      <c r="S2937" s="40" t="str">
        <f t="shared" si="274"/>
        <v/>
      </c>
    </row>
    <row r="2938" spans="1:19">
      <c r="A2938" s="33"/>
      <c r="B2938" s="34"/>
      <c r="C2938" s="33"/>
      <c r="D2938" s="33"/>
      <c r="E2938" s="33"/>
      <c r="F2938" s="42"/>
      <c r="G2938" s="42"/>
      <c r="I2938">
        <f t="shared" si="278"/>
        <v>0</v>
      </c>
      <c r="J2938">
        <f t="shared" si="279"/>
        <v>0</v>
      </c>
      <c r="L2938" s="107"/>
      <c r="M2938" s="110"/>
      <c r="N2938" s="109"/>
      <c r="P2938" s="38">
        <f t="shared" si="276"/>
        <v>0</v>
      </c>
      <c r="Q2938" s="105">
        <f t="shared" si="275"/>
        <v>0</v>
      </c>
      <c r="R2938" s="38">
        <f t="shared" si="277"/>
        <v>0</v>
      </c>
      <c r="S2938" s="40" t="str">
        <f t="shared" si="274"/>
        <v/>
      </c>
    </row>
    <row r="2939" spans="1:19">
      <c r="A2939" s="33"/>
      <c r="B2939" s="34"/>
      <c r="C2939" s="33"/>
      <c r="D2939" s="33"/>
      <c r="E2939" s="33"/>
      <c r="F2939" s="42"/>
      <c r="G2939" s="42"/>
      <c r="I2939">
        <f t="shared" si="278"/>
        <v>0</v>
      </c>
      <c r="J2939">
        <f t="shared" si="279"/>
        <v>0</v>
      </c>
      <c r="L2939" s="107"/>
      <c r="M2939" s="110"/>
      <c r="N2939" s="109"/>
      <c r="P2939" s="38">
        <f t="shared" si="276"/>
        <v>0</v>
      </c>
      <c r="Q2939" s="105">
        <f t="shared" si="275"/>
        <v>0</v>
      </c>
      <c r="R2939" s="38">
        <f t="shared" si="277"/>
        <v>0</v>
      </c>
      <c r="S2939" s="40" t="str">
        <f t="shared" si="274"/>
        <v/>
      </c>
    </row>
    <row r="2940" spans="1:19">
      <c r="A2940" s="33"/>
      <c r="B2940" s="34"/>
      <c r="C2940" s="33"/>
      <c r="D2940" s="33"/>
      <c r="E2940" s="33"/>
      <c r="F2940" s="42"/>
      <c r="G2940" s="42"/>
      <c r="I2940">
        <f t="shared" si="278"/>
        <v>0</v>
      </c>
      <c r="J2940">
        <f t="shared" si="279"/>
        <v>0</v>
      </c>
      <c r="L2940" s="107"/>
      <c r="M2940" s="110"/>
      <c r="N2940" s="109"/>
      <c r="P2940" s="38">
        <f t="shared" si="276"/>
        <v>0</v>
      </c>
      <c r="Q2940" s="105">
        <f t="shared" si="275"/>
        <v>0</v>
      </c>
      <c r="R2940" s="38">
        <f t="shared" si="277"/>
        <v>0</v>
      </c>
      <c r="S2940" s="40" t="str">
        <f t="shared" si="274"/>
        <v/>
      </c>
    </row>
    <row r="2941" spans="1:19">
      <c r="A2941" s="33"/>
      <c r="B2941" s="34"/>
      <c r="C2941" s="33"/>
      <c r="D2941" s="33"/>
      <c r="E2941" s="33"/>
      <c r="F2941" s="42"/>
      <c r="G2941" s="42"/>
      <c r="I2941">
        <f t="shared" si="278"/>
        <v>0</v>
      </c>
      <c r="J2941">
        <f t="shared" si="279"/>
        <v>0</v>
      </c>
      <c r="L2941" s="107"/>
      <c r="M2941" s="110"/>
      <c r="N2941" s="109"/>
      <c r="P2941" s="38">
        <f t="shared" si="276"/>
        <v>0</v>
      </c>
      <c r="Q2941" s="105">
        <f t="shared" si="275"/>
        <v>0</v>
      </c>
      <c r="R2941" s="38">
        <f t="shared" si="277"/>
        <v>0</v>
      </c>
      <c r="S2941" s="40" t="str">
        <f t="shared" si="274"/>
        <v/>
      </c>
    </row>
    <row r="2942" spans="1:19">
      <c r="A2942" s="33"/>
      <c r="B2942" s="34"/>
      <c r="C2942" s="33"/>
      <c r="D2942" s="33"/>
      <c r="E2942" s="33"/>
      <c r="F2942" s="42"/>
      <c r="G2942" s="42"/>
      <c r="I2942">
        <f t="shared" si="278"/>
        <v>0</v>
      </c>
      <c r="J2942">
        <f t="shared" si="279"/>
        <v>0</v>
      </c>
      <c r="L2942" s="107"/>
      <c r="M2942" s="110"/>
      <c r="N2942" s="109"/>
      <c r="P2942" s="38">
        <f t="shared" si="276"/>
        <v>0</v>
      </c>
      <c r="Q2942" s="105">
        <f t="shared" si="275"/>
        <v>0</v>
      </c>
      <c r="R2942" s="38">
        <f t="shared" si="277"/>
        <v>0</v>
      </c>
      <c r="S2942" s="40" t="str">
        <f t="shared" si="274"/>
        <v/>
      </c>
    </row>
    <row r="2943" spans="1:19">
      <c r="A2943" s="33"/>
      <c r="B2943" s="34"/>
      <c r="C2943" s="33"/>
      <c r="D2943" s="33"/>
      <c r="E2943" s="33"/>
      <c r="F2943" s="42"/>
      <c r="G2943" s="42"/>
      <c r="I2943">
        <f t="shared" si="278"/>
        <v>0</v>
      </c>
      <c r="J2943">
        <f t="shared" si="279"/>
        <v>0</v>
      </c>
      <c r="L2943" s="107"/>
      <c r="M2943" s="110"/>
      <c r="N2943" s="109"/>
      <c r="P2943" s="38">
        <f t="shared" si="276"/>
        <v>0</v>
      </c>
      <c r="Q2943" s="105">
        <f t="shared" si="275"/>
        <v>0</v>
      </c>
      <c r="R2943" s="38">
        <f t="shared" si="277"/>
        <v>0</v>
      </c>
      <c r="S2943" s="40" t="str">
        <f t="shared" si="274"/>
        <v/>
      </c>
    </row>
    <row r="2944" spans="1:19">
      <c r="A2944" s="33"/>
      <c r="B2944" s="34"/>
      <c r="C2944" s="33"/>
      <c r="D2944" s="33"/>
      <c r="E2944" s="33"/>
      <c r="F2944" s="42"/>
      <c r="G2944" s="42"/>
      <c r="I2944">
        <f t="shared" si="278"/>
        <v>0</v>
      </c>
      <c r="J2944">
        <f t="shared" si="279"/>
        <v>0</v>
      </c>
      <c r="L2944" s="107"/>
      <c r="M2944" s="110"/>
      <c r="N2944" s="109"/>
      <c r="P2944" s="38">
        <f t="shared" si="276"/>
        <v>0</v>
      </c>
      <c r="Q2944" s="105">
        <f t="shared" si="275"/>
        <v>0</v>
      </c>
      <c r="R2944" s="38">
        <f t="shared" si="277"/>
        <v>0</v>
      </c>
      <c r="S2944" s="40" t="str">
        <f t="shared" si="274"/>
        <v/>
      </c>
    </row>
    <row r="2945" spans="1:19">
      <c r="A2945" s="33"/>
      <c r="B2945" s="34"/>
      <c r="C2945" s="33"/>
      <c r="D2945" s="33"/>
      <c r="E2945" s="33"/>
      <c r="F2945" s="42"/>
      <c r="G2945" s="42"/>
      <c r="I2945">
        <f t="shared" si="278"/>
        <v>0</v>
      </c>
      <c r="J2945">
        <f t="shared" si="279"/>
        <v>0</v>
      </c>
      <c r="L2945" s="107"/>
      <c r="M2945" s="110"/>
      <c r="N2945" s="109"/>
      <c r="P2945" s="38">
        <f t="shared" si="276"/>
        <v>0</v>
      </c>
      <c r="Q2945" s="105">
        <f t="shared" si="275"/>
        <v>0</v>
      </c>
      <c r="R2945" s="38">
        <f t="shared" si="277"/>
        <v>0</v>
      </c>
      <c r="S2945" s="40" t="str">
        <f t="shared" si="274"/>
        <v/>
      </c>
    </row>
    <row r="2946" spans="1:19">
      <c r="A2946" s="33"/>
      <c r="B2946" s="34"/>
      <c r="C2946" s="33"/>
      <c r="D2946" s="33"/>
      <c r="E2946" s="33"/>
      <c r="F2946" s="42"/>
      <c r="G2946" s="42"/>
      <c r="I2946">
        <f t="shared" si="278"/>
        <v>0</v>
      </c>
      <c r="J2946">
        <f t="shared" si="279"/>
        <v>0</v>
      </c>
      <c r="L2946" s="107"/>
      <c r="M2946" s="110"/>
      <c r="N2946" s="109"/>
      <c r="P2946" s="38">
        <f t="shared" si="276"/>
        <v>0</v>
      </c>
      <c r="Q2946" s="105">
        <f t="shared" si="275"/>
        <v>0</v>
      </c>
      <c r="R2946" s="38">
        <f t="shared" si="277"/>
        <v>0</v>
      </c>
      <c r="S2946" s="40" t="str">
        <f t="shared" si="274"/>
        <v/>
      </c>
    </row>
    <row r="2947" spans="1:19">
      <c r="A2947" s="33"/>
      <c r="B2947" s="34"/>
      <c r="C2947" s="33"/>
      <c r="D2947" s="33"/>
      <c r="E2947" s="33"/>
      <c r="F2947" s="42"/>
      <c r="G2947" s="42"/>
      <c r="I2947">
        <f t="shared" si="278"/>
        <v>0</v>
      </c>
      <c r="J2947">
        <f t="shared" si="279"/>
        <v>0</v>
      </c>
      <c r="L2947" s="107"/>
      <c r="M2947" s="110"/>
      <c r="N2947" s="109"/>
      <c r="P2947" s="38">
        <f t="shared" si="276"/>
        <v>0</v>
      </c>
      <c r="Q2947" s="105">
        <f t="shared" si="275"/>
        <v>0</v>
      </c>
      <c r="R2947" s="38">
        <f t="shared" si="277"/>
        <v>0</v>
      </c>
      <c r="S2947" s="40" t="str">
        <f t="shared" si="274"/>
        <v/>
      </c>
    </row>
    <row r="2948" spans="1:19">
      <c r="A2948" s="33"/>
      <c r="B2948" s="34"/>
      <c r="C2948" s="33"/>
      <c r="D2948" s="33"/>
      <c r="E2948" s="33"/>
      <c r="F2948" s="42"/>
      <c r="G2948" s="42"/>
      <c r="I2948">
        <f t="shared" si="278"/>
        <v>0</v>
      </c>
      <c r="J2948">
        <f t="shared" si="279"/>
        <v>0</v>
      </c>
      <c r="L2948" s="107"/>
      <c r="M2948" s="110"/>
      <c r="N2948" s="109"/>
      <c r="P2948" s="38">
        <f t="shared" si="276"/>
        <v>0</v>
      </c>
      <c r="Q2948" s="105">
        <f t="shared" si="275"/>
        <v>0</v>
      </c>
      <c r="R2948" s="38">
        <f t="shared" si="277"/>
        <v>0</v>
      </c>
      <c r="S2948" s="40" t="str">
        <f t="shared" si="274"/>
        <v/>
      </c>
    </row>
    <row r="2949" spans="1:19">
      <c r="A2949" s="33"/>
      <c r="B2949" s="34"/>
      <c r="C2949" s="33"/>
      <c r="D2949" s="33"/>
      <c r="E2949" s="33"/>
      <c r="F2949" s="42"/>
      <c r="G2949" s="42"/>
      <c r="I2949">
        <f t="shared" si="278"/>
        <v>0</v>
      </c>
      <c r="J2949">
        <f t="shared" si="279"/>
        <v>0</v>
      </c>
      <c r="L2949" s="107"/>
      <c r="M2949" s="110"/>
      <c r="N2949" s="109"/>
      <c r="P2949" s="38">
        <f t="shared" si="276"/>
        <v>0</v>
      </c>
      <c r="Q2949" s="105">
        <f t="shared" si="275"/>
        <v>0</v>
      </c>
      <c r="R2949" s="38">
        <f t="shared" si="277"/>
        <v>0</v>
      </c>
      <c r="S2949" s="40" t="str">
        <f t="shared" si="274"/>
        <v/>
      </c>
    </row>
    <row r="2950" spans="1:19">
      <c r="A2950" s="33"/>
      <c r="B2950" s="34"/>
      <c r="C2950" s="33"/>
      <c r="D2950" s="33"/>
      <c r="E2950" s="33"/>
      <c r="F2950" s="42"/>
      <c r="G2950" s="42"/>
      <c r="I2950">
        <f t="shared" si="278"/>
        <v>0</v>
      </c>
      <c r="J2950">
        <f t="shared" si="279"/>
        <v>0</v>
      </c>
      <c r="L2950" s="107"/>
      <c r="M2950" s="110"/>
      <c r="N2950" s="109"/>
      <c r="P2950" s="38">
        <f t="shared" si="276"/>
        <v>0</v>
      </c>
      <c r="Q2950" s="105">
        <f t="shared" si="275"/>
        <v>0</v>
      </c>
      <c r="R2950" s="38">
        <f t="shared" si="277"/>
        <v>0</v>
      </c>
      <c r="S2950" s="40" t="str">
        <f t="shared" si="274"/>
        <v/>
      </c>
    </row>
    <row r="2951" spans="1:19">
      <c r="A2951" s="33"/>
      <c r="B2951" s="34"/>
      <c r="C2951" s="33"/>
      <c r="D2951" s="33"/>
      <c r="E2951" s="33"/>
      <c r="F2951" s="42"/>
      <c r="G2951" s="42"/>
      <c r="I2951">
        <f t="shared" si="278"/>
        <v>0</v>
      </c>
      <c r="J2951">
        <f t="shared" si="279"/>
        <v>0</v>
      </c>
      <c r="L2951" s="107"/>
      <c r="M2951" s="110"/>
      <c r="N2951" s="109"/>
      <c r="P2951" s="38">
        <f t="shared" si="276"/>
        <v>0</v>
      </c>
      <c r="Q2951" s="105">
        <f t="shared" si="275"/>
        <v>0</v>
      </c>
      <c r="R2951" s="38">
        <f t="shared" si="277"/>
        <v>0</v>
      </c>
      <c r="S2951" s="40" t="str">
        <f t="shared" ref="S2951:S3014" si="280">IF(C2951=1,SUM(R2951:R2974)-SUM(P2951:P2974),"")</f>
        <v/>
      </c>
    </row>
    <row r="2952" spans="1:19">
      <c r="A2952" s="33"/>
      <c r="B2952" s="34"/>
      <c r="C2952" s="33"/>
      <c r="D2952" s="33"/>
      <c r="E2952" s="33"/>
      <c r="F2952" s="42"/>
      <c r="G2952" s="42"/>
      <c r="I2952">
        <f t="shared" si="278"/>
        <v>0</v>
      </c>
      <c r="J2952">
        <f t="shared" si="279"/>
        <v>0</v>
      </c>
      <c r="L2952" s="107"/>
      <c r="M2952" s="110"/>
      <c r="N2952" s="109"/>
      <c r="P2952" s="38">
        <f t="shared" si="276"/>
        <v>0</v>
      </c>
      <c r="Q2952" s="105">
        <f t="shared" ref="Q2952:Q3015" si="281">I2952*M2952/1000</f>
        <v>0</v>
      </c>
      <c r="R2952" s="38">
        <f t="shared" si="277"/>
        <v>0</v>
      </c>
      <c r="S2952" s="40" t="str">
        <f t="shared" si="280"/>
        <v/>
      </c>
    </row>
    <row r="2953" spans="1:19">
      <c r="A2953" s="33"/>
      <c r="B2953" s="34"/>
      <c r="C2953" s="33"/>
      <c r="D2953" s="33"/>
      <c r="E2953" s="33"/>
      <c r="F2953" s="42"/>
      <c r="G2953" s="42"/>
      <c r="I2953">
        <f t="shared" si="278"/>
        <v>0</v>
      </c>
      <c r="J2953">
        <f t="shared" si="279"/>
        <v>0</v>
      </c>
      <c r="L2953" s="107"/>
      <c r="M2953" s="110"/>
      <c r="N2953" s="109"/>
      <c r="P2953" s="38">
        <f t="shared" si="276"/>
        <v>0</v>
      </c>
      <c r="Q2953" s="105">
        <f t="shared" si="281"/>
        <v>0</v>
      </c>
      <c r="R2953" s="38">
        <f t="shared" si="277"/>
        <v>0</v>
      </c>
      <c r="S2953" s="40" t="str">
        <f t="shared" si="280"/>
        <v/>
      </c>
    </row>
    <row r="2954" spans="1:19">
      <c r="A2954" s="33"/>
      <c r="B2954" s="34"/>
      <c r="C2954" s="33"/>
      <c r="D2954" s="33"/>
      <c r="E2954" s="33"/>
      <c r="F2954" s="42"/>
      <c r="G2954" s="42"/>
      <c r="I2954">
        <f t="shared" si="278"/>
        <v>0</v>
      </c>
      <c r="J2954">
        <f t="shared" si="279"/>
        <v>0</v>
      </c>
      <c r="L2954" s="107"/>
      <c r="M2954" s="110"/>
      <c r="N2954" s="109"/>
      <c r="P2954" s="38">
        <f t="shared" si="276"/>
        <v>0</v>
      </c>
      <c r="Q2954" s="105">
        <f t="shared" si="281"/>
        <v>0</v>
      </c>
      <c r="R2954" s="38">
        <f t="shared" si="277"/>
        <v>0</v>
      </c>
      <c r="S2954" s="40" t="str">
        <f t="shared" si="280"/>
        <v/>
      </c>
    </row>
    <row r="2955" spans="1:19">
      <c r="A2955" s="33"/>
      <c r="B2955" s="34"/>
      <c r="C2955" s="33"/>
      <c r="D2955" s="33"/>
      <c r="E2955" s="33"/>
      <c r="F2955" s="42"/>
      <c r="G2955" s="42"/>
      <c r="I2955">
        <f t="shared" si="278"/>
        <v>0</v>
      </c>
      <c r="J2955">
        <f t="shared" si="279"/>
        <v>0</v>
      </c>
      <c r="L2955" s="107"/>
      <c r="M2955" s="110"/>
      <c r="N2955" s="109"/>
      <c r="P2955" s="38">
        <f t="shared" si="276"/>
        <v>0</v>
      </c>
      <c r="Q2955" s="105">
        <f t="shared" si="281"/>
        <v>0</v>
      </c>
      <c r="R2955" s="38">
        <f t="shared" si="277"/>
        <v>0</v>
      </c>
      <c r="S2955" s="40" t="str">
        <f t="shared" si="280"/>
        <v/>
      </c>
    </row>
    <row r="2956" spans="1:19">
      <c r="A2956" s="33"/>
      <c r="B2956" s="34"/>
      <c r="C2956" s="33"/>
      <c r="D2956" s="33"/>
      <c r="E2956" s="33"/>
      <c r="F2956" s="42"/>
      <c r="G2956" s="42"/>
      <c r="I2956">
        <f t="shared" si="278"/>
        <v>0</v>
      </c>
      <c r="J2956">
        <f t="shared" si="279"/>
        <v>0</v>
      </c>
      <c r="L2956" s="107"/>
      <c r="M2956" s="110"/>
      <c r="N2956" s="109"/>
      <c r="P2956" s="38">
        <f t="shared" si="276"/>
        <v>0</v>
      </c>
      <c r="Q2956" s="105">
        <f t="shared" si="281"/>
        <v>0</v>
      </c>
      <c r="R2956" s="38">
        <f t="shared" si="277"/>
        <v>0</v>
      </c>
      <c r="S2956" s="40" t="str">
        <f t="shared" si="280"/>
        <v/>
      </c>
    </row>
    <row r="2957" spans="1:19">
      <c r="A2957" s="33"/>
      <c r="B2957" s="34"/>
      <c r="C2957" s="33"/>
      <c r="D2957" s="33"/>
      <c r="E2957" s="33"/>
      <c r="F2957" s="42"/>
      <c r="G2957" s="42"/>
      <c r="I2957">
        <f t="shared" si="278"/>
        <v>0</v>
      </c>
      <c r="J2957">
        <f t="shared" si="279"/>
        <v>0</v>
      </c>
      <c r="L2957" s="107"/>
      <c r="M2957" s="110"/>
      <c r="N2957" s="109"/>
      <c r="P2957" s="38">
        <f t="shared" si="276"/>
        <v>0</v>
      </c>
      <c r="Q2957" s="105">
        <f t="shared" si="281"/>
        <v>0</v>
      </c>
      <c r="R2957" s="38">
        <f t="shared" si="277"/>
        <v>0</v>
      </c>
      <c r="S2957" s="40" t="str">
        <f t="shared" si="280"/>
        <v/>
      </c>
    </row>
    <row r="2958" spans="1:19">
      <c r="A2958" s="33"/>
      <c r="B2958" s="34"/>
      <c r="C2958" s="33"/>
      <c r="D2958" s="33"/>
      <c r="E2958" s="33"/>
      <c r="F2958" s="42"/>
      <c r="G2958" s="42"/>
      <c r="I2958">
        <f t="shared" si="278"/>
        <v>0</v>
      </c>
      <c r="J2958">
        <f t="shared" si="279"/>
        <v>0</v>
      </c>
      <c r="L2958" s="107"/>
      <c r="M2958" s="110"/>
      <c r="N2958" s="109"/>
      <c r="P2958" s="38">
        <f t="shared" si="276"/>
        <v>0</v>
      </c>
      <c r="Q2958" s="105">
        <f t="shared" si="281"/>
        <v>0</v>
      </c>
      <c r="R2958" s="38">
        <f t="shared" si="277"/>
        <v>0</v>
      </c>
      <c r="S2958" s="40" t="str">
        <f t="shared" si="280"/>
        <v/>
      </c>
    </row>
    <row r="2959" spans="1:19">
      <c r="A2959" s="33"/>
      <c r="B2959" s="34"/>
      <c r="C2959" s="33"/>
      <c r="D2959" s="33"/>
      <c r="E2959" s="33"/>
      <c r="F2959" s="42"/>
      <c r="G2959" s="42"/>
      <c r="I2959">
        <f t="shared" si="278"/>
        <v>0</v>
      </c>
      <c r="J2959">
        <f t="shared" si="279"/>
        <v>0</v>
      </c>
      <c r="L2959" s="107"/>
      <c r="M2959" s="110"/>
      <c r="N2959" s="109"/>
      <c r="P2959" s="38">
        <f t="shared" si="276"/>
        <v>0</v>
      </c>
      <c r="Q2959" s="105">
        <f t="shared" si="281"/>
        <v>0</v>
      </c>
      <c r="R2959" s="38">
        <f t="shared" si="277"/>
        <v>0</v>
      </c>
      <c r="S2959" s="40" t="str">
        <f t="shared" si="280"/>
        <v/>
      </c>
    </row>
    <row r="2960" spans="1:19">
      <c r="A2960" s="33"/>
      <c r="B2960" s="34"/>
      <c r="C2960" s="33"/>
      <c r="D2960" s="33"/>
      <c r="E2960" s="33"/>
      <c r="F2960" s="42"/>
      <c r="G2960" s="42"/>
      <c r="I2960">
        <f t="shared" si="278"/>
        <v>0</v>
      </c>
      <c r="J2960">
        <f t="shared" si="279"/>
        <v>0</v>
      </c>
      <c r="L2960" s="107"/>
      <c r="M2960" s="110"/>
      <c r="N2960" s="109"/>
      <c r="P2960" s="38">
        <f t="shared" si="276"/>
        <v>0</v>
      </c>
      <c r="Q2960" s="105">
        <f t="shared" si="281"/>
        <v>0</v>
      </c>
      <c r="R2960" s="38">
        <f t="shared" si="277"/>
        <v>0</v>
      </c>
      <c r="S2960" s="40" t="str">
        <f t="shared" si="280"/>
        <v/>
      </c>
    </row>
    <row r="2961" spans="1:19">
      <c r="A2961" s="33"/>
      <c r="B2961" s="34"/>
      <c r="C2961" s="33"/>
      <c r="D2961" s="33"/>
      <c r="E2961" s="33"/>
      <c r="F2961" s="42"/>
      <c r="G2961" s="42"/>
      <c r="I2961">
        <f t="shared" si="278"/>
        <v>0</v>
      </c>
      <c r="J2961">
        <f t="shared" si="279"/>
        <v>0</v>
      </c>
      <c r="L2961" s="107"/>
      <c r="M2961" s="110"/>
      <c r="N2961" s="109"/>
      <c r="P2961" s="38">
        <f t="shared" si="276"/>
        <v>0</v>
      </c>
      <c r="Q2961" s="105">
        <f t="shared" si="281"/>
        <v>0</v>
      </c>
      <c r="R2961" s="38">
        <f t="shared" si="277"/>
        <v>0</v>
      </c>
      <c r="S2961" s="40" t="str">
        <f t="shared" si="280"/>
        <v/>
      </c>
    </row>
    <row r="2962" spans="1:19">
      <c r="A2962" s="33"/>
      <c r="B2962" s="34"/>
      <c r="C2962" s="33"/>
      <c r="D2962" s="33"/>
      <c r="E2962" s="33"/>
      <c r="F2962" s="42"/>
      <c r="G2962" s="42"/>
      <c r="I2962">
        <f t="shared" si="278"/>
        <v>0</v>
      </c>
      <c r="J2962">
        <f t="shared" si="279"/>
        <v>0</v>
      </c>
      <c r="L2962" s="107"/>
      <c r="M2962" s="110"/>
      <c r="N2962" s="109"/>
      <c r="P2962" s="38">
        <f t="shared" si="276"/>
        <v>0</v>
      </c>
      <c r="Q2962" s="105">
        <f t="shared" si="281"/>
        <v>0</v>
      </c>
      <c r="R2962" s="38">
        <f t="shared" si="277"/>
        <v>0</v>
      </c>
      <c r="S2962" s="40" t="str">
        <f t="shared" si="280"/>
        <v/>
      </c>
    </row>
    <row r="2963" spans="1:19">
      <c r="A2963" s="33"/>
      <c r="B2963" s="34"/>
      <c r="C2963" s="33"/>
      <c r="D2963" s="33"/>
      <c r="E2963" s="33"/>
      <c r="F2963" s="42"/>
      <c r="G2963" s="42"/>
      <c r="I2963">
        <f t="shared" si="278"/>
        <v>0</v>
      </c>
      <c r="J2963">
        <f t="shared" si="279"/>
        <v>0</v>
      </c>
      <c r="L2963" s="107"/>
      <c r="M2963" s="110"/>
      <c r="N2963" s="109"/>
      <c r="P2963" s="38">
        <f t="shared" si="276"/>
        <v>0</v>
      </c>
      <c r="Q2963" s="105">
        <f t="shared" si="281"/>
        <v>0</v>
      </c>
      <c r="R2963" s="38">
        <f t="shared" si="277"/>
        <v>0</v>
      </c>
      <c r="S2963" s="40" t="str">
        <f t="shared" si="280"/>
        <v/>
      </c>
    </row>
    <row r="2964" spans="1:19">
      <c r="A2964" s="33"/>
      <c r="B2964" s="34"/>
      <c r="C2964" s="33"/>
      <c r="D2964" s="33"/>
      <c r="E2964" s="33"/>
      <c r="F2964" s="42"/>
      <c r="G2964" s="42"/>
      <c r="I2964">
        <f t="shared" si="278"/>
        <v>0</v>
      </c>
      <c r="J2964">
        <f t="shared" si="279"/>
        <v>0</v>
      </c>
      <c r="L2964" s="107"/>
      <c r="M2964" s="110"/>
      <c r="N2964" s="109"/>
      <c r="P2964" s="38">
        <f t="shared" si="276"/>
        <v>0</v>
      </c>
      <c r="Q2964" s="105">
        <f t="shared" si="281"/>
        <v>0</v>
      </c>
      <c r="R2964" s="38">
        <f t="shared" si="277"/>
        <v>0</v>
      </c>
      <c r="S2964" s="40" t="str">
        <f t="shared" si="280"/>
        <v/>
      </c>
    </row>
    <row r="2965" spans="1:19">
      <c r="A2965" s="33"/>
      <c r="B2965" s="34"/>
      <c r="C2965" s="33"/>
      <c r="D2965" s="33"/>
      <c r="E2965" s="33"/>
      <c r="F2965" s="42"/>
      <c r="G2965" s="42"/>
      <c r="I2965">
        <f t="shared" si="278"/>
        <v>0</v>
      </c>
      <c r="J2965">
        <f t="shared" si="279"/>
        <v>0</v>
      </c>
      <c r="L2965" s="107"/>
      <c r="M2965" s="110"/>
      <c r="N2965" s="109"/>
      <c r="P2965" s="38">
        <f t="shared" si="276"/>
        <v>0</v>
      </c>
      <c r="Q2965" s="105">
        <f t="shared" si="281"/>
        <v>0</v>
      </c>
      <c r="R2965" s="38">
        <f t="shared" si="277"/>
        <v>0</v>
      </c>
      <c r="S2965" s="40" t="str">
        <f t="shared" si="280"/>
        <v/>
      </c>
    </row>
    <row r="2966" spans="1:19">
      <c r="A2966" s="33"/>
      <c r="B2966" s="34"/>
      <c r="C2966" s="33"/>
      <c r="D2966" s="33"/>
      <c r="E2966" s="33"/>
      <c r="F2966" s="42"/>
      <c r="G2966" s="42"/>
      <c r="I2966">
        <f t="shared" si="278"/>
        <v>0</v>
      </c>
      <c r="J2966">
        <f t="shared" si="279"/>
        <v>0</v>
      </c>
      <c r="L2966" s="107"/>
      <c r="M2966" s="110"/>
      <c r="N2966" s="109"/>
      <c r="P2966" s="38">
        <f t="shared" si="276"/>
        <v>0</v>
      </c>
      <c r="Q2966" s="105">
        <f t="shared" si="281"/>
        <v>0</v>
      </c>
      <c r="R2966" s="38">
        <f t="shared" si="277"/>
        <v>0</v>
      </c>
      <c r="S2966" s="40" t="str">
        <f t="shared" si="280"/>
        <v/>
      </c>
    </row>
    <row r="2967" spans="1:19">
      <c r="A2967" s="33"/>
      <c r="B2967" s="34"/>
      <c r="C2967" s="33"/>
      <c r="D2967" s="33"/>
      <c r="E2967" s="33"/>
      <c r="F2967" s="42"/>
      <c r="G2967" s="42"/>
      <c r="I2967">
        <f t="shared" si="278"/>
        <v>0</v>
      </c>
      <c r="J2967">
        <f t="shared" si="279"/>
        <v>0</v>
      </c>
      <c r="L2967" s="107"/>
      <c r="M2967" s="110"/>
      <c r="N2967" s="109"/>
      <c r="P2967" s="38">
        <f t="shared" si="276"/>
        <v>0</v>
      </c>
      <c r="Q2967" s="105">
        <f t="shared" si="281"/>
        <v>0</v>
      </c>
      <c r="R2967" s="38">
        <f t="shared" si="277"/>
        <v>0</v>
      </c>
      <c r="S2967" s="40" t="str">
        <f t="shared" si="280"/>
        <v/>
      </c>
    </row>
    <row r="2968" spans="1:19">
      <c r="A2968" s="33"/>
      <c r="B2968" s="34"/>
      <c r="C2968" s="33"/>
      <c r="D2968" s="33"/>
      <c r="E2968" s="33"/>
      <c r="F2968" s="42"/>
      <c r="G2968" s="42"/>
      <c r="I2968">
        <f t="shared" si="278"/>
        <v>0</v>
      </c>
      <c r="J2968">
        <f t="shared" si="279"/>
        <v>0</v>
      </c>
      <c r="L2968" s="107"/>
      <c r="M2968" s="110"/>
      <c r="N2968" s="109"/>
      <c r="P2968" s="38">
        <f t="shared" si="276"/>
        <v>0</v>
      </c>
      <c r="Q2968" s="105">
        <f t="shared" si="281"/>
        <v>0</v>
      </c>
      <c r="R2968" s="38">
        <f t="shared" si="277"/>
        <v>0</v>
      </c>
      <c r="S2968" s="40" t="str">
        <f t="shared" si="280"/>
        <v/>
      </c>
    </row>
    <row r="2969" spans="1:19">
      <c r="A2969" s="33"/>
      <c r="B2969" s="34"/>
      <c r="C2969" s="33"/>
      <c r="D2969" s="33"/>
      <c r="E2969" s="33"/>
      <c r="F2969" s="42"/>
      <c r="G2969" s="42"/>
      <c r="I2969">
        <f t="shared" si="278"/>
        <v>0</v>
      </c>
      <c r="J2969">
        <f t="shared" si="279"/>
        <v>0</v>
      </c>
      <c r="L2969" s="107"/>
      <c r="M2969" s="110"/>
      <c r="N2969" s="109"/>
      <c r="P2969" s="38">
        <f t="shared" si="276"/>
        <v>0</v>
      </c>
      <c r="Q2969" s="105">
        <f t="shared" si="281"/>
        <v>0</v>
      </c>
      <c r="R2969" s="38">
        <f t="shared" si="277"/>
        <v>0</v>
      </c>
      <c r="S2969" s="40" t="str">
        <f t="shared" si="280"/>
        <v/>
      </c>
    </row>
    <row r="2970" spans="1:19">
      <c r="A2970" s="33"/>
      <c r="B2970" s="34"/>
      <c r="C2970" s="33"/>
      <c r="D2970" s="33"/>
      <c r="E2970" s="33"/>
      <c r="F2970" s="42"/>
      <c r="G2970" s="42"/>
      <c r="I2970">
        <f t="shared" si="278"/>
        <v>0</v>
      </c>
      <c r="J2970">
        <f t="shared" si="279"/>
        <v>0</v>
      </c>
      <c r="L2970" s="107"/>
      <c r="M2970" s="110"/>
      <c r="N2970" s="109"/>
      <c r="P2970" s="38">
        <f t="shared" si="276"/>
        <v>0</v>
      </c>
      <c r="Q2970" s="105">
        <f t="shared" si="281"/>
        <v>0</v>
      </c>
      <c r="R2970" s="38">
        <f t="shared" si="277"/>
        <v>0</v>
      </c>
      <c r="S2970" s="40" t="str">
        <f t="shared" si="280"/>
        <v/>
      </c>
    </row>
    <row r="2971" spans="1:19">
      <c r="A2971" s="33"/>
      <c r="B2971" s="34"/>
      <c r="C2971" s="33"/>
      <c r="D2971" s="33"/>
      <c r="E2971" s="33"/>
      <c r="F2971" s="42"/>
      <c r="G2971" s="42"/>
      <c r="I2971">
        <f t="shared" si="278"/>
        <v>0</v>
      </c>
      <c r="J2971">
        <f t="shared" si="279"/>
        <v>0</v>
      </c>
      <c r="L2971" s="107"/>
      <c r="M2971" s="110"/>
      <c r="N2971" s="109"/>
      <c r="P2971" s="38">
        <f t="shared" si="276"/>
        <v>0</v>
      </c>
      <c r="Q2971" s="105">
        <f t="shared" si="281"/>
        <v>0</v>
      </c>
      <c r="R2971" s="38">
        <f t="shared" si="277"/>
        <v>0</v>
      </c>
      <c r="S2971" s="40" t="str">
        <f t="shared" si="280"/>
        <v/>
      </c>
    </row>
    <row r="2972" spans="1:19">
      <c r="A2972" s="33"/>
      <c r="B2972" s="34"/>
      <c r="C2972" s="33"/>
      <c r="D2972" s="33"/>
      <c r="E2972" s="33"/>
      <c r="F2972" s="42"/>
      <c r="G2972" s="42"/>
      <c r="I2972">
        <f t="shared" si="278"/>
        <v>0</v>
      </c>
      <c r="J2972">
        <f t="shared" si="279"/>
        <v>0</v>
      </c>
      <c r="L2972" s="107"/>
      <c r="M2972" s="110"/>
      <c r="N2972" s="109"/>
      <c r="P2972" s="38">
        <f t="shared" si="276"/>
        <v>0</v>
      </c>
      <c r="Q2972" s="105">
        <f t="shared" si="281"/>
        <v>0</v>
      </c>
      <c r="R2972" s="38">
        <f t="shared" si="277"/>
        <v>0</v>
      </c>
      <c r="S2972" s="40" t="str">
        <f t="shared" si="280"/>
        <v/>
      </c>
    </row>
    <row r="2973" spans="1:19">
      <c r="A2973" s="33"/>
      <c r="B2973" s="34"/>
      <c r="C2973" s="33"/>
      <c r="D2973" s="33"/>
      <c r="E2973" s="33"/>
      <c r="F2973" s="42"/>
      <c r="G2973" s="42"/>
      <c r="I2973">
        <f t="shared" si="278"/>
        <v>0</v>
      </c>
      <c r="J2973">
        <f t="shared" si="279"/>
        <v>0</v>
      </c>
      <c r="L2973" s="107"/>
      <c r="M2973" s="110"/>
      <c r="N2973" s="109"/>
      <c r="P2973" s="38">
        <f t="shared" si="276"/>
        <v>0</v>
      </c>
      <c r="Q2973" s="105">
        <f t="shared" si="281"/>
        <v>0</v>
      </c>
      <c r="R2973" s="38">
        <f t="shared" si="277"/>
        <v>0</v>
      </c>
      <c r="S2973" s="40" t="str">
        <f t="shared" si="280"/>
        <v/>
      </c>
    </row>
    <row r="2974" spans="1:19">
      <c r="A2974" s="33"/>
      <c r="B2974" s="34"/>
      <c r="C2974" s="33"/>
      <c r="D2974" s="33"/>
      <c r="E2974" s="33"/>
      <c r="F2974" s="42"/>
      <c r="G2974" s="42"/>
      <c r="I2974">
        <f t="shared" si="278"/>
        <v>0</v>
      </c>
      <c r="J2974">
        <f t="shared" si="279"/>
        <v>0</v>
      </c>
      <c r="L2974" s="107"/>
      <c r="M2974" s="110"/>
      <c r="N2974" s="109"/>
      <c r="P2974" s="38">
        <f t="shared" si="276"/>
        <v>0</v>
      </c>
      <c r="Q2974" s="105">
        <f t="shared" si="281"/>
        <v>0</v>
      </c>
      <c r="R2974" s="38">
        <f t="shared" si="277"/>
        <v>0</v>
      </c>
      <c r="S2974" s="40" t="str">
        <f t="shared" si="280"/>
        <v/>
      </c>
    </row>
    <row r="2975" spans="1:19">
      <c r="A2975" s="33"/>
      <c r="B2975" s="34"/>
      <c r="C2975" s="33"/>
      <c r="D2975" s="33"/>
      <c r="E2975" s="33"/>
      <c r="F2975" s="42"/>
      <c r="G2975" s="42"/>
      <c r="I2975">
        <f t="shared" si="278"/>
        <v>0</v>
      </c>
      <c r="J2975">
        <f t="shared" si="279"/>
        <v>0</v>
      </c>
      <c r="L2975" s="107"/>
      <c r="M2975" s="110"/>
      <c r="N2975" s="109"/>
      <c r="P2975" s="38">
        <f t="shared" si="276"/>
        <v>0</v>
      </c>
      <c r="Q2975" s="105">
        <f t="shared" si="281"/>
        <v>0</v>
      </c>
      <c r="R2975" s="38">
        <f t="shared" si="277"/>
        <v>0</v>
      </c>
      <c r="S2975" s="40" t="str">
        <f t="shared" si="280"/>
        <v/>
      </c>
    </row>
    <row r="2976" spans="1:19">
      <c r="A2976" s="33"/>
      <c r="B2976" s="34"/>
      <c r="C2976" s="33"/>
      <c r="D2976" s="33"/>
      <c r="E2976" s="33"/>
      <c r="F2976" s="42"/>
      <c r="G2976" s="42"/>
      <c r="I2976">
        <f t="shared" si="278"/>
        <v>0</v>
      </c>
      <c r="J2976">
        <f t="shared" si="279"/>
        <v>0</v>
      </c>
      <c r="L2976" s="107"/>
      <c r="M2976" s="110"/>
      <c r="N2976" s="109"/>
      <c r="P2976" s="38">
        <f t="shared" si="276"/>
        <v>0</v>
      </c>
      <c r="Q2976" s="105">
        <f t="shared" si="281"/>
        <v>0</v>
      </c>
      <c r="R2976" s="38">
        <f t="shared" si="277"/>
        <v>0</v>
      </c>
      <c r="S2976" s="40" t="str">
        <f t="shared" si="280"/>
        <v/>
      </c>
    </row>
    <row r="2977" spans="1:19">
      <c r="A2977" s="33"/>
      <c r="B2977" s="34"/>
      <c r="C2977" s="33"/>
      <c r="D2977" s="33"/>
      <c r="E2977" s="33"/>
      <c r="F2977" s="42"/>
      <c r="G2977" s="42"/>
      <c r="I2977">
        <f t="shared" si="278"/>
        <v>0</v>
      </c>
      <c r="J2977">
        <f t="shared" si="279"/>
        <v>0</v>
      </c>
      <c r="L2977" s="107"/>
      <c r="M2977" s="110"/>
      <c r="N2977" s="109"/>
      <c r="P2977" s="38">
        <f t="shared" si="276"/>
        <v>0</v>
      </c>
      <c r="Q2977" s="105">
        <f t="shared" si="281"/>
        <v>0</v>
      </c>
      <c r="R2977" s="38">
        <f t="shared" si="277"/>
        <v>0</v>
      </c>
      <c r="S2977" s="40" t="str">
        <f t="shared" si="280"/>
        <v/>
      </c>
    </row>
    <row r="2978" spans="1:19">
      <c r="A2978" s="33"/>
      <c r="B2978" s="34"/>
      <c r="C2978" s="33"/>
      <c r="D2978" s="33"/>
      <c r="E2978" s="33"/>
      <c r="F2978" s="42"/>
      <c r="G2978" s="42"/>
      <c r="I2978">
        <f t="shared" si="278"/>
        <v>0</v>
      </c>
      <c r="J2978">
        <f t="shared" si="279"/>
        <v>0</v>
      </c>
      <c r="L2978" s="107"/>
      <c r="M2978" s="110"/>
      <c r="N2978" s="109"/>
      <c r="P2978" s="38">
        <f t="shared" si="276"/>
        <v>0</v>
      </c>
      <c r="Q2978" s="105">
        <f t="shared" si="281"/>
        <v>0</v>
      </c>
      <c r="R2978" s="38">
        <f t="shared" si="277"/>
        <v>0</v>
      </c>
      <c r="S2978" s="40" t="str">
        <f t="shared" si="280"/>
        <v/>
      </c>
    </row>
    <row r="2979" spans="1:19">
      <c r="A2979" s="33"/>
      <c r="B2979" s="34"/>
      <c r="C2979" s="33"/>
      <c r="D2979" s="33"/>
      <c r="E2979" s="33"/>
      <c r="F2979" s="42"/>
      <c r="G2979" s="42"/>
      <c r="I2979">
        <f t="shared" si="278"/>
        <v>0</v>
      </c>
      <c r="J2979">
        <f t="shared" si="279"/>
        <v>0</v>
      </c>
      <c r="L2979" s="107"/>
      <c r="M2979" s="110"/>
      <c r="N2979" s="109"/>
      <c r="P2979" s="38">
        <f t="shared" si="276"/>
        <v>0</v>
      </c>
      <c r="Q2979" s="105">
        <f t="shared" si="281"/>
        <v>0</v>
      </c>
      <c r="R2979" s="38">
        <f t="shared" si="277"/>
        <v>0</v>
      </c>
      <c r="S2979" s="40" t="str">
        <f t="shared" si="280"/>
        <v/>
      </c>
    </row>
    <row r="2980" spans="1:19">
      <c r="A2980" s="33"/>
      <c r="B2980" s="34"/>
      <c r="C2980" s="33"/>
      <c r="D2980" s="33"/>
      <c r="E2980" s="33"/>
      <c r="F2980" s="42"/>
      <c r="G2980" s="42"/>
      <c r="I2980">
        <f t="shared" si="278"/>
        <v>0</v>
      </c>
      <c r="J2980">
        <f t="shared" si="279"/>
        <v>0</v>
      </c>
      <c r="L2980" s="107"/>
      <c r="M2980" s="110"/>
      <c r="N2980" s="109"/>
      <c r="P2980" s="38">
        <f t="shared" si="276"/>
        <v>0</v>
      </c>
      <c r="Q2980" s="105">
        <f t="shared" si="281"/>
        <v>0</v>
      </c>
      <c r="R2980" s="38">
        <f t="shared" si="277"/>
        <v>0</v>
      </c>
      <c r="S2980" s="40" t="str">
        <f t="shared" si="280"/>
        <v/>
      </c>
    </row>
    <row r="2981" spans="1:19">
      <c r="A2981" s="33"/>
      <c r="B2981" s="34"/>
      <c r="C2981" s="33"/>
      <c r="D2981" s="33"/>
      <c r="E2981" s="33"/>
      <c r="F2981" s="42"/>
      <c r="G2981" s="42"/>
      <c r="I2981">
        <f t="shared" si="278"/>
        <v>0</v>
      </c>
      <c r="J2981">
        <f t="shared" si="279"/>
        <v>0</v>
      </c>
      <c r="L2981" s="107"/>
      <c r="M2981" s="110"/>
      <c r="N2981" s="109"/>
      <c r="P2981" s="38">
        <f t="shared" si="276"/>
        <v>0</v>
      </c>
      <c r="Q2981" s="105">
        <f t="shared" si="281"/>
        <v>0</v>
      </c>
      <c r="R2981" s="38">
        <f t="shared" si="277"/>
        <v>0</v>
      </c>
      <c r="S2981" s="40" t="str">
        <f t="shared" si="280"/>
        <v/>
      </c>
    </row>
    <row r="2982" spans="1:19">
      <c r="A2982" s="33"/>
      <c r="B2982" s="34"/>
      <c r="C2982" s="33"/>
      <c r="D2982" s="33"/>
      <c r="E2982" s="33"/>
      <c r="F2982" s="42"/>
      <c r="G2982" s="42"/>
      <c r="I2982">
        <f t="shared" si="278"/>
        <v>0</v>
      </c>
      <c r="J2982">
        <f t="shared" si="279"/>
        <v>0</v>
      </c>
      <c r="L2982" s="107"/>
      <c r="M2982" s="110"/>
      <c r="N2982" s="109"/>
      <c r="P2982" s="38">
        <f t="shared" si="276"/>
        <v>0</v>
      </c>
      <c r="Q2982" s="105">
        <f t="shared" si="281"/>
        <v>0</v>
      </c>
      <c r="R2982" s="38">
        <f t="shared" si="277"/>
        <v>0</v>
      </c>
      <c r="S2982" s="40" t="str">
        <f t="shared" si="280"/>
        <v/>
      </c>
    </row>
    <row r="2983" spans="1:19">
      <c r="A2983" s="33"/>
      <c r="B2983" s="34"/>
      <c r="C2983" s="33"/>
      <c r="D2983" s="33"/>
      <c r="E2983" s="33"/>
      <c r="F2983" s="42"/>
      <c r="G2983" s="42"/>
      <c r="I2983">
        <f t="shared" si="278"/>
        <v>0</v>
      </c>
      <c r="J2983">
        <f t="shared" si="279"/>
        <v>0</v>
      </c>
      <c r="L2983" s="107"/>
      <c r="M2983" s="110"/>
      <c r="N2983" s="109"/>
      <c r="P2983" s="38">
        <f t="shared" si="276"/>
        <v>0</v>
      </c>
      <c r="Q2983" s="105">
        <f t="shared" si="281"/>
        <v>0</v>
      </c>
      <c r="R2983" s="38">
        <f t="shared" si="277"/>
        <v>0</v>
      </c>
      <c r="S2983" s="40" t="str">
        <f t="shared" si="280"/>
        <v/>
      </c>
    </row>
    <row r="2984" spans="1:19">
      <c r="A2984" s="33"/>
      <c r="B2984" s="34"/>
      <c r="C2984" s="33"/>
      <c r="D2984" s="33"/>
      <c r="E2984" s="33"/>
      <c r="F2984" s="42"/>
      <c r="G2984" s="42"/>
      <c r="I2984">
        <f t="shared" si="278"/>
        <v>0</v>
      </c>
      <c r="J2984">
        <f t="shared" si="279"/>
        <v>0</v>
      </c>
      <c r="L2984" s="107"/>
      <c r="M2984" s="110"/>
      <c r="N2984" s="109"/>
      <c r="P2984" s="38">
        <f t="shared" si="276"/>
        <v>0</v>
      </c>
      <c r="Q2984" s="105">
        <f t="shared" si="281"/>
        <v>0</v>
      </c>
      <c r="R2984" s="38">
        <f t="shared" si="277"/>
        <v>0</v>
      </c>
      <c r="S2984" s="40" t="str">
        <f t="shared" si="280"/>
        <v/>
      </c>
    </row>
    <row r="2985" spans="1:19">
      <c r="A2985" s="33"/>
      <c r="B2985" s="34"/>
      <c r="C2985" s="33"/>
      <c r="D2985" s="33"/>
      <c r="E2985" s="33"/>
      <c r="F2985" s="42"/>
      <c r="G2985" s="42"/>
      <c r="I2985">
        <f t="shared" si="278"/>
        <v>0</v>
      </c>
      <c r="J2985">
        <f t="shared" si="279"/>
        <v>0</v>
      </c>
      <c r="L2985" s="107"/>
      <c r="M2985" s="110"/>
      <c r="N2985" s="109"/>
      <c r="P2985" s="38">
        <f t="shared" si="276"/>
        <v>0</v>
      </c>
      <c r="Q2985" s="105">
        <f t="shared" si="281"/>
        <v>0</v>
      </c>
      <c r="R2985" s="38">
        <f t="shared" si="277"/>
        <v>0</v>
      </c>
      <c r="S2985" s="40" t="str">
        <f t="shared" si="280"/>
        <v/>
      </c>
    </row>
    <row r="2986" spans="1:19">
      <c r="A2986" s="33"/>
      <c r="B2986" s="34"/>
      <c r="C2986" s="33"/>
      <c r="D2986" s="33"/>
      <c r="E2986" s="33"/>
      <c r="F2986" s="42"/>
      <c r="G2986" s="42"/>
      <c r="I2986">
        <f t="shared" si="278"/>
        <v>0</v>
      </c>
      <c r="J2986">
        <f t="shared" si="279"/>
        <v>0</v>
      </c>
      <c r="L2986" s="107"/>
      <c r="M2986" s="110"/>
      <c r="N2986" s="109"/>
      <c r="P2986" s="38">
        <f t="shared" si="276"/>
        <v>0</v>
      </c>
      <c r="Q2986" s="105">
        <f t="shared" si="281"/>
        <v>0</v>
      </c>
      <c r="R2986" s="38">
        <f t="shared" si="277"/>
        <v>0</v>
      </c>
      <c r="S2986" s="40" t="str">
        <f t="shared" si="280"/>
        <v/>
      </c>
    </row>
    <row r="2987" spans="1:19">
      <c r="A2987" s="33"/>
      <c r="B2987" s="34"/>
      <c r="C2987" s="33"/>
      <c r="D2987" s="33"/>
      <c r="E2987" s="33"/>
      <c r="F2987" s="42"/>
      <c r="G2987" s="42"/>
      <c r="I2987">
        <f t="shared" si="278"/>
        <v>0</v>
      </c>
      <c r="J2987">
        <f t="shared" si="279"/>
        <v>0</v>
      </c>
      <c r="L2987" s="107"/>
      <c r="M2987" s="110"/>
      <c r="N2987" s="109"/>
      <c r="P2987" s="38">
        <f t="shared" si="276"/>
        <v>0</v>
      </c>
      <c r="Q2987" s="105">
        <f t="shared" si="281"/>
        <v>0</v>
      </c>
      <c r="R2987" s="38">
        <f t="shared" si="277"/>
        <v>0</v>
      </c>
      <c r="S2987" s="40" t="str">
        <f t="shared" si="280"/>
        <v/>
      </c>
    </row>
    <row r="2988" spans="1:19">
      <c r="A2988" s="33"/>
      <c r="B2988" s="34"/>
      <c r="C2988" s="33"/>
      <c r="D2988" s="33"/>
      <c r="E2988" s="33"/>
      <c r="F2988" s="42"/>
      <c r="G2988" s="42"/>
      <c r="I2988">
        <f t="shared" si="278"/>
        <v>0</v>
      </c>
      <c r="J2988">
        <f t="shared" si="279"/>
        <v>0</v>
      </c>
      <c r="L2988" s="107"/>
      <c r="M2988" s="110"/>
      <c r="N2988" s="109"/>
      <c r="P2988" s="38">
        <f t="shared" si="276"/>
        <v>0</v>
      </c>
      <c r="Q2988" s="105">
        <f t="shared" si="281"/>
        <v>0</v>
      </c>
      <c r="R2988" s="38">
        <f t="shared" si="277"/>
        <v>0</v>
      </c>
      <c r="S2988" s="40" t="str">
        <f t="shared" si="280"/>
        <v/>
      </c>
    </row>
    <row r="2989" spans="1:19">
      <c r="A2989" s="33"/>
      <c r="B2989" s="34"/>
      <c r="C2989" s="33"/>
      <c r="D2989" s="33"/>
      <c r="E2989" s="33"/>
      <c r="F2989" s="42"/>
      <c r="G2989" s="42"/>
      <c r="I2989">
        <f t="shared" si="278"/>
        <v>0</v>
      </c>
      <c r="J2989">
        <f t="shared" si="279"/>
        <v>0</v>
      </c>
      <c r="L2989" s="107"/>
      <c r="M2989" s="110"/>
      <c r="N2989" s="109"/>
      <c r="P2989" s="38">
        <f t="shared" si="276"/>
        <v>0</v>
      </c>
      <c r="Q2989" s="105">
        <f t="shared" si="281"/>
        <v>0</v>
      </c>
      <c r="R2989" s="38">
        <f t="shared" si="277"/>
        <v>0</v>
      </c>
      <c r="S2989" s="40" t="str">
        <f t="shared" si="280"/>
        <v/>
      </c>
    </row>
    <row r="2990" spans="1:19">
      <c r="A2990" s="33"/>
      <c r="B2990" s="34"/>
      <c r="C2990" s="33"/>
      <c r="D2990" s="33"/>
      <c r="E2990" s="33"/>
      <c r="F2990" s="42"/>
      <c r="G2990" s="42"/>
      <c r="I2990">
        <f t="shared" si="278"/>
        <v>0</v>
      </c>
      <c r="J2990">
        <f t="shared" si="279"/>
        <v>0</v>
      </c>
      <c r="L2990" s="107"/>
      <c r="M2990" s="110"/>
      <c r="N2990" s="109"/>
      <c r="P2990" s="38">
        <f t="shared" si="276"/>
        <v>0</v>
      </c>
      <c r="Q2990" s="105">
        <f t="shared" si="281"/>
        <v>0</v>
      </c>
      <c r="R2990" s="38">
        <f t="shared" si="277"/>
        <v>0</v>
      </c>
      <c r="S2990" s="40" t="str">
        <f t="shared" si="280"/>
        <v/>
      </c>
    </row>
    <row r="2991" spans="1:19">
      <c r="A2991" s="33"/>
      <c r="B2991" s="34"/>
      <c r="C2991" s="33"/>
      <c r="D2991" s="33"/>
      <c r="E2991" s="33"/>
      <c r="F2991" s="42"/>
      <c r="G2991" s="42"/>
      <c r="I2991">
        <f t="shared" si="278"/>
        <v>0</v>
      </c>
      <c r="J2991">
        <f t="shared" si="279"/>
        <v>0</v>
      </c>
      <c r="L2991" s="107"/>
      <c r="M2991" s="110"/>
      <c r="N2991" s="109"/>
      <c r="P2991" s="38">
        <f t="shared" si="276"/>
        <v>0</v>
      </c>
      <c r="Q2991" s="105">
        <f t="shared" si="281"/>
        <v>0</v>
      </c>
      <c r="R2991" s="38">
        <f t="shared" si="277"/>
        <v>0</v>
      </c>
      <c r="S2991" s="40" t="str">
        <f t="shared" si="280"/>
        <v/>
      </c>
    </row>
    <row r="2992" spans="1:19">
      <c r="A2992" s="33"/>
      <c r="B2992" s="34"/>
      <c r="C2992" s="33"/>
      <c r="D2992" s="33"/>
      <c r="E2992" s="33"/>
      <c r="F2992" s="42"/>
      <c r="G2992" s="42"/>
      <c r="I2992">
        <f t="shared" si="278"/>
        <v>0</v>
      </c>
      <c r="J2992">
        <f t="shared" si="279"/>
        <v>0</v>
      </c>
      <c r="L2992" s="107"/>
      <c r="M2992" s="110"/>
      <c r="N2992" s="109"/>
      <c r="P2992" s="38">
        <f t="shared" si="276"/>
        <v>0</v>
      </c>
      <c r="Q2992" s="105">
        <f t="shared" si="281"/>
        <v>0</v>
      </c>
      <c r="R2992" s="38">
        <f t="shared" si="277"/>
        <v>0</v>
      </c>
      <c r="S2992" s="40" t="str">
        <f t="shared" si="280"/>
        <v/>
      </c>
    </row>
    <row r="2993" spans="1:19">
      <c r="A2993" s="33"/>
      <c r="B2993" s="34"/>
      <c r="C2993" s="33"/>
      <c r="D2993" s="33"/>
      <c r="E2993" s="33"/>
      <c r="F2993" s="42"/>
      <c r="G2993" s="42"/>
      <c r="I2993">
        <f t="shared" si="278"/>
        <v>0</v>
      </c>
      <c r="J2993">
        <f t="shared" si="279"/>
        <v>0</v>
      </c>
      <c r="L2993" s="107"/>
      <c r="M2993" s="110"/>
      <c r="N2993" s="109"/>
      <c r="P2993" s="38">
        <f t="shared" si="276"/>
        <v>0</v>
      </c>
      <c r="Q2993" s="105">
        <f t="shared" si="281"/>
        <v>0</v>
      </c>
      <c r="R2993" s="38">
        <f t="shared" si="277"/>
        <v>0</v>
      </c>
      <c r="S2993" s="40" t="str">
        <f t="shared" si="280"/>
        <v/>
      </c>
    </row>
    <row r="2994" spans="1:19">
      <c r="A2994" s="33"/>
      <c r="B2994" s="34"/>
      <c r="C2994" s="33"/>
      <c r="D2994" s="33"/>
      <c r="E2994" s="33"/>
      <c r="F2994" s="42"/>
      <c r="G2994" s="42"/>
      <c r="I2994">
        <f t="shared" si="278"/>
        <v>0</v>
      </c>
      <c r="J2994">
        <f t="shared" si="279"/>
        <v>0</v>
      </c>
      <c r="L2994" s="107"/>
      <c r="M2994" s="110"/>
      <c r="N2994" s="109"/>
      <c r="P2994" s="38">
        <f t="shared" si="276"/>
        <v>0</v>
      </c>
      <c r="Q2994" s="105">
        <f t="shared" si="281"/>
        <v>0</v>
      </c>
      <c r="R2994" s="38">
        <f t="shared" si="277"/>
        <v>0</v>
      </c>
      <c r="S2994" s="40" t="str">
        <f t="shared" si="280"/>
        <v/>
      </c>
    </row>
    <row r="2995" spans="1:19">
      <c r="A2995" s="33"/>
      <c r="B2995" s="34"/>
      <c r="C2995" s="33"/>
      <c r="D2995" s="33"/>
      <c r="E2995" s="33"/>
      <c r="F2995" s="42"/>
      <c r="G2995" s="42"/>
      <c r="I2995">
        <f t="shared" si="278"/>
        <v>0</v>
      </c>
      <c r="J2995">
        <f t="shared" si="279"/>
        <v>0</v>
      </c>
      <c r="L2995" s="107"/>
      <c r="M2995" s="110"/>
      <c r="N2995" s="109"/>
      <c r="P2995" s="38">
        <f t="shared" si="276"/>
        <v>0</v>
      </c>
      <c r="Q2995" s="105">
        <f t="shared" si="281"/>
        <v>0</v>
      </c>
      <c r="R2995" s="38">
        <f t="shared" si="277"/>
        <v>0</v>
      </c>
      <c r="S2995" s="40" t="str">
        <f t="shared" si="280"/>
        <v/>
      </c>
    </row>
    <row r="2996" spans="1:19">
      <c r="A2996" s="33"/>
      <c r="B2996" s="34"/>
      <c r="C2996" s="33"/>
      <c r="D2996" s="33"/>
      <c r="E2996" s="33"/>
      <c r="F2996" s="42"/>
      <c r="G2996" s="42"/>
      <c r="I2996">
        <f t="shared" si="278"/>
        <v>0</v>
      </c>
      <c r="J2996">
        <f t="shared" si="279"/>
        <v>0</v>
      </c>
      <c r="L2996" s="107"/>
      <c r="M2996" s="110"/>
      <c r="N2996" s="109"/>
      <c r="P2996" s="38">
        <f t="shared" si="276"/>
        <v>0</v>
      </c>
      <c r="Q2996" s="105">
        <f t="shared" si="281"/>
        <v>0</v>
      </c>
      <c r="R2996" s="38">
        <f t="shared" si="277"/>
        <v>0</v>
      </c>
      <c r="S2996" s="40" t="str">
        <f t="shared" si="280"/>
        <v/>
      </c>
    </row>
    <row r="2997" spans="1:19">
      <c r="A2997" s="33"/>
      <c r="B2997" s="34"/>
      <c r="C2997" s="33"/>
      <c r="D2997" s="33"/>
      <c r="E2997" s="33"/>
      <c r="F2997" s="42"/>
      <c r="G2997" s="42"/>
      <c r="I2997">
        <f t="shared" si="278"/>
        <v>0</v>
      </c>
      <c r="J2997">
        <f t="shared" si="279"/>
        <v>0</v>
      </c>
      <c r="L2997" s="107"/>
      <c r="M2997" s="110"/>
      <c r="N2997" s="109"/>
      <c r="P2997" s="38">
        <f t="shared" si="276"/>
        <v>0</v>
      </c>
      <c r="Q2997" s="105">
        <f t="shared" si="281"/>
        <v>0</v>
      </c>
      <c r="R2997" s="38">
        <f t="shared" si="277"/>
        <v>0</v>
      </c>
      <c r="S2997" s="40" t="str">
        <f t="shared" si="280"/>
        <v/>
      </c>
    </row>
    <row r="2998" spans="1:19">
      <c r="A2998" s="33"/>
      <c r="B2998" s="34"/>
      <c r="C2998" s="33"/>
      <c r="D2998" s="33"/>
      <c r="E2998" s="33"/>
      <c r="F2998" s="42"/>
      <c r="G2998" s="42"/>
      <c r="I2998">
        <f t="shared" si="278"/>
        <v>0</v>
      </c>
      <c r="J2998">
        <f t="shared" si="279"/>
        <v>0</v>
      </c>
      <c r="L2998" s="107"/>
      <c r="M2998" s="110"/>
      <c r="N2998" s="109"/>
      <c r="P2998" s="38">
        <f t="shared" si="276"/>
        <v>0</v>
      </c>
      <c r="Q2998" s="105">
        <f t="shared" si="281"/>
        <v>0</v>
      </c>
      <c r="R2998" s="38">
        <f t="shared" si="277"/>
        <v>0</v>
      </c>
      <c r="S2998" s="40" t="str">
        <f t="shared" si="280"/>
        <v/>
      </c>
    </row>
    <row r="2999" spans="1:19">
      <c r="A2999" s="33"/>
      <c r="B2999" s="34"/>
      <c r="C2999" s="33"/>
      <c r="D2999" s="33"/>
      <c r="E2999" s="33"/>
      <c r="F2999" s="42"/>
      <c r="G2999" s="42"/>
      <c r="I2999">
        <f t="shared" si="278"/>
        <v>0</v>
      </c>
      <c r="J2999">
        <f t="shared" si="279"/>
        <v>0</v>
      </c>
      <c r="L2999" s="107"/>
      <c r="M2999" s="110"/>
      <c r="N2999" s="109"/>
      <c r="P2999" s="38">
        <f t="shared" ref="P2999:P3062" si="282">I2999*L2999/1000</f>
        <v>0</v>
      </c>
      <c r="Q2999" s="105">
        <f t="shared" si="281"/>
        <v>0</v>
      </c>
      <c r="R2999" s="38">
        <f t="shared" ref="R2999:R3062" si="283">J2999*N2999/1000</f>
        <v>0</v>
      </c>
      <c r="S2999" s="40" t="str">
        <f t="shared" si="280"/>
        <v/>
      </c>
    </row>
    <row r="3000" spans="1:19">
      <c r="A3000" s="33"/>
      <c r="B3000" s="34"/>
      <c r="C3000" s="33"/>
      <c r="D3000" s="33"/>
      <c r="E3000" s="33"/>
      <c r="F3000" s="42"/>
      <c r="G3000" s="42"/>
      <c r="I3000">
        <f t="shared" ref="I3000:I3063" si="284">IF(OR(E3000="R",E3000="E"),D3000,IF(D3000&gt;=E3000,D3000-E3000,0))</f>
        <v>0</v>
      </c>
      <c r="J3000">
        <f t="shared" ref="J3000:J3063" si="285">IF(OR(E3000="R",E3000="E"),0,IF(E3000&gt;D3000,E3000-D3000,0))</f>
        <v>0</v>
      </c>
      <c r="L3000" s="107"/>
      <c r="M3000" s="110"/>
      <c r="N3000" s="109"/>
      <c r="P3000" s="38">
        <f t="shared" si="282"/>
        <v>0</v>
      </c>
      <c r="Q3000" s="105">
        <f t="shared" si="281"/>
        <v>0</v>
      </c>
      <c r="R3000" s="38">
        <f t="shared" si="283"/>
        <v>0</v>
      </c>
      <c r="S3000" s="40" t="str">
        <f t="shared" si="280"/>
        <v/>
      </c>
    </row>
    <row r="3001" spans="1:19">
      <c r="A3001" s="33"/>
      <c r="B3001" s="34"/>
      <c r="C3001" s="33"/>
      <c r="D3001" s="33"/>
      <c r="E3001" s="33"/>
      <c r="F3001" s="42"/>
      <c r="G3001" s="42"/>
      <c r="I3001">
        <f t="shared" si="284"/>
        <v>0</v>
      </c>
      <c r="J3001">
        <f t="shared" si="285"/>
        <v>0</v>
      </c>
      <c r="L3001" s="107"/>
      <c r="M3001" s="110"/>
      <c r="N3001" s="109"/>
      <c r="P3001" s="38">
        <f t="shared" si="282"/>
        <v>0</v>
      </c>
      <c r="Q3001" s="105">
        <f t="shared" si="281"/>
        <v>0</v>
      </c>
      <c r="R3001" s="38">
        <f t="shared" si="283"/>
        <v>0</v>
      </c>
      <c r="S3001" s="40" t="str">
        <f t="shared" si="280"/>
        <v/>
      </c>
    </row>
    <row r="3002" spans="1:19">
      <c r="A3002" s="33"/>
      <c r="B3002" s="34"/>
      <c r="C3002" s="33"/>
      <c r="D3002" s="33"/>
      <c r="E3002" s="33"/>
      <c r="F3002" s="42"/>
      <c r="G3002" s="42"/>
      <c r="I3002">
        <f t="shared" si="284"/>
        <v>0</v>
      </c>
      <c r="J3002">
        <f t="shared" si="285"/>
        <v>0</v>
      </c>
      <c r="L3002" s="107"/>
      <c r="M3002" s="110"/>
      <c r="N3002" s="109"/>
      <c r="P3002" s="38">
        <f t="shared" si="282"/>
        <v>0</v>
      </c>
      <c r="Q3002" s="105">
        <f t="shared" si="281"/>
        <v>0</v>
      </c>
      <c r="R3002" s="38">
        <f t="shared" si="283"/>
        <v>0</v>
      </c>
      <c r="S3002" s="40" t="str">
        <f t="shared" si="280"/>
        <v/>
      </c>
    </row>
    <row r="3003" spans="1:19">
      <c r="A3003" s="33"/>
      <c r="B3003" s="34"/>
      <c r="C3003" s="33"/>
      <c r="D3003" s="33"/>
      <c r="E3003" s="33"/>
      <c r="F3003" s="42"/>
      <c r="G3003" s="42"/>
      <c r="I3003">
        <f t="shared" si="284"/>
        <v>0</v>
      </c>
      <c r="J3003">
        <f t="shared" si="285"/>
        <v>0</v>
      </c>
      <c r="L3003" s="107"/>
      <c r="M3003" s="110"/>
      <c r="N3003" s="109"/>
      <c r="P3003" s="38">
        <f t="shared" si="282"/>
        <v>0</v>
      </c>
      <c r="Q3003" s="105">
        <f t="shared" si="281"/>
        <v>0</v>
      </c>
      <c r="R3003" s="38">
        <f t="shared" si="283"/>
        <v>0</v>
      </c>
      <c r="S3003" s="40" t="str">
        <f t="shared" si="280"/>
        <v/>
      </c>
    </row>
    <row r="3004" spans="1:19">
      <c r="A3004" s="33"/>
      <c r="B3004" s="34"/>
      <c r="C3004" s="33"/>
      <c r="D3004" s="33"/>
      <c r="E3004" s="33"/>
      <c r="F3004" s="42"/>
      <c r="G3004" s="42"/>
      <c r="I3004">
        <f t="shared" si="284"/>
        <v>0</v>
      </c>
      <c r="J3004">
        <f t="shared" si="285"/>
        <v>0</v>
      </c>
      <c r="L3004" s="107"/>
      <c r="M3004" s="110"/>
      <c r="N3004" s="109"/>
      <c r="P3004" s="38">
        <f t="shared" si="282"/>
        <v>0</v>
      </c>
      <c r="Q3004" s="105">
        <f t="shared" si="281"/>
        <v>0</v>
      </c>
      <c r="R3004" s="38">
        <f t="shared" si="283"/>
        <v>0</v>
      </c>
      <c r="S3004" s="40" t="str">
        <f t="shared" si="280"/>
        <v/>
      </c>
    </row>
    <row r="3005" spans="1:19">
      <c r="A3005" s="33"/>
      <c r="B3005" s="34"/>
      <c r="C3005" s="33"/>
      <c r="D3005" s="33"/>
      <c r="E3005" s="33"/>
      <c r="F3005" s="42"/>
      <c r="G3005" s="42"/>
      <c r="I3005">
        <f t="shared" si="284"/>
        <v>0</v>
      </c>
      <c r="J3005">
        <f t="shared" si="285"/>
        <v>0</v>
      </c>
      <c r="L3005" s="107"/>
      <c r="M3005" s="110"/>
      <c r="N3005" s="109"/>
      <c r="P3005" s="38">
        <f t="shared" si="282"/>
        <v>0</v>
      </c>
      <c r="Q3005" s="105">
        <f t="shared" si="281"/>
        <v>0</v>
      </c>
      <c r="R3005" s="38">
        <f t="shared" si="283"/>
        <v>0</v>
      </c>
      <c r="S3005" s="40" t="str">
        <f t="shared" si="280"/>
        <v/>
      </c>
    </row>
    <row r="3006" spans="1:19">
      <c r="A3006" s="33"/>
      <c r="B3006" s="34"/>
      <c r="C3006" s="33"/>
      <c r="D3006" s="33"/>
      <c r="E3006" s="33"/>
      <c r="F3006" s="42"/>
      <c r="G3006" s="42"/>
      <c r="I3006">
        <f t="shared" si="284"/>
        <v>0</v>
      </c>
      <c r="J3006">
        <f t="shared" si="285"/>
        <v>0</v>
      </c>
      <c r="L3006" s="107"/>
      <c r="M3006" s="110"/>
      <c r="N3006" s="109"/>
      <c r="P3006" s="38">
        <f t="shared" si="282"/>
        <v>0</v>
      </c>
      <c r="Q3006" s="105">
        <f t="shared" si="281"/>
        <v>0</v>
      </c>
      <c r="R3006" s="38">
        <f t="shared" si="283"/>
        <v>0</v>
      </c>
      <c r="S3006" s="40" t="str">
        <f t="shared" si="280"/>
        <v/>
      </c>
    </row>
    <row r="3007" spans="1:19">
      <c r="A3007" s="33"/>
      <c r="B3007" s="34"/>
      <c r="C3007" s="33"/>
      <c r="D3007" s="33"/>
      <c r="E3007" s="33"/>
      <c r="F3007" s="42"/>
      <c r="G3007" s="42"/>
      <c r="I3007">
        <f t="shared" si="284"/>
        <v>0</v>
      </c>
      <c r="J3007">
        <f t="shared" si="285"/>
        <v>0</v>
      </c>
      <c r="L3007" s="107"/>
      <c r="M3007" s="110"/>
      <c r="N3007" s="109"/>
      <c r="P3007" s="38">
        <f t="shared" si="282"/>
        <v>0</v>
      </c>
      <c r="Q3007" s="105">
        <f t="shared" si="281"/>
        <v>0</v>
      </c>
      <c r="R3007" s="38">
        <f t="shared" si="283"/>
        <v>0</v>
      </c>
      <c r="S3007" s="40" t="str">
        <f t="shared" si="280"/>
        <v/>
      </c>
    </row>
    <row r="3008" spans="1:19">
      <c r="A3008" s="33"/>
      <c r="B3008" s="34"/>
      <c r="C3008" s="33"/>
      <c r="D3008" s="33"/>
      <c r="E3008" s="33"/>
      <c r="F3008" s="42"/>
      <c r="G3008" s="42"/>
      <c r="I3008">
        <f t="shared" si="284"/>
        <v>0</v>
      </c>
      <c r="J3008">
        <f t="shared" si="285"/>
        <v>0</v>
      </c>
      <c r="L3008" s="107"/>
      <c r="M3008" s="110"/>
      <c r="N3008" s="109"/>
      <c r="P3008" s="38">
        <f t="shared" si="282"/>
        <v>0</v>
      </c>
      <c r="Q3008" s="105">
        <f t="shared" si="281"/>
        <v>0</v>
      </c>
      <c r="R3008" s="38">
        <f t="shared" si="283"/>
        <v>0</v>
      </c>
      <c r="S3008" s="40" t="str">
        <f t="shared" si="280"/>
        <v/>
      </c>
    </row>
    <row r="3009" spans="1:19">
      <c r="A3009" s="33"/>
      <c r="B3009" s="34"/>
      <c r="C3009" s="33"/>
      <c r="D3009" s="33"/>
      <c r="E3009" s="33"/>
      <c r="F3009" s="42"/>
      <c r="G3009" s="42"/>
      <c r="I3009">
        <f t="shared" si="284"/>
        <v>0</v>
      </c>
      <c r="J3009">
        <f t="shared" si="285"/>
        <v>0</v>
      </c>
      <c r="L3009" s="107"/>
      <c r="M3009" s="110"/>
      <c r="N3009" s="109"/>
      <c r="P3009" s="38">
        <f t="shared" si="282"/>
        <v>0</v>
      </c>
      <c r="Q3009" s="105">
        <f t="shared" si="281"/>
        <v>0</v>
      </c>
      <c r="R3009" s="38">
        <f t="shared" si="283"/>
        <v>0</v>
      </c>
      <c r="S3009" s="40" t="str">
        <f t="shared" si="280"/>
        <v/>
      </c>
    </row>
    <row r="3010" spans="1:19">
      <c r="A3010" s="33"/>
      <c r="B3010" s="34"/>
      <c r="C3010" s="33"/>
      <c r="D3010" s="33"/>
      <c r="E3010" s="33"/>
      <c r="F3010" s="42"/>
      <c r="G3010" s="42"/>
      <c r="I3010">
        <f t="shared" si="284"/>
        <v>0</v>
      </c>
      <c r="J3010">
        <f t="shared" si="285"/>
        <v>0</v>
      </c>
      <c r="L3010" s="107"/>
      <c r="M3010" s="110"/>
      <c r="N3010" s="109"/>
      <c r="P3010" s="38">
        <f t="shared" si="282"/>
        <v>0</v>
      </c>
      <c r="Q3010" s="105">
        <f t="shared" si="281"/>
        <v>0</v>
      </c>
      <c r="R3010" s="38">
        <f t="shared" si="283"/>
        <v>0</v>
      </c>
      <c r="S3010" s="40" t="str">
        <f t="shared" si="280"/>
        <v/>
      </c>
    </row>
    <row r="3011" spans="1:19">
      <c r="A3011" s="33"/>
      <c r="B3011" s="34"/>
      <c r="C3011" s="33"/>
      <c r="D3011" s="33"/>
      <c r="E3011" s="33"/>
      <c r="F3011" s="42"/>
      <c r="G3011" s="42"/>
      <c r="I3011">
        <f t="shared" si="284"/>
        <v>0</v>
      </c>
      <c r="J3011">
        <f t="shared" si="285"/>
        <v>0</v>
      </c>
      <c r="L3011" s="107"/>
      <c r="M3011" s="110"/>
      <c r="N3011" s="109"/>
      <c r="P3011" s="38">
        <f t="shared" si="282"/>
        <v>0</v>
      </c>
      <c r="Q3011" s="105">
        <f t="shared" si="281"/>
        <v>0</v>
      </c>
      <c r="R3011" s="38">
        <f t="shared" si="283"/>
        <v>0</v>
      </c>
      <c r="S3011" s="40" t="str">
        <f t="shared" si="280"/>
        <v/>
      </c>
    </row>
    <row r="3012" spans="1:19">
      <c r="A3012" s="33"/>
      <c r="B3012" s="34"/>
      <c r="C3012" s="33"/>
      <c r="D3012" s="33"/>
      <c r="E3012" s="33"/>
      <c r="F3012" s="42"/>
      <c r="G3012" s="42"/>
      <c r="I3012">
        <f t="shared" si="284"/>
        <v>0</v>
      </c>
      <c r="J3012">
        <f t="shared" si="285"/>
        <v>0</v>
      </c>
      <c r="L3012" s="107"/>
      <c r="M3012" s="110"/>
      <c r="N3012" s="109"/>
      <c r="P3012" s="38">
        <f t="shared" si="282"/>
        <v>0</v>
      </c>
      <c r="Q3012" s="105">
        <f t="shared" si="281"/>
        <v>0</v>
      </c>
      <c r="R3012" s="38">
        <f t="shared" si="283"/>
        <v>0</v>
      </c>
      <c r="S3012" s="40" t="str">
        <f t="shared" si="280"/>
        <v/>
      </c>
    </row>
    <row r="3013" spans="1:19">
      <c r="A3013" s="33"/>
      <c r="B3013" s="34"/>
      <c r="C3013" s="33"/>
      <c r="D3013" s="33"/>
      <c r="E3013" s="33"/>
      <c r="F3013" s="42"/>
      <c r="G3013" s="42"/>
      <c r="I3013">
        <f t="shared" si="284"/>
        <v>0</v>
      </c>
      <c r="J3013">
        <f t="shared" si="285"/>
        <v>0</v>
      </c>
      <c r="L3013" s="107"/>
      <c r="M3013" s="110"/>
      <c r="N3013" s="109"/>
      <c r="P3013" s="38">
        <f t="shared" si="282"/>
        <v>0</v>
      </c>
      <c r="Q3013" s="105">
        <f t="shared" si="281"/>
        <v>0</v>
      </c>
      <c r="R3013" s="38">
        <f t="shared" si="283"/>
        <v>0</v>
      </c>
      <c r="S3013" s="40" t="str">
        <f t="shared" si="280"/>
        <v/>
      </c>
    </row>
    <row r="3014" spans="1:19">
      <c r="A3014" s="33"/>
      <c r="B3014" s="34"/>
      <c r="C3014" s="33"/>
      <c r="D3014" s="33"/>
      <c r="E3014" s="33"/>
      <c r="F3014" s="42"/>
      <c r="G3014" s="42"/>
      <c r="I3014">
        <f t="shared" si="284"/>
        <v>0</v>
      </c>
      <c r="J3014">
        <f t="shared" si="285"/>
        <v>0</v>
      </c>
      <c r="L3014" s="107"/>
      <c r="M3014" s="110"/>
      <c r="N3014" s="109"/>
      <c r="P3014" s="38">
        <f t="shared" si="282"/>
        <v>0</v>
      </c>
      <c r="Q3014" s="105">
        <f t="shared" si="281"/>
        <v>0</v>
      </c>
      <c r="R3014" s="38">
        <f t="shared" si="283"/>
        <v>0</v>
      </c>
      <c r="S3014" s="40" t="str">
        <f t="shared" si="280"/>
        <v/>
      </c>
    </row>
    <row r="3015" spans="1:19">
      <c r="A3015" s="33"/>
      <c r="B3015" s="34"/>
      <c r="C3015" s="33"/>
      <c r="D3015" s="33"/>
      <c r="E3015" s="33"/>
      <c r="F3015" s="42"/>
      <c r="G3015" s="42"/>
      <c r="I3015">
        <f t="shared" si="284"/>
        <v>0</v>
      </c>
      <c r="J3015">
        <f t="shared" si="285"/>
        <v>0</v>
      </c>
      <c r="L3015" s="107"/>
      <c r="M3015" s="110"/>
      <c r="N3015" s="109"/>
      <c r="P3015" s="38">
        <f t="shared" si="282"/>
        <v>0</v>
      </c>
      <c r="Q3015" s="105">
        <f t="shared" si="281"/>
        <v>0</v>
      </c>
      <c r="R3015" s="38">
        <f t="shared" si="283"/>
        <v>0</v>
      </c>
      <c r="S3015" s="40" t="str">
        <f t="shared" ref="S3015:S3078" si="286">IF(C3015=1,SUM(R3015:R3038)-SUM(P3015:P3038),"")</f>
        <v/>
      </c>
    </row>
    <row r="3016" spans="1:19">
      <c r="A3016" s="33"/>
      <c r="B3016" s="34"/>
      <c r="C3016" s="33"/>
      <c r="D3016" s="33"/>
      <c r="E3016" s="33"/>
      <c r="F3016" s="42"/>
      <c r="G3016" s="42"/>
      <c r="I3016">
        <f t="shared" si="284"/>
        <v>0</v>
      </c>
      <c r="J3016">
        <f t="shared" si="285"/>
        <v>0</v>
      </c>
      <c r="L3016" s="107"/>
      <c r="M3016" s="110"/>
      <c r="N3016" s="109"/>
      <c r="P3016" s="38">
        <f t="shared" si="282"/>
        <v>0</v>
      </c>
      <c r="Q3016" s="105">
        <f t="shared" ref="Q3016:Q3079" si="287">I3016*M3016/1000</f>
        <v>0</v>
      </c>
      <c r="R3016" s="38">
        <f t="shared" si="283"/>
        <v>0</v>
      </c>
      <c r="S3016" s="40" t="str">
        <f t="shared" si="286"/>
        <v/>
      </c>
    </row>
    <row r="3017" spans="1:19">
      <c r="A3017" s="33"/>
      <c r="B3017" s="34"/>
      <c r="C3017" s="33"/>
      <c r="D3017" s="33"/>
      <c r="E3017" s="33"/>
      <c r="F3017" s="42"/>
      <c r="G3017" s="42"/>
      <c r="I3017">
        <f t="shared" si="284"/>
        <v>0</v>
      </c>
      <c r="J3017">
        <f t="shared" si="285"/>
        <v>0</v>
      </c>
      <c r="L3017" s="107"/>
      <c r="M3017" s="110"/>
      <c r="N3017" s="109"/>
      <c r="P3017" s="38">
        <f t="shared" si="282"/>
        <v>0</v>
      </c>
      <c r="Q3017" s="105">
        <f t="shared" si="287"/>
        <v>0</v>
      </c>
      <c r="R3017" s="38">
        <f t="shared" si="283"/>
        <v>0</v>
      </c>
      <c r="S3017" s="40" t="str">
        <f t="shared" si="286"/>
        <v/>
      </c>
    </row>
    <row r="3018" spans="1:19">
      <c r="A3018" s="33"/>
      <c r="B3018" s="34"/>
      <c r="C3018" s="33"/>
      <c r="D3018" s="33"/>
      <c r="E3018" s="33"/>
      <c r="F3018" s="42"/>
      <c r="G3018" s="42"/>
      <c r="I3018">
        <f t="shared" si="284"/>
        <v>0</v>
      </c>
      <c r="J3018">
        <f t="shared" si="285"/>
        <v>0</v>
      </c>
      <c r="L3018" s="107"/>
      <c r="M3018" s="110"/>
      <c r="N3018" s="109"/>
      <c r="P3018" s="38">
        <f t="shared" si="282"/>
        <v>0</v>
      </c>
      <c r="Q3018" s="105">
        <f t="shared" si="287"/>
        <v>0</v>
      </c>
      <c r="R3018" s="38">
        <f t="shared" si="283"/>
        <v>0</v>
      </c>
      <c r="S3018" s="40" t="str">
        <f t="shared" si="286"/>
        <v/>
      </c>
    </row>
    <row r="3019" spans="1:19">
      <c r="A3019" s="33"/>
      <c r="B3019" s="34"/>
      <c r="C3019" s="33"/>
      <c r="D3019" s="33"/>
      <c r="E3019" s="33"/>
      <c r="F3019" s="42"/>
      <c r="G3019" s="42"/>
      <c r="I3019">
        <f t="shared" si="284"/>
        <v>0</v>
      </c>
      <c r="J3019">
        <f t="shared" si="285"/>
        <v>0</v>
      </c>
      <c r="L3019" s="107"/>
      <c r="M3019" s="110"/>
      <c r="N3019" s="109"/>
      <c r="P3019" s="38">
        <f t="shared" si="282"/>
        <v>0</v>
      </c>
      <c r="Q3019" s="105">
        <f t="shared" si="287"/>
        <v>0</v>
      </c>
      <c r="R3019" s="38">
        <f t="shared" si="283"/>
        <v>0</v>
      </c>
      <c r="S3019" s="40" t="str">
        <f t="shared" si="286"/>
        <v/>
      </c>
    </row>
    <row r="3020" spans="1:19">
      <c r="A3020" s="33"/>
      <c r="B3020" s="34"/>
      <c r="C3020" s="33"/>
      <c r="D3020" s="33"/>
      <c r="E3020" s="33"/>
      <c r="F3020" s="42"/>
      <c r="G3020" s="42"/>
      <c r="I3020">
        <f t="shared" si="284"/>
        <v>0</v>
      </c>
      <c r="J3020">
        <f t="shared" si="285"/>
        <v>0</v>
      </c>
      <c r="L3020" s="107"/>
      <c r="M3020" s="110"/>
      <c r="N3020" s="109"/>
      <c r="P3020" s="38">
        <f t="shared" si="282"/>
        <v>0</v>
      </c>
      <c r="Q3020" s="105">
        <f t="shared" si="287"/>
        <v>0</v>
      </c>
      <c r="R3020" s="38">
        <f t="shared" si="283"/>
        <v>0</v>
      </c>
      <c r="S3020" s="40" t="str">
        <f t="shared" si="286"/>
        <v/>
      </c>
    </row>
    <row r="3021" spans="1:19">
      <c r="A3021" s="33"/>
      <c r="B3021" s="34"/>
      <c r="C3021" s="33"/>
      <c r="D3021" s="33"/>
      <c r="E3021" s="33"/>
      <c r="F3021" s="42"/>
      <c r="G3021" s="42"/>
      <c r="I3021">
        <f t="shared" si="284"/>
        <v>0</v>
      </c>
      <c r="J3021">
        <f t="shared" si="285"/>
        <v>0</v>
      </c>
      <c r="L3021" s="107"/>
      <c r="M3021" s="110"/>
      <c r="N3021" s="109"/>
      <c r="P3021" s="38">
        <f t="shared" si="282"/>
        <v>0</v>
      </c>
      <c r="Q3021" s="105">
        <f t="shared" si="287"/>
        <v>0</v>
      </c>
      <c r="R3021" s="38">
        <f t="shared" si="283"/>
        <v>0</v>
      </c>
      <c r="S3021" s="40" t="str">
        <f t="shared" si="286"/>
        <v/>
      </c>
    </row>
    <row r="3022" spans="1:19">
      <c r="A3022" s="33"/>
      <c r="B3022" s="34"/>
      <c r="C3022" s="33"/>
      <c r="D3022" s="33"/>
      <c r="E3022" s="33"/>
      <c r="F3022" s="42"/>
      <c r="G3022" s="42"/>
      <c r="I3022">
        <f t="shared" si="284"/>
        <v>0</v>
      </c>
      <c r="J3022">
        <f t="shared" si="285"/>
        <v>0</v>
      </c>
      <c r="L3022" s="107"/>
      <c r="M3022" s="110"/>
      <c r="N3022" s="109"/>
      <c r="P3022" s="38">
        <f t="shared" si="282"/>
        <v>0</v>
      </c>
      <c r="Q3022" s="105">
        <f t="shared" si="287"/>
        <v>0</v>
      </c>
      <c r="R3022" s="38">
        <f t="shared" si="283"/>
        <v>0</v>
      </c>
      <c r="S3022" s="40" t="str">
        <f t="shared" si="286"/>
        <v/>
      </c>
    </row>
    <row r="3023" spans="1:19">
      <c r="A3023" s="33"/>
      <c r="B3023" s="34"/>
      <c r="C3023" s="33"/>
      <c r="D3023" s="33"/>
      <c r="E3023" s="33"/>
      <c r="F3023" s="42"/>
      <c r="G3023" s="42"/>
      <c r="I3023">
        <f t="shared" si="284"/>
        <v>0</v>
      </c>
      <c r="J3023">
        <f t="shared" si="285"/>
        <v>0</v>
      </c>
      <c r="L3023" s="107"/>
      <c r="M3023" s="110"/>
      <c r="N3023" s="109"/>
      <c r="P3023" s="38">
        <f t="shared" si="282"/>
        <v>0</v>
      </c>
      <c r="Q3023" s="105">
        <f t="shared" si="287"/>
        <v>0</v>
      </c>
      <c r="R3023" s="38">
        <f t="shared" si="283"/>
        <v>0</v>
      </c>
      <c r="S3023" s="40" t="str">
        <f t="shared" si="286"/>
        <v/>
      </c>
    </row>
    <row r="3024" spans="1:19">
      <c r="A3024" s="33"/>
      <c r="B3024" s="34"/>
      <c r="C3024" s="33"/>
      <c r="D3024" s="33"/>
      <c r="E3024" s="33"/>
      <c r="F3024" s="42"/>
      <c r="G3024" s="42"/>
      <c r="I3024">
        <f t="shared" si="284"/>
        <v>0</v>
      </c>
      <c r="J3024">
        <f t="shared" si="285"/>
        <v>0</v>
      </c>
      <c r="L3024" s="107"/>
      <c r="M3024" s="110"/>
      <c r="N3024" s="109"/>
      <c r="P3024" s="38">
        <f t="shared" si="282"/>
        <v>0</v>
      </c>
      <c r="Q3024" s="105">
        <f t="shared" si="287"/>
        <v>0</v>
      </c>
      <c r="R3024" s="38">
        <f t="shared" si="283"/>
        <v>0</v>
      </c>
      <c r="S3024" s="40" t="str">
        <f t="shared" si="286"/>
        <v/>
      </c>
    </row>
    <row r="3025" spans="1:19">
      <c r="A3025" s="33"/>
      <c r="B3025" s="34"/>
      <c r="C3025" s="33"/>
      <c r="D3025" s="33"/>
      <c r="E3025" s="33"/>
      <c r="F3025" s="42"/>
      <c r="G3025" s="42"/>
      <c r="I3025">
        <f t="shared" si="284"/>
        <v>0</v>
      </c>
      <c r="J3025">
        <f t="shared" si="285"/>
        <v>0</v>
      </c>
      <c r="L3025" s="107"/>
      <c r="M3025" s="110"/>
      <c r="N3025" s="109"/>
      <c r="P3025" s="38">
        <f t="shared" si="282"/>
        <v>0</v>
      </c>
      <c r="Q3025" s="105">
        <f t="shared" si="287"/>
        <v>0</v>
      </c>
      <c r="R3025" s="38">
        <f t="shared" si="283"/>
        <v>0</v>
      </c>
      <c r="S3025" s="40" t="str">
        <f t="shared" si="286"/>
        <v/>
      </c>
    </row>
    <row r="3026" spans="1:19">
      <c r="A3026" s="33"/>
      <c r="B3026" s="34"/>
      <c r="C3026" s="33"/>
      <c r="D3026" s="33"/>
      <c r="E3026" s="33"/>
      <c r="F3026" s="42"/>
      <c r="G3026" s="42"/>
      <c r="I3026">
        <f t="shared" si="284"/>
        <v>0</v>
      </c>
      <c r="J3026">
        <f t="shared" si="285"/>
        <v>0</v>
      </c>
      <c r="L3026" s="107"/>
      <c r="M3026" s="110"/>
      <c r="N3026" s="109"/>
      <c r="P3026" s="38">
        <f t="shared" si="282"/>
        <v>0</v>
      </c>
      <c r="Q3026" s="105">
        <f t="shared" si="287"/>
        <v>0</v>
      </c>
      <c r="R3026" s="38">
        <f t="shared" si="283"/>
        <v>0</v>
      </c>
      <c r="S3026" s="40" t="str">
        <f t="shared" si="286"/>
        <v/>
      </c>
    </row>
    <row r="3027" spans="1:19">
      <c r="A3027" s="33"/>
      <c r="B3027" s="34"/>
      <c r="C3027" s="33"/>
      <c r="D3027" s="33"/>
      <c r="E3027" s="33"/>
      <c r="F3027" s="42"/>
      <c r="G3027" s="42"/>
      <c r="I3027">
        <f t="shared" si="284"/>
        <v>0</v>
      </c>
      <c r="J3027">
        <f t="shared" si="285"/>
        <v>0</v>
      </c>
      <c r="L3027" s="107"/>
      <c r="M3027" s="110"/>
      <c r="N3027" s="109"/>
      <c r="P3027" s="38">
        <f t="shared" si="282"/>
        <v>0</v>
      </c>
      <c r="Q3027" s="105">
        <f t="shared" si="287"/>
        <v>0</v>
      </c>
      <c r="R3027" s="38">
        <f t="shared" si="283"/>
        <v>0</v>
      </c>
      <c r="S3027" s="40" t="str">
        <f t="shared" si="286"/>
        <v/>
      </c>
    </row>
    <row r="3028" spans="1:19">
      <c r="A3028" s="33"/>
      <c r="B3028" s="34"/>
      <c r="C3028" s="33"/>
      <c r="D3028" s="33"/>
      <c r="E3028" s="33"/>
      <c r="F3028" s="42"/>
      <c r="G3028" s="42"/>
      <c r="I3028">
        <f t="shared" si="284"/>
        <v>0</v>
      </c>
      <c r="J3028">
        <f t="shared" si="285"/>
        <v>0</v>
      </c>
      <c r="L3028" s="107"/>
      <c r="M3028" s="110"/>
      <c r="N3028" s="109"/>
      <c r="P3028" s="38">
        <f t="shared" si="282"/>
        <v>0</v>
      </c>
      <c r="Q3028" s="105">
        <f t="shared" si="287"/>
        <v>0</v>
      </c>
      <c r="R3028" s="38">
        <f t="shared" si="283"/>
        <v>0</v>
      </c>
      <c r="S3028" s="40" t="str">
        <f t="shared" si="286"/>
        <v/>
      </c>
    </row>
    <row r="3029" spans="1:19">
      <c r="A3029" s="33"/>
      <c r="B3029" s="34"/>
      <c r="C3029" s="33"/>
      <c r="D3029" s="33"/>
      <c r="E3029" s="33"/>
      <c r="F3029" s="42"/>
      <c r="G3029" s="42"/>
      <c r="I3029">
        <f t="shared" si="284"/>
        <v>0</v>
      </c>
      <c r="J3029">
        <f t="shared" si="285"/>
        <v>0</v>
      </c>
      <c r="L3029" s="107"/>
      <c r="M3029" s="110"/>
      <c r="N3029" s="109"/>
      <c r="P3029" s="38">
        <f t="shared" si="282"/>
        <v>0</v>
      </c>
      <c r="Q3029" s="105">
        <f t="shared" si="287"/>
        <v>0</v>
      </c>
      <c r="R3029" s="38">
        <f t="shared" si="283"/>
        <v>0</v>
      </c>
      <c r="S3029" s="40" t="str">
        <f t="shared" si="286"/>
        <v/>
      </c>
    </row>
    <row r="3030" spans="1:19">
      <c r="A3030" s="33"/>
      <c r="B3030" s="34"/>
      <c r="C3030" s="33"/>
      <c r="D3030" s="33"/>
      <c r="E3030" s="33"/>
      <c r="F3030" s="42"/>
      <c r="G3030" s="42"/>
      <c r="I3030">
        <f t="shared" si="284"/>
        <v>0</v>
      </c>
      <c r="J3030">
        <f t="shared" si="285"/>
        <v>0</v>
      </c>
      <c r="L3030" s="107"/>
      <c r="M3030" s="110"/>
      <c r="N3030" s="109"/>
      <c r="P3030" s="38">
        <f t="shared" si="282"/>
        <v>0</v>
      </c>
      <c r="Q3030" s="105">
        <f t="shared" si="287"/>
        <v>0</v>
      </c>
      <c r="R3030" s="38">
        <f t="shared" si="283"/>
        <v>0</v>
      </c>
      <c r="S3030" s="40" t="str">
        <f t="shared" si="286"/>
        <v/>
      </c>
    </row>
    <row r="3031" spans="1:19">
      <c r="A3031" s="33"/>
      <c r="B3031" s="34"/>
      <c r="C3031" s="33"/>
      <c r="D3031" s="33"/>
      <c r="E3031" s="33"/>
      <c r="F3031" s="42"/>
      <c r="G3031" s="42"/>
      <c r="I3031">
        <f t="shared" si="284"/>
        <v>0</v>
      </c>
      <c r="J3031">
        <f t="shared" si="285"/>
        <v>0</v>
      </c>
      <c r="L3031" s="107"/>
      <c r="M3031" s="110"/>
      <c r="N3031" s="109"/>
      <c r="P3031" s="38">
        <f t="shared" si="282"/>
        <v>0</v>
      </c>
      <c r="Q3031" s="105">
        <f t="shared" si="287"/>
        <v>0</v>
      </c>
      <c r="R3031" s="38">
        <f t="shared" si="283"/>
        <v>0</v>
      </c>
      <c r="S3031" s="40" t="str">
        <f t="shared" si="286"/>
        <v/>
      </c>
    </row>
    <row r="3032" spans="1:19">
      <c r="A3032" s="33"/>
      <c r="B3032" s="34"/>
      <c r="C3032" s="33"/>
      <c r="D3032" s="33"/>
      <c r="E3032" s="33"/>
      <c r="F3032" s="42"/>
      <c r="G3032" s="42"/>
      <c r="I3032">
        <f t="shared" si="284"/>
        <v>0</v>
      </c>
      <c r="J3032">
        <f t="shared" si="285"/>
        <v>0</v>
      </c>
      <c r="L3032" s="107"/>
      <c r="M3032" s="110"/>
      <c r="N3032" s="109"/>
      <c r="P3032" s="38">
        <f t="shared" si="282"/>
        <v>0</v>
      </c>
      <c r="Q3032" s="105">
        <f t="shared" si="287"/>
        <v>0</v>
      </c>
      <c r="R3032" s="38">
        <f t="shared" si="283"/>
        <v>0</v>
      </c>
      <c r="S3032" s="40" t="str">
        <f t="shared" si="286"/>
        <v/>
      </c>
    </row>
    <row r="3033" spans="1:19">
      <c r="A3033" s="33"/>
      <c r="B3033" s="34"/>
      <c r="C3033" s="33"/>
      <c r="D3033" s="33"/>
      <c r="E3033" s="33"/>
      <c r="F3033" s="42"/>
      <c r="G3033" s="42"/>
      <c r="I3033">
        <f t="shared" si="284"/>
        <v>0</v>
      </c>
      <c r="J3033">
        <f t="shared" si="285"/>
        <v>0</v>
      </c>
      <c r="L3033" s="107"/>
      <c r="M3033" s="110"/>
      <c r="N3033" s="109"/>
      <c r="P3033" s="38">
        <f t="shared" si="282"/>
        <v>0</v>
      </c>
      <c r="Q3033" s="105">
        <f t="shared" si="287"/>
        <v>0</v>
      </c>
      <c r="R3033" s="38">
        <f t="shared" si="283"/>
        <v>0</v>
      </c>
      <c r="S3033" s="40" t="str">
        <f t="shared" si="286"/>
        <v/>
      </c>
    </row>
    <row r="3034" spans="1:19">
      <c r="A3034" s="33"/>
      <c r="B3034" s="34"/>
      <c r="C3034" s="33"/>
      <c r="D3034" s="33"/>
      <c r="E3034" s="33"/>
      <c r="F3034" s="42"/>
      <c r="G3034" s="42"/>
      <c r="I3034">
        <f t="shared" si="284"/>
        <v>0</v>
      </c>
      <c r="J3034">
        <f t="shared" si="285"/>
        <v>0</v>
      </c>
      <c r="L3034" s="107"/>
      <c r="M3034" s="110"/>
      <c r="N3034" s="109"/>
      <c r="P3034" s="38">
        <f t="shared" si="282"/>
        <v>0</v>
      </c>
      <c r="Q3034" s="105">
        <f t="shared" si="287"/>
        <v>0</v>
      </c>
      <c r="R3034" s="38">
        <f t="shared" si="283"/>
        <v>0</v>
      </c>
      <c r="S3034" s="40" t="str">
        <f t="shared" si="286"/>
        <v/>
      </c>
    </row>
    <row r="3035" spans="1:19">
      <c r="A3035" s="33"/>
      <c r="B3035" s="34"/>
      <c r="C3035" s="33"/>
      <c r="D3035" s="33"/>
      <c r="E3035" s="33"/>
      <c r="F3035" s="42"/>
      <c r="G3035" s="42"/>
      <c r="I3035">
        <f t="shared" si="284"/>
        <v>0</v>
      </c>
      <c r="J3035">
        <f t="shared" si="285"/>
        <v>0</v>
      </c>
      <c r="L3035" s="107"/>
      <c r="M3035" s="110"/>
      <c r="N3035" s="109"/>
      <c r="P3035" s="38">
        <f t="shared" si="282"/>
        <v>0</v>
      </c>
      <c r="Q3035" s="105">
        <f t="shared" si="287"/>
        <v>0</v>
      </c>
      <c r="R3035" s="38">
        <f t="shared" si="283"/>
        <v>0</v>
      </c>
      <c r="S3035" s="40" t="str">
        <f t="shared" si="286"/>
        <v/>
      </c>
    </row>
    <row r="3036" spans="1:19">
      <c r="A3036" s="33"/>
      <c r="B3036" s="34"/>
      <c r="C3036" s="33"/>
      <c r="D3036" s="33"/>
      <c r="E3036" s="33"/>
      <c r="F3036" s="42"/>
      <c r="G3036" s="42"/>
      <c r="I3036">
        <f t="shared" si="284"/>
        <v>0</v>
      </c>
      <c r="J3036">
        <f t="shared" si="285"/>
        <v>0</v>
      </c>
      <c r="L3036" s="107"/>
      <c r="M3036" s="110"/>
      <c r="N3036" s="109"/>
      <c r="P3036" s="38">
        <f t="shared" si="282"/>
        <v>0</v>
      </c>
      <c r="Q3036" s="105">
        <f t="shared" si="287"/>
        <v>0</v>
      </c>
      <c r="R3036" s="38">
        <f t="shared" si="283"/>
        <v>0</v>
      </c>
      <c r="S3036" s="40" t="str">
        <f t="shared" si="286"/>
        <v/>
      </c>
    </row>
    <row r="3037" spans="1:19">
      <c r="A3037" s="33"/>
      <c r="B3037" s="34"/>
      <c r="C3037" s="33"/>
      <c r="D3037" s="33"/>
      <c r="E3037" s="33"/>
      <c r="F3037" s="42"/>
      <c r="G3037" s="42"/>
      <c r="I3037">
        <f t="shared" si="284"/>
        <v>0</v>
      </c>
      <c r="J3037">
        <f t="shared" si="285"/>
        <v>0</v>
      </c>
      <c r="L3037" s="107"/>
      <c r="M3037" s="110"/>
      <c r="N3037" s="109"/>
      <c r="P3037" s="38">
        <f t="shared" si="282"/>
        <v>0</v>
      </c>
      <c r="Q3037" s="105">
        <f t="shared" si="287"/>
        <v>0</v>
      </c>
      <c r="R3037" s="38">
        <f t="shared" si="283"/>
        <v>0</v>
      </c>
      <c r="S3037" s="40" t="str">
        <f t="shared" si="286"/>
        <v/>
      </c>
    </row>
    <row r="3038" spans="1:19">
      <c r="A3038" s="33"/>
      <c r="B3038" s="34"/>
      <c r="C3038" s="33"/>
      <c r="D3038" s="33"/>
      <c r="E3038" s="33"/>
      <c r="F3038" s="42"/>
      <c r="G3038" s="42"/>
      <c r="I3038">
        <f t="shared" si="284"/>
        <v>0</v>
      </c>
      <c r="J3038">
        <f t="shared" si="285"/>
        <v>0</v>
      </c>
      <c r="L3038" s="107"/>
      <c r="M3038" s="110"/>
      <c r="N3038" s="109"/>
      <c r="P3038" s="38">
        <f t="shared" si="282"/>
        <v>0</v>
      </c>
      <c r="Q3038" s="105">
        <f t="shared" si="287"/>
        <v>0</v>
      </c>
      <c r="R3038" s="38">
        <f t="shared" si="283"/>
        <v>0</v>
      </c>
      <c r="S3038" s="40" t="str">
        <f t="shared" si="286"/>
        <v/>
      </c>
    </row>
    <row r="3039" spans="1:19">
      <c r="A3039" s="33"/>
      <c r="B3039" s="34"/>
      <c r="C3039" s="33"/>
      <c r="D3039" s="33"/>
      <c r="E3039" s="33"/>
      <c r="F3039" s="42"/>
      <c r="G3039" s="42"/>
      <c r="I3039">
        <f t="shared" si="284"/>
        <v>0</v>
      </c>
      <c r="J3039">
        <f t="shared" si="285"/>
        <v>0</v>
      </c>
      <c r="L3039" s="107"/>
      <c r="M3039" s="110"/>
      <c r="N3039" s="109"/>
      <c r="P3039" s="38">
        <f t="shared" si="282"/>
        <v>0</v>
      </c>
      <c r="Q3039" s="105">
        <f t="shared" si="287"/>
        <v>0</v>
      </c>
      <c r="R3039" s="38">
        <f t="shared" si="283"/>
        <v>0</v>
      </c>
      <c r="S3039" s="40" t="str">
        <f t="shared" si="286"/>
        <v/>
      </c>
    </row>
    <row r="3040" spans="1:19">
      <c r="A3040" s="33"/>
      <c r="B3040" s="34"/>
      <c r="C3040" s="33"/>
      <c r="D3040" s="33"/>
      <c r="E3040" s="33"/>
      <c r="F3040" s="42"/>
      <c r="G3040" s="42"/>
      <c r="I3040">
        <f t="shared" si="284"/>
        <v>0</v>
      </c>
      <c r="J3040">
        <f t="shared" si="285"/>
        <v>0</v>
      </c>
      <c r="L3040" s="107"/>
      <c r="M3040" s="110"/>
      <c r="N3040" s="109"/>
      <c r="P3040" s="38">
        <f t="shared" si="282"/>
        <v>0</v>
      </c>
      <c r="Q3040" s="105">
        <f t="shared" si="287"/>
        <v>0</v>
      </c>
      <c r="R3040" s="38">
        <f t="shared" si="283"/>
        <v>0</v>
      </c>
      <c r="S3040" s="40" t="str">
        <f t="shared" si="286"/>
        <v/>
      </c>
    </row>
    <row r="3041" spans="1:19">
      <c r="A3041" s="33"/>
      <c r="B3041" s="34"/>
      <c r="C3041" s="33"/>
      <c r="D3041" s="33"/>
      <c r="E3041" s="33"/>
      <c r="F3041" s="42"/>
      <c r="G3041" s="42"/>
      <c r="I3041">
        <f t="shared" si="284"/>
        <v>0</v>
      </c>
      <c r="J3041">
        <f t="shared" si="285"/>
        <v>0</v>
      </c>
      <c r="L3041" s="107"/>
      <c r="M3041" s="110"/>
      <c r="N3041" s="109"/>
      <c r="P3041" s="38">
        <f t="shared" si="282"/>
        <v>0</v>
      </c>
      <c r="Q3041" s="105">
        <f t="shared" si="287"/>
        <v>0</v>
      </c>
      <c r="R3041" s="38">
        <f t="shared" si="283"/>
        <v>0</v>
      </c>
      <c r="S3041" s="40" t="str">
        <f t="shared" si="286"/>
        <v/>
      </c>
    </row>
    <row r="3042" spans="1:19">
      <c r="A3042" s="33"/>
      <c r="B3042" s="34"/>
      <c r="C3042" s="33"/>
      <c r="D3042" s="33"/>
      <c r="E3042" s="33"/>
      <c r="F3042" s="42"/>
      <c r="G3042" s="42"/>
      <c r="I3042">
        <f t="shared" si="284"/>
        <v>0</v>
      </c>
      <c r="J3042">
        <f t="shared" si="285"/>
        <v>0</v>
      </c>
      <c r="L3042" s="107"/>
      <c r="M3042" s="110"/>
      <c r="N3042" s="109"/>
      <c r="P3042" s="38">
        <f t="shared" si="282"/>
        <v>0</v>
      </c>
      <c r="Q3042" s="105">
        <f t="shared" si="287"/>
        <v>0</v>
      </c>
      <c r="R3042" s="38">
        <f t="shared" si="283"/>
        <v>0</v>
      </c>
      <c r="S3042" s="40" t="str">
        <f t="shared" si="286"/>
        <v/>
      </c>
    </row>
    <row r="3043" spans="1:19">
      <c r="A3043" s="33"/>
      <c r="B3043" s="34"/>
      <c r="C3043" s="33"/>
      <c r="D3043" s="33"/>
      <c r="E3043" s="33"/>
      <c r="F3043" s="42"/>
      <c r="G3043" s="42"/>
      <c r="I3043">
        <f t="shared" si="284"/>
        <v>0</v>
      </c>
      <c r="J3043">
        <f t="shared" si="285"/>
        <v>0</v>
      </c>
      <c r="L3043" s="107"/>
      <c r="M3043" s="110"/>
      <c r="N3043" s="109"/>
      <c r="P3043" s="38">
        <f t="shared" si="282"/>
        <v>0</v>
      </c>
      <c r="Q3043" s="105">
        <f t="shared" si="287"/>
        <v>0</v>
      </c>
      <c r="R3043" s="38">
        <f t="shared" si="283"/>
        <v>0</v>
      </c>
      <c r="S3043" s="40" t="str">
        <f t="shared" si="286"/>
        <v/>
      </c>
    </row>
    <row r="3044" spans="1:19">
      <c r="A3044" s="33"/>
      <c r="B3044" s="34"/>
      <c r="C3044" s="33"/>
      <c r="D3044" s="33"/>
      <c r="E3044" s="33"/>
      <c r="F3044" s="42"/>
      <c r="G3044" s="42"/>
      <c r="I3044">
        <f t="shared" si="284"/>
        <v>0</v>
      </c>
      <c r="J3044">
        <f t="shared" si="285"/>
        <v>0</v>
      </c>
      <c r="L3044" s="107"/>
      <c r="M3044" s="110"/>
      <c r="N3044" s="109"/>
      <c r="P3044" s="38">
        <f t="shared" si="282"/>
        <v>0</v>
      </c>
      <c r="Q3044" s="105">
        <f t="shared" si="287"/>
        <v>0</v>
      </c>
      <c r="R3044" s="38">
        <f t="shared" si="283"/>
        <v>0</v>
      </c>
      <c r="S3044" s="40" t="str">
        <f t="shared" si="286"/>
        <v/>
      </c>
    </row>
    <row r="3045" spans="1:19">
      <c r="A3045" s="33"/>
      <c r="B3045" s="34"/>
      <c r="C3045" s="33"/>
      <c r="D3045" s="33"/>
      <c r="E3045" s="33"/>
      <c r="F3045" s="42"/>
      <c r="G3045" s="42"/>
      <c r="I3045">
        <f t="shared" si="284"/>
        <v>0</v>
      </c>
      <c r="J3045">
        <f t="shared" si="285"/>
        <v>0</v>
      </c>
      <c r="L3045" s="107"/>
      <c r="M3045" s="110"/>
      <c r="N3045" s="109"/>
      <c r="P3045" s="38">
        <f t="shared" si="282"/>
        <v>0</v>
      </c>
      <c r="Q3045" s="105">
        <f t="shared" si="287"/>
        <v>0</v>
      </c>
      <c r="R3045" s="38">
        <f t="shared" si="283"/>
        <v>0</v>
      </c>
      <c r="S3045" s="40" t="str">
        <f t="shared" si="286"/>
        <v/>
      </c>
    </row>
    <row r="3046" spans="1:19">
      <c r="A3046" s="33"/>
      <c r="B3046" s="34"/>
      <c r="C3046" s="33"/>
      <c r="D3046" s="33"/>
      <c r="E3046" s="33"/>
      <c r="F3046" s="42"/>
      <c r="G3046" s="42"/>
      <c r="I3046">
        <f t="shared" si="284"/>
        <v>0</v>
      </c>
      <c r="J3046">
        <f t="shared" si="285"/>
        <v>0</v>
      </c>
      <c r="L3046" s="107"/>
      <c r="M3046" s="110"/>
      <c r="N3046" s="109"/>
      <c r="P3046" s="38">
        <f t="shared" si="282"/>
        <v>0</v>
      </c>
      <c r="Q3046" s="105">
        <f t="shared" si="287"/>
        <v>0</v>
      </c>
      <c r="R3046" s="38">
        <f t="shared" si="283"/>
        <v>0</v>
      </c>
      <c r="S3046" s="40" t="str">
        <f t="shared" si="286"/>
        <v/>
      </c>
    </row>
    <row r="3047" spans="1:19">
      <c r="A3047" s="33"/>
      <c r="B3047" s="34"/>
      <c r="C3047" s="33"/>
      <c r="D3047" s="33"/>
      <c r="E3047" s="33"/>
      <c r="F3047" s="42"/>
      <c r="G3047" s="42"/>
      <c r="I3047">
        <f t="shared" si="284"/>
        <v>0</v>
      </c>
      <c r="J3047">
        <f t="shared" si="285"/>
        <v>0</v>
      </c>
      <c r="L3047" s="107"/>
      <c r="M3047" s="110"/>
      <c r="N3047" s="109"/>
      <c r="P3047" s="38">
        <f t="shared" si="282"/>
        <v>0</v>
      </c>
      <c r="Q3047" s="105">
        <f t="shared" si="287"/>
        <v>0</v>
      </c>
      <c r="R3047" s="38">
        <f t="shared" si="283"/>
        <v>0</v>
      </c>
      <c r="S3047" s="40" t="str">
        <f t="shared" si="286"/>
        <v/>
      </c>
    </row>
    <row r="3048" spans="1:19">
      <c r="A3048" s="33"/>
      <c r="B3048" s="34"/>
      <c r="C3048" s="33"/>
      <c r="D3048" s="33"/>
      <c r="E3048" s="33"/>
      <c r="F3048" s="42"/>
      <c r="G3048" s="42"/>
      <c r="I3048">
        <f t="shared" si="284"/>
        <v>0</v>
      </c>
      <c r="J3048">
        <f t="shared" si="285"/>
        <v>0</v>
      </c>
      <c r="L3048" s="107"/>
      <c r="M3048" s="110"/>
      <c r="N3048" s="109"/>
      <c r="P3048" s="38">
        <f t="shared" si="282"/>
        <v>0</v>
      </c>
      <c r="Q3048" s="105">
        <f t="shared" si="287"/>
        <v>0</v>
      </c>
      <c r="R3048" s="38">
        <f t="shared" si="283"/>
        <v>0</v>
      </c>
      <c r="S3048" s="40" t="str">
        <f t="shared" si="286"/>
        <v/>
      </c>
    </row>
    <row r="3049" spans="1:19">
      <c r="A3049" s="33"/>
      <c r="B3049" s="34"/>
      <c r="C3049" s="33"/>
      <c r="D3049" s="33"/>
      <c r="E3049" s="33"/>
      <c r="F3049" s="42"/>
      <c r="G3049" s="42"/>
      <c r="I3049">
        <f t="shared" si="284"/>
        <v>0</v>
      </c>
      <c r="J3049">
        <f t="shared" si="285"/>
        <v>0</v>
      </c>
      <c r="L3049" s="107"/>
      <c r="M3049" s="110"/>
      <c r="N3049" s="109"/>
      <c r="P3049" s="38">
        <f t="shared" si="282"/>
        <v>0</v>
      </c>
      <c r="Q3049" s="105">
        <f t="shared" si="287"/>
        <v>0</v>
      </c>
      <c r="R3049" s="38">
        <f t="shared" si="283"/>
        <v>0</v>
      </c>
      <c r="S3049" s="40" t="str">
        <f t="shared" si="286"/>
        <v/>
      </c>
    </row>
    <row r="3050" spans="1:19">
      <c r="A3050" s="33"/>
      <c r="B3050" s="34"/>
      <c r="C3050" s="33"/>
      <c r="D3050" s="33"/>
      <c r="E3050" s="33"/>
      <c r="F3050" s="42"/>
      <c r="G3050" s="42"/>
      <c r="I3050">
        <f t="shared" si="284"/>
        <v>0</v>
      </c>
      <c r="J3050">
        <f t="shared" si="285"/>
        <v>0</v>
      </c>
      <c r="L3050" s="107"/>
      <c r="M3050" s="110"/>
      <c r="N3050" s="109"/>
      <c r="P3050" s="38">
        <f t="shared" si="282"/>
        <v>0</v>
      </c>
      <c r="Q3050" s="105">
        <f t="shared" si="287"/>
        <v>0</v>
      </c>
      <c r="R3050" s="38">
        <f t="shared" si="283"/>
        <v>0</v>
      </c>
      <c r="S3050" s="40" t="str">
        <f t="shared" si="286"/>
        <v/>
      </c>
    </row>
    <row r="3051" spans="1:19">
      <c r="A3051" s="33"/>
      <c r="B3051" s="34"/>
      <c r="C3051" s="33"/>
      <c r="D3051" s="33"/>
      <c r="E3051" s="33"/>
      <c r="F3051" s="42"/>
      <c r="G3051" s="42"/>
      <c r="I3051">
        <f t="shared" si="284"/>
        <v>0</v>
      </c>
      <c r="J3051">
        <f t="shared" si="285"/>
        <v>0</v>
      </c>
      <c r="L3051" s="107"/>
      <c r="M3051" s="110"/>
      <c r="N3051" s="109"/>
      <c r="P3051" s="38">
        <f t="shared" si="282"/>
        <v>0</v>
      </c>
      <c r="Q3051" s="105">
        <f t="shared" si="287"/>
        <v>0</v>
      </c>
      <c r="R3051" s="38">
        <f t="shared" si="283"/>
        <v>0</v>
      </c>
      <c r="S3051" s="40" t="str">
        <f t="shared" si="286"/>
        <v/>
      </c>
    </row>
    <row r="3052" spans="1:19">
      <c r="A3052" s="33"/>
      <c r="B3052" s="34"/>
      <c r="C3052" s="33"/>
      <c r="D3052" s="33"/>
      <c r="E3052" s="33"/>
      <c r="F3052" s="42"/>
      <c r="G3052" s="42"/>
      <c r="I3052">
        <f t="shared" si="284"/>
        <v>0</v>
      </c>
      <c r="J3052">
        <f t="shared" si="285"/>
        <v>0</v>
      </c>
      <c r="L3052" s="107"/>
      <c r="M3052" s="110"/>
      <c r="N3052" s="109"/>
      <c r="P3052" s="38">
        <f t="shared" si="282"/>
        <v>0</v>
      </c>
      <c r="Q3052" s="105">
        <f t="shared" si="287"/>
        <v>0</v>
      </c>
      <c r="R3052" s="38">
        <f t="shared" si="283"/>
        <v>0</v>
      </c>
      <c r="S3052" s="40" t="str">
        <f t="shared" si="286"/>
        <v/>
      </c>
    </row>
    <row r="3053" spans="1:19">
      <c r="A3053" s="33"/>
      <c r="B3053" s="34"/>
      <c r="C3053" s="33"/>
      <c r="D3053" s="33"/>
      <c r="E3053" s="33"/>
      <c r="F3053" s="42"/>
      <c r="G3053" s="42"/>
      <c r="I3053">
        <f t="shared" si="284"/>
        <v>0</v>
      </c>
      <c r="J3053">
        <f t="shared" si="285"/>
        <v>0</v>
      </c>
      <c r="L3053" s="107"/>
      <c r="M3053" s="110"/>
      <c r="N3053" s="109"/>
      <c r="P3053" s="38">
        <f t="shared" si="282"/>
        <v>0</v>
      </c>
      <c r="Q3053" s="105">
        <f t="shared" si="287"/>
        <v>0</v>
      </c>
      <c r="R3053" s="38">
        <f t="shared" si="283"/>
        <v>0</v>
      </c>
      <c r="S3053" s="40" t="str">
        <f t="shared" si="286"/>
        <v/>
      </c>
    </row>
    <row r="3054" spans="1:19">
      <c r="A3054" s="33"/>
      <c r="B3054" s="34"/>
      <c r="C3054" s="33"/>
      <c r="D3054" s="33"/>
      <c r="E3054" s="33"/>
      <c r="F3054" s="42"/>
      <c r="G3054" s="42"/>
      <c r="I3054">
        <f t="shared" si="284"/>
        <v>0</v>
      </c>
      <c r="J3054">
        <f t="shared" si="285"/>
        <v>0</v>
      </c>
      <c r="L3054" s="107"/>
      <c r="M3054" s="110"/>
      <c r="N3054" s="109"/>
      <c r="P3054" s="38">
        <f t="shared" si="282"/>
        <v>0</v>
      </c>
      <c r="Q3054" s="105">
        <f t="shared" si="287"/>
        <v>0</v>
      </c>
      <c r="R3054" s="38">
        <f t="shared" si="283"/>
        <v>0</v>
      </c>
      <c r="S3054" s="40" t="str">
        <f t="shared" si="286"/>
        <v/>
      </c>
    </row>
    <row r="3055" spans="1:19">
      <c r="A3055" s="33"/>
      <c r="B3055" s="34"/>
      <c r="C3055" s="33"/>
      <c r="D3055" s="33"/>
      <c r="E3055" s="33"/>
      <c r="F3055" s="42"/>
      <c r="G3055" s="42"/>
      <c r="I3055">
        <f t="shared" si="284"/>
        <v>0</v>
      </c>
      <c r="J3055">
        <f t="shared" si="285"/>
        <v>0</v>
      </c>
      <c r="L3055" s="107"/>
      <c r="M3055" s="110"/>
      <c r="N3055" s="109"/>
      <c r="P3055" s="38">
        <f t="shared" si="282"/>
        <v>0</v>
      </c>
      <c r="Q3055" s="105">
        <f t="shared" si="287"/>
        <v>0</v>
      </c>
      <c r="R3055" s="38">
        <f t="shared" si="283"/>
        <v>0</v>
      </c>
      <c r="S3055" s="40" t="str">
        <f t="shared" si="286"/>
        <v/>
      </c>
    </row>
    <row r="3056" spans="1:19">
      <c r="A3056" s="33"/>
      <c r="B3056" s="34"/>
      <c r="C3056" s="33"/>
      <c r="D3056" s="33"/>
      <c r="E3056" s="33"/>
      <c r="F3056" s="42"/>
      <c r="G3056" s="42"/>
      <c r="I3056">
        <f t="shared" si="284"/>
        <v>0</v>
      </c>
      <c r="J3056">
        <f t="shared" si="285"/>
        <v>0</v>
      </c>
      <c r="L3056" s="107"/>
      <c r="M3056" s="110"/>
      <c r="N3056" s="109"/>
      <c r="P3056" s="38">
        <f t="shared" si="282"/>
        <v>0</v>
      </c>
      <c r="Q3056" s="105">
        <f t="shared" si="287"/>
        <v>0</v>
      </c>
      <c r="R3056" s="38">
        <f t="shared" si="283"/>
        <v>0</v>
      </c>
      <c r="S3056" s="40" t="str">
        <f t="shared" si="286"/>
        <v/>
      </c>
    </row>
    <row r="3057" spans="1:19">
      <c r="A3057" s="33"/>
      <c r="B3057" s="34"/>
      <c r="C3057" s="33"/>
      <c r="D3057" s="33"/>
      <c r="E3057" s="33"/>
      <c r="F3057" s="42"/>
      <c r="G3057" s="42"/>
      <c r="I3057">
        <f t="shared" si="284"/>
        <v>0</v>
      </c>
      <c r="J3057">
        <f t="shared" si="285"/>
        <v>0</v>
      </c>
      <c r="L3057" s="107"/>
      <c r="M3057" s="110"/>
      <c r="N3057" s="109"/>
      <c r="P3057" s="38">
        <f t="shared" si="282"/>
        <v>0</v>
      </c>
      <c r="Q3057" s="105">
        <f t="shared" si="287"/>
        <v>0</v>
      </c>
      <c r="R3057" s="38">
        <f t="shared" si="283"/>
        <v>0</v>
      </c>
      <c r="S3057" s="40" t="str">
        <f t="shared" si="286"/>
        <v/>
      </c>
    </row>
    <row r="3058" spans="1:19">
      <c r="A3058" s="33"/>
      <c r="B3058" s="34"/>
      <c r="C3058" s="33"/>
      <c r="D3058" s="33"/>
      <c r="E3058" s="33"/>
      <c r="F3058" s="42"/>
      <c r="G3058" s="42"/>
      <c r="I3058">
        <f t="shared" si="284"/>
        <v>0</v>
      </c>
      <c r="J3058">
        <f t="shared" si="285"/>
        <v>0</v>
      </c>
      <c r="L3058" s="107"/>
      <c r="M3058" s="110"/>
      <c r="N3058" s="109"/>
      <c r="P3058" s="38">
        <f t="shared" si="282"/>
        <v>0</v>
      </c>
      <c r="Q3058" s="105">
        <f t="shared" si="287"/>
        <v>0</v>
      </c>
      <c r="R3058" s="38">
        <f t="shared" si="283"/>
        <v>0</v>
      </c>
      <c r="S3058" s="40" t="str">
        <f t="shared" si="286"/>
        <v/>
      </c>
    </row>
    <row r="3059" spans="1:19">
      <c r="A3059" s="33"/>
      <c r="B3059" s="34"/>
      <c r="C3059" s="33"/>
      <c r="D3059" s="33"/>
      <c r="E3059" s="33"/>
      <c r="F3059" s="42"/>
      <c r="G3059" s="42"/>
      <c r="I3059">
        <f t="shared" si="284"/>
        <v>0</v>
      </c>
      <c r="J3059">
        <f t="shared" si="285"/>
        <v>0</v>
      </c>
      <c r="L3059" s="107"/>
      <c r="M3059" s="110"/>
      <c r="N3059" s="109"/>
      <c r="P3059" s="38">
        <f t="shared" si="282"/>
        <v>0</v>
      </c>
      <c r="Q3059" s="105">
        <f t="shared" si="287"/>
        <v>0</v>
      </c>
      <c r="R3059" s="38">
        <f t="shared" si="283"/>
        <v>0</v>
      </c>
      <c r="S3059" s="40" t="str">
        <f t="shared" si="286"/>
        <v/>
      </c>
    </row>
    <row r="3060" spans="1:19">
      <c r="A3060" s="33"/>
      <c r="B3060" s="34"/>
      <c r="C3060" s="33"/>
      <c r="D3060" s="33"/>
      <c r="E3060" s="33"/>
      <c r="F3060" s="42"/>
      <c r="G3060" s="42"/>
      <c r="I3060">
        <f t="shared" si="284"/>
        <v>0</v>
      </c>
      <c r="J3060">
        <f t="shared" si="285"/>
        <v>0</v>
      </c>
      <c r="L3060" s="107"/>
      <c r="M3060" s="110"/>
      <c r="N3060" s="109"/>
      <c r="P3060" s="38">
        <f t="shared" si="282"/>
        <v>0</v>
      </c>
      <c r="Q3060" s="105">
        <f t="shared" si="287"/>
        <v>0</v>
      </c>
      <c r="R3060" s="38">
        <f t="shared" si="283"/>
        <v>0</v>
      </c>
      <c r="S3060" s="40" t="str">
        <f t="shared" si="286"/>
        <v/>
      </c>
    </row>
    <row r="3061" spans="1:19">
      <c r="A3061" s="33"/>
      <c r="B3061" s="34"/>
      <c r="C3061" s="33"/>
      <c r="D3061" s="33"/>
      <c r="E3061" s="33"/>
      <c r="F3061" s="42"/>
      <c r="G3061" s="42"/>
      <c r="I3061">
        <f t="shared" si="284"/>
        <v>0</v>
      </c>
      <c r="J3061">
        <f t="shared" si="285"/>
        <v>0</v>
      </c>
      <c r="L3061" s="107"/>
      <c r="M3061" s="110"/>
      <c r="N3061" s="109"/>
      <c r="P3061" s="38">
        <f t="shared" si="282"/>
        <v>0</v>
      </c>
      <c r="Q3061" s="105">
        <f t="shared" si="287"/>
        <v>0</v>
      </c>
      <c r="R3061" s="38">
        <f t="shared" si="283"/>
        <v>0</v>
      </c>
      <c r="S3061" s="40" t="str">
        <f t="shared" si="286"/>
        <v/>
      </c>
    </row>
    <row r="3062" spans="1:19">
      <c r="A3062" s="33"/>
      <c r="B3062" s="34"/>
      <c r="C3062" s="33"/>
      <c r="D3062" s="33"/>
      <c r="E3062" s="33"/>
      <c r="F3062" s="42"/>
      <c r="G3062" s="42"/>
      <c r="I3062">
        <f t="shared" si="284"/>
        <v>0</v>
      </c>
      <c r="J3062">
        <f t="shared" si="285"/>
        <v>0</v>
      </c>
      <c r="L3062" s="107"/>
      <c r="M3062" s="110"/>
      <c r="N3062" s="109"/>
      <c r="P3062" s="38">
        <f t="shared" si="282"/>
        <v>0</v>
      </c>
      <c r="Q3062" s="105">
        <f t="shared" si="287"/>
        <v>0</v>
      </c>
      <c r="R3062" s="38">
        <f t="shared" si="283"/>
        <v>0</v>
      </c>
      <c r="S3062" s="40" t="str">
        <f t="shared" si="286"/>
        <v/>
      </c>
    </row>
    <row r="3063" spans="1:19">
      <c r="A3063" s="33"/>
      <c r="B3063" s="34"/>
      <c r="C3063" s="33"/>
      <c r="D3063" s="33"/>
      <c r="E3063" s="33"/>
      <c r="F3063" s="42"/>
      <c r="G3063" s="42"/>
      <c r="I3063">
        <f t="shared" si="284"/>
        <v>0</v>
      </c>
      <c r="J3063">
        <f t="shared" si="285"/>
        <v>0</v>
      </c>
      <c r="L3063" s="107"/>
      <c r="M3063" s="110"/>
      <c r="N3063" s="109"/>
      <c r="P3063" s="38">
        <f t="shared" ref="P3063:P3126" si="288">I3063*L3063/1000</f>
        <v>0</v>
      </c>
      <c r="Q3063" s="105">
        <f t="shared" si="287"/>
        <v>0</v>
      </c>
      <c r="R3063" s="38">
        <f t="shared" ref="R3063:R3126" si="289">J3063*N3063/1000</f>
        <v>0</v>
      </c>
      <c r="S3063" s="40" t="str">
        <f t="shared" si="286"/>
        <v/>
      </c>
    </row>
    <row r="3064" spans="1:19">
      <c r="A3064" s="33"/>
      <c r="B3064" s="34"/>
      <c r="C3064" s="33"/>
      <c r="D3064" s="33"/>
      <c r="E3064" s="33"/>
      <c r="F3064" s="42"/>
      <c r="G3064" s="42"/>
      <c r="I3064">
        <f t="shared" ref="I3064:I3127" si="290">IF(OR(E3064="R",E3064="E"),D3064,IF(D3064&gt;=E3064,D3064-E3064,0))</f>
        <v>0</v>
      </c>
      <c r="J3064">
        <f t="shared" ref="J3064:J3127" si="291">IF(OR(E3064="R",E3064="E"),0,IF(E3064&gt;D3064,E3064-D3064,0))</f>
        <v>0</v>
      </c>
      <c r="L3064" s="107"/>
      <c r="M3064" s="110"/>
      <c r="N3064" s="109"/>
      <c r="P3064" s="38">
        <f t="shared" si="288"/>
        <v>0</v>
      </c>
      <c r="Q3064" s="105">
        <f t="shared" si="287"/>
        <v>0</v>
      </c>
      <c r="R3064" s="38">
        <f t="shared" si="289"/>
        <v>0</v>
      </c>
      <c r="S3064" s="40" t="str">
        <f t="shared" si="286"/>
        <v/>
      </c>
    </row>
    <row r="3065" spans="1:19">
      <c r="A3065" s="33"/>
      <c r="B3065" s="34"/>
      <c r="C3065" s="33"/>
      <c r="D3065" s="33"/>
      <c r="E3065" s="33"/>
      <c r="F3065" s="42"/>
      <c r="G3065" s="42"/>
      <c r="I3065">
        <f t="shared" si="290"/>
        <v>0</v>
      </c>
      <c r="J3065">
        <f t="shared" si="291"/>
        <v>0</v>
      </c>
      <c r="L3065" s="107"/>
      <c r="M3065" s="110"/>
      <c r="N3065" s="109"/>
      <c r="P3065" s="38">
        <f t="shared" si="288"/>
        <v>0</v>
      </c>
      <c r="Q3065" s="105">
        <f t="shared" si="287"/>
        <v>0</v>
      </c>
      <c r="R3065" s="38">
        <f t="shared" si="289"/>
        <v>0</v>
      </c>
      <c r="S3065" s="40" t="str">
        <f t="shared" si="286"/>
        <v/>
      </c>
    </row>
    <row r="3066" spans="1:19">
      <c r="A3066" s="33"/>
      <c r="B3066" s="34"/>
      <c r="C3066" s="33"/>
      <c r="D3066" s="33"/>
      <c r="E3066" s="33"/>
      <c r="F3066" s="42"/>
      <c r="G3066" s="42"/>
      <c r="I3066">
        <f t="shared" si="290"/>
        <v>0</v>
      </c>
      <c r="J3066">
        <f t="shared" si="291"/>
        <v>0</v>
      </c>
      <c r="L3066" s="107"/>
      <c r="M3066" s="110"/>
      <c r="N3066" s="109"/>
      <c r="P3066" s="38">
        <f t="shared" si="288"/>
        <v>0</v>
      </c>
      <c r="Q3066" s="105">
        <f t="shared" si="287"/>
        <v>0</v>
      </c>
      <c r="R3066" s="38">
        <f t="shared" si="289"/>
        <v>0</v>
      </c>
      <c r="S3066" s="40" t="str">
        <f t="shared" si="286"/>
        <v/>
      </c>
    </row>
    <row r="3067" spans="1:19">
      <c r="A3067" s="33"/>
      <c r="B3067" s="34"/>
      <c r="C3067" s="33"/>
      <c r="D3067" s="33"/>
      <c r="E3067" s="33"/>
      <c r="F3067" s="42"/>
      <c r="G3067" s="42"/>
      <c r="I3067">
        <f t="shared" si="290"/>
        <v>0</v>
      </c>
      <c r="J3067">
        <f t="shared" si="291"/>
        <v>0</v>
      </c>
      <c r="L3067" s="107"/>
      <c r="M3067" s="110"/>
      <c r="N3067" s="109"/>
      <c r="P3067" s="38">
        <f t="shared" si="288"/>
        <v>0</v>
      </c>
      <c r="Q3067" s="105">
        <f t="shared" si="287"/>
        <v>0</v>
      </c>
      <c r="R3067" s="38">
        <f t="shared" si="289"/>
        <v>0</v>
      </c>
      <c r="S3067" s="40" t="str">
        <f t="shared" si="286"/>
        <v/>
      </c>
    </row>
    <row r="3068" spans="1:19">
      <c r="A3068" s="33"/>
      <c r="B3068" s="34"/>
      <c r="C3068" s="33"/>
      <c r="D3068" s="33"/>
      <c r="E3068" s="33"/>
      <c r="F3068" s="42"/>
      <c r="G3068" s="42"/>
      <c r="I3068">
        <f t="shared" si="290"/>
        <v>0</v>
      </c>
      <c r="J3068">
        <f t="shared" si="291"/>
        <v>0</v>
      </c>
      <c r="L3068" s="107"/>
      <c r="M3068" s="110"/>
      <c r="N3068" s="109"/>
      <c r="P3068" s="38">
        <f t="shared" si="288"/>
        <v>0</v>
      </c>
      <c r="Q3068" s="105">
        <f t="shared" si="287"/>
        <v>0</v>
      </c>
      <c r="R3068" s="38">
        <f t="shared" si="289"/>
        <v>0</v>
      </c>
      <c r="S3068" s="40" t="str">
        <f t="shared" si="286"/>
        <v/>
      </c>
    </row>
    <row r="3069" spans="1:19">
      <c r="A3069" s="33"/>
      <c r="B3069" s="34"/>
      <c r="C3069" s="33"/>
      <c r="D3069" s="33"/>
      <c r="E3069" s="33"/>
      <c r="F3069" s="42"/>
      <c r="G3069" s="42"/>
      <c r="I3069">
        <f t="shared" si="290"/>
        <v>0</v>
      </c>
      <c r="J3069">
        <f t="shared" si="291"/>
        <v>0</v>
      </c>
      <c r="L3069" s="107"/>
      <c r="M3069" s="110"/>
      <c r="N3069" s="109"/>
      <c r="P3069" s="38">
        <f t="shared" si="288"/>
        <v>0</v>
      </c>
      <c r="Q3069" s="105">
        <f t="shared" si="287"/>
        <v>0</v>
      </c>
      <c r="R3069" s="38">
        <f t="shared" si="289"/>
        <v>0</v>
      </c>
      <c r="S3069" s="40" t="str">
        <f t="shared" si="286"/>
        <v/>
      </c>
    </row>
    <row r="3070" spans="1:19">
      <c r="A3070" s="33"/>
      <c r="B3070" s="34"/>
      <c r="C3070" s="33"/>
      <c r="D3070" s="33"/>
      <c r="E3070" s="33"/>
      <c r="F3070" s="42"/>
      <c r="G3070" s="42"/>
      <c r="I3070">
        <f t="shared" si="290"/>
        <v>0</v>
      </c>
      <c r="J3070">
        <f t="shared" si="291"/>
        <v>0</v>
      </c>
      <c r="L3070" s="107"/>
      <c r="M3070" s="110"/>
      <c r="N3070" s="109"/>
      <c r="P3070" s="38">
        <f t="shared" si="288"/>
        <v>0</v>
      </c>
      <c r="Q3070" s="105">
        <f t="shared" si="287"/>
        <v>0</v>
      </c>
      <c r="R3070" s="38">
        <f t="shared" si="289"/>
        <v>0</v>
      </c>
      <c r="S3070" s="40" t="str">
        <f t="shared" si="286"/>
        <v/>
      </c>
    </row>
    <row r="3071" spans="1:19">
      <c r="A3071" s="33"/>
      <c r="B3071" s="34"/>
      <c r="C3071" s="33"/>
      <c r="D3071" s="33"/>
      <c r="E3071" s="33"/>
      <c r="F3071" s="42"/>
      <c r="G3071" s="42"/>
      <c r="I3071">
        <f t="shared" si="290"/>
        <v>0</v>
      </c>
      <c r="J3071">
        <f t="shared" si="291"/>
        <v>0</v>
      </c>
      <c r="L3071" s="107"/>
      <c r="M3071" s="110"/>
      <c r="N3071" s="109"/>
      <c r="P3071" s="38">
        <f t="shared" si="288"/>
        <v>0</v>
      </c>
      <c r="Q3071" s="105">
        <f t="shared" si="287"/>
        <v>0</v>
      </c>
      <c r="R3071" s="38">
        <f t="shared" si="289"/>
        <v>0</v>
      </c>
      <c r="S3071" s="40" t="str">
        <f t="shared" si="286"/>
        <v/>
      </c>
    </row>
    <row r="3072" spans="1:19">
      <c r="A3072" s="33"/>
      <c r="B3072" s="34"/>
      <c r="C3072" s="33"/>
      <c r="D3072" s="33"/>
      <c r="E3072" s="33"/>
      <c r="F3072" s="42"/>
      <c r="G3072" s="42"/>
      <c r="I3072">
        <f t="shared" si="290"/>
        <v>0</v>
      </c>
      <c r="J3072">
        <f t="shared" si="291"/>
        <v>0</v>
      </c>
      <c r="L3072" s="107"/>
      <c r="M3072" s="110"/>
      <c r="N3072" s="109"/>
      <c r="P3072" s="38">
        <f t="shared" si="288"/>
        <v>0</v>
      </c>
      <c r="Q3072" s="105">
        <f t="shared" si="287"/>
        <v>0</v>
      </c>
      <c r="R3072" s="38">
        <f t="shared" si="289"/>
        <v>0</v>
      </c>
      <c r="S3072" s="40" t="str">
        <f t="shared" si="286"/>
        <v/>
      </c>
    </row>
    <row r="3073" spans="1:19">
      <c r="A3073" s="33"/>
      <c r="B3073" s="34"/>
      <c r="C3073" s="33"/>
      <c r="D3073" s="33"/>
      <c r="E3073" s="33"/>
      <c r="F3073" s="42"/>
      <c r="G3073" s="42"/>
      <c r="I3073">
        <f t="shared" si="290"/>
        <v>0</v>
      </c>
      <c r="J3073">
        <f t="shared" si="291"/>
        <v>0</v>
      </c>
      <c r="L3073" s="107"/>
      <c r="M3073" s="110"/>
      <c r="N3073" s="109"/>
      <c r="P3073" s="38">
        <f t="shared" si="288"/>
        <v>0</v>
      </c>
      <c r="Q3073" s="105">
        <f t="shared" si="287"/>
        <v>0</v>
      </c>
      <c r="R3073" s="38">
        <f t="shared" si="289"/>
        <v>0</v>
      </c>
      <c r="S3073" s="40" t="str">
        <f t="shared" si="286"/>
        <v/>
      </c>
    </row>
    <row r="3074" spans="1:19">
      <c r="A3074" s="33"/>
      <c r="B3074" s="34"/>
      <c r="C3074" s="33"/>
      <c r="D3074" s="33"/>
      <c r="E3074" s="33"/>
      <c r="F3074" s="42"/>
      <c r="G3074" s="42"/>
      <c r="I3074">
        <f t="shared" si="290"/>
        <v>0</v>
      </c>
      <c r="J3074">
        <f t="shared" si="291"/>
        <v>0</v>
      </c>
      <c r="L3074" s="107"/>
      <c r="M3074" s="110"/>
      <c r="N3074" s="109"/>
      <c r="P3074" s="38">
        <f t="shared" si="288"/>
        <v>0</v>
      </c>
      <c r="Q3074" s="105">
        <f t="shared" si="287"/>
        <v>0</v>
      </c>
      <c r="R3074" s="38">
        <f t="shared" si="289"/>
        <v>0</v>
      </c>
      <c r="S3074" s="40" t="str">
        <f t="shared" si="286"/>
        <v/>
      </c>
    </row>
    <row r="3075" spans="1:19">
      <c r="A3075" s="33"/>
      <c r="B3075" s="34"/>
      <c r="C3075" s="33"/>
      <c r="D3075" s="33"/>
      <c r="E3075" s="33"/>
      <c r="F3075" s="42"/>
      <c r="G3075" s="42"/>
      <c r="I3075">
        <f t="shared" si="290"/>
        <v>0</v>
      </c>
      <c r="J3075">
        <f t="shared" si="291"/>
        <v>0</v>
      </c>
      <c r="L3075" s="107"/>
      <c r="M3075" s="110"/>
      <c r="N3075" s="109"/>
      <c r="P3075" s="38">
        <f t="shared" si="288"/>
        <v>0</v>
      </c>
      <c r="Q3075" s="105">
        <f t="shared" si="287"/>
        <v>0</v>
      </c>
      <c r="R3075" s="38">
        <f t="shared" si="289"/>
        <v>0</v>
      </c>
      <c r="S3075" s="40" t="str">
        <f t="shared" si="286"/>
        <v/>
      </c>
    </row>
    <row r="3076" spans="1:19">
      <c r="A3076" s="33"/>
      <c r="B3076" s="34"/>
      <c r="C3076" s="33"/>
      <c r="D3076" s="33"/>
      <c r="E3076" s="33"/>
      <c r="F3076" s="42"/>
      <c r="G3076" s="42"/>
      <c r="I3076">
        <f t="shared" si="290"/>
        <v>0</v>
      </c>
      <c r="J3076">
        <f t="shared" si="291"/>
        <v>0</v>
      </c>
      <c r="L3076" s="107"/>
      <c r="M3076" s="110"/>
      <c r="N3076" s="109"/>
      <c r="P3076" s="38">
        <f t="shared" si="288"/>
        <v>0</v>
      </c>
      <c r="Q3076" s="105">
        <f t="shared" si="287"/>
        <v>0</v>
      </c>
      <c r="R3076" s="38">
        <f t="shared" si="289"/>
        <v>0</v>
      </c>
      <c r="S3076" s="40" t="str">
        <f t="shared" si="286"/>
        <v/>
      </c>
    </row>
    <row r="3077" spans="1:19">
      <c r="A3077" s="33"/>
      <c r="B3077" s="34"/>
      <c r="C3077" s="33"/>
      <c r="D3077" s="33"/>
      <c r="E3077" s="33"/>
      <c r="F3077" s="42"/>
      <c r="G3077" s="42"/>
      <c r="I3077">
        <f t="shared" si="290"/>
        <v>0</v>
      </c>
      <c r="J3077">
        <f t="shared" si="291"/>
        <v>0</v>
      </c>
      <c r="L3077" s="107"/>
      <c r="M3077" s="110"/>
      <c r="N3077" s="109"/>
      <c r="P3077" s="38">
        <f t="shared" si="288"/>
        <v>0</v>
      </c>
      <c r="Q3077" s="105">
        <f t="shared" si="287"/>
        <v>0</v>
      </c>
      <c r="R3077" s="38">
        <f t="shared" si="289"/>
        <v>0</v>
      </c>
      <c r="S3077" s="40" t="str">
        <f t="shared" si="286"/>
        <v/>
      </c>
    </row>
    <row r="3078" spans="1:19">
      <c r="A3078" s="33"/>
      <c r="B3078" s="34"/>
      <c r="C3078" s="33"/>
      <c r="D3078" s="33"/>
      <c r="E3078" s="33"/>
      <c r="F3078" s="42"/>
      <c r="G3078" s="42"/>
      <c r="I3078">
        <f t="shared" si="290"/>
        <v>0</v>
      </c>
      <c r="J3078">
        <f t="shared" si="291"/>
        <v>0</v>
      </c>
      <c r="L3078" s="107"/>
      <c r="M3078" s="110"/>
      <c r="N3078" s="109"/>
      <c r="P3078" s="38">
        <f t="shared" si="288"/>
        <v>0</v>
      </c>
      <c r="Q3078" s="105">
        <f t="shared" si="287"/>
        <v>0</v>
      </c>
      <c r="R3078" s="38">
        <f t="shared" si="289"/>
        <v>0</v>
      </c>
      <c r="S3078" s="40" t="str">
        <f t="shared" si="286"/>
        <v/>
      </c>
    </row>
    <row r="3079" spans="1:19">
      <c r="A3079" s="33"/>
      <c r="B3079" s="34"/>
      <c r="C3079" s="33"/>
      <c r="D3079" s="33"/>
      <c r="E3079" s="33"/>
      <c r="F3079" s="42"/>
      <c r="G3079" s="42"/>
      <c r="I3079">
        <f t="shared" si="290"/>
        <v>0</v>
      </c>
      <c r="J3079">
        <f t="shared" si="291"/>
        <v>0</v>
      </c>
      <c r="L3079" s="107"/>
      <c r="M3079" s="110"/>
      <c r="N3079" s="109"/>
      <c r="P3079" s="38">
        <f t="shared" si="288"/>
        <v>0</v>
      </c>
      <c r="Q3079" s="105">
        <f t="shared" si="287"/>
        <v>0</v>
      </c>
      <c r="R3079" s="38">
        <f t="shared" si="289"/>
        <v>0</v>
      </c>
      <c r="S3079" s="40" t="str">
        <f t="shared" ref="S3079:S3142" si="292">IF(C3079=1,SUM(R3079:R3102)-SUM(P3079:P3102),"")</f>
        <v/>
      </c>
    </row>
    <row r="3080" spans="1:19">
      <c r="A3080" s="33"/>
      <c r="B3080" s="34"/>
      <c r="C3080" s="33"/>
      <c r="D3080" s="33"/>
      <c r="E3080" s="33"/>
      <c r="F3080" s="42"/>
      <c r="G3080" s="42"/>
      <c r="I3080">
        <f t="shared" si="290"/>
        <v>0</v>
      </c>
      <c r="J3080">
        <f t="shared" si="291"/>
        <v>0</v>
      </c>
      <c r="L3080" s="107"/>
      <c r="M3080" s="110"/>
      <c r="N3080" s="109"/>
      <c r="P3080" s="38">
        <f t="shared" si="288"/>
        <v>0</v>
      </c>
      <c r="Q3080" s="105">
        <f t="shared" ref="Q3080:Q3143" si="293">I3080*M3080/1000</f>
        <v>0</v>
      </c>
      <c r="R3080" s="38">
        <f t="shared" si="289"/>
        <v>0</v>
      </c>
      <c r="S3080" s="40" t="str">
        <f t="shared" si="292"/>
        <v/>
      </c>
    </row>
    <row r="3081" spans="1:19">
      <c r="A3081" s="33"/>
      <c r="B3081" s="34"/>
      <c r="C3081" s="33"/>
      <c r="D3081" s="33"/>
      <c r="E3081" s="33"/>
      <c r="F3081" s="42"/>
      <c r="G3081" s="42"/>
      <c r="I3081">
        <f t="shared" si="290"/>
        <v>0</v>
      </c>
      <c r="J3081">
        <f t="shared" si="291"/>
        <v>0</v>
      </c>
      <c r="L3081" s="107"/>
      <c r="M3081" s="110"/>
      <c r="N3081" s="109"/>
      <c r="P3081" s="38">
        <f t="shared" si="288"/>
        <v>0</v>
      </c>
      <c r="Q3081" s="105">
        <f t="shared" si="293"/>
        <v>0</v>
      </c>
      <c r="R3081" s="38">
        <f t="shared" si="289"/>
        <v>0</v>
      </c>
      <c r="S3081" s="40" t="str">
        <f t="shared" si="292"/>
        <v/>
      </c>
    </row>
    <row r="3082" spans="1:19">
      <c r="A3082" s="33"/>
      <c r="B3082" s="34"/>
      <c r="C3082" s="33"/>
      <c r="D3082" s="33"/>
      <c r="E3082" s="33"/>
      <c r="F3082" s="42"/>
      <c r="G3082" s="42"/>
      <c r="I3082">
        <f t="shared" si="290"/>
        <v>0</v>
      </c>
      <c r="J3082">
        <f t="shared" si="291"/>
        <v>0</v>
      </c>
      <c r="L3082" s="107"/>
      <c r="M3082" s="110"/>
      <c r="N3082" s="109"/>
      <c r="P3082" s="38">
        <f t="shared" si="288"/>
        <v>0</v>
      </c>
      <c r="Q3082" s="105">
        <f t="shared" si="293"/>
        <v>0</v>
      </c>
      <c r="R3082" s="38">
        <f t="shared" si="289"/>
        <v>0</v>
      </c>
      <c r="S3082" s="40" t="str">
        <f t="shared" si="292"/>
        <v/>
      </c>
    </row>
    <row r="3083" spans="1:19">
      <c r="A3083" s="33"/>
      <c r="B3083" s="34"/>
      <c r="C3083" s="33"/>
      <c r="D3083" s="33"/>
      <c r="E3083" s="33"/>
      <c r="F3083" s="42"/>
      <c r="G3083" s="42"/>
      <c r="I3083">
        <f t="shared" si="290"/>
        <v>0</v>
      </c>
      <c r="J3083">
        <f t="shared" si="291"/>
        <v>0</v>
      </c>
      <c r="L3083" s="107"/>
      <c r="M3083" s="110"/>
      <c r="N3083" s="109"/>
      <c r="P3083" s="38">
        <f t="shared" si="288"/>
        <v>0</v>
      </c>
      <c r="Q3083" s="105">
        <f t="shared" si="293"/>
        <v>0</v>
      </c>
      <c r="R3083" s="38">
        <f t="shared" si="289"/>
        <v>0</v>
      </c>
      <c r="S3083" s="40" t="str">
        <f t="shared" si="292"/>
        <v/>
      </c>
    </row>
    <row r="3084" spans="1:19">
      <c r="A3084" s="33"/>
      <c r="B3084" s="34"/>
      <c r="C3084" s="33"/>
      <c r="D3084" s="33"/>
      <c r="E3084" s="33"/>
      <c r="F3084" s="42"/>
      <c r="G3084" s="42"/>
      <c r="I3084">
        <f t="shared" si="290"/>
        <v>0</v>
      </c>
      <c r="J3084">
        <f t="shared" si="291"/>
        <v>0</v>
      </c>
      <c r="L3084" s="107"/>
      <c r="M3084" s="110"/>
      <c r="N3084" s="109"/>
      <c r="P3084" s="38">
        <f t="shared" si="288"/>
        <v>0</v>
      </c>
      <c r="Q3084" s="105">
        <f t="shared" si="293"/>
        <v>0</v>
      </c>
      <c r="R3084" s="38">
        <f t="shared" si="289"/>
        <v>0</v>
      </c>
      <c r="S3084" s="40" t="str">
        <f t="shared" si="292"/>
        <v/>
      </c>
    </row>
    <row r="3085" spans="1:19">
      <c r="A3085" s="33"/>
      <c r="B3085" s="34"/>
      <c r="C3085" s="33"/>
      <c r="D3085" s="33"/>
      <c r="E3085" s="33"/>
      <c r="F3085" s="42"/>
      <c r="G3085" s="42"/>
      <c r="I3085">
        <f t="shared" si="290"/>
        <v>0</v>
      </c>
      <c r="J3085">
        <f t="shared" si="291"/>
        <v>0</v>
      </c>
      <c r="L3085" s="107"/>
      <c r="M3085" s="110"/>
      <c r="N3085" s="109"/>
      <c r="P3085" s="38">
        <f t="shared" si="288"/>
        <v>0</v>
      </c>
      <c r="Q3085" s="105">
        <f t="shared" si="293"/>
        <v>0</v>
      </c>
      <c r="R3085" s="38">
        <f t="shared" si="289"/>
        <v>0</v>
      </c>
      <c r="S3085" s="40" t="str">
        <f t="shared" si="292"/>
        <v/>
      </c>
    </row>
    <row r="3086" spans="1:19">
      <c r="A3086" s="33"/>
      <c r="B3086" s="34"/>
      <c r="C3086" s="33"/>
      <c r="D3086" s="33"/>
      <c r="E3086" s="33"/>
      <c r="F3086" s="42"/>
      <c r="G3086" s="42"/>
      <c r="I3086">
        <f t="shared" si="290"/>
        <v>0</v>
      </c>
      <c r="J3086">
        <f t="shared" si="291"/>
        <v>0</v>
      </c>
      <c r="L3086" s="107"/>
      <c r="M3086" s="110"/>
      <c r="N3086" s="109"/>
      <c r="P3086" s="38">
        <f t="shared" si="288"/>
        <v>0</v>
      </c>
      <c r="Q3086" s="105">
        <f t="shared" si="293"/>
        <v>0</v>
      </c>
      <c r="R3086" s="38">
        <f t="shared" si="289"/>
        <v>0</v>
      </c>
      <c r="S3086" s="40" t="str">
        <f t="shared" si="292"/>
        <v/>
      </c>
    </row>
    <row r="3087" spans="1:19">
      <c r="A3087" s="33"/>
      <c r="B3087" s="34"/>
      <c r="C3087" s="33"/>
      <c r="D3087" s="33"/>
      <c r="E3087" s="33"/>
      <c r="F3087" s="42"/>
      <c r="G3087" s="42"/>
      <c r="I3087">
        <f t="shared" si="290"/>
        <v>0</v>
      </c>
      <c r="J3087">
        <f t="shared" si="291"/>
        <v>0</v>
      </c>
      <c r="L3087" s="107"/>
      <c r="M3087" s="110"/>
      <c r="N3087" s="109"/>
      <c r="P3087" s="38">
        <f t="shared" si="288"/>
        <v>0</v>
      </c>
      <c r="Q3087" s="105">
        <f t="shared" si="293"/>
        <v>0</v>
      </c>
      <c r="R3087" s="38">
        <f t="shared" si="289"/>
        <v>0</v>
      </c>
      <c r="S3087" s="40" t="str">
        <f t="shared" si="292"/>
        <v/>
      </c>
    </row>
    <row r="3088" spans="1:19">
      <c r="A3088" s="33"/>
      <c r="B3088" s="34"/>
      <c r="C3088" s="33"/>
      <c r="D3088" s="33"/>
      <c r="E3088" s="33"/>
      <c r="F3088" s="42"/>
      <c r="G3088" s="42"/>
      <c r="I3088">
        <f t="shared" si="290"/>
        <v>0</v>
      </c>
      <c r="J3088">
        <f t="shared" si="291"/>
        <v>0</v>
      </c>
      <c r="L3088" s="107"/>
      <c r="M3088" s="110"/>
      <c r="N3088" s="109"/>
      <c r="P3088" s="38">
        <f t="shared" si="288"/>
        <v>0</v>
      </c>
      <c r="Q3088" s="105">
        <f t="shared" si="293"/>
        <v>0</v>
      </c>
      <c r="R3088" s="38">
        <f t="shared" si="289"/>
        <v>0</v>
      </c>
      <c r="S3088" s="40" t="str">
        <f t="shared" si="292"/>
        <v/>
      </c>
    </row>
    <row r="3089" spans="1:19">
      <c r="A3089" s="33"/>
      <c r="B3089" s="34"/>
      <c r="C3089" s="33"/>
      <c r="D3089" s="33"/>
      <c r="E3089" s="33"/>
      <c r="F3089" s="42"/>
      <c r="G3089" s="42"/>
      <c r="I3089">
        <f t="shared" si="290"/>
        <v>0</v>
      </c>
      <c r="J3089">
        <f t="shared" si="291"/>
        <v>0</v>
      </c>
      <c r="L3089" s="107"/>
      <c r="M3089" s="110"/>
      <c r="N3089" s="109"/>
      <c r="P3089" s="38">
        <f t="shared" si="288"/>
        <v>0</v>
      </c>
      <c r="Q3089" s="105">
        <f t="shared" si="293"/>
        <v>0</v>
      </c>
      <c r="R3089" s="38">
        <f t="shared" si="289"/>
        <v>0</v>
      </c>
      <c r="S3089" s="40" t="str">
        <f t="shared" si="292"/>
        <v/>
      </c>
    </row>
    <row r="3090" spans="1:19">
      <c r="A3090" s="33"/>
      <c r="B3090" s="34"/>
      <c r="C3090" s="33"/>
      <c r="D3090" s="33"/>
      <c r="E3090" s="33"/>
      <c r="F3090" s="42"/>
      <c r="G3090" s="42"/>
      <c r="I3090">
        <f t="shared" si="290"/>
        <v>0</v>
      </c>
      <c r="J3090">
        <f t="shared" si="291"/>
        <v>0</v>
      </c>
      <c r="L3090" s="107"/>
      <c r="M3090" s="110"/>
      <c r="N3090" s="109"/>
      <c r="P3090" s="38">
        <f t="shared" si="288"/>
        <v>0</v>
      </c>
      <c r="Q3090" s="105">
        <f t="shared" si="293"/>
        <v>0</v>
      </c>
      <c r="R3090" s="38">
        <f t="shared" si="289"/>
        <v>0</v>
      </c>
      <c r="S3090" s="40" t="str">
        <f t="shared" si="292"/>
        <v/>
      </c>
    </row>
    <row r="3091" spans="1:19">
      <c r="A3091" s="33"/>
      <c r="B3091" s="34"/>
      <c r="C3091" s="33"/>
      <c r="D3091" s="33"/>
      <c r="E3091" s="33"/>
      <c r="F3091" s="42"/>
      <c r="G3091" s="42"/>
      <c r="I3091">
        <f t="shared" si="290"/>
        <v>0</v>
      </c>
      <c r="J3091">
        <f t="shared" si="291"/>
        <v>0</v>
      </c>
      <c r="L3091" s="107"/>
      <c r="M3091" s="110"/>
      <c r="N3091" s="109"/>
      <c r="P3091" s="38">
        <f t="shared" si="288"/>
        <v>0</v>
      </c>
      <c r="Q3091" s="105">
        <f t="shared" si="293"/>
        <v>0</v>
      </c>
      <c r="R3091" s="38">
        <f t="shared" si="289"/>
        <v>0</v>
      </c>
      <c r="S3091" s="40" t="str">
        <f t="shared" si="292"/>
        <v/>
      </c>
    </row>
    <row r="3092" spans="1:19">
      <c r="A3092" s="33"/>
      <c r="B3092" s="34"/>
      <c r="C3092" s="33"/>
      <c r="D3092" s="33"/>
      <c r="E3092" s="33"/>
      <c r="F3092" s="42"/>
      <c r="G3092" s="42"/>
      <c r="I3092">
        <f t="shared" si="290"/>
        <v>0</v>
      </c>
      <c r="J3092">
        <f t="shared" si="291"/>
        <v>0</v>
      </c>
      <c r="L3092" s="107"/>
      <c r="M3092" s="110"/>
      <c r="N3092" s="109"/>
      <c r="P3092" s="38">
        <f t="shared" si="288"/>
        <v>0</v>
      </c>
      <c r="Q3092" s="105">
        <f t="shared" si="293"/>
        <v>0</v>
      </c>
      <c r="R3092" s="38">
        <f t="shared" si="289"/>
        <v>0</v>
      </c>
      <c r="S3092" s="40" t="str">
        <f t="shared" si="292"/>
        <v/>
      </c>
    </row>
    <row r="3093" spans="1:19">
      <c r="A3093" s="33"/>
      <c r="B3093" s="34"/>
      <c r="C3093" s="33"/>
      <c r="D3093" s="33"/>
      <c r="E3093" s="33"/>
      <c r="F3093" s="42"/>
      <c r="G3093" s="42"/>
      <c r="I3093">
        <f t="shared" si="290"/>
        <v>0</v>
      </c>
      <c r="J3093">
        <f t="shared" si="291"/>
        <v>0</v>
      </c>
      <c r="L3093" s="107"/>
      <c r="M3093" s="110"/>
      <c r="N3093" s="109"/>
      <c r="P3093" s="38">
        <f t="shared" si="288"/>
        <v>0</v>
      </c>
      <c r="Q3093" s="105">
        <f t="shared" si="293"/>
        <v>0</v>
      </c>
      <c r="R3093" s="38">
        <f t="shared" si="289"/>
        <v>0</v>
      </c>
      <c r="S3093" s="40" t="str">
        <f t="shared" si="292"/>
        <v/>
      </c>
    </row>
    <row r="3094" spans="1:19">
      <c r="A3094" s="33"/>
      <c r="B3094" s="34"/>
      <c r="C3094" s="33"/>
      <c r="D3094" s="33"/>
      <c r="E3094" s="33"/>
      <c r="F3094" s="42"/>
      <c r="G3094" s="42"/>
      <c r="I3094">
        <f t="shared" si="290"/>
        <v>0</v>
      </c>
      <c r="J3094">
        <f t="shared" si="291"/>
        <v>0</v>
      </c>
      <c r="L3094" s="107"/>
      <c r="M3094" s="110"/>
      <c r="N3094" s="109"/>
      <c r="P3094" s="38">
        <f t="shared" si="288"/>
        <v>0</v>
      </c>
      <c r="Q3094" s="105">
        <f t="shared" si="293"/>
        <v>0</v>
      </c>
      <c r="R3094" s="38">
        <f t="shared" si="289"/>
        <v>0</v>
      </c>
      <c r="S3094" s="40" t="str">
        <f t="shared" si="292"/>
        <v/>
      </c>
    </row>
    <row r="3095" spans="1:19">
      <c r="A3095" s="33"/>
      <c r="B3095" s="34"/>
      <c r="C3095" s="33"/>
      <c r="D3095" s="33"/>
      <c r="E3095" s="33"/>
      <c r="F3095" s="42"/>
      <c r="G3095" s="42"/>
      <c r="I3095">
        <f t="shared" si="290"/>
        <v>0</v>
      </c>
      <c r="J3095">
        <f t="shared" si="291"/>
        <v>0</v>
      </c>
      <c r="L3095" s="107"/>
      <c r="M3095" s="110"/>
      <c r="N3095" s="109"/>
      <c r="P3095" s="38">
        <f t="shared" si="288"/>
        <v>0</v>
      </c>
      <c r="Q3095" s="105">
        <f t="shared" si="293"/>
        <v>0</v>
      </c>
      <c r="R3095" s="38">
        <f t="shared" si="289"/>
        <v>0</v>
      </c>
      <c r="S3095" s="40" t="str">
        <f t="shared" si="292"/>
        <v/>
      </c>
    </row>
    <row r="3096" spans="1:19">
      <c r="A3096" s="33"/>
      <c r="B3096" s="34"/>
      <c r="C3096" s="33"/>
      <c r="D3096" s="33"/>
      <c r="E3096" s="33"/>
      <c r="F3096" s="42"/>
      <c r="G3096" s="42"/>
      <c r="I3096">
        <f t="shared" si="290"/>
        <v>0</v>
      </c>
      <c r="J3096">
        <f t="shared" si="291"/>
        <v>0</v>
      </c>
      <c r="L3096" s="107"/>
      <c r="M3096" s="110"/>
      <c r="N3096" s="109"/>
      <c r="P3096" s="38">
        <f t="shared" si="288"/>
        <v>0</v>
      </c>
      <c r="Q3096" s="105">
        <f t="shared" si="293"/>
        <v>0</v>
      </c>
      <c r="R3096" s="38">
        <f t="shared" si="289"/>
        <v>0</v>
      </c>
      <c r="S3096" s="40" t="str">
        <f t="shared" si="292"/>
        <v/>
      </c>
    </row>
    <row r="3097" spans="1:19">
      <c r="A3097" s="33"/>
      <c r="B3097" s="34"/>
      <c r="C3097" s="33"/>
      <c r="D3097" s="33"/>
      <c r="E3097" s="33"/>
      <c r="F3097" s="42"/>
      <c r="G3097" s="42"/>
      <c r="I3097">
        <f t="shared" si="290"/>
        <v>0</v>
      </c>
      <c r="J3097">
        <f t="shared" si="291"/>
        <v>0</v>
      </c>
      <c r="L3097" s="107"/>
      <c r="M3097" s="110"/>
      <c r="N3097" s="109"/>
      <c r="P3097" s="38">
        <f t="shared" si="288"/>
        <v>0</v>
      </c>
      <c r="Q3097" s="105">
        <f t="shared" si="293"/>
        <v>0</v>
      </c>
      <c r="R3097" s="38">
        <f t="shared" si="289"/>
        <v>0</v>
      </c>
      <c r="S3097" s="40" t="str">
        <f t="shared" si="292"/>
        <v/>
      </c>
    </row>
    <row r="3098" spans="1:19">
      <c r="A3098" s="33"/>
      <c r="B3098" s="34"/>
      <c r="C3098" s="33"/>
      <c r="D3098" s="33"/>
      <c r="E3098" s="33"/>
      <c r="F3098" s="42"/>
      <c r="G3098" s="42"/>
      <c r="I3098">
        <f t="shared" si="290"/>
        <v>0</v>
      </c>
      <c r="J3098">
        <f t="shared" si="291"/>
        <v>0</v>
      </c>
      <c r="L3098" s="107"/>
      <c r="M3098" s="110"/>
      <c r="N3098" s="109"/>
      <c r="P3098" s="38">
        <f t="shared" si="288"/>
        <v>0</v>
      </c>
      <c r="Q3098" s="105">
        <f t="shared" si="293"/>
        <v>0</v>
      </c>
      <c r="R3098" s="38">
        <f t="shared" si="289"/>
        <v>0</v>
      </c>
      <c r="S3098" s="40" t="str">
        <f t="shared" si="292"/>
        <v/>
      </c>
    </row>
    <row r="3099" spans="1:19">
      <c r="A3099" s="33"/>
      <c r="B3099" s="34"/>
      <c r="C3099" s="33"/>
      <c r="D3099" s="33"/>
      <c r="E3099" s="33"/>
      <c r="F3099" s="42"/>
      <c r="G3099" s="42"/>
      <c r="I3099">
        <f t="shared" si="290"/>
        <v>0</v>
      </c>
      <c r="J3099">
        <f t="shared" si="291"/>
        <v>0</v>
      </c>
      <c r="L3099" s="107"/>
      <c r="M3099" s="110"/>
      <c r="N3099" s="109"/>
      <c r="P3099" s="38">
        <f t="shared" si="288"/>
        <v>0</v>
      </c>
      <c r="Q3099" s="105">
        <f t="shared" si="293"/>
        <v>0</v>
      </c>
      <c r="R3099" s="38">
        <f t="shared" si="289"/>
        <v>0</v>
      </c>
      <c r="S3099" s="40" t="str">
        <f t="shared" si="292"/>
        <v/>
      </c>
    </row>
    <row r="3100" spans="1:19">
      <c r="A3100" s="33"/>
      <c r="B3100" s="34"/>
      <c r="C3100" s="33"/>
      <c r="D3100" s="33"/>
      <c r="E3100" s="33"/>
      <c r="F3100" s="42"/>
      <c r="G3100" s="42"/>
      <c r="I3100">
        <f t="shared" si="290"/>
        <v>0</v>
      </c>
      <c r="J3100">
        <f t="shared" si="291"/>
        <v>0</v>
      </c>
      <c r="L3100" s="107"/>
      <c r="M3100" s="110"/>
      <c r="N3100" s="109"/>
      <c r="P3100" s="38">
        <f t="shared" si="288"/>
        <v>0</v>
      </c>
      <c r="Q3100" s="105">
        <f t="shared" si="293"/>
        <v>0</v>
      </c>
      <c r="R3100" s="38">
        <f t="shared" si="289"/>
        <v>0</v>
      </c>
      <c r="S3100" s="40" t="str">
        <f t="shared" si="292"/>
        <v/>
      </c>
    </row>
    <row r="3101" spans="1:19">
      <c r="A3101" s="33"/>
      <c r="B3101" s="34"/>
      <c r="C3101" s="33"/>
      <c r="D3101" s="33"/>
      <c r="E3101" s="33"/>
      <c r="F3101" s="42"/>
      <c r="G3101" s="42"/>
      <c r="I3101">
        <f t="shared" si="290"/>
        <v>0</v>
      </c>
      <c r="J3101">
        <f t="shared" si="291"/>
        <v>0</v>
      </c>
      <c r="L3101" s="107"/>
      <c r="M3101" s="110"/>
      <c r="N3101" s="109"/>
      <c r="P3101" s="38">
        <f t="shared" si="288"/>
        <v>0</v>
      </c>
      <c r="Q3101" s="105">
        <f t="shared" si="293"/>
        <v>0</v>
      </c>
      <c r="R3101" s="38">
        <f t="shared" si="289"/>
        <v>0</v>
      </c>
      <c r="S3101" s="40" t="str">
        <f t="shared" si="292"/>
        <v/>
      </c>
    </row>
    <row r="3102" spans="1:19">
      <c r="A3102" s="33"/>
      <c r="B3102" s="34"/>
      <c r="C3102" s="33"/>
      <c r="D3102" s="33"/>
      <c r="E3102" s="33"/>
      <c r="F3102" s="42"/>
      <c r="G3102" s="42"/>
      <c r="I3102">
        <f t="shared" si="290"/>
        <v>0</v>
      </c>
      <c r="J3102">
        <f t="shared" si="291"/>
        <v>0</v>
      </c>
      <c r="L3102" s="107"/>
      <c r="M3102" s="110"/>
      <c r="N3102" s="109"/>
      <c r="P3102" s="38">
        <f t="shared" si="288"/>
        <v>0</v>
      </c>
      <c r="Q3102" s="105">
        <f t="shared" si="293"/>
        <v>0</v>
      </c>
      <c r="R3102" s="38">
        <f t="shared" si="289"/>
        <v>0</v>
      </c>
      <c r="S3102" s="40" t="str">
        <f t="shared" si="292"/>
        <v/>
      </c>
    </row>
    <row r="3103" spans="1:19">
      <c r="A3103" s="33"/>
      <c r="B3103" s="34"/>
      <c r="C3103" s="33"/>
      <c r="D3103" s="33"/>
      <c r="E3103" s="33"/>
      <c r="F3103" s="42"/>
      <c r="G3103" s="42"/>
      <c r="I3103">
        <f t="shared" si="290"/>
        <v>0</v>
      </c>
      <c r="J3103">
        <f t="shared" si="291"/>
        <v>0</v>
      </c>
      <c r="L3103" s="107"/>
      <c r="M3103" s="110"/>
      <c r="N3103" s="109"/>
      <c r="P3103" s="38">
        <f t="shared" si="288"/>
        <v>0</v>
      </c>
      <c r="Q3103" s="105">
        <f t="shared" si="293"/>
        <v>0</v>
      </c>
      <c r="R3103" s="38">
        <f t="shared" si="289"/>
        <v>0</v>
      </c>
      <c r="S3103" s="40" t="str">
        <f t="shared" si="292"/>
        <v/>
      </c>
    </row>
    <row r="3104" spans="1:19">
      <c r="A3104" s="33"/>
      <c r="B3104" s="34"/>
      <c r="C3104" s="33"/>
      <c r="D3104" s="33"/>
      <c r="E3104" s="33"/>
      <c r="F3104" s="42"/>
      <c r="G3104" s="42"/>
      <c r="I3104">
        <f t="shared" si="290"/>
        <v>0</v>
      </c>
      <c r="J3104">
        <f t="shared" si="291"/>
        <v>0</v>
      </c>
      <c r="L3104" s="107"/>
      <c r="M3104" s="110"/>
      <c r="N3104" s="109"/>
      <c r="P3104" s="38">
        <f t="shared" si="288"/>
        <v>0</v>
      </c>
      <c r="Q3104" s="105">
        <f t="shared" si="293"/>
        <v>0</v>
      </c>
      <c r="R3104" s="38">
        <f t="shared" si="289"/>
        <v>0</v>
      </c>
      <c r="S3104" s="40" t="str">
        <f t="shared" si="292"/>
        <v/>
      </c>
    </row>
    <row r="3105" spans="1:19">
      <c r="A3105" s="33"/>
      <c r="B3105" s="34"/>
      <c r="C3105" s="33"/>
      <c r="D3105" s="33"/>
      <c r="E3105" s="33"/>
      <c r="F3105" s="42"/>
      <c r="G3105" s="42"/>
      <c r="I3105">
        <f t="shared" si="290"/>
        <v>0</v>
      </c>
      <c r="J3105">
        <f t="shared" si="291"/>
        <v>0</v>
      </c>
      <c r="L3105" s="107"/>
      <c r="M3105" s="110"/>
      <c r="N3105" s="109"/>
      <c r="P3105" s="38">
        <f t="shared" si="288"/>
        <v>0</v>
      </c>
      <c r="Q3105" s="105">
        <f t="shared" si="293"/>
        <v>0</v>
      </c>
      <c r="R3105" s="38">
        <f t="shared" si="289"/>
        <v>0</v>
      </c>
      <c r="S3105" s="40" t="str">
        <f t="shared" si="292"/>
        <v/>
      </c>
    </row>
    <row r="3106" spans="1:19">
      <c r="A3106" s="33"/>
      <c r="B3106" s="34"/>
      <c r="C3106" s="33"/>
      <c r="D3106" s="33"/>
      <c r="E3106" s="33"/>
      <c r="F3106" s="42"/>
      <c r="G3106" s="42"/>
      <c r="I3106">
        <f t="shared" si="290"/>
        <v>0</v>
      </c>
      <c r="J3106">
        <f t="shared" si="291"/>
        <v>0</v>
      </c>
      <c r="L3106" s="107"/>
      <c r="M3106" s="110"/>
      <c r="N3106" s="109"/>
      <c r="P3106" s="38">
        <f t="shared" si="288"/>
        <v>0</v>
      </c>
      <c r="Q3106" s="105">
        <f t="shared" si="293"/>
        <v>0</v>
      </c>
      <c r="R3106" s="38">
        <f t="shared" si="289"/>
        <v>0</v>
      </c>
      <c r="S3106" s="40" t="str">
        <f t="shared" si="292"/>
        <v/>
      </c>
    </row>
    <row r="3107" spans="1:19">
      <c r="A3107" s="33"/>
      <c r="B3107" s="34"/>
      <c r="C3107" s="33"/>
      <c r="D3107" s="33"/>
      <c r="E3107" s="33"/>
      <c r="F3107" s="42"/>
      <c r="G3107" s="42"/>
      <c r="I3107">
        <f t="shared" si="290"/>
        <v>0</v>
      </c>
      <c r="J3107">
        <f t="shared" si="291"/>
        <v>0</v>
      </c>
      <c r="L3107" s="107"/>
      <c r="M3107" s="110"/>
      <c r="N3107" s="109"/>
      <c r="P3107" s="38">
        <f t="shared" si="288"/>
        <v>0</v>
      </c>
      <c r="Q3107" s="105">
        <f t="shared" si="293"/>
        <v>0</v>
      </c>
      <c r="R3107" s="38">
        <f t="shared" si="289"/>
        <v>0</v>
      </c>
      <c r="S3107" s="40" t="str">
        <f t="shared" si="292"/>
        <v/>
      </c>
    </row>
    <row r="3108" spans="1:19">
      <c r="A3108" s="33"/>
      <c r="B3108" s="34"/>
      <c r="C3108" s="33"/>
      <c r="D3108" s="33"/>
      <c r="E3108" s="33"/>
      <c r="F3108" s="42"/>
      <c r="G3108" s="42"/>
      <c r="I3108">
        <f t="shared" si="290"/>
        <v>0</v>
      </c>
      <c r="J3108">
        <f t="shared" si="291"/>
        <v>0</v>
      </c>
      <c r="L3108" s="107"/>
      <c r="M3108" s="110"/>
      <c r="N3108" s="109"/>
      <c r="P3108" s="38">
        <f t="shared" si="288"/>
        <v>0</v>
      </c>
      <c r="Q3108" s="105">
        <f t="shared" si="293"/>
        <v>0</v>
      </c>
      <c r="R3108" s="38">
        <f t="shared" si="289"/>
        <v>0</v>
      </c>
      <c r="S3108" s="40" t="str">
        <f t="shared" si="292"/>
        <v/>
      </c>
    </row>
    <row r="3109" spans="1:19">
      <c r="A3109" s="33"/>
      <c r="B3109" s="34"/>
      <c r="C3109" s="33"/>
      <c r="D3109" s="33"/>
      <c r="E3109" s="33"/>
      <c r="F3109" s="42"/>
      <c r="G3109" s="42"/>
      <c r="I3109">
        <f t="shared" si="290"/>
        <v>0</v>
      </c>
      <c r="J3109">
        <f t="shared" si="291"/>
        <v>0</v>
      </c>
      <c r="L3109" s="107"/>
      <c r="M3109" s="110"/>
      <c r="N3109" s="109"/>
      <c r="P3109" s="38">
        <f t="shared" si="288"/>
        <v>0</v>
      </c>
      <c r="Q3109" s="105">
        <f t="shared" si="293"/>
        <v>0</v>
      </c>
      <c r="R3109" s="38">
        <f t="shared" si="289"/>
        <v>0</v>
      </c>
      <c r="S3109" s="40" t="str">
        <f t="shared" si="292"/>
        <v/>
      </c>
    </row>
    <row r="3110" spans="1:19">
      <c r="A3110" s="33"/>
      <c r="B3110" s="34"/>
      <c r="C3110" s="33"/>
      <c r="D3110" s="33"/>
      <c r="E3110" s="33"/>
      <c r="F3110" s="42"/>
      <c r="G3110" s="42"/>
      <c r="I3110">
        <f t="shared" si="290"/>
        <v>0</v>
      </c>
      <c r="J3110">
        <f t="shared" si="291"/>
        <v>0</v>
      </c>
      <c r="L3110" s="107"/>
      <c r="M3110" s="110"/>
      <c r="N3110" s="109"/>
      <c r="P3110" s="38">
        <f t="shared" si="288"/>
        <v>0</v>
      </c>
      <c r="Q3110" s="105">
        <f t="shared" si="293"/>
        <v>0</v>
      </c>
      <c r="R3110" s="38">
        <f t="shared" si="289"/>
        <v>0</v>
      </c>
      <c r="S3110" s="40" t="str">
        <f t="shared" si="292"/>
        <v/>
      </c>
    </row>
    <row r="3111" spans="1:19">
      <c r="A3111" s="33"/>
      <c r="B3111" s="34"/>
      <c r="C3111" s="33"/>
      <c r="D3111" s="33"/>
      <c r="E3111" s="33"/>
      <c r="F3111" s="42"/>
      <c r="G3111" s="42"/>
      <c r="I3111">
        <f t="shared" si="290"/>
        <v>0</v>
      </c>
      <c r="J3111">
        <f t="shared" si="291"/>
        <v>0</v>
      </c>
      <c r="L3111" s="107"/>
      <c r="M3111" s="110"/>
      <c r="N3111" s="109"/>
      <c r="P3111" s="38">
        <f t="shared" si="288"/>
        <v>0</v>
      </c>
      <c r="Q3111" s="105">
        <f t="shared" si="293"/>
        <v>0</v>
      </c>
      <c r="R3111" s="38">
        <f t="shared" si="289"/>
        <v>0</v>
      </c>
      <c r="S3111" s="40" t="str">
        <f t="shared" si="292"/>
        <v/>
      </c>
    </row>
    <row r="3112" spans="1:19">
      <c r="A3112" s="33"/>
      <c r="B3112" s="34"/>
      <c r="C3112" s="33"/>
      <c r="D3112" s="33"/>
      <c r="E3112" s="33"/>
      <c r="F3112" s="42"/>
      <c r="G3112" s="42"/>
      <c r="I3112">
        <f t="shared" si="290"/>
        <v>0</v>
      </c>
      <c r="J3112">
        <f t="shared" si="291"/>
        <v>0</v>
      </c>
      <c r="L3112" s="107"/>
      <c r="M3112" s="110"/>
      <c r="N3112" s="109"/>
      <c r="P3112" s="38">
        <f t="shared" si="288"/>
        <v>0</v>
      </c>
      <c r="Q3112" s="105">
        <f t="shared" si="293"/>
        <v>0</v>
      </c>
      <c r="R3112" s="38">
        <f t="shared" si="289"/>
        <v>0</v>
      </c>
      <c r="S3112" s="40" t="str">
        <f t="shared" si="292"/>
        <v/>
      </c>
    </row>
    <row r="3113" spans="1:19">
      <c r="A3113" s="33"/>
      <c r="B3113" s="34"/>
      <c r="C3113" s="33"/>
      <c r="D3113" s="33"/>
      <c r="E3113" s="33"/>
      <c r="F3113" s="42"/>
      <c r="G3113" s="42"/>
      <c r="I3113">
        <f t="shared" si="290"/>
        <v>0</v>
      </c>
      <c r="J3113">
        <f t="shared" si="291"/>
        <v>0</v>
      </c>
      <c r="L3113" s="107"/>
      <c r="M3113" s="110"/>
      <c r="N3113" s="109"/>
      <c r="P3113" s="38">
        <f t="shared" si="288"/>
        <v>0</v>
      </c>
      <c r="Q3113" s="105">
        <f t="shared" si="293"/>
        <v>0</v>
      </c>
      <c r="R3113" s="38">
        <f t="shared" si="289"/>
        <v>0</v>
      </c>
      <c r="S3113" s="40" t="str">
        <f t="shared" si="292"/>
        <v/>
      </c>
    </row>
    <row r="3114" spans="1:19">
      <c r="A3114" s="33"/>
      <c r="B3114" s="34"/>
      <c r="C3114" s="33"/>
      <c r="D3114" s="33"/>
      <c r="E3114" s="33"/>
      <c r="F3114" s="42"/>
      <c r="G3114" s="42"/>
      <c r="I3114">
        <f t="shared" si="290"/>
        <v>0</v>
      </c>
      <c r="J3114">
        <f t="shared" si="291"/>
        <v>0</v>
      </c>
      <c r="L3114" s="107"/>
      <c r="M3114" s="110"/>
      <c r="N3114" s="109"/>
      <c r="P3114" s="38">
        <f t="shared" si="288"/>
        <v>0</v>
      </c>
      <c r="Q3114" s="105">
        <f t="shared" si="293"/>
        <v>0</v>
      </c>
      <c r="R3114" s="38">
        <f t="shared" si="289"/>
        <v>0</v>
      </c>
      <c r="S3114" s="40" t="str">
        <f t="shared" si="292"/>
        <v/>
      </c>
    </row>
    <row r="3115" spans="1:19">
      <c r="A3115" s="33"/>
      <c r="B3115" s="34"/>
      <c r="C3115" s="33"/>
      <c r="D3115" s="33"/>
      <c r="E3115" s="33"/>
      <c r="F3115" s="42"/>
      <c r="G3115" s="42"/>
      <c r="I3115">
        <f t="shared" si="290"/>
        <v>0</v>
      </c>
      <c r="J3115">
        <f t="shared" si="291"/>
        <v>0</v>
      </c>
      <c r="L3115" s="107"/>
      <c r="M3115" s="110"/>
      <c r="N3115" s="109"/>
      <c r="P3115" s="38">
        <f t="shared" si="288"/>
        <v>0</v>
      </c>
      <c r="Q3115" s="105">
        <f t="shared" si="293"/>
        <v>0</v>
      </c>
      <c r="R3115" s="38">
        <f t="shared" si="289"/>
        <v>0</v>
      </c>
      <c r="S3115" s="40" t="str">
        <f t="shared" si="292"/>
        <v/>
      </c>
    </row>
    <row r="3116" spans="1:19">
      <c r="A3116" s="33"/>
      <c r="B3116" s="34"/>
      <c r="C3116" s="33"/>
      <c r="D3116" s="33"/>
      <c r="E3116" s="33"/>
      <c r="F3116" s="42"/>
      <c r="G3116" s="42"/>
      <c r="I3116">
        <f t="shared" si="290"/>
        <v>0</v>
      </c>
      <c r="J3116">
        <f t="shared" si="291"/>
        <v>0</v>
      </c>
      <c r="L3116" s="107"/>
      <c r="M3116" s="110"/>
      <c r="N3116" s="109"/>
      <c r="P3116" s="38">
        <f t="shared" si="288"/>
        <v>0</v>
      </c>
      <c r="Q3116" s="105">
        <f t="shared" si="293"/>
        <v>0</v>
      </c>
      <c r="R3116" s="38">
        <f t="shared" si="289"/>
        <v>0</v>
      </c>
      <c r="S3116" s="40" t="str">
        <f t="shared" si="292"/>
        <v/>
      </c>
    </row>
    <row r="3117" spans="1:19">
      <c r="A3117" s="33"/>
      <c r="B3117" s="34"/>
      <c r="C3117" s="33"/>
      <c r="D3117" s="33"/>
      <c r="E3117" s="33"/>
      <c r="F3117" s="42"/>
      <c r="G3117" s="42"/>
      <c r="I3117">
        <f t="shared" si="290"/>
        <v>0</v>
      </c>
      <c r="J3117">
        <f t="shared" si="291"/>
        <v>0</v>
      </c>
      <c r="L3117" s="107"/>
      <c r="M3117" s="110"/>
      <c r="N3117" s="109"/>
      <c r="P3117" s="38">
        <f t="shared" si="288"/>
        <v>0</v>
      </c>
      <c r="Q3117" s="105">
        <f t="shared" si="293"/>
        <v>0</v>
      </c>
      <c r="R3117" s="38">
        <f t="shared" si="289"/>
        <v>0</v>
      </c>
      <c r="S3117" s="40" t="str">
        <f t="shared" si="292"/>
        <v/>
      </c>
    </row>
    <row r="3118" spans="1:19">
      <c r="A3118" s="33"/>
      <c r="B3118" s="34"/>
      <c r="C3118" s="33"/>
      <c r="D3118" s="33"/>
      <c r="E3118" s="33"/>
      <c r="F3118" s="42"/>
      <c r="G3118" s="42"/>
      <c r="I3118">
        <f t="shared" si="290"/>
        <v>0</v>
      </c>
      <c r="J3118">
        <f t="shared" si="291"/>
        <v>0</v>
      </c>
      <c r="L3118" s="107"/>
      <c r="M3118" s="110"/>
      <c r="N3118" s="109"/>
      <c r="P3118" s="38">
        <f t="shared" si="288"/>
        <v>0</v>
      </c>
      <c r="Q3118" s="105">
        <f t="shared" si="293"/>
        <v>0</v>
      </c>
      <c r="R3118" s="38">
        <f t="shared" si="289"/>
        <v>0</v>
      </c>
      <c r="S3118" s="40" t="str">
        <f t="shared" si="292"/>
        <v/>
      </c>
    </row>
    <row r="3119" spans="1:19">
      <c r="A3119" s="33"/>
      <c r="B3119" s="34"/>
      <c r="C3119" s="33"/>
      <c r="D3119" s="33"/>
      <c r="E3119" s="33"/>
      <c r="F3119" s="42"/>
      <c r="G3119" s="42"/>
      <c r="I3119">
        <f t="shared" si="290"/>
        <v>0</v>
      </c>
      <c r="J3119">
        <f t="shared" si="291"/>
        <v>0</v>
      </c>
      <c r="L3119" s="107"/>
      <c r="M3119" s="110"/>
      <c r="N3119" s="109"/>
      <c r="P3119" s="38">
        <f t="shared" si="288"/>
        <v>0</v>
      </c>
      <c r="Q3119" s="105">
        <f t="shared" si="293"/>
        <v>0</v>
      </c>
      <c r="R3119" s="38">
        <f t="shared" si="289"/>
        <v>0</v>
      </c>
      <c r="S3119" s="40" t="str">
        <f t="shared" si="292"/>
        <v/>
      </c>
    </row>
    <row r="3120" spans="1:19">
      <c r="A3120" s="33"/>
      <c r="B3120" s="34"/>
      <c r="C3120" s="33"/>
      <c r="D3120" s="33"/>
      <c r="E3120" s="33"/>
      <c r="F3120" s="42"/>
      <c r="G3120" s="42"/>
      <c r="I3120">
        <f t="shared" si="290"/>
        <v>0</v>
      </c>
      <c r="J3120">
        <f t="shared" si="291"/>
        <v>0</v>
      </c>
      <c r="L3120" s="107"/>
      <c r="M3120" s="110"/>
      <c r="N3120" s="109"/>
      <c r="P3120" s="38">
        <f t="shared" si="288"/>
        <v>0</v>
      </c>
      <c r="Q3120" s="105">
        <f t="shared" si="293"/>
        <v>0</v>
      </c>
      <c r="R3120" s="38">
        <f t="shared" si="289"/>
        <v>0</v>
      </c>
      <c r="S3120" s="40" t="str">
        <f t="shared" si="292"/>
        <v/>
      </c>
    </row>
    <row r="3121" spans="1:19">
      <c r="A3121" s="33"/>
      <c r="B3121" s="34"/>
      <c r="C3121" s="33"/>
      <c r="D3121" s="33"/>
      <c r="E3121" s="33"/>
      <c r="F3121" s="42"/>
      <c r="G3121" s="42"/>
      <c r="I3121">
        <f t="shared" si="290"/>
        <v>0</v>
      </c>
      <c r="J3121">
        <f t="shared" si="291"/>
        <v>0</v>
      </c>
      <c r="L3121" s="107"/>
      <c r="M3121" s="110"/>
      <c r="N3121" s="109"/>
      <c r="P3121" s="38">
        <f t="shared" si="288"/>
        <v>0</v>
      </c>
      <c r="Q3121" s="105">
        <f t="shared" si="293"/>
        <v>0</v>
      </c>
      <c r="R3121" s="38">
        <f t="shared" si="289"/>
        <v>0</v>
      </c>
      <c r="S3121" s="40" t="str">
        <f t="shared" si="292"/>
        <v/>
      </c>
    </row>
    <row r="3122" spans="1:19">
      <c r="A3122" s="33"/>
      <c r="B3122" s="34"/>
      <c r="C3122" s="33"/>
      <c r="D3122" s="33"/>
      <c r="E3122" s="33"/>
      <c r="F3122" s="42"/>
      <c r="G3122" s="42"/>
      <c r="I3122">
        <f t="shared" si="290"/>
        <v>0</v>
      </c>
      <c r="J3122">
        <f t="shared" si="291"/>
        <v>0</v>
      </c>
      <c r="L3122" s="107"/>
      <c r="M3122" s="110"/>
      <c r="N3122" s="109"/>
      <c r="P3122" s="38">
        <f t="shared" si="288"/>
        <v>0</v>
      </c>
      <c r="Q3122" s="105">
        <f t="shared" si="293"/>
        <v>0</v>
      </c>
      <c r="R3122" s="38">
        <f t="shared" si="289"/>
        <v>0</v>
      </c>
      <c r="S3122" s="40" t="str">
        <f t="shared" si="292"/>
        <v/>
      </c>
    </row>
    <row r="3123" spans="1:19">
      <c r="A3123" s="33"/>
      <c r="B3123" s="34"/>
      <c r="C3123" s="33"/>
      <c r="D3123" s="33"/>
      <c r="E3123" s="33"/>
      <c r="F3123" s="42"/>
      <c r="G3123" s="42"/>
      <c r="I3123">
        <f t="shared" si="290"/>
        <v>0</v>
      </c>
      <c r="J3123">
        <f t="shared" si="291"/>
        <v>0</v>
      </c>
      <c r="L3123" s="107"/>
      <c r="M3123" s="110"/>
      <c r="N3123" s="109"/>
      <c r="P3123" s="38">
        <f t="shared" si="288"/>
        <v>0</v>
      </c>
      <c r="Q3123" s="105">
        <f t="shared" si="293"/>
        <v>0</v>
      </c>
      <c r="R3123" s="38">
        <f t="shared" si="289"/>
        <v>0</v>
      </c>
      <c r="S3123" s="40" t="str">
        <f t="shared" si="292"/>
        <v/>
      </c>
    </row>
    <row r="3124" spans="1:19">
      <c r="A3124" s="33"/>
      <c r="B3124" s="34"/>
      <c r="C3124" s="33"/>
      <c r="D3124" s="33"/>
      <c r="E3124" s="33"/>
      <c r="F3124" s="42"/>
      <c r="G3124" s="42"/>
      <c r="I3124">
        <f t="shared" si="290"/>
        <v>0</v>
      </c>
      <c r="J3124">
        <f t="shared" si="291"/>
        <v>0</v>
      </c>
      <c r="L3124" s="107"/>
      <c r="M3124" s="110"/>
      <c r="N3124" s="109"/>
      <c r="P3124" s="38">
        <f t="shared" si="288"/>
        <v>0</v>
      </c>
      <c r="Q3124" s="105">
        <f t="shared" si="293"/>
        <v>0</v>
      </c>
      <c r="R3124" s="38">
        <f t="shared" si="289"/>
        <v>0</v>
      </c>
      <c r="S3124" s="40" t="str">
        <f t="shared" si="292"/>
        <v/>
      </c>
    </row>
    <row r="3125" spans="1:19">
      <c r="A3125" s="33"/>
      <c r="B3125" s="34"/>
      <c r="C3125" s="33"/>
      <c r="D3125" s="33"/>
      <c r="E3125" s="33"/>
      <c r="F3125" s="42"/>
      <c r="G3125" s="42"/>
      <c r="I3125">
        <f t="shared" si="290"/>
        <v>0</v>
      </c>
      <c r="J3125">
        <f t="shared" si="291"/>
        <v>0</v>
      </c>
      <c r="L3125" s="107"/>
      <c r="M3125" s="110"/>
      <c r="N3125" s="109"/>
      <c r="P3125" s="38">
        <f t="shared" si="288"/>
        <v>0</v>
      </c>
      <c r="Q3125" s="105">
        <f t="shared" si="293"/>
        <v>0</v>
      </c>
      <c r="R3125" s="38">
        <f t="shared" si="289"/>
        <v>0</v>
      </c>
      <c r="S3125" s="40" t="str">
        <f t="shared" si="292"/>
        <v/>
      </c>
    </row>
    <row r="3126" spans="1:19">
      <c r="A3126" s="33"/>
      <c r="B3126" s="34"/>
      <c r="C3126" s="33"/>
      <c r="D3126" s="33"/>
      <c r="E3126" s="33"/>
      <c r="F3126" s="42"/>
      <c r="G3126" s="42"/>
      <c r="I3126">
        <f t="shared" si="290"/>
        <v>0</v>
      </c>
      <c r="J3126">
        <f t="shared" si="291"/>
        <v>0</v>
      </c>
      <c r="L3126" s="107"/>
      <c r="M3126" s="110"/>
      <c r="N3126" s="109"/>
      <c r="P3126" s="38">
        <f t="shared" si="288"/>
        <v>0</v>
      </c>
      <c r="Q3126" s="105">
        <f t="shared" si="293"/>
        <v>0</v>
      </c>
      <c r="R3126" s="38">
        <f t="shared" si="289"/>
        <v>0</v>
      </c>
      <c r="S3126" s="40" t="str">
        <f t="shared" si="292"/>
        <v/>
      </c>
    </row>
    <row r="3127" spans="1:19">
      <c r="A3127" s="33"/>
      <c r="B3127" s="34"/>
      <c r="C3127" s="33"/>
      <c r="D3127" s="33"/>
      <c r="E3127" s="33"/>
      <c r="F3127" s="42"/>
      <c r="G3127" s="42"/>
      <c r="I3127">
        <f t="shared" si="290"/>
        <v>0</v>
      </c>
      <c r="J3127">
        <f t="shared" si="291"/>
        <v>0</v>
      </c>
      <c r="L3127" s="107"/>
      <c r="M3127" s="110"/>
      <c r="N3127" s="109"/>
      <c r="P3127" s="38">
        <f t="shared" ref="P3127:P3190" si="294">I3127*L3127/1000</f>
        <v>0</v>
      </c>
      <c r="Q3127" s="105">
        <f t="shared" si="293"/>
        <v>0</v>
      </c>
      <c r="R3127" s="38">
        <f t="shared" ref="R3127:R3190" si="295">J3127*N3127/1000</f>
        <v>0</v>
      </c>
      <c r="S3127" s="40" t="str">
        <f t="shared" si="292"/>
        <v/>
      </c>
    </row>
    <row r="3128" spans="1:19">
      <c r="A3128" s="33"/>
      <c r="B3128" s="34"/>
      <c r="C3128" s="33"/>
      <c r="D3128" s="33"/>
      <c r="E3128" s="33"/>
      <c r="F3128" s="42"/>
      <c r="G3128" s="42"/>
      <c r="I3128">
        <f t="shared" ref="I3128:I3191" si="296">IF(OR(E3128="R",E3128="E"),D3128,IF(D3128&gt;=E3128,D3128-E3128,0))</f>
        <v>0</v>
      </c>
      <c r="J3128">
        <f t="shared" ref="J3128:J3191" si="297">IF(OR(E3128="R",E3128="E"),0,IF(E3128&gt;D3128,E3128-D3128,0))</f>
        <v>0</v>
      </c>
      <c r="L3128" s="107"/>
      <c r="M3128" s="110"/>
      <c r="N3128" s="109"/>
      <c r="P3128" s="38">
        <f t="shared" si="294"/>
        <v>0</v>
      </c>
      <c r="Q3128" s="105">
        <f t="shared" si="293"/>
        <v>0</v>
      </c>
      <c r="R3128" s="38">
        <f t="shared" si="295"/>
        <v>0</v>
      </c>
      <c r="S3128" s="40" t="str">
        <f t="shared" si="292"/>
        <v/>
      </c>
    </row>
    <row r="3129" spans="1:19">
      <c r="A3129" s="33"/>
      <c r="B3129" s="34"/>
      <c r="C3129" s="33"/>
      <c r="D3129" s="33"/>
      <c r="E3129" s="33"/>
      <c r="F3129" s="42"/>
      <c r="G3129" s="42"/>
      <c r="I3129">
        <f t="shared" si="296"/>
        <v>0</v>
      </c>
      <c r="J3129">
        <f t="shared" si="297"/>
        <v>0</v>
      </c>
      <c r="L3129" s="107"/>
      <c r="M3129" s="110"/>
      <c r="N3129" s="109"/>
      <c r="P3129" s="38">
        <f t="shared" si="294"/>
        <v>0</v>
      </c>
      <c r="Q3129" s="105">
        <f t="shared" si="293"/>
        <v>0</v>
      </c>
      <c r="R3129" s="38">
        <f t="shared" si="295"/>
        <v>0</v>
      </c>
      <c r="S3129" s="40" t="str">
        <f t="shared" si="292"/>
        <v/>
      </c>
    </row>
    <row r="3130" spans="1:19">
      <c r="A3130" s="33"/>
      <c r="B3130" s="34"/>
      <c r="C3130" s="33"/>
      <c r="D3130" s="33"/>
      <c r="E3130" s="33"/>
      <c r="F3130" s="42"/>
      <c r="G3130" s="42"/>
      <c r="I3130">
        <f t="shared" si="296"/>
        <v>0</v>
      </c>
      <c r="J3130">
        <f t="shared" si="297"/>
        <v>0</v>
      </c>
      <c r="L3130" s="107"/>
      <c r="M3130" s="110"/>
      <c r="N3130" s="109"/>
      <c r="P3130" s="38">
        <f t="shared" si="294"/>
        <v>0</v>
      </c>
      <c r="Q3130" s="105">
        <f t="shared" si="293"/>
        <v>0</v>
      </c>
      <c r="R3130" s="38">
        <f t="shared" si="295"/>
        <v>0</v>
      </c>
      <c r="S3130" s="40" t="str">
        <f t="shared" si="292"/>
        <v/>
      </c>
    </row>
    <row r="3131" spans="1:19">
      <c r="A3131" s="33"/>
      <c r="B3131" s="34"/>
      <c r="C3131" s="33"/>
      <c r="D3131" s="33"/>
      <c r="E3131" s="33"/>
      <c r="F3131" s="42"/>
      <c r="G3131" s="42"/>
      <c r="I3131">
        <f t="shared" si="296"/>
        <v>0</v>
      </c>
      <c r="J3131">
        <f t="shared" si="297"/>
        <v>0</v>
      </c>
      <c r="L3131" s="107"/>
      <c r="M3131" s="110"/>
      <c r="N3131" s="109"/>
      <c r="P3131" s="38">
        <f t="shared" si="294"/>
        <v>0</v>
      </c>
      <c r="Q3131" s="105">
        <f t="shared" si="293"/>
        <v>0</v>
      </c>
      <c r="R3131" s="38">
        <f t="shared" si="295"/>
        <v>0</v>
      </c>
      <c r="S3131" s="40" t="str">
        <f t="shared" si="292"/>
        <v/>
      </c>
    </row>
    <row r="3132" spans="1:19">
      <c r="A3132" s="33"/>
      <c r="B3132" s="34"/>
      <c r="C3132" s="33"/>
      <c r="D3132" s="33"/>
      <c r="E3132" s="33"/>
      <c r="F3132" s="42"/>
      <c r="G3132" s="42"/>
      <c r="I3132">
        <f t="shared" si="296"/>
        <v>0</v>
      </c>
      <c r="J3132">
        <f t="shared" si="297"/>
        <v>0</v>
      </c>
      <c r="L3132" s="107"/>
      <c r="M3132" s="110"/>
      <c r="N3132" s="109"/>
      <c r="P3132" s="38">
        <f t="shared" si="294"/>
        <v>0</v>
      </c>
      <c r="Q3132" s="105">
        <f t="shared" si="293"/>
        <v>0</v>
      </c>
      <c r="R3132" s="38">
        <f t="shared" si="295"/>
        <v>0</v>
      </c>
      <c r="S3132" s="40" t="str">
        <f t="shared" si="292"/>
        <v/>
      </c>
    </row>
    <row r="3133" spans="1:19">
      <c r="A3133" s="33"/>
      <c r="B3133" s="34"/>
      <c r="C3133" s="33"/>
      <c r="D3133" s="33"/>
      <c r="E3133" s="33"/>
      <c r="F3133" s="42"/>
      <c r="G3133" s="42"/>
      <c r="I3133">
        <f t="shared" si="296"/>
        <v>0</v>
      </c>
      <c r="J3133">
        <f t="shared" si="297"/>
        <v>0</v>
      </c>
      <c r="L3133" s="107"/>
      <c r="M3133" s="110"/>
      <c r="N3133" s="109"/>
      <c r="P3133" s="38">
        <f t="shared" si="294"/>
        <v>0</v>
      </c>
      <c r="Q3133" s="105">
        <f t="shared" si="293"/>
        <v>0</v>
      </c>
      <c r="R3133" s="38">
        <f t="shared" si="295"/>
        <v>0</v>
      </c>
      <c r="S3133" s="40" t="str">
        <f t="shared" si="292"/>
        <v/>
      </c>
    </row>
    <row r="3134" spans="1:19">
      <c r="A3134" s="33"/>
      <c r="B3134" s="34"/>
      <c r="C3134" s="33"/>
      <c r="D3134" s="33"/>
      <c r="E3134" s="33"/>
      <c r="F3134" s="42"/>
      <c r="G3134" s="42"/>
      <c r="I3134">
        <f t="shared" si="296"/>
        <v>0</v>
      </c>
      <c r="J3134">
        <f t="shared" si="297"/>
        <v>0</v>
      </c>
      <c r="L3134" s="107"/>
      <c r="M3134" s="110"/>
      <c r="N3134" s="109"/>
      <c r="P3134" s="38">
        <f t="shared" si="294"/>
        <v>0</v>
      </c>
      <c r="Q3134" s="105">
        <f t="shared" si="293"/>
        <v>0</v>
      </c>
      <c r="R3134" s="38">
        <f t="shared" si="295"/>
        <v>0</v>
      </c>
      <c r="S3134" s="40" t="str">
        <f t="shared" si="292"/>
        <v/>
      </c>
    </row>
    <row r="3135" spans="1:19">
      <c r="A3135" s="33"/>
      <c r="B3135" s="34"/>
      <c r="C3135" s="33"/>
      <c r="D3135" s="33"/>
      <c r="E3135" s="33"/>
      <c r="F3135" s="42"/>
      <c r="G3135" s="42"/>
      <c r="I3135">
        <f t="shared" si="296"/>
        <v>0</v>
      </c>
      <c r="J3135">
        <f t="shared" si="297"/>
        <v>0</v>
      </c>
      <c r="L3135" s="107"/>
      <c r="M3135" s="110"/>
      <c r="N3135" s="109"/>
      <c r="P3135" s="38">
        <f t="shared" si="294"/>
        <v>0</v>
      </c>
      <c r="Q3135" s="105">
        <f t="shared" si="293"/>
        <v>0</v>
      </c>
      <c r="R3135" s="38">
        <f t="shared" si="295"/>
        <v>0</v>
      </c>
      <c r="S3135" s="40" t="str">
        <f t="shared" si="292"/>
        <v/>
      </c>
    </row>
    <row r="3136" spans="1:19">
      <c r="A3136" s="33"/>
      <c r="B3136" s="34"/>
      <c r="C3136" s="33"/>
      <c r="D3136" s="33"/>
      <c r="E3136" s="33"/>
      <c r="F3136" s="42"/>
      <c r="G3136" s="42"/>
      <c r="I3136">
        <f t="shared" si="296"/>
        <v>0</v>
      </c>
      <c r="J3136">
        <f t="shared" si="297"/>
        <v>0</v>
      </c>
      <c r="L3136" s="107"/>
      <c r="M3136" s="110"/>
      <c r="N3136" s="109"/>
      <c r="P3136" s="38">
        <f t="shared" si="294"/>
        <v>0</v>
      </c>
      <c r="Q3136" s="105">
        <f t="shared" si="293"/>
        <v>0</v>
      </c>
      <c r="R3136" s="38">
        <f t="shared" si="295"/>
        <v>0</v>
      </c>
      <c r="S3136" s="40" t="str">
        <f t="shared" si="292"/>
        <v/>
      </c>
    </row>
    <row r="3137" spans="1:19">
      <c r="A3137" s="33"/>
      <c r="B3137" s="34"/>
      <c r="C3137" s="33"/>
      <c r="D3137" s="33"/>
      <c r="E3137" s="33"/>
      <c r="F3137" s="42"/>
      <c r="G3137" s="42"/>
      <c r="I3137">
        <f t="shared" si="296"/>
        <v>0</v>
      </c>
      <c r="J3137">
        <f t="shared" si="297"/>
        <v>0</v>
      </c>
      <c r="L3137" s="107"/>
      <c r="M3137" s="110"/>
      <c r="N3137" s="109"/>
      <c r="P3137" s="38">
        <f t="shared" si="294"/>
        <v>0</v>
      </c>
      <c r="Q3137" s="105">
        <f t="shared" si="293"/>
        <v>0</v>
      </c>
      <c r="R3137" s="38">
        <f t="shared" si="295"/>
        <v>0</v>
      </c>
      <c r="S3137" s="40" t="str">
        <f t="shared" si="292"/>
        <v/>
      </c>
    </row>
    <row r="3138" spans="1:19">
      <c r="A3138" s="33"/>
      <c r="B3138" s="34"/>
      <c r="C3138" s="33"/>
      <c r="D3138" s="33"/>
      <c r="E3138" s="33"/>
      <c r="F3138" s="42"/>
      <c r="G3138" s="42"/>
      <c r="I3138">
        <f t="shared" si="296"/>
        <v>0</v>
      </c>
      <c r="J3138">
        <f t="shared" si="297"/>
        <v>0</v>
      </c>
      <c r="L3138" s="107"/>
      <c r="M3138" s="110"/>
      <c r="N3138" s="109"/>
      <c r="P3138" s="38">
        <f t="shared" si="294"/>
        <v>0</v>
      </c>
      <c r="Q3138" s="105">
        <f t="shared" si="293"/>
        <v>0</v>
      </c>
      <c r="R3138" s="38">
        <f t="shared" si="295"/>
        <v>0</v>
      </c>
      <c r="S3138" s="40" t="str">
        <f t="shared" si="292"/>
        <v/>
      </c>
    </row>
    <row r="3139" spans="1:19">
      <c r="A3139" s="33"/>
      <c r="B3139" s="34"/>
      <c r="C3139" s="33"/>
      <c r="D3139" s="33"/>
      <c r="E3139" s="33"/>
      <c r="F3139" s="42"/>
      <c r="G3139" s="42"/>
      <c r="I3139">
        <f t="shared" si="296"/>
        <v>0</v>
      </c>
      <c r="J3139">
        <f t="shared" si="297"/>
        <v>0</v>
      </c>
      <c r="L3139" s="107"/>
      <c r="M3139" s="110"/>
      <c r="N3139" s="109"/>
      <c r="P3139" s="38">
        <f t="shared" si="294"/>
        <v>0</v>
      </c>
      <c r="Q3139" s="105">
        <f t="shared" si="293"/>
        <v>0</v>
      </c>
      <c r="R3139" s="38">
        <f t="shared" si="295"/>
        <v>0</v>
      </c>
      <c r="S3139" s="40" t="str">
        <f t="shared" si="292"/>
        <v/>
      </c>
    </row>
    <row r="3140" spans="1:19">
      <c r="A3140" s="33"/>
      <c r="B3140" s="34"/>
      <c r="C3140" s="33"/>
      <c r="D3140" s="33"/>
      <c r="E3140" s="33"/>
      <c r="F3140" s="42"/>
      <c r="G3140" s="42"/>
      <c r="I3140">
        <f t="shared" si="296"/>
        <v>0</v>
      </c>
      <c r="J3140">
        <f t="shared" si="297"/>
        <v>0</v>
      </c>
      <c r="L3140" s="107"/>
      <c r="M3140" s="110"/>
      <c r="N3140" s="109"/>
      <c r="P3140" s="38">
        <f t="shared" si="294"/>
        <v>0</v>
      </c>
      <c r="Q3140" s="105">
        <f t="shared" si="293"/>
        <v>0</v>
      </c>
      <c r="R3140" s="38">
        <f t="shared" si="295"/>
        <v>0</v>
      </c>
      <c r="S3140" s="40" t="str">
        <f t="shared" si="292"/>
        <v/>
      </c>
    </row>
    <row r="3141" spans="1:19">
      <c r="A3141" s="33"/>
      <c r="B3141" s="34"/>
      <c r="C3141" s="33"/>
      <c r="D3141" s="33"/>
      <c r="E3141" s="33"/>
      <c r="F3141" s="42"/>
      <c r="G3141" s="42"/>
      <c r="I3141">
        <f t="shared" si="296"/>
        <v>0</v>
      </c>
      <c r="J3141">
        <f t="shared" si="297"/>
        <v>0</v>
      </c>
      <c r="L3141" s="107"/>
      <c r="M3141" s="110"/>
      <c r="N3141" s="109"/>
      <c r="P3141" s="38">
        <f t="shared" si="294"/>
        <v>0</v>
      </c>
      <c r="Q3141" s="105">
        <f t="shared" si="293"/>
        <v>0</v>
      </c>
      <c r="R3141" s="38">
        <f t="shared" si="295"/>
        <v>0</v>
      </c>
      <c r="S3141" s="40" t="str">
        <f t="shared" si="292"/>
        <v/>
      </c>
    </row>
    <row r="3142" spans="1:19">
      <c r="A3142" s="33"/>
      <c r="B3142" s="34"/>
      <c r="C3142" s="33"/>
      <c r="D3142" s="33"/>
      <c r="E3142" s="33"/>
      <c r="F3142" s="42"/>
      <c r="G3142" s="42"/>
      <c r="I3142">
        <f t="shared" si="296"/>
        <v>0</v>
      </c>
      <c r="J3142">
        <f t="shared" si="297"/>
        <v>0</v>
      </c>
      <c r="L3142" s="107"/>
      <c r="M3142" s="110"/>
      <c r="N3142" s="109"/>
      <c r="P3142" s="38">
        <f t="shared" si="294"/>
        <v>0</v>
      </c>
      <c r="Q3142" s="105">
        <f t="shared" si="293"/>
        <v>0</v>
      </c>
      <c r="R3142" s="38">
        <f t="shared" si="295"/>
        <v>0</v>
      </c>
      <c r="S3142" s="40" t="str">
        <f t="shared" si="292"/>
        <v/>
      </c>
    </row>
    <row r="3143" spans="1:19">
      <c r="A3143" s="33"/>
      <c r="B3143" s="34"/>
      <c r="C3143" s="33"/>
      <c r="D3143" s="33"/>
      <c r="E3143" s="33"/>
      <c r="F3143" s="42"/>
      <c r="G3143" s="42"/>
      <c r="I3143">
        <f t="shared" si="296"/>
        <v>0</v>
      </c>
      <c r="J3143">
        <f t="shared" si="297"/>
        <v>0</v>
      </c>
      <c r="L3143" s="107"/>
      <c r="M3143" s="110"/>
      <c r="N3143" s="109"/>
      <c r="P3143" s="38">
        <f t="shared" si="294"/>
        <v>0</v>
      </c>
      <c r="Q3143" s="105">
        <f t="shared" si="293"/>
        <v>0</v>
      </c>
      <c r="R3143" s="38">
        <f t="shared" si="295"/>
        <v>0</v>
      </c>
      <c r="S3143" s="40" t="str">
        <f t="shared" ref="S3143:S3206" si="298">IF(C3143=1,SUM(R3143:R3166)-SUM(P3143:P3166),"")</f>
        <v/>
      </c>
    </row>
    <row r="3144" spans="1:19">
      <c r="A3144" s="33"/>
      <c r="B3144" s="34"/>
      <c r="C3144" s="33"/>
      <c r="D3144" s="33"/>
      <c r="E3144" s="33"/>
      <c r="F3144" s="42"/>
      <c r="G3144" s="42"/>
      <c r="I3144">
        <f t="shared" si="296"/>
        <v>0</v>
      </c>
      <c r="J3144">
        <f t="shared" si="297"/>
        <v>0</v>
      </c>
      <c r="L3144" s="107"/>
      <c r="M3144" s="110"/>
      <c r="N3144" s="109"/>
      <c r="P3144" s="38">
        <f t="shared" si="294"/>
        <v>0</v>
      </c>
      <c r="Q3144" s="105">
        <f t="shared" ref="Q3144:Q3207" si="299">I3144*M3144/1000</f>
        <v>0</v>
      </c>
      <c r="R3144" s="38">
        <f t="shared" si="295"/>
        <v>0</v>
      </c>
      <c r="S3144" s="40" t="str">
        <f t="shared" si="298"/>
        <v/>
      </c>
    </row>
    <row r="3145" spans="1:19">
      <c r="A3145" s="33"/>
      <c r="B3145" s="34"/>
      <c r="C3145" s="33"/>
      <c r="D3145" s="33"/>
      <c r="E3145" s="33"/>
      <c r="F3145" s="42"/>
      <c r="G3145" s="42"/>
      <c r="I3145">
        <f t="shared" si="296"/>
        <v>0</v>
      </c>
      <c r="J3145">
        <f t="shared" si="297"/>
        <v>0</v>
      </c>
      <c r="L3145" s="107"/>
      <c r="M3145" s="110"/>
      <c r="N3145" s="109"/>
      <c r="P3145" s="38">
        <f t="shared" si="294"/>
        <v>0</v>
      </c>
      <c r="Q3145" s="105">
        <f t="shared" si="299"/>
        <v>0</v>
      </c>
      <c r="R3145" s="38">
        <f t="shared" si="295"/>
        <v>0</v>
      </c>
      <c r="S3145" s="40" t="str">
        <f t="shared" si="298"/>
        <v/>
      </c>
    </row>
    <row r="3146" spans="1:19">
      <c r="A3146" s="33"/>
      <c r="B3146" s="34"/>
      <c r="C3146" s="33"/>
      <c r="D3146" s="33"/>
      <c r="E3146" s="33"/>
      <c r="F3146" s="42"/>
      <c r="G3146" s="42"/>
      <c r="I3146">
        <f t="shared" si="296"/>
        <v>0</v>
      </c>
      <c r="J3146">
        <f t="shared" si="297"/>
        <v>0</v>
      </c>
      <c r="L3146" s="107"/>
      <c r="M3146" s="110"/>
      <c r="N3146" s="109"/>
      <c r="P3146" s="38">
        <f t="shared" si="294"/>
        <v>0</v>
      </c>
      <c r="Q3146" s="105">
        <f t="shared" si="299"/>
        <v>0</v>
      </c>
      <c r="R3146" s="38">
        <f t="shared" si="295"/>
        <v>0</v>
      </c>
      <c r="S3146" s="40" t="str">
        <f t="shared" si="298"/>
        <v/>
      </c>
    </row>
    <row r="3147" spans="1:19">
      <c r="A3147" s="33"/>
      <c r="B3147" s="34"/>
      <c r="C3147" s="33"/>
      <c r="D3147" s="33"/>
      <c r="E3147" s="33"/>
      <c r="F3147" s="42"/>
      <c r="G3147" s="42"/>
      <c r="I3147">
        <f t="shared" si="296"/>
        <v>0</v>
      </c>
      <c r="J3147">
        <f t="shared" si="297"/>
        <v>0</v>
      </c>
      <c r="L3147" s="107"/>
      <c r="M3147" s="110"/>
      <c r="N3147" s="109"/>
      <c r="P3147" s="38">
        <f t="shared" si="294"/>
        <v>0</v>
      </c>
      <c r="Q3147" s="105">
        <f t="shared" si="299"/>
        <v>0</v>
      </c>
      <c r="R3147" s="38">
        <f t="shared" si="295"/>
        <v>0</v>
      </c>
      <c r="S3147" s="40" t="str">
        <f t="shared" si="298"/>
        <v/>
      </c>
    </row>
    <row r="3148" spans="1:19">
      <c r="A3148" s="33"/>
      <c r="B3148" s="34"/>
      <c r="C3148" s="33"/>
      <c r="D3148" s="33"/>
      <c r="E3148" s="33"/>
      <c r="F3148" s="42"/>
      <c r="G3148" s="42"/>
      <c r="I3148">
        <f t="shared" si="296"/>
        <v>0</v>
      </c>
      <c r="J3148">
        <f t="shared" si="297"/>
        <v>0</v>
      </c>
      <c r="L3148" s="107"/>
      <c r="M3148" s="110"/>
      <c r="N3148" s="109"/>
      <c r="P3148" s="38">
        <f t="shared" si="294"/>
        <v>0</v>
      </c>
      <c r="Q3148" s="105">
        <f t="shared" si="299"/>
        <v>0</v>
      </c>
      <c r="R3148" s="38">
        <f t="shared" si="295"/>
        <v>0</v>
      </c>
      <c r="S3148" s="40" t="str">
        <f t="shared" si="298"/>
        <v/>
      </c>
    </row>
    <row r="3149" spans="1:19">
      <c r="A3149" s="33"/>
      <c r="B3149" s="34"/>
      <c r="C3149" s="33"/>
      <c r="D3149" s="33"/>
      <c r="E3149" s="33"/>
      <c r="F3149" s="42"/>
      <c r="G3149" s="42"/>
      <c r="I3149">
        <f t="shared" si="296"/>
        <v>0</v>
      </c>
      <c r="J3149">
        <f t="shared" si="297"/>
        <v>0</v>
      </c>
      <c r="L3149" s="107"/>
      <c r="M3149" s="110"/>
      <c r="N3149" s="109"/>
      <c r="P3149" s="38">
        <f t="shared" si="294"/>
        <v>0</v>
      </c>
      <c r="Q3149" s="105">
        <f t="shared" si="299"/>
        <v>0</v>
      </c>
      <c r="R3149" s="38">
        <f t="shared" si="295"/>
        <v>0</v>
      </c>
      <c r="S3149" s="40" t="str">
        <f t="shared" si="298"/>
        <v/>
      </c>
    </row>
    <row r="3150" spans="1:19">
      <c r="A3150" s="33"/>
      <c r="B3150" s="34"/>
      <c r="C3150" s="33"/>
      <c r="D3150" s="33"/>
      <c r="E3150" s="33"/>
      <c r="F3150" s="42"/>
      <c r="G3150" s="42"/>
      <c r="I3150">
        <f t="shared" si="296"/>
        <v>0</v>
      </c>
      <c r="J3150">
        <f t="shared" si="297"/>
        <v>0</v>
      </c>
      <c r="L3150" s="107"/>
      <c r="M3150" s="110"/>
      <c r="N3150" s="109"/>
      <c r="P3150" s="38">
        <f t="shared" si="294"/>
        <v>0</v>
      </c>
      <c r="Q3150" s="105">
        <f t="shared" si="299"/>
        <v>0</v>
      </c>
      <c r="R3150" s="38">
        <f t="shared" si="295"/>
        <v>0</v>
      </c>
      <c r="S3150" s="40" t="str">
        <f t="shared" si="298"/>
        <v/>
      </c>
    </row>
    <row r="3151" spans="1:19">
      <c r="A3151" s="33"/>
      <c r="B3151" s="34"/>
      <c r="C3151" s="33"/>
      <c r="D3151" s="33"/>
      <c r="E3151" s="33"/>
      <c r="F3151" s="42"/>
      <c r="G3151" s="42"/>
      <c r="I3151">
        <f t="shared" si="296"/>
        <v>0</v>
      </c>
      <c r="J3151">
        <f t="shared" si="297"/>
        <v>0</v>
      </c>
      <c r="L3151" s="107"/>
      <c r="M3151" s="110"/>
      <c r="N3151" s="109"/>
      <c r="P3151" s="38">
        <f t="shared" si="294"/>
        <v>0</v>
      </c>
      <c r="Q3151" s="105">
        <f t="shared" si="299"/>
        <v>0</v>
      </c>
      <c r="R3151" s="38">
        <f t="shared" si="295"/>
        <v>0</v>
      </c>
      <c r="S3151" s="40" t="str">
        <f t="shared" si="298"/>
        <v/>
      </c>
    </row>
    <row r="3152" spans="1:19">
      <c r="A3152" s="33"/>
      <c r="B3152" s="34"/>
      <c r="C3152" s="33"/>
      <c r="D3152" s="33"/>
      <c r="E3152" s="33"/>
      <c r="F3152" s="42"/>
      <c r="G3152" s="42"/>
      <c r="I3152">
        <f t="shared" si="296"/>
        <v>0</v>
      </c>
      <c r="J3152">
        <f t="shared" si="297"/>
        <v>0</v>
      </c>
      <c r="L3152" s="107"/>
      <c r="M3152" s="110"/>
      <c r="N3152" s="109"/>
      <c r="P3152" s="38">
        <f t="shared" si="294"/>
        <v>0</v>
      </c>
      <c r="Q3152" s="105">
        <f t="shared" si="299"/>
        <v>0</v>
      </c>
      <c r="R3152" s="38">
        <f t="shared" si="295"/>
        <v>0</v>
      </c>
      <c r="S3152" s="40" t="str">
        <f t="shared" si="298"/>
        <v/>
      </c>
    </row>
    <row r="3153" spans="1:19">
      <c r="A3153" s="33"/>
      <c r="B3153" s="34"/>
      <c r="C3153" s="33"/>
      <c r="D3153" s="33"/>
      <c r="E3153" s="33"/>
      <c r="F3153" s="42"/>
      <c r="G3153" s="42"/>
      <c r="I3153">
        <f t="shared" si="296"/>
        <v>0</v>
      </c>
      <c r="J3153">
        <f t="shared" si="297"/>
        <v>0</v>
      </c>
      <c r="L3153" s="107"/>
      <c r="M3153" s="110"/>
      <c r="N3153" s="109"/>
      <c r="P3153" s="38">
        <f t="shared" si="294"/>
        <v>0</v>
      </c>
      <c r="Q3153" s="105">
        <f t="shared" si="299"/>
        <v>0</v>
      </c>
      <c r="R3153" s="38">
        <f t="shared" si="295"/>
        <v>0</v>
      </c>
      <c r="S3153" s="40" t="str">
        <f t="shared" si="298"/>
        <v/>
      </c>
    </row>
    <row r="3154" spans="1:19">
      <c r="A3154" s="33"/>
      <c r="B3154" s="34"/>
      <c r="C3154" s="33"/>
      <c r="D3154" s="33"/>
      <c r="E3154" s="33"/>
      <c r="F3154" s="42"/>
      <c r="G3154" s="42"/>
      <c r="I3154">
        <f t="shared" si="296"/>
        <v>0</v>
      </c>
      <c r="J3154">
        <f t="shared" si="297"/>
        <v>0</v>
      </c>
      <c r="L3154" s="107"/>
      <c r="M3154" s="110"/>
      <c r="N3154" s="109"/>
      <c r="P3154" s="38">
        <f t="shared" si="294"/>
        <v>0</v>
      </c>
      <c r="Q3154" s="105">
        <f t="shared" si="299"/>
        <v>0</v>
      </c>
      <c r="R3154" s="38">
        <f t="shared" si="295"/>
        <v>0</v>
      </c>
      <c r="S3154" s="40" t="str">
        <f t="shared" si="298"/>
        <v/>
      </c>
    </row>
    <row r="3155" spans="1:19">
      <c r="A3155" s="33"/>
      <c r="B3155" s="34"/>
      <c r="C3155" s="33"/>
      <c r="D3155" s="33"/>
      <c r="E3155" s="33"/>
      <c r="F3155" s="42"/>
      <c r="G3155" s="42"/>
      <c r="I3155">
        <f t="shared" si="296"/>
        <v>0</v>
      </c>
      <c r="J3155">
        <f t="shared" si="297"/>
        <v>0</v>
      </c>
      <c r="L3155" s="107"/>
      <c r="M3155" s="110"/>
      <c r="N3155" s="109"/>
      <c r="P3155" s="38">
        <f t="shared" si="294"/>
        <v>0</v>
      </c>
      <c r="Q3155" s="105">
        <f t="shared" si="299"/>
        <v>0</v>
      </c>
      <c r="R3155" s="38">
        <f t="shared" si="295"/>
        <v>0</v>
      </c>
      <c r="S3155" s="40" t="str">
        <f t="shared" si="298"/>
        <v/>
      </c>
    </row>
    <row r="3156" spans="1:19">
      <c r="A3156" s="33"/>
      <c r="B3156" s="34"/>
      <c r="C3156" s="33"/>
      <c r="D3156" s="33"/>
      <c r="E3156" s="33"/>
      <c r="F3156" s="42"/>
      <c r="G3156" s="42"/>
      <c r="I3156">
        <f t="shared" si="296"/>
        <v>0</v>
      </c>
      <c r="J3156">
        <f t="shared" si="297"/>
        <v>0</v>
      </c>
      <c r="L3156" s="107"/>
      <c r="M3156" s="110"/>
      <c r="N3156" s="109"/>
      <c r="P3156" s="38">
        <f t="shared" si="294"/>
        <v>0</v>
      </c>
      <c r="Q3156" s="105">
        <f t="shared" si="299"/>
        <v>0</v>
      </c>
      <c r="R3156" s="38">
        <f t="shared" si="295"/>
        <v>0</v>
      </c>
      <c r="S3156" s="40" t="str">
        <f t="shared" si="298"/>
        <v/>
      </c>
    </row>
    <row r="3157" spans="1:19">
      <c r="A3157" s="33"/>
      <c r="B3157" s="34"/>
      <c r="C3157" s="33"/>
      <c r="D3157" s="33"/>
      <c r="E3157" s="33"/>
      <c r="F3157" s="42"/>
      <c r="G3157" s="42"/>
      <c r="I3157">
        <f t="shared" si="296"/>
        <v>0</v>
      </c>
      <c r="J3157">
        <f t="shared" si="297"/>
        <v>0</v>
      </c>
      <c r="L3157" s="107"/>
      <c r="M3157" s="110"/>
      <c r="N3157" s="109"/>
      <c r="P3157" s="38">
        <f t="shared" si="294"/>
        <v>0</v>
      </c>
      <c r="Q3157" s="105">
        <f t="shared" si="299"/>
        <v>0</v>
      </c>
      <c r="R3157" s="38">
        <f t="shared" si="295"/>
        <v>0</v>
      </c>
      <c r="S3157" s="40" t="str">
        <f t="shared" si="298"/>
        <v/>
      </c>
    </row>
    <row r="3158" spans="1:19">
      <c r="A3158" s="33"/>
      <c r="B3158" s="34"/>
      <c r="C3158" s="33"/>
      <c r="D3158" s="33"/>
      <c r="E3158" s="33"/>
      <c r="F3158" s="42"/>
      <c r="G3158" s="42"/>
      <c r="I3158">
        <f t="shared" si="296"/>
        <v>0</v>
      </c>
      <c r="J3158">
        <f t="shared" si="297"/>
        <v>0</v>
      </c>
      <c r="L3158" s="107"/>
      <c r="M3158" s="110"/>
      <c r="N3158" s="109"/>
      <c r="P3158" s="38">
        <f t="shared" si="294"/>
        <v>0</v>
      </c>
      <c r="Q3158" s="105">
        <f t="shared" si="299"/>
        <v>0</v>
      </c>
      <c r="R3158" s="38">
        <f t="shared" si="295"/>
        <v>0</v>
      </c>
      <c r="S3158" s="40" t="str">
        <f t="shared" si="298"/>
        <v/>
      </c>
    </row>
    <row r="3159" spans="1:19">
      <c r="A3159" s="33"/>
      <c r="B3159" s="34"/>
      <c r="C3159" s="33"/>
      <c r="D3159" s="33"/>
      <c r="E3159" s="33"/>
      <c r="F3159" s="42"/>
      <c r="G3159" s="42"/>
      <c r="I3159">
        <f t="shared" si="296"/>
        <v>0</v>
      </c>
      <c r="J3159">
        <f t="shared" si="297"/>
        <v>0</v>
      </c>
      <c r="L3159" s="107"/>
      <c r="M3159" s="110"/>
      <c r="N3159" s="109"/>
      <c r="P3159" s="38">
        <f t="shared" si="294"/>
        <v>0</v>
      </c>
      <c r="Q3159" s="105">
        <f t="shared" si="299"/>
        <v>0</v>
      </c>
      <c r="R3159" s="38">
        <f t="shared" si="295"/>
        <v>0</v>
      </c>
      <c r="S3159" s="40" t="str">
        <f t="shared" si="298"/>
        <v/>
      </c>
    </row>
    <row r="3160" spans="1:19">
      <c r="A3160" s="33"/>
      <c r="B3160" s="34"/>
      <c r="C3160" s="33"/>
      <c r="D3160" s="33"/>
      <c r="E3160" s="33"/>
      <c r="F3160" s="42"/>
      <c r="G3160" s="42"/>
      <c r="I3160">
        <f t="shared" si="296"/>
        <v>0</v>
      </c>
      <c r="J3160">
        <f t="shared" si="297"/>
        <v>0</v>
      </c>
      <c r="L3160" s="107"/>
      <c r="M3160" s="110"/>
      <c r="N3160" s="109"/>
      <c r="P3160" s="38">
        <f t="shared" si="294"/>
        <v>0</v>
      </c>
      <c r="Q3160" s="105">
        <f t="shared" si="299"/>
        <v>0</v>
      </c>
      <c r="R3160" s="38">
        <f t="shared" si="295"/>
        <v>0</v>
      </c>
      <c r="S3160" s="40" t="str">
        <f t="shared" si="298"/>
        <v/>
      </c>
    </row>
    <row r="3161" spans="1:19">
      <c r="A3161" s="33"/>
      <c r="B3161" s="34"/>
      <c r="C3161" s="33"/>
      <c r="D3161" s="33"/>
      <c r="E3161" s="33"/>
      <c r="F3161" s="42"/>
      <c r="G3161" s="42"/>
      <c r="I3161">
        <f t="shared" si="296"/>
        <v>0</v>
      </c>
      <c r="J3161">
        <f t="shared" si="297"/>
        <v>0</v>
      </c>
      <c r="L3161" s="107"/>
      <c r="M3161" s="110"/>
      <c r="N3161" s="109"/>
      <c r="P3161" s="38">
        <f t="shared" si="294"/>
        <v>0</v>
      </c>
      <c r="Q3161" s="105">
        <f t="shared" si="299"/>
        <v>0</v>
      </c>
      <c r="R3161" s="38">
        <f t="shared" si="295"/>
        <v>0</v>
      </c>
      <c r="S3161" s="40" t="str">
        <f t="shared" si="298"/>
        <v/>
      </c>
    </row>
    <row r="3162" spans="1:19">
      <c r="A3162" s="33"/>
      <c r="B3162" s="34"/>
      <c r="C3162" s="33"/>
      <c r="D3162" s="33"/>
      <c r="E3162" s="33"/>
      <c r="F3162" s="42"/>
      <c r="G3162" s="42"/>
      <c r="I3162">
        <f t="shared" si="296"/>
        <v>0</v>
      </c>
      <c r="J3162">
        <f t="shared" si="297"/>
        <v>0</v>
      </c>
      <c r="L3162" s="107"/>
      <c r="M3162" s="110"/>
      <c r="N3162" s="109"/>
      <c r="P3162" s="38">
        <f t="shared" si="294"/>
        <v>0</v>
      </c>
      <c r="Q3162" s="105">
        <f t="shared" si="299"/>
        <v>0</v>
      </c>
      <c r="R3162" s="38">
        <f t="shared" si="295"/>
        <v>0</v>
      </c>
      <c r="S3162" s="40" t="str">
        <f t="shared" si="298"/>
        <v/>
      </c>
    </row>
    <row r="3163" spans="1:19">
      <c r="A3163" s="33"/>
      <c r="B3163" s="34"/>
      <c r="C3163" s="33"/>
      <c r="D3163" s="33"/>
      <c r="E3163" s="33"/>
      <c r="F3163" s="42"/>
      <c r="G3163" s="42"/>
      <c r="I3163">
        <f t="shared" si="296"/>
        <v>0</v>
      </c>
      <c r="J3163">
        <f t="shared" si="297"/>
        <v>0</v>
      </c>
      <c r="L3163" s="107"/>
      <c r="M3163" s="110"/>
      <c r="N3163" s="109"/>
      <c r="P3163" s="38">
        <f t="shared" si="294"/>
        <v>0</v>
      </c>
      <c r="Q3163" s="105">
        <f t="shared" si="299"/>
        <v>0</v>
      </c>
      <c r="R3163" s="38">
        <f t="shared" si="295"/>
        <v>0</v>
      </c>
      <c r="S3163" s="40" t="str">
        <f t="shared" si="298"/>
        <v/>
      </c>
    </row>
    <row r="3164" spans="1:19">
      <c r="A3164" s="33"/>
      <c r="B3164" s="34"/>
      <c r="C3164" s="33"/>
      <c r="D3164" s="33"/>
      <c r="E3164" s="33"/>
      <c r="F3164" s="42"/>
      <c r="G3164" s="42"/>
      <c r="I3164">
        <f t="shared" si="296"/>
        <v>0</v>
      </c>
      <c r="J3164">
        <f t="shared" si="297"/>
        <v>0</v>
      </c>
      <c r="L3164" s="107"/>
      <c r="M3164" s="110"/>
      <c r="N3164" s="109"/>
      <c r="P3164" s="38">
        <f t="shared" si="294"/>
        <v>0</v>
      </c>
      <c r="Q3164" s="105">
        <f t="shared" si="299"/>
        <v>0</v>
      </c>
      <c r="R3164" s="38">
        <f t="shared" si="295"/>
        <v>0</v>
      </c>
      <c r="S3164" s="40" t="str">
        <f t="shared" si="298"/>
        <v/>
      </c>
    </row>
    <row r="3165" spans="1:19">
      <c r="A3165" s="33"/>
      <c r="B3165" s="34"/>
      <c r="C3165" s="33"/>
      <c r="D3165" s="33"/>
      <c r="E3165" s="33"/>
      <c r="F3165" s="42"/>
      <c r="G3165" s="42"/>
      <c r="I3165">
        <f t="shared" si="296"/>
        <v>0</v>
      </c>
      <c r="J3165">
        <f t="shared" si="297"/>
        <v>0</v>
      </c>
      <c r="L3165" s="107"/>
      <c r="M3165" s="110"/>
      <c r="N3165" s="109"/>
      <c r="P3165" s="38">
        <f t="shared" si="294"/>
        <v>0</v>
      </c>
      <c r="Q3165" s="105">
        <f t="shared" si="299"/>
        <v>0</v>
      </c>
      <c r="R3165" s="38">
        <f t="shared" si="295"/>
        <v>0</v>
      </c>
      <c r="S3165" s="40" t="str">
        <f t="shared" si="298"/>
        <v/>
      </c>
    </row>
    <row r="3166" spans="1:19">
      <c r="A3166" s="33"/>
      <c r="B3166" s="34"/>
      <c r="C3166" s="33"/>
      <c r="D3166" s="33"/>
      <c r="E3166" s="33"/>
      <c r="F3166" s="42"/>
      <c r="G3166" s="42"/>
      <c r="I3166">
        <f t="shared" si="296"/>
        <v>0</v>
      </c>
      <c r="J3166">
        <f t="shared" si="297"/>
        <v>0</v>
      </c>
      <c r="L3166" s="107"/>
      <c r="M3166" s="110"/>
      <c r="N3166" s="109"/>
      <c r="P3166" s="38">
        <f t="shared" si="294"/>
        <v>0</v>
      </c>
      <c r="Q3166" s="105">
        <f t="shared" si="299"/>
        <v>0</v>
      </c>
      <c r="R3166" s="38">
        <f t="shared" si="295"/>
        <v>0</v>
      </c>
      <c r="S3166" s="40" t="str">
        <f t="shared" si="298"/>
        <v/>
      </c>
    </row>
    <row r="3167" spans="1:19">
      <c r="A3167" s="33"/>
      <c r="B3167" s="34"/>
      <c r="C3167" s="33"/>
      <c r="D3167" s="33"/>
      <c r="E3167" s="33"/>
      <c r="F3167" s="42"/>
      <c r="G3167" s="42"/>
      <c r="I3167">
        <f t="shared" si="296"/>
        <v>0</v>
      </c>
      <c r="J3167">
        <f t="shared" si="297"/>
        <v>0</v>
      </c>
      <c r="L3167" s="107"/>
      <c r="M3167" s="110"/>
      <c r="N3167" s="109"/>
      <c r="P3167" s="38">
        <f t="shared" si="294"/>
        <v>0</v>
      </c>
      <c r="Q3167" s="105">
        <f t="shared" si="299"/>
        <v>0</v>
      </c>
      <c r="R3167" s="38">
        <f t="shared" si="295"/>
        <v>0</v>
      </c>
      <c r="S3167" s="40" t="str">
        <f t="shared" si="298"/>
        <v/>
      </c>
    </row>
    <row r="3168" spans="1:19">
      <c r="A3168" s="33"/>
      <c r="B3168" s="34"/>
      <c r="C3168" s="33"/>
      <c r="D3168" s="33"/>
      <c r="E3168" s="33"/>
      <c r="F3168" s="42"/>
      <c r="G3168" s="42"/>
      <c r="I3168">
        <f t="shared" si="296"/>
        <v>0</v>
      </c>
      <c r="J3168">
        <f t="shared" si="297"/>
        <v>0</v>
      </c>
      <c r="L3168" s="107"/>
      <c r="M3168" s="110"/>
      <c r="N3168" s="109"/>
      <c r="P3168" s="38">
        <f t="shared" si="294"/>
        <v>0</v>
      </c>
      <c r="Q3168" s="105">
        <f t="shared" si="299"/>
        <v>0</v>
      </c>
      <c r="R3168" s="38">
        <f t="shared" si="295"/>
        <v>0</v>
      </c>
      <c r="S3168" s="40" t="str">
        <f t="shared" si="298"/>
        <v/>
      </c>
    </row>
    <row r="3169" spans="1:19">
      <c r="A3169" s="33"/>
      <c r="B3169" s="34"/>
      <c r="C3169" s="33"/>
      <c r="D3169" s="33"/>
      <c r="E3169" s="33"/>
      <c r="F3169" s="42"/>
      <c r="G3169" s="42"/>
      <c r="I3169">
        <f t="shared" si="296"/>
        <v>0</v>
      </c>
      <c r="J3169">
        <f t="shared" si="297"/>
        <v>0</v>
      </c>
      <c r="L3169" s="107"/>
      <c r="M3169" s="110"/>
      <c r="N3169" s="109"/>
      <c r="P3169" s="38">
        <f t="shared" si="294"/>
        <v>0</v>
      </c>
      <c r="Q3169" s="105">
        <f t="shared" si="299"/>
        <v>0</v>
      </c>
      <c r="R3169" s="38">
        <f t="shared" si="295"/>
        <v>0</v>
      </c>
      <c r="S3169" s="40" t="str">
        <f t="shared" si="298"/>
        <v/>
      </c>
    </row>
    <row r="3170" spans="1:19">
      <c r="A3170" s="33"/>
      <c r="B3170" s="34"/>
      <c r="C3170" s="33"/>
      <c r="D3170" s="33"/>
      <c r="E3170" s="33"/>
      <c r="F3170" s="42"/>
      <c r="G3170" s="42"/>
      <c r="I3170">
        <f t="shared" si="296"/>
        <v>0</v>
      </c>
      <c r="J3170">
        <f t="shared" si="297"/>
        <v>0</v>
      </c>
      <c r="L3170" s="107"/>
      <c r="M3170" s="110"/>
      <c r="N3170" s="109"/>
      <c r="P3170" s="38">
        <f t="shared" si="294"/>
        <v>0</v>
      </c>
      <c r="Q3170" s="105">
        <f t="shared" si="299"/>
        <v>0</v>
      </c>
      <c r="R3170" s="38">
        <f t="shared" si="295"/>
        <v>0</v>
      </c>
      <c r="S3170" s="40" t="str">
        <f t="shared" si="298"/>
        <v/>
      </c>
    </row>
    <row r="3171" spans="1:19">
      <c r="A3171" s="33"/>
      <c r="B3171" s="34"/>
      <c r="C3171" s="33"/>
      <c r="D3171" s="33"/>
      <c r="E3171" s="33"/>
      <c r="F3171" s="42"/>
      <c r="G3171" s="42"/>
      <c r="I3171">
        <f t="shared" si="296"/>
        <v>0</v>
      </c>
      <c r="J3171">
        <f t="shared" si="297"/>
        <v>0</v>
      </c>
      <c r="L3171" s="107"/>
      <c r="M3171" s="110"/>
      <c r="N3171" s="109"/>
      <c r="P3171" s="38">
        <f t="shared" si="294"/>
        <v>0</v>
      </c>
      <c r="Q3171" s="105">
        <f t="shared" si="299"/>
        <v>0</v>
      </c>
      <c r="R3171" s="38">
        <f t="shared" si="295"/>
        <v>0</v>
      </c>
      <c r="S3171" s="40" t="str">
        <f t="shared" si="298"/>
        <v/>
      </c>
    </row>
    <row r="3172" spans="1:19">
      <c r="A3172" s="33"/>
      <c r="B3172" s="34"/>
      <c r="C3172" s="33"/>
      <c r="D3172" s="33"/>
      <c r="E3172" s="33"/>
      <c r="F3172" s="42"/>
      <c r="G3172" s="42"/>
      <c r="I3172">
        <f t="shared" si="296"/>
        <v>0</v>
      </c>
      <c r="J3172">
        <f t="shared" si="297"/>
        <v>0</v>
      </c>
      <c r="L3172" s="107"/>
      <c r="M3172" s="110"/>
      <c r="N3172" s="109"/>
      <c r="P3172" s="38">
        <f t="shared" si="294"/>
        <v>0</v>
      </c>
      <c r="Q3172" s="105">
        <f t="shared" si="299"/>
        <v>0</v>
      </c>
      <c r="R3172" s="38">
        <f t="shared" si="295"/>
        <v>0</v>
      </c>
      <c r="S3172" s="40" t="str">
        <f t="shared" si="298"/>
        <v/>
      </c>
    </row>
    <row r="3173" spans="1:19">
      <c r="A3173" s="33"/>
      <c r="B3173" s="34"/>
      <c r="C3173" s="33"/>
      <c r="D3173" s="33"/>
      <c r="E3173" s="33"/>
      <c r="F3173" s="42"/>
      <c r="G3173" s="42"/>
      <c r="I3173">
        <f t="shared" si="296"/>
        <v>0</v>
      </c>
      <c r="J3173">
        <f t="shared" si="297"/>
        <v>0</v>
      </c>
      <c r="L3173" s="107"/>
      <c r="M3173" s="110"/>
      <c r="N3173" s="109"/>
      <c r="P3173" s="38">
        <f t="shared" si="294"/>
        <v>0</v>
      </c>
      <c r="Q3173" s="105">
        <f t="shared" si="299"/>
        <v>0</v>
      </c>
      <c r="R3173" s="38">
        <f t="shared" si="295"/>
        <v>0</v>
      </c>
      <c r="S3173" s="40" t="str">
        <f t="shared" si="298"/>
        <v/>
      </c>
    </row>
    <row r="3174" spans="1:19">
      <c r="A3174" s="33"/>
      <c r="B3174" s="34"/>
      <c r="C3174" s="33"/>
      <c r="D3174" s="33"/>
      <c r="E3174" s="33"/>
      <c r="F3174" s="42"/>
      <c r="G3174" s="42"/>
      <c r="I3174">
        <f t="shared" si="296"/>
        <v>0</v>
      </c>
      <c r="J3174">
        <f t="shared" si="297"/>
        <v>0</v>
      </c>
      <c r="L3174" s="107"/>
      <c r="M3174" s="110"/>
      <c r="N3174" s="109"/>
      <c r="P3174" s="38">
        <f t="shared" si="294"/>
        <v>0</v>
      </c>
      <c r="Q3174" s="105">
        <f t="shared" si="299"/>
        <v>0</v>
      </c>
      <c r="R3174" s="38">
        <f t="shared" si="295"/>
        <v>0</v>
      </c>
      <c r="S3174" s="40" t="str">
        <f t="shared" si="298"/>
        <v/>
      </c>
    </row>
    <row r="3175" spans="1:19">
      <c r="A3175" s="33"/>
      <c r="B3175" s="34"/>
      <c r="C3175" s="33"/>
      <c r="D3175" s="33"/>
      <c r="E3175" s="33"/>
      <c r="F3175" s="42"/>
      <c r="G3175" s="42"/>
      <c r="I3175">
        <f t="shared" si="296"/>
        <v>0</v>
      </c>
      <c r="J3175">
        <f t="shared" si="297"/>
        <v>0</v>
      </c>
      <c r="L3175" s="107"/>
      <c r="M3175" s="110"/>
      <c r="N3175" s="109"/>
      <c r="P3175" s="38">
        <f t="shared" si="294"/>
        <v>0</v>
      </c>
      <c r="Q3175" s="105">
        <f t="shared" si="299"/>
        <v>0</v>
      </c>
      <c r="R3175" s="38">
        <f t="shared" si="295"/>
        <v>0</v>
      </c>
      <c r="S3175" s="40" t="str">
        <f t="shared" si="298"/>
        <v/>
      </c>
    </row>
    <row r="3176" spans="1:19">
      <c r="A3176" s="33"/>
      <c r="B3176" s="34"/>
      <c r="C3176" s="33"/>
      <c r="D3176" s="33"/>
      <c r="E3176" s="33"/>
      <c r="F3176" s="42"/>
      <c r="G3176" s="42"/>
      <c r="I3176">
        <f t="shared" si="296"/>
        <v>0</v>
      </c>
      <c r="J3176">
        <f t="shared" si="297"/>
        <v>0</v>
      </c>
      <c r="L3176" s="107"/>
      <c r="M3176" s="110"/>
      <c r="N3176" s="109"/>
      <c r="P3176" s="38">
        <f t="shared" si="294"/>
        <v>0</v>
      </c>
      <c r="Q3176" s="105">
        <f t="shared" si="299"/>
        <v>0</v>
      </c>
      <c r="R3176" s="38">
        <f t="shared" si="295"/>
        <v>0</v>
      </c>
      <c r="S3176" s="40" t="str">
        <f t="shared" si="298"/>
        <v/>
      </c>
    </row>
    <row r="3177" spans="1:19">
      <c r="A3177" s="33"/>
      <c r="B3177" s="34"/>
      <c r="C3177" s="33"/>
      <c r="D3177" s="33"/>
      <c r="E3177" s="33"/>
      <c r="F3177" s="42"/>
      <c r="G3177" s="42"/>
      <c r="I3177">
        <f t="shared" si="296"/>
        <v>0</v>
      </c>
      <c r="J3177">
        <f t="shared" si="297"/>
        <v>0</v>
      </c>
      <c r="L3177" s="107"/>
      <c r="M3177" s="110"/>
      <c r="N3177" s="109"/>
      <c r="P3177" s="38">
        <f t="shared" si="294"/>
        <v>0</v>
      </c>
      <c r="Q3177" s="105">
        <f t="shared" si="299"/>
        <v>0</v>
      </c>
      <c r="R3177" s="38">
        <f t="shared" si="295"/>
        <v>0</v>
      </c>
      <c r="S3177" s="40" t="str">
        <f t="shared" si="298"/>
        <v/>
      </c>
    </row>
    <row r="3178" spans="1:19">
      <c r="A3178" s="33"/>
      <c r="B3178" s="34"/>
      <c r="C3178" s="33"/>
      <c r="D3178" s="33"/>
      <c r="E3178" s="33"/>
      <c r="F3178" s="42"/>
      <c r="G3178" s="42"/>
      <c r="I3178">
        <f t="shared" si="296"/>
        <v>0</v>
      </c>
      <c r="J3178">
        <f t="shared" si="297"/>
        <v>0</v>
      </c>
      <c r="L3178" s="107"/>
      <c r="M3178" s="110"/>
      <c r="N3178" s="109"/>
      <c r="P3178" s="38">
        <f t="shared" si="294"/>
        <v>0</v>
      </c>
      <c r="Q3178" s="105">
        <f t="shared" si="299"/>
        <v>0</v>
      </c>
      <c r="R3178" s="38">
        <f t="shared" si="295"/>
        <v>0</v>
      </c>
      <c r="S3178" s="40" t="str">
        <f t="shared" si="298"/>
        <v/>
      </c>
    </row>
    <row r="3179" spans="1:19">
      <c r="A3179" s="33"/>
      <c r="B3179" s="34"/>
      <c r="C3179" s="33"/>
      <c r="D3179" s="33"/>
      <c r="E3179" s="33"/>
      <c r="F3179" s="42"/>
      <c r="G3179" s="42"/>
      <c r="I3179">
        <f t="shared" si="296"/>
        <v>0</v>
      </c>
      <c r="J3179">
        <f t="shared" si="297"/>
        <v>0</v>
      </c>
      <c r="L3179" s="107"/>
      <c r="M3179" s="110"/>
      <c r="N3179" s="109"/>
      <c r="P3179" s="38">
        <f t="shared" si="294"/>
        <v>0</v>
      </c>
      <c r="Q3179" s="105">
        <f t="shared" si="299"/>
        <v>0</v>
      </c>
      <c r="R3179" s="38">
        <f t="shared" si="295"/>
        <v>0</v>
      </c>
      <c r="S3179" s="40" t="str">
        <f t="shared" si="298"/>
        <v/>
      </c>
    </row>
    <row r="3180" spans="1:19">
      <c r="A3180" s="33"/>
      <c r="B3180" s="34"/>
      <c r="C3180" s="33"/>
      <c r="D3180" s="33"/>
      <c r="E3180" s="33"/>
      <c r="F3180" s="42"/>
      <c r="G3180" s="42"/>
      <c r="I3180">
        <f t="shared" si="296"/>
        <v>0</v>
      </c>
      <c r="J3180">
        <f t="shared" si="297"/>
        <v>0</v>
      </c>
      <c r="L3180" s="107"/>
      <c r="M3180" s="110"/>
      <c r="N3180" s="109"/>
      <c r="P3180" s="38">
        <f t="shared" si="294"/>
        <v>0</v>
      </c>
      <c r="Q3180" s="105">
        <f t="shared" si="299"/>
        <v>0</v>
      </c>
      <c r="R3180" s="38">
        <f t="shared" si="295"/>
        <v>0</v>
      </c>
      <c r="S3180" s="40" t="str">
        <f t="shared" si="298"/>
        <v/>
      </c>
    </row>
    <row r="3181" spans="1:19">
      <c r="A3181" s="33"/>
      <c r="B3181" s="34"/>
      <c r="C3181" s="33"/>
      <c r="D3181" s="33"/>
      <c r="E3181" s="33"/>
      <c r="F3181" s="42"/>
      <c r="G3181" s="42"/>
      <c r="I3181">
        <f t="shared" si="296"/>
        <v>0</v>
      </c>
      <c r="J3181">
        <f t="shared" si="297"/>
        <v>0</v>
      </c>
      <c r="L3181" s="107"/>
      <c r="M3181" s="110"/>
      <c r="N3181" s="109"/>
      <c r="P3181" s="38">
        <f t="shared" si="294"/>
        <v>0</v>
      </c>
      <c r="Q3181" s="105">
        <f t="shared" si="299"/>
        <v>0</v>
      </c>
      <c r="R3181" s="38">
        <f t="shared" si="295"/>
        <v>0</v>
      </c>
      <c r="S3181" s="40" t="str">
        <f t="shared" si="298"/>
        <v/>
      </c>
    </row>
    <row r="3182" spans="1:19">
      <c r="A3182" s="33"/>
      <c r="B3182" s="34"/>
      <c r="C3182" s="33"/>
      <c r="D3182" s="33"/>
      <c r="E3182" s="33"/>
      <c r="F3182" s="42"/>
      <c r="G3182" s="42"/>
      <c r="I3182">
        <f t="shared" si="296"/>
        <v>0</v>
      </c>
      <c r="J3182">
        <f t="shared" si="297"/>
        <v>0</v>
      </c>
      <c r="L3182" s="107"/>
      <c r="M3182" s="110"/>
      <c r="N3182" s="109"/>
      <c r="P3182" s="38">
        <f t="shared" si="294"/>
        <v>0</v>
      </c>
      <c r="Q3182" s="105">
        <f t="shared" si="299"/>
        <v>0</v>
      </c>
      <c r="R3182" s="38">
        <f t="shared" si="295"/>
        <v>0</v>
      </c>
      <c r="S3182" s="40" t="str">
        <f t="shared" si="298"/>
        <v/>
      </c>
    </row>
    <row r="3183" spans="1:19">
      <c r="A3183" s="33"/>
      <c r="B3183" s="34"/>
      <c r="C3183" s="33"/>
      <c r="D3183" s="33"/>
      <c r="E3183" s="33"/>
      <c r="F3183" s="42"/>
      <c r="G3183" s="42"/>
      <c r="I3183">
        <f t="shared" si="296"/>
        <v>0</v>
      </c>
      <c r="J3183">
        <f t="shared" si="297"/>
        <v>0</v>
      </c>
      <c r="L3183" s="107"/>
      <c r="M3183" s="110"/>
      <c r="N3183" s="109"/>
      <c r="P3183" s="38">
        <f t="shared" si="294"/>
        <v>0</v>
      </c>
      <c r="Q3183" s="105">
        <f t="shared" si="299"/>
        <v>0</v>
      </c>
      <c r="R3183" s="38">
        <f t="shared" si="295"/>
        <v>0</v>
      </c>
      <c r="S3183" s="40" t="str">
        <f t="shared" si="298"/>
        <v/>
      </c>
    </row>
    <row r="3184" spans="1:19">
      <c r="A3184" s="33"/>
      <c r="B3184" s="34"/>
      <c r="C3184" s="33"/>
      <c r="D3184" s="33"/>
      <c r="E3184" s="33"/>
      <c r="F3184" s="42"/>
      <c r="G3184" s="42"/>
      <c r="I3184">
        <f t="shared" si="296"/>
        <v>0</v>
      </c>
      <c r="J3184">
        <f t="shared" si="297"/>
        <v>0</v>
      </c>
      <c r="L3184" s="107"/>
      <c r="M3184" s="110"/>
      <c r="N3184" s="109"/>
      <c r="P3184" s="38">
        <f t="shared" si="294"/>
        <v>0</v>
      </c>
      <c r="Q3184" s="105">
        <f t="shared" si="299"/>
        <v>0</v>
      </c>
      <c r="R3184" s="38">
        <f t="shared" si="295"/>
        <v>0</v>
      </c>
      <c r="S3184" s="40" t="str">
        <f t="shared" si="298"/>
        <v/>
      </c>
    </row>
    <row r="3185" spans="1:19">
      <c r="A3185" s="33"/>
      <c r="B3185" s="34"/>
      <c r="C3185" s="33"/>
      <c r="D3185" s="33"/>
      <c r="E3185" s="33"/>
      <c r="F3185" s="42"/>
      <c r="G3185" s="42"/>
      <c r="I3185">
        <f t="shared" si="296"/>
        <v>0</v>
      </c>
      <c r="J3185">
        <f t="shared" si="297"/>
        <v>0</v>
      </c>
      <c r="L3185" s="107"/>
      <c r="M3185" s="110"/>
      <c r="N3185" s="109"/>
      <c r="P3185" s="38">
        <f t="shared" si="294"/>
        <v>0</v>
      </c>
      <c r="Q3185" s="105">
        <f t="shared" si="299"/>
        <v>0</v>
      </c>
      <c r="R3185" s="38">
        <f t="shared" si="295"/>
        <v>0</v>
      </c>
      <c r="S3185" s="40" t="str">
        <f t="shared" si="298"/>
        <v/>
      </c>
    </row>
    <row r="3186" spans="1:19">
      <c r="A3186" s="33"/>
      <c r="B3186" s="34"/>
      <c r="C3186" s="33"/>
      <c r="D3186" s="33"/>
      <c r="E3186" s="33"/>
      <c r="F3186" s="42"/>
      <c r="G3186" s="42"/>
      <c r="I3186">
        <f t="shared" si="296"/>
        <v>0</v>
      </c>
      <c r="J3186">
        <f t="shared" si="297"/>
        <v>0</v>
      </c>
      <c r="L3186" s="107"/>
      <c r="M3186" s="110"/>
      <c r="N3186" s="109"/>
      <c r="P3186" s="38">
        <f t="shared" si="294"/>
        <v>0</v>
      </c>
      <c r="Q3186" s="105">
        <f t="shared" si="299"/>
        <v>0</v>
      </c>
      <c r="R3186" s="38">
        <f t="shared" si="295"/>
        <v>0</v>
      </c>
      <c r="S3186" s="40" t="str">
        <f t="shared" si="298"/>
        <v/>
      </c>
    </row>
    <row r="3187" spans="1:19">
      <c r="A3187" s="33"/>
      <c r="B3187" s="34"/>
      <c r="C3187" s="33"/>
      <c r="D3187" s="33"/>
      <c r="E3187" s="33"/>
      <c r="F3187" s="42"/>
      <c r="G3187" s="42"/>
      <c r="I3187">
        <f t="shared" si="296"/>
        <v>0</v>
      </c>
      <c r="J3187">
        <f t="shared" si="297"/>
        <v>0</v>
      </c>
      <c r="L3187" s="107"/>
      <c r="M3187" s="110"/>
      <c r="N3187" s="109"/>
      <c r="P3187" s="38">
        <f t="shared" si="294"/>
        <v>0</v>
      </c>
      <c r="Q3187" s="105">
        <f t="shared" si="299"/>
        <v>0</v>
      </c>
      <c r="R3187" s="38">
        <f t="shared" si="295"/>
        <v>0</v>
      </c>
      <c r="S3187" s="40" t="str">
        <f t="shared" si="298"/>
        <v/>
      </c>
    </row>
    <row r="3188" spans="1:19">
      <c r="A3188" s="33"/>
      <c r="B3188" s="34"/>
      <c r="C3188" s="33"/>
      <c r="D3188" s="33"/>
      <c r="E3188" s="33"/>
      <c r="F3188" s="42"/>
      <c r="G3188" s="42"/>
      <c r="I3188">
        <f t="shared" si="296"/>
        <v>0</v>
      </c>
      <c r="J3188">
        <f t="shared" si="297"/>
        <v>0</v>
      </c>
      <c r="L3188" s="107"/>
      <c r="M3188" s="110"/>
      <c r="N3188" s="109"/>
      <c r="P3188" s="38">
        <f t="shared" si="294"/>
        <v>0</v>
      </c>
      <c r="Q3188" s="105">
        <f t="shared" si="299"/>
        <v>0</v>
      </c>
      <c r="R3188" s="38">
        <f t="shared" si="295"/>
        <v>0</v>
      </c>
      <c r="S3188" s="40" t="str">
        <f t="shared" si="298"/>
        <v/>
      </c>
    </row>
    <row r="3189" spans="1:19">
      <c r="A3189" s="33"/>
      <c r="B3189" s="34"/>
      <c r="C3189" s="33"/>
      <c r="D3189" s="33"/>
      <c r="E3189" s="33"/>
      <c r="F3189" s="42"/>
      <c r="G3189" s="42"/>
      <c r="I3189">
        <f t="shared" si="296"/>
        <v>0</v>
      </c>
      <c r="J3189">
        <f t="shared" si="297"/>
        <v>0</v>
      </c>
      <c r="L3189" s="107"/>
      <c r="M3189" s="110"/>
      <c r="N3189" s="109"/>
      <c r="P3189" s="38">
        <f t="shared" si="294"/>
        <v>0</v>
      </c>
      <c r="Q3189" s="105">
        <f t="shared" si="299"/>
        <v>0</v>
      </c>
      <c r="R3189" s="38">
        <f t="shared" si="295"/>
        <v>0</v>
      </c>
      <c r="S3189" s="40" t="str">
        <f t="shared" si="298"/>
        <v/>
      </c>
    </row>
    <row r="3190" spans="1:19">
      <c r="A3190" s="33"/>
      <c r="B3190" s="34"/>
      <c r="C3190" s="33"/>
      <c r="D3190" s="33"/>
      <c r="E3190" s="33"/>
      <c r="F3190" s="42"/>
      <c r="G3190" s="42"/>
      <c r="I3190">
        <f t="shared" si="296"/>
        <v>0</v>
      </c>
      <c r="J3190">
        <f t="shared" si="297"/>
        <v>0</v>
      </c>
      <c r="L3190" s="107"/>
      <c r="M3190" s="110"/>
      <c r="N3190" s="109"/>
      <c r="P3190" s="38">
        <f t="shared" si="294"/>
        <v>0</v>
      </c>
      <c r="Q3190" s="105">
        <f t="shared" si="299"/>
        <v>0</v>
      </c>
      <c r="R3190" s="38">
        <f t="shared" si="295"/>
        <v>0</v>
      </c>
      <c r="S3190" s="40" t="str">
        <f t="shared" si="298"/>
        <v/>
      </c>
    </row>
    <row r="3191" spans="1:19">
      <c r="A3191" s="33"/>
      <c r="B3191" s="34"/>
      <c r="C3191" s="33"/>
      <c r="D3191" s="33"/>
      <c r="E3191" s="33"/>
      <c r="F3191" s="42"/>
      <c r="G3191" s="42"/>
      <c r="I3191">
        <f t="shared" si="296"/>
        <v>0</v>
      </c>
      <c r="J3191">
        <f t="shared" si="297"/>
        <v>0</v>
      </c>
      <c r="L3191" s="107"/>
      <c r="M3191" s="110"/>
      <c r="N3191" s="109"/>
      <c r="P3191" s="38">
        <f t="shared" ref="P3191:P3254" si="300">I3191*L3191/1000</f>
        <v>0</v>
      </c>
      <c r="Q3191" s="105">
        <f t="shared" si="299"/>
        <v>0</v>
      </c>
      <c r="R3191" s="38">
        <f t="shared" ref="R3191:R3254" si="301">J3191*N3191/1000</f>
        <v>0</v>
      </c>
      <c r="S3191" s="40" t="str">
        <f t="shared" si="298"/>
        <v/>
      </c>
    </row>
    <row r="3192" spans="1:19">
      <c r="A3192" s="33"/>
      <c r="B3192" s="34"/>
      <c r="C3192" s="33"/>
      <c r="D3192" s="33"/>
      <c r="E3192" s="33"/>
      <c r="F3192" s="42"/>
      <c r="G3192" s="42"/>
      <c r="I3192">
        <f t="shared" ref="I3192:I3255" si="302">IF(OR(E3192="R",E3192="E"),D3192,IF(D3192&gt;=E3192,D3192-E3192,0))</f>
        <v>0</v>
      </c>
      <c r="J3192">
        <f t="shared" ref="J3192:J3255" si="303">IF(OR(E3192="R",E3192="E"),0,IF(E3192&gt;D3192,E3192-D3192,0))</f>
        <v>0</v>
      </c>
      <c r="L3192" s="107"/>
      <c r="M3192" s="110"/>
      <c r="N3192" s="109"/>
      <c r="P3192" s="38">
        <f t="shared" si="300"/>
        <v>0</v>
      </c>
      <c r="Q3192" s="105">
        <f t="shared" si="299"/>
        <v>0</v>
      </c>
      <c r="R3192" s="38">
        <f t="shared" si="301"/>
        <v>0</v>
      </c>
      <c r="S3192" s="40" t="str">
        <f t="shared" si="298"/>
        <v/>
      </c>
    </row>
    <row r="3193" spans="1:19">
      <c r="A3193" s="33"/>
      <c r="B3193" s="34"/>
      <c r="C3193" s="33"/>
      <c r="D3193" s="33"/>
      <c r="E3193" s="33"/>
      <c r="F3193" s="42"/>
      <c r="G3193" s="42"/>
      <c r="I3193">
        <f t="shared" si="302"/>
        <v>0</v>
      </c>
      <c r="J3193">
        <f t="shared" si="303"/>
        <v>0</v>
      </c>
      <c r="L3193" s="107"/>
      <c r="M3193" s="110"/>
      <c r="N3193" s="109"/>
      <c r="P3193" s="38">
        <f t="shared" si="300"/>
        <v>0</v>
      </c>
      <c r="Q3193" s="105">
        <f t="shared" si="299"/>
        <v>0</v>
      </c>
      <c r="R3193" s="38">
        <f t="shared" si="301"/>
        <v>0</v>
      </c>
      <c r="S3193" s="40" t="str">
        <f t="shared" si="298"/>
        <v/>
      </c>
    </row>
    <row r="3194" spans="1:19">
      <c r="A3194" s="33"/>
      <c r="B3194" s="34"/>
      <c r="C3194" s="33"/>
      <c r="D3194" s="33"/>
      <c r="E3194" s="33"/>
      <c r="F3194" s="42"/>
      <c r="G3194" s="42"/>
      <c r="I3194">
        <f t="shared" si="302"/>
        <v>0</v>
      </c>
      <c r="J3194">
        <f t="shared" si="303"/>
        <v>0</v>
      </c>
      <c r="L3194" s="107"/>
      <c r="M3194" s="110"/>
      <c r="N3194" s="109"/>
      <c r="P3194" s="38">
        <f t="shared" si="300"/>
        <v>0</v>
      </c>
      <c r="Q3194" s="105">
        <f t="shared" si="299"/>
        <v>0</v>
      </c>
      <c r="R3194" s="38">
        <f t="shared" si="301"/>
        <v>0</v>
      </c>
      <c r="S3194" s="40" t="str">
        <f t="shared" si="298"/>
        <v/>
      </c>
    </row>
    <row r="3195" spans="1:19">
      <c r="A3195" s="33"/>
      <c r="B3195" s="34"/>
      <c r="C3195" s="33"/>
      <c r="D3195" s="33"/>
      <c r="E3195" s="33"/>
      <c r="F3195" s="42"/>
      <c r="G3195" s="42"/>
      <c r="I3195">
        <f t="shared" si="302"/>
        <v>0</v>
      </c>
      <c r="J3195">
        <f t="shared" si="303"/>
        <v>0</v>
      </c>
      <c r="L3195" s="107"/>
      <c r="M3195" s="110"/>
      <c r="N3195" s="109"/>
      <c r="P3195" s="38">
        <f t="shared" si="300"/>
        <v>0</v>
      </c>
      <c r="Q3195" s="105">
        <f t="shared" si="299"/>
        <v>0</v>
      </c>
      <c r="R3195" s="38">
        <f t="shared" si="301"/>
        <v>0</v>
      </c>
      <c r="S3195" s="40" t="str">
        <f t="shared" si="298"/>
        <v/>
      </c>
    </row>
    <row r="3196" spans="1:19">
      <c r="A3196" s="33"/>
      <c r="B3196" s="34"/>
      <c r="C3196" s="33"/>
      <c r="D3196" s="33"/>
      <c r="E3196" s="33"/>
      <c r="F3196" s="42"/>
      <c r="G3196" s="42"/>
      <c r="I3196">
        <f t="shared" si="302"/>
        <v>0</v>
      </c>
      <c r="J3196">
        <f t="shared" si="303"/>
        <v>0</v>
      </c>
      <c r="L3196" s="107"/>
      <c r="M3196" s="110"/>
      <c r="N3196" s="109"/>
      <c r="P3196" s="38">
        <f t="shared" si="300"/>
        <v>0</v>
      </c>
      <c r="Q3196" s="105">
        <f t="shared" si="299"/>
        <v>0</v>
      </c>
      <c r="R3196" s="38">
        <f t="shared" si="301"/>
        <v>0</v>
      </c>
      <c r="S3196" s="40" t="str">
        <f t="shared" si="298"/>
        <v/>
      </c>
    </row>
    <row r="3197" spans="1:19">
      <c r="A3197" s="33"/>
      <c r="B3197" s="34"/>
      <c r="C3197" s="33"/>
      <c r="D3197" s="33"/>
      <c r="E3197" s="33"/>
      <c r="F3197" s="42"/>
      <c r="G3197" s="42"/>
      <c r="I3197">
        <f t="shared" si="302"/>
        <v>0</v>
      </c>
      <c r="J3197">
        <f t="shared" si="303"/>
        <v>0</v>
      </c>
      <c r="L3197" s="107"/>
      <c r="M3197" s="110"/>
      <c r="N3197" s="109"/>
      <c r="P3197" s="38">
        <f t="shared" si="300"/>
        <v>0</v>
      </c>
      <c r="Q3197" s="105">
        <f t="shared" si="299"/>
        <v>0</v>
      </c>
      <c r="R3197" s="38">
        <f t="shared" si="301"/>
        <v>0</v>
      </c>
      <c r="S3197" s="40" t="str">
        <f t="shared" si="298"/>
        <v/>
      </c>
    </row>
    <row r="3198" spans="1:19">
      <c r="A3198" s="33"/>
      <c r="B3198" s="34"/>
      <c r="C3198" s="33"/>
      <c r="D3198" s="33"/>
      <c r="E3198" s="33"/>
      <c r="F3198" s="42"/>
      <c r="G3198" s="42"/>
      <c r="I3198">
        <f t="shared" si="302"/>
        <v>0</v>
      </c>
      <c r="J3198">
        <f t="shared" si="303"/>
        <v>0</v>
      </c>
      <c r="L3198" s="107"/>
      <c r="M3198" s="110"/>
      <c r="N3198" s="109"/>
      <c r="P3198" s="38">
        <f t="shared" si="300"/>
        <v>0</v>
      </c>
      <c r="Q3198" s="105">
        <f t="shared" si="299"/>
        <v>0</v>
      </c>
      <c r="R3198" s="38">
        <f t="shared" si="301"/>
        <v>0</v>
      </c>
      <c r="S3198" s="40" t="str">
        <f t="shared" si="298"/>
        <v/>
      </c>
    </row>
    <row r="3199" spans="1:19">
      <c r="A3199" s="33"/>
      <c r="B3199" s="34"/>
      <c r="C3199" s="33"/>
      <c r="D3199" s="33"/>
      <c r="E3199" s="33"/>
      <c r="F3199" s="42"/>
      <c r="G3199" s="42"/>
      <c r="I3199">
        <f t="shared" si="302"/>
        <v>0</v>
      </c>
      <c r="J3199">
        <f t="shared" si="303"/>
        <v>0</v>
      </c>
      <c r="L3199" s="107"/>
      <c r="M3199" s="110"/>
      <c r="N3199" s="109"/>
      <c r="P3199" s="38">
        <f t="shared" si="300"/>
        <v>0</v>
      </c>
      <c r="Q3199" s="105">
        <f t="shared" si="299"/>
        <v>0</v>
      </c>
      <c r="R3199" s="38">
        <f t="shared" si="301"/>
        <v>0</v>
      </c>
      <c r="S3199" s="40" t="str">
        <f t="shared" si="298"/>
        <v/>
      </c>
    </row>
    <row r="3200" spans="1:19">
      <c r="A3200" s="33"/>
      <c r="B3200" s="34"/>
      <c r="C3200" s="33"/>
      <c r="D3200" s="33"/>
      <c r="E3200" s="33"/>
      <c r="F3200" s="42"/>
      <c r="G3200" s="42"/>
      <c r="I3200">
        <f t="shared" si="302"/>
        <v>0</v>
      </c>
      <c r="J3200">
        <f t="shared" si="303"/>
        <v>0</v>
      </c>
      <c r="L3200" s="107"/>
      <c r="M3200" s="110"/>
      <c r="N3200" s="109"/>
      <c r="P3200" s="38">
        <f t="shared" si="300"/>
        <v>0</v>
      </c>
      <c r="Q3200" s="105">
        <f t="shared" si="299"/>
        <v>0</v>
      </c>
      <c r="R3200" s="38">
        <f t="shared" si="301"/>
        <v>0</v>
      </c>
      <c r="S3200" s="40" t="str">
        <f t="shared" si="298"/>
        <v/>
      </c>
    </row>
    <row r="3201" spans="1:19">
      <c r="A3201" s="33"/>
      <c r="B3201" s="34"/>
      <c r="C3201" s="33"/>
      <c r="D3201" s="33"/>
      <c r="E3201" s="33"/>
      <c r="F3201" s="42"/>
      <c r="G3201" s="42"/>
      <c r="I3201">
        <f t="shared" si="302"/>
        <v>0</v>
      </c>
      <c r="J3201">
        <f t="shared" si="303"/>
        <v>0</v>
      </c>
      <c r="L3201" s="107"/>
      <c r="M3201" s="110"/>
      <c r="N3201" s="109"/>
      <c r="P3201" s="38">
        <f t="shared" si="300"/>
        <v>0</v>
      </c>
      <c r="Q3201" s="105">
        <f t="shared" si="299"/>
        <v>0</v>
      </c>
      <c r="R3201" s="38">
        <f t="shared" si="301"/>
        <v>0</v>
      </c>
      <c r="S3201" s="40" t="str">
        <f t="shared" si="298"/>
        <v/>
      </c>
    </row>
    <row r="3202" spans="1:19">
      <c r="A3202" s="33"/>
      <c r="B3202" s="34"/>
      <c r="C3202" s="33"/>
      <c r="D3202" s="33"/>
      <c r="E3202" s="33"/>
      <c r="F3202" s="42"/>
      <c r="G3202" s="42"/>
      <c r="I3202">
        <f t="shared" si="302"/>
        <v>0</v>
      </c>
      <c r="J3202">
        <f t="shared" si="303"/>
        <v>0</v>
      </c>
      <c r="L3202" s="107"/>
      <c r="M3202" s="110"/>
      <c r="N3202" s="109"/>
      <c r="P3202" s="38">
        <f t="shared" si="300"/>
        <v>0</v>
      </c>
      <c r="Q3202" s="105">
        <f t="shared" si="299"/>
        <v>0</v>
      </c>
      <c r="R3202" s="38">
        <f t="shared" si="301"/>
        <v>0</v>
      </c>
      <c r="S3202" s="40" t="str">
        <f t="shared" si="298"/>
        <v/>
      </c>
    </row>
    <row r="3203" spans="1:19">
      <c r="A3203" s="33"/>
      <c r="B3203" s="34"/>
      <c r="C3203" s="33"/>
      <c r="D3203" s="33"/>
      <c r="E3203" s="33"/>
      <c r="F3203" s="42"/>
      <c r="G3203" s="42"/>
      <c r="I3203">
        <f t="shared" si="302"/>
        <v>0</v>
      </c>
      <c r="J3203">
        <f t="shared" si="303"/>
        <v>0</v>
      </c>
      <c r="L3203" s="107"/>
      <c r="M3203" s="110"/>
      <c r="N3203" s="109"/>
      <c r="P3203" s="38">
        <f t="shared" si="300"/>
        <v>0</v>
      </c>
      <c r="Q3203" s="105">
        <f t="shared" si="299"/>
        <v>0</v>
      </c>
      <c r="R3203" s="38">
        <f t="shared" si="301"/>
        <v>0</v>
      </c>
      <c r="S3203" s="40" t="str">
        <f t="shared" si="298"/>
        <v/>
      </c>
    </row>
    <row r="3204" spans="1:19">
      <c r="A3204" s="33"/>
      <c r="B3204" s="34"/>
      <c r="C3204" s="33"/>
      <c r="D3204" s="33"/>
      <c r="E3204" s="33"/>
      <c r="F3204" s="42"/>
      <c r="G3204" s="42"/>
      <c r="I3204">
        <f t="shared" si="302"/>
        <v>0</v>
      </c>
      <c r="J3204">
        <f t="shared" si="303"/>
        <v>0</v>
      </c>
      <c r="L3204" s="107"/>
      <c r="M3204" s="110"/>
      <c r="N3204" s="109"/>
      <c r="P3204" s="38">
        <f t="shared" si="300"/>
        <v>0</v>
      </c>
      <c r="Q3204" s="105">
        <f t="shared" si="299"/>
        <v>0</v>
      </c>
      <c r="R3204" s="38">
        <f t="shared" si="301"/>
        <v>0</v>
      </c>
      <c r="S3204" s="40" t="str">
        <f t="shared" si="298"/>
        <v/>
      </c>
    </row>
    <row r="3205" spans="1:19">
      <c r="A3205" s="33"/>
      <c r="B3205" s="34"/>
      <c r="C3205" s="33"/>
      <c r="D3205" s="33"/>
      <c r="E3205" s="33"/>
      <c r="F3205" s="42"/>
      <c r="G3205" s="42"/>
      <c r="I3205">
        <f t="shared" si="302"/>
        <v>0</v>
      </c>
      <c r="J3205">
        <f t="shared" si="303"/>
        <v>0</v>
      </c>
      <c r="L3205" s="107"/>
      <c r="M3205" s="110"/>
      <c r="N3205" s="109"/>
      <c r="P3205" s="38">
        <f t="shared" si="300"/>
        <v>0</v>
      </c>
      <c r="Q3205" s="105">
        <f t="shared" si="299"/>
        <v>0</v>
      </c>
      <c r="R3205" s="38">
        <f t="shared" si="301"/>
        <v>0</v>
      </c>
      <c r="S3205" s="40" t="str">
        <f t="shared" si="298"/>
        <v/>
      </c>
    </row>
    <row r="3206" spans="1:19">
      <c r="A3206" s="33"/>
      <c r="B3206" s="34"/>
      <c r="C3206" s="33"/>
      <c r="D3206" s="33"/>
      <c r="E3206" s="33"/>
      <c r="F3206" s="42"/>
      <c r="G3206" s="42"/>
      <c r="I3206">
        <f t="shared" si="302"/>
        <v>0</v>
      </c>
      <c r="J3206">
        <f t="shared" si="303"/>
        <v>0</v>
      </c>
      <c r="L3206" s="107"/>
      <c r="M3206" s="110"/>
      <c r="N3206" s="109"/>
      <c r="P3206" s="38">
        <f t="shared" si="300"/>
        <v>0</v>
      </c>
      <c r="Q3206" s="105">
        <f t="shared" si="299"/>
        <v>0</v>
      </c>
      <c r="R3206" s="38">
        <f t="shared" si="301"/>
        <v>0</v>
      </c>
      <c r="S3206" s="40" t="str">
        <f t="shared" si="298"/>
        <v/>
      </c>
    </row>
    <row r="3207" spans="1:19">
      <c r="A3207" s="33"/>
      <c r="B3207" s="34"/>
      <c r="C3207" s="33"/>
      <c r="D3207" s="33"/>
      <c r="E3207" s="33"/>
      <c r="F3207" s="42"/>
      <c r="G3207" s="42"/>
      <c r="I3207">
        <f t="shared" si="302"/>
        <v>0</v>
      </c>
      <c r="J3207">
        <f t="shared" si="303"/>
        <v>0</v>
      </c>
      <c r="L3207" s="107"/>
      <c r="M3207" s="110"/>
      <c r="N3207" s="109"/>
      <c r="P3207" s="38">
        <f t="shared" si="300"/>
        <v>0</v>
      </c>
      <c r="Q3207" s="105">
        <f t="shared" si="299"/>
        <v>0</v>
      </c>
      <c r="R3207" s="38">
        <f t="shared" si="301"/>
        <v>0</v>
      </c>
      <c r="S3207" s="40" t="str">
        <f t="shared" ref="S3207:S3270" si="304">IF(C3207=1,SUM(R3207:R3230)-SUM(P3207:P3230),"")</f>
        <v/>
      </c>
    </row>
    <row r="3208" spans="1:19">
      <c r="A3208" s="33"/>
      <c r="B3208" s="34"/>
      <c r="C3208" s="33"/>
      <c r="D3208" s="33"/>
      <c r="E3208" s="33"/>
      <c r="F3208" s="42"/>
      <c r="G3208" s="42"/>
      <c r="I3208">
        <f t="shared" si="302"/>
        <v>0</v>
      </c>
      <c r="J3208">
        <f t="shared" si="303"/>
        <v>0</v>
      </c>
      <c r="L3208" s="107"/>
      <c r="M3208" s="110"/>
      <c r="N3208" s="109"/>
      <c r="P3208" s="38">
        <f t="shared" si="300"/>
        <v>0</v>
      </c>
      <c r="Q3208" s="105">
        <f t="shared" ref="Q3208:Q3271" si="305">I3208*M3208/1000</f>
        <v>0</v>
      </c>
      <c r="R3208" s="38">
        <f t="shared" si="301"/>
        <v>0</v>
      </c>
      <c r="S3208" s="40" t="str">
        <f t="shared" si="304"/>
        <v/>
      </c>
    </row>
    <row r="3209" spans="1:19">
      <c r="A3209" s="33"/>
      <c r="B3209" s="34"/>
      <c r="C3209" s="33"/>
      <c r="D3209" s="33"/>
      <c r="E3209" s="33"/>
      <c r="F3209" s="42"/>
      <c r="G3209" s="42"/>
      <c r="I3209">
        <f t="shared" si="302"/>
        <v>0</v>
      </c>
      <c r="J3209">
        <f t="shared" si="303"/>
        <v>0</v>
      </c>
      <c r="L3209" s="107"/>
      <c r="M3209" s="110"/>
      <c r="N3209" s="109"/>
      <c r="P3209" s="38">
        <f t="shared" si="300"/>
        <v>0</v>
      </c>
      <c r="Q3209" s="105">
        <f t="shared" si="305"/>
        <v>0</v>
      </c>
      <c r="R3209" s="38">
        <f t="shared" si="301"/>
        <v>0</v>
      </c>
      <c r="S3209" s="40" t="str">
        <f t="shared" si="304"/>
        <v/>
      </c>
    </row>
    <row r="3210" spans="1:19">
      <c r="A3210" s="33"/>
      <c r="B3210" s="34"/>
      <c r="C3210" s="33"/>
      <c r="D3210" s="33"/>
      <c r="E3210" s="33"/>
      <c r="F3210" s="42"/>
      <c r="G3210" s="42"/>
      <c r="I3210">
        <f t="shared" si="302"/>
        <v>0</v>
      </c>
      <c r="J3210">
        <f t="shared" si="303"/>
        <v>0</v>
      </c>
      <c r="L3210" s="107"/>
      <c r="M3210" s="110"/>
      <c r="N3210" s="109"/>
      <c r="P3210" s="38">
        <f t="shared" si="300"/>
        <v>0</v>
      </c>
      <c r="Q3210" s="105">
        <f t="shared" si="305"/>
        <v>0</v>
      </c>
      <c r="R3210" s="38">
        <f t="shared" si="301"/>
        <v>0</v>
      </c>
      <c r="S3210" s="40" t="str">
        <f t="shared" si="304"/>
        <v/>
      </c>
    </row>
    <row r="3211" spans="1:19">
      <c r="A3211" s="33"/>
      <c r="B3211" s="34"/>
      <c r="C3211" s="33"/>
      <c r="D3211" s="33"/>
      <c r="E3211" s="33"/>
      <c r="F3211" s="42"/>
      <c r="G3211" s="42"/>
      <c r="I3211">
        <f t="shared" si="302"/>
        <v>0</v>
      </c>
      <c r="J3211">
        <f t="shared" si="303"/>
        <v>0</v>
      </c>
      <c r="L3211" s="107"/>
      <c r="M3211" s="110"/>
      <c r="N3211" s="109"/>
      <c r="P3211" s="38">
        <f t="shared" si="300"/>
        <v>0</v>
      </c>
      <c r="Q3211" s="105">
        <f t="shared" si="305"/>
        <v>0</v>
      </c>
      <c r="R3211" s="38">
        <f t="shared" si="301"/>
        <v>0</v>
      </c>
      <c r="S3211" s="40" t="str">
        <f t="shared" si="304"/>
        <v/>
      </c>
    </row>
    <row r="3212" spans="1:19">
      <c r="A3212" s="33"/>
      <c r="B3212" s="34"/>
      <c r="C3212" s="33"/>
      <c r="D3212" s="33"/>
      <c r="E3212" s="33"/>
      <c r="F3212" s="42"/>
      <c r="G3212" s="42"/>
      <c r="I3212">
        <f t="shared" si="302"/>
        <v>0</v>
      </c>
      <c r="J3212">
        <f t="shared" si="303"/>
        <v>0</v>
      </c>
      <c r="L3212" s="107"/>
      <c r="M3212" s="110"/>
      <c r="N3212" s="109"/>
      <c r="P3212" s="38">
        <f t="shared" si="300"/>
        <v>0</v>
      </c>
      <c r="Q3212" s="105">
        <f t="shared" si="305"/>
        <v>0</v>
      </c>
      <c r="R3212" s="38">
        <f t="shared" si="301"/>
        <v>0</v>
      </c>
      <c r="S3212" s="40" t="str">
        <f t="shared" si="304"/>
        <v/>
      </c>
    </row>
    <row r="3213" spans="1:19">
      <c r="A3213" s="33"/>
      <c r="B3213" s="34"/>
      <c r="C3213" s="33"/>
      <c r="D3213" s="33"/>
      <c r="E3213" s="33"/>
      <c r="F3213" s="42"/>
      <c r="G3213" s="42"/>
      <c r="I3213">
        <f t="shared" si="302"/>
        <v>0</v>
      </c>
      <c r="J3213">
        <f t="shared" si="303"/>
        <v>0</v>
      </c>
      <c r="L3213" s="107"/>
      <c r="M3213" s="110"/>
      <c r="N3213" s="109"/>
      <c r="P3213" s="38">
        <f t="shared" si="300"/>
        <v>0</v>
      </c>
      <c r="Q3213" s="105">
        <f t="shared" si="305"/>
        <v>0</v>
      </c>
      <c r="R3213" s="38">
        <f t="shared" si="301"/>
        <v>0</v>
      </c>
      <c r="S3213" s="40" t="str">
        <f t="shared" si="304"/>
        <v/>
      </c>
    </row>
    <row r="3214" spans="1:19">
      <c r="A3214" s="33"/>
      <c r="B3214" s="34"/>
      <c r="C3214" s="33"/>
      <c r="D3214" s="33"/>
      <c r="E3214" s="33"/>
      <c r="F3214" s="42"/>
      <c r="G3214" s="42"/>
      <c r="I3214">
        <f t="shared" si="302"/>
        <v>0</v>
      </c>
      <c r="J3214">
        <f t="shared" si="303"/>
        <v>0</v>
      </c>
      <c r="L3214" s="107"/>
      <c r="M3214" s="110"/>
      <c r="N3214" s="109"/>
      <c r="P3214" s="38">
        <f t="shared" si="300"/>
        <v>0</v>
      </c>
      <c r="Q3214" s="105">
        <f t="shared" si="305"/>
        <v>0</v>
      </c>
      <c r="R3214" s="38">
        <f t="shared" si="301"/>
        <v>0</v>
      </c>
      <c r="S3214" s="40" t="str">
        <f t="shared" si="304"/>
        <v/>
      </c>
    </row>
    <row r="3215" spans="1:19">
      <c r="A3215" s="33"/>
      <c r="B3215" s="34"/>
      <c r="C3215" s="33"/>
      <c r="D3215" s="33"/>
      <c r="E3215" s="33"/>
      <c r="F3215" s="42"/>
      <c r="G3215" s="42"/>
      <c r="I3215">
        <f t="shared" si="302"/>
        <v>0</v>
      </c>
      <c r="J3215">
        <f t="shared" si="303"/>
        <v>0</v>
      </c>
      <c r="L3215" s="107"/>
      <c r="M3215" s="110"/>
      <c r="N3215" s="109"/>
      <c r="P3215" s="38">
        <f t="shared" si="300"/>
        <v>0</v>
      </c>
      <c r="Q3215" s="105">
        <f t="shared" si="305"/>
        <v>0</v>
      </c>
      <c r="R3215" s="38">
        <f t="shared" si="301"/>
        <v>0</v>
      </c>
      <c r="S3215" s="40" t="str">
        <f t="shared" si="304"/>
        <v/>
      </c>
    </row>
    <row r="3216" spans="1:19">
      <c r="A3216" s="33"/>
      <c r="B3216" s="34"/>
      <c r="C3216" s="33"/>
      <c r="D3216" s="33"/>
      <c r="E3216" s="33"/>
      <c r="F3216" s="42"/>
      <c r="G3216" s="42"/>
      <c r="I3216">
        <f t="shared" si="302"/>
        <v>0</v>
      </c>
      <c r="J3216">
        <f t="shared" si="303"/>
        <v>0</v>
      </c>
      <c r="L3216" s="107"/>
      <c r="M3216" s="110"/>
      <c r="N3216" s="109"/>
      <c r="P3216" s="38">
        <f t="shared" si="300"/>
        <v>0</v>
      </c>
      <c r="Q3216" s="105">
        <f t="shared" si="305"/>
        <v>0</v>
      </c>
      <c r="R3216" s="38">
        <f t="shared" si="301"/>
        <v>0</v>
      </c>
      <c r="S3216" s="40" t="str">
        <f t="shared" si="304"/>
        <v/>
      </c>
    </row>
    <row r="3217" spans="1:19">
      <c r="A3217" s="33"/>
      <c r="B3217" s="34"/>
      <c r="C3217" s="33"/>
      <c r="D3217" s="33"/>
      <c r="E3217" s="33"/>
      <c r="F3217" s="42"/>
      <c r="G3217" s="42"/>
      <c r="I3217">
        <f t="shared" si="302"/>
        <v>0</v>
      </c>
      <c r="J3217">
        <f t="shared" si="303"/>
        <v>0</v>
      </c>
      <c r="L3217" s="107"/>
      <c r="M3217" s="110"/>
      <c r="N3217" s="109"/>
      <c r="P3217" s="38">
        <f t="shared" si="300"/>
        <v>0</v>
      </c>
      <c r="Q3217" s="105">
        <f t="shared" si="305"/>
        <v>0</v>
      </c>
      <c r="R3217" s="38">
        <f t="shared" si="301"/>
        <v>0</v>
      </c>
      <c r="S3217" s="40" t="str">
        <f t="shared" si="304"/>
        <v/>
      </c>
    </row>
    <row r="3218" spans="1:19">
      <c r="A3218" s="33"/>
      <c r="B3218" s="34"/>
      <c r="C3218" s="33"/>
      <c r="D3218" s="33"/>
      <c r="E3218" s="33"/>
      <c r="F3218" s="42"/>
      <c r="G3218" s="42"/>
      <c r="I3218">
        <f t="shared" si="302"/>
        <v>0</v>
      </c>
      <c r="J3218">
        <f t="shared" si="303"/>
        <v>0</v>
      </c>
      <c r="L3218" s="107"/>
      <c r="M3218" s="110"/>
      <c r="N3218" s="109"/>
      <c r="P3218" s="38">
        <f t="shared" si="300"/>
        <v>0</v>
      </c>
      <c r="Q3218" s="105">
        <f t="shared" si="305"/>
        <v>0</v>
      </c>
      <c r="R3218" s="38">
        <f t="shared" si="301"/>
        <v>0</v>
      </c>
      <c r="S3218" s="40" t="str">
        <f t="shared" si="304"/>
        <v/>
      </c>
    </row>
    <row r="3219" spans="1:19">
      <c r="A3219" s="33"/>
      <c r="B3219" s="34"/>
      <c r="C3219" s="33"/>
      <c r="D3219" s="33"/>
      <c r="E3219" s="33"/>
      <c r="F3219" s="42"/>
      <c r="G3219" s="42"/>
      <c r="I3219">
        <f t="shared" si="302"/>
        <v>0</v>
      </c>
      <c r="J3219">
        <f t="shared" si="303"/>
        <v>0</v>
      </c>
      <c r="L3219" s="107"/>
      <c r="M3219" s="110"/>
      <c r="N3219" s="109"/>
      <c r="P3219" s="38">
        <f t="shared" si="300"/>
        <v>0</v>
      </c>
      <c r="Q3219" s="105">
        <f t="shared" si="305"/>
        <v>0</v>
      </c>
      <c r="R3219" s="38">
        <f t="shared" si="301"/>
        <v>0</v>
      </c>
      <c r="S3219" s="40" t="str">
        <f t="shared" si="304"/>
        <v/>
      </c>
    </row>
    <row r="3220" spans="1:19">
      <c r="A3220" s="33"/>
      <c r="B3220" s="34"/>
      <c r="C3220" s="33"/>
      <c r="D3220" s="33"/>
      <c r="E3220" s="33"/>
      <c r="F3220" s="42"/>
      <c r="G3220" s="42"/>
      <c r="I3220">
        <f t="shared" si="302"/>
        <v>0</v>
      </c>
      <c r="J3220">
        <f t="shared" si="303"/>
        <v>0</v>
      </c>
      <c r="L3220" s="107"/>
      <c r="M3220" s="110"/>
      <c r="N3220" s="109"/>
      <c r="P3220" s="38">
        <f t="shared" si="300"/>
        <v>0</v>
      </c>
      <c r="Q3220" s="105">
        <f t="shared" si="305"/>
        <v>0</v>
      </c>
      <c r="R3220" s="38">
        <f t="shared" si="301"/>
        <v>0</v>
      </c>
      <c r="S3220" s="40" t="str">
        <f t="shared" si="304"/>
        <v/>
      </c>
    </row>
    <row r="3221" spans="1:19">
      <c r="A3221" s="33"/>
      <c r="B3221" s="34"/>
      <c r="C3221" s="33"/>
      <c r="D3221" s="33"/>
      <c r="E3221" s="33"/>
      <c r="F3221" s="42"/>
      <c r="G3221" s="42"/>
      <c r="I3221">
        <f t="shared" si="302"/>
        <v>0</v>
      </c>
      <c r="J3221">
        <f t="shared" si="303"/>
        <v>0</v>
      </c>
      <c r="L3221" s="107"/>
      <c r="M3221" s="110"/>
      <c r="N3221" s="109"/>
      <c r="P3221" s="38">
        <f t="shared" si="300"/>
        <v>0</v>
      </c>
      <c r="Q3221" s="105">
        <f t="shared" si="305"/>
        <v>0</v>
      </c>
      <c r="R3221" s="38">
        <f t="shared" si="301"/>
        <v>0</v>
      </c>
      <c r="S3221" s="40" t="str">
        <f t="shared" si="304"/>
        <v/>
      </c>
    </row>
    <row r="3222" spans="1:19">
      <c r="A3222" s="33"/>
      <c r="B3222" s="34"/>
      <c r="C3222" s="33"/>
      <c r="D3222" s="33"/>
      <c r="E3222" s="33"/>
      <c r="F3222" s="42"/>
      <c r="G3222" s="42"/>
      <c r="I3222">
        <f t="shared" si="302"/>
        <v>0</v>
      </c>
      <c r="J3222">
        <f t="shared" si="303"/>
        <v>0</v>
      </c>
      <c r="L3222" s="107"/>
      <c r="M3222" s="110"/>
      <c r="N3222" s="109"/>
      <c r="P3222" s="38">
        <f t="shared" si="300"/>
        <v>0</v>
      </c>
      <c r="Q3222" s="105">
        <f t="shared" si="305"/>
        <v>0</v>
      </c>
      <c r="R3222" s="38">
        <f t="shared" si="301"/>
        <v>0</v>
      </c>
      <c r="S3222" s="40" t="str">
        <f t="shared" si="304"/>
        <v/>
      </c>
    </row>
    <row r="3223" spans="1:19">
      <c r="A3223" s="33"/>
      <c r="B3223" s="34"/>
      <c r="C3223" s="33"/>
      <c r="D3223" s="33"/>
      <c r="E3223" s="33"/>
      <c r="F3223" s="42"/>
      <c r="G3223" s="42"/>
      <c r="I3223">
        <f t="shared" si="302"/>
        <v>0</v>
      </c>
      <c r="J3223">
        <f t="shared" si="303"/>
        <v>0</v>
      </c>
      <c r="L3223" s="107"/>
      <c r="M3223" s="110"/>
      <c r="N3223" s="109"/>
      <c r="P3223" s="38">
        <f t="shared" si="300"/>
        <v>0</v>
      </c>
      <c r="Q3223" s="105">
        <f t="shared" si="305"/>
        <v>0</v>
      </c>
      <c r="R3223" s="38">
        <f t="shared" si="301"/>
        <v>0</v>
      </c>
      <c r="S3223" s="40" t="str">
        <f t="shared" si="304"/>
        <v/>
      </c>
    </row>
    <row r="3224" spans="1:19">
      <c r="A3224" s="33"/>
      <c r="B3224" s="34"/>
      <c r="C3224" s="33"/>
      <c r="D3224" s="33"/>
      <c r="E3224" s="33"/>
      <c r="F3224" s="42"/>
      <c r="G3224" s="42"/>
      <c r="I3224">
        <f t="shared" si="302"/>
        <v>0</v>
      </c>
      <c r="J3224">
        <f t="shared" si="303"/>
        <v>0</v>
      </c>
      <c r="L3224" s="107"/>
      <c r="M3224" s="110"/>
      <c r="N3224" s="109"/>
      <c r="P3224" s="38">
        <f t="shared" si="300"/>
        <v>0</v>
      </c>
      <c r="Q3224" s="105">
        <f t="shared" si="305"/>
        <v>0</v>
      </c>
      <c r="R3224" s="38">
        <f t="shared" si="301"/>
        <v>0</v>
      </c>
      <c r="S3224" s="40" t="str">
        <f t="shared" si="304"/>
        <v/>
      </c>
    </row>
    <row r="3225" spans="1:19">
      <c r="A3225" s="33"/>
      <c r="B3225" s="34"/>
      <c r="C3225" s="33"/>
      <c r="D3225" s="33"/>
      <c r="E3225" s="33"/>
      <c r="F3225" s="42"/>
      <c r="G3225" s="42"/>
      <c r="I3225">
        <f t="shared" si="302"/>
        <v>0</v>
      </c>
      <c r="J3225">
        <f t="shared" si="303"/>
        <v>0</v>
      </c>
      <c r="L3225" s="107"/>
      <c r="M3225" s="110"/>
      <c r="N3225" s="109"/>
      <c r="P3225" s="38">
        <f t="shared" si="300"/>
        <v>0</v>
      </c>
      <c r="Q3225" s="105">
        <f t="shared" si="305"/>
        <v>0</v>
      </c>
      <c r="R3225" s="38">
        <f t="shared" si="301"/>
        <v>0</v>
      </c>
      <c r="S3225" s="40" t="str">
        <f t="shared" si="304"/>
        <v/>
      </c>
    </row>
    <row r="3226" spans="1:19">
      <c r="A3226" s="33"/>
      <c r="B3226" s="34"/>
      <c r="C3226" s="33"/>
      <c r="D3226" s="33"/>
      <c r="E3226" s="33"/>
      <c r="F3226" s="42"/>
      <c r="G3226" s="42"/>
      <c r="I3226">
        <f t="shared" si="302"/>
        <v>0</v>
      </c>
      <c r="J3226">
        <f t="shared" si="303"/>
        <v>0</v>
      </c>
      <c r="L3226" s="107"/>
      <c r="M3226" s="110"/>
      <c r="N3226" s="109"/>
      <c r="P3226" s="38">
        <f t="shared" si="300"/>
        <v>0</v>
      </c>
      <c r="Q3226" s="105">
        <f t="shared" si="305"/>
        <v>0</v>
      </c>
      <c r="R3226" s="38">
        <f t="shared" si="301"/>
        <v>0</v>
      </c>
      <c r="S3226" s="40" t="str">
        <f t="shared" si="304"/>
        <v/>
      </c>
    </row>
    <row r="3227" spans="1:19">
      <c r="A3227" s="33"/>
      <c r="B3227" s="34"/>
      <c r="C3227" s="33"/>
      <c r="D3227" s="33"/>
      <c r="E3227" s="33"/>
      <c r="F3227" s="42"/>
      <c r="G3227" s="42"/>
      <c r="I3227">
        <f t="shared" si="302"/>
        <v>0</v>
      </c>
      <c r="J3227">
        <f t="shared" si="303"/>
        <v>0</v>
      </c>
      <c r="L3227" s="107"/>
      <c r="M3227" s="110"/>
      <c r="N3227" s="109"/>
      <c r="P3227" s="38">
        <f t="shared" si="300"/>
        <v>0</v>
      </c>
      <c r="Q3227" s="105">
        <f t="shared" si="305"/>
        <v>0</v>
      </c>
      <c r="R3227" s="38">
        <f t="shared" si="301"/>
        <v>0</v>
      </c>
      <c r="S3227" s="40" t="str">
        <f t="shared" si="304"/>
        <v/>
      </c>
    </row>
    <row r="3228" spans="1:19">
      <c r="A3228" s="33"/>
      <c r="B3228" s="34"/>
      <c r="C3228" s="33"/>
      <c r="D3228" s="33"/>
      <c r="E3228" s="33"/>
      <c r="F3228" s="42"/>
      <c r="G3228" s="42"/>
      <c r="I3228">
        <f t="shared" si="302"/>
        <v>0</v>
      </c>
      <c r="J3228">
        <f t="shared" si="303"/>
        <v>0</v>
      </c>
      <c r="L3228" s="107"/>
      <c r="M3228" s="110"/>
      <c r="N3228" s="109"/>
      <c r="P3228" s="38">
        <f t="shared" si="300"/>
        <v>0</v>
      </c>
      <c r="Q3228" s="105">
        <f t="shared" si="305"/>
        <v>0</v>
      </c>
      <c r="R3228" s="38">
        <f t="shared" si="301"/>
        <v>0</v>
      </c>
      <c r="S3228" s="40" t="str">
        <f t="shared" si="304"/>
        <v/>
      </c>
    </row>
    <row r="3229" spans="1:19">
      <c r="A3229" s="33"/>
      <c r="B3229" s="34"/>
      <c r="C3229" s="33"/>
      <c r="D3229" s="33"/>
      <c r="E3229" s="33"/>
      <c r="F3229" s="42"/>
      <c r="G3229" s="42"/>
      <c r="I3229">
        <f t="shared" si="302"/>
        <v>0</v>
      </c>
      <c r="J3229">
        <f t="shared" si="303"/>
        <v>0</v>
      </c>
      <c r="L3229" s="107"/>
      <c r="M3229" s="110"/>
      <c r="N3229" s="109"/>
      <c r="P3229" s="38">
        <f t="shared" si="300"/>
        <v>0</v>
      </c>
      <c r="Q3229" s="105">
        <f t="shared" si="305"/>
        <v>0</v>
      </c>
      <c r="R3229" s="38">
        <f t="shared" si="301"/>
        <v>0</v>
      </c>
      <c r="S3229" s="40" t="str">
        <f t="shared" si="304"/>
        <v/>
      </c>
    </row>
    <row r="3230" spans="1:19">
      <c r="A3230" s="33"/>
      <c r="B3230" s="34"/>
      <c r="C3230" s="33"/>
      <c r="D3230" s="33"/>
      <c r="E3230" s="33"/>
      <c r="F3230" s="42"/>
      <c r="G3230" s="42"/>
      <c r="I3230">
        <f t="shared" si="302"/>
        <v>0</v>
      </c>
      <c r="J3230">
        <f t="shared" si="303"/>
        <v>0</v>
      </c>
      <c r="L3230" s="107"/>
      <c r="M3230" s="110"/>
      <c r="N3230" s="109"/>
      <c r="P3230" s="38">
        <f t="shared" si="300"/>
        <v>0</v>
      </c>
      <c r="Q3230" s="105">
        <f t="shared" si="305"/>
        <v>0</v>
      </c>
      <c r="R3230" s="38">
        <f t="shared" si="301"/>
        <v>0</v>
      </c>
      <c r="S3230" s="40" t="str">
        <f t="shared" si="304"/>
        <v/>
      </c>
    </row>
    <row r="3231" spans="1:19">
      <c r="A3231" s="33"/>
      <c r="B3231" s="34"/>
      <c r="C3231" s="33"/>
      <c r="D3231" s="33"/>
      <c r="E3231" s="33"/>
      <c r="F3231" s="42"/>
      <c r="G3231" s="42"/>
      <c r="I3231">
        <f t="shared" si="302"/>
        <v>0</v>
      </c>
      <c r="J3231">
        <f t="shared" si="303"/>
        <v>0</v>
      </c>
      <c r="L3231" s="107"/>
      <c r="M3231" s="110"/>
      <c r="N3231" s="109"/>
      <c r="P3231" s="38">
        <f t="shared" si="300"/>
        <v>0</v>
      </c>
      <c r="Q3231" s="105">
        <f t="shared" si="305"/>
        <v>0</v>
      </c>
      <c r="R3231" s="38">
        <f t="shared" si="301"/>
        <v>0</v>
      </c>
      <c r="S3231" s="40" t="str">
        <f t="shared" si="304"/>
        <v/>
      </c>
    </row>
    <row r="3232" spans="1:19">
      <c r="A3232" s="33"/>
      <c r="B3232" s="34"/>
      <c r="C3232" s="33"/>
      <c r="D3232" s="33"/>
      <c r="E3232" s="33"/>
      <c r="F3232" s="42"/>
      <c r="G3232" s="42"/>
      <c r="I3232">
        <f t="shared" si="302"/>
        <v>0</v>
      </c>
      <c r="J3232">
        <f t="shared" si="303"/>
        <v>0</v>
      </c>
      <c r="L3232" s="107"/>
      <c r="M3232" s="110"/>
      <c r="N3232" s="109"/>
      <c r="P3232" s="38">
        <f t="shared" si="300"/>
        <v>0</v>
      </c>
      <c r="Q3232" s="105">
        <f t="shared" si="305"/>
        <v>0</v>
      </c>
      <c r="R3232" s="38">
        <f t="shared" si="301"/>
        <v>0</v>
      </c>
      <c r="S3232" s="40" t="str">
        <f t="shared" si="304"/>
        <v/>
      </c>
    </row>
    <row r="3233" spans="1:19">
      <c r="A3233" s="33"/>
      <c r="B3233" s="34"/>
      <c r="C3233" s="33"/>
      <c r="D3233" s="33"/>
      <c r="E3233" s="33"/>
      <c r="F3233" s="42"/>
      <c r="G3233" s="42"/>
      <c r="I3233">
        <f t="shared" si="302"/>
        <v>0</v>
      </c>
      <c r="J3233">
        <f t="shared" si="303"/>
        <v>0</v>
      </c>
      <c r="L3233" s="107"/>
      <c r="M3233" s="110"/>
      <c r="N3233" s="109"/>
      <c r="P3233" s="38">
        <f t="shared" si="300"/>
        <v>0</v>
      </c>
      <c r="Q3233" s="105">
        <f t="shared" si="305"/>
        <v>0</v>
      </c>
      <c r="R3233" s="38">
        <f t="shared" si="301"/>
        <v>0</v>
      </c>
      <c r="S3233" s="40" t="str">
        <f t="shared" si="304"/>
        <v/>
      </c>
    </row>
    <row r="3234" spans="1:19">
      <c r="A3234" s="33"/>
      <c r="B3234" s="34"/>
      <c r="C3234" s="33"/>
      <c r="D3234" s="33"/>
      <c r="E3234" s="33"/>
      <c r="F3234" s="42"/>
      <c r="G3234" s="42"/>
      <c r="I3234">
        <f t="shared" si="302"/>
        <v>0</v>
      </c>
      <c r="J3234">
        <f t="shared" si="303"/>
        <v>0</v>
      </c>
      <c r="L3234" s="107"/>
      <c r="M3234" s="110"/>
      <c r="N3234" s="109"/>
      <c r="P3234" s="38">
        <f t="shared" si="300"/>
        <v>0</v>
      </c>
      <c r="Q3234" s="105">
        <f t="shared" si="305"/>
        <v>0</v>
      </c>
      <c r="R3234" s="38">
        <f t="shared" si="301"/>
        <v>0</v>
      </c>
      <c r="S3234" s="40" t="str">
        <f t="shared" si="304"/>
        <v/>
      </c>
    </row>
    <row r="3235" spans="1:19">
      <c r="A3235" s="33"/>
      <c r="B3235" s="34"/>
      <c r="C3235" s="33"/>
      <c r="D3235" s="33"/>
      <c r="E3235" s="33"/>
      <c r="F3235" s="42"/>
      <c r="G3235" s="42"/>
      <c r="I3235">
        <f t="shared" si="302"/>
        <v>0</v>
      </c>
      <c r="J3235">
        <f t="shared" si="303"/>
        <v>0</v>
      </c>
      <c r="L3235" s="107"/>
      <c r="M3235" s="110"/>
      <c r="N3235" s="109"/>
      <c r="P3235" s="38">
        <f t="shared" si="300"/>
        <v>0</v>
      </c>
      <c r="Q3235" s="105">
        <f t="shared" si="305"/>
        <v>0</v>
      </c>
      <c r="R3235" s="38">
        <f t="shared" si="301"/>
        <v>0</v>
      </c>
      <c r="S3235" s="40" t="str">
        <f t="shared" si="304"/>
        <v/>
      </c>
    </row>
    <row r="3236" spans="1:19">
      <c r="A3236" s="33"/>
      <c r="B3236" s="34"/>
      <c r="C3236" s="33"/>
      <c r="D3236" s="33"/>
      <c r="E3236" s="33"/>
      <c r="F3236" s="42"/>
      <c r="G3236" s="42"/>
      <c r="I3236">
        <f t="shared" si="302"/>
        <v>0</v>
      </c>
      <c r="J3236">
        <f t="shared" si="303"/>
        <v>0</v>
      </c>
      <c r="L3236" s="107"/>
      <c r="M3236" s="110"/>
      <c r="N3236" s="109"/>
      <c r="P3236" s="38">
        <f t="shared" si="300"/>
        <v>0</v>
      </c>
      <c r="Q3236" s="105">
        <f t="shared" si="305"/>
        <v>0</v>
      </c>
      <c r="R3236" s="38">
        <f t="shared" si="301"/>
        <v>0</v>
      </c>
      <c r="S3236" s="40" t="str">
        <f t="shared" si="304"/>
        <v/>
      </c>
    </row>
    <row r="3237" spans="1:19">
      <c r="A3237" s="33"/>
      <c r="B3237" s="34"/>
      <c r="C3237" s="33"/>
      <c r="D3237" s="33"/>
      <c r="E3237" s="33"/>
      <c r="F3237" s="42"/>
      <c r="G3237" s="42"/>
      <c r="I3237">
        <f t="shared" si="302"/>
        <v>0</v>
      </c>
      <c r="J3237">
        <f t="shared" si="303"/>
        <v>0</v>
      </c>
      <c r="L3237" s="107"/>
      <c r="M3237" s="110"/>
      <c r="N3237" s="109"/>
      <c r="P3237" s="38">
        <f t="shared" si="300"/>
        <v>0</v>
      </c>
      <c r="Q3237" s="105">
        <f t="shared" si="305"/>
        <v>0</v>
      </c>
      <c r="R3237" s="38">
        <f t="shared" si="301"/>
        <v>0</v>
      </c>
      <c r="S3237" s="40" t="str">
        <f t="shared" si="304"/>
        <v/>
      </c>
    </row>
    <row r="3238" spans="1:19">
      <c r="A3238" s="33"/>
      <c r="B3238" s="34"/>
      <c r="C3238" s="33"/>
      <c r="D3238" s="33"/>
      <c r="E3238" s="33"/>
      <c r="F3238" s="42"/>
      <c r="G3238" s="42"/>
      <c r="I3238">
        <f t="shared" si="302"/>
        <v>0</v>
      </c>
      <c r="J3238">
        <f t="shared" si="303"/>
        <v>0</v>
      </c>
      <c r="L3238" s="107"/>
      <c r="M3238" s="110"/>
      <c r="N3238" s="109"/>
      <c r="P3238" s="38">
        <f t="shared" si="300"/>
        <v>0</v>
      </c>
      <c r="Q3238" s="105">
        <f t="shared" si="305"/>
        <v>0</v>
      </c>
      <c r="R3238" s="38">
        <f t="shared" si="301"/>
        <v>0</v>
      </c>
      <c r="S3238" s="40" t="str">
        <f t="shared" si="304"/>
        <v/>
      </c>
    </row>
    <row r="3239" spans="1:19">
      <c r="A3239" s="33"/>
      <c r="B3239" s="34"/>
      <c r="C3239" s="33"/>
      <c r="D3239" s="33"/>
      <c r="E3239" s="33"/>
      <c r="F3239" s="42"/>
      <c r="G3239" s="42"/>
      <c r="I3239">
        <f t="shared" si="302"/>
        <v>0</v>
      </c>
      <c r="J3239">
        <f t="shared" si="303"/>
        <v>0</v>
      </c>
      <c r="L3239" s="107"/>
      <c r="M3239" s="110"/>
      <c r="N3239" s="109"/>
      <c r="P3239" s="38">
        <f t="shared" si="300"/>
        <v>0</v>
      </c>
      <c r="Q3239" s="105">
        <f t="shared" si="305"/>
        <v>0</v>
      </c>
      <c r="R3239" s="38">
        <f t="shared" si="301"/>
        <v>0</v>
      </c>
      <c r="S3239" s="40" t="str">
        <f t="shared" si="304"/>
        <v/>
      </c>
    </row>
    <row r="3240" spans="1:19">
      <c r="A3240" s="33"/>
      <c r="B3240" s="34"/>
      <c r="C3240" s="33"/>
      <c r="D3240" s="33"/>
      <c r="E3240" s="33"/>
      <c r="F3240" s="42"/>
      <c r="G3240" s="42"/>
      <c r="I3240">
        <f t="shared" si="302"/>
        <v>0</v>
      </c>
      <c r="J3240">
        <f t="shared" si="303"/>
        <v>0</v>
      </c>
      <c r="L3240" s="107"/>
      <c r="M3240" s="110"/>
      <c r="N3240" s="109"/>
      <c r="P3240" s="38">
        <f t="shared" si="300"/>
        <v>0</v>
      </c>
      <c r="Q3240" s="105">
        <f t="shared" si="305"/>
        <v>0</v>
      </c>
      <c r="R3240" s="38">
        <f t="shared" si="301"/>
        <v>0</v>
      </c>
      <c r="S3240" s="40" t="str">
        <f t="shared" si="304"/>
        <v/>
      </c>
    </row>
    <row r="3241" spans="1:19">
      <c r="A3241" s="33"/>
      <c r="B3241" s="34"/>
      <c r="C3241" s="33"/>
      <c r="D3241" s="33"/>
      <c r="E3241" s="33"/>
      <c r="F3241" s="42"/>
      <c r="G3241" s="42"/>
      <c r="I3241">
        <f t="shared" si="302"/>
        <v>0</v>
      </c>
      <c r="J3241">
        <f t="shared" si="303"/>
        <v>0</v>
      </c>
      <c r="L3241" s="107"/>
      <c r="M3241" s="110"/>
      <c r="N3241" s="109"/>
      <c r="P3241" s="38">
        <f t="shared" si="300"/>
        <v>0</v>
      </c>
      <c r="Q3241" s="105">
        <f t="shared" si="305"/>
        <v>0</v>
      </c>
      <c r="R3241" s="38">
        <f t="shared" si="301"/>
        <v>0</v>
      </c>
      <c r="S3241" s="40" t="str">
        <f t="shared" si="304"/>
        <v/>
      </c>
    </row>
    <row r="3242" spans="1:19">
      <c r="A3242" s="33"/>
      <c r="B3242" s="34"/>
      <c r="C3242" s="33"/>
      <c r="D3242" s="33"/>
      <c r="E3242" s="33"/>
      <c r="F3242" s="42"/>
      <c r="G3242" s="42"/>
      <c r="I3242">
        <f t="shared" si="302"/>
        <v>0</v>
      </c>
      <c r="J3242">
        <f t="shared" si="303"/>
        <v>0</v>
      </c>
      <c r="L3242" s="107"/>
      <c r="M3242" s="110"/>
      <c r="N3242" s="109"/>
      <c r="P3242" s="38">
        <f t="shared" si="300"/>
        <v>0</v>
      </c>
      <c r="Q3242" s="105">
        <f t="shared" si="305"/>
        <v>0</v>
      </c>
      <c r="R3242" s="38">
        <f t="shared" si="301"/>
        <v>0</v>
      </c>
      <c r="S3242" s="40" t="str">
        <f t="shared" si="304"/>
        <v/>
      </c>
    </row>
    <row r="3243" spans="1:19">
      <c r="A3243" s="33"/>
      <c r="B3243" s="34"/>
      <c r="C3243" s="33"/>
      <c r="D3243" s="33"/>
      <c r="E3243" s="33"/>
      <c r="F3243" s="42"/>
      <c r="G3243" s="42"/>
      <c r="I3243">
        <f t="shared" si="302"/>
        <v>0</v>
      </c>
      <c r="J3243">
        <f t="shared" si="303"/>
        <v>0</v>
      </c>
      <c r="L3243" s="107"/>
      <c r="M3243" s="110"/>
      <c r="N3243" s="109"/>
      <c r="P3243" s="38">
        <f t="shared" si="300"/>
        <v>0</v>
      </c>
      <c r="Q3243" s="105">
        <f t="shared" si="305"/>
        <v>0</v>
      </c>
      <c r="R3243" s="38">
        <f t="shared" si="301"/>
        <v>0</v>
      </c>
      <c r="S3243" s="40" t="str">
        <f t="shared" si="304"/>
        <v/>
      </c>
    </row>
    <row r="3244" spans="1:19">
      <c r="A3244" s="33"/>
      <c r="B3244" s="34"/>
      <c r="C3244" s="33"/>
      <c r="D3244" s="33"/>
      <c r="E3244" s="33"/>
      <c r="F3244" s="42"/>
      <c r="G3244" s="42"/>
      <c r="I3244">
        <f t="shared" si="302"/>
        <v>0</v>
      </c>
      <c r="J3244">
        <f t="shared" si="303"/>
        <v>0</v>
      </c>
      <c r="L3244" s="107"/>
      <c r="M3244" s="110"/>
      <c r="N3244" s="109"/>
      <c r="P3244" s="38">
        <f t="shared" si="300"/>
        <v>0</v>
      </c>
      <c r="Q3244" s="105">
        <f t="shared" si="305"/>
        <v>0</v>
      </c>
      <c r="R3244" s="38">
        <f t="shared" si="301"/>
        <v>0</v>
      </c>
      <c r="S3244" s="40" t="str">
        <f t="shared" si="304"/>
        <v/>
      </c>
    </row>
    <row r="3245" spans="1:19">
      <c r="A3245" s="33"/>
      <c r="B3245" s="34"/>
      <c r="C3245" s="33"/>
      <c r="D3245" s="33"/>
      <c r="E3245" s="33"/>
      <c r="F3245" s="42"/>
      <c r="G3245" s="42"/>
      <c r="I3245">
        <f t="shared" si="302"/>
        <v>0</v>
      </c>
      <c r="J3245">
        <f t="shared" si="303"/>
        <v>0</v>
      </c>
      <c r="L3245" s="107"/>
      <c r="M3245" s="110"/>
      <c r="N3245" s="109"/>
      <c r="P3245" s="38">
        <f t="shared" si="300"/>
        <v>0</v>
      </c>
      <c r="Q3245" s="105">
        <f t="shared" si="305"/>
        <v>0</v>
      </c>
      <c r="R3245" s="38">
        <f t="shared" si="301"/>
        <v>0</v>
      </c>
      <c r="S3245" s="40" t="str">
        <f t="shared" si="304"/>
        <v/>
      </c>
    </row>
    <row r="3246" spans="1:19">
      <c r="A3246" s="33"/>
      <c r="B3246" s="34"/>
      <c r="C3246" s="33"/>
      <c r="D3246" s="33"/>
      <c r="E3246" s="33"/>
      <c r="F3246" s="42"/>
      <c r="G3246" s="42"/>
      <c r="I3246">
        <f t="shared" si="302"/>
        <v>0</v>
      </c>
      <c r="J3246">
        <f t="shared" si="303"/>
        <v>0</v>
      </c>
      <c r="L3246" s="107"/>
      <c r="M3246" s="110"/>
      <c r="N3246" s="109"/>
      <c r="P3246" s="38">
        <f t="shared" si="300"/>
        <v>0</v>
      </c>
      <c r="Q3246" s="105">
        <f t="shared" si="305"/>
        <v>0</v>
      </c>
      <c r="R3246" s="38">
        <f t="shared" si="301"/>
        <v>0</v>
      </c>
      <c r="S3246" s="40" t="str">
        <f t="shared" si="304"/>
        <v/>
      </c>
    </row>
    <row r="3247" spans="1:19">
      <c r="A3247" s="33"/>
      <c r="B3247" s="34"/>
      <c r="C3247" s="33"/>
      <c r="D3247" s="33"/>
      <c r="E3247" s="33"/>
      <c r="F3247" s="42"/>
      <c r="G3247" s="42"/>
      <c r="I3247">
        <f t="shared" si="302"/>
        <v>0</v>
      </c>
      <c r="J3247">
        <f t="shared" si="303"/>
        <v>0</v>
      </c>
      <c r="L3247" s="107"/>
      <c r="M3247" s="110"/>
      <c r="N3247" s="109"/>
      <c r="P3247" s="38">
        <f t="shared" si="300"/>
        <v>0</v>
      </c>
      <c r="Q3247" s="105">
        <f t="shared" si="305"/>
        <v>0</v>
      </c>
      <c r="R3247" s="38">
        <f t="shared" si="301"/>
        <v>0</v>
      </c>
      <c r="S3247" s="40" t="str">
        <f t="shared" si="304"/>
        <v/>
      </c>
    </row>
    <row r="3248" spans="1:19">
      <c r="A3248" s="33"/>
      <c r="B3248" s="34"/>
      <c r="C3248" s="33"/>
      <c r="D3248" s="33"/>
      <c r="E3248" s="33"/>
      <c r="F3248" s="42"/>
      <c r="G3248" s="42"/>
      <c r="I3248">
        <f t="shared" si="302"/>
        <v>0</v>
      </c>
      <c r="J3248">
        <f t="shared" si="303"/>
        <v>0</v>
      </c>
      <c r="L3248" s="107"/>
      <c r="M3248" s="110"/>
      <c r="N3248" s="109"/>
      <c r="P3248" s="38">
        <f t="shared" si="300"/>
        <v>0</v>
      </c>
      <c r="Q3248" s="105">
        <f t="shared" si="305"/>
        <v>0</v>
      </c>
      <c r="R3248" s="38">
        <f t="shared" si="301"/>
        <v>0</v>
      </c>
      <c r="S3248" s="40" t="str">
        <f t="shared" si="304"/>
        <v/>
      </c>
    </row>
    <row r="3249" spans="1:19">
      <c r="A3249" s="33"/>
      <c r="B3249" s="34"/>
      <c r="C3249" s="33"/>
      <c r="D3249" s="33"/>
      <c r="E3249" s="33"/>
      <c r="F3249" s="42"/>
      <c r="G3249" s="42"/>
      <c r="I3249">
        <f t="shared" si="302"/>
        <v>0</v>
      </c>
      <c r="J3249">
        <f t="shared" si="303"/>
        <v>0</v>
      </c>
      <c r="L3249" s="107"/>
      <c r="M3249" s="110"/>
      <c r="N3249" s="109"/>
      <c r="P3249" s="38">
        <f t="shared" si="300"/>
        <v>0</v>
      </c>
      <c r="Q3249" s="105">
        <f t="shared" si="305"/>
        <v>0</v>
      </c>
      <c r="R3249" s="38">
        <f t="shared" si="301"/>
        <v>0</v>
      </c>
      <c r="S3249" s="40" t="str">
        <f t="shared" si="304"/>
        <v/>
      </c>
    </row>
    <row r="3250" spans="1:19">
      <c r="A3250" s="33"/>
      <c r="B3250" s="34"/>
      <c r="C3250" s="33"/>
      <c r="D3250" s="33"/>
      <c r="E3250" s="33"/>
      <c r="F3250" s="42"/>
      <c r="G3250" s="42"/>
      <c r="I3250">
        <f t="shared" si="302"/>
        <v>0</v>
      </c>
      <c r="J3250">
        <f t="shared" si="303"/>
        <v>0</v>
      </c>
      <c r="L3250" s="107"/>
      <c r="M3250" s="110"/>
      <c r="N3250" s="109"/>
      <c r="P3250" s="38">
        <f t="shared" si="300"/>
        <v>0</v>
      </c>
      <c r="Q3250" s="105">
        <f t="shared" si="305"/>
        <v>0</v>
      </c>
      <c r="R3250" s="38">
        <f t="shared" si="301"/>
        <v>0</v>
      </c>
      <c r="S3250" s="40" t="str">
        <f t="shared" si="304"/>
        <v/>
      </c>
    </row>
    <row r="3251" spans="1:19">
      <c r="A3251" s="33"/>
      <c r="B3251" s="34"/>
      <c r="C3251" s="33"/>
      <c r="D3251" s="33"/>
      <c r="E3251" s="33"/>
      <c r="F3251" s="42"/>
      <c r="G3251" s="42"/>
      <c r="I3251">
        <f t="shared" si="302"/>
        <v>0</v>
      </c>
      <c r="J3251">
        <f t="shared" si="303"/>
        <v>0</v>
      </c>
      <c r="L3251" s="107"/>
      <c r="M3251" s="110"/>
      <c r="N3251" s="109"/>
      <c r="P3251" s="38">
        <f t="shared" si="300"/>
        <v>0</v>
      </c>
      <c r="Q3251" s="105">
        <f t="shared" si="305"/>
        <v>0</v>
      </c>
      <c r="R3251" s="38">
        <f t="shared" si="301"/>
        <v>0</v>
      </c>
      <c r="S3251" s="40" t="str">
        <f t="shared" si="304"/>
        <v/>
      </c>
    </row>
    <row r="3252" spans="1:19">
      <c r="A3252" s="33"/>
      <c r="B3252" s="34"/>
      <c r="C3252" s="33"/>
      <c r="D3252" s="33"/>
      <c r="E3252" s="33"/>
      <c r="F3252" s="42"/>
      <c r="G3252" s="42"/>
      <c r="I3252">
        <f t="shared" si="302"/>
        <v>0</v>
      </c>
      <c r="J3252">
        <f t="shared" si="303"/>
        <v>0</v>
      </c>
      <c r="L3252" s="107"/>
      <c r="M3252" s="110"/>
      <c r="N3252" s="109"/>
      <c r="P3252" s="38">
        <f t="shared" si="300"/>
        <v>0</v>
      </c>
      <c r="Q3252" s="105">
        <f t="shared" si="305"/>
        <v>0</v>
      </c>
      <c r="R3252" s="38">
        <f t="shared" si="301"/>
        <v>0</v>
      </c>
      <c r="S3252" s="40" t="str">
        <f t="shared" si="304"/>
        <v/>
      </c>
    </row>
    <row r="3253" spans="1:19">
      <c r="A3253" s="33"/>
      <c r="B3253" s="34"/>
      <c r="C3253" s="33"/>
      <c r="D3253" s="33"/>
      <c r="E3253" s="33"/>
      <c r="F3253" s="42"/>
      <c r="G3253" s="42"/>
      <c r="I3253">
        <f t="shared" si="302"/>
        <v>0</v>
      </c>
      <c r="J3253">
        <f t="shared" si="303"/>
        <v>0</v>
      </c>
      <c r="L3253" s="107"/>
      <c r="M3253" s="110"/>
      <c r="N3253" s="109"/>
      <c r="P3253" s="38">
        <f t="shared" si="300"/>
        <v>0</v>
      </c>
      <c r="Q3253" s="105">
        <f t="shared" si="305"/>
        <v>0</v>
      </c>
      <c r="R3253" s="38">
        <f t="shared" si="301"/>
        <v>0</v>
      </c>
      <c r="S3253" s="40" t="str">
        <f t="shared" si="304"/>
        <v/>
      </c>
    </row>
    <row r="3254" spans="1:19">
      <c r="A3254" s="33"/>
      <c r="B3254" s="34"/>
      <c r="C3254" s="33"/>
      <c r="D3254" s="33"/>
      <c r="E3254" s="33"/>
      <c r="F3254" s="42"/>
      <c r="G3254" s="42"/>
      <c r="I3254">
        <f t="shared" si="302"/>
        <v>0</v>
      </c>
      <c r="J3254">
        <f t="shared" si="303"/>
        <v>0</v>
      </c>
      <c r="L3254" s="107"/>
      <c r="M3254" s="110"/>
      <c r="N3254" s="109"/>
      <c r="P3254" s="38">
        <f t="shared" si="300"/>
        <v>0</v>
      </c>
      <c r="Q3254" s="105">
        <f t="shared" si="305"/>
        <v>0</v>
      </c>
      <c r="R3254" s="38">
        <f t="shared" si="301"/>
        <v>0</v>
      </c>
      <c r="S3254" s="40" t="str">
        <f t="shared" si="304"/>
        <v/>
      </c>
    </row>
    <row r="3255" spans="1:19">
      <c r="A3255" s="33"/>
      <c r="B3255" s="34"/>
      <c r="C3255" s="33"/>
      <c r="D3255" s="33"/>
      <c r="E3255" s="33"/>
      <c r="F3255" s="42"/>
      <c r="G3255" s="42"/>
      <c r="I3255">
        <f t="shared" si="302"/>
        <v>0</v>
      </c>
      <c r="J3255">
        <f t="shared" si="303"/>
        <v>0</v>
      </c>
      <c r="L3255" s="107"/>
      <c r="M3255" s="110"/>
      <c r="N3255" s="109"/>
      <c r="P3255" s="38">
        <f t="shared" ref="P3255:P3318" si="306">I3255*L3255/1000</f>
        <v>0</v>
      </c>
      <c r="Q3255" s="105">
        <f t="shared" si="305"/>
        <v>0</v>
      </c>
      <c r="R3255" s="38">
        <f t="shared" ref="R3255:R3318" si="307">J3255*N3255/1000</f>
        <v>0</v>
      </c>
      <c r="S3255" s="40" t="str">
        <f t="shared" si="304"/>
        <v/>
      </c>
    </row>
    <row r="3256" spans="1:19">
      <c r="A3256" s="33"/>
      <c r="B3256" s="34"/>
      <c r="C3256" s="33"/>
      <c r="D3256" s="33"/>
      <c r="E3256" s="33"/>
      <c r="F3256" s="42"/>
      <c r="G3256" s="42"/>
      <c r="I3256">
        <f t="shared" ref="I3256:I3319" si="308">IF(OR(E3256="R",E3256="E"),D3256,IF(D3256&gt;=E3256,D3256-E3256,0))</f>
        <v>0</v>
      </c>
      <c r="J3256">
        <f t="shared" ref="J3256:J3319" si="309">IF(OR(E3256="R",E3256="E"),0,IF(E3256&gt;D3256,E3256-D3256,0))</f>
        <v>0</v>
      </c>
      <c r="L3256" s="107"/>
      <c r="M3256" s="110"/>
      <c r="N3256" s="109"/>
      <c r="P3256" s="38">
        <f t="shared" si="306"/>
        <v>0</v>
      </c>
      <c r="Q3256" s="105">
        <f t="shared" si="305"/>
        <v>0</v>
      </c>
      <c r="R3256" s="38">
        <f t="shared" si="307"/>
        <v>0</v>
      </c>
      <c r="S3256" s="40" t="str">
        <f t="shared" si="304"/>
        <v/>
      </c>
    </row>
    <row r="3257" spans="1:19">
      <c r="A3257" s="33"/>
      <c r="B3257" s="34"/>
      <c r="C3257" s="33"/>
      <c r="D3257" s="33"/>
      <c r="E3257" s="33"/>
      <c r="F3257" s="42"/>
      <c r="G3257" s="42"/>
      <c r="I3257">
        <f t="shared" si="308"/>
        <v>0</v>
      </c>
      <c r="J3257">
        <f t="shared" si="309"/>
        <v>0</v>
      </c>
      <c r="L3257" s="107"/>
      <c r="M3257" s="110"/>
      <c r="N3257" s="109"/>
      <c r="P3257" s="38">
        <f t="shared" si="306"/>
        <v>0</v>
      </c>
      <c r="Q3257" s="105">
        <f t="shared" si="305"/>
        <v>0</v>
      </c>
      <c r="R3257" s="38">
        <f t="shared" si="307"/>
        <v>0</v>
      </c>
      <c r="S3257" s="40" t="str">
        <f t="shared" si="304"/>
        <v/>
      </c>
    </row>
    <row r="3258" spans="1:19">
      <c r="A3258" s="33"/>
      <c r="B3258" s="34"/>
      <c r="C3258" s="33"/>
      <c r="D3258" s="33"/>
      <c r="E3258" s="33"/>
      <c r="F3258" s="42"/>
      <c r="G3258" s="42"/>
      <c r="I3258">
        <f t="shared" si="308"/>
        <v>0</v>
      </c>
      <c r="J3258">
        <f t="shared" si="309"/>
        <v>0</v>
      </c>
      <c r="L3258" s="107"/>
      <c r="M3258" s="110"/>
      <c r="N3258" s="109"/>
      <c r="P3258" s="38">
        <f t="shared" si="306"/>
        <v>0</v>
      </c>
      <c r="Q3258" s="105">
        <f t="shared" si="305"/>
        <v>0</v>
      </c>
      <c r="R3258" s="38">
        <f t="shared" si="307"/>
        <v>0</v>
      </c>
      <c r="S3258" s="40" t="str">
        <f t="shared" si="304"/>
        <v/>
      </c>
    </row>
    <row r="3259" spans="1:19">
      <c r="A3259" s="33"/>
      <c r="B3259" s="34"/>
      <c r="C3259" s="33"/>
      <c r="D3259" s="33"/>
      <c r="E3259" s="33"/>
      <c r="F3259" s="42"/>
      <c r="G3259" s="42"/>
      <c r="I3259">
        <f t="shared" si="308"/>
        <v>0</v>
      </c>
      <c r="J3259">
        <f t="shared" si="309"/>
        <v>0</v>
      </c>
      <c r="L3259" s="107"/>
      <c r="M3259" s="110"/>
      <c r="N3259" s="109"/>
      <c r="P3259" s="38">
        <f t="shared" si="306"/>
        <v>0</v>
      </c>
      <c r="Q3259" s="105">
        <f t="shared" si="305"/>
        <v>0</v>
      </c>
      <c r="R3259" s="38">
        <f t="shared" si="307"/>
        <v>0</v>
      </c>
      <c r="S3259" s="40" t="str">
        <f t="shared" si="304"/>
        <v/>
      </c>
    </row>
    <row r="3260" spans="1:19">
      <c r="A3260" s="33"/>
      <c r="B3260" s="34"/>
      <c r="C3260" s="33"/>
      <c r="D3260" s="33"/>
      <c r="E3260" s="33"/>
      <c r="F3260" s="42"/>
      <c r="G3260" s="42"/>
      <c r="I3260">
        <f t="shared" si="308"/>
        <v>0</v>
      </c>
      <c r="J3260">
        <f t="shared" si="309"/>
        <v>0</v>
      </c>
      <c r="L3260" s="107"/>
      <c r="M3260" s="110"/>
      <c r="N3260" s="109"/>
      <c r="P3260" s="38">
        <f t="shared" si="306"/>
        <v>0</v>
      </c>
      <c r="Q3260" s="105">
        <f t="shared" si="305"/>
        <v>0</v>
      </c>
      <c r="R3260" s="38">
        <f t="shared" si="307"/>
        <v>0</v>
      </c>
      <c r="S3260" s="40" t="str">
        <f t="shared" si="304"/>
        <v/>
      </c>
    </row>
    <row r="3261" spans="1:19">
      <c r="A3261" s="33"/>
      <c r="B3261" s="34"/>
      <c r="C3261" s="33"/>
      <c r="D3261" s="33"/>
      <c r="E3261" s="33"/>
      <c r="F3261" s="42"/>
      <c r="G3261" s="42"/>
      <c r="I3261">
        <f t="shared" si="308"/>
        <v>0</v>
      </c>
      <c r="J3261">
        <f t="shared" si="309"/>
        <v>0</v>
      </c>
      <c r="L3261" s="107"/>
      <c r="M3261" s="110"/>
      <c r="N3261" s="109"/>
      <c r="P3261" s="38">
        <f t="shared" si="306"/>
        <v>0</v>
      </c>
      <c r="Q3261" s="105">
        <f t="shared" si="305"/>
        <v>0</v>
      </c>
      <c r="R3261" s="38">
        <f t="shared" si="307"/>
        <v>0</v>
      </c>
      <c r="S3261" s="40" t="str">
        <f t="shared" si="304"/>
        <v/>
      </c>
    </row>
    <row r="3262" spans="1:19">
      <c r="A3262" s="33"/>
      <c r="B3262" s="34"/>
      <c r="C3262" s="33"/>
      <c r="D3262" s="33"/>
      <c r="E3262" s="33"/>
      <c r="F3262" s="42"/>
      <c r="G3262" s="42"/>
      <c r="I3262">
        <f t="shared" si="308"/>
        <v>0</v>
      </c>
      <c r="J3262">
        <f t="shared" si="309"/>
        <v>0</v>
      </c>
      <c r="L3262" s="107"/>
      <c r="M3262" s="110"/>
      <c r="N3262" s="109"/>
      <c r="P3262" s="38">
        <f t="shared" si="306"/>
        <v>0</v>
      </c>
      <c r="Q3262" s="105">
        <f t="shared" si="305"/>
        <v>0</v>
      </c>
      <c r="R3262" s="38">
        <f t="shared" si="307"/>
        <v>0</v>
      </c>
      <c r="S3262" s="40" t="str">
        <f t="shared" si="304"/>
        <v/>
      </c>
    </row>
    <row r="3263" spans="1:19">
      <c r="A3263" s="33"/>
      <c r="B3263" s="34"/>
      <c r="C3263" s="33"/>
      <c r="D3263" s="33"/>
      <c r="E3263" s="33"/>
      <c r="F3263" s="42"/>
      <c r="G3263" s="42"/>
      <c r="I3263">
        <f t="shared" si="308"/>
        <v>0</v>
      </c>
      <c r="J3263">
        <f t="shared" si="309"/>
        <v>0</v>
      </c>
      <c r="L3263" s="107"/>
      <c r="M3263" s="110"/>
      <c r="N3263" s="109"/>
      <c r="P3263" s="38">
        <f t="shared" si="306"/>
        <v>0</v>
      </c>
      <c r="Q3263" s="105">
        <f t="shared" si="305"/>
        <v>0</v>
      </c>
      <c r="R3263" s="38">
        <f t="shared" si="307"/>
        <v>0</v>
      </c>
      <c r="S3263" s="40" t="str">
        <f t="shared" si="304"/>
        <v/>
      </c>
    </row>
    <row r="3264" spans="1:19">
      <c r="A3264" s="33"/>
      <c r="B3264" s="34"/>
      <c r="C3264" s="33"/>
      <c r="D3264" s="33"/>
      <c r="E3264" s="33"/>
      <c r="F3264" s="42"/>
      <c r="G3264" s="42"/>
      <c r="I3264">
        <f t="shared" si="308"/>
        <v>0</v>
      </c>
      <c r="J3264">
        <f t="shared" si="309"/>
        <v>0</v>
      </c>
      <c r="L3264" s="107"/>
      <c r="M3264" s="110"/>
      <c r="N3264" s="109"/>
      <c r="P3264" s="38">
        <f t="shared" si="306"/>
        <v>0</v>
      </c>
      <c r="Q3264" s="105">
        <f t="shared" si="305"/>
        <v>0</v>
      </c>
      <c r="R3264" s="38">
        <f t="shared" si="307"/>
        <v>0</v>
      </c>
      <c r="S3264" s="40" t="str">
        <f t="shared" si="304"/>
        <v/>
      </c>
    </row>
    <row r="3265" spans="1:19">
      <c r="A3265" s="33"/>
      <c r="B3265" s="34"/>
      <c r="C3265" s="33"/>
      <c r="D3265" s="33"/>
      <c r="E3265" s="33"/>
      <c r="F3265" s="42"/>
      <c r="G3265" s="42"/>
      <c r="I3265">
        <f t="shared" si="308"/>
        <v>0</v>
      </c>
      <c r="J3265">
        <f t="shared" si="309"/>
        <v>0</v>
      </c>
      <c r="L3265" s="107"/>
      <c r="M3265" s="110"/>
      <c r="N3265" s="109"/>
      <c r="P3265" s="38">
        <f t="shared" si="306"/>
        <v>0</v>
      </c>
      <c r="Q3265" s="105">
        <f t="shared" si="305"/>
        <v>0</v>
      </c>
      <c r="R3265" s="38">
        <f t="shared" si="307"/>
        <v>0</v>
      </c>
      <c r="S3265" s="40" t="str">
        <f t="shared" si="304"/>
        <v/>
      </c>
    </row>
    <row r="3266" spans="1:19">
      <c r="A3266" s="33"/>
      <c r="B3266" s="34"/>
      <c r="C3266" s="33"/>
      <c r="D3266" s="33"/>
      <c r="E3266" s="33"/>
      <c r="F3266" s="42"/>
      <c r="G3266" s="42"/>
      <c r="I3266">
        <f t="shared" si="308"/>
        <v>0</v>
      </c>
      <c r="J3266">
        <f t="shared" si="309"/>
        <v>0</v>
      </c>
      <c r="L3266" s="107"/>
      <c r="M3266" s="110"/>
      <c r="N3266" s="109"/>
      <c r="P3266" s="38">
        <f t="shared" si="306"/>
        <v>0</v>
      </c>
      <c r="Q3266" s="105">
        <f t="shared" si="305"/>
        <v>0</v>
      </c>
      <c r="R3266" s="38">
        <f t="shared" si="307"/>
        <v>0</v>
      </c>
      <c r="S3266" s="40" t="str">
        <f t="shared" si="304"/>
        <v/>
      </c>
    </row>
    <row r="3267" spans="1:19">
      <c r="A3267" s="33"/>
      <c r="B3267" s="34"/>
      <c r="C3267" s="33"/>
      <c r="D3267" s="33"/>
      <c r="E3267" s="33"/>
      <c r="F3267" s="42"/>
      <c r="G3267" s="42"/>
      <c r="I3267">
        <f t="shared" si="308"/>
        <v>0</v>
      </c>
      <c r="J3267">
        <f t="shared" si="309"/>
        <v>0</v>
      </c>
      <c r="L3267" s="107"/>
      <c r="M3267" s="110"/>
      <c r="N3267" s="109"/>
      <c r="P3267" s="38">
        <f t="shared" si="306"/>
        <v>0</v>
      </c>
      <c r="Q3267" s="105">
        <f t="shared" si="305"/>
        <v>0</v>
      </c>
      <c r="R3267" s="38">
        <f t="shared" si="307"/>
        <v>0</v>
      </c>
      <c r="S3267" s="40" t="str">
        <f t="shared" si="304"/>
        <v/>
      </c>
    </row>
    <row r="3268" spans="1:19">
      <c r="A3268" s="33"/>
      <c r="B3268" s="34"/>
      <c r="C3268" s="33"/>
      <c r="D3268" s="33"/>
      <c r="E3268" s="33"/>
      <c r="F3268" s="42"/>
      <c r="G3268" s="42"/>
      <c r="I3268">
        <f t="shared" si="308"/>
        <v>0</v>
      </c>
      <c r="J3268">
        <f t="shared" si="309"/>
        <v>0</v>
      </c>
      <c r="L3268" s="107"/>
      <c r="M3268" s="110"/>
      <c r="N3268" s="109"/>
      <c r="P3268" s="38">
        <f t="shared" si="306"/>
        <v>0</v>
      </c>
      <c r="Q3268" s="105">
        <f t="shared" si="305"/>
        <v>0</v>
      </c>
      <c r="R3268" s="38">
        <f t="shared" si="307"/>
        <v>0</v>
      </c>
      <c r="S3268" s="40" t="str">
        <f t="shared" si="304"/>
        <v/>
      </c>
    </row>
    <row r="3269" spans="1:19">
      <c r="A3269" s="33"/>
      <c r="B3269" s="34"/>
      <c r="C3269" s="33"/>
      <c r="D3269" s="33"/>
      <c r="E3269" s="33"/>
      <c r="F3269" s="42"/>
      <c r="G3269" s="42"/>
      <c r="I3269">
        <f t="shared" si="308"/>
        <v>0</v>
      </c>
      <c r="J3269">
        <f t="shared" si="309"/>
        <v>0</v>
      </c>
      <c r="L3269" s="107"/>
      <c r="M3269" s="110"/>
      <c r="N3269" s="109"/>
      <c r="P3269" s="38">
        <f t="shared" si="306"/>
        <v>0</v>
      </c>
      <c r="Q3269" s="105">
        <f t="shared" si="305"/>
        <v>0</v>
      </c>
      <c r="R3269" s="38">
        <f t="shared" si="307"/>
        <v>0</v>
      </c>
      <c r="S3269" s="40" t="str">
        <f t="shared" si="304"/>
        <v/>
      </c>
    </row>
    <row r="3270" spans="1:19">
      <c r="A3270" s="33"/>
      <c r="B3270" s="34"/>
      <c r="C3270" s="33"/>
      <c r="D3270" s="33"/>
      <c r="E3270" s="33"/>
      <c r="F3270" s="42"/>
      <c r="G3270" s="42"/>
      <c r="I3270">
        <f t="shared" si="308"/>
        <v>0</v>
      </c>
      <c r="J3270">
        <f t="shared" si="309"/>
        <v>0</v>
      </c>
      <c r="L3270" s="107"/>
      <c r="M3270" s="110"/>
      <c r="N3270" s="109"/>
      <c r="P3270" s="38">
        <f t="shared" si="306"/>
        <v>0</v>
      </c>
      <c r="Q3270" s="105">
        <f t="shared" si="305"/>
        <v>0</v>
      </c>
      <c r="R3270" s="38">
        <f t="shared" si="307"/>
        <v>0</v>
      </c>
      <c r="S3270" s="40" t="str">
        <f t="shared" si="304"/>
        <v/>
      </c>
    </row>
    <row r="3271" spans="1:19">
      <c r="A3271" s="33"/>
      <c r="B3271" s="34"/>
      <c r="C3271" s="33"/>
      <c r="D3271" s="33"/>
      <c r="E3271" s="33"/>
      <c r="F3271" s="42"/>
      <c r="G3271" s="42"/>
      <c r="I3271">
        <f t="shared" si="308"/>
        <v>0</v>
      </c>
      <c r="J3271">
        <f t="shared" si="309"/>
        <v>0</v>
      </c>
      <c r="L3271" s="107"/>
      <c r="M3271" s="110"/>
      <c r="N3271" s="109"/>
      <c r="P3271" s="38">
        <f t="shared" si="306"/>
        <v>0</v>
      </c>
      <c r="Q3271" s="105">
        <f t="shared" si="305"/>
        <v>0</v>
      </c>
      <c r="R3271" s="38">
        <f t="shared" si="307"/>
        <v>0</v>
      </c>
      <c r="S3271" s="40" t="str">
        <f t="shared" ref="S3271:S3334" si="310">IF(C3271=1,SUM(R3271:R3294)-SUM(P3271:P3294),"")</f>
        <v/>
      </c>
    </row>
    <row r="3272" spans="1:19">
      <c r="A3272" s="33"/>
      <c r="B3272" s="34"/>
      <c r="C3272" s="33"/>
      <c r="D3272" s="33"/>
      <c r="E3272" s="33"/>
      <c r="F3272" s="42"/>
      <c r="G3272" s="42"/>
      <c r="I3272">
        <f t="shared" si="308"/>
        <v>0</v>
      </c>
      <c r="J3272">
        <f t="shared" si="309"/>
        <v>0</v>
      </c>
      <c r="L3272" s="107"/>
      <c r="M3272" s="110"/>
      <c r="N3272" s="109"/>
      <c r="P3272" s="38">
        <f t="shared" si="306"/>
        <v>0</v>
      </c>
      <c r="Q3272" s="105">
        <f t="shared" ref="Q3272:Q3335" si="311">I3272*M3272/1000</f>
        <v>0</v>
      </c>
      <c r="R3272" s="38">
        <f t="shared" si="307"/>
        <v>0</v>
      </c>
      <c r="S3272" s="40" t="str">
        <f t="shared" si="310"/>
        <v/>
      </c>
    </row>
    <row r="3273" spans="1:19">
      <c r="A3273" s="33"/>
      <c r="B3273" s="34"/>
      <c r="C3273" s="33"/>
      <c r="D3273" s="33"/>
      <c r="E3273" s="33"/>
      <c r="F3273" s="42"/>
      <c r="G3273" s="42"/>
      <c r="I3273">
        <f t="shared" si="308"/>
        <v>0</v>
      </c>
      <c r="J3273">
        <f t="shared" si="309"/>
        <v>0</v>
      </c>
      <c r="L3273" s="107"/>
      <c r="M3273" s="110"/>
      <c r="N3273" s="109"/>
      <c r="P3273" s="38">
        <f t="shared" si="306"/>
        <v>0</v>
      </c>
      <c r="Q3273" s="105">
        <f t="shared" si="311"/>
        <v>0</v>
      </c>
      <c r="R3273" s="38">
        <f t="shared" si="307"/>
        <v>0</v>
      </c>
      <c r="S3273" s="40" t="str">
        <f t="shared" si="310"/>
        <v/>
      </c>
    </row>
    <row r="3274" spans="1:19">
      <c r="A3274" s="33"/>
      <c r="B3274" s="34"/>
      <c r="C3274" s="33"/>
      <c r="D3274" s="33"/>
      <c r="E3274" s="33"/>
      <c r="F3274" s="42"/>
      <c r="G3274" s="42"/>
      <c r="I3274">
        <f t="shared" si="308"/>
        <v>0</v>
      </c>
      <c r="J3274">
        <f t="shared" si="309"/>
        <v>0</v>
      </c>
      <c r="L3274" s="107"/>
      <c r="M3274" s="110"/>
      <c r="N3274" s="109"/>
      <c r="P3274" s="38">
        <f t="shared" si="306"/>
        <v>0</v>
      </c>
      <c r="Q3274" s="105">
        <f t="shared" si="311"/>
        <v>0</v>
      </c>
      <c r="R3274" s="38">
        <f t="shared" si="307"/>
        <v>0</v>
      </c>
      <c r="S3274" s="40" t="str">
        <f t="shared" si="310"/>
        <v/>
      </c>
    </row>
    <row r="3275" spans="1:19">
      <c r="A3275" s="33"/>
      <c r="B3275" s="34"/>
      <c r="C3275" s="33"/>
      <c r="D3275" s="33"/>
      <c r="E3275" s="33"/>
      <c r="F3275" s="42"/>
      <c r="G3275" s="42"/>
      <c r="I3275">
        <f t="shared" si="308"/>
        <v>0</v>
      </c>
      <c r="J3275">
        <f t="shared" si="309"/>
        <v>0</v>
      </c>
      <c r="L3275" s="107"/>
      <c r="M3275" s="110"/>
      <c r="N3275" s="109"/>
      <c r="P3275" s="38">
        <f t="shared" si="306"/>
        <v>0</v>
      </c>
      <c r="Q3275" s="105">
        <f t="shared" si="311"/>
        <v>0</v>
      </c>
      <c r="R3275" s="38">
        <f t="shared" si="307"/>
        <v>0</v>
      </c>
      <c r="S3275" s="40" t="str">
        <f t="shared" si="310"/>
        <v/>
      </c>
    </row>
    <row r="3276" spans="1:19">
      <c r="A3276" s="33"/>
      <c r="B3276" s="34"/>
      <c r="C3276" s="33"/>
      <c r="D3276" s="33"/>
      <c r="E3276" s="33"/>
      <c r="F3276" s="42"/>
      <c r="G3276" s="42"/>
      <c r="I3276">
        <f t="shared" si="308"/>
        <v>0</v>
      </c>
      <c r="J3276">
        <f t="shared" si="309"/>
        <v>0</v>
      </c>
      <c r="L3276" s="107"/>
      <c r="M3276" s="110"/>
      <c r="N3276" s="109"/>
      <c r="P3276" s="38">
        <f t="shared" si="306"/>
        <v>0</v>
      </c>
      <c r="Q3276" s="105">
        <f t="shared" si="311"/>
        <v>0</v>
      </c>
      <c r="R3276" s="38">
        <f t="shared" si="307"/>
        <v>0</v>
      </c>
      <c r="S3276" s="40" t="str">
        <f t="shared" si="310"/>
        <v/>
      </c>
    </row>
    <row r="3277" spans="1:19">
      <c r="A3277" s="33"/>
      <c r="B3277" s="34"/>
      <c r="C3277" s="33"/>
      <c r="D3277" s="33"/>
      <c r="E3277" s="33"/>
      <c r="F3277" s="42"/>
      <c r="G3277" s="42"/>
      <c r="I3277">
        <f t="shared" si="308"/>
        <v>0</v>
      </c>
      <c r="J3277">
        <f t="shared" si="309"/>
        <v>0</v>
      </c>
      <c r="L3277" s="107"/>
      <c r="M3277" s="110"/>
      <c r="N3277" s="109"/>
      <c r="P3277" s="38">
        <f t="shared" si="306"/>
        <v>0</v>
      </c>
      <c r="Q3277" s="105">
        <f t="shared" si="311"/>
        <v>0</v>
      </c>
      <c r="R3277" s="38">
        <f t="shared" si="307"/>
        <v>0</v>
      </c>
      <c r="S3277" s="40" t="str">
        <f t="shared" si="310"/>
        <v/>
      </c>
    </row>
    <row r="3278" spans="1:19">
      <c r="A3278" s="33"/>
      <c r="B3278" s="34"/>
      <c r="C3278" s="33"/>
      <c r="D3278" s="33"/>
      <c r="E3278" s="33"/>
      <c r="F3278" s="42"/>
      <c r="G3278" s="42"/>
      <c r="I3278">
        <f t="shared" si="308"/>
        <v>0</v>
      </c>
      <c r="J3278">
        <f t="shared" si="309"/>
        <v>0</v>
      </c>
      <c r="L3278" s="107"/>
      <c r="M3278" s="110"/>
      <c r="N3278" s="109"/>
      <c r="P3278" s="38">
        <f t="shared" si="306"/>
        <v>0</v>
      </c>
      <c r="Q3278" s="105">
        <f t="shared" si="311"/>
        <v>0</v>
      </c>
      <c r="R3278" s="38">
        <f t="shared" si="307"/>
        <v>0</v>
      </c>
      <c r="S3278" s="40" t="str">
        <f t="shared" si="310"/>
        <v/>
      </c>
    </row>
    <row r="3279" spans="1:19">
      <c r="A3279" s="33"/>
      <c r="B3279" s="34"/>
      <c r="C3279" s="33"/>
      <c r="D3279" s="33"/>
      <c r="E3279" s="33"/>
      <c r="F3279" s="42"/>
      <c r="G3279" s="42"/>
      <c r="I3279">
        <f t="shared" si="308"/>
        <v>0</v>
      </c>
      <c r="J3279">
        <f t="shared" si="309"/>
        <v>0</v>
      </c>
      <c r="L3279" s="107"/>
      <c r="M3279" s="110"/>
      <c r="N3279" s="109"/>
      <c r="P3279" s="38">
        <f t="shared" si="306"/>
        <v>0</v>
      </c>
      <c r="Q3279" s="105">
        <f t="shared" si="311"/>
        <v>0</v>
      </c>
      <c r="R3279" s="38">
        <f t="shared" si="307"/>
        <v>0</v>
      </c>
      <c r="S3279" s="40" t="str">
        <f t="shared" si="310"/>
        <v/>
      </c>
    </row>
    <row r="3280" spans="1:19">
      <c r="A3280" s="33"/>
      <c r="B3280" s="34"/>
      <c r="C3280" s="33"/>
      <c r="D3280" s="33"/>
      <c r="E3280" s="33"/>
      <c r="F3280" s="42"/>
      <c r="G3280" s="42"/>
      <c r="I3280">
        <f t="shared" si="308"/>
        <v>0</v>
      </c>
      <c r="J3280">
        <f t="shared" si="309"/>
        <v>0</v>
      </c>
      <c r="L3280" s="107"/>
      <c r="M3280" s="110"/>
      <c r="N3280" s="109"/>
      <c r="P3280" s="38">
        <f t="shared" si="306"/>
        <v>0</v>
      </c>
      <c r="Q3280" s="105">
        <f t="shared" si="311"/>
        <v>0</v>
      </c>
      <c r="R3280" s="38">
        <f t="shared" si="307"/>
        <v>0</v>
      </c>
      <c r="S3280" s="40" t="str">
        <f t="shared" si="310"/>
        <v/>
      </c>
    </row>
    <row r="3281" spans="1:19">
      <c r="A3281" s="33"/>
      <c r="B3281" s="34"/>
      <c r="C3281" s="33"/>
      <c r="D3281" s="33"/>
      <c r="E3281" s="33"/>
      <c r="F3281" s="42"/>
      <c r="G3281" s="42"/>
      <c r="I3281">
        <f t="shared" si="308"/>
        <v>0</v>
      </c>
      <c r="J3281">
        <f t="shared" si="309"/>
        <v>0</v>
      </c>
      <c r="L3281" s="107"/>
      <c r="M3281" s="110"/>
      <c r="N3281" s="109"/>
      <c r="P3281" s="38">
        <f t="shared" si="306"/>
        <v>0</v>
      </c>
      <c r="Q3281" s="105">
        <f t="shared" si="311"/>
        <v>0</v>
      </c>
      <c r="R3281" s="38">
        <f t="shared" si="307"/>
        <v>0</v>
      </c>
      <c r="S3281" s="40" t="str">
        <f t="shared" si="310"/>
        <v/>
      </c>
    </row>
    <row r="3282" spans="1:19">
      <c r="A3282" s="33"/>
      <c r="B3282" s="34"/>
      <c r="C3282" s="33"/>
      <c r="D3282" s="33"/>
      <c r="E3282" s="33"/>
      <c r="F3282" s="42"/>
      <c r="G3282" s="42"/>
      <c r="I3282">
        <f t="shared" si="308"/>
        <v>0</v>
      </c>
      <c r="J3282">
        <f t="shared" si="309"/>
        <v>0</v>
      </c>
      <c r="L3282" s="107"/>
      <c r="M3282" s="110"/>
      <c r="N3282" s="109"/>
      <c r="P3282" s="38">
        <f t="shared" si="306"/>
        <v>0</v>
      </c>
      <c r="Q3282" s="105">
        <f t="shared" si="311"/>
        <v>0</v>
      </c>
      <c r="R3282" s="38">
        <f t="shared" si="307"/>
        <v>0</v>
      </c>
      <c r="S3282" s="40" t="str">
        <f t="shared" si="310"/>
        <v/>
      </c>
    </row>
    <row r="3283" spans="1:19">
      <c r="A3283" s="33"/>
      <c r="B3283" s="34"/>
      <c r="C3283" s="33"/>
      <c r="D3283" s="33"/>
      <c r="E3283" s="33"/>
      <c r="F3283" s="42"/>
      <c r="G3283" s="42"/>
      <c r="I3283">
        <f t="shared" si="308"/>
        <v>0</v>
      </c>
      <c r="J3283">
        <f t="shared" si="309"/>
        <v>0</v>
      </c>
      <c r="L3283" s="107"/>
      <c r="M3283" s="110"/>
      <c r="N3283" s="109"/>
      <c r="P3283" s="38">
        <f t="shared" si="306"/>
        <v>0</v>
      </c>
      <c r="Q3283" s="105">
        <f t="shared" si="311"/>
        <v>0</v>
      </c>
      <c r="R3283" s="38">
        <f t="shared" si="307"/>
        <v>0</v>
      </c>
      <c r="S3283" s="40" t="str">
        <f t="shared" si="310"/>
        <v/>
      </c>
    </row>
    <row r="3284" spans="1:19">
      <c r="A3284" s="33"/>
      <c r="B3284" s="34"/>
      <c r="C3284" s="33"/>
      <c r="D3284" s="33"/>
      <c r="E3284" s="33"/>
      <c r="F3284" s="42"/>
      <c r="G3284" s="42"/>
      <c r="I3284">
        <f t="shared" si="308"/>
        <v>0</v>
      </c>
      <c r="J3284">
        <f t="shared" si="309"/>
        <v>0</v>
      </c>
      <c r="L3284" s="107"/>
      <c r="M3284" s="110"/>
      <c r="N3284" s="109"/>
      <c r="P3284" s="38">
        <f t="shared" si="306"/>
        <v>0</v>
      </c>
      <c r="Q3284" s="105">
        <f t="shared" si="311"/>
        <v>0</v>
      </c>
      <c r="R3284" s="38">
        <f t="shared" si="307"/>
        <v>0</v>
      </c>
      <c r="S3284" s="40" t="str">
        <f t="shared" si="310"/>
        <v/>
      </c>
    </row>
    <row r="3285" spans="1:19">
      <c r="A3285" s="33"/>
      <c r="B3285" s="34"/>
      <c r="C3285" s="33"/>
      <c r="D3285" s="33"/>
      <c r="E3285" s="33"/>
      <c r="F3285" s="42"/>
      <c r="G3285" s="42"/>
      <c r="I3285">
        <f t="shared" si="308"/>
        <v>0</v>
      </c>
      <c r="J3285">
        <f t="shared" si="309"/>
        <v>0</v>
      </c>
      <c r="L3285" s="107"/>
      <c r="M3285" s="110"/>
      <c r="N3285" s="109"/>
      <c r="P3285" s="38">
        <f t="shared" si="306"/>
        <v>0</v>
      </c>
      <c r="Q3285" s="105">
        <f t="shared" si="311"/>
        <v>0</v>
      </c>
      <c r="R3285" s="38">
        <f t="shared" si="307"/>
        <v>0</v>
      </c>
      <c r="S3285" s="40" t="str">
        <f t="shared" si="310"/>
        <v/>
      </c>
    </row>
    <row r="3286" spans="1:19">
      <c r="A3286" s="33"/>
      <c r="B3286" s="34"/>
      <c r="C3286" s="33"/>
      <c r="D3286" s="33"/>
      <c r="E3286" s="33"/>
      <c r="F3286" s="42"/>
      <c r="G3286" s="42"/>
      <c r="I3286">
        <f t="shared" si="308"/>
        <v>0</v>
      </c>
      <c r="J3286">
        <f t="shared" si="309"/>
        <v>0</v>
      </c>
      <c r="L3286" s="107"/>
      <c r="M3286" s="110"/>
      <c r="N3286" s="109"/>
      <c r="P3286" s="38">
        <f t="shared" si="306"/>
        <v>0</v>
      </c>
      <c r="Q3286" s="105">
        <f t="shared" si="311"/>
        <v>0</v>
      </c>
      <c r="R3286" s="38">
        <f t="shared" si="307"/>
        <v>0</v>
      </c>
      <c r="S3286" s="40" t="str">
        <f t="shared" si="310"/>
        <v/>
      </c>
    </row>
    <row r="3287" spans="1:19">
      <c r="A3287" s="33"/>
      <c r="B3287" s="34"/>
      <c r="C3287" s="33"/>
      <c r="D3287" s="33"/>
      <c r="E3287" s="33"/>
      <c r="F3287" s="42"/>
      <c r="G3287" s="42"/>
      <c r="I3287">
        <f t="shared" si="308"/>
        <v>0</v>
      </c>
      <c r="J3287">
        <f t="shared" si="309"/>
        <v>0</v>
      </c>
      <c r="L3287" s="107"/>
      <c r="M3287" s="110"/>
      <c r="N3287" s="109"/>
      <c r="P3287" s="38">
        <f t="shared" si="306"/>
        <v>0</v>
      </c>
      <c r="Q3287" s="105">
        <f t="shared" si="311"/>
        <v>0</v>
      </c>
      <c r="R3287" s="38">
        <f t="shared" si="307"/>
        <v>0</v>
      </c>
      <c r="S3287" s="40" t="str">
        <f t="shared" si="310"/>
        <v/>
      </c>
    </row>
    <row r="3288" spans="1:19">
      <c r="A3288" s="33"/>
      <c r="B3288" s="34"/>
      <c r="C3288" s="33"/>
      <c r="D3288" s="33"/>
      <c r="E3288" s="33"/>
      <c r="F3288" s="42"/>
      <c r="G3288" s="42"/>
      <c r="I3288">
        <f t="shared" si="308"/>
        <v>0</v>
      </c>
      <c r="J3288">
        <f t="shared" si="309"/>
        <v>0</v>
      </c>
      <c r="L3288" s="107"/>
      <c r="M3288" s="110"/>
      <c r="N3288" s="109"/>
      <c r="P3288" s="38">
        <f t="shared" si="306"/>
        <v>0</v>
      </c>
      <c r="Q3288" s="105">
        <f t="shared" si="311"/>
        <v>0</v>
      </c>
      <c r="R3288" s="38">
        <f t="shared" si="307"/>
        <v>0</v>
      </c>
      <c r="S3288" s="40" t="str">
        <f t="shared" si="310"/>
        <v/>
      </c>
    </row>
    <row r="3289" spans="1:19">
      <c r="A3289" s="33"/>
      <c r="B3289" s="34"/>
      <c r="C3289" s="33"/>
      <c r="D3289" s="33"/>
      <c r="E3289" s="33"/>
      <c r="F3289" s="42"/>
      <c r="G3289" s="42"/>
      <c r="I3289">
        <f t="shared" si="308"/>
        <v>0</v>
      </c>
      <c r="J3289">
        <f t="shared" si="309"/>
        <v>0</v>
      </c>
      <c r="L3289" s="107"/>
      <c r="M3289" s="110"/>
      <c r="N3289" s="109"/>
      <c r="P3289" s="38">
        <f t="shared" si="306"/>
        <v>0</v>
      </c>
      <c r="Q3289" s="105">
        <f t="shared" si="311"/>
        <v>0</v>
      </c>
      <c r="R3289" s="38">
        <f t="shared" si="307"/>
        <v>0</v>
      </c>
      <c r="S3289" s="40" t="str">
        <f t="shared" si="310"/>
        <v/>
      </c>
    </row>
    <row r="3290" spans="1:19">
      <c r="A3290" s="33"/>
      <c r="B3290" s="34"/>
      <c r="C3290" s="33"/>
      <c r="D3290" s="33"/>
      <c r="E3290" s="33"/>
      <c r="F3290" s="42"/>
      <c r="G3290" s="42"/>
      <c r="I3290">
        <f t="shared" si="308"/>
        <v>0</v>
      </c>
      <c r="J3290">
        <f t="shared" si="309"/>
        <v>0</v>
      </c>
      <c r="L3290" s="107"/>
      <c r="M3290" s="110"/>
      <c r="N3290" s="109"/>
      <c r="P3290" s="38">
        <f t="shared" si="306"/>
        <v>0</v>
      </c>
      <c r="Q3290" s="105">
        <f t="shared" si="311"/>
        <v>0</v>
      </c>
      <c r="R3290" s="38">
        <f t="shared" si="307"/>
        <v>0</v>
      </c>
      <c r="S3290" s="40" t="str">
        <f t="shared" si="310"/>
        <v/>
      </c>
    </row>
    <row r="3291" spans="1:19">
      <c r="A3291" s="33"/>
      <c r="B3291" s="34"/>
      <c r="C3291" s="33"/>
      <c r="D3291" s="33"/>
      <c r="E3291" s="33"/>
      <c r="F3291" s="42"/>
      <c r="G3291" s="42"/>
      <c r="I3291">
        <f t="shared" si="308"/>
        <v>0</v>
      </c>
      <c r="J3291">
        <f t="shared" si="309"/>
        <v>0</v>
      </c>
      <c r="L3291" s="107"/>
      <c r="M3291" s="110"/>
      <c r="N3291" s="109"/>
      <c r="P3291" s="38">
        <f t="shared" si="306"/>
        <v>0</v>
      </c>
      <c r="Q3291" s="105">
        <f t="shared" si="311"/>
        <v>0</v>
      </c>
      <c r="R3291" s="38">
        <f t="shared" si="307"/>
        <v>0</v>
      </c>
      <c r="S3291" s="40" t="str">
        <f t="shared" si="310"/>
        <v/>
      </c>
    </row>
    <row r="3292" spans="1:19">
      <c r="A3292" s="33"/>
      <c r="B3292" s="34"/>
      <c r="C3292" s="33"/>
      <c r="D3292" s="33"/>
      <c r="E3292" s="33"/>
      <c r="F3292" s="42"/>
      <c r="G3292" s="42"/>
      <c r="I3292">
        <f t="shared" si="308"/>
        <v>0</v>
      </c>
      <c r="J3292">
        <f t="shared" si="309"/>
        <v>0</v>
      </c>
      <c r="L3292" s="107"/>
      <c r="M3292" s="110"/>
      <c r="N3292" s="109"/>
      <c r="P3292" s="38">
        <f t="shared" si="306"/>
        <v>0</v>
      </c>
      <c r="Q3292" s="105">
        <f t="shared" si="311"/>
        <v>0</v>
      </c>
      <c r="R3292" s="38">
        <f t="shared" si="307"/>
        <v>0</v>
      </c>
      <c r="S3292" s="40" t="str">
        <f t="shared" si="310"/>
        <v/>
      </c>
    </row>
    <row r="3293" spans="1:19">
      <c r="A3293" s="33"/>
      <c r="B3293" s="34"/>
      <c r="C3293" s="33"/>
      <c r="D3293" s="33"/>
      <c r="E3293" s="33"/>
      <c r="F3293" s="42"/>
      <c r="G3293" s="42"/>
      <c r="I3293">
        <f t="shared" si="308"/>
        <v>0</v>
      </c>
      <c r="J3293">
        <f t="shared" si="309"/>
        <v>0</v>
      </c>
      <c r="L3293" s="107"/>
      <c r="M3293" s="110"/>
      <c r="N3293" s="109"/>
      <c r="P3293" s="38">
        <f t="shared" si="306"/>
        <v>0</v>
      </c>
      <c r="Q3293" s="105">
        <f t="shared" si="311"/>
        <v>0</v>
      </c>
      <c r="R3293" s="38">
        <f t="shared" si="307"/>
        <v>0</v>
      </c>
      <c r="S3293" s="40" t="str">
        <f t="shared" si="310"/>
        <v/>
      </c>
    </row>
    <row r="3294" spans="1:19">
      <c r="A3294" s="33"/>
      <c r="B3294" s="34"/>
      <c r="C3294" s="33"/>
      <c r="D3294" s="33"/>
      <c r="E3294" s="33"/>
      <c r="F3294" s="42"/>
      <c r="G3294" s="42"/>
      <c r="I3294">
        <f t="shared" si="308"/>
        <v>0</v>
      </c>
      <c r="J3294">
        <f t="shared" si="309"/>
        <v>0</v>
      </c>
      <c r="L3294" s="107"/>
      <c r="M3294" s="110"/>
      <c r="N3294" s="109"/>
      <c r="P3294" s="38">
        <f t="shared" si="306"/>
        <v>0</v>
      </c>
      <c r="Q3294" s="105">
        <f t="shared" si="311"/>
        <v>0</v>
      </c>
      <c r="R3294" s="38">
        <f t="shared" si="307"/>
        <v>0</v>
      </c>
      <c r="S3294" s="40" t="str">
        <f t="shared" si="310"/>
        <v/>
      </c>
    </row>
    <row r="3295" spans="1:19">
      <c r="A3295" s="33"/>
      <c r="B3295" s="34"/>
      <c r="C3295" s="33"/>
      <c r="D3295" s="33"/>
      <c r="E3295" s="33"/>
      <c r="F3295" s="42"/>
      <c r="G3295" s="42"/>
      <c r="I3295">
        <f t="shared" si="308"/>
        <v>0</v>
      </c>
      <c r="J3295">
        <f t="shared" si="309"/>
        <v>0</v>
      </c>
      <c r="L3295" s="107"/>
      <c r="M3295" s="110"/>
      <c r="N3295" s="109"/>
      <c r="P3295" s="38">
        <f t="shared" si="306"/>
        <v>0</v>
      </c>
      <c r="Q3295" s="105">
        <f t="shared" si="311"/>
        <v>0</v>
      </c>
      <c r="R3295" s="38">
        <f t="shared" si="307"/>
        <v>0</v>
      </c>
      <c r="S3295" s="40" t="str">
        <f t="shared" si="310"/>
        <v/>
      </c>
    </row>
    <row r="3296" spans="1:19">
      <c r="A3296" s="33"/>
      <c r="B3296" s="34"/>
      <c r="C3296" s="33"/>
      <c r="D3296" s="33"/>
      <c r="E3296" s="33"/>
      <c r="F3296" s="42"/>
      <c r="G3296" s="42"/>
      <c r="I3296">
        <f t="shared" si="308"/>
        <v>0</v>
      </c>
      <c r="J3296">
        <f t="shared" si="309"/>
        <v>0</v>
      </c>
      <c r="L3296" s="107"/>
      <c r="M3296" s="110"/>
      <c r="N3296" s="109"/>
      <c r="P3296" s="38">
        <f t="shared" si="306"/>
        <v>0</v>
      </c>
      <c r="Q3296" s="105">
        <f t="shared" si="311"/>
        <v>0</v>
      </c>
      <c r="R3296" s="38">
        <f t="shared" si="307"/>
        <v>0</v>
      </c>
      <c r="S3296" s="40" t="str">
        <f t="shared" si="310"/>
        <v/>
      </c>
    </row>
    <row r="3297" spans="1:19">
      <c r="A3297" s="33"/>
      <c r="B3297" s="34"/>
      <c r="C3297" s="33"/>
      <c r="D3297" s="33"/>
      <c r="E3297" s="33"/>
      <c r="F3297" s="42"/>
      <c r="G3297" s="42"/>
      <c r="I3297">
        <f t="shared" si="308"/>
        <v>0</v>
      </c>
      <c r="J3297">
        <f t="shared" si="309"/>
        <v>0</v>
      </c>
      <c r="L3297" s="107"/>
      <c r="M3297" s="110"/>
      <c r="N3297" s="109"/>
      <c r="P3297" s="38">
        <f t="shared" si="306"/>
        <v>0</v>
      </c>
      <c r="Q3297" s="105">
        <f t="shared" si="311"/>
        <v>0</v>
      </c>
      <c r="R3297" s="38">
        <f t="shared" si="307"/>
        <v>0</v>
      </c>
      <c r="S3297" s="40" t="str">
        <f t="shared" si="310"/>
        <v/>
      </c>
    </row>
    <row r="3298" spans="1:19">
      <c r="A3298" s="33"/>
      <c r="B3298" s="34"/>
      <c r="C3298" s="33"/>
      <c r="D3298" s="33"/>
      <c r="E3298" s="33"/>
      <c r="F3298" s="42"/>
      <c r="G3298" s="42"/>
      <c r="I3298">
        <f t="shared" si="308"/>
        <v>0</v>
      </c>
      <c r="J3298">
        <f t="shared" si="309"/>
        <v>0</v>
      </c>
      <c r="L3298" s="107"/>
      <c r="M3298" s="110"/>
      <c r="N3298" s="109"/>
      <c r="P3298" s="38">
        <f t="shared" si="306"/>
        <v>0</v>
      </c>
      <c r="Q3298" s="105">
        <f t="shared" si="311"/>
        <v>0</v>
      </c>
      <c r="R3298" s="38">
        <f t="shared" si="307"/>
        <v>0</v>
      </c>
      <c r="S3298" s="40" t="str">
        <f t="shared" si="310"/>
        <v/>
      </c>
    </row>
    <row r="3299" spans="1:19">
      <c r="A3299" s="33"/>
      <c r="B3299" s="34"/>
      <c r="C3299" s="33"/>
      <c r="D3299" s="33"/>
      <c r="E3299" s="33"/>
      <c r="F3299" s="42"/>
      <c r="G3299" s="42"/>
      <c r="I3299">
        <f t="shared" si="308"/>
        <v>0</v>
      </c>
      <c r="J3299">
        <f t="shared" si="309"/>
        <v>0</v>
      </c>
      <c r="L3299" s="107"/>
      <c r="M3299" s="110"/>
      <c r="N3299" s="109"/>
      <c r="P3299" s="38">
        <f t="shared" si="306"/>
        <v>0</v>
      </c>
      <c r="Q3299" s="105">
        <f t="shared" si="311"/>
        <v>0</v>
      </c>
      <c r="R3299" s="38">
        <f t="shared" si="307"/>
        <v>0</v>
      </c>
      <c r="S3299" s="40" t="str">
        <f t="shared" si="310"/>
        <v/>
      </c>
    </row>
    <row r="3300" spans="1:19">
      <c r="A3300" s="33"/>
      <c r="B3300" s="34"/>
      <c r="C3300" s="33"/>
      <c r="D3300" s="33"/>
      <c r="E3300" s="33"/>
      <c r="F3300" s="42"/>
      <c r="G3300" s="42"/>
      <c r="I3300">
        <f t="shared" si="308"/>
        <v>0</v>
      </c>
      <c r="J3300">
        <f t="shared" si="309"/>
        <v>0</v>
      </c>
      <c r="L3300" s="107"/>
      <c r="M3300" s="110"/>
      <c r="N3300" s="109"/>
      <c r="P3300" s="38">
        <f t="shared" si="306"/>
        <v>0</v>
      </c>
      <c r="Q3300" s="105">
        <f t="shared" si="311"/>
        <v>0</v>
      </c>
      <c r="R3300" s="38">
        <f t="shared" si="307"/>
        <v>0</v>
      </c>
      <c r="S3300" s="40" t="str">
        <f t="shared" si="310"/>
        <v/>
      </c>
    </row>
    <row r="3301" spans="1:19">
      <c r="A3301" s="33"/>
      <c r="B3301" s="34"/>
      <c r="C3301" s="33"/>
      <c r="D3301" s="33"/>
      <c r="E3301" s="33"/>
      <c r="F3301" s="42"/>
      <c r="G3301" s="42"/>
      <c r="I3301">
        <f t="shared" si="308"/>
        <v>0</v>
      </c>
      <c r="J3301">
        <f t="shared" si="309"/>
        <v>0</v>
      </c>
      <c r="L3301" s="107"/>
      <c r="M3301" s="110"/>
      <c r="N3301" s="109"/>
      <c r="P3301" s="38">
        <f t="shared" si="306"/>
        <v>0</v>
      </c>
      <c r="Q3301" s="105">
        <f t="shared" si="311"/>
        <v>0</v>
      </c>
      <c r="R3301" s="38">
        <f t="shared" si="307"/>
        <v>0</v>
      </c>
      <c r="S3301" s="40" t="str">
        <f t="shared" si="310"/>
        <v/>
      </c>
    </row>
    <row r="3302" spans="1:19">
      <c r="A3302" s="33"/>
      <c r="B3302" s="34"/>
      <c r="C3302" s="33"/>
      <c r="D3302" s="33"/>
      <c r="E3302" s="33"/>
      <c r="F3302" s="42"/>
      <c r="G3302" s="42"/>
      <c r="I3302">
        <f t="shared" si="308"/>
        <v>0</v>
      </c>
      <c r="J3302">
        <f t="shared" si="309"/>
        <v>0</v>
      </c>
      <c r="L3302" s="107"/>
      <c r="M3302" s="110"/>
      <c r="N3302" s="109"/>
      <c r="P3302" s="38">
        <f t="shared" si="306"/>
        <v>0</v>
      </c>
      <c r="Q3302" s="105">
        <f t="shared" si="311"/>
        <v>0</v>
      </c>
      <c r="R3302" s="38">
        <f t="shared" si="307"/>
        <v>0</v>
      </c>
      <c r="S3302" s="40" t="str">
        <f t="shared" si="310"/>
        <v/>
      </c>
    </row>
    <row r="3303" spans="1:19">
      <c r="A3303" s="33"/>
      <c r="B3303" s="34"/>
      <c r="C3303" s="33"/>
      <c r="D3303" s="33"/>
      <c r="E3303" s="33"/>
      <c r="F3303" s="42"/>
      <c r="G3303" s="42"/>
      <c r="I3303">
        <f t="shared" si="308"/>
        <v>0</v>
      </c>
      <c r="J3303">
        <f t="shared" si="309"/>
        <v>0</v>
      </c>
      <c r="L3303" s="107"/>
      <c r="M3303" s="110"/>
      <c r="N3303" s="109"/>
      <c r="P3303" s="38">
        <f t="shared" si="306"/>
        <v>0</v>
      </c>
      <c r="Q3303" s="105">
        <f t="shared" si="311"/>
        <v>0</v>
      </c>
      <c r="R3303" s="38">
        <f t="shared" si="307"/>
        <v>0</v>
      </c>
      <c r="S3303" s="40" t="str">
        <f t="shared" si="310"/>
        <v/>
      </c>
    </row>
    <row r="3304" spans="1:19">
      <c r="A3304" s="33"/>
      <c r="B3304" s="34"/>
      <c r="C3304" s="33"/>
      <c r="D3304" s="33"/>
      <c r="E3304" s="33"/>
      <c r="F3304" s="42"/>
      <c r="G3304" s="42"/>
      <c r="I3304">
        <f t="shared" si="308"/>
        <v>0</v>
      </c>
      <c r="J3304">
        <f t="shared" si="309"/>
        <v>0</v>
      </c>
      <c r="L3304" s="107"/>
      <c r="M3304" s="110"/>
      <c r="N3304" s="109"/>
      <c r="P3304" s="38">
        <f t="shared" si="306"/>
        <v>0</v>
      </c>
      <c r="Q3304" s="105">
        <f t="shared" si="311"/>
        <v>0</v>
      </c>
      <c r="R3304" s="38">
        <f t="shared" si="307"/>
        <v>0</v>
      </c>
      <c r="S3304" s="40" t="str">
        <f t="shared" si="310"/>
        <v/>
      </c>
    </row>
    <row r="3305" spans="1:19">
      <c r="A3305" s="33"/>
      <c r="B3305" s="34"/>
      <c r="C3305" s="33"/>
      <c r="D3305" s="33"/>
      <c r="E3305" s="33"/>
      <c r="F3305" s="42"/>
      <c r="G3305" s="42"/>
      <c r="I3305">
        <f t="shared" si="308"/>
        <v>0</v>
      </c>
      <c r="J3305">
        <f t="shared" si="309"/>
        <v>0</v>
      </c>
      <c r="L3305" s="107"/>
      <c r="M3305" s="110"/>
      <c r="N3305" s="109"/>
      <c r="P3305" s="38">
        <f t="shared" si="306"/>
        <v>0</v>
      </c>
      <c r="Q3305" s="105">
        <f t="shared" si="311"/>
        <v>0</v>
      </c>
      <c r="R3305" s="38">
        <f t="shared" si="307"/>
        <v>0</v>
      </c>
      <c r="S3305" s="40" t="str">
        <f t="shared" si="310"/>
        <v/>
      </c>
    </row>
    <row r="3306" spans="1:19">
      <c r="A3306" s="33"/>
      <c r="B3306" s="34"/>
      <c r="C3306" s="33"/>
      <c r="D3306" s="33"/>
      <c r="E3306" s="33"/>
      <c r="F3306" s="42"/>
      <c r="G3306" s="42"/>
      <c r="I3306">
        <f t="shared" si="308"/>
        <v>0</v>
      </c>
      <c r="J3306">
        <f t="shared" si="309"/>
        <v>0</v>
      </c>
      <c r="L3306" s="107"/>
      <c r="M3306" s="110"/>
      <c r="N3306" s="109"/>
      <c r="P3306" s="38">
        <f t="shared" si="306"/>
        <v>0</v>
      </c>
      <c r="Q3306" s="105">
        <f t="shared" si="311"/>
        <v>0</v>
      </c>
      <c r="R3306" s="38">
        <f t="shared" si="307"/>
        <v>0</v>
      </c>
      <c r="S3306" s="40" t="str">
        <f t="shared" si="310"/>
        <v/>
      </c>
    </row>
    <row r="3307" spans="1:19">
      <c r="A3307" s="33"/>
      <c r="B3307" s="34"/>
      <c r="C3307" s="33"/>
      <c r="D3307" s="33"/>
      <c r="E3307" s="33"/>
      <c r="F3307" s="42"/>
      <c r="G3307" s="42"/>
      <c r="I3307">
        <f t="shared" si="308"/>
        <v>0</v>
      </c>
      <c r="J3307">
        <f t="shared" si="309"/>
        <v>0</v>
      </c>
      <c r="L3307" s="107"/>
      <c r="M3307" s="110"/>
      <c r="N3307" s="109"/>
      <c r="P3307" s="38">
        <f t="shared" si="306"/>
        <v>0</v>
      </c>
      <c r="Q3307" s="105">
        <f t="shared" si="311"/>
        <v>0</v>
      </c>
      <c r="R3307" s="38">
        <f t="shared" si="307"/>
        <v>0</v>
      </c>
      <c r="S3307" s="40" t="str">
        <f t="shared" si="310"/>
        <v/>
      </c>
    </row>
    <row r="3308" spans="1:19">
      <c r="A3308" s="33"/>
      <c r="B3308" s="34"/>
      <c r="C3308" s="33"/>
      <c r="D3308" s="33"/>
      <c r="E3308" s="33"/>
      <c r="F3308" s="42"/>
      <c r="G3308" s="42"/>
      <c r="I3308">
        <f t="shared" si="308"/>
        <v>0</v>
      </c>
      <c r="J3308">
        <f t="shared" si="309"/>
        <v>0</v>
      </c>
      <c r="L3308" s="107"/>
      <c r="M3308" s="110"/>
      <c r="N3308" s="109"/>
      <c r="P3308" s="38">
        <f t="shared" si="306"/>
        <v>0</v>
      </c>
      <c r="Q3308" s="105">
        <f t="shared" si="311"/>
        <v>0</v>
      </c>
      <c r="R3308" s="38">
        <f t="shared" si="307"/>
        <v>0</v>
      </c>
      <c r="S3308" s="40" t="str">
        <f t="shared" si="310"/>
        <v/>
      </c>
    </row>
    <row r="3309" spans="1:19">
      <c r="A3309" s="33"/>
      <c r="B3309" s="34"/>
      <c r="C3309" s="33"/>
      <c r="D3309" s="33"/>
      <c r="E3309" s="33"/>
      <c r="F3309" s="42"/>
      <c r="G3309" s="42"/>
      <c r="I3309">
        <f t="shared" si="308"/>
        <v>0</v>
      </c>
      <c r="J3309">
        <f t="shared" si="309"/>
        <v>0</v>
      </c>
      <c r="L3309" s="107"/>
      <c r="M3309" s="110"/>
      <c r="N3309" s="109"/>
      <c r="P3309" s="38">
        <f t="shared" si="306"/>
        <v>0</v>
      </c>
      <c r="Q3309" s="105">
        <f t="shared" si="311"/>
        <v>0</v>
      </c>
      <c r="R3309" s="38">
        <f t="shared" si="307"/>
        <v>0</v>
      </c>
      <c r="S3309" s="40" t="str">
        <f t="shared" si="310"/>
        <v/>
      </c>
    </row>
    <row r="3310" spans="1:19">
      <c r="A3310" s="33"/>
      <c r="B3310" s="34"/>
      <c r="C3310" s="33"/>
      <c r="D3310" s="33"/>
      <c r="E3310" s="33"/>
      <c r="F3310" s="42"/>
      <c r="G3310" s="42"/>
      <c r="I3310">
        <f t="shared" si="308"/>
        <v>0</v>
      </c>
      <c r="J3310">
        <f t="shared" si="309"/>
        <v>0</v>
      </c>
      <c r="L3310" s="107"/>
      <c r="M3310" s="110"/>
      <c r="N3310" s="109"/>
      <c r="P3310" s="38">
        <f t="shared" si="306"/>
        <v>0</v>
      </c>
      <c r="Q3310" s="105">
        <f t="shared" si="311"/>
        <v>0</v>
      </c>
      <c r="R3310" s="38">
        <f t="shared" si="307"/>
        <v>0</v>
      </c>
      <c r="S3310" s="40" t="str">
        <f t="shared" si="310"/>
        <v/>
      </c>
    </row>
    <row r="3311" spans="1:19">
      <c r="A3311" s="33"/>
      <c r="B3311" s="34"/>
      <c r="C3311" s="33"/>
      <c r="D3311" s="33"/>
      <c r="E3311" s="33"/>
      <c r="F3311" s="42"/>
      <c r="G3311" s="42"/>
      <c r="I3311">
        <f t="shared" si="308"/>
        <v>0</v>
      </c>
      <c r="J3311">
        <f t="shared" si="309"/>
        <v>0</v>
      </c>
      <c r="L3311" s="107"/>
      <c r="M3311" s="110"/>
      <c r="N3311" s="109"/>
      <c r="P3311" s="38">
        <f t="shared" si="306"/>
        <v>0</v>
      </c>
      <c r="Q3311" s="105">
        <f t="shared" si="311"/>
        <v>0</v>
      </c>
      <c r="R3311" s="38">
        <f t="shared" si="307"/>
        <v>0</v>
      </c>
      <c r="S3311" s="40" t="str">
        <f t="shared" si="310"/>
        <v/>
      </c>
    </row>
    <row r="3312" spans="1:19">
      <c r="A3312" s="33"/>
      <c r="B3312" s="34"/>
      <c r="C3312" s="33"/>
      <c r="D3312" s="33"/>
      <c r="E3312" s="33"/>
      <c r="F3312" s="42"/>
      <c r="G3312" s="42"/>
      <c r="I3312">
        <f t="shared" si="308"/>
        <v>0</v>
      </c>
      <c r="J3312">
        <f t="shared" si="309"/>
        <v>0</v>
      </c>
      <c r="L3312" s="107"/>
      <c r="M3312" s="110"/>
      <c r="N3312" s="109"/>
      <c r="P3312" s="38">
        <f t="shared" si="306"/>
        <v>0</v>
      </c>
      <c r="Q3312" s="105">
        <f t="shared" si="311"/>
        <v>0</v>
      </c>
      <c r="R3312" s="38">
        <f t="shared" si="307"/>
        <v>0</v>
      </c>
      <c r="S3312" s="40" t="str">
        <f t="shared" si="310"/>
        <v/>
      </c>
    </row>
    <row r="3313" spans="1:19">
      <c r="A3313" s="33"/>
      <c r="B3313" s="34"/>
      <c r="C3313" s="33"/>
      <c r="D3313" s="33"/>
      <c r="E3313" s="33"/>
      <c r="F3313" s="42"/>
      <c r="G3313" s="42"/>
      <c r="I3313">
        <f t="shared" si="308"/>
        <v>0</v>
      </c>
      <c r="J3313">
        <f t="shared" si="309"/>
        <v>0</v>
      </c>
      <c r="L3313" s="107"/>
      <c r="M3313" s="110"/>
      <c r="N3313" s="109"/>
      <c r="P3313" s="38">
        <f t="shared" si="306"/>
        <v>0</v>
      </c>
      <c r="Q3313" s="105">
        <f t="shared" si="311"/>
        <v>0</v>
      </c>
      <c r="R3313" s="38">
        <f t="shared" si="307"/>
        <v>0</v>
      </c>
      <c r="S3313" s="40" t="str">
        <f t="shared" si="310"/>
        <v/>
      </c>
    </row>
    <row r="3314" spans="1:19">
      <c r="A3314" s="33"/>
      <c r="B3314" s="34"/>
      <c r="C3314" s="33"/>
      <c r="D3314" s="33"/>
      <c r="E3314" s="33"/>
      <c r="F3314" s="42"/>
      <c r="G3314" s="42"/>
      <c r="I3314">
        <f t="shared" si="308"/>
        <v>0</v>
      </c>
      <c r="J3314">
        <f t="shared" si="309"/>
        <v>0</v>
      </c>
      <c r="L3314" s="107"/>
      <c r="M3314" s="110"/>
      <c r="N3314" s="109"/>
      <c r="P3314" s="38">
        <f t="shared" si="306"/>
        <v>0</v>
      </c>
      <c r="Q3314" s="105">
        <f t="shared" si="311"/>
        <v>0</v>
      </c>
      <c r="R3314" s="38">
        <f t="shared" si="307"/>
        <v>0</v>
      </c>
      <c r="S3314" s="40" t="str">
        <f t="shared" si="310"/>
        <v/>
      </c>
    </row>
    <row r="3315" spans="1:19">
      <c r="A3315" s="33"/>
      <c r="B3315" s="34"/>
      <c r="C3315" s="33"/>
      <c r="D3315" s="33"/>
      <c r="E3315" s="33"/>
      <c r="F3315" s="42"/>
      <c r="G3315" s="42"/>
      <c r="I3315">
        <f t="shared" si="308"/>
        <v>0</v>
      </c>
      <c r="J3315">
        <f t="shared" si="309"/>
        <v>0</v>
      </c>
      <c r="L3315" s="107"/>
      <c r="M3315" s="110"/>
      <c r="N3315" s="109"/>
      <c r="P3315" s="38">
        <f t="shared" si="306"/>
        <v>0</v>
      </c>
      <c r="Q3315" s="105">
        <f t="shared" si="311"/>
        <v>0</v>
      </c>
      <c r="R3315" s="38">
        <f t="shared" si="307"/>
        <v>0</v>
      </c>
      <c r="S3315" s="40" t="str">
        <f t="shared" si="310"/>
        <v/>
      </c>
    </row>
    <row r="3316" spans="1:19">
      <c r="A3316" s="33"/>
      <c r="B3316" s="34"/>
      <c r="C3316" s="33"/>
      <c r="D3316" s="33"/>
      <c r="E3316" s="33"/>
      <c r="F3316" s="42"/>
      <c r="G3316" s="42"/>
      <c r="I3316">
        <f t="shared" si="308"/>
        <v>0</v>
      </c>
      <c r="J3316">
        <f t="shared" si="309"/>
        <v>0</v>
      </c>
      <c r="L3316" s="107"/>
      <c r="M3316" s="110"/>
      <c r="N3316" s="109"/>
      <c r="P3316" s="38">
        <f t="shared" si="306"/>
        <v>0</v>
      </c>
      <c r="Q3316" s="105">
        <f t="shared" si="311"/>
        <v>0</v>
      </c>
      <c r="R3316" s="38">
        <f t="shared" si="307"/>
        <v>0</v>
      </c>
      <c r="S3316" s="40" t="str">
        <f t="shared" si="310"/>
        <v/>
      </c>
    </row>
    <row r="3317" spans="1:19">
      <c r="A3317" s="33"/>
      <c r="B3317" s="34"/>
      <c r="C3317" s="33"/>
      <c r="D3317" s="33"/>
      <c r="E3317" s="33"/>
      <c r="F3317" s="42"/>
      <c r="G3317" s="42"/>
      <c r="I3317">
        <f t="shared" si="308"/>
        <v>0</v>
      </c>
      <c r="J3317">
        <f t="shared" si="309"/>
        <v>0</v>
      </c>
      <c r="L3317" s="107"/>
      <c r="M3317" s="110"/>
      <c r="N3317" s="109"/>
      <c r="P3317" s="38">
        <f t="shared" si="306"/>
        <v>0</v>
      </c>
      <c r="Q3317" s="105">
        <f t="shared" si="311"/>
        <v>0</v>
      </c>
      <c r="R3317" s="38">
        <f t="shared" si="307"/>
        <v>0</v>
      </c>
      <c r="S3317" s="40" t="str">
        <f t="shared" si="310"/>
        <v/>
      </c>
    </row>
    <row r="3318" spans="1:19">
      <c r="A3318" s="33"/>
      <c r="B3318" s="34"/>
      <c r="C3318" s="33"/>
      <c r="D3318" s="33"/>
      <c r="E3318" s="33"/>
      <c r="F3318" s="42"/>
      <c r="G3318" s="42"/>
      <c r="I3318">
        <f t="shared" si="308"/>
        <v>0</v>
      </c>
      <c r="J3318">
        <f t="shared" si="309"/>
        <v>0</v>
      </c>
      <c r="L3318" s="107"/>
      <c r="M3318" s="110"/>
      <c r="N3318" s="109"/>
      <c r="P3318" s="38">
        <f t="shared" si="306"/>
        <v>0</v>
      </c>
      <c r="Q3318" s="105">
        <f t="shared" si="311"/>
        <v>0</v>
      </c>
      <c r="R3318" s="38">
        <f t="shared" si="307"/>
        <v>0</v>
      </c>
      <c r="S3318" s="40" t="str">
        <f t="shared" si="310"/>
        <v/>
      </c>
    </row>
    <row r="3319" spans="1:19">
      <c r="A3319" s="33"/>
      <c r="B3319" s="34"/>
      <c r="C3319" s="33"/>
      <c r="D3319" s="33"/>
      <c r="E3319" s="33"/>
      <c r="F3319" s="42"/>
      <c r="G3319" s="42"/>
      <c r="I3319">
        <f t="shared" si="308"/>
        <v>0</v>
      </c>
      <c r="J3319">
        <f t="shared" si="309"/>
        <v>0</v>
      </c>
      <c r="L3319" s="107"/>
      <c r="M3319" s="110"/>
      <c r="N3319" s="109"/>
      <c r="P3319" s="38">
        <f t="shared" ref="P3319:P3382" si="312">I3319*L3319/1000</f>
        <v>0</v>
      </c>
      <c r="Q3319" s="105">
        <f t="shared" si="311"/>
        <v>0</v>
      </c>
      <c r="R3319" s="38">
        <f t="shared" ref="R3319:R3382" si="313">J3319*N3319/1000</f>
        <v>0</v>
      </c>
      <c r="S3319" s="40" t="str">
        <f t="shared" si="310"/>
        <v/>
      </c>
    </row>
    <row r="3320" spans="1:19">
      <c r="A3320" s="33"/>
      <c r="B3320" s="34"/>
      <c r="C3320" s="33"/>
      <c r="D3320" s="33"/>
      <c r="E3320" s="33"/>
      <c r="F3320" s="42"/>
      <c r="G3320" s="42"/>
      <c r="I3320">
        <f t="shared" ref="I3320:I3383" si="314">IF(OR(E3320="R",E3320="E"),D3320,IF(D3320&gt;=E3320,D3320-E3320,0))</f>
        <v>0</v>
      </c>
      <c r="J3320">
        <f t="shared" ref="J3320:J3383" si="315">IF(OR(E3320="R",E3320="E"),0,IF(E3320&gt;D3320,E3320-D3320,0))</f>
        <v>0</v>
      </c>
      <c r="L3320" s="107"/>
      <c r="M3320" s="110"/>
      <c r="N3320" s="109"/>
      <c r="P3320" s="38">
        <f t="shared" si="312"/>
        <v>0</v>
      </c>
      <c r="Q3320" s="105">
        <f t="shared" si="311"/>
        <v>0</v>
      </c>
      <c r="R3320" s="38">
        <f t="shared" si="313"/>
        <v>0</v>
      </c>
      <c r="S3320" s="40" t="str">
        <f t="shared" si="310"/>
        <v/>
      </c>
    </row>
    <row r="3321" spans="1:19">
      <c r="A3321" s="33"/>
      <c r="B3321" s="34"/>
      <c r="C3321" s="33"/>
      <c r="D3321" s="33"/>
      <c r="E3321" s="33"/>
      <c r="F3321" s="42"/>
      <c r="G3321" s="42"/>
      <c r="I3321">
        <f t="shared" si="314"/>
        <v>0</v>
      </c>
      <c r="J3321">
        <f t="shared" si="315"/>
        <v>0</v>
      </c>
      <c r="L3321" s="107"/>
      <c r="M3321" s="110"/>
      <c r="N3321" s="109"/>
      <c r="P3321" s="38">
        <f t="shared" si="312"/>
        <v>0</v>
      </c>
      <c r="Q3321" s="105">
        <f t="shared" si="311"/>
        <v>0</v>
      </c>
      <c r="R3321" s="38">
        <f t="shared" si="313"/>
        <v>0</v>
      </c>
      <c r="S3321" s="40" t="str">
        <f t="shared" si="310"/>
        <v/>
      </c>
    </row>
    <row r="3322" spans="1:19">
      <c r="A3322" s="33"/>
      <c r="B3322" s="34"/>
      <c r="C3322" s="33"/>
      <c r="D3322" s="33"/>
      <c r="E3322" s="33"/>
      <c r="F3322" s="42"/>
      <c r="G3322" s="42"/>
      <c r="I3322">
        <f t="shared" si="314"/>
        <v>0</v>
      </c>
      <c r="J3322">
        <f t="shared" si="315"/>
        <v>0</v>
      </c>
      <c r="L3322" s="107"/>
      <c r="M3322" s="110"/>
      <c r="N3322" s="109"/>
      <c r="P3322" s="38">
        <f t="shared" si="312"/>
        <v>0</v>
      </c>
      <c r="Q3322" s="105">
        <f t="shared" si="311"/>
        <v>0</v>
      </c>
      <c r="R3322" s="38">
        <f t="shared" si="313"/>
        <v>0</v>
      </c>
      <c r="S3322" s="40" t="str">
        <f t="shared" si="310"/>
        <v/>
      </c>
    </row>
    <row r="3323" spans="1:19">
      <c r="A3323" s="33"/>
      <c r="B3323" s="34"/>
      <c r="C3323" s="33"/>
      <c r="D3323" s="33"/>
      <c r="E3323" s="33"/>
      <c r="F3323" s="42"/>
      <c r="G3323" s="42"/>
      <c r="I3323">
        <f t="shared" si="314"/>
        <v>0</v>
      </c>
      <c r="J3323">
        <f t="shared" si="315"/>
        <v>0</v>
      </c>
      <c r="L3323" s="107"/>
      <c r="M3323" s="110"/>
      <c r="N3323" s="109"/>
      <c r="P3323" s="38">
        <f t="shared" si="312"/>
        <v>0</v>
      </c>
      <c r="Q3323" s="105">
        <f t="shared" si="311"/>
        <v>0</v>
      </c>
      <c r="R3323" s="38">
        <f t="shared" si="313"/>
        <v>0</v>
      </c>
      <c r="S3323" s="40" t="str">
        <f t="shared" si="310"/>
        <v/>
      </c>
    </row>
    <row r="3324" spans="1:19">
      <c r="A3324" s="33"/>
      <c r="B3324" s="34"/>
      <c r="C3324" s="33"/>
      <c r="D3324" s="33"/>
      <c r="E3324" s="33"/>
      <c r="F3324" s="42"/>
      <c r="G3324" s="42"/>
      <c r="I3324">
        <f t="shared" si="314"/>
        <v>0</v>
      </c>
      <c r="J3324">
        <f t="shared" si="315"/>
        <v>0</v>
      </c>
      <c r="L3324" s="107"/>
      <c r="M3324" s="110"/>
      <c r="N3324" s="109"/>
      <c r="P3324" s="38">
        <f t="shared" si="312"/>
        <v>0</v>
      </c>
      <c r="Q3324" s="105">
        <f t="shared" si="311"/>
        <v>0</v>
      </c>
      <c r="R3324" s="38">
        <f t="shared" si="313"/>
        <v>0</v>
      </c>
      <c r="S3324" s="40" t="str">
        <f t="shared" si="310"/>
        <v/>
      </c>
    </row>
    <row r="3325" spans="1:19">
      <c r="A3325" s="33"/>
      <c r="B3325" s="34"/>
      <c r="C3325" s="33"/>
      <c r="D3325" s="33"/>
      <c r="E3325" s="33"/>
      <c r="F3325" s="42"/>
      <c r="G3325" s="42"/>
      <c r="I3325">
        <f t="shared" si="314"/>
        <v>0</v>
      </c>
      <c r="J3325">
        <f t="shared" si="315"/>
        <v>0</v>
      </c>
      <c r="L3325" s="107"/>
      <c r="M3325" s="110"/>
      <c r="N3325" s="109"/>
      <c r="P3325" s="38">
        <f t="shared" si="312"/>
        <v>0</v>
      </c>
      <c r="Q3325" s="105">
        <f t="shared" si="311"/>
        <v>0</v>
      </c>
      <c r="R3325" s="38">
        <f t="shared" si="313"/>
        <v>0</v>
      </c>
      <c r="S3325" s="40" t="str">
        <f t="shared" si="310"/>
        <v/>
      </c>
    </row>
    <row r="3326" spans="1:19">
      <c r="A3326" s="33"/>
      <c r="B3326" s="34"/>
      <c r="C3326" s="33"/>
      <c r="D3326" s="33"/>
      <c r="E3326" s="33"/>
      <c r="F3326" s="42"/>
      <c r="G3326" s="42"/>
      <c r="I3326">
        <f t="shared" si="314"/>
        <v>0</v>
      </c>
      <c r="J3326">
        <f t="shared" si="315"/>
        <v>0</v>
      </c>
      <c r="L3326" s="107"/>
      <c r="M3326" s="110"/>
      <c r="N3326" s="109"/>
      <c r="P3326" s="38">
        <f t="shared" si="312"/>
        <v>0</v>
      </c>
      <c r="Q3326" s="105">
        <f t="shared" si="311"/>
        <v>0</v>
      </c>
      <c r="R3326" s="38">
        <f t="shared" si="313"/>
        <v>0</v>
      </c>
      <c r="S3326" s="40" t="str">
        <f t="shared" si="310"/>
        <v/>
      </c>
    </row>
    <row r="3327" spans="1:19">
      <c r="A3327" s="33"/>
      <c r="B3327" s="34"/>
      <c r="C3327" s="33"/>
      <c r="D3327" s="33"/>
      <c r="E3327" s="33"/>
      <c r="F3327" s="42"/>
      <c r="G3327" s="42"/>
      <c r="I3327">
        <f t="shared" si="314"/>
        <v>0</v>
      </c>
      <c r="J3327">
        <f t="shared" si="315"/>
        <v>0</v>
      </c>
      <c r="L3327" s="107"/>
      <c r="M3327" s="110"/>
      <c r="N3327" s="109"/>
      <c r="P3327" s="38">
        <f t="shared" si="312"/>
        <v>0</v>
      </c>
      <c r="Q3327" s="105">
        <f t="shared" si="311"/>
        <v>0</v>
      </c>
      <c r="R3327" s="38">
        <f t="shared" si="313"/>
        <v>0</v>
      </c>
      <c r="S3327" s="40" t="str">
        <f t="shared" si="310"/>
        <v/>
      </c>
    </row>
    <row r="3328" spans="1:19">
      <c r="A3328" s="33"/>
      <c r="B3328" s="34"/>
      <c r="C3328" s="33"/>
      <c r="D3328" s="33"/>
      <c r="E3328" s="33"/>
      <c r="F3328" s="42"/>
      <c r="G3328" s="42"/>
      <c r="I3328">
        <f t="shared" si="314"/>
        <v>0</v>
      </c>
      <c r="J3328">
        <f t="shared" si="315"/>
        <v>0</v>
      </c>
      <c r="L3328" s="107"/>
      <c r="M3328" s="110"/>
      <c r="N3328" s="109"/>
      <c r="P3328" s="38">
        <f t="shared" si="312"/>
        <v>0</v>
      </c>
      <c r="Q3328" s="105">
        <f t="shared" si="311"/>
        <v>0</v>
      </c>
      <c r="R3328" s="38">
        <f t="shared" si="313"/>
        <v>0</v>
      </c>
      <c r="S3328" s="40" t="str">
        <f t="shared" si="310"/>
        <v/>
      </c>
    </row>
    <row r="3329" spans="1:19">
      <c r="A3329" s="33"/>
      <c r="B3329" s="34"/>
      <c r="C3329" s="33"/>
      <c r="D3329" s="33"/>
      <c r="E3329" s="33"/>
      <c r="F3329" s="42"/>
      <c r="G3329" s="42"/>
      <c r="I3329">
        <f t="shared" si="314"/>
        <v>0</v>
      </c>
      <c r="J3329">
        <f t="shared" si="315"/>
        <v>0</v>
      </c>
      <c r="L3329" s="107"/>
      <c r="M3329" s="110"/>
      <c r="N3329" s="109"/>
      <c r="P3329" s="38">
        <f t="shared" si="312"/>
        <v>0</v>
      </c>
      <c r="Q3329" s="105">
        <f t="shared" si="311"/>
        <v>0</v>
      </c>
      <c r="R3329" s="38">
        <f t="shared" si="313"/>
        <v>0</v>
      </c>
      <c r="S3329" s="40" t="str">
        <f t="shared" si="310"/>
        <v/>
      </c>
    </row>
    <row r="3330" spans="1:19">
      <c r="A3330" s="33"/>
      <c r="B3330" s="34"/>
      <c r="C3330" s="33"/>
      <c r="D3330" s="33"/>
      <c r="E3330" s="33"/>
      <c r="F3330" s="42"/>
      <c r="G3330" s="42"/>
      <c r="I3330">
        <f t="shared" si="314"/>
        <v>0</v>
      </c>
      <c r="J3330">
        <f t="shared" si="315"/>
        <v>0</v>
      </c>
      <c r="L3330" s="107"/>
      <c r="M3330" s="110"/>
      <c r="N3330" s="109"/>
      <c r="P3330" s="38">
        <f t="shared" si="312"/>
        <v>0</v>
      </c>
      <c r="Q3330" s="105">
        <f t="shared" si="311"/>
        <v>0</v>
      </c>
      <c r="R3330" s="38">
        <f t="shared" si="313"/>
        <v>0</v>
      </c>
      <c r="S3330" s="40" t="str">
        <f t="shared" si="310"/>
        <v/>
      </c>
    </row>
    <row r="3331" spans="1:19">
      <c r="A3331" s="33"/>
      <c r="B3331" s="34"/>
      <c r="C3331" s="33"/>
      <c r="D3331" s="33"/>
      <c r="E3331" s="33"/>
      <c r="F3331" s="42"/>
      <c r="G3331" s="42"/>
      <c r="I3331">
        <f t="shared" si="314"/>
        <v>0</v>
      </c>
      <c r="J3331">
        <f t="shared" si="315"/>
        <v>0</v>
      </c>
      <c r="L3331" s="107"/>
      <c r="M3331" s="110"/>
      <c r="N3331" s="109"/>
      <c r="P3331" s="38">
        <f t="shared" si="312"/>
        <v>0</v>
      </c>
      <c r="Q3331" s="105">
        <f t="shared" si="311"/>
        <v>0</v>
      </c>
      <c r="R3331" s="38">
        <f t="shared" si="313"/>
        <v>0</v>
      </c>
      <c r="S3331" s="40" t="str">
        <f t="shared" si="310"/>
        <v/>
      </c>
    </row>
    <row r="3332" spans="1:19">
      <c r="A3332" s="33"/>
      <c r="B3332" s="34"/>
      <c r="C3332" s="33"/>
      <c r="D3332" s="33"/>
      <c r="E3332" s="33"/>
      <c r="F3332" s="42"/>
      <c r="G3332" s="42"/>
      <c r="I3332">
        <f t="shared" si="314"/>
        <v>0</v>
      </c>
      <c r="J3332">
        <f t="shared" si="315"/>
        <v>0</v>
      </c>
      <c r="L3332" s="107"/>
      <c r="M3332" s="110"/>
      <c r="N3332" s="109"/>
      <c r="P3332" s="38">
        <f t="shared" si="312"/>
        <v>0</v>
      </c>
      <c r="Q3332" s="105">
        <f t="shared" si="311"/>
        <v>0</v>
      </c>
      <c r="R3332" s="38">
        <f t="shared" si="313"/>
        <v>0</v>
      </c>
      <c r="S3332" s="40" t="str">
        <f t="shared" si="310"/>
        <v/>
      </c>
    </row>
    <row r="3333" spans="1:19">
      <c r="A3333" s="33"/>
      <c r="B3333" s="34"/>
      <c r="C3333" s="33"/>
      <c r="D3333" s="33"/>
      <c r="E3333" s="33"/>
      <c r="F3333" s="42"/>
      <c r="G3333" s="42"/>
      <c r="I3333">
        <f t="shared" si="314"/>
        <v>0</v>
      </c>
      <c r="J3333">
        <f t="shared" si="315"/>
        <v>0</v>
      </c>
      <c r="L3333" s="107"/>
      <c r="M3333" s="110"/>
      <c r="N3333" s="109"/>
      <c r="P3333" s="38">
        <f t="shared" si="312"/>
        <v>0</v>
      </c>
      <c r="Q3333" s="105">
        <f t="shared" si="311"/>
        <v>0</v>
      </c>
      <c r="R3333" s="38">
        <f t="shared" si="313"/>
        <v>0</v>
      </c>
      <c r="S3333" s="40" t="str">
        <f t="shared" si="310"/>
        <v/>
      </c>
    </row>
    <row r="3334" spans="1:19">
      <c r="A3334" s="33"/>
      <c r="B3334" s="34"/>
      <c r="C3334" s="33"/>
      <c r="D3334" s="33"/>
      <c r="E3334" s="33"/>
      <c r="F3334" s="42"/>
      <c r="G3334" s="42"/>
      <c r="I3334">
        <f t="shared" si="314"/>
        <v>0</v>
      </c>
      <c r="J3334">
        <f t="shared" si="315"/>
        <v>0</v>
      </c>
      <c r="L3334" s="107"/>
      <c r="M3334" s="110"/>
      <c r="N3334" s="109"/>
      <c r="P3334" s="38">
        <f t="shared" si="312"/>
        <v>0</v>
      </c>
      <c r="Q3334" s="105">
        <f t="shared" si="311"/>
        <v>0</v>
      </c>
      <c r="R3334" s="38">
        <f t="shared" si="313"/>
        <v>0</v>
      </c>
      <c r="S3334" s="40" t="str">
        <f t="shared" si="310"/>
        <v/>
      </c>
    </row>
    <row r="3335" spans="1:19">
      <c r="A3335" s="33"/>
      <c r="B3335" s="34"/>
      <c r="C3335" s="33"/>
      <c r="D3335" s="33"/>
      <c r="E3335" s="33"/>
      <c r="F3335" s="42"/>
      <c r="G3335" s="42"/>
      <c r="I3335">
        <f t="shared" si="314"/>
        <v>0</v>
      </c>
      <c r="J3335">
        <f t="shared" si="315"/>
        <v>0</v>
      </c>
      <c r="L3335" s="107"/>
      <c r="M3335" s="110"/>
      <c r="N3335" s="109"/>
      <c r="P3335" s="38">
        <f t="shared" si="312"/>
        <v>0</v>
      </c>
      <c r="Q3335" s="105">
        <f t="shared" si="311"/>
        <v>0</v>
      </c>
      <c r="R3335" s="38">
        <f t="shared" si="313"/>
        <v>0</v>
      </c>
      <c r="S3335" s="40" t="str">
        <f t="shared" ref="S3335:S3398" si="316">IF(C3335=1,SUM(R3335:R3358)-SUM(P3335:P3358),"")</f>
        <v/>
      </c>
    </row>
    <row r="3336" spans="1:19">
      <c r="A3336" s="33"/>
      <c r="B3336" s="34"/>
      <c r="C3336" s="33"/>
      <c r="D3336" s="33"/>
      <c r="E3336" s="33"/>
      <c r="F3336" s="42"/>
      <c r="G3336" s="42"/>
      <c r="I3336">
        <f t="shared" si="314"/>
        <v>0</v>
      </c>
      <c r="J3336">
        <f t="shared" si="315"/>
        <v>0</v>
      </c>
      <c r="L3336" s="107"/>
      <c r="M3336" s="110"/>
      <c r="N3336" s="109"/>
      <c r="P3336" s="38">
        <f t="shared" si="312"/>
        <v>0</v>
      </c>
      <c r="Q3336" s="105">
        <f t="shared" ref="Q3336:Q3399" si="317">I3336*M3336/1000</f>
        <v>0</v>
      </c>
      <c r="R3336" s="38">
        <f t="shared" si="313"/>
        <v>0</v>
      </c>
      <c r="S3336" s="40" t="str">
        <f t="shared" si="316"/>
        <v/>
      </c>
    </row>
    <row r="3337" spans="1:19">
      <c r="A3337" s="33"/>
      <c r="B3337" s="34"/>
      <c r="C3337" s="33"/>
      <c r="D3337" s="33"/>
      <c r="E3337" s="33"/>
      <c r="F3337" s="42"/>
      <c r="G3337" s="42"/>
      <c r="I3337">
        <f t="shared" si="314"/>
        <v>0</v>
      </c>
      <c r="J3337">
        <f t="shared" si="315"/>
        <v>0</v>
      </c>
      <c r="L3337" s="107"/>
      <c r="M3337" s="110"/>
      <c r="N3337" s="109"/>
      <c r="P3337" s="38">
        <f t="shared" si="312"/>
        <v>0</v>
      </c>
      <c r="Q3337" s="105">
        <f t="shared" si="317"/>
        <v>0</v>
      </c>
      <c r="R3337" s="38">
        <f t="shared" si="313"/>
        <v>0</v>
      </c>
      <c r="S3337" s="40" t="str">
        <f t="shared" si="316"/>
        <v/>
      </c>
    </row>
    <row r="3338" spans="1:19">
      <c r="A3338" s="33"/>
      <c r="B3338" s="34"/>
      <c r="C3338" s="33"/>
      <c r="D3338" s="33"/>
      <c r="E3338" s="33"/>
      <c r="F3338" s="42"/>
      <c r="G3338" s="42"/>
      <c r="I3338">
        <f t="shared" si="314"/>
        <v>0</v>
      </c>
      <c r="J3338">
        <f t="shared" si="315"/>
        <v>0</v>
      </c>
      <c r="L3338" s="107"/>
      <c r="M3338" s="110"/>
      <c r="N3338" s="109"/>
      <c r="P3338" s="38">
        <f t="shared" si="312"/>
        <v>0</v>
      </c>
      <c r="Q3338" s="105">
        <f t="shared" si="317"/>
        <v>0</v>
      </c>
      <c r="R3338" s="38">
        <f t="shared" si="313"/>
        <v>0</v>
      </c>
      <c r="S3338" s="40" t="str">
        <f t="shared" si="316"/>
        <v/>
      </c>
    </row>
    <row r="3339" spans="1:19">
      <c r="A3339" s="33"/>
      <c r="B3339" s="34"/>
      <c r="C3339" s="33"/>
      <c r="D3339" s="33"/>
      <c r="E3339" s="33"/>
      <c r="F3339" s="42"/>
      <c r="G3339" s="42"/>
      <c r="I3339">
        <f t="shared" si="314"/>
        <v>0</v>
      </c>
      <c r="J3339">
        <f t="shared" si="315"/>
        <v>0</v>
      </c>
      <c r="L3339" s="107"/>
      <c r="M3339" s="110"/>
      <c r="N3339" s="109"/>
      <c r="P3339" s="38">
        <f t="shared" si="312"/>
        <v>0</v>
      </c>
      <c r="Q3339" s="105">
        <f t="shared" si="317"/>
        <v>0</v>
      </c>
      <c r="R3339" s="38">
        <f t="shared" si="313"/>
        <v>0</v>
      </c>
      <c r="S3339" s="40" t="str">
        <f t="shared" si="316"/>
        <v/>
      </c>
    </row>
    <row r="3340" spans="1:19">
      <c r="A3340" s="33"/>
      <c r="B3340" s="34"/>
      <c r="C3340" s="33"/>
      <c r="D3340" s="33"/>
      <c r="E3340" s="33"/>
      <c r="F3340" s="42"/>
      <c r="G3340" s="42"/>
      <c r="I3340">
        <f t="shared" si="314"/>
        <v>0</v>
      </c>
      <c r="J3340">
        <f t="shared" si="315"/>
        <v>0</v>
      </c>
      <c r="L3340" s="107"/>
      <c r="M3340" s="110"/>
      <c r="N3340" s="109"/>
      <c r="P3340" s="38">
        <f t="shared" si="312"/>
        <v>0</v>
      </c>
      <c r="Q3340" s="105">
        <f t="shared" si="317"/>
        <v>0</v>
      </c>
      <c r="R3340" s="38">
        <f t="shared" si="313"/>
        <v>0</v>
      </c>
      <c r="S3340" s="40" t="str">
        <f t="shared" si="316"/>
        <v/>
      </c>
    </row>
    <row r="3341" spans="1:19">
      <c r="A3341" s="33"/>
      <c r="B3341" s="34"/>
      <c r="C3341" s="33"/>
      <c r="D3341" s="33"/>
      <c r="E3341" s="33"/>
      <c r="F3341" s="42"/>
      <c r="G3341" s="42"/>
      <c r="I3341">
        <f t="shared" si="314"/>
        <v>0</v>
      </c>
      <c r="J3341">
        <f t="shared" si="315"/>
        <v>0</v>
      </c>
      <c r="L3341" s="107"/>
      <c r="M3341" s="110"/>
      <c r="N3341" s="109"/>
      <c r="P3341" s="38">
        <f t="shared" si="312"/>
        <v>0</v>
      </c>
      <c r="Q3341" s="105">
        <f t="shared" si="317"/>
        <v>0</v>
      </c>
      <c r="R3341" s="38">
        <f t="shared" si="313"/>
        <v>0</v>
      </c>
      <c r="S3341" s="40" t="str">
        <f t="shared" si="316"/>
        <v/>
      </c>
    </row>
    <row r="3342" spans="1:19">
      <c r="A3342" s="33"/>
      <c r="B3342" s="34"/>
      <c r="C3342" s="33"/>
      <c r="D3342" s="33"/>
      <c r="E3342" s="33"/>
      <c r="F3342" s="42"/>
      <c r="G3342" s="42"/>
      <c r="I3342">
        <f t="shared" si="314"/>
        <v>0</v>
      </c>
      <c r="J3342">
        <f t="shared" si="315"/>
        <v>0</v>
      </c>
      <c r="L3342" s="107"/>
      <c r="M3342" s="110"/>
      <c r="N3342" s="109"/>
      <c r="P3342" s="38">
        <f t="shared" si="312"/>
        <v>0</v>
      </c>
      <c r="Q3342" s="105">
        <f t="shared" si="317"/>
        <v>0</v>
      </c>
      <c r="R3342" s="38">
        <f t="shared" si="313"/>
        <v>0</v>
      </c>
      <c r="S3342" s="40" t="str">
        <f t="shared" si="316"/>
        <v/>
      </c>
    </row>
    <row r="3343" spans="1:19">
      <c r="A3343" s="33"/>
      <c r="B3343" s="34"/>
      <c r="C3343" s="33"/>
      <c r="D3343" s="33"/>
      <c r="E3343" s="33"/>
      <c r="F3343" s="42"/>
      <c r="G3343" s="42"/>
      <c r="I3343">
        <f t="shared" si="314"/>
        <v>0</v>
      </c>
      <c r="J3343">
        <f t="shared" si="315"/>
        <v>0</v>
      </c>
      <c r="L3343" s="107"/>
      <c r="M3343" s="110"/>
      <c r="N3343" s="109"/>
      <c r="P3343" s="38">
        <f t="shared" si="312"/>
        <v>0</v>
      </c>
      <c r="Q3343" s="105">
        <f t="shared" si="317"/>
        <v>0</v>
      </c>
      <c r="R3343" s="38">
        <f t="shared" si="313"/>
        <v>0</v>
      </c>
      <c r="S3343" s="40" t="str">
        <f t="shared" si="316"/>
        <v/>
      </c>
    </row>
    <row r="3344" spans="1:19">
      <c r="A3344" s="33"/>
      <c r="B3344" s="34"/>
      <c r="C3344" s="33"/>
      <c r="D3344" s="33"/>
      <c r="E3344" s="33"/>
      <c r="F3344" s="42"/>
      <c r="G3344" s="42"/>
      <c r="I3344">
        <f t="shared" si="314"/>
        <v>0</v>
      </c>
      <c r="J3344">
        <f t="shared" si="315"/>
        <v>0</v>
      </c>
      <c r="L3344" s="107"/>
      <c r="M3344" s="110"/>
      <c r="N3344" s="109"/>
      <c r="P3344" s="38">
        <f t="shared" si="312"/>
        <v>0</v>
      </c>
      <c r="Q3344" s="105">
        <f t="shared" si="317"/>
        <v>0</v>
      </c>
      <c r="R3344" s="38">
        <f t="shared" si="313"/>
        <v>0</v>
      </c>
      <c r="S3344" s="40" t="str">
        <f t="shared" si="316"/>
        <v/>
      </c>
    </row>
    <row r="3345" spans="1:19">
      <c r="A3345" s="33"/>
      <c r="B3345" s="34"/>
      <c r="C3345" s="33"/>
      <c r="D3345" s="33"/>
      <c r="E3345" s="33"/>
      <c r="F3345" s="42"/>
      <c r="G3345" s="42"/>
      <c r="I3345">
        <f t="shared" si="314"/>
        <v>0</v>
      </c>
      <c r="J3345">
        <f t="shared" si="315"/>
        <v>0</v>
      </c>
      <c r="L3345" s="107"/>
      <c r="M3345" s="110"/>
      <c r="N3345" s="109"/>
      <c r="P3345" s="38">
        <f t="shared" si="312"/>
        <v>0</v>
      </c>
      <c r="Q3345" s="105">
        <f t="shared" si="317"/>
        <v>0</v>
      </c>
      <c r="R3345" s="38">
        <f t="shared" si="313"/>
        <v>0</v>
      </c>
      <c r="S3345" s="40" t="str">
        <f t="shared" si="316"/>
        <v/>
      </c>
    </row>
    <row r="3346" spans="1:19">
      <c r="A3346" s="33"/>
      <c r="B3346" s="34"/>
      <c r="C3346" s="33"/>
      <c r="D3346" s="33"/>
      <c r="E3346" s="33"/>
      <c r="F3346" s="42"/>
      <c r="G3346" s="42"/>
      <c r="I3346">
        <f t="shared" si="314"/>
        <v>0</v>
      </c>
      <c r="J3346">
        <f t="shared" si="315"/>
        <v>0</v>
      </c>
      <c r="L3346" s="107"/>
      <c r="M3346" s="110"/>
      <c r="N3346" s="109"/>
      <c r="P3346" s="38">
        <f t="shared" si="312"/>
        <v>0</v>
      </c>
      <c r="Q3346" s="105">
        <f t="shared" si="317"/>
        <v>0</v>
      </c>
      <c r="R3346" s="38">
        <f t="shared" si="313"/>
        <v>0</v>
      </c>
      <c r="S3346" s="40" t="str">
        <f t="shared" si="316"/>
        <v/>
      </c>
    </row>
    <row r="3347" spans="1:19">
      <c r="A3347" s="33"/>
      <c r="B3347" s="34"/>
      <c r="C3347" s="33"/>
      <c r="D3347" s="33"/>
      <c r="E3347" s="33"/>
      <c r="F3347" s="42"/>
      <c r="G3347" s="42"/>
      <c r="I3347">
        <f t="shared" si="314"/>
        <v>0</v>
      </c>
      <c r="J3347">
        <f t="shared" si="315"/>
        <v>0</v>
      </c>
      <c r="L3347" s="107"/>
      <c r="M3347" s="110"/>
      <c r="N3347" s="109"/>
      <c r="P3347" s="38">
        <f t="shared" si="312"/>
        <v>0</v>
      </c>
      <c r="Q3347" s="105">
        <f t="shared" si="317"/>
        <v>0</v>
      </c>
      <c r="R3347" s="38">
        <f t="shared" si="313"/>
        <v>0</v>
      </c>
      <c r="S3347" s="40" t="str">
        <f t="shared" si="316"/>
        <v/>
      </c>
    </row>
    <row r="3348" spans="1:19">
      <c r="A3348" s="33"/>
      <c r="B3348" s="34"/>
      <c r="C3348" s="33"/>
      <c r="D3348" s="33"/>
      <c r="E3348" s="33"/>
      <c r="F3348" s="42"/>
      <c r="G3348" s="42"/>
      <c r="I3348">
        <f t="shared" si="314"/>
        <v>0</v>
      </c>
      <c r="J3348">
        <f t="shared" si="315"/>
        <v>0</v>
      </c>
      <c r="L3348" s="107"/>
      <c r="M3348" s="110"/>
      <c r="N3348" s="109"/>
      <c r="P3348" s="38">
        <f t="shared" si="312"/>
        <v>0</v>
      </c>
      <c r="Q3348" s="105">
        <f t="shared" si="317"/>
        <v>0</v>
      </c>
      <c r="R3348" s="38">
        <f t="shared" si="313"/>
        <v>0</v>
      </c>
      <c r="S3348" s="40" t="str">
        <f t="shared" si="316"/>
        <v/>
      </c>
    </row>
    <row r="3349" spans="1:19">
      <c r="A3349" s="33"/>
      <c r="B3349" s="34"/>
      <c r="C3349" s="33"/>
      <c r="D3349" s="33"/>
      <c r="E3349" s="33"/>
      <c r="F3349" s="42"/>
      <c r="G3349" s="42"/>
      <c r="I3349">
        <f t="shared" si="314"/>
        <v>0</v>
      </c>
      <c r="J3349">
        <f t="shared" si="315"/>
        <v>0</v>
      </c>
      <c r="L3349" s="107"/>
      <c r="M3349" s="110"/>
      <c r="N3349" s="109"/>
      <c r="P3349" s="38">
        <f t="shared" si="312"/>
        <v>0</v>
      </c>
      <c r="Q3349" s="105">
        <f t="shared" si="317"/>
        <v>0</v>
      </c>
      <c r="R3349" s="38">
        <f t="shared" si="313"/>
        <v>0</v>
      </c>
      <c r="S3349" s="40" t="str">
        <f t="shared" si="316"/>
        <v/>
      </c>
    </row>
    <row r="3350" spans="1:19">
      <c r="A3350" s="33"/>
      <c r="B3350" s="34"/>
      <c r="C3350" s="33"/>
      <c r="D3350" s="33"/>
      <c r="E3350" s="33"/>
      <c r="F3350" s="42"/>
      <c r="G3350" s="42"/>
      <c r="I3350">
        <f t="shared" si="314"/>
        <v>0</v>
      </c>
      <c r="J3350">
        <f t="shared" si="315"/>
        <v>0</v>
      </c>
      <c r="L3350" s="107"/>
      <c r="M3350" s="110"/>
      <c r="N3350" s="109"/>
      <c r="P3350" s="38">
        <f t="shared" si="312"/>
        <v>0</v>
      </c>
      <c r="Q3350" s="105">
        <f t="shared" si="317"/>
        <v>0</v>
      </c>
      <c r="R3350" s="38">
        <f t="shared" si="313"/>
        <v>0</v>
      </c>
      <c r="S3350" s="40" t="str">
        <f t="shared" si="316"/>
        <v/>
      </c>
    </row>
    <row r="3351" spans="1:19">
      <c r="A3351" s="33"/>
      <c r="B3351" s="34"/>
      <c r="C3351" s="33"/>
      <c r="D3351" s="33"/>
      <c r="E3351" s="33"/>
      <c r="F3351" s="42"/>
      <c r="G3351" s="42"/>
      <c r="I3351">
        <f t="shared" si="314"/>
        <v>0</v>
      </c>
      <c r="J3351">
        <f t="shared" si="315"/>
        <v>0</v>
      </c>
      <c r="L3351" s="107"/>
      <c r="M3351" s="110"/>
      <c r="N3351" s="109"/>
      <c r="P3351" s="38">
        <f t="shared" si="312"/>
        <v>0</v>
      </c>
      <c r="Q3351" s="105">
        <f t="shared" si="317"/>
        <v>0</v>
      </c>
      <c r="R3351" s="38">
        <f t="shared" si="313"/>
        <v>0</v>
      </c>
      <c r="S3351" s="40" t="str">
        <f t="shared" si="316"/>
        <v/>
      </c>
    </row>
    <row r="3352" spans="1:19">
      <c r="A3352" s="33"/>
      <c r="B3352" s="34"/>
      <c r="C3352" s="33"/>
      <c r="D3352" s="33"/>
      <c r="E3352" s="33"/>
      <c r="F3352" s="42"/>
      <c r="G3352" s="42"/>
      <c r="I3352">
        <f t="shared" si="314"/>
        <v>0</v>
      </c>
      <c r="J3352">
        <f t="shared" si="315"/>
        <v>0</v>
      </c>
      <c r="L3352" s="107"/>
      <c r="M3352" s="110"/>
      <c r="N3352" s="109"/>
      <c r="P3352" s="38">
        <f t="shared" si="312"/>
        <v>0</v>
      </c>
      <c r="Q3352" s="105">
        <f t="shared" si="317"/>
        <v>0</v>
      </c>
      <c r="R3352" s="38">
        <f t="shared" si="313"/>
        <v>0</v>
      </c>
      <c r="S3352" s="40" t="str">
        <f t="shared" si="316"/>
        <v/>
      </c>
    </row>
    <row r="3353" spans="1:19">
      <c r="A3353" s="33"/>
      <c r="B3353" s="34"/>
      <c r="C3353" s="33"/>
      <c r="D3353" s="33"/>
      <c r="E3353" s="33"/>
      <c r="F3353" s="42"/>
      <c r="G3353" s="42"/>
      <c r="I3353">
        <f t="shared" si="314"/>
        <v>0</v>
      </c>
      <c r="J3353">
        <f t="shared" si="315"/>
        <v>0</v>
      </c>
      <c r="L3353" s="107"/>
      <c r="M3353" s="110"/>
      <c r="N3353" s="109"/>
      <c r="P3353" s="38">
        <f t="shared" si="312"/>
        <v>0</v>
      </c>
      <c r="Q3353" s="105">
        <f t="shared" si="317"/>
        <v>0</v>
      </c>
      <c r="R3353" s="38">
        <f t="shared" si="313"/>
        <v>0</v>
      </c>
      <c r="S3353" s="40" t="str">
        <f t="shared" si="316"/>
        <v/>
      </c>
    </row>
    <row r="3354" spans="1:19">
      <c r="A3354" s="33"/>
      <c r="B3354" s="34"/>
      <c r="C3354" s="33"/>
      <c r="D3354" s="33"/>
      <c r="E3354" s="33"/>
      <c r="F3354" s="42"/>
      <c r="G3354" s="42"/>
      <c r="I3354">
        <f t="shared" si="314"/>
        <v>0</v>
      </c>
      <c r="J3354">
        <f t="shared" si="315"/>
        <v>0</v>
      </c>
      <c r="L3354" s="107"/>
      <c r="M3354" s="110"/>
      <c r="N3354" s="109"/>
      <c r="P3354" s="38">
        <f t="shared" si="312"/>
        <v>0</v>
      </c>
      <c r="Q3354" s="105">
        <f t="shared" si="317"/>
        <v>0</v>
      </c>
      <c r="R3354" s="38">
        <f t="shared" si="313"/>
        <v>0</v>
      </c>
      <c r="S3354" s="40" t="str">
        <f t="shared" si="316"/>
        <v/>
      </c>
    </row>
    <row r="3355" spans="1:19">
      <c r="A3355" s="33"/>
      <c r="B3355" s="34"/>
      <c r="C3355" s="33"/>
      <c r="D3355" s="33"/>
      <c r="E3355" s="33"/>
      <c r="F3355" s="42"/>
      <c r="G3355" s="42"/>
      <c r="I3355">
        <f t="shared" si="314"/>
        <v>0</v>
      </c>
      <c r="J3355">
        <f t="shared" si="315"/>
        <v>0</v>
      </c>
      <c r="L3355" s="107"/>
      <c r="M3355" s="110"/>
      <c r="N3355" s="109"/>
      <c r="P3355" s="38">
        <f t="shared" si="312"/>
        <v>0</v>
      </c>
      <c r="Q3355" s="105">
        <f t="shared" si="317"/>
        <v>0</v>
      </c>
      <c r="R3355" s="38">
        <f t="shared" si="313"/>
        <v>0</v>
      </c>
      <c r="S3355" s="40" t="str">
        <f t="shared" si="316"/>
        <v/>
      </c>
    </row>
    <row r="3356" spans="1:19">
      <c r="A3356" s="33"/>
      <c r="B3356" s="34"/>
      <c r="C3356" s="33"/>
      <c r="D3356" s="33"/>
      <c r="E3356" s="33"/>
      <c r="F3356" s="42"/>
      <c r="G3356" s="42"/>
      <c r="I3356">
        <f t="shared" si="314"/>
        <v>0</v>
      </c>
      <c r="J3356">
        <f t="shared" si="315"/>
        <v>0</v>
      </c>
      <c r="L3356" s="107"/>
      <c r="M3356" s="110"/>
      <c r="N3356" s="109"/>
      <c r="P3356" s="38">
        <f t="shared" si="312"/>
        <v>0</v>
      </c>
      <c r="Q3356" s="105">
        <f t="shared" si="317"/>
        <v>0</v>
      </c>
      <c r="R3356" s="38">
        <f t="shared" si="313"/>
        <v>0</v>
      </c>
      <c r="S3356" s="40" t="str">
        <f t="shared" si="316"/>
        <v/>
      </c>
    </row>
    <row r="3357" spans="1:19">
      <c r="A3357" s="33"/>
      <c r="B3357" s="34"/>
      <c r="C3357" s="33"/>
      <c r="D3357" s="33"/>
      <c r="E3357" s="33"/>
      <c r="F3357" s="42"/>
      <c r="G3357" s="42"/>
      <c r="I3357">
        <f t="shared" si="314"/>
        <v>0</v>
      </c>
      <c r="J3357">
        <f t="shared" si="315"/>
        <v>0</v>
      </c>
      <c r="L3357" s="107"/>
      <c r="M3357" s="110"/>
      <c r="N3357" s="109"/>
      <c r="P3357" s="38">
        <f t="shared" si="312"/>
        <v>0</v>
      </c>
      <c r="Q3357" s="105">
        <f t="shared" si="317"/>
        <v>0</v>
      </c>
      <c r="R3357" s="38">
        <f t="shared" si="313"/>
        <v>0</v>
      </c>
      <c r="S3357" s="40" t="str">
        <f t="shared" si="316"/>
        <v/>
      </c>
    </row>
    <row r="3358" spans="1:19">
      <c r="A3358" s="33"/>
      <c r="B3358" s="34"/>
      <c r="C3358" s="33"/>
      <c r="D3358" s="33"/>
      <c r="E3358" s="33"/>
      <c r="F3358" s="42"/>
      <c r="G3358" s="42"/>
      <c r="I3358">
        <f t="shared" si="314"/>
        <v>0</v>
      </c>
      <c r="J3358">
        <f t="shared" si="315"/>
        <v>0</v>
      </c>
      <c r="L3358" s="107"/>
      <c r="M3358" s="110"/>
      <c r="N3358" s="109"/>
      <c r="P3358" s="38">
        <f t="shared" si="312"/>
        <v>0</v>
      </c>
      <c r="Q3358" s="105">
        <f t="shared" si="317"/>
        <v>0</v>
      </c>
      <c r="R3358" s="38">
        <f t="shared" si="313"/>
        <v>0</v>
      </c>
      <c r="S3358" s="40" t="str">
        <f t="shared" si="316"/>
        <v/>
      </c>
    </row>
    <row r="3359" spans="1:19">
      <c r="A3359" s="33"/>
      <c r="B3359" s="34"/>
      <c r="C3359" s="33"/>
      <c r="D3359" s="33"/>
      <c r="E3359" s="33"/>
      <c r="F3359" s="42"/>
      <c r="G3359" s="42"/>
      <c r="I3359">
        <f t="shared" si="314"/>
        <v>0</v>
      </c>
      <c r="J3359">
        <f t="shared" si="315"/>
        <v>0</v>
      </c>
      <c r="L3359" s="107"/>
      <c r="M3359" s="110"/>
      <c r="N3359" s="109"/>
      <c r="P3359" s="38">
        <f t="shared" si="312"/>
        <v>0</v>
      </c>
      <c r="Q3359" s="105">
        <f t="shared" si="317"/>
        <v>0</v>
      </c>
      <c r="R3359" s="38">
        <f t="shared" si="313"/>
        <v>0</v>
      </c>
      <c r="S3359" s="40" t="str">
        <f t="shared" si="316"/>
        <v/>
      </c>
    </row>
    <row r="3360" spans="1:19">
      <c r="A3360" s="33"/>
      <c r="B3360" s="34"/>
      <c r="C3360" s="33"/>
      <c r="D3360" s="33"/>
      <c r="E3360" s="33"/>
      <c r="F3360" s="42"/>
      <c r="G3360" s="42"/>
      <c r="I3360">
        <f t="shared" si="314"/>
        <v>0</v>
      </c>
      <c r="J3360">
        <f t="shared" si="315"/>
        <v>0</v>
      </c>
      <c r="L3360" s="107"/>
      <c r="M3360" s="110"/>
      <c r="N3360" s="109"/>
      <c r="P3360" s="38">
        <f t="shared" si="312"/>
        <v>0</v>
      </c>
      <c r="Q3360" s="105">
        <f t="shared" si="317"/>
        <v>0</v>
      </c>
      <c r="R3360" s="38">
        <f t="shared" si="313"/>
        <v>0</v>
      </c>
      <c r="S3360" s="40" t="str">
        <f t="shared" si="316"/>
        <v/>
      </c>
    </row>
    <row r="3361" spans="1:19">
      <c r="A3361" s="33"/>
      <c r="B3361" s="34"/>
      <c r="C3361" s="33"/>
      <c r="D3361" s="33"/>
      <c r="E3361" s="33"/>
      <c r="F3361" s="42"/>
      <c r="G3361" s="42"/>
      <c r="I3361">
        <f t="shared" si="314"/>
        <v>0</v>
      </c>
      <c r="J3361">
        <f t="shared" si="315"/>
        <v>0</v>
      </c>
      <c r="L3361" s="107"/>
      <c r="M3361" s="110"/>
      <c r="N3361" s="109"/>
      <c r="P3361" s="38">
        <f t="shared" si="312"/>
        <v>0</v>
      </c>
      <c r="Q3361" s="105">
        <f t="shared" si="317"/>
        <v>0</v>
      </c>
      <c r="R3361" s="38">
        <f t="shared" si="313"/>
        <v>0</v>
      </c>
      <c r="S3361" s="40" t="str">
        <f t="shared" si="316"/>
        <v/>
      </c>
    </row>
    <row r="3362" spans="1:19">
      <c r="A3362" s="33"/>
      <c r="B3362" s="34"/>
      <c r="C3362" s="33"/>
      <c r="D3362" s="33"/>
      <c r="E3362" s="33"/>
      <c r="F3362" s="42"/>
      <c r="G3362" s="42"/>
      <c r="I3362">
        <f t="shared" si="314"/>
        <v>0</v>
      </c>
      <c r="J3362">
        <f t="shared" si="315"/>
        <v>0</v>
      </c>
      <c r="L3362" s="107"/>
      <c r="M3362" s="110"/>
      <c r="N3362" s="109"/>
      <c r="P3362" s="38">
        <f t="shared" si="312"/>
        <v>0</v>
      </c>
      <c r="Q3362" s="105">
        <f t="shared" si="317"/>
        <v>0</v>
      </c>
      <c r="R3362" s="38">
        <f t="shared" si="313"/>
        <v>0</v>
      </c>
      <c r="S3362" s="40" t="str">
        <f t="shared" si="316"/>
        <v/>
      </c>
    </row>
    <row r="3363" spans="1:19">
      <c r="A3363" s="33"/>
      <c r="B3363" s="34"/>
      <c r="C3363" s="33"/>
      <c r="D3363" s="33"/>
      <c r="E3363" s="33"/>
      <c r="F3363" s="42"/>
      <c r="G3363" s="42"/>
      <c r="I3363">
        <f t="shared" si="314"/>
        <v>0</v>
      </c>
      <c r="J3363">
        <f t="shared" si="315"/>
        <v>0</v>
      </c>
      <c r="L3363" s="107"/>
      <c r="M3363" s="110"/>
      <c r="N3363" s="109"/>
      <c r="P3363" s="38">
        <f t="shared" si="312"/>
        <v>0</v>
      </c>
      <c r="Q3363" s="105">
        <f t="shared" si="317"/>
        <v>0</v>
      </c>
      <c r="R3363" s="38">
        <f t="shared" si="313"/>
        <v>0</v>
      </c>
      <c r="S3363" s="40" t="str">
        <f t="shared" si="316"/>
        <v/>
      </c>
    </row>
    <row r="3364" spans="1:19">
      <c r="A3364" s="33"/>
      <c r="B3364" s="34"/>
      <c r="C3364" s="33"/>
      <c r="D3364" s="33"/>
      <c r="E3364" s="33"/>
      <c r="F3364" s="42"/>
      <c r="G3364" s="42"/>
      <c r="I3364">
        <f t="shared" si="314"/>
        <v>0</v>
      </c>
      <c r="J3364">
        <f t="shared" si="315"/>
        <v>0</v>
      </c>
      <c r="L3364" s="107"/>
      <c r="M3364" s="110"/>
      <c r="N3364" s="109"/>
      <c r="P3364" s="38">
        <f t="shared" si="312"/>
        <v>0</v>
      </c>
      <c r="Q3364" s="105">
        <f t="shared" si="317"/>
        <v>0</v>
      </c>
      <c r="R3364" s="38">
        <f t="shared" si="313"/>
        <v>0</v>
      </c>
      <c r="S3364" s="40" t="str">
        <f t="shared" si="316"/>
        <v/>
      </c>
    </row>
    <row r="3365" spans="1:19">
      <c r="A3365" s="33"/>
      <c r="B3365" s="34"/>
      <c r="C3365" s="33"/>
      <c r="D3365" s="33"/>
      <c r="E3365" s="33"/>
      <c r="F3365" s="42"/>
      <c r="G3365" s="42"/>
      <c r="I3365">
        <f t="shared" si="314"/>
        <v>0</v>
      </c>
      <c r="J3365">
        <f t="shared" si="315"/>
        <v>0</v>
      </c>
      <c r="L3365" s="107"/>
      <c r="M3365" s="110"/>
      <c r="N3365" s="109"/>
      <c r="P3365" s="38">
        <f t="shared" si="312"/>
        <v>0</v>
      </c>
      <c r="Q3365" s="105">
        <f t="shared" si="317"/>
        <v>0</v>
      </c>
      <c r="R3365" s="38">
        <f t="shared" si="313"/>
        <v>0</v>
      </c>
      <c r="S3365" s="40" t="str">
        <f t="shared" si="316"/>
        <v/>
      </c>
    </row>
    <row r="3366" spans="1:19">
      <c r="A3366" s="33"/>
      <c r="B3366" s="34"/>
      <c r="C3366" s="33"/>
      <c r="D3366" s="33"/>
      <c r="E3366" s="33"/>
      <c r="F3366" s="42"/>
      <c r="G3366" s="42"/>
      <c r="I3366">
        <f t="shared" si="314"/>
        <v>0</v>
      </c>
      <c r="J3366">
        <f t="shared" si="315"/>
        <v>0</v>
      </c>
      <c r="L3366" s="107"/>
      <c r="M3366" s="110"/>
      <c r="N3366" s="109"/>
      <c r="P3366" s="38">
        <f t="shared" si="312"/>
        <v>0</v>
      </c>
      <c r="Q3366" s="105">
        <f t="shared" si="317"/>
        <v>0</v>
      </c>
      <c r="R3366" s="38">
        <f t="shared" si="313"/>
        <v>0</v>
      </c>
      <c r="S3366" s="40" t="str">
        <f t="shared" si="316"/>
        <v/>
      </c>
    </row>
    <row r="3367" spans="1:19">
      <c r="A3367" s="33"/>
      <c r="B3367" s="34"/>
      <c r="C3367" s="33"/>
      <c r="D3367" s="33"/>
      <c r="E3367" s="33"/>
      <c r="F3367" s="42"/>
      <c r="G3367" s="42"/>
      <c r="I3367">
        <f t="shared" si="314"/>
        <v>0</v>
      </c>
      <c r="J3367">
        <f t="shared" si="315"/>
        <v>0</v>
      </c>
      <c r="L3367" s="107"/>
      <c r="M3367" s="110"/>
      <c r="N3367" s="109"/>
      <c r="P3367" s="38">
        <f t="shared" si="312"/>
        <v>0</v>
      </c>
      <c r="Q3367" s="105">
        <f t="shared" si="317"/>
        <v>0</v>
      </c>
      <c r="R3367" s="38">
        <f t="shared" si="313"/>
        <v>0</v>
      </c>
      <c r="S3367" s="40" t="str">
        <f t="shared" si="316"/>
        <v/>
      </c>
    </row>
    <row r="3368" spans="1:19">
      <c r="A3368" s="33"/>
      <c r="B3368" s="34"/>
      <c r="C3368" s="33"/>
      <c r="D3368" s="33"/>
      <c r="E3368" s="33"/>
      <c r="F3368" s="42"/>
      <c r="G3368" s="42"/>
      <c r="I3368">
        <f t="shared" si="314"/>
        <v>0</v>
      </c>
      <c r="J3368">
        <f t="shared" si="315"/>
        <v>0</v>
      </c>
      <c r="L3368" s="107"/>
      <c r="M3368" s="110"/>
      <c r="N3368" s="109"/>
      <c r="P3368" s="38">
        <f t="shared" si="312"/>
        <v>0</v>
      </c>
      <c r="Q3368" s="105">
        <f t="shared" si="317"/>
        <v>0</v>
      </c>
      <c r="R3368" s="38">
        <f t="shared" si="313"/>
        <v>0</v>
      </c>
      <c r="S3368" s="40" t="str">
        <f t="shared" si="316"/>
        <v/>
      </c>
    </row>
    <row r="3369" spans="1:19">
      <c r="A3369" s="33"/>
      <c r="B3369" s="34"/>
      <c r="C3369" s="33"/>
      <c r="D3369" s="33"/>
      <c r="E3369" s="33"/>
      <c r="F3369" s="42"/>
      <c r="G3369" s="42"/>
      <c r="I3369">
        <f t="shared" si="314"/>
        <v>0</v>
      </c>
      <c r="J3369">
        <f t="shared" si="315"/>
        <v>0</v>
      </c>
      <c r="L3369" s="107"/>
      <c r="M3369" s="110"/>
      <c r="N3369" s="109"/>
      <c r="P3369" s="38">
        <f t="shared" si="312"/>
        <v>0</v>
      </c>
      <c r="Q3369" s="105">
        <f t="shared" si="317"/>
        <v>0</v>
      </c>
      <c r="R3369" s="38">
        <f t="shared" si="313"/>
        <v>0</v>
      </c>
      <c r="S3369" s="40" t="str">
        <f t="shared" si="316"/>
        <v/>
      </c>
    </row>
    <row r="3370" spans="1:19">
      <c r="A3370" s="33"/>
      <c r="B3370" s="34"/>
      <c r="C3370" s="33"/>
      <c r="D3370" s="33"/>
      <c r="E3370" s="33"/>
      <c r="F3370" s="42"/>
      <c r="G3370" s="42"/>
      <c r="I3370">
        <f t="shared" si="314"/>
        <v>0</v>
      </c>
      <c r="J3370">
        <f t="shared" si="315"/>
        <v>0</v>
      </c>
      <c r="L3370" s="107"/>
      <c r="M3370" s="110"/>
      <c r="N3370" s="109"/>
      <c r="P3370" s="38">
        <f t="shared" si="312"/>
        <v>0</v>
      </c>
      <c r="Q3370" s="105">
        <f t="shared" si="317"/>
        <v>0</v>
      </c>
      <c r="R3370" s="38">
        <f t="shared" si="313"/>
        <v>0</v>
      </c>
      <c r="S3370" s="40" t="str">
        <f t="shared" si="316"/>
        <v/>
      </c>
    </row>
    <row r="3371" spans="1:19">
      <c r="A3371" s="33"/>
      <c r="B3371" s="34"/>
      <c r="C3371" s="33"/>
      <c r="D3371" s="33"/>
      <c r="E3371" s="33"/>
      <c r="F3371" s="42"/>
      <c r="G3371" s="42"/>
      <c r="I3371">
        <f t="shared" si="314"/>
        <v>0</v>
      </c>
      <c r="J3371">
        <f t="shared" si="315"/>
        <v>0</v>
      </c>
      <c r="L3371" s="107"/>
      <c r="M3371" s="110"/>
      <c r="N3371" s="109"/>
      <c r="P3371" s="38">
        <f t="shared" si="312"/>
        <v>0</v>
      </c>
      <c r="Q3371" s="105">
        <f t="shared" si="317"/>
        <v>0</v>
      </c>
      <c r="R3371" s="38">
        <f t="shared" si="313"/>
        <v>0</v>
      </c>
      <c r="S3371" s="40" t="str">
        <f t="shared" si="316"/>
        <v/>
      </c>
    </row>
    <row r="3372" spans="1:19">
      <c r="A3372" s="33"/>
      <c r="B3372" s="34"/>
      <c r="C3372" s="33"/>
      <c r="D3372" s="33"/>
      <c r="E3372" s="33"/>
      <c r="F3372" s="42"/>
      <c r="G3372" s="42"/>
      <c r="I3372">
        <f t="shared" si="314"/>
        <v>0</v>
      </c>
      <c r="J3372">
        <f t="shared" si="315"/>
        <v>0</v>
      </c>
      <c r="L3372" s="107"/>
      <c r="M3372" s="110"/>
      <c r="N3372" s="109"/>
      <c r="P3372" s="38">
        <f t="shared" si="312"/>
        <v>0</v>
      </c>
      <c r="Q3372" s="105">
        <f t="shared" si="317"/>
        <v>0</v>
      </c>
      <c r="R3372" s="38">
        <f t="shared" si="313"/>
        <v>0</v>
      </c>
      <c r="S3372" s="40" t="str">
        <f t="shared" si="316"/>
        <v/>
      </c>
    </row>
    <row r="3373" spans="1:19">
      <c r="A3373" s="33"/>
      <c r="B3373" s="34"/>
      <c r="C3373" s="33"/>
      <c r="D3373" s="33"/>
      <c r="E3373" s="33"/>
      <c r="F3373" s="42"/>
      <c r="G3373" s="42"/>
      <c r="I3373">
        <f t="shared" si="314"/>
        <v>0</v>
      </c>
      <c r="J3373">
        <f t="shared" si="315"/>
        <v>0</v>
      </c>
      <c r="L3373" s="107"/>
      <c r="M3373" s="110"/>
      <c r="N3373" s="109"/>
      <c r="P3373" s="38">
        <f t="shared" si="312"/>
        <v>0</v>
      </c>
      <c r="Q3373" s="105">
        <f t="shared" si="317"/>
        <v>0</v>
      </c>
      <c r="R3373" s="38">
        <f t="shared" si="313"/>
        <v>0</v>
      </c>
      <c r="S3373" s="40" t="str">
        <f t="shared" si="316"/>
        <v/>
      </c>
    </row>
    <row r="3374" spans="1:19">
      <c r="A3374" s="33"/>
      <c r="B3374" s="34"/>
      <c r="C3374" s="33"/>
      <c r="D3374" s="33"/>
      <c r="E3374" s="33"/>
      <c r="F3374" s="42"/>
      <c r="G3374" s="42"/>
      <c r="I3374">
        <f t="shared" si="314"/>
        <v>0</v>
      </c>
      <c r="J3374">
        <f t="shared" si="315"/>
        <v>0</v>
      </c>
      <c r="L3374" s="107"/>
      <c r="M3374" s="110"/>
      <c r="N3374" s="109"/>
      <c r="P3374" s="38">
        <f t="shared" si="312"/>
        <v>0</v>
      </c>
      <c r="Q3374" s="105">
        <f t="shared" si="317"/>
        <v>0</v>
      </c>
      <c r="R3374" s="38">
        <f t="shared" si="313"/>
        <v>0</v>
      </c>
      <c r="S3374" s="40" t="str">
        <f t="shared" si="316"/>
        <v/>
      </c>
    </row>
    <row r="3375" spans="1:19">
      <c r="A3375" s="33"/>
      <c r="B3375" s="34"/>
      <c r="C3375" s="33"/>
      <c r="D3375" s="33"/>
      <c r="E3375" s="33"/>
      <c r="F3375" s="42"/>
      <c r="G3375" s="42"/>
      <c r="I3375">
        <f t="shared" si="314"/>
        <v>0</v>
      </c>
      <c r="J3375">
        <f t="shared" si="315"/>
        <v>0</v>
      </c>
      <c r="L3375" s="107"/>
      <c r="M3375" s="110"/>
      <c r="N3375" s="109"/>
      <c r="P3375" s="38">
        <f t="shared" si="312"/>
        <v>0</v>
      </c>
      <c r="Q3375" s="105">
        <f t="shared" si="317"/>
        <v>0</v>
      </c>
      <c r="R3375" s="38">
        <f t="shared" si="313"/>
        <v>0</v>
      </c>
      <c r="S3375" s="40" t="str">
        <f t="shared" si="316"/>
        <v/>
      </c>
    </row>
    <row r="3376" spans="1:19">
      <c r="A3376" s="33"/>
      <c r="B3376" s="34"/>
      <c r="C3376" s="33"/>
      <c r="D3376" s="33"/>
      <c r="E3376" s="33"/>
      <c r="F3376" s="42"/>
      <c r="G3376" s="42"/>
      <c r="I3376">
        <f t="shared" si="314"/>
        <v>0</v>
      </c>
      <c r="J3376">
        <f t="shared" si="315"/>
        <v>0</v>
      </c>
      <c r="L3376" s="107"/>
      <c r="M3376" s="110"/>
      <c r="N3376" s="109"/>
      <c r="P3376" s="38">
        <f t="shared" si="312"/>
        <v>0</v>
      </c>
      <c r="Q3376" s="105">
        <f t="shared" si="317"/>
        <v>0</v>
      </c>
      <c r="R3376" s="38">
        <f t="shared" si="313"/>
        <v>0</v>
      </c>
      <c r="S3376" s="40" t="str">
        <f t="shared" si="316"/>
        <v/>
      </c>
    </row>
    <row r="3377" spans="1:19">
      <c r="A3377" s="33"/>
      <c r="B3377" s="34"/>
      <c r="C3377" s="33"/>
      <c r="D3377" s="33"/>
      <c r="E3377" s="33"/>
      <c r="F3377" s="42"/>
      <c r="G3377" s="42"/>
      <c r="I3377">
        <f t="shared" si="314"/>
        <v>0</v>
      </c>
      <c r="J3377">
        <f t="shared" si="315"/>
        <v>0</v>
      </c>
      <c r="L3377" s="107"/>
      <c r="M3377" s="110"/>
      <c r="N3377" s="109"/>
      <c r="P3377" s="38">
        <f t="shared" si="312"/>
        <v>0</v>
      </c>
      <c r="Q3377" s="105">
        <f t="shared" si="317"/>
        <v>0</v>
      </c>
      <c r="R3377" s="38">
        <f t="shared" si="313"/>
        <v>0</v>
      </c>
      <c r="S3377" s="40" t="str">
        <f t="shared" si="316"/>
        <v/>
      </c>
    </row>
    <row r="3378" spans="1:19">
      <c r="A3378" s="33"/>
      <c r="B3378" s="34"/>
      <c r="C3378" s="33"/>
      <c r="D3378" s="33"/>
      <c r="E3378" s="33"/>
      <c r="F3378" s="42"/>
      <c r="G3378" s="42"/>
      <c r="I3378">
        <f t="shared" si="314"/>
        <v>0</v>
      </c>
      <c r="J3378">
        <f t="shared" si="315"/>
        <v>0</v>
      </c>
      <c r="L3378" s="107"/>
      <c r="M3378" s="110"/>
      <c r="N3378" s="109"/>
      <c r="P3378" s="38">
        <f t="shared" si="312"/>
        <v>0</v>
      </c>
      <c r="Q3378" s="105">
        <f t="shared" si="317"/>
        <v>0</v>
      </c>
      <c r="R3378" s="38">
        <f t="shared" si="313"/>
        <v>0</v>
      </c>
      <c r="S3378" s="40" t="str">
        <f t="shared" si="316"/>
        <v/>
      </c>
    </row>
    <row r="3379" spans="1:19">
      <c r="A3379" s="33"/>
      <c r="B3379" s="34"/>
      <c r="C3379" s="33"/>
      <c r="D3379" s="33"/>
      <c r="E3379" s="33"/>
      <c r="F3379" s="42"/>
      <c r="G3379" s="42"/>
      <c r="I3379">
        <f t="shared" si="314"/>
        <v>0</v>
      </c>
      <c r="J3379">
        <f t="shared" si="315"/>
        <v>0</v>
      </c>
      <c r="L3379" s="107"/>
      <c r="M3379" s="110"/>
      <c r="N3379" s="109"/>
      <c r="P3379" s="38">
        <f t="shared" si="312"/>
        <v>0</v>
      </c>
      <c r="Q3379" s="105">
        <f t="shared" si="317"/>
        <v>0</v>
      </c>
      <c r="R3379" s="38">
        <f t="shared" si="313"/>
        <v>0</v>
      </c>
      <c r="S3379" s="40" t="str">
        <f t="shared" si="316"/>
        <v/>
      </c>
    </row>
    <row r="3380" spans="1:19">
      <c r="A3380" s="33"/>
      <c r="B3380" s="34"/>
      <c r="C3380" s="33"/>
      <c r="D3380" s="33"/>
      <c r="E3380" s="33"/>
      <c r="F3380" s="42"/>
      <c r="G3380" s="42"/>
      <c r="I3380">
        <f t="shared" si="314"/>
        <v>0</v>
      </c>
      <c r="J3380">
        <f t="shared" si="315"/>
        <v>0</v>
      </c>
      <c r="L3380" s="107"/>
      <c r="M3380" s="110"/>
      <c r="N3380" s="109"/>
      <c r="P3380" s="38">
        <f t="shared" si="312"/>
        <v>0</v>
      </c>
      <c r="Q3380" s="105">
        <f t="shared" si="317"/>
        <v>0</v>
      </c>
      <c r="R3380" s="38">
        <f t="shared" si="313"/>
        <v>0</v>
      </c>
      <c r="S3380" s="40" t="str">
        <f t="shared" si="316"/>
        <v/>
      </c>
    </row>
    <row r="3381" spans="1:19">
      <c r="A3381" s="33"/>
      <c r="B3381" s="34"/>
      <c r="C3381" s="33"/>
      <c r="D3381" s="33"/>
      <c r="E3381" s="33"/>
      <c r="F3381" s="42"/>
      <c r="G3381" s="42"/>
      <c r="I3381">
        <f t="shared" si="314"/>
        <v>0</v>
      </c>
      <c r="J3381">
        <f t="shared" si="315"/>
        <v>0</v>
      </c>
      <c r="L3381" s="107"/>
      <c r="M3381" s="110"/>
      <c r="N3381" s="109"/>
      <c r="P3381" s="38">
        <f t="shared" si="312"/>
        <v>0</v>
      </c>
      <c r="Q3381" s="105">
        <f t="shared" si="317"/>
        <v>0</v>
      </c>
      <c r="R3381" s="38">
        <f t="shared" si="313"/>
        <v>0</v>
      </c>
      <c r="S3381" s="40" t="str">
        <f t="shared" si="316"/>
        <v/>
      </c>
    </row>
    <row r="3382" spans="1:19">
      <c r="A3382" s="33"/>
      <c r="B3382" s="34"/>
      <c r="C3382" s="33"/>
      <c r="D3382" s="33"/>
      <c r="E3382" s="33"/>
      <c r="F3382" s="42"/>
      <c r="G3382" s="42"/>
      <c r="I3382">
        <f t="shared" si="314"/>
        <v>0</v>
      </c>
      <c r="J3382">
        <f t="shared" si="315"/>
        <v>0</v>
      </c>
      <c r="L3382" s="107"/>
      <c r="M3382" s="110"/>
      <c r="N3382" s="109"/>
      <c r="P3382" s="38">
        <f t="shared" si="312"/>
        <v>0</v>
      </c>
      <c r="Q3382" s="105">
        <f t="shared" si="317"/>
        <v>0</v>
      </c>
      <c r="R3382" s="38">
        <f t="shared" si="313"/>
        <v>0</v>
      </c>
      <c r="S3382" s="40" t="str">
        <f t="shared" si="316"/>
        <v/>
      </c>
    </row>
    <row r="3383" spans="1:19">
      <c r="A3383" s="33"/>
      <c r="B3383" s="34"/>
      <c r="C3383" s="33"/>
      <c r="D3383" s="33"/>
      <c r="E3383" s="33"/>
      <c r="F3383" s="42"/>
      <c r="G3383" s="42"/>
      <c r="I3383">
        <f t="shared" si="314"/>
        <v>0</v>
      </c>
      <c r="J3383">
        <f t="shared" si="315"/>
        <v>0</v>
      </c>
      <c r="L3383" s="107"/>
      <c r="M3383" s="110"/>
      <c r="N3383" s="109"/>
      <c r="P3383" s="38">
        <f t="shared" ref="P3383:P3446" si="318">I3383*L3383/1000</f>
        <v>0</v>
      </c>
      <c r="Q3383" s="105">
        <f t="shared" si="317"/>
        <v>0</v>
      </c>
      <c r="R3383" s="38">
        <f t="shared" ref="R3383:R3446" si="319">J3383*N3383/1000</f>
        <v>0</v>
      </c>
      <c r="S3383" s="40" t="str">
        <f t="shared" si="316"/>
        <v/>
      </c>
    </row>
    <row r="3384" spans="1:19">
      <c r="A3384" s="33"/>
      <c r="B3384" s="34"/>
      <c r="C3384" s="33"/>
      <c r="D3384" s="33"/>
      <c r="E3384" s="33"/>
      <c r="F3384" s="42"/>
      <c r="G3384" s="42"/>
      <c r="I3384">
        <f t="shared" ref="I3384:I3447" si="320">IF(OR(E3384="R",E3384="E"),D3384,IF(D3384&gt;=E3384,D3384-E3384,0))</f>
        <v>0</v>
      </c>
      <c r="J3384">
        <f t="shared" ref="J3384:J3447" si="321">IF(OR(E3384="R",E3384="E"),0,IF(E3384&gt;D3384,E3384-D3384,0))</f>
        <v>0</v>
      </c>
      <c r="L3384" s="107"/>
      <c r="M3384" s="110"/>
      <c r="N3384" s="109"/>
      <c r="P3384" s="38">
        <f t="shared" si="318"/>
        <v>0</v>
      </c>
      <c r="Q3384" s="105">
        <f t="shared" si="317"/>
        <v>0</v>
      </c>
      <c r="R3384" s="38">
        <f t="shared" si="319"/>
        <v>0</v>
      </c>
      <c r="S3384" s="40" t="str">
        <f t="shared" si="316"/>
        <v/>
      </c>
    </row>
    <row r="3385" spans="1:19">
      <c r="A3385" s="33"/>
      <c r="B3385" s="34"/>
      <c r="C3385" s="33"/>
      <c r="D3385" s="33"/>
      <c r="E3385" s="33"/>
      <c r="F3385" s="42"/>
      <c r="G3385" s="42"/>
      <c r="I3385">
        <f t="shared" si="320"/>
        <v>0</v>
      </c>
      <c r="J3385">
        <f t="shared" si="321"/>
        <v>0</v>
      </c>
      <c r="L3385" s="107"/>
      <c r="M3385" s="110"/>
      <c r="N3385" s="109"/>
      <c r="P3385" s="38">
        <f t="shared" si="318"/>
        <v>0</v>
      </c>
      <c r="Q3385" s="105">
        <f t="shared" si="317"/>
        <v>0</v>
      </c>
      <c r="R3385" s="38">
        <f t="shared" si="319"/>
        <v>0</v>
      </c>
      <c r="S3385" s="40" t="str">
        <f t="shared" si="316"/>
        <v/>
      </c>
    </row>
    <row r="3386" spans="1:19">
      <c r="A3386" s="33"/>
      <c r="B3386" s="34"/>
      <c r="C3386" s="33"/>
      <c r="D3386" s="33"/>
      <c r="E3386" s="33"/>
      <c r="F3386" s="42"/>
      <c r="G3386" s="42"/>
      <c r="I3386">
        <f t="shared" si="320"/>
        <v>0</v>
      </c>
      <c r="J3386">
        <f t="shared" si="321"/>
        <v>0</v>
      </c>
      <c r="L3386" s="107"/>
      <c r="M3386" s="110"/>
      <c r="N3386" s="109"/>
      <c r="P3386" s="38">
        <f t="shared" si="318"/>
        <v>0</v>
      </c>
      <c r="Q3386" s="105">
        <f t="shared" si="317"/>
        <v>0</v>
      </c>
      <c r="R3386" s="38">
        <f t="shared" si="319"/>
        <v>0</v>
      </c>
      <c r="S3386" s="40" t="str">
        <f t="shared" si="316"/>
        <v/>
      </c>
    </row>
    <row r="3387" spans="1:19">
      <c r="A3387" s="33"/>
      <c r="B3387" s="34"/>
      <c r="C3387" s="33"/>
      <c r="D3387" s="33"/>
      <c r="E3387" s="33"/>
      <c r="F3387" s="42"/>
      <c r="G3387" s="42"/>
      <c r="I3387">
        <f t="shared" si="320"/>
        <v>0</v>
      </c>
      <c r="J3387">
        <f t="shared" si="321"/>
        <v>0</v>
      </c>
      <c r="L3387" s="107"/>
      <c r="M3387" s="110"/>
      <c r="N3387" s="109"/>
      <c r="P3387" s="38">
        <f t="shared" si="318"/>
        <v>0</v>
      </c>
      <c r="Q3387" s="105">
        <f t="shared" si="317"/>
        <v>0</v>
      </c>
      <c r="R3387" s="38">
        <f t="shared" si="319"/>
        <v>0</v>
      </c>
      <c r="S3387" s="40" t="str">
        <f t="shared" si="316"/>
        <v/>
      </c>
    </row>
    <row r="3388" spans="1:19">
      <c r="A3388" s="33"/>
      <c r="B3388" s="34"/>
      <c r="C3388" s="33"/>
      <c r="D3388" s="33"/>
      <c r="E3388" s="33"/>
      <c r="F3388" s="42"/>
      <c r="G3388" s="42"/>
      <c r="I3388">
        <f t="shared" si="320"/>
        <v>0</v>
      </c>
      <c r="J3388">
        <f t="shared" si="321"/>
        <v>0</v>
      </c>
      <c r="L3388" s="107"/>
      <c r="M3388" s="110"/>
      <c r="N3388" s="109"/>
      <c r="P3388" s="38">
        <f t="shared" si="318"/>
        <v>0</v>
      </c>
      <c r="Q3388" s="105">
        <f t="shared" si="317"/>
        <v>0</v>
      </c>
      <c r="R3388" s="38">
        <f t="shared" si="319"/>
        <v>0</v>
      </c>
      <c r="S3388" s="40" t="str">
        <f t="shared" si="316"/>
        <v/>
      </c>
    </row>
    <row r="3389" spans="1:19">
      <c r="A3389" s="33"/>
      <c r="B3389" s="34"/>
      <c r="C3389" s="33"/>
      <c r="D3389" s="33"/>
      <c r="E3389" s="33"/>
      <c r="F3389" s="42"/>
      <c r="G3389" s="42"/>
      <c r="I3389">
        <f t="shared" si="320"/>
        <v>0</v>
      </c>
      <c r="J3389">
        <f t="shared" si="321"/>
        <v>0</v>
      </c>
      <c r="L3389" s="107"/>
      <c r="M3389" s="110"/>
      <c r="N3389" s="109"/>
      <c r="P3389" s="38">
        <f t="shared" si="318"/>
        <v>0</v>
      </c>
      <c r="Q3389" s="105">
        <f t="shared" si="317"/>
        <v>0</v>
      </c>
      <c r="R3389" s="38">
        <f t="shared" si="319"/>
        <v>0</v>
      </c>
      <c r="S3389" s="40" t="str">
        <f t="shared" si="316"/>
        <v/>
      </c>
    </row>
    <row r="3390" spans="1:19">
      <c r="A3390" s="33"/>
      <c r="B3390" s="34"/>
      <c r="C3390" s="33"/>
      <c r="D3390" s="33"/>
      <c r="E3390" s="33"/>
      <c r="F3390" s="42"/>
      <c r="G3390" s="42"/>
      <c r="I3390">
        <f t="shared" si="320"/>
        <v>0</v>
      </c>
      <c r="J3390">
        <f t="shared" si="321"/>
        <v>0</v>
      </c>
      <c r="L3390" s="107"/>
      <c r="M3390" s="110"/>
      <c r="N3390" s="109"/>
      <c r="P3390" s="38">
        <f t="shared" si="318"/>
        <v>0</v>
      </c>
      <c r="Q3390" s="105">
        <f t="shared" si="317"/>
        <v>0</v>
      </c>
      <c r="R3390" s="38">
        <f t="shared" si="319"/>
        <v>0</v>
      </c>
      <c r="S3390" s="40" t="str">
        <f t="shared" si="316"/>
        <v/>
      </c>
    </row>
    <row r="3391" spans="1:19">
      <c r="A3391" s="33"/>
      <c r="B3391" s="34"/>
      <c r="C3391" s="33"/>
      <c r="D3391" s="33"/>
      <c r="E3391" s="33"/>
      <c r="F3391" s="42"/>
      <c r="G3391" s="42"/>
      <c r="I3391">
        <f t="shared" si="320"/>
        <v>0</v>
      </c>
      <c r="J3391">
        <f t="shared" si="321"/>
        <v>0</v>
      </c>
      <c r="L3391" s="107"/>
      <c r="M3391" s="110"/>
      <c r="N3391" s="109"/>
      <c r="P3391" s="38">
        <f t="shared" si="318"/>
        <v>0</v>
      </c>
      <c r="Q3391" s="105">
        <f t="shared" si="317"/>
        <v>0</v>
      </c>
      <c r="R3391" s="38">
        <f t="shared" si="319"/>
        <v>0</v>
      </c>
      <c r="S3391" s="40" t="str">
        <f t="shared" si="316"/>
        <v/>
      </c>
    </row>
    <row r="3392" spans="1:19">
      <c r="A3392" s="33"/>
      <c r="B3392" s="34"/>
      <c r="C3392" s="33"/>
      <c r="D3392" s="33"/>
      <c r="E3392" s="33"/>
      <c r="F3392" s="42"/>
      <c r="G3392" s="42"/>
      <c r="I3392">
        <f t="shared" si="320"/>
        <v>0</v>
      </c>
      <c r="J3392">
        <f t="shared" si="321"/>
        <v>0</v>
      </c>
      <c r="L3392" s="107"/>
      <c r="M3392" s="110"/>
      <c r="N3392" s="109"/>
      <c r="P3392" s="38">
        <f t="shared" si="318"/>
        <v>0</v>
      </c>
      <c r="Q3392" s="105">
        <f t="shared" si="317"/>
        <v>0</v>
      </c>
      <c r="R3392" s="38">
        <f t="shared" si="319"/>
        <v>0</v>
      </c>
      <c r="S3392" s="40" t="str">
        <f t="shared" si="316"/>
        <v/>
      </c>
    </row>
    <row r="3393" spans="1:19">
      <c r="A3393" s="33"/>
      <c r="B3393" s="34"/>
      <c r="C3393" s="33"/>
      <c r="D3393" s="33"/>
      <c r="E3393" s="33"/>
      <c r="F3393" s="42"/>
      <c r="G3393" s="42"/>
      <c r="I3393">
        <f t="shared" si="320"/>
        <v>0</v>
      </c>
      <c r="J3393">
        <f t="shared" si="321"/>
        <v>0</v>
      </c>
      <c r="L3393" s="107"/>
      <c r="M3393" s="110"/>
      <c r="N3393" s="109"/>
      <c r="P3393" s="38">
        <f t="shared" si="318"/>
        <v>0</v>
      </c>
      <c r="Q3393" s="105">
        <f t="shared" si="317"/>
        <v>0</v>
      </c>
      <c r="R3393" s="38">
        <f t="shared" si="319"/>
        <v>0</v>
      </c>
      <c r="S3393" s="40" t="str">
        <f t="shared" si="316"/>
        <v/>
      </c>
    </row>
    <row r="3394" spans="1:19">
      <c r="A3394" s="33"/>
      <c r="B3394" s="34"/>
      <c r="C3394" s="33"/>
      <c r="D3394" s="33"/>
      <c r="E3394" s="33"/>
      <c r="F3394" s="42"/>
      <c r="G3394" s="42"/>
      <c r="I3394">
        <f t="shared" si="320"/>
        <v>0</v>
      </c>
      <c r="J3394">
        <f t="shared" si="321"/>
        <v>0</v>
      </c>
      <c r="L3394" s="107"/>
      <c r="M3394" s="110"/>
      <c r="N3394" s="109"/>
      <c r="P3394" s="38">
        <f t="shared" si="318"/>
        <v>0</v>
      </c>
      <c r="Q3394" s="105">
        <f t="shared" si="317"/>
        <v>0</v>
      </c>
      <c r="R3394" s="38">
        <f t="shared" si="319"/>
        <v>0</v>
      </c>
      <c r="S3394" s="40" t="str">
        <f t="shared" si="316"/>
        <v/>
      </c>
    </row>
    <row r="3395" spans="1:19">
      <c r="A3395" s="33"/>
      <c r="B3395" s="34"/>
      <c r="C3395" s="33"/>
      <c r="D3395" s="33"/>
      <c r="E3395" s="33"/>
      <c r="F3395" s="42"/>
      <c r="G3395" s="42"/>
      <c r="I3395">
        <f t="shared" si="320"/>
        <v>0</v>
      </c>
      <c r="J3395">
        <f t="shared" si="321"/>
        <v>0</v>
      </c>
      <c r="L3395" s="107"/>
      <c r="M3395" s="110"/>
      <c r="N3395" s="109"/>
      <c r="P3395" s="38">
        <f t="shared" si="318"/>
        <v>0</v>
      </c>
      <c r="Q3395" s="105">
        <f t="shared" si="317"/>
        <v>0</v>
      </c>
      <c r="R3395" s="38">
        <f t="shared" si="319"/>
        <v>0</v>
      </c>
      <c r="S3395" s="40" t="str">
        <f t="shared" si="316"/>
        <v/>
      </c>
    </row>
    <row r="3396" spans="1:19">
      <c r="A3396" s="33"/>
      <c r="B3396" s="34"/>
      <c r="C3396" s="33"/>
      <c r="D3396" s="33"/>
      <c r="E3396" s="33"/>
      <c r="F3396" s="42"/>
      <c r="G3396" s="42"/>
      <c r="I3396">
        <f t="shared" si="320"/>
        <v>0</v>
      </c>
      <c r="J3396">
        <f t="shared" si="321"/>
        <v>0</v>
      </c>
      <c r="L3396" s="107"/>
      <c r="M3396" s="110"/>
      <c r="N3396" s="109"/>
      <c r="P3396" s="38">
        <f t="shared" si="318"/>
        <v>0</v>
      </c>
      <c r="Q3396" s="105">
        <f t="shared" si="317"/>
        <v>0</v>
      </c>
      <c r="R3396" s="38">
        <f t="shared" si="319"/>
        <v>0</v>
      </c>
      <c r="S3396" s="40" t="str">
        <f t="shared" si="316"/>
        <v/>
      </c>
    </row>
    <row r="3397" spans="1:19">
      <c r="A3397" s="33"/>
      <c r="B3397" s="34"/>
      <c r="C3397" s="33"/>
      <c r="D3397" s="33"/>
      <c r="E3397" s="33"/>
      <c r="F3397" s="42"/>
      <c r="G3397" s="42"/>
      <c r="I3397">
        <f t="shared" si="320"/>
        <v>0</v>
      </c>
      <c r="J3397">
        <f t="shared" si="321"/>
        <v>0</v>
      </c>
      <c r="L3397" s="107"/>
      <c r="M3397" s="110"/>
      <c r="N3397" s="109"/>
      <c r="P3397" s="38">
        <f t="shared" si="318"/>
        <v>0</v>
      </c>
      <c r="Q3397" s="105">
        <f t="shared" si="317"/>
        <v>0</v>
      </c>
      <c r="R3397" s="38">
        <f t="shared" si="319"/>
        <v>0</v>
      </c>
      <c r="S3397" s="40" t="str">
        <f t="shared" si="316"/>
        <v/>
      </c>
    </row>
    <row r="3398" spans="1:19">
      <c r="A3398" s="33"/>
      <c r="B3398" s="34"/>
      <c r="C3398" s="33"/>
      <c r="D3398" s="33"/>
      <c r="E3398" s="33"/>
      <c r="F3398" s="42"/>
      <c r="G3398" s="42"/>
      <c r="I3398">
        <f t="shared" si="320"/>
        <v>0</v>
      </c>
      <c r="J3398">
        <f t="shared" si="321"/>
        <v>0</v>
      </c>
      <c r="L3398" s="107"/>
      <c r="M3398" s="110"/>
      <c r="N3398" s="109"/>
      <c r="P3398" s="38">
        <f t="shared" si="318"/>
        <v>0</v>
      </c>
      <c r="Q3398" s="105">
        <f t="shared" si="317"/>
        <v>0</v>
      </c>
      <c r="R3398" s="38">
        <f t="shared" si="319"/>
        <v>0</v>
      </c>
      <c r="S3398" s="40" t="str">
        <f t="shared" si="316"/>
        <v/>
      </c>
    </row>
    <row r="3399" spans="1:19">
      <c r="A3399" s="33"/>
      <c r="B3399" s="34"/>
      <c r="C3399" s="33"/>
      <c r="D3399" s="33"/>
      <c r="E3399" s="33"/>
      <c r="F3399" s="42"/>
      <c r="G3399" s="42"/>
      <c r="I3399">
        <f t="shared" si="320"/>
        <v>0</v>
      </c>
      <c r="J3399">
        <f t="shared" si="321"/>
        <v>0</v>
      </c>
      <c r="L3399" s="107"/>
      <c r="M3399" s="110"/>
      <c r="N3399" s="109"/>
      <c r="P3399" s="38">
        <f t="shared" si="318"/>
        <v>0</v>
      </c>
      <c r="Q3399" s="105">
        <f t="shared" si="317"/>
        <v>0</v>
      </c>
      <c r="R3399" s="38">
        <f t="shared" si="319"/>
        <v>0</v>
      </c>
      <c r="S3399" s="40" t="str">
        <f t="shared" ref="S3399:S3462" si="322">IF(C3399=1,SUM(R3399:R3422)-SUM(P3399:P3422),"")</f>
        <v/>
      </c>
    </row>
    <row r="3400" spans="1:19">
      <c r="A3400" s="33"/>
      <c r="B3400" s="34"/>
      <c r="C3400" s="33"/>
      <c r="D3400" s="33"/>
      <c r="E3400" s="33"/>
      <c r="F3400" s="42"/>
      <c r="G3400" s="42"/>
      <c r="I3400">
        <f t="shared" si="320"/>
        <v>0</v>
      </c>
      <c r="J3400">
        <f t="shared" si="321"/>
        <v>0</v>
      </c>
      <c r="L3400" s="107"/>
      <c r="M3400" s="110"/>
      <c r="N3400" s="109"/>
      <c r="P3400" s="38">
        <f t="shared" si="318"/>
        <v>0</v>
      </c>
      <c r="Q3400" s="105">
        <f t="shared" ref="Q3400:Q3463" si="323">I3400*M3400/1000</f>
        <v>0</v>
      </c>
      <c r="R3400" s="38">
        <f t="shared" si="319"/>
        <v>0</v>
      </c>
      <c r="S3400" s="40" t="str">
        <f t="shared" si="322"/>
        <v/>
      </c>
    </row>
    <row r="3401" spans="1:19">
      <c r="A3401" s="33"/>
      <c r="B3401" s="34"/>
      <c r="C3401" s="33"/>
      <c r="D3401" s="33"/>
      <c r="E3401" s="33"/>
      <c r="F3401" s="42"/>
      <c r="G3401" s="42"/>
      <c r="I3401">
        <f t="shared" si="320"/>
        <v>0</v>
      </c>
      <c r="J3401">
        <f t="shared" si="321"/>
        <v>0</v>
      </c>
      <c r="L3401" s="107"/>
      <c r="M3401" s="110"/>
      <c r="N3401" s="109"/>
      <c r="P3401" s="38">
        <f t="shared" si="318"/>
        <v>0</v>
      </c>
      <c r="Q3401" s="105">
        <f t="shared" si="323"/>
        <v>0</v>
      </c>
      <c r="R3401" s="38">
        <f t="shared" si="319"/>
        <v>0</v>
      </c>
      <c r="S3401" s="40" t="str">
        <f t="shared" si="322"/>
        <v/>
      </c>
    </row>
    <row r="3402" spans="1:19">
      <c r="A3402" s="33"/>
      <c r="B3402" s="34"/>
      <c r="C3402" s="33"/>
      <c r="D3402" s="33"/>
      <c r="E3402" s="33"/>
      <c r="F3402" s="42"/>
      <c r="G3402" s="42"/>
      <c r="I3402">
        <f t="shared" si="320"/>
        <v>0</v>
      </c>
      <c r="J3402">
        <f t="shared" si="321"/>
        <v>0</v>
      </c>
      <c r="L3402" s="107"/>
      <c r="M3402" s="110"/>
      <c r="N3402" s="109"/>
      <c r="P3402" s="38">
        <f t="shared" si="318"/>
        <v>0</v>
      </c>
      <c r="Q3402" s="105">
        <f t="shared" si="323"/>
        <v>0</v>
      </c>
      <c r="R3402" s="38">
        <f t="shared" si="319"/>
        <v>0</v>
      </c>
      <c r="S3402" s="40" t="str">
        <f t="shared" si="322"/>
        <v/>
      </c>
    </row>
    <row r="3403" spans="1:19">
      <c r="A3403" s="33"/>
      <c r="B3403" s="34"/>
      <c r="C3403" s="33"/>
      <c r="D3403" s="33"/>
      <c r="E3403" s="33"/>
      <c r="F3403" s="42"/>
      <c r="G3403" s="42"/>
      <c r="I3403">
        <f t="shared" si="320"/>
        <v>0</v>
      </c>
      <c r="J3403">
        <f t="shared" si="321"/>
        <v>0</v>
      </c>
      <c r="L3403" s="107"/>
      <c r="M3403" s="110"/>
      <c r="N3403" s="109"/>
      <c r="P3403" s="38">
        <f t="shared" si="318"/>
        <v>0</v>
      </c>
      <c r="Q3403" s="105">
        <f t="shared" si="323"/>
        <v>0</v>
      </c>
      <c r="R3403" s="38">
        <f t="shared" si="319"/>
        <v>0</v>
      </c>
      <c r="S3403" s="40" t="str">
        <f t="shared" si="322"/>
        <v/>
      </c>
    </row>
    <row r="3404" spans="1:19">
      <c r="A3404" s="33"/>
      <c r="B3404" s="34"/>
      <c r="C3404" s="33"/>
      <c r="D3404" s="33"/>
      <c r="E3404" s="33"/>
      <c r="F3404" s="42"/>
      <c r="G3404" s="42"/>
      <c r="I3404">
        <f t="shared" si="320"/>
        <v>0</v>
      </c>
      <c r="J3404">
        <f t="shared" si="321"/>
        <v>0</v>
      </c>
      <c r="L3404" s="107"/>
      <c r="M3404" s="110"/>
      <c r="N3404" s="109"/>
      <c r="P3404" s="38">
        <f t="shared" si="318"/>
        <v>0</v>
      </c>
      <c r="Q3404" s="105">
        <f t="shared" si="323"/>
        <v>0</v>
      </c>
      <c r="R3404" s="38">
        <f t="shared" si="319"/>
        <v>0</v>
      </c>
      <c r="S3404" s="40" t="str">
        <f t="shared" si="322"/>
        <v/>
      </c>
    </row>
    <row r="3405" spans="1:19">
      <c r="A3405" s="33"/>
      <c r="B3405" s="34"/>
      <c r="C3405" s="33"/>
      <c r="D3405" s="33"/>
      <c r="E3405" s="33"/>
      <c r="F3405" s="42"/>
      <c r="G3405" s="42"/>
      <c r="I3405">
        <f t="shared" si="320"/>
        <v>0</v>
      </c>
      <c r="J3405">
        <f t="shared" si="321"/>
        <v>0</v>
      </c>
      <c r="L3405" s="107"/>
      <c r="M3405" s="110"/>
      <c r="N3405" s="109"/>
      <c r="P3405" s="38">
        <f t="shared" si="318"/>
        <v>0</v>
      </c>
      <c r="Q3405" s="105">
        <f t="shared" si="323"/>
        <v>0</v>
      </c>
      <c r="R3405" s="38">
        <f t="shared" si="319"/>
        <v>0</v>
      </c>
      <c r="S3405" s="40" t="str">
        <f t="shared" si="322"/>
        <v/>
      </c>
    </row>
    <row r="3406" spans="1:19">
      <c r="A3406" s="33"/>
      <c r="B3406" s="34"/>
      <c r="C3406" s="33"/>
      <c r="D3406" s="33"/>
      <c r="E3406" s="33"/>
      <c r="F3406" s="42"/>
      <c r="G3406" s="42"/>
      <c r="I3406">
        <f t="shared" si="320"/>
        <v>0</v>
      </c>
      <c r="J3406">
        <f t="shared" si="321"/>
        <v>0</v>
      </c>
      <c r="L3406" s="107"/>
      <c r="M3406" s="110"/>
      <c r="N3406" s="109"/>
      <c r="P3406" s="38">
        <f t="shared" si="318"/>
        <v>0</v>
      </c>
      <c r="Q3406" s="105">
        <f t="shared" si="323"/>
        <v>0</v>
      </c>
      <c r="R3406" s="38">
        <f t="shared" si="319"/>
        <v>0</v>
      </c>
      <c r="S3406" s="40" t="str">
        <f t="shared" si="322"/>
        <v/>
      </c>
    </row>
    <row r="3407" spans="1:19">
      <c r="A3407" s="33"/>
      <c r="B3407" s="34"/>
      <c r="C3407" s="33"/>
      <c r="D3407" s="33"/>
      <c r="E3407" s="33"/>
      <c r="F3407" s="42"/>
      <c r="G3407" s="42"/>
      <c r="I3407">
        <f t="shared" si="320"/>
        <v>0</v>
      </c>
      <c r="J3407">
        <f t="shared" si="321"/>
        <v>0</v>
      </c>
      <c r="L3407" s="107"/>
      <c r="M3407" s="110"/>
      <c r="N3407" s="109"/>
      <c r="P3407" s="38">
        <f t="shared" si="318"/>
        <v>0</v>
      </c>
      <c r="Q3407" s="105">
        <f t="shared" si="323"/>
        <v>0</v>
      </c>
      <c r="R3407" s="38">
        <f t="shared" si="319"/>
        <v>0</v>
      </c>
      <c r="S3407" s="40" t="str">
        <f t="shared" si="322"/>
        <v/>
      </c>
    </row>
    <row r="3408" spans="1:19">
      <c r="A3408" s="33"/>
      <c r="B3408" s="34"/>
      <c r="C3408" s="33"/>
      <c r="D3408" s="33"/>
      <c r="E3408" s="33"/>
      <c r="F3408" s="42"/>
      <c r="G3408" s="42"/>
      <c r="I3408">
        <f t="shared" si="320"/>
        <v>0</v>
      </c>
      <c r="J3408">
        <f t="shared" si="321"/>
        <v>0</v>
      </c>
      <c r="L3408" s="107"/>
      <c r="M3408" s="110"/>
      <c r="N3408" s="109"/>
      <c r="P3408" s="38">
        <f t="shared" si="318"/>
        <v>0</v>
      </c>
      <c r="Q3408" s="105">
        <f t="shared" si="323"/>
        <v>0</v>
      </c>
      <c r="R3408" s="38">
        <f t="shared" si="319"/>
        <v>0</v>
      </c>
      <c r="S3408" s="40" t="str">
        <f t="shared" si="322"/>
        <v/>
      </c>
    </row>
    <row r="3409" spans="1:19">
      <c r="A3409" s="33"/>
      <c r="B3409" s="34"/>
      <c r="C3409" s="33"/>
      <c r="D3409" s="33"/>
      <c r="E3409" s="33"/>
      <c r="F3409" s="42"/>
      <c r="G3409" s="42"/>
      <c r="I3409">
        <f t="shared" si="320"/>
        <v>0</v>
      </c>
      <c r="J3409">
        <f t="shared" si="321"/>
        <v>0</v>
      </c>
      <c r="L3409" s="107"/>
      <c r="M3409" s="110"/>
      <c r="N3409" s="109"/>
      <c r="P3409" s="38">
        <f t="shared" si="318"/>
        <v>0</v>
      </c>
      <c r="Q3409" s="105">
        <f t="shared" si="323"/>
        <v>0</v>
      </c>
      <c r="R3409" s="38">
        <f t="shared" si="319"/>
        <v>0</v>
      </c>
      <c r="S3409" s="40" t="str">
        <f t="shared" si="322"/>
        <v/>
      </c>
    </row>
    <row r="3410" spans="1:19">
      <c r="A3410" s="33"/>
      <c r="B3410" s="34"/>
      <c r="C3410" s="33"/>
      <c r="D3410" s="33"/>
      <c r="E3410" s="33"/>
      <c r="F3410" s="42"/>
      <c r="G3410" s="42"/>
      <c r="I3410">
        <f t="shared" si="320"/>
        <v>0</v>
      </c>
      <c r="J3410">
        <f t="shared" si="321"/>
        <v>0</v>
      </c>
      <c r="L3410" s="107"/>
      <c r="M3410" s="110"/>
      <c r="N3410" s="109"/>
      <c r="P3410" s="38">
        <f t="shared" si="318"/>
        <v>0</v>
      </c>
      <c r="Q3410" s="105">
        <f t="shared" si="323"/>
        <v>0</v>
      </c>
      <c r="R3410" s="38">
        <f t="shared" si="319"/>
        <v>0</v>
      </c>
      <c r="S3410" s="40" t="str">
        <f t="shared" si="322"/>
        <v/>
      </c>
    </row>
    <row r="3411" spans="1:19">
      <c r="A3411" s="33"/>
      <c r="B3411" s="34"/>
      <c r="C3411" s="33"/>
      <c r="D3411" s="33"/>
      <c r="E3411" s="33"/>
      <c r="F3411" s="42"/>
      <c r="G3411" s="42"/>
      <c r="I3411">
        <f t="shared" si="320"/>
        <v>0</v>
      </c>
      <c r="J3411">
        <f t="shared" si="321"/>
        <v>0</v>
      </c>
      <c r="L3411" s="107"/>
      <c r="M3411" s="110"/>
      <c r="N3411" s="109"/>
      <c r="P3411" s="38">
        <f t="shared" si="318"/>
        <v>0</v>
      </c>
      <c r="Q3411" s="105">
        <f t="shared" si="323"/>
        <v>0</v>
      </c>
      <c r="R3411" s="38">
        <f t="shared" si="319"/>
        <v>0</v>
      </c>
      <c r="S3411" s="40" t="str">
        <f t="shared" si="322"/>
        <v/>
      </c>
    </row>
    <row r="3412" spans="1:19">
      <c r="A3412" s="33"/>
      <c r="B3412" s="34"/>
      <c r="C3412" s="33"/>
      <c r="D3412" s="33"/>
      <c r="E3412" s="33"/>
      <c r="F3412" s="42"/>
      <c r="G3412" s="42"/>
      <c r="I3412">
        <f t="shared" si="320"/>
        <v>0</v>
      </c>
      <c r="J3412">
        <f t="shared" si="321"/>
        <v>0</v>
      </c>
      <c r="L3412" s="107"/>
      <c r="M3412" s="110"/>
      <c r="N3412" s="109"/>
      <c r="P3412" s="38">
        <f t="shared" si="318"/>
        <v>0</v>
      </c>
      <c r="Q3412" s="105">
        <f t="shared" si="323"/>
        <v>0</v>
      </c>
      <c r="R3412" s="38">
        <f t="shared" si="319"/>
        <v>0</v>
      </c>
      <c r="S3412" s="40" t="str">
        <f t="shared" si="322"/>
        <v/>
      </c>
    </row>
    <row r="3413" spans="1:19">
      <c r="A3413" s="33"/>
      <c r="B3413" s="34"/>
      <c r="C3413" s="33"/>
      <c r="D3413" s="33"/>
      <c r="E3413" s="33"/>
      <c r="F3413" s="42"/>
      <c r="G3413" s="42"/>
      <c r="I3413">
        <f t="shared" si="320"/>
        <v>0</v>
      </c>
      <c r="J3413">
        <f t="shared" si="321"/>
        <v>0</v>
      </c>
      <c r="L3413" s="107"/>
      <c r="M3413" s="110"/>
      <c r="N3413" s="109"/>
      <c r="P3413" s="38">
        <f t="shared" si="318"/>
        <v>0</v>
      </c>
      <c r="Q3413" s="105">
        <f t="shared" si="323"/>
        <v>0</v>
      </c>
      <c r="R3413" s="38">
        <f t="shared" si="319"/>
        <v>0</v>
      </c>
      <c r="S3413" s="40" t="str">
        <f t="shared" si="322"/>
        <v/>
      </c>
    </row>
    <row r="3414" spans="1:19">
      <c r="A3414" s="33"/>
      <c r="B3414" s="34"/>
      <c r="C3414" s="33"/>
      <c r="D3414" s="33"/>
      <c r="E3414" s="33"/>
      <c r="F3414" s="42"/>
      <c r="G3414" s="42"/>
      <c r="I3414">
        <f t="shared" si="320"/>
        <v>0</v>
      </c>
      <c r="J3414">
        <f t="shared" si="321"/>
        <v>0</v>
      </c>
      <c r="L3414" s="107"/>
      <c r="M3414" s="110"/>
      <c r="N3414" s="109"/>
      <c r="P3414" s="38">
        <f t="shared" si="318"/>
        <v>0</v>
      </c>
      <c r="Q3414" s="105">
        <f t="shared" si="323"/>
        <v>0</v>
      </c>
      <c r="R3414" s="38">
        <f t="shared" si="319"/>
        <v>0</v>
      </c>
      <c r="S3414" s="40" t="str">
        <f t="shared" si="322"/>
        <v/>
      </c>
    </row>
    <row r="3415" spans="1:19">
      <c r="A3415" s="33"/>
      <c r="B3415" s="34"/>
      <c r="C3415" s="33"/>
      <c r="D3415" s="33"/>
      <c r="E3415" s="33"/>
      <c r="F3415" s="42"/>
      <c r="G3415" s="42"/>
      <c r="I3415">
        <f t="shared" si="320"/>
        <v>0</v>
      </c>
      <c r="J3415">
        <f t="shared" si="321"/>
        <v>0</v>
      </c>
      <c r="L3415" s="107"/>
      <c r="M3415" s="110"/>
      <c r="N3415" s="109"/>
      <c r="P3415" s="38">
        <f t="shared" si="318"/>
        <v>0</v>
      </c>
      <c r="Q3415" s="105">
        <f t="shared" si="323"/>
        <v>0</v>
      </c>
      <c r="R3415" s="38">
        <f t="shared" si="319"/>
        <v>0</v>
      </c>
      <c r="S3415" s="40" t="str">
        <f t="shared" si="322"/>
        <v/>
      </c>
    </row>
    <row r="3416" spans="1:19">
      <c r="A3416" s="33"/>
      <c r="B3416" s="34"/>
      <c r="C3416" s="33"/>
      <c r="D3416" s="33"/>
      <c r="E3416" s="33"/>
      <c r="F3416" s="42"/>
      <c r="G3416" s="42"/>
      <c r="I3416">
        <f t="shared" si="320"/>
        <v>0</v>
      </c>
      <c r="J3416">
        <f t="shared" si="321"/>
        <v>0</v>
      </c>
      <c r="L3416" s="107"/>
      <c r="M3416" s="110"/>
      <c r="N3416" s="109"/>
      <c r="P3416" s="38">
        <f t="shared" si="318"/>
        <v>0</v>
      </c>
      <c r="Q3416" s="105">
        <f t="shared" si="323"/>
        <v>0</v>
      </c>
      <c r="R3416" s="38">
        <f t="shared" si="319"/>
        <v>0</v>
      </c>
      <c r="S3416" s="40" t="str">
        <f t="shared" si="322"/>
        <v/>
      </c>
    </row>
    <row r="3417" spans="1:19">
      <c r="A3417" s="33"/>
      <c r="B3417" s="34"/>
      <c r="C3417" s="33"/>
      <c r="D3417" s="33"/>
      <c r="E3417" s="33"/>
      <c r="F3417" s="42"/>
      <c r="G3417" s="42"/>
      <c r="I3417">
        <f t="shared" si="320"/>
        <v>0</v>
      </c>
      <c r="J3417">
        <f t="shared" si="321"/>
        <v>0</v>
      </c>
      <c r="L3417" s="107"/>
      <c r="M3417" s="110"/>
      <c r="N3417" s="109"/>
      <c r="P3417" s="38">
        <f t="shared" si="318"/>
        <v>0</v>
      </c>
      <c r="Q3417" s="105">
        <f t="shared" si="323"/>
        <v>0</v>
      </c>
      <c r="R3417" s="38">
        <f t="shared" si="319"/>
        <v>0</v>
      </c>
      <c r="S3417" s="40" t="str">
        <f t="shared" si="322"/>
        <v/>
      </c>
    </row>
    <row r="3418" spans="1:19">
      <c r="A3418" s="33"/>
      <c r="B3418" s="34"/>
      <c r="C3418" s="33"/>
      <c r="D3418" s="33"/>
      <c r="E3418" s="33"/>
      <c r="F3418" s="42"/>
      <c r="G3418" s="42"/>
      <c r="I3418">
        <f t="shared" si="320"/>
        <v>0</v>
      </c>
      <c r="J3418">
        <f t="shared" si="321"/>
        <v>0</v>
      </c>
      <c r="L3418" s="107"/>
      <c r="M3418" s="110"/>
      <c r="N3418" s="109"/>
      <c r="P3418" s="38">
        <f t="shared" si="318"/>
        <v>0</v>
      </c>
      <c r="Q3418" s="105">
        <f t="shared" si="323"/>
        <v>0</v>
      </c>
      <c r="R3418" s="38">
        <f t="shared" si="319"/>
        <v>0</v>
      </c>
      <c r="S3418" s="40" t="str">
        <f t="shared" si="322"/>
        <v/>
      </c>
    </row>
    <row r="3419" spans="1:19">
      <c r="A3419" s="33"/>
      <c r="B3419" s="34"/>
      <c r="C3419" s="33"/>
      <c r="D3419" s="33"/>
      <c r="E3419" s="33"/>
      <c r="F3419" s="42"/>
      <c r="G3419" s="42"/>
      <c r="I3419">
        <f t="shared" si="320"/>
        <v>0</v>
      </c>
      <c r="J3419">
        <f t="shared" si="321"/>
        <v>0</v>
      </c>
      <c r="L3419" s="107"/>
      <c r="M3419" s="110"/>
      <c r="N3419" s="109"/>
      <c r="P3419" s="38">
        <f t="shared" si="318"/>
        <v>0</v>
      </c>
      <c r="Q3419" s="105">
        <f t="shared" si="323"/>
        <v>0</v>
      </c>
      <c r="R3419" s="38">
        <f t="shared" si="319"/>
        <v>0</v>
      </c>
      <c r="S3419" s="40" t="str">
        <f t="shared" si="322"/>
        <v/>
      </c>
    </row>
    <row r="3420" spans="1:19">
      <c r="A3420" s="33"/>
      <c r="B3420" s="34"/>
      <c r="C3420" s="33"/>
      <c r="D3420" s="33"/>
      <c r="E3420" s="33"/>
      <c r="F3420" s="42"/>
      <c r="G3420" s="42"/>
      <c r="I3420">
        <f t="shared" si="320"/>
        <v>0</v>
      </c>
      <c r="J3420">
        <f t="shared" si="321"/>
        <v>0</v>
      </c>
      <c r="L3420" s="107"/>
      <c r="M3420" s="110"/>
      <c r="N3420" s="109"/>
      <c r="P3420" s="38">
        <f t="shared" si="318"/>
        <v>0</v>
      </c>
      <c r="Q3420" s="105">
        <f t="shared" si="323"/>
        <v>0</v>
      </c>
      <c r="R3420" s="38">
        <f t="shared" si="319"/>
        <v>0</v>
      </c>
      <c r="S3420" s="40" t="str">
        <f t="shared" si="322"/>
        <v/>
      </c>
    </row>
    <row r="3421" spans="1:19">
      <c r="A3421" s="33"/>
      <c r="B3421" s="34"/>
      <c r="C3421" s="33"/>
      <c r="D3421" s="33"/>
      <c r="E3421" s="33"/>
      <c r="F3421" s="42"/>
      <c r="G3421" s="42"/>
      <c r="I3421">
        <f t="shared" si="320"/>
        <v>0</v>
      </c>
      <c r="J3421">
        <f t="shared" si="321"/>
        <v>0</v>
      </c>
      <c r="L3421" s="107"/>
      <c r="M3421" s="110"/>
      <c r="N3421" s="109"/>
      <c r="P3421" s="38">
        <f t="shared" si="318"/>
        <v>0</v>
      </c>
      <c r="Q3421" s="105">
        <f t="shared" si="323"/>
        <v>0</v>
      </c>
      <c r="R3421" s="38">
        <f t="shared" si="319"/>
        <v>0</v>
      </c>
      <c r="S3421" s="40" t="str">
        <f t="shared" si="322"/>
        <v/>
      </c>
    </row>
    <row r="3422" spans="1:19">
      <c r="A3422" s="33"/>
      <c r="B3422" s="34"/>
      <c r="C3422" s="33"/>
      <c r="D3422" s="33"/>
      <c r="E3422" s="33"/>
      <c r="F3422" s="42"/>
      <c r="G3422" s="42"/>
      <c r="I3422">
        <f t="shared" si="320"/>
        <v>0</v>
      </c>
      <c r="J3422">
        <f t="shared" si="321"/>
        <v>0</v>
      </c>
      <c r="L3422" s="107"/>
      <c r="M3422" s="110"/>
      <c r="N3422" s="109"/>
      <c r="P3422" s="38">
        <f t="shared" si="318"/>
        <v>0</v>
      </c>
      <c r="Q3422" s="105">
        <f t="shared" si="323"/>
        <v>0</v>
      </c>
      <c r="R3422" s="38">
        <f t="shared" si="319"/>
        <v>0</v>
      </c>
      <c r="S3422" s="40" t="str">
        <f t="shared" si="322"/>
        <v/>
      </c>
    </row>
    <row r="3423" spans="1:19">
      <c r="A3423" s="33"/>
      <c r="B3423" s="34"/>
      <c r="C3423" s="33"/>
      <c r="D3423" s="33"/>
      <c r="E3423" s="33"/>
      <c r="F3423" s="42"/>
      <c r="G3423" s="42"/>
      <c r="I3423">
        <f t="shared" si="320"/>
        <v>0</v>
      </c>
      <c r="J3423">
        <f t="shared" si="321"/>
        <v>0</v>
      </c>
      <c r="L3423" s="107"/>
      <c r="M3423" s="110"/>
      <c r="N3423" s="109"/>
      <c r="P3423" s="38">
        <f t="shared" si="318"/>
        <v>0</v>
      </c>
      <c r="Q3423" s="105">
        <f t="shared" si="323"/>
        <v>0</v>
      </c>
      <c r="R3423" s="38">
        <f t="shared" si="319"/>
        <v>0</v>
      </c>
      <c r="S3423" s="40" t="str">
        <f t="shared" si="322"/>
        <v/>
      </c>
    </row>
    <row r="3424" spans="1:19">
      <c r="A3424" s="33"/>
      <c r="B3424" s="34"/>
      <c r="C3424" s="33"/>
      <c r="D3424" s="33"/>
      <c r="E3424" s="33"/>
      <c r="F3424" s="42"/>
      <c r="G3424" s="42"/>
      <c r="I3424">
        <f t="shared" si="320"/>
        <v>0</v>
      </c>
      <c r="J3424">
        <f t="shared" si="321"/>
        <v>0</v>
      </c>
      <c r="L3424" s="107"/>
      <c r="M3424" s="110"/>
      <c r="N3424" s="109"/>
      <c r="P3424" s="38">
        <f t="shared" si="318"/>
        <v>0</v>
      </c>
      <c r="Q3424" s="105">
        <f t="shared" si="323"/>
        <v>0</v>
      </c>
      <c r="R3424" s="38">
        <f t="shared" si="319"/>
        <v>0</v>
      </c>
      <c r="S3424" s="40" t="str">
        <f t="shared" si="322"/>
        <v/>
      </c>
    </row>
    <row r="3425" spans="1:19">
      <c r="A3425" s="33"/>
      <c r="B3425" s="34"/>
      <c r="C3425" s="33"/>
      <c r="D3425" s="33"/>
      <c r="E3425" s="33"/>
      <c r="F3425" s="42"/>
      <c r="G3425" s="42"/>
      <c r="I3425">
        <f t="shared" si="320"/>
        <v>0</v>
      </c>
      <c r="J3425">
        <f t="shared" si="321"/>
        <v>0</v>
      </c>
      <c r="L3425" s="107"/>
      <c r="M3425" s="110"/>
      <c r="N3425" s="109"/>
      <c r="P3425" s="38">
        <f t="shared" si="318"/>
        <v>0</v>
      </c>
      <c r="Q3425" s="105">
        <f t="shared" si="323"/>
        <v>0</v>
      </c>
      <c r="R3425" s="38">
        <f t="shared" si="319"/>
        <v>0</v>
      </c>
      <c r="S3425" s="40" t="str">
        <f t="shared" si="322"/>
        <v/>
      </c>
    </row>
    <row r="3426" spans="1:19">
      <c r="A3426" s="33"/>
      <c r="B3426" s="34"/>
      <c r="C3426" s="33"/>
      <c r="D3426" s="33"/>
      <c r="E3426" s="33"/>
      <c r="F3426" s="42"/>
      <c r="G3426" s="42"/>
      <c r="I3426">
        <f t="shared" si="320"/>
        <v>0</v>
      </c>
      <c r="J3426">
        <f t="shared" si="321"/>
        <v>0</v>
      </c>
      <c r="L3426" s="107"/>
      <c r="M3426" s="110"/>
      <c r="N3426" s="109"/>
      <c r="P3426" s="38">
        <f t="shared" si="318"/>
        <v>0</v>
      </c>
      <c r="Q3426" s="105">
        <f t="shared" si="323"/>
        <v>0</v>
      </c>
      <c r="R3426" s="38">
        <f t="shared" si="319"/>
        <v>0</v>
      </c>
      <c r="S3426" s="40" t="str">
        <f t="shared" si="322"/>
        <v/>
      </c>
    </row>
    <row r="3427" spans="1:19">
      <c r="A3427" s="33"/>
      <c r="B3427" s="34"/>
      <c r="C3427" s="33"/>
      <c r="D3427" s="33"/>
      <c r="E3427" s="33"/>
      <c r="F3427" s="42"/>
      <c r="G3427" s="42"/>
      <c r="I3427">
        <f t="shared" si="320"/>
        <v>0</v>
      </c>
      <c r="J3427">
        <f t="shared" si="321"/>
        <v>0</v>
      </c>
      <c r="L3427" s="107"/>
      <c r="M3427" s="110"/>
      <c r="N3427" s="109"/>
      <c r="P3427" s="38">
        <f t="shared" si="318"/>
        <v>0</v>
      </c>
      <c r="Q3427" s="105">
        <f t="shared" si="323"/>
        <v>0</v>
      </c>
      <c r="R3427" s="38">
        <f t="shared" si="319"/>
        <v>0</v>
      </c>
      <c r="S3427" s="40" t="str">
        <f t="shared" si="322"/>
        <v/>
      </c>
    </row>
    <row r="3428" spans="1:19">
      <c r="A3428" s="33"/>
      <c r="B3428" s="34"/>
      <c r="C3428" s="33"/>
      <c r="D3428" s="33"/>
      <c r="E3428" s="33"/>
      <c r="F3428" s="42"/>
      <c r="G3428" s="42"/>
      <c r="I3428">
        <f t="shared" si="320"/>
        <v>0</v>
      </c>
      <c r="J3428">
        <f t="shared" si="321"/>
        <v>0</v>
      </c>
      <c r="L3428" s="107"/>
      <c r="M3428" s="110"/>
      <c r="N3428" s="109"/>
      <c r="P3428" s="38">
        <f t="shared" si="318"/>
        <v>0</v>
      </c>
      <c r="Q3428" s="105">
        <f t="shared" si="323"/>
        <v>0</v>
      </c>
      <c r="R3428" s="38">
        <f t="shared" si="319"/>
        <v>0</v>
      </c>
      <c r="S3428" s="40" t="str">
        <f t="shared" si="322"/>
        <v/>
      </c>
    </row>
    <row r="3429" spans="1:19">
      <c r="A3429" s="33"/>
      <c r="B3429" s="34"/>
      <c r="C3429" s="33"/>
      <c r="D3429" s="33"/>
      <c r="E3429" s="33"/>
      <c r="F3429" s="42"/>
      <c r="G3429" s="42"/>
      <c r="I3429">
        <f t="shared" si="320"/>
        <v>0</v>
      </c>
      <c r="J3429">
        <f t="shared" si="321"/>
        <v>0</v>
      </c>
      <c r="L3429" s="107"/>
      <c r="M3429" s="110"/>
      <c r="N3429" s="109"/>
      <c r="P3429" s="38">
        <f t="shared" si="318"/>
        <v>0</v>
      </c>
      <c r="Q3429" s="105">
        <f t="shared" si="323"/>
        <v>0</v>
      </c>
      <c r="R3429" s="38">
        <f t="shared" si="319"/>
        <v>0</v>
      </c>
      <c r="S3429" s="40" t="str">
        <f t="shared" si="322"/>
        <v/>
      </c>
    </row>
    <row r="3430" spans="1:19">
      <c r="A3430" s="33"/>
      <c r="B3430" s="34"/>
      <c r="C3430" s="33"/>
      <c r="D3430" s="33"/>
      <c r="E3430" s="33"/>
      <c r="F3430" s="42"/>
      <c r="G3430" s="42"/>
      <c r="I3430">
        <f t="shared" si="320"/>
        <v>0</v>
      </c>
      <c r="J3430">
        <f t="shared" si="321"/>
        <v>0</v>
      </c>
      <c r="L3430" s="107"/>
      <c r="M3430" s="110"/>
      <c r="N3430" s="109"/>
      <c r="P3430" s="38">
        <f t="shared" si="318"/>
        <v>0</v>
      </c>
      <c r="Q3430" s="105">
        <f t="shared" si="323"/>
        <v>0</v>
      </c>
      <c r="R3430" s="38">
        <f t="shared" si="319"/>
        <v>0</v>
      </c>
      <c r="S3430" s="40" t="str">
        <f t="shared" si="322"/>
        <v/>
      </c>
    </row>
    <row r="3431" spans="1:19">
      <c r="A3431" s="33"/>
      <c r="B3431" s="34"/>
      <c r="C3431" s="33"/>
      <c r="D3431" s="33"/>
      <c r="E3431" s="33"/>
      <c r="F3431" s="42"/>
      <c r="G3431" s="42"/>
      <c r="I3431">
        <f t="shared" si="320"/>
        <v>0</v>
      </c>
      <c r="J3431">
        <f t="shared" si="321"/>
        <v>0</v>
      </c>
      <c r="L3431" s="107"/>
      <c r="M3431" s="110"/>
      <c r="N3431" s="109"/>
      <c r="P3431" s="38">
        <f t="shared" si="318"/>
        <v>0</v>
      </c>
      <c r="Q3431" s="105">
        <f t="shared" si="323"/>
        <v>0</v>
      </c>
      <c r="R3431" s="38">
        <f t="shared" si="319"/>
        <v>0</v>
      </c>
      <c r="S3431" s="40" t="str">
        <f t="shared" si="322"/>
        <v/>
      </c>
    </row>
    <row r="3432" spans="1:19">
      <c r="A3432" s="33"/>
      <c r="B3432" s="34"/>
      <c r="C3432" s="33"/>
      <c r="D3432" s="33"/>
      <c r="E3432" s="33"/>
      <c r="F3432" s="42"/>
      <c r="G3432" s="42"/>
      <c r="I3432">
        <f t="shared" si="320"/>
        <v>0</v>
      </c>
      <c r="J3432">
        <f t="shared" si="321"/>
        <v>0</v>
      </c>
      <c r="L3432" s="107"/>
      <c r="M3432" s="110"/>
      <c r="N3432" s="109"/>
      <c r="P3432" s="38">
        <f t="shared" si="318"/>
        <v>0</v>
      </c>
      <c r="Q3432" s="105">
        <f t="shared" si="323"/>
        <v>0</v>
      </c>
      <c r="R3432" s="38">
        <f t="shared" si="319"/>
        <v>0</v>
      </c>
      <c r="S3432" s="40" t="str">
        <f t="shared" si="322"/>
        <v/>
      </c>
    </row>
    <row r="3433" spans="1:19">
      <c r="A3433" s="33"/>
      <c r="B3433" s="34"/>
      <c r="C3433" s="33"/>
      <c r="D3433" s="33"/>
      <c r="E3433" s="33"/>
      <c r="F3433" s="42"/>
      <c r="G3433" s="42"/>
      <c r="I3433">
        <f t="shared" si="320"/>
        <v>0</v>
      </c>
      <c r="J3433">
        <f t="shared" si="321"/>
        <v>0</v>
      </c>
      <c r="L3433" s="107"/>
      <c r="M3433" s="110"/>
      <c r="N3433" s="109"/>
      <c r="P3433" s="38">
        <f t="shared" si="318"/>
        <v>0</v>
      </c>
      <c r="Q3433" s="105">
        <f t="shared" si="323"/>
        <v>0</v>
      </c>
      <c r="R3433" s="38">
        <f t="shared" si="319"/>
        <v>0</v>
      </c>
      <c r="S3433" s="40" t="str">
        <f t="shared" si="322"/>
        <v/>
      </c>
    </row>
    <row r="3434" spans="1:19">
      <c r="A3434" s="33"/>
      <c r="B3434" s="34"/>
      <c r="C3434" s="33"/>
      <c r="D3434" s="33"/>
      <c r="E3434" s="33"/>
      <c r="F3434" s="42"/>
      <c r="G3434" s="42"/>
      <c r="I3434">
        <f t="shared" si="320"/>
        <v>0</v>
      </c>
      <c r="J3434">
        <f t="shared" si="321"/>
        <v>0</v>
      </c>
      <c r="L3434" s="107"/>
      <c r="M3434" s="110"/>
      <c r="N3434" s="109"/>
      <c r="P3434" s="38">
        <f t="shared" si="318"/>
        <v>0</v>
      </c>
      <c r="Q3434" s="105">
        <f t="shared" si="323"/>
        <v>0</v>
      </c>
      <c r="R3434" s="38">
        <f t="shared" si="319"/>
        <v>0</v>
      </c>
      <c r="S3434" s="40" t="str">
        <f t="shared" si="322"/>
        <v/>
      </c>
    </row>
    <row r="3435" spans="1:19">
      <c r="A3435" s="33"/>
      <c r="B3435" s="34"/>
      <c r="C3435" s="33"/>
      <c r="D3435" s="33"/>
      <c r="E3435" s="33"/>
      <c r="F3435" s="42"/>
      <c r="G3435" s="42"/>
      <c r="I3435">
        <f t="shared" si="320"/>
        <v>0</v>
      </c>
      <c r="J3435">
        <f t="shared" si="321"/>
        <v>0</v>
      </c>
      <c r="L3435" s="107"/>
      <c r="M3435" s="110"/>
      <c r="N3435" s="109"/>
      <c r="P3435" s="38">
        <f t="shared" si="318"/>
        <v>0</v>
      </c>
      <c r="Q3435" s="105">
        <f t="shared" si="323"/>
        <v>0</v>
      </c>
      <c r="R3435" s="38">
        <f t="shared" si="319"/>
        <v>0</v>
      </c>
      <c r="S3435" s="40" t="str">
        <f t="shared" si="322"/>
        <v/>
      </c>
    </row>
    <row r="3436" spans="1:19">
      <c r="A3436" s="33"/>
      <c r="B3436" s="34"/>
      <c r="C3436" s="33"/>
      <c r="D3436" s="33"/>
      <c r="E3436" s="33"/>
      <c r="F3436" s="42"/>
      <c r="G3436" s="42"/>
      <c r="I3436">
        <f t="shared" si="320"/>
        <v>0</v>
      </c>
      <c r="J3436">
        <f t="shared" si="321"/>
        <v>0</v>
      </c>
      <c r="L3436" s="107"/>
      <c r="M3436" s="110"/>
      <c r="N3436" s="109"/>
      <c r="P3436" s="38">
        <f t="shared" si="318"/>
        <v>0</v>
      </c>
      <c r="Q3436" s="105">
        <f t="shared" si="323"/>
        <v>0</v>
      </c>
      <c r="R3436" s="38">
        <f t="shared" si="319"/>
        <v>0</v>
      </c>
      <c r="S3436" s="40" t="str">
        <f t="shared" si="322"/>
        <v/>
      </c>
    </row>
    <row r="3437" spans="1:19">
      <c r="A3437" s="33"/>
      <c r="B3437" s="34"/>
      <c r="C3437" s="33"/>
      <c r="D3437" s="33"/>
      <c r="E3437" s="33"/>
      <c r="F3437" s="42"/>
      <c r="G3437" s="42"/>
      <c r="I3437">
        <f t="shared" si="320"/>
        <v>0</v>
      </c>
      <c r="J3437">
        <f t="shared" si="321"/>
        <v>0</v>
      </c>
      <c r="L3437" s="107"/>
      <c r="M3437" s="110"/>
      <c r="N3437" s="109"/>
      <c r="P3437" s="38">
        <f t="shared" si="318"/>
        <v>0</v>
      </c>
      <c r="Q3437" s="105">
        <f t="shared" si="323"/>
        <v>0</v>
      </c>
      <c r="R3437" s="38">
        <f t="shared" si="319"/>
        <v>0</v>
      </c>
      <c r="S3437" s="40" t="str">
        <f t="shared" si="322"/>
        <v/>
      </c>
    </row>
    <row r="3438" spans="1:19">
      <c r="A3438" s="33"/>
      <c r="B3438" s="34"/>
      <c r="C3438" s="33"/>
      <c r="D3438" s="33"/>
      <c r="E3438" s="33"/>
      <c r="F3438" s="42"/>
      <c r="G3438" s="42"/>
      <c r="I3438">
        <f t="shared" si="320"/>
        <v>0</v>
      </c>
      <c r="J3438">
        <f t="shared" si="321"/>
        <v>0</v>
      </c>
      <c r="L3438" s="107"/>
      <c r="M3438" s="110"/>
      <c r="N3438" s="109"/>
      <c r="P3438" s="38">
        <f t="shared" si="318"/>
        <v>0</v>
      </c>
      <c r="Q3438" s="105">
        <f t="shared" si="323"/>
        <v>0</v>
      </c>
      <c r="R3438" s="38">
        <f t="shared" si="319"/>
        <v>0</v>
      </c>
      <c r="S3438" s="40" t="str">
        <f t="shared" si="322"/>
        <v/>
      </c>
    </row>
    <row r="3439" spans="1:19">
      <c r="A3439" s="33"/>
      <c r="B3439" s="34"/>
      <c r="C3439" s="33"/>
      <c r="D3439" s="33"/>
      <c r="E3439" s="33"/>
      <c r="F3439" s="42"/>
      <c r="G3439" s="42"/>
      <c r="I3439">
        <f t="shared" si="320"/>
        <v>0</v>
      </c>
      <c r="J3439">
        <f t="shared" si="321"/>
        <v>0</v>
      </c>
      <c r="L3439" s="107"/>
      <c r="M3439" s="110"/>
      <c r="N3439" s="109"/>
      <c r="P3439" s="38">
        <f t="shared" si="318"/>
        <v>0</v>
      </c>
      <c r="Q3439" s="105">
        <f t="shared" si="323"/>
        <v>0</v>
      </c>
      <c r="R3439" s="38">
        <f t="shared" si="319"/>
        <v>0</v>
      </c>
      <c r="S3439" s="40" t="str">
        <f t="shared" si="322"/>
        <v/>
      </c>
    </row>
    <row r="3440" spans="1:19">
      <c r="A3440" s="33"/>
      <c r="B3440" s="34"/>
      <c r="C3440" s="33"/>
      <c r="D3440" s="33"/>
      <c r="E3440" s="33"/>
      <c r="F3440" s="42"/>
      <c r="G3440" s="42"/>
      <c r="I3440">
        <f t="shared" si="320"/>
        <v>0</v>
      </c>
      <c r="J3440">
        <f t="shared" si="321"/>
        <v>0</v>
      </c>
      <c r="L3440" s="107"/>
      <c r="M3440" s="110"/>
      <c r="N3440" s="109"/>
      <c r="P3440" s="38">
        <f t="shared" si="318"/>
        <v>0</v>
      </c>
      <c r="Q3440" s="105">
        <f t="shared" si="323"/>
        <v>0</v>
      </c>
      <c r="R3440" s="38">
        <f t="shared" si="319"/>
        <v>0</v>
      </c>
      <c r="S3440" s="40" t="str">
        <f t="shared" si="322"/>
        <v/>
      </c>
    </row>
    <row r="3441" spans="1:19">
      <c r="A3441" s="33"/>
      <c r="B3441" s="34"/>
      <c r="C3441" s="33"/>
      <c r="D3441" s="33"/>
      <c r="E3441" s="33"/>
      <c r="F3441" s="42"/>
      <c r="G3441" s="42"/>
      <c r="I3441">
        <f t="shared" si="320"/>
        <v>0</v>
      </c>
      <c r="J3441">
        <f t="shared" si="321"/>
        <v>0</v>
      </c>
      <c r="L3441" s="107"/>
      <c r="M3441" s="110"/>
      <c r="N3441" s="109"/>
      <c r="P3441" s="38">
        <f t="shared" si="318"/>
        <v>0</v>
      </c>
      <c r="Q3441" s="105">
        <f t="shared" si="323"/>
        <v>0</v>
      </c>
      <c r="R3441" s="38">
        <f t="shared" si="319"/>
        <v>0</v>
      </c>
      <c r="S3441" s="40" t="str">
        <f t="shared" si="322"/>
        <v/>
      </c>
    </row>
    <row r="3442" spans="1:19">
      <c r="A3442" s="33"/>
      <c r="B3442" s="34"/>
      <c r="C3442" s="33"/>
      <c r="D3442" s="33"/>
      <c r="E3442" s="33"/>
      <c r="F3442" s="42"/>
      <c r="G3442" s="42"/>
      <c r="I3442">
        <f t="shared" si="320"/>
        <v>0</v>
      </c>
      <c r="J3442">
        <f t="shared" si="321"/>
        <v>0</v>
      </c>
      <c r="L3442" s="107"/>
      <c r="M3442" s="110"/>
      <c r="N3442" s="109"/>
      <c r="P3442" s="38">
        <f t="shared" si="318"/>
        <v>0</v>
      </c>
      <c r="Q3442" s="105">
        <f t="shared" si="323"/>
        <v>0</v>
      </c>
      <c r="R3442" s="38">
        <f t="shared" si="319"/>
        <v>0</v>
      </c>
      <c r="S3442" s="40" t="str">
        <f t="shared" si="322"/>
        <v/>
      </c>
    </row>
    <row r="3443" spans="1:19">
      <c r="A3443" s="33"/>
      <c r="B3443" s="34"/>
      <c r="C3443" s="33"/>
      <c r="D3443" s="33"/>
      <c r="E3443" s="33"/>
      <c r="F3443" s="42"/>
      <c r="G3443" s="42"/>
      <c r="I3443">
        <f t="shared" si="320"/>
        <v>0</v>
      </c>
      <c r="J3443">
        <f t="shared" si="321"/>
        <v>0</v>
      </c>
      <c r="L3443" s="107"/>
      <c r="M3443" s="110"/>
      <c r="N3443" s="109"/>
      <c r="P3443" s="38">
        <f t="shared" si="318"/>
        <v>0</v>
      </c>
      <c r="Q3443" s="105">
        <f t="shared" si="323"/>
        <v>0</v>
      </c>
      <c r="R3443" s="38">
        <f t="shared" si="319"/>
        <v>0</v>
      </c>
      <c r="S3443" s="40" t="str">
        <f t="shared" si="322"/>
        <v/>
      </c>
    </row>
    <row r="3444" spans="1:19">
      <c r="A3444" s="33"/>
      <c r="B3444" s="34"/>
      <c r="C3444" s="33"/>
      <c r="D3444" s="33"/>
      <c r="E3444" s="33"/>
      <c r="F3444" s="42"/>
      <c r="G3444" s="42"/>
      <c r="I3444">
        <f t="shared" si="320"/>
        <v>0</v>
      </c>
      <c r="J3444">
        <f t="shared" si="321"/>
        <v>0</v>
      </c>
      <c r="L3444" s="107"/>
      <c r="M3444" s="110"/>
      <c r="N3444" s="109"/>
      <c r="P3444" s="38">
        <f t="shared" si="318"/>
        <v>0</v>
      </c>
      <c r="Q3444" s="105">
        <f t="shared" si="323"/>
        <v>0</v>
      </c>
      <c r="R3444" s="38">
        <f t="shared" si="319"/>
        <v>0</v>
      </c>
      <c r="S3444" s="40" t="str">
        <f t="shared" si="322"/>
        <v/>
      </c>
    </row>
    <row r="3445" spans="1:19">
      <c r="A3445" s="33"/>
      <c r="B3445" s="34"/>
      <c r="C3445" s="33"/>
      <c r="D3445" s="33"/>
      <c r="E3445" s="33"/>
      <c r="F3445" s="42"/>
      <c r="G3445" s="42"/>
      <c r="I3445">
        <f t="shared" si="320"/>
        <v>0</v>
      </c>
      <c r="J3445">
        <f t="shared" si="321"/>
        <v>0</v>
      </c>
      <c r="L3445" s="107"/>
      <c r="M3445" s="110"/>
      <c r="N3445" s="109"/>
      <c r="P3445" s="38">
        <f t="shared" si="318"/>
        <v>0</v>
      </c>
      <c r="Q3445" s="105">
        <f t="shared" si="323"/>
        <v>0</v>
      </c>
      <c r="R3445" s="38">
        <f t="shared" si="319"/>
        <v>0</v>
      </c>
      <c r="S3445" s="40" t="str">
        <f t="shared" si="322"/>
        <v/>
      </c>
    </row>
    <row r="3446" spans="1:19">
      <c r="A3446" s="33"/>
      <c r="B3446" s="34"/>
      <c r="C3446" s="33"/>
      <c r="D3446" s="33"/>
      <c r="E3446" s="33"/>
      <c r="F3446" s="42"/>
      <c r="G3446" s="42"/>
      <c r="I3446">
        <f t="shared" si="320"/>
        <v>0</v>
      </c>
      <c r="J3446">
        <f t="shared" si="321"/>
        <v>0</v>
      </c>
      <c r="L3446" s="107"/>
      <c r="M3446" s="110"/>
      <c r="N3446" s="109"/>
      <c r="P3446" s="38">
        <f t="shared" si="318"/>
        <v>0</v>
      </c>
      <c r="Q3446" s="105">
        <f t="shared" si="323"/>
        <v>0</v>
      </c>
      <c r="R3446" s="38">
        <f t="shared" si="319"/>
        <v>0</v>
      </c>
      <c r="S3446" s="40" t="str">
        <f t="shared" si="322"/>
        <v/>
      </c>
    </row>
    <row r="3447" spans="1:19">
      <c r="A3447" s="33"/>
      <c r="B3447" s="34"/>
      <c r="C3447" s="33"/>
      <c r="D3447" s="33"/>
      <c r="E3447" s="33"/>
      <c r="F3447" s="42"/>
      <c r="G3447" s="42"/>
      <c r="I3447">
        <f t="shared" si="320"/>
        <v>0</v>
      </c>
      <c r="J3447">
        <f t="shared" si="321"/>
        <v>0</v>
      </c>
      <c r="L3447" s="107"/>
      <c r="M3447" s="110"/>
      <c r="N3447" s="109"/>
      <c r="P3447" s="38">
        <f t="shared" ref="P3447:P3510" si="324">I3447*L3447/1000</f>
        <v>0</v>
      </c>
      <c r="Q3447" s="105">
        <f t="shared" si="323"/>
        <v>0</v>
      </c>
      <c r="R3447" s="38">
        <f t="shared" ref="R3447:R3510" si="325">J3447*N3447/1000</f>
        <v>0</v>
      </c>
      <c r="S3447" s="40" t="str">
        <f t="shared" si="322"/>
        <v/>
      </c>
    </row>
    <row r="3448" spans="1:19">
      <c r="A3448" s="33"/>
      <c r="B3448" s="34"/>
      <c r="C3448" s="33"/>
      <c r="D3448" s="33"/>
      <c r="E3448" s="33"/>
      <c r="F3448" s="42"/>
      <c r="G3448" s="42"/>
      <c r="I3448">
        <f t="shared" ref="I3448:I3511" si="326">IF(OR(E3448="R",E3448="E"),D3448,IF(D3448&gt;=E3448,D3448-E3448,0))</f>
        <v>0</v>
      </c>
      <c r="J3448">
        <f t="shared" ref="J3448:J3511" si="327">IF(OR(E3448="R",E3448="E"),0,IF(E3448&gt;D3448,E3448-D3448,0))</f>
        <v>0</v>
      </c>
      <c r="L3448" s="107"/>
      <c r="M3448" s="110"/>
      <c r="N3448" s="109"/>
      <c r="P3448" s="38">
        <f t="shared" si="324"/>
        <v>0</v>
      </c>
      <c r="Q3448" s="105">
        <f t="shared" si="323"/>
        <v>0</v>
      </c>
      <c r="R3448" s="38">
        <f t="shared" si="325"/>
        <v>0</v>
      </c>
      <c r="S3448" s="40" t="str">
        <f t="shared" si="322"/>
        <v/>
      </c>
    </row>
    <row r="3449" spans="1:19">
      <c r="A3449" s="33"/>
      <c r="B3449" s="34"/>
      <c r="C3449" s="33"/>
      <c r="D3449" s="33"/>
      <c r="E3449" s="33"/>
      <c r="F3449" s="42"/>
      <c r="G3449" s="42"/>
      <c r="I3449">
        <f t="shared" si="326"/>
        <v>0</v>
      </c>
      <c r="J3449">
        <f t="shared" si="327"/>
        <v>0</v>
      </c>
      <c r="L3449" s="107"/>
      <c r="M3449" s="110"/>
      <c r="N3449" s="109"/>
      <c r="P3449" s="38">
        <f t="shared" si="324"/>
        <v>0</v>
      </c>
      <c r="Q3449" s="105">
        <f t="shared" si="323"/>
        <v>0</v>
      </c>
      <c r="R3449" s="38">
        <f t="shared" si="325"/>
        <v>0</v>
      </c>
      <c r="S3449" s="40" t="str">
        <f t="shared" si="322"/>
        <v/>
      </c>
    </row>
    <row r="3450" spans="1:19">
      <c r="A3450" s="33"/>
      <c r="B3450" s="34"/>
      <c r="C3450" s="33"/>
      <c r="D3450" s="33"/>
      <c r="E3450" s="33"/>
      <c r="F3450" s="42"/>
      <c r="G3450" s="42"/>
      <c r="I3450">
        <f t="shared" si="326"/>
        <v>0</v>
      </c>
      <c r="J3450">
        <f t="shared" si="327"/>
        <v>0</v>
      </c>
      <c r="L3450" s="107"/>
      <c r="M3450" s="110"/>
      <c r="N3450" s="109"/>
      <c r="P3450" s="38">
        <f t="shared" si="324"/>
        <v>0</v>
      </c>
      <c r="Q3450" s="105">
        <f t="shared" si="323"/>
        <v>0</v>
      </c>
      <c r="R3450" s="38">
        <f t="shared" si="325"/>
        <v>0</v>
      </c>
      <c r="S3450" s="40" t="str">
        <f t="shared" si="322"/>
        <v/>
      </c>
    </row>
    <row r="3451" spans="1:19">
      <c r="A3451" s="33"/>
      <c r="B3451" s="34"/>
      <c r="C3451" s="33"/>
      <c r="D3451" s="33"/>
      <c r="E3451" s="33"/>
      <c r="F3451" s="42"/>
      <c r="G3451" s="42"/>
      <c r="I3451">
        <f t="shared" si="326"/>
        <v>0</v>
      </c>
      <c r="J3451">
        <f t="shared" si="327"/>
        <v>0</v>
      </c>
      <c r="L3451" s="107"/>
      <c r="M3451" s="110"/>
      <c r="N3451" s="109"/>
      <c r="P3451" s="38">
        <f t="shared" si="324"/>
        <v>0</v>
      </c>
      <c r="Q3451" s="105">
        <f t="shared" si="323"/>
        <v>0</v>
      </c>
      <c r="R3451" s="38">
        <f t="shared" si="325"/>
        <v>0</v>
      </c>
      <c r="S3451" s="40" t="str">
        <f t="shared" si="322"/>
        <v/>
      </c>
    </row>
    <row r="3452" spans="1:19">
      <c r="A3452" s="33"/>
      <c r="B3452" s="34"/>
      <c r="C3452" s="33"/>
      <c r="D3452" s="33"/>
      <c r="E3452" s="33"/>
      <c r="F3452" s="42"/>
      <c r="G3452" s="42"/>
      <c r="I3452">
        <f t="shared" si="326"/>
        <v>0</v>
      </c>
      <c r="J3452">
        <f t="shared" si="327"/>
        <v>0</v>
      </c>
      <c r="L3452" s="107"/>
      <c r="M3452" s="110"/>
      <c r="N3452" s="109"/>
      <c r="P3452" s="38">
        <f t="shared" si="324"/>
        <v>0</v>
      </c>
      <c r="Q3452" s="105">
        <f t="shared" si="323"/>
        <v>0</v>
      </c>
      <c r="R3452" s="38">
        <f t="shared" si="325"/>
        <v>0</v>
      </c>
      <c r="S3452" s="40" t="str">
        <f t="shared" si="322"/>
        <v/>
      </c>
    </row>
    <row r="3453" spans="1:19">
      <c r="A3453" s="33"/>
      <c r="B3453" s="34"/>
      <c r="C3453" s="33"/>
      <c r="D3453" s="33"/>
      <c r="E3453" s="33"/>
      <c r="F3453" s="42"/>
      <c r="G3453" s="42"/>
      <c r="I3453">
        <f t="shared" si="326"/>
        <v>0</v>
      </c>
      <c r="J3453">
        <f t="shared" si="327"/>
        <v>0</v>
      </c>
      <c r="L3453" s="107"/>
      <c r="M3453" s="110"/>
      <c r="N3453" s="109"/>
      <c r="P3453" s="38">
        <f t="shared" si="324"/>
        <v>0</v>
      </c>
      <c r="Q3453" s="105">
        <f t="shared" si="323"/>
        <v>0</v>
      </c>
      <c r="R3453" s="38">
        <f t="shared" si="325"/>
        <v>0</v>
      </c>
      <c r="S3453" s="40" t="str">
        <f t="shared" si="322"/>
        <v/>
      </c>
    </row>
    <row r="3454" spans="1:19">
      <c r="A3454" s="33"/>
      <c r="B3454" s="34"/>
      <c r="C3454" s="33"/>
      <c r="D3454" s="33"/>
      <c r="E3454" s="33"/>
      <c r="F3454" s="42"/>
      <c r="G3454" s="42"/>
      <c r="I3454">
        <f t="shared" si="326"/>
        <v>0</v>
      </c>
      <c r="J3454">
        <f t="shared" si="327"/>
        <v>0</v>
      </c>
      <c r="L3454" s="107"/>
      <c r="M3454" s="110"/>
      <c r="N3454" s="109"/>
      <c r="P3454" s="38">
        <f t="shared" si="324"/>
        <v>0</v>
      </c>
      <c r="Q3454" s="105">
        <f t="shared" si="323"/>
        <v>0</v>
      </c>
      <c r="R3454" s="38">
        <f t="shared" si="325"/>
        <v>0</v>
      </c>
      <c r="S3454" s="40" t="str">
        <f t="shared" si="322"/>
        <v/>
      </c>
    </row>
    <row r="3455" spans="1:19">
      <c r="A3455" s="33"/>
      <c r="B3455" s="34"/>
      <c r="C3455" s="33"/>
      <c r="D3455" s="33"/>
      <c r="E3455" s="33"/>
      <c r="F3455" s="42"/>
      <c r="G3455" s="42"/>
      <c r="I3455">
        <f t="shared" si="326"/>
        <v>0</v>
      </c>
      <c r="J3455">
        <f t="shared" si="327"/>
        <v>0</v>
      </c>
      <c r="L3455" s="107"/>
      <c r="M3455" s="110"/>
      <c r="N3455" s="109"/>
      <c r="P3455" s="38">
        <f t="shared" si="324"/>
        <v>0</v>
      </c>
      <c r="Q3455" s="105">
        <f t="shared" si="323"/>
        <v>0</v>
      </c>
      <c r="R3455" s="38">
        <f t="shared" si="325"/>
        <v>0</v>
      </c>
      <c r="S3455" s="40" t="str">
        <f t="shared" si="322"/>
        <v/>
      </c>
    </row>
    <row r="3456" spans="1:19">
      <c r="A3456" s="33"/>
      <c r="B3456" s="34"/>
      <c r="C3456" s="33"/>
      <c r="D3456" s="33"/>
      <c r="E3456" s="33"/>
      <c r="F3456" s="42"/>
      <c r="G3456" s="42"/>
      <c r="I3456">
        <f t="shared" si="326"/>
        <v>0</v>
      </c>
      <c r="J3456">
        <f t="shared" si="327"/>
        <v>0</v>
      </c>
      <c r="L3456" s="107"/>
      <c r="M3456" s="110"/>
      <c r="N3456" s="109"/>
      <c r="P3456" s="38">
        <f t="shared" si="324"/>
        <v>0</v>
      </c>
      <c r="Q3456" s="105">
        <f t="shared" si="323"/>
        <v>0</v>
      </c>
      <c r="R3456" s="38">
        <f t="shared" si="325"/>
        <v>0</v>
      </c>
      <c r="S3456" s="40" t="str">
        <f t="shared" si="322"/>
        <v/>
      </c>
    </row>
    <row r="3457" spans="1:19">
      <c r="A3457" s="33"/>
      <c r="B3457" s="34"/>
      <c r="C3457" s="33"/>
      <c r="D3457" s="33"/>
      <c r="E3457" s="33"/>
      <c r="F3457" s="42"/>
      <c r="G3457" s="42"/>
      <c r="I3457">
        <f t="shared" si="326"/>
        <v>0</v>
      </c>
      <c r="J3457">
        <f t="shared" si="327"/>
        <v>0</v>
      </c>
      <c r="L3457" s="107"/>
      <c r="M3457" s="110"/>
      <c r="N3457" s="109"/>
      <c r="P3457" s="38">
        <f t="shared" si="324"/>
        <v>0</v>
      </c>
      <c r="Q3457" s="105">
        <f t="shared" si="323"/>
        <v>0</v>
      </c>
      <c r="R3457" s="38">
        <f t="shared" si="325"/>
        <v>0</v>
      </c>
      <c r="S3457" s="40" t="str">
        <f t="shared" si="322"/>
        <v/>
      </c>
    </row>
    <row r="3458" spans="1:19">
      <c r="A3458" s="33"/>
      <c r="B3458" s="34"/>
      <c r="C3458" s="33"/>
      <c r="D3458" s="33"/>
      <c r="E3458" s="33"/>
      <c r="F3458" s="42"/>
      <c r="G3458" s="42"/>
      <c r="I3458">
        <f t="shared" si="326"/>
        <v>0</v>
      </c>
      <c r="J3458">
        <f t="shared" si="327"/>
        <v>0</v>
      </c>
      <c r="L3458" s="107"/>
      <c r="M3458" s="110"/>
      <c r="N3458" s="109"/>
      <c r="P3458" s="38">
        <f t="shared" si="324"/>
        <v>0</v>
      </c>
      <c r="Q3458" s="105">
        <f t="shared" si="323"/>
        <v>0</v>
      </c>
      <c r="R3458" s="38">
        <f t="shared" si="325"/>
        <v>0</v>
      </c>
      <c r="S3458" s="40" t="str">
        <f t="shared" si="322"/>
        <v/>
      </c>
    </row>
    <row r="3459" spans="1:19">
      <c r="A3459" s="33"/>
      <c r="B3459" s="34"/>
      <c r="C3459" s="33"/>
      <c r="D3459" s="33"/>
      <c r="E3459" s="33"/>
      <c r="F3459" s="42"/>
      <c r="G3459" s="42"/>
      <c r="I3459">
        <f t="shared" si="326"/>
        <v>0</v>
      </c>
      <c r="J3459">
        <f t="shared" si="327"/>
        <v>0</v>
      </c>
      <c r="L3459" s="107"/>
      <c r="M3459" s="110"/>
      <c r="N3459" s="109"/>
      <c r="P3459" s="38">
        <f t="shared" si="324"/>
        <v>0</v>
      </c>
      <c r="Q3459" s="105">
        <f t="shared" si="323"/>
        <v>0</v>
      </c>
      <c r="R3459" s="38">
        <f t="shared" si="325"/>
        <v>0</v>
      </c>
      <c r="S3459" s="40" t="str">
        <f t="shared" si="322"/>
        <v/>
      </c>
    </row>
    <row r="3460" spans="1:19">
      <c r="A3460" s="33"/>
      <c r="B3460" s="34"/>
      <c r="C3460" s="33"/>
      <c r="D3460" s="33"/>
      <c r="E3460" s="33"/>
      <c r="F3460" s="42"/>
      <c r="G3460" s="42"/>
      <c r="I3460">
        <f t="shared" si="326"/>
        <v>0</v>
      </c>
      <c r="J3460">
        <f t="shared" si="327"/>
        <v>0</v>
      </c>
      <c r="L3460" s="107"/>
      <c r="M3460" s="110"/>
      <c r="N3460" s="109"/>
      <c r="P3460" s="38">
        <f t="shared" si="324"/>
        <v>0</v>
      </c>
      <c r="Q3460" s="105">
        <f t="shared" si="323"/>
        <v>0</v>
      </c>
      <c r="R3460" s="38">
        <f t="shared" si="325"/>
        <v>0</v>
      </c>
      <c r="S3460" s="40" t="str">
        <f t="shared" si="322"/>
        <v/>
      </c>
    </row>
    <row r="3461" spans="1:19">
      <c r="A3461" s="33"/>
      <c r="B3461" s="34"/>
      <c r="C3461" s="33"/>
      <c r="D3461" s="33"/>
      <c r="E3461" s="33"/>
      <c r="F3461" s="42"/>
      <c r="G3461" s="42"/>
      <c r="I3461">
        <f t="shared" si="326"/>
        <v>0</v>
      </c>
      <c r="J3461">
        <f t="shared" si="327"/>
        <v>0</v>
      </c>
      <c r="L3461" s="107"/>
      <c r="M3461" s="110"/>
      <c r="N3461" s="109"/>
      <c r="P3461" s="38">
        <f t="shared" si="324"/>
        <v>0</v>
      </c>
      <c r="Q3461" s="105">
        <f t="shared" si="323"/>
        <v>0</v>
      </c>
      <c r="R3461" s="38">
        <f t="shared" si="325"/>
        <v>0</v>
      </c>
      <c r="S3461" s="40" t="str">
        <f t="shared" si="322"/>
        <v/>
      </c>
    </row>
    <row r="3462" spans="1:19">
      <c r="A3462" s="33"/>
      <c r="B3462" s="34"/>
      <c r="C3462" s="33"/>
      <c r="D3462" s="33"/>
      <c r="E3462" s="33"/>
      <c r="F3462" s="42"/>
      <c r="G3462" s="42"/>
      <c r="I3462">
        <f t="shared" si="326"/>
        <v>0</v>
      </c>
      <c r="J3462">
        <f t="shared" si="327"/>
        <v>0</v>
      </c>
      <c r="L3462" s="107"/>
      <c r="M3462" s="110"/>
      <c r="N3462" s="109"/>
      <c r="P3462" s="38">
        <f t="shared" si="324"/>
        <v>0</v>
      </c>
      <c r="Q3462" s="105">
        <f t="shared" si="323"/>
        <v>0</v>
      </c>
      <c r="R3462" s="38">
        <f t="shared" si="325"/>
        <v>0</v>
      </c>
      <c r="S3462" s="40" t="str">
        <f t="shared" si="322"/>
        <v/>
      </c>
    </row>
    <row r="3463" spans="1:19">
      <c r="A3463" s="33"/>
      <c r="B3463" s="34"/>
      <c r="C3463" s="33"/>
      <c r="D3463" s="33"/>
      <c r="E3463" s="33"/>
      <c r="F3463" s="42"/>
      <c r="G3463" s="42"/>
      <c r="I3463">
        <f t="shared" si="326"/>
        <v>0</v>
      </c>
      <c r="J3463">
        <f t="shared" si="327"/>
        <v>0</v>
      </c>
      <c r="L3463" s="107"/>
      <c r="M3463" s="110"/>
      <c r="N3463" s="109"/>
      <c r="P3463" s="38">
        <f t="shared" si="324"/>
        <v>0</v>
      </c>
      <c r="Q3463" s="105">
        <f t="shared" si="323"/>
        <v>0</v>
      </c>
      <c r="R3463" s="38">
        <f t="shared" si="325"/>
        <v>0</v>
      </c>
      <c r="S3463" s="40" t="str">
        <f t="shared" ref="S3463:S3526" si="328">IF(C3463=1,SUM(R3463:R3486)-SUM(P3463:P3486),"")</f>
        <v/>
      </c>
    </row>
    <row r="3464" spans="1:19">
      <c r="A3464" s="33"/>
      <c r="B3464" s="34"/>
      <c r="C3464" s="33"/>
      <c r="D3464" s="33"/>
      <c r="E3464" s="33"/>
      <c r="F3464" s="42"/>
      <c r="G3464" s="42"/>
      <c r="I3464">
        <f t="shared" si="326"/>
        <v>0</v>
      </c>
      <c r="J3464">
        <f t="shared" si="327"/>
        <v>0</v>
      </c>
      <c r="L3464" s="107"/>
      <c r="M3464" s="110"/>
      <c r="N3464" s="109"/>
      <c r="P3464" s="38">
        <f t="shared" si="324"/>
        <v>0</v>
      </c>
      <c r="Q3464" s="105">
        <f t="shared" ref="Q3464:Q3527" si="329">I3464*M3464/1000</f>
        <v>0</v>
      </c>
      <c r="R3464" s="38">
        <f t="shared" si="325"/>
        <v>0</v>
      </c>
      <c r="S3464" s="40" t="str">
        <f t="shared" si="328"/>
        <v/>
      </c>
    </row>
    <row r="3465" spans="1:19">
      <c r="A3465" s="33"/>
      <c r="B3465" s="34"/>
      <c r="C3465" s="33"/>
      <c r="D3465" s="33"/>
      <c r="E3465" s="33"/>
      <c r="F3465" s="42"/>
      <c r="G3465" s="42"/>
      <c r="I3465">
        <f t="shared" si="326"/>
        <v>0</v>
      </c>
      <c r="J3465">
        <f t="shared" si="327"/>
        <v>0</v>
      </c>
      <c r="L3465" s="107"/>
      <c r="M3465" s="110"/>
      <c r="N3465" s="109"/>
      <c r="P3465" s="38">
        <f t="shared" si="324"/>
        <v>0</v>
      </c>
      <c r="Q3465" s="105">
        <f t="shared" si="329"/>
        <v>0</v>
      </c>
      <c r="R3465" s="38">
        <f t="shared" si="325"/>
        <v>0</v>
      </c>
      <c r="S3465" s="40" t="str">
        <f t="shared" si="328"/>
        <v/>
      </c>
    </row>
    <row r="3466" spans="1:19">
      <c r="A3466" s="33"/>
      <c r="B3466" s="34"/>
      <c r="C3466" s="33"/>
      <c r="D3466" s="33"/>
      <c r="E3466" s="33"/>
      <c r="F3466" s="42"/>
      <c r="G3466" s="42"/>
      <c r="I3466">
        <f t="shared" si="326"/>
        <v>0</v>
      </c>
      <c r="J3466">
        <f t="shared" si="327"/>
        <v>0</v>
      </c>
      <c r="L3466" s="107"/>
      <c r="M3466" s="110"/>
      <c r="N3466" s="109"/>
      <c r="P3466" s="38">
        <f t="shared" si="324"/>
        <v>0</v>
      </c>
      <c r="Q3466" s="105">
        <f t="shared" si="329"/>
        <v>0</v>
      </c>
      <c r="R3466" s="38">
        <f t="shared" si="325"/>
        <v>0</v>
      </c>
      <c r="S3466" s="40" t="str">
        <f t="shared" si="328"/>
        <v/>
      </c>
    </row>
    <row r="3467" spans="1:19">
      <c r="A3467" s="33"/>
      <c r="B3467" s="34"/>
      <c r="C3467" s="33"/>
      <c r="D3467" s="33"/>
      <c r="E3467" s="33"/>
      <c r="F3467" s="42"/>
      <c r="G3467" s="42"/>
      <c r="I3467">
        <f t="shared" si="326"/>
        <v>0</v>
      </c>
      <c r="J3467">
        <f t="shared" si="327"/>
        <v>0</v>
      </c>
      <c r="L3467" s="107"/>
      <c r="M3467" s="110"/>
      <c r="N3467" s="109"/>
      <c r="P3467" s="38">
        <f t="shared" si="324"/>
        <v>0</v>
      </c>
      <c r="Q3467" s="105">
        <f t="shared" si="329"/>
        <v>0</v>
      </c>
      <c r="R3467" s="38">
        <f t="shared" si="325"/>
        <v>0</v>
      </c>
      <c r="S3467" s="40" t="str">
        <f t="shared" si="328"/>
        <v/>
      </c>
    </row>
    <row r="3468" spans="1:19">
      <c r="A3468" s="33"/>
      <c r="B3468" s="34"/>
      <c r="C3468" s="33"/>
      <c r="D3468" s="33"/>
      <c r="E3468" s="33"/>
      <c r="F3468" s="42"/>
      <c r="G3468" s="42"/>
      <c r="I3468">
        <f t="shared" si="326"/>
        <v>0</v>
      </c>
      <c r="J3468">
        <f t="shared" si="327"/>
        <v>0</v>
      </c>
      <c r="L3468" s="107"/>
      <c r="M3468" s="110"/>
      <c r="N3468" s="109"/>
      <c r="P3468" s="38">
        <f t="shared" si="324"/>
        <v>0</v>
      </c>
      <c r="Q3468" s="105">
        <f t="shared" si="329"/>
        <v>0</v>
      </c>
      <c r="R3468" s="38">
        <f t="shared" si="325"/>
        <v>0</v>
      </c>
      <c r="S3468" s="40" t="str">
        <f t="shared" si="328"/>
        <v/>
      </c>
    </row>
    <row r="3469" spans="1:19">
      <c r="A3469" s="33"/>
      <c r="B3469" s="34"/>
      <c r="C3469" s="33"/>
      <c r="D3469" s="33"/>
      <c r="E3469" s="33"/>
      <c r="F3469" s="42"/>
      <c r="G3469" s="42"/>
      <c r="I3469">
        <f t="shared" si="326"/>
        <v>0</v>
      </c>
      <c r="J3469">
        <f t="shared" si="327"/>
        <v>0</v>
      </c>
      <c r="L3469" s="107"/>
      <c r="M3469" s="110"/>
      <c r="N3469" s="109"/>
      <c r="P3469" s="38">
        <f t="shared" si="324"/>
        <v>0</v>
      </c>
      <c r="Q3469" s="105">
        <f t="shared" si="329"/>
        <v>0</v>
      </c>
      <c r="R3469" s="38">
        <f t="shared" si="325"/>
        <v>0</v>
      </c>
      <c r="S3469" s="40" t="str">
        <f t="shared" si="328"/>
        <v/>
      </c>
    </row>
    <row r="3470" spans="1:19">
      <c r="A3470" s="33"/>
      <c r="B3470" s="34"/>
      <c r="C3470" s="33"/>
      <c r="D3470" s="33"/>
      <c r="E3470" s="33"/>
      <c r="F3470" s="42"/>
      <c r="G3470" s="42"/>
      <c r="I3470">
        <f t="shared" si="326"/>
        <v>0</v>
      </c>
      <c r="J3470">
        <f t="shared" si="327"/>
        <v>0</v>
      </c>
      <c r="L3470" s="107"/>
      <c r="M3470" s="110"/>
      <c r="N3470" s="109"/>
      <c r="P3470" s="38">
        <f t="shared" si="324"/>
        <v>0</v>
      </c>
      <c r="Q3470" s="105">
        <f t="shared" si="329"/>
        <v>0</v>
      </c>
      <c r="R3470" s="38">
        <f t="shared" si="325"/>
        <v>0</v>
      </c>
      <c r="S3470" s="40" t="str">
        <f t="shared" si="328"/>
        <v/>
      </c>
    </row>
    <row r="3471" spans="1:19">
      <c r="A3471" s="33"/>
      <c r="B3471" s="34"/>
      <c r="C3471" s="33"/>
      <c r="D3471" s="33"/>
      <c r="E3471" s="33"/>
      <c r="F3471" s="42"/>
      <c r="G3471" s="42"/>
      <c r="I3471">
        <f t="shared" si="326"/>
        <v>0</v>
      </c>
      <c r="J3471">
        <f t="shared" si="327"/>
        <v>0</v>
      </c>
      <c r="L3471" s="107"/>
      <c r="M3471" s="110"/>
      <c r="N3471" s="109"/>
      <c r="P3471" s="38">
        <f t="shared" si="324"/>
        <v>0</v>
      </c>
      <c r="Q3471" s="105">
        <f t="shared" si="329"/>
        <v>0</v>
      </c>
      <c r="R3471" s="38">
        <f t="shared" si="325"/>
        <v>0</v>
      </c>
      <c r="S3471" s="40" t="str">
        <f t="shared" si="328"/>
        <v/>
      </c>
    </row>
    <row r="3472" spans="1:19">
      <c r="A3472" s="33"/>
      <c r="B3472" s="34"/>
      <c r="C3472" s="33"/>
      <c r="D3472" s="33"/>
      <c r="E3472" s="33"/>
      <c r="F3472" s="42"/>
      <c r="G3472" s="42"/>
      <c r="I3472">
        <f t="shared" si="326"/>
        <v>0</v>
      </c>
      <c r="J3472">
        <f t="shared" si="327"/>
        <v>0</v>
      </c>
      <c r="L3472" s="107"/>
      <c r="M3472" s="110"/>
      <c r="N3472" s="109"/>
      <c r="P3472" s="38">
        <f t="shared" si="324"/>
        <v>0</v>
      </c>
      <c r="Q3472" s="105">
        <f t="shared" si="329"/>
        <v>0</v>
      </c>
      <c r="R3472" s="38">
        <f t="shared" si="325"/>
        <v>0</v>
      </c>
      <c r="S3472" s="40" t="str">
        <f t="shared" si="328"/>
        <v/>
      </c>
    </row>
    <row r="3473" spans="1:19">
      <c r="A3473" s="33"/>
      <c r="B3473" s="34"/>
      <c r="C3473" s="33"/>
      <c r="D3473" s="33"/>
      <c r="E3473" s="33"/>
      <c r="F3473" s="42"/>
      <c r="G3473" s="42"/>
      <c r="I3473">
        <f t="shared" si="326"/>
        <v>0</v>
      </c>
      <c r="J3473">
        <f t="shared" si="327"/>
        <v>0</v>
      </c>
      <c r="L3473" s="107"/>
      <c r="M3473" s="110"/>
      <c r="N3473" s="109"/>
      <c r="P3473" s="38">
        <f t="shared" si="324"/>
        <v>0</v>
      </c>
      <c r="Q3473" s="105">
        <f t="shared" si="329"/>
        <v>0</v>
      </c>
      <c r="R3473" s="38">
        <f t="shared" si="325"/>
        <v>0</v>
      </c>
      <c r="S3473" s="40" t="str">
        <f t="shared" si="328"/>
        <v/>
      </c>
    </row>
    <row r="3474" spans="1:19">
      <c r="A3474" s="33"/>
      <c r="B3474" s="34"/>
      <c r="C3474" s="33"/>
      <c r="D3474" s="33"/>
      <c r="E3474" s="33"/>
      <c r="F3474" s="42"/>
      <c r="G3474" s="42"/>
      <c r="I3474">
        <f t="shared" si="326"/>
        <v>0</v>
      </c>
      <c r="J3474">
        <f t="shared" si="327"/>
        <v>0</v>
      </c>
      <c r="L3474" s="107"/>
      <c r="M3474" s="110"/>
      <c r="N3474" s="109"/>
      <c r="P3474" s="38">
        <f t="shared" si="324"/>
        <v>0</v>
      </c>
      <c r="Q3474" s="105">
        <f t="shared" si="329"/>
        <v>0</v>
      </c>
      <c r="R3474" s="38">
        <f t="shared" si="325"/>
        <v>0</v>
      </c>
      <c r="S3474" s="40" t="str">
        <f t="shared" si="328"/>
        <v/>
      </c>
    </row>
    <row r="3475" spans="1:19">
      <c r="A3475" s="33"/>
      <c r="B3475" s="34"/>
      <c r="C3475" s="33"/>
      <c r="D3475" s="33"/>
      <c r="E3475" s="33"/>
      <c r="F3475" s="42"/>
      <c r="G3475" s="42"/>
      <c r="I3475">
        <f t="shared" si="326"/>
        <v>0</v>
      </c>
      <c r="J3475">
        <f t="shared" si="327"/>
        <v>0</v>
      </c>
      <c r="L3475" s="107"/>
      <c r="M3475" s="110"/>
      <c r="N3475" s="109"/>
      <c r="P3475" s="38">
        <f t="shared" si="324"/>
        <v>0</v>
      </c>
      <c r="Q3475" s="105">
        <f t="shared" si="329"/>
        <v>0</v>
      </c>
      <c r="R3475" s="38">
        <f t="shared" si="325"/>
        <v>0</v>
      </c>
      <c r="S3475" s="40" t="str">
        <f t="shared" si="328"/>
        <v/>
      </c>
    </row>
    <row r="3476" spans="1:19">
      <c r="A3476" s="33"/>
      <c r="B3476" s="34"/>
      <c r="C3476" s="33"/>
      <c r="D3476" s="33"/>
      <c r="E3476" s="33"/>
      <c r="F3476" s="42"/>
      <c r="G3476" s="42"/>
      <c r="I3476">
        <f t="shared" si="326"/>
        <v>0</v>
      </c>
      <c r="J3476">
        <f t="shared" si="327"/>
        <v>0</v>
      </c>
      <c r="L3476" s="107"/>
      <c r="M3476" s="110"/>
      <c r="N3476" s="109"/>
      <c r="P3476" s="38">
        <f t="shared" si="324"/>
        <v>0</v>
      </c>
      <c r="Q3476" s="105">
        <f t="shared" si="329"/>
        <v>0</v>
      </c>
      <c r="R3476" s="38">
        <f t="shared" si="325"/>
        <v>0</v>
      </c>
      <c r="S3476" s="40" t="str">
        <f t="shared" si="328"/>
        <v/>
      </c>
    </row>
    <row r="3477" spans="1:19">
      <c r="A3477" s="33"/>
      <c r="B3477" s="34"/>
      <c r="C3477" s="33"/>
      <c r="D3477" s="33"/>
      <c r="E3477" s="33"/>
      <c r="F3477" s="42"/>
      <c r="G3477" s="42"/>
      <c r="I3477">
        <f t="shared" si="326"/>
        <v>0</v>
      </c>
      <c r="J3477">
        <f t="shared" si="327"/>
        <v>0</v>
      </c>
      <c r="L3477" s="107"/>
      <c r="M3477" s="110"/>
      <c r="N3477" s="109"/>
      <c r="P3477" s="38">
        <f t="shared" si="324"/>
        <v>0</v>
      </c>
      <c r="Q3477" s="105">
        <f t="shared" si="329"/>
        <v>0</v>
      </c>
      <c r="R3477" s="38">
        <f t="shared" si="325"/>
        <v>0</v>
      </c>
      <c r="S3477" s="40" t="str">
        <f t="shared" si="328"/>
        <v/>
      </c>
    </row>
    <row r="3478" spans="1:19">
      <c r="A3478" s="33"/>
      <c r="B3478" s="34"/>
      <c r="C3478" s="33"/>
      <c r="D3478" s="33"/>
      <c r="E3478" s="33"/>
      <c r="F3478" s="42"/>
      <c r="G3478" s="42"/>
      <c r="I3478">
        <f t="shared" si="326"/>
        <v>0</v>
      </c>
      <c r="J3478">
        <f t="shared" si="327"/>
        <v>0</v>
      </c>
      <c r="L3478" s="107"/>
      <c r="M3478" s="110"/>
      <c r="N3478" s="109"/>
      <c r="P3478" s="38">
        <f t="shared" si="324"/>
        <v>0</v>
      </c>
      <c r="Q3478" s="105">
        <f t="shared" si="329"/>
        <v>0</v>
      </c>
      <c r="R3478" s="38">
        <f t="shared" si="325"/>
        <v>0</v>
      </c>
      <c r="S3478" s="40" t="str">
        <f t="shared" si="328"/>
        <v/>
      </c>
    </row>
    <row r="3479" spans="1:19">
      <c r="A3479" s="33"/>
      <c r="B3479" s="34"/>
      <c r="C3479" s="33"/>
      <c r="D3479" s="33"/>
      <c r="E3479" s="33"/>
      <c r="F3479" s="42"/>
      <c r="G3479" s="42"/>
      <c r="I3479">
        <f t="shared" si="326"/>
        <v>0</v>
      </c>
      <c r="J3479">
        <f t="shared" si="327"/>
        <v>0</v>
      </c>
      <c r="L3479" s="107"/>
      <c r="M3479" s="110"/>
      <c r="N3479" s="109"/>
      <c r="P3479" s="38">
        <f t="shared" si="324"/>
        <v>0</v>
      </c>
      <c r="Q3479" s="105">
        <f t="shared" si="329"/>
        <v>0</v>
      </c>
      <c r="R3479" s="38">
        <f t="shared" si="325"/>
        <v>0</v>
      </c>
      <c r="S3479" s="40" t="str">
        <f t="shared" si="328"/>
        <v/>
      </c>
    </row>
    <row r="3480" spans="1:19">
      <c r="A3480" s="33"/>
      <c r="B3480" s="34"/>
      <c r="C3480" s="33"/>
      <c r="D3480" s="33"/>
      <c r="E3480" s="33"/>
      <c r="F3480" s="42"/>
      <c r="G3480" s="42"/>
      <c r="I3480">
        <f t="shared" si="326"/>
        <v>0</v>
      </c>
      <c r="J3480">
        <f t="shared" si="327"/>
        <v>0</v>
      </c>
      <c r="L3480" s="107"/>
      <c r="M3480" s="110"/>
      <c r="N3480" s="109"/>
      <c r="P3480" s="38">
        <f t="shared" si="324"/>
        <v>0</v>
      </c>
      <c r="Q3480" s="105">
        <f t="shared" si="329"/>
        <v>0</v>
      </c>
      <c r="R3480" s="38">
        <f t="shared" si="325"/>
        <v>0</v>
      </c>
      <c r="S3480" s="40" t="str">
        <f t="shared" si="328"/>
        <v/>
      </c>
    </row>
    <row r="3481" spans="1:19">
      <c r="A3481" s="33"/>
      <c r="B3481" s="34"/>
      <c r="C3481" s="33"/>
      <c r="D3481" s="33"/>
      <c r="E3481" s="33"/>
      <c r="F3481" s="42"/>
      <c r="G3481" s="42"/>
      <c r="I3481">
        <f t="shared" si="326"/>
        <v>0</v>
      </c>
      <c r="J3481">
        <f t="shared" si="327"/>
        <v>0</v>
      </c>
      <c r="L3481" s="107"/>
      <c r="M3481" s="110"/>
      <c r="N3481" s="109"/>
      <c r="P3481" s="38">
        <f t="shared" si="324"/>
        <v>0</v>
      </c>
      <c r="Q3481" s="105">
        <f t="shared" si="329"/>
        <v>0</v>
      </c>
      <c r="R3481" s="38">
        <f t="shared" si="325"/>
        <v>0</v>
      </c>
      <c r="S3481" s="40" t="str">
        <f t="shared" si="328"/>
        <v/>
      </c>
    </row>
    <row r="3482" spans="1:19">
      <c r="A3482" s="33"/>
      <c r="B3482" s="34"/>
      <c r="C3482" s="33"/>
      <c r="D3482" s="33"/>
      <c r="E3482" s="33"/>
      <c r="F3482" s="42"/>
      <c r="G3482" s="42"/>
      <c r="I3482">
        <f t="shared" si="326"/>
        <v>0</v>
      </c>
      <c r="J3482">
        <f t="shared" si="327"/>
        <v>0</v>
      </c>
      <c r="L3482" s="107"/>
      <c r="M3482" s="110"/>
      <c r="N3482" s="109"/>
      <c r="P3482" s="38">
        <f t="shared" si="324"/>
        <v>0</v>
      </c>
      <c r="Q3482" s="105">
        <f t="shared" si="329"/>
        <v>0</v>
      </c>
      <c r="R3482" s="38">
        <f t="shared" si="325"/>
        <v>0</v>
      </c>
      <c r="S3482" s="40" t="str">
        <f t="shared" si="328"/>
        <v/>
      </c>
    </row>
    <row r="3483" spans="1:19">
      <c r="A3483" s="33"/>
      <c r="B3483" s="34"/>
      <c r="C3483" s="33"/>
      <c r="D3483" s="33"/>
      <c r="E3483" s="33"/>
      <c r="F3483" s="42"/>
      <c r="G3483" s="42"/>
      <c r="I3483">
        <f t="shared" si="326"/>
        <v>0</v>
      </c>
      <c r="J3483">
        <f t="shared" si="327"/>
        <v>0</v>
      </c>
      <c r="L3483" s="107"/>
      <c r="M3483" s="110"/>
      <c r="N3483" s="109"/>
      <c r="P3483" s="38">
        <f t="shared" si="324"/>
        <v>0</v>
      </c>
      <c r="Q3483" s="105">
        <f t="shared" si="329"/>
        <v>0</v>
      </c>
      <c r="R3483" s="38">
        <f t="shared" si="325"/>
        <v>0</v>
      </c>
      <c r="S3483" s="40" t="str">
        <f t="shared" si="328"/>
        <v/>
      </c>
    </row>
    <row r="3484" spans="1:19">
      <c r="A3484" s="33"/>
      <c r="B3484" s="34"/>
      <c r="C3484" s="33"/>
      <c r="D3484" s="33"/>
      <c r="E3484" s="33"/>
      <c r="F3484" s="42"/>
      <c r="G3484" s="42"/>
      <c r="I3484">
        <f t="shared" si="326"/>
        <v>0</v>
      </c>
      <c r="J3484">
        <f t="shared" si="327"/>
        <v>0</v>
      </c>
      <c r="L3484" s="107"/>
      <c r="M3484" s="110"/>
      <c r="N3484" s="109"/>
      <c r="P3484" s="38">
        <f t="shared" si="324"/>
        <v>0</v>
      </c>
      <c r="Q3484" s="105">
        <f t="shared" si="329"/>
        <v>0</v>
      </c>
      <c r="R3484" s="38">
        <f t="shared" si="325"/>
        <v>0</v>
      </c>
      <c r="S3484" s="40" t="str">
        <f t="shared" si="328"/>
        <v/>
      </c>
    </row>
    <row r="3485" spans="1:19">
      <c r="A3485" s="33"/>
      <c r="B3485" s="34"/>
      <c r="C3485" s="33"/>
      <c r="D3485" s="33"/>
      <c r="E3485" s="33"/>
      <c r="F3485" s="42"/>
      <c r="G3485" s="42"/>
      <c r="I3485">
        <f t="shared" si="326"/>
        <v>0</v>
      </c>
      <c r="J3485">
        <f t="shared" si="327"/>
        <v>0</v>
      </c>
      <c r="L3485" s="107"/>
      <c r="M3485" s="110"/>
      <c r="N3485" s="109"/>
      <c r="P3485" s="38">
        <f t="shared" si="324"/>
        <v>0</v>
      </c>
      <c r="Q3485" s="105">
        <f t="shared" si="329"/>
        <v>0</v>
      </c>
      <c r="R3485" s="38">
        <f t="shared" si="325"/>
        <v>0</v>
      </c>
      <c r="S3485" s="40" t="str">
        <f t="shared" si="328"/>
        <v/>
      </c>
    </row>
    <row r="3486" spans="1:19">
      <c r="A3486" s="33"/>
      <c r="B3486" s="34"/>
      <c r="C3486" s="33"/>
      <c r="D3486" s="33"/>
      <c r="E3486" s="33"/>
      <c r="F3486" s="42"/>
      <c r="G3486" s="42"/>
      <c r="I3486">
        <f t="shared" si="326"/>
        <v>0</v>
      </c>
      <c r="J3486">
        <f t="shared" si="327"/>
        <v>0</v>
      </c>
      <c r="L3486" s="107"/>
      <c r="M3486" s="110"/>
      <c r="N3486" s="109"/>
      <c r="P3486" s="38">
        <f t="shared" si="324"/>
        <v>0</v>
      </c>
      <c r="Q3486" s="105">
        <f t="shared" si="329"/>
        <v>0</v>
      </c>
      <c r="R3486" s="38">
        <f t="shared" si="325"/>
        <v>0</v>
      </c>
      <c r="S3486" s="40" t="str">
        <f t="shared" si="328"/>
        <v/>
      </c>
    </row>
    <row r="3487" spans="1:19">
      <c r="A3487" s="33"/>
      <c r="B3487" s="34"/>
      <c r="C3487" s="33"/>
      <c r="D3487" s="33"/>
      <c r="E3487" s="33"/>
      <c r="F3487" s="42"/>
      <c r="G3487" s="42"/>
      <c r="I3487">
        <f t="shared" si="326"/>
        <v>0</v>
      </c>
      <c r="J3487">
        <f t="shared" si="327"/>
        <v>0</v>
      </c>
      <c r="L3487" s="107"/>
      <c r="M3487" s="110"/>
      <c r="N3487" s="109"/>
      <c r="P3487" s="38">
        <f t="shared" si="324"/>
        <v>0</v>
      </c>
      <c r="Q3487" s="105">
        <f t="shared" si="329"/>
        <v>0</v>
      </c>
      <c r="R3487" s="38">
        <f t="shared" si="325"/>
        <v>0</v>
      </c>
      <c r="S3487" s="40" t="str">
        <f t="shared" si="328"/>
        <v/>
      </c>
    </row>
    <row r="3488" spans="1:19">
      <c r="A3488" s="33"/>
      <c r="B3488" s="34"/>
      <c r="C3488" s="33"/>
      <c r="D3488" s="33"/>
      <c r="E3488" s="33"/>
      <c r="F3488" s="42"/>
      <c r="G3488" s="42"/>
      <c r="I3488">
        <f t="shared" si="326"/>
        <v>0</v>
      </c>
      <c r="J3488">
        <f t="shared" si="327"/>
        <v>0</v>
      </c>
      <c r="L3488" s="107"/>
      <c r="M3488" s="110"/>
      <c r="N3488" s="109"/>
      <c r="P3488" s="38">
        <f t="shared" si="324"/>
        <v>0</v>
      </c>
      <c r="Q3488" s="105">
        <f t="shared" si="329"/>
        <v>0</v>
      </c>
      <c r="R3488" s="38">
        <f t="shared" si="325"/>
        <v>0</v>
      </c>
      <c r="S3488" s="40" t="str">
        <f t="shared" si="328"/>
        <v/>
      </c>
    </row>
    <row r="3489" spans="1:19">
      <c r="A3489" s="33"/>
      <c r="B3489" s="34"/>
      <c r="C3489" s="33"/>
      <c r="D3489" s="33"/>
      <c r="E3489" s="33"/>
      <c r="F3489" s="42"/>
      <c r="G3489" s="42"/>
      <c r="I3489">
        <f t="shared" si="326"/>
        <v>0</v>
      </c>
      <c r="J3489">
        <f t="shared" si="327"/>
        <v>0</v>
      </c>
      <c r="L3489" s="107"/>
      <c r="M3489" s="110"/>
      <c r="N3489" s="109"/>
      <c r="P3489" s="38">
        <f t="shared" si="324"/>
        <v>0</v>
      </c>
      <c r="Q3489" s="105">
        <f t="shared" si="329"/>
        <v>0</v>
      </c>
      <c r="R3489" s="38">
        <f t="shared" si="325"/>
        <v>0</v>
      </c>
      <c r="S3489" s="40" t="str">
        <f t="shared" si="328"/>
        <v/>
      </c>
    </row>
    <row r="3490" spans="1:19">
      <c r="A3490" s="33"/>
      <c r="B3490" s="34"/>
      <c r="C3490" s="33"/>
      <c r="D3490" s="33"/>
      <c r="E3490" s="33"/>
      <c r="F3490" s="42"/>
      <c r="G3490" s="42"/>
      <c r="I3490">
        <f t="shared" si="326"/>
        <v>0</v>
      </c>
      <c r="J3490">
        <f t="shared" si="327"/>
        <v>0</v>
      </c>
      <c r="L3490" s="107"/>
      <c r="M3490" s="110"/>
      <c r="N3490" s="109"/>
      <c r="P3490" s="38">
        <f t="shared" si="324"/>
        <v>0</v>
      </c>
      <c r="Q3490" s="105">
        <f t="shared" si="329"/>
        <v>0</v>
      </c>
      <c r="R3490" s="38">
        <f t="shared" si="325"/>
        <v>0</v>
      </c>
      <c r="S3490" s="40" t="str">
        <f t="shared" si="328"/>
        <v/>
      </c>
    </row>
    <row r="3491" spans="1:19">
      <c r="A3491" s="33"/>
      <c r="B3491" s="34"/>
      <c r="C3491" s="33"/>
      <c r="D3491" s="33"/>
      <c r="E3491" s="33"/>
      <c r="F3491" s="42"/>
      <c r="G3491" s="42"/>
      <c r="I3491">
        <f t="shared" si="326"/>
        <v>0</v>
      </c>
      <c r="J3491">
        <f t="shared" si="327"/>
        <v>0</v>
      </c>
      <c r="L3491" s="107"/>
      <c r="M3491" s="110"/>
      <c r="N3491" s="109"/>
      <c r="P3491" s="38">
        <f t="shared" si="324"/>
        <v>0</v>
      </c>
      <c r="Q3491" s="105">
        <f t="shared" si="329"/>
        <v>0</v>
      </c>
      <c r="R3491" s="38">
        <f t="shared" si="325"/>
        <v>0</v>
      </c>
      <c r="S3491" s="40" t="str">
        <f t="shared" si="328"/>
        <v/>
      </c>
    </row>
    <row r="3492" spans="1:19">
      <c r="A3492" s="33"/>
      <c r="B3492" s="34"/>
      <c r="C3492" s="33"/>
      <c r="D3492" s="33"/>
      <c r="E3492" s="33"/>
      <c r="F3492" s="42"/>
      <c r="G3492" s="42"/>
      <c r="I3492">
        <f t="shared" si="326"/>
        <v>0</v>
      </c>
      <c r="J3492">
        <f t="shared" si="327"/>
        <v>0</v>
      </c>
      <c r="L3492" s="107"/>
      <c r="M3492" s="110"/>
      <c r="N3492" s="109"/>
      <c r="P3492" s="38">
        <f t="shared" si="324"/>
        <v>0</v>
      </c>
      <c r="Q3492" s="105">
        <f t="shared" si="329"/>
        <v>0</v>
      </c>
      <c r="R3492" s="38">
        <f t="shared" si="325"/>
        <v>0</v>
      </c>
      <c r="S3492" s="40" t="str">
        <f t="shared" si="328"/>
        <v/>
      </c>
    </row>
    <row r="3493" spans="1:19">
      <c r="A3493" s="33"/>
      <c r="B3493" s="34"/>
      <c r="C3493" s="33"/>
      <c r="D3493" s="33"/>
      <c r="E3493" s="33"/>
      <c r="F3493" s="42"/>
      <c r="G3493" s="42"/>
      <c r="I3493">
        <f t="shared" si="326"/>
        <v>0</v>
      </c>
      <c r="J3493">
        <f t="shared" si="327"/>
        <v>0</v>
      </c>
      <c r="L3493" s="107"/>
      <c r="M3493" s="110"/>
      <c r="N3493" s="109"/>
      <c r="P3493" s="38">
        <f t="shared" si="324"/>
        <v>0</v>
      </c>
      <c r="Q3493" s="105">
        <f t="shared" si="329"/>
        <v>0</v>
      </c>
      <c r="R3493" s="38">
        <f t="shared" si="325"/>
        <v>0</v>
      </c>
      <c r="S3493" s="40" t="str">
        <f t="shared" si="328"/>
        <v/>
      </c>
    </row>
    <row r="3494" spans="1:19">
      <c r="A3494" s="33"/>
      <c r="B3494" s="34"/>
      <c r="C3494" s="33"/>
      <c r="D3494" s="33"/>
      <c r="E3494" s="33"/>
      <c r="F3494" s="42"/>
      <c r="G3494" s="42"/>
      <c r="I3494">
        <f t="shared" si="326"/>
        <v>0</v>
      </c>
      <c r="J3494">
        <f t="shared" si="327"/>
        <v>0</v>
      </c>
      <c r="L3494" s="107"/>
      <c r="M3494" s="110"/>
      <c r="N3494" s="109"/>
      <c r="P3494" s="38">
        <f t="shared" si="324"/>
        <v>0</v>
      </c>
      <c r="Q3494" s="105">
        <f t="shared" si="329"/>
        <v>0</v>
      </c>
      <c r="R3494" s="38">
        <f t="shared" si="325"/>
        <v>0</v>
      </c>
      <c r="S3494" s="40" t="str">
        <f t="shared" si="328"/>
        <v/>
      </c>
    </row>
    <row r="3495" spans="1:19">
      <c r="A3495" s="33"/>
      <c r="B3495" s="34"/>
      <c r="C3495" s="33"/>
      <c r="D3495" s="33"/>
      <c r="E3495" s="33"/>
      <c r="F3495" s="42"/>
      <c r="G3495" s="42"/>
      <c r="I3495">
        <f t="shared" si="326"/>
        <v>0</v>
      </c>
      <c r="J3495">
        <f t="shared" si="327"/>
        <v>0</v>
      </c>
      <c r="L3495" s="107"/>
      <c r="M3495" s="110"/>
      <c r="N3495" s="109"/>
      <c r="P3495" s="38">
        <f t="shared" si="324"/>
        <v>0</v>
      </c>
      <c r="Q3495" s="105">
        <f t="shared" si="329"/>
        <v>0</v>
      </c>
      <c r="R3495" s="38">
        <f t="shared" si="325"/>
        <v>0</v>
      </c>
      <c r="S3495" s="40" t="str">
        <f t="shared" si="328"/>
        <v/>
      </c>
    </row>
    <row r="3496" spans="1:19">
      <c r="A3496" s="33"/>
      <c r="B3496" s="34"/>
      <c r="C3496" s="33"/>
      <c r="D3496" s="33"/>
      <c r="E3496" s="33"/>
      <c r="F3496" s="42"/>
      <c r="G3496" s="42"/>
      <c r="I3496">
        <f t="shared" si="326"/>
        <v>0</v>
      </c>
      <c r="J3496">
        <f t="shared" si="327"/>
        <v>0</v>
      </c>
      <c r="L3496" s="107"/>
      <c r="M3496" s="110"/>
      <c r="N3496" s="109"/>
      <c r="P3496" s="38">
        <f t="shared" si="324"/>
        <v>0</v>
      </c>
      <c r="Q3496" s="105">
        <f t="shared" si="329"/>
        <v>0</v>
      </c>
      <c r="R3496" s="38">
        <f t="shared" si="325"/>
        <v>0</v>
      </c>
      <c r="S3496" s="40" t="str">
        <f t="shared" si="328"/>
        <v/>
      </c>
    </row>
    <row r="3497" spans="1:19">
      <c r="A3497" s="33"/>
      <c r="B3497" s="34"/>
      <c r="C3497" s="33"/>
      <c r="D3497" s="33"/>
      <c r="E3497" s="33"/>
      <c r="F3497" s="42"/>
      <c r="G3497" s="42"/>
      <c r="I3497">
        <f t="shared" si="326"/>
        <v>0</v>
      </c>
      <c r="J3497">
        <f t="shared" si="327"/>
        <v>0</v>
      </c>
      <c r="L3497" s="107"/>
      <c r="M3497" s="110"/>
      <c r="N3497" s="109"/>
      <c r="P3497" s="38">
        <f t="shared" si="324"/>
        <v>0</v>
      </c>
      <c r="Q3497" s="105">
        <f t="shared" si="329"/>
        <v>0</v>
      </c>
      <c r="R3497" s="38">
        <f t="shared" si="325"/>
        <v>0</v>
      </c>
      <c r="S3497" s="40" t="str">
        <f t="shared" si="328"/>
        <v/>
      </c>
    </row>
    <row r="3498" spans="1:19">
      <c r="A3498" s="33"/>
      <c r="B3498" s="34"/>
      <c r="C3498" s="33"/>
      <c r="D3498" s="33"/>
      <c r="E3498" s="33"/>
      <c r="F3498" s="42"/>
      <c r="G3498" s="42"/>
      <c r="I3498">
        <f t="shared" si="326"/>
        <v>0</v>
      </c>
      <c r="J3498">
        <f t="shared" si="327"/>
        <v>0</v>
      </c>
      <c r="L3498" s="107"/>
      <c r="M3498" s="110"/>
      <c r="N3498" s="109"/>
      <c r="P3498" s="38">
        <f t="shared" si="324"/>
        <v>0</v>
      </c>
      <c r="Q3498" s="105">
        <f t="shared" si="329"/>
        <v>0</v>
      </c>
      <c r="R3498" s="38">
        <f t="shared" si="325"/>
        <v>0</v>
      </c>
      <c r="S3498" s="40" t="str">
        <f t="shared" si="328"/>
        <v/>
      </c>
    </row>
    <row r="3499" spans="1:19">
      <c r="A3499" s="33"/>
      <c r="B3499" s="34"/>
      <c r="C3499" s="33"/>
      <c r="D3499" s="33"/>
      <c r="E3499" s="33"/>
      <c r="F3499" s="42"/>
      <c r="G3499" s="42"/>
      <c r="I3499">
        <f t="shared" si="326"/>
        <v>0</v>
      </c>
      <c r="J3499">
        <f t="shared" si="327"/>
        <v>0</v>
      </c>
      <c r="L3499" s="107"/>
      <c r="M3499" s="110"/>
      <c r="N3499" s="109"/>
      <c r="P3499" s="38">
        <f t="shared" si="324"/>
        <v>0</v>
      </c>
      <c r="Q3499" s="105">
        <f t="shared" si="329"/>
        <v>0</v>
      </c>
      <c r="R3499" s="38">
        <f t="shared" si="325"/>
        <v>0</v>
      </c>
      <c r="S3499" s="40" t="str">
        <f t="shared" si="328"/>
        <v/>
      </c>
    </row>
    <row r="3500" spans="1:19">
      <c r="A3500" s="33"/>
      <c r="B3500" s="34"/>
      <c r="C3500" s="33"/>
      <c r="D3500" s="33"/>
      <c r="E3500" s="33"/>
      <c r="F3500" s="42"/>
      <c r="G3500" s="42"/>
      <c r="I3500">
        <f t="shared" si="326"/>
        <v>0</v>
      </c>
      <c r="J3500">
        <f t="shared" si="327"/>
        <v>0</v>
      </c>
      <c r="L3500" s="107"/>
      <c r="M3500" s="110"/>
      <c r="N3500" s="109"/>
      <c r="P3500" s="38">
        <f t="shared" si="324"/>
        <v>0</v>
      </c>
      <c r="Q3500" s="105">
        <f t="shared" si="329"/>
        <v>0</v>
      </c>
      <c r="R3500" s="38">
        <f t="shared" si="325"/>
        <v>0</v>
      </c>
      <c r="S3500" s="40" t="str">
        <f t="shared" si="328"/>
        <v/>
      </c>
    </row>
    <row r="3501" spans="1:19">
      <c r="A3501" s="33"/>
      <c r="B3501" s="34"/>
      <c r="C3501" s="33"/>
      <c r="D3501" s="33"/>
      <c r="E3501" s="33"/>
      <c r="F3501" s="42"/>
      <c r="G3501" s="42"/>
      <c r="I3501">
        <f t="shared" si="326"/>
        <v>0</v>
      </c>
      <c r="J3501">
        <f t="shared" si="327"/>
        <v>0</v>
      </c>
      <c r="L3501" s="107"/>
      <c r="M3501" s="110"/>
      <c r="N3501" s="109"/>
      <c r="P3501" s="38">
        <f t="shared" si="324"/>
        <v>0</v>
      </c>
      <c r="Q3501" s="105">
        <f t="shared" si="329"/>
        <v>0</v>
      </c>
      <c r="R3501" s="38">
        <f t="shared" si="325"/>
        <v>0</v>
      </c>
      <c r="S3501" s="40" t="str">
        <f t="shared" si="328"/>
        <v/>
      </c>
    </row>
    <row r="3502" spans="1:19">
      <c r="A3502" s="33"/>
      <c r="B3502" s="34"/>
      <c r="C3502" s="33"/>
      <c r="D3502" s="33"/>
      <c r="E3502" s="33"/>
      <c r="F3502" s="42"/>
      <c r="G3502" s="42"/>
      <c r="I3502">
        <f t="shared" si="326"/>
        <v>0</v>
      </c>
      <c r="J3502">
        <f t="shared" si="327"/>
        <v>0</v>
      </c>
      <c r="L3502" s="107"/>
      <c r="M3502" s="110"/>
      <c r="N3502" s="109"/>
      <c r="P3502" s="38">
        <f t="shared" si="324"/>
        <v>0</v>
      </c>
      <c r="Q3502" s="105">
        <f t="shared" si="329"/>
        <v>0</v>
      </c>
      <c r="R3502" s="38">
        <f t="shared" si="325"/>
        <v>0</v>
      </c>
      <c r="S3502" s="40" t="str">
        <f t="shared" si="328"/>
        <v/>
      </c>
    </row>
    <row r="3503" spans="1:19">
      <c r="A3503" s="33"/>
      <c r="B3503" s="34"/>
      <c r="C3503" s="33"/>
      <c r="D3503" s="33"/>
      <c r="E3503" s="33"/>
      <c r="F3503" s="42"/>
      <c r="G3503" s="42"/>
      <c r="I3503">
        <f t="shared" si="326"/>
        <v>0</v>
      </c>
      <c r="J3503">
        <f t="shared" si="327"/>
        <v>0</v>
      </c>
      <c r="L3503" s="107"/>
      <c r="M3503" s="110"/>
      <c r="N3503" s="109"/>
      <c r="P3503" s="38">
        <f t="shared" si="324"/>
        <v>0</v>
      </c>
      <c r="Q3503" s="105">
        <f t="shared" si="329"/>
        <v>0</v>
      </c>
      <c r="R3503" s="38">
        <f t="shared" si="325"/>
        <v>0</v>
      </c>
      <c r="S3503" s="40" t="str">
        <f t="shared" si="328"/>
        <v/>
      </c>
    </row>
    <row r="3504" spans="1:19">
      <c r="A3504" s="33"/>
      <c r="B3504" s="34"/>
      <c r="C3504" s="33"/>
      <c r="D3504" s="33"/>
      <c r="E3504" s="33"/>
      <c r="F3504" s="42"/>
      <c r="G3504" s="42"/>
      <c r="I3504">
        <f t="shared" si="326"/>
        <v>0</v>
      </c>
      <c r="J3504">
        <f t="shared" si="327"/>
        <v>0</v>
      </c>
      <c r="L3504" s="107"/>
      <c r="M3504" s="110"/>
      <c r="N3504" s="109"/>
      <c r="P3504" s="38">
        <f t="shared" si="324"/>
        <v>0</v>
      </c>
      <c r="Q3504" s="105">
        <f t="shared" si="329"/>
        <v>0</v>
      </c>
      <c r="R3504" s="38">
        <f t="shared" si="325"/>
        <v>0</v>
      </c>
      <c r="S3504" s="40" t="str">
        <f t="shared" si="328"/>
        <v/>
      </c>
    </row>
    <row r="3505" spans="1:19">
      <c r="A3505" s="33"/>
      <c r="B3505" s="34"/>
      <c r="C3505" s="33"/>
      <c r="D3505" s="33"/>
      <c r="E3505" s="33"/>
      <c r="F3505" s="42"/>
      <c r="G3505" s="42"/>
      <c r="I3505">
        <f t="shared" si="326"/>
        <v>0</v>
      </c>
      <c r="J3505">
        <f t="shared" si="327"/>
        <v>0</v>
      </c>
      <c r="L3505" s="107"/>
      <c r="M3505" s="110"/>
      <c r="N3505" s="109"/>
      <c r="P3505" s="38">
        <f t="shared" si="324"/>
        <v>0</v>
      </c>
      <c r="Q3505" s="105">
        <f t="shared" si="329"/>
        <v>0</v>
      </c>
      <c r="R3505" s="38">
        <f t="shared" si="325"/>
        <v>0</v>
      </c>
      <c r="S3505" s="40" t="str">
        <f t="shared" si="328"/>
        <v/>
      </c>
    </row>
    <row r="3506" spans="1:19">
      <c r="A3506" s="33"/>
      <c r="B3506" s="34"/>
      <c r="C3506" s="33"/>
      <c r="D3506" s="33"/>
      <c r="E3506" s="33"/>
      <c r="F3506" s="42"/>
      <c r="G3506" s="42"/>
      <c r="I3506">
        <f t="shared" si="326"/>
        <v>0</v>
      </c>
      <c r="J3506">
        <f t="shared" si="327"/>
        <v>0</v>
      </c>
      <c r="L3506" s="107"/>
      <c r="M3506" s="110"/>
      <c r="N3506" s="109"/>
      <c r="P3506" s="38">
        <f t="shared" si="324"/>
        <v>0</v>
      </c>
      <c r="Q3506" s="105">
        <f t="shared" si="329"/>
        <v>0</v>
      </c>
      <c r="R3506" s="38">
        <f t="shared" si="325"/>
        <v>0</v>
      </c>
      <c r="S3506" s="40" t="str">
        <f t="shared" si="328"/>
        <v/>
      </c>
    </row>
    <row r="3507" spans="1:19">
      <c r="A3507" s="33"/>
      <c r="B3507" s="34"/>
      <c r="C3507" s="33"/>
      <c r="D3507" s="33"/>
      <c r="E3507" s="33"/>
      <c r="F3507" s="42"/>
      <c r="G3507" s="42"/>
      <c r="I3507">
        <f t="shared" si="326"/>
        <v>0</v>
      </c>
      <c r="J3507">
        <f t="shared" si="327"/>
        <v>0</v>
      </c>
      <c r="L3507" s="107"/>
      <c r="M3507" s="110"/>
      <c r="N3507" s="109"/>
      <c r="P3507" s="38">
        <f t="shared" si="324"/>
        <v>0</v>
      </c>
      <c r="Q3507" s="105">
        <f t="shared" si="329"/>
        <v>0</v>
      </c>
      <c r="R3507" s="38">
        <f t="shared" si="325"/>
        <v>0</v>
      </c>
      <c r="S3507" s="40" t="str">
        <f t="shared" si="328"/>
        <v/>
      </c>
    </row>
    <row r="3508" spans="1:19">
      <c r="A3508" s="33"/>
      <c r="B3508" s="34"/>
      <c r="C3508" s="33"/>
      <c r="D3508" s="33"/>
      <c r="E3508" s="33"/>
      <c r="F3508" s="42"/>
      <c r="G3508" s="42"/>
      <c r="I3508">
        <f t="shared" si="326"/>
        <v>0</v>
      </c>
      <c r="J3508">
        <f t="shared" si="327"/>
        <v>0</v>
      </c>
      <c r="L3508" s="107"/>
      <c r="M3508" s="110"/>
      <c r="N3508" s="109"/>
      <c r="P3508" s="38">
        <f t="shared" si="324"/>
        <v>0</v>
      </c>
      <c r="Q3508" s="105">
        <f t="shared" si="329"/>
        <v>0</v>
      </c>
      <c r="R3508" s="38">
        <f t="shared" si="325"/>
        <v>0</v>
      </c>
      <c r="S3508" s="40" t="str">
        <f t="shared" si="328"/>
        <v/>
      </c>
    </row>
    <row r="3509" spans="1:19">
      <c r="A3509" s="33"/>
      <c r="B3509" s="34"/>
      <c r="C3509" s="33"/>
      <c r="D3509" s="33"/>
      <c r="E3509" s="33"/>
      <c r="F3509" s="42"/>
      <c r="G3509" s="42"/>
      <c r="I3509">
        <f t="shared" si="326"/>
        <v>0</v>
      </c>
      <c r="J3509">
        <f t="shared" si="327"/>
        <v>0</v>
      </c>
      <c r="L3509" s="107"/>
      <c r="M3509" s="110"/>
      <c r="N3509" s="109"/>
      <c r="P3509" s="38">
        <f t="shared" si="324"/>
        <v>0</v>
      </c>
      <c r="Q3509" s="105">
        <f t="shared" si="329"/>
        <v>0</v>
      </c>
      <c r="R3509" s="38">
        <f t="shared" si="325"/>
        <v>0</v>
      </c>
      <c r="S3509" s="40" t="str">
        <f t="shared" si="328"/>
        <v/>
      </c>
    </row>
    <row r="3510" spans="1:19">
      <c r="A3510" s="33"/>
      <c r="B3510" s="34"/>
      <c r="C3510" s="33"/>
      <c r="D3510" s="33"/>
      <c r="E3510" s="33"/>
      <c r="F3510" s="42"/>
      <c r="G3510" s="42"/>
      <c r="I3510">
        <f t="shared" si="326"/>
        <v>0</v>
      </c>
      <c r="J3510">
        <f t="shared" si="327"/>
        <v>0</v>
      </c>
      <c r="L3510" s="107"/>
      <c r="M3510" s="110"/>
      <c r="N3510" s="109"/>
      <c r="P3510" s="38">
        <f t="shared" si="324"/>
        <v>0</v>
      </c>
      <c r="Q3510" s="105">
        <f t="shared" si="329"/>
        <v>0</v>
      </c>
      <c r="R3510" s="38">
        <f t="shared" si="325"/>
        <v>0</v>
      </c>
      <c r="S3510" s="40" t="str">
        <f t="shared" si="328"/>
        <v/>
      </c>
    </row>
    <row r="3511" spans="1:19">
      <c r="A3511" s="33"/>
      <c r="B3511" s="34"/>
      <c r="C3511" s="33"/>
      <c r="D3511" s="33"/>
      <c r="E3511" s="33"/>
      <c r="F3511" s="42"/>
      <c r="G3511" s="42"/>
      <c r="I3511">
        <f t="shared" si="326"/>
        <v>0</v>
      </c>
      <c r="J3511">
        <f t="shared" si="327"/>
        <v>0</v>
      </c>
      <c r="L3511" s="107"/>
      <c r="M3511" s="110"/>
      <c r="N3511" s="109"/>
      <c r="P3511" s="38">
        <f t="shared" ref="P3511:P3574" si="330">I3511*L3511/1000</f>
        <v>0</v>
      </c>
      <c r="Q3511" s="105">
        <f t="shared" si="329"/>
        <v>0</v>
      </c>
      <c r="R3511" s="38">
        <f t="shared" ref="R3511:R3574" si="331">J3511*N3511/1000</f>
        <v>0</v>
      </c>
      <c r="S3511" s="40" t="str">
        <f t="shared" si="328"/>
        <v/>
      </c>
    </row>
    <row r="3512" spans="1:19">
      <c r="A3512" s="33"/>
      <c r="B3512" s="34"/>
      <c r="C3512" s="33"/>
      <c r="D3512" s="33"/>
      <c r="E3512" s="33"/>
      <c r="F3512" s="42"/>
      <c r="G3512" s="42"/>
      <c r="I3512">
        <f t="shared" ref="I3512:I3575" si="332">IF(OR(E3512="R",E3512="E"),D3512,IF(D3512&gt;=E3512,D3512-E3512,0))</f>
        <v>0</v>
      </c>
      <c r="J3512">
        <f t="shared" ref="J3512:J3575" si="333">IF(OR(E3512="R",E3512="E"),0,IF(E3512&gt;D3512,E3512-D3512,0))</f>
        <v>0</v>
      </c>
      <c r="L3512" s="107"/>
      <c r="M3512" s="110"/>
      <c r="N3512" s="109"/>
      <c r="P3512" s="38">
        <f t="shared" si="330"/>
        <v>0</v>
      </c>
      <c r="Q3512" s="105">
        <f t="shared" si="329"/>
        <v>0</v>
      </c>
      <c r="R3512" s="38">
        <f t="shared" si="331"/>
        <v>0</v>
      </c>
      <c r="S3512" s="40" t="str">
        <f t="shared" si="328"/>
        <v/>
      </c>
    </row>
    <row r="3513" spans="1:19">
      <c r="A3513" s="33"/>
      <c r="B3513" s="34"/>
      <c r="C3513" s="33"/>
      <c r="D3513" s="33"/>
      <c r="E3513" s="33"/>
      <c r="F3513" s="42"/>
      <c r="G3513" s="42"/>
      <c r="I3513">
        <f t="shared" si="332"/>
        <v>0</v>
      </c>
      <c r="J3513">
        <f t="shared" si="333"/>
        <v>0</v>
      </c>
      <c r="L3513" s="107"/>
      <c r="M3513" s="110"/>
      <c r="N3513" s="109"/>
      <c r="P3513" s="38">
        <f t="shared" si="330"/>
        <v>0</v>
      </c>
      <c r="Q3513" s="105">
        <f t="shared" si="329"/>
        <v>0</v>
      </c>
      <c r="R3513" s="38">
        <f t="shared" si="331"/>
        <v>0</v>
      </c>
      <c r="S3513" s="40" t="str">
        <f t="shared" si="328"/>
        <v/>
      </c>
    </row>
    <row r="3514" spans="1:19">
      <c r="A3514" s="33"/>
      <c r="B3514" s="34"/>
      <c r="C3514" s="33"/>
      <c r="D3514" s="33"/>
      <c r="E3514" s="33"/>
      <c r="F3514" s="42"/>
      <c r="G3514" s="42"/>
      <c r="I3514">
        <f t="shared" si="332"/>
        <v>0</v>
      </c>
      <c r="J3514">
        <f t="shared" si="333"/>
        <v>0</v>
      </c>
      <c r="L3514" s="107"/>
      <c r="M3514" s="110"/>
      <c r="N3514" s="109"/>
      <c r="P3514" s="38">
        <f t="shared" si="330"/>
        <v>0</v>
      </c>
      <c r="Q3514" s="105">
        <f t="shared" si="329"/>
        <v>0</v>
      </c>
      <c r="R3514" s="38">
        <f t="shared" si="331"/>
        <v>0</v>
      </c>
      <c r="S3514" s="40" t="str">
        <f t="shared" si="328"/>
        <v/>
      </c>
    </row>
    <row r="3515" spans="1:19">
      <c r="A3515" s="33"/>
      <c r="B3515" s="34"/>
      <c r="C3515" s="33"/>
      <c r="D3515" s="33"/>
      <c r="E3515" s="33"/>
      <c r="F3515" s="42"/>
      <c r="G3515" s="42"/>
      <c r="I3515">
        <f t="shared" si="332"/>
        <v>0</v>
      </c>
      <c r="J3515">
        <f t="shared" si="333"/>
        <v>0</v>
      </c>
      <c r="L3515" s="107"/>
      <c r="M3515" s="110"/>
      <c r="N3515" s="109"/>
      <c r="P3515" s="38">
        <f t="shared" si="330"/>
        <v>0</v>
      </c>
      <c r="Q3515" s="105">
        <f t="shared" si="329"/>
        <v>0</v>
      </c>
      <c r="R3515" s="38">
        <f t="shared" si="331"/>
        <v>0</v>
      </c>
      <c r="S3515" s="40" t="str">
        <f t="shared" si="328"/>
        <v/>
      </c>
    </row>
    <row r="3516" spans="1:19">
      <c r="A3516" s="33"/>
      <c r="B3516" s="34"/>
      <c r="C3516" s="33"/>
      <c r="D3516" s="33"/>
      <c r="E3516" s="33"/>
      <c r="F3516" s="42"/>
      <c r="G3516" s="42"/>
      <c r="I3516">
        <f t="shared" si="332"/>
        <v>0</v>
      </c>
      <c r="J3516">
        <f t="shared" si="333"/>
        <v>0</v>
      </c>
      <c r="L3516" s="107"/>
      <c r="M3516" s="110"/>
      <c r="N3516" s="109"/>
      <c r="P3516" s="38">
        <f t="shared" si="330"/>
        <v>0</v>
      </c>
      <c r="Q3516" s="105">
        <f t="shared" si="329"/>
        <v>0</v>
      </c>
      <c r="R3516" s="38">
        <f t="shared" si="331"/>
        <v>0</v>
      </c>
      <c r="S3516" s="40" t="str">
        <f t="shared" si="328"/>
        <v/>
      </c>
    </row>
    <row r="3517" spans="1:19">
      <c r="A3517" s="33"/>
      <c r="B3517" s="34"/>
      <c r="C3517" s="33"/>
      <c r="D3517" s="33"/>
      <c r="E3517" s="33"/>
      <c r="F3517" s="42"/>
      <c r="G3517" s="42"/>
      <c r="I3517">
        <f t="shared" si="332"/>
        <v>0</v>
      </c>
      <c r="J3517">
        <f t="shared" si="333"/>
        <v>0</v>
      </c>
      <c r="L3517" s="107"/>
      <c r="M3517" s="110"/>
      <c r="N3517" s="109"/>
      <c r="P3517" s="38">
        <f t="shared" si="330"/>
        <v>0</v>
      </c>
      <c r="Q3517" s="105">
        <f t="shared" si="329"/>
        <v>0</v>
      </c>
      <c r="R3517" s="38">
        <f t="shared" si="331"/>
        <v>0</v>
      </c>
      <c r="S3517" s="40" t="str">
        <f t="shared" si="328"/>
        <v/>
      </c>
    </row>
    <row r="3518" spans="1:19">
      <c r="A3518" s="33"/>
      <c r="B3518" s="34"/>
      <c r="C3518" s="33"/>
      <c r="D3518" s="33"/>
      <c r="E3518" s="33"/>
      <c r="F3518" s="42"/>
      <c r="G3518" s="42"/>
      <c r="I3518">
        <f t="shared" si="332"/>
        <v>0</v>
      </c>
      <c r="J3518">
        <f t="shared" si="333"/>
        <v>0</v>
      </c>
      <c r="L3518" s="107"/>
      <c r="M3518" s="110"/>
      <c r="N3518" s="109"/>
      <c r="P3518" s="38">
        <f t="shared" si="330"/>
        <v>0</v>
      </c>
      <c r="Q3518" s="105">
        <f t="shared" si="329"/>
        <v>0</v>
      </c>
      <c r="R3518" s="38">
        <f t="shared" si="331"/>
        <v>0</v>
      </c>
      <c r="S3518" s="40" t="str">
        <f t="shared" si="328"/>
        <v/>
      </c>
    </row>
    <row r="3519" spans="1:19">
      <c r="A3519" s="33"/>
      <c r="B3519" s="34"/>
      <c r="C3519" s="33"/>
      <c r="D3519" s="33"/>
      <c r="E3519" s="33"/>
      <c r="F3519" s="42"/>
      <c r="G3519" s="42"/>
      <c r="I3519">
        <f t="shared" si="332"/>
        <v>0</v>
      </c>
      <c r="J3519">
        <f t="shared" si="333"/>
        <v>0</v>
      </c>
      <c r="L3519" s="107"/>
      <c r="M3519" s="110"/>
      <c r="N3519" s="109"/>
      <c r="P3519" s="38">
        <f t="shared" si="330"/>
        <v>0</v>
      </c>
      <c r="Q3519" s="105">
        <f t="shared" si="329"/>
        <v>0</v>
      </c>
      <c r="R3519" s="38">
        <f t="shared" si="331"/>
        <v>0</v>
      </c>
      <c r="S3519" s="40" t="str">
        <f t="shared" si="328"/>
        <v/>
      </c>
    </row>
    <row r="3520" spans="1:19">
      <c r="A3520" s="33"/>
      <c r="B3520" s="34"/>
      <c r="C3520" s="33"/>
      <c r="D3520" s="33"/>
      <c r="E3520" s="33"/>
      <c r="F3520" s="42"/>
      <c r="G3520" s="42"/>
      <c r="I3520">
        <f t="shared" si="332"/>
        <v>0</v>
      </c>
      <c r="J3520">
        <f t="shared" si="333"/>
        <v>0</v>
      </c>
      <c r="L3520" s="107"/>
      <c r="M3520" s="110"/>
      <c r="N3520" s="109"/>
      <c r="P3520" s="38">
        <f t="shared" si="330"/>
        <v>0</v>
      </c>
      <c r="Q3520" s="105">
        <f t="shared" si="329"/>
        <v>0</v>
      </c>
      <c r="R3520" s="38">
        <f t="shared" si="331"/>
        <v>0</v>
      </c>
      <c r="S3520" s="40" t="str">
        <f t="shared" si="328"/>
        <v/>
      </c>
    </row>
    <row r="3521" spans="1:19">
      <c r="A3521" s="33"/>
      <c r="B3521" s="34"/>
      <c r="C3521" s="33"/>
      <c r="D3521" s="33"/>
      <c r="E3521" s="33"/>
      <c r="F3521" s="42"/>
      <c r="G3521" s="42"/>
      <c r="I3521">
        <f t="shared" si="332"/>
        <v>0</v>
      </c>
      <c r="J3521">
        <f t="shared" si="333"/>
        <v>0</v>
      </c>
      <c r="L3521" s="107"/>
      <c r="M3521" s="110"/>
      <c r="N3521" s="109"/>
      <c r="P3521" s="38">
        <f t="shared" si="330"/>
        <v>0</v>
      </c>
      <c r="Q3521" s="105">
        <f t="shared" si="329"/>
        <v>0</v>
      </c>
      <c r="R3521" s="38">
        <f t="shared" si="331"/>
        <v>0</v>
      </c>
      <c r="S3521" s="40" t="str">
        <f t="shared" si="328"/>
        <v/>
      </c>
    </row>
    <row r="3522" spans="1:19">
      <c r="A3522" s="33"/>
      <c r="B3522" s="34"/>
      <c r="C3522" s="33"/>
      <c r="D3522" s="33"/>
      <c r="E3522" s="33"/>
      <c r="F3522" s="42"/>
      <c r="G3522" s="42"/>
      <c r="I3522">
        <f t="shared" si="332"/>
        <v>0</v>
      </c>
      <c r="J3522">
        <f t="shared" si="333"/>
        <v>0</v>
      </c>
      <c r="L3522" s="107"/>
      <c r="M3522" s="110"/>
      <c r="N3522" s="109"/>
      <c r="P3522" s="38">
        <f t="shared" si="330"/>
        <v>0</v>
      </c>
      <c r="Q3522" s="105">
        <f t="shared" si="329"/>
        <v>0</v>
      </c>
      <c r="R3522" s="38">
        <f t="shared" si="331"/>
        <v>0</v>
      </c>
      <c r="S3522" s="40" t="str">
        <f t="shared" si="328"/>
        <v/>
      </c>
    </row>
    <row r="3523" spans="1:19">
      <c r="A3523" s="33"/>
      <c r="B3523" s="34"/>
      <c r="C3523" s="33"/>
      <c r="D3523" s="33"/>
      <c r="E3523" s="33"/>
      <c r="F3523" s="42"/>
      <c r="G3523" s="42"/>
      <c r="I3523">
        <f t="shared" si="332"/>
        <v>0</v>
      </c>
      <c r="J3523">
        <f t="shared" si="333"/>
        <v>0</v>
      </c>
      <c r="L3523" s="107"/>
      <c r="M3523" s="110"/>
      <c r="N3523" s="109"/>
      <c r="P3523" s="38">
        <f t="shared" si="330"/>
        <v>0</v>
      </c>
      <c r="Q3523" s="105">
        <f t="shared" si="329"/>
        <v>0</v>
      </c>
      <c r="R3523" s="38">
        <f t="shared" si="331"/>
        <v>0</v>
      </c>
      <c r="S3523" s="40" t="str">
        <f t="shared" si="328"/>
        <v/>
      </c>
    </row>
    <row r="3524" spans="1:19">
      <c r="A3524" s="33"/>
      <c r="B3524" s="34"/>
      <c r="C3524" s="33"/>
      <c r="D3524" s="33"/>
      <c r="E3524" s="33"/>
      <c r="F3524" s="42"/>
      <c r="G3524" s="42"/>
      <c r="I3524">
        <f t="shared" si="332"/>
        <v>0</v>
      </c>
      <c r="J3524">
        <f t="shared" si="333"/>
        <v>0</v>
      </c>
      <c r="L3524" s="107"/>
      <c r="M3524" s="110"/>
      <c r="N3524" s="109"/>
      <c r="P3524" s="38">
        <f t="shared" si="330"/>
        <v>0</v>
      </c>
      <c r="Q3524" s="105">
        <f t="shared" si="329"/>
        <v>0</v>
      </c>
      <c r="R3524" s="38">
        <f t="shared" si="331"/>
        <v>0</v>
      </c>
      <c r="S3524" s="40" t="str">
        <f t="shared" si="328"/>
        <v/>
      </c>
    </row>
    <row r="3525" spans="1:19">
      <c r="A3525" s="33"/>
      <c r="B3525" s="34"/>
      <c r="C3525" s="33"/>
      <c r="D3525" s="33"/>
      <c r="E3525" s="33"/>
      <c r="F3525" s="42"/>
      <c r="G3525" s="42"/>
      <c r="I3525">
        <f t="shared" si="332"/>
        <v>0</v>
      </c>
      <c r="J3525">
        <f t="shared" si="333"/>
        <v>0</v>
      </c>
      <c r="L3525" s="107"/>
      <c r="M3525" s="110"/>
      <c r="N3525" s="109"/>
      <c r="P3525" s="38">
        <f t="shared" si="330"/>
        <v>0</v>
      </c>
      <c r="Q3525" s="105">
        <f t="shared" si="329"/>
        <v>0</v>
      </c>
      <c r="R3525" s="38">
        <f t="shared" si="331"/>
        <v>0</v>
      </c>
      <c r="S3525" s="40" t="str">
        <f t="shared" si="328"/>
        <v/>
      </c>
    </row>
    <row r="3526" spans="1:19">
      <c r="A3526" s="33"/>
      <c r="B3526" s="34"/>
      <c r="C3526" s="33"/>
      <c r="D3526" s="33"/>
      <c r="E3526" s="33"/>
      <c r="F3526" s="42"/>
      <c r="G3526" s="42"/>
      <c r="I3526">
        <f t="shared" si="332"/>
        <v>0</v>
      </c>
      <c r="J3526">
        <f t="shared" si="333"/>
        <v>0</v>
      </c>
      <c r="L3526" s="107"/>
      <c r="M3526" s="110"/>
      <c r="N3526" s="109"/>
      <c r="P3526" s="38">
        <f t="shared" si="330"/>
        <v>0</v>
      </c>
      <c r="Q3526" s="105">
        <f t="shared" si="329"/>
        <v>0</v>
      </c>
      <c r="R3526" s="38">
        <f t="shared" si="331"/>
        <v>0</v>
      </c>
      <c r="S3526" s="40" t="str">
        <f t="shared" si="328"/>
        <v/>
      </c>
    </row>
    <row r="3527" spans="1:19">
      <c r="A3527" s="33"/>
      <c r="B3527" s="34"/>
      <c r="C3527" s="33"/>
      <c r="D3527" s="33"/>
      <c r="E3527" s="33"/>
      <c r="F3527" s="42"/>
      <c r="G3527" s="42"/>
      <c r="I3527">
        <f t="shared" si="332"/>
        <v>0</v>
      </c>
      <c r="J3527">
        <f t="shared" si="333"/>
        <v>0</v>
      </c>
      <c r="L3527" s="107"/>
      <c r="M3527" s="110"/>
      <c r="N3527" s="109"/>
      <c r="P3527" s="38">
        <f t="shared" si="330"/>
        <v>0</v>
      </c>
      <c r="Q3527" s="105">
        <f t="shared" si="329"/>
        <v>0</v>
      </c>
      <c r="R3527" s="38">
        <f t="shared" si="331"/>
        <v>0</v>
      </c>
      <c r="S3527" s="40" t="str">
        <f t="shared" ref="S3527:S3590" si="334">IF(C3527=1,SUM(R3527:R3550)-SUM(P3527:P3550),"")</f>
        <v/>
      </c>
    </row>
    <row r="3528" spans="1:19">
      <c r="A3528" s="33"/>
      <c r="B3528" s="34"/>
      <c r="C3528" s="33"/>
      <c r="D3528" s="33"/>
      <c r="E3528" s="33"/>
      <c r="F3528" s="42"/>
      <c r="G3528" s="42"/>
      <c r="I3528">
        <f t="shared" si="332"/>
        <v>0</v>
      </c>
      <c r="J3528">
        <f t="shared" si="333"/>
        <v>0</v>
      </c>
      <c r="L3528" s="107"/>
      <c r="M3528" s="110"/>
      <c r="N3528" s="109"/>
      <c r="P3528" s="38">
        <f t="shared" si="330"/>
        <v>0</v>
      </c>
      <c r="Q3528" s="105">
        <f t="shared" ref="Q3528:Q3591" si="335">I3528*M3528/1000</f>
        <v>0</v>
      </c>
      <c r="R3528" s="38">
        <f t="shared" si="331"/>
        <v>0</v>
      </c>
      <c r="S3528" s="40" t="str">
        <f t="shared" si="334"/>
        <v/>
      </c>
    </row>
    <row r="3529" spans="1:19">
      <c r="A3529" s="33"/>
      <c r="B3529" s="34"/>
      <c r="C3529" s="33"/>
      <c r="D3529" s="33"/>
      <c r="E3529" s="33"/>
      <c r="F3529" s="42"/>
      <c r="G3529" s="42"/>
      <c r="I3529">
        <f t="shared" si="332"/>
        <v>0</v>
      </c>
      <c r="J3529">
        <f t="shared" si="333"/>
        <v>0</v>
      </c>
      <c r="L3529" s="107"/>
      <c r="M3529" s="110"/>
      <c r="N3529" s="109"/>
      <c r="P3529" s="38">
        <f t="shared" si="330"/>
        <v>0</v>
      </c>
      <c r="Q3529" s="105">
        <f t="shared" si="335"/>
        <v>0</v>
      </c>
      <c r="R3529" s="38">
        <f t="shared" si="331"/>
        <v>0</v>
      </c>
      <c r="S3529" s="40" t="str">
        <f t="shared" si="334"/>
        <v/>
      </c>
    </row>
    <row r="3530" spans="1:19">
      <c r="A3530" s="33"/>
      <c r="B3530" s="34"/>
      <c r="C3530" s="33"/>
      <c r="D3530" s="33"/>
      <c r="E3530" s="33"/>
      <c r="F3530" s="42"/>
      <c r="G3530" s="42"/>
      <c r="I3530">
        <f t="shared" si="332"/>
        <v>0</v>
      </c>
      <c r="J3530">
        <f t="shared" si="333"/>
        <v>0</v>
      </c>
      <c r="L3530" s="107"/>
      <c r="M3530" s="110"/>
      <c r="N3530" s="109"/>
      <c r="P3530" s="38">
        <f t="shared" si="330"/>
        <v>0</v>
      </c>
      <c r="Q3530" s="105">
        <f t="shared" si="335"/>
        <v>0</v>
      </c>
      <c r="R3530" s="38">
        <f t="shared" si="331"/>
        <v>0</v>
      </c>
      <c r="S3530" s="40" t="str">
        <f t="shared" si="334"/>
        <v/>
      </c>
    </row>
    <row r="3531" spans="1:19">
      <c r="A3531" s="33"/>
      <c r="B3531" s="34"/>
      <c r="C3531" s="33"/>
      <c r="D3531" s="33"/>
      <c r="E3531" s="33"/>
      <c r="F3531" s="42"/>
      <c r="G3531" s="42"/>
      <c r="I3531">
        <f t="shared" si="332"/>
        <v>0</v>
      </c>
      <c r="J3531">
        <f t="shared" si="333"/>
        <v>0</v>
      </c>
      <c r="L3531" s="107"/>
      <c r="M3531" s="110"/>
      <c r="N3531" s="109"/>
      <c r="P3531" s="38">
        <f t="shared" si="330"/>
        <v>0</v>
      </c>
      <c r="Q3531" s="105">
        <f t="shared" si="335"/>
        <v>0</v>
      </c>
      <c r="R3531" s="38">
        <f t="shared" si="331"/>
        <v>0</v>
      </c>
      <c r="S3531" s="40" t="str">
        <f t="shared" si="334"/>
        <v/>
      </c>
    </row>
    <row r="3532" spans="1:19">
      <c r="A3532" s="33"/>
      <c r="B3532" s="34"/>
      <c r="C3532" s="33"/>
      <c r="D3532" s="33"/>
      <c r="E3532" s="33"/>
      <c r="F3532" s="42"/>
      <c r="G3532" s="42"/>
      <c r="I3532">
        <f t="shared" si="332"/>
        <v>0</v>
      </c>
      <c r="J3532">
        <f t="shared" si="333"/>
        <v>0</v>
      </c>
      <c r="L3532" s="107"/>
      <c r="M3532" s="110"/>
      <c r="N3532" s="109"/>
      <c r="P3532" s="38">
        <f t="shared" si="330"/>
        <v>0</v>
      </c>
      <c r="Q3532" s="105">
        <f t="shared" si="335"/>
        <v>0</v>
      </c>
      <c r="R3532" s="38">
        <f t="shared" si="331"/>
        <v>0</v>
      </c>
      <c r="S3532" s="40" t="str">
        <f t="shared" si="334"/>
        <v/>
      </c>
    </row>
    <row r="3533" spans="1:19">
      <c r="A3533" s="33"/>
      <c r="B3533" s="34"/>
      <c r="C3533" s="33"/>
      <c r="D3533" s="33"/>
      <c r="E3533" s="33"/>
      <c r="F3533" s="42"/>
      <c r="G3533" s="42"/>
      <c r="I3533">
        <f t="shared" si="332"/>
        <v>0</v>
      </c>
      <c r="J3533">
        <f t="shared" si="333"/>
        <v>0</v>
      </c>
      <c r="L3533" s="107"/>
      <c r="M3533" s="110"/>
      <c r="N3533" s="109"/>
      <c r="P3533" s="38">
        <f t="shared" si="330"/>
        <v>0</v>
      </c>
      <c r="Q3533" s="105">
        <f t="shared" si="335"/>
        <v>0</v>
      </c>
      <c r="R3533" s="38">
        <f t="shared" si="331"/>
        <v>0</v>
      </c>
      <c r="S3533" s="40" t="str">
        <f t="shared" si="334"/>
        <v/>
      </c>
    </row>
    <row r="3534" spans="1:19">
      <c r="A3534" s="33"/>
      <c r="B3534" s="34"/>
      <c r="C3534" s="33"/>
      <c r="D3534" s="33"/>
      <c r="E3534" s="33"/>
      <c r="F3534" s="42"/>
      <c r="G3534" s="42"/>
      <c r="I3534">
        <f t="shared" si="332"/>
        <v>0</v>
      </c>
      <c r="J3534">
        <f t="shared" si="333"/>
        <v>0</v>
      </c>
      <c r="L3534" s="107"/>
      <c r="M3534" s="110"/>
      <c r="N3534" s="109"/>
      <c r="P3534" s="38">
        <f t="shared" si="330"/>
        <v>0</v>
      </c>
      <c r="Q3534" s="105">
        <f t="shared" si="335"/>
        <v>0</v>
      </c>
      <c r="R3534" s="38">
        <f t="shared" si="331"/>
        <v>0</v>
      </c>
      <c r="S3534" s="40" t="str">
        <f t="shared" si="334"/>
        <v/>
      </c>
    </row>
    <row r="3535" spans="1:19">
      <c r="A3535" s="33"/>
      <c r="B3535" s="34"/>
      <c r="C3535" s="33"/>
      <c r="D3535" s="33"/>
      <c r="E3535" s="33"/>
      <c r="F3535" s="42"/>
      <c r="G3535" s="42"/>
      <c r="I3535">
        <f t="shared" si="332"/>
        <v>0</v>
      </c>
      <c r="J3535">
        <f t="shared" si="333"/>
        <v>0</v>
      </c>
      <c r="L3535" s="107"/>
      <c r="M3535" s="110"/>
      <c r="N3535" s="109"/>
      <c r="P3535" s="38">
        <f t="shared" si="330"/>
        <v>0</v>
      </c>
      <c r="Q3535" s="105">
        <f t="shared" si="335"/>
        <v>0</v>
      </c>
      <c r="R3535" s="38">
        <f t="shared" si="331"/>
        <v>0</v>
      </c>
      <c r="S3535" s="40" t="str">
        <f t="shared" si="334"/>
        <v/>
      </c>
    </row>
    <row r="3536" spans="1:19">
      <c r="A3536" s="33"/>
      <c r="B3536" s="34"/>
      <c r="C3536" s="33"/>
      <c r="D3536" s="33"/>
      <c r="E3536" s="33"/>
      <c r="F3536" s="42"/>
      <c r="G3536" s="42"/>
      <c r="I3536">
        <f t="shared" si="332"/>
        <v>0</v>
      </c>
      <c r="J3536">
        <f t="shared" si="333"/>
        <v>0</v>
      </c>
      <c r="L3536" s="107"/>
      <c r="M3536" s="110"/>
      <c r="N3536" s="109"/>
      <c r="P3536" s="38">
        <f t="shared" si="330"/>
        <v>0</v>
      </c>
      <c r="Q3536" s="105">
        <f t="shared" si="335"/>
        <v>0</v>
      </c>
      <c r="R3536" s="38">
        <f t="shared" si="331"/>
        <v>0</v>
      </c>
      <c r="S3536" s="40" t="str">
        <f t="shared" si="334"/>
        <v/>
      </c>
    </row>
    <row r="3537" spans="1:19">
      <c r="A3537" s="33"/>
      <c r="B3537" s="34"/>
      <c r="C3537" s="33"/>
      <c r="D3537" s="33"/>
      <c r="E3537" s="33"/>
      <c r="F3537" s="42"/>
      <c r="G3537" s="42"/>
      <c r="I3537">
        <f t="shared" si="332"/>
        <v>0</v>
      </c>
      <c r="J3537">
        <f t="shared" si="333"/>
        <v>0</v>
      </c>
      <c r="L3537" s="107"/>
      <c r="M3537" s="110"/>
      <c r="N3537" s="109"/>
      <c r="P3537" s="38">
        <f t="shared" si="330"/>
        <v>0</v>
      </c>
      <c r="Q3537" s="105">
        <f t="shared" si="335"/>
        <v>0</v>
      </c>
      <c r="R3537" s="38">
        <f t="shared" si="331"/>
        <v>0</v>
      </c>
      <c r="S3537" s="40" t="str">
        <f t="shared" si="334"/>
        <v/>
      </c>
    </row>
    <row r="3538" spans="1:19">
      <c r="A3538" s="33"/>
      <c r="B3538" s="34"/>
      <c r="C3538" s="33"/>
      <c r="D3538" s="33"/>
      <c r="E3538" s="33"/>
      <c r="F3538" s="42"/>
      <c r="G3538" s="42"/>
      <c r="I3538">
        <f t="shared" si="332"/>
        <v>0</v>
      </c>
      <c r="J3538">
        <f t="shared" si="333"/>
        <v>0</v>
      </c>
      <c r="L3538" s="107"/>
      <c r="M3538" s="110"/>
      <c r="N3538" s="109"/>
      <c r="P3538" s="38">
        <f t="shared" si="330"/>
        <v>0</v>
      </c>
      <c r="Q3538" s="105">
        <f t="shared" si="335"/>
        <v>0</v>
      </c>
      <c r="R3538" s="38">
        <f t="shared" si="331"/>
        <v>0</v>
      </c>
      <c r="S3538" s="40" t="str">
        <f t="shared" si="334"/>
        <v/>
      </c>
    </row>
    <row r="3539" spans="1:19">
      <c r="A3539" s="33"/>
      <c r="B3539" s="34"/>
      <c r="C3539" s="33"/>
      <c r="D3539" s="33"/>
      <c r="E3539" s="33"/>
      <c r="F3539" s="42"/>
      <c r="G3539" s="42"/>
      <c r="I3539">
        <f t="shared" si="332"/>
        <v>0</v>
      </c>
      <c r="J3539">
        <f t="shared" si="333"/>
        <v>0</v>
      </c>
      <c r="L3539" s="107"/>
      <c r="M3539" s="110"/>
      <c r="N3539" s="109"/>
      <c r="P3539" s="38">
        <f t="shared" si="330"/>
        <v>0</v>
      </c>
      <c r="Q3539" s="105">
        <f t="shared" si="335"/>
        <v>0</v>
      </c>
      <c r="R3539" s="38">
        <f t="shared" si="331"/>
        <v>0</v>
      </c>
      <c r="S3539" s="40" t="str">
        <f t="shared" si="334"/>
        <v/>
      </c>
    </row>
    <row r="3540" spans="1:19">
      <c r="A3540" s="33"/>
      <c r="B3540" s="34"/>
      <c r="C3540" s="33"/>
      <c r="D3540" s="33"/>
      <c r="E3540" s="33"/>
      <c r="F3540" s="42"/>
      <c r="G3540" s="42"/>
      <c r="I3540">
        <f t="shared" si="332"/>
        <v>0</v>
      </c>
      <c r="J3540">
        <f t="shared" si="333"/>
        <v>0</v>
      </c>
      <c r="L3540" s="107"/>
      <c r="M3540" s="110"/>
      <c r="N3540" s="109"/>
      <c r="P3540" s="38">
        <f t="shared" si="330"/>
        <v>0</v>
      </c>
      <c r="Q3540" s="105">
        <f t="shared" si="335"/>
        <v>0</v>
      </c>
      <c r="R3540" s="38">
        <f t="shared" si="331"/>
        <v>0</v>
      </c>
      <c r="S3540" s="40" t="str">
        <f t="shared" si="334"/>
        <v/>
      </c>
    </row>
    <row r="3541" spans="1:19">
      <c r="A3541" s="33"/>
      <c r="B3541" s="34"/>
      <c r="C3541" s="33"/>
      <c r="D3541" s="33"/>
      <c r="E3541" s="33"/>
      <c r="F3541" s="42"/>
      <c r="G3541" s="42"/>
      <c r="I3541">
        <f t="shared" si="332"/>
        <v>0</v>
      </c>
      <c r="J3541">
        <f t="shared" si="333"/>
        <v>0</v>
      </c>
      <c r="L3541" s="107"/>
      <c r="M3541" s="110"/>
      <c r="N3541" s="109"/>
      <c r="P3541" s="38">
        <f t="shared" si="330"/>
        <v>0</v>
      </c>
      <c r="Q3541" s="105">
        <f t="shared" si="335"/>
        <v>0</v>
      </c>
      <c r="R3541" s="38">
        <f t="shared" si="331"/>
        <v>0</v>
      </c>
      <c r="S3541" s="40" t="str">
        <f t="shared" si="334"/>
        <v/>
      </c>
    </row>
    <row r="3542" spans="1:19">
      <c r="A3542" s="33"/>
      <c r="B3542" s="34"/>
      <c r="C3542" s="33"/>
      <c r="D3542" s="33"/>
      <c r="E3542" s="33"/>
      <c r="F3542" s="42"/>
      <c r="G3542" s="42"/>
      <c r="I3542">
        <f t="shared" si="332"/>
        <v>0</v>
      </c>
      <c r="J3542">
        <f t="shared" si="333"/>
        <v>0</v>
      </c>
      <c r="L3542" s="107"/>
      <c r="M3542" s="110"/>
      <c r="N3542" s="109"/>
      <c r="P3542" s="38">
        <f t="shared" si="330"/>
        <v>0</v>
      </c>
      <c r="Q3542" s="105">
        <f t="shared" si="335"/>
        <v>0</v>
      </c>
      <c r="R3542" s="38">
        <f t="shared" si="331"/>
        <v>0</v>
      </c>
      <c r="S3542" s="40" t="str">
        <f t="shared" si="334"/>
        <v/>
      </c>
    </row>
    <row r="3543" spans="1:19">
      <c r="A3543" s="33"/>
      <c r="B3543" s="34"/>
      <c r="C3543" s="33"/>
      <c r="D3543" s="33"/>
      <c r="E3543" s="33"/>
      <c r="F3543" s="42"/>
      <c r="G3543" s="42"/>
      <c r="I3543">
        <f t="shared" si="332"/>
        <v>0</v>
      </c>
      <c r="J3543">
        <f t="shared" si="333"/>
        <v>0</v>
      </c>
      <c r="L3543" s="107"/>
      <c r="M3543" s="110"/>
      <c r="N3543" s="109"/>
      <c r="P3543" s="38">
        <f t="shared" si="330"/>
        <v>0</v>
      </c>
      <c r="Q3543" s="105">
        <f t="shared" si="335"/>
        <v>0</v>
      </c>
      <c r="R3543" s="38">
        <f t="shared" si="331"/>
        <v>0</v>
      </c>
      <c r="S3543" s="40" t="str">
        <f t="shared" si="334"/>
        <v/>
      </c>
    </row>
    <row r="3544" spans="1:19">
      <c r="A3544" s="33"/>
      <c r="B3544" s="34"/>
      <c r="C3544" s="33"/>
      <c r="D3544" s="33"/>
      <c r="E3544" s="33"/>
      <c r="F3544" s="42"/>
      <c r="G3544" s="42"/>
      <c r="I3544">
        <f t="shared" si="332"/>
        <v>0</v>
      </c>
      <c r="J3544">
        <f t="shared" si="333"/>
        <v>0</v>
      </c>
      <c r="L3544" s="107"/>
      <c r="M3544" s="110"/>
      <c r="N3544" s="109"/>
      <c r="P3544" s="38">
        <f t="shared" si="330"/>
        <v>0</v>
      </c>
      <c r="Q3544" s="105">
        <f t="shared" si="335"/>
        <v>0</v>
      </c>
      <c r="R3544" s="38">
        <f t="shared" si="331"/>
        <v>0</v>
      </c>
      <c r="S3544" s="40" t="str">
        <f t="shared" si="334"/>
        <v/>
      </c>
    </row>
    <row r="3545" spans="1:19">
      <c r="A3545" s="33"/>
      <c r="B3545" s="34"/>
      <c r="C3545" s="33"/>
      <c r="D3545" s="33"/>
      <c r="E3545" s="33"/>
      <c r="F3545" s="42"/>
      <c r="G3545" s="42"/>
      <c r="I3545">
        <f t="shared" si="332"/>
        <v>0</v>
      </c>
      <c r="J3545">
        <f t="shared" si="333"/>
        <v>0</v>
      </c>
      <c r="L3545" s="107"/>
      <c r="M3545" s="110"/>
      <c r="N3545" s="109"/>
      <c r="P3545" s="38">
        <f t="shared" si="330"/>
        <v>0</v>
      </c>
      <c r="Q3545" s="105">
        <f t="shared" si="335"/>
        <v>0</v>
      </c>
      <c r="R3545" s="38">
        <f t="shared" si="331"/>
        <v>0</v>
      </c>
      <c r="S3545" s="40" t="str">
        <f t="shared" si="334"/>
        <v/>
      </c>
    </row>
    <row r="3546" spans="1:19">
      <c r="A3546" s="33"/>
      <c r="B3546" s="34"/>
      <c r="C3546" s="33"/>
      <c r="D3546" s="33"/>
      <c r="E3546" s="33"/>
      <c r="F3546" s="42"/>
      <c r="G3546" s="42"/>
      <c r="I3546">
        <f t="shared" si="332"/>
        <v>0</v>
      </c>
      <c r="J3546">
        <f t="shared" si="333"/>
        <v>0</v>
      </c>
      <c r="L3546" s="107"/>
      <c r="M3546" s="110"/>
      <c r="N3546" s="109"/>
      <c r="P3546" s="38">
        <f t="shared" si="330"/>
        <v>0</v>
      </c>
      <c r="Q3546" s="105">
        <f t="shared" si="335"/>
        <v>0</v>
      </c>
      <c r="R3546" s="38">
        <f t="shared" si="331"/>
        <v>0</v>
      </c>
      <c r="S3546" s="40" t="str">
        <f t="shared" si="334"/>
        <v/>
      </c>
    </row>
    <row r="3547" spans="1:19">
      <c r="A3547" s="33"/>
      <c r="B3547" s="34"/>
      <c r="C3547" s="33"/>
      <c r="D3547" s="33"/>
      <c r="E3547" s="33"/>
      <c r="F3547" s="42"/>
      <c r="G3547" s="42"/>
      <c r="I3547">
        <f t="shared" si="332"/>
        <v>0</v>
      </c>
      <c r="J3547">
        <f t="shared" si="333"/>
        <v>0</v>
      </c>
      <c r="L3547" s="107"/>
      <c r="M3547" s="110"/>
      <c r="N3547" s="109"/>
      <c r="P3547" s="38">
        <f t="shared" si="330"/>
        <v>0</v>
      </c>
      <c r="Q3547" s="105">
        <f t="shared" si="335"/>
        <v>0</v>
      </c>
      <c r="R3547" s="38">
        <f t="shared" si="331"/>
        <v>0</v>
      </c>
      <c r="S3547" s="40" t="str">
        <f t="shared" si="334"/>
        <v/>
      </c>
    </row>
    <row r="3548" spans="1:19">
      <c r="A3548" s="33"/>
      <c r="B3548" s="34"/>
      <c r="C3548" s="33"/>
      <c r="D3548" s="33"/>
      <c r="E3548" s="33"/>
      <c r="F3548" s="42"/>
      <c r="G3548" s="42"/>
      <c r="I3548">
        <f t="shared" si="332"/>
        <v>0</v>
      </c>
      <c r="J3548">
        <f t="shared" si="333"/>
        <v>0</v>
      </c>
      <c r="L3548" s="107"/>
      <c r="M3548" s="110"/>
      <c r="N3548" s="109"/>
      <c r="P3548" s="38">
        <f t="shared" si="330"/>
        <v>0</v>
      </c>
      <c r="Q3548" s="105">
        <f t="shared" si="335"/>
        <v>0</v>
      </c>
      <c r="R3548" s="38">
        <f t="shared" si="331"/>
        <v>0</v>
      </c>
      <c r="S3548" s="40" t="str">
        <f t="shared" si="334"/>
        <v/>
      </c>
    </row>
    <row r="3549" spans="1:19">
      <c r="A3549" s="33"/>
      <c r="B3549" s="34"/>
      <c r="C3549" s="33"/>
      <c r="D3549" s="33"/>
      <c r="E3549" s="33"/>
      <c r="F3549" s="42"/>
      <c r="G3549" s="42"/>
      <c r="I3549">
        <f t="shared" si="332"/>
        <v>0</v>
      </c>
      <c r="J3549">
        <f t="shared" si="333"/>
        <v>0</v>
      </c>
      <c r="L3549" s="107"/>
      <c r="M3549" s="110"/>
      <c r="N3549" s="109"/>
      <c r="P3549" s="38">
        <f t="shared" si="330"/>
        <v>0</v>
      </c>
      <c r="Q3549" s="105">
        <f t="shared" si="335"/>
        <v>0</v>
      </c>
      <c r="R3549" s="38">
        <f t="shared" si="331"/>
        <v>0</v>
      </c>
      <c r="S3549" s="40" t="str">
        <f t="shared" si="334"/>
        <v/>
      </c>
    </row>
    <row r="3550" spans="1:19">
      <c r="A3550" s="33"/>
      <c r="B3550" s="34"/>
      <c r="C3550" s="33"/>
      <c r="D3550" s="33"/>
      <c r="E3550" s="33"/>
      <c r="F3550" s="42"/>
      <c r="G3550" s="42"/>
      <c r="I3550">
        <f t="shared" si="332"/>
        <v>0</v>
      </c>
      <c r="J3550">
        <f t="shared" si="333"/>
        <v>0</v>
      </c>
      <c r="L3550" s="107"/>
      <c r="M3550" s="110"/>
      <c r="N3550" s="109"/>
      <c r="P3550" s="38">
        <f t="shared" si="330"/>
        <v>0</v>
      </c>
      <c r="Q3550" s="105">
        <f t="shared" si="335"/>
        <v>0</v>
      </c>
      <c r="R3550" s="38">
        <f t="shared" si="331"/>
        <v>0</v>
      </c>
      <c r="S3550" s="40" t="str">
        <f t="shared" si="334"/>
        <v/>
      </c>
    </row>
    <row r="3551" spans="1:19">
      <c r="A3551" s="33"/>
      <c r="B3551" s="34"/>
      <c r="C3551" s="33"/>
      <c r="D3551" s="33"/>
      <c r="E3551" s="33"/>
      <c r="F3551" s="42"/>
      <c r="G3551" s="42"/>
      <c r="I3551">
        <f t="shared" si="332"/>
        <v>0</v>
      </c>
      <c r="J3551">
        <f t="shared" si="333"/>
        <v>0</v>
      </c>
      <c r="L3551" s="107"/>
      <c r="M3551" s="110"/>
      <c r="N3551" s="109"/>
      <c r="P3551" s="38">
        <f t="shared" si="330"/>
        <v>0</v>
      </c>
      <c r="Q3551" s="105">
        <f t="shared" si="335"/>
        <v>0</v>
      </c>
      <c r="R3551" s="38">
        <f t="shared" si="331"/>
        <v>0</v>
      </c>
      <c r="S3551" s="40" t="str">
        <f t="shared" si="334"/>
        <v/>
      </c>
    </row>
    <row r="3552" spans="1:19">
      <c r="A3552" s="33"/>
      <c r="B3552" s="34"/>
      <c r="C3552" s="33"/>
      <c r="D3552" s="33"/>
      <c r="E3552" s="33"/>
      <c r="F3552" s="42"/>
      <c r="G3552" s="42"/>
      <c r="I3552">
        <f t="shared" si="332"/>
        <v>0</v>
      </c>
      <c r="J3552">
        <f t="shared" si="333"/>
        <v>0</v>
      </c>
      <c r="L3552" s="107"/>
      <c r="M3552" s="110"/>
      <c r="N3552" s="109"/>
      <c r="P3552" s="38">
        <f t="shared" si="330"/>
        <v>0</v>
      </c>
      <c r="Q3552" s="105">
        <f t="shared" si="335"/>
        <v>0</v>
      </c>
      <c r="R3552" s="38">
        <f t="shared" si="331"/>
        <v>0</v>
      </c>
      <c r="S3552" s="40" t="str">
        <f t="shared" si="334"/>
        <v/>
      </c>
    </row>
    <row r="3553" spans="1:19">
      <c r="A3553" s="33"/>
      <c r="B3553" s="34"/>
      <c r="C3553" s="33"/>
      <c r="D3553" s="33"/>
      <c r="E3553" s="33"/>
      <c r="F3553" s="42"/>
      <c r="G3553" s="42"/>
      <c r="I3553">
        <f t="shared" si="332"/>
        <v>0</v>
      </c>
      <c r="J3553">
        <f t="shared" si="333"/>
        <v>0</v>
      </c>
      <c r="L3553" s="107"/>
      <c r="M3553" s="110"/>
      <c r="N3553" s="109"/>
      <c r="P3553" s="38">
        <f t="shared" si="330"/>
        <v>0</v>
      </c>
      <c r="Q3553" s="105">
        <f t="shared" si="335"/>
        <v>0</v>
      </c>
      <c r="R3553" s="38">
        <f t="shared" si="331"/>
        <v>0</v>
      </c>
      <c r="S3553" s="40" t="str">
        <f t="shared" si="334"/>
        <v/>
      </c>
    </row>
    <row r="3554" spans="1:19">
      <c r="A3554" s="33"/>
      <c r="B3554" s="34"/>
      <c r="C3554" s="33"/>
      <c r="D3554" s="33"/>
      <c r="E3554" s="33"/>
      <c r="F3554" s="42"/>
      <c r="G3554" s="42"/>
      <c r="I3554">
        <f t="shared" si="332"/>
        <v>0</v>
      </c>
      <c r="J3554">
        <f t="shared" si="333"/>
        <v>0</v>
      </c>
      <c r="L3554" s="107"/>
      <c r="M3554" s="110"/>
      <c r="N3554" s="109"/>
      <c r="P3554" s="38">
        <f t="shared" si="330"/>
        <v>0</v>
      </c>
      <c r="Q3554" s="105">
        <f t="shared" si="335"/>
        <v>0</v>
      </c>
      <c r="R3554" s="38">
        <f t="shared" si="331"/>
        <v>0</v>
      </c>
      <c r="S3554" s="40" t="str">
        <f t="shared" si="334"/>
        <v/>
      </c>
    </row>
    <row r="3555" spans="1:19">
      <c r="A3555" s="33"/>
      <c r="B3555" s="34"/>
      <c r="C3555" s="33"/>
      <c r="D3555" s="33"/>
      <c r="E3555" s="33"/>
      <c r="F3555" s="42"/>
      <c r="G3555" s="42"/>
      <c r="I3555">
        <f t="shared" si="332"/>
        <v>0</v>
      </c>
      <c r="J3555">
        <f t="shared" si="333"/>
        <v>0</v>
      </c>
      <c r="L3555" s="107"/>
      <c r="M3555" s="110"/>
      <c r="N3555" s="109"/>
      <c r="P3555" s="38">
        <f t="shared" si="330"/>
        <v>0</v>
      </c>
      <c r="Q3555" s="105">
        <f t="shared" si="335"/>
        <v>0</v>
      </c>
      <c r="R3555" s="38">
        <f t="shared" si="331"/>
        <v>0</v>
      </c>
      <c r="S3555" s="40" t="str">
        <f t="shared" si="334"/>
        <v/>
      </c>
    </row>
    <row r="3556" spans="1:19">
      <c r="A3556" s="33"/>
      <c r="B3556" s="34"/>
      <c r="C3556" s="33"/>
      <c r="D3556" s="33"/>
      <c r="E3556" s="33"/>
      <c r="F3556" s="42"/>
      <c r="G3556" s="42"/>
      <c r="I3556">
        <f t="shared" si="332"/>
        <v>0</v>
      </c>
      <c r="J3556">
        <f t="shared" si="333"/>
        <v>0</v>
      </c>
      <c r="L3556" s="107"/>
      <c r="M3556" s="110"/>
      <c r="N3556" s="109"/>
      <c r="P3556" s="38">
        <f t="shared" si="330"/>
        <v>0</v>
      </c>
      <c r="Q3556" s="105">
        <f t="shared" si="335"/>
        <v>0</v>
      </c>
      <c r="R3556" s="38">
        <f t="shared" si="331"/>
        <v>0</v>
      </c>
      <c r="S3556" s="40" t="str">
        <f t="shared" si="334"/>
        <v/>
      </c>
    </row>
    <row r="3557" spans="1:19">
      <c r="A3557" s="33"/>
      <c r="B3557" s="34"/>
      <c r="C3557" s="33"/>
      <c r="D3557" s="33"/>
      <c r="E3557" s="33"/>
      <c r="F3557" s="42"/>
      <c r="G3557" s="42"/>
      <c r="I3557">
        <f t="shared" si="332"/>
        <v>0</v>
      </c>
      <c r="J3557">
        <f t="shared" si="333"/>
        <v>0</v>
      </c>
      <c r="L3557" s="107"/>
      <c r="M3557" s="110"/>
      <c r="N3557" s="109"/>
      <c r="P3557" s="38">
        <f t="shared" si="330"/>
        <v>0</v>
      </c>
      <c r="Q3557" s="105">
        <f t="shared" si="335"/>
        <v>0</v>
      </c>
      <c r="R3557" s="38">
        <f t="shared" si="331"/>
        <v>0</v>
      </c>
      <c r="S3557" s="40" t="str">
        <f t="shared" si="334"/>
        <v/>
      </c>
    </row>
    <row r="3558" spans="1:19">
      <c r="A3558" s="33"/>
      <c r="B3558" s="34"/>
      <c r="C3558" s="33"/>
      <c r="D3558" s="33"/>
      <c r="E3558" s="33"/>
      <c r="F3558" s="42"/>
      <c r="G3558" s="42"/>
      <c r="I3558">
        <f t="shared" si="332"/>
        <v>0</v>
      </c>
      <c r="J3558">
        <f t="shared" si="333"/>
        <v>0</v>
      </c>
      <c r="L3558" s="107"/>
      <c r="M3558" s="110"/>
      <c r="N3558" s="109"/>
      <c r="P3558" s="38">
        <f t="shared" si="330"/>
        <v>0</v>
      </c>
      <c r="Q3558" s="105">
        <f t="shared" si="335"/>
        <v>0</v>
      </c>
      <c r="R3558" s="38">
        <f t="shared" si="331"/>
        <v>0</v>
      </c>
      <c r="S3558" s="40" t="str">
        <f t="shared" si="334"/>
        <v/>
      </c>
    </row>
    <row r="3559" spans="1:19">
      <c r="A3559" s="33"/>
      <c r="B3559" s="34"/>
      <c r="C3559" s="33"/>
      <c r="D3559" s="33"/>
      <c r="E3559" s="33"/>
      <c r="F3559" s="42"/>
      <c r="G3559" s="42"/>
      <c r="I3559">
        <f t="shared" si="332"/>
        <v>0</v>
      </c>
      <c r="J3559">
        <f t="shared" si="333"/>
        <v>0</v>
      </c>
      <c r="L3559" s="107"/>
      <c r="M3559" s="110"/>
      <c r="N3559" s="109"/>
      <c r="P3559" s="38">
        <f t="shared" si="330"/>
        <v>0</v>
      </c>
      <c r="Q3559" s="105">
        <f t="shared" si="335"/>
        <v>0</v>
      </c>
      <c r="R3559" s="38">
        <f t="shared" si="331"/>
        <v>0</v>
      </c>
      <c r="S3559" s="40" t="str">
        <f t="shared" si="334"/>
        <v/>
      </c>
    </row>
    <row r="3560" spans="1:19">
      <c r="A3560" s="33"/>
      <c r="B3560" s="34"/>
      <c r="C3560" s="33"/>
      <c r="D3560" s="33"/>
      <c r="E3560" s="33"/>
      <c r="F3560" s="42"/>
      <c r="G3560" s="42"/>
      <c r="I3560">
        <f t="shared" si="332"/>
        <v>0</v>
      </c>
      <c r="J3560">
        <f t="shared" si="333"/>
        <v>0</v>
      </c>
      <c r="L3560" s="107"/>
      <c r="M3560" s="110"/>
      <c r="N3560" s="109"/>
      <c r="P3560" s="38">
        <f t="shared" si="330"/>
        <v>0</v>
      </c>
      <c r="Q3560" s="105">
        <f t="shared" si="335"/>
        <v>0</v>
      </c>
      <c r="R3560" s="38">
        <f t="shared" si="331"/>
        <v>0</v>
      </c>
      <c r="S3560" s="40" t="str">
        <f t="shared" si="334"/>
        <v/>
      </c>
    </row>
    <row r="3561" spans="1:19">
      <c r="A3561" s="33"/>
      <c r="B3561" s="34"/>
      <c r="C3561" s="33"/>
      <c r="D3561" s="33"/>
      <c r="E3561" s="33"/>
      <c r="F3561" s="42"/>
      <c r="G3561" s="42"/>
      <c r="I3561">
        <f t="shared" si="332"/>
        <v>0</v>
      </c>
      <c r="J3561">
        <f t="shared" si="333"/>
        <v>0</v>
      </c>
      <c r="L3561" s="107"/>
      <c r="M3561" s="110"/>
      <c r="N3561" s="109"/>
      <c r="P3561" s="38">
        <f t="shared" si="330"/>
        <v>0</v>
      </c>
      <c r="Q3561" s="105">
        <f t="shared" si="335"/>
        <v>0</v>
      </c>
      <c r="R3561" s="38">
        <f t="shared" si="331"/>
        <v>0</v>
      </c>
      <c r="S3561" s="40" t="str">
        <f t="shared" si="334"/>
        <v/>
      </c>
    </row>
    <row r="3562" spans="1:19">
      <c r="A3562" s="33"/>
      <c r="B3562" s="34"/>
      <c r="C3562" s="33"/>
      <c r="D3562" s="33"/>
      <c r="E3562" s="33"/>
      <c r="F3562" s="42"/>
      <c r="G3562" s="42"/>
      <c r="I3562">
        <f t="shared" si="332"/>
        <v>0</v>
      </c>
      <c r="J3562">
        <f t="shared" si="333"/>
        <v>0</v>
      </c>
      <c r="L3562" s="107"/>
      <c r="M3562" s="110"/>
      <c r="N3562" s="109"/>
      <c r="P3562" s="38">
        <f t="shared" si="330"/>
        <v>0</v>
      </c>
      <c r="Q3562" s="105">
        <f t="shared" si="335"/>
        <v>0</v>
      </c>
      <c r="R3562" s="38">
        <f t="shared" si="331"/>
        <v>0</v>
      </c>
      <c r="S3562" s="40" t="str">
        <f t="shared" si="334"/>
        <v/>
      </c>
    </row>
    <row r="3563" spans="1:19">
      <c r="A3563" s="33"/>
      <c r="B3563" s="34"/>
      <c r="C3563" s="33"/>
      <c r="D3563" s="33"/>
      <c r="E3563" s="33"/>
      <c r="F3563" s="42"/>
      <c r="G3563" s="42"/>
      <c r="I3563">
        <f t="shared" si="332"/>
        <v>0</v>
      </c>
      <c r="J3563">
        <f t="shared" si="333"/>
        <v>0</v>
      </c>
      <c r="L3563" s="107"/>
      <c r="M3563" s="110"/>
      <c r="N3563" s="109"/>
      <c r="P3563" s="38">
        <f t="shared" si="330"/>
        <v>0</v>
      </c>
      <c r="Q3563" s="105">
        <f t="shared" si="335"/>
        <v>0</v>
      </c>
      <c r="R3563" s="38">
        <f t="shared" si="331"/>
        <v>0</v>
      </c>
      <c r="S3563" s="40" t="str">
        <f t="shared" si="334"/>
        <v/>
      </c>
    </row>
    <row r="3564" spans="1:19">
      <c r="A3564" s="33"/>
      <c r="B3564" s="34"/>
      <c r="C3564" s="33"/>
      <c r="D3564" s="33"/>
      <c r="E3564" s="33"/>
      <c r="F3564" s="42"/>
      <c r="G3564" s="42"/>
      <c r="I3564">
        <f t="shared" si="332"/>
        <v>0</v>
      </c>
      <c r="J3564">
        <f t="shared" si="333"/>
        <v>0</v>
      </c>
      <c r="L3564" s="107"/>
      <c r="M3564" s="110"/>
      <c r="N3564" s="109"/>
      <c r="P3564" s="38">
        <f t="shared" si="330"/>
        <v>0</v>
      </c>
      <c r="Q3564" s="105">
        <f t="shared" si="335"/>
        <v>0</v>
      </c>
      <c r="R3564" s="38">
        <f t="shared" si="331"/>
        <v>0</v>
      </c>
      <c r="S3564" s="40" t="str">
        <f t="shared" si="334"/>
        <v/>
      </c>
    </row>
    <row r="3565" spans="1:19">
      <c r="A3565" s="33"/>
      <c r="B3565" s="34"/>
      <c r="C3565" s="33"/>
      <c r="D3565" s="33"/>
      <c r="E3565" s="33"/>
      <c r="F3565" s="42"/>
      <c r="G3565" s="42"/>
      <c r="I3565">
        <f t="shared" si="332"/>
        <v>0</v>
      </c>
      <c r="J3565">
        <f t="shared" si="333"/>
        <v>0</v>
      </c>
      <c r="L3565" s="107"/>
      <c r="M3565" s="110"/>
      <c r="N3565" s="109"/>
      <c r="P3565" s="38">
        <f t="shared" si="330"/>
        <v>0</v>
      </c>
      <c r="Q3565" s="105">
        <f t="shared" si="335"/>
        <v>0</v>
      </c>
      <c r="R3565" s="38">
        <f t="shared" si="331"/>
        <v>0</v>
      </c>
      <c r="S3565" s="40" t="str">
        <f t="shared" si="334"/>
        <v/>
      </c>
    </row>
    <row r="3566" spans="1:19">
      <c r="A3566" s="33"/>
      <c r="B3566" s="34"/>
      <c r="C3566" s="33"/>
      <c r="D3566" s="33"/>
      <c r="E3566" s="33"/>
      <c r="F3566" s="42"/>
      <c r="G3566" s="42"/>
      <c r="I3566">
        <f t="shared" si="332"/>
        <v>0</v>
      </c>
      <c r="J3566">
        <f t="shared" si="333"/>
        <v>0</v>
      </c>
      <c r="L3566" s="107"/>
      <c r="M3566" s="110"/>
      <c r="N3566" s="109"/>
      <c r="P3566" s="38">
        <f t="shared" si="330"/>
        <v>0</v>
      </c>
      <c r="Q3566" s="105">
        <f t="shared" si="335"/>
        <v>0</v>
      </c>
      <c r="R3566" s="38">
        <f t="shared" si="331"/>
        <v>0</v>
      </c>
      <c r="S3566" s="40" t="str">
        <f t="shared" si="334"/>
        <v/>
      </c>
    </row>
    <row r="3567" spans="1:19">
      <c r="A3567" s="33"/>
      <c r="B3567" s="34"/>
      <c r="C3567" s="33"/>
      <c r="D3567" s="33"/>
      <c r="E3567" s="33"/>
      <c r="F3567" s="42"/>
      <c r="G3567" s="42"/>
      <c r="I3567">
        <f t="shared" si="332"/>
        <v>0</v>
      </c>
      <c r="J3567">
        <f t="shared" si="333"/>
        <v>0</v>
      </c>
      <c r="L3567" s="107"/>
      <c r="M3567" s="110"/>
      <c r="N3567" s="109"/>
      <c r="P3567" s="38">
        <f t="shared" si="330"/>
        <v>0</v>
      </c>
      <c r="Q3567" s="105">
        <f t="shared" si="335"/>
        <v>0</v>
      </c>
      <c r="R3567" s="38">
        <f t="shared" si="331"/>
        <v>0</v>
      </c>
      <c r="S3567" s="40" t="str">
        <f t="shared" si="334"/>
        <v/>
      </c>
    </row>
    <row r="3568" spans="1:19">
      <c r="A3568" s="33"/>
      <c r="B3568" s="34"/>
      <c r="C3568" s="33"/>
      <c r="D3568" s="33"/>
      <c r="E3568" s="33"/>
      <c r="F3568" s="42"/>
      <c r="G3568" s="42"/>
      <c r="I3568">
        <f t="shared" si="332"/>
        <v>0</v>
      </c>
      <c r="J3568">
        <f t="shared" si="333"/>
        <v>0</v>
      </c>
      <c r="L3568" s="107"/>
      <c r="M3568" s="110"/>
      <c r="N3568" s="109"/>
      <c r="P3568" s="38">
        <f t="shared" si="330"/>
        <v>0</v>
      </c>
      <c r="Q3568" s="105">
        <f t="shared" si="335"/>
        <v>0</v>
      </c>
      <c r="R3568" s="38">
        <f t="shared" si="331"/>
        <v>0</v>
      </c>
      <c r="S3568" s="40" t="str">
        <f t="shared" si="334"/>
        <v/>
      </c>
    </row>
    <row r="3569" spans="1:19">
      <c r="A3569" s="33"/>
      <c r="B3569" s="34"/>
      <c r="C3569" s="33"/>
      <c r="D3569" s="33"/>
      <c r="E3569" s="33"/>
      <c r="F3569" s="42"/>
      <c r="G3569" s="42"/>
      <c r="I3569">
        <f t="shared" si="332"/>
        <v>0</v>
      </c>
      <c r="J3569">
        <f t="shared" si="333"/>
        <v>0</v>
      </c>
      <c r="L3569" s="107"/>
      <c r="M3569" s="110"/>
      <c r="N3569" s="109"/>
      <c r="P3569" s="38">
        <f t="shared" si="330"/>
        <v>0</v>
      </c>
      <c r="Q3569" s="105">
        <f t="shared" si="335"/>
        <v>0</v>
      </c>
      <c r="R3569" s="38">
        <f t="shared" si="331"/>
        <v>0</v>
      </c>
      <c r="S3569" s="40" t="str">
        <f t="shared" si="334"/>
        <v/>
      </c>
    </row>
    <row r="3570" spans="1:19">
      <c r="A3570" s="33"/>
      <c r="B3570" s="34"/>
      <c r="C3570" s="33"/>
      <c r="D3570" s="33"/>
      <c r="E3570" s="33"/>
      <c r="F3570" s="42"/>
      <c r="G3570" s="42"/>
      <c r="I3570">
        <f t="shared" si="332"/>
        <v>0</v>
      </c>
      <c r="J3570">
        <f t="shared" si="333"/>
        <v>0</v>
      </c>
      <c r="L3570" s="107"/>
      <c r="M3570" s="110"/>
      <c r="N3570" s="109"/>
      <c r="P3570" s="38">
        <f t="shared" si="330"/>
        <v>0</v>
      </c>
      <c r="Q3570" s="105">
        <f t="shared" si="335"/>
        <v>0</v>
      </c>
      <c r="R3570" s="38">
        <f t="shared" si="331"/>
        <v>0</v>
      </c>
      <c r="S3570" s="40" t="str">
        <f t="shared" si="334"/>
        <v/>
      </c>
    </row>
    <row r="3571" spans="1:19">
      <c r="A3571" s="33"/>
      <c r="B3571" s="34"/>
      <c r="C3571" s="33"/>
      <c r="D3571" s="33"/>
      <c r="E3571" s="33"/>
      <c r="F3571" s="42"/>
      <c r="G3571" s="42"/>
      <c r="I3571">
        <f t="shared" si="332"/>
        <v>0</v>
      </c>
      <c r="J3571">
        <f t="shared" si="333"/>
        <v>0</v>
      </c>
      <c r="L3571" s="107"/>
      <c r="M3571" s="110"/>
      <c r="N3571" s="109"/>
      <c r="P3571" s="38">
        <f t="shared" si="330"/>
        <v>0</v>
      </c>
      <c r="Q3571" s="105">
        <f t="shared" si="335"/>
        <v>0</v>
      </c>
      <c r="R3571" s="38">
        <f t="shared" si="331"/>
        <v>0</v>
      </c>
      <c r="S3571" s="40" t="str">
        <f t="shared" si="334"/>
        <v/>
      </c>
    </row>
    <row r="3572" spans="1:19">
      <c r="A3572" s="33"/>
      <c r="B3572" s="34"/>
      <c r="C3572" s="33"/>
      <c r="D3572" s="33"/>
      <c r="E3572" s="33"/>
      <c r="F3572" s="42"/>
      <c r="G3572" s="42"/>
      <c r="I3572">
        <f t="shared" si="332"/>
        <v>0</v>
      </c>
      <c r="J3572">
        <f t="shared" si="333"/>
        <v>0</v>
      </c>
      <c r="L3572" s="107"/>
      <c r="M3572" s="110"/>
      <c r="N3572" s="109"/>
      <c r="P3572" s="38">
        <f t="shared" si="330"/>
        <v>0</v>
      </c>
      <c r="Q3572" s="105">
        <f t="shared" si="335"/>
        <v>0</v>
      </c>
      <c r="R3572" s="38">
        <f t="shared" si="331"/>
        <v>0</v>
      </c>
      <c r="S3572" s="40" t="str">
        <f t="shared" si="334"/>
        <v/>
      </c>
    </row>
    <row r="3573" spans="1:19">
      <c r="A3573" s="33"/>
      <c r="B3573" s="34"/>
      <c r="C3573" s="33"/>
      <c r="D3573" s="33"/>
      <c r="E3573" s="33"/>
      <c r="F3573" s="42"/>
      <c r="G3573" s="42"/>
      <c r="I3573">
        <f t="shared" si="332"/>
        <v>0</v>
      </c>
      <c r="J3573">
        <f t="shared" si="333"/>
        <v>0</v>
      </c>
      <c r="L3573" s="107"/>
      <c r="M3573" s="110"/>
      <c r="N3573" s="109"/>
      <c r="P3573" s="38">
        <f t="shared" si="330"/>
        <v>0</v>
      </c>
      <c r="Q3573" s="105">
        <f t="shared" si="335"/>
        <v>0</v>
      </c>
      <c r="R3573" s="38">
        <f t="shared" si="331"/>
        <v>0</v>
      </c>
      <c r="S3573" s="40" t="str">
        <f t="shared" si="334"/>
        <v/>
      </c>
    </row>
    <row r="3574" spans="1:19">
      <c r="A3574" s="33"/>
      <c r="B3574" s="34"/>
      <c r="C3574" s="33"/>
      <c r="D3574" s="33"/>
      <c r="E3574" s="33"/>
      <c r="F3574" s="42"/>
      <c r="G3574" s="42"/>
      <c r="I3574">
        <f t="shared" si="332"/>
        <v>0</v>
      </c>
      <c r="J3574">
        <f t="shared" si="333"/>
        <v>0</v>
      </c>
      <c r="L3574" s="107"/>
      <c r="M3574" s="110"/>
      <c r="N3574" s="109"/>
      <c r="P3574" s="38">
        <f t="shared" si="330"/>
        <v>0</v>
      </c>
      <c r="Q3574" s="105">
        <f t="shared" si="335"/>
        <v>0</v>
      </c>
      <c r="R3574" s="38">
        <f t="shared" si="331"/>
        <v>0</v>
      </c>
      <c r="S3574" s="40" t="str">
        <f t="shared" si="334"/>
        <v/>
      </c>
    </row>
    <row r="3575" spans="1:19">
      <c r="A3575" s="33"/>
      <c r="B3575" s="34"/>
      <c r="C3575" s="33"/>
      <c r="D3575" s="33"/>
      <c r="E3575" s="33"/>
      <c r="F3575" s="42"/>
      <c r="G3575" s="42"/>
      <c r="I3575">
        <f t="shared" si="332"/>
        <v>0</v>
      </c>
      <c r="J3575">
        <f t="shared" si="333"/>
        <v>0</v>
      </c>
      <c r="L3575" s="107"/>
      <c r="M3575" s="110"/>
      <c r="N3575" s="109"/>
      <c r="P3575" s="38">
        <f t="shared" ref="P3575:P3638" si="336">I3575*L3575/1000</f>
        <v>0</v>
      </c>
      <c r="Q3575" s="105">
        <f t="shared" si="335"/>
        <v>0</v>
      </c>
      <c r="R3575" s="38">
        <f t="shared" ref="R3575:R3638" si="337">J3575*N3575/1000</f>
        <v>0</v>
      </c>
      <c r="S3575" s="40" t="str">
        <f t="shared" si="334"/>
        <v/>
      </c>
    </row>
    <row r="3576" spans="1:19">
      <c r="A3576" s="33"/>
      <c r="B3576" s="34"/>
      <c r="C3576" s="33"/>
      <c r="D3576" s="33"/>
      <c r="E3576" s="33"/>
      <c r="F3576" s="42"/>
      <c r="G3576" s="42"/>
      <c r="I3576">
        <f t="shared" ref="I3576:I3639" si="338">IF(OR(E3576="R",E3576="E"),D3576,IF(D3576&gt;=E3576,D3576-E3576,0))</f>
        <v>0</v>
      </c>
      <c r="J3576">
        <f t="shared" ref="J3576:J3639" si="339">IF(OR(E3576="R",E3576="E"),0,IF(E3576&gt;D3576,E3576-D3576,0))</f>
        <v>0</v>
      </c>
      <c r="L3576" s="107"/>
      <c r="M3576" s="110"/>
      <c r="N3576" s="109"/>
      <c r="P3576" s="38">
        <f t="shared" si="336"/>
        <v>0</v>
      </c>
      <c r="Q3576" s="105">
        <f t="shared" si="335"/>
        <v>0</v>
      </c>
      <c r="R3576" s="38">
        <f t="shared" si="337"/>
        <v>0</v>
      </c>
      <c r="S3576" s="40" t="str">
        <f t="shared" si="334"/>
        <v/>
      </c>
    </row>
    <row r="3577" spans="1:19">
      <c r="A3577" s="33"/>
      <c r="B3577" s="34"/>
      <c r="C3577" s="33"/>
      <c r="D3577" s="33"/>
      <c r="E3577" s="33"/>
      <c r="F3577" s="42"/>
      <c r="G3577" s="42"/>
      <c r="I3577">
        <f t="shared" si="338"/>
        <v>0</v>
      </c>
      <c r="J3577">
        <f t="shared" si="339"/>
        <v>0</v>
      </c>
      <c r="L3577" s="107"/>
      <c r="M3577" s="110"/>
      <c r="N3577" s="109"/>
      <c r="P3577" s="38">
        <f t="shared" si="336"/>
        <v>0</v>
      </c>
      <c r="Q3577" s="105">
        <f t="shared" si="335"/>
        <v>0</v>
      </c>
      <c r="R3577" s="38">
        <f t="shared" si="337"/>
        <v>0</v>
      </c>
      <c r="S3577" s="40" t="str">
        <f t="shared" si="334"/>
        <v/>
      </c>
    </row>
    <row r="3578" spans="1:19">
      <c r="A3578" s="33"/>
      <c r="B3578" s="34"/>
      <c r="C3578" s="33"/>
      <c r="D3578" s="33"/>
      <c r="E3578" s="33"/>
      <c r="F3578" s="42"/>
      <c r="G3578" s="42"/>
      <c r="I3578">
        <f t="shared" si="338"/>
        <v>0</v>
      </c>
      <c r="J3578">
        <f t="shared" si="339"/>
        <v>0</v>
      </c>
      <c r="L3578" s="107"/>
      <c r="M3578" s="110"/>
      <c r="N3578" s="109"/>
      <c r="P3578" s="38">
        <f t="shared" si="336"/>
        <v>0</v>
      </c>
      <c r="Q3578" s="105">
        <f t="shared" si="335"/>
        <v>0</v>
      </c>
      <c r="R3578" s="38">
        <f t="shared" si="337"/>
        <v>0</v>
      </c>
      <c r="S3578" s="40" t="str">
        <f t="shared" si="334"/>
        <v/>
      </c>
    </row>
    <row r="3579" spans="1:19">
      <c r="A3579" s="33"/>
      <c r="B3579" s="34"/>
      <c r="C3579" s="33"/>
      <c r="D3579" s="33"/>
      <c r="E3579" s="33"/>
      <c r="F3579" s="42"/>
      <c r="G3579" s="42"/>
      <c r="I3579">
        <f t="shared" si="338"/>
        <v>0</v>
      </c>
      <c r="J3579">
        <f t="shared" si="339"/>
        <v>0</v>
      </c>
      <c r="L3579" s="107"/>
      <c r="M3579" s="110"/>
      <c r="N3579" s="109"/>
      <c r="P3579" s="38">
        <f t="shared" si="336"/>
        <v>0</v>
      </c>
      <c r="Q3579" s="105">
        <f t="shared" si="335"/>
        <v>0</v>
      </c>
      <c r="R3579" s="38">
        <f t="shared" si="337"/>
        <v>0</v>
      </c>
      <c r="S3579" s="40" t="str">
        <f t="shared" si="334"/>
        <v/>
      </c>
    </row>
    <row r="3580" spans="1:19">
      <c r="A3580" s="33"/>
      <c r="B3580" s="34"/>
      <c r="C3580" s="33"/>
      <c r="D3580" s="33"/>
      <c r="E3580" s="33"/>
      <c r="F3580" s="42"/>
      <c r="G3580" s="42"/>
      <c r="I3580">
        <f t="shared" si="338"/>
        <v>0</v>
      </c>
      <c r="J3580">
        <f t="shared" si="339"/>
        <v>0</v>
      </c>
      <c r="L3580" s="107"/>
      <c r="M3580" s="110"/>
      <c r="N3580" s="109"/>
      <c r="P3580" s="38">
        <f t="shared" si="336"/>
        <v>0</v>
      </c>
      <c r="Q3580" s="105">
        <f t="shared" si="335"/>
        <v>0</v>
      </c>
      <c r="R3580" s="38">
        <f t="shared" si="337"/>
        <v>0</v>
      </c>
      <c r="S3580" s="40" t="str">
        <f t="shared" si="334"/>
        <v/>
      </c>
    </row>
    <row r="3581" spans="1:19">
      <c r="A3581" s="33"/>
      <c r="B3581" s="34"/>
      <c r="C3581" s="33"/>
      <c r="D3581" s="33"/>
      <c r="E3581" s="33"/>
      <c r="F3581" s="42"/>
      <c r="G3581" s="42"/>
      <c r="I3581">
        <f t="shared" si="338"/>
        <v>0</v>
      </c>
      <c r="J3581">
        <f t="shared" si="339"/>
        <v>0</v>
      </c>
      <c r="L3581" s="107"/>
      <c r="M3581" s="110"/>
      <c r="N3581" s="109"/>
      <c r="P3581" s="38">
        <f t="shared" si="336"/>
        <v>0</v>
      </c>
      <c r="Q3581" s="105">
        <f t="shared" si="335"/>
        <v>0</v>
      </c>
      <c r="R3581" s="38">
        <f t="shared" si="337"/>
        <v>0</v>
      </c>
      <c r="S3581" s="40" t="str">
        <f t="shared" si="334"/>
        <v/>
      </c>
    </row>
    <row r="3582" spans="1:19">
      <c r="A3582" s="33"/>
      <c r="B3582" s="34"/>
      <c r="C3582" s="33"/>
      <c r="D3582" s="33"/>
      <c r="E3582" s="33"/>
      <c r="F3582" s="42"/>
      <c r="G3582" s="42"/>
      <c r="I3582">
        <f t="shared" si="338"/>
        <v>0</v>
      </c>
      <c r="J3582">
        <f t="shared" si="339"/>
        <v>0</v>
      </c>
      <c r="L3582" s="107"/>
      <c r="M3582" s="110"/>
      <c r="N3582" s="109"/>
      <c r="P3582" s="38">
        <f t="shared" si="336"/>
        <v>0</v>
      </c>
      <c r="Q3582" s="105">
        <f t="shared" si="335"/>
        <v>0</v>
      </c>
      <c r="R3582" s="38">
        <f t="shared" si="337"/>
        <v>0</v>
      </c>
      <c r="S3582" s="40" t="str">
        <f t="shared" si="334"/>
        <v/>
      </c>
    </row>
    <row r="3583" spans="1:19">
      <c r="A3583" s="33"/>
      <c r="B3583" s="34"/>
      <c r="C3583" s="33"/>
      <c r="D3583" s="33"/>
      <c r="E3583" s="33"/>
      <c r="F3583" s="42"/>
      <c r="G3583" s="42"/>
      <c r="I3583">
        <f t="shared" si="338"/>
        <v>0</v>
      </c>
      <c r="J3583">
        <f t="shared" si="339"/>
        <v>0</v>
      </c>
      <c r="L3583" s="107"/>
      <c r="M3583" s="110"/>
      <c r="N3583" s="109"/>
      <c r="P3583" s="38">
        <f t="shared" si="336"/>
        <v>0</v>
      </c>
      <c r="Q3583" s="105">
        <f t="shared" si="335"/>
        <v>0</v>
      </c>
      <c r="R3583" s="38">
        <f t="shared" si="337"/>
        <v>0</v>
      </c>
      <c r="S3583" s="40" t="str">
        <f t="shared" si="334"/>
        <v/>
      </c>
    </row>
    <row r="3584" spans="1:19">
      <c r="A3584" s="33"/>
      <c r="B3584" s="34"/>
      <c r="C3584" s="33"/>
      <c r="D3584" s="33"/>
      <c r="E3584" s="33"/>
      <c r="F3584" s="42"/>
      <c r="G3584" s="42"/>
      <c r="I3584">
        <f t="shared" si="338"/>
        <v>0</v>
      </c>
      <c r="J3584">
        <f t="shared" si="339"/>
        <v>0</v>
      </c>
      <c r="L3584" s="107"/>
      <c r="M3584" s="110"/>
      <c r="N3584" s="109"/>
      <c r="P3584" s="38">
        <f t="shared" si="336"/>
        <v>0</v>
      </c>
      <c r="Q3584" s="105">
        <f t="shared" si="335"/>
        <v>0</v>
      </c>
      <c r="R3584" s="38">
        <f t="shared" si="337"/>
        <v>0</v>
      </c>
      <c r="S3584" s="40" t="str">
        <f t="shared" si="334"/>
        <v/>
      </c>
    </row>
    <row r="3585" spans="1:19">
      <c r="A3585" s="33"/>
      <c r="B3585" s="34"/>
      <c r="C3585" s="33"/>
      <c r="D3585" s="33"/>
      <c r="E3585" s="33"/>
      <c r="F3585" s="42"/>
      <c r="G3585" s="42"/>
      <c r="I3585">
        <f t="shared" si="338"/>
        <v>0</v>
      </c>
      <c r="J3585">
        <f t="shared" si="339"/>
        <v>0</v>
      </c>
      <c r="L3585" s="107"/>
      <c r="M3585" s="110"/>
      <c r="N3585" s="109"/>
      <c r="P3585" s="38">
        <f t="shared" si="336"/>
        <v>0</v>
      </c>
      <c r="Q3585" s="105">
        <f t="shared" si="335"/>
        <v>0</v>
      </c>
      <c r="R3585" s="38">
        <f t="shared" si="337"/>
        <v>0</v>
      </c>
      <c r="S3585" s="40" t="str">
        <f t="shared" si="334"/>
        <v/>
      </c>
    </row>
    <row r="3586" spans="1:19">
      <c r="A3586" s="33"/>
      <c r="B3586" s="34"/>
      <c r="C3586" s="33"/>
      <c r="D3586" s="33"/>
      <c r="E3586" s="33"/>
      <c r="F3586" s="42"/>
      <c r="G3586" s="42"/>
      <c r="I3586">
        <f t="shared" si="338"/>
        <v>0</v>
      </c>
      <c r="J3586">
        <f t="shared" si="339"/>
        <v>0</v>
      </c>
      <c r="L3586" s="107"/>
      <c r="M3586" s="110"/>
      <c r="N3586" s="109"/>
      <c r="P3586" s="38">
        <f t="shared" si="336"/>
        <v>0</v>
      </c>
      <c r="Q3586" s="105">
        <f t="shared" si="335"/>
        <v>0</v>
      </c>
      <c r="R3586" s="38">
        <f t="shared" si="337"/>
        <v>0</v>
      </c>
      <c r="S3586" s="40" t="str">
        <f t="shared" si="334"/>
        <v/>
      </c>
    </row>
    <row r="3587" spans="1:19">
      <c r="A3587" s="33"/>
      <c r="B3587" s="34"/>
      <c r="C3587" s="33"/>
      <c r="D3587" s="33"/>
      <c r="E3587" s="33"/>
      <c r="F3587" s="42"/>
      <c r="G3587" s="42"/>
      <c r="I3587">
        <f t="shared" si="338"/>
        <v>0</v>
      </c>
      <c r="J3587">
        <f t="shared" si="339"/>
        <v>0</v>
      </c>
      <c r="L3587" s="107"/>
      <c r="M3587" s="110"/>
      <c r="N3587" s="109"/>
      <c r="P3587" s="38">
        <f t="shared" si="336"/>
        <v>0</v>
      </c>
      <c r="Q3587" s="105">
        <f t="shared" si="335"/>
        <v>0</v>
      </c>
      <c r="R3587" s="38">
        <f t="shared" si="337"/>
        <v>0</v>
      </c>
      <c r="S3587" s="40" t="str">
        <f t="shared" si="334"/>
        <v/>
      </c>
    </row>
    <row r="3588" spans="1:19">
      <c r="A3588" s="33"/>
      <c r="B3588" s="34"/>
      <c r="C3588" s="33"/>
      <c r="D3588" s="33"/>
      <c r="E3588" s="33"/>
      <c r="F3588" s="42"/>
      <c r="G3588" s="42"/>
      <c r="I3588">
        <f t="shared" si="338"/>
        <v>0</v>
      </c>
      <c r="J3588">
        <f t="shared" si="339"/>
        <v>0</v>
      </c>
      <c r="L3588" s="107"/>
      <c r="M3588" s="110"/>
      <c r="N3588" s="109"/>
      <c r="P3588" s="38">
        <f t="shared" si="336"/>
        <v>0</v>
      </c>
      <c r="Q3588" s="105">
        <f t="shared" si="335"/>
        <v>0</v>
      </c>
      <c r="R3588" s="38">
        <f t="shared" si="337"/>
        <v>0</v>
      </c>
      <c r="S3588" s="40" t="str">
        <f t="shared" si="334"/>
        <v/>
      </c>
    </row>
    <row r="3589" spans="1:19">
      <c r="A3589" s="33"/>
      <c r="B3589" s="34"/>
      <c r="C3589" s="33"/>
      <c r="D3589" s="33"/>
      <c r="E3589" s="33"/>
      <c r="F3589" s="42"/>
      <c r="G3589" s="42"/>
      <c r="I3589">
        <f t="shared" si="338"/>
        <v>0</v>
      </c>
      <c r="J3589">
        <f t="shared" si="339"/>
        <v>0</v>
      </c>
      <c r="L3589" s="107"/>
      <c r="M3589" s="110"/>
      <c r="N3589" s="109"/>
      <c r="P3589" s="38">
        <f t="shared" si="336"/>
        <v>0</v>
      </c>
      <c r="Q3589" s="105">
        <f t="shared" si="335"/>
        <v>0</v>
      </c>
      <c r="R3589" s="38">
        <f t="shared" si="337"/>
        <v>0</v>
      </c>
      <c r="S3589" s="40" t="str">
        <f t="shared" si="334"/>
        <v/>
      </c>
    </row>
    <row r="3590" spans="1:19">
      <c r="A3590" s="33"/>
      <c r="B3590" s="34"/>
      <c r="C3590" s="33"/>
      <c r="D3590" s="33"/>
      <c r="E3590" s="33"/>
      <c r="F3590" s="42"/>
      <c r="G3590" s="42"/>
      <c r="I3590">
        <f t="shared" si="338"/>
        <v>0</v>
      </c>
      <c r="J3590">
        <f t="shared" si="339"/>
        <v>0</v>
      </c>
      <c r="L3590" s="107"/>
      <c r="M3590" s="110"/>
      <c r="N3590" s="109"/>
      <c r="P3590" s="38">
        <f t="shared" si="336"/>
        <v>0</v>
      </c>
      <c r="Q3590" s="105">
        <f t="shared" si="335"/>
        <v>0</v>
      </c>
      <c r="R3590" s="38">
        <f t="shared" si="337"/>
        <v>0</v>
      </c>
      <c r="S3590" s="40" t="str">
        <f t="shared" si="334"/>
        <v/>
      </c>
    </row>
    <row r="3591" spans="1:19">
      <c r="A3591" s="33"/>
      <c r="B3591" s="34"/>
      <c r="C3591" s="33"/>
      <c r="D3591" s="33"/>
      <c r="E3591" s="33"/>
      <c r="F3591" s="42"/>
      <c r="G3591" s="42"/>
      <c r="I3591">
        <f t="shared" si="338"/>
        <v>0</v>
      </c>
      <c r="J3591">
        <f t="shared" si="339"/>
        <v>0</v>
      </c>
      <c r="L3591" s="107"/>
      <c r="M3591" s="110"/>
      <c r="N3591" s="109"/>
      <c r="P3591" s="38">
        <f t="shared" si="336"/>
        <v>0</v>
      </c>
      <c r="Q3591" s="105">
        <f t="shared" si="335"/>
        <v>0</v>
      </c>
      <c r="R3591" s="38">
        <f t="shared" si="337"/>
        <v>0</v>
      </c>
      <c r="S3591" s="40" t="str">
        <f t="shared" ref="S3591:S3654" si="340">IF(C3591=1,SUM(R3591:R3614)-SUM(P3591:P3614),"")</f>
        <v/>
      </c>
    </row>
    <row r="3592" spans="1:19">
      <c r="A3592" s="33"/>
      <c r="B3592" s="34"/>
      <c r="C3592" s="33"/>
      <c r="D3592" s="33"/>
      <c r="E3592" s="33"/>
      <c r="F3592" s="42"/>
      <c r="G3592" s="42"/>
      <c r="I3592">
        <f t="shared" si="338"/>
        <v>0</v>
      </c>
      <c r="J3592">
        <f t="shared" si="339"/>
        <v>0</v>
      </c>
      <c r="L3592" s="107"/>
      <c r="M3592" s="110"/>
      <c r="N3592" s="109"/>
      <c r="P3592" s="38">
        <f t="shared" si="336"/>
        <v>0</v>
      </c>
      <c r="Q3592" s="105">
        <f t="shared" ref="Q3592:Q3655" si="341">I3592*M3592/1000</f>
        <v>0</v>
      </c>
      <c r="R3592" s="38">
        <f t="shared" si="337"/>
        <v>0</v>
      </c>
      <c r="S3592" s="40" t="str">
        <f t="shared" si="340"/>
        <v/>
      </c>
    </row>
    <row r="3593" spans="1:19">
      <c r="A3593" s="33"/>
      <c r="B3593" s="34"/>
      <c r="C3593" s="33"/>
      <c r="D3593" s="33"/>
      <c r="E3593" s="33"/>
      <c r="F3593" s="42"/>
      <c r="G3593" s="42"/>
      <c r="I3593">
        <f t="shared" si="338"/>
        <v>0</v>
      </c>
      <c r="J3593">
        <f t="shared" si="339"/>
        <v>0</v>
      </c>
      <c r="L3593" s="107"/>
      <c r="M3593" s="110"/>
      <c r="N3593" s="109"/>
      <c r="P3593" s="38">
        <f t="shared" si="336"/>
        <v>0</v>
      </c>
      <c r="Q3593" s="105">
        <f t="shared" si="341"/>
        <v>0</v>
      </c>
      <c r="R3593" s="38">
        <f t="shared" si="337"/>
        <v>0</v>
      </c>
      <c r="S3593" s="40" t="str">
        <f t="shared" si="340"/>
        <v/>
      </c>
    </row>
    <row r="3594" spans="1:19">
      <c r="A3594" s="33"/>
      <c r="B3594" s="34"/>
      <c r="C3594" s="33"/>
      <c r="D3594" s="33"/>
      <c r="E3594" s="33"/>
      <c r="F3594" s="42"/>
      <c r="G3594" s="42"/>
      <c r="I3594">
        <f t="shared" si="338"/>
        <v>0</v>
      </c>
      <c r="J3594">
        <f t="shared" si="339"/>
        <v>0</v>
      </c>
      <c r="L3594" s="107"/>
      <c r="M3594" s="110"/>
      <c r="N3594" s="109"/>
      <c r="P3594" s="38">
        <f t="shared" si="336"/>
        <v>0</v>
      </c>
      <c r="Q3594" s="105">
        <f t="shared" si="341"/>
        <v>0</v>
      </c>
      <c r="R3594" s="38">
        <f t="shared" si="337"/>
        <v>0</v>
      </c>
      <c r="S3594" s="40" t="str">
        <f t="shared" si="340"/>
        <v/>
      </c>
    </row>
    <row r="3595" spans="1:19">
      <c r="A3595" s="33"/>
      <c r="B3595" s="34"/>
      <c r="C3595" s="33"/>
      <c r="D3595" s="33"/>
      <c r="E3595" s="33"/>
      <c r="F3595" s="42"/>
      <c r="G3595" s="42"/>
      <c r="I3595">
        <f t="shared" si="338"/>
        <v>0</v>
      </c>
      <c r="J3595">
        <f t="shared" si="339"/>
        <v>0</v>
      </c>
      <c r="L3595" s="107"/>
      <c r="M3595" s="110"/>
      <c r="N3595" s="109"/>
      <c r="P3595" s="38">
        <f t="shared" si="336"/>
        <v>0</v>
      </c>
      <c r="Q3595" s="105">
        <f t="shared" si="341"/>
        <v>0</v>
      </c>
      <c r="R3595" s="38">
        <f t="shared" si="337"/>
        <v>0</v>
      </c>
      <c r="S3595" s="40" t="str">
        <f t="shared" si="340"/>
        <v/>
      </c>
    </row>
    <row r="3596" spans="1:19">
      <c r="A3596" s="33"/>
      <c r="B3596" s="34"/>
      <c r="C3596" s="33"/>
      <c r="D3596" s="33"/>
      <c r="E3596" s="33"/>
      <c r="F3596" s="42"/>
      <c r="G3596" s="42"/>
      <c r="I3596">
        <f t="shared" si="338"/>
        <v>0</v>
      </c>
      <c r="J3596">
        <f t="shared" si="339"/>
        <v>0</v>
      </c>
      <c r="L3596" s="107"/>
      <c r="M3596" s="110"/>
      <c r="N3596" s="109"/>
      <c r="P3596" s="38">
        <f t="shared" si="336"/>
        <v>0</v>
      </c>
      <c r="Q3596" s="105">
        <f t="shared" si="341"/>
        <v>0</v>
      </c>
      <c r="R3596" s="38">
        <f t="shared" si="337"/>
        <v>0</v>
      </c>
      <c r="S3596" s="40" t="str">
        <f t="shared" si="340"/>
        <v/>
      </c>
    </row>
    <row r="3597" spans="1:19">
      <c r="A3597" s="33"/>
      <c r="B3597" s="34"/>
      <c r="C3597" s="33"/>
      <c r="D3597" s="33"/>
      <c r="E3597" s="33"/>
      <c r="F3597" s="42"/>
      <c r="G3597" s="42"/>
      <c r="I3597">
        <f t="shared" si="338"/>
        <v>0</v>
      </c>
      <c r="J3597">
        <f t="shared" si="339"/>
        <v>0</v>
      </c>
      <c r="L3597" s="107"/>
      <c r="M3597" s="110"/>
      <c r="N3597" s="109"/>
      <c r="P3597" s="38">
        <f t="shared" si="336"/>
        <v>0</v>
      </c>
      <c r="Q3597" s="105">
        <f t="shared" si="341"/>
        <v>0</v>
      </c>
      <c r="R3597" s="38">
        <f t="shared" si="337"/>
        <v>0</v>
      </c>
      <c r="S3597" s="40" t="str">
        <f t="shared" si="340"/>
        <v/>
      </c>
    </row>
    <row r="3598" spans="1:19">
      <c r="A3598" s="33"/>
      <c r="B3598" s="34"/>
      <c r="C3598" s="33"/>
      <c r="D3598" s="33"/>
      <c r="E3598" s="33"/>
      <c r="F3598" s="42"/>
      <c r="G3598" s="42"/>
      <c r="I3598">
        <f t="shared" si="338"/>
        <v>0</v>
      </c>
      <c r="J3598">
        <f t="shared" si="339"/>
        <v>0</v>
      </c>
      <c r="L3598" s="107"/>
      <c r="M3598" s="110"/>
      <c r="N3598" s="109"/>
      <c r="P3598" s="38">
        <f t="shared" si="336"/>
        <v>0</v>
      </c>
      <c r="Q3598" s="105">
        <f t="shared" si="341"/>
        <v>0</v>
      </c>
      <c r="R3598" s="38">
        <f t="shared" si="337"/>
        <v>0</v>
      </c>
      <c r="S3598" s="40" t="str">
        <f t="shared" si="340"/>
        <v/>
      </c>
    </row>
    <row r="3599" spans="1:19">
      <c r="A3599" s="33"/>
      <c r="B3599" s="34"/>
      <c r="C3599" s="33"/>
      <c r="D3599" s="33"/>
      <c r="E3599" s="33"/>
      <c r="F3599" s="42"/>
      <c r="G3599" s="42"/>
      <c r="I3599">
        <f t="shared" si="338"/>
        <v>0</v>
      </c>
      <c r="J3599">
        <f t="shared" si="339"/>
        <v>0</v>
      </c>
      <c r="L3599" s="107"/>
      <c r="M3599" s="110"/>
      <c r="N3599" s="109"/>
      <c r="P3599" s="38">
        <f t="shared" si="336"/>
        <v>0</v>
      </c>
      <c r="Q3599" s="105">
        <f t="shared" si="341"/>
        <v>0</v>
      </c>
      <c r="R3599" s="38">
        <f t="shared" si="337"/>
        <v>0</v>
      </c>
      <c r="S3599" s="40" t="str">
        <f t="shared" si="340"/>
        <v/>
      </c>
    </row>
    <row r="3600" spans="1:19">
      <c r="A3600" s="33"/>
      <c r="B3600" s="34"/>
      <c r="C3600" s="33"/>
      <c r="D3600" s="33"/>
      <c r="E3600" s="33"/>
      <c r="F3600" s="42"/>
      <c r="G3600" s="42"/>
      <c r="I3600">
        <f t="shared" si="338"/>
        <v>0</v>
      </c>
      <c r="J3600">
        <f t="shared" si="339"/>
        <v>0</v>
      </c>
      <c r="L3600" s="107"/>
      <c r="M3600" s="110"/>
      <c r="N3600" s="109"/>
      <c r="P3600" s="38">
        <f t="shared" si="336"/>
        <v>0</v>
      </c>
      <c r="Q3600" s="105">
        <f t="shared" si="341"/>
        <v>0</v>
      </c>
      <c r="R3600" s="38">
        <f t="shared" si="337"/>
        <v>0</v>
      </c>
      <c r="S3600" s="40" t="str">
        <f t="shared" si="340"/>
        <v/>
      </c>
    </row>
    <row r="3601" spans="1:19">
      <c r="A3601" s="33"/>
      <c r="B3601" s="34"/>
      <c r="C3601" s="33"/>
      <c r="D3601" s="33"/>
      <c r="E3601" s="33"/>
      <c r="F3601" s="42"/>
      <c r="G3601" s="42"/>
      <c r="I3601">
        <f t="shared" si="338"/>
        <v>0</v>
      </c>
      <c r="J3601">
        <f t="shared" si="339"/>
        <v>0</v>
      </c>
      <c r="L3601" s="107"/>
      <c r="M3601" s="110"/>
      <c r="N3601" s="109"/>
      <c r="P3601" s="38">
        <f t="shared" si="336"/>
        <v>0</v>
      </c>
      <c r="Q3601" s="105">
        <f t="shared" si="341"/>
        <v>0</v>
      </c>
      <c r="R3601" s="38">
        <f t="shared" si="337"/>
        <v>0</v>
      </c>
      <c r="S3601" s="40" t="str">
        <f t="shared" si="340"/>
        <v/>
      </c>
    </row>
    <row r="3602" spans="1:19">
      <c r="A3602" s="33"/>
      <c r="B3602" s="34"/>
      <c r="C3602" s="33"/>
      <c r="D3602" s="33"/>
      <c r="E3602" s="33"/>
      <c r="F3602" s="42"/>
      <c r="G3602" s="42"/>
      <c r="I3602">
        <f t="shared" si="338"/>
        <v>0</v>
      </c>
      <c r="J3602">
        <f t="shared" si="339"/>
        <v>0</v>
      </c>
      <c r="L3602" s="107"/>
      <c r="M3602" s="110"/>
      <c r="N3602" s="109"/>
      <c r="P3602" s="38">
        <f t="shared" si="336"/>
        <v>0</v>
      </c>
      <c r="Q3602" s="105">
        <f t="shared" si="341"/>
        <v>0</v>
      </c>
      <c r="R3602" s="38">
        <f t="shared" si="337"/>
        <v>0</v>
      </c>
      <c r="S3602" s="40" t="str">
        <f t="shared" si="340"/>
        <v/>
      </c>
    </row>
    <row r="3603" spans="1:19">
      <c r="A3603" s="33"/>
      <c r="B3603" s="34"/>
      <c r="C3603" s="33"/>
      <c r="D3603" s="33"/>
      <c r="E3603" s="33"/>
      <c r="F3603" s="42"/>
      <c r="G3603" s="42"/>
      <c r="I3603">
        <f t="shared" si="338"/>
        <v>0</v>
      </c>
      <c r="J3603">
        <f t="shared" si="339"/>
        <v>0</v>
      </c>
      <c r="L3603" s="107"/>
      <c r="M3603" s="110"/>
      <c r="N3603" s="109"/>
      <c r="P3603" s="38">
        <f t="shared" si="336"/>
        <v>0</v>
      </c>
      <c r="Q3603" s="105">
        <f t="shared" si="341"/>
        <v>0</v>
      </c>
      <c r="R3603" s="38">
        <f t="shared" si="337"/>
        <v>0</v>
      </c>
      <c r="S3603" s="40" t="str">
        <f t="shared" si="340"/>
        <v/>
      </c>
    </row>
    <row r="3604" spans="1:19">
      <c r="A3604" s="33"/>
      <c r="B3604" s="34"/>
      <c r="C3604" s="33"/>
      <c r="D3604" s="33"/>
      <c r="E3604" s="33"/>
      <c r="F3604" s="42"/>
      <c r="G3604" s="42"/>
      <c r="I3604">
        <f t="shared" si="338"/>
        <v>0</v>
      </c>
      <c r="J3604">
        <f t="shared" si="339"/>
        <v>0</v>
      </c>
      <c r="L3604" s="107"/>
      <c r="M3604" s="110"/>
      <c r="N3604" s="109"/>
      <c r="P3604" s="38">
        <f t="shared" si="336"/>
        <v>0</v>
      </c>
      <c r="Q3604" s="105">
        <f t="shared" si="341"/>
        <v>0</v>
      </c>
      <c r="R3604" s="38">
        <f t="shared" si="337"/>
        <v>0</v>
      </c>
      <c r="S3604" s="40" t="str">
        <f t="shared" si="340"/>
        <v/>
      </c>
    </row>
    <row r="3605" spans="1:19">
      <c r="A3605" s="33"/>
      <c r="B3605" s="34"/>
      <c r="C3605" s="33"/>
      <c r="D3605" s="33"/>
      <c r="E3605" s="33"/>
      <c r="F3605" s="42"/>
      <c r="G3605" s="42"/>
      <c r="I3605">
        <f t="shared" si="338"/>
        <v>0</v>
      </c>
      <c r="J3605">
        <f t="shared" si="339"/>
        <v>0</v>
      </c>
      <c r="L3605" s="107"/>
      <c r="M3605" s="110"/>
      <c r="N3605" s="109"/>
      <c r="P3605" s="38">
        <f t="shared" si="336"/>
        <v>0</v>
      </c>
      <c r="Q3605" s="105">
        <f t="shared" si="341"/>
        <v>0</v>
      </c>
      <c r="R3605" s="38">
        <f t="shared" si="337"/>
        <v>0</v>
      </c>
      <c r="S3605" s="40" t="str">
        <f t="shared" si="340"/>
        <v/>
      </c>
    </row>
    <row r="3606" spans="1:19">
      <c r="A3606" s="33"/>
      <c r="B3606" s="34"/>
      <c r="C3606" s="33"/>
      <c r="D3606" s="33"/>
      <c r="E3606" s="33"/>
      <c r="F3606" s="42"/>
      <c r="G3606" s="42"/>
      <c r="I3606">
        <f t="shared" si="338"/>
        <v>0</v>
      </c>
      <c r="J3606">
        <f t="shared" si="339"/>
        <v>0</v>
      </c>
      <c r="L3606" s="107"/>
      <c r="M3606" s="110"/>
      <c r="N3606" s="109"/>
      <c r="P3606" s="38">
        <f t="shared" si="336"/>
        <v>0</v>
      </c>
      <c r="Q3606" s="105">
        <f t="shared" si="341"/>
        <v>0</v>
      </c>
      <c r="R3606" s="38">
        <f t="shared" si="337"/>
        <v>0</v>
      </c>
      <c r="S3606" s="40" t="str">
        <f t="shared" si="340"/>
        <v/>
      </c>
    </row>
    <row r="3607" spans="1:19">
      <c r="A3607" s="33"/>
      <c r="B3607" s="34"/>
      <c r="C3607" s="33"/>
      <c r="D3607" s="33"/>
      <c r="E3607" s="33"/>
      <c r="F3607" s="42"/>
      <c r="G3607" s="42"/>
      <c r="I3607">
        <f t="shared" si="338"/>
        <v>0</v>
      </c>
      <c r="J3607">
        <f t="shared" si="339"/>
        <v>0</v>
      </c>
      <c r="L3607" s="107"/>
      <c r="M3607" s="110"/>
      <c r="N3607" s="109"/>
      <c r="P3607" s="38">
        <f t="shared" si="336"/>
        <v>0</v>
      </c>
      <c r="Q3607" s="105">
        <f t="shared" si="341"/>
        <v>0</v>
      </c>
      <c r="R3607" s="38">
        <f t="shared" si="337"/>
        <v>0</v>
      </c>
      <c r="S3607" s="40" t="str">
        <f t="shared" si="340"/>
        <v/>
      </c>
    </row>
    <row r="3608" spans="1:19">
      <c r="A3608" s="33"/>
      <c r="B3608" s="34"/>
      <c r="C3608" s="33"/>
      <c r="D3608" s="33"/>
      <c r="E3608" s="33"/>
      <c r="F3608" s="42"/>
      <c r="G3608" s="42"/>
      <c r="I3608">
        <f t="shared" si="338"/>
        <v>0</v>
      </c>
      <c r="J3608">
        <f t="shared" si="339"/>
        <v>0</v>
      </c>
      <c r="L3608" s="107"/>
      <c r="M3608" s="110"/>
      <c r="N3608" s="109"/>
      <c r="P3608" s="38">
        <f t="shared" si="336"/>
        <v>0</v>
      </c>
      <c r="Q3608" s="105">
        <f t="shared" si="341"/>
        <v>0</v>
      </c>
      <c r="R3608" s="38">
        <f t="shared" si="337"/>
        <v>0</v>
      </c>
      <c r="S3608" s="40" t="str">
        <f t="shared" si="340"/>
        <v/>
      </c>
    </row>
    <row r="3609" spans="1:19">
      <c r="A3609" s="33"/>
      <c r="B3609" s="34"/>
      <c r="C3609" s="33"/>
      <c r="D3609" s="33"/>
      <c r="E3609" s="33"/>
      <c r="F3609" s="42"/>
      <c r="G3609" s="42"/>
      <c r="I3609">
        <f t="shared" si="338"/>
        <v>0</v>
      </c>
      <c r="J3609">
        <f t="shared" si="339"/>
        <v>0</v>
      </c>
      <c r="L3609" s="107"/>
      <c r="M3609" s="110"/>
      <c r="N3609" s="109"/>
      <c r="P3609" s="38">
        <f t="shared" si="336"/>
        <v>0</v>
      </c>
      <c r="Q3609" s="105">
        <f t="shared" si="341"/>
        <v>0</v>
      </c>
      <c r="R3609" s="38">
        <f t="shared" si="337"/>
        <v>0</v>
      </c>
      <c r="S3609" s="40" t="str">
        <f t="shared" si="340"/>
        <v/>
      </c>
    </row>
    <row r="3610" spans="1:19">
      <c r="A3610" s="33"/>
      <c r="B3610" s="34"/>
      <c r="C3610" s="33"/>
      <c r="D3610" s="33"/>
      <c r="E3610" s="33"/>
      <c r="F3610" s="42"/>
      <c r="G3610" s="42"/>
      <c r="I3610">
        <f t="shared" si="338"/>
        <v>0</v>
      </c>
      <c r="J3610">
        <f t="shared" si="339"/>
        <v>0</v>
      </c>
      <c r="L3610" s="107"/>
      <c r="M3610" s="110"/>
      <c r="N3610" s="109"/>
      <c r="P3610" s="38">
        <f t="shared" si="336"/>
        <v>0</v>
      </c>
      <c r="Q3610" s="105">
        <f t="shared" si="341"/>
        <v>0</v>
      </c>
      <c r="R3610" s="38">
        <f t="shared" si="337"/>
        <v>0</v>
      </c>
      <c r="S3610" s="40" t="str">
        <f t="shared" si="340"/>
        <v/>
      </c>
    </row>
    <row r="3611" spans="1:19">
      <c r="A3611" s="33"/>
      <c r="B3611" s="34"/>
      <c r="C3611" s="33"/>
      <c r="D3611" s="33"/>
      <c r="E3611" s="33"/>
      <c r="F3611" s="42"/>
      <c r="G3611" s="42"/>
      <c r="I3611">
        <f t="shared" si="338"/>
        <v>0</v>
      </c>
      <c r="J3611">
        <f t="shared" si="339"/>
        <v>0</v>
      </c>
      <c r="L3611" s="107"/>
      <c r="M3611" s="110"/>
      <c r="N3611" s="109"/>
      <c r="P3611" s="38">
        <f t="shared" si="336"/>
        <v>0</v>
      </c>
      <c r="Q3611" s="105">
        <f t="shared" si="341"/>
        <v>0</v>
      </c>
      <c r="R3611" s="38">
        <f t="shared" si="337"/>
        <v>0</v>
      </c>
      <c r="S3611" s="40" t="str">
        <f t="shared" si="340"/>
        <v/>
      </c>
    </row>
    <row r="3612" spans="1:19">
      <c r="A3612" s="33"/>
      <c r="B3612" s="34"/>
      <c r="C3612" s="33"/>
      <c r="D3612" s="33"/>
      <c r="E3612" s="33"/>
      <c r="F3612" s="42"/>
      <c r="G3612" s="42"/>
      <c r="I3612">
        <f t="shared" si="338"/>
        <v>0</v>
      </c>
      <c r="J3612">
        <f t="shared" si="339"/>
        <v>0</v>
      </c>
      <c r="L3612" s="107"/>
      <c r="M3612" s="110"/>
      <c r="N3612" s="109"/>
      <c r="P3612" s="38">
        <f t="shared" si="336"/>
        <v>0</v>
      </c>
      <c r="Q3612" s="105">
        <f t="shared" si="341"/>
        <v>0</v>
      </c>
      <c r="R3612" s="38">
        <f t="shared" si="337"/>
        <v>0</v>
      </c>
      <c r="S3612" s="40" t="str">
        <f t="shared" si="340"/>
        <v/>
      </c>
    </row>
    <row r="3613" spans="1:19">
      <c r="A3613" s="33"/>
      <c r="B3613" s="34"/>
      <c r="C3613" s="33"/>
      <c r="D3613" s="33"/>
      <c r="E3613" s="33"/>
      <c r="F3613" s="42"/>
      <c r="G3613" s="42"/>
      <c r="I3613">
        <f t="shared" si="338"/>
        <v>0</v>
      </c>
      <c r="J3613">
        <f t="shared" si="339"/>
        <v>0</v>
      </c>
      <c r="L3613" s="107"/>
      <c r="M3613" s="110"/>
      <c r="N3613" s="109"/>
      <c r="P3613" s="38">
        <f t="shared" si="336"/>
        <v>0</v>
      </c>
      <c r="Q3613" s="105">
        <f t="shared" si="341"/>
        <v>0</v>
      </c>
      <c r="R3613" s="38">
        <f t="shared" si="337"/>
        <v>0</v>
      </c>
      <c r="S3613" s="40" t="str">
        <f t="shared" si="340"/>
        <v/>
      </c>
    </row>
    <row r="3614" spans="1:19">
      <c r="A3614" s="33"/>
      <c r="B3614" s="34"/>
      <c r="C3614" s="33"/>
      <c r="D3614" s="33"/>
      <c r="E3614" s="33"/>
      <c r="F3614" s="42"/>
      <c r="G3614" s="42"/>
      <c r="I3614">
        <f t="shared" si="338"/>
        <v>0</v>
      </c>
      <c r="J3614">
        <f t="shared" si="339"/>
        <v>0</v>
      </c>
      <c r="L3614" s="107"/>
      <c r="M3614" s="110"/>
      <c r="N3614" s="109"/>
      <c r="P3614" s="38">
        <f t="shared" si="336"/>
        <v>0</v>
      </c>
      <c r="Q3614" s="105">
        <f t="shared" si="341"/>
        <v>0</v>
      </c>
      <c r="R3614" s="38">
        <f t="shared" si="337"/>
        <v>0</v>
      </c>
      <c r="S3614" s="40" t="str">
        <f t="shared" si="340"/>
        <v/>
      </c>
    </row>
    <row r="3615" spans="1:19">
      <c r="A3615" s="33"/>
      <c r="B3615" s="34"/>
      <c r="C3615" s="33"/>
      <c r="D3615" s="33"/>
      <c r="E3615" s="33"/>
      <c r="F3615" s="42"/>
      <c r="G3615" s="42"/>
      <c r="I3615">
        <f t="shared" si="338"/>
        <v>0</v>
      </c>
      <c r="J3615">
        <f t="shared" si="339"/>
        <v>0</v>
      </c>
      <c r="L3615" s="107"/>
      <c r="M3615" s="110"/>
      <c r="N3615" s="109"/>
      <c r="P3615" s="38">
        <f t="shared" si="336"/>
        <v>0</v>
      </c>
      <c r="Q3615" s="105">
        <f t="shared" si="341"/>
        <v>0</v>
      </c>
      <c r="R3615" s="38">
        <f t="shared" si="337"/>
        <v>0</v>
      </c>
      <c r="S3615" s="40" t="str">
        <f t="shared" si="340"/>
        <v/>
      </c>
    </row>
    <row r="3616" spans="1:19">
      <c r="A3616" s="33"/>
      <c r="B3616" s="34"/>
      <c r="C3616" s="33"/>
      <c r="D3616" s="33"/>
      <c r="E3616" s="33"/>
      <c r="F3616" s="42"/>
      <c r="G3616" s="42"/>
      <c r="I3616">
        <f t="shared" si="338"/>
        <v>0</v>
      </c>
      <c r="J3616">
        <f t="shared" si="339"/>
        <v>0</v>
      </c>
      <c r="L3616" s="107"/>
      <c r="M3616" s="110"/>
      <c r="N3616" s="109"/>
      <c r="P3616" s="38">
        <f t="shared" si="336"/>
        <v>0</v>
      </c>
      <c r="Q3616" s="105">
        <f t="shared" si="341"/>
        <v>0</v>
      </c>
      <c r="R3616" s="38">
        <f t="shared" si="337"/>
        <v>0</v>
      </c>
      <c r="S3616" s="40" t="str">
        <f t="shared" si="340"/>
        <v/>
      </c>
    </row>
    <row r="3617" spans="1:19">
      <c r="A3617" s="33"/>
      <c r="B3617" s="34"/>
      <c r="C3617" s="33"/>
      <c r="D3617" s="33"/>
      <c r="E3617" s="33"/>
      <c r="F3617" s="42"/>
      <c r="G3617" s="42"/>
      <c r="I3617">
        <f t="shared" si="338"/>
        <v>0</v>
      </c>
      <c r="J3617">
        <f t="shared" si="339"/>
        <v>0</v>
      </c>
      <c r="L3617" s="107"/>
      <c r="M3617" s="110"/>
      <c r="N3617" s="109"/>
      <c r="P3617" s="38">
        <f t="shared" si="336"/>
        <v>0</v>
      </c>
      <c r="Q3617" s="105">
        <f t="shared" si="341"/>
        <v>0</v>
      </c>
      <c r="R3617" s="38">
        <f t="shared" si="337"/>
        <v>0</v>
      </c>
      <c r="S3617" s="40" t="str">
        <f t="shared" si="340"/>
        <v/>
      </c>
    </row>
    <row r="3618" spans="1:19">
      <c r="A3618" s="33"/>
      <c r="B3618" s="34"/>
      <c r="C3618" s="33"/>
      <c r="D3618" s="33"/>
      <c r="E3618" s="33"/>
      <c r="F3618" s="42"/>
      <c r="G3618" s="42"/>
      <c r="I3618">
        <f t="shared" si="338"/>
        <v>0</v>
      </c>
      <c r="J3618">
        <f t="shared" si="339"/>
        <v>0</v>
      </c>
      <c r="L3618" s="107"/>
      <c r="M3618" s="110"/>
      <c r="N3618" s="109"/>
      <c r="P3618" s="38">
        <f t="shared" si="336"/>
        <v>0</v>
      </c>
      <c r="Q3618" s="105">
        <f t="shared" si="341"/>
        <v>0</v>
      </c>
      <c r="R3618" s="38">
        <f t="shared" si="337"/>
        <v>0</v>
      </c>
      <c r="S3618" s="40" t="str">
        <f t="shared" si="340"/>
        <v/>
      </c>
    </row>
    <row r="3619" spans="1:19">
      <c r="A3619" s="33"/>
      <c r="B3619" s="34"/>
      <c r="C3619" s="33"/>
      <c r="D3619" s="33"/>
      <c r="E3619" s="33"/>
      <c r="F3619" s="42"/>
      <c r="G3619" s="42"/>
      <c r="I3619">
        <f t="shared" si="338"/>
        <v>0</v>
      </c>
      <c r="J3619">
        <f t="shared" si="339"/>
        <v>0</v>
      </c>
      <c r="L3619" s="107"/>
      <c r="M3619" s="110"/>
      <c r="N3619" s="109"/>
      <c r="P3619" s="38">
        <f t="shared" si="336"/>
        <v>0</v>
      </c>
      <c r="Q3619" s="105">
        <f t="shared" si="341"/>
        <v>0</v>
      </c>
      <c r="R3619" s="38">
        <f t="shared" si="337"/>
        <v>0</v>
      </c>
      <c r="S3619" s="40" t="str">
        <f t="shared" si="340"/>
        <v/>
      </c>
    </row>
    <row r="3620" spans="1:19">
      <c r="A3620" s="33"/>
      <c r="B3620" s="34"/>
      <c r="C3620" s="33"/>
      <c r="D3620" s="33"/>
      <c r="E3620" s="33"/>
      <c r="F3620" s="42"/>
      <c r="G3620" s="42"/>
      <c r="I3620">
        <f t="shared" si="338"/>
        <v>0</v>
      </c>
      <c r="J3620">
        <f t="shared" si="339"/>
        <v>0</v>
      </c>
      <c r="L3620" s="107"/>
      <c r="M3620" s="110"/>
      <c r="N3620" s="109"/>
      <c r="P3620" s="38">
        <f t="shared" si="336"/>
        <v>0</v>
      </c>
      <c r="Q3620" s="105">
        <f t="shared" si="341"/>
        <v>0</v>
      </c>
      <c r="R3620" s="38">
        <f t="shared" si="337"/>
        <v>0</v>
      </c>
      <c r="S3620" s="40" t="str">
        <f t="shared" si="340"/>
        <v/>
      </c>
    </row>
    <row r="3621" spans="1:19">
      <c r="A3621" s="33"/>
      <c r="B3621" s="34"/>
      <c r="C3621" s="33"/>
      <c r="D3621" s="33"/>
      <c r="E3621" s="33"/>
      <c r="F3621" s="42"/>
      <c r="G3621" s="42"/>
      <c r="I3621">
        <f t="shared" si="338"/>
        <v>0</v>
      </c>
      <c r="J3621">
        <f t="shared" si="339"/>
        <v>0</v>
      </c>
      <c r="L3621" s="107"/>
      <c r="M3621" s="110"/>
      <c r="N3621" s="109"/>
      <c r="P3621" s="38">
        <f t="shared" si="336"/>
        <v>0</v>
      </c>
      <c r="Q3621" s="105">
        <f t="shared" si="341"/>
        <v>0</v>
      </c>
      <c r="R3621" s="38">
        <f t="shared" si="337"/>
        <v>0</v>
      </c>
      <c r="S3621" s="40" t="str">
        <f t="shared" si="340"/>
        <v/>
      </c>
    </row>
    <row r="3622" spans="1:19">
      <c r="A3622" s="33"/>
      <c r="B3622" s="34"/>
      <c r="C3622" s="33"/>
      <c r="D3622" s="33"/>
      <c r="E3622" s="33"/>
      <c r="F3622" s="42"/>
      <c r="G3622" s="42"/>
      <c r="I3622">
        <f t="shared" si="338"/>
        <v>0</v>
      </c>
      <c r="J3622">
        <f t="shared" si="339"/>
        <v>0</v>
      </c>
      <c r="L3622" s="107"/>
      <c r="M3622" s="110"/>
      <c r="N3622" s="109"/>
      <c r="P3622" s="38">
        <f t="shared" si="336"/>
        <v>0</v>
      </c>
      <c r="Q3622" s="105">
        <f t="shared" si="341"/>
        <v>0</v>
      </c>
      <c r="R3622" s="38">
        <f t="shared" si="337"/>
        <v>0</v>
      </c>
      <c r="S3622" s="40" t="str">
        <f t="shared" si="340"/>
        <v/>
      </c>
    </row>
    <row r="3623" spans="1:19">
      <c r="A3623" s="33"/>
      <c r="B3623" s="34"/>
      <c r="C3623" s="33"/>
      <c r="D3623" s="33"/>
      <c r="E3623" s="33"/>
      <c r="F3623" s="42"/>
      <c r="G3623" s="42"/>
      <c r="I3623">
        <f t="shared" si="338"/>
        <v>0</v>
      </c>
      <c r="J3623">
        <f t="shared" si="339"/>
        <v>0</v>
      </c>
      <c r="L3623" s="107"/>
      <c r="M3623" s="110"/>
      <c r="N3623" s="109"/>
      <c r="P3623" s="38">
        <f t="shared" si="336"/>
        <v>0</v>
      </c>
      <c r="Q3623" s="105">
        <f t="shared" si="341"/>
        <v>0</v>
      </c>
      <c r="R3623" s="38">
        <f t="shared" si="337"/>
        <v>0</v>
      </c>
      <c r="S3623" s="40" t="str">
        <f t="shared" si="340"/>
        <v/>
      </c>
    </row>
    <row r="3624" spans="1:19">
      <c r="A3624" s="33"/>
      <c r="B3624" s="34"/>
      <c r="C3624" s="33"/>
      <c r="D3624" s="33"/>
      <c r="E3624" s="33"/>
      <c r="F3624" s="42"/>
      <c r="G3624" s="42"/>
      <c r="I3624">
        <f t="shared" si="338"/>
        <v>0</v>
      </c>
      <c r="J3624">
        <f t="shared" si="339"/>
        <v>0</v>
      </c>
      <c r="L3624" s="107"/>
      <c r="M3624" s="110"/>
      <c r="N3624" s="109"/>
      <c r="P3624" s="38">
        <f t="shared" si="336"/>
        <v>0</v>
      </c>
      <c r="Q3624" s="105">
        <f t="shared" si="341"/>
        <v>0</v>
      </c>
      <c r="R3624" s="38">
        <f t="shared" si="337"/>
        <v>0</v>
      </c>
      <c r="S3624" s="40" t="str">
        <f t="shared" si="340"/>
        <v/>
      </c>
    </row>
    <row r="3625" spans="1:19">
      <c r="A3625" s="33"/>
      <c r="B3625" s="34"/>
      <c r="C3625" s="33"/>
      <c r="D3625" s="33"/>
      <c r="E3625" s="33"/>
      <c r="F3625" s="42"/>
      <c r="G3625" s="42"/>
      <c r="I3625">
        <f t="shared" si="338"/>
        <v>0</v>
      </c>
      <c r="J3625">
        <f t="shared" si="339"/>
        <v>0</v>
      </c>
      <c r="L3625" s="107"/>
      <c r="M3625" s="110"/>
      <c r="N3625" s="109"/>
      <c r="P3625" s="38">
        <f t="shared" si="336"/>
        <v>0</v>
      </c>
      <c r="Q3625" s="105">
        <f t="shared" si="341"/>
        <v>0</v>
      </c>
      <c r="R3625" s="38">
        <f t="shared" si="337"/>
        <v>0</v>
      </c>
      <c r="S3625" s="40" t="str">
        <f t="shared" si="340"/>
        <v/>
      </c>
    </row>
    <row r="3626" spans="1:19">
      <c r="A3626" s="33"/>
      <c r="B3626" s="34"/>
      <c r="C3626" s="33"/>
      <c r="D3626" s="33"/>
      <c r="E3626" s="33"/>
      <c r="F3626" s="42"/>
      <c r="G3626" s="42"/>
      <c r="I3626">
        <f t="shared" si="338"/>
        <v>0</v>
      </c>
      <c r="J3626">
        <f t="shared" si="339"/>
        <v>0</v>
      </c>
      <c r="L3626" s="107"/>
      <c r="M3626" s="110"/>
      <c r="N3626" s="109"/>
      <c r="P3626" s="38">
        <f t="shared" si="336"/>
        <v>0</v>
      </c>
      <c r="Q3626" s="105">
        <f t="shared" si="341"/>
        <v>0</v>
      </c>
      <c r="R3626" s="38">
        <f t="shared" si="337"/>
        <v>0</v>
      </c>
      <c r="S3626" s="40" t="str">
        <f t="shared" si="340"/>
        <v/>
      </c>
    </row>
    <row r="3627" spans="1:19">
      <c r="A3627" s="33"/>
      <c r="B3627" s="34"/>
      <c r="C3627" s="33"/>
      <c r="D3627" s="33"/>
      <c r="E3627" s="33"/>
      <c r="F3627" s="42"/>
      <c r="G3627" s="42"/>
      <c r="I3627">
        <f t="shared" si="338"/>
        <v>0</v>
      </c>
      <c r="J3627">
        <f t="shared" si="339"/>
        <v>0</v>
      </c>
      <c r="L3627" s="107"/>
      <c r="M3627" s="110"/>
      <c r="N3627" s="109"/>
      <c r="P3627" s="38">
        <f t="shared" si="336"/>
        <v>0</v>
      </c>
      <c r="Q3627" s="105">
        <f t="shared" si="341"/>
        <v>0</v>
      </c>
      <c r="R3627" s="38">
        <f t="shared" si="337"/>
        <v>0</v>
      </c>
      <c r="S3627" s="40" t="str">
        <f t="shared" si="340"/>
        <v/>
      </c>
    </row>
    <row r="3628" spans="1:19">
      <c r="A3628" s="33"/>
      <c r="B3628" s="34"/>
      <c r="C3628" s="33"/>
      <c r="D3628" s="33"/>
      <c r="E3628" s="33"/>
      <c r="F3628" s="42"/>
      <c r="G3628" s="42"/>
      <c r="I3628">
        <f t="shared" si="338"/>
        <v>0</v>
      </c>
      <c r="J3628">
        <f t="shared" si="339"/>
        <v>0</v>
      </c>
      <c r="L3628" s="107"/>
      <c r="M3628" s="110"/>
      <c r="N3628" s="109"/>
      <c r="P3628" s="38">
        <f t="shared" si="336"/>
        <v>0</v>
      </c>
      <c r="Q3628" s="105">
        <f t="shared" si="341"/>
        <v>0</v>
      </c>
      <c r="R3628" s="38">
        <f t="shared" si="337"/>
        <v>0</v>
      </c>
      <c r="S3628" s="40" t="str">
        <f t="shared" si="340"/>
        <v/>
      </c>
    </row>
    <row r="3629" spans="1:19">
      <c r="A3629" s="33"/>
      <c r="B3629" s="34"/>
      <c r="C3629" s="33"/>
      <c r="D3629" s="33"/>
      <c r="E3629" s="33"/>
      <c r="F3629" s="42"/>
      <c r="G3629" s="42"/>
      <c r="I3629">
        <f t="shared" si="338"/>
        <v>0</v>
      </c>
      <c r="J3629">
        <f t="shared" si="339"/>
        <v>0</v>
      </c>
      <c r="L3629" s="107"/>
      <c r="M3629" s="110"/>
      <c r="N3629" s="109"/>
      <c r="P3629" s="38">
        <f t="shared" si="336"/>
        <v>0</v>
      </c>
      <c r="Q3629" s="105">
        <f t="shared" si="341"/>
        <v>0</v>
      </c>
      <c r="R3629" s="38">
        <f t="shared" si="337"/>
        <v>0</v>
      </c>
      <c r="S3629" s="40" t="str">
        <f t="shared" si="340"/>
        <v/>
      </c>
    </row>
    <row r="3630" spans="1:19">
      <c r="A3630" s="33"/>
      <c r="B3630" s="34"/>
      <c r="C3630" s="33"/>
      <c r="D3630" s="33"/>
      <c r="E3630" s="33"/>
      <c r="F3630" s="42"/>
      <c r="G3630" s="42"/>
      <c r="I3630">
        <f t="shared" si="338"/>
        <v>0</v>
      </c>
      <c r="J3630">
        <f t="shared" si="339"/>
        <v>0</v>
      </c>
      <c r="L3630" s="107"/>
      <c r="M3630" s="110"/>
      <c r="N3630" s="109"/>
      <c r="P3630" s="38">
        <f t="shared" si="336"/>
        <v>0</v>
      </c>
      <c r="Q3630" s="105">
        <f t="shared" si="341"/>
        <v>0</v>
      </c>
      <c r="R3630" s="38">
        <f t="shared" si="337"/>
        <v>0</v>
      </c>
      <c r="S3630" s="40" t="str">
        <f t="shared" si="340"/>
        <v/>
      </c>
    </row>
    <row r="3631" spans="1:19">
      <c r="A3631" s="33"/>
      <c r="B3631" s="34"/>
      <c r="C3631" s="33"/>
      <c r="D3631" s="33"/>
      <c r="E3631" s="33"/>
      <c r="F3631" s="42"/>
      <c r="G3631" s="42"/>
      <c r="I3631">
        <f t="shared" si="338"/>
        <v>0</v>
      </c>
      <c r="J3631">
        <f t="shared" si="339"/>
        <v>0</v>
      </c>
      <c r="L3631" s="107"/>
      <c r="M3631" s="110"/>
      <c r="N3631" s="109"/>
      <c r="P3631" s="38">
        <f t="shared" si="336"/>
        <v>0</v>
      </c>
      <c r="Q3631" s="105">
        <f t="shared" si="341"/>
        <v>0</v>
      </c>
      <c r="R3631" s="38">
        <f t="shared" si="337"/>
        <v>0</v>
      </c>
      <c r="S3631" s="40" t="str">
        <f t="shared" si="340"/>
        <v/>
      </c>
    </row>
    <row r="3632" spans="1:19">
      <c r="A3632" s="33"/>
      <c r="B3632" s="34"/>
      <c r="C3632" s="33"/>
      <c r="D3632" s="33"/>
      <c r="E3632" s="33"/>
      <c r="F3632" s="42"/>
      <c r="G3632" s="42"/>
      <c r="I3632">
        <f t="shared" si="338"/>
        <v>0</v>
      </c>
      <c r="J3632">
        <f t="shared" si="339"/>
        <v>0</v>
      </c>
      <c r="L3632" s="107"/>
      <c r="M3632" s="110"/>
      <c r="N3632" s="109"/>
      <c r="P3632" s="38">
        <f t="shared" si="336"/>
        <v>0</v>
      </c>
      <c r="Q3632" s="105">
        <f t="shared" si="341"/>
        <v>0</v>
      </c>
      <c r="R3632" s="38">
        <f t="shared" si="337"/>
        <v>0</v>
      </c>
      <c r="S3632" s="40" t="str">
        <f t="shared" si="340"/>
        <v/>
      </c>
    </row>
    <row r="3633" spans="1:19">
      <c r="A3633" s="33"/>
      <c r="B3633" s="34"/>
      <c r="C3633" s="33"/>
      <c r="D3633" s="33"/>
      <c r="E3633" s="33"/>
      <c r="F3633" s="42"/>
      <c r="G3633" s="42"/>
      <c r="I3633">
        <f t="shared" si="338"/>
        <v>0</v>
      </c>
      <c r="J3633">
        <f t="shared" si="339"/>
        <v>0</v>
      </c>
      <c r="L3633" s="107"/>
      <c r="M3633" s="110"/>
      <c r="N3633" s="109"/>
      <c r="P3633" s="38">
        <f t="shared" si="336"/>
        <v>0</v>
      </c>
      <c r="Q3633" s="105">
        <f t="shared" si="341"/>
        <v>0</v>
      </c>
      <c r="R3633" s="38">
        <f t="shared" si="337"/>
        <v>0</v>
      </c>
      <c r="S3633" s="40" t="str">
        <f t="shared" si="340"/>
        <v/>
      </c>
    </row>
    <row r="3634" spans="1:19">
      <c r="A3634" s="33"/>
      <c r="B3634" s="34"/>
      <c r="C3634" s="33"/>
      <c r="D3634" s="33"/>
      <c r="E3634" s="33"/>
      <c r="F3634" s="42"/>
      <c r="G3634" s="42"/>
      <c r="I3634">
        <f t="shared" si="338"/>
        <v>0</v>
      </c>
      <c r="J3634">
        <f t="shared" si="339"/>
        <v>0</v>
      </c>
      <c r="L3634" s="107"/>
      <c r="M3634" s="110"/>
      <c r="N3634" s="109"/>
      <c r="P3634" s="38">
        <f t="shared" si="336"/>
        <v>0</v>
      </c>
      <c r="Q3634" s="105">
        <f t="shared" si="341"/>
        <v>0</v>
      </c>
      <c r="R3634" s="38">
        <f t="shared" si="337"/>
        <v>0</v>
      </c>
      <c r="S3634" s="40" t="str">
        <f t="shared" si="340"/>
        <v/>
      </c>
    </row>
    <row r="3635" spans="1:19">
      <c r="A3635" s="33"/>
      <c r="B3635" s="34"/>
      <c r="C3635" s="33"/>
      <c r="D3635" s="33"/>
      <c r="E3635" s="33"/>
      <c r="F3635" s="42"/>
      <c r="G3635" s="42"/>
      <c r="I3635">
        <f t="shared" si="338"/>
        <v>0</v>
      </c>
      <c r="J3635">
        <f t="shared" si="339"/>
        <v>0</v>
      </c>
      <c r="L3635" s="107"/>
      <c r="M3635" s="110"/>
      <c r="N3635" s="109"/>
      <c r="P3635" s="38">
        <f t="shared" si="336"/>
        <v>0</v>
      </c>
      <c r="Q3635" s="105">
        <f t="shared" si="341"/>
        <v>0</v>
      </c>
      <c r="R3635" s="38">
        <f t="shared" si="337"/>
        <v>0</v>
      </c>
      <c r="S3635" s="40" t="str">
        <f t="shared" si="340"/>
        <v/>
      </c>
    </row>
    <row r="3636" spans="1:19">
      <c r="A3636" s="33"/>
      <c r="B3636" s="34"/>
      <c r="C3636" s="33"/>
      <c r="D3636" s="33"/>
      <c r="E3636" s="33"/>
      <c r="F3636" s="42"/>
      <c r="G3636" s="42"/>
      <c r="I3636">
        <f t="shared" si="338"/>
        <v>0</v>
      </c>
      <c r="J3636">
        <f t="shared" si="339"/>
        <v>0</v>
      </c>
      <c r="L3636" s="107"/>
      <c r="M3636" s="110"/>
      <c r="N3636" s="109"/>
      <c r="P3636" s="38">
        <f t="shared" si="336"/>
        <v>0</v>
      </c>
      <c r="Q3636" s="105">
        <f t="shared" si="341"/>
        <v>0</v>
      </c>
      <c r="R3636" s="38">
        <f t="shared" si="337"/>
        <v>0</v>
      </c>
      <c r="S3636" s="40" t="str">
        <f t="shared" si="340"/>
        <v/>
      </c>
    </row>
    <row r="3637" spans="1:19">
      <c r="A3637" s="33"/>
      <c r="B3637" s="34"/>
      <c r="C3637" s="33"/>
      <c r="D3637" s="33"/>
      <c r="E3637" s="33"/>
      <c r="F3637" s="42"/>
      <c r="G3637" s="42"/>
      <c r="I3637">
        <f t="shared" si="338"/>
        <v>0</v>
      </c>
      <c r="J3637">
        <f t="shared" si="339"/>
        <v>0</v>
      </c>
      <c r="L3637" s="107"/>
      <c r="M3637" s="110"/>
      <c r="N3637" s="109"/>
      <c r="P3637" s="38">
        <f t="shared" si="336"/>
        <v>0</v>
      </c>
      <c r="Q3637" s="105">
        <f t="shared" si="341"/>
        <v>0</v>
      </c>
      <c r="R3637" s="38">
        <f t="shared" si="337"/>
        <v>0</v>
      </c>
      <c r="S3637" s="40" t="str">
        <f t="shared" si="340"/>
        <v/>
      </c>
    </row>
    <row r="3638" spans="1:19">
      <c r="A3638" s="33"/>
      <c r="B3638" s="34"/>
      <c r="C3638" s="33"/>
      <c r="D3638" s="33"/>
      <c r="E3638" s="33"/>
      <c r="F3638" s="42"/>
      <c r="G3638" s="42"/>
      <c r="I3638">
        <f t="shared" si="338"/>
        <v>0</v>
      </c>
      <c r="J3638">
        <f t="shared" si="339"/>
        <v>0</v>
      </c>
      <c r="L3638" s="107"/>
      <c r="M3638" s="110"/>
      <c r="N3638" s="109"/>
      <c r="P3638" s="38">
        <f t="shared" si="336"/>
        <v>0</v>
      </c>
      <c r="Q3638" s="105">
        <f t="shared" si="341"/>
        <v>0</v>
      </c>
      <c r="R3638" s="38">
        <f t="shared" si="337"/>
        <v>0</v>
      </c>
      <c r="S3638" s="40" t="str">
        <f t="shared" si="340"/>
        <v/>
      </c>
    </row>
    <row r="3639" spans="1:19">
      <c r="A3639" s="33"/>
      <c r="B3639" s="34"/>
      <c r="C3639" s="33"/>
      <c r="D3639" s="33"/>
      <c r="E3639" s="33"/>
      <c r="F3639" s="42"/>
      <c r="G3639" s="42"/>
      <c r="I3639">
        <f t="shared" si="338"/>
        <v>0</v>
      </c>
      <c r="J3639">
        <f t="shared" si="339"/>
        <v>0</v>
      </c>
      <c r="L3639" s="107"/>
      <c r="M3639" s="110"/>
      <c r="N3639" s="109"/>
      <c r="P3639" s="38">
        <f t="shared" ref="P3639:P3702" si="342">I3639*L3639/1000</f>
        <v>0</v>
      </c>
      <c r="Q3639" s="105">
        <f t="shared" si="341"/>
        <v>0</v>
      </c>
      <c r="R3639" s="38">
        <f t="shared" ref="R3639:R3702" si="343">J3639*N3639/1000</f>
        <v>0</v>
      </c>
      <c r="S3639" s="40" t="str">
        <f t="shared" si="340"/>
        <v/>
      </c>
    </row>
    <row r="3640" spans="1:19">
      <c r="A3640" s="33"/>
      <c r="B3640" s="34"/>
      <c r="C3640" s="33"/>
      <c r="D3640" s="33"/>
      <c r="E3640" s="33"/>
      <c r="F3640" s="42"/>
      <c r="G3640" s="42"/>
      <c r="I3640">
        <f t="shared" ref="I3640:I3703" si="344">IF(OR(E3640="R",E3640="E"),D3640,IF(D3640&gt;=E3640,D3640-E3640,0))</f>
        <v>0</v>
      </c>
      <c r="J3640">
        <f t="shared" ref="J3640:J3703" si="345">IF(OR(E3640="R",E3640="E"),0,IF(E3640&gt;D3640,E3640-D3640,0))</f>
        <v>0</v>
      </c>
      <c r="L3640" s="107"/>
      <c r="M3640" s="110"/>
      <c r="N3640" s="109"/>
      <c r="P3640" s="38">
        <f t="shared" si="342"/>
        <v>0</v>
      </c>
      <c r="Q3640" s="105">
        <f t="shared" si="341"/>
        <v>0</v>
      </c>
      <c r="R3640" s="38">
        <f t="shared" si="343"/>
        <v>0</v>
      </c>
      <c r="S3640" s="40" t="str">
        <f t="shared" si="340"/>
        <v/>
      </c>
    </row>
    <row r="3641" spans="1:19">
      <c r="A3641" s="33"/>
      <c r="B3641" s="34"/>
      <c r="C3641" s="33"/>
      <c r="D3641" s="33"/>
      <c r="E3641" s="33"/>
      <c r="F3641" s="42"/>
      <c r="G3641" s="42"/>
      <c r="I3641">
        <f t="shared" si="344"/>
        <v>0</v>
      </c>
      <c r="J3641">
        <f t="shared" si="345"/>
        <v>0</v>
      </c>
      <c r="L3641" s="107"/>
      <c r="M3641" s="110"/>
      <c r="N3641" s="109"/>
      <c r="P3641" s="38">
        <f t="shared" si="342"/>
        <v>0</v>
      </c>
      <c r="Q3641" s="105">
        <f t="shared" si="341"/>
        <v>0</v>
      </c>
      <c r="R3641" s="38">
        <f t="shared" si="343"/>
        <v>0</v>
      </c>
      <c r="S3641" s="40" t="str">
        <f t="shared" si="340"/>
        <v/>
      </c>
    </row>
    <row r="3642" spans="1:19">
      <c r="A3642" s="33"/>
      <c r="B3642" s="34"/>
      <c r="C3642" s="33"/>
      <c r="D3642" s="33"/>
      <c r="E3642" s="33"/>
      <c r="F3642" s="42"/>
      <c r="G3642" s="42"/>
      <c r="I3642">
        <f t="shared" si="344"/>
        <v>0</v>
      </c>
      <c r="J3642">
        <f t="shared" si="345"/>
        <v>0</v>
      </c>
      <c r="L3642" s="107"/>
      <c r="M3642" s="110"/>
      <c r="N3642" s="109"/>
      <c r="P3642" s="38">
        <f t="shared" si="342"/>
        <v>0</v>
      </c>
      <c r="Q3642" s="105">
        <f t="shared" si="341"/>
        <v>0</v>
      </c>
      <c r="R3642" s="38">
        <f t="shared" si="343"/>
        <v>0</v>
      </c>
      <c r="S3642" s="40" t="str">
        <f t="shared" si="340"/>
        <v/>
      </c>
    </row>
    <row r="3643" spans="1:19">
      <c r="A3643" s="33"/>
      <c r="B3643" s="34"/>
      <c r="C3643" s="33"/>
      <c r="D3643" s="33"/>
      <c r="E3643" s="33"/>
      <c r="F3643" s="42"/>
      <c r="G3643" s="42"/>
      <c r="I3643">
        <f t="shared" si="344"/>
        <v>0</v>
      </c>
      <c r="J3643">
        <f t="shared" si="345"/>
        <v>0</v>
      </c>
      <c r="L3643" s="107"/>
      <c r="M3643" s="110"/>
      <c r="N3643" s="109"/>
      <c r="P3643" s="38">
        <f t="shared" si="342"/>
        <v>0</v>
      </c>
      <c r="Q3643" s="105">
        <f t="shared" si="341"/>
        <v>0</v>
      </c>
      <c r="R3643" s="38">
        <f t="shared" si="343"/>
        <v>0</v>
      </c>
      <c r="S3643" s="40" t="str">
        <f t="shared" si="340"/>
        <v/>
      </c>
    </row>
    <row r="3644" spans="1:19">
      <c r="A3644" s="33"/>
      <c r="B3644" s="34"/>
      <c r="C3644" s="33"/>
      <c r="D3644" s="33"/>
      <c r="E3644" s="33"/>
      <c r="F3644" s="42"/>
      <c r="G3644" s="42"/>
      <c r="I3644">
        <f t="shared" si="344"/>
        <v>0</v>
      </c>
      <c r="J3644">
        <f t="shared" si="345"/>
        <v>0</v>
      </c>
      <c r="L3644" s="107"/>
      <c r="M3644" s="110"/>
      <c r="N3644" s="109"/>
      <c r="P3644" s="38">
        <f t="shared" si="342"/>
        <v>0</v>
      </c>
      <c r="Q3644" s="105">
        <f t="shared" si="341"/>
        <v>0</v>
      </c>
      <c r="R3644" s="38">
        <f t="shared" si="343"/>
        <v>0</v>
      </c>
      <c r="S3644" s="40" t="str">
        <f t="shared" si="340"/>
        <v/>
      </c>
    </row>
    <row r="3645" spans="1:19">
      <c r="A3645" s="33"/>
      <c r="B3645" s="34"/>
      <c r="C3645" s="33"/>
      <c r="D3645" s="33"/>
      <c r="E3645" s="33"/>
      <c r="F3645" s="42"/>
      <c r="G3645" s="42"/>
      <c r="I3645">
        <f t="shared" si="344"/>
        <v>0</v>
      </c>
      <c r="J3645">
        <f t="shared" si="345"/>
        <v>0</v>
      </c>
      <c r="L3645" s="107"/>
      <c r="M3645" s="110"/>
      <c r="N3645" s="109"/>
      <c r="P3645" s="38">
        <f t="shared" si="342"/>
        <v>0</v>
      </c>
      <c r="Q3645" s="105">
        <f t="shared" si="341"/>
        <v>0</v>
      </c>
      <c r="R3645" s="38">
        <f t="shared" si="343"/>
        <v>0</v>
      </c>
      <c r="S3645" s="40" t="str">
        <f t="shared" si="340"/>
        <v/>
      </c>
    </row>
    <row r="3646" spans="1:19">
      <c r="A3646" s="33"/>
      <c r="B3646" s="34"/>
      <c r="C3646" s="33"/>
      <c r="D3646" s="33"/>
      <c r="E3646" s="33"/>
      <c r="F3646" s="42"/>
      <c r="G3646" s="42"/>
      <c r="I3646">
        <f t="shared" si="344"/>
        <v>0</v>
      </c>
      <c r="J3646">
        <f t="shared" si="345"/>
        <v>0</v>
      </c>
      <c r="L3646" s="107"/>
      <c r="M3646" s="110"/>
      <c r="N3646" s="109"/>
      <c r="P3646" s="38">
        <f t="shared" si="342"/>
        <v>0</v>
      </c>
      <c r="Q3646" s="105">
        <f t="shared" si="341"/>
        <v>0</v>
      </c>
      <c r="R3646" s="38">
        <f t="shared" si="343"/>
        <v>0</v>
      </c>
      <c r="S3646" s="40" t="str">
        <f t="shared" si="340"/>
        <v/>
      </c>
    </row>
    <row r="3647" spans="1:19">
      <c r="A3647" s="33"/>
      <c r="B3647" s="34"/>
      <c r="C3647" s="33"/>
      <c r="D3647" s="33"/>
      <c r="E3647" s="33"/>
      <c r="F3647" s="42"/>
      <c r="G3647" s="42"/>
      <c r="I3647">
        <f t="shared" si="344"/>
        <v>0</v>
      </c>
      <c r="J3647">
        <f t="shared" si="345"/>
        <v>0</v>
      </c>
      <c r="L3647" s="107"/>
      <c r="M3647" s="110"/>
      <c r="N3647" s="109"/>
      <c r="P3647" s="38">
        <f t="shared" si="342"/>
        <v>0</v>
      </c>
      <c r="Q3647" s="105">
        <f t="shared" si="341"/>
        <v>0</v>
      </c>
      <c r="R3647" s="38">
        <f t="shared" si="343"/>
        <v>0</v>
      </c>
      <c r="S3647" s="40" t="str">
        <f t="shared" si="340"/>
        <v/>
      </c>
    </row>
    <row r="3648" spans="1:19">
      <c r="A3648" s="33"/>
      <c r="B3648" s="34"/>
      <c r="C3648" s="33"/>
      <c r="D3648" s="33"/>
      <c r="E3648" s="33"/>
      <c r="F3648" s="42"/>
      <c r="G3648" s="42"/>
      <c r="I3648">
        <f t="shared" si="344"/>
        <v>0</v>
      </c>
      <c r="J3648">
        <f t="shared" si="345"/>
        <v>0</v>
      </c>
      <c r="L3648" s="107"/>
      <c r="M3648" s="110"/>
      <c r="N3648" s="109"/>
      <c r="P3648" s="38">
        <f t="shared" si="342"/>
        <v>0</v>
      </c>
      <c r="Q3648" s="105">
        <f t="shared" si="341"/>
        <v>0</v>
      </c>
      <c r="R3648" s="38">
        <f t="shared" si="343"/>
        <v>0</v>
      </c>
      <c r="S3648" s="40" t="str">
        <f t="shared" si="340"/>
        <v/>
      </c>
    </row>
    <row r="3649" spans="1:19">
      <c r="A3649" s="33"/>
      <c r="B3649" s="34"/>
      <c r="C3649" s="33"/>
      <c r="D3649" s="33"/>
      <c r="E3649" s="33"/>
      <c r="F3649" s="42"/>
      <c r="G3649" s="42"/>
      <c r="I3649">
        <f t="shared" si="344"/>
        <v>0</v>
      </c>
      <c r="J3649">
        <f t="shared" si="345"/>
        <v>0</v>
      </c>
      <c r="L3649" s="107"/>
      <c r="M3649" s="110"/>
      <c r="N3649" s="109"/>
      <c r="P3649" s="38">
        <f t="shared" si="342"/>
        <v>0</v>
      </c>
      <c r="Q3649" s="105">
        <f t="shared" si="341"/>
        <v>0</v>
      </c>
      <c r="R3649" s="38">
        <f t="shared" si="343"/>
        <v>0</v>
      </c>
      <c r="S3649" s="40" t="str">
        <f t="shared" si="340"/>
        <v/>
      </c>
    </row>
    <row r="3650" spans="1:19">
      <c r="A3650" s="33"/>
      <c r="B3650" s="34"/>
      <c r="C3650" s="33"/>
      <c r="D3650" s="33"/>
      <c r="E3650" s="33"/>
      <c r="F3650" s="42"/>
      <c r="G3650" s="42"/>
      <c r="I3650">
        <f t="shared" si="344"/>
        <v>0</v>
      </c>
      <c r="J3650">
        <f t="shared" si="345"/>
        <v>0</v>
      </c>
      <c r="L3650" s="107"/>
      <c r="M3650" s="110"/>
      <c r="N3650" s="109"/>
      <c r="P3650" s="38">
        <f t="shared" si="342"/>
        <v>0</v>
      </c>
      <c r="Q3650" s="105">
        <f t="shared" si="341"/>
        <v>0</v>
      </c>
      <c r="R3650" s="38">
        <f t="shared" si="343"/>
        <v>0</v>
      </c>
      <c r="S3650" s="40" t="str">
        <f t="shared" si="340"/>
        <v/>
      </c>
    </row>
    <row r="3651" spans="1:19">
      <c r="A3651" s="33"/>
      <c r="B3651" s="34"/>
      <c r="C3651" s="33"/>
      <c r="D3651" s="33"/>
      <c r="E3651" s="33"/>
      <c r="F3651" s="42"/>
      <c r="G3651" s="42"/>
      <c r="I3651">
        <f t="shared" si="344"/>
        <v>0</v>
      </c>
      <c r="J3651">
        <f t="shared" si="345"/>
        <v>0</v>
      </c>
      <c r="L3651" s="107"/>
      <c r="M3651" s="110"/>
      <c r="N3651" s="109"/>
      <c r="P3651" s="38">
        <f t="shared" si="342"/>
        <v>0</v>
      </c>
      <c r="Q3651" s="105">
        <f t="shared" si="341"/>
        <v>0</v>
      </c>
      <c r="R3651" s="38">
        <f t="shared" si="343"/>
        <v>0</v>
      </c>
      <c r="S3651" s="40" t="str">
        <f t="shared" si="340"/>
        <v/>
      </c>
    </row>
    <row r="3652" spans="1:19">
      <c r="A3652" s="33"/>
      <c r="B3652" s="34"/>
      <c r="C3652" s="33"/>
      <c r="D3652" s="33"/>
      <c r="E3652" s="33"/>
      <c r="F3652" s="42"/>
      <c r="G3652" s="42"/>
      <c r="I3652">
        <f t="shared" si="344"/>
        <v>0</v>
      </c>
      <c r="J3652">
        <f t="shared" si="345"/>
        <v>0</v>
      </c>
      <c r="L3652" s="107"/>
      <c r="M3652" s="110"/>
      <c r="N3652" s="109"/>
      <c r="P3652" s="38">
        <f t="shared" si="342"/>
        <v>0</v>
      </c>
      <c r="Q3652" s="105">
        <f t="shared" si="341"/>
        <v>0</v>
      </c>
      <c r="R3652" s="38">
        <f t="shared" si="343"/>
        <v>0</v>
      </c>
      <c r="S3652" s="40" t="str">
        <f t="shared" si="340"/>
        <v/>
      </c>
    </row>
    <row r="3653" spans="1:19">
      <c r="A3653" s="33"/>
      <c r="B3653" s="34"/>
      <c r="C3653" s="33"/>
      <c r="D3653" s="33"/>
      <c r="E3653" s="33"/>
      <c r="F3653" s="42"/>
      <c r="G3653" s="42"/>
      <c r="I3653">
        <f t="shared" si="344"/>
        <v>0</v>
      </c>
      <c r="J3653">
        <f t="shared" si="345"/>
        <v>0</v>
      </c>
      <c r="L3653" s="107"/>
      <c r="M3653" s="110"/>
      <c r="N3653" s="109"/>
      <c r="P3653" s="38">
        <f t="shared" si="342"/>
        <v>0</v>
      </c>
      <c r="Q3653" s="105">
        <f t="shared" si="341"/>
        <v>0</v>
      </c>
      <c r="R3653" s="38">
        <f t="shared" si="343"/>
        <v>0</v>
      </c>
      <c r="S3653" s="40" t="str">
        <f t="shared" si="340"/>
        <v/>
      </c>
    </row>
    <row r="3654" spans="1:19">
      <c r="A3654" s="33"/>
      <c r="B3654" s="34"/>
      <c r="C3654" s="33"/>
      <c r="D3654" s="33"/>
      <c r="E3654" s="33"/>
      <c r="F3654" s="42"/>
      <c r="G3654" s="42"/>
      <c r="I3654">
        <f t="shared" si="344"/>
        <v>0</v>
      </c>
      <c r="J3654">
        <f t="shared" si="345"/>
        <v>0</v>
      </c>
      <c r="L3654" s="107"/>
      <c r="M3654" s="110"/>
      <c r="N3654" s="109"/>
      <c r="P3654" s="38">
        <f t="shared" si="342"/>
        <v>0</v>
      </c>
      <c r="Q3654" s="105">
        <f t="shared" si="341"/>
        <v>0</v>
      </c>
      <c r="R3654" s="38">
        <f t="shared" si="343"/>
        <v>0</v>
      </c>
      <c r="S3654" s="40" t="str">
        <f t="shared" si="340"/>
        <v/>
      </c>
    </row>
    <row r="3655" spans="1:19">
      <c r="A3655" s="33"/>
      <c r="B3655" s="34"/>
      <c r="C3655" s="33"/>
      <c r="D3655" s="33"/>
      <c r="E3655" s="33"/>
      <c r="F3655" s="42"/>
      <c r="G3655" s="42"/>
      <c r="I3655">
        <f t="shared" si="344"/>
        <v>0</v>
      </c>
      <c r="J3655">
        <f t="shared" si="345"/>
        <v>0</v>
      </c>
      <c r="L3655" s="107"/>
      <c r="M3655" s="110"/>
      <c r="N3655" s="109"/>
      <c r="P3655" s="38">
        <f t="shared" si="342"/>
        <v>0</v>
      </c>
      <c r="Q3655" s="105">
        <f t="shared" si="341"/>
        <v>0</v>
      </c>
      <c r="R3655" s="38">
        <f t="shared" si="343"/>
        <v>0</v>
      </c>
      <c r="S3655" s="40" t="str">
        <f t="shared" ref="S3655:S3718" si="346">IF(C3655=1,SUM(R3655:R3678)-SUM(P3655:P3678),"")</f>
        <v/>
      </c>
    </row>
    <row r="3656" spans="1:19">
      <c r="A3656" s="33"/>
      <c r="B3656" s="34"/>
      <c r="C3656" s="33"/>
      <c r="D3656" s="33"/>
      <c r="E3656" s="33"/>
      <c r="F3656" s="42"/>
      <c r="G3656" s="42"/>
      <c r="I3656">
        <f t="shared" si="344"/>
        <v>0</v>
      </c>
      <c r="J3656">
        <f t="shared" si="345"/>
        <v>0</v>
      </c>
      <c r="L3656" s="107"/>
      <c r="M3656" s="110"/>
      <c r="N3656" s="109"/>
      <c r="P3656" s="38">
        <f t="shared" si="342"/>
        <v>0</v>
      </c>
      <c r="Q3656" s="105">
        <f t="shared" ref="Q3656:Q3719" si="347">I3656*M3656/1000</f>
        <v>0</v>
      </c>
      <c r="R3656" s="38">
        <f t="shared" si="343"/>
        <v>0</v>
      </c>
      <c r="S3656" s="40" t="str">
        <f t="shared" si="346"/>
        <v/>
      </c>
    </row>
    <row r="3657" spans="1:19">
      <c r="A3657" s="33"/>
      <c r="B3657" s="34"/>
      <c r="C3657" s="33"/>
      <c r="D3657" s="33"/>
      <c r="E3657" s="33"/>
      <c r="F3657" s="42"/>
      <c r="G3657" s="42"/>
      <c r="I3657">
        <f t="shared" si="344"/>
        <v>0</v>
      </c>
      <c r="J3657">
        <f t="shared" si="345"/>
        <v>0</v>
      </c>
      <c r="L3657" s="107"/>
      <c r="M3657" s="110"/>
      <c r="N3657" s="109"/>
      <c r="P3657" s="38">
        <f t="shared" si="342"/>
        <v>0</v>
      </c>
      <c r="Q3657" s="105">
        <f t="shared" si="347"/>
        <v>0</v>
      </c>
      <c r="R3657" s="38">
        <f t="shared" si="343"/>
        <v>0</v>
      </c>
      <c r="S3657" s="40" t="str">
        <f t="shared" si="346"/>
        <v/>
      </c>
    </row>
    <row r="3658" spans="1:19">
      <c r="A3658" s="33"/>
      <c r="B3658" s="34"/>
      <c r="C3658" s="33"/>
      <c r="D3658" s="33"/>
      <c r="E3658" s="33"/>
      <c r="F3658" s="42"/>
      <c r="G3658" s="42"/>
      <c r="I3658">
        <f t="shared" si="344"/>
        <v>0</v>
      </c>
      <c r="J3658">
        <f t="shared" si="345"/>
        <v>0</v>
      </c>
      <c r="L3658" s="107"/>
      <c r="M3658" s="110"/>
      <c r="N3658" s="109"/>
      <c r="P3658" s="38">
        <f t="shared" si="342"/>
        <v>0</v>
      </c>
      <c r="Q3658" s="105">
        <f t="shared" si="347"/>
        <v>0</v>
      </c>
      <c r="R3658" s="38">
        <f t="shared" si="343"/>
        <v>0</v>
      </c>
      <c r="S3658" s="40" t="str">
        <f t="shared" si="346"/>
        <v/>
      </c>
    </row>
    <row r="3659" spans="1:19">
      <c r="A3659" s="33"/>
      <c r="B3659" s="34"/>
      <c r="C3659" s="33"/>
      <c r="D3659" s="33"/>
      <c r="E3659" s="33"/>
      <c r="F3659" s="42"/>
      <c r="G3659" s="42"/>
      <c r="I3659">
        <f t="shared" si="344"/>
        <v>0</v>
      </c>
      <c r="J3659">
        <f t="shared" si="345"/>
        <v>0</v>
      </c>
      <c r="L3659" s="107"/>
      <c r="M3659" s="110"/>
      <c r="N3659" s="109"/>
      <c r="P3659" s="38">
        <f t="shared" si="342"/>
        <v>0</v>
      </c>
      <c r="Q3659" s="105">
        <f t="shared" si="347"/>
        <v>0</v>
      </c>
      <c r="R3659" s="38">
        <f t="shared" si="343"/>
        <v>0</v>
      </c>
      <c r="S3659" s="40" t="str">
        <f t="shared" si="346"/>
        <v/>
      </c>
    </row>
    <row r="3660" spans="1:19">
      <c r="A3660" s="33"/>
      <c r="B3660" s="34"/>
      <c r="C3660" s="33"/>
      <c r="D3660" s="33"/>
      <c r="E3660" s="33"/>
      <c r="F3660" s="42"/>
      <c r="G3660" s="42"/>
      <c r="I3660">
        <f t="shared" si="344"/>
        <v>0</v>
      </c>
      <c r="J3660">
        <f t="shared" si="345"/>
        <v>0</v>
      </c>
      <c r="L3660" s="107"/>
      <c r="M3660" s="110"/>
      <c r="N3660" s="109"/>
      <c r="P3660" s="38">
        <f t="shared" si="342"/>
        <v>0</v>
      </c>
      <c r="Q3660" s="105">
        <f t="shared" si="347"/>
        <v>0</v>
      </c>
      <c r="R3660" s="38">
        <f t="shared" si="343"/>
        <v>0</v>
      </c>
      <c r="S3660" s="40" t="str">
        <f t="shared" si="346"/>
        <v/>
      </c>
    </row>
    <row r="3661" spans="1:19">
      <c r="A3661" s="33"/>
      <c r="B3661" s="34"/>
      <c r="C3661" s="33"/>
      <c r="D3661" s="33"/>
      <c r="E3661" s="33"/>
      <c r="F3661" s="42"/>
      <c r="G3661" s="42"/>
      <c r="I3661">
        <f t="shared" si="344"/>
        <v>0</v>
      </c>
      <c r="J3661">
        <f t="shared" si="345"/>
        <v>0</v>
      </c>
      <c r="L3661" s="107"/>
      <c r="M3661" s="110"/>
      <c r="N3661" s="109"/>
      <c r="P3661" s="38">
        <f t="shared" si="342"/>
        <v>0</v>
      </c>
      <c r="Q3661" s="105">
        <f t="shared" si="347"/>
        <v>0</v>
      </c>
      <c r="R3661" s="38">
        <f t="shared" si="343"/>
        <v>0</v>
      </c>
      <c r="S3661" s="40" t="str">
        <f t="shared" si="346"/>
        <v/>
      </c>
    </row>
    <row r="3662" spans="1:19">
      <c r="A3662" s="33"/>
      <c r="B3662" s="34"/>
      <c r="C3662" s="33"/>
      <c r="D3662" s="33"/>
      <c r="E3662" s="33"/>
      <c r="F3662" s="42"/>
      <c r="G3662" s="42"/>
      <c r="I3662">
        <f t="shared" si="344"/>
        <v>0</v>
      </c>
      <c r="J3662">
        <f t="shared" si="345"/>
        <v>0</v>
      </c>
      <c r="L3662" s="107"/>
      <c r="M3662" s="110"/>
      <c r="N3662" s="109"/>
      <c r="P3662" s="38">
        <f t="shared" si="342"/>
        <v>0</v>
      </c>
      <c r="Q3662" s="105">
        <f t="shared" si="347"/>
        <v>0</v>
      </c>
      <c r="R3662" s="38">
        <f t="shared" si="343"/>
        <v>0</v>
      </c>
      <c r="S3662" s="40" t="str">
        <f t="shared" si="346"/>
        <v/>
      </c>
    </row>
    <row r="3663" spans="1:19">
      <c r="A3663" s="33"/>
      <c r="B3663" s="34"/>
      <c r="C3663" s="33"/>
      <c r="D3663" s="33"/>
      <c r="E3663" s="33"/>
      <c r="F3663" s="42"/>
      <c r="G3663" s="42"/>
      <c r="I3663">
        <f t="shared" si="344"/>
        <v>0</v>
      </c>
      <c r="J3663">
        <f t="shared" si="345"/>
        <v>0</v>
      </c>
      <c r="L3663" s="107"/>
      <c r="M3663" s="110"/>
      <c r="N3663" s="109"/>
      <c r="P3663" s="38">
        <f t="shared" si="342"/>
        <v>0</v>
      </c>
      <c r="Q3663" s="105">
        <f t="shared" si="347"/>
        <v>0</v>
      </c>
      <c r="R3663" s="38">
        <f t="shared" si="343"/>
        <v>0</v>
      </c>
      <c r="S3663" s="40" t="str">
        <f t="shared" si="346"/>
        <v/>
      </c>
    </row>
    <row r="3664" spans="1:19">
      <c r="A3664" s="33"/>
      <c r="B3664" s="34"/>
      <c r="C3664" s="33"/>
      <c r="D3664" s="33"/>
      <c r="E3664" s="33"/>
      <c r="F3664" s="42"/>
      <c r="G3664" s="42"/>
      <c r="I3664">
        <f t="shared" si="344"/>
        <v>0</v>
      </c>
      <c r="J3664">
        <f t="shared" si="345"/>
        <v>0</v>
      </c>
      <c r="L3664" s="107"/>
      <c r="M3664" s="110"/>
      <c r="N3664" s="109"/>
      <c r="P3664" s="38">
        <f t="shared" si="342"/>
        <v>0</v>
      </c>
      <c r="Q3664" s="105">
        <f t="shared" si="347"/>
        <v>0</v>
      </c>
      <c r="R3664" s="38">
        <f t="shared" si="343"/>
        <v>0</v>
      </c>
      <c r="S3664" s="40" t="str">
        <f t="shared" si="346"/>
        <v/>
      </c>
    </row>
    <row r="3665" spans="1:19">
      <c r="A3665" s="33"/>
      <c r="B3665" s="34"/>
      <c r="C3665" s="33"/>
      <c r="D3665" s="33"/>
      <c r="E3665" s="33"/>
      <c r="F3665" s="42"/>
      <c r="G3665" s="42"/>
      <c r="I3665">
        <f t="shared" si="344"/>
        <v>0</v>
      </c>
      <c r="J3665">
        <f t="shared" si="345"/>
        <v>0</v>
      </c>
      <c r="L3665" s="107"/>
      <c r="M3665" s="110"/>
      <c r="N3665" s="109"/>
      <c r="P3665" s="38">
        <f t="shared" si="342"/>
        <v>0</v>
      </c>
      <c r="Q3665" s="105">
        <f t="shared" si="347"/>
        <v>0</v>
      </c>
      <c r="R3665" s="38">
        <f t="shared" si="343"/>
        <v>0</v>
      </c>
      <c r="S3665" s="40" t="str">
        <f t="shared" si="346"/>
        <v/>
      </c>
    </row>
    <row r="3666" spans="1:19">
      <c r="A3666" s="33"/>
      <c r="B3666" s="34"/>
      <c r="C3666" s="33"/>
      <c r="D3666" s="33"/>
      <c r="E3666" s="33"/>
      <c r="F3666" s="42"/>
      <c r="G3666" s="42"/>
      <c r="I3666">
        <f t="shared" si="344"/>
        <v>0</v>
      </c>
      <c r="J3666">
        <f t="shared" si="345"/>
        <v>0</v>
      </c>
      <c r="L3666" s="107"/>
      <c r="M3666" s="110"/>
      <c r="N3666" s="109"/>
      <c r="P3666" s="38">
        <f t="shared" si="342"/>
        <v>0</v>
      </c>
      <c r="Q3666" s="105">
        <f t="shared" si="347"/>
        <v>0</v>
      </c>
      <c r="R3666" s="38">
        <f t="shared" si="343"/>
        <v>0</v>
      </c>
      <c r="S3666" s="40" t="str">
        <f t="shared" si="346"/>
        <v/>
      </c>
    </row>
    <row r="3667" spans="1:19">
      <c r="A3667" s="33"/>
      <c r="B3667" s="34"/>
      <c r="C3667" s="33"/>
      <c r="D3667" s="33"/>
      <c r="E3667" s="33"/>
      <c r="F3667" s="42"/>
      <c r="G3667" s="42"/>
      <c r="I3667">
        <f t="shared" si="344"/>
        <v>0</v>
      </c>
      <c r="J3667">
        <f t="shared" si="345"/>
        <v>0</v>
      </c>
      <c r="L3667" s="107"/>
      <c r="M3667" s="110"/>
      <c r="N3667" s="109"/>
      <c r="P3667" s="38">
        <f t="shared" si="342"/>
        <v>0</v>
      </c>
      <c r="Q3667" s="105">
        <f t="shared" si="347"/>
        <v>0</v>
      </c>
      <c r="R3667" s="38">
        <f t="shared" si="343"/>
        <v>0</v>
      </c>
      <c r="S3667" s="40" t="str">
        <f t="shared" si="346"/>
        <v/>
      </c>
    </row>
    <row r="3668" spans="1:19">
      <c r="A3668" s="33"/>
      <c r="B3668" s="34"/>
      <c r="C3668" s="33"/>
      <c r="D3668" s="33"/>
      <c r="E3668" s="33"/>
      <c r="F3668" s="42"/>
      <c r="G3668" s="42"/>
      <c r="I3668">
        <f t="shared" si="344"/>
        <v>0</v>
      </c>
      <c r="J3668">
        <f t="shared" si="345"/>
        <v>0</v>
      </c>
      <c r="L3668" s="107"/>
      <c r="M3668" s="110"/>
      <c r="N3668" s="109"/>
      <c r="P3668" s="38">
        <f t="shared" si="342"/>
        <v>0</v>
      </c>
      <c r="Q3668" s="105">
        <f t="shared" si="347"/>
        <v>0</v>
      </c>
      <c r="R3668" s="38">
        <f t="shared" si="343"/>
        <v>0</v>
      </c>
      <c r="S3668" s="40" t="str">
        <f t="shared" si="346"/>
        <v/>
      </c>
    </row>
    <row r="3669" spans="1:19">
      <c r="A3669" s="33"/>
      <c r="B3669" s="34"/>
      <c r="C3669" s="33"/>
      <c r="D3669" s="33"/>
      <c r="E3669" s="33"/>
      <c r="F3669" s="42"/>
      <c r="G3669" s="42"/>
      <c r="I3669">
        <f t="shared" si="344"/>
        <v>0</v>
      </c>
      <c r="J3669">
        <f t="shared" si="345"/>
        <v>0</v>
      </c>
      <c r="L3669" s="107"/>
      <c r="M3669" s="110"/>
      <c r="N3669" s="109"/>
      <c r="P3669" s="38">
        <f t="shared" si="342"/>
        <v>0</v>
      </c>
      <c r="Q3669" s="105">
        <f t="shared" si="347"/>
        <v>0</v>
      </c>
      <c r="R3669" s="38">
        <f t="shared" si="343"/>
        <v>0</v>
      </c>
      <c r="S3669" s="40" t="str">
        <f t="shared" si="346"/>
        <v/>
      </c>
    </row>
    <row r="3670" spans="1:19">
      <c r="A3670" s="33"/>
      <c r="B3670" s="34"/>
      <c r="C3670" s="33"/>
      <c r="D3670" s="33"/>
      <c r="E3670" s="33"/>
      <c r="F3670" s="42"/>
      <c r="G3670" s="42"/>
      <c r="I3670">
        <f t="shared" si="344"/>
        <v>0</v>
      </c>
      <c r="J3670">
        <f t="shared" si="345"/>
        <v>0</v>
      </c>
      <c r="L3670" s="107"/>
      <c r="M3670" s="110"/>
      <c r="N3670" s="109"/>
      <c r="P3670" s="38">
        <f t="shared" si="342"/>
        <v>0</v>
      </c>
      <c r="Q3670" s="105">
        <f t="shared" si="347"/>
        <v>0</v>
      </c>
      <c r="R3670" s="38">
        <f t="shared" si="343"/>
        <v>0</v>
      </c>
      <c r="S3670" s="40" t="str">
        <f t="shared" si="346"/>
        <v/>
      </c>
    </row>
    <row r="3671" spans="1:19">
      <c r="A3671" s="33"/>
      <c r="B3671" s="34"/>
      <c r="C3671" s="33"/>
      <c r="D3671" s="33"/>
      <c r="E3671" s="33"/>
      <c r="F3671" s="42"/>
      <c r="G3671" s="42"/>
      <c r="I3671">
        <f t="shared" si="344"/>
        <v>0</v>
      </c>
      <c r="J3671">
        <f t="shared" si="345"/>
        <v>0</v>
      </c>
      <c r="L3671" s="107"/>
      <c r="M3671" s="110"/>
      <c r="N3671" s="109"/>
      <c r="P3671" s="38">
        <f t="shared" si="342"/>
        <v>0</v>
      </c>
      <c r="Q3671" s="105">
        <f t="shared" si="347"/>
        <v>0</v>
      </c>
      <c r="R3671" s="38">
        <f t="shared" si="343"/>
        <v>0</v>
      </c>
      <c r="S3671" s="40" t="str">
        <f t="shared" si="346"/>
        <v/>
      </c>
    </row>
    <row r="3672" spans="1:19">
      <c r="A3672" s="33"/>
      <c r="B3672" s="34"/>
      <c r="C3672" s="33"/>
      <c r="D3672" s="33"/>
      <c r="E3672" s="33"/>
      <c r="F3672" s="42"/>
      <c r="G3672" s="42"/>
      <c r="I3672">
        <f t="shared" si="344"/>
        <v>0</v>
      </c>
      <c r="J3672">
        <f t="shared" si="345"/>
        <v>0</v>
      </c>
      <c r="L3672" s="107"/>
      <c r="M3672" s="110"/>
      <c r="N3672" s="109"/>
      <c r="P3672" s="38">
        <f t="shared" si="342"/>
        <v>0</v>
      </c>
      <c r="Q3672" s="105">
        <f t="shared" si="347"/>
        <v>0</v>
      </c>
      <c r="R3672" s="38">
        <f t="shared" si="343"/>
        <v>0</v>
      </c>
      <c r="S3672" s="40" t="str">
        <f t="shared" si="346"/>
        <v/>
      </c>
    </row>
    <row r="3673" spans="1:19">
      <c r="A3673" s="33"/>
      <c r="B3673" s="34"/>
      <c r="C3673" s="33"/>
      <c r="D3673" s="33"/>
      <c r="E3673" s="33"/>
      <c r="F3673" s="42"/>
      <c r="G3673" s="42"/>
      <c r="I3673">
        <f t="shared" si="344"/>
        <v>0</v>
      </c>
      <c r="J3673">
        <f t="shared" si="345"/>
        <v>0</v>
      </c>
      <c r="L3673" s="107"/>
      <c r="M3673" s="110"/>
      <c r="N3673" s="109"/>
      <c r="P3673" s="38">
        <f t="shared" si="342"/>
        <v>0</v>
      </c>
      <c r="Q3673" s="105">
        <f t="shared" si="347"/>
        <v>0</v>
      </c>
      <c r="R3673" s="38">
        <f t="shared" si="343"/>
        <v>0</v>
      </c>
      <c r="S3673" s="40" t="str">
        <f t="shared" si="346"/>
        <v/>
      </c>
    </row>
    <row r="3674" spans="1:19">
      <c r="A3674" s="33"/>
      <c r="B3674" s="34"/>
      <c r="C3674" s="33"/>
      <c r="D3674" s="33"/>
      <c r="E3674" s="33"/>
      <c r="F3674" s="42"/>
      <c r="G3674" s="42"/>
      <c r="I3674">
        <f t="shared" si="344"/>
        <v>0</v>
      </c>
      <c r="J3674">
        <f t="shared" si="345"/>
        <v>0</v>
      </c>
      <c r="L3674" s="107"/>
      <c r="M3674" s="110"/>
      <c r="N3674" s="109"/>
      <c r="P3674" s="38">
        <f t="shared" si="342"/>
        <v>0</v>
      </c>
      <c r="Q3674" s="105">
        <f t="shared" si="347"/>
        <v>0</v>
      </c>
      <c r="R3674" s="38">
        <f t="shared" si="343"/>
        <v>0</v>
      </c>
      <c r="S3674" s="40" t="str">
        <f t="shared" si="346"/>
        <v/>
      </c>
    </row>
    <row r="3675" spans="1:19">
      <c r="A3675" s="33"/>
      <c r="B3675" s="34"/>
      <c r="C3675" s="33"/>
      <c r="D3675" s="33"/>
      <c r="E3675" s="33"/>
      <c r="F3675" s="42"/>
      <c r="G3675" s="42"/>
      <c r="I3675">
        <f t="shared" si="344"/>
        <v>0</v>
      </c>
      <c r="J3675">
        <f t="shared" si="345"/>
        <v>0</v>
      </c>
      <c r="L3675" s="107"/>
      <c r="M3675" s="110"/>
      <c r="N3675" s="109"/>
      <c r="P3675" s="38">
        <f t="shared" si="342"/>
        <v>0</v>
      </c>
      <c r="Q3675" s="105">
        <f t="shared" si="347"/>
        <v>0</v>
      </c>
      <c r="R3675" s="38">
        <f t="shared" si="343"/>
        <v>0</v>
      </c>
      <c r="S3675" s="40" t="str">
        <f t="shared" si="346"/>
        <v/>
      </c>
    </row>
    <row r="3676" spans="1:19">
      <c r="A3676" s="33"/>
      <c r="B3676" s="34"/>
      <c r="C3676" s="33"/>
      <c r="D3676" s="33"/>
      <c r="E3676" s="33"/>
      <c r="F3676" s="42"/>
      <c r="G3676" s="42"/>
      <c r="I3676">
        <f t="shared" si="344"/>
        <v>0</v>
      </c>
      <c r="J3676">
        <f t="shared" si="345"/>
        <v>0</v>
      </c>
      <c r="L3676" s="107"/>
      <c r="M3676" s="110"/>
      <c r="N3676" s="109"/>
      <c r="P3676" s="38">
        <f t="shared" si="342"/>
        <v>0</v>
      </c>
      <c r="Q3676" s="105">
        <f t="shared" si="347"/>
        <v>0</v>
      </c>
      <c r="R3676" s="38">
        <f t="shared" si="343"/>
        <v>0</v>
      </c>
      <c r="S3676" s="40" t="str">
        <f t="shared" si="346"/>
        <v/>
      </c>
    </row>
    <row r="3677" spans="1:19">
      <c r="A3677" s="33"/>
      <c r="B3677" s="34"/>
      <c r="C3677" s="33"/>
      <c r="D3677" s="33"/>
      <c r="E3677" s="33"/>
      <c r="F3677" s="42"/>
      <c r="G3677" s="42"/>
      <c r="I3677">
        <f t="shared" si="344"/>
        <v>0</v>
      </c>
      <c r="J3677">
        <f t="shared" si="345"/>
        <v>0</v>
      </c>
      <c r="L3677" s="107"/>
      <c r="M3677" s="110"/>
      <c r="N3677" s="109"/>
      <c r="P3677" s="38">
        <f t="shared" si="342"/>
        <v>0</v>
      </c>
      <c r="Q3677" s="105">
        <f t="shared" si="347"/>
        <v>0</v>
      </c>
      <c r="R3677" s="38">
        <f t="shared" si="343"/>
        <v>0</v>
      </c>
      <c r="S3677" s="40" t="str">
        <f t="shared" si="346"/>
        <v/>
      </c>
    </row>
    <row r="3678" spans="1:19">
      <c r="A3678" s="33"/>
      <c r="B3678" s="34"/>
      <c r="C3678" s="33"/>
      <c r="D3678" s="33"/>
      <c r="E3678" s="33"/>
      <c r="F3678" s="42"/>
      <c r="G3678" s="42"/>
      <c r="I3678">
        <f t="shared" si="344"/>
        <v>0</v>
      </c>
      <c r="J3678">
        <f t="shared" si="345"/>
        <v>0</v>
      </c>
      <c r="L3678" s="107"/>
      <c r="M3678" s="110"/>
      <c r="N3678" s="109"/>
      <c r="P3678" s="38">
        <f t="shared" si="342"/>
        <v>0</v>
      </c>
      <c r="Q3678" s="105">
        <f t="shared" si="347"/>
        <v>0</v>
      </c>
      <c r="R3678" s="38">
        <f t="shared" si="343"/>
        <v>0</v>
      </c>
      <c r="S3678" s="40" t="str">
        <f t="shared" si="346"/>
        <v/>
      </c>
    </row>
    <row r="3679" spans="1:19">
      <c r="A3679" s="33"/>
      <c r="B3679" s="34"/>
      <c r="C3679" s="33"/>
      <c r="D3679" s="33"/>
      <c r="E3679" s="33"/>
      <c r="F3679" s="42"/>
      <c r="G3679" s="42"/>
      <c r="I3679">
        <f t="shared" si="344"/>
        <v>0</v>
      </c>
      <c r="J3679">
        <f t="shared" si="345"/>
        <v>0</v>
      </c>
      <c r="L3679" s="107"/>
      <c r="M3679" s="110"/>
      <c r="N3679" s="109"/>
      <c r="P3679" s="38">
        <f t="shared" si="342"/>
        <v>0</v>
      </c>
      <c r="Q3679" s="105">
        <f t="shared" si="347"/>
        <v>0</v>
      </c>
      <c r="R3679" s="38">
        <f t="shared" si="343"/>
        <v>0</v>
      </c>
      <c r="S3679" s="40" t="str">
        <f t="shared" si="346"/>
        <v/>
      </c>
    </row>
    <row r="3680" spans="1:19">
      <c r="A3680" s="33"/>
      <c r="B3680" s="34"/>
      <c r="C3680" s="33"/>
      <c r="D3680" s="33"/>
      <c r="E3680" s="33"/>
      <c r="F3680" s="42"/>
      <c r="G3680" s="42"/>
      <c r="I3680">
        <f t="shared" si="344"/>
        <v>0</v>
      </c>
      <c r="J3680">
        <f t="shared" si="345"/>
        <v>0</v>
      </c>
      <c r="L3680" s="107"/>
      <c r="M3680" s="110"/>
      <c r="N3680" s="109"/>
      <c r="P3680" s="38">
        <f t="shared" si="342"/>
        <v>0</v>
      </c>
      <c r="Q3680" s="105">
        <f t="shared" si="347"/>
        <v>0</v>
      </c>
      <c r="R3680" s="38">
        <f t="shared" si="343"/>
        <v>0</v>
      </c>
      <c r="S3680" s="40" t="str">
        <f t="shared" si="346"/>
        <v/>
      </c>
    </row>
    <row r="3681" spans="1:19">
      <c r="A3681" s="33"/>
      <c r="B3681" s="34"/>
      <c r="C3681" s="33"/>
      <c r="D3681" s="33"/>
      <c r="E3681" s="33"/>
      <c r="F3681" s="42"/>
      <c r="G3681" s="42"/>
      <c r="I3681">
        <f t="shared" si="344"/>
        <v>0</v>
      </c>
      <c r="J3681">
        <f t="shared" si="345"/>
        <v>0</v>
      </c>
      <c r="L3681" s="107"/>
      <c r="M3681" s="110"/>
      <c r="N3681" s="109"/>
      <c r="P3681" s="38">
        <f t="shared" si="342"/>
        <v>0</v>
      </c>
      <c r="Q3681" s="105">
        <f t="shared" si="347"/>
        <v>0</v>
      </c>
      <c r="R3681" s="38">
        <f t="shared" si="343"/>
        <v>0</v>
      </c>
      <c r="S3681" s="40" t="str">
        <f t="shared" si="346"/>
        <v/>
      </c>
    </row>
    <row r="3682" spans="1:19">
      <c r="A3682" s="33"/>
      <c r="B3682" s="34"/>
      <c r="C3682" s="33"/>
      <c r="D3682" s="33"/>
      <c r="E3682" s="33"/>
      <c r="F3682" s="42"/>
      <c r="G3682" s="42"/>
      <c r="I3682">
        <f t="shared" si="344"/>
        <v>0</v>
      </c>
      <c r="J3682">
        <f t="shared" si="345"/>
        <v>0</v>
      </c>
      <c r="L3682" s="107"/>
      <c r="M3682" s="110"/>
      <c r="N3682" s="109"/>
      <c r="P3682" s="38">
        <f t="shared" si="342"/>
        <v>0</v>
      </c>
      <c r="Q3682" s="105">
        <f t="shared" si="347"/>
        <v>0</v>
      </c>
      <c r="R3682" s="38">
        <f t="shared" si="343"/>
        <v>0</v>
      </c>
      <c r="S3682" s="40" t="str">
        <f t="shared" si="346"/>
        <v/>
      </c>
    </row>
    <row r="3683" spans="1:19">
      <c r="A3683" s="33"/>
      <c r="B3683" s="34"/>
      <c r="C3683" s="33"/>
      <c r="D3683" s="33"/>
      <c r="E3683" s="33"/>
      <c r="F3683" s="42"/>
      <c r="G3683" s="42"/>
      <c r="I3683">
        <f t="shared" si="344"/>
        <v>0</v>
      </c>
      <c r="J3683">
        <f t="shared" si="345"/>
        <v>0</v>
      </c>
      <c r="L3683" s="107"/>
      <c r="M3683" s="110"/>
      <c r="N3683" s="109"/>
      <c r="P3683" s="38">
        <f t="shared" si="342"/>
        <v>0</v>
      </c>
      <c r="Q3683" s="105">
        <f t="shared" si="347"/>
        <v>0</v>
      </c>
      <c r="R3683" s="38">
        <f t="shared" si="343"/>
        <v>0</v>
      </c>
      <c r="S3683" s="40" t="str">
        <f t="shared" si="346"/>
        <v/>
      </c>
    </row>
    <row r="3684" spans="1:19">
      <c r="A3684" s="33"/>
      <c r="B3684" s="34"/>
      <c r="C3684" s="33"/>
      <c r="D3684" s="33"/>
      <c r="E3684" s="33"/>
      <c r="F3684" s="42"/>
      <c r="G3684" s="42"/>
      <c r="I3684">
        <f t="shared" si="344"/>
        <v>0</v>
      </c>
      <c r="J3684">
        <f t="shared" si="345"/>
        <v>0</v>
      </c>
      <c r="L3684" s="107"/>
      <c r="M3684" s="110"/>
      <c r="N3684" s="109"/>
      <c r="P3684" s="38">
        <f t="shared" si="342"/>
        <v>0</v>
      </c>
      <c r="Q3684" s="105">
        <f t="shared" si="347"/>
        <v>0</v>
      </c>
      <c r="R3684" s="38">
        <f t="shared" si="343"/>
        <v>0</v>
      </c>
      <c r="S3684" s="40" t="str">
        <f t="shared" si="346"/>
        <v/>
      </c>
    </row>
    <row r="3685" spans="1:19">
      <c r="A3685" s="33"/>
      <c r="B3685" s="34"/>
      <c r="C3685" s="33"/>
      <c r="D3685" s="33"/>
      <c r="E3685" s="33"/>
      <c r="F3685" s="42"/>
      <c r="G3685" s="42"/>
      <c r="I3685">
        <f t="shared" si="344"/>
        <v>0</v>
      </c>
      <c r="J3685">
        <f t="shared" si="345"/>
        <v>0</v>
      </c>
      <c r="L3685" s="107"/>
      <c r="M3685" s="110"/>
      <c r="N3685" s="109"/>
      <c r="P3685" s="38">
        <f t="shared" si="342"/>
        <v>0</v>
      </c>
      <c r="Q3685" s="105">
        <f t="shared" si="347"/>
        <v>0</v>
      </c>
      <c r="R3685" s="38">
        <f t="shared" si="343"/>
        <v>0</v>
      </c>
      <c r="S3685" s="40" t="str">
        <f t="shared" si="346"/>
        <v/>
      </c>
    </row>
    <row r="3686" spans="1:19">
      <c r="A3686" s="33"/>
      <c r="B3686" s="34"/>
      <c r="C3686" s="33"/>
      <c r="D3686" s="33"/>
      <c r="E3686" s="33"/>
      <c r="F3686" s="42"/>
      <c r="G3686" s="42"/>
      <c r="I3686">
        <f t="shared" si="344"/>
        <v>0</v>
      </c>
      <c r="J3686">
        <f t="shared" si="345"/>
        <v>0</v>
      </c>
      <c r="L3686" s="107"/>
      <c r="M3686" s="110"/>
      <c r="N3686" s="109"/>
      <c r="P3686" s="38">
        <f t="shared" si="342"/>
        <v>0</v>
      </c>
      <c r="Q3686" s="105">
        <f t="shared" si="347"/>
        <v>0</v>
      </c>
      <c r="R3686" s="38">
        <f t="shared" si="343"/>
        <v>0</v>
      </c>
      <c r="S3686" s="40" t="str">
        <f t="shared" si="346"/>
        <v/>
      </c>
    </row>
    <row r="3687" spans="1:19">
      <c r="A3687" s="33"/>
      <c r="B3687" s="34"/>
      <c r="C3687" s="33"/>
      <c r="D3687" s="33"/>
      <c r="E3687" s="33"/>
      <c r="F3687" s="42"/>
      <c r="G3687" s="42"/>
      <c r="I3687">
        <f t="shared" si="344"/>
        <v>0</v>
      </c>
      <c r="J3687">
        <f t="shared" si="345"/>
        <v>0</v>
      </c>
      <c r="L3687" s="107"/>
      <c r="M3687" s="110"/>
      <c r="N3687" s="109"/>
      <c r="P3687" s="38">
        <f t="shared" si="342"/>
        <v>0</v>
      </c>
      <c r="Q3687" s="105">
        <f t="shared" si="347"/>
        <v>0</v>
      </c>
      <c r="R3687" s="38">
        <f t="shared" si="343"/>
        <v>0</v>
      </c>
      <c r="S3687" s="40" t="str">
        <f t="shared" si="346"/>
        <v/>
      </c>
    </row>
    <row r="3688" spans="1:19">
      <c r="A3688" s="33"/>
      <c r="B3688" s="34"/>
      <c r="C3688" s="33"/>
      <c r="D3688" s="33"/>
      <c r="E3688" s="33"/>
      <c r="F3688" s="42"/>
      <c r="G3688" s="42"/>
      <c r="I3688">
        <f t="shared" si="344"/>
        <v>0</v>
      </c>
      <c r="J3688">
        <f t="shared" si="345"/>
        <v>0</v>
      </c>
      <c r="L3688" s="107"/>
      <c r="M3688" s="110"/>
      <c r="N3688" s="109"/>
      <c r="P3688" s="38">
        <f t="shared" si="342"/>
        <v>0</v>
      </c>
      <c r="Q3688" s="105">
        <f t="shared" si="347"/>
        <v>0</v>
      </c>
      <c r="R3688" s="38">
        <f t="shared" si="343"/>
        <v>0</v>
      </c>
      <c r="S3688" s="40" t="str">
        <f t="shared" si="346"/>
        <v/>
      </c>
    </row>
    <row r="3689" spans="1:19">
      <c r="A3689" s="33"/>
      <c r="B3689" s="34"/>
      <c r="C3689" s="33"/>
      <c r="D3689" s="33"/>
      <c r="E3689" s="33"/>
      <c r="F3689" s="42"/>
      <c r="G3689" s="42"/>
      <c r="I3689">
        <f t="shared" si="344"/>
        <v>0</v>
      </c>
      <c r="J3689">
        <f t="shared" si="345"/>
        <v>0</v>
      </c>
      <c r="L3689" s="107"/>
      <c r="M3689" s="110"/>
      <c r="N3689" s="109"/>
      <c r="P3689" s="38">
        <f t="shared" si="342"/>
        <v>0</v>
      </c>
      <c r="Q3689" s="105">
        <f t="shared" si="347"/>
        <v>0</v>
      </c>
      <c r="R3689" s="38">
        <f t="shared" si="343"/>
        <v>0</v>
      </c>
      <c r="S3689" s="40" t="str">
        <f t="shared" si="346"/>
        <v/>
      </c>
    </row>
    <row r="3690" spans="1:19">
      <c r="A3690" s="33"/>
      <c r="B3690" s="34"/>
      <c r="C3690" s="33"/>
      <c r="D3690" s="33"/>
      <c r="E3690" s="33"/>
      <c r="F3690" s="42"/>
      <c r="G3690" s="42"/>
      <c r="I3690">
        <f t="shared" si="344"/>
        <v>0</v>
      </c>
      <c r="J3690">
        <f t="shared" si="345"/>
        <v>0</v>
      </c>
      <c r="L3690" s="107"/>
      <c r="M3690" s="110"/>
      <c r="N3690" s="109"/>
      <c r="P3690" s="38">
        <f t="shared" si="342"/>
        <v>0</v>
      </c>
      <c r="Q3690" s="105">
        <f t="shared" si="347"/>
        <v>0</v>
      </c>
      <c r="R3690" s="38">
        <f t="shared" si="343"/>
        <v>0</v>
      </c>
      <c r="S3690" s="40" t="str">
        <f t="shared" si="346"/>
        <v/>
      </c>
    </row>
    <row r="3691" spans="1:19">
      <c r="A3691" s="33"/>
      <c r="B3691" s="34"/>
      <c r="C3691" s="33"/>
      <c r="D3691" s="33"/>
      <c r="E3691" s="33"/>
      <c r="F3691" s="42"/>
      <c r="G3691" s="42"/>
      <c r="I3691">
        <f t="shared" si="344"/>
        <v>0</v>
      </c>
      <c r="J3691">
        <f t="shared" si="345"/>
        <v>0</v>
      </c>
      <c r="L3691" s="107"/>
      <c r="M3691" s="110"/>
      <c r="N3691" s="109"/>
      <c r="P3691" s="38">
        <f t="shared" si="342"/>
        <v>0</v>
      </c>
      <c r="Q3691" s="105">
        <f t="shared" si="347"/>
        <v>0</v>
      </c>
      <c r="R3691" s="38">
        <f t="shared" si="343"/>
        <v>0</v>
      </c>
      <c r="S3691" s="40" t="str">
        <f t="shared" si="346"/>
        <v/>
      </c>
    </row>
    <row r="3692" spans="1:19">
      <c r="A3692" s="33"/>
      <c r="B3692" s="34"/>
      <c r="C3692" s="33"/>
      <c r="D3692" s="33"/>
      <c r="E3692" s="33"/>
      <c r="F3692" s="42"/>
      <c r="G3692" s="42"/>
      <c r="I3692">
        <f t="shared" si="344"/>
        <v>0</v>
      </c>
      <c r="J3692">
        <f t="shared" si="345"/>
        <v>0</v>
      </c>
      <c r="L3692" s="107"/>
      <c r="M3692" s="110"/>
      <c r="N3692" s="109"/>
      <c r="P3692" s="38">
        <f t="shared" si="342"/>
        <v>0</v>
      </c>
      <c r="Q3692" s="105">
        <f t="shared" si="347"/>
        <v>0</v>
      </c>
      <c r="R3692" s="38">
        <f t="shared" si="343"/>
        <v>0</v>
      </c>
      <c r="S3692" s="40" t="str">
        <f t="shared" si="346"/>
        <v/>
      </c>
    </row>
    <row r="3693" spans="1:19">
      <c r="A3693" s="33"/>
      <c r="B3693" s="34"/>
      <c r="C3693" s="33"/>
      <c r="D3693" s="33"/>
      <c r="E3693" s="33"/>
      <c r="F3693" s="42"/>
      <c r="G3693" s="42"/>
      <c r="I3693">
        <f t="shared" si="344"/>
        <v>0</v>
      </c>
      <c r="J3693">
        <f t="shared" si="345"/>
        <v>0</v>
      </c>
      <c r="L3693" s="107"/>
      <c r="M3693" s="110"/>
      <c r="N3693" s="109"/>
      <c r="P3693" s="38">
        <f t="shared" si="342"/>
        <v>0</v>
      </c>
      <c r="Q3693" s="105">
        <f t="shared" si="347"/>
        <v>0</v>
      </c>
      <c r="R3693" s="38">
        <f t="shared" si="343"/>
        <v>0</v>
      </c>
      <c r="S3693" s="40" t="str">
        <f t="shared" si="346"/>
        <v/>
      </c>
    </row>
    <row r="3694" spans="1:19">
      <c r="A3694" s="33"/>
      <c r="B3694" s="34"/>
      <c r="C3694" s="33"/>
      <c r="D3694" s="33"/>
      <c r="E3694" s="33"/>
      <c r="F3694" s="42"/>
      <c r="G3694" s="42"/>
      <c r="I3694">
        <f t="shared" si="344"/>
        <v>0</v>
      </c>
      <c r="J3694">
        <f t="shared" si="345"/>
        <v>0</v>
      </c>
      <c r="L3694" s="107"/>
      <c r="M3694" s="110"/>
      <c r="N3694" s="109"/>
      <c r="P3694" s="38">
        <f t="shared" si="342"/>
        <v>0</v>
      </c>
      <c r="Q3694" s="105">
        <f t="shared" si="347"/>
        <v>0</v>
      </c>
      <c r="R3694" s="38">
        <f t="shared" si="343"/>
        <v>0</v>
      </c>
      <c r="S3694" s="40" t="str">
        <f t="shared" si="346"/>
        <v/>
      </c>
    </row>
    <row r="3695" spans="1:19">
      <c r="A3695" s="33"/>
      <c r="B3695" s="34"/>
      <c r="C3695" s="33"/>
      <c r="D3695" s="33"/>
      <c r="E3695" s="33"/>
      <c r="F3695" s="42"/>
      <c r="G3695" s="42"/>
      <c r="I3695">
        <f t="shared" si="344"/>
        <v>0</v>
      </c>
      <c r="J3695">
        <f t="shared" si="345"/>
        <v>0</v>
      </c>
      <c r="L3695" s="107"/>
      <c r="M3695" s="110"/>
      <c r="N3695" s="109"/>
      <c r="P3695" s="38">
        <f t="shared" si="342"/>
        <v>0</v>
      </c>
      <c r="Q3695" s="105">
        <f t="shared" si="347"/>
        <v>0</v>
      </c>
      <c r="R3695" s="38">
        <f t="shared" si="343"/>
        <v>0</v>
      </c>
      <c r="S3695" s="40" t="str">
        <f t="shared" si="346"/>
        <v/>
      </c>
    </row>
    <row r="3696" spans="1:19">
      <c r="A3696" s="33"/>
      <c r="B3696" s="34"/>
      <c r="C3696" s="33"/>
      <c r="D3696" s="33"/>
      <c r="E3696" s="33"/>
      <c r="F3696" s="42"/>
      <c r="G3696" s="42"/>
      <c r="I3696">
        <f t="shared" si="344"/>
        <v>0</v>
      </c>
      <c r="J3696">
        <f t="shared" si="345"/>
        <v>0</v>
      </c>
      <c r="L3696" s="107"/>
      <c r="M3696" s="110"/>
      <c r="N3696" s="109"/>
      <c r="P3696" s="38">
        <f t="shared" si="342"/>
        <v>0</v>
      </c>
      <c r="Q3696" s="105">
        <f t="shared" si="347"/>
        <v>0</v>
      </c>
      <c r="R3696" s="38">
        <f t="shared" si="343"/>
        <v>0</v>
      </c>
      <c r="S3696" s="40" t="str">
        <f t="shared" si="346"/>
        <v/>
      </c>
    </row>
    <row r="3697" spans="1:19">
      <c r="A3697" s="33"/>
      <c r="B3697" s="34"/>
      <c r="C3697" s="33"/>
      <c r="D3697" s="33"/>
      <c r="E3697" s="33"/>
      <c r="F3697" s="42"/>
      <c r="G3697" s="42"/>
      <c r="I3697">
        <f t="shared" si="344"/>
        <v>0</v>
      </c>
      <c r="J3697">
        <f t="shared" si="345"/>
        <v>0</v>
      </c>
      <c r="L3697" s="107"/>
      <c r="M3697" s="110"/>
      <c r="N3697" s="109"/>
      <c r="P3697" s="38">
        <f t="shared" si="342"/>
        <v>0</v>
      </c>
      <c r="Q3697" s="105">
        <f t="shared" si="347"/>
        <v>0</v>
      </c>
      <c r="R3697" s="38">
        <f t="shared" si="343"/>
        <v>0</v>
      </c>
      <c r="S3697" s="40" t="str">
        <f t="shared" si="346"/>
        <v/>
      </c>
    </row>
    <row r="3698" spans="1:19">
      <c r="A3698" s="33"/>
      <c r="B3698" s="34"/>
      <c r="C3698" s="33"/>
      <c r="D3698" s="33"/>
      <c r="E3698" s="33"/>
      <c r="F3698" s="42"/>
      <c r="G3698" s="42"/>
      <c r="I3698">
        <f t="shared" si="344"/>
        <v>0</v>
      </c>
      <c r="J3698">
        <f t="shared" si="345"/>
        <v>0</v>
      </c>
      <c r="L3698" s="107"/>
      <c r="M3698" s="110"/>
      <c r="N3698" s="109"/>
      <c r="P3698" s="38">
        <f t="shared" si="342"/>
        <v>0</v>
      </c>
      <c r="Q3698" s="105">
        <f t="shared" si="347"/>
        <v>0</v>
      </c>
      <c r="R3698" s="38">
        <f t="shared" si="343"/>
        <v>0</v>
      </c>
      <c r="S3698" s="40" t="str">
        <f t="shared" si="346"/>
        <v/>
      </c>
    </row>
    <row r="3699" spans="1:19">
      <c r="A3699" s="33"/>
      <c r="B3699" s="34"/>
      <c r="C3699" s="33"/>
      <c r="D3699" s="33"/>
      <c r="E3699" s="33"/>
      <c r="F3699" s="42"/>
      <c r="G3699" s="42"/>
      <c r="I3699">
        <f t="shared" si="344"/>
        <v>0</v>
      </c>
      <c r="J3699">
        <f t="shared" si="345"/>
        <v>0</v>
      </c>
      <c r="L3699" s="107"/>
      <c r="M3699" s="110"/>
      <c r="N3699" s="109"/>
      <c r="P3699" s="38">
        <f t="shared" si="342"/>
        <v>0</v>
      </c>
      <c r="Q3699" s="105">
        <f t="shared" si="347"/>
        <v>0</v>
      </c>
      <c r="R3699" s="38">
        <f t="shared" si="343"/>
        <v>0</v>
      </c>
      <c r="S3699" s="40" t="str">
        <f t="shared" si="346"/>
        <v/>
      </c>
    </row>
    <row r="3700" spans="1:19">
      <c r="A3700" s="33"/>
      <c r="B3700" s="34"/>
      <c r="C3700" s="33"/>
      <c r="D3700" s="33"/>
      <c r="E3700" s="33"/>
      <c r="F3700" s="42"/>
      <c r="G3700" s="42"/>
      <c r="I3700">
        <f t="shared" si="344"/>
        <v>0</v>
      </c>
      <c r="J3700">
        <f t="shared" si="345"/>
        <v>0</v>
      </c>
      <c r="L3700" s="107"/>
      <c r="M3700" s="110"/>
      <c r="N3700" s="109"/>
      <c r="P3700" s="38">
        <f t="shared" si="342"/>
        <v>0</v>
      </c>
      <c r="Q3700" s="105">
        <f t="shared" si="347"/>
        <v>0</v>
      </c>
      <c r="R3700" s="38">
        <f t="shared" si="343"/>
        <v>0</v>
      </c>
      <c r="S3700" s="40" t="str">
        <f t="shared" si="346"/>
        <v/>
      </c>
    </row>
    <row r="3701" spans="1:19">
      <c r="A3701" s="33"/>
      <c r="B3701" s="34"/>
      <c r="C3701" s="33"/>
      <c r="D3701" s="33"/>
      <c r="E3701" s="33"/>
      <c r="F3701" s="42"/>
      <c r="G3701" s="42"/>
      <c r="I3701">
        <f t="shared" si="344"/>
        <v>0</v>
      </c>
      <c r="J3701">
        <f t="shared" si="345"/>
        <v>0</v>
      </c>
      <c r="L3701" s="107"/>
      <c r="M3701" s="110"/>
      <c r="N3701" s="109"/>
      <c r="P3701" s="38">
        <f t="shared" si="342"/>
        <v>0</v>
      </c>
      <c r="Q3701" s="105">
        <f t="shared" si="347"/>
        <v>0</v>
      </c>
      <c r="R3701" s="38">
        <f t="shared" si="343"/>
        <v>0</v>
      </c>
      <c r="S3701" s="40" t="str">
        <f t="shared" si="346"/>
        <v/>
      </c>
    </row>
    <row r="3702" spans="1:19">
      <c r="A3702" s="33"/>
      <c r="B3702" s="34"/>
      <c r="C3702" s="33"/>
      <c r="D3702" s="33"/>
      <c r="E3702" s="33"/>
      <c r="F3702" s="42"/>
      <c r="G3702" s="42"/>
      <c r="I3702">
        <f t="shared" si="344"/>
        <v>0</v>
      </c>
      <c r="J3702">
        <f t="shared" si="345"/>
        <v>0</v>
      </c>
      <c r="L3702" s="107"/>
      <c r="M3702" s="110"/>
      <c r="N3702" s="109"/>
      <c r="P3702" s="38">
        <f t="shared" si="342"/>
        <v>0</v>
      </c>
      <c r="Q3702" s="105">
        <f t="shared" si="347"/>
        <v>0</v>
      </c>
      <c r="R3702" s="38">
        <f t="shared" si="343"/>
        <v>0</v>
      </c>
      <c r="S3702" s="40" t="str">
        <f t="shared" si="346"/>
        <v/>
      </c>
    </row>
    <row r="3703" spans="1:19">
      <c r="A3703" s="33"/>
      <c r="B3703" s="34"/>
      <c r="C3703" s="33"/>
      <c r="D3703" s="33"/>
      <c r="E3703" s="33"/>
      <c r="F3703" s="42"/>
      <c r="G3703" s="42"/>
      <c r="I3703">
        <f t="shared" si="344"/>
        <v>0</v>
      </c>
      <c r="J3703">
        <f t="shared" si="345"/>
        <v>0</v>
      </c>
      <c r="L3703" s="107"/>
      <c r="M3703" s="110"/>
      <c r="N3703" s="109"/>
      <c r="P3703" s="38">
        <f t="shared" ref="P3703:P3766" si="348">I3703*L3703/1000</f>
        <v>0</v>
      </c>
      <c r="Q3703" s="105">
        <f t="shared" si="347"/>
        <v>0</v>
      </c>
      <c r="R3703" s="38">
        <f t="shared" ref="R3703:R3766" si="349">J3703*N3703/1000</f>
        <v>0</v>
      </c>
      <c r="S3703" s="40" t="str">
        <f t="shared" si="346"/>
        <v/>
      </c>
    </row>
    <row r="3704" spans="1:19">
      <c r="A3704" s="33"/>
      <c r="B3704" s="34"/>
      <c r="C3704" s="33"/>
      <c r="D3704" s="33"/>
      <c r="E3704" s="33"/>
      <c r="F3704" s="42"/>
      <c r="G3704" s="42"/>
      <c r="I3704">
        <f t="shared" ref="I3704:I3767" si="350">IF(OR(E3704="R",E3704="E"),D3704,IF(D3704&gt;=E3704,D3704-E3704,0))</f>
        <v>0</v>
      </c>
      <c r="J3704">
        <f t="shared" ref="J3704:J3767" si="351">IF(OR(E3704="R",E3704="E"),0,IF(E3704&gt;D3704,E3704-D3704,0))</f>
        <v>0</v>
      </c>
      <c r="L3704" s="107"/>
      <c r="M3704" s="110"/>
      <c r="N3704" s="109"/>
      <c r="P3704" s="38">
        <f t="shared" si="348"/>
        <v>0</v>
      </c>
      <c r="Q3704" s="105">
        <f t="shared" si="347"/>
        <v>0</v>
      </c>
      <c r="R3704" s="38">
        <f t="shared" si="349"/>
        <v>0</v>
      </c>
      <c r="S3704" s="40" t="str">
        <f t="shared" si="346"/>
        <v/>
      </c>
    </row>
    <row r="3705" spans="1:19">
      <c r="A3705" s="33"/>
      <c r="B3705" s="34"/>
      <c r="C3705" s="33"/>
      <c r="D3705" s="33"/>
      <c r="E3705" s="33"/>
      <c r="F3705" s="42"/>
      <c r="G3705" s="42"/>
      <c r="I3705">
        <f t="shared" si="350"/>
        <v>0</v>
      </c>
      <c r="J3705">
        <f t="shared" si="351"/>
        <v>0</v>
      </c>
      <c r="L3705" s="107"/>
      <c r="M3705" s="110"/>
      <c r="N3705" s="109"/>
      <c r="P3705" s="38">
        <f t="shared" si="348"/>
        <v>0</v>
      </c>
      <c r="Q3705" s="105">
        <f t="shared" si="347"/>
        <v>0</v>
      </c>
      <c r="R3705" s="38">
        <f t="shared" si="349"/>
        <v>0</v>
      </c>
      <c r="S3705" s="40" t="str">
        <f t="shared" si="346"/>
        <v/>
      </c>
    </row>
    <row r="3706" spans="1:19">
      <c r="A3706" s="33"/>
      <c r="B3706" s="34"/>
      <c r="C3706" s="33"/>
      <c r="D3706" s="33"/>
      <c r="E3706" s="33"/>
      <c r="F3706" s="42"/>
      <c r="G3706" s="42"/>
      <c r="I3706">
        <f t="shared" si="350"/>
        <v>0</v>
      </c>
      <c r="J3706">
        <f t="shared" si="351"/>
        <v>0</v>
      </c>
      <c r="L3706" s="107"/>
      <c r="M3706" s="110"/>
      <c r="N3706" s="109"/>
      <c r="P3706" s="38">
        <f t="shared" si="348"/>
        <v>0</v>
      </c>
      <c r="Q3706" s="105">
        <f t="shared" si="347"/>
        <v>0</v>
      </c>
      <c r="R3706" s="38">
        <f t="shared" si="349"/>
        <v>0</v>
      </c>
      <c r="S3706" s="40" t="str">
        <f t="shared" si="346"/>
        <v/>
      </c>
    </row>
    <row r="3707" spans="1:19">
      <c r="A3707" s="33"/>
      <c r="B3707" s="34"/>
      <c r="C3707" s="33"/>
      <c r="D3707" s="33"/>
      <c r="E3707" s="33"/>
      <c r="F3707" s="42"/>
      <c r="G3707" s="42"/>
      <c r="I3707">
        <f t="shared" si="350"/>
        <v>0</v>
      </c>
      <c r="J3707">
        <f t="shared" si="351"/>
        <v>0</v>
      </c>
      <c r="L3707" s="107"/>
      <c r="M3707" s="110"/>
      <c r="N3707" s="109"/>
      <c r="P3707" s="38">
        <f t="shared" si="348"/>
        <v>0</v>
      </c>
      <c r="Q3707" s="105">
        <f t="shared" si="347"/>
        <v>0</v>
      </c>
      <c r="R3707" s="38">
        <f t="shared" si="349"/>
        <v>0</v>
      </c>
      <c r="S3707" s="40" t="str">
        <f t="shared" si="346"/>
        <v/>
      </c>
    </row>
    <row r="3708" spans="1:19">
      <c r="A3708" s="33"/>
      <c r="B3708" s="34"/>
      <c r="C3708" s="33"/>
      <c r="D3708" s="33"/>
      <c r="E3708" s="33"/>
      <c r="F3708" s="42"/>
      <c r="G3708" s="42"/>
      <c r="I3708">
        <f t="shared" si="350"/>
        <v>0</v>
      </c>
      <c r="J3708">
        <f t="shared" si="351"/>
        <v>0</v>
      </c>
      <c r="L3708" s="107"/>
      <c r="M3708" s="110"/>
      <c r="N3708" s="109"/>
      <c r="P3708" s="38">
        <f t="shared" si="348"/>
        <v>0</v>
      </c>
      <c r="Q3708" s="105">
        <f t="shared" si="347"/>
        <v>0</v>
      </c>
      <c r="R3708" s="38">
        <f t="shared" si="349"/>
        <v>0</v>
      </c>
      <c r="S3708" s="40" t="str">
        <f t="shared" si="346"/>
        <v/>
      </c>
    </row>
    <row r="3709" spans="1:19">
      <c r="A3709" s="33"/>
      <c r="B3709" s="34"/>
      <c r="C3709" s="33"/>
      <c r="D3709" s="33"/>
      <c r="E3709" s="33"/>
      <c r="F3709" s="42"/>
      <c r="G3709" s="42"/>
      <c r="I3709">
        <f t="shared" si="350"/>
        <v>0</v>
      </c>
      <c r="J3709">
        <f t="shared" si="351"/>
        <v>0</v>
      </c>
      <c r="L3709" s="107"/>
      <c r="M3709" s="110"/>
      <c r="N3709" s="109"/>
      <c r="P3709" s="38">
        <f t="shared" si="348"/>
        <v>0</v>
      </c>
      <c r="Q3709" s="105">
        <f t="shared" si="347"/>
        <v>0</v>
      </c>
      <c r="R3709" s="38">
        <f t="shared" si="349"/>
        <v>0</v>
      </c>
      <c r="S3709" s="40" t="str">
        <f t="shared" si="346"/>
        <v/>
      </c>
    </row>
    <row r="3710" spans="1:19">
      <c r="A3710" s="33"/>
      <c r="B3710" s="34"/>
      <c r="C3710" s="33"/>
      <c r="D3710" s="33"/>
      <c r="E3710" s="33"/>
      <c r="F3710" s="42"/>
      <c r="G3710" s="42"/>
      <c r="I3710">
        <f t="shared" si="350"/>
        <v>0</v>
      </c>
      <c r="J3710">
        <f t="shared" si="351"/>
        <v>0</v>
      </c>
      <c r="L3710" s="107"/>
      <c r="M3710" s="110"/>
      <c r="N3710" s="109"/>
      <c r="P3710" s="38">
        <f t="shared" si="348"/>
        <v>0</v>
      </c>
      <c r="Q3710" s="105">
        <f t="shared" si="347"/>
        <v>0</v>
      </c>
      <c r="R3710" s="38">
        <f t="shared" si="349"/>
        <v>0</v>
      </c>
      <c r="S3710" s="40" t="str">
        <f t="shared" si="346"/>
        <v/>
      </c>
    </row>
    <row r="3711" spans="1:19">
      <c r="A3711" s="33"/>
      <c r="B3711" s="34"/>
      <c r="C3711" s="33"/>
      <c r="D3711" s="33"/>
      <c r="E3711" s="33"/>
      <c r="F3711" s="42"/>
      <c r="G3711" s="42"/>
      <c r="I3711">
        <f t="shared" si="350"/>
        <v>0</v>
      </c>
      <c r="J3711">
        <f t="shared" si="351"/>
        <v>0</v>
      </c>
      <c r="L3711" s="107"/>
      <c r="M3711" s="110"/>
      <c r="N3711" s="109"/>
      <c r="P3711" s="38">
        <f t="shared" si="348"/>
        <v>0</v>
      </c>
      <c r="Q3711" s="105">
        <f t="shared" si="347"/>
        <v>0</v>
      </c>
      <c r="R3711" s="38">
        <f t="shared" si="349"/>
        <v>0</v>
      </c>
      <c r="S3711" s="40" t="str">
        <f t="shared" si="346"/>
        <v/>
      </c>
    </row>
    <row r="3712" spans="1:19">
      <c r="A3712" s="33"/>
      <c r="B3712" s="34"/>
      <c r="C3712" s="33"/>
      <c r="D3712" s="33"/>
      <c r="E3712" s="33"/>
      <c r="F3712" s="42"/>
      <c r="G3712" s="42"/>
      <c r="I3712">
        <f t="shared" si="350"/>
        <v>0</v>
      </c>
      <c r="J3712">
        <f t="shared" si="351"/>
        <v>0</v>
      </c>
      <c r="L3712" s="107"/>
      <c r="M3712" s="110"/>
      <c r="N3712" s="109"/>
      <c r="P3712" s="38">
        <f t="shared" si="348"/>
        <v>0</v>
      </c>
      <c r="Q3712" s="105">
        <f t="shared" si="347"/>
        <v>0</v>
      </c>
      <c r="R3712" s="38">
        <f t="shared" si="349"/>
        <v>0</v>
      </c>
      <c r="S3712" s="40" t="str">
        <f t="shared" si="346"/>
        <v/>
      </c>
    </row>
    <row r="3713" spans="1:19">
      <c r="A3713" s="33"/>
      <c r="B3713" s="34"/>
      <c r="C3713" s="33"/>
      <c r="D3713" s="33"/>
      <c r="E3713" s="33"/>
      <c r="F3713" s="42"/>
      <c r="G3713" s="42"/>
      <c r="I3713">
        <f t="shared" si="350"/>
        <v>0</v>
      </c>
      <c r="J3713">
        <f t="shared" si="351"/>
        <v>0</v>
      </c>
      <c r="L3713" s="107"/>
      <c r="M3713" s="110"/>
      <c r="N3713" s="109"/>
      <c r="P3713" s="38">
        <f t="shared" si="348"/>
        <v>0</v>
      </c>
      <c r="Q3713" s="105">
        <f t="shared" si="347"/>
        <v>0</v>
      </c>
      <c r="R3713" s="38">
        <f t="shared" si="349"/>
        <v>0</v>
      </c>
      <c r="S3713" s="40" t="str">
        <f t="shared" si="346"/>
        <v/>
      </c>
    </row>
    <row r="3714" spans="1:19">
      <c r="A3714" s="33"/>
      <c r="B3714" s="34"/>
      <c r="C3714" s="33"/>
      <c r="D3714" s="33"/>
      <c r="E3714" s="33"/>
      <c r="F3714" s="42"/>
      <c r="G3714" s="42"/>
      <c r="I3714">
        <f t="shared" si="350"/>
        <v>0</v>
      </c>
      <c r="J3714">
        <f t="shared" si="351"/>
        <v>0</v>
      </c>
      <c r="L3714" s="107"/>
      <c r="M3714" s="110"/>
      <c r="N3714" s="109"/>
      <c r="P3714" s="38">
        <f t="shared" si="348"/>
        <v>0</v>
      </c>
      <c r="Q3714" s="105">
        <f t="shared" si="347"/>
        <v>0</v>
      </c>
      <c r="R3714" s="38">
        <f t="shared" si="349"/>
        <v>0</v>
      </c>
      <c r="S3714" s="40" t="str">
        <f t="shared" si="346"/>
        <v/>
      </c>
    </row>
    <row r="3715" spans="1:19">
      <c r="A3715" s="33"/>
      <c r="B3715" s="34"/>
      <c r="C3715" s="33"/>
      <c r="D3715" s="33"/>
      <c r="E3715" s="33"/>
      <c r="F3715" s="42"/>
      <c r="G3715" s="42"/>
      <c r="I3715">
        <f t="shared" si="350"/>
        <v>0</v>
      </c>
      <c r="J3715">
        <f t="shared" si="351"/>
        <v>0</v>
      </c>
      <c r="L3715" s="107"/>
      <c r="M3715" s="110"/>
      <c r="N3715" s="109"/>
      <c r="P3715" s="38">
        <f t="shared" si="348"/>
        <v>0</v>
      </c>
      <c r="Q3715" s="105">
        <f t="shared" si="347"/>
        <v>0</v>
      </c>
      <c r="R3715" s="38">
        <f t="shared" si="349"/>
        <v>0</v>
      </c>
      <c r="S3715" s="40" t="str">
        <f t="shared" si="346"/>
        <v/>
      </c>
    </row>
    <row r="3716" spans="1:19">
      <c r="A3716" s="33"/>
      <c r="B3716" s="34"/>
      <c r="C3716" s="33"/>
      <c r="D3716" s="33"/>
      <c r="E3716" s="33"/>
      <c r="F3716" s="42"/>
      <c r="G3716" s="42"/>
      <c r="I3716">
        <f t="shared" si="350"/>
        <v>0</v>
      </c>
      <c r="J3716">
        <f t="shared" si="351"/>
        <v>0</v>
      </c>
      <c r="L3716" s="107"/>
      <c r="M3716" s="110"/>
      <c r="N3716" s="109"/>
      <c r="P3716" s="38">
        <f t="shared" si="348"/>
        <v>0</v>
      </c>
      <c r="Q3716" s="105">
        <f t="shared" si="347"/>
        <v>0</v>
      </c>
      <c r="R3716" s="38">
        <f t="shared" si="349"/>
        <v>0</v>
      </c>
      <c r="S3716" s="40" t="str">
        <f t="shared" si="346"/>
        <v/>
      </c>
    </row>
    <row r="3717" spans="1:19">
      <c r="A3717" s="33"/>
      <c r="B3717" s="34"/>
      <c r="C3717" s="33"/>
      <c r="D3717" s="33"/>
      <c r="E3717" s="33"/>
      <c r="F3717" s="42"/>
      <c r="G3717" s="42"/>
      <c r="I3717">
        <f t="shared" si="350"/>
        <v>0</v>
      </c>
      <c r="J3717">
        <f t="shared" si="351"/>
        <v>0</v>
      </c>
      <c r="L3717" s="107"/>
      <c r="M3717" s="110"/>
      <c r="N3717" s="109"/>
      <c r="P3717" s="38">
        <f t="shared" si="348"/>
        <v>0</v>
      </c>
      <c r="Q3717" s="105">
        <f t="shared" si="347"/>
        <v>0</v>
      </c>
      <c r="R3717" s="38">
        <f t="shared" si="349"/>
        <v>0</v>
      </c>
      <c r="S3717" s="40" t="str">
        <f t="shared" si="346"/>
        <v/>
      </c>
    </row>
    <row r="3718" spans="1:19">
      <c r="A3718" s="33"/>
      <c r="B3718" s="34"/>
      <c r="C3718" s="33"/>
      <c r="D3718" s="33"/>
      <c r="E3718" s="33"/>
      <c r="F3718" s="42"/>
      <c r="G3718" s="42"/>
      <c r="I3718">
        <f t="shared" si="350"/>
        <v>0</v>
      </c>
      <c r="J3718">
        <f t="shared" si="351"/>
        <v>0</v>
      </c>
      <c r="L3718" s="107"/>
      <c r="M3718" s="110"/>
      <c r="N3718" s="109"/>
      <c r="P3718" s="38">
        <f t="shared" si="348"/>
        <v>0</v>
      </c>
      <c r="Q3718" s="105">
        <f t="shared" si="347"/>
        <v>0</v>
      </c>
      <c r="R3718" s="38">
        <f t="shared" si="349"/>
        <v>0</v>
      </c>
      <c r="S3718" s="40" t="str">
        <f t="shared" si="346"/>
        <v/>
      </c>
    </row>
    <row r="3719" spans="1:19">
      <c r="A3719" s="33"/>
      <c r="B3719" s="34"/>
      <c r="C3719" s="33"/>
      <c r="D3719" s="33"/>
      <c r="E3719" s="33"/>
      <c r="F3719" s="42"/>
      <c r="G3719" s="42"/>
      <c r="I3719">
        <f t="shared" si="350"/>
        <v>0</v>
      </c>
      <c r="J3719">
        <f t="shared" si="351"/>
        <v>0</v>
      </c>
      <c r="L3719" s="107"/>
      <c r="M3719" s="110"/>
      <c r="N3719" s="109"/>
      <c r="P3719" s="38">
        <f t="shared" si="348"/>
        <v>0</v>
      </c>
      <c r="Q3719" s="105">
        <f t="shared" si="347"/>
        <v>0</v>
      </c>
      <c r="R3719" s="38">
        <f t="shared" si="349"/>
        <v>0</v>
      </c>
      <c r="S3719" s="40" t="str">
        <f t="shared" ref="S3719:S3782" si="352">IF(C3719=1,SUM(R3719:R3742)-SUM(P3719:P3742),"")</f>
        <v/>
      </c>
    </row>
    <row r="3720" spans="1:19">
      <c r="A3720" s="33"/>
      <c r="B3720" s="34"/>
      <c r="C3720" s="33"/>
      <c r="D3720" s="33"/>
      <c r="E3720" s="33"/>
      <c r="F3720" s="42"/>
      <c r="G3720" s="42"/>
      <c r="I3720">
        <f t="shared" si="350"/>
        <v>0</v>
      </c>
      <c r="J3720">
        <f t="shared" si="351"/>
        <v>0</v>
      </c>
      <c r="L3720" s="107"/>
      <c r="M3720" s="110"/>
      <c r="N3720" s="109"/>
      <c r="P3720" s="38">
        <f t="shared" si="348"/>
        <v>0</v>
      </c>
      <c r="Q3720" s="105">
        <f t="shared" ref="Q3720:Q3783" si="353">I3720*M3720/1000</f>
        <v>0</v>
      </c>
      <c r="R3720" s="38">
        <f t="shared" si="349"/>
        <v>0</v>
      </c>
      <c r="S3720" s="40" t="str">
        <f t="shared" si="352"/>
        <v/>
      </c>
    </row>
    <row r="3721" spans="1:19">
      <c r="A3721" s="33"/>
      <c r="B3721" s="34"/>
      <c r="C3721" s="33"/>
      <c r="D3721" s="33"/>
      <c r="E3721" s="33"/>
      <c r="F3721" s="42"/>
      <c r="G3721" s="42"/>
      <c r="I3721">
        <f t="shared" si="350"/>
        <v>0</v>
      </c>
      <c r="J3721">
        <f t="shared" si="351"/>
        <v>0</v>
      </c>
      <c r="L3721" s="107"/>
      <c r="M3721" s="110"/>
      <c r="N3721" s="109"/>
      <c r="P3721" s="38">
        <f t="shared" si="348"/>
        <v>0</v>
      </c>
      <c r="Q3721" s="105">
        <f t="shared" si="353"/>
        <v>0</v>
      </c>
      <c r="R3721" s="38">
        <f t="shared" si="349"/>
        <v>0</v>
      </c>
      <c r="S3721" s="40" t="str">
        <f t="shared" si="352"/>
        <v/>
      </c>
    </row>
    <row r="3722" spans="1:19">
      <c r="A3722" s="33"/>
      <c r="B3722" s="34"/>
      <c r="C3722" s="33"/>
      <c r="D3722" s="33"/>
      <c r="E3722" s="33"/>
      <c r="F3722" s="42"/>
      <c r="G3722" s="42"/>
      <c r="I3722">
        <f t="shared" si="350"/>
        <v>0</v>
      </c>
      <c r="J3722">
        <f t="shared" si="351"/>
        <v>0</v>
      </c>
      <c r="L3722" s="107"/>
      <c r="M3722" s="110"/>
      <c r="N3722" s="109"/>
      <c r="P3722" s="38">
        <f t="shared" si="348"/>
        <v>0</v>
      </c>
      <c r="Q3722" s="105">
        <f t="shared" si="353"/>
        <v>0</v>
      </c>
      <c r="R3722" s="38">
        <f t="shared" si="349"/>
        <v>0</v>
      </c>
      <c r="S3722" s="40" t="str">
        <f t="shared" si="352"/>
        <v/>
      </c>
    </row>
    <row r="3723" spans="1:19">
      <c r="A3723" s="33"/>
      <c r="B3723" s="34"/>
      <c r="C3723" s="33"/>
      <c r="D3723" s="33"/>
      <c r="E3723" s="33"/>
      <c r="F3723" s="42"/>
      <c r="G3723" s="42"/>
      <c r="I3723">
        <f t="shared" si="350"/>
        <v>0</v>
      </c>
      <c r="J3723">
        <f t="shared" si="351"/>
        <v>0</v>
      </c>
      <c r="L3723" s="107"/>
      <c r="M3723" s="110"/>
      <c r="N3723" s="109"/>
      <c r="P3723" s="38">
        <f t="shared" si="348"/>
        <v>0</v>
      </c>
      <c r="Q3723" s="105">
        <f t="shared" si="353"/>
        <v>0</v>
      </c>
      <c r="R3723" s="38">
        <f t="shared" si="349"/>
        <v>0</v>
      </c>
      <c r="S3723" s="40" t="str">
        <f t="shared" si="352"/>
        <v/>
      </c>
    </row>
    <row r="3724" spans="1:19">
      <c r="A3724" s="33"/>
      <c r="B3724" s="34"/>
      <c r="C3724" s="33"/>
      <c r="D3724" s="33"/>
      <c r="E3724" s="33"/>
      <c r="F3724" s="42"/>
      <c r="G3724" s="42"/>
      <c r="I3724">
        <f t="shared" si="350"/>
        <v>0</v>
      </c>
      <c r="J3724">
        <f t="shared" si="351"/>
        <v>0</v>
      </c>
      <c r="L3724" s="107"/>
      <c r="M3724" s="110"/>
      <c r="N3724" s="109"/>
      <c r="P3724" s="38">
        <f t="shared" si="348"/>
        <v>0</v>
      </c>
      <c r="Q3724" s="105">
        <f t="shared" si="353"/>
        <v>0</v>
      </c>
      <c r="R3724" s="38">
        <f t="shared" si="349"/>
        <v>0</v>
      </c>
      <c r="S3724" s="40" t="str">
        <f t="shared" si="352"/>
        <v/>
      </c>
    </row>
    <row r="3725" spans="1:19">
      <c r="A3725" s="33"/>
      <c r="B3725" s="34"/>
      <c r="C3725" s="33"/>
      <c r="D3725" s="33"/>
      <c r="E3725" s="33"/>
      <c r="F3725" s="42"/>
      <c r="G3725" s="42"/>
      <c r="I3725">
        <f t="shared" si="350"/>
        <v>0</v>
      </c>
      <c r="J3725">
        <f t="shared" si="351"/>
        <v>0</v>
      </c>
      <c r="L3725" s="107"/>
      <c r="M3725" s="110"/>
      <c r="N3725" s="109"/>
      <c r="P3725" s="38">
        <f t="shared" si="348"/>
        <v>0</v>
      </c>
      <c r="Q3725" s="105">
        <f t="shared" si="353"/>
        <v>0</v>
      </c>
      <c r="R3725" s="38">
        <f t="shared" si="349"/>
        <v>0</v>
      </c>
      <c r="S3725" s="40" t="str">
        <f t="shared" si="352"/>
        <v/>
      </c>
    </row>
    <row r="3726" spans="1:19">
      <c r="A3726" s="33"/>
      <c r="B3726" s="34"/>
      <c r="C3726" s="33"/>
      <c r="D3726" s="33"/>
      <c r="E3726" s="33"/>
      <c r="F3726" s="42"/>
      <c r="G3726" s="42"/>
      <c r="I3726">
        <f t="shared" si="350"/>
        <v>0</v>
      </c>
      <c r="J3726">
        <f t="shared" si="351"/>
        <v>0</v>
      </c>
      <c r="L3726" s="107"/>
      <c r="M3726" s="110"/>
      <c r="N3726" s="109"/>
      <c r="P3726" s="38">
        <f t="shared" si="348"/>
        <v>0</v>
      </c>
      <c r="Q3726" s="105">
        <f t="shared" si="353"/>
        <v>0</v>
      </c>
      <c r="R3726" s="38">
        <f t="shared" si="349"/>
        <v>0</v>
      </c>
      <c r="S3726" s="40" t="str">
        <f t="shared" si="352"/>
        <v/>
      </c>
    </row>
    <row r="3727" spans="1:19">
      <c r="A3727" s="33"/>
      <c r="B3727" s="34"/>
      <c r="C3727" s="33"/>
      <c r="D3727" s="33"/>
      <c r="E3727" s="33"/>
      <c r="F3727" s="42"/>
      <c r="G3727" s="42"/>
      <c r="I3727">
        <f t="shared" si="350"/>
        <v>0</v>
      </c>
      <c r="J3727">
        <f t="shared" si="351"/>
        <v>0</v>
      </c>
      <c r="L3727" s="107"/>
      <c r="M3727" s="110"/>
      <c r="N3727" s="109"/>
      <c r="P3727" s="38">
        <f t="shared" si="348"/>
        <v>0</v>
      </c>
      <c r="Q3727" s="105">
        <f t="shared" si="353"/>
        <v>0</v>
      </c>
      <c r="R3727" s="38">
        <f t="shared" si="349"/>
        <v>0</v>
      </c>
      <c r="S3727" s="40" t="str">
        <f t="shared" si="352"/>
        <v/>
      </c>
    </row>
    <row r="3728" spans="1:19">
      <c r="A3728" s="33"/>
      <c r="B3728" s="34"/>
      <c r="C3728" s="33"/>
      <c r="D3728" s="33"/>
      <c r="E3728" s="33"/>
      <c r="F3728" s="42"/>
      <c r="G3728" s="42"/>
      <c r="I3728">
        <f t="shared" si="350"/>
        <v>0</v>
      </c>
      <c r="J3728">
        <f t="shared" si="351"/>
        <v>0</v>
      </c>
      <c r="L3728" s="107"/>
      <c r="M3728" s="110"/>
      <c r="N3728" s="109"/>
      <c r="P3728" s="38">
        <f t="shared" si="348"/>
        <v>0</v>
      </c>
      <c r="Q3728" s="105">
        <f t="shared" si="353"/>
        <v>0</v>
      </c>
      <c r="R3728" s="38">
        <f t="shared" si="349"/>
        <v>0</v>
      </c>
      <c r="S3728" s="40" t="str">
        <f t="shared" si="352"/>
        <v/>
      </c>
    </row>
    <row r="3729" spans="1:19">
      <c r="A3729" s="33"/>
      <c r="B3729" s="34"/>
      <c r="C3729" s="33"/>
      <c r="D3729" s="33"/>
      <c r="E3729" s="33"/>
      <c r="F3729" s="42"/>
      <c r="G3729" s="42"/>
      <c r="I3729">
        <f t="shared" si="350"/>
        <v>0</v>
      </c>
      <c r="J3729">
        <f t="shared" si="351"/>
        <v>0</v>
      </c>
      <c r="L3729" s="107"/>
      <c r="M3729" s="110"/>
      <c r="N3729" s="109"/>
      <c r="P3729" s="38">
        <f t="shared" si="348"/>
        <v>0</v>
      </c>
      <c r="Q3729" s="105">
        <f t="shared" si="353"/>
        <v>0</v>
      </c>
      <c r="R3729" s="38">
        <f t="shared" si="349"/>
        <v>0</v>
      </c>
      <c r="S3729" s="40" t="str">
        <f t="shared" si="352"/>
        <v/>
      </c>
    </row>
    <row r="3730" spans="1:19">
      <c r="A3730" s="33"/>
      <c r="B3730" s="34"/>
      <c r="C3730" s="33"/>
      <c r="D3730" s="33"/>
      <c r="E3730" s="33"/>
      <c r="F3730" s="42"/>
      <c r="G3730" s="42"/>
      <c r="I3730">
        <f t="shared" si="350"/>
        <v>0</v>
      </c>
      <c r="J3730">
        <f t="shared" si="351"/>
        <v>0</v>
      </c>
      <c r="L3730" s="107"/>
      <c r="M3730" s="110"/>
      <c r="N3730" s="109"/>
      <c r="P3730" s="38">
        <f t="shared" si="348"/>
        <v>0</v>
      </c>
      <c r="Q3730" s="105">
        <f t="shared" si="353"/>
        <v>0</v>
      </c>
      <c r="R3730" s="38">
        <f t="shared" si="349"/>
        <v>0</v>
      </c>
      <c r="S3730" s="40" t="str">
        <f t="shared" si="352"/>
        <v/>
      </c>
    </row>
    <row r="3731" spans="1:19">
      <c r="A3731" s="33"/>
      <c r="B3731" s="34"/>
      <c r="C3731" s="33"/>
      <c r="D3731" s="33"/>
      <c r="E3731" s="33"/>
      <c r="F3731" s="42"/>
      <c r="G3731" s="42"/>
      <c r="I3731">
        <f t="shared" si="350"/>
        <v>0</v>
      </c>
      <c r="J3731">
        <f t="shared" si="351"/>
        <v>0</v>
      </c>
      <c r="L3731" s="107"/>
      <c r="M3731" s="110"/>
      <c r="N3731" s="109"/>
      <c r="P3731" s="38">
        <f t="shared" si="348"/>
        <v>0</v>
      </c>
      <c r="Q3731" s="105">
        <f t="shared" si="353"/>
        <v>0</v>
      </c>
      <c r="R3731" s="38">
        <f t="shared" si="349"/>
        <v>0</v>
      </c>
      <c r="S3731" s="40" t="str">
        <f t="shared" si="352"/>
        <v/>
      </c>
    </row>
    <row r="3732" spans="1:19">
      <c r="A3732" s="33"/>
      <c r="B3732" s="34"/>
      <c r="C3732" s="33"/>
      <c r="D3732" s="33"/>
      <c r="E3732" s="33"/>
      <c r="F3732" s="42"/>
      <c r="G3732" s="42"/>
      <c r="I3732">
        <f t="shared" si="350"/>
        <v>0</v>
      </c>
      <c r="J3732">
        <f t="shared" si="351"/>
        <v>0</v>
      </c>
      <c r="L3732" s="107"/>
      <c r="M3732" s="110"/>
      <c r="N3732" s="109"/>
      <c r="P3732" s="38">
        <f t="shared" si="348"/>
        <v>0</v>
      </c>
      <c r="Q3732" s="105">
        <f t="shared" si="353"/>
        <v>0</v>
      </c>
      <c r="R3732" s="38">
        <f t="shared" si="349"/>
        <v>0</v>
      </c>
      <c r="S3732" s="40" t="str">
        <f t="shared" si="352"/>
        <v/>
      </c>
    </row>
    <row r="3733" spans="1:19">
      <c r="A3733" s="33"/>
      <c r="B3733" s="34"/>
      <c r="C3733" s="33"/>
      <c r="D3733" s="33"/>
      <c r="E3733" s="33"/>
      <c r="F3733" s="42"/>
      <c r="G3733" s="42"/>
      <c r="I3733">
        <f t="shared" si="350"/>
        <v>0</v>
      </c>
      <c r="J3733">
        <f t="shared" si="351"/>
        <v>0</v>
      </c>
      <c r="L3733" s="107"/>
      <c r="M3733" s="110"/>
      <c r="N3733" s="109"/>
      <c r="P3733" s="38">
        <f t="shared" si="348"/>
        <v>0</v>
      </c>
      <c r="Q3733" s="105">
        <f t="shared" si="353"/>
        <v>0</v>
      </c>
      <c r="R3733" s="38">
        <f t="shared" si="349"/>
        <v>0</v>
      </c>
      <c r="S3733" s="40" t="str">
        <f t="shared" si="352"/>
        <v/>
      </c>
    </row>
    <row r="3734" spans="1:19">
      <c r="A3734" s="33"/>
      <c r="B3734" s="34"/>
      <c r="C3734" s="33"/>
      <c r="D3734" s="33"/>
      <c r="E3734" s="33"/>
      <c r="F3734" s="42"/>
      <c r="G3734" s="42"/>
      <c r="I3734">
        <f t="shared" si="350"/>
        <v>0</v>
      </c>
      <c r="J3734">
        <f t="shared" si="351"/>
        <v>0</v>
      </c>
      <c r="L3734" s="107"/>
      <c r="M3734" s="110"/>
      <c r="N3734" s="109"/>
      <c r="P3734" s="38">
        <f t="shared" si="348"/>
        <v>0</v>
      </c>
      <c r="Q3734" s="105">
        <f t="shared" si="353"/>
        <v>0</v>
      </c>
      <c r="R3734" s="38">
        <f t="shared" si="349"/>
        <v>0</v>
      </c>
      <c r="S3734" s="40" t="str">
        <f t="shared" si="352"/>
        <v/>
      </c>
    </row>
    <row r="3735" spans="1:19">
      <c r="A3735" s="33"/>
      <c r="B3735" s="34"/>
      <c r="C3735" s="33"/>
      <c r="D3735" s="33"/>
      <c r="E3735" s="33"/>
      <c r="F3735" s="42"/>
      <c r="G3735" s="42"/>
      <c r="I3735">
        <f t="shared" si="350"/>
        <v>0</v>
      </c>
      <c r="J3735">
        <f t="shared" si="351"/>
        <v>0</v>
      </c>
      <c r="L3735" s="107"/>
      <c r="M3735" s="110"/>
      <c r="N3735" s="109"/>
      <c r="P3735" s="38">
        <f t="shared" si="348"/>
        <v>0</v>
      </c>
      <c r="Q3735" s="105">
        <f t="shared" si="353"/>
        <v>0</v>
      </c>
      <c r="R3735" s="38">
        <f t="shared" si="349"/>
        <v>0</v>
      </c>
      <c r="S3735" s="40" t="str">
        <f t="shared" si="352"/>
        <v/>
      </c>
    </row>
    <row r="3736" spans="1:19">
      <c r="A3736" s="33"/>
      <c r="B3736" s="34"/>
      <c r="C3736" s="33"/>
      <c r="D3736" s="33"/>
      <c r="E3736" s="33"/>
      <c r="F3736" s="42"/>
      <c r="G3736" s="42"/>
      <c r="I3736">
        <f t="shared" si="350"/>
        <v>0</v>
      </c>
      <c r="J3736">
        <f t="shared" si="351"/>
        <v>0</v>
      </c>
      <c r="L3736" s="107"/>
      <c r="M3736" s="110"/>
      <c r="N3736" s="109"/>
      <c r="P3736" s="38">
        <f t="shared" si="348"/>
        <v>0</v>
      </c>
      <c r="Q3736" s="105">
        <f t="shared" si="353"/>
        <v>0</v>
      </c>
      <c r="R3736" s="38">
        <f t="shared" si="349"/>
        <v>0</v>
      </c>
      <c r="S3736" s="40" t="str">
        <f t="shared" si="352"/>
        <v/>
      </c>
    </row>
    <row r="3737" spans="1:19">
      <c r="A3737" s="33"/>
      <c r="B3737" s="34"/>
      <c r="C3737" s="33"/>
      <c r="D3737" s="33"/>
      <c r="E3737" s="33"/>
      <c r="F3737" s="42"/>
      <c r="G3737" s="42"/>
      <c r="I3737">
        <f t="shared" si="350"/>
        <v>0</v>
      </c>
      <c r="J3737">
        <f t="shared" si="351"/>
        <v>0</v>
      </c>
      <c r="L3737" s="107"/>
      <c r="M3737" s="110"/>
      <c r="N3737" s="109"/>
      <c r="P3737" s="38">
        <f t="shared" si="348"/>
        <v>0</v>
      </c>
      <c r="Q3737" s="105">
        <f t="shared" si="353"/>
        <v>0</v>
      </c>
      <c r="R3737" s="38">
        <f t="shared" si="349"/>
        <v>0</v>
      </c>
      <c r="S3737" s="40" t="str">
        <f t="shared" si="352"/>
        <v/>
      </c>
    </row>
    <row r="3738" spans="1:19">
      <c r="A3738" s="33"/>
      <c r="B3738" s="34"/>
      <c r="C3738" s="33"/>
      <c r="D3738" s="33"/>
      <c r="E3738" s="33"/>
      <c r="F3738" s="42"/>
      <c r="G3738" s="42"/>
      <c r="I3738">
        <f t="shared" si="350"/>
        <v>0</v>
      </c>
      <c r="J3738">
        <f t="shared" si="351"/>
        <v>0</v>
      </c>
      <c r="L3738" s="107"/>
      <c r="M3738" s="110"/>
      <c r="N3738" s="109"/>
      <c r="P3738" s="38">
        <f t="shared" si="348"/>
        <v>0</v>
      </c>
      <c r="Q3738" s="105">
        <f t="shared" si="353"/>
        <v>0</v>
      </c>
      <c r="R3738" s="38">
        <f t="shared" si="349"/>
        <v>0</v>
      </c>
      <c r="S3738" s="40" t="str">
        <f t="shared" si="352"/>
        <v/>
      </c>
    </row>
    <row r="3739" spans="1:19">
      <c r="A3739" s="33"/>
      <c r="B3739" s="34"/>
      <c r="C3739" s="33"/>
      <c r="D3739" s="33"/>
      <c r="E3739" s="33"/>
      <c r="F3739" s="42"/>
      <c r="G3739" s="42"/>
      <c r="I3739">
        <f t="shared" si="350"/>
        <v>0</v>
      </c>
      <c r="J3739">
        <f t="shared" si="351"/>
        <v>0</v>
      </c>
      <c r="L3739" s="107"/>
      <c r="M3739" s="110"/>
      <c r="N3739" s="109"/>
      <c r="P3739" s="38">
        <f t="shared" si="348"/>
        <v>0</v>
      </c>
      <c r="Q3739" s="105">
        <f t="shared" si="353"/>
        <v>0</v>
      </c>
      <c r="R3739" s="38">
        <f t="shared" si="349"/>
        <v>0</v>
      </c>
      <c r="S3739" s="40" t="str">
        <f t="shared" si="352"/>
        <v/>
      </c>
    </row>
    <row r="3740" spans="1:19">
      <c r="A3740" s="33"/>
      <c r="B3740" s="34"/>
      <c r="C3740" s="33"/>
      <c r="D3740" s="33"/>
      <c r="E3740" s="33"/>
      <c r="F3740" s="42"/>
      <c r="G3740" s="42"/>
      <c r="I3740">
        <f t="shared" si="350"/>
        <v>0</v>
      </c>
      <c r="J3740">
        <f t="shared" si="351"/>
        <v>0</v>
      </c>
      <c r="L3740" s="107"/>
      <c r="M3740" s="110"/>
      <c r="N3740" s="109"/>
      <c r="P3740" s="38">
        <f t="shared" si="348"/>
        <v>0</v>
      </c>
      <c r="Q3740" s="105">
        <f t="shared" si="353"/>
        <v>0</v>
      </c>
      <c r="R3740" s="38">
        <f t="shared" si="349"/>
        <v>0</v>
      </c>
      <c r="S3740" s="40" t="str">
        <f t="shared" si="352"/>
        <v/>
      </c>
    </row>
    <row r="3741" spans="1:19">
      <c r="A3741" s="33"/>
      <c r="B3741" s="34"/>
      <c r="C3741" s="33"/>
      <c r="D3741" s="33"/>
      <c r="E3741" s="33"/>
      <c r="F3741" s="42"/>
      <c r="G3741" s="42"/>
      <c r="I3741">
        <f t="shared" si="350"/>
        <v>0</v>
      </c>
      <c r="J3741">
        <f t="shared" si="351"/>
        <v>0</v>
      </c>
      <c r="L3741" s="107"/>
      <c r="M3741" s="110"/>
      <c r="N3741" s="109"/>
      <c r="P3741" s="38">
        <f t="shared" si="348"/>
        <v>0</v>
      </c>
      <c r="Q3741" s="105">
        <f t="shared" si="353"/>
        <v>0</v>
      </c>
      <c r="R3741" s="38">
        <f t="shared" si="349"/>
        <v>0</v>
      </c>
      <c r="S3741" s="40" t="str">
        <f t="shared" si="352"/>
        <v/>
      </c>
    </row>
    <row r="3742" spans="1:19">
      <c r="A3742" s="33"/>
      <c r="B3742" s="34"/>
      <c r="C3742" s="33"/>
      <c r="D3742" s="33"/>
      <c r="E3742" s="33"/>
      <c r="F3742" s="42"/>
      <c r="G3742" s="42"/>
      <c r="I3742">
        <f t="shared" si="350"/>
        <v>0</v>
      </c>
      <c r="J3742">
        <f t="shared" si="351"/>
        <v>0</v>
      </c>
      <c r="L3742" s="107"/>
      <c r="M3742" s="110"/>
      <c r="N3742" s="109"/>
      <c r="P3742" s="38">
        <f t="shared" si="348"/>
        <v>0</v>
      </c>
      <c r="Q3742" s="105">
        <f t="shared" si="353"/>
        <v>0</v>
      </c>
      <c r="R3742" s="38">
        <f t="shared" si="349"/>
        <v>0</v>
      </c>
      <c r="S3742" s="40" t="str">
        <f t="shared" si="352"/>
        <v/>
      </c>
    </row>
    <row r="3743" spans="1:19">
      <c r="A3743" s="33"/>
      <c r="B3743" s="34"/>
      <c r="C3743" s="33"/>
      <c r="D3743" s="33"/>
      <c r="E3743" s="33"/>
      <c r="F3743" s="42"/>
      <c r="G3743" s="42"/>
      <c r="I3743">
        <f t="shared" si="350"/>
        <v>0</v>
      </c>
      <c r="J3743">
        <f t="shared" si="351"/>
        <v>0</v>
      </c>
      <c r="L3743" s="107"/>
      <c r="M3743" s="110"/>
      <c r="N3743" s="109"/>
      <c r="P3743" s="38">
        <f t="shared" si="348"/>
        <v>0</v>
      </c>
      <c r="Q3743" s="105">
        <f t="shared" si="353"/>
        <v>0</v>
      </c>
      <c r="R3743" s="38">
        <f t="shared" si="349"/>
        <v>0</v>
      </c>
      <c r="S3743" s="40" t="str">
        <f t="shared" si="352"/>
        <v/>
      </c>
    </row>
    <row r="3744" spans="1:19">
      <c r="A3744" s="33"/>
      <c r="B3744" s="34"/>
      <c r="C3744" s="33"/>
      <c r="D3744" s="33"/>
      <c r="E3744" s="33"/>
      <c r="F3744" s="42"/>
      <c r="G3744" s="42"/>
      <c r="I3744">
        <f t="shared" si="350"/>
        <v>0</v>
      </c>
      <c r="J3744">
        <f t="shared" si="351"/>
        <v>0</v>
      </c>
      <c r="L3744" s="107"/>
      <c r="M3744" s="110"/>
      <c r="N3744" s="109"/>
      <c r="P3744" s="38">
        <f t="shared" si="348"/>
        <v>0</v>
      </c>
      <c r="Q3744" s="105">
        <f t="shared" si="353"/>
        <v>0</v>
      </c>
      <c r="R3744" s="38">
        <f t="shared" si="349"/>
        <v>0</v>
      </c>
      <c r="S3744" s="40" t="str">
        <f t="shared" si="352"/>
        <v/>
      </c>
    </row>
    <row r="3745" spans="1:19">
      <c r="A3745" s="33"/>
      <c r="B3745" s="34"/>
      <c r="C3745" s="33"/>
      <c r="D3745" s="33"/>
      <c r="E3745" s="33"/>
      <c r="F3745" s="42"/>
      <c r="G3745" s="42"/>
      <c r="I3745">
        <f t="shared" si="350"/>
        <v>0</v>
      </c>
      <c r="J3745">
        <f t="shared" si="351"/>
        <v>0</v>
      </c>
      <c r="L3745" s="107"/>
      <c r="M3745" s="110"/>
      <c r="N3745" s="109"/>
      <c r="P3745" s="38">
        <f t="shared" si="348"/>
        <v>0</v>
      </c>
      <c r="Q3745" s="105">
        <f t="shared" si="353"/>
        <v>0</v>
      </c>
      <c r="R3745" s="38">
        <f t="shared" si="349"/>
        <v>0</v>
      </c>
      <c r="S3745" s="40" t="str">
        <f t="shared" si="352"/>
        <v/>
      </c>
    </row>
    <row r="3746" spans="1:19">
      <c r="A3746" s="33"/>
      <c r="B3746" s="34"/>
      <c r="C3746" s="33"/>
      <c r="D3746" s="33"/>
      <c r="E3746" s="33"/>
      <c r="F3746" s="42"/>
      <c r="G3746" s="42"/>
      <c r="I3746">
        <f t="shared" si="350"/>
        <v>0</v>
      </c>
      <c r="J3746">
        <f t="shared" si="351"/>
        <v>0</v>
      </c>
      <c r="L3746" s="107"/>
      <c r="M3746" s="110"/>
      <c r="N3746" s="109"/>
      <c r="P3746" s="38">
        <f t="shared" si="348"/>
        <v>0</v>
      </c>
      <c r="Q3746" s="105">
        <f t="shared" si="353"/>
        <v>0</v>
      </c>
      <c r="R3746" s="38">
        <f t="shared" si="349"/>
        <v>0</v>
      </c>
      <c r="S3746" s="40" t="str">
        <f t="shared" si="352"/>
        <v/>
      </c>
    </row>
    <row r="3747" spans="1:19">
      <c r="A3747" s="33"/>
      <c r="B3747" s="34"/>
      <c r="C3747" s="33"/>
      <c r="D3747" s="33"/>
      <c r="E3747" s="33"/>
      <c r="F3747" s="42"/>
      <c r="G3747" s="42"/>
      <c r="I3747">
        <f t="shared" si="350"/>
        <v>0</v>
      </c>
      <c r="J3747">
        <f t="shared" si="351"/>
        <v>0</v>
      </c>
      <c r="L3747" s="107"/>
      <c r="M3747" s="110"/>
      <c r="N3747" s="109"/>
      <c r="P3747" s="38">
        <f t="shared" si="348"/>
        <v>0</v>
      </c>
      <c r="Q3747" s="105">
        <f t="shared" si="353"/>
        <v>0</v>
      </c>
      <c r="R3747" s="38">
        <f t="shared" si="349"/>
        <v>0</v>
      </c>
      <c r="S3747" s="40" t="str">
        <f t="shared" si="352"/>
        <v/>
      </c>
    </row>
    <row r="3748" spans="1:19">
      <c r="A3748" s="33"/>
      <c r="B3748" s="34"/>
      <c r="C3748" s="33"/>
      <c r="D3748" s="33"/>
      <c r="E3748" s="33"/>
      <c r="F3748" s="42"/>
      <c r="G3748" s="42"/>
      <c r="I3748">
        <f t="shared" si="350"/>
        <v>0</v>
      </c>
      <c r="J3748">
        <f t="shared" si="351"/>
        <v>0</v>
      </c>
      <c r="L3748" s="107"/>
      <c r="M3748" s="110"/>
      <c r="N3748" s="109"/>
      <c r="P3748" s="38">
        <f t="shared" si="348"/>
        <v>0</v>
      </c>
      <c r="Q3748" s="105">
        <f t="shared" si="353"/>
        <v>0</v>
      </c>
      <c r="R3748" s="38">
        <f t="shared" si="349"/>
        <v>0</v>
      </c>
      <c r="S3748" s="40" t="str">
        <f t="shared" si="352"/>
        <v/>
      </c>
    </row>
    <row r="3749" spans="1:19">
      <c r="A3749" s="33"/>
      <c r="B3749" s="34"/>
      <c r="C3749" s="33"/>
      <c r="D3749" s="33"/>
      <c r="E3749" s="33"/>
      <c r="F3749" s="42"/>
      <c r="G3749" s="42"/>
      <c r="I3749">
        <f t="shared" si="350"/>
        <v>0</v>
      </c>
      <c r="J3749">
        <f t="shared" si="351"/>
        <v>0</v>
      </c>
      <c r="L3749" s="107"/>
      <c r="M3749" s="110"/>
      <c r="N3749" s="109"/>
      <c r="P3749" s="38">
        <f t="shared" si="348"/>
        <v>0</v>
      </c>
      <c r="Q3749" s="105">
        <f t="shared" si="353"/>
        <v>0</v>
      </c>
      <c r="R3749" s="38">
        <f t="shared" si="349"/>
        <v>0</v>
      </c>
      <c r="S3749" s="40" t="str">
        <f t="shared" si="352"/>
        <v/>
      </c>
    </row>
    <row r="3750" spans="1:19">
      <c r="A3750" s="33"/>
      <c r="B3750" s="34"/>
      <c r="C3750" s="33"/>
      <c r="D3750" s="33"/>
      <c r="E3750" s="33"/>
      <c r="F3750" s="42"/>
      <c r="G3750" s="42"/>
      <c r="I3750">
        <f t="shared" si="350"/>
        <v>0</v>
      </c>
      <c r="J3750">
        <f t="shared" si="351"/>
        <v>0</v>
      </c>
      <c r="L3750" s="107"/>
      <c r="M3750" s="110"/>
      <c r="N3750" s="109"/>
      <c r="P3750" s="38">
        <f t="shared" si="348"/>
        <v>0</v>
      </c>
      <c r="Q3750" s="105">
        <f t="shared" si="353"/>
        <v>0</v>
      </c>
      <c r="R3750" s="38">
        <f t="shared" si="349"/>
        <v>0</v>
      </c>
      <c r="S3750" s="40" t="str">
        <f t="shared" si="352"/>
        <v/>
      </c>
    </row>
    <row r="3751" spans="1:19">
      <c r="A3751" s="33"/>
      <c r="B3751" s="34"/>
      <c r="C3751" s="33"/>
      <c r="D3751" s="33"/>
      <c r="E3751" s="33"/>
      <c r="F3751" s="42"/>
      <c r="G3751" s="42"/>
      <c r="I3751">
        <f t="shared" si="350"/>
        <v>0</v>
      </c>
      <c r="J3751">
        <f t="shared" si="351"/>
        <v>0</v>
      </c>
      <c r="L3751" s="107"/>
      <c r="M3751" s="110"/>
      <c r="N3751" s="109"/>
      <c r="P3751" s="38">
        <f t="shared" si="348"/>
        <v>0</v>
      </c>
      <c r="Q3751" s="105">
        <f t="shared" si="353"/>
        <v>0</v>
      </c>
      <c r="R3751" s="38">
        <f t="shared" si="349"/>
        <v>0</v>
      </c>
      <c r="S3751" s="40" t="str">
        <f t="shared" si="352"/>
        <v/>
      </c>
    </row>
    <row r="3752" spans="1:19">
      <c r="A3752" s="33"/>
      <c r="B3752" s="34"/>
      <c r="C3752" s="33"/>
      <c r="D3752" s="33"/>
      <c r="E3752" s="33"/>
      <c r="F3752" s="42"/>
      <c r="G3752" s="42"/>
      <c r="I3752">
        <f t="shared" si="350"/>
        <v>0</v>
      </c>
      <c r="J3752">
        <f t="shared" si="351"/>
        <v>0</v>
      </c>
      <c r="L3752" s="107"/>
      <c r="M3752" s="110"/>
      <c r="N3752" s="109"/>
      <c r="P3752" s="38">
        <f t="shared" si="348"/>
        <v>0</v>
      </c>
      <c r="Q3752" s="105">
        <f t="shared" si="353"/>
        <v>0</v>
      </c>
      <c r="R3752" s="38">
        <f t="shared" si="349"/>
        <v>0</v>
      </c>
      <c r="S3752" s="40" t="str">
        <f t="shared" si="352"/>
        <v/>
      </c>
    </row>
    <row r="3753" spans="1:19">
      <c r="A3753" s="33"/>
      <c r="B3753" s="34"/>
      <c r="C3753" s="33"/>
      <c r="D3753" s="33"/>
      <c r="E3753" s="33"/>
      <c r="F3753" s="42"/>
      <c r="G3753" s="42"/>
      <c r="I3753">
        <f t="shared" si="350"/>
        <v>0</v>
      </c>
      <c r="J3753">
        <f t="shared" si="351"/>
        <v>0</v>
      </c>
      <c r="L3753" s="107"/>
      <c r="M3753" s="110"/>
      <c r="N3753" s="109"/>
      <c r="P3753" s="38">
        <f t="shared" si="348"/>
        <v>0</v>
      </c>
      <c r="Q3753" s="105">
        <f t="shared" si="353"/>
        <v>0</v>
      </c>
      <c r="R3753" s="38">
        <f t="shared" si="349"/>
        <v>0</v>
      </c>
      <c r="S3753" s="40" t="str">
        <f t="shared" si="352"/>
        <v/>
      </c>
    </row>
    <row r="3754" spans="1:19">
      <c r="A3754" s="33"/>
      <c r="B3754" s="34"/>
      <c r="C3754" s="33"/>
      <c r="D3754" s="33"/>
      <c r="E3754" s="33"/>
      <c r="F3754" s="42"/>
      <c r="G3754" s="42"/>
      <c r="I3754">
        <f t="shared" si="350"/>
        <v>0</v>
      </c>
      <c r="J3754">
        <f t="shared" si="351"/>
        <v>0</v>
      </c>
      <c r="L3754" s="107"/>
      <c r="M3754" s="110"/>
      <c r="N3754" s="109"/>
      <c r="P3754" s="38">
        <f t="shared" si="348"/>
        <v>0</v>
      </c>
      <c r="Q3754" s="105">
        <f t="shared" si="353"/>
        <v>0</v>
      </c>
      <c r="R3754" s="38">
        <f t="shared" si="349"/>
        <v>0</v>
      </c>
      <c r="S3754" s="40" t="str">
        <f t="shared" si="352"/>
        <v/>
      </c>
    </row>
    <row r="3755" spans="1:19">
      <c r="A3755" s="33"/>
      <c r="B3755" s="34"/>
      <c r="C3755" s="33"/>
      <c r="D3755" s="33"/>
      <c r="E3755" s="33"/>
      <c r="F3755" s="42"/>
      <c r="G3755" s="42"/>
      <c r="I3755">
        <f t="shared" si="350"/>
        <v>0</v>
      </c>
      <c r="J3755">
        <f t="shared" si="351"/>
        <v>0</v>
      </c>
      <c r="L3755" s="107"/>
      <c r="M3755" s="110"/>
      <c r="N3755" s="109"/>
      <c r="P3755" s="38">
        <f t="shared" si="348"/>
        <v>0</v>
      </c>
      <c r="Q3755" s="105">
        <f t="shared" si="353"/>
        <v>0</v>
      </c>
      <c r="R3755" s="38">
        <f t="shared" si="349"/>
        <v>0</v>
      </c>
      <c r="S3755" s="40" t="str">
        <f t="shared" si="352"/>
        <v/>
      </c>
    </row>
    <row r="3756" spans="1:19">
      <c r="A3756" s="33"/>
      <c r="B3756" s="34"/>
      <c r="C3756" s="33"/>
      <c r="D3756" s="33"/>
      <c r="E3756" s="33"/>
      <c r="F3756" s="42"/>
      <c r="G3756" s="42"/>
      <c r="I3756">
        <f t="shared" si="350"/>
        <v>0</v>
      </c>
      <c r="J3756">
        <f t="shared" si="351"/>
        <v>0</v>
      </c>
      <c r="L3756" s="107"/>
      <c r="M3756" s="110"/>
      <c r="N3756" s="109"/>
      <c r="P3756" s="38">
        <f t="shared" si="348"/>
        <v>0</v>
      </c>
      <c r="Q3756" s="105">
        <f t="shared" si="353"/>
        <v>0</v>
      </c>
      <c r="R3756" s="38">
        <f t="shared" si="349"/>
        <v>0</v>
      </c>
      <c r="S3756" s="40" t="str">
        <f t="shared" si="352"/>
        <v/>
      </c>
    </row>
    <row r="3757" spans="1:19">
      <c r="A3757" s="33"/>
      <c r="B3757" s="34"/>
      <c r="C3757" s="33"/>
      <c r="D3757" s="33"/>
      <c r="E3757" s="33"/>
      <c r="F3757" s="42"/>
      <c r="G3757" s="42"/>
      <c r="I3757">
        <f t="shared" si="350"/>
        <v>0</v>
      </c>
      <c r="J3757">
        <f t="shared" si="351"/>
        <v>0</v>
      </c>
      <c r="L3757" s="107"/>
      <c r="M3757" s="110"/>
      <c r="N3757" s="109"/>
      <c r="P3757" s="38">
        <f t="shared" si="348"/>
        <v>0</v>
      </c>
      <c r="Q3757" s="105">
        <f t="shared" si="353"/>
        <v>0</v>
      </c>
      <c r="R3757" s="38">
        <f t="shared" si="349"/>
        <v>0</v>
      </c>
      <c r="S3757" s="40" t="str">
        <f t="shared" si="352"/>
        <v/>
      </c>
    </row>
    <row r="3758" spans="1:19">
      <c r="A3758" s="33"/>
      <c r="B3758" s="34"/>
      <c r="C3758" s="33"/>
      <c r="D3758" s="33"/>
      <c r="E3758" s="33"/>
      <c r="F3758" s="42"/>
      <c r="G3758" s="42"/>
      <c r="I3758">
        <f t="shared" si="350"/>
        <v>0</v>
      </c>
      <c r="J3758">
        <f t="shared" si="351"/>
        <v>0</v>
      </c>
      <c r="L3758" s="107"/>
      <c r="M3758" s="110"/>
      <c r="N3758" s="109"/>
      <c r="P3758" s="38">
        <f t="shared" si="348"/>
        <v>0</v>
      </c>
      <c r="Q3758" s="105">
        <f t="shared" si="353"/>
        <v>0</v>
      </c>
      <c r="R3758" s="38">
        <f t="shared" si="349"/>
        <v>0</v>
      </c>
      <c r="S3758" s="40" t="str">
        <f t="shared" si="352"/>
        <v/>
      </c>
    </row>
    <row r="3759" spans="1:19">
      <c r="A3759" s="33"/>
      <c r="B3759" s="34"/>
      <c r="C3759" s="33"/>
      <c r="D3759" s="33"/>
      <c r="E3759" s="33"/>
      <c r="F3759" s="42"/>
      <c r="G3759" s="42"/>
      <c r="I3759">
        <f t="shared" si="350"/>
        <v>0</v>
      </c>
      <c r="J3759">
        <f t="shared" si="351"/>
        <v>0</v>
      </c>
      <c r="L3759" s="107"/>
      <c r="M3759" s="110"/>
      <c r="N3759" s="109"/>
      <c r="P3759" s="38">
        <f t="shared" si="348"/>
        <v>0</v>
      </c>
      <c r="Q3759" s="105">
        <f t="shared" si="353"/>
        <v>0</v>
      </c>
      <c r="R3759" s="38">
        <f t="shared" si="349"/>
        <v>0</v>
      </c>
      <c r="S3759" s="40" t="str">
        <f t="shared" si="352"/>
        <v/>
      </c>
    </row>
    <row r="3760" spans="1:19">
      <c r="A3760" s="33"/>
      <c r="B3760" s="34"/>
      <c r="C3760" s="33"/>
      <c r="D3760" s="33"/>
      <c r="E3760" s="33"/>
      <c r="F3760" s="42"/>
      <c r="G3760" s="42"/>
      <c r="I3760">
        <f t="shared" si="350"/>
        <v>0</v>
      </c>
      <c r="J3760">
        <f t="shared" si="351"/>
        <v>0</v>
      </c>
      <c r="L3760" s="107"/>
      <c r="M3760" s="110"/>
      <c r="N3760" s="109"/>
      <c r="P3760" s="38">
        <f t="shared" si="348"/>
        <v>0</v>
      </c>
      <c r="Q3760" s="105">
        <f t="shared" si="353"/>
        <v>0</v>
      </c>
      <c r="R3760" s="38">
        <f t="shared" si="349"/>
        <v>0</v>
      </c>
      <c r="S3760" s="40" t="str">
        <f t="shared" si="352"/>
        <v/>
      </c>
    </row>
    <row r="3761" spans="1:19">
      <c r="A3761" s="33"/>
      <c r="B3761" s="34"/>
      <c r="C3761" s="33"/>
      <c r="D3761" s="33"/>
      <c r="E3761" s="33"/>
      <c r="F3761" s="42"/>
      <c r="G3761" s="42"/>
      <c r="I3761">
        <f t="shared" si="350"/>
        <v>0</v>
      </c>
      <c r="J3761">
        <f t="shared" si="351"/>
        <v>0</v>
      </c>
      <c r="L3761" s="107"/>
      <c r="M3761" s="110"/>
      <c r="N3761" s="109"/>
      <c r="P3761" s="38">
        <f t="shared" si="348"/>
        <v>0</v>
      </c>
      <c r="Q3761" s="105">
        <f t="shared" si="353"/>
        <v>0</v>
      </c>
      <c r="R3761" s="38">
        <f t="shared" si="349"/>
        <v>0</v>
      </c>
      <c r="S3761" s="40" t="str">
        <f t="shared" si="352"/>
        <v/>
      </c>
    </row>
    <row r="3762" spans="1:19">
      <c r="A3762" s="33"/>
      <c r="B3762" s="34"/>
      <c r="C3762" s="33"/>
      <c r="D3762" s="33"/>
      <c r="E3762" s="33"/>
      <c r="F3762" s="42"/>
      <c r="G3762" s="42"/>
      <c r="I3762">
        <f t="shared" si="350"/>
        <v>0</v>
      </c>
      <c r="J3762">
        <f t="shared" si="351"/>
        <v>0</v>
      </c>
      <c r="L3762" s="107"/>
      <c r="M3762" s="110"/>
      <c r="N3762" s="109"/>
      <c r="P3762" s="38">
        <f t="shared" si="348"/>
        <v>0</v>
      </c>
      <c r="Q3762" s="105">
        <f t="shared" si="353"/>
        <v>0</v>
      </c>
      <c r="R3762" s="38">
        <f t="shared" si="349"/>
        <v>0</v>
      </c>
      <c r="S3762" s="40" t="str">
        <f t="shared" si="352"/>
        <v/>
      </c>
    </row>
    <row r="3763" spans="1:19">
      <c r="A3763" s="33"/>
      <c r="B3763" s="34"/>
      <c r="C3763" s="33"/>
      <c r="D3763" s="33"/>
      <c r="E3763" s="33"/>
      <c r="F3763" s="42"/>
      <c r="G3763" s="42"/>
      <c r="I3763">
        <f t="shared" si="350"/>
        <v>0</v>
      </c>
      <c r="J3763">
        <f t="shared" si="351"/>
        <v>0</v>
      </c>
      <c r="L3763" s="107"/>
      <c r="M3763" s="110"/>
      <c r="N3763" s="109"/>
      <c r="P3763" s="38">
        <f t="shared" si="348"/>
        <v>0</v>
      </c>
      <c r="Q3763" s="105">
        <f t="shared" si="353"/>
        <v>0</v>
      </c>
      <c r="R3763" s="38">
        <f t="shared" si="349"/>
        <v>0</v>
      </c>
      <c r="S3763" s="40" t="str">
        <f t="shared" si="352"/>
        <v/>
      </c>
    </row>
    <row r="3764" spans="1:19">
      <c r="A3764" s="33"/>
      <c r="B3764" s="34"/>
      <c r="C3764" s="33"/>
      <c r="D3764" s="33"/>
      <c r="E3764" s="33"/>
      <c r="F3764" s="42"/>
      <c r="G3764" s="42"/>
      <c r="I3764">
        <f t="shared" si="350"/>
        <v>0</v>
      </c>
      <c r="J3764">
        <f t="shared" si="351"/>
        <v>0</v>
      </c>
      <c r="L3764" s="107"/>
      <c r="M3764" s="110"/>
      <c r="N3764" s="109"/>
      <c r="P3764" s="38">
        <f t="shared" si="348"/>
        <v>0</v>
      </c>
      <c r="Q3764" s="105">
        <f t="shared" si="353"/>
        <v>0</v>
      </c>
      <c r="R3764" s="38">
        <f t="shared" si="349"/>
        <v>0</v>
      </c>
      <c r="S3764" s="40" t="str">
        <f t="shared" si="352"/>
        <v/>
      </c>
    </row>
    <row r="3765" spans="1:19">
      <c r="A3765" s="33"/>
      <c r="B3765" s="34"/>
      <c r="C3765" s="33"/>
      <c r="D3765" s="33"/>
      <c r="E3765" s="33"/>
      <c r="F3765" s="42"/>
      <c r="G3765" s="42"/>
      <c r="I3765">
        <f t="shared" si="350"/>
        <v>0</v>
      </c>
      <c r="J3765">
        <f t="shared" si="351"/>
        <v>0</v>
      </c>
      <c r="L3765" s="107"/>
      <c r="M3765" s="110"/>
      <c r="N3765" s="109"/>
      <c r="P3765" s="38">
        <f t="shared" si="348"/>
        <v>0</v>
      </c>
      <c r="Q3765" s="105">
        <f t="shared" si="353"/>
        <v>0</v>
      </c>
      <c r="R3765" s="38">
        <f t="shared" si="349"/>
        <v>0</v>
      </c>
      <c r="S3765" s="40" t="str">
        <f t="shared" si="352"/>
        <v/>
      </c>
    </row>
    <row r="3766" spans="1:19">
      <c r="A3766" s="33"/>
      <c r="B3766" s="34"/>
      <c r="C3766" s="33"/>
      <c r="D3766" s="33"/>
      <c r="E3766" s="33"/>
      <c r="F3766" s="42"/>
      <c r="G3766" s="42"/>
      <c r="I3766">
        <f t="shared" si="350"/>
        <v>0</v>
      </c>
      <c r="J3766">
        <f t="shared" si="351"/>
        <v>0</v>
      </c>
      <c r="L3766" s="107"/>
      <c r="M3766" s="110"/>
      <c r="N3766" s="109"/>
      <c r="P3766" s="38">
        <f t="shared" si="348"/>
        <v>0</v>
      </c>
      <c r="Q3766" s="105">
        <f t="shared" si="353"/>
        <v>0</v>
      </c>
      <c r="R3766" s="38">
        <f t="shared" si="349"/>
        <v>0</v>
      </c>
      <c r="S3766" s="40" t="str">
        <f t="shared" si="352"/>
        <v/>
      </c>
    </row>
    <row r="3767" spans="1:19">
      <c r="A3767" s="33"/>
      <c r="B3767" s="34"/>
      <c r="C3767" s="33"/>
      <c r="D3767" s="33"/>
      <c r="E3767" s="33"/>
      <c r="F3767" s="42"/>
      <c r="G3767" s="42"/>
      <c r="I3767">
        <f t="shared" si="350"/>
        <v>0</v>
      </c>
      <c r="J3767">
        <f t="shared" si="351"/>
        <v>0</v>
      </c>
      <c r="L3767" s="107"/>
      <c r="M3767" s="110"/>
      <c r="N3767" s="109"/>
      <c r="P3767" s="38">
        <f t="shared" ref="P3767:P3830" si="354">I3767*L3767/1000</f>
        <v>0</v>
      </c>
      <c r="Q3767" s="105">
        <f t="shared" si="353"/>
        <v>0</v>
      </c>
      <c r="R3767" s="38">
        <f t="shared" ref="R3767:R3830" si="355">J3767*N3767/1000</f>
        <v>0</v>
      </c>
      <c r="S3767" s="40" t="str">
        <f t="shared" si="352"/>
        <v/>
      </c>
    </row>
    <row r="3768" spans="1:19">
      <c r="A3768" s="33"/>
      <c r="B3768" s="34"/>
      <c r="C3768" s="33"/>
      <c r="D3768" s="33"/>
      <c r="E3768" s="33"/>
      <c r="F3768" s="42"/>
      <c r="G3768" s="42"/>
      <c r="I3768">
        <f t="shared" ref="I3768:I3831" si="356">IF(OR(E3768="R",E3768="E"),D3768,IF(D3768&gt;=E3768,D3768-E3768,0))</f>
        <v>0</v>
      </c>
      <c r="J3768">
        <f t="shared" ref="J3768:J3831" si="357">IF(OR(E3768="R",E3768="E"),0,IF(E3768&gt;D3768,E3768-D3768,0))</f>
        <v>0</v>
      </c>
      <c r="L3768" s="107"/>
      <c r="M3768" s="110"/>
      <c r="N3768" s="109"/>
      <c r="P3768" s="38">
        <f t="shared" si="354"/>
        <v>0</v>
      </c>
      <c r="Q3768" s="105">
        <f t="shared" si="353"/>
        <v>0</v>
      </c>
      <c r="R3768" s="38">
        <f t="shared" si="355"/>
        <v>0</v>
      </c>
      <c r="S3768" s="40" t="str">
        <f t="shared" si="352"/>
        <v/>
      </c>
    </row>
    <row r="3769" spans="1:19">
      <c r="A3769" s="33"/>
      <c r="B3769" s="34"/>
      <c r="C3769" s="33"/>
      <c r="D3769" s="33"/>
      <c r="E3769" s="33"/>
      <c r="F3769" s="42"/>
      <c r="G3769" s="42"/>
      <c r="I3769">
        <f t="shared" si="356"/>
        <v>0</v>
      </c>
      <c r="J3769">
        <f t="shared" si="357"/>
        <v>0</v>
      </c>
      <c r="L3769" s="107"/>
      <c r="M3769" s="110"/>
      <c r="N3769" s="109"/>
      <c r="P3769" s="38">
        <f t="shared" si="354"/>
        <v>0</v>
      </c>
      <c r="Q3769" s="105">
        <f t="shared" si="353"/>
        <v>0</v>
      </c>
      <c r="R3769" s="38">
        <f t="shared" si="355"/>
        <v>0</v>
      </c>
      <c r="S3769" s="40" t="str">
        <f t="shared" si="352"/>
        <v/>
      </c>
    </row>
    <row r="3770" spans="1:19">
      <c r="A3770" s="33"/>
      <c r="B3770" s="34"/>
      <c r="C3770" s="33"/>
      <c r="D3770" s="33"/>
      <c r="E3770" s="33"/>
      <c r="F3770" s="42"/>
      <c r="G3770" s="42"/>
      <c r="I3770">
        <f t="shared" si="356"/>
        <v>0</v>
      </c>
      <c r="J3770">
        <f t="shared" si="357"/>
        <v>0</v>
      </c>
      <c r="L3770" s="107"/>
      <c r="M3770" s="110"/>
      <c r="N3770" s="109"/>
      <c r="P3770" s="38">
        <f t="shared" si="354"/>
        <v>0</v>
      </c>
      <c r="Q3770" s="105">
        <f t="shared" si="353"/>
        <v>0</v>
      </c>
      <c r="R3770" s="38">
        <f t="shared" si="355"/>
        <v>0</v>
      </c>
      <c r="S3770" s="40" t="str">
        <f t="shared" si="352"/>
        <v/>
      </c>
    </row>
    <row r="3771" spans="1:19">
      <c r="A3771" s="33"/>
      <c r="B3771" s="34"/>
      <c r="C3771" s="33"/>
      <c r="D3771" s="33"/>
      <c r="E3771" s="33"/>
      <c r="F3771" s="42"/>
      <c r="G3771" s="42"/>
      <c r="I3771">
        <f t="shared" si="356"/>
        <v>0</v>
      </c>
      <c r="J3771">
        <f t="shared" si="357"/>
        <v>0</v>
      </c>
      <c r="L3771" s="107"/>
      <c r="M3771" s="110"/>
      <c r="N3771" s="109"/>
      <c r="P3771" s="38">
        <f t="shared" si="354"/>
        <v>0</v>
      </c>
      <c r="Q3771" s="105">
        <f t="shared" si="353"/>
        <v>0</v>
      </c>
      <c r="R3771" s="38">
        <f t="shared" si="355"/>
        <v>0</v>
      </c>
      <c r="S3771" s="40" t="str">
        <f t="shared" si="352"/>
        <v/>
      </c>
    </row>
    <row r="3772" spans="1:19">
      <c r="A3772" s="33"/>
      <c r="B3772" s="34"/>
      <c r="C3772" s="33"/>
      <c r="D3772" s="33"/>
      <c r="E3772" s="33"/>
      <c r="F3772" s="42"/>
      <c r="G3772" s="42"/>
      <c r="I3772">
        <f t="shared" si="356"/>
        <v>0</v>
      </c>
      <c r="J3772">
        <f t="shared" si="357"/>
        <v>0</v>
      </c>
      <c r="L3772" s="107"/>
      <c r="M3772" s="110"/>
      <c r="N3772" s="109"/>
      <c r="P3772" s="38">
        <f t="shared" si="354"/>
        <v>0</v>
      </c>
      <c r="Q3772" s="105">
        <f t="shared" si="353"/>
        <v>0</v>
      </c>
      <c r="R3772" s="38">
        <f t="shared" si="355"/>
        <v>0</v>
      </c>
      <c r="S3772" s="40" t="str">
        <f t="shared" si="352"/>
        <v/>
      </c>
    </row>
    <row r="3773" spans="1:19">
      <c r="A3773" s="33"/>
      <c r="B3773" s="34"/>
      <c r="C3773" s="33"/>
      <c r="D3773" s="33"/>
      <c r="E3773" s="33"/>
      <c r="F3773" s="42"/>
      <c r="G3773" s="42"/>
      <c r="I3773">
        <f t="shared" si="356"/>
        <v>0</v>
      </c>
      <c r="J3773">
        <f t="shared" si="357"/>
        <v>0</v>
      </c>
      <c r="L3773" s="107"/>
      <c r="M3773" s="110"/>
      <c r="N3773" s="109"/>
      <c r="P3773" s="38">
        <f t="shared" si="354"/>
        <v>0</v>
      </c>
      <c r="Q3773" s="105">
        <f t="shared" si="353"/>
        <v>0</v>
      </c>
      <c r="R3773" s="38">
        <f t="shared" si="355"/>
        <v>0</v>
      </c>
      <c r="S3773" s="40" t="str">
        <f t="shared" si="352"/>
        <v/>
      </c>
    </row>
    <row r="3774" spans="1:19">
      <c r="A3774" s="33"/>
      <c r="B3774" s="34"/>
      <c r="C3774" s="33"/>
      <c r="D3774" s="33"/>
      <c r="E3774" s="33"/>
      <c r="F3774" s="42"/>
      <c r="G3774" s="42"/>
      <c r="I3774">
        <f t="shared" si="356"/>
        <v>0</v>
      </c>
      <c r="J3774">
        <f t="shared" si="357"/>
        <v>0</v>
      </c>
      <c r="L3774" s="107"/>
      <c r="M3774" s="110"/>
      <c r="N3774" s="109"/>
      <c r="P3774" s="38">
        <f t="shared" si="354"/>
        <v>0</v>
      </c>
      <c r="Q3774" s="105">
        <f t="shared" si="353"/>
        <v>0</v>
      </c>
      <c r="R3774" s="38">
        <f t="shared" si="355"/>
        <v>0</v>
      </c>
      <c r="S3774" s="40" t="str">
        <f t="shared" si="352"/>
        <v/>
      </c>
    </row>
    <row r="3775" spans="1:19">
      <c r="A3775" s="33"/>
      <c r="B3775" s="34"/>
      <c r="C3775" s="33"/>
      <c r="D3775" s="33"/>
      <c r="E3775" s="33"/>
      <c r="F3775" s="42"/>
      <c r="G3775" s="42"/>
      <c r="I3775">
        <f t="shared" si="356"/>
        <v>0</v>
      </c>
      <c r="J3775">
        <f t="shared" si="357"/>
        <v>0</v>
      </c>
      <c r="L3775" s="107"/>
      <c r="M3775" s="110"/>
      <c r="N3775" s="109"/>
      <c r="P3775" s="38">
        <f t="shared" si="354"/>
        <v>0</v>
      </c>
      <c r="Q3775" s="105">
        <f t="shared" si="353"/>
        <v>0</v>
      </c>
      <c r="R3775" s="38">
        <f t="shared" si="355"/>
        <v>0</v>
      </c>
      <c r="S3775" s="40" t="str">
        <f t="shared" si="352"/>
        <v/>
      </c>
    </row>
    <row r="3776" spans="1:19">
      <c r="A3776" s="33"/>
      <c r="B3776" s="34"/>
      <c r="C3776" s="33"/>
      <c r="D3776" s="33"/>
      <c r="E3776" s="33"/>
      <c r="F3776" s="42"/>
      <c r="G3776" s="42"/>
      <c r="I3776">
        <f t="shared" si="356"/>
        <v>0</v>
      </c>
      <c r="J3776">
        <f t="shared" si="357"/>
        <v>0</v>
      </c>
      <c r="L3776" s="107"/>
      <c r="M3776" s="110"/>
      <c r="N3776" s="109"/>
      <c r="P3776" s="38">
        <f t="shared" si="354"/>
        <v>0</v>
      </c>
      <c r="Q3776" s="105">
        <f t="shared" si="353"/>
        <v>0</v>
      </c>
      <c r="R3776" s="38">
        <f t="shared" si="355"/>
        <v>0</v>
      </c>
      <c r="S3776" s="40" t="str">
        <f t="shared" si="352"/>
        <v/>
      </c>
    </row>
    <row r="3777" spans="1:19">
      <c r="A3777" s="33"/>
      <c r="B3777" s="34"/>
      <c r="C3777" s="33"/>
      <c r="D3777" s="33"/>
      <c r="E3777" s="33"/>
      <c r="F3777" s="42"/>
      <c r="G3777" s="42"/>
      <c r="I3777">
        <f t="shared" si="356"/>
        <v>0</v>
      </c>
      <c r="J3777">
        <f t="shared" si="357"/>
        <v>0</v>
      </c>
      <c r="L3777" s="107"/>
      <c r="M3777" s="110"/>
      <c r="N3777" s="109"/>
      <c r="P3777" s="38">
        <f t="shared" si="354"/>
        <v>0</v>
      </c>
      <c r="Q3777" s="105">
        <f t="shared" si="353"/>
        <v>0</v>
      </c>
      <c r="R3777" s="38">
        <f t="shared" si="355"/>
        <v>0</v>
      </c>
      <c r="S3777" s="40" t="str">
        <f t="shared" si="352"/>
        <v/>
      </c>
    </row>
    <row r="3778" spans="1:19">
      <c r="A3778" s="33"/>
      <c r="B3778" s="34"/>
      <c r="C3778" s="33"/>
      <c r="D3778" s="33"/>
      <c r="E3778" s="33"/>
      <c r="F3778" s="42"/>
      <c r="G3778" s="42"/>
      <c r="I3778">
        <f t="shared" si="356"/>
        <v>0</v>
      </c>
      <c r="J3778">
        <f t="shared" si="357"/>
        <v>0</v>
      </c>
      <c r="L3778" s="107"/>
      <c r="M3778" s="110"/>
      <c r="N3778" s="109"/>
      <c r="P3778" s="38">
        <f t="shared" si="354"/>
        <v>0</v>
      </c>
      <c r="Q3778" s="105">
        <f t="shared" si="353"/>
        <v>0</v>
      </c>
      <c r="R3778" s="38">
        <f t="shared" si="355"/>
        <v>0</v>
      </c>
      <c r="S3778" s="40" t="str">
        <f t="shared" si="352"/>
        <v/>
      </c>
    </row>
    <row r="3779" spans="1:19">
      <c r="A3779" s="33"/>
      <c r="B3779" s="34"/>
      <c r="C3779" s="33"/>
      <c r="D3779" s="33"/>
      <c r="E3779" s="33"/>
      <c r="F3779" s="42"/>
      <c r="G3779" s="42"/>
      <c r="I3779">
        <f t="shared" si="356"/>
        <v>0</v>
      </c>
      <c r="J3779">
        <f t="shared" si="357"/>
        <v>0</v>
      </c>
      <c r="L3779" s="107"/>
      <c r="M3779" s="110"/>
      <c r="N3779" s="109"/>
      <c r="P3779" s="38">
        <f t="shared" si="354"/>
        <v>0</v>
      </c>
      <c r="Q3779" s="105">
        <f t="shared" si="353"/>
        <v>0</v>
      </c>
      <c r="R3779" s="38">
        <f t="shared" si="355"/>
        <v>0</v>
      </c>
      <c r="S3779" s="40" t="str">
        <f t="shared" si="352"/>
        <v/>
      </c>
    </row>
    <row r="3780" spans="1:19">
      <c r="A3780" s="33"/>
      <c r="B3780" s="34"/>
      <c r="C3780" s="33"/>
      <c r="D3780" s="33"/>
      <c r="E3780" s="33"/>
      <c r="F3780" s="42"/>
      <c r="G3780" s="42"/>
      <c r="I3780">
        <f t="shared" si="356"/>
        <v>0</v>
      </c>
      <c r="J3780">
        <f t="shared" si="357"/>
        <v>0</v>
      </c>
      <c r="L3780" s="107"/>
      <c r="M3780" s="110"/>
      <c r="N3780" s="109"/>
      <c r="P3780" s="38">
        <f t="shared" si="354"/>
        <v>0</v>
      </c>
      <c r="Q3780" s="105">
        <f t="shared" si="353"/>
        <v>0</v>
      </c>
      <c r="R3780" s="38">
        <f t="shared" si="355"/>
        <v>0</v>
      </c>
      <c r="S3780" s="40" t="str">
        <f t="shared" si="352"/>
        <v/>
      </c>
    </row>
    <row r="3781" spans="1:19">
      <c r="A3781" s="33"/>
      <c r="B3781" s="34"/>
      <c r="C3781" s="33"/>
      <c r="D3781" s="33"/>
      <c r="E3781" s="33"/>
      <c r="F3781" s="42"/>
      <c r="G3781" s="42"/>
      <c r="I3781">
        <f t="shared" si="356"/>
        <v>0</v>
      </c>
      <c r="J3781">
        <f t="shared" si="357"/>
        <v>0</v>
      </c>
      <c r="L3781" s="107"/>
      <c r="M3781" s="110"/>
      <c r="N3781" s="109"/>
      <c r="P3781" s="38">
        <f t="shared" si="354"/>
        <v>0</v>
      </c>
      <c r="Q3781" s="105">
        <f t="shared" si="353"/>
        <v>0</v>
      </c>
      <c r="R3781" s="38">
        <f t="shared" si="355"/>
        <v>0</v>
      </c>
      <c r="S3781" s="40" t="str">
        <f t="shared" si="352"/>
        <v/>
      </c>
    </row>
    <row r="3782" spans="1:19">
      <c r="A3782" s="33"/>
      <c r="B3782" s="34"/>
      <c r="C3782" s="33"/>
      <c r="D3782" s="33"/>
      <c r="E3782" s="33"/>
      <c r="F3782" s="42"/>
      <c r="G3782" s="42"/>
      <c r="I3782">
        <f t="shared" si="356"/>
        <v>0</v>
      </c>
      <c r="J3782">
        <f t="shared" si="357"/>
        <v>0</v>
      </c>
      <c r="L3782" s="107"/>
      <c r="M3782" s="110"/>
      <c r="N3782" s="109"/>
      <c r="P3782" s="38">
        <f t="shared" si="354"/>
        <v>0</v>
      </c>
      <c r="Q3782" s="105">
        <f t="shared" si="353"/>
        <v>0</v>
      </c>
      <c r="R3782" s="38">
        <f t="shared" si="355"/>
        <v>0</v>
      </c>
      <c r="S3782" s="40" t="str">
        <f t="shared" si="352"/>
        <v/>
      </c>
    </row>
    <row r="3783" spans="1:19">
      <c r="A3783" s="33"/>
      <c r="B3783" s="34"/>
      <c r="C3783" s="33"/>
      <c r="D3783" s="33"/>
      <c r="E3783" s="33"/>
      <c r="F3783" s="42"/>
      <c r="G3783" s="42"/>
      <c r="I3783">
        <f t="shared" si="356"/>
        <v>0</v>
      </c>
      <c r="J3783">
        <f t="shared" si="357"/>
        <v>0</v>
      </c>
      <c r="L3783" s="107"/>
      <c r="M3783" s="110"/>
      <c r="N3783" s="109"/>
      <c r="P3783" s="38">
        <f t="shared" si="354"/>
        <v>0</v>
      </c>
      <c r="Q3783" s="105">
        <f t="shared" si="353"/>
        <v>0</v>
      </c>
      <c r="R3783" s="38">
        <f t="shared" si="355"/>
        <v>0</v>
      </c>
      <c r="S3783" s="40" t="str">
        <f t="shared" ref="S3783:S3846" si="358">IF(C3783=1,SUM(R3783:R3806)-SUM(P3783:P3806),"")</f>
        <v/>
      </c>
    </row>
    <row r="3784" spans="1:19">
      <c r="A3784" s="33"/>
      <c r="B3784" s="34"/>
      <c r="C3784" s="33"/>
      <c r="D3784" s="33"/>
      <c r="E3784" s="33"/>
      <c r="F3784" s="42"/>
      <c r="G3784" s="42"/>
      <c r="I3784">
        <f t="shared" si="356"/>
        <v>0</v>
      </c>
      <c r="J3784">
        <f t="shared" si="357"/>
        <v>0</v>
      </c>
      <c r="L3784" s="107"/>
      <c r="M3784" s="110"/>
      <c r="N3784" s="109"/>
      <c r="P3784" s="38">
        <f t="shared" si="354"/>
        <v>0</v>
      </c>
      <c r="Q3784" s="105">
        <f t="shared" ref="Q3784:Q3847" si="359">I3784*M3784/1000</f>
        <v>0</v>
      </c>
      <c r="R3784" s="38">
        <f t="shared" si="355"/>
        <v>0</v>
      </c>
      <c r="S3784" s="40" t="str">
        <f t="shared" si="358"/>
        <v/>
      </c>
    </row>
    <row r="3785" spans="1:19">
      <c r="A3785" s="33"/>
      <c r="B3785" s="34"/>
      <c r="C3785" s="33"/>
      <c r="D3785" s="33"/>
      <c r="E3785" s="33"/>
      <c r="F3785" s="42"/>
      <c r="G3785" s="42"/>
      <c r="I3785">
        <f t="shared" si="356"/>
        <v>0</v>
      </c>
      <c r="J3785">
        <f t="shared" si="357"/>
        <v>0</v>
      </c>
      <c r="L3785" s="107"/>
      <c r="M3785" s="110"/>
      <c r="N3785" s="109"/>
      <c r="P3785" s="38">
        <f t="shared" si="354"/>
        <v>0</v>
      </c>
      <c r="Q3785" s="105">
        <f t="shared" si="359"/>
        <v>0</v>
      </c>
      <c r="R3785" s="38">
        <f t="shared" si="355"/>
        <v>0</v>
      </c>
      <c r="S3785" s="40" t="str">
        <f t="shared" si="358"/>
        <v/>
      </c>
    </row>
    <row r="3786" spans="1:19">
      <c r="A3786" s="33"/>
      <c r="B3786" s="34"/>
      <c r="C3786" s="33"/>
      <c r="D3786" s="33"/>
      <c r="E3786" s="33"/>
      <c r="F3786" s="42"/>
      <c r="G3786" s="42"/>
      <c r="I3786">
        <f t="shared" si="356"/>
        <v>0</v>
      </c>
      <c r="J3786">
        <f t="shared" si="357"/>
        <v>0</v>
      </c>
      <c r="L3786" s="107"/>
      <c r="M3786" s="110"/>
      <c r="N3786" s="109"/>
      <c r="P3786" s="38">
        <f t="shared" si="354"/>
        <v>0</v>
      </c>
      <c r="Q3786" s="105">
        <f t="shared" si="359"/>
        <v>0</v>
      </c>
      <c r="R3786" s="38">
        <f t="shared" si="355"/>
        <v>0</v>
      </c>
      <c r="S3786" s="40" t="str">
        <f t="shared" si="358"/>
        <v/>
      </c>
    </row>
    <row r="3787" spans="1:19">
      <c r="A3787" s="33"/>
      <c r="B3787" s="34"/>
      <c r="C3787" s="33"/>
      <c r="D3787" s="33"/>
      <c r="E3787" s="33"/>
      <c r="F3787" s="42"/>
      <c r="G3787" s="42"/>
      <c r="I3787">
        <f t="shared" si="356"/>
        <v>0</v>
      </c>
      <c r="J3787">
        <f t="shared" si="357"/>
        <v>0</v>
      </c>
      <c r="L3787" s="107"/>
      <c r="M3787" s="110"/>
      <c r="N3787" s="109"/>
      <c r="P3787" s="38">
        <f t="shared" si="354"/>
        <v>0</v>
      </c>
      <c r="Q3787" s="105">
        <f t="shared" si="359"/>
        <v>0</v>
      </c>
      <c r="R3787" s="38">
        <f t="shared" si="355"/>
        <v>0</v>
      </c>
      <c r="S3787" s="40" t="str">
        <f t="shared" si="358"/>
        <v/>
      </c>
    </row>
    <row r="3788" spans="1:19">
      <c r="A3788" s="33"/>
      <c r="B3788" s="34"/>
      <c r="C3788" s="33"/>
      <c r="D3788" s="33"/>
      <c r="E3788" s="33"/>
      <c r="F3788" s="42"/>
      <c r="G3788" s="42"/>
      <c r="I3788">
        <f t="shared" si="356"/>
        <v>0</v>
      </c>
      <c r="J3788">
        <f t="shared" si="357"/>
        <v>0</v>
      </c>
      <c r="L3788" s="107"/>
      <c r="M3788" s="110"/>
      <c r="N3788" s="109"/>
      <c r="P3788" s="38">
        <f t="shared" si="354"/>
        <v>0</v>
      </c>
      <c r="Q3788" s="105">
        <f t="shared" si="359"/>
        <v>0</v>
      </c>
      <c r="R3788" s="38">
        <f t="shared" si="355"/>
        <v>0</v>
      </c>
      <c r="S3788" s="40" t="str">
        <f t="shared" si="358"/>
        <v/>
      </c>
    </row>
    <row r="3789" spans="1:19">
      <c r="A3789" s="33"/>
      <c r="B3789" s="34"/>
      <c r="C3789" s="33"/>
      <c r="D3789" s="33"/>
      <c r="E3789" s="33"/>
      <c r="F3789" s="42"/>
      <c r="G3789" s="42"/>
      <c r="I3789">
        <f t="shared" si="356"/>
        <v>0</v>
      </c>
      <c r="J3789">
        <f t="shared" si="357"/>
        <v>0</v>
      </c>
      <c r="L3789" s="107"/>
      <c r="M3789" s="110"/>
      <c r="N3789" s="109"/>
      <c r="P3789" s="38">
        <f t="shared" si="354"/>
        <v>0</v>
      </c>
      <c r="Q3789" s="105">
        <f t="shared" si="359"/>
        <v>0</v>
      </c>
      <c r="R3789" s="38">
        <f t="shared" si="355"/>
        <v>0</v>
      </c>
      <c r="S3789" s="40" t="str">
        <f t="shared" si="358"/>
        <v/>
      </c>
    </row>
    <row r="3790" spans="1:19">
      <c r="A3790" s="33"/>
      <c r="B3790" s="34"/>
      <c r="C3790" s="33"/>
      <c r="D3790" s="33"/>
      <c r="E3790" s="33"/>
      <c r="F3790" s="42"/>
      <c r="G3790" s="42"/>
      <c r="I3790">
        <f t="shared" si="356"/>
        <v>0</v>
      </c>
      <c r="J3790">
        <f t="shared" si="357"/>
        <v>0</v>
      </c>
      <c r="L3790" s="107"/>
      <c r="M3790" s="110"/>
      <c r="N3790" s="109"/>
      <c r="P3790" s="38">
        <f t="shared" si="354"/>
        <v>0</v>
      </c>
      <c r="Q3790" s="105">
        <f t="shared" si="359"/>
        <v>0</v>
      </c>
      <c r="R3790" s="38">
        <f t="shared" si="355"/>
        <v>0</v>
      </c>
      <c r="S3790" s="40" t="str">
        <f t="shared" si="358"/>
        <v/>
      </c>
    </row>
    <row r="3791" spans="1:19">
      <c r="A3791" s="33"/>
      <c r="B3791" s="34"/>
      <c r="C3791" s="33"/>
      <c r="D3791" s="33"/>
      <c r="E3791" s="33"/>
      <c r="F3791" s="42"/>
      <c r="G3791" s="42"/>
      <c r="I3791">
        <f t="shared" si="356"/>
        <v>0</v>
      </c>
      <c r="J3791">
        <f t="shared" si="357"/>
        <v>0</v>
      </c>
      <c r="L3791" s="107"/>
      <c r="M3791" s="110"/>
      <c r="N3791" s="109"/>
      <c r="P3791" s="38">
        <f t="shared" si="354"/>
        <v>0</v>
      </c>
      <c r="Q3791" s="105">
        <f t="shared" si="359"/>
        <v>0</v>
      </c>
      <c r="R3791" s="38">
        <f t="shared" si="355"/>
        <v>0</v>
      </c>
      <c r="S3791" s="40" t="str">
        <f t="shared" si="358"/>
        <v/>
      </c>
    </row>
    <row r="3792" spans="1:19">
      <c r="A3792" s="33"/>
      <c r="B3792" s="34"/>
      <c r="C3792" s="33"/>
      <c r="D3792" s="33"/>
      <c r="E3792" s="33"/>
      <c r="F3792" s="42"/>
      <c r="G3792" s="42"/>
      <c r="I3792">
        <f t="shared" si="356"/>
        <v>0</v>
      </c>
      <c r="J3792">
        <f t="shared" si="357"/>
        <v>0</v>
      </c>
      <c r="L3792" s="107"/>
      <c r="M3792" s="110"/>
      <c r="N3792" s="109"/>
      <c r="P3792" s="38">
        <f t="shared" si="354"/>
        <v>0</v>
      </c>
      <c r="Q3792" s="105">
        <f t="shared" si="359"/>
        <v>0</v>
      </c>
      <c r="R3792" s="38">
        <f t="shared" si="355"/>
        <v>0</v>
      </c>
      <c r="S3792" s="40" t="str">
        <f t="shared" si="358"/>
        <v/>
      </c>
    </row>
    <row r="3793" spans="1:19">
      <c r="A3793" s="33"/>
      <c r="B3793" s="34"/>
      <c r="C3793" s="33"/>
      <c r="D3793" s="33"/>
      <c r="E3793" s="33"/>
      <c r="F3793" s="42"/>
      <c r="G3793" s="42"/>
      <c r="I3793">
        <f t="shared" si="356"/>
        <v>0</v>
      </c>
      <c r="J3793">
        <f t="shared" si="357"/>
        <v>0</v>
      </c>
      <c r="L3793" s="107"/>
      <c r="M3793" s="110"/>
      <c r="N3793" s="109"/>
      <c r="P3793" s="38">
        <f t="shared" si="354"/>
        <v>0</v>
      </c>
      <c r="Q3793" s="105">
        <f t="shared" si="359"/>
        <v>0</v>
      </c>
      <c r="R3793" s="38">
        <f t="shared" si="355"/>
        <v>0</v>
      </c>
      <c r="S3793" s="40" t="str">
        <f t="shared" si="358"/>
        <v/>
      </c>
    </row>
    <row r="3794" spans="1:19">
      <c r="A3794" s="33"/>
      <c r="B3794" s="34"/>
      <c r="C3794" s="33"/>
      <c r="D3794" s="33"/>
      <c r="E3794" s="33"/>
      <c r="F3794" s="42"/>
      <c r="G3794" s="42"/>
      <c r="I3794">
        <f t="shared" si="356"/>
        <v>0</v>
      </c>
      <c r="J3794">
        <f t="shared" si="357"/>
        <v>0</v>
      </c>
      <c r="L3794" s="107"/>
      <c r="M3794" s="110"/>
      <c r="N3794" s="109"/>
      <c r="P3794" s="38">
        <f t="shared" si="354"/>
        <v>0</v>
      </c>
      <c r="Q3794" s="105">
        <f t="shared" si="359"/>
        <v>0</v>
      </c>
      <c r="R3794" s="38">
        <f t="shared" si="355"/>
        <v>0</v>
      </c>
      <c r="S3794" s="40" t="str">
        <f t="shared" si="358"/>
        <v/>
      </c>
    </row>
    <row r="3795" spans="1:19">
      <c r="A3795" s="33"/>
      <c r="B3795" s="34"/>
      <c r="C3795" s="33"/>
      <c r="D3795" s="33"/>
      <c r="E3795" s="33"/>
      <c r="F3795" s="42"/>
      <c r="G3795" s="42"/>
      <c r="I3795">
        <f t="shared" si="356"/>
        <v>0</v>
      </c>
      <c r="J3795">
        <f t="shared" si="357"/>
        <v>0</v>
      </c>
      <c r="L3795" s="107"/>
      <c r="M3795" s="110"/>
      <c r="N3795" s="109"/>
      <c r="P3795" s="38">
        <f t="shared" si="354"/>
        <v>0</v>
      </c>
      <c r="Q3795" s="105">
        <f t="shared" si="359"/>
        <v>0</v>
      </c>
      <c r="R3795" s="38">
        <f t="shared" si="355"/>
        <v>0</v>
      </c>
      <c r="S3795" s="40" t="str">
        <f t="shared" si="358"/>
        <v/>
      </c>
    </row>
    <row r="3796" spans="1:19">
      <c r="A3796" s="33"/>
      <c r="B3796" s="34"/>
      <c r="C3796" s="33"/>
      <c r="D3796" s="33"/>
      <c r="E3796" s="33"/>
      <c r="F3796" s="42"/>
      <c r="G3796" s="42"/>
      <c r="I3796">
        <f t="shared" si="356"/>
        <v>0</v>
      </c>
      <c r="J3796">
        <f t="shared" si="357"/>
        <v>0</v>
      </c>
      <c r="L3796" s="107"/>
      <c r="M3796" s="110"/>
      <c r="N3796" s="109"/>
      <c r="P3796" s="38">
        <f t="shared" si="354"/>
        <v>0</v>
      </c>
      <c r="Q3796" s="105">
        <f t="shared" si="359"/>
        <v>0</v>
      </c>
      <c r="R3796" s="38">
        <f t="shared" si="355"/>
        <v>0</v>
      </c>
      <c r="S3796" s="40" t="str">
        <f t="shared" si="358"/>
        <v/>
      </c>
    </row>
    <row r="3797" spans="1:19">
      <c r="A3797" s="33"/>
      <c r="B3797" s="34"/>
      <c r="C3797" s="33"/>
      <c r="D3797" s="33"/>
      <c r="E3797" s="33"/>
      <c r="F3797" s="42"/>
      <c r="G3797" s="42"/>
      <c r="I3797">
        <f t="shared" si="356"/>
        <v>0</v>
      </c>
      <c r="J3797">
        <f t="shared" si="357"/>
        <v>0</v>
      </c>
      <c r="L3797" s="107"/>
      <c r="M3797" s="110"/>
      <c r="N3797" s="109"/>
      <c r="P3797" s="38">
        <f t="shared" si="354"/>
        <v>0</v>
      </c>
      <c r="Q3797" s="105">
        <f t="shared" si="359"/>
        <v>0</v>
      </c>
      <c r="R3797" s="38">
        <f t="shared" si="355"/>
        <v>0</v>
      </c>
      <c r="S3797" s="40" t="str">
        <f t="shared" si="358"/>
        <v/>
      </c>
    </row>
    <row r="3798" spans="1:19">
      <c r="A3798" s="33"/>
      <c r="B3798" s="34"/>
      <c r="C3798" s="33"/>
      <c r="D3798" s="33"/>
      <c r="E3798" s="33"/>
      <c r="F3798" s="42"/>
      <c r="G3798" s="42"/>
      <c r="I3798">
        <f t="shared" si="356"/>
        <v>0</v>
      </c>
      <c r="J3798">
        <f t="shared" si="357"/>
        <v>0</v>
      </c>
      <c r="L3798" s="107"/>
      <c r="M3798" s="110"/>
      <c r="N3798" s="109"/>
      <c r="P3798" s="38">
        <f t="shared" si="354"/>
        <v>0</v>
      </c>
      <c r="Q3798" s="105">
        <f t="shared" si="359"/>
        <v>0</v>
      </c>
      <c r="R3798" s="38">
        <f t="shared" si="355"/>
        <v>0</v>
      </c>
      <c r="S3798" s="40" t="str">
        <f t="shared" si="358"/>
        <v/>
      </c>
    </row>
    <row r="3799" spans="1:19">
      <c r="A3799" s="33"/>
      <c r="B3799" s="34"/>
      <c r="C3799" s="33"/>
      <c r="D3799" s="33"/>
      <c r="E3799" s="33"/>
      <c r="F3799" s="42"/>
      <c r="G3799" s="42"/>
      <c r="I3799">
        <f t="shared" si="356"/>
        <v>0</v>
      </c>
      <c r="J3799">
        <f t="shared" si="357"/>
        <v>0</v>
      </c>
      <c r="L3799" s="107"/>
      <c r="M3799" s="110"/>
      <c r="N3799" s="109"/>
      <c r="P3799" s="38">
        <f t="shared" si="354"/>
        <v>0</v>
      </c>
      <c r="Q3799" s="105">
        <f t="shared" si="359"/>
        <v>0</v>
      </c>
      <c r="R3799" s="38">
        <f t="shared" si="355"/>
        <v>0</v>
      </c>
      <c r="S3799" s="40" t="str">
        <f t="shared" si="358"/>
        <v/>
      </c>
    </row>
    <row r="3800" spans="1:19">
      <c r="A3800" s="33"/>
      <c r="B3800" s="34"/>
      <c r="C3800" s="33"/>
      <c r="D3800" s="33"/>
      <c r="E3800" s="33"/>
      <c r="F3800" s="42"/>
      <c r="G3800" s="42"/>
      <c r="I3800">
        <f t="shared" si="356"/>
        <v>0</v>
      </c>
      <c r="J3800">
        <f t="shared" si="357"/>
        <v>0</v>
      </c>
      <c r="L3800" s="107"/>
      <c r="M3800" s="110"/>
      <c r="N3800" s="109"/>
      <c r="P3800" s="38">
        <f t="shared" si="354"/>
        <v>0</v>
      </c>
      <c r="Q3800" s="105">
        <f t="shared" si="359"/>
        <v>0</v>
      </c>
      <c r="R3800" s="38">
        <f t="shared" si="355"/>
        <v>0</v>
      </c>
      <c r="S3800" s="40" t="str">
        <f t="shared" si="358"/>
        <v/>
      </c>
    </row>
    <row r="3801" spans="1:19">
      <c r="A3801" s="33"/>
      <c r="B3801" s="34"/>
      <c r="C3801" s="33"/>
      <c r="D3801" s="33"/>
      <c r="E3801" s="33"/>
      <c r="F3801" s="42"/>
      <c r="G3801" s="42"/>
      <c r="I3801">
        <f t="shared" si="356"/>
        <v>0</v>
      </c>
      <c r="J3801">
        <f t="shared" si="357"/>
        <v>0</v>
      </c>
      <c r="L3801" s="107"/>
      <c r="M3801" s="110"/>
      <c r="N3801" s="109"/>
      <c r="P3801" s="38">
        <f t="shared" si="354"/>
        <v>0</v>
      </c>
      <c r="Q3801" s="105">
        <f t="shared" si="359"/>
        <v>0</v>
      </c>
      <c r="R3801" s="38">
        <f t="shared" si="355"/>
        <v>0</v>
      </c>
      <c r="S3801" s="40" t="str">
        <f t="shared" si="358"/>
        <v/>
      </c>
    </row>
    <row r="3802" spans="1:19">
      <c r="A3802" s="33"/>
      <c r="B3802" s="34"/>
      <c r="C3802" s="33"/>
      <c r="D3802" s="33"/>
      <c r="E3802" s="33"/>
      <c r="F3802" s="42"/>
      <c r="G3802" s="42"/>
      <c r="I3802">
        <f t="shared" si="356"/>
        <v>0</v>
      </c>
      <c r="J3802">
        <f t="shared" si="357"/>
        <v>0</v>
      </c>
      <c r="L3802" s="107"/>
      <c r="M3802" s="110"/>
      <c r="N3802" s="109"/>
      <c r="P3802" s="38">
        <f t="shared" si="354"/>
        <v>0</v>
      </c>
      <c r="Q3802" s="105">
        <f t="shared" si="359"/>
        <v>0</v>
      </c>
      <c r="R3802" s="38">
        <f t="shared" si="355"/>
        <v>0</v>
      </c>
      <c r="S3802" s="40" t="str">
        <f t="shared" si="358"/>
        <v/>
      </c>
    </row>
    <row r="3803" spans="1:19">
      <c r="A3803" s="33"/>
      <c r="B3803" s="34"/>
      <c r="C3803" s="33"/>
      <c r="D3803" s="33"/>
      <c r="E3803" s="33"/>
      <c r="F3803" s="42"/>
      <c r="G3803" s="42"/>
      <c r="I3803">
        <f t="shared" si="356"/>
        <v>0</v>
      </c>
      <c r="J3803">
        <f t="shared" si="357"/>
        <v>0</v>
      </c>
      <c r="L3803" s="107"/>
      <c r="M3803" s="110"/>
      <c r="N3803" s="109"/>
      <c r="P3803" s="38">
        <f t="shared" si="354"/>
        <v>0</v>
      </c>
      <c r="Q3803" s="105">
        <f t="shared" si="359"/>
        <v>0</v>
      </c>
      <c r="R3803" s="38">
        <f t="shared" si="355"/>
        <v>0</v>
      </c>
      <c r="S3803" s="40" t="str">
        <f t="shared" si="358"/>
        <v/>
      </c>
    </row>
    <row r="3804" spans="1:19">
      <c r="A3804" s="33"/>
      <c r="B3804" s="34"/>
      <c r="C3804" s="33"/>
      <c r="D3804" s="33"/>
      <c r="E3804" s="33"/>
      <c r="F3804" s="42"/>
      <c r="G3804" s="42"/>
      <c r="I3804">
        <f t="shared" si="356"/>
        <v>0</v>
      </c>
      <c r="J3804">
        <f t="shared" si="357"/>
        <v>0</v>
      </c>
      <c r="L3804" s="107"/>
      <c r="M3804" s="110"/>
      <c r="N3804" s="109"/>
      <c r="P3804" s="38">
        <f t="shared" si="354"/>
        <v>0</v>
      </c>
      <c r="Q3804" s="105">
        <f t="shared" si="359"/>
        <v>0</v>
      </c>
      <c r="R3804" s="38">
        <f t="shared" si="355"/>
        <v>0</v>
      </c>
      <c r="S3804" s="40" t="str">
        <f t="shared" si="358"/>
        <v/>
      </c>
    </row>
    <row r="3805" spans="1:19">
      <c r="A3805" s="33"/>
      <c r="B3805" s="34"/>
      <c r="C3805" s="33"/>
      <c r="D3805" s="33"/>
      <c r="E3805" s="33"/>
      <c r="F3805" s="42"/>
      <c r="G3805" s="42"/>
      <c r="I3805">
        <f t="shared" si="356"/>
        <v>0</v>
      </c>
      <c r="J3805">
        <f t="shared" si="357"/>
        <v>0</v>
      </c>
      <c r="L3805" s="107"/>
      <c r="M3805" s="110"/>
      <c r="N3805" s="109"/>
      <c r="P3805" s="38">
        <f t="shared" si="354"/>
        <v>0</v>
      </c>
      <c r="Q3805" s="105">
        <f t="shared" si="359"/>
        <v>0</v>
      </c>
      <c r="R3805" s="38">
        <f t="shared" si="355"/>
        <v>0</v>
      </c>
      <c r="S3805" s="40" t="str">
        <f t="shared" si="358"/>
        <v/>
      </c>
    </row>
    <row r="3806" spans="1:19">
      <c r="A3806" s="33"/>
      <c r="B3806" s="34"/>
      <c r="C3806" s="33"/>
      <c r="D3806" s="33"/>
      <c r="E3806" s="33"/>
      <c r="F3806" s="42"/>
      <c r="G3806" s="42"/>
      <c r="I3806">
        <f t="shared" si="356"/>
        <v>0</v>
      </c>
      <c r="J3806">
        <f t="shared" si="357"/>
        <v>0</v>
      </c>
      <c r="L3806" s="107"/>
      <c r="M3806" s="110"/>
      <c r="N3806" s="109"/>
      <c r="P3806" s="38">
        <f t="shared" si="354"/>
        <v>0</v>
      </c>
      <c r="Q3806" s="105">
        <f t="shared" si="359"/>
        <v>0</v>
      </c>
      <c r="R3806" s="38">
        <f t="shared" si="355"/>
        <v>0</v>
      </c>
      <c r="S3806" s="40" t="str">
        <f t="shared" si="358"/>
        <v/>
      </c>
    </row>
    <row r="3807" spans="1:19">
      <c r="A3807" s="33"/>
      <c r="B3807" s="34"/>
      <c r="C3807" s="33"/>
      <c r="D3807" s="33"/>
      <c r="E3807" s="33"/>
      <c r="F3807" s="42"/>
      <c r="G3807" s="42"/>
      <c r="I3807">
        <f t="shared" si="356"/>
        <v>0</v>
      </c>
      <c r="J3807">
        <f t="shared" si="357"/>
        <v>0</v>
      </c>
      <c r="L3807" s="107"/>
      <c r="M3807" s="110"/>
      <c r="N3807" s="109"/>
      <c r="P3807" s="38">
        <f t="shared" si="354"/>
        <v>0</v>
      </c>
      <c r="Q3807" s="105">
        <f t="shared" si="359"/>
        <v>0</v>
      </c>
      <c r="R3807" s="38">
        <f t="shared" si="355"/>
        <v>0</v>
      </c>
      <c r="S3807" s="40" t="str">
        <f t="shared" si="358"/>
        <v/>
      </c>
    </row>
    <row r="3808" spans="1:19">
      <c r="A3808" s="33"/>
      <c r="B3808" s="34"/>
      <c r="C3808" s="33"/>
      <c r="D3808" s="33"/>
      <c r="E3808" s="33"/>
      <c r="F3808" s="42"/>
      <c r="G3808" s="42"/>
      <c r="I3808">
        <f t="shared" si="356"/>
        <v>0</v>
      </c>
      <c r="J3808">
        <f t="shared" si="357"/>
        <v>0</v>
      </c>
      <c r="L3808" s="107"/>
      <c r="M3808" s="110"/>
      <c r="N3808" s="109"/>
      <c r="P3808" s="38">
        <f t="shared" si="354"/>
        <v>0</v>
      </c>
      <c r="Q3808" s="105">
        <f t="shared" si="359"/>
        <v>0</v>
      </c>
      <c r="R3808" s="38">
        <f t="shared" si="355"/>
        <v>0</v>
      </c>
      <c r="S3808" s="40" t="str">
        <f t="shared" si="358"/>
        <v/>
      </c>
    </row>
    <row r="3809" spans="1:19">
      <c r="A3809" s="33"/>
      <c r="B3809" s="34"/>
      <c r="C3809" s="33"/>
      <c r="D3809" s="33"/>
      <c r="E3809" s="33"/>
      <c r="F3809" s="42"/>
      <c r="G3809" s="42"/>
      <c r="I3809">
        <f t="shared" si="356"/>
        <v>0</v>
      </c>
      <c r="J3809">
        <f t="shared" si="357"/>
        <v>0</v>
      </c>
      <c r="L3809" s="107"/>
      <c r="M3809" s="110"/>
      <c r="N3809" s="109"/>
      <c r="P3809" s="38">
        <f t="shared" si="354"/>
        <v>0</v>
      </c>
      <c r="Q3809" s="105">
        <f t="shared" si="359"/>
        <v>0</v>
      </c>
      <c r="R3809" s="38">
        <f t="shared" si="355"/>
        <v>0</v>
      </c>
      <c r="S3809" s="40" t="str">
        <f t="shared" si="358"/>
        <v/>
      </c>
    </row>
    <row r="3810" spans="1:19">
      <c r="A3810" s="33"/>
      <c r="B3810" s="34"/>
      <c r="C3810" s="33"/>
      <c r="D3810" s="33"/>
      <c r="E3810" s="33"/>
      <c r="F3810" s="42"/>
      <c r="G3810" s="42"/>
      <c r="I3810">
        <f t="shared" si="356"/>
        <v>0</v>
      </c>
      <c r="J3810">
        <f t="shared" si="357"/>
        <v>0</v>
      </c>
      <c r="L3810" s="107"/>
      <c r="M3810" s="110"/>
      <c r="N3810" s="109"/>
      <c r="P3810" s="38">
        <f t="shared" si="354"/>
        <v>0</v>
      </c>
      <c r="Q3810" s="105">
        <f t="shared" si="359"/>
        <v>0</v>
      </c>
      <c r="R3810" s="38">
        <f t="shared" si="355"/>
        <v>0</v>
      </c>
      <c r="S3810" s="40" t="str">
        <f t="shared" si="358"/>
        <v/>
      </c>
    </row>
    <row r="3811" spans="1:19">
      <c r="A3811" s="33"/>
      <c r="B3811" s="34"/>
      <c r="C3811" s="33"/>
      <c r="D3811" s="33"/>
      <c r="E3811" s="33"/>
      <c r="F3811" s="42"/>
      <c r="G3811" s="42"/>
      <c r="I3811">
        <f t="shared" si="356"/>
        <v>0</v>
      </c>
      <c r="J3811">
        <f t="shared" si="357"/>
        <v>0</v>
      </c>
      <c r="L3811" s="107"/>
      <c r="M3811" s="110"/>
      <c r="N3811" s="109"/>
      <c r="P3811" s="38">
        <f t="shared" si="354"/>
        <v>0</v>
      </c>
      <c r="Q3811" s="105">
        <f t="shared" si="359"/>
        <v>0</v>
      </c>
      <c r="R3811" s="38">
        <f t="shared" si="355"/>
        <v>0</v>
      </c>
      <c r="S3811" s="40" t="str">
        <f t="shared" si="358"/>
        <v/>
      </c>
    </row>
    <row r="3812" spans="1:19">
      <c r="A3812" s="33"/>
      <c r="B3812" s="34"/>
      <c r="C3812" s="33"/>
      <c r="D3812" s="33"/>
      <c r="E3812" s="33"/>
      <c r="F3812" s="42"/>
      <c r="G3812" s="42"/>
      <c r="I3812">
        <f t="shared" si="356"/>
        <v>0</v>
      </c>
      <c r="J3812">
        <f t="shared" si="357"/>
        <v>0</v>
      </c>
      <c r="L3812" s="107"/>
      <c r="M3812" s="110"/>
      <c r="N3812" s="109"/>
      <c r="P3812" s="38">
        <f t="shared" si="354"/>
        <v>0</v>
      </c>
      <c r="Q3812" s="105">
        <f t="shared" si="359"/>
        <v>0</v>
      </c>
      <c r="R3812" s="38">
        <f t="shared" si="355"/>
        <v>0</v>
      </c>
      <c r="S3812" s="40" t="str">
        <f t="shared" si="358"/>
        <v/>
      </c>
    </row>
    <row r="3813" spans="1:19">
      <c r="A3813" s="33"/>
      <c r="B3813" s="34"/>
      <c r="C3813" s="33"/>
      <c r="D3813" s="33"/>
      <c r="E3813" s="33"/>
      <c r="F3813" s="42"/>
      <c r="G3813" s="42"/>
      <c r="I3813">
        <f t="shared" si="356"/>
        <v>0</v>
      </c>
      <c r="J3813">
        <f t="shared" si="357"/>
        <v>0</v>
      </c>
      <c r="L3813" s="107"/>
      <c r="M3813" s="110"/>
      <c r="N3813" s="109"/>
      <c r="P3813" s="38">
        <f t="shared" si="354"/>
        <v>0</v>
      </c>
      <c r="Q3813" s="105">
        <f t="shared" si="359"/>
        <v>0</v>
      </c>
      <c r="R3813" s="38">
        <f t="shared" si="355"/>
        <v>0</v>
      </c>
      <c r="S3813" s="40" t="str">
        <f t="shared" si="358"/>
        <v/>
      </c>
    </row>
    <row r="3814" spans="1:19">
      <c r="A3814" s="33"/>
      <c r="B3814" s="34"/>
      <c r="C3814" s="33"/>
      <c r="D3814" s="33"/>
      <c r="E3814" s="33"/>
      <c r="F3814" s="42"/>
      <c r="G3814" s="42"/>
      <c r="I3814">
        <f t="shared" si="356"/>
        <v>0</v>
      </c>
      <c r="J3814">
        <f t="shared" si="357"/>
        <v>0</v>
      </c>
      <c r="L3814" s="107"/>
      <c r="M3814" s="110"/>
      <c r="N3814" s="109"/>
      <c r="P3814" s="38">
        <f t="shared" si="354"/>
        <v>0</v>
      </c>
      <c r="Q3814" s="105">
        <f t="shared" si="359"/>
        <v>0</v>
      </c>
      <c r="R3814" s="38">
        <f t="shared" si="355"/>
        <v>0</v>
      </c>
      <c r="S3814" s="40" t="str">
        <f t="shared" si="358"/>
        <v/>
      </c>
    </row>
    <row r="3815" spans="1:19">
      <c r="A3815" s="33"/>
      <c r="B3815" s="34"/>
      <c r="C3815" s="33"/>
      <c r="D3815" s="33"/>
      <c r="E3815" s="33"/>
      <c r="F3815" s="42"/>
      <c r="G3815" s="42"/>
      <c r="I3815">
        <f t="shared" si="356"/>
        <v>0</v>
      </c>
      <c r="J3815">
        <f t="shared" si="357"/>
        <v>0</v>
      </c>
      <c r="L3815" s="107"/>
      <c r="M3815" s="110"/>
      <c r="N3815" s="109"/>
      <c r="P3815" s="38">
        <f t="shared" si="354"/>
        <v>0</v>
      </c>
      <c r="Q3815" s="105">
        <f t="shared" si="359"/>
        <v>0</v>
      </c>
      <c r="R3815" s="38">
        <f t="shared" si="355"/>
        <v>0</v>
      </c>
      <c r="S3815" s="40" t="str">
        <f t="shared" si="358"/>
        <v/>
      </c>
    </row>
    <row r="3816" spans="1:19">
      <c r="A3816" s="33"/>
      <c r="B3816" s="34"/>
      <c r="C3816" s="33"/>
      <c r="D3816" s="33"/>
      <c r="E3816" s="33"/>
      <c r="F3816" s="42"/>
      <c r="G3816" s="42"/>
      <c r="I3816">
        <f t="shared" si="356"/>
        <v>0</v>
      </c>
      <c r="J3816">
        <f t="shared" si="357"/>
        <v>0</v>
      </c>
      <c r="L3816" s="107"/>
      <c r="M3816" s="110"/>
      <c r="N3816" s="109"/>
      <c r="P3816" s="38">
        <f t="shared" si="354"/>
        <v>0</v>
      </c>
      <c r="Q3816" s="105">
        <f t="shared" si="359"/>
        <v>0</v>
      </c>
      <c r="R3816" s="38">
        <f t="shared" si="355"/>
        <v>0</v>
      </c>
      <c r="S3816" s="40" t="str">
        <f t="shared" si="358"/>
        <v/>
      </c>
    </row>
    <row r="3817" spans="1:19">
      <c r="A3817" s="33"/>
      <c r="B3817" s="34"/>
      <c r="C3817" s="33"/>
      <c r="D3817" s="33"/>
      <c r="E3817" s="33"/>
      <c r="F3817" s="42"/>
      <c r="G3817" s="42"/>
      <c r="I3817">
        <f t="shared" si="356"/>
        <v>0</v>
      </c>
      <c r="J3817">
        <f t="shared" si="357"/>
        <v>0</v>
      </c>
      <c r="L3817" s="107"/>
      <c r="M3817" s="110"/>
      <c r="N3817" s="109"/>
      <c r="P3817" s="38">
        <f t="shared" si="354"/>
        <v>0</v>
      </c>
      <c r="Q3817" s="105">
        <f t="shared" si="359"/>
        <v>0</v>
      </c>
      <c r="R3817" s="38">
        <f t="shared" si="355"/>
        <v>0</v>
      </c>
      <c r="S3817" s="40" t="str">
        <f t="shared" si="358"/>
        <v/>
      </c>
    </row>
    <row r="3818" spans="1:19">
      <c r="A3818" s="33"/>
      <c r="B3818" s="34"/>
      <c r="C3818" s="33"/>
      <c r="D3818" s="33"/>
      <c r="E3818" s="33"/>
      <c r="F3818" s="42"/>
      <c r="G3818" s="42"/>
      <c r="I3818">
        <f t="shared" si="356"/>
        <v>0</v>
      </c>
      <c r="J3818">
        <f t="shared" si="357"/>
        <v>0</v>
      </c>
      <c r="L3818" s="107"/>
      <c r="M3818" s="110"/>
      <c r="N3818" s="109"/>
      <c r="P3818" s="38">
        <f t="shared" si="354"/>
        <v>0</v>
      </c>
      <c r="Q3818" s="105">
        <f t="shared" si="359"/>
        <v>0</v>
      </c>
      <c r="R3818" s="38">
        <f t="shared" si="355"/>
        <v>0</v>
      </c>
      <c r="S3818" s="40" t="str">
        <f t="shared" si="358"/>
        <v/>
      </c>
    </row>
    <row r="3819" spans="1:19">
      <c r="A3819" s="33"/>
      <c r="B3819" s="34"/>
      <c r="C3819" s="33"/>
      <c r="D3819" s="33"/>
      <c r="E3819" s="33"/>
      <c r="F3819" s="42"/>
      <c r="G3819" s="42"/>
      <c r="I3819">
        <f t="shared" si="356"/>
        <v>0</v>
      </c>
      <c r="J3819">
        <f t="shared" si="357"/>
        <v>0</v>
      </c>
      <c r="L3819" s="107"/>
      <c r="M3819" s="110"/>
      <c r="N3819" s="109"/>
      <c r="P3819" s="38">
        <f t="shared" si="354"/>
        <v>0</v>
      </c>
      <c r="Q3819" s="105">
        <f t="shared" si="359"/>
        <v>0</v>
      </c>
      <c r="R3819" s="38">
        <f t="shared" si="355"/>
        <v>0</v>
      </c>
      <c r="S3819" s="40" t="str">
        <f t="shared" si="358"/>
        <v/>
      </c>
    </row>
    <row r="3820" spans="1:19">
      <c r="A3820" s="33"/>
      <c r="B3820" s="34"/>
      <c r="C3820" s="33"/>
      <c r="D3820" s="33"/>
      <c r="E3820" s="33"/>
      <c r="F3820" s="42"/>
      <c r="G3820" s="42"/>
      <c r="I3820">
        <f t="shared" si="356"/>
        <v>0</v>
      </c>
      <c r="J3820">
        <f t="shared" si="357"/>
        <v>0</v>
      </c>
      <c r="L3820" s="107"/>
      <c r="M3820" s="110"/>
      <c r="N3820" s="109"/>
      <c r="P3820" s="38">
        <f t="shared" si="354"/>
        <v>0</v>
      </c>
      <c r="Q3820" s="105">
        <f t="shared" si="359"/>
        <v>0</v>
      </c>
      <c r="R3820" s="38">
        <f t="shared" si="355"/>
        <v>0</v>
      </c>
      <c r="S3820" s="40" t="str">
        <f t="shared" si="358"/>
        <v/>
      </c>
    </row>
    <row r="3821" spans="1:19">
      <c r="A3821" s="33"/>
      <c r="B3821" s="34"/>
      <c r="C3821" s="33"/>
      <c r="D3821" s="33"/>
      <c r="E3821" s="33"/>
      <c r="F3821" s="42"/>
      <c r="G3821" s="42"/>
      <c r="I3821">
        <f t="shared" si="356"/>
        <v>0</v>
      </c>
      <c r="J3821">
        <f t="shared" si="357"/>
        <v>0</v>
      </c>
      <c r="L3821" s="107"/>
      <c r="M3821" s="110"/>
      <c r="N3821" s="109"/>
      <c r="P3821" s="38">
        <f t="shared" si="354"/>
        <v>0</v>
      </c>
      <c r="Q3821" s="105">
        <f t="shared" si="359"/>
        <v>0</v>
      </c>
      <c r="R3821" s="38">
        <f t="shared" si="355"/>
        <v>0</v>
      </c>
      <c r="S3821" s="40" t="str">
        <f t="shared" si="358"/>
        <v/>
      </c>
    </row>
    <row r="3822" spans="1:19">
      <c r="A3822" s="33"/>
      <c r="B3822" s="34"/>
      <c r="C3822" s="33"/>
      <c r="D3822" s="33"/>
      <c r="E3822" s="33"/>
      <c r="F3822" s="42"/>
      <c r="G3822" s="42"/>
      <c r="I3822">
        <f t="shared" si="356"/>
        <v>0</v>
      </c>
      <c r="J3822">
        <f t="shared" si="357"/>
        <v>0</v>
      </c>
      <c r="L3822" s="107"/>
      <c r="M3822" s="110"/>
      <c r="N3822" s="109"/>
      <c r="P3822" s="38">
        <f t="shared" si="354"/>
        <v>0</v>
      </c>
      <c r="Q3822" s="105">
        <f t="shared" si="359"/>
        <v>0</v>
      </c>
      <c r="R3822" s="38">
        <f t="shared" si="355"/>
        <v>0</v>
      </c>
      <c r="S3822" s="40" t="str">
        <f t="shared" si="358"/>
        <v/>
      </c>
    </row>
    <row r="3823" spans="1:19">
      <c r="A3823" s="33"/>
      <c r="B3823" s="34"/>
      <c r="C3823" s="33"/>
      <c r="D3823" s="33"/>
      <c r="E3823" s="33"/>
      <c r="F3823" s="42"/>
      <c r="G3823" s="42"/>
      <c r="I3823">
        <f t="shared" si="356"/>
        <v>0</v>
      </c>
      <c r="J3823">
        <f t="shared" si="357"/>
        <v>0</v>
      </c>
      <c r="L3823" s="107"/>
      <c r="M3823" s="110"/>
      <c r="N3823" s="109"/>
      <c r="P3823" s="38">
        <f t="shared" si="354"/>
        <v>0</v>
      </c>
      <c r="Q3823" s="105">
        <f t="shared" si="359"/>
        <v>0</v>
      </c>
      <c r="R3823" s="38">
        <f t="shared" si="355"/>
        <v>0</v>
      </c>
      <c r="S3823" s="40" t="str">
        <f t="shared" si="358"/>
        <v/>
      </c>
    </row>
    <row r="3824" spans="1:19">
      <c r="A3824" s="33"/>
      <c r="B3824" s="34"/>
      <c r="C3824" s="33"/>
      <c r="D3824" s="33"/>
      <c r="E3824" s="33"/>
      <c r="F3824" s="42"/>
      <c r="G3824" s="42"/>
      <c r="I3824">
        <f t="shared" si="356"/>
        <v>0</v>
      </c>
      <c r="J3824">
        <f t="shared" si="357"/>
        <v>0</v>
      </c>
      <c r="L3824" s="107"/>
      <c r="M3824" s="110"/>
      <c r="N3824" s="109"/>
      <c r="P3824" s="38">
        <f t="shared" si="354"/>
        <v>0</v>
      </c>
      <c r="Q3824" s="105">
        <f t="shared" si="359"/>
        <v>0</v>
      </c>
      <c r="R3824" s="38">
        <f t="shared" si="355"/>
        <v>0</v>
      </c>
      <c r="S3824" s="40" t="str">
        <f t="shared" si="358"/>
        <v/>
      </c>
    </row>
    <row r="3825" spans="1:19">
      <c r="A3825" s="33"/>
      <c r="B3825" s="34"/>
      <c r="C3825" s="33"/>
      <c r="D3825" s="33"/>
      <c r="E3825" s="33"/>
      <c r="F3825" s="42"/>
      <c r="G3825" s="42"/>
      <c r="I3825">
        <f t="shared" si="356"/>
        <v>0</v>
      </c>
      <c r="J3825">
        <f t="shared" si="357"/>
        <v>0</v>
      </c>
      <c r="L3825" s="107"/>
      <c r="M3825" s="110"/>
      <c r="N3825" s="109"/>
      <c r="P3825" s="38">
        <f t="shared" si="354"/>
        <v>0</v>
      </c>
      <c r="Q3825" s="105">
        <f t="shared" si="359"/>
        <v>0</v>
      </c>
      <c r="R3825" s="38">
        <f t="shared" si="355"/>
        <v>0</v>
      </c>
      <c r="S3825" s="40" t="str">
        <f t="shared" si="358"/>
        <v/>
      </c>
    </row>
    <row r="3826" spans="1:19">
      <c r="A3826" s="33"/>
      <c r="B3826" s="34"/>
      <c r="C3826" s="33"/>
      <c r="D3826" s="33"/>
      <c r="E3826" s="33"/>
      <c r="F3826" s="42"/>
      <c r="G3826" s="42"/>
      <c r="I3826">
        <f t="shared" si="356"/>
        <v>0</v>
      </c>
      <c r="J3826">
        <f t="shared" si="357"/>
        <v>0</v>
      </c>
      <c r="L3826" s="107"/>
      <c r="M3826" s="110"/>
      <c r="N3826" s="109"/>
      <c r="P3826" s="38">
        <f t="shared" si="354"/>
        <v>0</v>
      </c>
      <c r="Q3826" s="105">
        <f t="shared" si="359"/>
        <v>0</v>
      </c>
      <c r="R3826" s="38">
        <f t="shared" si="355"/>
        <v>0</v>
      </c>
      <c r="S3826" s="40" t="str">
        <f t="shared" si="358"/>
        <v/>
      </c>
    </row>
    <row r="3827" spans="1:19">
      <c r="A3827" s="33"/>
      <c r="B3827" s="34"/>
      <c r="C3827" s="33"/>
      <c r="D3827" s="33"/>
      <c r="E3827" s="33"/>
      <c r="F3827" s="42"/>
      <c r="G3827" s="42"/>
      <c r="I3827">
        <f t="shared" si="356"/>
        <v>0</v>
      </c>
      <c r="J3827">
        <f t="shared" si="357"/>
        <v>0</v>
      </c>
      <c r="L3827" s="107"/>
      <c r="M3827" s="110"/>
      <c r="N3827" s="109"/>
      <c r="P3827" s="38">
        <f t="shared" si="354"/>
        <v>0</v>
      </c>
      <c r="Q3827" s="105">
        <f t="shared" si="359"/>
        <v>0</v>
      </c>
      <c r="R3827" s="38">
        <f t="shared" si="355"/>
        <v>0</v>
      </c>
      <c r="S3827" s="40" t="str">
        <f t="shared" si="358"/>
        <v/>
      </c>
    </row>
    <row r="3828" spans="1:19">
      <c r="A3828" s="33"/>
      <c r="B3828" s="34"/>
      <c r="C3828" s="33"/>
      <c r="D3828" s="33"/>
      <c r="E3828" s="33"/>
      <c r="F3828" s="42"/>
      <c r="G3828" s="42"/>
      <c r="I3828">
        <f t="shared" si="356"/>
        <v>0</v>
      </c>
      <c r="J3828">
        <f t="shared" si="357"/>
        <v>0</v>
      </c>
      <c r="L3828" s="107"/>
      <c r="M3828" s="110"/>
      <c r="N3828" s="109"/>
      <c r="P3828" s="38">
        <f t="shared" si="354"/>
        <v>0</v>
      </c>
      <c r="Q3828" s="105">
        <f t="shared" si="359"/>
        <v>0</v>
      </c>
      <c r="R3828" s="38">
        <f t="shared" si="355"/>
        <v>0</v>
      </c>
      <c r="S3828" s="40" t="str">
        <f t="shared" si="358"/>
        <v/>
      </c>
    </row>
    <row r="3829" spans="1:19">
      <c r="A3829" s="33"/>
      <c r="B3829" s="34"/>
      <c r="C3829" s="33"/>
      <c r="D3829" s="33"/>
      <c r="E3829" s="33"/>
      <c r="F3829" s="42"/>
      <c r="G3829" s="42"/>
      <c r="I3829">
        <f t="shared" si="356"/>
        <v>0</v>
      </c>
      <c r="J3829">
        <f t="shared" si="357"/>
        <v>0</v>
      </c>
      <c r="L3829" s="107"/>
      <c r="M3829" s="110"/>
      <c r="N3829" s="109"/>
      <c r="P3829" s="38">
        <f t="shared" si="354"/>
        <v>0</v>
      </c>
      <c r="Q3829" s="105">
        <f t="shared" si="359"/>
        <v>0</v>
      </c>
      <c r="R3829" s="38">
        <f t="shared" si="355"/>
        <v>0</v>
      </c>
      <c r="S3829" s="40" t="str">
        <f t="shared" si="358"/>
        <v/>
      </c>
    </row>
    <row r="3830" spans="1:19">
      <c r="A3830" s="33"/>
      <c r="B3830" s="34"/>
      <c r="C3830" s="33"/>
      <c r="D3830" s="33"/>
      <c r="E3830" s="33"/>
      <c r="F3830" s="42"/>
      <c r="G3830" s="42"/>
      <c r="I3830">
        <f t="shared" si="356"/>
        <v>0</v>
      </c>
      <c r="J3830">
        <f t="shared" si="357"/>
        <v>0</v>
      </c>
      <c r="L3830" s="107"/>
      <c r="M3830" s="110"/>
      <c r="N3830" s="109"/>
      <c r="P3830" s="38">
        <f t="shared" si="354"/>
        <v>0</v>
      </c>
      <c r="Q3830" s="105">
        <f t="shared" si="359"/>
        <v>0</v>
      </c>
      <c r="R3830" s="38">
        <f t="shared" si="355"/>
        <v>0</v>
      </c>
      <c r="S3830" s="40" t="str">
        <f t="shared" si="358"/>
        <v/>
      </c>
    </row>
    <row r="3831" spans="1:19">
      <c r="A3831" s="33"/>
      <c r="B3831" s="34"/>
      <c r="C3831" s="33"/>
      <c r="D3831" s="33"/>
      <c r="E3831" s="33"/>
      <c r="F3831" s="42"/>
      <c r="G3831" s="42"/>
      <c r="I3831">
        <f t="shared" si="356"/>
        <v>0</v>
      </c>
      <c r="J3831">
        <f t="shared" si="357"/>
        <v>0</v>
      </c>
      <c r="L3831" s="107"/>
      <c r="M3831" s="110"/>
      <c r="N3831" s="109"/>
      <c r="P3831" s="38">
        <f t="shared" ref="P3831:P3894" si="360">I3831*L3831/1000</f>
        <v>0</v>
      </c>
      <c r="Q3831" s="105">
        <f t="shared" si="359"/>
        <v>0</v>
      </c>
      <c r="R3831" s="38">
        <f t="shared" ref="R3831:R3894" si="361">J3831*N3831/1000</f>
        <v>0</v>
      </c>
      <c r="S3831" s="40" t="str">
        <f t="shared" si="358"/>
        <v/>
      </c>
    </row>
    <row r="3832" spans="1:19">
      <c r="A3832" s="33"/>
      <c r="B3832" s="34"/>
      <c r="C3832" s="33"/>
      <c r="D3832" s="33"/>
      <c r="E3832" s="33"/>
      <c r="F3832" s="42"/>
      <c r="G3832" s="42"/>
      <c r="I3832">
        <f t="shared" ref="I3832:I3895" si="362">IF(OR(E3832="R",E3832="E"),D3832,IF(D3832&gt;=E3832,D3832-E3832,0))</f>
        <v>0</v>
      </c>
      <c r="J3832">
        <f t="shared" ref="J3832:J3895" si="363">IF(OR(E3832="R",E3832="E"),0,IF(E3832&gt;D3832,E3832-D3832,0))</f>
        <v>0</v>
      </c>
      <c r="L3832" s="107"/>
      <c r="M3832" s="110"/>
      <c r="N3832" s="109"/>
      <c r="P3832" s="38">
        <f t="shared" si="360"/>
        <v>0</v>
      </c>
      <c r="Q3832" s="105">
        <f t="shared" si="359"/>
        <v>0</v>
      </c>
      <c r="R3832" s="38">
        <f t="shared" si="361"/>
        <v>0</v>
      </c>
      <c r="S3832" s="40" t="str">
        <f t="shared" si="358"/>
        <v/>
      </c>
    </row>
    <row r="3833" spans="1:19">
      <c r="A3833" s="33"/>
      <c r="B3833" s="34"/>
      <c r="C3833" s="33"/>
      <c r="D3833" s="33"/>
      <c r="E3833" s="33"/>
      <c r="F3833" s="42"/>
      <c r="G3833" s="42"/>
      <c r="I3833">
        <f t="shared" si="362"/>
        <v>0</v>
      </c>
      <c r="J3833">
        <f t="shared" si="363"/>
        <v>0</v>
      </c>
      <c r="L3833" s="107"/>
      <c r="M3833" s="110"/>
      <c r="N3833" s="109"/>
      <c r="P3833" s="38">
        <f t="shared" si="360"/>
        <v>0</v>
      </c>
      <c r="Q3833" s="105">
        <f t="shared" si="359"/>
        <v>0</v>
      </c>
      <c r="R3833" s="38">
        <f t="shared" si="361"/>
        <v>0</v>
      </c>
      <c r="S3833" s="40" t="str">
        <f t="shared" si="358"/>
        <v/>
      </c>
    </row>
    <row r="3834" spans="1:19">
      <c r="A3834" s="33"/>
      <c r="B3834" s="34"/>
      <c r="C3834" s="33"/>
      <c r="D3834" s="33"/>
      <c r="E3834" s="33"/>
      <c r="F3834" s="42"/>
      <c r="G3834" s="42"/>
      <c r="I3834">
        <f t="shared" si="362"/>
        <v>0</v>
      </c>
      <c r="J3834">
        <f t="shared" si="363"/>
        <v>0</v>
      </c>
      <c r="L3834" s="107"/>
      <c r="M3834" s="110"/>
      <c r="N3834" s="109"/>
      <c r="P3834" s="38">
        <f t="shared" si="360"/>
        <v>0</v>
      </c>
      <c r="Q3834" s="105">
        <f t="shared" si="359"/>
        <v>0</v>
      </c>
      <c r="R3834" s="38">
        <f t="shared" si="361"/>
        <v>0</v>
      </c>
      <c r="S3834" s="40" t="str">
        <f t="shared" si="358"/>
        <v/>
      </c>
    </row>
    <row r="3835" spans="1:19">
      <c r="A3835" s="33"/>
      <c r="B3835" s="34"/>
      <c r="C3835" s="33"/>
      <c r="D3835" s="33"/>
      <c r="E3835" s="33"/>
      <c r="F3835" s="42"/>
      <c r="G3835" s="42"/>
      <c r="I3835">
        <f t="shared" si="362"/>
        <v>0</v>
      </c>
      <c r="J3835">
        <f t="shared" si="363"/>
        <v>0</v>
      </c>
      <c r="L3835" s="107"/>
      <c r="M3835" s="110"/>
      <c r="N3835" s="109"/>
      <c r="P3835" s="38">
        <f t="shared" si="360"/>
        <v>0</v>
      </c>
      <c r="Q3835" s="105">
        <f t="shared" si="359"/>
        <v>0</v>
      </c>
      <c r="R3835" s="38">
        <f t="shared" si="361"/>
        <v>0</v>
      </c>
      <c r="S3835" s="40" t="str">
        <f t="shared" si="358"/>
        <v/>
      </c>
    </row>
    <row r="3836" spans="1:19">
      <c r="A3836" s="33"/>
      <c r="B3836" s="34"/>
      <c r="C3836" s="33"/>
      <c r="D3836" s="33"/>
      <c r="E3836" s="33"/>
      <c r="F3836" s="42"/>
      <c r="G3836" s="42"/>
      <c r="I3836">
        <f t="shared" si="362"/>
        <v>0</v>
      </c>
      <c r="J3836">
        <f t="shared" si="363"/>
        <v>0</v>
      </c>
      <c r="L3836" s="107"/>
      <c r="M3836" s="110"/>
      <c r="N3836" s="109"/>
      <c r="P3836" s="38">
        <f t="shared" si="360"/>
        <v>0</v>
      </c>
      <c r="Q3836" s="105">
        <f t="shared" si="359"/>
        <v>0</v>
      </c>
      <c r="R3836" s="38">
        <f t="shared" si="361"/>
        <v>0</v>
      </c>
      <c r="S3836" s="40" t="str">
        <f t="shared" si="358"/>
        <v/>
      </c>
    </row>
    <row r="3837" spans="1:19">
      <c r="A3837" s="33"/>
      <c r="B3837" s="34"/>
      <c r="C3837" s="33"/>
      <c r="D3837" s="33"/>
      <c r="E3837" s="33"/>
      <c r="F3837" s="42"/>
      <c r="G3837" s="42"/>
      <c r="I3837">
        <f t="shared" si="362"/>
        <v>0</v>
      </c>
      <c r="J3837">
        <f t="shared" si="363"/>
        <v>0</v>
      </c>
      <c r="L3837" s="107"/>
      <c r="M3837" s="110"/>
      <c r="N3837" s="109"/>
      <c r="P3837" s="38">
        <f t="shared" si="360"/>
        <v>0</v>
      </c>
      <c r="Q3837" s="105">
        <f t="shared" si="359"/>
        <v>0</v>
      </c>
      <c r="R3837" s="38">
        <f t="shared" si="361"/>
        <v>0</v>
      </c>
      <c r="S3837" s="40" t="str">
        <f t="shared" si="358"/>
        <v/>
      </c>
    </row>
    <row r="3838" spans="1:19">
      <c r="A3838" s="33"/>
      <c r="B3838" s="34"/>
      <c r="C3838" s="33"/>
      <c r="D3838" s="33"/>
      <c r="E3838" s="33"/>
      <c r="F3838" s="42"/>
      <c r="G3838" s="42"/>
      <c r="I3838">
        <f t="shared" si="362"/>
        <v>0</v>
      </c>
      <c r="J3838">
        <f t="shared" si="363"/>
        <v>0</v>
      </c>
      <c r="L3838" s="107"/>
      <c r="M3838" s="110"/>
      <c r="N3838" s="109"/>
      <c r="P3838" s="38">
        <f t="shared" si="360"/>
        <v>0</v>
      </c>
      <c r="Q3838" s="105">
        <f t="shared" si="359"/>
        <v>0</v>
      </c>
      <c r="R3838" s="38">
        <f t="shared" si="361"/>
        <v>0</v>
      </c>
      <c r="S3838" s="40" t="str">
        <f t="shared" si="358"/>
        <v/>
      </c>
    </row>
    <row r="3839" spans="1:19">
      <c r="A3839" s="33"/>
      <c r="B3839" s="34"/>
      <c r="C3839" s="33"/>
      <c r="D3839" s="33"/>
      <c r="E3839" s="33"/>
      <c r="F3839" s="42"/>
      <c r="G3839" s="42"/>
      <c r="I3839">
        <f t="shared" si="362"/>
        <v>0</v>
      </c>
      <c r="J3839">
        <f t="shared" si="363"/>
        <v>0</v>
      </c>
      <c r="L3839" s="107"/>
      <c r="M3839" s="110"/>
      <c r="N3839" s="109"/>
      <c r="P3839" s="38">
        <f t="shared" si="360"/>
        <v>0</v>
      </c>
      <c r="Q3839" s="105">
        <f t="shared" si="359"/>
        <v>0</v>
      </c>
      <c r="R3839" s="38">
        <f t="shared" si="361"/>
        <v>0</v>
      </c>
      <c r="S3839" s="40" t="str">
        <f t="shared" si="358"/>
        <v/>
      </c>
    </row>
    <row r="3840" spans="1:19">
      <c r="A3840" s="33"/>
      <c r="B3840" s="34"/>
      <c r="C3840" s="33"/>
      <c r="D3840" s="33"/>
      <c r="E3840" s="33"/>
      <c r="F3840" s="42"/>
      <c r="G3840" s="42"/>
      <c r="I3840">
        <f t="shared" si="362"/>
        <v>0</v>
      </c>
      <c r="J3840">
        <f t="shared" si="363"/>
        <v>0</v>
      </c>
      <c r="L3840" s="107"/>
      <c r="M3840" s="110"/>
      <c r="N3840" s="109"/>
      <c r="P3840" s="38">
        <f t="shared" si="360"/>
        <v>0</v>
      </c>
      <c r="Q3840" s="105">
        <f t="shared" si="359"/>
        <v>0</v>
      </c>
      <c r="R3840" s="38">
        <f t="shared" si="361"/>
        <v>0</v>
      </c>
      <c r="S3840" s="40" t="str">
        <f t="shared" si="358"/>
        <v/>
      </c>
    </row>
    <row r="3841" spans="1:19">
      <c r="A3841" s="33"/>
      <c r="B3841" s="34"/>
      <c r="C3841" s="33"/>
      <c r="D3841" s="33"/>
      <c r="E3841" s="33"/>
      <c r="F3841" s="42"/>
      <c r="G3841" s="42"/>
      <c r="I3841">
        <f t="shared" si="362"/>
        <v>0</v>
      </c>
      <c r="J3841">
        <f t="shared" si="363"/>
        <v>0</v>
      </c>
      <c r="L3841" s="107"/>
      <c r="M3841" s="110"/>
      <c r="N3841" s="109"/>
      <c r="P3841" s="38">
        <f t="shared" si="360"/>
        <v>0</v>
      </c>
      <c r="Q3841" s="105">
        <f t="shared" si="359"/>
        <v>0</v>
      </c>
      <c r="R3841" s="38">
        <f t="shared" si="361"/>
        <v>0</v>
      </c>
      <c r="S3841" s="40" t="str">
        <f t="shared" si="358"/>
        <v/>
      </c>
    </row>
    <row r="3842" spans="1:19">
      <c r="A3842" s="33"/>
      <c r="B3842" s="34"/>
      <c r="C3842" s="33"/>
      <c r="D3842" s="33"/>
      <c r="E3842" s="33"/>
      <c r="F3842" s="42"/>
      <c r="G3842" s="42"/>
      <c r="I3842">
        <f t="shared" si="362"/>
        <v>0</v>
      </c>
      <c r="J3842">
        <f t="shared" si="363"/>
        <v>0</v>
      </c>
      <c r="L3842" s="107"/>
      <c r="M3842" s="110"/>
      <c r="N3842" s="109"/>
      <c r="P3842" s="38">
        <f t="shared" si="360"/>
        <v>0</v>
      </c>
      <c r="Q3842" s="105">
        <f t="shared" si="359"/>
        <v>0</v>
      </c>
      <c r="R3842" s="38">
        <f t="shared" si="361"/>
        <v>0</v>
      </c>
      <c r="S3842" s="40" t="str">
        <f t="shared" si="358"/>
        <v/>
      </c>
    </row>
    <row r="3843" spans="1:19">
      <c r="A3843" s="33"/>
      <c r="B3843" s="34"/>
      <c r="C3843" s="33"/>
      <c r="D3843" s="33"/>
      <c r="E3843" s="33"/>
      <c r="F3843" s="42"/>
      <c r="G3843" s="42"/>
      <c r="I3843">
        <f t="shared" si="362"/>
        <v>0</v>
      </c>
      <c r="J3843">
        <f t="shared" si="363"/>
        <v>0</v>
      </c>
      <c r="L3843" s="107"/>
      <c r="M3843" s="110"/>
      <c r="N3843" s="109"/>
      <c r="P3843" s="38">
        <f t="shared" si="360"/>
        <v>0</v>
      </c>
      <c r="Q3843" s="105">
        <f t="shared" si="359"/>
        <v>0</v>
      </c>
      <c r="R3843" s="38">
        <f t="shared" si="361"/>
        <v>0</v>
      </c>
      <c r="S3843" s="40" t="str">
        <f t="shared" si="358"/>
        <v/>
      </c>
    </row>
    <row r="3844" spans="1:19">
      <c r="A3844" s="33"/>
      <c r="B3844" s="34"/>
      <c r="C3844" s="33"/>
      <c r="D3844" s="33"/>
      <c r="E3844" s="33"/>
      <c r="F3844" s="42"/>
      <c r="G3844" s="42"/>
      <c r="I3844">
        <f t="shared" si="362"/>
        <v>0</v>
      </c>
      <c r="J3844">
        <f t="shared" si="363"/>
        <v>0</v>
      </c>
      <c r="L3844" s="107"/>
      <c r="M3844" s="110"/>
      <c r="N3844" s="109"/>
      <c r="P3844" s="38">
        <f t="shared" si="360"/>
        <v>0</v>
      </c>
      <c r="Q3844" s="105">
        <f t="shared" si="359"/>
        <v>0</v>
      </c>
      <c r="R3844" s="38">
        <f t="shared" si="361"/>
        <v>0</v>
      </c>
      <c r="S3844" s="40" t="str">
        <f t="shared" si="358"/>
        <v/>
      </c>
    </row>
    <row r="3845" spans="1:19">
      <c r="A3845" s="33"/>
      <c r="B3845" s="34"/>
      <c r="C3845" s="33"/>
      <c r="D3845" s="33"/>
      <c r="E3845" s="33"/>
      <c r="F3845" s="42"/>
      <c r="G3845" s="42"/>
      <c r="I3845">
        <f t="shared" si="362"/>
        <v>0</v>
      </c>
      <c r="J3845">
        <f t="shared" si="363"/>
        <v>0</v>
      </c>
      <c r="L3845" s="107"/>
      <c r="M3845" s="110"/>
      <c r="N3845" s="109"/>
      <c r="P3845" s="38">
        <f t="shared" si="360"/>
        <v>0</v>
      </c>
      <c r="Q3845" s="105">
        <f t="shared" si="359"/>
        <v>0</v>
      </c>
      <c r="R3845" s="38">
        <f t="shared" si="361"/>
        <v>0</v>
      </c>
      <c r="S3845" s="40" t="str">
        <f t="shared" si="358"/>
        <v/>
      </c>
    </row>
    <row r="3846" spans="1:19">
      <c r="A3846" s="33"/>
      <c r="B3846" s="34"/>
      <c r="C3846" s="33"/>
      <c r="D3846" s="33"/>
      <c r="E3846" s="33"/>
      <c r="F3846" s="42"/>
      <c r="G3846" s="42"/>
      <c r="I3846">
        <f t="shared" si="362"/>
        <v>0</v>
      </c>
      <c r="J3846">
        <f t="shared" si="363"/>
        <v>0</v>
      </c>
      <c r="L3846" s="107"/>
      <c r="M3846" s="110"/>
      <c r="N3846" s="109"/>
      <c r="P3846" s="38">
        <f t="shared" si="360"/>
        <v>0</v>
      </c>
      <c r="Q3846" s="105">
        <f t="shared" si="359"/>
        <v>0</v>
      </c>
      <c r="R3846" s="38">
        <f t="shared" si="361"/>
        <v>0</v>
      </c>
      <c r="S3846" s="40" t="str">
        <f t="shared" si="358"/>
        <v/>
      </c>
    </row>
    <row r="3847" spans="1:19">
      <c r="A3847" s="33"/>
      <c r="B3847" s="34"/>
      <c r="C3847" s="33"/>
      <c r="D3847" s="33"/>
      <c r="E3847" s="33"/>
      <c r="F3847" s="42"/>
      <c r="G3847" s="42"/>
      <c r="I3847">
        <f t="shared" si="362"/>
        <v>0</v>
      </c>
      <c r="J3847">
        <f t="shared" si="363"/>
        <v>0</v>
      </c>
      <c r="L3847" s="107"/>
      <c r="M3847" s="110"/>
      <c r="N3847" s="109"/>
      <c r="P3847" s="38">
        <f t="shared" si="360"/>
        <v>0</v>
      </c>
      <c r="Q3847" s="105">
        <f t="shared" si="359"/>
        <v>0</v>
      </c>
      <c r="R3847" s="38">
        <f t="shared" si="361"/>
        <v>0</v>
      </c>
      <c r="S3847" s="40" t="str">
        <f t="shared" ref="S3847:S3910" si="364">IF(C3847=1,SUM(R3847:R3870)-SUM(P3847:P3870),"")</f>
        <v/>
      </c>
    </row>
    <row r="3848" spans="1:19">
      <c r="A3848" s="33"/>
      <c r="B3848" s="34"/>
      <c r="C3848" s="33"/>
      <c r="D3848" s="33"/>
      <c r="E3848" s="33"/>
      <c r="F3848" s="42"/>
      <c r="G3848" s="42"/>
      <c r="I3848">
        <f t="shared" si="362"/>
        <v>0</v>
      </c>
      <c r="J3848">
        <f t="shared" si="363"/>
        <v>0</v>
      </c>
      <c r="L3848" s="107"/>
      <c r="M3848" s="110"/>
      <c r="N3848" s="109"/>
      <c r="P3848" s="38">
        <f t="shared" si="360"/>
        <v>0</v>
      </c>
      <c r="Q3848" s="105">
        <f t="shared" ref="Q3848:Q3911" si="365">I3848*M3848/1000</f>
        <v>0</v>
      </c>
      <c r="R3848" s="38">
        <f t="shared" si="361"/>
        <v>0</v>
      </c>
      <c r="S3848" s="40" t="str">
        <f t="shared" si="364"/>
        <v/>
      </c>
    </row>
    <row r="3849" spans="1:19">
      <c r="A3849" s="33"/>
      <c r="B3849" s="34"/>
      <c r="C3849" s="33"/>
      <c r="D3849" s="33"/>
      <c r="E3849" s="33"/>
      <c r="F3849" s="42"/>
      <c r="G3849" s="42"/>
      <c r="I3849">
        <f t="shared" si="362"/>
        <v>0</v>
      </c>
      <c r="J3849">
        <f t="shared" si="363"/>
        <v>0</v>
      </c>
      <c r="L3849" s="107"/>
      <c r="M3849" s="110"/>
      <c r="N3849" s="109"/>
      <c r="P3849" s="38">
        <f t="shared" si="360"/>
        <v>0</v>
      </c>
      <c r="Q3849" s="105">
        <f t="shared" si="365"/>
        <v>0</v>
      </c>
      <c r="R3849" s="38">
        <f t="shared" si="361"/>
        <v>0</v>
      </c>
      <c r="S3849" s="40" t="str">
        <f t="shared" si="364"/>
        <v/>
      </c>
    </row>
    <row r="3850" spans="1:19">
      <c r="A3850" s="33"/>
      <c r="B3850" s="34"/>
      <c r="C3850" s="33"/>
      <c r="D3850" s="33"/>
      <c r="E3850" s="33"/>
      <c r="F3850" s="42"/>
      <c r="G3850" s="42"/>
      <c r="I3850">
        <f t="shared" si="362"/>
        <v>0</v>
      </c>
      <c r="J3850">
        <f t="shared" si="363"/>
        <v>0</v>
      </c>
      <c r="L3850" s="107"/>
      <c r="M3850" s="110"/>
      <c r="N3850" s="109"/>
      <c r="P3850" s="38">
        <f t="shared" si="360"/>
        <v>0</v>
      </c>
      <c r="Q3850" s="105">
        <f t="shared" si="365"/>
        <v>0</v>
      </c>
      <c r="R3850" s="38">
        <f t="shared" si="361"/>
        <v>0</v>
      </c>
      <c r="S3850" s="40" t="str">
        <f t="shared" si="364"/>
        <v/>
      </c>
    </row>
    <row r="3851" spans="1:19">
      <c r="A3851" s="33"/>
      <c r="B3851" s="34"/>
      <c r="C3851" s="33"/>
      <c r="D3851" s="33"/>
      <c r="E3851" s="33"/>
      <c r="F3851" s="42"/>
      <c r="G3851" s="42"/>
      <c r="I3851">
        <f t="shared" si="362"/>
        <v>0</v>
      </c>
      <c r="J3851">
        <f t="shared" si="363"/>
        <v>0</v>
      </c>
      <c r="L3851" s="107"/>
      <c r="M3851" s="110"/>
      <c r="N3851" s="109"/>
      <c r="P3851" s="38">
        <f t="shared" si="360"/>
        <v>0</v>
      </c>
      <c r="Q3851" s="105">
        <f t="shared" si="365"/>
        <v>0</v>
      </c>
      <c r="R3851" s="38">
        <f t="shared" si="361"/>
        <v>0</v>
      </c>
      <c r="S3851" s="40" t="str">
        <f t="shared" si="364"/>
        <v/>
      </c>
    </row>
    <row r="3852" spans="1:19">
      <c r="A3852" s="33"/>
      <c r="B3852" s="34"/>
      <c r="C3852" s="33"/>
      <c r="D3852" s="33"/>
      <c r="E3852" s="33"/>
      <c r="F3852" s="42"/>
      <c r="G3852" s="42"/>
      <c r="I3852">
        <f t="shared" si="362"/>
        <v>0</v>
      </c>
      <c r="J3852">
        <f t="shared" si="363"/>
        <v>0</v>
      </c>
      <c r="L3852" s="107"/>
      <c r="M3852" s="110"/>
      <c r="N3852" s="109"/>
      <c r="P3852" s="38">
        <f t="shared" si="360"/>
        <v>0</v>
      </c>
      <c r="Q3852" s="105">
        <f t="shared" si="365"/>
        <v>0</v>
      </c>
      <c r="R3852" s="38">
        <f t="shared" si="361"/>
        <v>0</v>
      </c>
      <c r="S3852" s="40" t="str">
        <f t="shared" si="364"/>
        <v/>
      </c>
    </row>
    <row r="3853" spans="1:19">
      <c r="A3853" s="33"/>
      <c r="B3853" s="34"/>
      <c r="C3853" s="33"/>
      <c r="D3853" s="33"/>
      <c r="E3853" s="33"/>
      <c r="F3853" s="42"/>
      <c r="G3853" s="42"/>
      <c r="I3853">
        <f t="shared" si="362"/>
        <v>0</v>
      </c>
      <c r="J3853">
        <f t="shared" si="363"/>
        <v>0</v>
      </c>
      <c r="L3853" s="107"/>
      <c r="M3853" s="110"/>
      <c r="N3853" s="109"/>
      <c r="P3853" s="38">
        <f t="shared" si="360"/>
        <v>0</v>
      </c>
      <c r="Q3853" s="105">
        <f t="shared" si="365"/>
        <v>0</v>
      </c>
      <c r="R3853" s="38">
        <f t="shared" si="361"/>
        <v>0</v>
      </c>
      <c r="S3853" s="40" t="str">
        <f t="shared" si="364"/>
        <v/>
      </c>
    </row>
    <row r="3854" spans="1:19">
      <c r="A3854" s="33"/>
      <c r="B3854" s="34"/>
      <c r="C3854" s="33"/>
      <c r="D3854" s="33"/>
      <c r="E3854" s="33"/>
      <c r="F3854" s="42"/>
      <c r="G3854" s="42"/>
      <c r="I3854">
        <f t="shared" si="362"/>
        <v>0</v>
      </c>
      <c r="J3854">
        <f t="shared" si="363"/>
        <v>0</v>
      </c>
      <c r="L3854" s="107"/>
      <c r="M3854" s="110"/>
      <c r="N3854" s="109"/>
      <c r="P3854" s="38">
        <f t="shared" si="360"/>
        <v>0</v>
      </c>
      <c r="Q3854" s="105">
        <f t="shared" si="365"/>
        <v>0</v>
      </c>
      <c r="R3854" s="38">
        <f t="shared" si="361"/>
        <v>0</v>
      </c>
      <c r="S3854" s="40" t="str">
        <f t="shared" si="364"/>
        <v/>
      </c>
    </row>
    <row r="3855" spans="1:19">
      <c r="A3855" s="33"/>
      <c r="B3855" s="34"/>
      <c r="C3855" s="33"/>
      <c r="D3855" s="33"/>
      <c r="E3855" s="33"/>
      <c r="F3855" s="42"/>
      <c r="G3855" s="42"/>
      <c r="I3855">
        <f t="shared" si="362"/>
        <v>0</v>
      </c>
      <c r="J3855">
        <f t="shared" si="363"/>
        <v>0</v>
      </c>
      <c r="L3855" s="107"/>
      <c r="M3855" s="110"/>
      <c r="N3855" s="109"/>
      <c r="P3855" s="38">
        <f t="shared" si="360"/>
        <v>0</v>
      </c>
      <c r="Q3855" s="105">
        <f t="shared" si="365"/>
        <v>0</v>
      </c>
      <c r="R3855" s="38">
        <f t="shared" si="361"/>
        <v>0</v>
      </c>
      <c r="S3855" s="40" t="str">
        <f t="shared" si="364"/>
        <v/>
      </c>
    </row>
    <row r="3856" spans="1:19">
      <c r="A3856" s="33"/>
      <c r="B3856" s="34"/>
      <c r="C3856" s="33"/>
      <c r="D3856" s="33"/>
      <c r="E3856" s="33"/>
      <c r="F3856" s="42"/>
      <c r="G3856" s="42"/>
      <c r="I3856">
        <f t="shared" si="362"/>
        <v>0</v>
      </c>
      <c r="J3856">
        <f t="shared" si="363"/>
        <v>0</v>
      </c>
      <c r="L3856" s="107"/>
      <c r="M3856" s="110"/>
      <c r="N3856" s="109"/>
      <c r="P3856" s="38">
        <f t="shared" si="360"/>
        <v>0</v>
      </c>
      <c r="Q3856" s="105">
        <f t="shared" si="365"/>
        <v>0</v>
      </c>
      <c r="R3856" s="38">
        <f t="shared" si="361"/>
        <v>0</v>
      </c>
      <c r="S3856" s="40" t="str">
        <f t="shared" si="364"/>
        <v/>
      </c>
    </row>
    <row r="3857" spans="1:19">
      <c r="A3857" s="33"/>
      <c r="B3857" s="34"/>
      <c r="C3857" s="33"/>
      <c r="D3857" s="33"/>
      <c r="E3857" s="33"/>
      <c r="F3857" s="42"/>
      <c r="G3857" s="42"/>
      <c r="I3857">
        <f t="shared" si="362"/>
        <v>0</v>
      </c>
      <c r="J3857">
        <f t="shared" si="363"/>
        <v>0</v>
      </c>
      <c r="L3857" s="107"/>
      <c r="M3857" s="110"/>
      <c r="N3857" s="109"/>
      <c r="P3857" s="38">
        <f t="shared" si="360"/>
        <v>0</v>
      </c>
      <c r="Q3857" s="105">
        <f t="shared" si="365"/>
        <v>0</v>
      </c>
      <c r="R3857" s="38">
        <f t="shared" si="361"/>
        <v>0</v>
      </c>
      <c r="S3857" s="40" t="str">
        <f t="shared" si="364"/>
        <v/>
      </c>
    </row>
    <row r="3858" spans="1:19">
      <c r="A3858" s="33"/>
      <c r="B3858" s="34"/>
      <c r="C3858" s="33"/>
      <c r="D3858" s="33"/>
      <c r="E3858" s="33"/>
      <c r="F3858" s="42"/>
      <c r="G3858" s="42"/>
      <c r="I3858">
        <f t="shared" si="362"/>
        <v>0</v>
      </c>
      <c r="J3858">
        <f t="shared" si="363"/>
        <v>0</v>
      </c>
      <c r="L3858" s="107"/>
      <c r="M3858" s="110"/>
      <c r="N3858" s="109"/>
      <c r="P3858" s="38">
        <f t="shared" si="360"/>
        <v>0</v>
      </c>
      <c r="Q3858" s="105">
        <f t="shared" si="365"/>
        <v>0</v>
      </c>
      <c r="R3858" s="38">
        <f t="shared" si="361"/>
        <v>0</v>
      </c>
      <c r="S3858" s="40" t="str">
        <f t="shared" si="364"/>
        <v/>
      </c>
    </row>
    <row r="3859" spans="1:19">
      <c r="A3859" s="33"/>
      <c r="B3859" s="34"/>
      <c r="C3859" s="33"/>
      <c r="D3859" s="33"/>
      <c r="E3859" s="33"/>
      <c r="F3859" s="42"/>
      <c r="G3859" s="42"/>
      <c r="I3859">
        <f t="shared" si="362"/>
        <v>0</v>
      </c>
      <c r="J3859">
        <f t="shared" si="363"/>
        <v>0</v>
      </c>
      <c r="L3859" s="107"/>
      <c r="M3859" s="110"/>
      <c r="N3859" s="109"/>
      <c r="P3859" s="38">
        <f t="shared" si="360"/>
        <v>0</v>
      </c>
      <c r="Q3859" s="105">
        <f t="shared" si="365"/>
        <v>0</v>
      </c>
      <c r="R3859" s="38">
        <f t="shared" si="361"/>
        <v>0</v>
      </c>
      <c r="S3859" s="40" t="str">
        <f t="shared" si="364"/>
        <v/>
      </c>
    </row>
    <row r="3860" spans="1:19">
      <c r="A3860" s="33"/>
      <c r="B3860" s="34"/>
      <c r="C3860" s="33"/>
      <c r="D3860" s="33"/>
      <c r="E3860" s="33"/>
      <c r="F3860" s="42"/>
      <c r="G3860" s="42"/>
      <c r="I3860">
        <f t="shared" si="362"/>
        <v>0</v>
      </c>
      <c r="J3860">
        <f t="shared" si="363"/>
        <v>0</v>
      </c>
      <c r="L3860" s="107"/>
      <c r="M3860" s="110"/>
      <c r="N3860" s="109"/>
      <c r="P3860" s="38">
        <f t="shared" si="360"/>
        <v>0</v>
      </c>
      <c r="Q3860" s="105">
        <f t="shared" si="365"/>
        <v>0</v>
      </c>
      <c r="R3860" s="38">
        <f t="shared" si="361"/>
        <v>0</v>
      </c>
      <c r="S3860" s="40" t="str">
        <f t="shared" si="364"/>
        <v/>
      </c>
    </row>
    <row r="3861" spans="1:19">
      <c r="A3861" s="33"/>
      <c r="B3861" s="34"/>
      <c r="C3861" s="33"/>
      <c r="D3861" s="33"/>
      <c r="E3861" s="33"/>
      <c r="F3861" s="42"/>
      <c r="G3861" s="42"/>
      <c r="I3861">
        <f t="shared" si="362"/>
        <v>0</v>
      </c>
      <c r="J3861">
        <f t="shared" si="363"/>
        <v>0</v>
      </c>
      <c r="L3861" s="107"/>
      <c r="M3861" s="110"/>
      <c r="N3861" s="109"/>
      <c r="P3861" s="38">
        <f t="shared" si="360"/>
        <v>0</v>
      </c>
      <c r="Q3861" s="105">
        <f t="shared" si="365"/>
        <v>0</v>
      </c>
      <c r="R3861" s="38">
        <f t="shared" si="361"/>
        <v>0</v>
      </c>
      <c r="S3861" s="40" t="str">
        <f t="shared" si="364"/>
        <v/>
      </c>
    </row>
    <row r="3862" spans="1:19">
      <c r="A3862" s="33"/>
      <c r="B3862" s="34"/>
      <c r="C3862" s="33"/>
      <c r="D3862" s="33"/>
      <c r="E3862" s="33"/>
      <c r="F3862" s="42"/>
      <c r="G3862" s="42"/>
      <c r="I3862">
        <f t="shared" si="362"/>
        <v>0</v>
      </c>
      <c r="J3862">
        <f t="shared" si="363"/>
        <v>0</v>
      </c>
      <c r="L3862" s="107"/>
      <c r="M3862" s="110"/>
      <c r="N3862" s="109"/>
      <c r="P3862" s="38">
        <f t="shared" si="360"/>
        <v>0</v>
      </c>
      <c r="Q3862" s="105">
        <f t="shared" si="365"/>
        <v>0</v>
      </c>
      <c r="R3862" s="38">
        <f t="shared" si="361"/>
        <v>0</v>
      </c>
      <c r="S3862" s="40" t="str">
        <f t="shared" si="364"/>
        <v/>
      </c>
    </row>
    <row r="3863" spans="1:19">
      <c r="A3863" s="33"/>
      <c r="B3863" s="34"/>
      <c r="C3863" s="33"/>
      <c r="D3863" s="33"/>
      <c r="E3863" s="33"/>
      <c r="F3863" s="42"/>
      <c r="G3863" s="42"/>
      <c r="I3863">
        <f t="shared" si="362"/>
        <v>0</v>
      </c>
      <c r="J3863">
        <f t="shared" si="363"/>
        <v>0</v>
      </c>
      <c r="L3863" s="107"/>
      <c r="M3863" s="110"/>
      <c r="N3863" s="109"/>
      <c r="P3863" s="38">
        <f t="shared" si="360"/>
        <v>0</v>
      </c>
      <c r="Q3863" s="105">
        <f t="shared" si="365"/>
        <v>0</v>
      </c>
      <c r="R3863" s="38">
        <f t="shared" si="361"/>
        <v>0</v>
      </c>
      <c r="S3863" s="40" t="str">
        <f t="shared" si="364"/>
        <v/>
      </c>
    </row>
    <row r="3864" spans="1:19">
      <c r="A3864" s="33"/>
      <c r="B3864" s="34"/>
      <c r="C3864" s="33"/>
      <c r="D3864" s="33"/>
      <c r="E3864" s="33"/>
      <c r="F3864" s="42"/>
      <c r="G3864" s="42"/>
      <c r="I3864">
        <f t="shared" si="362"/>
        <v>0</v>
      </c>
      <c r="J3864">
        <f t="shared" si="363"/>
        <v>0</v>
      </c>
      <c r="L3864" s="107"/>
      <c r="M3864" s="110"/>
      <c r="N3864" s="109"/>
      <c r="P3864" s="38">
        <f t="shared" si="360"/>
        <v>0</v>
      </c>
      <c r="Q3864" s="105">
        <f t="shared" si="365"/>
        <v>0</v>
      </c>
      <c r="R3864" s="38">
        <f t="shared" si="361"/>
        <v>0</v>
      </c>
      <c r="S3864" s="40" t="str">
        <f t="shared" si="364"/>
        <v/>
      </c>
    </row>
    <row r="3865" spans="1:19">
      <c r="A3865" s="33"/>
      <c r="B3865" s="34"/>
      <c r="C3865" s="33"/>
      <c r="D3865" s="33"/>
      <c r="E3865" s="33"/>
      <c r="F3865" s="42"/>
      <c r="G3865" s="42"/>
      <c r="I3865">
        <f t="shared" si="362"/>
        <v>0</v>
      </c>
      <c r="J3865">
        <f t="shared" si="363"/>
        <v>0</v>
      </c>
      <c r="L3865" s="107"/>
      <c r="M3865" s="110"/>
      <c r="N3865" s="109"/>
      <c r="P3865" s="38">
        <f t="shared" si="360"/>
        <v>0</v>
      </c>
      <c r="Q3865" s="105">
        <f t="shared" si="365"/>
        <v>0</v>
      </c>
      <c r="R3865" s="38">
        <f t="shared" si="361"/>
        <v>0</v>
      </c>
      <c r="S3865" s="40" t="str">
        <f t="shared" si="364"/>
        <v/>
      </c>
    </row>
    <row r="3866" spans="1:19">
      <c r="A3866" s="33"/>
      <c r="B3866" s="34"/>
      <c r="C3866" s="33"/>
      <c r="D3866" s="33"/>
      <c r="E3866" s="33"/>
      <c r="F3866" s="42"/>
      <c r="G3866" s="42"/>
      <c r="I3866">
        <f t="shared" si="362"/>
        <v>0</v>
      </c>
      <c r="J3866">
        <f t="shared" si="363"/>
        <v>0</v>
      </c>
      <c r="L3866" s="107"/>
      <c r="M3866" s="110"/>
      <c r="N3866" s="109"/>
      <c r="P3866" s="38">
        <f t="shared" si="360"/>
        <v>0</v>
      </c>
      <c r="Q3866" s="105">
        <f t="shared" si="365"/>
        <v>0</v>
      </c>
      <c r="R3866" s="38">
        <f t="shared" si="361"/>
        <v>0</v>
      </c>
      <c r="S3866" s="40" t="str">
        <f t="shared" si="364"/>
        <v/>
      </c>
    </row>
    <row r="3867" spans="1:19">
      <c r="A3867" s="33"/>
      <c r="B3867" s="34"/>
      <c r="C3867" s="33"/>
      <c r="D3867" s="33"/>
      <c r="E3867" s="33"/>
      <c r="F3867" s="42"/>
      <c r="G3867" s="42"/>
      <c r="I3867">
        <f t="shared" si="362"/>
        <v>0</v>
      </c>
      <c r="J3867">
        <f t="shared" si="363"/>
        <v>0</v>
      </c>
      <c r="L3867" s="107"/>
      <c r="M3867" s="110"/>
      <c r="N3867" s="109"/>
      <c r="P3867" s="38">
        <f t="shared" si="360"/>
        <v>0</v>
      </c>
      <c r="Q3867" s="105">
        <f t="shared" si="365"/>
        <v>0</v>
      </c>
      <c r="R3867" s="38">
        <f t="shared" si="361"/>
        <v>0</v>
      </c>
      <c r="S3867" s="40" t="str">
        <f t="shared" si="364"/>
        <v/>
      </c>
    </row>
    <row r="3868" spans="1:19">
      <c r="A3868" s="33"/>
      <c r="B3868" s="34"/>
      <c r="C3868" s="33"/>
      <c r="D3868" s="33"/>
      <c r="E3868" s="33"/>
      <c r="F3868" s="42"/>
      <c r="G3868" s="42"/>
      <c r="I3868">
        <f t="shared" si="362"/>
        <v>0</v>
      </c>
      <c r="J3868">
        <f t="shared" si="363"/>
        <v>0</v>
      </c>
      <c r="L3868" s="107"/>
      <c r="M3868" s="110"/>
      <c r="N3868" s="109"/>
      <c r="P3868" s="38">
        <f t="shared" si="360"/>
        <v>0</v>
      </c>
      <c r="Q3868" s="105">
        <f t="shared" si="365"/>
        <v>0</v>
      </c>
      <c r="R3868" s="38">
        <f t="shared" si="361"/>
        <v>0</v>
      </c>
      <c r="S3868" s="40" t="str">
        <f t="shared" si="364"/>
        <v/>
      </c>
    </row>
    <row r="3869" spans="1:19">
      <c r="A3869" s="33"/>
      <c r="B3869" s="34"/>
      <c r="C3869" s="33"/>
      <c r="D3869" s="33"/>
      <c r="E3869" s="33"/>
      <c r="F3869" s="42"/>
      <c r="G3869" s="42"/>
      <c r="I3869">
        <f t="shared" si="362"/>
        <v>0</v>
      </c>
      <c r="J3869">
        <f t="shared" si="363"/>
        <v>0</v>
      </c>
      <c r="L3869" s="107"/>
      <c r="M3869" s="110"/>
      <c r="N3869" s="109"/>
      <c r="P3869" s="38">
        <f t="shared" si="360"/>
        <v>0</v>
      </c>
      <c r="Q3869" s="105">
        <f t="shared" si="365"/>
        <v>0</v>
      </c>
      <c r="R3869" s="38">
        <f t="shared" si="361"/>
        <v>0</v>
      </c>
      <c r="S3869" s="40" t="str">
        <f t="shared" si="364"/>
        <v/>
      </c>
    </row>
    <row r="3870" spans="1:19">
      <c r="A3870" s="33"/>
      <c r="B3870" s="34"/>
      <c r="C3870" s="33"/>
      <c r="D3870" s="33"/>
      <c r="E3870" s="33"/>
      <c r="F3870" s="42"/>
      <c r="G3870" s="42"/>
      <c r="I3870">
        <f t="shared" si="362"/>
        <v>0</v>
      </c>
      <c r="J3870">
        <f t="shared" si="363"/>
        <v>0</v>
      </c>
      <c r="L3870" s="107"/>
      <c r="M3870" s="110"/>
      <c r="N3870" s="109"/>
      <c r="P3870" s="38">
        <f t="shared" si="360"/>
        <v>0</v>
      </c>
      <c r="Q3870" s="105">
        <f t="shared" si="365"/>
        <v>0</v>
      </c>
      <c r="R3870" s="38">
        <f t="shared" si="361"/>
        <v>0</v>
      </c>
      <c r="S3870" s="40" t="str">
        <f t="shared" si="364"/>
        <v/>
      </c>
    </row>
    <row r="3871" spans="1:19">
      <c r="A3871" s="33"/>
      <c r="B3871" s="34"/>
      <c r="C3871" s="33"/>
      <c r="D3871" s="33"/>
      <c r="E3871" s="33"/>
      <c r="F3871" s="42"/>
      <c r="G3871" s="42"/>
      <c r="I3871">
        <f t="shared" si="362"/>
        <v>0</v>
      </c>
      <c r="J3871">
        <f t="shared" si="363"/>
        <v>0</v>
      </c>
      <c r="L3871" s="107"/>
      <c r="M3871" s="110"/>
      <c r="N3871" s="109"/>
      <c r="P3871" s="38">
        <f t="shared" si="360"/>
        <v>0</v>
      </c>
      <c r="Q3871" s="105">
        <f t="shared" si="365"/>
        <v>0</v>
      </c>
      <c r="R3871" s="38">
        <f t="shared" si="361"/>
        <v>0</v>
      </c>
      <c r="S3871" s="40" t="str">
        <f t="shared" si="364"/>
        <v/>
      </c>
    </row>
    <row r="3872" spans="1:19">
      <c r="A3872" s="33"/>
      <c r="B3872" s="34"/>
      <c r="C3872" s="33"/>
      <c r="D3872" s="33"/>
      <c r="E3872" s="33"/>
      <c r="F3872" s="42"/>
      <c r="G3872" s="42"/>
      <c r="I3872">
        <f t="shared" si="362"/>
        <v>0</v>
      </c>
      <c r="J3872">
        <f t="shared" si="363"/>
        <v>0</v>
      </c>
      <c r="L3872" s="107"/>
      <c r="M3872" s="110"/>
      <c r="N3872" s="109"/>
      <c r="P3872" s="38">
        <f t="shared" si="360"/>
        <v>0</v>
      </c>
      <c r="Q3872" s="105">
        <f t="shared" si="365"/>
        <v>0</v>
      </c>
      <c r="R3872" s="38">
        <f t="shared" si="361"/>
        <v>0</v>
      </c>
      <c r="S3872" s="40" t="str">
        <f t="shared" si="364"/>
        <v/>
      </c>
    </row>
    <row r="3873" spans="1:19">
      <c r="A3873" s="33"/>
      <c r="B3873" s="34"/>
      <c r="C3873" s="33"/>
      <c r="D3873" s="33"/>
      <c r="E3873" s="33"/>
      <c r="F3873" s="42"/>
      <c r="G3873" s="42"/>
      <c r="I3873">
        <f t="shared" si="362"/>
        <v>0</v>
      </c>
      <c r="J3873">
        <f t="shared" si="363"/>
        <v>0</v>
      </c>
      <c r="L3873" s="107"/>
      <c r="M3873" s="110"/>
      <c r="N3873" s="109"/>
      <c r="P3873" s="38">
        <f t="shared" si="360"/>
        <v>0</v>
      </c>
      <c r="Q3873" s="105">
        <f t="shared" si="365"/>
        <v>0</v>
      </c>
      <c r="R3873" s="38">
        <f t="shared" si="361"/>
        <v>0</v>
      </c>
      <c r="S3873" s="40" t="str">
        <f t="shared" si="364"/>
        <v/>
      </c>
    </row>
    <row r="3874" spans="1:19">
      <c r="A3874" s="33"/>
      <c r="B3874" s="34"/>
      <c r="C3874" s="33"/>
      <c r="D3874" s="33"/>
      <c r="E3874" s="33"/>
      <c r="F3874" s="42"/>
      <c r="G3874" s="42"/>
      <c r="I3874">
        <f t="shared" si="362"/>
        <v>0</v>
      </c>
      <c r="J3874">
        <f t="shared" si="363"/>
        <v>0</v>
      </c>
      <c r="L3874" s="107"/>
      <c r="M3874" s="110"/>
      <c r="N3874" s="109"/>
      <c r="P3874" s="38">
        <f t="shared" si="360"/>
        <v>0</v>
      </c>
      <c r="Q3874" s="105">
        <f t="shared" si="365"/>
        <v>0</v>
      </c>
      <c r="R3874" s="38">
        <f t="shared" si="361"/>
        <v>0</v>
      </c>
      <c r="S3874" s="40" t="str">
        <f t="shared" si="364"/>
        <v/>
      </c>
    </row>
    <row r="3875" spans="1:19">
      <c r="A3875" s="33"/>
      <c r="B3875" s="34"/>
      <c r="C3875" s="33"/>
      <c r="D3875" s="33"/>
      <c r="E3875" s="33"/>
      <c r="F3875" s="42"/>
      <c r="G3875" s="42"/>
      <c r="I3875">
        <f t="shared" si="362"/>
        <v>0</v>
      </c>
      <c r="J3875">
        <f t="shared" si="363"/>
        <v>0</v>
      </c>
      <c r="L3875" s="107"/>
      <c r="M3875" s="110"/>
      <c r="N3875" s="109"/>
      <c r="P3875" s="38">
        <f t="shared" si="360"/>
        <v>0</v>
      </c>
      <c r="Q3875" s="105">
        <f t="shared" si="365"/>
        <v>0</v>
      </c>
      <c r="R3875" s="38">
        <f t="shared" si="361"/>
        <v>0</v>
      </c>
      <c r="S3875" s="40" t="str">
        <f t="shared" si="364"/>
        <v/>
      </c>
    </row>
    <row r="3876" spans="1:19">
      <c r="A3876" s="33"/>
      <c r="B3876" s="34"/>
      <c r="C3876" s="33"/>
      <c r="D3876" s="33"/>
      <c r="E3876" s="33"/>
      <c r="F3876" s="42"/>
      <c r="G3876" s="42"/>
      <c r="I3876">
        <f t="shared" si="362"/>
        <v>0</v>
      </c>
      <c r="J3876">
        <f t="shared" si="363"/>
        <v>0</v>
      </c>
      <c r="L3876" s="107"/>
      <c r="M3876" s="110"/>
      <c r="N3876" s="109"/>
      <c r="P3876" s="38">
        <f t="shared" si="360"/>
        <v>0</v>
      </c>
      <c r="Q3876" s="105">
        <f t="shared" si="365"/>
        <v>0</v>
      </c>
      <c r="R3876" s="38">
        <f t="shared" si="361"/>
        <v>0</v>
      </c>
      <c r="S3876" s="40" t="str">
        <f t="shared" si="364"/>
        <v/>
      </c>
    </row>
    <row r="3877" spans="1:19">
      <c r="A3877" s="33"/>
      <c r="B3877" s="34"/>
      <c r="C3877" s="33"/>
      <c r="D3877" s="33"/>
      <c r="E3877" s="33"/>
      <c r="F3877" s="42"/>
      <c r="G3877" s="42"/>
      <c r="I3877">
        <f t="shared" si="362"/>
        <v>0</v>
      </c>
      <c r="J3877">
        <f t="shared" si="363"/>
        <v>0</v>
      </c>
      <c r="L3877" s="107"/>
      <c r="M3877" s="110"/>
      <c r="N3877" s="109"/>
      <c r="P3877" s="38">
        <f t="shared" si="360"/>
        <v>0</v>
      </c>
      <c r="Q3877" s="105">
        <f t="shared" si="365"/>
        <v>0</v>
      </c>
      <c r="R3877" s="38">
        <f t="shared" si="361"/>
        <v>0</v>
      </c>
      <c r="S3877" s="40" t="str">
        <f t="shared" si="364"/>
        <v/>
      </c>
    </row>
    <row r="3878" spans="1:19">
      <c r="A3878" s="33"/>
      <c r="B3878" s="34"/>
      <c r="C3878" s="33"/>
      <c r="D3878" s="33"/>
      <c r="E3878" s="33"/>
      <c r="F3878" s="42"/>
      <c r="G3878" s="42"/>
      <c r="I3878">
        <f t="shared" si="362"/>
        <v>0</v>
      </c>
      <c r="J3878">
        <f t="shared" si="363"/>
        <v>0</v>
      </c>
      <c r="L3878" s="107"/>
      <c r="M3878" s="110"/>
      <c r="N3878" s="109"/>
      <c r="P3878" s="38">
        <f t="shared" si="360"/>
        <v>0</v>
      </c>
      <c r="Q3878" s="105">
        <f t="shared" si="365"/>
        <v>0</v>
      </c>
      <c r="R3878" s="38">
        <f t="shared" si="361"/>
        <v>0</v>
      </c>
      <c r="S3878" s="40" t="str">
        <f t="shared" si="364"/>
        <v/>
      </c>
    </row>
    <row r="3879" spans="1:19">
      <c r="A3879" s="33"/>
      <c r="B3879" s="34"/>
      <c r="C3879" s="33"/>
      <c r="D3879" s="33"/>
      <c r="E3879" s="33"/>
      <c r="F3879" s="42"/>
      <c r="G3879" s="42"/>
      <c r="I3879">
        <f t="shared" si="362"/>
        <v>0</v>
      </c>
      <c r="J3879">
        <f t="shared" si="363"/>
        <v>0</v>
      </c>
      <c r="L3879" s="107"/>
      <c r="M3879" s="110"/>
      <c r="N3879" s="109"/>
      <c r="P3879" s="38">
        <f t="shared" si="360"/>
        <v>0</v>
      </c>
      <c r="Q3879" s="105">
        <f t="shared" si="365"/>
        <v>0</v>
      </c>
      <c r="R3879" s="38">
        <f t="shared" si="361"/>
        <v>0</v>
      </c>
      <c r="S3879" s="40" t="str">
        <f t="shared" si="364"/>
        <v/>
      </c>
    </row>
    <row r="3880" spans="1:19">
      <c r="A3880" s="33"/>
      <c r="B3880" s="34"/>
      <c r="C3880" s="33"/>
      <c r="D3880" s="33"/>
      <c r="E3880" s="33"/>
      <c r="F3880" s="42"/>
      <c r="G3880" s="42"/>
      <c r="I3880">
        <f t="shared" si="362"/>
        <v>0</v>
      </c>
      <c r="J3880">
        <f t="shared" si="363"/>
        <v>0</v>
      </c>
      <c r="L3880" s="107"/>
      <c r="M3880" s="110"/>
      <c r="N3880" s="109"/>
      <c r="P3880" s="38">
        <f t="shared" si="360"/>
        <v>0</v>
      </c>
      <c r="Q3880" s="105">
        <f t="shared" si="365"/>
        <v>0</v>
      </c>
      <c r="R3880" s="38">
        <f t="shared" si="361"/>
        <v>0</v>
      </c>
      <c r="S3880" s="40" t="str">
        <f t="shared" si="364"/>
        <v/>
      </c>
    </row>
    <row r="3881" spans="1:19">
      <c r="A3881" s="33"/>
      <c r="B3881" s="34"/>
      <c r="C3881" s="33"/>
      <c r="D3881" s="33"/>
      <c r="E3881" s="33"/>
      <c r="F3881" s="42"/>
      <c r="G3881" s="42"/>
      <c r="I3881">
        <f t="shared" si="362"/>
        <v>0</v>
      </c>
      <c r="J3881">
        <f t="shared" si="363"/>
        <v>0</v>
      </c>
      <c r="L3881" s="107"/>
      <c r="M3881" s="110"/>
      <c r="N3881" s="109"/>
      <c r="P3881" s="38">
        <f t="shared" si="360"/>
        <v>0</v>
      </c>
      <c r="Q3881" s="105">
        <f t="shared" si="365"/>
        <v>0</v>
      </c>
      <c r="R3881" s="38">
        <f t="shared" si="361"/>
        <v>0</v>
      </c>
      <c r="S3881" s="40" t="str">
        <f t="shared" si="364"/>
        <v/>
      </c>
    </row>
    <row r="3882" spans="1:19">
      <c r="A3882" s="33"/>
      <c r="B3882" s="34"/>
      <c r="C3882" s="33"/>
      <c r="D3882" s="33"/>
      <c r="E3882" s="33"/>
      <c r="F3882" s="42"/>
      <c r="G3882" s="42"/>
      <c r="I3882">
        <f t="shared" si="362"/>
        <v>0</v>
      </c>
      <c r="J3882">
        <f t="shared" si="363"/>
        <v>0</v>
      </c>
      <c r="L3882" s="107"/>
      <c r="M3882" s="110"/>
      <c r="N3882" s="109"/>
      <c r="P3882" s="38">
        <f t="shared" si="360"/>
        <v>0</v>
      </c>
      <c r="Q3882" s="105">
        <f t="shared" si="365"/>
        <v>0</v>
      </c>
      <c r="R3882" s="38">
        <f t="shared" si="361"/>
        <v>0</v>
      </c>
      <c r="S3882" s="40" t="str">
        <f t="shared" si="364"/>
        <v/>
      </c>
    </row>
    <row r="3883" spans="1:19">
      <c r="A3883" s="33"/>
      <c r="B3883" s="34"/>
      <c r="C3883" s="33"/>
      <c r="D3883" s="33"/>
      <c r="E3883" s="33"/>
      <c r="F3883" s="42"/>
      <c r="G3883" s="42"/>
      <c r="I3883">
        <f t="shared" si="362"/>
        <v>0</v>
      </c>
      <c r="J3883">
        <f t="shared" si="363"/>
        <v>0</v>
      </c>
      <c r="L3883" s="107"/>
      <c r="M3883" s="110"/>
      <c r="N3883" s="109"/>
      <c r="P3883" s="38">
        <f t="shared" si="360"/>
        <v>0</v>
      </c>
      <c r="Q3883" s="105">
        <f t="shared" si="365"/>
        <v>0</v>
      </c>
      <c r="R3883" s="38">
        <f t="shared" si="361"/>
        <v>0</v>
      </c>
      <c r="S3883" s="40" t="str">
        <f t="shared" si="364"/>
        <v/>
      </c>
    </row>
    <row r="3884" spans="1:19">
      <c r="A3884" s="33"/>
      <c r="B3884" s="34"/>
      <c r="C3884" s="33"/>
      <c r="D3884" s="33"/>
      <c r="E3884" s="33"/>
      <c r="F3884" s="42"/>
      <c r="G3884" s="42"/>
      <c r="I3884">
        <f t="shared" si="362"/>
        <v>0</v>
      </c>
      <c r="J3884">
        <f t="shared" si="363"/>
        <v>0</v>
      </c>
      <c r="L3884" s="107"/>
      <c r="M3884" s="110"/>
      <c r="N3884" s="109"/>
      <c r="P3884" s="38">
        <f t="shared" si="360"/>
        <v>0</v>
      </c>
      <c r="Q3884" s="105">
        <f t="shared" si="365"/>
        <v>0</v>
      </c>
      <c r="R3884" s="38">
        <f t="shared" si="361"/>
        <v>0</v>
      </c>
      <c r="S3884" s="40" t="str">
        <f t="shared" si="364"/>
        <v/>
      </c>
    </row>
    <row r="3885" spans="1:19">
      <c r="A3885" s="33"/>
      <c r="B3885" s="34"/>
      <c r="C3885" s="33"/>
      <c r="D3885" s="33"/>
      <c r="E3885" s="33"/>
      <c r="F3885" s="42"/>
      <c r="G3885" s="42"/>
      <c r="I3885">
        <f t="shared" si="362"/>
        <v>0</v>
      </c>
      <c r="J3885">
        <f t="shared" si="363"/>
        <v>0</v>
      </c>
      <c r="L3885" s="107"/>
      <c r="M3885" s="110"/>
      <c r="N3885" s="109"/>
      <c r="P3885" s="38">
        <f t="shared" si="360"/>
        <v>0</v>
      </c>
      <c r="Q3885" s="105">
        <f t="shared" si="365"/>
        <v>0</v>
      </c>
      <c r="R3885" s="38">
        <f t="shared" si="361"/>
        <v>0</v>
      </c>
      <c r="S3885" s="40" t="str">
        <f t="shared" si="364"/>
        <v/>
      </c>
    </row>
    <row r="3886" spans="1:19">
      <c r="A3886" s="33"/>
      <c r="B3886" s="34"/>
      <c r="C3886" s="33"/>
      <c r="D3886" s="33"/>
      <c r="E3886" s="33"/>
      <c r="F3886" s="42"/>
      <c r="G3886" s="42"/>
      <c r="I3886">
        <f t="shared" si="362"/>
        <v>0</v>
      </c>
      <c r="J3886">
        <f t="shared" si="363"/>
        <v>0</v>
      </c>
      <c r="L3886" s="107"/>
      <c r="M3886" s="110"/>
      <c r="N3886" s="109"/>
      <c r="P3886" s="38">
        <f t="shared" si="360"/>
        <v>0</v>
      </c>
      <c r="Q3886" s="105">
        <f t="shared" si="365"/>
        <v>0</v>
      </c>
      <c r="R3886" s="38">
        <f t="shared" si="361"/>
        <v>0</v>
      </c>
      <c r="S3886" s="40" t="str">
        <f t="shared" si="364"/>
        <v/>
      </c>
    </row>
    <row r="3887" spans="1:19">
      <c r="A3887" s="33"/>
      <c r="B3887" s="34"/>
      <c r="C3887" s="33"/>
      <c r="D3887" s="33"/>
      <c r="E3887" s="33"/>
      <c r="F3887" s="42"/>
      <c r="G3887" s="42"/>
      <c r="I3887">
        <f t="shared" si="362"/>
        <v>0</v>
      </c>
      <c r="J3887">
        <f t="shared" si="363"/>
        <v>0</v>
      </c>
      <c r="L3887" s="107"/>
      <c r="M3887" s="110"/>
      <c r="N3887" s="109"/>
      <c r="P3887" s="38">
        <f t="shared" si="360"/>
        <v>0</v>
      </c>
      <c r="Q3887" s="105">
        <f t="shared" si="365"/>
        <v>0</v>
      </c>
      <c r="R3887" s="38">
        <f t="shared" si="361"/>
        <v>0</v>
      </c>
      <c r="S3887" s="40" t="str">
        <f t="shared" si="364"/>
        <v/>
      </c>
    </row>
    <row r="3888" spans="1:19">
      <c r="A3888" s="33"/>
      <c r="B3888" s="34"/>
      <c r="C3888" s="33"/>
      <c r="D3888" s="33"/>
      <c r="E3888" s="33"/>
      <c r="F3888" s="42"/>
      <c r="G3888" s="42"/>
      <c r="I3888">
        <f t="shared" si="362"/>
        <v>0</v>
      </c>
      <c r="J3888">
        <f t="shared" si="363"/>
        <v>0</v>
      </c>
      <c r="L3888" s="107"/>
      <c r="M3888" s="110"/>
      <c r="N3888" s="109"/>
      <c r="P3888" s="38">
        <f t="shared" si="360"/>
        <v>0</v>
      </c>
      <c r="Q3888" s="105">
        <f t="shared" si="365"/>
        <v>0</v>
      </c>
      <c r="R3888" s="38">
        <f t="shared" si="361"/>
        <v>0</v>
      </c>
      <c r="S3888" s="40" t="str">
        <f t="shared" si="364"/>
        <v/>
      </c>
    </row>
    <row r="3889" spans="1:19">
      <c r="A3889" s="33"/>
      <c r="B3889" s="34"/>
      <c r="C3889" s="33"/>
      <c r="D3889" s="33"/>
      <c r="E3889" s="33"/>
      <c r="F3889" s="42"/>
      <c r="G3889" s="42"/>
      <c r="I3889">
        <f t="shared" si="362"/>
        <v>0</v>
      </c>
      <c r="J3889">
        <f t="shared" si="363"/>
        <v>0</v>
      </c>
      <c r="L3889" s="107"/>
      <c r="M3889" s="110"/>
      <c r="N3889" s="109"/>
      <c r="P3889" s="38">
        <f t="shared" si="360"/>
        <v>0</v>
      </c>
      <c r="Q3889" s="105">
        <f t="shared" si="365"/>
        <v>0</v>
      </c>
      <c r="R3889" s="38">
        <f t="shared" si="361"/>
        <v>0</v>
      </c>
      <c r="S3889" s="40" t="str">
        <f t="shared" si="364"/>
        <v/>
      </c>
    </row>
    <row r="3890" spans="1:19">
      <c r="A3890" s="33"/>
      <c r="B3890" s="34"/>
      <c r="C3890" s="33"/>
      <c r="D3890" s="33"/>
      <c r="E3890" s="33"/>
      <c r="F3890" s="42"/>
      <c r="G3890" s="42"/>
      <c r="I3890">
        <f t="shared" si="362"/>
        <v>0</v>
      </c>
      <c r="J3890">
        <f t="shared" si="363"/>
        <v>0</v>
      </c>
      <c r="L3890" s="107"/>
      <c r="M3890" s="110"/>
      <c r="N3890" s="109"/>
      <c r="P3890" s="38">
        <f t="shared" si="360"/>
        <v>0</v>
      </c>
      <c r="Q3890" s="105">
        <f t="shared" si="365"/>
        <v>0</v>
      </c>
      <c r="R3890" s="38">
        <f t="shared" si="361"/>
        <v>0</v>
      </c>
      <c r="S3890" s="40" t="str">
        <f t="shared" si="364"/>
        <v/>
      </c>
    </row>
    <row r="3891" spans="1:19">
      <c r="A3891" s="33"/>
      <c r="B3891" s="34"/>
      <c r="C3891" s="33"/>
      <c r="D3891" s="33"/>
      <c r="E3891" s="33"/>
      <c r="F3891" s="42"/>
      <c r="G3891" s="42"/>
      <c r="I3891">
        <f t="shared" si="362"/>
        <v>0</v>
      </c>
      <c r="J3891">
        <f t="shared" si="363"/>
        <v>0</v>
      </c>
      <c r="L3891" s="107"/>
      <c r="M3891" s="110"/>
      <c r="N3891" s="109"/>
      <c r="P3891" s="38">
        <f t="shared" si="360"/>
        <v>0</v>
      </c>
      <c r="Q3891" s="105">
        <f t="shared" si="365"/>
        <v>0</v>
      </c>
      <c r="R3891" s="38">
        <f t="shared" si="361"/>
        <v>0</v>
      </c>
      <c r="S3891" s="40" t="str">
        <f t="shared" si="364"/>
        <v/>
      </c>
    </row>
    <row r="3892" spans="1:19">
      <c r="A3892" s="33"/>
      <c r="B3892" s="34"/>
      <c r="C3892" s="33"/>
      <c r="D3892" s="33"/>
      <c r="E3892" s="33"/>
      <c r="F3892" s="42"/>
      <c r="G3892" s="42"/>
      <c r="I3892">
        <f t="shared" si="362"/>
        <v>0</v>
      </c>
      <c r="J3892">
        <f t="shared" si="363"/>
        <v>0</v>
      </c>
      <c r="L3892" s="107"/>
      <c r="M3892" s="110"/>
      <c r="N3892" s="109"/>
      <c r="P3892" s="38">
        <f t="shared" si="360"/>
        <v>0</v>
      </c>
      <c r="Q3892" s="105">
        <f t="shared" si="365"/>
        <v>0</v>
      </c>
      <c r="R3892" s="38">
        <f t="shared" si="361"/>
        <v>0</v>
      </c>
      <c r="S3892" s="40" t="str">
        <f t="shared" si="364"/>
        <v/>
      </c>
    </row>
    <row r="3893" spans="1:19">
      <c r="A3893" s="33"/>
      <c r="B3893" s="34"/>
      <c r="C3893" s="33"/>
      <c r="D3893" s="33"/>
      <c r="E3893" s="33"/>
      <c r="F3893" s="42"/>
      <c r="G3893" s="42"/>
      <c r="I3893">
        <f t="shared" si="362"/>
        <v>0</v>
      </c>
      <c r="J3893">
        <f t="shared" si="363"/>
        <v>0</v>
      </c>
      <c r="L3893" s="107"/>
      <c r="M3893" s="110"/>
      <c r="N3893" s="109"/>
      <c r="P3893" s="38">
        <f t="shared" si="360"/>
        <v>0</v>
      </c>
      <c r="Q3893" s="105">
        <f t="shared" si="365"/>
        <v>0</v>
      </c>
      <c r="R3893" s="38">
        <f t="shared" si="361"/>
        <v>0</v>
      </c>
      <c r="S3893" s="40" t="str">
        <f t="shared" si="364"/>
        <v/>
      </c>
    </row>
    <row r="3894" spans="1:19">
      <c r="A3894" s="33"/>
      <c r="B3894" s="34"/>
      <c r="C3894" s="33"/>
      <c r="D3894" s="33"/>
      <c r="E3894" s="33"/>
      <c r="F3894" s="42"/>
      <c r="G3894" s="42"/>
      <c r="I3894">
        <f t="shared" si="362"/>
        <v>0</v>
      </c>
      <c r="J3894">
        <f t="shared" si="363"/>
        <v>0</v>
      </c>
      <c r="L3894" s="107"/>
      <c r="M3894" s="110"/>
      <c r="N3894" s="109"/>
      <c r="P3894" s="38">
        <f t="shared" si="360"/>
        <v>0</v>
      </c>
      <c r="Q3894" s="105">
        <f t="shared" si="365"/>
        <v>0</v>
      </c>
      <c r="R3894" s="38">
        <f t="shared" si="361"/>
        <v>0</v>
      </c>
      <c r="S3894" s="40" t="str">
        <f t="shared" si="364"/>
        <v/>
      </c>
    </row>
    <row r="3895" spans="1:19">
      <c r="A3895" s="33"/>
      <c r="B3895" s="34"/>
      <c r="C3895" s="33"/>
      <c r="D3895" s="33"/>
      <c r="E3895" s="33"/>
      <c r="F3895" s="42"/>
      <c r="G3895" s="42"/>
      <c r="I3895">
        <f t="shared" si="362"/>
        <v>0</v>
      </c>
      <c r="J3895">
        <f t="shared" si="363"/>
        <v>0</v>
      </c>
      <c r="L3895" s="107"/>
      <c r="M3895" s="110"/>
      <c r="N3895" s="109"/>
      <c r="P3895" s="38">
        <f t="shared" ref="P3895:P3958" si="366">I3895*L3895/1000</f>
        <v>0</v>
      </c>
      <c r="Q3895" s="105">
        <f t="shared" si="365"/>
        <v>0</v>
      </c>
      <c r="R3895" s="38">
        <f t="shared" ref="R3895:R3958" si="367">J3895*N3895/1000</f>
        <v>0</v>
      </c>
      <c r="S3895" s="40" t="str">
        <f t="shared" si="364"/>
        <v/>
      </c>
    </row>
    <row r="3896" spans="1:19">
      <c r="A3896" s="33"/>
      <c r="B3896" s="34"/>
      <c r="C3896" s="33"/>
      <c r="D3896" s="33"/>
      <c r="E3896" s="33"/>
      <c r="F3896" s="42"/>
      <c r="G3896" s="42"/>
      <c r="I3896">
        <f t="shared" ref="I3896:I3959" si="368">IF(OR(E3896="R",E3896="E"),D3896,IF(D3896&gt;=E3896,D3896-E3896,0))</f>
        <v>0</v>
      </c>
      <c r="J3896">
        <f t="shared" ref="J3896:J3959" si="369">IF(OR(E3896="R",E3896="E"),0,IF(E3896&gt;D3896,E3896-D3896,0))</f>
        <v>0</v>
      </c>
      <c r="L3896" s="107"/>
      <c r="M3896" s="110"/>
      <c r="N3896" s="109"/>
      <c r="P3896" s="38">
        <f t="shared" si="366"/>
        <v>0</v>
      </c>
      <c r="Q3896" s="105">
        <f t="shared" si="365"/>
        <v>0</v>
      </c>
      <c r="R3896" s="38">
        <f t="shared" si="367"/>
        <v>0</v>
      </c>
      <c r="S3896" s="40" t="str">
        <f t="shared" si="364"/>
        <v/>
      </c>
    </row>
    <row r="3897" spans="1:19">
      <c r="A3897" s="33"/>
      <c r="B3897" s="34"/>
      <c r="C3897" s="33"/>
      <c r="D3897" s="33"/>
      <c r="E3897" s="33"/>
      <c r="F3897" s="42"/>
      <c r="G3897" s="42"/>
      <c r="I3897">
        <f t="shared" si="368"/>
        <v>0</v>
      </c>
      <c r="J3897">
        <f t="shared" si="369"/>
        <v>0</v>
      </c>
      <c r="L3897" s="107"/>
      <c r="M3897" s="110"/>
      <c r="N3897" s="109"/>
      <c r="P3897" s="38">
        <f t="shared" si="366"/>
        <v>0</v>
      </c>
      <c r="Q3897" s="105">
        <f t="shared" si="365"/>
        <v>0</v>
      </c>
      <c r="R3897" s="38">
        <f t="shared" si="367"/>
        <v>0</v>
      </c>
      <c r="S3897" s="40" t="str">
        <f t="shared" si="364"/>
        <v/>
      </c>
    </row>
    <row r="3898" spans="1:19">
      <c r="A3898" s="33"/>
      <c r="B3898" s="34"/>
      <c r="C3898" s="33"/>
      <c r="D3898" s="33"/>
      <c r="E3898" s="33"/>
      <c r="F3898" s="42"/>
      <c r="G3898" s="42"/>
      <c r="I3898">
        <f t="shared" si="368"/>
        <v>0</v>
      </c>
      <c r="J3898">
        <f t="shared" si="369"/>
        <v>0</v>
      </c>
      <c r="L3898" s="107"/>
      <c r="M3898" s="110"/>
      <c r="N3898" s="109"/>
      <c r="P3898" s="38">
        <f t="shared" si="366"/>
        <v>0</v>
      </c>
      <c r="Q3898" s="105">
        <f t="shared" si="365"/>
        <v>0</v>
      </c>
      <c r="R3898" s="38">
        <f t="shared" si="367"/>
        <v>0</v>
      </c>
      <c r="S3898" s="40" t="str">
        <f t="shared" si="364"/>
        <v/>
      </c>
    </row>
    <row r="3899" spans="1:19">
      <c r="A3899" s="33"/>
      <c r="B3899" s="34"/>
      <c r="C3899" s="33"/>
      <c r="D3899" s="33"/>
      <c r="E3899" s="33"/>
      <c r="F3899" s="42"/>
      <c r="G3899" s="42"/>
      <c r="I3899">
        <f t="shared" si="368"/>
        <v>0</v>
      </c>
      <c r="J3899">
        <f t="shared" si="369"/>
        <v>0</v>
      </c>
      <c r="L3899" s="107"/>
      <c r="M3899" s="110"/>
      <c r="N3899" s="109"/>
      <c r="P3899" s="38">
        <f t="shared" si="366"/>
        <v>0</v>
      </c>
      <c r="Q3899" s="105">
        <f t="shared" si="365"/>
        <v>0</v>
      </c>
      <c r="R3899" s="38">
        <f t="shared" si="367"/>
        <v>0</v>
      </c>
      <c r="S3899" s="40" t="str">
        <f t="shared" si="364"/>
        <v/>
      </c>
    </row>
    <row r="3900" spans="1:19">
      <c r="A3900" s="33"/>
      <c r="B3900" s="34"/>
      <c r="C3900" s="33"/>
      <c r="D3900" s="33"/>
      <c r="E3900" s="33"/>
      <c r="F3900" s="42"/>
      <c r="G3900" s="42"/>
      <c r="I3900">
        <f t="shared" si="368"/>
        <v>0</v>
      </c>
      <c r="J3900">
        <f t="shared" si="369"/>
        <v>0</v>
      </c>
      <c r="L3900" s="107"/>
      <c r="M3900" s="110"/>
      <c r="N3900" s="109"/>
      <c r="P3900" s="38">
        <f t="shared" si="366"/>
        <v>0</v>
      </c>
      <c r="Q3900" s="105">
        <f t="shared" si="365"/>
        <v>0</v>
      </c>
      <c r="R3900" s="38">
        <f t="shared" si="367"/>
        <v>0</v>
      </c>
      <c r="S3900" s="40" t="str">
        <f t="shared" si="364"/>
        <v/>
      </c>
    </row>
    <row r="3901" spans="1:19">
      <c r="A3901" s="33"/>
      <c r="B3901" s="34"/>
      <c r="C3901" s="33"/>
      <c r="D3901" s="33"/>
      <c r="E3901" s="33"/>
      <c r="F3901" s="42"/>
      <c r="G3901" s="42"/>
      <c r="I3901">
        <f t="shared" si="368"/>
        <v>0</v>
      </c>
      <c r="J3901">
        <f t="shared" si="369"/>
        <v>0</v>
      </c>
      <c r="L3901" s="107"/>
      <c r="M3901" s="110"/>
      <c r="N3901" s="109"/>
      <c r="P3901" s="38">
        <f t="shared" si="366"/>
        <v>0</v>
      </c>
      <c r="Q3901" s="105">
        <f t="shared" si="365"/>
        <v>0</v>
      </c>
      <c r="R3901" s="38">
        <f t="shared" si="367"/>
        <v>0</v>
      </c>
      <c r="S3901" s="40" t="str">
        <f t="shared" si="364"/>
        <v/>
      </c>
    </row>
    <row r="3902" spans="1:19">
      <c r="A3902" s="33"/>
      <c r="B3902" s="34"/>
      <c r="C3902" s="33"/>
      <c r="D3902" s="33"/>
      <c r="E3902" s="33"/>
      <c r="F3902" s="42"/>
      <c r="G3902" s="42"/>
      <c r="I3902">
        <f t="shared" si="368"/>
        <v>0</v>
      </c>
      <c r="J3902">
        <f t="shared" si="369"/>
        <v>0</v>
      </c>
      <c r="L3902" s="107"/>
      <c r="M3902" s="110"/>
      <c r="N3902" s="109"/>
      <c r="P3902" s="38">
        <f t="shared" si="366"/>
        <v>0</v>
      </c>
      <c r="Q3902" s="105">
        <f t="shared" si="365"/>
        <v>0</v>
      </c>
      <c r="R3902" s="38">
        <f t="shared" si="367"/>
        <v>0</v>
      </c>
      <c r="S3902" s="40" t="str">
        <f t="shared" si="364"/>
        <v/>
      </c>
    </row>
    <row r="3903" spans="1:19">
      <c r="A3903" s="33"/>
      <c r="B3903" s="34"/>
      <c r="C3903" s="33"/>
      <c r="D3903" s="33"/>
      <c r="E3903" s="33"/>
      <c r="F3903" s="42"/>
      <c r="G3903" s="42"/>
      <c r="I3903">
        <f t="shared" si="368"/>
        <v>0</v>
      </c>
      <c r="J3903">
        <f t="shared" si="369"/>
        <v>0</v>
      </c>
      <c r="L3903" s="107"/>
      <c r="M3903" s="110"/>
      <c r="N3903" s="109"/>
      <c r="P3903" s="38">
        <f t="shared" si="366"/>
        <v>0</v>
      </c>
      <c r="Q3903" s="105">
        <f t="shared" si="365"/>
        <v>0</v>
      </c>
      <c r="R3903" s="38">
        <f t="shared" si="367"/>
        <v>0</v>
      </c>
      <c r="S3903" s="40" t="str">
        <f t="shared" si="364"/>
        <v/>
      </c>
    </row>
    <row r="3904" spans="1:19">
      <c r="A3904" s="33"/>
      <c r="B3904" s="34"/>
      <c r="C3904" s="33"/>
      <c r="D3904" s="33"/>
      <c r="E3904" s="33"/>
      <c r="F3904" s="42"/>
      <c r="G3904" s="42"/>
      <c r="I3904">
        <f t="shared" si="368"/>
        <v>0</v>
      </c>
      <c r="J3904">
        <f t="shared" si="369"/>
        <v>0</v>
      </c>
      <c r="L3904" s="107"/>
      <c r="M3904" s="110"/>
      <c r="N3904" s="109"/>
      <c r="P3904" s="38">
        <f t="shared" si="366"/>
        <v>0</v>
      </c>
      <c r="Q3904" s="105">
        <f t="shared" si="365"/>
        <v>0</v>
      </c>
      <c r="R3904" s="38">
        <f t="shared" si="367"/>
        <v>0</v>
      </c>
      <c r="S3904" s="40" t="str">
        <f t="shared" si="364"/>
        <v/>
      </c>
    </row>
    <row r="3905" spans="1:19">
      <c r="A3905" s="33"/>
      <c r="B3905" s="34"/>
      <c r="C3905" s="33"/>
      <c r="D3905" s="33"/>
      <c r="E3905" s="33"/>
      <c r="F3905" s="42"/>
      <c r="G3905" s="42"/>
      <c r="I3905">
        <f t="shared" si="368"/>
        <v>0</v>
      </c>
      <c r="J3905">
        <f t="shared" si="369"/>
        <v>0</v>
      </c>
      <c r="L3905" s="107"/>
      <c r="M3905" s="110"/>
      <c r="N3905" s="109"/>
      <c r="P3905" s="38">
        <f t="shared" si="366"/>
        <v>0</v>
      </c>
      <c r="Q3905" s="105">
        <f t="shared" si="365"/>
        <v>0</v>
      </c>
      <c r="R3905" s="38">
        <f t="shared" si="367"/>
        <v>0</v>
      </c>
      <c r="S3905" s="40" t="str">
        <f t="shared" si="364"/>
        <v/>
      </c>
    </row>
    <row r="3906" spans="1:19">
      <c r="A3906" s="33"/>
      <c r="B3906" s="34"/>
      <c r="C3906" s="33"/>
      <c r="D3906" s="33"/>
      <c r="E3906" s="33"/>
      <c r="F3906" s="42"/>
      <c r="G3906" s="42"/>
      <c r="I3906">
        <f t="shared" si="368"/>
        <v>0</v>
      </c>
      <c r="J3906">
        <f t="shared" si="369"/>
        <v>0</v>
      </c>
      <c r="L3906" s="107"/>
      <c r="M3906" s="110"/>
      <c r="N3906" s="109"/>
      <c r="P3906" s="38">
        <f t="shared" si="366"/>
        <v>0</v>
      </c>
      <c r="Q3906" s="105">
        <f t="shared" si="365"/>
        <v>0</v>
      </c>
      <c r="R3906" s="38">
        <f t="shared" si="367"/>
        <v>0</v>
      </c>
      <c r="S3906" s="40" t="str">
        <f t="shared" si="364"/>
        <v/>
      </c>
    </row>
    <row r="3907" spans="1:19">
      <c r="A3907" s="33"/>
      <c r="B3907" s="34"/>
      <c r="C3907" s="33"/>
      <c r="D3907" s="33"/>
      <c r="E3907" s="33"/>
      <c r="F3907" s="42"/>
      <c r="G3907" s="42"/>
      <c r="I3907">
        <f t="shared" si="368"/>
        <v>0</v>
      </c>
      <c r="J3907">
        <f t="shared" si="369"/>
        <v>0</v>
      </c>
      <c r="L3907" s="107"/>
      <c r="M3907" s="110"/>
      <c r="N3907" s="109"/>
      <c r="P3907" s="38">
        <f t="shared" si="366"/>
        <v>0</v>
      </c>
      <c r="Q3907" s="105">
        <f t="shared" si="365"/>
        <v>0</v>
      </c>
      <c r="R3907" s="38">
        <f t="shared" si="367"/>
        <v>0</v>
      </c>
      <c r="S3907" s="40" t="str">
        <f t="shared" si="364"/>
        <v/>
      </c>
    </row>
    <row r="3908" spans="1:19">
      <c r="A3908" s="33"/>
      <c r="B3908" s="34"/>
      <c r="C3908" s="33"/>
      <c r="D3908" s="33"/>
      <c r="E3908" s="33"/>
      <c r="F3908" s="42"/>
      <c r="G3908" s="42"/>
      <c r="I3908">
        <f t="shared" si="368"/>
        <v>0</v>
      </c>
      <c r="J3908">
        <f t="shared" si="369"/>
        <v>0</v>
      </c>
      <c r="L3908" s="107"/>
      <c r="M3908" s="110"/>
      <c r="N3908" s="109"/>
      <c r="P3908" s="38">
        <f t="shared" si="366"/>
        <v>0</v>
      </c>
      <c r="Q3908" s="105">
        <f t="shared" si="365"/>
        <v>0</v>
      </c>
      <c r="R3908" s="38">
        <f t="shared" si="367"/>
        <v>0</v>
      </c>
      <c r="S3908" s="40" t="str">
        <f t="shared" si="364"/>
        <v/>
      </c>
    </row>
    <row r="3909" spans="1:19">
      <c r="A3909" s="33"/>
      <c r="B3909" s="34"/>
      <c r="C3909" s="33"/>
      <c r="D3909" s="33"/>
      <c r="E3909" s="33"/>
      <c r="F3909" s="42"/>
      <c r="G3909" s="42"/>
      <c r="I3909">
        <f t="shared" si="368"/>
        <v>0</v>
      </c>
      <c r="J3909">
        <f t="shared" si="369"/>
        <v>0</v>
      </c>
      <c r="L3909" s="107"/>
      <c r="M3909" s="110"/>
      <c r="N3909" s="109"/>
      <c r="P3909" s="38">
        <f t="shared" si="366"/>
        <v>0</v>
      </c>
      <c r="Q3909" s="105">
        <f t="shared" si="365"/>
        <v>0</v>
      </c>
      <c r="R3909" s="38">
        <f t="shared" si="367"/>
        <v>0</v>
      </c>
      <c r="S3909" s="40" t="str">
        <f t="shared" si="364"/>
        <v/>
      </c>
    </row>
    <row r="3910" spans="1:19">
      <c r="A3910" s="33"/>
      <c r="B3910" s="34"/>
      <c r="C3910" s="33"/>
      <c r="D3910" s="33"/>
      <c r="E3910" s="33"/>
      <c r="F3910" s="42"/>
      <c r="G3910" s="42"/>
      <c r="I3910">
        <f t="shared" si="368"/>
        <v>0</v>
      </c>
      <c r="J3910">
        <f t="shared" si="369"/>
        <v>0</v>
      </c>
      <c r="L3910" s="107"/>
      <c r="M3910" s="110"/>
      <c r="N3910" s="109"/>
      <c r="P3910" s="38">
        <f t="shared" si="366"/>
        <v>0</v>
      </c>
      <c r="Q3910" s="105">
        <f t="shared" si="365"/>
        <v>0</v>
      </c>
      <c r="R3910" s="38">
        <f t="shared" si="367"/>
        <v>0</v>
      </c>
      <c r="S3910" s="40" t="str">
        <f t="shared" si="364"/>
        <v/>
      </c>
    </row>
    <row r="3911" spans="1:19">
      <c r="A3911" s="33"/>
      <c r="B3911" s="34"/>
      <c r="C3911" s="33"/>
      <c r="D3911" s="33"/>
      <c r="E3911" s="33"/>
      <c r="F3911" s="42"/>
      <c r="G3911" s="42"/>
      <c r="I3911">
        <f t="shared" si="368"/>
        <v>0</v>
      </c>
      <c r="J3911">
        <f t="shared" si="369"/>
        <v>0</v>
      </c>
      <c r="L3911" s="107"/>
      <c r="M3911" s="110"/>
      <c r="N3911" s="109"/>
      <c r="P3911" s="38">
        <f t="shared" si="366"/>
        <v>0</v>
      </c>
      <c r="Q3911" s="105">
        <f t="shared" si="365"/>
        <v>0</v>
      </c>
      <c r="R3911" s="38">
        <f t="shared" si="367"/>
        <v>0</v>
      </c>
      <c r="S3911" s="40" t="str">
        <f t="shared" ref="S3911:S3974" si="370">IF(C3911=1,SUM(R3911:R3934)-SUM(P3911:P3934),"")</f>
        <v/>
      </c>
    </row>
    <row r="3912" spans="1:19">
      <c r="A3912" s="33"/>
      <c r="B3912" s="34"/>
      <c r="C3912" s="33"/>
      <c r="D3912" s="33"/>
      <c r="E3912" s="33"/>
      <c r="F3912" s="42"/>
      <c r="G3912" s="42"/>
      <c r="I3912">
        <f t="shared" si="368"/>
        <v>0</v>
      </c>
      <c r="J3912">
        <f t="shared" si="369"/>
        <v>0</v>
      </c>
      <c r="L3912" s="107"/>
      <c r="M3912" s="110"/>
      <c r="N3912" s="109"/>
      <c r="P3912" s="38">
        <f t="shared" si="366"/>
        <v>0</v>
      </c>
      <c r="Q3912" s="105">
        <f t="shared" ref="Q3912:Q3975" si="371">I3912*M3912/1000</f>
        <v>0</v>
      </c>
      <c r="R3912" s="38">
        <f t="shared" si="367"/>
        <v>0</v>
      </c>
      <c r="S3912" s="40" t="str">
        <f t="shared" si="370"/>
        <v/>
      </c>
    </row>
    <row r="3913" spans="1:19">
      <c r="A3913" s="33"/>
      <c r="B3913" s="34"/>
      <c r="C3913" s="33"/>
      <c r="D3913" s="33"/>
      <c r="E3913" s="33"/>
      <c r="F3913" s="42"/>
      <c r="G3913" s="42"/>
      <c r="I3913">
        <f t="shared" si="368"/>
        <v>0</v>
      </c>
      <c r="J3913">
        <f t="shared" si="369"/>
        <v>0</v>
      </c>
      <c r="L3913" s="107"/>
      <c r="M3913" s="110"/>
      <c r="N3913" s="109"/>
      <c r="P3913" s="38">
        <f t="shared" si="366"/>
        <v>0</v>
      </c>
      <c r="Q3913" s="105">
        <f t="shared" si="371"/>
        <v>0</v>
      </c>
      <c r="R3913" s="38">
        <f t="shared" si="367"/>
        <v>0</v>
      </c>
      <c r="S3913" s="40" t="str">
        <f t="shared" si="370"/>
        <v/>
      </c>
    </row>
    <row r="3914" spans="1:19">
      <c r="A3914" s="33"/>
      <c r="B3914" s="34"/>
      <c r="C3914" s="33"/>
      <c r="D3914" s="33"/>
      <c r="E3914" s="33"/>
      <c r="F3914" s="42"/>
      <c r="G3914" s="42"/>
      <c r="I3914">
        <f t="shared" si="368"/>
        <v>0</v>
      </c>
      <c r="J3914">
        <f t="shared" si="369"/>
        <v>0</v>
      </c>
      <c r="L3914" s="107"/>
      <c r="M3914" s="110"/>
      <c r="N3914" s="109"/>
      <c r="P3914" s="38">
        <f t="shared" si="366"/>
        <v>0</v>
      </c>
      <c r="Q3914" s="105">
        <f t="shared" si="371"/>
        <v>0</v>
      </c>
      <c r="R3914" s="38">
        <f t="shared" si="367"/>
        <v>0</v>
      </c>
      <c r="S3914" s="40" t="str">
        <f t="shared" si="370"/>
        <v/>
      </c>
    </row>
    <row r="3915" spans="1:19">
      <c r="A3915" s="33"/>
      <c r="B3915" s="34"/>
      <c r="C3915" s="33"/>
      <c r="D3915" s="33"/>
      <c r="E3915" s="33"/>
      <c r="F3915" s="42"/>
      <c r="G3915" s="42"/>
      <c r="I3915">
        <f t="shared" si="368"/>
        <v>0</v>
      </c>
      <c r="J3915">
        <f t="shared" si="369"/>
        <v>0</v>
      </c>
      <c r="L3915" s="107"/>
      <c r="M3915" s="110"/>
      <c r="N3915" s="109"/>
      <c r="P3915" s="38">
        <f t="shared" si="366"/>
        <v>0</v>
      </c>
      <c r="Q3915" s="105">
        <f t="shared" si="371"/>
        <v>0</v>
      </c>
      <c r="R3915" s="38">
        <f t="shared" si="367"/>
        <v>0</v>
      </c>
      <c r="S3915" s="40" t="str">
        <f t="shared" si="370"/>
        <v/>
      </c>
    </row>
    <row r="3916" spans="1:19">
      <c r="A3916" s="33"/>
      <c r="B3916" s="34"/>
      <c r="C3916" s="33"/>
      <c r="D3916" s="33"/>
      <c r="E3916" s="33"/>
      <c r="F3916" s="42"/>
      <c r="G3916" s="42"/>
      <c r="I3916">
        <f t="shared" si="368"/>
        <v>0</v>
      </c>
      <c r="J3916">
        <f t="shared" si="369"/>
        <v>0</v>
      </c>
      <c r="L3916" s="107"/>
      <c r="M3916" s="110"/>
      <c r="N3916" s="109"/>
      <c r="P3916" s="38">
        <f t="shared" si="366"/>
        <v>0</v>
      </c>
      <c r="Q3916" s="105">
        <f t="shared" si="371"/>
        <v>0</v>
      </c>
      <c r="R3916" s="38">
        <f t="shared" si="367"/>
        <v>0</v>
      </c>
      <c r="S3916" s="40" t="str">
        <f t="shared" si="370"/>
        <v/>
      </c>
    </row>
    <row r="3917" spans="1:19">
      <c r="A3917" s="33"/>
      <c r="B3917" s="34"/>
      <c r="C3917" s="33"/>
      <c r="D3917" s="33"/>
      <c r="E3917" s="33"/>
      <c r="F3917" s="42"/>
      <c r="G3917" s="42"/>
      <c r="I3917">
        <f t="shared" si="368"/>
        <v>0</v>
      </c>
      <c r="J3917">
        <f t="shared" si="369"/>
        <v>0</v>
      </c>
      <c r="L3917" s="107"/>
      <c r="M3917" s="110"/>
      <c r="N3917" s="109"/>
      <c r="P3917" s="38">
        <f t="shared" si="366"/>
        <v>0</v>
      </c>
      <c r="Q3917" s="105">
        <f t="shared" si="371"/>
        <v>0</v>
      </c>
      <c r="R3917" s="38">
        <f t="shared" si="367"/>
        <v>0</v>
      </c>
      <c r="S3917" s="40" t="str">
        <f t="shared" si="370"/>
        <v/>
      </c>
    </row>
    <row r="3918" spans="1:19">
      <c r="A3918" s="33"/>
      <c r="B3918" s="34"/>
      <c r="C3918" s="33"/>
      <c r="D3918" s="33"/>
      <c r="E3918" s="33"/>
      <c r="F3918" s="42"/>
      <c r="G3918" s="42"/>
      <c r="I3918">
        <f t="shared" si="368"/>
        <v>0</v>
      </c>
      <c r="J3918">
        <f t="shared" si="369"/>
        <v>0</v>
      </c>
      <c r="L3918" s="107"/>
      <c r="M3918" s="110"/>
      <c r="N3918" s="109"/>
      <c r="P3918" s="38">
        <f t="shared" si="366"/>
        <v>0</v>
      </c>
      <c r="Q3918" s="105">
        <f t="shared" si="371"/>
        <v>0</v>
      </c>
      <c r="R3918" s="38">
        <f t="shared" si="367"/>
        <v>0</v>
      </c>
      <c r="S3918" s="40" t="str">
        <f t="shared" si="370"/>
        <v/>
      </c>
    </row>
    <row r="3919" spans="1:19">
      <c r="A3919" s="33"/>
      <c r="B3919" s="34"/>
      <c r="C3919" s="33"/>
      <c r="D3919" s="33"/>
      <c r="E3919" s="33"/>
      <c r="F3919" s="42"/>
      <c r="G3919" s="42"/>
      <c r="I3919">
        <f t="shared" si="368"/>
        <v>0</v>
      </c>
      <c r="J3919">
        <f t="shared" si="369"/>
        <v>0</v>
      </c>
      <c r="L3919" s="107"/>
      <c r="M3919" s="110"/>
      <c r="N3919" s="109"/>
      <c r="P3919" s="38">
        <f t="shared" si="366"/>
        <v>0</v>
      </c>
      <c r="Q3919" s="105">
        <f t="shared" si="371"/>
        <v>0</v>
      </c>
      <c r="R3919" s="38">
        <f t="shared" si="367"/>
        <v>0</v>
      </c>
      <c r="S3919" s="40" t="str">
        <f t="shared" si="370"/>
        <v/>
      </c>
    </row>
    <row r="3920" spans="1:19">
      <c r="A3920" s="33"/>
      <c r="B3920" s="34"/>
      <c r="C3920" s="33"/>
      <c r="D3920" s="33"/>
      <c r="E3920" s="33"/>
      <c r="F3920" s="42"/>
      <c r="G3920" s="42"/>
      <c r="I3920">
        <f t="shared" si="368"/>
        <v>0</v>
      </c>
      <c r="J3920">
        <f t="shared" si="369"/>
        <v>0</v>
      </c>
      <c r="L3920" s="107"/>
      <c r="M3920" s="110"/>
      <c r="N3920" s="109"/>
      <c r="P3920" s="38">
        <f t="shared" si="366"/>
        <v>0</v>
      </c>
      <c r="Q3920" s="105">
        <f t="shared" si="371"/>
        <v>0</v>
      </c>
      <c r="R3920" s="38">
        <f t="shared" si="367"/>
        <v>0</v>
      </c>
      <c r="S3920" s="40" t="str">
        <f t="shared" si="370"/>
        <v/>
      </c>
    </row>
    <row r="3921" spans="1:19">
      <c r="A3921" s="33"/>
      <c r="B3921" s="34"/>
      <c r="C3921" s="33"/>
      <c r="D3921" s="33"/>
      <c r="E3921" s="33"/>
      <c r="F3921" s="42"/>
      <c r="G3921" s="42"/>
      <c r="I3921">
        <f t="shared" si="368"/>
        <v>0</v>
      </c>
      <c r="J3921">
        <f t="shared" si="369"/>
        <v>0</v>
      </c>
      <c r="L3921" s="107"/>
      <c r="M3921" s="110"/>
      <c r="N3921" s="109"/>
      <c r="P3921" s="38">
        <f t="shared" si="366"/>
        <v>0</v>
      </c>
      <c r="Q3921" s="105">
        <f t="shared" si="371"/>
        <v>0</v>
      </c>
      <c r="R3921" s="38">
        <f t="shared" si="367"/>
        <v>0</v>
      </c>
      <c r="S3921" s="40" t="str">
        <f t="shared" si="370"/>
        <v/>
      </c>
    </row>
    <row r="3922" spans="1:19">
      <c r="A3922" s="33"/>
      <c r="B3922" s="34"/>
      <c r="C3922" s="33"/>
      <c r="D3922" s="33"/>
      <c r="E3922" s="33"/>
      <c r="F3922" s="42"/>
      <c r="G3922" s="42"/>
      <c r="I3922">
        <f t="shared" si="368"/>
        <v>0</v>
      </c>
      <c r="J3922">
        <f t="shared" si="369"/>
        <v>0</v>
      </c>
      <c r="L3922" s="107"/>
      <c r="M3922" s="110"/>
      <c r="N3922" s="109"/>
      <c r="P3922" s="38">
        <f t="shared" si="366"/>
        <v>0</v>
      </c>
      <c r="Q3922" s="105">
        <f t="shared" si="371"/>
        <v>0</v>
      </c>
      <c r="R3922" s="38">
        <f t="shared" si="367"/>
        <v>0</v>
      </c>
      <c r="S3922" s="40" t="str">
        <f t="shared" si="370"/>
        <v/>
      </c>
    </row>
    <row r="3923" spans="1:19">
      <c r="A3923" s="33"/>
      <c r="B3923" s="34"/>
      <c r="C3923" s="33"/>
      <c r="D3923" s="33"/>
      <c r="E3923" s="33"/>
      <c r="F3923" s="42"/>
      <c r="G3923" s="42"/>
      <c r="I3923">
        <f t="shared" si="368"/>
        <v>0</v>
      </c>
      <c r="J3923">
        <f t="shared" si="369"/>
        <v>0</v>
      </c>
      <c r="L3923" s="107"/>
      <c r="M3923" s="110"/>
      <c r="N3923" s="109"/>
      <c r="P3923" s="38">
        <f t="shared" si="366"/>
        <v>0</v>
      </c>
      <c r="Q3923" s="105">
        <f t="shared" si="371"/>
        <v>0</v>
      </c>
      <c r="R3923" s="38">
        <f t="shared" si="367"/>
        <v>0</v>
      </c>
      <c r="S3923" s="40" t="str">
        <f t="shared" si="370"/>
        <v/>
      </c>
    </row>
    <row r="3924" spans="1:19">
      <c r="A3924" s="33"/>
      <c r="B3924" s="34"/>
      <c r="C3924" s="33"/>
      <c r="D3924" s="33"/>
      <c r="E3924" s="33"/>
      <c r="F3924" s="42"/>
      <c r="G3924" s="42"/>
      <c r="I3924">
        <f t="shared" si="368"/>
        <v>0</v>
      </c>
      <c r="J3924">
        <f t="shared" si="369"/>
        <v>0</v>
      </c>
      <c r="L3924" s="107"/>
      <c r="M3924" s="110"/>
      <c r="N3924" s="109"/>
      <c r="P3924" s="38">
        <f t="shared" si="366"/>
        <v>0</v>
      </c>
      <c r="Q3924" s="105">
        <f t="shared" si="371"/>
        <v>0</v>
      </c>
      <c r="R3924" s="38">
        <f t="shared" si="367"/>
        <v>0</v>
      </c>
      <c r="S3924" s="40" t="str">
        <f t="shared" si="370"/>
        <v/>
      </c>
    </row>
    <row r="3925" spans="1:19">
      <c r="A3925" s="33"/>
      <c r="B3925" s="34"/>
      <c r="C3925" s="33"/>
      <c r="D3925" s="33"/>
      <c r="E3925" s="33"/>
      <c r="F3925" s="42"/>
      <c r="G3925" s="42"/>
      <c r="I3925">
        <f t="shared" si="368"/>
        <v>0</v>
      </c>
      <c r="J3925">
        <f t="shared" si="369"/>
        <v>0</v>
      </c>
      <c r="L3925" s="107"/>
      <c r="M3925" s="110"/>
      <c r="N3925" s="109"/>
      <c r="P3925" s="38">
        <f t="shared" si="366"/>
        <v>0</v>
      </c>
      <c r="Q3925" s="105">
        <f t="shared" si="371"/>
        <v>0</v>
      </c>
      <c r="R3925" s="38">
        <f t="shared" si="367"/>
        <v>0</v>
      </c>
      <c r="S3925" s="40" t="str">
        <f t="shared" si="370"/>
        <v/>
      </c>
    </row>
    <row r="3926" spans="1:19">
      <c r="A3926" s="33"/>
      <c r="B3926" s="34"/>
      <c r="C3926" s="33"/>
      <c r="D3926" s="33"/>
      <c r="E3926" s="33"/>
      <c r="F3926" s="42"/>
      <c r="G3926" s="42"/>
      <c r="I3926">
        <f t="shared" si="368"/>
        <v>0</v>
      </c>
      <c r="J3926">
        <f t="shared" si="369"/>
        <v>0</v>
      </c>
      <c r="L3926" s="107"/>
      <c r="M3926" s="110"/>
      <c r="N3926" s="109"/>
      <c r="P3926" s="38">
        <f t="shared" si="366"/>
        <v>0</v>
      </c>
      <c r="Q3926" s="105">
        <f t="shared" si="371"/>
        <v>0</v>
      </c>
      <c r="R3926" s="38">
        <f t="shared" si="367"/>
        <v>0</v>
      </c>
      <c r="S3926" s="40" t="str">
        <f t="shared" si="370"/>
        <v/>
      </c>
    </row>
    <row r="3927" spans="1:19">
      <c r="A3927" s="33"/>
      <c r="B3927" s="34"/>
      <c r="C3927" s="33"/>
      <c r="D3927" s="33"/>
      <c r="E3927" s="33"/>
      <c r="F3927" s="42"/>
      <c r="G3927" s="42"/>
      <c r="I3927">
        <f t="shared" si="368"/>
        <v>0</v>
      </c>
      <c r="J3927">
        <f t="shared" si="369"/>
        <v>0</v>
      </c>
      <c r="L3927" s="107"/>
      <c r="M3927" s="110"/>
      <c r="N3927" s="109"/>
      <c r="P3927" s="38">
        <f t="shared" si="366"/>
        <v>0</v>
      </c>
      <c r="Q3927" s="105">
        <f t="shared" si="371"/>
        <v>0</v>
      </c>
      <c r="R3927" s="38">
        <f t="shared" si="367"/>
        <v>0</v>
      </c>
      <c r="S3927" s="40" t="str">
        <f t="shared" si="370"/>
        <v/>
      </c>
    </row>
    <row r="3928" spans="1:19">
      <c r="A3928" s="33"/>
      <c r="B3928" s="34"/>
      <c r="C3928" s="33"/>
      <c r="D3928" s="33"/>
      <c r="E3928" s="33"/>
      <c r="F3928" s="42"/>
      <c r="G3928" s="42"/>
      <c r="I3928">
        <f t="shared" si="368"/>
        <v>0</v>
      </c>
      <c r="J3928">
        <f t="shared" si="369"/>
        <v>0</v>
      </c>
      <c r="L3928" s="107"/>
      <c r="M3928" s="110"/>
      <c r="N3928" s="109"/>
      <c r="P3928" s="38">
        <f t="shared" si="366"/>
        <v>0</v>
      </c>
      <c r="Q3928" s="105">
        <f t="shared" si="371"/>
        <v>0</v>
      </c>
      <c r="R3928" s="38">
        <f t="shared" si="367"/>
        <v>0</v>
      </c>
      <c r="S3928" s="40" t="str">
        <f t="shared" si="370"/>
        <v/>
      </c>
    </row>
    <row r="3929" spans="1:19">
      <c r="A3929" s="33"/>
      <c r="B3929" s="34"/>
      <c r="C3929" s="33"/>
      <c r="D3929" s="33"/>
      <c r="E3929" s="33"/>
      <c r="F3929" s="42"/>
      <c r="G3929" s="42"/>
      <c r="I3929">
        <f t="shared" si="368"/>
        <v>0</v>
      </c>
      <c r="J3929">
        <f t="shared" si="369"/>
        <v>0</v>
      </c>
      <c r="L3929" s="107"/>
      <c r="M3929" s="110"/>
      <c r="N3929" s="109"/>
      <c r="P3929" s="38">
        <f t="shared" si="366"/>
        <v>0</v>
      </c>
      <c r="Q3929" s="105">
        <f t="shared" si="371"/>
        <v>0</v>
      </c>
      <c r="R3929" s="38">
        <f t="shared" si="367"/>
        <v>0</v>
      </c>
      <c r="S3929" s="40" t="str">
        <f t="shared" si="370"/>
        <v/>
      </c>
    </row>
    <row r="3930" spans="1:19">
      <c r="A3930" s="33"/>
      <c r="B3930" s="34"/>
      <c r="C3930" s="33"/>
      <c r="D3930" s="33"/>
      <c r="E3930" s="33"/>
      <c r="F3930" s="42"/>
      <c r="G3930" s="42"/>
      <c r="I3930">
        <f t="shared" si="368"/>
        <v>0</v>
      </c>
      <c r="J3930">
        <f t="shared" si="369"/>
        <v>0</v>
      </c>
      <c r="L3930" s="107"/>
      <c r="M3930" s="110"/>
      <c r="N3930" s="109"/>
      <c r="P3930" s="38">
        <f t="shared" si="366"/>
        <v>0</v>
      </c>
      <c r="Q3930" s="105">
        <f t="shared" si="371"/>
        <v>0</v>
      </c>
      <c r="R3930" s="38">
        <f t="shared" si="367"/>
        <v>0</v>
      </c>
      <c r="S3930" s="40" t="str">
        <f t="shared" si="370"/>
        <v/>
      </c>
    </row>
    <row r="3931" spans="1:19">
      <c r="A3931" s="33"/>
      <c r="B3931" s="34"/>
      <c r="C3931" s="33"/>
      <c r="D3931" s="33"/>
      <c r="E3931" s="33"/>
      <c r="F3931" s="42"/>
      <c r="G3931" s="42"/>
      <c r="I3931">
        <f t="shared" si="368"/>
        <v>0</v>
      </c>
      <c r="J3931">
        <f t="shared" si="369"/>
        <v>0</v>
      </c>
      <c r="L3931" s="107"/>
      <c r="M3931" s="110"/>
      <c r="N3931" s="109"/>
      <c r="P3931" s="38">
        <f t="shared" si="366"/>
        <v>0</v>
      </c>
      <c r="Q3931" s="105">
        <f t="shared" si="371"/>
        <v>0</v>
      </c>
      <c r="R3931" s="38">
        <f t="shared" si="367"/>
        <v>0</v>
      </c>
      <c r="S3931" s="40" t="str">
        <f t="shared" si="370"/>
        <v/>
      </c>
    </row>
    <row r="3932" spans="1:19">
      <c r="A3932" s="33"/>
      <c r="B3932" s="34"/>
      <c r="C3932" s="33"/>
      <c r="D3932" s="33"/>
      <c r="E3932" s="33"/>
      <c r="F3932" s="42"/>
      <c r="G3932" s="42"/>
      <c r="I3932">
        <f t="shared" si="368"/>
        <v>0</v>
      </c>
      <c r="J3932">
        <f t="shared" si="369"/>
        <v>0</v>
      </c>
      <c r="L3932" s="107"/>
      <c r="M3932" s="110"/>
      <c r="N3932" s="109"/>
      <c r="P3932" s="38">
        <f t="shared" si="366"/>
        <v>0</v>
      </c>
      <c r="Q3932" s="105">
        <f t="shared" si="371"/>
        <v>0</v>
      </c>
      <c r="R3932" s="38">
        <f t="shared" si="367"/>
        <v>0</v>
      </c>
      <c r="S3932" s="40" t="str">
        <f t="shared" si="370"/>
        <v/>
      </c>
    </row>
    <row r="3933" spans="1:19">
      <c r="A3933" s="33"/>
      <c r="B3933" s="34"/>
      <c r="C3933" s="33"/>
      <c r="D3933" s="33"/>
      <c r="E3933" s="33"/>
      <c r="F3933" s="42"/>
      <c r="G3933" s="42"/>
      <c r="I3933">
        <f t="shared" si="368"/>
        <v>0</v>
      </c>
      <c r="J3933">
        <f t="shared" si="369"/>
        <v>0</v>
      </c>
      <c r="L3933" s="107"/>
      <c r="M3933" s="110"/>
      <c r="N3933" s="109"/>
      <c r="P3933" s="38">
        <f t="shared" si="366"/>
        <v>0</v>
      </c>
      <c r="Q3933" s="105">
        <f t="shared" si="371"/>
        <v>0</v>
      </c>
      <c r="R3933" s="38">
        <f t="shared" si="367"/>
        <v>0</v>
      </c>
      <c r="S3933" s="40" t="str">
        <f t="shared" si="370"/>
        <v/>
      </c>
    </row>
    <row r="3934" spans="1:19">
      <c r="A3934" s="33"/>
      <c r="B3934" s="34"/>
      <c r="C3934" s="33"/>
      <c r="D3934" s="33"/>
      <c r="E3934" s="33"/>
      <c r="F3934" s="42"/>
      <c r="G3934" s="42"/>
      <c r="I3934">
        <f t="shared" si="368"/>
        <v>0</v>
      </c>
      <c r="J3934">
        <f t="shared" si="369"/>
        <v>0</v>
      </c>
      <c r="L3934" s="107"/>
      <c r="M3934" s="110"/>
      <c r="N3934" s="109"/>
      <c r="P3934" s="38">
        <f t="shared" si="366"/>
        <v>0</v>
      </c>
      <c r="Q3934" s="105">
        <f t="shared" si="371"/>
        <v>0</v>
      </c>
      <c r="R3934" s="38">
        <f t="shared" si="367"/>
        <v>0</v>
      </c>
      <c r="S3934" s="40" t="str">
        <f t="shared" si="370"/>
        <v/>
      </c>
    </row>
    <row r="3935" spans="1:19">
      <c r="A3935" s="33"/>
      <c r="B3935" s="34"/>
      <c r="C3935" s="33"/>
      <c r="D3935" s="33"/>
      <c r="E3935" s="33"/>
      <c r="F3935" s="42"/>
      <c r="G3935" s="42"/>
      <c r="I3935">
        <f t="shared" si="368"/>
        <v>0</v>
      </c>
      <c r="J3935">
        <f t="shared" si="369"/>
        <v>0</v>
      </c>
      <c r="L3935" s="107"/>
      <c r="M3935" s="110"/>
      <c r="N3935" s="109"/>
      <c r="P3935" s="38">
        <f t="shared" si="366"/>
        <v>0</v>
      </c>
      <c r="Q3935" s="105">
        <f t="shared" si="371"/>
        <v>0</v>
      </c>
      <c r="R3935" s="38">
        <f t="shared" si="367"/>
        <v>0</v>
      </c>
      <c r="S3935" s="40" t="str">
        <f t="shared" si="370"/>
        <v/>
      </c>
    </row>
    <row r="3936" spans="1:19">
      <c r="A3936" s="33"/>
      <c r="B3936" s="34"/>
      <c r="C3936" s="33"/>
      <c r="D3936" s="33"/>
      <c r="E3936" s="33"/>
      <c r="F3936" s="42"/>
      <c r="G3936" s="42"/>
      <c r="I3936">
        <f t="shared" si="368"/>
        <v>0</v>
      </c>
      <c r="J3936">
        <f t="shared" si="369"/>
        <v>0</v>
      </c>
      <c r="L3936" s="107"/>
      <c r="M3936" s="110"/>
      <c r="N3936" s="109"/>
      <c r="P3936" s="38">
        <f t="shared" si="366"/>
        <v>0</v>
      </c>
      <c r="Q3936" s="105">
        <f t="shared" si="371"/>
        <v>0</v>
      </c>
      <c r="R3936" s="38">
        <f t="shared" si="367"/>
        <v>0</v>
      </c>
      <c r="S3936" s="40" t="str">
        <f t="shared" si="370"/>
        <v/>
      </c>
    </row>
    <row r="3937" spans="1:19">
      <c r="A3937" s="33"/>
      <c r="B3937" s="34"/>
      <c r="C3937" s="33"/>
      <c r="D3937" s="33"/>
      <c r="E3937" s="33"/>
      <c r="F3937" s="42"/>
      <c r="G3937" s="42"/>
      <c r="I3937">
        <f t="shared" si="368"/>
        <v>0</v>
      </c>
      <c r="J3937">
        <f t="shared" si="369"/>
        <v>0</v>
      </c>
      <c r="L3937" s="107"/>
      <c r="M3937" s="110"/>
      <c r="N3937" s="109"/>
      <c r="P3937" s="38">
        <f t="shared" si="366"/>
        <v>0</v>
      </c>
      <c r="Q3937" s="105">
        <f t="shared" si="371"/>
        <v>0</v>
      </c>
      <c r="R3937" s="38">
        <f t="shared" si="367"/>
        <v>0</v>
      </c>
      <c r="S3937" s="40" t="str">
        <f t="shared" si="370"/>
        <v/>
      </c>
    </row>
    <row r="3938" spans="1:19">
      <c r="A3938" s="33"/>
      <c r="B3938" s="34"/>
      <c r="C3938" s="33"/>
      <c r="D3938" s="33"/>
      <c r="E3938" s="33"/>
      <c r="F3938" s="42"/>
      <c r="G3938" s="42"/>
      <c r="I3938">
        <f t="shared" si="368"/>
        <v>0</v>
      </c>
      <c r="J3938">
        <f t="shared" si="369"/>
        <v>0</v>
      </c>
      <c r="L3938" s="107"/>
      <c r="M3938" s="110"/>
      <c r="N3938" s="109"/>
      <c r="P3938" s="38">
        <f t="shared" si="366"/>
        <v>0</v>
      </c>
      <c r="Q3938" s="105">
        <f t="shared" si="371"/>
        <v>0</v>
      </c>
      <c r="R3938" s="38">
        <f t="shared" si="367"/>
        <v>0</v>
      </c>
      <c r="S3938" s="40" t="str">
        <f t="shared" si="370"/>
        <v/>
      </c>
    </row>
    <row r="3939" spans="1:19">
      <c r="A3939" s="33"/>
      <c r="B3939" s="34"/>
      <c r="C3939" s="33"/>
      <c r="D3939" s="33"/>
      <c r="E3939" s="33"/>
      <c r="F3939" s="42"/>
      <c r="G3939" s="42"/>
      <c r="I3939">
        <f t="shared" si="368"/>
        <v>0</v>
      </c>
      <c r="J3939">
        <f t="shared" si="369"/>
        <v>0</v>
      </c>
      <c r="L3939" s="107"/>
      <c r="M3939" s="110"/>
      <c r="N3939" s="109"/>
      <c r="P3939" s="38">
        <f t="shared" si="366"/>
        <v>0</v>
      </c>
      <c r="Q3939" s="105">
        <f t="shared" si="371"/>
        <v>0</v>
      </c>
      <c r="R3939" s="38">
        <f t="shared" si="367"/>
        <v>0</v>
      </c>
      <c r="S3939" s="40" t="str">
        <f t="shared" si="370"/>
        <v/>
      </c>
    </row>
    <row r="3940" spans="1:19">
      <c r="A3940" s="33"/>
      <c r="B3940" s="34"/>
      <c r="C3940" s="33"/>
      <c r="D3940" s="33"/>
      <c r="E3940" s="33"/>
      <c r="F3940" s="42"/>
      <c r="G3940" s="42"/>
      <c r="I3940">
        <f t="shared" si="368"/>
        <v>0</v>
      </c>
      <c r="J3940">
        <f t="shared" si="369"/>
        <v>0</v>
      </c>
      <c r="L3940" s="107"/>
      <c r="M3940" s="110"/>
      <c r="N3940" s="109"/>
      <c r="P3940" s="38">
        <f t="shared" si="366"/>
        <v>0</v>
      </c>
      <c r="Q3940" s="105">
        <f t="shared" si="371"/>
        <v>0</v>
      </c>
      <c r="R3940" s="38">
        <f t="shared" si="367"/>
        <v>0</v>
      </c>
      <c r="S3940" s="40" t="str">
        <f t="shared" si="370"/>
        <v/>
      </c>
    </row>
    <row r="3941" spans="1:19">
      <c r="A3941" s="33"/>
      <c r="B3941" s="34"/>
      <c r="C3941" s="33"/>
      <c r="D3941" s="33"/>
      <c r="E3941" s="33"/>
      <c r="F3941" s="42"/>
      <c r="G3941" s="42"/>
      <c r="I3941">
        <f t="shared" si="368"/>
        <v>0</v>
      </c>
      <c r="J3941">
        <f t="shared" si="369"/>
        <v>0</v>
      </c>
      <c r="L3941" s="107"/>
      <c r="M3941" s="110"/>
      <c r="N3941" s="109"/>
      <c r="P3941" s="38">
        <f t="shared" si="366"/>
        <v>0</v>
      </c>
      <c r="Q3941" s="105">
        <f t="shared" si="371"/>
        <v>0</v>
      </c>
      <c r="R3941" s="38">
        <f t="shared" si="367"/>
        <v>0</v>
      </c>
      <c r="S3941" s="40" t="str">
        <f t="shared" si="370"/>
        <v/>
      </c>
    </row>
    <row r="3942" spans="1:19">
      <c r="A3942" s="33"/>
      <c r="B3942" s="34"/>
      <c r="C3942" s="33"/>
      <c r="D3942" s="33"/>
      <c r="E3942" s="33"/>
      <c r="F3942" s="42"/>
      <c r="G3942" s="42"/>
      <c r="I3942">
        <f t="shared" si="368"/>
        <v>0</v>
      </c>
      <c r="J3942">
        <f t="shared" si="369"/>
        <v>0</v>
      </c>
      <c r="L3942" s="107"/>
      <c r="M3942" s="110"/>
      <c r="N3942" s="109"/>
      <c r="P3942" s="38">
        <f t="shared" si="366"/>
        <v>0</v>
      </c>
      <c r="Q3942" s="105">
        <f t="shared" si="371"/>
        <v>0</v>
      </c>
      <c r="R3942" s="38">
        <f t="shared" si="367"/>
        <v>0</v>
      </c>
      <c r="S3942" s="40" t="str">
        <f t="shared" si="370"/>
        <v/>
      </c>
    </row>
    <row r="3943" spans="1:19">
      <c r="A3943" s="33"/>
      <c r="B3943" s="34"/>
      <c r="C3943" s="33"/>
      <c r="D3943" s="33"/>
      <c r="E3943" s="33"/>
      <c r="F3943" s="42"/>
      <c r="G3943" s="42"/>
      <c r="I3943">
        <f t="shared" si="368"/>
        <v>0</v>
      </c>
      <c r="J3943">
        <f t="shared" si="369"/>
        <v>0</v>
      </c>
      <c r="L3943" s="107"/>
      <c r="M3943" s="110"/>
      <c r="N3943" s="109"/>
      <c r="P3943" s="38">
        <f t="shared" si="366"/>
        <v>0</v>
      </c>
      <c r="Q3943" s="105">
        <f t="shared" si="371"/>
        <v>0</v>
      </c>
      <c r="R3943" s="38">
        <f t="shared" si="367"/>
        <v>0</v>
      </c>
      <c r="S3943" s="40" t="str">
        <f t="shared" si="370"/>
        <v/>
      </c>
    </row>
    <row r="3944" spans="1:19">
      <c r="A3944" s="33"/>
      <c r="B3944" s="34"/>
      <c r="C3944" s="33"/>
      <c r="D3944" s="33"/>
      <c r="E3944" s="33"/>
      <c r="F3944" s="42"/>
      <c r="G3944" s="42"/>
      <c r="I3944">
        <f t="shared" si="368"/>
        <v>0</v>
      </c>
      <c r="J3944">
        <f t="shared" si="369"/>
        <v>0</v>
      </c>
      <c r="L3944" s="107"/>
      <c r="M3944" s="110"/>
      <c r="N3944" s="109"/>
      <c r="P3944" s="38">
        <f t="shared" si="366"/>
        <v>0</v>
      </c>
      <c r="Q3944" s="105">
        <f t="shared" si="371"/>
        <v>0</v>
      </c>
      <c r="R3944" s="38">
        <f t="shared" si="367"/>
        <v>0</v>
      </c>
      <c r="S3944" s="40" t="str">
        <f t="shared" si="370"/>
        <v/>
      </c>
    </row>
    <row r="3945" spans="1:19">
      <c r="A3945" s="33"/>
      <c r="B3945" s="34"/>
      <c r="C3945" s="33"/>
      <c r="D3945" s="33"/>
      <c r="E3945" s="33"/>
      <c r="F3945" s="42"/>
      <c r="G3945" s="42"/>
      <c r="I3945">
        <f t="shared" si="368"/>
        <v>0</v>
      </c>
      <c r="J3945">
        <f t="shared" si="369"/>
        <v>0</v>
      </c>
      <c r="L3945" s="107"/>
      <c r="M3945" s="110"/>
      <c r="N3945" s="109"/>
      <c r="P3945" s="38">
        <f t="shared" si="366"/>
        <v>0</v>
      </c>
      <c r="Q3945" s="105">
        <f t="shared" si="371"/>
        <v>0</v>
      </c>
      <c r="R3945" s="38">
        <f t="shared" si="367"/>
        <v>0</v>
      </c>
      <c r="S3945" s="40" t="str">
        <f t="shared" si="370"/>
        <v/>
      </c>
    </row>
    <row r="3946" spans="1:19">
      <c r="A3946" s="33"/>
      <c r="B3946" s="34"/>
      <c r="C3946" s="33"/>
      <c r="D3946" s="33"/>
      <c r="E3946" s="33"/>
      <c r="F3946" s="42"/>
      <c r="G3946" s="42"/>
      <c r="I3946">
        <f t="shared" si="368"/>
        <v>0</v>
      </c>
      <c r="J3946">
        <f t="shared" si="369"/>
        <v>0</v>
      </c>
      <c r="L3946" s="107"/>
      <c r="M3946" s="110"/>
      <c r="N3946" s="109"/>
      <c r="P3946" s="38">
        <f t="shared" si="366"/>
        <v>0</v>
      </c>
      <c r="Q3946" s="105">
        <f t="shared" si="371"/>
        <v>0</v>
      </c>
      <c r="R3946" s="38">
        <f t="shared" si="367"/>
        <v>0</v>
      </c>
      <c r="S3946" s="40" t="str">
        <f t="shared" si="370"/>
        <v/>
      </c>
    </row>
    <row r="3947" spans="1:19">
      <c r="A3947" s="33"/>
      <c r="B3947" s="34"/>
      <c r="C3947" s="33"/>
      <c r="D3947" s="33"/>
      <c r="E3947" s="33"/>
      <c r="F3947" s="42"/>
      <c r="G3947" s="42"/>
      <c r="I3947">
        <f t="shared" si="368"/>
        <v>0</v>
      </c>
      <c r="J3947">
        <f t="shared" si="369"/>
        <v>0</v>
      </c>
      <c r="L3947" s="107"/>
      <c r="M3947" s="110"/>
      <c r="N3947" s="109"/>
      <c r="P3947" s="38">
        <f t="shared" si="366"/>
        <v>0</v>
      </c>
      <c r="Q3947" s="105">
        <f t="shared" si="371"/>
        <v>0</v>
      </c>
      <c r="R3947" s="38">
        <f t="shared" si="367"/>
        <v>0</v>
      </c>
      <c r="S3947" s="40" t="str">
        <f t="shared" si="370"/>
        <v/>
      </c>
    </row>
    <row r="3948" spans="1:19">
      <c r="A3948" s="33"/>
      <c r="B3948" s="34"/>
      <c r="C3948" s="33"/>
      <c r="D3948" s="33"/>
      <c r="E3948" s="33"/>
      <c r="F3948" s="42"/>
      <c r="G3948" s="42"/>
      <c r="I3948">
        <f t="shared" si="368"/>
        <v>0</v>
      </c>
      <c r="J3948">
        <f t="shared" si="369"/>
        <v>0</v>
      </c>
      <c r="L3948" s="107"/>
      <c r="M3948" s="110"/>
      <c r="N3948" s="109"/>
      <c r="P3948" s="38">
        <f t="shared" si="366"/>
        <v>0</v>
      </c>
      <c r="Q3948" s="105">
        <f t="shared" si="371"/>
        <v>0</v>
      </c>
      <c r="R3948" s="38">
        <f t="shared" si="367"/>
        <v>0</v>
      </c>
      <c r="S3948" s="40" t="str">
        <f t="shared" si="370"/>
        <v/>
      </c>
    </row>
    <row r="3949" spans="1:19">
      <c r="A3949" s="33"/>
      <c r="B3949" s="34"/>
      <c r="C3949" s="33"/>
      <c r="D3949" s="33"/>
      <c r="E3949" s="33"/>
      <c r="F3949" s="42"/>
      <c r="G3949" s="42"/>
      <c r="I3949">
        <f t="shared" si="368"/>
        <v>0</v>
      </c>
      <c r="J3949">
        <f t="shared" si="369"/>
        <v>0</v>
      </c>
      <c r="L3949" s="107"/>
      <c r="M3949" s="110"/>
      <c r="N3949" s="109"/>
      <c r="P3949" s="38">
        <f t="shared" si="366"/>
        <v>0</v>
      </c>
      <c r="Q3949" s="105">
        <f t="shared" si="371"/>
        <v>0</v>
      </c>
      <c r="R3949" s="38">
        <f t="shared" si="367"/>
        <v>0</v>
      </c>
      <c r="S3949" s="40" t="str">
        <f t="shared" si="370"/>
        <v/>
      </c>
    </row>
    <row r="3950" spans="1:19">
      <c r="A3950" s="33"/>
      <c r="B3950" s="34"/>
      <c r="C3950" s="33"/>
      <c r="D3950" s="33"/>
      <c r="E3950" s="33"/>
      <c r="F3950" s="42"/>
      <c r="G3950" s="42"/>
      <c r="I3950">
        <f t="shared" si="368"/>
        <v>0</v>
      </c>
      <c r="J3950">
        <f t="shared" si="369"/>
        <v>0</v>
      </c>
      <c r="L3950" s="107"/>
      <c r="M3950" s="110"/>
      <c r="N3950" s="109"/>
      <c r="P3950" s="38">
        <f t="shared" si="366"/>
        <v>0</v>
      </c>
      <c r="Q3950" s="105">
        <f t="shared" si="371"/>
        <v>0</v>
      </c>
      <c r="R3950" s="38">
        <f t="shared" si="367"/>
        <v>0</v>
      </c>
      <c r="S3950" s="40" t="str">
        <f t="shared" si="370"/>
        <v/>
      </c>
    </row>
    <row r="3951" spans="1:19">
      <c r="A3951" s="33"/>
      <c r="B3951" s="34"/>
      <c r="C3951" s="33"/>
      <c r="D3951" s="33"/>
      <c r="E3951" s="33"/>
      <c r="F3951" s="42"/>
      <c r="G3951" s="42"/>
      <c r="I3951">
        <f t="shared" si="368"/>
        <v>0</v>
      </c>
      <c r="J3951">
        <f t="shared" si="369"/>
        <v>0</v>
      </c>
      <c r="L3951" s="107"/>
      <c r="M3951" s="110"/>
      <c r="N3951" s="109"/>
      <c r="P3951" s="38">
        <f t="shared" si="366"/>
        <v>0</v>
      </c>
      <c r="Q3951" s="105">
        <f t="shared" si="371"/>
        <v>0</v>
      </c>
      <c r="R3951" s="38">
        <f t="shared" si="367"/>
        <v>0</v>
      </c>
      <c r="S3951" s="40" t="str">
        <f t="shared" si="370"/>
        <v/>
      </c>
    </row>
    <row r="3952" spans="1:19">
      <c r="A3952" s="33"/>
      <c r="B3952" s="34"/>
      <c r="C3952" s="33"/>
      <c r="D3952" s="33"/>
      <c r="E3952" s="33"/>
      <c r="F3952" s="42"/>
      <c r="G3952" s="42"/>
      <c r="I3952">
        <f t="shared" si="368"/>
        <v>0</v>
      </c>
      <c r="J3952">
        <f t="shared" si="369"/>
        <v>0</v>
      </c>
      <c r="L3952" s="107"/>
      <c r="M3952" s="110"/>
      <c r="N3952" s="109"/>
      <c r="P3952" s="38">
        <f t="shared" si="366"/>
        <v>0</v>
      </c>
      <c r="Q3952" s="105">
        <f t="shared" si="371"/>
        <v>0</v>
      </c>
      <c r="R3952" s="38">
        <f t="shared" si="367"/>
        <v>0</v>
      </c>
      <c r="S3952" s="40" t="str">
        <f t="shared" si="370"/>
        <v/>
      </c>
    </row>
    <row r="3953" spans="1:19">
      <c r="A3953" s="33"/>
      <c r="B3953" s="34"/>
      <c r="C3953" s="33"/>
      <c r="D3953" s="33"/>
      <c r="E3953" s="33"/>
      <c r="F3953" s="42"/>
      <c r="G3953" s="42"/>
      <c r="I3953">
        <f t="shared" si="368"/>
        <v>0</v>
      </c>
      <c r="J3953">
        <f t="shared" si="369"/>
        <v>0</v>
      </c>
      <c r="L3953" s="107"/>
      <c r="M3953" s="110"/>
      <c r="N3953" s="109"/>
      <c r="P3953" s="38">
        <f t="shared" si="366"/>
        <v>0</v>
      </c>
      <c r="Q3953" s="105">
        <f t="shared" si="371"/>
        <v>0</v>
      </c>
      <c r="R3953" s="38">
        <f t="shared" si="367"/>
        <v>0</v>
      </c>
      <c r="S3953" s="40" t="str">
        <f t="shared" si="370"/>
        <v/>
      </c>
    </row>
    <row r="3954" spans="1:19">
      <c r="A3954" s="33"/>
      <c r="B3954" s="34"/>
      <c r="C3954" s="33"/>
      <c r="D3954" s="33"/>
      <c r="E3954" s="33"/>
      <c r="F3954" s="42"/>
      <c r="G3954" s="42"/>
      <c r="I3954">
        <f t="shared" si="368"/>
        <v>0</v>
      </c>
      <c r="J3954">
        <f t="shared" si="369"/>
        <v>0</v>
      </c>
      <c r="L3954" s="107"/>
      <c r="M3954" s="110"/>
      <c r="N3954" s="109"/>
      <c r="P3954" s="38">
        <f t="shared" si="366"/>
        <v>0</v>
      </c>
      <c r="Q3954" s="105">
        <f t="shared" si="371"/>
        <v>0</v>
      </c>
      <c r="R3954" s="38">
        <f t="shared" si="367"/>
        <v>0</v>
      </c>
      <c r="S3954" s="40" t="str">
        <f t="shared" si="370"/>
        <v/>
      </c>
    </row>
    <row r="3955" spans="1:19">
      <c r="A3955" s="33"/>
      <c r="B3955" s="34"/>
      <c r="C3955" s="33"/>
      <c r="D3955" s="33"/>
      <c r="E3955" s="33"/>
      <c r="F3955" s="42"/>
      <c r="G3955" s="42"/>
      <c r="I3955">
        <f t="shared" si="368"/>
        <v>0</v>
      </c>
      <c r="J3955">
        <f t="shared" si="369"/>
        <v>0</v>
      </c>
      <c r="L3955" s="107"/>
      <c r="M3955" s="110"/>
      <c r="N3955" s="109"/>
      <c r="P3955" s="38">
        <f t="shared" si="366"/>
        <v>0</v>
      </c>
      <c r="Q3955" s="105">
        <f t="shared" si="371"/>
        <v>0</v>
      </c>
      <c r="R3955" s="38">
        <f t="shared" si="367"/>
        <v>0</v>
      </c>
      <c r="S3955" s="40" t="str">
        <f t="shared" si="370"/>
        <v/>
      </c>
    </row>
    <row r="3956" spans="1:19">
      <c r="A3956" s="33"/>
      <c r="B3956" s="34"/>
      <c r="C3956" s="33"/>
      <c r="D3956" s="33"/>
      <c r="E3956" s="33"/>
      <c r="F3956" s="42"/>
      <c r="G3956" s="42"/>
      <c r="I3956">
        <f t="shared" si="368"/>
        <v>0</v>
      </c>
      <c r="J3956">
        <f t="shared" si="369"/>
        <v>0</v>
      </c>
      <c r="L3956" s="107"/>
      <c r="M3956" s="110"/>
      <c r="N3956" s="109"/>
      <c r="P3956" s="38">
        <f t="shared" si="366"/>
        <v>0</v>
      </c>
      <c r="Q3956" s="105">
        <f t="shared" si="371"/>
        <v>0</v>
      </c>
      <c r="R3956" s="38">
        <f t="shared" si="367"/>
        <v>0</v>
      </c>
      <c r="S3956" s="40" t="str">
        <f t="shared" si="370"/>
        <v/>
      </c>
    </row>
    <row r="3957" spans="1:19">
      <c r="A3957" s="33"/>
      <c r="B3957" s="34"/>
      <c r="C3957" s="33"/>
      <c r="D3957" s="33"/>
      <c r="E3957" s="33"/>
      <c r="F3957" s="42"/>
      <c r="G3957" s="42"/>
      <c r="I3957">
        <f t="shared" si="368"/>
        <v>0</v>
      </c>
      <c r="J3957">
        <f t="shared" si="369"/>
        <v>0</v>
      </c>
      <c r="L3957" s="107"/>
      <c r="M3957" s="110"/>
      <c r="N3957" s="109"/>
      <c r="P3957" s="38">
        <f t="shared" si="366"/>
        <v>0</v>
      </c>
      <c r="Q3957" s="105">
        <f t="shared" si="371"/>
        <v>0</v>
      </c>
      <c r="R3957" s="38">
        <f t="shared" si="367"/>
        <v>0</v>
      </c>
      <c r="S3957" s="40" t="str">
        <f t="shared" si="370"/>
        <v/>
      </c>
    </row>
    <row r="3958" spans="1:19">
      <c r="A3958" s="33"/>
      <c r="B3958" s="34"/>
      <c r="C3958" s="33"/>
      <c r="D3958" s="33"/>
      <c r="E3958" s="33"/>
      <c r="F3958" s="42"/>
      <c r="G3958" s="42"/>
      <c r="I3958">
        <f t="shared" si="368"/>
        <v>0</v>
      </c>
      <c r="J3958">
        <f t="shared" si="369"/>
        <v>0</v>
      </c>
      <c r="L3958" s="107"/>
      <c r="M3958" s="110"/>
      <c r="N3958" s="109"/>
      <c r="P3958" s="38">
        <f t="shared" si="366"/>
        <v>0</v>
      </c>
      <c r="Q3958" s="105">
        <f t="shared" si="371"/>
        <v>0</v>
      </c>
      <c r="R3958" s="38">
        <f t="shared" si="367"/>
        <v>0</v>
      </c>
      <c r="S3958" s="40" t="str">
        <f t="shared" si="370"/>
        <v/>
      </c>
    </row>
    <row r="3959" spans="1:19">
      <c r="A3959" s="33"/>
      <c r="B3959" s="34"/>
      <c r="C3959" s="33"/>
      <c r="D3959" s="33"/>
      <c r="E3959" s="33"/>
      <c r="F3959" s="42"/>
      <c r="G3959" s="42"/>
      <c r="I3959">
        <f t="shared" si="368"/>
        <v>0</v>
      </c>
      <c r="J3959">
        <f t="shared" si="369"/>
        <v>0</v>
      </c>
      <c r="L3959" s="107"/>
      <c r="M3959" s="110"/>
      <c r="N3959" s="109"/>
      <c r="P3959" s="38">
        <f t="shared" ref="P3959:P4022" si="372">I3959*L3959/1000</f>
        <v>0</v>
      </c>
      <c r="Q3959" s="105">
        <f t="shared" si="371"/>
        <v>0</v>
      </c>
      <c r="R3959" s="38">
        <f t="shared" ref="R3959:R4022" si="373">J3959*N3959/1000</f>
        <v>0</v>
      </c>
      <c r="S3959" s="40" t="str">
        <f t="shared" si="370"/>
        <v/>
      </c>
    </row>
    <row r="3960" spans="1:19">
      <c r="A3960" s="33"/>
      <c r="B3960" s="34"/>
      <c r="C3960" s="33"/>
      <c r="D3960" s="33"/>
      <c r="E3960" s="33"/>
      <c r="F3960" s="42"/>
      <c r="G3960" s="42"/>
      <c r="I3960">
        <f t="shared" ref="I3960:I4023" si="374">IF(OR(E3960="R",E3960="E"),D3960,IF(D3960&gt;=E3960,D3960-E3960,0))</f>
        <v>0</v>
      </c>
      <c r="J3960">
        <f t="shared" ref="J3960:J4023" si="375">IF(OR(E3960="R",E3960="E"),0,IF(E3960&gt;D3960,E3960-D3960,0))</f>
        <v>0</v>
      </c>
      <c r="L3960" s="107"/>
      <c r="M3960" s="110"/>
      <c r="N3960" s="109"/>
      <c r="P3960" s="38">
        <f t="shared" si="372"/>
        <v>0</v>
      </c>
      <c r="Q3960" s="105">
        <f t="shared" si="371"/>
        <v>0</v>
      </c>
      <c r="R3960" s="38">
        <f t="shared" si="373"/>
        <v>0</v>
      </c>
      <c r="S3960" s="40" t="str">
        <f t="shared" si="370"/>
        <v/>
      </c>
    </row>
    <row r="3961" spans="1:19">
      <c r="A3961" s="33"/>
      <c r="B3961" s="34"/>
      <c r="C3961" s="33"/>
      <c r="D3961" s="33"/>
      <c r="E3961" s="33"/>
      <c r="F3961" s="42"/>
      <c r="G3961" s="42"/>
      <c r="I3961">
        <f t="shared" si="374"/>
        <v>0</v>
      </c>
      <c r="J3961">
        <f t="shared" si="375"/>
        <v>0</v>
      </c>
      <c r="L3961" s="107"/>
      <c r="M3961" s="110"/>
      <c r="N3961" s="109"/>
      <c r="P3961" s="38">
        <f t="shared" si="372"/>
        <v>0</v>
      </c>
      <c r="Q3961" s="105">
        <f t="shared" si="371"/>
        <v>0</v>
      </c>
      <c r="R3961" s="38">
        <f t="shared" si="373"/>
        <v>0</v>
      </c>
      <c r="S3961" s="40" t="str">
        <f t="shared" si="370"/>
        <v/>
      </c>
    </row>
    <row r="3962" spans="1:19">
      <c r="A3962" s="33"/>
      <c r="B3962" s="34"/>
      <c r="C3962" s="33"/>
      <c r="D3962" s="33"/>
      <c r="E3962" s="33"/>
      <c r="F3962" s="42"/>
      <c r="G3962" s="42"/>
      <c r="I3962">
        <f t="shared" si="374"/>
        <v>0</v>
      </c>
      <c r="J3962">
        <f t="shared" si="375"/>
        <v>0</v>
      </c>
      <c r="L3962" s="107"/>
      <c r="M3962" s="110"/>
      <c r="N3962" s="109"/>
      <c r="P3962" s="38">
        <f t="shared" si="372"/>
        <v>0</v>
      </c>
      <c r="Q3962" s="105">
        <f t="shared" si="371"/>
        <v>0</v>
      </c>
      <c r="R3962" s="38">
        <f t="shared" si="373"/>
        <v>0</v>
      </c>
      <c r="S3962" s="40" t="str">
        <f t="shared" si="370"/>
        <v/>
      </c>
    </row>
    <row r="3963" spans="1:19">
      <c r="A3963" s="33"/>
      <c r="B3963" s="34"/>
      <c r="C3963" s="33"/>
      <c r="D3963" s="33"/>
      <c r="E3963" s="33"/>
      <c r="F3963" s="42"/>
      <c r="G3963" s="42"/>
      <c r="I3963">
        <f t="shared" si="374"/>
        <v>0</v>
      </c>
      <c r="J3963">
        <f t="shared" si="375"/>
        <v>0</v>
      </c>
      <c r="L3963" s="107"/>
      <c r="M3963" s="110"/>
      <c r="N3963" s="109"/>
      <c r="P3963" s="38">
        <f t="shared" si="372"/>
        <v>0</v>
      </c>
      <c r="Q3963" s="105">
        <f t="shared" si="371"/>
        <v>0</v>
      </c>
      <c r="R3963" s="38">
        <f t="shared" si="373"/>
        <v>0</v>
      </c>
      <c r="S3963" s="40" t="str">
        <f t="shared" si="370"/>
        <v/>
      </c>
    </row>
    <row r="3964" spans="1:19">
      <c r="A3964" s="33"/>
      <c r="B3964" s="34"/>
      <c r="C3964" s="33"/>
      <c r="D3964" s="33"/>
      <c r="E3964" s="33"/>
      <c r="F3964" s="42"/>
      <c r="G3964" s="42"/>
      <c r="I3964">
        <f t="shared" si="374"/>
        <v>0</v>
      </c>
      <c r="J3964">
        <f t="shared" si="375"/>
        <v>0</v>
      </c>
      <c r="L3964" s="107"/>
      <c r="M3964" s="110"/>
      <c r="N3964" s="109"/>
      <c r="P3964" s="38">
        <f t="shared" si="372"/>
        <v>0</v>
      </c>
      <c r="Q3964" s="105">
        <f t="shared" si="371"/>
        <v>0</v>
      </c>
      <c r="R3964" s="38">
        <f t="shared" si="373"/>
        <v>0</v>
      </c>
      <c r="S3964" s="40" t="str">
        <f t="shared" si="370"/>
        <v/>
      </c>
    </row>
    <row r="3965" spans="1:19">
      <c r="A3965" s="33"/>
      <c r="B3965" s="34"/>
      <c r="C3965" s="33"/>
      <c r="D3965" s="33"/>
      <c r="E3965" s="33"/>
      <c r="F3965" s="42"/>
      <c r="G3965" s="42"/>
      <c r="I3965">
        <f t="shared" si="374"/>
        <v>0</v>
      </c>
      <c r="J3965">
        <f t="shared" si="375"/>
        <v>0</v>
      </c>
      <c r="L3965" s="107"/>
      <c r="M3965" s="110"/>
      <c r="N3965" s="109"/>
      <c r="P3965" s="38">
        <f t="shared" si="372"/>
        <v>0</v>
      </c>
      <c r="Q3965" s="105">
        <f t="shared" si="371"/>
        <v>0</v>
      </c>
      <c r="R3965" s="38">
        <f t="shared" si="373"/>
        <v>0</v>
      </c>
      <c r="S3965" s="40" t="str">
        <f t="shared" si="370"/>
        <v/>
      </c>
    </row>
    <row r="3966" spans="1:19">
      <c r="A3966" s="33"/>
      <c r="B3966" s="34"/>
      <c r="C3966" s="33"/>
      <c r="D3966" s="33"/>
      <c r="E3966" s="33"/>
      <c r="F3966" s="42"/>
      <c r="G3966" s="42"/>
      <c r="I3966">
        <f t="shared" si="374"/>
        <v>0</v>
      </c>
      <c r="J3966">
        <f t="shared" si="375"/>
        <v>0</v>
      </c>
      <c r="L3966" s="107"/>
      <c r="M3966" s="110"/>
      <c r="N3966" s="109"/>
      <c r="P3966" s="38">
        <f t="shared" si="372"/>
        <v>0</v>
      </c>
      <c r="Q3966" s="105">
        <f t="shared" si="371"/>
        <v>0</v>
      </c>
      <c r="R3966" s="38">
        <f t="shared" si="373"/>
        <v>0</v>
      </c>
      <c r="S3966" s="40" t="str">
        <f t="shared" si="370"/>
        <v/>
      </c>
    </row>
    <row r="3967" spans="1:19">
      <c r="A3967" s="33"/>
      <c r="B3967" s="34"/>
      <c r="C3967" s="33"/>
      <c r="D3967" s="33"/>
      <c r="E3967" s="33"/>
      <c r="F3967" s="42"/>
      <c r="G3967" s="42"/>
      <c r="I3967">
        <f t="shared" si="374"/>
        <v>0</v>
      </c>
      <c r="J3967">
        <f t="shared" si="375"/>
        <v>0</v>
      </c>
      <c r="L3967" s="107"/>
      <c r="M3967" s="110"/>
      <c r="N3967" s="109"/>
      <c r="P3967" s="38">
        <f t="shared" si="372"/>
        <v>0</v>
      </c>
      <c r="Q3967" s="105">
        <f t="shared" si="371"/>
        <v>0</v>
      </c>
      <c r="R3967" s="38">
        <f t="shared" si="373"/>
        <v>0</v>
      </c>
      <c r="S3967" s="40" t="str">
        <f t="shared" si="370"/>
        <v/>
      </c>
    </row>
    <row r="3968" spans="1:19">
      <c r="A3968" s="33"/>
      <c r="B3968" s="34"/>
      <c r="C3968" s="33"/>
      <c r="D3968" s="33"/>
      <c r="E3968" s="33"/>
      <c r="F3968" s="42"/>
      <c r="G3968" s="42"/>
      <c r="I3968">
        <f t="shared" si="374"/>
        <v>0</v>
      </c>
      <c r="J3968">
        <f t="shared" si="375"/>
        <v>0</v>
      </c>
      <c r="L3968" s="107"/>
      <c r="M3968" s="110"/>
      <c r="N3968" s="109"/>
      <c r="P3968" s="38">
        <f t="shared" si="372"/>
        <v>0</v>
      </c>
      <c r="Q3968" s="105">
        <f t="shared" si="371"/>
        <v>0</v>
      </c>
      <c r="R3968" s="38">
        <f t="shared" si="373"/>
        <v>0</v>
      </c>
      <c r="S3968" s="40" t="str">
        <f t="shared" si="370"/>
        <v/>
      </c>
    </row>
    <row r="3969" spans="1:19">
      <c r="A3969" s="33"/>
      <c r="B3969" s="34"/>
      <c r="C3969" s="33"/>
      <c r="D3969" s="33"/>
      <c r="E3969" s="33"/>
      <c r="F3969" s="42"/>
      <c r="G3969" s="42"/>
      <c r="I3969">
        <f t="shared" si="374"/>
        <v>0</v>
      </c>
      <c r="J3969">
        <f t="shared" si="375"/>
        <v>0</v>
      </c>
      <c r="L3969" s="107"/>
      <c r="M3969" s="110"/>
      <c r="N3969" s="109"/>
      <c r="P3969" s="38">
        <f t="shared" si="372"/>
        <v>0</v>
      </c>
      <c r="Q3969" s="105">
        <f t="shared" si="371"/>
        <v>0</v>
      </c>
      <c r="R3969" s="38">
        <f t="shared" si="373"/>
        <v>0</v>
      </c>
      <c r="S3969" s="40" t="str">
        <f t="shared" si="370"/>
        <v/>
      </c>
    </row>
    <row r="3970" spans="1:19">
      <c r="A3970" s="33"/>
      <c r="B3970" s="34"/>
      <c r="C3970" s="33"/>
      <c r="D3970" s="33"/>
      <c r="E3970" s="33"/>
      <c r="F3970" s="42"/>
      <c r="G3970" s="42"/>
      <c r="I3970">
        <f t="shared" si="374"/>
        <v>0</v>
      </c>
      <c r="J3970">
        <f t="shared" si="375"/>
        <v>0</v>
      </c>
      <c r="L3970" s="107"/>
      <c r="M3970" s="110"/>
      <c r="N3970" s="109"/>
      <c r="P3970" s="38">
        <f t="shared" si="372"/>
        <v>0</v>
      </c>
      <c r="Q3970" s="105">
        <f t="shared" si="371"/>
        <v>0</v>
      </c>
      <c r="R3970" s="38">
        <f t="shared" si="373"/>
        <v>0</v>
      </c>
      <c r="S3970" s="40" t="str">
        <f t="shared" si="370"/>
        <v/>
      </c>
    </row>
    <row r="3971" spans="1:19">
      <c r="A3971" s="33"/>
      <c r="B3971" s="34"/>
      <c r="C3971" s="33"/>
      <c r="D3971" s="33"/>
      <c r="E3971" s="33"/>
      <c r="F3971" s="42"/>
      <c r="G3971" s="42"/>
      <c r="I3971">
        <f t="shared" si="374"/>
        <v>0</v>
      </c>
      <c r="J3971">
        <f t="shared" si="375"/>
        <v>0</v>
      </c>
      <c r="L3971" s="107"/>
      <c r="M3971" s="110"/>
      <c r="N3971" s="109"/>
      <c r="P3971" s="38">
        <f t="shared" si="372"/>
        <v>0</v>
      </c>
      <c r="Q3971" s="105">
        <f t="shared" si="371"/>
        <v>0</v>
      </c>
      <c r="R3971" s="38">
        <f t="shared" si="373"/>
        <v>0</v>
      </c>
      <c r="S3971" s="40" t="str">
        <f t="shared" si="370"/>
        <v/>
      </c>
    </row>
    <row r="3972" spans="1:19">
      <c r="A3972" s="33"/>
      <c r="B3972" s="34"/>
      <c r="C3972" s="33"/>
      <c r="D3972" s="33"/>
      <c r="E3972" s="33"/>
      <c r="F3972" s="42"/>
      <c r="G3972" s="42"/>
      <c r="I3972">
        <f t="shared" si="374"/>
        <v>0</v>
      </c>
      <c r="J3972">
        <f t="shared" si="375"/>
        <v>0</v>
      </c>
      <c r="L3972" s="107"/>
      <c r="M3972" s="110"/>
      <c r="N3972" s="109"/>
      <c r="P3972" s="38">
        <f t="shared" si="372"/>
        <v>0</v>
      </c>
      <c r="Q3972" s="105">
        <f t="shared" si="371"/>
        <v>0</v>
      </c>
      <c r="R3972" s="38">
        <f t="shared" si="373"/>
        <v>0</v>
      </c>
      <c r="S3972" s="40" t="str">
        <f t="shared" si="370"/>
        <v/>
      </c>
    </row>
    <row r="3973" spans="1:19">
      <c r="A3973" s="33"/>
      <c r="B3973" s="34"/>
      <c r="C3973" s="33"/>
      <c r="D3973" s="33"/>
      <c r="E3973" s="33"/>
      <c r="F3973" s="42"/>
      <c r="G3973" s="42"/>
      <c r="I3973">
        <f t="shared" si="374"/>
        <v>0</v>
      </c>
      <c r="J3973">
        <f t="shared" si="375"/>
        <v>0</v>
      </c>
      <c r="L3973" s="107"/>
      <c r="M3973" s="110"/>
      <c r="N3973" s="109"/>
      <c r="P3973" s="38">
        <f t="shared" si="372"/>
        <v>0</v>
      </c>
      <c r="Q3973" s="105">
        <f t="shared" si="371"/>
        <v>0</v>
      </c>
      <c r="R3973" s="38">
        <f t="shared" si="373"/>
        <v>0</v>
      </c>
      <c r="S3973" s="40" t="str">
        <f t="shared" si="370"/>
        <v/>
      </c>
    </row>
    <row r="3974" spans="1:19">
      <c r="A3974" s="33"/>
      <c r="B3974" s="34"/>
      <c r="C3974" s="33"/>
      <c r="D3974" s="33"/>
      <c r="E3974" s="33"/>
      <c r="F3974" s="42"/>
      <c r="G3974" s="42"/>
      <c r="I3974">
        <f t="shared" si="374"/>
        <v>0</v>
      </c>
      <c r="J3974">
        <f t="shared" si="375"/>
        <v>0</v>
      </c>
      <c r="L3974" s="107"/>
      <c r="M3974" s="110"/>
      <c r="N3974" s="109"/>
      <c r="P3974" s="38">
        <f t="shared" si="372"/>
        <v>0</v>
      </c>
      <c r="Q3974" s="105">
        <f t="shared" si="371"/>
        <v>0</v>
      </c>
      <c r="R3974" s="38">
        <f t="shared" si="373"/>
        <v>0</v>
      </c>
      <c r="S3974" s="40" t="str">
        <f t="shared" si="370"/>
        <v/>
      </c>
    </row>
    <row r="3975" spans="1:19">
      <c r="A3975" s="33"/>
      <c r="B3975" s="34"/>
      <c r="C3975" s="33"/>
      <c r="D3975" s="33"/>
      <c r="E3975" s="33"/>
      <c r="F3975" s="42"/>
      <c r="G3975" s="42"/>
      <c r="I3975">
        <f t="shared" si="374"/>
        <v>0</v>
      </c>
      <c r="J3975">
        <f t="shared" si="375"/>
        <v>0</v>
      </c>
      <c r="L3975" s="107"/>
      <c r="M3975" s="110"/>
      <c r="N3975" s="109"/>
      <c r="P3975" s="38">
        <f t="shared" si="372"/>
        <v>0</v>
      </c>
      <c r="Q3975" s="105">
        <f t="shared" si="371"/>
        <v>0</v>
      </c>
      <c r="R3975" s="38">
        <f t="shared" si="373"/>
        <v>0</v>
      </c>
      <c r="S3975" s="40" t="str">
        <f t="shared" ref="S3975:S4038" si="376">IF(C3975=1,SUM(R3975:R3998)-SUM(P3975:P3998),"")</f>
        <v/>
      </c>
    </row>
    <row r="3976" spans="1:19">
      <c r="A3976" s="33"/>
      <c r="B3976" s="34"/>
      <c r="C3976" s="33"/>
      <c r="D3976" s="33"/>
      <c r="E3976" s="33"/>
      <c r="F3976" s="42"/>
      <c r="G3976" s="42"/>
      <c r="I3976">
        <f t="shared" si="374"/>
        <v>0</v>
      </c>
      <c r="J3976">
        <f t="shared" si="375"/>
        <v>0</v>
      </c>
      <c r="L3976" s="107"/>
      <c r="M3976" s="110"/>
      <c r="N3976" s="109"/>
      <c r="P3976" s="38">
        <f t="shared" si="372"/>
        <v>0</v>
      </c>
      <c r="Q3976" s="105">
        <f t="shared" ref="Q3976:Q4039" si="377">I3976*M3976/1000</f>
        <v>0</v>
      </c>
      <c r="R3976" s="38">
        <f t="shared" si="373"/>
        <v>0</v>
      </c>
      <c r="S3976" s="40" t="str">
        <f t="shared" si="376"/>
        <v/>
      </c>
    </row>
    <row r="3977" spans="1:19">
      <c r="A3977" s="33"/>
      <c r="B3977" s="34"/>
      <c r="C3977" s="33"/>
      <c r="D3977" s="33"/>
      <c r="E3977" s="33"/>
      <c r="F3977" s="42"/>
      <c r="G3977" s="42"/>
      <c r="I3977">
        <f t="shared" si="374"/>
        <v>0</v>
      </c>
      <c r="J3977">
        <f t="shared" si="375"/>
        <v>0</v>
      </c>
      <c r="L3977" s="107"/>
      <c r="M3977" s="110"/>
      <c r="N3977" s="109"/>
      <c r="P3977" s="38">
        <f t="shared" si="372"/>
        <v>0</v>
      </c>
      <c r="Q3977" s="105">
        <f t="shared" si="377"/>
        <v>0</v>
      </c>
      <c r="R3977" s="38">
        <f t="shared" si="373"/>
        <v>0</v>
      </c>
      <c r="S3977" s="40" t="str">
        <f t="shared" si="376"/>
        <v/>
      </c>
    </row>
    <row r="3978" spans="1:19">
      <c r="A3978" s="33"/>
      <c r="B3978" s="34"/>
      <c r="C3978" s="33"/>
      <c r="D3978" s="33"/>
      <c r="E3978" s="33"/>
      <c r="F3978" s="42"/>
      <c r="G3978" s="42"/>
      <c r="I3978">
        <f t="shared" si="374"/>
        <v>0</v>
      </c>
      <c r="J3978">
        <f t="shared" si="375"/>
        <v>0</v>
      </c>
      <c r="L3978" s="107"/>
      <c r="M3978" s="110"/>
      <c r="N3978" s="109"/>
      <c r="P3978" s="38">
        <f t="shared" si="372"/>
        <v>0</v>
      </c>
      <c r="Q3978" s="105">
        <f t="shared" si="377"/>
        <v>0</v>
      </c>
      <c r="R3978" s="38">
        <f t="shared" si="373"/>
        <v>0</v>
      </c>
      <c r="S3978" s="40" t="str">
        <f t="shared" si="376"/>
        <v/>
      </c>
    </row>
    <row r="3979" spans="1:19">
      <c r="A3979" s="33"/>
      <c r="B3979" s="34"/>
      <c r="C3979" s="33"/>
      <c r="D3979" s="33"/>
      <c r="E3979" s="33"/>
      <c r="F3979" s="42"/>
      <c r="G3979" s="42"/>
      <c r="I3979">
        <f t="shared" si="374"/>
        <v>0</v>
      </c>
      <c r="J3979">
        <f t="shared" si="375"/>
        <v>0</v>
      </c>
      <c r="L3979" s="107"/>
      <c r="M3979" s="110"/>
      <c r="N3979" s="109"/>
      <c r="P3979" s="38">
        <f t="shared" si="372"/>
        <v>0</v>
      </c>
      <c r="Q3979" s="105">
        <f t="shared" si="377"/>
        <v>0</v>
      </c>
      <c r="R3979" s="38">
        <f t="shared" si="373"/>
        <v>0</v>
      </c>
      <c r="S3979" s="40" t="str">
        <f t="shared" si="376"/>
        <v/>
      </c>
    </row>
    <row r="3980" spans="1:19">
      <c r="A3980" s="33"/>
      <c r="B3980" s="34"/>
      <c r="C3980" s="33"/>
      <c r="D3980" s="33"/>
      <c r="E3980" s="33"/>
      <c r="F3980" s="42"/>
      <c r="G3980" s="42"/>
      <c r="I3980">
        <f t="shared" si="374"/>
        <v>0</v>
      </c>
      <c r="J3980">
        <f t="shared" si="375"/>
        <v>0</v>
      </c>
      <c r="L3980" s="107"/>
      <c r="M3980" s="110"/>
      <c r="N3980" s="109"/>
      <c r="P3980" s="38">
        <f t="shared" si="372"/>
        <v>0</v>
      </c>
      <c r="Q3980" s="105">
        <f t="shared" si="377"/>
        <v>0</v>
      </c>
      <c r="R3980" s="38">
        <f t="shared" si="373"/>
        <v>0</v>
      </c>
      <c r="S3980" s="40" t="str">
        <f t="shared" si="376"/>
        <v/>
      </c>
    </row>
    <row r="3981" spans="1:19">
      <c r="A3981" s="33"/>
      <c r="B3981" s="34"/>
      <c r="C3981" s="33"/>
      <c r="D3981" s="33"/>
      <c r="E3981" s="33"/>
      <c r="F3981" s="42"/>
      <c r="G3981" s="42"/>
      <c r="I3981">
        <f t="shared" si="374"/>
        <v>0</v>
      </c>
      <c r="J3981">
        <f t="shared" si="375"/>
        <v>0</v>
      </c>
      <c r="L3981" s="107"/>
      <c r="M3981" s="110"/>
      <c r="N3981" s="109"/>
      <c r="P3981" s="38">
        <f t="shared" si="372"/>
        <v>0</v>
      </c>
      <c r="Q3981" s="105">
        <f t="shared" si="377"/>
        <v>0</v>
      </c>
      <c r="R3981" s="38">
        <f t="shared" si="373"/>
        <v>0</v>
      </c>
      <c r="S3981" s="40" t="str">
        <f t="shared" si="376"/>
        <v/>
      </c>
    </row>
    <row r="3982" spans="1:19">
      <c r="A3982" s="33"/>
      <c r="B3982" s="34"/>
      <c r="C3982" s="33"/>
      <c r="D3982" s="33"/>
      <c r="E3982" s="33"/>
      <c r="F3982" s="42"/>
      <c r="G3982" s="42"/>
      <c r="I3982">
        <f t="shared" si="374"/>
        <v>0</v>
      </c>
      <c r="J3982">
        <f t="shared" si="375"/>
        <v>0</v>
      </c>
      <c r="L3982" s="107"/>
      <c r="M3982" s="110"/>
      <c r="N3982" s="109"/>
      <c r="P3982" s="38">
        <f t="shared" si="372"/>
        <v>0</v>
      </c>
      <c r="Q3982" s="105">
        <f t="shared" si="377"/>
        <v>0</v>
      </c>
      <c r="R3982" s="38">
        <f t="shared" si="373"/>
        <v>0</v>
      </c>
      <c r="S3982" s="40" t="str">
        <f t="shared" si="376"/>
        <v/>
      </c>
    </row>
    <row r="3983" spans="1:19">
      <c r="A3983" s="33"/>
      <c r="B3983" s="34"/>
      <c r="C3983" s="33"/>
      <c r="D3983" s="33"/>
      <c r="E3983" s="33"/>
      <c r="F3983" s="42"/>
      <c r="G3983" s="42"/>
      <c r="I3983">
        <f t="shared" si="374"/>
        <v>0</v>
      </c>
      <c r="J3983">
        <f t="shared" si="375"/>
        <v>0</v>
      </c>
      <c r="L3983" s="107"/>
      <c r="M3983" s="110"/>
      <c r="N3983" s="109"/>
      <c r="P3983" s="38">
        <f t="shared" si="372"/>
        <v>0</v>
      </c>
      <c r="Q3983" s="105">
        <f t="shared" si="377"/>
        <v>0</v>
      </c>
      <c r="R3983" s="38">
        <f t="shared" si="373"/>
        <v>0</v>
      </c>
      <c r="S3983" s="40" t="str">
        <f t="shared" si="376"/>
        <v/>
      </c>
    </row>
    <row r="3984" spans="1:19">
      <c r="A3984" s="33"/>
      <c r="B3984" s="34"/>
      <c r="C3984" s="33"/>
      <c r="D3984" s="33"/>
      <c r="E3984" s="33"/>
      <c r="F3984" s="42"/>
      <c r="G3984" s="42"/>
      <c r="I3984">
        <f t="shared" si="374"/>
        <v>0</v>
      </c>
      <c r="J3984">
        <f t="shared" si="375"/>
        <v>0</v>
      </c>
      <c r="L3984" s="107"/>
      <c r="M3984" s="110"/>
      <c r="N3984" s="109"/>
      <c r="P3984" s="38">
        <f t="shared" si="372"/>
        <v>0</v>
      </c>
      <c r="Q3984" s="105">
        <f t="shared" si="377"/>
        <v>0</v>
      </c>
      <c r="R3984" s="38">
        <f t="shared" si="373"/>
        <v>0</v>
      </c>
      <c r="S3984" s="40" t="str">
        <f t="shared" si="376"/>
        <v/>
      </c>
    </row>
    <row r="3985" spans="1:19">
      <c r="A3985" s="33"/>
      <c r="B3985" s="34"/>
      <c r="C3985" s="33"/>
      <c r="D3985" s="33"/>
      <c r="E3985" s="33"/>
      <c r="F3985" s="42"/>
      <c r="G3985" s="42"/>
      <c r="I3985">
        <f t="shared" si="374"/>
        <v>0</v>
      </c>
      <c r="J3985">
        <f t="shared" si="375"/>
        <v>0</v>
      </c>
      <c r="L3985" s="107"/>
      <c r="M3985" s="110"/>
      <c r="N3985" s="109"/>
      <c r="P3985" s="38">
        <f t="shared" si="372"/>
        <v>0</v>
      </c>
      <c r="Q3985" s="105">
        <f t="shared" si="377"/>
        <v>0</v>
      </c>
      <c r="R3985" s="38">
        <f t="shared" si="373"/>
        <v>0</v>
      </c>
      <c r="S3985" s="40" t="str">
        <f t="shared" si="376"/>
        <v/>
      </c>
    </row>
    <row r="3986" spans="1:19">
      <c r="A3986" s="33"/>
      <c r="B3986" s="34"/>
      <c r="C3986" s="33"/>
      <c r="D3986" s="33"/>
      <c r="E3986" s="33"/>
      <c r="F3986" s="42"/>
      <c r="G3986" s="42"/>
      <c r="I3986">
        <f t="shared" si="374"/>
        <v>0</v>
      </c>
      <c r="J3986">
        <f t="shared" si="375"/>
        <v>0</v>
      </c>
      <c r="L3986" s="107"/>
      <c r="M3986" s="110"/>
      <c r="N3986" s="109"/>
      <c r="P3986" s="38">
        <f t="shared" si="372"/>
        <v>0</v>
      </c>
      <c r="Q3986" s="105">
        <f t="shared" si="377"/>
        <v>0</v>
      </c>
      <c r="R3986" s="38">
        <f t="shared" si="373"/>
        <v>0</v>
      </c>
      <c r="S3986" s="40" t="str">
        <f t="shared" si="376"/>
        <v/>
      </c>
    </row>
    <row r="3987" spans="1:19">
      <c r="A3987" s="33"/>
      <c r="B3987" s="34"/>
      <c r="C3987" s="33"/>
      <c r="D3987" s="33"/>
      <c r="E3987" s="33"/>
      <c r="F3987" s="42"/>
      <c r="G3987" s="42"/>
      <c r="I3987">
        <f t="shared" si="374"/>
        <v>0</v>
      </c>
      <c r="J3987">
        <f t="shared" si="375"/>
        <v>0</v>
      </c>
      <c r="L3987" s="107"/>
      <c r="M3987" s="110"/>
      <c r="N3987" s="109"/>
      <c r="P3987" s="38">
        <f t="shared" si="372"/>
        <v>0</v>
      </c>
      <c r="Q3987" s="105">
        <f t="shared" si="377"/>
        <v>0</v>
      </c>
      <c r="R3987" s="38">
        <f t="shared" si="373"/>
        <v>0</v>
      </c>
      <c r="S3987" s="40" t="str">
        <f t="shared" si="376"/>
        <v/>
      </c>
    </row>
    <row r="3988" spans="1:19">
      <c r="A3988" s="33"/>
      <c r="B3988" s="34"/>
      <c r="C3988" s="33"/>
      <c r="D3988" s="33"/>
      <c r="E3988" s="33"/>
      <c r="F3988" s="42"/>
      <c r="G3988" s="42"/>
      <c r="I3988">
        <f t="shared" si="374"/>
        <v>0</v>
      </c>
      <c r="J3988">
        <f t="shared" si="375"/>
        <v>0</v>
      </c>
      <c r="L3988" s="107"/>
      <c r="M3988" s="110"/>
      <c r="N3988" s="109"/>
      <c r="P3988" s="38">
        <f t="shared" si="372"/>
        <v>0</v>
      </c>
      <c r="Q3988" s="105">
        <f t="shared" si="377"/>
        <v>0</v>
      </c>
      <c r="R3988" s="38">
        <f t="shared" si="373"/>
        <v>0</v>
      </c>
      <c r="S3988" s="40" t="str">
        <f t="shared" si="376"/>
        <v/>
      </c>
    </row>
    <row r="3989" spans="1:19">
      <c r="A3989" s="33"/>
      <c r="B3989" s="34"/>
      <c r="C3989" s="33"/>
      <c r="D3989" s="33"/>
      <c r="E3989" s="33"/>
      <c r="F3989" s="42"/>
      <c r="G3989" s="42"/>
      <c r="I3989">
        <f t="shared" si="374"/>
        <v>0</v>
      </c>
      <c r="J3989">
        <f t="shared" si="375"/>
        <v>0</v>
      </c>
      <c r="L3989" s="107"/>
      <c r="M3989" s="110"/>
      <c r="N3989" s="109"/>
      <c r="P3989" s="38">
        <f t="shared" si="372"/>
        <v>0</v>
      </c>
      <c r="Q3989" s="105">
        <f t="shared" si="377"/>
        <v>0</v>
      </c>
      <c r="R3989" s="38">
        <f t="shared" si="373"/>
        <v>0</v>
      </c>
      <c r="S3989" s="40" t="str">
        <f t="shared" si="376"/>
        <v/>
      </c>
    </row>
    <row r="3990" spans="1:19">
      <c r="A3990" s="33"/>
      <c r="B3990" s="34"/>
      <c r="C3990" s="33"/>
      <c r="D3990" s="33"/>
      <c r="E3990" s="33"/>
      <c r="F3990" s="42"/>
      <c r="G3990" s="42"/>
      <c r="I3990">
        <f t="shared" si="374"/>
        <v>0</v>
      </c>
      <c r="J3990">
        <f t="shared" si="375"/>
        <v>0</v>
      </c>
      <c r="L3990" s="107"/>
      <c r="M3990" s="110"/>
      <c r="N3990" s="109"/>
      <c r="P3990" s="38">
        <f t="shared" si="372"/>
        <v>0</v>
      </c>
      <c r="Q3990" s="105">
        <f t="shared" si="377"/>
        <v>0</v>
      </c>
      <c r="R3990" s="38">
        <f t="shared" si="373"/>
        <v>0</v>
      </c>
      <c r="S3990" s="40" t="str">
        <f t="shared" si="376"/>
        <v/>
      </c>
    </row>
    <row r="3991" spans="1:19">
      <c r="A3991" s="33"/>
      <c r="B3991" s="34"/>
      <c r="C3991" s="33"/>
      <c r="D3991" s="33"/>
      <c r="E3991" s="33"/>
      <c r="F3991" s="42"/>
      <c r="G3991" s="42"/>
      <c r="I3991">
        <f t="shared" si="374"/>
        <v>0</v>
      </c>
      <c r="J3991">
        <f t="shared" si="375"/>
        <v>0</v>
      </c>
      <c r="L3991" s="107"/>
      <c r="M3991" s="110"/>
      <c r="N3991" s="109"/>
      <c r="P3991" s="38">
        <f t="shared" si="372"/>
        <v>0</v>
      </c>
      <c r="Q3991" s="105">
        <f t="shared" si="377"/>
        <v>0</v>
      </c>
      <c r="R3991" s="38">
        <f t="shared" si="373"/>
        <v>0</v>
      </c>
      <c r="S3991" s="40" t="str">
        <f t="shared" si="376"/>
        <v/>
      </c>
    </row>
    <row r="3992" spans="1:19">
      <c r="A3992" s="33"/>
      <c r="B3992" s="34"/>
      <c r="C3992" s="33"/>
      <c r="D3992" s="33"/>
      <c r="E3992" s="33"/>
      <c r="F3992" s="42"/>
      <c r="G3992" s="42"/>
      <c r="I3992">
        <f t="shared" si="374"/>
        <v>0</v>
      </c>
      <c r="J3992">
        <f t="shared" si="375"/>
        <v>0</v>
      </c>
      <c r="L3992" s="107"/>
      <c r="M3992" s="110"/>
      <c r="N3992" s="109"/>
      <c r="P3992" s="38">
        <f t="shared" si="372"/>
        <v>0</v>
      </c>
      <c r="Q3992" s="105">
        <f t="shared" si="377"/>
        <v>0</v>
      </c>
      <c r="R3992" s="38">
        <f t="shared" si="373"/>
        <v>0</v>
      </c>
      <c r="S3992" s="40" t="str">
        <f t="shared" si="376"/>
        <v/>
      </c>
    </row>
    <row r="3993" spans="1:19">
      <c r="A3993" s="33"/>
      <c r="B3993" s="34"/>
      <c r="C3993" s="33"/>
      <c r="D3993" s="33"/>
      <c r="E3993" s="33"/>
      <c r="F3993" s="42"/>
      <c r="G3993" s="42"/>
      <c r="I3993">
        <f t="shared" si="374"/>
        <v>0</v>
      </c>
      <c r="J3993">
        <f t="shared" si="375"/>
        <v>0</v>
      </c>
      <c r="L3993" s="107"/>
      <c r="M3993" s="110"/>
      <c r="N3993" s="109"/>
      <c r="P3993" s="38">
        <f t="shared" si="372"/>
        <v>0</v>
      </c>
      <c r="Q3993" s="105">
        <f t="shared" si="377"/>
        <v>0</v>
      </c>
      <c r="R3993" s="38">
        <f t="shared" si="373"/>
        <v>0</v>
      </c>
      <c r="S3993" s="40" t="str">
        <f t="shared" si="376"/>
        <v/>
      </c>
    </row>
    <row r="3994" spans="1:19">
      <c r="A3994" s="33"/>
      <c r="B3994" s="34"/>
      <c r="C3994" s="33"/>
      <c r="D3994" s="33"/>
      <c r="E3994" s="33"/>
      <c r="F3994" s="42"/>
      <c r="G3994" s="42"/>
      <c r="I3994">
        <f t="shared" si="374"/>
        <v>0</v>
      </c>
      <c r="J3994">
        <f t="shared" si="375"/>
        <v>0</v>
      </c>
      <c r="L3994" s="107"/>
      <c r="M3994" s="110"/>
      <c r="N3994" s="109"/>
      <c r="P3994" s="38">
        <f t="shared" si="372"/>
        <v>0</v>
      </c>
      <c r="Q3994" s="105">
        <f t="shared" si="377"/>
        <v>0</v>
      </c>
      <c r="R3994" s="38">
        <f t="shared" si="373"/>
        <v>0</v>
      </c>
      <c r="S3994" s="40" t="str">
        <f t="shared" si="376"/>
        <v/>
      </c>
    </row>
    <row r="3995" spans="1:19">
      <c r="A3995" s="33"/>
      <c r="B3995" s="34"/>
      <c r="C3995" s="33"/>
      <c r="D3995" s="33"/>
      <c r="E3995" s="33"/>
      <c r="F3995" s="42"/>
      <c r="G3995" s="42"/>
      <c r="I3995">
        <f t="shared" si="374"/>
        <v>0</v>
      </c>
      <c r="J3995">
        <f t="shared" si="375"/>
        <v>0</v>
      </c>
      <c r="L3995" s="107"/>
      <c r="M3995" s="110"/>
      <c r="N3995" s="109"/>
      <c r="P3995" s="38">
        <f t="shared" si="372"/>
        <v>0</v>
      </c>
      <c r="Q3995" s="105">
        <f t="shared" si="377"/>
        <v>0</v>
      </c>
      <c r="R3995" s="38">
        <f t="shared" si="373"/>
        <v>0</v>
      </c>
      <c r="S3995" s="40" t="str">
        <f t="shared" si="376"/>
        <v/>
      </c>
    </row>
    <row r="3996" spans="1:19">
      <c r="A3996" s="33"/>
      <c r="B3996" s="34"/>
      <c r="C3996" s="33"/>
      <c r="D3996" s="33"/>
      <c r="E3996" s="33"/>
      <c r="F3996" s="42"/>
      <c r="G3996" s="42"/>
      <c r="I3996">
        <f t="shared" si="374"/>
        <v>0</v>
      </c>
      <c r="J3996">
        <f t="shared" si="375"/>
        <v>0</v>
      </c>
      <c r="L3996" s="107"/>
      <c r="M3996" s="110"/>
      <c r="N3996" s="109"/>
      <c r="P3996" s="38">
        <f t="shared" si="372"/>
        <v>0</v>
      </c>
      <c r="Q3996" s="105">
        <f t="shared" si="377"/>
        <v>0</v>
      </c>
      <c r="R3996" s="38">
        <f t="shared" si="373"/>
        <v>0</v>
      </c>
      <c r="S3996" s="40" t="str">
        <f t="shared" si="376"/>
        <v/>
      </c>
    </row>
    <row r="3997" spans="1:19">
      <c r="A3997" s="33"/>
      <c r="B3997" s="34"/>
      <c r="C3997" s="33"/>
      <c r="D3997" s="33"/>
      <c r="E3997" s="33"/>
      <c r="F3997" s="42"/>
      <c r="G3997" s="42"/>
      <c r="I3997">
        <f t="shared" si="374"/>
        <v>0</v>
      </c>
      <c r="J3997">
        <f t="shared" si="375"/>
        <v>0</v>
      </c>
      <c r="L3997" s="107"/>
      <c r="M3997" s="110"/>
      <c r="N3997" s="109"/>
      <c r="P3997" s="38">
        <f t="shared" si="372"/>
        <v>0</v>
      </c>
      <c r="Q3997" s="105">
        <f t="shared" si="377"/>
        <v>0</v>
      </c>
      <c r="R3997" s="38">
        <f t="shared" si="373"/>
        <v>0</v>
      </c>
      <c r="S3997" s="40" t="str">
        <f t="shared" si="376"/>
        <v/>
      </c>
    </row>
    <row r="3998" spans="1:19">
      <c r="A3998" s="33"/>
      <c r="B3998" s="34"/>
      <c r="C3998" s="33"/>
      <c r="D3998" s="33"/>
      <c r="E3998" s="33"/>
      <c r="F3998" s="42"/>
      <c r="G3998" s="42"/>
      <c r="I3998">
        <f t="shared" si="374"/>
        <v>0</v>
      </c>
      <c r="J3998">
        <f t="shared" si="375"/>
        <v>0</v>
      </c>
      <c r="L3998" s="107"/>
      <c r="M3998" s="110"/>
      <c r="N3998" s="109"/>
      <c r="P3998" s="38">
        <f t="shared" si="372"/>
        <v>0</v>
      </c>
      <c r="Q3998" s="105">
        <f t="shared" si="377"/>
        <v>0</v>
      </c>
      <c r="R3998" s="38">
        <f t="shared" si="373"/>
        <v>0</v>
      </c>
      <c r="S3998" s="40" t="str">
        <f t="shared" si="376"/>
        <v/>
      </c>
    </row>
    <row r="3999" spans="1:19">
      <c r="A3999" s="33"/>
      <c r="B3999" s="34"/>
      <c r="C3999" s="33"/>
      <c r="D3999" s="33"/>
      <c r="E3999" s="33"/>
      <c r="F3999" s="42"/>
      <c r="G3999" s="42"/>
      <c r="I3999">
        <f t="shared" si="374"/>
        <v>0</v>
      </c>
      <c r="J3999">
        <f t="shared" si="375"/>
        <v>0</v>
      </c>
      <c r="L3999" s="107"/>
      <c r="M3999" s="110"/>
      <c r="N3999" s="109"/>
      <c r="P3999" s="38">
        <f t="shared" si="372"/>
        <v>0</v>
      </c>
      <c r="Q3999" s="105">
        <f t="shared" si="377"/>
        <v>0</v>
      </c>
      <c r="R3999" s="38">
        <f t="shared" si="373"/>
        <v>0</v>
      </c>
      <c r="S3999" s="40" t="str">
        <f t="shared" si="376"/>
        <v/>
      </c>
    </row>
    <row r="4000" spans="1:19">
      <c r="A4000" s="33"/>
      <c r="B4000" s="34"/>
      <c r="C4000" s="33"/>
      <c r="D4000" s="33"/>
      <c r="E4000" s="33"/>
      <c r="F4000" s="42"/>
      <c r="G4000" s="42"/>
      <c r="I4000">
        <f t="shared" si="374"/>
        <v>0</v>
      </c>
      <c r="J4000">
        <f t="shared" si="375"/>
        <v>0</v>
      </c>
      <c r="L4000" s="107"/>
      <c r="M4000" s="110"/>
      <c r="N4000" s="109"/>
      <c r="P4000" s="38">
        <f t="shared" si="372"/>
        <v>0</v>
      </c>
      <c r="Q4000" s="105">
        <f t="shared" si="377"/>
        <v>0</v>
      </c>
      <c r="R4000" s="38">
        <f t="shared" si="373"/>
        <v>0</v>
      </c>
      <c r="S4000" s="40" t="str">
        <f t="shared" si="376"/>
        <v/>
      </c>
    </row>
    <row r="4001" spans="1:19">
      <c r="A4001" s="33"/>
      <c r="B4001" s="34"/>
      <c r="C4001" s="33"/>
      <c r="D4001" s="33"/>
      <c r="E4001" s="33"/>
      <c r="F4001" s="42"/>
      <c r="G4001" s="42"/>
      <c r="I4001">
        <f t="shared" si="374"/>
        <v>0</v>
      </c>
      <c r="J4001">
        <f t="shared" si="375"/>
        <v>0</v>
      </c>
      <c r="L4001" s="107"/>
      <c r="M4001" s="110"/>
      <c r="N4001" s="109"/>
      <c r="P4001" s="38">
        <f t="shared" si="372"/>
        <v>0</v>
      </c>
      <c r="Q4001" s="105">
        <f t="shared" si="377"/>
        <v>0</v>
      </c>
      <c r="R4001" s="38">
        <f t="shared" si="373"/>
        <v>0</v>
      </c>
      <c r="S4001" s="40" t="str">
        <f t="shared" si="376"/>
        <v/>
      </c>
    </row>
    <row r="4002" spans="1:19">
      <c r="A4002" s="33"/>
      <c r="B4002" s="34"/>
      <c r="C4002" s="33"/>
      <c r="D4002" s="33"/>
      <c r="E4002" s="33"/>
      <c r="F4002" s="42"/>
      <c r="G4002" s="42"/>
      <c r="I4002">
        <f t="shared" si="374"/>
        <v>0</v>
      </c>
      <c r="J4002">
        <f t="shared" si="375"/>
        <v>0</v>
      </c>
      <c r="L4002" s="107"/>
      <c r="M4002" s="110"/>
      <c r="N4002" s="109"/>
      <c r="P4002" s="38">
        <f t="shared" si="372"/>
        <v>0</v>
      </c>
      <c r="Q4002" s="105">
        <f t="shared" si="377"/>
        <v>0</v>
      </c>
      <c r="R4002" s="38">
        <f t="shared" si="373"/>
        <v>0</v>
      </c>
      <c r="S4002" s="40" t="str">
        <f t="shared" si="376"/>
        <v/>
      </c>
    </row>
    <row r="4003" spans="1:19">
      <c r="A4003" s="33"/>
      <c r="B4003" s="34"/>
      <c r="C4003" s="33"/>
      <c r="D4003" s="33"/>
      <c r="E4003" s="33"/>
      <c r="F4003" s="42"/>
      <c r="G4003" s="42"/>
      <c r="I4003">
        <f t="shared" si="374"/>
        <v>0</v>
      </c>
      <c r="J4003">
        <f t="shared" si="375"/>
        <v>0</v>
      </c>
      <c r="L4003" s="107"/>
      <c r="M4003" s="110"/>
      <c r="N4003" s="109"/>
      <c r="P4003" s="38">
        <f t="shared" si="372"/>
        <v>0</v>
      </c>
      <c r="Q4003" s="105">
        <f t="shared" si="377"/>
        <v>0</v>
      </c>
      <c r="R4003" s="38">
        <f t="shared" si="373"/>
        <v>0</v>
      </c>
      <c r="S4003" s="40" t="str">
        <f t="shared" si="376"/>
        <v/>
      </c>
    </row>
    <row r="4004" spans="1:19">
      <c r="A4004" s="33"/>
      <c r="B4004" s="34"/>
      <c r="C4004" s="33"/>
      <c r="D4004" s="33"/>
      <c r="E4004" s="33"/>
      <c r="F4004" s="42"/>
      <c r="G4004" s="42"/>
      <c r="I4004">
        <f t="shared" si="374"/>
        <v>0</v>
      </c>
      <c r="J4004">
        <f t="shared" si="375"/>
        <v>0</v>
      </c>
      <c r="L4004" s="107"/>
      <c r="M4004" s="110"/>
      <c r="N4004" s="109"/>
      <c r="P4004" s="38">
        <f t="shared" si="372"/>
        <v>0</v>
      </c>
      <c r="Q4004" s="105">
        <f t="shared" si="377"/>
        <v>0</v>
      </c>
      <c r="R4004" s="38">
        <f t="shared" si="373"/>
        <v>0</v>
      </c>
      <c r="S4004" s="40" t="str">
        <f t="shared" si="376"/>
        <v/>
      </c>
    </row>
    <row r="4005" spans="1:19">
      <c r="A4005" s="33"/>
      <c r="B4005" s="34"/>
      <c r="C4005" s="33"/>
      <c r="D4005" s="33"/>
      <c r="E4005" s="33"/>
      <c r="F4005" s="42"/>
      <c r="G4005" s="42"/>
      <c r="I4005">
        <f t="shared" si="374"/>
        <v>0</v>
      </c>
      <c r="J4005">
        <f t="shared" si="375"/>
        <v>0</v>
      </c>
      <c r="L4005" s="107"/>
      <c r="M4005" s="110"/>
      <c r="N4005" s="109"/>
      <c r="P4005" s="38">
        <f t="shared" si="372"/>
        <v>0</v>
      </c>
      <c r="Q4005" s="105">
        <f t="shared" si="377"/>
        <v>0</v>
      </c>
      <c r="R4005" s="38">
        <f t="shared" si="373"/>
        <v>0</v>
      </c>
      <c r="S4005" s="40" t="str">
        <f t="shared" si="376"/>
        <v/>
      </c>
    </row>
    <row r="4006" spans="1:19">
      <c r="A4006" s="33"/>
      <c r="B4006" s="34"/>
      <c r="C4006" s="33"/>
      <c r="D4006" s="33"/>
      <c r="E4006" s="33"/>
      <c r="F4006" s="42"/>
      <c r="G4006" s="42"/>
      <c r="I4006">
        <f t="shared" si="374"/>
        <v>0</v>
      </c>
      <c r="J4006">
        <f t="shared" si="375"/>
        <v>0</v>
      </c>
      <c r="L4006" s="107"/>
      <c r="M4006" s="110"/>
      <c r="N4006" s="109"/>
      <c r="P4006" s="38">
        <f t="shared" si="372"/>
        <v>0</v>
      </c>
      <c r="Q4006" s="105">
        <f t="shared" si="377"/>
        <v>0</v>
      </c>
      <c r="R4006" s="38">
        <f t="shared" si="373"/>
        <v>0</v>
      </c>
      <c r="S4006" s="40" t="str">
        <f t="shared" si="376"/>
        <v/>
      </c>
    </row>
    <row r="4007" spans="1:19">
      <c r="A4007" s="33"/>
      <c r="B4007" s="34"/>
      <c r="C4007" s="33"/>
      <c r="D4007" s="33"/>
      <c r="E4007" s="33"/>
      <c r="F4007" s="42"/>
      <c r="G4007" s="42"/>
      <c r="I4007">
        <f t="shared" si="374"/>
        <v>0</v>
      </c>
      <c r="J4007">
        <f t="shared" si="375"/>
        <v>0</v>
      </c>
      <c r="L4007" s="107"/>
      <c r="M4007" s="110"/>
      <c r="N4007" s="109"/>
      <c r="P4007" s="38">
        <f t="shared" si="372"/>
        <v>0</v>
      </c>
      <c r="Q4007" s="105">
        <f t="shared" si="377"/>
        <v>0</v>
      </c>
      <c r="R4007" s="38">
        <f t="shared" si="373"/>
        <v>0</v>
      </c>
      <c r="S4007" s="40" t="str">
        <f t="shared" si="376"/>
        <v/>
      </c>
    </row>
    <row r="4008" spans="1:19">
      <c r="A4008" s="33"/>
      <c r="B4008" s="34"/>
      <c r="C4008" s="33"/>
      <c r="D4008" s="33"/>
      <c r="E4008" s="33"/>
      <c r="F4008" s="42"/>
      <c r="G4008" s="42"/>
      <c r="I4008">
        <f t="shared" si="374"/>
        <v>0</v>
      </c>
      <c r="J4008">
        <f t="shared" si="375"/>
        <v>0</v>
      </c>
      <c r="L4008" s="107"/>
      <c r="M4008" s="110"/>
      <c r="N4008" s="109"/>
      <c r="P4008" s="38">
        <f t="shared" si="372"/>
        <v>0</v>
      </c>
      <c r="Q4008" s="105">
        <f t="shared" si="377"/>
        <v>0</v>
      </c>
      <c r="R4008" s="38">
        <f t="shared" si="373"/>
        <v>0</v>
      </c>
      <c r="S4008" s="40" t="str">
        <f t="shared" si="376"/>
        <v/>
      </c>
    </row>
    <row r="4009" spans="1:19">
      <c r="A4009" s="33"/>
      <c r="B4009" s="34"/>
      <c r="C4009" s="33"/>
      <c r="D4009" s="33"/>
      <c r="E4009" s="33"/>
      <c r="F4009" s="42"/>
      <c r="G4009" s="42"/>
      <c r="I4009">
        <f t="shared" si="374"/>
        <v>0</v>
      </c>
      <c r="J4009">
        <f t="shared" si="375"/>
        <v>0</v>
      </c>
      <c r="L4009" s="107"/>
      <c r="M4009" s="110"/>
      <c r="N4009" s="109"/>
      <c r="P4009" s="38">
        <f t="shared" si="372"/>
        <v>0</v>
      </c>
      <c r="Q4009" s="105">
        <f t="shared" si="377"/>
        <v>0</v>
      </c>
      <c r="R4009" s="38">
        <f t="shared" si="373"/>
        <v>0</v>
      </c>
      <c r="S4009" s="40" t="str">
        <f t="shared" si="376"/>
        <v/>
      </c>
    </row>
    <row r="4010" spans="1:19">
      <c r="A4010" s="33"/>
      <c r="B4010" s="34"/>
      <c r="C4010" s="33"/>
      <c r="D4010" s="33"/>
      <c r="E4010" s="33"/>
      <c r="F4010" s="42"/>
      <c r="G4010" s="42"/>
      <c r="I4010">
        <f t="shared" si="374"/>
        <v>0</v>
      </c>
      <c r="J4010">
        <f t="shared" si="375"/>
        <v>0</v>
      </c>
      <c r="L4010" s="107"/>
      <c r="M4010" s="110"/>
      <c r="N4010" s="109"/>
      <c r="P4010" s="38">
        <f t="shared" si="372"/>
        <v>0</v>
      </c>
      <c r="Q4010" s="105">
        <f t="shared" si="377"/>
        <v>0</v>
      </c>
      <c r="R4010" s="38">
        <f t="shared" si="373"/>
        <v>0</v>
      </c>
      <c r="S4010" s="40" t="str">
        <f t="shared" si="376"/>
        <v/>
      </c>
    </row>
    <row r="4011" spans="1:19">
      <c r="A4011" s="33"/>
      <c r="B4011" s="34"/>
      <c r="C4011" s="33"/>
      <c r="D4011" s="33"/>
      <c r="E4011" s="33"/>
      <c r="F4011" s="42"/>
      <c r="G4011" s="42"/>
      <c r="I4011">
        <f t="shared" si="374"/>
        <v>0</v>
      </c>
      <c r="J4011">
        <f t="shared" si="375"/>
        <v>0</v>
      </c>
      <c r="L4011" s="107"/>
      <c r="M4011" s="110"/>
      <c r="N4011" s="109"/>
      <c r="P4011" s="38">
        <f t="shared" si="372"/>
        <v>0</v>
      </c>
      <c r="Q4011" s="105">
        <f t="shared" si="377"/>
        <v>0</v>
      </c>
      <c r="R4011" s="38">
        <f t="shared" si="373"/>
        <v>0</v>
      </c>
      <c r="S4011" s="40" t="str">
        <f t="shared" si="376"/>
        <v/>
      </c>
    </row>
    <row r="4012" spans="1:19">
      <c r="A4012" s="33"/>
      <c r="B4012" s="34"/>
      <c r="C4012" s="33"/>
      <c r="D4012" s="33"/>
      <c r="E4012" s="33"/>
      <c r="F4012" s="42"/>
      <c r="G4012" s="42"/>
      <c r="I4012">
        <f t="shared" si="374"/>
        <v>0</v>
      </c>
      <c r="J4012">
        <f t="shared" si="375"/>
        <v>0</v>
      </c>
      <c r="L4012" s="107"/>
      <c r="M4012" s="110"/>
      <c r="N4012" s="109"/>
      <c r="P4012" s="38">
        <f t="shared" si="372"/>
        <v>0</v>
      </c>
      <c r="Q4012" s="105">
        <f t="shared" si="377"/>
        <v>0</v>
      </c>
      <c r="R4012" s="38">
        <f t="shared" si="373"/>
        <v>0</v>
      </c>
      <c r="S4012" s="40" t="str">
        <f t="shared" si="376"/>
        <v/>
      </c>
    </row>
    <row r="4013" spans="1:19">
      <c r="A4013" s="33"/>
      <c r="B4013" s="34"/>
      <c r="C4013" s="33"/>
      <c r="D4013" s="33"/>
      <c r="E4013" s="33"/>
      <c r="F4013" s="42"/>
      <c r="G4013" s="42"/>
      <c r="I4013">
        <f t="shared" si="374"/>
        <v>0</v>
      </c>
      <c r="J4013">
        <f t="shared" si="375"/>
        <v>0</v>
      </c>
      <c r="L4013" s="107"/>
      <c r="M4013" s="110"/>
      <c r="N4013" s="109"/>
      <c r="P4013" s="38">
        <f t="shared" si="372"/>
        <v>0</v>
      </c>
      <c r="Q4013" s="105">
        <f t="shared" si="377"/>
        <v>0</v>
      </c>
      <c r="R4013" s="38">
        <f t="shared" si="373"/>
        <v>0</v>
      </c>
      <c r="S4013" s="40" t="str">
        <f t="shared" si="376"/>
        <v/>
      </c>
    </row>
    <row r="4014" spans="1:19">
      <c r="A4014" s="33"/>
      <c r="B4014" s="34"/>
      <c r="C4014" s="33"/>
      <c r="D4014" s="33"/>
      <c r="E4014" s="33"/>
      <c r="F4014" s="42"/>
      <c r="G4014" s="42"/>
      <c r="I4014">
        <f t="shared" si="374"/>
        <v>0</v>
      </c>
      <c r="J4014">
        <f t="shared" si="375"/>
        <v>0</v>
      </c>
      <c r="L4014" s="107"/>
      <c r="M4014" s="110"/>
      <c r="N4014" s="109"/>
      <c r="P4014" s="38">
        <f t="shared" si="372"/>
        <v>0</v>
      </c>
      <c r="Q4014" s="105">
        <f t="shared" si="377"/>
        <v>0</v>
      </c>
      <c r="R4014" s="38">
        <f t="shared" si="373"/>
        <v>0</v>
      </c>
      <c r="S4014" s="40" t="str">
        <f t="shared" si="376"/>
        <v/>
      </c>
    </row>
    <row r="4015" spans="1:19">
      <c r="A4015" s="33"/>
      <c r="B4015" s="34"/>
      <c r="C4015" s="33"/>
      <c r="D4015" s="33"/>
      <c r="E4015" s="33"/>
      <c r="F4015" s="42"/>
      <c r="G4015" s="42"/>
      <c r="I4015">
        <f t="shared" si="374"/>
        <v>0</v>
      </c>
      <c r="J4015">
        <f t="shared" si="375"/>
        <v>0</v>
      </c>
      <c r="L4015" s="107"/>
      <c r="M4015" s="110"/>
      <c r="N4015" s="109"/>
      <c r="P4015" s="38">
        <f t="shared" si="372"/>
        <v>0</v>
      </c>
      <c r="Q4015" s="105">
        <f t="shared" si="377"/>
        <v>0</v>
      </c>
      <c r="R4015" s="38">
        <f t="shared" si="373"/>
        <v>0</v>
      </c>
      <c r="S4015" s="40" t="str">
        <f t="shared" si="376"/>
        <v/>
      </c>
    </row>
    <row r="4016" spans="1:19">
      <c r="A4016" s="33"/>
      <c r="B4016" s="34"/>
      <c r="C4016" s="33"/>
      <c r="D4016" s="33"/>
      <c r="E4016" s="33"/>
      <c r="F4016" s="42"/>
      <c r="G4016" s="42"/>
      <c r="I4016">
        <f t="shared" si="374"/>
        <v>0</v>
      </c>
      <c r="J4016">
        <f t="shared" si="375"/>
        <v>0</v>
      </c>
      <c r="L4016" s="107"/>
      <c r="M4016" s="110"/>
      <c r="N4016" s="109"/>
      <c r="P4016" s="38">
        <f t="shared" si="372"/>
        <v>0</v>
      </c>
      <c r="Q4016" s="105">
        <f t="shared" si="377"/>
        <v>0</v>
      </c>
      <c r="R4016" s="38">
        <f t="shared" si="373"/>
        <v>0</v>
      </c>
      <c r="S4016" s="40" t="str">
        <f t="shared" si="376"/>
        <v/>
      </c>
    </row>
    <row r="4017" spans="1:19">
      <c r="A4017" s="33"/>
      <c r="B4017" s="34"/>
      <c r="C4017" s="33"/>
      <c r="D4017" s="33"/>
      <c r="E4017" s="33"/>
      <c r="F4017" s="42"/>
      <c r="G4017" s="42"/>
      <c r="I4017">
        <f t="shared" si="374"/>
        <v>0</v>
      </c>
      <c r="J4017">
        <f t="shared" si="375"/>
        <v>0</v>
      </c>
      <c r="L4017" s="107"/>
      <c r="M4017" s="110"/>
      <c r="N4017" s="109"/>
      <c r="P4017" s="38">
        <f t="shared" si="372"/>
        <v>0</v>
      </c>
      <c r="Q4017" s="105">
        <f t="shared" si="377"/>
        <v>0</v>
      </c>
      <c r="R4017" s="38">
        <f t="shared" si="373"/>
        <v>0</v>
      </c>
      <c r="S4017" s="40" t="str">
        <f t="shared" si="376"/>
        <v/>
      </c>
    </row>
    <row r="4018" spans="1:19">
      <c r="A4018" s="33"/>
      <c r="B4018" s="34"/>
      <c r="C4018" s="33"/>
      <c r="D4018" s="33"/>
      <c r="E4018" s="33"/>
      <c r="F4018" s="42"/>
      <c r="G4018" s="42"/>
      <c r="I4018">
        <f t="shared" si="374"/>
        <v>0</v>
      </c>
      <c r="J4018">
        <f t="shared" si="375"/>
        <v>0</v>
      </c>
      <c r="L4018" s="107"/>
      <c r="M4018" s="110"/>
      <c r="N4018" s="109"/>
      <c r="P4018" s="38">
        <f t="shared" si="372"/>
        <v>0</v>
      </c>
      <c r="Q4018" s="105">
        <f t="shared" si="377"/>
        <v>0</v>
      </c>
      <c r="R4018" s="38">
        <f t="shared" si="373"/>
        <v>0</v>
      </c>
      <c r="S4018" s="40" t="str">
        <f t="shared" si="376"/>
        <v/>
      </c>
    </row>
    <row r="4019" spans="1:19">
      <c r="A4019" s="33"/>
      <c r="B4019" s="34"/>
      <c r="C4019" s="33"/>
      <c r="D4019" s="33"/>
      <c r="E4019" s="33"/>
      <c r="F4019" s="42"/>
      <c r="G4019" s="42"/>
      <c r="I4019">
        <f t="shared" si="374"/>
        <v>0</v>
      </c>
      <c r="J4019">
        <f t="shared" si="375"/>
        <v>0</v>
      </c>
      <c r="L4019" s="107"/>
      <c r="M4019" s="110"/>
      <c r="N4019" s="109"/>
      <c r="P4019" s="38">
        <f t="shared" si="372"/>
        <v>0</v>
      </c>
      <c r="Q4019" s="105">
        <f t="shared" si="377"/>
        <v>0</v>
      </c>
      <c r="R4019" s="38">
        <f t="shared" si="373"/>
        <v>0</v>
      </c>
      <c r="S4019" s="40" t="str">
        <f t="shared" si="376"/>
        <v/>
      </c>
    </row>
    <row r="4020" spans="1:19">
      <c r="A4020" s="33"/>
      <c r="B4020" s="34"/>
      <c r="C4020" s="33"/>
      <c r="D4020" s="33"/>
      <c r="E4020" s="33"/>
      <c r="F4020" s="42"/>
      <c r="G4020" s="42"/>
      <c r="I4020">
        <f t="shared" si="374"/>
        <v>0</v>
      </c>
      <c r="J4020">
        <f t="shared" si="375"/>
        <v>0</v>
      </c>
      <c r="L4020" s="107"/>
      <c r="M4020" s="110"/>
      <c r="N4020" s="109"/>
      <c r="P4020" s="38">
        <f t="shared" si="372"/>
        <v>0</v>
      </c>
      <c r="Q4020" s="105">
        <f t="shared" si="377"/>
        <v>0</v>
      </c>
      <c r="R4020" s="38">
        <f t="shared" si="373"/>
        <v>0</v>
      </c>
      <c r="S4020" s="40" t="str">
        <f t="shared" si="376"/>
        <v/>
      </c>
    </row>
    <row r="4021" spans="1:19">
      <c r="A4021" s="33"/>
      <c r="B4021" s="34"/>
      <c r="C4021" s="33"/>
      <c r="D4021" s="33"/>
      <c r="E4021" s="33"/>
      <c r="F4021" s="42"/>
      <c r="G4021" s="42"/>
      <c r="I4021">
        <f t="shared" si="374"/>
        <v>0</v>
      </c>
      <c r="J4021">
        <f t="shared" si="375"/>
        <v>0</v>
      </c>
      <c r="L4021" s="107"/>
      <c r="M4021" s="110"/>
      <c r="N4021" s="109"/>
      <c r="P4021" s="38">
        <f t="shared" si="372"/>
        <v>0</v>
      </c>
      <c r="Q4021" s="105">
        <f t="shared" si="377"/>
        <v>0</v>
      </c>
      <c r="R4021" s="38">
        <f t="shared" si="373"/>
        <v>0</v>
      </c>
      <c r="S4021" s="40" t="str">
        <f t="shared" si="376"/>
        <v/>
      </c>
    </row>
    <row r="4022" spans="1:19">
      <c r="A4022" s="33"/>
      <c r="B4022" s="34"/>
      <c r="C4022" s="33"/>
      <c r="D4022" s="33"/>
      <c r="E4022" s="33"/>
      <c r="F4022" s="42"/>
      <c r="G4022" s="42"/>
      <c r="I4022">
        <f t="shared" si="374"/>
        <v>0</v>
      </c>
      <c r="J4022">
        <f t="shared" si="375"/>
        <v>0</v>
      </c>
      <c r="L4022" s="107"/>
      <c r="M4022" s="110"/>
      <c r="N4022" s="109"/>
      <c r="P4022" s="38">
        <f t="shared" si="372"/>
        <v>0</v>
      </c>
      <c r="Q4022" s="105">
        <f t="shared" si="377"/>
        <v>0</v>
      </c>
      <c r="R4022" s="38">
        <f t="shared" si="373"/>
        <v>0</v>
      </c>
      <c r="S4022" s="40" t="str">
        <f t="shared" si="376"/>
        <v/>
      </c>
    </row>
    <row r="4023" spans="1:19">
      <c r="A4023" s="33"/>
      <c r="B4023" s="34"/>
      <c r="C4023" s="33"/>
      <c r="D4023" s="33"/>
      <c r="E4023" s="33"/>
      <c r="F4023" s="42"/>
      <c r="G4023" s="42"/>
      <c r="I4023">
        <f t="shared" si="374"/>
        <v>0</v>
      </c>
      <c r="J4023">
        <f t="shared" si="375"/>
        <v>0</v>
      </c>
      <c r="L4023" s="107"/>
      <c r="M4023" s="110"/>
      <c r="N4023" s="109"/>
      <c r="P4023" s="38">
        <f t="shared" ref="P4023:P4086" si="378">I4023*L4023/1000</f>
        <v>0</v>
      </c>
      <c r="Q4023" s="105">
        <f t="shared" si="377"/>
        <v>0</v>
      </c>
      <c r="R4023" s="38">
        <f t="shared" ref="R4023:R4086" si="379">J4023*N4023/1000</f>
        <v>0</v>
      </c>
      <c r="S4023" s="40" t="str">
        <f t="shared" si="376"/>
        <v/>
      </c>
    </row>
    <row r="4024" spans="1:19">
      <c r="A4024" s="33"/>
      <c r="B4024" s="34"/>
      <c r="C4024" s="33"/>
      <c r="D4024" s="33"/>
      <c r="E4024" s="33"/>
      <c r="F4024" s="42"/>
      <c r="G4024" s="42"/>
      <c r="I4024">
        <f t="shared" ref="I4024:I4087" si="380">IF(OR(E4024="R",E4024="E"),D4024,IF(D4024&gt;=E4024,D4024-E4024,0))</f>
        <v>0</v>
      </c>
      <c r="J4024">
        <f t="shared" ref="J4024:J4087" si="381">IF(OR(E4024="R",E4024="E"),0,IF(E4024&gt;D4024,E4024-D4024,0))</f>
        <v>0</v>
      </c>
      <c r="L4024" s="107"/>
      <c r="M4024" s="110"/>
      <c r="N4024" s="109"/>
      <c r="P4024" s="38">
        <f t="shared" si="378"/>
        <v>0</v>
      </c>
      <c r="Q4024" s="105">
        <f t="shared" si="377"/>
        <v>0</v>
      </c>
      <c r="R4024" s="38">
        <f t="shared" si="379"/>
        <v>0</v>
      </c>
      <c r="S4024" s="40" t="str">
        <f t="shared" si="376"/>
        <v/>
      </c>
    </row>
    <row r="4025" spans="1:19">
      <c r="A4025" s="33"/>
      <c r="B4025" s="34"/>
      <c r="C4025" s="33"/>
      <c r="D4025" s="33"/>
      <c r="E4025" s="33"/>
      <c r="F4025" s="42"/>
      <c r="G4025" s="42"/>
      <c r="I4025">
        <f t="shared" si="380"/>
        <v>0</v>
      </c>
      <c r="J4025">
        <f t="shared" si="381"/>
        <v>0</v>
      </c>
      <c r="L4025" s="107"/>
      <c r="M4025" s="110"/>
      <c r="N4025" s="109"/>
      <c r="P4025" s="38">
        <f t="shared" si="378"/>
        <v>0</v>
      </c>
      <c r="Q4025" s="105">
        <f t="shared" si="377"/>
        <v>0</v>
      </c>
      <c r="R4025" s="38">
        <f t="shared" si="379"/>
        <v>0</v>
      </c>
      <c r="S4025" s="40" t="str">
        <f t="shared" si="376"/>
        <v/>
      </c>
    </row>
    <row r="4026" spans="1:19">
      <c r="A4026" s="33"/>
      <c r="B4026" s="34"/>
      <c r="C4026" s="33"/>
      <c r="D4026" s="33"/>
      <c r="E4026" s="33"/>
      <c r="F4026" s="42"/>
      <c r="G4026" s="42"/>
      <c r="I4026">
        <f t="shared" si="380"/>
        <v>0</v>
      </c>
      <c r="J4026">
        <f t="shared" si="381"/>
        <v>0</v>
      </c>
      <c r="L4026" s="107"/>
      <c r="M4026" s="110"/>
      <c r="N4026" s="109"/>
      <c r="P4026" s="38">
        <f t="shared" si="378"/>
        <v>0</v>
      </c>
      <c r="Q4026" s="105">
        <f t="shared" si="377"/>
        <v>0</v>
      </c>
      <c r="R4026" s="38">
        <f t="shared" si="379"/>
        <v>0</v>
      </c>
      <c r="S4026" s="40" t="str">
        <f t="shared" si="376"/>
        <v/>
      </c>
    </row>
    <row r="4027" spans="1:19">
      <c r="A4027" s="33"/>
      <c r="B4027" s="34"/>
      <c r="C4027" s="33"/>
      <c r="D4027" s="33"/>
      <c r="E4027" s="33"/>
      <c r="F4027" s="42"/>
      <c r="G4027" s="42"/>
      <c r="I4027">
        <f t="shared" si="380"/>
        <v>0</v>
      </c>
      <c r="J4027">
        <f t="shared" si="381"/>
        <v>0</v>
      </c>
      <c r="L4027" s="107"/>
      <c r="M4027" s="110"/>
      <c r="N4027" s="109"/>
      <c r="P4027" s="38">
        <f t="shared" si="378"/>
        <v>0</v>
      </c>
      <c r="Q4027" s="105">
        <f t="shared" si="377"/>
        <v>0</v>
      </c>
      <c r="R4027" s="38">
        <f t="shared" si="379"/>
        <v>0</v>
      </c>
      <c r="S4027" s="40" t="str">
        <f t="shared" si="376"/>
        <v/>
      </c>
    </row>
    <row r="4028" spans="1:19">
      <c r="A4028" s="33"/>
      <c r="B4028" s="34"/>
      <c r="C4028" s="33"/>
      <c r="D4028" s="33"/>
      <c r="E4028" s="33"/>
      <c r="F4028" s="42"/>
      <c r="G4028" s="42"/>
      <c r="I4028">
        <f t="shared" si="380"/>
        <v>0</v>
      </c>
      <c r="J4028">
        <f t="shared" si="381"/>
        <v>0</v>
      </c>
      <c r="L4028" s="107"/>
      <c r="M4028" s="110"/>
      <c r="N4028" s="109"/>
      <c r="P4028" s="38">
        <f t="shared" si="378"/>
        <v>0</v>
      </c>
      <c r="Q4028" s="105">
        <f t="shared" si="377"/>
        <v>0</v>
      </c>
      <c r="R4028" s="38">
        <f t="shared" si="379"/>
        <v>0</v>
      </c>
      <c r="S4028" s="40" t="str">
        <f t="shared" si="376"/>
        <v/>
      </c>
    </row>
    <row r="4029" spans="1:19">
      <c r="A4029" s="33"/>
      <c r="B4029" s="34"/>
      <c r="C4029" s="33"/>
      <c r="D4029" s="33"/>
      <c r="E4029" s="33"/>
      <c r="F4029" s="42"/>
      <c r="G4029" s="42"/>
      <c r="I4029">
        <f t="shared" si="380"/>
        <v>0</v>
      </c>
      <c r="J4029">
        <f t="shared" si="381"/>
        <v>0</v>
      </c>
      <c r="L4029" s="107"/>
      <c r="M4029" s="110"/>
      <c r="N4029" s="109"/>
      <c r="P4029" s="38">
        <f t="shared" si="378"/>
        <v>0</v>
      </c>
      <c r="Q4029" s="105">
        <f t="shared" si="377"/>
        <v>0</v>
      </c>
      <c r="R4029" s="38">
        <f t="shared" si="379"/>
        <v>0</v>
      </c>
      <c r="S4029" s="40" t="str">
        <f t="shared" si="376"/>
        <v/>
      </c>
    </row>
    <row r="4030" spans="1:19">
      <c r="A4030" s="33"/>
      <c r="B4030" s="34"/>
      <c r="C4030" s="33"/>
      <c r="D4030" s="33"/>
      <c r="E4030" s="33"/>
      <c r="F4030" s="42"/>
      <c r="G4030" s="42"/>
      <c r="I4030">
        <f t="shared" si="380"/>
        <v>0</v>
      </c>
      <c r="J4030">
        <f t="shared" si="381"/>
        <v>0</v>
      </c>
      <c r="L4030" s="107"/>
      <c r="M4030" s="110"/>
      <c r="N4030" s="109"/>
      <c r="P4030" s="38">
        <f t="shared" si="378"/>
        <v>0</v>
      </c>
      <c r="Q4030" s="105">
        <f t="shared" si="377"/>
        <v>0</v>
      </c>
      <c r="R4030" s="38">
        <f t="shared" si="379"/>
        <v>0</v>
      </c>
      <c r="S4030" s="40" t="str">
        <f t="shared" si="376"/>
        <v/>
      </c>
    </row>
    <row r="4031" spans="1:19">
      <c r="A4031" s="33"/>
      <c r="B4031" s="34"/>
      <c r="C4031" s="33"/>
      <c r="D4031" s="33"/>
      <c r="E4031" s="33"/>
      <c r="F4031" s="42"/>
      <c r="G4031" s="42"/>
      <c r="I4031">
        <f t="shared" si="380"/>
        <v>0</v>
      </c>
      <c r="J4031">
        <f t="shared" si="381"/>
        <v>0</v>
      </c>
      <c r="L4031" s="107"/>
      <c r="M4031" s="110"/>
      <c r="N4031" s="109"/>
      <c r="P4031" s="38">
        <f t="shared" si="378"/>
        <v>0</v>
      </c>
      <c r="Q4031" s="105">
        <f t="shared" si="377"/>
        <v>0</v>
      </c>
      <c r="R4031" s="38">
        <f t="shared" si="379"/>
        <v>0</v>
      </c>
      <c r="S4031" s="40" t="str">
        <f t="shared" si="376"/>
        <v/>
      </c>
    </row>
    <row r="4032" spans="1:19">
      <c r="A4032" s="33"/>
      <c r="B4032" s="34"/>
      <c r="C4032" s="33"/>
      <c r="D4032" s="33"/>
      <c r="E4032" s="33"/>
      <c r="F4032" s="42"/>
      <c r="G4032" s="42"/>
      <c r="I4032">
        <f t="shared" si="380"/>
        <v>0</v>
      </c>
      <c r="J4032">
        <f t="shared" si="381"/>
        <v>0</v>
      </c>
      <c r="L4032" s="107"/>
      <c r="M4032" s="110"/>
      <c r="N4032" s="109"/>
      <c r="P4032" s="38">
        <f t="shared" si="378"/>
        <v>0</v>
      </c>
      <c r="Q4032" s="105">
        <f t="shared" si="377"/>
        <v>0</v>
      </c>
      <c r="R4032" s="38">
        <f t="shared" si="379"/>
        <v>0</v>
      </c>
      <c r="S4032" s="40" t="str">
        <f t="shared" si="376"/>
        <v/>
      </c>
    </row>
    <row r="4033" spans="1:19">
      <c r="A4033" s="33"/>
      <c r="B4033" s="34"/>
      <c r="C4033" s="33"/>
      <c r="D4033" s="33"/>
      <c r="E4033" s="33"/>
      <c r="F4033" s="42"/>
      <c r="G4033" s="42"/>
      <c r="I4033">
        <f t="shared" si="380"/>
        <v>0</v>
      </c>
      <c r="J4033">
        <f t="shared" si="381"/>
        <v>0</v>
      </c>
      <c r="L4033" s="107"/>
      <c r="M4033" s="110"/>
      <c r="N4033" s="109"/>
      <c r="P4033" s="38">
        <f t="shared" si="378"/>
        <v>0</v>
      </c>
      <c r="Q4033" s="105">
        <f t="shared" si="377"/>
        <v>0</v>
      </c>
      <c r="R4033" s="38">
        <f t="shared" si="379"/>
        <v>0</v>
      </c>
      <c r="S4033" s="40" t="str">
        <f t="shared" si="376"/>
        <v/>
      </c>
    </row>
    <row r="4034" spans="1:19">
      <c r="A4034" s="33"/>
      <c r="B4034" s="34"/>
      <c r="C4034" s="33"/>
      <c r="D4034" s="33"/>
      <c r="E4034" s="33"/>
      <c r="F4034" s="42"/>
      <c r="G4034" s="42"/>
      <c r="I4034">
        <f t="shared" si="380"/>
        <v>0</v>
      </c>
      <c r="J4034">
        <f t="shared" si="381"/>
        <v>0</v>
      </c>
      <c r="L4034" s="107"/>
      <c r="M4034" s="110"/>
      <c r="N4034" s="109"/>
      <c r="P4034" s="38">
        <f t="shared" si="378"/>
        <v>0</v>
      </c>
      <c r="Q4034" s="105">
        <f t="shared" si="377"/>
        <v>0</v>
      </c>
      <c r="R4034" s="38">
        <f t="shared" si="379"/>
        <v>0</v>
      </c>
      <c r="S4034" s="40" t="str">
        <f t="shared" si="376"/>
        <v/>
      </c>
    </row>
    <row r="4035" spans="1:19">
      <c r="A4035" s="33"/>
      <c r="B4035" s="34"/>
      <c r="C4035" s="33"/>
      <c r="D4035" s="33"/>
      <c r="E4035" s="33"/>
      <c r="F4035" s="42"/>
      <c r="G4035" s="42"/>
      <c r="I4035">
        <f t="shared" si="380"/>
        <v>0</v>
      </c>
      <c r="J4035">
        <f t="shared" si="381"/>
        <v>0</v>
      </c>
      <c r="L4035" s="107"/>
      <c r="M4035" s="110"/>
      <c r="N4035" s="109"/>
      <c r="P4035" s="38">
        <f t="shared" si="378"/>
        <v>0</v>
      </c>
      <c r="Q4035" s="105">
        <f t="shared" si="377"/>
        <v>0</v>
      </c>
      <c r="R4035" s="38">
        <f t="shared" si="379"/>
        <v>0</v>
      </c>
      <c r="S4035" s="40" t="str">
        <f t="shared" si="376"/>
        <v/>
      </c>
    </row>
    <row r="4036" spans="1:19">
      <c r="A4036" s="33"/>
      <c r="B4036" s="34"/>
      <c r="C4036" s="33"/>
      <c r="D4036" s="33"/>
      <c r="E4036" s="33"/>
      <c r="F4036" s="42"/>
      <c r="G4036" s="42"/>
      <c r="I4036">
        <f t="shared" si="380"/>
        <v>0</v>
      </c>
      <c r="J4036">
        <f t="shared" si="381"/>
        <v>0</v>
      </c>
      <c r="L4036" s="107"/>
      <c r="M4036" s="110"/>
      <c r="N4036" s="109"/>
      <c r="P4036" s="38">
        <f t="shared" si="378"/>
        <v>0</v>
      </c>
      <c r="Q4036" s="105">
        <f t="shared" si="377"/>
        <v>0</v>
      </c>
      <c r="R4036" s="38">
        <f t="shared" si="379"/>
        <v>0</v>
      </c>
      <c r="S4036" s="40" t="str">
        <f t="shared" si="376"/>
        <v/>
      </c>
    </row>
    <row r="4037" spans="1:19">
      <c r="A4037" s="33"/>
      <c r="B4037" s="34"/>
      <c r="C4037" s="33"/>
      <c r="D4037" s="33"/>
      <c r="E4037" s="33"/>
      <c r="F4037" s="42"/>
      <c r="G4037" s="42"/>
      <c r="I4037">
        <f t="shared" si="380"/>
        <v>0</v>
      </c>
      <c r="J4037">
        <f t="shared" si="381"/>
        <v>0</v>
      </c>
      <c r="L4037" s="107"/>
      <c r="M4037" s="110"/>
      <c r="N4037" s="109"/>
      <c r="P4037" s="38">
        <f t="shared" si="378"/>
        <v>0</v>
      </c>
      <c r="Q4037" s="105">
        <f t="shared" si="377"/>
        <v>0</v>
      </c>
      <c r="R4037" s="38">
        <f t="shared" si="379"/>
        <v>0</v>
      </c>
      <c r="S4037" s="40" t="str">
        <f t="shared" si="376"/>
        <v/>
      </c>
    </row>
    <row r="4038" spans="1:19">
      <c r="A4038" s="33"/>
      <c r="B4038" s="34"/>
      <c r="C4038" s="33"/>
      <c r="D4038" s="33"/>
      <c r="E4038" s="33"/>
      <c r="F4038" s="42"/>
      <c r="G4038" s="42"/>
      <c r="I4038">
        <f t="shared" si="380"/>
        <v>0</v>
      </c>
      <c r="J4038">
        <f t="shared" si="381"/>
        <v>0</v>
      </c>
      <c r="L4038" s="107"/>
      <c r="M4038" s="110"/>
      <c r="N4038" s="109"/>
      <c r="P4038" s="38">
        <f t="shared" si="378"/>
        <v>0</v>
      </c>
      <c r="Q4038" s="105">
        <f t="shared" si="377"/>
        <v>0</v>
      </c>
      <c r="R4038" s="38">
        <f t="shared" si="379"/>
        <v>0</v>
      </c>
      <c r="S4038" s="40" t="str">
        <f t="shared" si="376"/>
        <v/>
      </c>
    </row>
    <row r="4039" spans="1:19">
      <c r="A4039" s="33"/>
      <c r="B4039" s="34"/>
      <c r="C4039" s="33"/>
      <c r="D4039" s="33"/>
      <c r="E4039" s="33"/>
      <c r="F4039" s="42"/>
      <c r="G4039" s="42"/>
      <c r="I4039">
        <f t="shared" si="380"/>
        <v>0</v>
      </c>
      <c r="J4039">
        <f t="shared" si="381"/>
        <v>0</v>
      </c>
      <c r="L4039" s="107"/>
      <c r="M4039" s="110"/>
      <c r="N4039" s="109"/>
      <c r="P4039" s="38">
        <f t="shared" si="378"/>
        <v>0</v>
      </c>
      <c r="Q4039" s="105">
        <f t="shared" si="377"/>
        <v>0</v>
      </c>
      <c r="R4039" s="38">
        <f t="shared" si="379"/>
        <v>0</v>
      </c>
      <c r="S4039" s="40" t="str">
        <f t="shared" ref="S4039:S4102" si="382">IF(C4039=1,SUM(R4039:R4062)-SUM(P4039:P4062),"")</f>
        <v/>
      </c>
    </row>
    <row r="4040" spans="1:19">
      <c r="A4040" s="33"/>
      <c r="B4040" s="34"/>
      <c r="C4040" s="33"/>
      <c r="D4040" s="33"/>
      <c r="E4040" s="33"/>
      <c r="F4040" s="42"/>
      <c r="G4040" s="42"/>
      <c r="I4040">
        <f t="shared" si="380"/>
        <v>0</v>
      </c>
      <c r="J4040">
        <f t="shared" si="381"/>
        <v>0</v>
      </c>
      <c r="L4040" s="107"/>
      <c r="M4040" s="110"/>
      <c r="N4040" s="109"/>
      <c r="P4040" s="38">
        <f t="shared" si="378"/>
        <v>0</v>
      </c>
      <c r="Q4040" s="105">
        <f t="shared" ref="Q4040:Q4103" si="383">I4040*M4040/1000</f>
        <v>0</v>
      </c>
      <c r="R4040" s="38">
        <f t="shared" si="379"/>
        <v>0</v>
      </c>
      <c r="S4040" s="40" t="str">
        <f t="shared" si="382"/>
        <v/>
      </c>
    </row>
    <row r="4041" spans="1:19">
      <c r="A4041" s="33"/>
      <c r="B4041" s="34"/>
      <c r="C4041" s="33"/>
      <c r="D4041" s="33"/>
      <c r="E4041" s="33"/>
      <c r="F4041" s="42"/>
      <c r="G4041" s="42"/>
      <c r="I4041">
        <f t="shared" si="380"/>
        <v>0</v>
      </c>
      <c r="J4041">
        <f t="shared" si="381"/>
        <v>0</v>
      </c>
      <c r="L4041" s="107"/>
      <c r="M4041" s="110"/>
      <c r="N4041" s="109"/>
      <c r="P4041" s="38">
        <f t="shared" si="378"/>
        <v>0</v>
      </c>
      <c r="Q4041" s="105">
        <f t="shared" si="383"/>
        <v>0</v>
      </c>
      <c r="R4041" s="38">
        <f t="shared" si="379"/>
        <v>0</v>
      </c>
      <c r="S4041" s="40" t="str">
        <f t="shared" si="382"/>
        <v/>
      </c>
    </row>
    <row r="4042" spans="1:19">
      <c r="A4042" s="33"/>
      <c r="B4042" s="34"/>
      <c r="C4042" s="33"/>
      <c r="D4042" s="33"/>
      <c r="E4042" s="33"/>
      <c r="F4042" s="42"/>
      <c r="G4042" s="42"/>
      <c r="I4042">
        <f t="shared" si="380"/>
        <v>0</v>
      </c>
      <c r="J4042">
        <f t="shared" si="381"/>
        <v>0</v>
      </c>
      <c r="L4042" s="107"/>
      <c r="M4042" s="110"/>
      <c r="N4042" s="109"/>
      <c r="P4042" s="38">
        <f t="shared" si="378"/>
        <v>0</v>
      </c>
      <c r="Q4042" s="105">
        <f t="shared" si="383"/>
        <v>0</v>
      </c>
      <c r="R4042" s="38">
        <f t="shared" si="379"/>
        <v>0</v>
      </c>
      <c r="S4042" s="40" t="str">
        <f t="shared" si="382"/>
        <v/>
      </c>
    </row>
    <row r="4043" spans="1:19">
      <c r="A4043" s="33"/>
      <c r="B4043" s="34"/>
      <c r="C4043" s="33"/>
      <c r="D4043" s="33"/>
      <c r="E4043" s="33"/>
      <c r="F4043" s="42"/>
      <c r="G4043" s="42"/>
      <c r="I4043">
        <f t="shared" si="380"/>
        <v>0</v>
      </c>
      <c r="J4043">
        <f t="shared" si="381"/>
        <v>0</v>
      </c>
      <c r="L4043" s="107"/>
      <c r="M4043" s="110"/>
      <c r="N4043" s="109"/>
      <c r="P4043" s="38">
        <f t="shared" si="378"/>
        <v>0</v>
      </c>
      <c r="Q4043" s="105">
        <f t="shared" si="383"/>
        <v>0</v>
      </c>
      <c r="R4043" s="38">
        <f t="shared" si="379"/>
        <v>0</v>
      </c>
      <c r="S4043" s="40" t="str">
        <f t="shared" si="382"/>
        <v/>
      </c>
    </row>
    <row r="4044" spans="1:19">
      <c r="A4044" s="33"/>
      <c r="B4044" s="34"/>
      <c r="C4044" s="33"/>
      <c r="D4044" s="33"/>
      <c r="E4044" s="33"/>
      <c r="F4044" s="42"/>
      <c r="G4044" s="42"/>
      <c r="I4044">
        <f t="shared" si="380"/>
        <v>0</v>
      </c>
      <c r="J4044">
        <f t="shared" si="381"/>
        <v>0</v>
      </c>
      <c r="L4044" s="107"/>
      <c r="M4044" s="110"/>
      <c r="N4044" s="109"/>
      <c r="P4044" s="38">
        <f t="shared" si="378"/>
        <v>0</v>
      </c>
      <c r="Q4044" s="105">
        <f t="shared" si="383"/>
        <v>0</v>
      </c>
      <c r="R4044" s="38">
        <f t="shared" si="379"/>
        <v>0</v>
      </c>
      <c r="S4044" s="40" t="str">
        <f t="shared" si="382"/>
        <v/>
      </c>
    </row>
    <row r="4045" spans="1:19">
      <c r="A4045" s="33"/>
      <c r="B4045" s="34"/>
      <c r="C4045" s="33"/>
      <c r="D4045" s="33"/>
      <c r="E4045" s="33"/>
      <c r="F4045" s="42"/>
      <c r="G4045" s="42"/>
      <c r="I4045">
        <f t="shared" si="380"/>
        <v>0</v>
      </c>
      <c r="J4045">
        <f t="shared" si="381"/>
        <v>0</v>
      </c>
      <c r="L4045" s="107"/>
      <c r="M4045" s="110"/>
      <c r="N4045" s="109"/>
      <c r="P4045" s="38">
        <f t="shared" si="378"/>
        <v>0</v>
      </c>
      <c r="Q4045" s="105">
        <f t="shared" si="383"/>
        <v>0</v>
      </c>
      <c r="R4045" s="38">
        <f t="shared" si="379"/>
        <v>0</v>
      </c>
      <c r="S4045" s="40" t="str">
        <f t="shared" si="382"/>
        <v/>
      </c>
    </row>
    <row r="4046" spans="1:19">
      <c r="A4046" s="33"/>
      <c r="B4046" s="34"/>
      <c r="C4046" s="33"/>
      <c r="D4046" s="33"/>
      <c r="E4046" s="33"/>
      <c r="F4046" s="42"/>
      <c r="G4046" s="42"/>
      <c r="I4046">
        <f t="shared" si="380"/>
        <v>0</v>
      </c>
      <c r="J4046">
        <f t="shared" si="381"/>
        <v>0</v>
      </c>
      <c r="L4046" s="107"/>
      <c r="M4046" s="110"/>
      <c r="N4046" s="109"/>
      <c r="P4046" s="38">
        <f t="shared" si="378"/>
        <v>0</v>
      </c>
      <c r="Q4046" s="105">
        <f t="shared" si="383"/>
        <v>0</v>
      </c>
      <c r="R4046" s="38">
        <f t="shared" si="379"/>
        <v>0</v>
      </c>
      <c r="S4046" s="40" t="str">
        <f t="shared" si="382"/>
        <v/>
      </c>
    </row>
    <row r="4047" spans="1:19">
      <c r="A4047" s="33"/>
      <c r="B4047" s="34"/>
      <c r="C4047" s="33"/>
      <c r="D4047" s="33"/>
      <c r="E4047" s="33"/>
      <c r="F4047" s="42"/>
      <c r="G4047" s="42"/>
      <c r="I4047">
        <f t="shared" si="380"/>
        <v>0</v>
      </c>
      <c r="J4047">
        <f t="shared" si="381"/>
        <v>0</v>
      </c>
      <c r="L4047" s="107"/>
      <c r="M4047" s="110"/>
      <c r="N4047" s="109"/>
      <c r="P4047" s="38">
        <f t="shared" si="378"/>
        <v>0</v>
      </c>
      <c r="Q4047" s="105">
        <f t="shared" si="383"/>
        <v>0</v>
      </c>
      <c r="R4047" s="38">
        <f t="shared" si="379"/>
        <v>0</v>
      </c>
      <c r="S4047" s="40" t="str">
        <f t="shared" si="382"/>
        <v/>
      </c>
    </row>
    <row r="4048" spans="1:19">
      <c r="A4048" s="33"/>
      <c r="B4048" s="34"/>
      <c r="C4048" s="33"/>
      <c r="D4048" s="33"/>
      <c r="E4048" s="33"/>
      <c r="F4048" s="42"/>
      <c r="G4048" s="42"/>
      <c r="I4048">
        <f t="shared" si="380"/>
        <v>0</v>
      </c>
      <c r="J4048">
        <f t="shared" si="381"/>
        <v>0</v>
      </c>
      <c r="L4048" s="107"/>
      <c r="M4048" s="110"/>
      <c r="N4048" s="109"/>
      <c r="P4048" s="38">
        <f t="shared" si="378"/>
        <v>0</v>
      </c>
      <c r="Q4048" s="105">
        <f t="shared" si="383"/>
        <v>0</v>
      </c>
      <c r="R4048" s="38">
        <f t="shared" si="379"/>
        <v>0</v>
      </c>
      <c r="S4048" s="40" t="str">
        <f t="shared" si="382"/>
        <v/>
      </c>
    </row>
    <row r="4049" spans="1:19">
      <c r="A4049" s="33"/>
      <c r="B4049" s="34"/>
      <c r="C4049" s="33"/>
      <c r="D4049" s="33"/>
      <c r="E4049" s="33"/>
      <c r="F4049" s="42"/>
      <c r="G4049" s="42"/>
      <c r="I4049">
        <f t="shared" si="380"/>
        <v>0</v>
      </c>
      <c r="J4049">
        <f t="shared" si="381"/>
        <v>0</v>
      </c>
      <c r="L4049" s="107"/>
      <c r="M4049" s="110"/>
      <c r="N4049" s="109"/>
      <c r="P4049" s="38">
        <f t="shared" si="378"/>
        <v>0</v>
      </c>
      <c r="Q4049" s="105">
        <f t="shared" si="383"/>
        <v>0</v>
      </c>
      <c r="R4049" s="38">
        <f t="shared" si="379"/>
        <v>0</v>
      </c>
      <c r="S4049" s="40" t="str">
        <f t="shared" si="382"/>
        <v/>
      </c>
    </row>
    <row r="4050" spans="1:19">
      <c r="A4050" s="33"/>
      <c r="B4050" s="34"/>
      <c r="C4050" s="33"/>
      <c r="D4050" s="33"/>
      <c r="E4050" s="33"/>
      <c r="F4050" s="42"/>
      <c r="G4050" s="42"/>
      <c r="I4050">
        <f t="shared" si="380"/>
        <v>0</v>
      </c>
      <c r="J4050">
        <f t="shared" si="381"/>
        <v>0</v>
      </c>
      <c r="L4050" s="107"/>
      <c r="M4050" s="110"/>
      <c r="N4050" s="109"/>
      <c r="P4050" s="38">
        <f t="shared" si="378"/>
        <v>0</v>
      </c>
      <c r="Q4050" s="105">
        <f t="shared" si="383"/>
        <v>0</v>
      </c>
      <c r="R4050" s="38">
        <f t="shared" si="379"/>
        <v>0</v>
      </c>
      <c r="S4050" s="40" t="str">
        <f t="shared" si="382"/>
        <v/>
      </c>
    </row>
    <row r="4051" spans="1:19">
      <c r="A4051" s="33"/>
      <c r="B4051" s="34"/>
      <c r="C4051" s="33"/>
      <c r="D4051" s="33"/>
      <c r="E4051" s="33"/>
      <c r="F4051" s="42"/>
      <c r="G4051" s="42"/>
      <c r="I4051">
        <f t="shared" si="380"/>
        <v>0</v>
      </c>
      <c r="J4051">
        <f t="shared" si="381"/>
        <v>0</v>
      </c>
      <c r="L4051" s="107"/>
      <c r="M4051" s="110"/>
      <c r="N4051" s="109"/>
      <c r="P4051" s="38">
        <f t="shared" si="378"/>
        <v>0</v>
      </c>
      <c r="Q4051" s="105">
        <f t="shared" si="383"/>
        <v>0</v>
      </c>
      <c r="R4051" s="38">
        <f t="shared" si="379"/>
        <v>0</v>
      </c>
      <c r="S4051" s="40" t="str">
        <f t="shared" si="382"/>
        <v/>
      </c>
    </row>
    <row r="4052" spans="1:19">
      <c r="A4052" s="33"/>
      <c r="B4052" s="34"/>
      <c r="C4052" s="33"/>
      <c r="D4052" s="33"/>
      <c r="E4052" s="33"/>
      <c r="F4052" s="42"/>
      <c r="G4052" s="42"/>
      <c r="I4052">
        <f t="shared" si="380"/>
        <v>0</v>
      </c>
      <c r="J4052">
        <f t="shared" si="381"/>
        <v>0</v>
      </c>
      <c r="L4052" s="107"/>
      <c r="M4052" s="110"/>
      <c r="N4052" s="109"/>
      <c r="P4052" s="38">
        <f t="shared" si="378"/>
        <v>0</v>
      </c>
      <c r="Q4052" s="105">
        <f t="shared" si="383"/>
        <v>0</v>
      </c>
      <c r="R4052" s="38">
        <f t="shared" si="379"/>
        <v>0</v>
      </c>
      <c r="S4052" s="40" t="str">
        <f t="shared" si="382"/>
        <v/>
      </c>
    </row>
    <row r="4053" spans="1:19">
      <c r="A4053" s="33"/>
      <c r="B4053" s="34"/>
      <c r="C4053" s="33"/>
      <c r="D4053" s="33"/>
      <c r="E4053" s="33"/>
      <c r="F4053" s="42"/>
      <c r="G4053" s="42"/>
      <c r="I4053">
        <f t="shared" si="380"/>
        <v>0</v>
      </c>
      <c r="J4053">
        <f t="shared" si="381"/>
        <v>0</v>
      </c>
      <c r="L4053" s="107"/>
      <c r="M4053" s="110"/>
      <c r="N4053" s="109"/>
      <c r="P4053" s="38">
        <f t="shared" si="378"/>
        <v>0</v>
      </c>
      <c r="Q4053" s="105">
        <f t="shared" si="383"/>
        <v>0</v>
      </c>
      <c r="R4053" s="38">
        <f t="shared" si="379"/>
        <v>0</v>
      </c>
      <c r="S4053" s="40" t="str">
        <f t="shared" si="382"/>
        <v/>
      </c>
    </row>
    <row r="4054" spans="1:19">
      <c r="A4054" s="33"/>
      <c r="B4054" s="34"/>
      <c r="C4054" s="33"/>
      <c r="D4054" s="33"/>
      <c r="E4054" s="33"/>
      <c r="F4054" s="42"/>
      <c r="G4054" s="42"/>
      <c r="I4054">
        <f t="shared" si="380"/>
        <v>0</v>
      </c>
      <c r="J4054">
        <f t="shared" si="381"/>
        <v>0</v>
      </c>
      <c r="L4054" s="107"/>
      <c r="M4054" s="110"/>
      <c r="N4054" s="109"/>
      <c r="P4054" s="38">
        <f t="shared" si="378"/>
        <v>0</v>
      </c>
      <c r="Q4054" s="105">
        <f t="shared" si="383"/>
        <v>0</v>
      </c>
      <c r="R4054" s="38">
        <f t="shared" si="379"/>
        <v>0</v>
      </c>
      <c r="S4054" s="40" t="str">
        <f t="shared" si="382"/>
        <v/>
      </c>
    </row>
    <row r="4055" spans="1:19">
      <c r="A4055" s="33"/>
      <c r="B4055" s="34"/>
      <c r="C4055" s="33"/>
      <c r="D4055" s="33"/>
      <c r="E4055" s="33"/>
      <c r="F4055" s="42"/>
      <c r="G4055" s="42"/>
      <c r="I4055">
        <f t="shared" si="380"/>
        <v>0</v>
      </c>
      <c r="J4055">
        <f t="shared" si="381"/>
        <v>0</v>
      </c>
      <c r="L4055" s="107"/>
      <c r="M4055" s="110"/>
      <c r="N4055" s="109"/>
      <c r="P4055" s="38">
        <f t="shared" si="378"/>
        <v>0</v>
      </c>
      <c r="Q4055" s="105">
        <f t="shared" si="383"/>
        <v>0</v>
      </c>
      <c r="R4055" s="38">
        <f t="shared" si="379"/>
        <v>0</v>
      </c>
      <c r="S4055" s="40" t="str">
        <f t="shared" si="382"/>
        <v/>
      </c>
    </row>
    <row r="4056" spans="1:19">
      <c r="A4056" s="33"/>
      <c r="B4056" s="34"/>
      <c r="C4056" s="33"/>
      <c r="D4056" s="33"/>
      <c r="E4056" s="33"/>
      <c r="F4056" s="42"/>
      <c r="G4056" s="42"/>
      <c r="I4056">
        <f t="shared" si="380"/>
        <v>0</v>
      </c>
      <c r="J4056">
        <f t="shared" si="381"/>
        <v>0</v>
      </c>
      <c r="L4056" s="107"/>
      <c r="M4056" s="110"/>
      <c r="N4056" s="109"/>
      <c r="P4056" s="38">
        <f t="shared" si="378"/>
        <v>0</v>
      </c>
      <c r="Q4056" s="105">
        <f t="shared" si="383"/>
        <v>0</v>
      </c>
      <c r="R4056" s="38">
        <f t="shared" si="379"/>
        <v>0</v>
      </c>
      <c r="S4056" s="40" t="str">
        <f t="shared" si="382"/>
        <v/>
      </c>
    </row>
    <row r="4057" spans="1:19">
      <c r="A4057" s="33"/>
      <c r="B4057" s="34"/>
      <c r="C4057" s="33"/>
      <c r="D4057" s="33"/>
      <c r="E4057" s="33"/>
      <c r="F4057" s="42"/>
      <c r="G4057" s="42"/>
      <c r="I4057">
        <f t="shared" si="380"/>
        <v>0</v>
      </c>
      <c r="J4057">
        <f t="shared" si="381"/>
        <v>0</v>
      </c>
      <c r="L4057" s="107"/>
      <c r="M4057" s="110"/>
      <c r="N4057" s="109"/>
      <c r="P4057" s="38">
        <f t="shared" si="378"/>
        <v>0</v>
      </c>
      <c r="Q4057" s="105">
        <f t="shared" si="383"/>
        <v>0</v>
      </c>
      <c r="R4057" s="38">
        <f t="shared" si="379"/>
        <v>0</v>
      </c>
      <c r="S4057" s="40" t="str">
        <f t="shared" si="382"/>
        <v/>
      </c>
    </row>
    <row r="4058" spans="1:19">
      <c r="A4058" s="33"/>
      <c r="B4058" s="34"/>
      <c r="C4058" s="33"/>
      <c r="D4058" s="33"/>
      <c r="E4058" s="33"/>
      <c r="F4058" s="42"/>
      <c r="G4058" s="42"/>
      <c r="I4058">
        <f t="shared" si="380"/>
        <v>0</v>
      </c>
      <c r="J4058">
        <f t="shared" si="381"/>
        <v>0</v>
      </c>
      <c r="L4058" s="107"/>
      <c r="M4058" s="110"/>
      <c r="N4058" s="109"/>
      <c r="P4058" s="38">
        <f t="shared" si="378"/>
        <v>0</v>
      </c>
      <c r="Q4058" s="105">
        <f t="shared" si="383"/>
        <v>0</v>
      </c>
      <c r="R4058" s="38">
        <f t="shared" si="379"/>
        <v>0</v>
      </c>
      <c r="S4058" s="40" t="str">
        <f t="shared" si="382"/>
        <v/>
      </c>
    </row>
    <row r="4059" spans="1:19">
      <c r="A4059" s="33"/>
      <c r="B4059" s="34"/>
      <c r="C4059" s="33"/>
      <c r="D4059" s="33"/>
      <c r="E4059" s="33"/>
      <c r="F4059" s="42"/>
      <c r="G4059" s="42"/>
      <c r="I4059">
        <f t="shared" si="380"/>
        <v>0</v>
      </c>
      <c r="J4059">
        <f t="shared" si="381"/>
        <v>0</v>
      </c>
      <c r="L4059" s="107"/>
      <c r="M4059" s="110"/>
      <c r="N4059" s="109"/>
      <c r="P4059" s="38">
        <f t="shared" si="378"/>
        <v>0</v>
      </c>
      <c r="Q4059" s="105">
        <f t="shared" si="383"/>
        <v>0</v>
      </c>
      <c r="R4059" s="38">
        <f t="shared" si="379"/>
        <v>0</v>
      </c>
      <c r="S4059" s="40" t="str">
        <f t="shared" si="382"/>
        <v/>
      </c>
    </row>
    <row r="4060" spans="1:19">
      <c r="A4060" s="33"/>
      <c r="B4060" s="34"/>
      <c r="C4060" s="33"/>
      <c r="D4060" s="33"/>
      <c r="E4060" s="33"/>
      <c r="F4060" s="42"/>
      <c r="G4060" s="42"/>
      <c r="I4060">
        <f t="shared" si="380"/>
        <v>0</v>
      </c>
      <c r="J4060">
        <f t="shared" si="381"/>
        <v>0</v>
      </c>
      <c r="L4060" s="107"/>
      <c r="M4060" s="110"/>
      <c r="N4060" s="109"/>
      <c r="P4060" s="38">
        <f t="shared" si="378"/>
        <v>0</v>
      </c>
      <c r="Q4060" s="105">
        <f t="shared" si="383"/>
        <v>0</v>
      </c>
      <c r="R4060" s="38">
        <f t="shared" si="379"/>
        <v>0</v>
      </c>
      <c r="S4060" s="40" t="str">
        <f t="shared" si="382"/>
        <v/>
      </c>
    </row>
    <row r="4061" spans="1:19">
      <c r="A4061" s="33"/>
      <c r="B4061" s="34"/>
      <c r="C4061" s="33"/>
      <c r="D4061" s="33"/>
      <c r="E4061" s="33"/>
      <c r="F4061" s="42"/>
      <c r="G4061" s="42"/>
      <c r="I4061">
        <f t="shared" si="380"/>
        <v>0</v>
      </c>
      <c r="J4061">
        <f t="shared" si="381"/>
        <v>0</v>
      </c>
      <c r="L4061" s="107"/>
      <c r="M4061" s="110"/>
      <c r="N4061" s="109"/>
      <c r="P4061" s="38">
        <f t="shared" si="378"/>
        <v>0</v>
      </c>
      <c r="Q4061" s="105">
        <f t="shared" si="383"/>
        <v>0</v>
      </c>
      <c r="R4061" s="38">
        <f t="shared" si="379"/>
        <v>0</v>
      </c>
      <c r="S4061" s="40" t="str">
        <f t="shared" si="382"/>
        <v/>
      </c>
    </row>
    <row r="4062" spans="1:19">
      <c r="A4062" s="33"/>
      <c r="B4062" s="34"/>
      <c r="C4062" s="33"/>
      <c r="D4062" s="33"/>
      <c r="E4062" s="33"/>
      <c r="F4062" s="42"/>
      <c r="G4062" s="42"/>
      <c r="I4062">
        <f t="shared" si="380"/>
        <v>0</v>
      </c>
      <c r="J4062">
        <f t="shared" si="381"/>
        <v>0</v>
      </c>
      <c r="L4062" s="107"/>
      <c r="M4062" s="110"/>
      <c r="N4062" s="109"/>
      <c r="P4062" s="38">
        <f t="shared" si="378"/>
        <v>0</v>
      </c>
      <c r="Q4062" s="105">
        <f t="shared" si="383"/>
        <v>0</v>
      </c>
      <c r="R4062" s="38">
        <f t="shared" si="379"/>
        <v>0</v>
      </c>
      <c r="S4062" s="40" t="str">
        <f t="shared" si="382"/>
        <v/>
      </c>
    </row>
    <row r="4063" spans="1:19">
      <c r="A4063" s="33"/>
      <c r="B4063" s="34"/>
      <c r="C4063" s="33"/>
      <c r="D4063" s="33"/>
      <c r="E4063" s="33"/>
      <c r="F4063" s="42"/>
      <c r="G4063" s="42"/>
      <c r="I4063">
        <f t="shared" si="380"/>
        <v>0</v>
      </c>
      <c r="J4063">
        <f t="shared" si="381"/>
        <v>0</v>
      </c>
      <c r="L4063" s="107"/>
      <c r="M4063" s="110"/>
      <c r="N4063" s="109"/>
      <c r="P4063" s="38">
        <f t="shared" si="378"/>
        <v>0</v>
      </c>
      <c r="Q4063" s="105">
        <f t="shared" si="383"/>
        <v>0</v>
      </c>
      <c r="R4063" s="38">
        <f t="shared" si="379"/>
        <v>0</v>
      </c>
      <c r="S4063" s="40" t="str">
        <f t="shared" si="382"/>
        <v/>
      </c>
    </row>
    <row r="4064" spans="1:19">
      <c r="A4064" s="33"/>
      <c r="B4064" s="34"/>
      <c r="C4064" s="33"/>
      <c r="D4064" s="33"/>
      <c r="E4064" s="33"/>
      <c r="F4064" s="42"/>
      <c r="G4064" s="42"/>
      <c r="I4064">
        <f t="shared" si="380"/>
        <v>0</v>
      </c>
      <c r="J4064">
        <f t="shared" si="381"/>
        <v>0</v>
      </c>
      <c r="L4064" s="107"/>
      <c r="M4064" s="110"/>
      <c r="N4064" s="109"/>
      <c r="P4064" s="38">
        <f t="shared" si="378"/>
        <v>0</v>
      </c>
      <c r="Q4064" s="105">
        <f t="shared" si="383"/>
        <v>0</v>
      </c>
      <c r="R4064" s="38">
        <f t="shared" si="379"/>
        <v>0</v>
      </c>
      <c r="S4064" s="40" t="str">
        <f t="shared" si="382"/>
        <v/>
      </c>
    </row>
    <row r="4065" spans="1:19">
      <c r="A4065" s="33"/>
      <c r="B4065" s="34"/>
      <c r="C4065" s="33"/>
      <c r="D4065" s="33"/>
      <c r="E4065" s="33"/>
      <c r="F4065" s="42"/>
      <c r="G4065" s="42"/>
      <c r="I4065">
        <f t="shared" si="380"/>
        <v>0</v>
      </c>
      <c r="J4065">
        <f t="shared" si="381"/>
        <v>0</v>
      </c>
      <c r="L4065" s="107"/>
      <c r="M4065" s="110"/>
      <c r="N4065" s="109"/>
      <c r="P4065" s="38">
        <f t="shared" si="378"/>
        <v>0</v>
      </c>
      <c r="Q4065" s="105">
        <f t="shared" si="383"/>
        <v>0</v>
      </c>
      <c r="R4065" s="38">
        <f t="shared" si="379"/>
        <v>0</v>
      </c>
      <c r="S4065" s="40" t="str">
        <f t="shared" si="382"/>
        <v/>
      </c>
    </row>
    <row r="4066" spans="1:19">
      <c r="A4066" s="33"/>
      <c r="B4066" s="34"/>
      <c r="C4066" s="33"/>
      <c r="D4066" s="33"/>
      <c r="E4066" s="33"/>
      <c r="F4066" s="42"/>
      <c r="G4066" s="42"/>
      <c r="I4066">
        <f t="shared" si="380"/>
        <v>0</v>
      </c>
      <c r="J4066">
        <f t="shared" si="381"/>
        <v>0</v>
      </c>
      <c r="L4066" s="107"/>
      <c r="M4066" s="110"/>
      <c r="N4066" s="109"/>
      <c r="P4066" s="38">
        <f t="shared" si="378"/>
        <v>0</v>
      </c>
      <c r="Q4066" s="105">
        <f t="shared" si="383"/>
        <v>0</v>
      </c>
      <c r="R4066" s="38">
        <f t="shared" si="379"/>
        <v>0</v>
      </c>
      <c r="S4066" s="40" t="str">
        <f t="shared" si="382"/>
        <v/>
      </c>
    </row>
    <row r="4067" spans="1:19">
      <c r="A4067" s="33"/>
      <c r="B4067" s="34"/>
      <c r="C4067" s="33"/>
      <c r="D4067" s="33"/>
      <c r="E4067" s="33"/>
      <c r="F4067" s="42"/>
      <c r="G4067" s="42"/>
      <c r="I4067">
        <f t="shared" si="380"/>
        <v>0</v>
      </c>
      <c r="J4067">
        <f t="shared" si="381"/>
        <v>0</v>
      </c>
      <c r="L4067" s="107"/>
      <c r="M4067" s="110"/>
      <c r="N4067" s="109"/>
      <c r="P4067" s="38">
        <f t="shared" si="378"/>
        <v>0</v>
      </c>
      <c r="Q4067" s="105">
        <f t="shared" si="383"/>
        <v>0</v>
      </c>
      <c r="R4067" s="38">
        <f t="shared" si="379"/>
        <v>0</v>
      </c>
      <c r="S4067" s="40" t="str">
        <f t="shared" si="382"/>
        <v/>
      </c>
    </row>
    <row r="4068" spans="1:19">
      <c r="A4068" s="33"/>
      <c r="B4068" s="34"/>
      <c r="C4068" s="33"/>
      <c r="D4068" s="33"/>
      <c r="E4068" s="33"/>
      <c r="F4068" s="42"/>
      <c r="G4068" s="42"/>
      <c r="I4068">
        <f t="shared" si="380"/>
        <v>0</v>
      </c>
      <c r="J4068">
        <f t="shared" si="381"/>
        <v>0</v>
      </c>
      <c r="L4068" s="107"/>
      <c r="M4068" s="110"/>
      <c r="N4068" s="109"/>
      <c r="P4068" s="38">
        <f t="shared" si="378"/>
        <v>0</v>
      </c>
      <c r="Q4068" s="105">
        <f t="shared" si="383"/>
        <v>0</v>
      </c>
      <c r="R4068" s="38">
        <f t="shared" si="379"/>
        <v>0</v>
      </c>
      <c r="S4068" s="40" t="str">
        <f t="shared" si="382"/>
        <v/>
      </c>
    </row>
    <row r="4069" spans="1:19">
      <c r="A4069" s="33"/>
      <c r="B4069" s="34"/>
      <c r="C4069" s="33"/>
      <c r="D4069" s="33"/>
      <c r="E4069" s="33"/>
      <c r="F4069" s="42"/>
      <c r="G4069" s="42"/>
      <c r="I4069">
        <f t="shared" si="380"/>
        <v>0</v>
      </c>
      <c r="J4069">
        <f t="shared" si="381"/>
        <v>0</v>
      </c>
      <c r="L4069" s="107"/>
      <c r="M4069" s="110"/>
      <c r="N4069" s="109"/>
      <c r="P4069" s="38">
        <f t="shared" si="378"/>
        <v>0</v>
      </c>
      <c r="Q4069" s="105">
        <f t="shared" si="383"/>
        <v>0</v>
      </c>
      <c r="R4069" s="38">
        <f t="shared" si="379"/>
        <v>0</v>
      </c>
      <c r="S4069" s="40" t="str">
        <f t="shared" si="382"/>
        <v/>
      </c>
    </row>
    <row r="4070" spans="1:19">
      <c r="A4070" s="33"/>
      <c r="B4070" s="34"/>
      <c r="C4070" s="33"/>
      <c r="D4070" s="33"/>
      <c r="E4070" s="33"/>
      <c r="F4070" s="42"/>
      <c r="G4070" s="42"/>
      <c r="I4070">
        <f t="shared" si="380"/>
        <v>0</v>
      </c>
      <c r="J4070">
        <f t="shared" si="381"/>
        <v>0</v>
      </c>
      <c r="L4070" s="107"/>
      <c r="M4070" s="110"/>
      <c r="N4070" s="109"/>
      <c r="P4070" s="38">
        <f t="shared" si="378"/>
        <v>0</v>
      </c>
      <c r="Q4070" s="105">
        <f t="shared" si="383"/>
        <v>0</v>
      </c>
      <c r="R4070" s="38">
        <f t="shared" si="379"/>
        <v>0</v>
      </c>
      <c r="S4070" s="40" t="str">
        <f t="shared" si="382"/>
        <v/>
      </c>
    </row>
    <row r="4071" spans="1:19">
      <c r="A4071" s="33"/>
      <c r="B4071" s="34"/>
      <c r="C4071" s="33"/>
      <c r="D4071" s="33"/>
      <c r="E4071" s="33"/>
      <c r="F4071" s="42"/>
      <c r="G4071" s="42"/>
      <c r="I4071">
        <f t="shared" si="380"/>
        <v>0</v>
      </c>
      <c r="J4071">
        <f t="shared" si="381"/>
        <v>0</v>
      </c>
      <c r="L4071" s="107"/>
      <c r="M4071" s="110"/>
      <c r="N4071" s="109"/>
      <c r="P4071" s="38">
        <f t="shared" si="378"/>
        <v>0</v>
      </c>
      <c r="Q4071" s="105">
        <f t="shared" si="383"/>
        <v>0</v>
      </c>
      <c r="R4071" s="38">
        <f t="shared" si="379"/>
        <v>0</v>
      </c>
      <c r="S4071" s="40" t="str">
        <f t="shared" si="382"/>
        <v/>
      </c>
    </row>
    <row r="4072" spans="1:19">
      <c r="A4072" s="33"/>
      <c r="B4072" s="34"/>
      <c r="C4072" s="33"/>
      <c r="D4072" s="33"/>
      <c r="E4072" s="33"/>
      <c r="F4072" s="42"/>
      <c r="G4072" s="42"/>
      <c r="I4072">
        <f t="shared" si="380"/>
        <v>0</v>
      </c>
      <c r="J4072">
        <f t="shared" si="381"/>
        <v>0</v>
      </c>
      <c r="L4072" s="107"/>
      <c r="M4072" s="110"/>
      <c r="N4072" s="109"/>
      <c r="P4072" s="38">
        <f t="shared" si="378"/>
        <v>0</v>
      </c>
      <c r="Q4072" s="105">
        <f t="shared" si="383"/>
        <v>0</v>
      </c>
      <c r="R4072" s="38">
        <f t="shared" si="379"/>
        <v>0</v>
      </c>
      <c r="S4072" s="40" t="str">
        <f t="shared" si="382"/>
        <v/>
      </c>
    </row>
    <row r="4073" spans="1:19">
      <c r="A4073" s="33"/>
      <c r="B4073" s="34"/>
      <c r="C4073" s="33"/>
      <c r="D4073" s="33"/>
      <c r="E4073" s="33"/>
      <c r="F4073" s="42"/>
      <c r="G4073" s="42"/>
      <c r="I4073">
        <f t="shared" si="380"/>
        <v>0</v>
      </c>
      <c r="J4073">
        <f t="shared" si="381"/>
        <v>0</v>
      </c>
      <c r="L4073" s="107"/>
      <c r="M4073" s="110"/>
      <c r="N4073" s="109"/>
      <c r="P4073" s="38">
        <f t="shared" si="378"/>
        <v>0</v>
      </c>
      <c r="Q4073" s="105">
        <f t="shared" si="383"/>
        <v>0</v>
      </c>
      <c r="R4073" s="38">
        <f t="shared" si="379"/>
        <v>0</v>
      </c>
      <c r="S4073" s="40" t="str">
        <f t="shared" si="382"/>
        <v/>
      </c>
    </row>
    <row r="4074" spans="1:19">
      <c r="A4074" s="33"/>
      <c r="B4074" s="34"/>
      <c r="C4074" s="33"/>
      <c r="D4074" s="33"/>
      <c r="E4074" s="33"/>
      <c r="F4074" s="42"/>
      <c r="G4074" s="42"/>
      <c r="I4074">
        <f t="shared" si="380"/>
        <v>0</v>
      </c>
      <c r="J4074">
        <f t="shared" si="381"/>
        <v>0</v>
      </c>
      <c r="L4074" s="107"/>
      <c r="M4074" s="110"/>
      <c r="N4074" s="109"/>
      <c r="P4074" s="38">
        <f t="shared" si="378"/>
        <v>0</v>
      </c>
      <c r="Q4074" s="105">
        <f t="shared" si="383"/>
        <v>0</v>
      </c>
      <c r="R4074" s="38">
        <f t="shared" si="379"/>
        <v>0</v>
      </c>
      <c r="S4074" s="40" t="str">
        <f t="shared" si="382"/>
        <v/>
      </c>
    </row>
    <row r="4075" spans="1:19">
      <c r="A4075" s="33"/>
      <c r="B4075" s="34"/>
      <c r="C4075" s="33"/>
      <c r="D4075" s="33"/>
      <c r="E4075" s="33"/>
      <c r="F4075" s="42"/>
      <c r="G4075" s="42"/>
      <c r="I4075">
        <f t="shared" si="380"/>
        <v>0</v>
      </c>
      <c r="J4075">
        <f t="shared" si="381"/>
        <v>0</v>
      </c>
      <c r="L4075" s="107"/>
      <c r="M4075" s="110"/>
      <c r="N4075" s="109"/>
      <c r="P4075" s="38">
        <f t="shared" si="378"/>
        <v>0</v>
      </c>
      <c r="Q4075" s="105">
        <f t="shared" si="383"/>
        <v>0</v>
      </c>
      <c r="R4075" s="38">
        <f t="shared" si="379"/>
        <v>0</v>
      </c>
      <c r="S4075" s="40" t="str">
        <f t="shared" si="382"/>
        <v/>
      </c>
    </row>
    <row r="4076" spans="1:19">
      <c r="A4076" s="33"/>
      <c r="B4076" s="34"/>
      <c r="C4076" s="33"/>
      <c r="D4076" s="33"/>
      <c r="E4076" s="33"/>
      <c r="F4076" s="42"/>
      <c r="G4076" s="42"/>
      <c r="I4076">
        <f t="shared" si="380"/>
        <v>0</v>
      </c>
      <c r="J4076">
        <f t="shared" si="381"/>
        <v>0</v>
      </c>
      <c r="L4076" s="107"/>
      <c r="M4076" s="110"/>
      <c r="N4076" s="109"/>
      <c r="P4076" s="38">
        <f t="shared" si="378"/>
        <v>0</v>
      </c>
      <c r="Q4076" s="105">
        <f t="shared" si="383"/>
        <v>0</v>
      </c>
      <c r="R4076" s="38">
        <f t="shared" si="379"/>
        <v>0</v>
      </c>
      <c r="S4076" s="40" t="str">
        <f t="shared" si="382"/>
        <v/>
      </c>
    </row>
    <row r="4077" spans="1:19">
      <c r="A4077" s="33"/>
      <c r="B4077" s="34"/>
      <c r="C4077" s="33"/>
      <c r="D4077" s="33"/>
      <c r="E4077" s="33"/>
      <c r="F4077" s="42"/>
      <c r="G4077" s="42"/>
      <c r="I4077">
        <f t="shared" si="380"/>
        <v>0</v>
      </c>
      <c r="J4077">
        <f t="shared" si="381"/>
        <v>0</v>
      </c>
      <c r="L4077" s="107"/>
      <c r="M4077" s="110"/>
      <c r="N4077" s="109"/>
      <c r="P4077" s="38">
        <f t="shared" si="378"/>
        <v>0</v>
      </c>
      <c r="Q4077" s="105">
        <f t="shared" si="383"/>
        <v>0</v>
      </c>
      <c r="R4077" s="38">
        <f t="shared" si="379"/>
        <v>0</v>
      </c>
      <c r="S4077" s="40" t="str">
        <f t="shared" si="382"/>
        <v/>
      </c>
    </row>
    <row r="4078" spans="1:19">
      <c r="A4078" s="33"/>
      <c r="B4078" s="34"/>
      <c r="C4078" s="33"/>
      <c r="D4078" s="33"/>
      <c r="E4078" s="33"/>
      <c r="F4078" s="42"/>
      <c r="G4078" s="42"/>
      <c r="I4078">
        <f t="shared" si="380"/>
        <v>0</v>
      </c>
      <c r="J4078">
        <f t="shared" si="381"/>
        <v>0</v>
      </c>
      <c r="L4078" s="107"/>
      <c r="M4078" s="110"/>
      <c r="N4078" s="109"/>
      <c r="P4078" s="38">
        <f t="shared" si="378"/>
        <v>0</v>
      </c>
      <c r="Q4078" s="105">
        <f t="shared" si="383"/>
        <v>0</v>
      </c>
      <c r="R4078" s="38">
        <f t="shared" si="379"/>
        <v>0</v>
      </c>
      <c r="S4078" s="40" t="str">
        <f t="shared" si="382"/>
        <v/>
      </c>
    </row>
    <row r="4079" spans="1:19">
      <c r="A4079" s="33"/>
      <c r="B4079" s="34"/>
      <c r="C4079" s="33"/>
      <c r="D4079" s="33"/>
      <c r="E4079" s="33"/>
      <c r="F4079" s="42"/>
      <c r="G4079" s="42"/>
      <c r="I4079">
        <f t="shared" si="380"/>
        <v>0</v>
      </c>
      <c r="J4079">
        <f t="shared" si="381"/>
        <v>0</v>
      </c>
      <c r="L4079" s="107"/>
      <c r="M4079" s="110"/>
      <c r="N4079" s="109"/>
      <c r="P4079" s="38">
        <f t="shared" si="378"/>
        <v>0</v>
      </c>
      <c r="Q4079" s="105">
        <f t="shared" si="383"/>
        <v>0</v>
      </c>
      <c r="R4079" s="38">
        <f t="shared" si="379"/>
        <v>0</v>
      </c>
      <c r="S4079" s="40" t="str">
        <f t="shared" si="382"/>
        <v/>
      </c>
    </row>
    <row r="4080" spans="1:19">
      <c r="A4080" s="33"/>
      <c r="B4080" s="34"/>
      <c r="C4080" s="33"/>
      <c r="D4080" s="33"/>
      <c r="E4080" s="33"/>
      <c r="F4080" s="42"/>
      <c r="G4080" s="42"/>
      <c r="I4080">
        <f t="shared" si="380"/>
        <v>0</v>
      </c>
      <c r="J4080">
        <f t="shared" si="381"/>
        <v>0</v>
      </c>
      <c r="L4080" s="107"/>
      <c r="M4080" s="110"/>
      <c r="N4080" s="109"/>
      <c r="P4080" s="38">
        <f t="shared" si="378"/>
        <v>0</v>
      </c>
      <c r="Q4080" s="105">
        <f t="shared" si="383"/>
        <v>0</v>
      </c>
      <c r="R4080" s="38">
        <f t="shared" si="379"/>
        <v>0</v>
      </c>
      <c r="S4080" s="40" t="str">
        <f t="shared" si="382"/>
        <v/>
      </c>
    </row>
    <row r="4081" spans="1:19">
      <c r="A4081" s="33"/>
      <c r="B4081" s="34"/>
      <c r="C4081" s="33"/>
      <c r="D4081" s="33"/>
      <c r="E4081" s="33"/>
      <c r="F4081" s="42"/>
      <c r="G4081" s="42"/>
      <c r="I4081">
        <f t="shared" si="380"/>
        <v>0</v>
      </c>
      <c r="J4081">
        <f t="shared" si="381"/>
        <v>0</v>
      </c>
      <c r="L4081" s="107"/>
      <c r="M4081" s="110"/>
      <c r="N4081" s="109"/>
      <c r="P4081" s="38">
        <f t="shared" si="378"/>
        <v>0</v>
      </c>
      <c r="Q4081" s="105">
        <f t="shared" si="383"/>
        <v>0</v>
      </c>
      <c r="R4081" s="38">
        <f t="shared" si="379"/>
        <v>0</v>
      </c>
      <c r="S4081" s="40" t="str">
        <f t="shared" si="382"/>
        <v/>
      </c>
    </row>
    <row r="4082" spans="1:19">
      <c r="A4082" s="33"/>
      <c r="B4082" s="34"/>
      <c r="C4082" s="33"/>
      <c r="D4082" s="33"/>
      <c r="E4082" s="33"/>
      <c r="F4082" s="42"/>
      <c r="G4082" s="42"/>
      <c r="I4082">
        <f t="shared" si="380"/>
        <v>0</v>
      </c>
      <c r="J4082">
        <f t="shared" si="381"/>
        <v>0</v>
      </c>
      <c r="L4082" s="107"/>
      <c r="M4082" s="110"/>
      <c r="N4082" s="109"/>
      <c r="P4082" s="38">
        <f t="shared" si="378"/>
        <v>0</v>
      </c>
      <c r="Q4082" s="105">
        <f t="shared" si="383"/>
        <v>0</v>
      </c>
      <c r="R4082" s="38">
        <f t="shared" si="379"/>
        <v>0</v>
      </c>
      <c r="S4082" s="40" t="str">
        <f t="shared" si="382"/>
        <v/>
      </c>
    </row>
    <row r="4083" spans="1:19">
      <c r="A4083" s="33"/>
      <c r="B4083" s="34"/>
      <c r="C4083" s="33"/>
      <c r="D4083" s="33"/>
      <c r="E4083" s="33"/>
      <c r="F4083" s="42"/>
      <c r="G4083" s="42"/>
      <c r="I4083">
        <f t="shared" si="380"/>
        <v>0</v>
      </c>
      <c r="J4083">
        <f t="shared" si="381"/>
        <v>0</v>
      </c>
      <c r="L4083" s="107"/>
      <c r="M4083" s="110"/>
      <c r="N4083" s="109"/>
      <c r="P4083" s="38">
        <f t="shared" si="378"/>
        <v>0</v>
      </c>
      <c r="Q4083" s="105">
        <f t="shared" si="383"/>
        <v>0</v>
      </c>
      <c r="R4083" s="38">
        <f t="shared" si="379"/>
        <v>0</v>
      </c>
      <c r="S4083" s="40" t="str">
        <f t="shared" si="382"/>
        <v/>
      </c>
    </row>
    <row r="4084" spans="1:19">
      <c r="A4084" s="33"/>
      <c r="B4084" s="34"/>
      <c r="C4084" s="33"/>
      <c r="D4084" s="33"/>
      <c r="E4084" s="33"/>
      <c r="F4084" s="42"/>
      <c r="G4084" s="42"/>
      <c r="I4084">
        <f t="shared" si="380"/>
        <v>0</v>
      </c>
      <c r="J4084">
        <f t="shared" si="381"/>
        <v>0</v>
      </c>
      <c r="L4084" s="107"/>
      <c r="M4084" s="110"/>
      <c r="N4084" s="109"/>
      <c r="P4084" s="38">
        <f t="shared" si="378"/>
        <v>0</v>
      </c>
      <c r="Q4084" s="105">
        <f t="shared" si="383"/>
        <v>0</v>
      </c>
      <c r="R4084" s="38">
        <f t="shared" si="379"/>
        <v>0</v>
      </c>
      <c r="S4084" s="40" t="str">
        <f t="shared" si="382"/>
        <v/>
      </c>
    </row>
    <row r="4085" spans="1:19">
      <c r="A4085" s="33"/>
      <c r="B4085" s="34"/>
      <c r="C4085" s="33"/>
      <c r="D4085" s="33"/>
      <c r="E4085" s="33"/>
      <c r="F4085" s="42"/>
      <c r="G4085" s="42"/>
      <c r="I4085">
        <f t="shared" si="380"/>
        <v>0</v>
      </c>
      <c r="J4085">
        <f t="shared" si="381"/>
        <v>0</v>
      </c>
      <c r="L4085" s="107"/>
      <c r="M4085" s="110"/>
      <c r="N4085" s="109"/>
      <c r="P4085" s="38">
        <f t="shared" si="378"/>
        <v>0</v>
      </c>
      <c r="Q4085" s="105">
        <f t="shared" si="383"/>
        <v>0</v>
      </c>
      <c r="R4085" s="38">
        <f t="shared" si="379"/>
        <v>0</v>
      </c>
      <c r="S4085" s="40" t="str">
        <f t="shared" si="382"/>
        <v/>
      </c>
    </row>
    <row r="4086" spans="1:19">
      <c r="A4086" s="33"/>
      <c r="B4086" s="34"/>
      <c r="C4086" s="33"/>
      <c r="D4086" s="33"/>
      <c r="E4086" s="33"/>
      <c r="F4086" s="42"/>
      <c r="G4086" s="42"/>
      <c r="I4086">
        <f t="shared" si="380"/>
        <v>0</v>
      </c>
      <c r="J4086">
        <f t="shared" si="381"/>
        <v>0</v>
      </c>
      <c r="L4086" s="107"/>
      <c r="M4086" s="110"/>
      <c r="N4086" s="109"/>
      <c r="P4086" s="38">
        <f t="shared" si="378"/>
        <v>0</v>
      </c>
      <c r="Q4086" s="105">
        <f t="shared" si="383"/>
        <v>0</v>
      </c>
      <c r="R4086" s="38">
        <f t="shared" si="379"/>
        <v>0</v>
      </c>
      <c r="S4086" s="40" t="str">
        <f t="shared" si="382"/>
        <v/>
      </c>
    </row>
    <row r="4087" spans="1:19">
      <c r="A4087" s="33"/>
      <c r="B4087" s="34"/>
      <c r="C4087" s="33"/>
      <c r="D4087" s="33"/>
      <c r="E4087" s="33"/>
      <c r="F4087" s="42"/>
      <c r="G4087" s="42"/>
      <c r="I4087">
        <f t="shared" si="380"/>
        <v>0</v>
      </c>
      <c r="J4087">
        <f t="shared" si="381"/>
        <v>0</v>
      </c>
      <c r="L4087" s="107"/>
      <c r="M4087" s="110"/>
      <c r="N4087" s="109"/>
      <c r="P4087" s="38">
        <f t="shared" ref="P4087:P4150" si="384">I4087*L4087/1000</f>
        <v>0</v>
      </c>
      <c r="Q4087" s="105">
        <f t="shared" si="383"/>
        <v>0</v>
      </c>
      <c r="R4087" s="38">
        <f t="shared" ref="R4087:R4150" si="385">J4087*N4087/1000</f>
        <v>0</v>
      </c>
      <c r="S4087" s="40" t="str">
        <f t="shared" si="382"/>
        <v/>
      </c>
    </row>
    <row r="4088" spans="1:19">
      <c r="A4088" s="33"/>
      <c r="B4088" s="34"/>
      <c r="C4088" s="33"/>
      <c r="D4088" s="33"/>
      <c r="E4088" s="33"/>
      <c r="F4088" s="42"/>
      <c r="G4088" s="42"/>
      <c r="I4088">
        <f t="shared" ref="I4088:I4151" si="386">IF(OR(E4088="R",E4088="E"),D4088,IF(D4088&gt;=E4088,D4088-E4088,0))</f>
        <v>0</v>
      </c>
      <c r="J4088">
        <f t="shared" ref="J4088:J4151" si="387">IF(OR(E4088="R",E4088="E"),0,IF(E4088&gt;D4088,E4088-D4088,0))</f>
        <v>0</v>
      </c>
      <c r="L4088" s="107"/>
      <c r="M4088" s="110"/>
      <c r="N4088" s="109"/>
      <c r="P4088" s="38">
        <f t="shared" si="384"/>
        <v>0</v>
      </c>
      <c r="Q4088" s="105">
        <f t="shared" si="383"/>
        <v>0</v>
      </c>
      <c r="R4088" s="38">
        <f t="shared" si="385"/>
        <v>0</v>
      </c>
      <c r="S4088" s="40" t="str">
        <f t="shared" si="382"/>
        <v/>
      </c>
    </row>
    <row r="4089" spans="1:19">
      <c r="A4089" s="33"/>
      <c r="B4089" s="34"/>
      <c r="C4089" s="33"/>
      <c r="D4089" s="33"/>
      <c r="E4089" s="33"/>
      <c r="F4089" s="42"/>
      <c r="G4089" s="42"/>
      <c r="I4089">
        <f t="shared" si="386"/>
        <v>0</v>
      </c>
      <c r="J4089">
        <f t="shared" si="387"/>
        <v>0</v>
      </c>
      <c r="L4089" s="107"/>
      <c r="M4089" s="110"/>
      <c r="N4089" s="109"/>
      <c r="P4089" s="38">
        <f t="shared" si="384"/>
        <v>0</v>
      </c>
      <c r="Q4089" s="105">
        <f t="shared" si="383"/>
        <v>0</v>
      </c>
      <c r="R4089" s="38">
        <f t="shared" si="385"/>
        <v>0</v>
      </c>
      <c r="S4089" s="40" t="str">
        <f t="shared" si="382"/>
        <v/>
      </c>
    </row>
    <row r="4090" spans="1:19">
      <c r="A4090" s="33"/>
      <c r="B4090" s="34"/>
      <c r="C4090" s="33"/>
      <c r="D4090" s="33"/>
      <c r="E4090" s="33"/>
      <c r="F4090" s="42"/>
      <c r="G4090" s="42"/>
      <c r="I4090">
        <f t="shared" si="386"/>
        <v>0</v>
      </c>
      <c r="J4090">
        <f t="shared" si="387"/>
        <v>0</v>
      </c>
      <c r="L4090" s="107"/>
      <c r="M4090" s="110"/>
      <c r="N4090" s="109"/>
      <c r="P4090" s="38">
        <f t="shared" si="384"/>
        <v>0</v>
      </c>
      <c r="Q4090" s="105">
        <f t="shared" si="383"/>
        <v>0</v>
      </c>
      <c r="R4090" s="38">
        <f t="shared" si="385"/>
        <v>0</v>
      </c>
      <c r="S4090" s="40" t="str">
        <f t="shared" si="382"/>
        <v/>
      </c>
    </row>
    <row r="4091" spans="1:19">
      <c r="A4091" s="33"/>
      <c r="B4091" s="34"/>
      <c r="C4091" s="33"/>
      <c r="D4091" s="33"/>
      <c r="E4091" s="33"/>
      <c r="F4091" s="42"/>
      <c r="G4091" s="42"/>
      <c r="I4091">
        <f t="shared" si="386"/>
        <v>0</v>
      </c>
      <c r="J4091">
        <f t="shared" si="387"/>
        <v>0</v>
      </c>
      <c r="L4091" s="107"/>
      <c r="M4091" s="110"/>
      <c r="N4091" s="109"/>
      <c r="P4091" s="38">
        <f t="shared" si="384"/>
        <v>0</v>
      </c>
      <c r="Q4091" s="105">
        <f t="shared" si="383"/>
        <v>0</v>
      </c>
      <c r="R4091" s="38">
        <f t="shared" si="385"/>
        <v>0</v>
      </c>
      <c r="S4091" s="40" t="str">
        <f t="shared" si="382"/>
        <v/>
      </c>
    </row>
    <row r="4092" spans="1:19">
      <c r="A4092" s="33"/>
      <c r="B4092" s="34"/>
      <c r="C4092" s="33"/>
      <c r="D4092" s="33"/>
      <c r="E4092" s="33"/>
      <c r="F4092" s="42"/>
      <c r="G4092" s="42"/>
      <c r="I4092">
        <f t="shared" si="386"/>
        <v>0</v>
      </c>
      <c r="J4092">
        <f t="shared" si="387"/>
        <v>0</v>
      </c>
      <c r="L4092" s="107"/>
      <c r="M4092" s="110"/>
      <c r="N4092" s="109"/>
      <c r="P4092" s="38">
        <f t="shared" si="384"/>
        <v>0</v>
      </c>
      <c r="Q4092" s="105">
        <f t="shared" si="383"/>
        <v>0</v>
      </c>
      <c r="R4092" s="38">
        <f t="shared" si="385"/>
        <v>0</v>
      </c>
      <c r="S4092" s="40" t="str">
        <f t="shared" si="382"/>
        <v/>
      </c>
    </row>
    <row r="4093" spans="1:19">
      <c r="A4093" s="33"/>
      <c r="B4093" s="34"/>
      <c r="C4093" s="33"/>
      <c r="D4093" s="33"/>
      <c r="E4093" s="33"/>
      <c r="F4093" s="42"/>
      <c r="G4093" s="42"/>
      <c r="I4093">
        <f t="shared" si="386"/>
        <v>0</v>
      </c>
      <c r="J4093">
        <f t="shared" si="387"/>
        <v>0</v>
      </c>
      <c r="L4093" s="107"/>
      <c r="M4093" s="110"/>
      <c r="N4093" s="109"/>
      <c r="P4093" s="38">
        <f t="shared" si="384"/>
        <v>0</v>
      </c>
      <c r="Q4093" s="105">
        <f t="shared" si="383"/>
        <v>0</v>
      </c>
      <c r="R4093" s="38">
        <f t="shared" si="385"/>
        <v>0</v>
      </c>
      <c r="S4093" s="40" t="str">
        <f t="shared" si="382"/>
        <v/>
      </c>
    </row>
    <row r="4094" spans="1:19">
      <c r="A4094" s="33"/>
      <c r="B4094" s="34"/>
      <c r="C4094" s="33"/>
      <c r="D4094" s="33"/>
      <c r="E4094" s="33"/>
      <c r="F4094" s="42"/>
      <c r="G4094" s="42"/>
      <c r="I4094">
        <f t="shared" si="386"/>
        <v>0</v>
      </c>
      <c r="J4094">
        <f t="shared" si="387"/>
        <v>0</v>
      </c>
      <c r="L4094" s="107"/>
      <c r="M4094" s="110"/>
      <c r="N4094" s="109"/>
      <c r="P4094" s="38">
        <f t="shared" si="384"/>
        <v>0</v>
      </c>
      <c r="Q4094" s="105">
        <f t="shared" si="383"/>
        <v>0</v>
      </c>
      <c r="R4094" s="38">
        <f t="shared" si="385"/>
        <v>0</v>
      </c>
      <c r="S4094" s="40" t="str">
        <f t="shared" si="382"/>
        <v/>
      </c>
    </row>
    <row r="4095" spans="1:19">
      <c r="A4095" s="33"/>
      <c r="B4095" s="34"/>
      <c r="C4095" s="33"/>
      <c r="D4095" s="33"/>
      <c r="E4095" s="33"/>
      <c r="F4095" s="42"/>
      <c r="G4095" s="42"/>
      <c r="I4095">
        <f t="shared" si="386"/>
        <v>0</v>
      </c>
      <c r="J4095">
        <f t="shared" si="387"/>
        <v>0</v>
      </c>
      <c r="L4095" s="107"/>
      <c r="M4095" s="110"/>
      <c r="N4095" s="109"/>
      <c r="P4095" s="38">
        <f t="shared" si="384"/>
        <v>0</v>
      </c>
      <c r="Q4095" s="105">
        <f t="shared" si="383"/>
        <v>0</v>
      </c>
      <c r="R4095" s="38">
        <f t="shared" si="385"/>
        <v>0</v>
      </c>
      <c r="S4095" s="40" t="str">
        <f t="shared" si="382"/>
        <v/>
      </c>
    </row>
    <row r="4096" spans="1:19">
      <c r="A4096" s="33"/>
      <c r="B4096" s="34"/>
      <c r="C4096" s="33"/>
      <c r="D4096" s="33"/>
      <c r="E4096" s="33"/>
      <c r="F4096" s="42"/>
      <c r="G4096" s="42"/>
      <c r="I4096">
        <f t="shared" si="386"/>
        <v>0</v>
      </c>
      <c r="J4096">
        <f t="shared" si="387"/>
        <v>0</v>
      </c>
      <c r="L4096" s="107"/>
      <c r="M4096" s="110"/>
      <c r="N4096" s="109"/>
      <c r="P4096" s="38">
        <f t="shared" si="384"/>
        <v>0</v>
      </c>
      <c r="Q4096" s="105">
        <f t="shared" si="383"/>
        <v>0</v>
      </c>
      <c r="R4096" s="38">
        <f t="shared" si="385"/>
        <v>0</v>
      </c>
      <c r="S4096" s="40" t="str">
        <f t="shared" si="382"/>
        <v/>
      </c>
    </row>
    <row r="4097" spans="1:19">
      <c r="A4097" s="33"/>
      <c r="B4097" s="34"/>
      <c r="C4097" s="33"/>
      <c r="D4097" s="33"/>
      <c r="E4097" s="33"/>
      <c r="F4097" s="42"/>
      <c r="G4097" s="42"/>
      <c r="I4097">
        <f t="shared" si="386"/>
        <v>0</v>
      </c>
      <c r="J4097">
        <f t="shared" si="387"/>
        <v>0</v>
      </c>
      <c r="L4097" s="107"/>
      <c r="M4097" s="110"/>
      <c r="N4097" s="109"/>
      <c r="P4097" s="38">
        <f t="shared" si="384"/>
        <v>0</v>
      </c>
      <c r="Q4097" s="105">
        <f t="shared" si="383"/>
        <v>0</v>
      </c>
      <c r="R4097" s="38">
        <f t="shared" si="385"/>
        <v>0</v>
      </c>
      <c r="S4097" s="40" t="str">
        <f t="shared" si="382"/>
        <v/>
      </c>
    </row>
    <row r="4098" spans="1:19">
      <c r="A4098" s="33"/>
      <c r="B4098" s="34"/>
      <c r="C4098" s="33"/>
      <c r="D4098" s="33"/>
      <c r="E4098" s="33"/>
      <c r="F4098" s="42"/>
      <c r="G4098" s="42"/>
      <c r="I4098">
        <f t="shared" si="386"/>
        <v>0</v>
      </c>
      <c r="J4098">
        <f t="shared" si="387"/>
        <v>0</v>
      </c>
      <c r="L4098" s="107"/>
      <c r="M4098" s="110"/>
      <c r="N4098" s="109"/>
      <c r="P4098" s="38">
        <f t="shared" si="384"/>
        <v>0</v>
      </c>
      <c r="Q4098" s="105">
        <f t="shared" si="383"/>
        <v>0</v>
      </c>
      <c r="R4098" s="38">
        <f t="shared" si="385"/>
        <v>0</v>
      </c>
      <c r="S4098" s="40" t="str">
        <f t="shared" si="382"/>
        <v/>
      </c>
    </row>
    <row r="4099" spans="1:19">
      <c r="A4099" s="33"/>
      <c r="B4099" s="34"/>
      <c r="C4099" s="33"/>
      <c r="D4099" s="33"/>
      <c r="E4099" s="33"/>
      <c r="F4099" s="42"/>
      <c r="G4099" s="42"/>
      <c r="I4099">
        <f t="shared" si="386"/>
        <v>0</v>
      </c>
      <c r="J4099">
        <f t="shared" si="387"/>
        <v>0</v>
      </c>
      <c r="L4099" s="107"/>
      <c r="M4099" s="110"/>
      <c r="N4099" s="109"/>
      <c r="P4099" s="38">
        <f t="shared" si="384"/>
        <v>0</v>
      </c>
      <c r="Q4099" s="105">
        <f t="shared" si="383"/>
        <v>0</v>
      </c>
      <c r="R4099" s="38">
        <f t="shared" si="385"/>
        <v>0</v>
      </c>
      <c r="S4099" s="40" t="str">
        <f t="shared" si="382"/>
        <v/>
      </c>
    </row>
    <row r="4100" spans="1:19">
      <c r="A4100" s="33"/>
      <c r="B4100" s="34"/>
      <c r="C4100" s="33"/>
      <c r="D4100" s="33"/>
      <c r="E4100" s="33"/>
      <c r="F4100" s="42"/>
      <c r="G4100" s="42"/>
      <c r="I4100">
        <f t="shared" si="386"/>
        <v>0</v>
      </c>
      <c r="J4100">
        <f t="shared" si="387"/>
        <v>0</v>
      </c>
      <c r="L4100" s="107"/>
      <c r="M4100" s="110"/>
      <c r="N4100" s="109"/>
      <c r="P4100" s="38">
        <f t="shared" si="384"/>
        <v>0</v>
      </c>
      <c r="Q4100" s="105">
        <f t="shared" si="383"/>
        <v>0</v>
      </c>
      <c r="R4100" s="38">
        <f t="shared" si="385"/>
        <v>0</v>
      </c>
      <c r="S4100" s="40" t="str">
        <f t="shared" si="382"/>
        <v/>
      </c>
    </row>
    <row r="4101" spans="1:19">
      <c r="A4101" s="33"/>
      <c r="B4101" s="34"/>
      <c r="C4101" s="33"/>
      <c r="D4101" s="33"/>
      <c r="E4101" s="33"/>
      <c r="F4101" s="42"/>
      <c r="G4101" s="42"/>
      <c r="I4101">
        <f t="shared" si="386"/>
        <v>0</v>
      </c>
      <c r="J4101">
        <f t="shared" si="387"/>
        <v>0</v>
      </c>
      <c r="L4101" s="107"/>
      <c r="M4101" s="110"/>
      <c r="N4101" s="109"/>
      <c r="P4101" s="38">
        <f t="shared" si="384"/>
        <v>0</v>
      </c>
      <c r="Q4101" s="105">
        <f t="shared" si="383"/>
        <v>0</v>
      </c>
      <c r="R4101" s="38">
        <f t="shared" si="385"/>
        <v>0</v>
      </c>
      <c r="S4101" s="40" t="str">
        <f t="shared" si="382"/>
        <v/>
      </c>
    </row>
    <row r="4102" spans="1:19">
      <c r="A4102" s="33"/>
      <c r="B4102" s="34"/>
      <c r="C4102" s="33"/>
      <c r="D4102" s="33"/>
      <c r="E4102" s="33"/>
      <c r="F4102" s="42"/>
      <c r="G4102" s="42"/>
      <c r="I4102">
        <f t="shared" si="386"/>
        <v>0</v>
      </c>
      <c r="J4102">
        <f t="shared" si="387"/>
        <v>0</v>
      </c>
      <c r="L4102" s="107"/>
      <c r="M4102" s="110"/>
      <c r="N4102" s="109"/>
      <c r="P4102" s="38">
        <f t="shared" si="384"/>
        <v>0</v>
      </c>
      <c r="Q4102" s="105">
        <f t="shared" si="383"/>
        <v>0</v>
      </c>
      <c r="R4102" s="38">
        <f t="shared" si="385"/>
        <v>0</v>
      </c>
      <c r="S4102" s="40" t="str">
        <f t="shared" si="382"/>
        <v/>
      </c>
    </row>
    <row r="4103" spans="1:19">
      <c r="A4103" s="33"/>
      <c r="B4103" s="34"/>
      <c r="C4103" s="33"/>
      <c r="D4103" s="33"/>
      <c r="E4103" s="33"/>
      <c r="F4103" s="42"/>
      <c r="G4103" s="42"/>
      <c r="I4103">
        <f t="shared" si="386"/>
        <v>0</v>
      </c>
      <c r="J4103">
        <f t="shared" si="387"/>
        <v>0</v>
      </c>
      <c r="L4103" s="107"/>
      <c r="M4103" s="110"/>
      <c r="N4103" s="109"/>
      <c r="P4103" s="38">
        <f t="shared" si="384"/>
        <v>0</v>
      </c>
      <c r="Q4103" s="105">
        <f t="shared" si="383"/>
        <v>0</v>
      </c>
      <c r="R4103" s="38">
        <f t="shared" si="385"/>
        <v>0</v>
      </c>
      <c r="S4103" s="40" t="str">
        <f t="shared" ref="S4103:S4166" si="388">IF(C4103=1,SUM(R4103:R4126)-SUM(P4103:P4126),"")</f>
        <v/>
      </c>
    </row>
    <row r="4104" spans="1:19">
      <c r="A4104" s="33"/>
      <c r="B4104" s="34"/>
      <c r="C4104" s="33"/>
      <c r="D4104" s="33"/>
      <c r="E4104" s="33"/>
      <c r="F4104" s="42"/>
      <c r="G4104" s="42"/>
      <c r="I4104">
        <f t="shared" si="386"/>
        <v>0</v>
      </c>
      <c r="J4104">
        <f t="shared" si="387"/>
        <v>0</v>
      </c>
      <c r="L4104" s="107"/>
      <c r="M4104" s="110"/>
      <c r="N4104" s="109"/>
      <c r="P4104" s="38">
        <f t="shared" si="384"/>
        <v>0</v>
      </c>
      <c r="Q4104" s="105">
        <f t="shared" ref="Q4104:Q4167" si="389">I4104*M4104/1000</f>
        <v>0</v>
      </c>
      <c r="R4104" s="38">
        <f t="shared" si="385"/>
        <v>0</v>
      </c>
      <c r="S4104" s="40" t="str">
        <f t="shared" si="388"/>
        <v/>
      </c>
    </row>
    <row r="4105" spans="1:19">
      <c r="A4105" s="33"/>
      <c r="B4105" s="34"/>
      <c r="C4105" s="33"/>
      <c r="D4105" s="33"/>
      <c r="E4105" s="33"/>
      <c r="F4105" s="42"/>
      <c r="G4105" s="42"/>
      <c r="I4105">
        <f t="shared" si="386"/>
        <v>0</v>
      </c>
      <c r="J4105">
        <f t="shared" si="387"/>
        <v>0</v>
      </c>
      <c r="L4105" s="107"/>
      <c r="M4105" s="110"/>
      <c r="N4105" s="109"/>
      <c r="P4105" s="38">
        <f t="shared" si="384"/>
        <v>0</v>
      </c>
      <c r="Q4105" s="105">
        <f t="shared" si="389"/>
        <v>0</v>
      </c>
      <c r="R4105" s="38">
        <f t="shared" si="385"/>
        <v>0</v>
      </c>
      <c r="S4105" s="40" t="str">
        <f t="shared" si="388"/>
        <v/>
      </c>
    </row>
    <row r="4106" spans="1:19">
      <c r="A4106" s="33"/>
      <c r="B4106" s="34"/>
      <c r="C4106" s="33"/>
      <c r="D4106" s="33"/>
      <c r="E4106" s="33"/>
      <c r="F4106" s="42"/>
      <c r="G4106" s="42"/>
      <c r="I4106">
        <f t="shared" si="386"/>
        <v>0</v>
      </c>
      <c r="J4106">
        <f t="shared" si="387"/>
        <v>0</v>
      </c>
      <c r="L4106" s="107"/>
      <c r="M4106" s="110"/>
      <c r="N4106" s="109"/>
      <c r="P4106" s="38">
        <f t="shared" si="384"/>
        <v>0</v>
      </c>
      <c r="Q4106" s="105">
        <f t="shared" si="389"/>
        <v>0</v>
      </c>
      <c r="R4106" s="38">
        <f t="shared" si="385"/>
        <v>0</v>
      </c>
      <c r="S4106" s="40" t="str">
        <f t="shared" si="388"/>
        <v/>
      </c>
    </row>
    <row r="4107" spans="1:19">
      <c r="A4107" s="33"/>
      <c r="B4107" s="34"/>
      <c r="C4107" s="33"/>
      <c r="D4107" s="33"/>
      <c r="E4107" s="33"/>
      <c r="F4107" s="42"/>
      <c r="G4107" s="42"/>
      <c r="I4107">
        <f t="shared" si="386"/>
        <v>0</v>
      </c>
      <c r="J4107">
        <f t="shared" si="387"/>
        <v>0</v>
      </c>
      <c r="L4107" s="107"/>
      <c r="M4107" s="110"/>
      <c r="N4107" s="109"/>
      <c r="P4107" s="38">
        <f t="shared" si="384"/>
        <v>0</v>
      </c>
      <c r="Q4107" s="105">
        <f t="shared" si="389"/>
        <v>0</v>
      </c>
      <c r="R4107" s="38">
        <f t="shared" si="385"/>
        <v>0</v>
      </c>
      <c r="S4107" s="40" t="str">
        <f t="shared" si="388"/>
        <v/>
      </c>
    </row>
    <row r="4108" spans="1:19">
      <c r="A4108" s="33"/>
      <c r="B4108" s="34"/>
      <c r="C4108" s="33"/>
      <c r="D4108" s="33"/>
      <c r="E4108" s="33"/>
      <c r="F4108" s="42"/>
      <c r="G4108" s="42"/>
      <c r="I4108">
        <f t="shared" si="386"/>
        <v>0</v>
      </c>
      <c r="J4108">
        <f t="shared" si="387"/>
        <v>0</v>
      </c>
      <c r="L4108" s="107"/>
      <c r="M4108" s="110"/>
      <c r="N4108" s="109"/>
      <c r="P4108" s="38">
        <f t="shared" si="384"/>
        <v>0</v>
      </c>
      <c r="Q4108" s="105">
        <f t="shared" si="389"/>
        <v>0</v>
      </c>
      <c r="R4108" s="38">
        <f t="shared" si="385"/>
        <v>0</v>
      </c>
      <c r="S4108" s="40" t="str">
        <f t="shared" si="388"/>
        <v/>
      </c>
    </row>
    <row r="4109" spans="1:19">
      <c r="A4109" s="33"/>
      <c r="B4109" s="34"/>
      <c r="C4109" s="33"/>
      <c r="D4109" s="33"/>
      <c r="E4109" s="33"/>
      <c r="F4109" s="42"/>
      <c r="G4109" s="42"/>
      <c r="I4109">
        <f t="shared" si="386"/>
        <v>0</v>
      </c>
      <c r="J4109">
        <f t="shared" si="387"/>
        <v>0</v>
      </c>
      <c r="L4109" s="107"/>
      <c r="M4109" s="110"/>
      <c r="N4109" s="109"/>
      <c r="P4109" s="38">
        <f t="shared" si="384"/>
        <v>0</v>
      </c>
      <c r="Q4109" s="105">
        <f t="shared" si="389"/>
        <v>0</v>
      </c>
      <c r="R4109" s="38">
        <f t="shared" si="385"/>
        <v>0</v>
      </c>
      <c r="S4109" s="40" t="str">
        <f t="shared" si="388"/>
        <v/>
      </c>
    </row>
    <row r="4110" spans="1:19">
      <c r="A4110" s="33"/>
      <c r="B4110" s="34"/>
      <c r="C4110" s="33"/>
      <c r="D4110" s="33"/>
      <c r="E4110" s="33"/>
      <c r="F4110" s="42"/>
      <c r="G4110" s="42"/>
      <c r="I4110">
        <f t="shared" si="386"/>
        <v>0</v>
      </c>
      <c r="J4110">
        <f t="shared" si="387"/>
        <v>0</v>
      </c>
      <c r="L4110" s="107"/>
      <c r="M4110" s="110"/>
      <c r="N4110" s="109"/>
      <c r="P4110" s="38">
        <f t="shared" si="384"/>
        <v>0</v>
      </c>
      <c r="Q4110" s="105">
        <f t="shared" si="389"/>
        <v>0</v>
      </c>
      <c r="R4110" s="38">
        <f t="shared" si="385"/>
        <v>0</v>
      </c>
      <c r="S4110" s="40" t="str">
        <f t="shared" si="388"/>
        <v/>
      </c>
    </row>
    <row r="4111" spans="1:19">
      <c r="A4111" s="33"/>
      <c r="B4111" s="34"/>
      <c r="C4111" s="33"/>
      <c r="D4111" s="33"/>
      <c r="E4111" s="33"/>
      <c r="F4111" s="42"/>
      <c r="G4111" s="42"/>
      <c r="I4111">
        <f t="shared" si="386"/>
        <v>0</v>
      </c>
      <c r="J4111">
        <f t="shared" si="387"/>
        <v>0</v>
      </c>
      <c r="L4111" s="107"/>
      <c r="M4111" s="110"/>
      <c r="N4111" s="109"/>
      <c r="P4111" s="38">
        <f t="shared" si="384"/>
        <v>0</v>
      </c>
      <c r="Q4111" s="105">
        <f t="shared" si="389"/>
        <v>0</v>
      </c>
      <c r="R4111" s="38">
        <f t="shared" si="385"/>
        <v>0</v>
      </c>
      <c r="S4111" s="40" t="str">
        <f t="shared" si="388"/>
        <v/>
      </c>
    </row>
    <row r="4112" spans="1:19">
      <c r="A4112" s="33"/>
      <c r="B4112" s="34"/>
      <c r="C4112" s="33"/>
      <c r="D4112" s="33"/>
      <c r="E4112" s="33"/>
      <c r="F4112" s="42"/>
      <c r="G4112" s="42"/>
      <c r="I4112">
        <f t="shared" si="386"/>
        <v>0</v>
      </c>
      <c r="J4112">
        <f t="shared" si="387"/>
        <v>0</v>
      </c>
      <c r="L4112" s="107"/>
      <c r="M4112" s="110"/>
      <c r="N4112" s="109"/>
      <c r="P4112" s="38">
        <f t="shared" si="384"/>
        <v>0</v>
      </c>
      <c r="Q4112" s="105">
        <f t="shared" si="389"/>
        <v>0</v>
      </c>
      <c r="R4112" s="38">
        <f t="shared" si="385"/>
        <v>0</v>
      </c>
      <c r="S4112" s="40" t="str">
        <f t="shared" si="388"/>
        <v/>
      </c>
    </row>
    <row r="4113" spans="1:19">
      <c r="A4113" s="33"/>
      <c r="B4113" s="34"/>
      <c r="C4113" s="33"/>
      <c r="D4113" s="33"/>
      <c r="E4113" s="33"/>
      <c r="F4113" s="42"/>
      <c r="G4113" s="42"/>
      <c r="I4113">
        <f t="shared" si="386"/>
        <v>0</v>
      </c>
      <c r="J4113">
        <f t="shared" si="387"/>
        <v>0</v>
      </c>
      <c r="L4113" s="107"/>
      <c r="M4113" s="110"/>
      <c r="N4113" s="109"/>
      <c r="P4113" s="38">
        <f t="shared" si="384"/>
        <v>0</v>
      </c>
      <c r="Q4113" s="105">
        <f t="shared" si="389"/>
        <v>0</v>
      </c>
      <c r="R4113" s="38">
        <f t="shared" si="385"/>
        <v>0</v>
      </c>
      <c r="S4113" s="40" t="str">
        <f t="shared" si="388"/>
        <v/>
      </c>
    </row>
    <row r="4114" spans="1:19">
      <c r="A4114" s="33"/>
      <c r="B4114" s="34"/>
      <c r="C4114" s="33"/>
      <c r="D4114" s="33"/>
      <c r="E4114" s="33"/>
      <c r="F4114" s="42"/>
      <c r="G4114" s="42"/>
      <c r="I4114">
        <f t="shared" si="386"/>
        <v>0</v>
      </c>
      <c r="J4114">
        <f t="shared" si="387"/>
        <v>0</v>
      </c>
      <c r="L4114" s="107"/>
      <c r="M4114" s="110"/>
      <c r="N4114" s="109"/>
      <c r="P4114" s="38">
        <f t="shared" si="384"/>
        <v>0</v>
      </c>
      <c r="Q4114" s="105">
        <f t="shared" si="389"/>
        <v>0</v>
      </c>
      <c r="R4114" s="38">
        <f t="shared" si="385"/>
        <v>0</v>
      </c>
      <c r="S4114" s="40" t="str">
        <f t="shared" si="388"/>
        <v/>
      </c>
    </row>
    <row r="4115" spans="1:19">
      <c r="A4115" s="33"/>
      <c r="B4115" s="34"/>
      <c r="C4115" s="33"/>
      <c r="D4115" s="33"/>
      <c r="E4115" s="33"/>
      <c r="F4115" s="42"/>
      <c r="G4115" s="42"/>
      <c r="I4115">
        <f t="shared" si="386"/>
        <v>0</v>
      </c>
      <c r="J4115">
        <f t="shared" si="387"/>
        <v>0</v>
      </c>
      <c r="L4115" s="107"/>
      <c r="M4115" s="110"/>
      <c r="N4115" s="109"/>
      <c r="P4115" s="38">
        <f t="shared" si="384"/>
        <v>0</v>
      </c>
      <c r="Q4115" s="105">
        <f t="shared" si="389"/>
        <v>0</v>
      </c>
      <c r="R4115" s="38">
        <f t="shared" si="385"/>
        <v>0</v>
      </c>
      <c r="S4115" s="40" t="str">
        <f t="shared" si="388"/>
        <v/>
      </c>
    </row>
    <row r="4116" spans="1:19">
      <c r="A4116" s="33"/>
      <c r="B4116" s="34"/>
      <c r="C4116" s="33"/>
      <c r="D4116" s="33"/>
      <c r="E4116" s="33"/>
      <c r="F4116" s="42"/>
      <c r="G4116" s="42"/>
      <c r="I4116">
        <f t="shared" si="386"/>
        <v>0</v>
      </c>
      <c r="J4116">
        <f t="shared" si="387"/>
        <v>0</v>
      </c>
      <c r="L4116" s="107"/>
      <c r="M4116" s="110"/>
      <c r="N4116" s="109"/>
      <c r="P4116" s="38">
        <f t="shared" si="384"/>
        <v>0</v>
      </c>
      <c r="Q4116" s="105">
        <f t="shared" si="389"/>
        <v>0</v>
      </c>
      <c r="R4116" s="38">
        <f t="shared" si="385"/>
        <v>0</v>
      </c>
      <c r="S4116" s="40" t="str">
        <f t="shared" si="388"/>
        <v/>
      </c>
    </row>
    <row r="4117" spans="1:19">
      <c r="A4117" s="33"/>
      <c r="B4117" s="34"/>
      <c r="C4117" s="33"/>
      <c r="D4117" s="33"/>
      <c r="E4117" s="33"/>
      <c r="F4117" s="42"/>
      <c r="G4117" s="42"/>
      <c r="I4117">
        <f t="shared" si="386"/>
        <v>0</v>
      </c>
      <c r="J4117">
        <f t="shared" si="387"/>
        <v>0</v>
      </c>
      <c r="L4117" s="107"/>
      <c r="M4117" s="110"/>
      <c r="N4117" s="109"/>
      <c r="P4117" s="38">
        <f t="shared" si="384"/>
        <v>0</v>
      </c>
      <c r="Q4117" s="105">
        <f t="shared" si="389"/>
        <v>0</v>
      </c>
      <c r="R4117" s="38">
        <f t="shared" si="385"/>
        <v>0</v>
      </c>
      <c r="S4117" s="40" t="str">
        <f t="shared" si="388"/>
        <v/>
      </c>
    </row>
    <row r="4118" spans="1:19">
      <c r="A4118" s="33"/>
      <c r="B4118" s="34"/>
      <c r="C4118" s="33"/>
      <c r="D4118" s="33"/>
      <c r="E4118" s="33"/>
      <c r="F4118" s="42"/>
      <c r="G4118" s="42"/>
      <c r="I4118">
        <f t="shared" si="386"/>
        <v>0</v>
      </c>
      <c r="J4118">
        <f t="shared" si="387"/>
        <v>0</v>
      </c>
      <c r="L4118" s="107"/>
      <c r="M4118" s="110"/>
      <c r="N4118" s="109"/>
      <c r="P4118" s="38">
        <f t="shared" si="384"/>
        <v>0</v>
      </c>
      <c r="Q4118" s="105">
        <f t="shared" si="389"/>
        <v>0</v>
      </c>
      <c r="R4118" s="38">
        <f t="shared" si="385"/>
        <v>0</v>
      </c>
      <c r="S4118" s="40" t="str">
        <f t="shared" si="388"/>
        <v/>
      </c>
    </row>
    <row r="4119" spans="1:19">
      <c r="A4119" s="33"/>
      <c r="B4119" s="34"/>
      <c r="C4119" s="33"/>
      <c r="D4119" s="33"/>
      <c r="E4119" s="33"/>
      <c r="F4119" s="42"/>
      <c r="G4119" s="42"/>
      <c r="I4119">
        <f t="shared" si="386"/>
        <v>0</v>
      </c>
      <c r="J4119">
        <f t="shared" si="387"/>
        <v>0</v>
      </c>
      <c r="L4119" s="107"/>
      <c r="M4119" s="110"/>
      <c r="N4119" s="109"/>
      <c r="P4119" s="38">
        <f t="shared" si="384"/>
        <v>0</v>
      </c>
      <c r="Q4119" s="105">
        <f t="shared" si="389"/>
        <v>0</v>
      </c>
      <c r="R4119" s="38">
        <f t="shared" si="385"/>
        <v>0</v>
      </c>
      <c r="S4119" s="40" t="str">
        <f t="shared" si="388"/>
        <v/>
      </c>
    </row>
    <row r="4120" spans="1:19">
      <c r="A4120" s="33"/>
      <c r="B4120" s="34"/>
      <c r="C4120" s="33"/>
      <c r="D4120" s="33"/>
      <c r="E4120" s="33"/>
      <c r="F4120" s="42"/>
      <c r="G4120" s="42"/>
      <c r="I4120">
        <f t="shared" si="386"/>
        <v>0</v>
      </c>
      <c r="J4120">
        <f t="shared" si="387"/>
        <v>0</v>
      </c>
      <c r="L4120" s="107"/>
      <c r="M4120" s="110"/>
      <c r="N4120" s="109"/>
      <c r="P4120" s="38">
        <f t="shared" si="384"/>
        <v>0</v>
      </c>
      <c r="Q4120" s="105">
        <f t="shared" si="389"/>
        <v>0</v>
      </c>
      <c r="R4120" s="38">
        <f t="shared" si="385"/>
        <v>0</v>
      </c>
      <c r="S4120" s="40" t="str">
        <f t="shared" si="388"/>
        <v/>
      </c>
    </row>
    <row r="4121" spans="1:19">
      <c r="A4121" s="33"/>
      <c r="B4121" s="34"/>
      <c r="C4121" s="33"/>
      <c r="D4121" s="33"/>
      <c r="E4121" s="33"/>
      <c r="F4121" s="42"/>
      <c r="G4121" s="42"/>
      <c r="I4121">
        <f t="shared" si="386"/>
        <v>0</v>
      </c>
      <c r="J4121">
        <f t="shared" si="387"/>
        <v>0</v>
      </c>
      <c r="L4121" s="107"/>
      <c r="M4121" s="110"/>
      <c r="N4121" s="109"/>
      <c r="P4121" s="38">
        <f t="shared" si="384"/>
        <v>0</v>
      </c>
      <c r="Q4121" s="105">
        <f t="shared" si="389"/>
        <v>0</v>
      </c>
      <c r="R4121" s="38">
        <f t="shared" si="385"/>
        <v>0</v>
      </c>
      <c r="S4121" s="40" t="str">
        <f t="shared" si="388"/>
        <v/>
      </c>
    </row>
    <row r="4122" spans="1:19">
      <c r="A4122" s="33"/>
      <c r="B4122" s="34"/>
      <c r="C4122" s="33"/>
      <c r="D4122" s="33"/>
      <c r="E4122" s="33"/>
      <c r="F4122" s="42"/>
      <c r="G4122" s="42"/>
      <c r="I4122">
        <f t="shared" si="386"/>
        <v>0</v>
      </c>
      <c r="J4122">
        <f t="shared" si="387"/>
        <v>0</v>
      </c>
      <c r="L4122" s="107"/>
      <c r="M4122" s="110"/>
      <c r="N4122" s="109"/>
      <c r="P4122" s="38">
        <f t="shared" si="384"/>
        <v>0</v>
      </c>
      <c r="Q4122" s="105">
        <f t="shared" si="389"/>
        <v>0</v>
      </c>
      <c r="R4122" s="38">
        <f t="shared" si="385"/>
        <v>0</v>
      </c>
      <c r="S4122" s="40" t="str">
        <f t="shared" si="388"/>
        <v/>
      </c>
    </row>
    <row r="4123" spans="1:19">
      <c r="A4123" s="33"/>
      <c r="B4123" s="34"/>
      <c r="C4123" s="33"/>
      <c r="D4123" s="33"/>
      <c r="E4123" s="33"/>
      <c r="F4123" s="42"/>
      <c r="G4123" s="42"/>
      <c r="I4123">
        <f t="shared" si="386"/>
        <v>0</v>
      </c>
      <c r="J4123">
        <f t="shared" si="387"/>
        <v>0</v>
      </c>
      <c r="L4123" s="107"/>
      <c r="M4123" s="110"/>
      <c r="N4123" s="109"/>
      <c r="P4123" s="38">
        <f t="shared" si="384"/>
        <v>0</v>
      </c>
      <c r="Q4123" s="105">
        <f t="shared" si="389"/>
        <v>0</v>
      </c>
      <c r="R4123" s="38">
        <f t="shared" si="385"/>
        <v>0</v>
      </c>
      <c r="S4123" s="40" t="str">
        <f t="shared" si="388"/>
        <v/>
      </c>
    </row>
    <row r="4124" spans="1:19">
      <c r="A4124" s="33"/>
      <c r="B4124" s="34"/>
      <c r="C4124" s="33"/>
      <c r="D4124" s="33"/>
      <c r="E4124" s="33"/>
      <c r="F4124" s="42"/>
      <c r="G4124" s="42"/>
      <c r="I4124">
        <f t="shared" si="386"/>
        <v>0</v>
      </c>
      <c r="J4124">
        <f t="shared" si="387"/>
        <v>0</v>
      </c>
      <c r="L4124" s="107"/>
      <c r="M4124" s="110"/>
      <c r="N4124" s="109"/>
      <c r="P4124" s="38">
        <f t="shared" si="384"/>
        <v>0</v>
      </c>
      <c r="Q4124" s="105">
        <f t="shared" si="389"/>
        <v>0</v>
      </c>
      <c r="R4124" s="38">
        <f t="shared" si="385"/>
        <v>0</v>
      </c>
      <c r="S4124" s="40" t="str">
        <f t="shared" si="388"/>
        <v/>
      </c>
    </row>
    <row r="4125" spans="1:19">
      <c r="A4125" s="33"/>
      <c r="B4125" s="34"/>
      <c r="C4125" s="33"/>
      <c r="D4125" s="33"/>
      <c r="E4125" s="33"/>
      <c r="F4125" s="42"/>
      <c r="G4125" s="42"/>
      <c r="I4125">
        <f t="shared" si="386"/>
        <v>0</v>
      </c>
      <c r="J4125">
        <f t="shared" si="387"/>
        <v>0</v>
      </c>
      <c r="L4125" s="107"/>
      <c r="M4125" s="110"/>
      <c r="N4125" s="109"/>
      <c r="P4125" s="38">
        <f t="shared" si="384"/>
        <v>0</v>
      </c>
      <c r="Q4125" s="105">
        <f t="shared" si="389"/>
        <v>0</v>
      </c>
      <c r="R4125" s="38">
        <f t="shared" si="385"/>
        <v>0</v>
      </c>
      <c r="S4125" s="40" t="str">
        <f t="shared" si="388"/>
        <v/>
      </c>
    </row>
    <row r="4126" spans="1:19">
      <c r="A4126" s="33"/>
      <c r="B4126" s="34"/>
      <c r="C4126" s="33"/>
      <c r="D4126" s="33"/>
      <c r="E4126" s="33"/>
      <c r="F4126" s="42"/>
      <c r="G4126" s="42"/>
      <c r="I4126">
        <f t="shared" si="386"/>
        <v>0</v>
      </c>
      <c r="J4126">
        <f t="shared" si="387"/>
        <v>0</v>
      </c>
      <c r="L4126" s="107"/>
      <c r="M4126" s="110"/>
      <c r="N4126" s="109"/>
      <c r="P4126" s="38">
        <f t="shared" si="384"/>
        <v>0</v>
      </c>
      <c r="Q4126" s="105">
        <f t="shared" si="389"/>
        <v>0</v>
      </c>
      <c r="R4126" s="38">
        <f t="shared" si="385"/>
        <v>0</v>
      </c>
      <c r="S4126" s="40" t="str">
        <f t="shared" si="388"/>
        <v/>
      </c>
    </row>
    <row r="4127" spans="1:19">
      <c r="A4127" s="33"/>
      <c r="B4127" s="34"/>
      <c r="C4127" s="33"/>
      <c r="D4127" s="33"/>
      <c r="E4127" s="33"/>
      <c r="F4127" s="42"/>
      <c r="G4127" s="42"/>
      <c r="I4127">
        <f t="shared" si="386"/>
        <v>0</v>
      </c>
      <c r="J4127">
        <f t="shared" si="387"/>
        <v>0</v>
      </c>
      <c r="L4127" s="107"/>
      <c r="M4127" s="110"/>
      <c r="N4127" s="109"/>
      <c r="P4127" s="38">
        <f t="shared" si="384"/>
        <v>0</v>
      </c>
      <c r="Q4127" s="105">
        <f t="shared" si="389"/>
        <v>0</v>
      </c>
      <c r="R4127" s="38">
        <f t="shared" si="385"/>
        <v>0</v>
      </c>
      <c r="S4127" s="40" t="str">
        <f t="shared" si="388"/>
        <v/>
      </c>
    </row>
    <row r="4128" spans="1:19">
      <c r="A4128" s="33"/>
      <c r="B4128" s="34"/>
      <c r="C4128" s="33"/>
      <c r="D4128" s="33"/>
      <c r="E4128" s="33"/>
      <c r="F4128" s="42"/>
      <c r="G4128" s="42"/>
      <c r="I4128">
        <f t="shared" si="386"/>
        <v>0</v>
      </c>
      <c r="J4128">
        <f t="shared" si="387"/>
        <v>0</v>
      </c>
      <c r="L4128" s="107"/>
      <c r="M4128" s="110"/>
      <c r="N4128" s="109"/>
      <c r="P4128" s="38">
        <f t="shared" si="384"/>
        <v>0</v>
      </c>
      <c r="Q4128" s="105">
        <f t="shared" si="389"/>
        <v>0</v>
      </c>
      <c r="R4128" s="38">
        <f t="shared" si="385"/>
        <v>0</v>
      </c>
      <c r="S4128" s="40" t="str">
        <f t="shared" si="388"/>
        <v/>
      </c>
    </row>
    <row r="4129" spans="1:19">
      <c r="A4129" s="33"/>
      <c r="B4129" s="34"/>
      <c r="C4129" s="33"/>
      <c r="D4129" s="33"/>
      <c r="E4129" s="33"/>
      <c r="F4129" s="42"/>
      <c r="G4129" s="42"/>
      <c r="I4129">
        <f t="shared" si="386"/>
        <v>0</v>
      </c>
      <c r="J4129">
        <f t="shared" si="387"/>
        <v>0</v>
      </c>
      <c r="L4129" s="107"/>
      <c r="M4129" s="110"/>
      <c r="N4129" s="109"/>
      <c r="P4129" s="38">
        <f t="shared" si="384"/>
        <v>0</v>
      </c>
      <c r="Q4129" s="105">
        <f t="shared" si="389"/>
        <v>0</v>
      </c>
      <c r="R4129" s="38">
        <f t="shared" si="385"/>
        <v>0</v>
      </c>
      <c r="S4129" s="40" t="str">
        <f t="shared" si="388"/>
        <v/>
      </c>
    </row>
    <row r="4130" spans="1:19">
      <c r="A4130" s="33"/>
      <c r="B4130" s="34"/>
      <c r="C4130" s="33"/>
      <c r="D4130" s="33"/>
      <c r="E4130" s="33"/>
      <c r="F4130" s="42"/>
      <c r="G4130" s="42"/>
      <c r="I4130">
        <f t="shared" si="386"/>
        <v>0</v>
      </c>
      <c r="J4130">
        <f t="shared" si="387"/>
        <v>0</v>
      </c>
      <c r="L4130" s="107"/>
      <c r="M4130" s="110"/>
      <c r="N4130" s="109"/>
      <c r="P4130" s="38">
        <f t="shared" si="384"/>
        <v>0</v>
      </c>
      <c r="Q4130" s="105">
        <f t="shared" si="389"/>
        <v>0</v>
      </c>
      <c r="R4130" s="38">
        <f t="shared" si="385"/>
        <v>0</v>
      </c>
      <c r="S4130" s="40" t="str">
        <f t="shared" si="388"/>
        <v/>
      </c>
    </row>
    <row r="4131" spans="1:19">
      <c r="A4131" s="33"/>
      <c r="B4131" s="34"/>
      <c r="C4131" s="33"/>
      <c r="D4131" s="33"/>
      <c r="E4131" s="33"/>
      <c r="F4131" s="42"/>
      <c r="G4131" s="42"/>
      <c r="I4131">
        <f t="shared" si="386"/>
        <v>0</v>
      </c>
      <c r="J4131">
        <f t="shared" si="387"/>
        <v>0</v>
      </c>
      <c r="L4131" s="107"/>
      <c r="M4131" s="110"/>
      <c r="N4131" s="109"/>
      <c r="P4131" s="38">
        <f t="shared" si="384"/>
        <v>0</v>
      </c>
      <c r="Q4131" s="105">
        <f t="shared" si="389"/>
        <v>0</v>
      </c>
      <c r="R4131" s="38">
        <f t="shared" si="385"/>
        <v>0</v>
      </c>
      <c r="S4131" s="40" t="str">
        <f t="shared" si="388"/>
        <v/>
      </c>
    </row>
    <row r="4132" spans="1:19">
      <c r="A4132" s="33"/>
      <c r="B4132" s="34"/>
      <c r="C4132" s="33"/>
      <c r="D4132" s="33"/>
      <c r="E4132" s="33"/>
      <c r="F4132" s="42"/>
      <c r="G4132" s="42"/>
      <c r="I4132">
        <f t="shared" si="386"/>
        <v>0</v>
      </c>
      <c r="J4132">
        <f t="shared" si="387"/>
        <v>0</v>
      </c>
      <c r="L4132" s="107"/>
      <c r="M4132" s="110"/>
      <c r="N4132" s="109"/>
      <c r="P4132" s="38">
        <f t="shared" si="384"/>
        <v>0</v>
      </c>
      <c r="Q4132" s="105">
        <f t="shared" si="389"/>
        <v>0</v>
      </c>
      <c r="R4132" s="38">
        <f t="shared" si="385"/>
        <v>0</v>
      </c>
      <c r="S4132" s="40" t="str">
        <f t="shared" si="388"/>
        <v/>
      </c>
    </row>
    <row r="4133" spans="1:19">
      <c r="A4133" s="33"/>
      <c r="B4133" s="34"/>
      <c r="C4133" s="33"/>
      <c r="D4133" s="33"/>
      <c r="E4133" s="33"/>
      <c r="F4133" s="42"/>
      <c r="G4133" s="42"/>
      <c r="I4133">
        <f t="shared" si="386"/>
        <v>0</v>
      </c>
      <c r="J4133">
        <f t="shared" si="387"/>
        <v>0</v>
      </c>
      <c r="L4133" s="107"/>
      <c r="M4133" s="110"/>
      <c r="N4133" s="109"/>
      <c r="P4133" s="38">
        <f t="shared" si="384"/>
        <v>0</v>
      </c>
      <c r="Q4133" s="105">
        <f t="shared" si="389"/>
        <v>0</v>
      </c>
      <c r="R4133" s="38">
        <f t="shared" si="385"/>
        <v>0</v>
      </c>
      <c r="S4133" s="40" t="str">
        <f t="shared" si="388"/>
        <v/>
      </c>
    </row>
    <row r="4134" spans="1:19">
      <c r="A4134" s="33"/>
      <c r="B4134" s="34"/>
      <c r="C4134" s="33"/>
      <c r="D4134" s="33"/>
      <c r="E4134" s="33"/>
      <c r="F4134" s="42"/>
      <c r="G4134" s="42"/>
      <c r="I4134">
        <f t="shared" si="386"/>
        <v>0</v>
      </c>
      <c r="J4134">
        <f t="shared" si="387"/>
        <v>0</v>
      </c>
      <c r="L4134" s="107"/>
      <c r="M4134" s="110"/>
      <c r="N4134" s="109"/>
      <c r="P4134" s="38">
        <f t="shared" si="384"/>
        <v>0</v>
      </c>
      <c r="Q4134" s="105">
        <f t="shared" si="389"/>
        <v>0</v>
      </c>
      <c r="R4134" s="38">
        <f t="shared" si="385"/>
        <v>0</v>
      </c>
      <c r="S4134" s="40" t="str">
        <f t="shared" si="388"/>
        <v/>
      </c>
    </row>
    <row r="4135" spans="1:19">
      <c r="A4135" s="33"/>
      <c r="B4135" s="34"/>
      <c r="C4135" s="33"/>
      <c r="D4135" s="33"/>
      <c r="E4135" s="33"/>
      <c r="F4135" s="42"/>
      <c r="G4135" s="42"/>
      <c r="I4135">
        <f t="shared" si="386"/>
        <v>0</v>
      </c>
      <c r="J4135">
        <f t="shared" si="387"/>
        <v>0</v>
      </c>
      <c r="L4135" s="107"/>
      <c r="M4135" s="110"/>
      <c r="N4135" s="109"/>
      <c r="P4135" s="38">
        <f t="shared" si="384"/>
        <v>0</v>
      </c>
      <c r="Q4135" s="105">
        <f t="shared" si="389"/>
        <v>0</v>
      </c>
      <c r="R4135" s="38">
        <f t="shared" si="385"/>
        <v>0</v>
      </c>
      <c r="S4135" s="40" t="str">
        <f t="shared" si="388"/>
        <v/>
      </c>
    </row>
    <row r="4136" spans="1:19">
      <c r="A4136" s="33"/>
      <c r="B4136" s="34"/>
      <c r="C4136" s="33"/>
      <c r="D4136" s="33"/>
      <c r="E4136" s="33"/>
      <c r="F4136" s="42"/>
      <c r="G4136" s="42"/>
      <c r="I4136">
        <f t="shared" si="386"/>
        <v>0</v>
      </c>
      <c r="J4136">
        <f t="shared" si="387"/>
        <v>0</v>
      </c>
      <c r="L4136" s="107"/>
      <c r="M4136" s="110"/>
      <c r="N4136" s="109"/>
      <c r="P4136" s="38">
        <f t="shared" si="384"/>
        <v>0</v>
      </c>
      <c r="Q4136" s="105">
        <f t="shared" si="389"/>
        <v>0</v>
      </c>
      <c r="R4136" s="38">
        <f t="shared" si="385"/>
        <v>0</v>
      </c>
      <c r="S4136" s="40" t="str">
        <f t="shared" si="388"/>
        <v/>
      </c>
    </row>
    <row r="4137" spans="1:19">
      <c r="A4137" s="33"/>
      <c r="B4137" s="34"/>
      <c r="C4137" s="33"/>
      <c r="D4137" s="33"/>
      <c r="E4137" s="33"/>
      <c r="F4137" s="42"/>
      <c r="G4137" s="42"/>
      <c r="I4137">
        <f t="shared" si="386"/>
        <v>0</v>
      </c>
      <c r="J4137">
        <f t="shared" si="387"/>
        <v>0</v>
      </c>
      <c r="L4137" s="107"/>
      <c r="M4137" s="110"/>
      <c r="N4137" s="109"/>
      <c r="P4137" s="38">
        <f t="shared" si="384"/>
        <v>0</v>
      </c>
      <c r="Q4137" s="105">
        <f t="shared" si="389"/>
        <v>0</v>
      </c>
      <c r="R4137" s="38">
        <f t="shared" si="385"/>
        <v>0</v>
      </c>
      <c r="S4137" s="40" t="str">
        <f t="shared" si="388"/>
        <v/>
      </c>
    </row>
    <row r="4138" spans="1:19">
      <c r="A4138" s="33"/>
      <c r="B4138" s="34"/>
      <c r="C4138" s="33"/>
      <c r="D4138" s="33"/>
      <c r="E4138" s="33"/>
      <c r="F4138" s="42"/>
      <c r="G4138" s="42"/>
      <c r="I4138">
        <f t="shared" si="386"/>
        <v>0</v>
      </c>
      <c r="J4138">
        <f t="shared" si="387"/>
        <v>0</v>
      </c>
      <c r="L4138" s="107"/>
      <c r="M4138" s="110"/>
      <c r="N4138" s="109"/>
      <c r="P4138" s="38">
        <f t="shared" si="384"/>
        <v>0</v>
      </c>
      <c r="Q4138" s="105">
        <f t="shared" si="389"/>
        <v>0</v>
      </c>
      <c r="R4138" s="38">
        <f t="shared" si="385"/>
        <v>0</v>
      </c>
      <c r="S4138" s="40" t="str">
        <f t="shared" si="388"/>
        <v/>
      </c>
    </row>
    <row r="4139" spans="1:19">
      <c r="A4139" s="33"/>
      <c r="B4139" s="34"/>
      <c r="C4139" s="33"/>
      <c r="D4139" s="33"/>
      <c r="E4139" s="33"/>
      <c r="F4139" s="42"/>
      <c r="G4139" s="42"/>
      <c r="I4139">
        <f t="shared" si="386"/>
        <v>0</v>
      </c>
      <c r="J4139">
        <f t="shared" si="387"/>
        <v>0</v>
      </c>
      <c r="L4139" s="107"/>
      <c r="M4139" s="110"/>
      <c r="N4139" s="109"/>
      <c r="P4139" s="38">
        <f t="shared" si="384"/>
        <v>0</v>
      </c>
      <c r="Q4139" s="105">
        <f t="shared" si="389"/>
        <v>0</v>
      </c>
      <c r="R4139" s="38">
        <f t="shared" si="385"/>
        <v>0</v>
      </c>
      <c r="S4139" s="40" t="str">
        <f t="shared" si="388"/>
        <v/>
      </c>
    </row>
    <row r="4140" spans="1:19">
      <c r="A4140" s="33"/>
      <c r="B4140" s="34"/>
      <c r="C4140" s="33"/>
      <c r="D4140" s="33"/>
      <c r="E4140" s="33"/>
      <c r="F4140" s="42"/>
      <c r="G4140" s="42"/>
      <c r="I4140">
        <f t="shared" si="386"/>
        <v>0</v>
      </c>
      <c r="J4140">
        <f t="shared" si="387"/>
        <v>0</v>
      </c>
      <c r="L4140" s="107"/>
      <c r="M4140" s="110"/>
      <c r="N4140" s="109"/>
      <c r="P4140" s="38">
        <f t="shared" si="384"/>
        <v>0</v>
      </c>
      <c r="Q4140" s="105">
        <f t="shared" si="389"/>
        <v>0</v>
      </c>
      <c r="R4140" s="38">
        <f t="shared" si="385"/>
        <v>0</v>
      </c>
      <c r="S4140" s="40" t="str">
        <f t="shared" si="388"/>
        <v/>
      </c>
    </row>
    <row r="4141" spans="1:19">
      <c r="A4141" s="33"/>
      <c r="B4141" s="34"/>
      <c r="C4141" s="33"/>
      <c r="D4141" s="33"/>
      <c r="E4141" s="33"/>
      <c r="F4141" s="42"/>
      <c r="G4141" s="42"/>
      <c r="I4141">
        <f t="shared" si="386"/>
        <v>0</v>
      </c>
      <c r="J4141">
        <f t="shared" si="387"/>
        <v>0</v>
      </c>
      <c r="L4141" s="107"/>
      <c r="M4141" s="110"/>
      <c r="N4141" s="109"/>
      <c r="P4141" s="38">
        <f t="shared" si="384"/>
        <v>0</v>
      </c>
      <c r="Q4141" s="105">
        <f t="shared" si="389"/>
        <v>0</v>
      </c>
      <c r="R4141" s="38">
        <f t="shared" si="385"/>
        <v>0</v>
      </c>
      <c r="S4141" s="40" t="str">
        <f t="shared" si="388"/>
        <v/>
      </c>
    </row>
    <row r="4142" spans="1:19">
      <c r="A4142" s="33"/>
      <c r="B4142" s="34"/>
      <c r="C4142" s="33"/>
      <c r="D4142" s="33"/>
      <c r="E4142" s="33"/>
      <c r="F4142" s="42"/>
      <c r="G4142" s="42"/>
      <c r="I4142">
        <f t="shared" si="386"/>
        <v>0</v>
      </c>
      <c r="J4142">
        <f t="shared" si="387"/>
        <v>0</v>
      </c>
      <c r="L4142" s="107"/>
      <c r="M4142" s="110"/>
      <c r="N4142" s="109"/>
      <c r="P4142" s="38">
        <f t="shared" si="384"/>
        <v>0</v>
      </c>
      <c r="Q4142" s="105">
        <f t="shared" si="389"/>
        <v>0</v>
      </c>
      <c r="R4142" s="38">
        <f t="shared" si="385"/>
        <v>0</v>
      </c>
      <c r="S4142" s="40" t="str">
        <f t="shared" si="388"/>
        <v/>
      </c>
    </row>
    <row r="4143" spans="1:19">
      <c r="A4143" s="33"/>
      <c r="B4143" s="34"/>
      <c r="C4143" s="33"/>
      <c r="D4143" s="33"/>
      <c r="E4143" s="33"/>
      <c r="F4143" s="42"/>
      <c r="G4143" s="42"/>
      <c r="I4143">
        <f t="shared" si="386"/>
        <v>0</v>
      </c>
      <c r="J4143">
        <f t="shared" si="387"/>
        <v>0</v>
      </c>
      <c r="L4143" s="107"/>
      <c r="M4143" s="110"/>
      <c r="N4143" s="109"/>
      <c r="P4143" s="38">
        <f t="shared" si="384"/>
        <v>0</v>
      </c>
      <c r="Q4143" s="105">
        <f t="shared" si="389"/>
        <v>0</v>
      </c>
      <c r="R4143" s="38">
        <f t="shared" si="385"/>
        <v>0</v>
      </c>
      <c r="S4143" s="40" t="str">
        <f t="shared" si="388"/>
        <v/>
      </c>
    </row>
    <row r="4144" spans="1:19">
      <c r="A4144" s="33"/>
      <c r="B4144" s="34"/>
      <c r="C4144" s="33"/>
      <c r="D4144" s="33"/>
      <c r="E4144" s="33"/>
      <c r="F4144" s="42"/>
      <c r="G4144" s="42"/>
      <c r="I4144">
        <f t="shared" si="386"/>
        <v>0</v>
      </c>
      <c r="J4144">
        <f t="shared" si="387"/>
        <v>0</v>
      </c>
      <c r="L4144" s="107"/>
      <c r="M4144" s="110"/>
      <c r="N4144" s="109"/>
      <c r="P4144" s="38">
        <f t="shared" si="384"/>
        <v>0</v>
      </c>
      <c r="Q4144" s="105">
        <f t="shared" si="389"/>
        <v>0</v>
      </c>
      <c r="R4144" s="38">
        <f t="shared" si="385"/>
        <v>0</v>
      </c>
      <c r="S4144" s="40" t="str">
        <f t="shared" si="388"/>
        <v/>
      </c>
    </row>
    <row r="4145" spans="1:19">
      <c r="A4145" s="33"/>
      <c r="B4145" s="34"/>
      <c r="C4145" s="33"/>
      <c r="D4145" s="33"/>
      <c r="E4145" s="33"/>
      <c r="F4145" s="42"/>
      <c r="G4145" s="42"/>
      <c r="I4145">
        <f t="shared" si="386"/>
        <v>0</v>
      </c>
      <c r="J4145">
        <f t="shared" si="387"/>
        <v>0</v>
      </c>
      <c r="L4145" s="107"/>
      <c r="M4145" s="110"/>
      <c r="N4145" s="109"/>
      <c r="P4145" s="38">
        <f t="shared" si="384"/>
        <v>0</v>
      </c>
      <c r="Q4145" s="105">
        <f t="shared" si="389"/>
        <v>0</v>
      </c>
      <c r="R4145" s="38">
        <f t="shared" si="385"/>
        <v>0</v>
      </c>
      <c r="S4145" s="40" t="str">
        <f t="shared" si="388"/>
        <v/>
      </c>
    </row>
    <row r="4146" spans="1:19">
      <c r="A4146" s="33"/>
      <c r="B4146" s="34"/>
      <c r="C4146" s="33"/>
      <c r="D4146" s="33"/>
      <c r="E4146" s="33"/>
      <c r="F4146" s="42"/>
      <c r="G4146" s="42"/>
      <c r="I4146">
        <f t="shared" si="386"/>
        <v>0</v>
      </c>
      <c r="J4146">
        <f t="shared" si="387"/>
        <v>0</v>
      </c>
      <c r="L4146" s="107"/>
      <c r="M4146" s="110"/>
      <c r="N4146" s="109"/>
      <c r="P4146" s="38">
        <f t="shared" si="384"/>
        <v>0</v>
      </c>
      <c r="Q4146" s="105">
        <f t="shared" si="389"/>
        <v>0</v>
      </c>
      <c r="R4146" s="38">
        <f t="shared" si="385"/>
        <v>0</v>
      </c>
      <c r="S4146" s="40" t="str">
        <f t="shared" si="388"/>
        <v/>
      </c>
    </row>
    <row r="4147" spans="1:19">
      <c r="A4147" s="33"/>
      <c r="B4147" s="34"/>
      <c r="C4147" s="33"/>
      <c r="D4147" s="33"/>
      <c r="E4147" s="33"/>
      <c r="F4147" s="42"/>
      <c r="G4147" s="42"/>
      <c r="I4147">
        <f t="shared" si="386"/>
        <v>0</v>
      </c>
      <c r="J4147">
        <f t="shared" si="387"/>
        <v>0</v>
      </c>
      <c r="L4147" s="107"/>
      <c r="M4147" s="110"/>
      <c r="N4147" s="109"/>
      <c r="P4147" s="38">
        <f t="shared" si="384"/>
        <v>0</v>
      </c>
      <c r="Q4147" s="105">
        <f t="shared" si="389"/>
        <v>0</v>
      </c>
      <c r="R4147" s="38">
        <f t="shared" si="385"/>
        <v>0</v>
      </c>
      <c r="S4147" s="40" t="str">
        <f t="shared" si="388"/>
        <v/>
      </c>
    </row>
    <row r="4148" spans="1:19">
      <c r="A4148" s="33"/>
      <c r="B4148" s="34"/>
      <c r="C4148" s="33"/>
      <c r="D4148" s="33"/>
      <c r="E4148" s="33"/>
      <c r="F4148" s="42"/>
      <c r="G4148" s="42"/>
      <c r="I4148">
        <f t="shared" si="386"/>
        <v>0</v>
      </c>
      <c r="J4148">
        <f t="shared" si="387"/>
        <v>0</v>
      </c>
      <c r="L4148" s="107"/>
      <c r="M4148" s="110"/>
      <c r="N4148" s="109"/>
      <c r="P4148" s="38">
        <f t="shared" si="384"/>
        <v>0</v>
      </c>
      <c r="Q4148" s="105">
        <f t="shared" si="389"/>
        <v>0</v>
      </c>
      <c r="R4148" s="38">
        <f t="shared" si="385"/>
        <v>0</v>
      </c>
      <c r="S4148" s="40" t="str">
        <f t="shared" si="388"/>
        <v/>
      </c>
    </row>
    <row r="4149" spans="1:19">
      <c r="A4149" s="33"/>
      <c r="B4149" s="34"/>
      <c r="C4149" s="33"/>
      <c r="D4149" s="33"/>
      <c r="E4149" s="33"/>
      <c r="F4149" s="42"/>
      <c r="G4149" s="42"/>
      <c r="I4149">
        <f t="shared" si="386"/>
        <v>0</v>
      </c>
      <c r="J4149">
        <f t="shared" si="387"/>
        <v>0</v>
      </c>
      <c r="L4149" s="107"/>
      <c r="M4149" s="110"/>
      <c r="N4149" s="109"/>
      <c r="P4149" s="38">
        <f t="shared" si="384"/>
        <v>0</v>
      </c>
      <c r="Q4149" s="105">
        <f t="shared" si="389"/>
        <v>0</v>
      </c>
      <c r="R4149" s="38">
        <f t="shared" si="385"/>
        <v>0</v>
      </c>
      <c r="S4149" s="40" t="str">
        <f t="shared" si="388"/>
        <v/>
      </c>
    </row>
    <row r="4150" spans="1:19">
      <c r="A4150" s="33"/>
      <c r="B4150" s="34"/>
      <c r="C4150" s="33"/>
      <c r="D4150" s="33"/>
      <c r="E4150" s="33"/>
      <c r="F4150" s="42"/>
      <c r="G4150" s="42"/>
      <c r="I4150">
        <f t="shared" si="386"/>
        <v>0</v>
      </c>
      <c r="J4150">
        <f t="shared" si="387"/>
        <v>0</v>
      </c>
      <c r="L4150" s="107"/>
      <c r="M4150" s="110"/>
      <c r="N4150" s="109"/>
      <c r="P4150" s="38">
        <f t="shared" si="384"/>
        <v>0</v>
      </c>
      <c r="Q4150" s="105">
        <f t="shared" si="389"/>
        <v>0</v>
      </c>
      <c r="R4150" s="38">
        <f t="shared" si="385"/>
        <v>0</v>
      </c>
      <c r="S4150" s="40" t="str">
        <f t="shared" si="388"/>
        <v/>
      </c>
    </row>
    <row r="4151" spans="1:19">
      <c r="A4151" s="33"/>
      <c r="B4151" s="34"/>
      <c r="C4151" s="33"/>
      <c r="D4151" s="33"/>
      <c r="E4151" s="33"/>
      <c r="F4151" s="42"/>
      <c r="G4151" s="42"/>
      <c r="I4151">
        <f t="shared" si="386"/>
        <v>0</v>
      </c>
      <c r="J4151">
        <f t="shared" si="387"/>
        <v>0</v>
      </c>
      <c r="L4151" s="107"/>
      <c r="M4151" s="110"/>
      <c r="N4151" s="109"/>
      <c r="P4151" s="38">
        <f t="shared" ref="P4151:P4214" si="390">I4151*L4151/1000</f>
        <v>0</v>
      </c>
      <c r="Q4151" s="105">
        <f t="shared" si="389"/>
        <v>0</v>
      </c>
      <c r="R4151" s="38">
        <f t="shared" ref="R4151:R4214" si="391">J4151*N4151/1000</f>
        <v>0</v>
      </c>
      <c r="S4151" s="40" t="str">
        <f t="shared" si="388"/>
        <v/>
      </c>
    </row>
    <row r="4152" spans="1:19">
      <c r="A4152" s="33"/>
      <c r="B4152" s="34"/>
      <c r="C4152" s="33"/>
      <c r="D4152" s="33"/>
      <c r="E4152" s="33"/>
      <c r="F4152" s="42"/>
      <c r="G4152" s="42"/>
      <c r="I4152">
        <f t="shared" ref="I4152:I4215" si="392">IF(OR(E4152="R",E4152="E"),D4152,IF(D4152&gt;=E4152,D4152-E4152,0))</f>
        <v>0</v>
      </c>
      <c r="J4152">
        <f t="shared" ref="J4152:J4215" si="393">IF(OR(E4152="R",E4152="E"),0,IF(E4152&gt;D4152,E4152-D4152,0))</f>
        <v>0</v>
      </c>
      <c r="L4152" s="107"/>
      <c r="M4152" s="110"/>
      <c r="N4152" s="109"/>
      <c r="P4152" s="38">
        <f t="shared" si="390"/>
        <v>0</v>
      </c>
      <c r="Q4152" s="105">
        <f t="shared" si="389"/>
        <v>0</v>
      </c>
      <c r="R4152" s="38">
        <f t="shared" si="391"/>
        <v>0</v>
      </c>
      <c r="S4152" s="40" t="str">
        <f t="shared" si="388"/>
        <v/>
      </c>
    </row>
    <row r="4153" spans="1:19">
      <c r="A4153" s="33"/>
      <c r="B4153" s="34"/>
      <c r="C4153" s="33"/>
      <c r="D4153" s="33"/>
      <c r="E4153" s="33"/>
      <c r="F4153" s="42"/>
      <c r="G4153" s="42"/>
      <c r="I4153">
        <f t="shared" si="392"/>
        <v>0</v>
      </c>
      <c r="J4153">
        <f t="shared" si="393"/>
        <v>0</v>
      </c>
      <c r="L4153" s="107"/>
      <c r="M4153" s="110"/>
      <c r="N4153" s="109"/>
      <c r="P4153" s="38">
        <f t="shared" si="390"/>
        <v>0</v>
      </c>
      <c r="Q4153" s="105">
        <f t="shared" si="389"/>
        <v>0</v>
      </c>
      <c r="R4153" s="38">
        <f t="shared" si="391"/>
        <v>0</v>
      </c>
      <c r="S4153" s="40" t="str">
        <f t="shared" si="388"/>
        <v/>
      </c>
    </row>
    <row r="4154" spans="1:19">
      <c r="A4154" s="33"/>
      <c r="B4154" s="34"/>
      <c r="C4154" s="33"/>
      <c r="D4154" s="33"/>
      <c r="E4154" s="33"/>
      <c r="F4154" s="42"/>
      <c r="G4154" s="42"/>
      <c r="I4154">
        <f t="shared" si="392"/>
        <v>0</v>
      </c>
      <c r="J4154">
        <f t="shared" si="393"/>
        <v>0</v>
      </c>
      <c r="L4154" s="107"/>
      <c r="M4154" s="110"/>
      <c r="N4154" s="109"/>
      <c r="P4154" s="38">
        <f t="shared" si="390"/>
        <v>0</v>
      </c>
      <c r="Q4154" s="105">
        <f t="shared" si="389"/>
        <v>0</v>
      </c>
      <c r="R4154" s="38">
        <f t="shared" si="391"/>
        <v>0</v>
      </c>
      <c r="S4154" s="40" t="str">
        <f t="shared" si="388"/>
        <v/>
      </c>
    </row>
    <row r="4155" spans="1:19">
      <c r="A4155" s="33"/>
      <c r="B4155" s="34"/>
      <c r="C4155" s="33"/>
      <c r="D4155" s="33"/>
      <c r="E4155" s="33"/>
      <c r="F4155" s="42"/>
      <c r="G4155" s="42"/>
      <c r="I4155">
        <f t="shared" si="392"/>
        <v>0</v>
      </c>
      <c r="J4155">
        <f t="shared" si="393"/>
        <v>0</v>
      </c>
      <c r="L4155" s="107"/>
      <c r="M4155" s="110"/>
      <c r="N4155" s="109"/>
      <c r="P4155" s="38">
        <f t="shared" si="390"/>
        <v>0</v>
      </c>
      <c r="Q4155" s="105">
        <f t="shared" si="389"/>
        <v>0</v>
      </c>
      <c r="R4155" s="38">
        <f t="shared" si="391"/>
        <v>0</v>
      </c>
      <c r="S4155" s="40" t="str">
        <f t="shared" si="388"/>
        <v/>
      </c>
    </row>
    <row r="4156" spans="1:19">
      <c r="A4156" s="33"/>
      <c r="B4156" s="34"/>
      <c r="C4156" s="33"/>
      <c r="D4156" s="33"/>
      <c r="E4156" s="33"/>
      <c r="F4156" s="42"/>
      <c r="G4156" s="42"/>
      <c r="I4156">
        <f t="shared" si="392"/>
        <v>0</v>
      </c>
      <c r="J4156">
        <f t="shared" si="393"/>
        <v>0</v>
      </c>
      <c r="L4156" s="107"/>
      <c r="M4156" s="110"/>
      <c r="N4156" s="109"/>
      <c r="P4156" s="38">
        <f t="shared" si="390"/>
        <v>0</v>
      </c>
      <c r="Q4156" s="105">
        <f t="shared" si="389"/>
        <v>0</v>
      </c>
      <c r="R4156" s="38">
        <f t="shared" si="391"/>
        <v>0</v>
      </c>
      <c r="S4156" s="40" t="str">
        <f t="shared" si="388"/>
        <v/>
      </c>
    </row>
    <row r="4157" spans="1:19">
      <c r="A4157" s="33"/>
      <c r="B4157" s="34"/>
      <c r="C4157" s="33"/>
      <c r="D4157" s="33"/>
      <c r="E4157" s="33"/>
      <c r="F4157" s="42"/>
      <c r="G4157" s="42"/>
      <c r="I4157">
        <f t="shared" si="392"/>
        <v>0</v>
      </c>
      <c r="J4157">
        <f t="shared" si="393"/>
        <v>0</v>
      </c>
      <c r="L4157" s="107"/>
      <c r="M4157" s="110"/>
      <c r="N4157" s="109"/>
      <c r="P4157" s="38">
        <f t="shared" si="390"/>
        <v>0</v>
      </c>
      <c r="Q4157" s="105">
        <f t="shared" si="389"/>
        <v>0</v>
      </c>
      <c r="R4157" s="38">
        <f t="shared" si="391"/>
        <v>0</v>
      </c>
      <c r="S4157" s="40" t="str">
        <f t="shared" si="388"/>
        <v/>
      </c>
    </row>
    <row r="4158" spans="1:19">
      <c r="A4158" s="33"/>
      <c r="B4158" s="34"/>
      <c r="C4158" s="33"/>
      <c r="D4158" s="33"/>
      <c r="E4158" s="33"/>
      <c r="F4158" s="42"/>
      <c r="G4158" s="42"/>
      <c r="I4158">
        <f t="shared" si="392"/>
        <v>0</v>
      </c>
      <c r="J4158">
        <f t="shared" si="393"/>
        <v>0</v>
      </c>
      <c r="L4158" s="107"/>
      <c r="M4158" s="110"/>
      <c r="N4158" s="109"/>
      <c r="P4158" s="38">
        <f t="shared" si="390"/>
        <v>0</v>
      </c>
      <c r="Q4158" s="105">
        <f t="shared" si="389"/>
        <v>0</v>
      </c>
      <c r="R4158" s="38">
        <f t="shared" si="391"/>
        <v>0</v>
      </c>
      <c r="S4158" s="40" t="str">
        <f t="shared" si="388"/>
        <v/>
      </c>
    </row>
    <row r="4159" spans="1:19">
      <c r="A4159" s="33"/>
      <c r="B4159" s="34"/>
      <c r="C4159" s="33"/>
      <c r="D4159" s="33"/>
      <c r="E4159" s="33"/>
      <c r="F4159" s="42"/>
      <c r="G4159" s="42"/>
      <c r="I4159">
        <f t="shared" si="392"/>
        <v>0</v>
      </c>
      <c r="J4159">
        <f t="shared" si="393"/>
        <v>0</v>
      </c>
      <c r="L4159" s="107"/>
      <c r="M4159" s="110"/>
      <c r="N4159" s="109"/>
      <c r="P4159" s="38">
        <f t="shared" si="390"/>
        <v>0</v>
      </c>
      <c r="Q4159" s="105">
        <f t="shared" si="389"/>
        <v>0</v>
      </c>
      <c r="R4159" s="38">
        <f t="shared" si="391"/>
        <v>0</v>
      </c>
      <c r="S4159" s="40" t="str">
        <f t="shared" si="388"/>
        <v/>
      </c>
    </row>
    <row r="4160" spans="1:19">
      <c r="A4160" s="33"/>
      <c r="B4160" s="34"/>
      <c r="C4160" s="33"/>
      <c r="D4160" s="33"/>
      <c r="E4160" s="33"/>
      <c r="F4160" s="42"/>
      <c r="G4160" s="42"/>
      <c r="I4160">
        <f t="shared" si="392"/>
        <v>0</v>
      </c>
      <c r="J4160">
        <f t="shared" si="393"/>
        <v>0</v>
      </c>
      <c r="L4160" s="107"/>
      <c r="M4160" s="110"/>
      <c r="N4160" s="109"/>
      <c r="P4160" s="38">
        <f t="shared" si="390"/>
        <v>0</v>
      </c>
      <c r="Q4160" s="105">
        <f t="shared" si="389"/>
        <v>0</v>
      </c>
      <c r="R4160" s="38">
        <f t="shared" si="391"/>
        <v>0</v>
      </c>
      <c r="S4160" s="40" t="str">
        <f t="shared" si="388"/>
        <v/>
      </c>
    </row>
    <row r="4161" spans="1:19">
      <c r="A4161" s="33"/>
      <c r="B4161" s="34"/>
      <c r="C4161" s="33"/>
      <c r="D4161" s="33"/>
      <c r="E4161" s="33"/>
      <c r="F4161" s="42"/>
      <c r="G4161" s="42"/>
      <c r="I4161">
        <f t="shared" si="392"/>
        <v>0</v>
      </c>
      <c r="J4161">
        <f t="shared" si="393"/>
        <v>0</v>
      </c>
      <c r="L4161" s="107"/>
      <c r="M4161" s="110"/>
      <c r="N4161" s="109"/>
      <c r="P4161" s="38">
        <f t="shared" si="390"/>
        <v>0</v>
      </c>
      <c r="Q4161" s="105">
        <f t="shared" si="389"/>
        <v>0</v>
      </c>
      <c r="R4161" s="38">
        <f t="shared" si="391"/>
        <v>0</v>
      </c>
      <c r="S4161" s="40" t="str">
        <f t="shared" si="388"/>
        <v/>
      </c>
    </row>
    <row r="4162" spans="1:19">
      <c r="A4162" s="33"/>
      <c r="B4162" s="34"/>
      <c r="C4162" s="33"/>
      <c r="D4162" s="33"/>
      <c r="E4162" s="33"/>
      <c r="F4162" s="42"/>
      <c r="G4162" s="42"/>
      <c r="I4162">
        <f t="shared" si="392"/>
        <v>0</v>
      </c>
      <c r="J4162">
        <f t="shared" si="393"/>
        <v>0</v>
      </c>
      <c r="L4162" s="107"/>
      <c r="M4162" s="110"/>
      <c r="N4162" s="109"/>
      <c r="P4162" s="38">
        <f t="shared" si="390"/>
        <v>0</v>
      </c>
      <c r="Q4162" s="105">
        <f t="shared" si="389"/>
        <v>0</v>
      </c>
      <c r="R4162" s="38">
        <f t="shared" si="391"/>
        <v>0</v>
      </c>
      <c r="S4162" s="40" t="str">
        <f t="shared" si="388"/>
        <v/>
      </c>
    </row>
    <row r="4163" spans="1:19">
      <c r="A4163" s="33"/>
      <c r="B4163" s="34"/>
      <c r="C4163" s="33"/>
      <c r="D4163" s="33"/>
      <c r="E4163" s="33"/>
      <c r="F4163" s="42"/>
      <c r="G4163" s="42"/>
      <c r="I4163">
        <f t="shared" si="392"/>
        <v>0</v>
      </c>
      <c r="J4163">
        <f t="shared" si="393"/>
        <v>0</v>
      </c>
      <c r="L4163" s="107"/>
      <c r="M4163" s="110"/>
      <c r="N4163" s="109"/>
      <c r="P4163" s="38">
        <f t="shared" si="390"/>
        <v>0</v>
      </c>
      <c r="Q4163" s="105">
        <f t="shared" si="389"/>
        <v>0</v>
      </c>
      <c r="R4163" s="38">
        <f t="shared" si="391"/>
        <v>0</v>
      </c>
      <c r="S4163" s="40" t="str">
        <f t="shared" si="388"/>
        <v/>
      </c>
    </row>
    <row r="4164" spans="1:19">
      <c r="A4164" s="33"/>
      <c r="B4164" s="34"/>
      <c r="C4164" s="33"/>
      <c r="D4164" s="33"/>
      <c r="E4164" s="33"/>
      <c r="F4164" s="42"/>
      <c r="G4164" s="42"/>
      <c r="I4164">
        <f t="shared" si="392"/>
        <v>0</v>
      </c>
      <c r="J4164">
        <f t="shared" si="393"/>
        <v>0</v>
      </c>
      <c r="L4164" s="107"/>
      <c r="M4164" s="110"/>
      <c r="N4164" s="109"/>
      <c r="P4164" s="38">
        <f t="shared" si="390"/>
        <v>0</v>
      </c>
      <c r="Q4164" s="105">
        <f t="shared" si="389"/>
        <v>0</v>
      </c>
      <c r="R4164" s="38">
        <f t="shared" si="391"/>
        <v>0</v>
      </c>
      <c r="S4164" s="40" t="str">
        <f t="shared" si="388"/>
        <v/>
      </c>
    </row>
    <row r="4165" spans="1:19">
      <c r="A4165" s="33"/>
      <c r="B4165" s="34"/>
      <c r="C4165" s="33"/>
      <c r="D4165" s="33"/>
      <c r="E4165" s="33"/>
      <c r="F4165" s="42"/>
      <c r="G4165" s="42"/>
      <c r="I4165">
        <f t="shared" si="392"/>
        <v>0</v>
      </c>
      <c r="J4165">
        <f t="shared" si="393"/>
        <v>0</v>
      </c>
      <c r="L4165" s="107"/>
      <c r="M4165" s="110"/>
      <c r="N4165" s="109"/>
      <c r="P4165" s="38">
        <f t="shared" si="390"/>
        <v>0</v>
      </c>
      <c r="Q4165" s="105">
        <f t="shared" si="389"/>
        <v>0</v>
      </c>
      <c r="R4165" s="38">
        <f t="shared" si="391"/>
        <v>0</v>
      </c>
      <c r="S4165" s="40" t="str">
        <f t="shared" si="388"/>
        <v/>
      </c>
    </row>
    <row r="4166" spans="1:19">
      <c r="A4166" s="33"/>
      <c r="B4166" s="34"/>
      <c r="C4166" s="33"/>
      <c r="D4166" s="33"/>
      <c r="E4166" s="33"/>
      <c r="F4166" s="42"/>
      <c r="G4166" s="42"/>
      <c r="I4166">
        <f t="shared" si="392"/>
        <v>0</v>
      </c>
      <c r="J4166">
        <f t="shared" si="393"/>
        <v>0</v>
      </c>
      <c r="L4166" s="107"/>
      <c r="M4166" s="110"/>
      <c r="N4166" s="109"/>
      <c r="P4166" s="38">
        <f t="shared" si="390"/>
        <v>0</v>
      </c>
      <c r="Q4166" s="105">
        <f t="shared" si="389"/>
        <v>0</v>
      </c>
      <c r="R4166" s="38">
        <f t="shared" si="391"/>
        <v>0</v>
      </c>
      <c r="S4166" s="40" t="str">
        <f t="shared" si="388"/>
        <v/>
      </c>
    </row>
    <row r="4167" spans="1:19">
      <c r="A4167" s="33"/>
      <c r="B4167" s="34"/>
      <c r="C4167" s="33"/>
      <c r="D4167" s="33"/>
      <c r="E4167" s="33"/>
      <c r="F4167" s="42"/>
      <c r="G4167" s="42"/>
      <c r="I4167">
        <f t="shared" si="392"/>
        <v>0</v>
      </c>
      <c r="J4167">
        <f t="shared" si="393"/>
        <v>0</v>
      </c>
      <c r="L4167" s="107"/>
      <c r="M4167" s="110"/>
      <c r="N4167" s="109"/>
      <c r="P4167" s="38">
        <f t="shared" si="390"/>
        <v>0</v>
      </c>
      <c r="Q4167" s="105">
        <f t="shared" si="389"/>
        <v>0</v>
      </c>
      <c r="R4167" s="38">
        <f t="shared" si="391"/>
        <v>0</v>
      </c>
      <c r="S4167" s="40" t="str">
        <f t="shared" ref="S4167:S4230" si="394">IF(C4167=1,SUM(R4167:R4190)-SUM(P4167:P4190),"")</f>
        <v/>
      </c>
    </row>
    <row r="4168" spans="1:19">
      <c r="A4168" s="33"/>
      <c r="B4168" s="34"/>
      <c r="C4168" s="33"/>
      <c r="D4168" s="33"/>
      <c r="E4168" s="33"/>
      <c r="F4168" s="42"/>
      <c r="G4168" s="42"/>
      <c r="I4168">
        <f t="shared" si="392"/>
        <v>0</v>
      </c>
      <c r="J4168">
        <f t="shared" si="393"/>
        <v>0</v>
      </c>
      <c r="L4168" s="107"/>
      <c r="M4168" s="110"/>
      <c r="N4168" s="109"/>
      <c r="P4168" s="38">
        <f t="shared" si="390"/>
        <v>0</v>
      </c>
      <c r="Q4168" s="105">
        <f t="shared" ref="Q4168:Q4231" si="395">I4168*M4168/1000</f>
        <v>0</v>
      </c>
      <c r="R4168" s="38">
        <f t="shared" si="391"/>
        <v>0</v>
      </c>
      <c r="S4168" s="40" t="str">
        <f t="shared" si="394"/>
        <v/>
      </c>
    </row>
    <row r="4169" spans="1:19">
      <c r="A4169" s="33"/>
      <c r="B4169" s="34"/>
      <c r="C4169" s="33"/>
      <c r="D4169" s="33"/>
      <c r="E4169" s="33"/>
      <c r="F4169" s="42"/>
      <c r="G4169" s="42"/>
      <c r="I4169">
        <f t="shared" si="392"/>
        <v>0</v>
      </c>
      <c r="J4169">
        <f t="shared" si="393"/>
        <v>0</v>
      </c>
      <c r="L4169" s="107"/>
      <c r="M4169" s="110"/>
      <c r="N4169" s="109"/>
      <c r="P4169" s="38">
        <f t="shared" si="390"/>
        <v>0</v>
      </c>
      <c r="Q4169" s="105">
        <f t="shared" si="395"/>
        <v>0</v>
      </c>
      <c r="R4169" s="38">
        <f t="shared" si="391"/>
        <v>0</v>
      </c>
      <c r="S4169" s="40" t="str">
        <f t="shared" si="394"/>
        <v/>
      </c>
    </row>
    <row r="4170" spans="1:19">
      <c r="A4170" s="33"/>
      <c r="B4170" s="34"/>
      <c r="C4170" s="33"/>
      <c r="D4170" s="33"/>
      <c r="E4170" s="33"/>
      <c r="F4170" s="42"/>
      <c r="G4170" s="42"/>
      <c r="I4170">
        <f t="shared" si="392"/>
        <v>0</v>
      </c>
      <c r="J4170">
        <f t="shared" si="393"/>
        <v>0</v>
      </c>
      <c r="L4170" s="107"/>
      <c r="M4170" s="110"/>
      <c r="N4170" s="109"/>
      <c r="P4170" s="38">
        <f t="shared" si="390"/>
        <v>0</v>
      </c>
      <c r="Q4170" s="105">
        <f t="shared" si="395"/>
        <v>0</v>
      </c>
      <c r="R4170" s="38">
        <f t="shared" si="391"/>
        <v>0</v>
      </c>
      <c r="S4170" s="40" t="str">
        <f t="shared" si="394"/>
        <v/>
      </c>
    </row>
    <row r="4171" spans="1:19">
      <c r="A4171" s="33"/>
      <c r="B4171" s="34"/>
      <c r="C4171" s="33"/>
      <c r="D4171" s="33"/>
      <c r="E4171" s="33"/>
      <c r="F4171" s="42"/>
      <c r="G4171" s="42"/>
      <c r="I4171">
        <f t="shared" si="392"/>
        <v>0</v>
      </c>
      <c r="J4171">
        <f t="shared" si="393"/>
        <v>0</v>
      </c>
      <c r="L4171" s="107"/>
      <c r="M4171" s="110"/>
      <c r="N4171" s="109"/>
      <c r="P4171" s="38">
        <f t="shared" si="390"/>
        <v>0</v>
      </c>
      <c r="Q4171" s="105">
        <f t="shared" si="395"/>
        <v>0</v>
      </c>
      <c r="R4171" s="38">
        <f t="shared" si="391"/>
        <v>0</v>
      </c>
      <c r="S4171" s="40" t="str">
        <f t="shared" si="394"/>
        <v/>
      </c>
    </row>
    <row r="4172" spans="1:19">
      <c r="A4172" s="33"/>
      <c r="B4172" s="34"/>
      <c r="C4172" s="33"/>
      <c r="D4172" s="33"/>
      <c r="E4172" s="33"/>
      <c r="F4172" s="42"/>
      <c r="G4172" s="42"/>
      <c r="I4172">
        <f t="shared" si="392"/>
        <v>0</v>
      </c>
      <c r="J4172">
        <f t="shared" si="393"/>
        <v>0</v>
      </c>
      <c r="L4172" s="107"/>
      <c r="M4172" s="110"/>
      <c r="N4172" s="109"/>
      <c r="P4172" s="38">
        <f t="shared" si="390"/>
        <v>0</v>
      </c>
      <c r="Q4172" s="105">
        <f t="shared" si="395"/>
        <v>0</v>
      </c>
      <c r="R4172" s="38">
        <f t="shared" si="391"/>
        <v>0</v>
      </c>
      <c r="S4172" s="40" t="str">
        <f t="shared" si="394"/>
        <v/>
      </c>
    </row>
    <row r="4173" spans="1:19">
      <c r="A4173" s="33"/>
      <c r="B4173" s="34"/>
      <c r="C4173" s="33"/>
      <c r="D4173" s="33"/>
      <c r="E4173" s="33"/>
      <c r="F4173" s="42"/>
      <c r="G4173" s="42"/>
      <c r="I4173">
        <f t="shared" si="392"/>
        <v>0</v>
      </c>
      <c r="J4173">
        <f t="shared" si="393"/>
        <v>0</v>
      </c>
      <c r="L4173" s="107"/>
      <c r="M4173" s="110"/>
      <c r="N4173" s="109"/>
      <c r="P4173" s="38">
        <f t="shared" si="390"/>
        <v>0</v>
      </c>
      <c r="Q4173" s="105">
        <f t="shared" si="395"/>
        <v>0</v>
      </c>
      <c r="R4173" s="38">
        <f t="shared" si="391"/>
        <v>0</v>
      </c>
      <c r="S4173" s="40" t="str">
        <f t="shared" si="394"/>
        <v/>
      </c>
    </row>
    <row r="4174" spans="1:19">
      <c r="A4174" s="33"/>
      <c r="B4174" s="34"/>
      <c r="C4174" s="33"/>
      <c r="D4174" s="33"/>
      <c r="E4174" s="33"/>
      <c r="F4174" s="42"/>
      <c r="G4174" s="42"/>
      <c r="I4174">
        <f t="shared" si="392"/>
        <v>0</v>
      </c>
      <c r="J4174">
        <f t="shared" si="393"/>
        <v>0</v>
      </c>
      <c r="L4174" s="107"/>
      <c r="M4174" s="110"/>
      <c r="N4174" s="109"/>
      <c r="P4174" s="38">
        <f t="shared" si="390"/>
        <v>0</v>
      </c>
      <c r="Q4174" s="105">
        <f t="shared" si="395"/>
        <v>0</v>
      </c>
      <c r="R4174" s="38">
        <f t="shared" si="391"/>
        <v>0</v>
      </c>
      <c r="S4174" s="40" t="str">
        <f t="shared" si="394"/>
        <v/>
      </c>
    </row>
    <row r="4175" spans="1:19">
      <c r="A4175" s="33"/>
      <c r="B4175" s="34"/>
      <c r="C4175" s="33"/>
      <c r="D4175" s="33"/>
      <c r="E4175" s="33"/>
      <c r="F4175" s="42"/>
      <c r="G4175" s="42"/>
      <c r="I4175">
        <f t="shared" si="392"/>
        <v>0</v>
      </c>
      <c r="J4175">
        <f t="shared" si="393"/>
        <v>0</v>
      </c>
      <c r="L4175" s="107"/>
      <c r="M4175" s="110"/>
      <c r="N4175" s="109"/>
      <c r="P4175" s="38">
        <f t="shared" si="390"/>
        <v>0</v>
      </c>
      <c r="Q4175" s="105">
        <f t="shared" si="395"/>
        <v>0</v>
      </c>
      <c r="R4175" s="38">
        <f t="shared" si="391"/>
        <v>0</v>
      </c>
      <c r="S4175" s="40" t="str">
        <f t="shared" si="394"/>
        <v/>
      </c>
    </row>
    <row r="4176" spans="1:19">
      <c r="A4176" s="33"/>
      <c r="B4176" s="34"/>
      <c r="C4176" s="33"/>
      <c r="D4176" s="33"/>
      <c r="E4176" s="33"/>
      <c r="F4176" s="42"/>
      <c r="G4176" s="42"/>
      <c r="I4176">
        <f t="shared" si="392"/>
        <v>0</v>
      </c>
      <c r="J4176">
        <f t="shared" si="393"/>
        <v>0</v>
      </c>
      <c r="L4176" s="107"/>
      <c r="M4176" s="110"/>
      <c r="N4176" s="109"/>
      <c r="P4176" s="38">
        <f t="shared" si="390"/>
        <v>0</v>
      </c>
      <c r="Q4176" s="105">
        <f t="shared" si="395"/>
        <v>0</v>
      </c>
      <c r="R4176" s="38">
        <f t="shared" si="391"/>
        <v>0</v>
      </c>
      <c r="S4176" s="40" t="str">
        <f t="shared" si="394"/>
        <v/>
      </c>
    </row>
    <row r="4177" spans="1:19">
      <c r="A4177" s="33"/>
      <c r="B4177" s="34"/>
      <c r="C4177" s="33"/>
      <c r="D4177" s="33"/>
      <c r="E4177" s="33"/>
      <c r="F4177" s="42"/>
      <c r="G4177" s="42"/>
      <c r="I4177">
        <f t="shared" si="392"/>
        <v>0</v>
      </c>
      <c r="J4177">
        <f t="shared" si="393"/>
        <v>0</v>
      </c>
      <c r="L4177" s="107"/>
      <c r="M4177" s="110"/>
      <c r="N4177" s="109"/>
      <c r="P4177" s="38">
        <f t="shared" si="390"/>
        <v>0</v>
      </c>
      <c r="Q4177" s="105">
        <f t="shared" si="395"/>
        <v>0</v>
      </c>
      <c r="R4177" s="38">
        <f t="shared" si="391"/>
        <v>0</v>
      </c>
      <c r="S4177" s="40" t="str">
        <f t="shared" si="394"/>
        <v/>
      </c>
    </row>
    <row r="4178" spans="1:19">
      <c r="A4178" s="33"/>
      <c r="B4178" s="34"/>
      <c r="C4178" s="33"/>
      <c r="D4178" s="33"/>
      <c r="E4178" s="33"/>
      <c r="F4178" s="42"/>
      <c r="G4178" s="42"/>
      <c r="I4178">
        <f t="shared" si="392"/>
        <v>0</v>
      </c>
      <c r="J4178">
        <f t="shared" si="393"/>
        <v>0</v>
      </c>
      <c r="L4178" s="107"/>
      <c r="M4178" s="110"/>
      <c r="N4178" s="109"/>
      <c r="P4178" s="38">
        <f t="shared" si="390"/>
        <v>0</v>
      </c>
      <c r="Q4178" s="105">
        <f t="shared" si="395"/>
        <v>0</v>
      </c>
      <c r="R4178" s="38">
        <f t="shared" si="391"/>
        <v>0</v>
      </c>
      <c r="S4178" s="40" t="str">
        <f t="shared" si="394"/>
        <v/>
      </c>
    </row>
    <row r="4179" spans="1:19">
      <c r="A4179" s="33"/>
      <c r="B4179" s="34"/>
      <c r="C4179" s="33"/>
      <c r="D4179" s="33"/>
      <c r="E4179" s="33"/>
      <c r="F4179" s="42"/>
      <c r="G4179" s="42"/>
      <c r="I4179">
        <f t="shared" si="392"/>
        <v>0</v>
      </c>
      <c r="J4179">
        <f t="shared" si="393"/>
        <v>0</v>
      </c>
      <c r="L4179" s="107"/>
      <c r="M4179" s="110"/>
      <c r="N4179" s="109"/>
      <c r="P4179" s="38">
        <f t="shared" si="390"/>
        <v>0</v>
      </c>
      <c r="Q4179" s="105">
        <f t="shared" si="395"/>
        <v>0</v>
      </c>
      <c r="R4179" s="38">
        <f t="shared" si="391"/>
        <v>0</v>
      </c>
      <c r="S4179" s="40" t="str">
        <f t="shared" si="394"/>
        <v/>
      </c>
    </row>
    <row r="4180" spans="1:19">
      <c r="A4180" s="33"/>
      <c r="B4180" s="34"/>
      <c r="C4180" s="33"/>
      <c r="D4180" s="33"/>
      <c r="E4180" s="33"/>
      <c r="F4180" s="42"/>
      <c r="G4180" s="42"/>
      <c r="I4180">
        <f t="shared" si="392"/>
        <v>0</v>
      </c>
      <c r="J4180">
        <f t="shared" si="393"/>
        <v>0</v>
      </c>
      <c r="L4180" s="107"/>
      <c r="M4180" s="110"/>
      <c r="N4180" s="109"/>
      <c r="P4180" s="38">
        <f t="shared" si="390"/>
        <v>0</v>
      </c>
      <c r="Q4180" s="105">
        <f t="shared" si="395"/>
        <v>0</v>
      </c>
      <c r="R4180" s="38">
        <f t="shared" si="391"/>
        <v>0</v>
      </c>
      <c r="S4180" s="40" t="str">
        <f t="shared" si="394"/>
        <v/>
      </c>
    </row>
    <row r="4181" spans="1:19">
      <c r="A4181" s="33"/>
      <c r="B4181" s="34"/>
      <c r="C4181" s="33"/>
      <c r="D4181" s="33"/>
      <c r="E4181" s="33"/>
      <c r="F4181" s="42"/>
      <c r="G4181" s="42"/>
      <c r="I4181">
        <f t="shared" si="392"/>
        <v>0</v>
      </c>
      <c r="J4181">
        <f t="shared" si="393"/>
        <v>0</v>
      </c>
      <c r="L4181" s="107"/>
      <c r="M4181" s="110"/>
      <c r="N4181" s="109"/>
      <c r="P4181" s="38">
        <f t="shared" si="390"/>
        <v>0</v>
      </c>
      <c r="Q4181" s="105">
        <f t="shared" si="395"/>
        <v>0</v>
      </c>
      <c r="R4181" s="38">
        <f t="shared" si="391"/>
        <v>0</v>
      </c>
      <c r="S4181" s="40" t="str">
        <f t="shared" si="394"/>
        <v/>
      </c>
    </row>
    <row r="4182" spans="1:19">
      <c r="A4182" s="33"/>
      <c r="B4182" s="34"/>
      <c r="C4182" s="33"/>
      <c r="D4182" s="33"/>
      <c r="E4182" s="33"/>
      <c r="F4182" s="42"/>
      <c r="G4182" s="42"/>
      <c r="I4182">
        <f t="shared" si="392"/>
        <v>0</v>
      </c>
      <c r="J4182">
        <f t="shared" si="393"/>
        <v>0</v>
      </c>
      <c r="L4182" s="107"/>
      <c r="M4182" s="110"/>
      <c r="N4182" s="109"/>
      <c r="P4182" s="38">
        <f t="shared" si="390"/>
        <v>0</v>
      </c>
      <c r="Q4182" s="105">
        <f t="shared" si="395"/>
        <v>0</v>
      </c>
      <c r="R4182" s="38">
        <f t="shared" si="391"/>
        <v>0</v>
      </c>
      <c r="S4182" s="40" t="str">
        <f t="shared" si="394"/>
        <v/>
      </c>
    </row>
    <row r="4183" spans="1:19">
      <c r="A4183" s="33"/>
      <c r="B4183" s="34"/>
      <c r="C4183" s="33"/>
      <c r="D4183" s="33"/>
      <c r="E4183" s="33"/>
      <c r="F4183" s="42"/>
      <c r="G4183" s="42"/>
      <c r="I4183">
        <f t="shared" si="392"/>
        <v>0</v>
      </c>
      <c r="J4183">
        <f t="shared" si="393"/>
        <v>0</v>
      </c>
      <c r="L4183" s="107"/>
      <c r="M4183" s="110"/>
      <c r="N4183" s="109"/>
      <c r="P4183" s="38">
        <f t="shared" si="390"/>
        <v>0</v>
      </c>
      <c r="Q4183" s="105">
        <f t="shared" si="395"/>
        <v>0</v>
      </c>
      <c r="R4183" s="38">
        <f t="shared" si="391"/>
        <v>0</v>
      </c>
      <c r="S4183" s="40" t="str">
        <f t="shared" si="394"/>
        <v/>
      </c>
    </row>
    <row r="4184" spans="1:19">
      <c r="A4184" s="33"/>
      <c r="B4184" s="34"/>
      <c r="C4184" s="33"/>
      <c r="D4184" s="33"/>
      <c r="E4184" s="33"/>
      <c r="F4184" s="42"/>
      <c r="G4184" s="42"/>
      <c r="I4184">
        <f t="shared" si="392"/>
        <v>0</v>
      </c>
      <c r="J4184">
        <f t="shared" si="393"/>
        <v>0</v>
      </c>
      <c r="L4184" s="107"/>
      <c r="M4184" s="110"/>
      <c r="N4184" s="109"/>
      <c r="P4184" s="38">
        <f t="shared" si="390"/>
        <v>0</v>
      </c>
      <c r="Q4184" s="105">
        <f t="shared" si="395"/>
        <v>0</v>
      </c>
      <c r="R4184" s="38">
        <f t="shared" si="391"/>
        <v>0</v>
      </c>
      <c r="S4184" s="40" t="str">
        <f t="shared" si="394"/>
        <v/>
      </c>
    </row>
    <row r="4185" spans="1:19">
      <c r="A4185" s="33"/>
      <c r="B4185" s="34"/>
      <c r="C4185" s="33"/>
      <c r="D4185" s="33"/>
      <c r="E4185" s="33"/>
      <c r="F4185" s="42"/>
      <c r="G4185" s="42"/>
      <c r="I4185">
        <f t="shared" si="392"/>
        <v>0</v>
      </c>
      <c r="J4185">
        <f t="shared" si="393"/>
        <v>0</v>
      </c>
      <c r="L4185" s="107"/>
      <c r="M4185" s="110"/>
      <c r="N4185" s="109"/>
      <c r="P4185" s="38">
        <f t="shared" si="390"/>
        <v>0</v>
      </c>
      <c r="Q4185" s="105">
        <f t="shared" si="395"/>
        <v>0</v>
      </c>
      <c r="R4185" s="38">
        <f t="shared" si="391"/>
        <v>0</v>
      </c>
      <c r="S4185" s="40" t="str">
        <f t="shared" si="394"/>
        <v/>
      </c>
    </row>
    <row r="4186" spans="1:19">
      <c r="A4186" s="33"/>
      <c r="B4186" s="34"/>
      <c r="C4186" s="33"/>
      <c r="D4186" s="33"/>
      <c r="E4186" s="33"/>
      <c r="F4186" s="42"/>
      <c r="G4186" s="42"/>
      <c r="I4186">
        <f t="shared" si="392"/>
        <v>0</v>
      </c>
      <c r="J4186">
        <f t="shared" si="393"/>
        <v>0</v>
      </c>
      <c r="L4186" s="107"/>
      <c r="M4186" s="110"/>
      <c r="N4186" s="109"/>
      <c r="P4186" s="38">
        <f t="shared" si="390"/>
        <v>0</v>
      </c>
      <c r="Q4186" s="105">
        <f t="shared" si="395"/>
        <v>0</v>
      </c>
      <c r="R4186" s="38">
        <f t="shared" si="391"/>
        <v>0</v>
      </c>
      <c r="S4186" s="40" t="str">
        <f t="shared" si="394"/>
        <v/>
      </c>
    </row>
    <row r="4187" spans="1:19">
      <c r="A4187" s="33"/>
      <c r="B4187" s="34"/>
      <c r="C4187" s="33"/>
      <c r="D4187" s="33"/>
      <c r="E4187" s="33"/>
      <c r="F4187" s="42"/>
      <c r="G4187" s="42"/>
      <c r="I4187">
        <f t="shared" si="392"/>
        <v>0</v>
      </c>
      <c r="J4187">
        <f t="shared" si="393"/>
        <v>0</v>
      </c>
      <c r="L4187" s="107"/>
      <c r="M4187" s="110"/>
      <c r="N4187" s="109"/>
      <c r="P4187" s="38">
        <f t="shared" si="390"/>
        <v>0</v>
      </c>
      <c r="Q4187" s="105">
        <f t="shared" si="395"/>
        <v>0</v>
      </c>
      <c r="R4187" s="38">
        <f t="shared" si="391"/>
        <v>0</v>
      </c>
      <c r="S4187" s="40" t="str">
        <f t="shared" si="394"/>
        <v/>
      </c>
    </row>
    <row r="4188" spans="1:19">
      <c r="A4188" s="33"/>
      <c r="B4188" s="34"/>
      <c r="C4188" s="33"/>
      <c r="D4188" s="33"/>
      <c r="E4188" s="33"/>
      <c r="F4188" s="42"/>
      <c r="G4188" s="42"/>
      <c r="I4188">
        <f t="shared" si="392"/>
        <v>0</v>
      </c>
      <c r="J4188">
        <f t="shared" si="393"/>
        <v>0</v>
      </c>
      <c r="L4188" s="107"/>
      <c r="M4188" s="110"/>
      <c r="N4188" s="109"/>
      <c r="P4188" s="38">
        <f t="shared" si="390"/>
        <v>0</v>
      </c>
      <c r="Q4188" s="105">
        <f t="shared" si="395"/>
        <v>0</v>
      </c>
      <c r="R4188" s="38">
        <f t="shared" si="391"/>
        <v>0</v>
      </c>
      <c r="S4188" s="40" t="str">
        <f t="shared" si="394"/>
        <v/>
      </c>
    </row>
    <row r="4189" spans="1:19">
      <c r="A4189" s="33"/>
      <c r="B4189" s="34"/>
      <c r="C4189" s="33"/>
      <c r="D4189" s="33"/>
      <c r="E4189" s="33"/>
      <c r="F4189" s="42"/>
      <c r="G4189" s="42"/>
      <c r="I4189">
        <f t="shared" si="392"/>
        <v>0</v>
      </c>
      <c r="J4189">
        <f t="shared" si="393"/>
        <v>0</v>
      </c>
      <c r="L4189" s="107"/>
      <c r="M4189" s="110"/>
      <c r="N4189" s="109"/>
      <c r="P4189" s="38">
        <f t="shared" si="390"/>
        <v>0</v>
      </c>
      <c r="Q4189" s="105">
        <f t="shared" si="395"/>
        <v>0</v>
      </c>
      <c r="R4189" s="38">
        <f t="shared" si="391"/>
        <v>0</v>
      </c>
      <c r="S4189" s="40" t="str">
        <f t="shared" si="394"/>
        <v/>
      </c>
    </row>
    <row r="4190" spans="1:19">
      <c r="A4190" s="33"/>
      <c r="B4190" s="34"/>
      <c r="C4190" s="33"/>
      <c r="D4190" s="33"/>
      <c r="E4190" s="33"/>
      <c r="F4190" s="42"/>
      <c r="G4190" s="42"/>
      <c r="I4190">
        <f t="shared" si="392"/>
        <v>0</v>
      </c>
      <c r="J4190">
        <f t="shared" si="393"/>
        <v>0</v>
      </c>
      <c r="L4190" s="107"/>
      <c r="M4190" s="110"/>
      <c r="N4190" s="109"/>
      <c r="P4190" s="38">
        <f t="shared" si="390"/>
        <v>0</v>
      </c>
      <c r="Q4190" s="105">
        <f t="shared" si="395"/>
        <v>0</v>
      </c>
      <c r="R4190" s="38">
        <f t="shared" si="391"/>
        <v>0</v>
      </c>
      <c r="S4190" s="40" t="str">
        <f t="shared" si="394"/>
        <v/>
      </c>
    </row>
    <row r="4191" spans="1:19">
      <c r="A4191" s="33"/>
      <c r="B4191" s="34"/>
      <c r="C4191" s="33"/>
      <c r="D4191" s="33"/>
      <c r="E4191" s="33"/>
      <c r="F4191" s="42"/>
      <c r="G4191" s="42"/>
      <c r="I4191">
        <f t="shared" si="392"/>
        <v>0</v>
      </c>
      <c r="J4191">
        <f t="shared" si="393"/>
        <v>0</v>
      </c>
      <c r="L4191" s="107"/>
      <c r="M4191" s="110"/>
      <c r="N4191" s="109"/>
      <c r="P4191" s="38">
        <f t="shared" si="390"/>
        <v>0</v>
      </c>
      <c r="Q4191" s="105">
        <f t="shared" si="395"/>
        <v>0</v>
      </c>
      <c r="R4191" s="38">
        <f t="shared" si="391"/>
        <v>0</v>
      </c>
      <c r="S4191" s="40" t="str">
        <f t="shared" si="394"/>
        <v/>
      </c>
    </row>
    <row r="4192" spans="1:19">
      <c r="A4192" s="33"/>
      <c r="B4192" s="34"/>
      <c r="C4192" s="33"/>
      <c r="D4192" s="33"/>
      <c r="E4192" s="33"/>
      <c r="F4192" s="42"/>
      <c r="G4192" s="42"/>
      <c r="I4192">
        <f t="shared" si="392"/>
        <v>0</v>
      </c>
      <c r="J4192">
        <f t="shared" si="393"/>
        <v>0</v>
      </c>
      <c r="L4192" s="107"/>
      <c r="M4192" s="110"/>
      <c r="N4192" s="109"/>
      <c r="P4192" s="38">
        <f t="shared" si="390"/>
        <v>0</v>
      </c>
      <c r="Q4192" s="105">
        <f t="shared" si="395"/>
        <v>0</v>
      </c>
      <c r="R4192" s="38">
        <f t="shared" si="391"/>
        <v>0</v>
      </c>
      <c r="S4192" s="40" t="str">
        <f t="shared" si="394"/>
        <v/>
      </c>
    </row>
    <row r="4193" spans="1:19">
      <c r="A4193" s="33"/>
      <c r="B4193" s="34"/>
      <c r="C4193" s="33"/>
      <c r="D4193" s="33"/>
      <c r="E4193" s="33"/>
      <c r="F4193" s="42"/>
      <c r="G4193" s="42"/>
      <c r="I4193">
        <f t="shared" si="392"/>
        <v>0</v>
      </c>
      <c r="J4193">
        <f t="shared" si="393"/>
        <v>0</v>
      </c>
      <c r="L4193" s="107"/>
      <c r="M4193" s="110"/>
      <c r="N4193" s="109"/>
      <c r="P4193" s="38">
        <f t="shared" si="390"/>
        <v>0</v>
      </c>
      <c r="Q4193" s="105">
        <f t="shared" si="395"/>
        <v>0</v>
      </c>
      <c r="R4193" s="38">
        <f t="shared" si="391"/>
        <v>0</v>
      </c>
      <c r="S4193" s="40" t="str">
        <f t="shared" si="394"/>
        <v/>
      </c>
    </row>
    <row r="4194" spans="1:19">
      <c r="A4194" s="33"/>
      <c r="B4194" s="34"/>
      <c r="C4194" s="33"/>
      <c r="D4194" s="33"/>
      <c r="E4194" s="33"/>
      <c r="F4194" s="42"/>
      <c r="G4194" s="42"/>
      <c r="I4194">
        <f t="shared" si="392"/>
        <v>0</v>
      </c>
      <c r="J4194">
        <f t="shared" si="393"/>
        <v>0</v>
      </c>
      <c r="L4194" s="107"/>
      <c r="M4194" s="110"/>
      <c r="N4194" s="109"/>
      <c r="P4194" s="38">
        <f t="shared" si="390"/>
        <v>0</v>
      </c>
      <c r="Q4194" s="105">
        <f t="shared" si="395"/>
        <v>0</v>
      </c>
      <c r="R4194" s="38">
        <f t="shared" si="391"/>
        <v>0</v>
      </c>
      <c r="S4194" s="40" t="str">
        <f t="shared" si="394"/>
        <v/>
      </c>
    </row>
    <row r="4195" spans="1:19">
      <c r="A4195" s="33"/>
      <c r="B4195" s="34"/>
      <c r="C4195" s="33"/>
      <c r="D4195" s="33"/>
      <c r="E4195" s="33"/>
      <c r="F4195" s="42"/>
      <c r="G4195" s="42"/>
      <c r="I4195">
        <f t="shared" si="392"/>
        <v>0</v>
      </c>
      <c r="J4195">
        <f t="shared" si="393"/>
        <v>0</v>
      </c>
      <c r="L4195" s="107"/>
      <c r="M4195" s="110"/>
      <c r="N4195" s="109"/>
      <c r="P4195" s="38">
        <f t="shared" si="390"/>
        <v>0</v>
      </c>
      <c r="Q4195" s="105">
        <f t="shared" si="395"/>
        <v>0</v>
      </c>
      <c r="R4195" s="38">
        <f t="shared" si="391"/>
        <v>0</v>
      </c>
      <c r="S4195" s="40" t="str">
        <f t="shared" si="394"/>
        <v/>
      </c>
    </row>
    <row r="4196" spans="1:19">
      <c r="A4196" s="33"/>
      <c r="B4196" s="34"/>
      <c r="C4196" s="33"/>
      <c r="D4196" s="33"/>
      <c r="E4196" s="33"/>
      <c r="F4196" s="42"/>
      <c r="G4196" s="42"/>
      <c r="I4196">
        <f t="shared" si="392"/>
        <v>0</v>
      </c>
      <c r="J4196">
        <f t="shared" si="393"/>
        <v>0</v>
      </c>
      <c r="L4196" s="107"/>
      <c r="M4196" s="110"/>
      <c r="N4196" s="109"/>
      <c r="P4196" s="38">
        <f t="shared" si="390"/>
        <v>0</v>
      </c>
      <c r="Q4196" s="105">
        <f t="shared" si="395"/>
        <v>0</v>
      </c>
      <c r="R4196" s="38">
        <f t="shared" si="391"/>
        <v>0</v>
      </c>
      <c r="S4196" s="40" t="str">
        <f t="shared" si="394"/>
        <v/>
      </c>
    </row>
    <row r="4197" spans="1:19">
      <c r="A4197" s="33"/>
      <c r="B4197" s="34"/>
      <c r="C4197" s="33"/>
      <c r="D4197" s="33"/>
      <c r="E4197" s="33"/>
      <c r="F4197" s="42"/>
      <c r="G4197" s="42"/>
      <c r="I4197">
        <f t="shared" si="392"/>
        <v>0</v>
      </c>
      <c r="J4197">
        <f t="shared" si="393"/>
        <v>0</v>
      </c>
      <c r="L4197" s="107"/>
      <c r="M4197" s="110"/>
      <c r="N4197" s="109"/>
      <c r="P4197" s="38">
        <f t="shared" si="390"/>
        <v>0</v>
      </c>
      <c r="Q4197" s="105">
        <f t="shared" si="395"/>
        <v>0</v>
      </c>
      <c r="R4197" s="38">
        <f t="shared" si="391"/>
        <v>0</v>
      </c>
      <c r="S4197" s="40" t="str">
        <f t="shared" si="394"/>
        <v/>
      </c>
    </row>
    <row r="4198" spans="1:19">
      <c r="A4198" s="33"/>
      <c r="B4198" s="34"/>
      <c r="C4198" s="33"/>
      <c r="D4198" s="33"/>
      <c r="E4198" s="33"/>
      <c r="F4198" s="42"/>
      <c r="G4198" s="42"/>
      <c r="I4198">
        <f t="shared" si="392"/>
        <v>0</v>
      </c>
      <c r="J4198">
        <f t="shared" si="393"/>
        <v>0</v>
      </c>
      <c r="L4198" s="107"/>
      <c r="M4198" s="110"/>
      <c r="N4198" s="109"/>
      <c r="P4198" s="38">
        <f t="shared" si="390"/>
        <v>0</v>
      </c>
      <c r="Q4198" s="105">
        <f t="shared" si="395"/>
        <v>0</v>
      </c>
      <c r="R4198" s="38">
        <f t="shared" si="391"/>
        <v>0</v>
      </c>
      <c r="S4198" s="40" t="str">
        <f t="shared" si="394"/>
        <v/>
      </c>
    </row>
    <row r="4199" spans="1:19">
      <c r="A4199" s="33"/>
      <c r="B4199" s="34"/>
      <c r="C4199" s="33"/>
      <c r="D4199" s="33"/>
      <c r="E4199" s="33"/>
      <c r="F4199" s="42"/>
      <c r="G4199" s="42"/>
      <c r="I4199">
        <f t="shared" si="392"/>
        <v>0</v>
      </c>
      <c r="J4199">
        <f t="shared" si="393"/>
        <v>0</v>
      </c>
      <c r="L4199" s="107"/>
      <c r="M4199" s="110"/>
      <c r="N4199" s="109"/>
      <c r="P4199" s="38">
        <f t="shared" si="390"/>
        <v>0</v>
      </c>
      <c r="Q4199" s="105">
        <f t="shared" si="395"/>
        <v>0</v>
      </c>
      <c r="R4199" s="38">
        <f t="shared" si="391"/>
        <v>0</v>
      </c>
      <c r="S4199" s="40" t="str">
        <f t="shared" si="394"/>
        <v/>
      </c>
    </row>
    <row r="4200" spans="1:19">
      <c r="A4200" s="33"/>
      <c r="B4200" s="34"/>
      <c r="C4200" s="33"/>
      <c r="D4200" s="33"/>
      <c r="E4200" s="33"/>
      <c r="F4200" s="42"/>
      <c r="G4200" s="42"/>
      <c r="I4200">
        <f t="shared" si="392"/>
        <v>0</v>
      </c>
      <c r="J4200">
        <f t="shared" si="393"/>
        <v>0</v>
      </c>
      <c r="L4200" s="107"/>
      <c r="M4200" s="110"/>
      <c r="N4200" s="109"/>
      <c r="P4200" s="38">
        <f t="shared" si="390"/>
        <v>0</v>
      </c>
      <c r="Q4200" s="105">
        <f t="shared" si="395"/>
        <v>0</v>
      </c>
      <c r="R4200" s="38">
        <f t="shared" si="391"/>
        <v>0</v>
      </c>
      <c r="S4200" s="40" t="str">
        <f t="shared" si="394"/>
        <v/>
      </c>
    </row>
    <row r="4201" spans="1:19">
      <c r="A4201" s="33"/>
      <c r="B4201" s="34"/>
      <c r="C4201" s="33"/>
      <c r="D4201" s="33"/>
      <c r="E4201" s="33"/>
      <c r="F4201" s="42"/>
      <c r="G4201" s="42"/>
      <c r="I4201">
        <f t="shared" si="392"/>
        <v>0</v>
      </c>
      <c r="J4201">
        <f t="shared" si="393"/>
        <v>0</v>
      </c>
      <c r="L4201" s="107"/>
      <c r="M4201" s="110"/>
      <c r="N4201" s="109"/>
      <c r="P4201" s="38">
        <f t="shared" si="390"/>
        <v>0</v>
      </c>
      <c r="Q4201" s="105">
        <f t="shared" si="395"/>
        <v>0</v>
      </c>
      <c r="R4201" s="38">
        <f t="shared" si="391"/>
        <v>0</v>
      </c>
      <c r="S4201" s="40" t="str">
        <f t="shared" si="394"/>
        <v/>
      </c>
    </row>
    <row r="4202" spans="1:19">
      <c r="A4202" s="33"/>
      <c r="B4202" s="34"/>
      <c r="C4202" s="33"/>
      <c r="D4202" s="33"/>
      <c r="E4202" s="33"/>
      <c r="F4202" s="42"/>
      <c r="G4202" s="42"/>
      <c r="I4202">
        <f t="shared" si="392"/>
        <v>0</v>
      </c>
      <c r="J4202">
        <f t="shared" si="393"/>
        <v>0</v>
      </c>
      <c r="L4202" s="107"/>
      <c r="M4202" s="110"/>
      <c r="N4202" s="109"/>
      <c r="P4202" s="38">
        <f t="shared" si="390"/>
        <v>0</v>
      </c>
      <c r="Q4202" s="105">
        <f t="shared" si="395"/>
        <v>0</v>
      </c>
      <c r="R4202" s="38">
        <f t="shared" si="391"/>
        <v>0</v>
      </c>
      <c r="S4202" s="40" t="str">
        <f t="shared" si="394"/>
        <v/>
      </c>
    </row>
    <row r="4203" spans="1:19">
      <c r="A4203" s="33"/>
      <c r="B4203" s="34"/>
      <c r="C4203" s="33"/>
      <c r="D4203" s="33"/>
      <c r="E4203" s="33"/>
      <c r="F4203" s="42"/>
      <c r="G4203" s="42"/>
      <c r="I4203">
        <f t="shared" si="392"/>
        <v>0</v>
      </c>
      <c r="J4203">
        <f t="shared" si="393"/>
        <v>0</v>
      </c>
      <c r="L4203" s="107"/>
      <c r="M4203" s="110"/>
      <c r="N4203" s="109"/>
      <c r="P4203" s="38">
        <f t="shared" si="390"/>
        <v>0</v>
      </c>
      <c r="Q4203" s="105">
        <f t="shared" si="395"/>
        <v>0</v>
      </c>
      <c r="R4203" s="38">
        <f t="shared" si="391"/>
        <v>0</v>
      </c>
      <c r="S4203" s="40" t="str">
        <f t="shared" si="394"/>
        <v/>
      </c>
    </row>
    <row r="4204" spans="1:19">
      <c r="A4204" s="33"/>
      <c r="B4204" s="34"/>
      <c r="C4204" s="33"/>
      <c r="D4204" s="33"/>
      <c r="E4204" s="33"/>
      <c r="F4204" s="42"/>
      <c r="G4204" s="42"/>
      <c r="I4204">
        <f t="shared" si="392"/>
        <v>0</v>
      </c>
      <c r="J4204">
        <f t="shared" si="393"/>
        <v>0</v>
      </c>
      <c r="L4204" s="107"/>
      <c r="M4204" s="110"/>
      <c r="N4204" s="109"/>
      <c r="P4204" s="38">
        <f t="shared" si="390"/>
        <v>0</v>
      </c>
      <c r="Q4204" s="105">
        <f t="shared" si="395"/>
        <v>0</v>
      </c>
      <c r="R4204" s="38">
        <f t="shared" si="391"/>
        <v>0</v>
      </c>
      <c r="S4204" s="40" t="str">
        <f t="shared" si="394"/>
        <v/>
      </c>
    </row>
    <row r="4205" spans="1:19">
      <c r="A4205" s="33"/>
      <c r="B4205" s="34"/>
      <c r="C4205" s="33"/>
      <c r="D4205" s="33"/>
      <c r="E4205" s="33"/>
      <c r="F4205" s="42"/>
      <c r="G4205" s="42"/>
      <c r="I4205">
        <f t="shared" si="392"/>
        <v>0</v>
      </c>
      <c r="J4205">
        <f t="shared" si="393"/>
        <v>0</v>
      </c>
      <c r="L4205" s="107"/>
      <c r="M4205" s="110"/>
      <c r="N4205" s="109"/>
      <c r="P4205" s="38">
        <f t="shared" si="390"/>
        <v>0</v>
      </c>
      <c r="Q4205" s="105">
        <f t="shared" si="395"/>
        <v>0</v>
      </c>
      <c r="R4205" s="38">
        <f t="shared" si="391"/>
        <v>0</v>
      </c>
      <c r="S4205" s="40" t="str">
        <f t="shared" si="394"/>
        <v/>
      </c>
    </row>
    <row r="4206" spans="1:19">
      <c r="A4206" s="33"/>
      <c r="B4206" s="34"/>
      <c r="C4206" s="33"/>
      <c r="D4206" s="33"/>
      <c r="E4206" s="33"/>
      <c r="F4206" s="42"/>
      <c r="G4206" s="42"/>
      <c r="I4206">
        <f t="shared" si="392"/>
        <v>0</v>
      </c>
      <c r="J4206">
        <f t="shared" si="393"/>
        <v>0</v>
      </c>
      <c r="L4206" s="107"/>
      <c r="M4206" s="110"/>
      <c r="N4206" s="109"/>
      <c r="P4206" s="38">
        <f t="shared" si="390"/>
        <v>0</v>
      </c>
      <c r="Q4206" s="105">
        <f t="shared" si="395"/>
        <v>0</v>
      </c>
      <c r="R4206" s="38">
        <f t="shared" si="391"/>
        <v>0</v>
      </c>
      <c r="S4206" s="40" t="str">
        <f t="shared" si="394"/>
        <v/>
      </c>
    </row>
    <row r="4207" spans="1:19">
      <c r="A4207" s="33"/>
      <c r="B4207" s="34"/>
      <c r="C4207" s="33"/>
      <c r="D4207" s="33"/>
      <c r="E4207" s="33"/>
      <c r="F4207" s="42"/>
      <c r="G4207" s="42"/>
      <c r="I4207">
        <f t="shared" si="392"/>
        <v>0</v>
      </c>
      <c r="J4207">
        <f t="shared" si="393"/>
        <v>0</v>
      </c>
      <c r="L4207" s="107"/>
      <c r="M4207" s="110"/>
      <c r="N4207" s="109"/>
      <c r="P4207" s="38">
        <f t="shared" si="390"/>
        <v>0</v>
      </c>
      <c r="Q4207" s="105">
        <f t="shared" si="395"/>
        <v>0</v>
      </c>
      <c r="R4207" s="38">
        <f t="shared" si="391"/>
        <v>0</v>
      </c>
      <c r="S4207" s="40" t="str">
        <f t="shared" si="394"/>
        <v/>
      </c>
    </row>
    <row r="4208" spans="1:19">
      <c r="A4208" s="33"/>
      <c r="B4208" s="34"/>
      <c r="C4208" s="33"/>
      <c r="D4208" s="33"/>
      <c r="E4208" s="33"/>
      <c r="F4208" s="42"/>
      <c r="G4208" s="42"/>
      <c r="I4208">
        <f t="shared" si="392"/>
        <v>0</v>
      </c>
      <c r="J4208">
        <f t="shared" si="393"/>
        <v>0</v>
      </c>
      <c r="L4208" s="107"/>
      <c r="M4208" s="110"/>
      <c r="N4208" s="109"/>
      <c r="P4208" s="38">
        <f t="shared" si="390"/>
        <v>0</v>
      </c>
      <c r="Q4208" s="105">
        <f t="shared" si="395"/>
        <v>0</v>
      </c>
      <c r="R4208" s="38">
        <f t="shared" si="391"/>
        <v>0</v>
      </c>
      <c r="S4208" s="40" t="str">
        <f t="shared" si="394"/>
        <v/>
      </c>
    </row>
    <row r="4209" spans="1:19">
      <c r="A4209" s="33"/>
      <c r="B4209" s="34"/>
      <c r="C4209" s="33"/>
      <c r="D4209" s="33"/>
      <c r="E4209" s="33"/>
      <c r="F4209" s="42"/>
      <c r="G4209" s="42"/>
      <c r="I4209">
        <f t="shared" si="392"/>
        <v>0</v>
      </c>
      <c r="J4209">
        <f t="shared" si="393"/>
        <v>0</v>
      </c>
      <c r="L4209" s="107"/>
      <c r="M4209" s="110"/>
      <c r="N4209" s="109"/>
      <c r="P4209" s="38">
        <f t="shared" si="390"/>
        <v>0</v>
      </c>
      <c r="Q4209" s="105">
        <f t="shared" si="395"/>
        <v>0</v>
      </c>
      <c r="R4209" s="38">
        <f t="shared" si="391"/>
        <v>0</v>
      </c>
      <c r="S4209" s="40" t="str">
        <f t="shared" si="394"/>
        <v/>
      </c>
    </row>
    <row r="4210" spans="1:19">
      <c r="A4210" s="33"/>
      <c r="B4210" s="34"/>
      <c r="C4210" s="33"/>
      <c r="D4210" s="33"/>
      <c r="E4210" s="33"/>
      <c r="F4210" s="42"/>
      <c r="G4210" s="42"/>
      <c r="I4210">
        <f t="shared" si="392"/>
        <v>0</v>
      </c>
      <c r="J4210">
        <f t="shared" si="393"/>
        <v>0</v>
      </c>
      <c r="L4210" s="107"/>
      <c r="M4210" s="110"/>
      <c r="N4210" s="109"/>
      <c r="P4210" s="38">
        <f t="shared" si="390"/>
        <v>0</v>
      </c>
      <c r="Q4210" s="105">
        <f t="shared" si="395"/>
        <v>0</v>
      </c>
      <c r="R4210" s="38">
        <f t="shared" si="391"/>
        <v>0</v>
      </c>
      <c r="S4210" s="40" t="str">
        <f t="shared" si="394"/>
        <v/>
      </c>
    </row>
    <row r="4211" spans="1:19">
      <c r="A4211" s="33"/>
      <c r="B4211" s="34"/>
      <c r="C4211" s="33"/>
      <c r="D4211" s="33"/>
      <c r="E4211" s="33"/>
      <c r="F4211" s="42"/>
      <c r="G4211" s="42"/>
      <c r="I4211">
        <f t="shared" si="392"/>
        <v>0</v>
      </c>
      <c r="J4211">
        <f t="shared" si="393"/>
        <v>0</v>
      </c>
      <c r="L4211" s="107"/>
      <c r="M4211" s="110"/>
      <c r="N4211" s="109"/>
      <c r="P4211" s="38">
        <f t="shared" si="390"/>
        <v>0</v>
      </c>
      <c r="Q4211" s="105">
        <f t="shared" si="395"/>
        <v>0</v>
      </c>
      <c r="R4211" s="38">
        <f t="shared" si="391"/>
        <v>0</v>
      </c>
      <c r="S4211" s="40" t="str">
        <f t="shared" si="394"/>
        <v/>
      </c>
    </row>
    <row r="4212" spans="1:19">
      <c r="A4212" s="33"/>
      <c r="B4212" s="34"/>
      <c r="C4212" s="33"/>
      <c r="D4212" s="33"/>
      <c r="E4212" s="33"/>
      <c r="F4212" s="42"/>
      <c r="G4212" s="42"/>
      <c r="I4212">
        <f t="shared" si="392"/>
        <v>0</v>
      </c>
      <c r="J4212">
        <f t="shared" si="393"/>
        <v>0</v>
      </c>
      <c r="L4212" s="107"/>
      <c r="M4212" s="110"/>
      <c r="N4212" s="109"/>
      <c r="P4212" s="38">
        <f t="shared" si="390"/>
        <v>0</v>
      </c>
      <c r="Q4212" s="105">
        <f t="shared" si="395"/>
        <v>0</v>
      </c>
      <c r="R4212" s="38">
        <f t="shared" si="391"/>
        <v>0</v>
      </c>
      <c r="S4212" s="40" t="str">
        <f t="shared" si="394"/>
        <v/>
      </c>
    </row>
    <row r="4213" spans="1:19">
      <c r="A4213" s="33"/>
      <c r="B4213" s="34"/>
      <c r="C4213" s="33"/>
      <c r="D4213" s="33"/>
      <c r="E4213" s="33"/>
      <c r="F4213" s="42"/>
      <c r="G4213" s="42"/>
      <c r="I4213">
        <f t="shared" si="392"/>
        <v>0</v>
      </c>
      <c r="J4213">
        <f t="shared" si="393"/>
        <v>0</v>
      </c>
      <c r="L4213" s="107"/>
      <c r="M4213" s="110"/>
      <c r="N4213" s="109"/>
      <c r="P4213" s="38">
        <f t="shared" si="390"/>
        <v>0</v>
      </c>
      <c r="Q4213" s="105">
        <f t="shared" si="395"/>
        <v>0</v>
      </c>
      <c r="R4213" s="38">
        <f t="shared" si="391"/>
        <v>0</v>
      </c>
      <c r="S4213" s="40" t="str">
        <f t="shared" si="394"/>
        <v/>
      </c>
    </row>
    <row r="4214" spans="1:19">
      <c r="A4214" s="33"/>
      <c r="B4214" s="34"/>
      <c r="C4214" s="33"/>
      <c r="D4214" s="33"/>
      <c r="E4214" s="33"/>
      <c r="F4214" s="42"/>
      <c r="G4214" s="42"/>
      <c r="I4214">
        <f t="shared" si="392"/>
        <v>0</v>
      </c>
      <c r="J4214">
        <f t="shared" si="393"/>
        <v>0</v>
      </c>
      <c r="L4214" s="107"/>
      <c r="M4214" s="110"/>
      <c r="N4214" s="109"/>
      <c r="P4214" s="38">
        <f t="shared" si="390"/>
        <v>0</v>
      </c>
      <c r="Q4214" s="105">
        <f t="shared" si="395"/>
        <v>0</v>
      </c>
      <c r="R4214" s="38">
        <f t="shared" si="391"/>
        <v>0</v>
      </c>
      <c r="S4214" s="40" t="str">
        <f t="shared" si="394"/>
        <v/>
      </c>
    </row>
    <row r="4215" spans="1:19">
      <c r="A4215" s="33"/>
      <c r="B4215" s="34"/>
      <c r="C4215" s="33"/>
      <c r="D4215" s="33"/>
      <c r="E4215" s="33"/>
      <c r="F4215" s="42"/>
      <c r="G4215" s="42"/>
      <c r="I4215">
        <f t="shared" si="392"/>
        <v>0</v>
      </c>
      <c r="J4215">
        <f t="shared" si="393"/>
        <v>0</v>
      </c>
      <c r="L4215" s="107"/>
      <c r="M4215" s="110"/>
      <c r="N4215" s="109"/>
      <c r="P4215" s="38">
        <f t="shared" ref="P4215:P4278" si="396">I4215*L4215/1000</f>
        <v>0</v>
      </c>
      <c r="Q4215" s="105">
        <f t="shared" si="395"/>
        <v>0</v>
      </c>
      <c r="R4215" s="38">
        <f t="shared" ref="R4215:R4278" si="397">J4215*N4215/1000</f>
        <v>0</v>
      </c>
      <c r="S4215" s="40" t="str">
        <f t="shared" si="394"/>
        <v/>
      </c>
    </row>
    <row r="4216" spans="1:19">
      <c r="A4216" s="33"/>
      <c r="B4216" s="34"/>
      <c r="C4216" s="33"/>
      <c r="D4216" s="33"/>
      <c r="E4216" s="33"/>
      <c r="F4216" s="42"/>
      <c r="G4216" s="42"/>
      <c r="I4216">
        <f t="shared" ref="I4216:I4279" si="398">IF(OR(E4216="R",E4216="E"),D4216,IF(D4216&gt;=E4216,D4216-E4216,0))</f>
        <v>0</v>
      </c>
      <c r="J4216">
        <f t="shared" ref="J4216:J4279" si="399">IF(OR(E4216="R",E4216="E"),0,IF(E4216&gt;D4216,E4216-D4216,0))</f>
        <v>0</v>
      </c>
      <c r="L4216" s="107"/>
      <c r="M4216" s="110"/>
      <c r="N4216" s="109"/>
      <c r="P4216" s="38">
        <f t="shared" si="396"/>
        <v>0</v>
      </c>
      <c r="Q4216" s="105">
        <f t="shared" si="395"/>
        <v>0</v>
      </c>
      <c r="R4216" s="38">
        <f t="shared" si="397"/>
        <v>0</v>
      </c>
      <c r="S4216" s="40" t="str">
        <f t="shared" si="394"/>
        <v/>
      </c>
    </row>
    <row r="4217" spans="1:19">
      <c r="A4217" s="33"/>
      <c r="B4217" s="34"/>
      <c r="C4217" s="33"/>
      <c r="D4217" s="33"/>
      <c r="E4217" s="33"/>
      <c r="F4217" s="42"/>
      <c r="G4217" s="42"/>
      <c r="I4217">
        <f t="shared" si="398"/>
        <v>0</v>
      </c>
      <c r="J4217">
        <f t="shared" si="399"/>
        <v>0</v>
      </c>
      <c r="L4217" s="107"/>
      <c r="M4217" s="110"/>
      <c r="N4217" s="109"/>
      <c r="P4217" s="38">
        <f t="shared" si="396"/>
        <v>0</v>
      </c>
      <c r="Q4217" s="105">
        <f t="shared" si="395"/>
        <v>0</v>
      </c>
      <c r="R4217" s="38">
        <f t="shared" si="397"/>
        <v>0</v>
      </c>
      <c r="S4217" s="40" t="str">
        <f t="shared" si="394"/>
        <v/>
      </c>
    </row>
    <row r="4218" spans="1:19">
      <c r="A4218" s="33"/>
      <c r="B4218" s="34"/>
      <c r="C4218" s="33"/>
      <c r="D4218" s="33"/>
      <c r="E4218" s="33"/>
      <c r="F4218" s="42"/>
      <c r="G4218" s="42"/>
      <c r="I4218">
        <f t="shared" si="398"/>
        <v>0</v>
      </c>
      <c r="J4218">
        <f t="shared" si="399"/>
        <v>0</v>
      </c>
      <c r="L4218" s="107"/>
      <c r="M4218" s="110"/>
      <c r="N4218" s="109"/>
      <c r="P4218" s="38">
        <f t="shared" si="396"/>
        <v>0</v>
      </c>
      <c r="Q4218" s="105">
        <f t="shared" si="395"/>
        <v>0</v>
      </c>
      <c r="R4218" s="38">
        <f t="shared" si="397"/>
        <v>0</v>
      </c>
      <c r="S4218" s="40" t="str">
        <f t="shared" si="394"/>
        <v/>
      </c>
    </row>
    <row r="4219" spans="1:19">
      <c r="A4219" s="33"/>
      <c r="B4219" s="34"/>
      <c r="C4219" s="33"/>
      <c r="D4219" s="33"/>
      <c r="E4219" s="33"/>
      <c r="F4219" s="42"/>
      <c r="G4219" s="42"/>
      <c r="I4219">
        <f t="shared" si="398"/>
        <v>0</v>
      </c>
      <c r="J4219">
        <f t="shared" si="399"/>
        <v>0</v>
      </c>
      <c r="L4219" s="107"/>
      <c r="M4219" s="110"/>
      <c r="N4219" s="109"/>
      <c r="P4219" s="38">
        <f t="shared" si="396"/>
        <v>0</v>
      </c>
      <c r="Q4219" s="105">
        <f t="shared" si="395"/>
        <v>0</v>
      </c>
      <c r="R4219" s="38">
        <f t="shared" si="397"/>
        <v>0</v>
      </c>
      <c r="S4219" s="40" t="str">
        <f t="shared" si="394"/>
        <v/>
      </c>
    </row>
    <row r="4220" spans="1:19">
      <c r="A4220" s="33"/>
      <c r="B4220" s="34"/>
      <c r="C4220" s="33"/>
      <c r="D4220" s="33"/>
      <c r="E4220" s="33"/>
      <c r="F4220" s="42"/>
      <c r="G4220" s="42"/>
      <c r="I4220">
        <f t="shared" si="398"/>
        <v>0</v>
      </c>
      <c r="J4220">
        <f t="shared" si="399"/>
        <v>0</v>
      </c>
      <c r="L4220" s="107"/>
      <c r="M4220" s="110"/>
      <c r="N4220" s="109"/>
      <c r="P4220" s="38">
        <f t="shared" si="396"/>
        <v>0</v>
      </c>
      <c r="Q4220" s="105">
        <f t="shared" si="395"/>
        <v>0</v>
      </c>
      <c r="R4220" s="38">
        <f t="shared" si="397"/>
        <v>0</v>
      </c>
      <c r="S4220" s="40" t="str">
        <f t="shared" si="394"/>
        <v/>
      </c>
    </row>
    <row r="4221" spans="1:19">
      <c r="A4221" s="33"/>
      <c r="B4221" s="34"/>
      <c r="C4221" s="33"/>
      <c r="D4221" s="33"/>
      <c r="E4221" s="33"/>
      <c r="F4221" s="42"/>
      <c r="G4221" s="42"/>
      <c r="I4221">
        <f t="shared" si="398"/>
        <v>0</v>
      </c>
      <c r="J4221">
        <f t="shared" si="399"/>
        <v>0</v>
      </c>
      <c r="L4221" s="107"/>
      <c r="M4221" s="110"/>
      <c r="N4221" s="109"/>
      <c r="P4221" s="38">
        <f t="shared" si="396"/>
        <v>0</v>
      </c>
      <c r="Q4221" s="105">
        <f t="shared" si="395"/>
        <v>0</v>
      </c>
      <c r="R4221" s="38">
        <f t="shared" si="397"/>
        <v>0</v>
      </c>
      <c r="S4221" s="40" t="str">
        <f t="shared" si="394"/>
        <v/>
      </c>
    </row>
    <row r="4222" spans="1:19">
      <c r="A4222" s="33"/>
      <c r="B4222" s="34"/>
      <c r="C4222" s="33"/>
      <c r="D4222" s="33"/>
      <c r="E4222" s="33"/>
      <c r="F4222" s="42"/>
      <c r="G4222" s="42"/>
      <c r="I4222">
        <f t="shared" si="398"/>
        <v>0</v>
      </c>
      <c r="J4222">
        <f t="shared" si="399"/>
        <v>0</v>
      </c>
      <c r="L4222" s="107"/>
      <c r="M4222" s="110"/>
      <c r="N4222" s="109"/>
      <c r="P4222" s="38">
        <f t="shared" si="396"/>
        <v>0</v>
      </c>
      <c r="Q4222" s="105">
        <f t="shared" si="395"/>
        <v>0</v>
      </c>
      <c r="R4222" s="38">
        <f t="shared" si="397"/>
        <v>0</v>
      </c>
      <c r="S4222" s="40" t="str">
        <f t="shared" si="394"/>
        <v/>
      </c>
    </row>
    <row r="4223" spans="1:19">
      <c r="A4223" s="33"/>
      <c r="B4223" s="34"/>
      <c r="C4223" s="33"/>
      <c r="D4223" s="33"/>
      <c r="E4223" s="33"/>
      <c r="F4223" s="42"/>
      <c r="G4223" s="42"/>
      <c r="I4223">
        <f t="shared" si="398"/>
        <v>0</v>
      </c>
      <c r="J4223">
        <f t="shared" si="399"/>
        <v>0</v>
      </c>
      <c r="L4223" s="107"/>
      <c r="M4223" s="110"/>
      <c r="N4223" s="109"/>
      <c r="P4223" s="38">
        <f t="shared" si="396"/>
        <v>0</v>
      </c>
      <c r="Q4223" s="105">
        <f t="shared" si="395"/>
        <v>0</v>
      </c>
      <c r="R4223" s="38">
        <f t="shared" si="397"/>
        <v>0</v>
      </c>
      <c r="S4223" s="40" t="str">
        <f t="shared" si="394"/>
        <v/>
      </c>
    </row>
    <row r="4224" spans="1:19">
      <c r="A4224" s="33"/>
      <c r="B4224" s="34"/>
      <c r="C4224" s="33"/>
      <c r="D4224" s="33"/>
      <c r="E4224" s="33"/>
      <c r="F4224" s="42"/>
      <c r="G4224" s="42"/>
      <c r="I4224">
        <f t="shared" si="398"/>
        <v>0</v>
      </c>
      <c r="J4224">
        <f t="shared" si="399"/>
        <v>0</v>
      </c>
      <c r="L4224" s="107"/>
      <c r="M4224" s="110"/>
      <c r="N4224" s="109"/>
      <c r="P4224" s="38">
        <f t="shared" si="396"/>
        <v>0</v>
      </c>
      <c r="Q4224" s="105">
        <f t="shared" si="395"/>
        <v>0</v>
      </c>
      <c r="R4224" s="38">
        <f t="shared" si="397"/>
        <v>0</v>
      </c>
      <c r="S4224" s="40" t="str">
        <f t="shared" si="394"/>
        <v/>
      </c>
    </row>
    <row r="4225" spans="1:19">
      <c r="A4225" s="33"/>
      <c r="B4225" s="34"/>
      <c r="C4225" s="33"/>
      <c r="D4225" s="33"/>
      <c r="E4225" s="33"/>
      <c r="F4225" s="42"/>
      <c r="G4225" s="42"/>
      <c r="I4225">
        <f t="shared" si="398"/>
        <v>0</v>
      </c>
      <c r="J4225">
        <f t="shared" si="399"/>
        <v>0</v>
      </c>
      <c r="L4225" s="107"/>
      <c r="M4225" s="110"/>
      <c r="N4225" s="109"/>
      <c r="P4225" s="38">
        <f t="shared" si="396"/>
        <v>0</v>
      </c>
      <c r="Q4225" s="105">
        <f t="shared" si="395"/>
        <v>0</v>
      </c>
      <c r="R4225" s="38">
        <f t="shared" si="397"/>
        <v>0</v>
      </c>
      <c r="S4225" s="40" t="str">
        <f t="shared" si="394"/>
        <v/>
      </c>
    </row>
    <row r="4226" spans="1:19">
      <c r="A4226" s="33"/>
      <c r="B4226" s="34"/>
      <c r="C4226" s="33"/>
      <c r="D4226" s="33"/>
      <c r="E4226" s="33"/>
      <c r="F4226" s="42"/>
      <c r="G4226" s="42"/>
      <c r="I4226">
        <f t="shared" si="398"/>
        <v>0</v>
      </c>
      <c r="J4226">
        <f t="shared" si="399"/>
        <v>0</v>
      </c>
      <c r="L4226" s="107"/>
      <c r="M4226" s="110"/>
      <c r="N4226" s="109"/>
      <c r="P4226" s="38">
        <f t="shared" si="396"/>
        <v>0</v>
      </c>
      <c r="Q4226" s="105">
        <f t="shared" si="395"/>
        <v>0</v>
      </c>
      <c r="R4226" s="38">
        <f t="shared" si="397"/>
        <v>0</v>
      </c>
      <c r="S4226" s="40" t="str">
        <f t="shared" si="394"/>
        <v/>
      </c>
    </row>
    <row r="4227" spans="1:19">
      <c r="A4227" s="33"/>
      <c r="B4227" s="34"/>
      <c r="C4227" s="33"/>
      <c r="D4227" s="33"/>
      <c r="E4227" s="33"/>
      <c r="F4227" s="42"/>
      <c r="G4227" s="42"/>
      <c r="I4227">
        <f t="shared" si="398"/>
        <v>0</v>
      </c>
      <c r="J4227">
        <f t="shared" si="399"/>
        <v>0</v>
      </c>
      <c r="L4227" s="107"/>
      <c r="M4227" s="110"/>
      <c r="N4227" s="109"/>
      <c r="P4227" s="38">
        <f t="shared" si="396"/>
        <v>0</v>
      </c>
      <c r="Q4227" s="105">
        <f t="shared" si="395"/>
        <v>0</v>
      </c>
      <c r="R4227" s="38">
        <f t="shared" si="397"/>
        <v>0</v>
      </c>
      <c r="S4227" s="40" t="str">
        <f t="shared" si="394"/>
        <v/>
      </c>
    </row>
    <row r="4228" spans="1:19">
      <c r="A4228" s="33"/>
      <c r="B4228" s="34"/>
      <c r="C4228" s="33"/>
      <c r="D4228" s="33"/>
      <c r="E4228" s="33"/>
      <c r="F4228" s="42"/>
      <c r="G4228" s="42"/>
      <c r="I4228">
        <f t="shared" si="398"/>
        <v>0</v>
      </c>
      <c r="J4228">
        <f t="shared" si="399"/>
        <v>0</v>
      </c>
      <c r="L4228" s="107"/>
      <c r="M4228" s="110"/>
      <c r="N4228" s="109"/>
      <c r="P4228" s="38">
        <f t="shared" si="396"/>
        <v>0</v>
      </c>
      <c r="Q4228" s="105">
        <f t="shared" si="395"/>
        <v>0</v>
      </c>
      <c r="R4228" s="38">
        <f t="shared" si="397"/>
        <v>0</v>
      </c>
      <c r="S4228" s="40" t="str">
        <f t="shared" si="394"/>
        <v/>
      </c>
    </row>
    <row r="4229" spans="1:19">
      <c r="A4229" s="33"/>
      <c r="B4229" s="34"/>
      <c r="C4229" s="33"/>
      <c r="D4229" s="33"/>
      <c r="E4229" s="33"/>
      <c r="F4229" s="42"/>
      <c r="G4229" s="42"/>
      <c r="I4229">
        <f t="shared" si="398"/>
        <v>0</v>
      </c>
      <c r="J4229">
        <f t="shared" si="399"/>
        <v>0</v>
      </c>
      <c r="L4229" s="107"/>
      <c r="M4229" s="110"/>
      <c r="N4229" s="109"/>
      <c r="P4229" s="38">
        <f t="shared" si="396"/>
        <v>0</v>
      </c>
      <c r="Q4229" s="105">
        <f t="shared" si="395"/>
        <v>0</v>
      </c>
      <c r="R4229" s="38">
        <f t="shared" si="397"/>
        <v>0</v>
      </c>
      <c r="S4229" s="40" t="str">
        <f t="shared" si="394"/>
        <v/>
      </c>
    </row>
    <row r="4230" spans="1:19">
      <c r="A4230" s="33"/>
      <c r="B4230" s="34"/>
      <c r="C4230" s="33"/>
      <c r="D4230" s="33"/>
      <c r="E4230" s="33"/>
      <c r="F4230" s="42"/>
      <c r="G4230" s="42"/>
      <c r="I4230">
        <f t="shared" si="398"/>
        <v>0</v>
      </c>
      <c r="J4230">
        <f t="shared" si="399"/>
        <v>0</v>
      </c>
      <c r="L4230" s="107"/>
      <c r="M4230" s="110"/>
      <c r="N4230" s="109"/>
      <c r="P4230" s="38">
        <f t="shared" si="396"/>
        <v>0</v>
      </c>
      <c r="Q4230" s="105">
        <f t="shared" si="395"/>
        <v>0</v>
      </c>
      <c r="R4230" s="38">
        <f t="shared" si="397"/>
        <v>0</v>
      </c>
      <c r="S4230" s="40" t="str">
        <f t="shared" si="394"/>
        <v/>
      </c>
    </row>
    <row r="4231" spans="1:19">
      <c r="A4231" s="33"/>
      <c r="B4231" s="34"/>
      <c r="C4231" s="33"/>
      <c r="D4231" s="33"/>
      <c r="E4231" s="33"/>
      <c r="F4231" s="42"/>
      <c r="G4231" s="42"/>
      <c r="I4231">
        <f t="shared" si="398"/>
        <v>0</v>
      </c>
      <c r="J4231">
        <f t="shared" si="399"/>
        <v>0</v>
      </c>
      <c r="L4231" s="107"/>
      <c r="M4231" s="110"/>
      <c r="N4231" s="109"/>
      <c r="P4231" s="38">
        <f t="shared" si="396"/>
        <v>0</v>
      </c>
      <c r="Q4231" s="105">
        <f t="shared" si="395"/>
        <v>0</v>
      </c>
      <c r="R4231" s="38">
        <f t="shared" si="397"/>
        <v>0</v>
      </c>
      <c r="S4231" s="40" t="str">
        <f t="shared" ref="S4231:S4294" si="400">IF(C4231=1,SUM(R4231:R4254)-SUM(P4231:P4254),"")</f>
        <v/>
      </c>
    </row>
    <row r="4232" spans="1:19">
      <c r="A4232" s="33"/>
      <c r="B4232" s="34"/>
      <c r="C4232" s="33"/>
      <c r="D4232" s="33"/>
      <c r="E4232" s="33"/>
      <c r="F4232" s="42"/>
      <c r="G4232" s="42"/>
      <c r="I4232">
        <f t="shared" si="398"/>
        <v>0</v>
      </c>
      <c r="J4232">
        <f t="shared" si="399"/>
        <v>0</v>
      </c>
      <c r="L4232" s="107"/>
      <c r="M4232" s="110"/>
      <c r="N4232" s="109"/>
      <c r="P4232" s="38">
        <f t="shared" si="396"/>
        <v>0</v>
      </c>
      <c r="Q4232" s="105">
        <f t="shared" ref="Q4232:Q4295" si="401">I4232*M4232/1000</f>
        <v>0</v>
      </c>
      <c r="R4232" s="38">
        <f t="shared" si="397"/>
        <v>0</v>
      </c>
      <c r="S4232" s="40" t="str">
        <f t="shared" si="400"/>
        <v/>
      </c>
    </row>
    <row r="4233" spans="1:19">
      <c r="A4233" s="33"/>
      <c r="B4233" s="34"/>
      <c r="C4233" s="33"/>
      <c r="D4233" s="33"/>
      <c r="E4233" s="33"/>
      <c r="F4233" s="42"/>
      <c r="G4233" s="42"/>
      <c r="I4233">
        <f t="shared" si="398"/>
        <v>0</v>
      </c>
      <c r="J4233">
        <f t="shared" si="399"/>
        <v>0</v>
      </c>
      <c r="L4233" s="107"/>
      <c r="M4233" s="110"/>
      <c r="N4233" s="109"/>
      <c r="P4233" s="38">
        <f t="shared" si="396"/>
        <v>0</v>
      </c>
      <c r="Q4233" s="105">
        <f t="shared" si="401"/>
        <v>0</v>
      </c>
      <c r="R4233" s="38">
        <f t="shared" si="397"/>
        <v>0</v>
      </c>
      <c r="S4233" s="40" t="str">
        <f t="shared" si="400"/>
        <v/>
      </c>
    </row>
    <row r="4234" spans="1:19">
      <c r="A4234" s="33"/>
      <c r="B4234" s="34"/>
      <c r="C4234" s="33"/>
      <c r="D4234" s="33"/>
      <c r="E4234" s="33"/>
      <c r="F4234" s="42"/>
      <c r="G4234" s="42"/>
      <c r="I4234">
        <f t="shared" si="398"/>
        <v>0</v>
      </c>
      <c r="J4234">
        <f t="shared" si="399"/>
        <v>0</v>
      </c>
      <c r="L4234" s="107"/>
      <c r="M4234" s="110"/>
      <c r="N4234" s="109"/>
      <c r="P4234" s="38">
        <f t="shared" si="396"/>
        <v>0</v>
      </c>
      <c r="Q4234" s="105">
        <f t="shared" si="401"/>
        <v>0</v>
      </c>
      <c r="R4234" s="38">
        <f t="shared" si="397"/>
        <v>0</v>
      </c>
      <c r="S4234" s="40" t="str">
        <f t="shared" si="400"/>
        <v/>
      </c>
    </row>
    <row r="4235" spans="1:19">
      <c r="A4235" s="33"/>
      <c r="B4235" s="34"/>
      <c r="C4235" s="33"/>
      <c r="D4235" s="33"/>
      <c r="E4235" s="33"/>
      <c r="F4235" s="42"/>
      <c r="G4235" s="42"/>
      <c r="I4235">
        <f t="shared" si="398"/>
        <v>0</v>
      </c>
      <c r="J4235">
        <f t="shared" si="399"/>
        <v>0</v>
      </c>
      <c r="L4235" s="107"/>
      <c r="M4235" s="110"/>
      <c r="N4235" s="109"/>
      <c r="P4235" s="38">
        <f t="shared" si="396"/>
        <v>0</v>
      </c>
      <c r="Q4235" s="105">
        <f t="shared" si="401"/>
        <v>0</v>
      </c>
      <c r="R4235" s="38">
        <f t="shared" si="397"/>
        <v>0</v>
      </c>
      <c r="S4235" s="40" t="str">
        <f t="shared" si="400"/>
        <v/>
      </c>
    </row>
    <row r="4236" spans="1:19">
      <c r="A4236" s="33"/>
      <c r="B4236" s="34"/>
      <c r="C4236" s="33"/>
      <c r="D4236" s="33"/>
      <c r="E4236" s="33"/>
      <c r="F4236" s="42"/>
      <c r="G4236" s="42"/>
      <c r="I4236">
        <f t="shared" si="398"/>
        <v>0</v>
      </c>
      <c r="J4236">
        <f t="shared" si="399"/>
        <v>0</v>
      </c>
      <c r="L4236" s="107"/>
      <c r="M4236" s="110"/>
      <c r="N4236" s="109"/>
      <c r="P4236" s="38">
        <f t="shared" si="396"/>
        <v>0</v>
      </c>
      <c r="Q4236" s="105">
        <f t="shared" si="401"/>
        <v>0</v>
      </c>
      <c r="R4236" s="38">
        <f t="shared" si="397"/>
        <v>0</v>
      </c>
      <c r="S4236" s="40" t="str">
        <f t="shared" si="400"/>
        <v/>
      </c>
    </row>
    <row r="4237" spans="1:19">
      <c r="A4237" s="33"/>
      <c r="B4237" s="34"/>
      <c r="C4237" s="33"/>
      <c r="D4237" s="33"/>
      <c r="E4237" s="33"/>
      <c r="F4237" s="42"/>
      <c r="G4237" s="42"/>
      <c r="I4237">
        <f t="shared" si="398"/>
        <v>0</v>
      </c>
      <c r="J4237">
        <f t="shared" si="399"/>
        <v>0</v>
      </c>
      <c r="L4237" s="107"/>
      <c r="M4237" s="110"/>
      <c r="N4237" s="109"/>
      <c r="P4237" s="38">
        <f t="shared" si="396"/>
        <v>0</v>
      </c>
      <c r="Q4237" s="105">
        <f t="shared" si="401"/>
        <v>0</v>
      </c>
      <c r="R4237" s="38">
        <f t="shared" si="397"/>
        <v>0</v>
      </c>
      <c r="S4237" s="40" t="str">
        <f t="shared" si="400"/>
        <v/>
      </c>
    </row>
    <row r="4238" spans="1:19">
      <c r="A4238" s="33"/>
      <c r="B4238" s="34"/>
      <c r="C4238" s="33"/>
      <c r="D4238" s="33"/>
      <c r="E4238" s="33"/>
      <c r="F4238" s="42"/>
      <c r="G4238" s="42"/>
      <c r="I4238">
        <f t="shared" si="398"/>
        <v>0</v>
      </c>
      <c r="J4238">
        <f t="shared" si="399"/>
        <v>0</v>
      </c>
      <c r="L4238" s="107"/>
      <c r="M4238" s="110"/>
      <c r="N4238" s="109"/>
      <c r="P4238" s="38">
        <f t="shared" si="396"/>
        <v>0</v>
      </c>
      <c r="Q4238" s="105">
        <f t="shared" si="401"/>
        <v>0</v>
      </c>
      <c r="R4238" s="38">
        <f t="shared" si="397"/>
        <v>0</v>
      </c>
      <c r="S4238" s="40" t="str">
        <f t="shared" si="400"/>
        <v/>
      </c>
    </row>
    <row r="4239" spans="1:19">
      <c r="A4239" s="33"/>
      <c r="B4239" s="34"/>
      <c r="C4239" s="33"/>
      <c r="D4239" s="33"/>
      <c r="E4239" s="33"/>
      <c r="F4239" s="42"/>
      <c r="G4239" s="42"/>
      <c r="I4239">
        <f t="shared" si="398"/>
        <v>0</v>
      </c>
      <c r="J4239">
        <f t="shared" si="399"/>
        <v>0</v>
      </c>
      <c r="L4239" s="107"/>
      <c r="M4239" s="110"/>
      <c r="N4239" s="109"/>
      <c r="P4239" s="38">
        <f t="shared" si="396"/>
        <v>0</v>
      </c>
      <c r="Q4239" s="105">
        <f t="shared" si="401"/>
        <v>0</v>
      </c>
      <c r="R4239" s="38">
        <f t="shared" si="397"/>
        <v>0</v>
      </c>
      <c r="S4239" s="40" t="str">
        <f t="shared" si="400"/>
        <v/>
      </c>
    </row>
    <row r="4240" spans="1:19">
      <c r="A4240" s="33"/>
      <c r="B4240" s="34"/>
      <c r="C4240" s="33"/>
      <c r="D4240" s="33"/>
      <c r="E4240" s="33"/>
      <c r="F4240" s="42"/>
      <c r="G4240" s="42"/>
      <c r="I4240">
        <f t="shared" si="398"/>
        <v>0</v>
      </c>
      <c r="J4240">
        <f t="shared" si="399"/>
        <v>0</v>
      </c>
      <c r="L4240" s="107"/>
      <c r="M4240" s="110"/>
      <c r="N4240" s="109"/>
      <c r="P4240" s="38">
        <f t="shared" si="396"/>
        <v>0</v>
      </c>
      <c r="Q4240" s="105">
        <f t="shared" si="401"/>
        <v>0</v>
      </c>
      <c r="R4240" s="38">
        <f t="shared" si="397"/>
        <v>0</v>
      </c>
      <c r="S4240" s="40" t="str">
        <f t="shared" si="400"/>
        <v/>
      </c>
    </row>
    <row r="4241" spans="1:19">
      <c r="A4241" s="33"/>
      <c r="B4241" s="34"/>
      <c r="C4241" s="33"/>
      <c r="D4241" s="33"/>
      <c r="E4241" s="33"/>
      <c r="F4241" s="42"/>
      <c r="G4241" s="42"/>
      <c r="I4241">
        <f t="shared" si="398"/>
        <v>0</v>
      </c>
      <c r="J4241">
        <f t="shared" si="399"/>
        <v>0</v>
      </c>
      <c r="L4241" s="107"/>
      <c r="M4241" s="110"/>
      <c r="N4241" s="109"/>
      <c r="P4241" s="38">
        <f t="shared" si="396"/>
        <v>0</v>
      </c>
      <c r="Q4241" s="105">
        <f t="shared" si="401"/>
        <v>0</v>
      </c>
      <c r="R4241" s="38">
        <f t="shared" si="397"/>
        <v>0</v>
      </c>
      <c r="S4241" s="40" t="str">
        <f t="shared" si="400"/>
        <v/>
      </c>
    </row>
    <row r="4242" spans="1:19">
      <c r="A4242" s="33"/>
      <c r="B4242" s="34"/>
      <c r="C4242" s="33"/>
      <c r="D4242" s="33"/>
      <c r="E4242" s="33"/>
      <c r="F4242" s="42"/>
      <c r="G4242" s="42"/>
      <c r="I4242">
        <f t="shared" si="398"/>
        <v>0</v>
      </c>
      <c r="J4242">
        <f t="shared" si="399"/>
        <v>0</v>
      </c>
      <c r="L4242" s="107"/>
      <c r="M4242" s="110"/>
      <c r="N4242" s="109"/>
      <c r="P4242" s="38">
        <f t="shared" si="396"/>
        <v>0</v>
      </c>
      <c r="Q4242" s="105">
        <f t="shared" si="401"/>
        <v>0</v>
      </c>
      <c r="R4242" s="38">
        <f t="shared" si="397"/>
        <v>0</v>
      </c>
      <c r="S4242" s="40" t="str">
        <f t="shared" si="400"/>
        <v/>
      </c>
    </row>
    <row r="4243" spans="1:19">
      <c r="A4243" s="33"/>
      <c r="B4243" s="34"/>
      <c r="C4243" s="33"/>
      <c r="D4243" s="33"/>
      <c r="E4243" s="33"/>
      <c r="F4243" s="42"/>
      <c r="G4243" s="42"/>
      <c r="I4243">
        <f t="shared" si="398"/>
        <v>0</v>
      </c>
      <c r="J4243">
        <f t="shared" si="399"/>
        <v>0</v>
      </c>
      <c r="L4243" s="107"/>
      <c r="M4243" s="110"/>
      <c r="N4243" s="109"/>
      <c r="P4243" s="38">
        <f t="shared" si="396"/>
        <v>0</v>
      </c>
      <c r="Q4243" s="105">
        <f t="shared" si="401"/>
        <v>0</v>
      </c>
      <c r="R4243" s="38">
        <f t="shared" si="397"/>
        <v>0</v>
      </c>
      <c r="S4243" s="40" t="str">
        <f t="shared" si="400"/>
        <v/>
      </c>
    </row>
    <row r="4244" spans="1:19">
      <c r="A4244" s="33"/>
      <c r="B4244" s="34"/>
      <c r="C4244" s="33"/>
      <c r="D4244" s="33"/>
      <c r="E4244" s="33"/>
      <c r="F4244" s="42"/>
      <c r="G4244" s="42"/>
      <c r="I4244">
        <f t="shared" si="398"/>
        <v>0</v>
      </c>
      <c r="J4244">
        <f t="shared" si="399"/>
        <v>0</v>
      </c>
      <c r="L4244" s="107"/>
      <c r="M4244" s="110"/>
      <c r="N4244" s="109"/>
      <c r="P4244" s="38">
        <f t="shared" si="396"/>
        <v>0</v>
      </c>
      <c r="Q4244" s="105">
        <f t="shared" si="401"/>
        <v>0</v>
      </c>
      <c r="R4244" s="38">
        <f t="shared" si="397"/>
        <v>0</v>
      </c>
      <c r="S4244" s="40" t="str">
        <f t="shared" si="400"/>
        <v/>
      </c>
    </row>
    <row r="4245" spans="1:19">
      <c r="A4245" s="33"/>
      <c r="B4245" s="34"/>
      <c r="C4245" s="33"/>
      <c r="D4245" s="33"/>
      <c r="E4245" s="33"/>
      <c r="F4245" s="42"/>
      <c r="G4245" s="42"/>
      <c r="I4245">
        <f t="shared" si="398"/>
        <v>0</v>
      </c>
      <c r="J4245">
        <f t="shared" si="399"/>
        <v>0</v>
      </c>
      <c r="L4245" s="107"/>
      <c r="M4245" s="110"/>
      <c r="N4245" s="109"/>
      <c r="P4245" s="38">
        <f t="shared" si="396"/>
        <v>0</v>
      </c>
      <c r="Q4245" s="105">
        <f t="shared" si="401"/>
        <v>0</v>
      </c>
      <c r="R4245" s="38">
        <f t="shared" si="397"/>
        <v>0</v>
      </c>
      <c r="S4245" s="40" t="str">
        <f t="shared" si="400"/>
        <v/>
      </c>
    </row>
    <row r="4246" spans="1:19">
      <c r="A4246" s="33"/>
      <c r="B4246" s="34"/>
      <c r="C4246" s="33"/>
      <c r="D4246" s="33"/>
      <c r="E4246" s="33"/>
      <c r="F4246" s="42"/>
      <c r="G4246" s="42"/>
      <c r="I4246">
        <f t="shared" si="398"/>
        <v>0</v>
      </c>
      <c r="J4246">
        <f t="shared" si="399"/>
        <v>0</v>
      </c>
      <c r="L4246" s="107"/>
      <c r="M4246" s="110"/>
      <c r="N4246" s="109"/>
      <c r="P4246" s="38">
        <f t="shared" si="396"/>
        <v>0</v>
      </c>
      <c r="Q4246" s="105">
        <f t="shared" si="401"/>
        <v>0</v>
      </c>
      <c r="R4246" s="38">
        <f t="shared" si="397"/>
        <v>0</v>
      </c>
      <c r="S4246" s="40" t="str">
        <f t="shared" si="400"/>
        <v/>
      </c>
    </row>
    <row r="4247" spans="1:19">
      <c r="A4247" s="33"/>
      <c r="B4247" s="34"/>
      <c r="C4247" s="33"/>
      <c r="D4247" s="33"/>
      <c r="E4247" s="33"/>
      <c r="F4247" s="42"/>
      <c r="G4247" s="42"/>
      <c r="I4247">
        <f t="shared" si="398"/>
        <v>0</v>
      </c>
      <c r="J4247">
        <f t="shared" si="399"/>
        <v>0</v>
      </c>
      <c r="L4247" s="107"/>
      <c r="M4247" s="110"/>
      <c r="N4247" s="109"/>
      <c r="P4247" s="38">
        <f t="shared" si="396"/>
        <v>0</v>
      </c>
      <c r="Q4247" s="105">
        <f t="shared" si="401"/>
        <v>0</v>
      </c>
      <c r="R4247" s="38">
        <f t="shared" si="397"/>
        <v>0</v>
      </c>
      <c r="S4247" s="40" t="str">
        <f t="shared" si="400"/>
        <v/>
      </c>
    </row>
    <row r="4248" spans="1:19">
      <c r="A4248" s="33"/>
      <c r="B4248" s="34"/>
      <c r="C4248" s="33"/>
      <c r="D4248" s="33"/>
      <c r="E4248" s="33"/>
      <c r="F4248" s="42"/>
      <c r="G4248" s="42"/>
      <c r="I4248">
        <f t="shared" si="398"/>
        <v>0</v>
      </c>
      <c r="J4248">
        <f t="shared" si="399"/>
        <v>0</v>
      </c>
      <c r="L4248" s="107"/>
      <c r="M4248" s="110"/>
      <c r="N4248" s="109"/>
      <c r="P4248" s="38">
        <f t="shared" si="396"/>
        <v>0</v>
      </c>
      <c r="Q4248" s="105">
        <f t="shared" si="401"/>
        <v>0</v>
      </c>
      <c r="R4248" s="38">
        <f t="shared" si="397"/>
        <v>0</v>
      </c>
      <c r="S4248" s="40" t="str">
        <f t="shared" si="400"/>
        <v/>
      </c>
    </row>
    <row r="4249" spans="1:19">
      <c r="A4249" s="33"/>
      <c r="B4249" s="34"/>
      <c r="C4249" s="33"/>
      <c r="D4249" s="33"/>
      <c r="E4249" s="33"/>
      <c r="F4249" s="42"/>
      <c r="G4249" s="42"/>
      <c r="I4249">
        <f t="shared" si="398"/>
        <v>0</v>
      </c>
      <c r="J4249">
        <f t="shared" si="399"/>
        <v>0</v>
      </c>
      <c r="L4249" s="107"/>
      <c r="M4249" s="110"/>
      <c r="N4249" s="109"/>
      <c r="P4249" s="38">
        <f t="shared" si="396"/>
        <v>0</v>
      </c>
      <c r="Q4249" s="105">
        <f t="shared" si="401"/>
        <v>0</v>
      </c>
      <c r="R4249" s="38">
        <f t="shared" si="397"/>
        <v>0</v>
      </c>
      <c r="S4249" s="40" t="str">
        <f t="shared" si="400"/>
        <v/>
      </c>
    </row>
    <row r="4250" spans="1:19">
      <c r="A4250" s="33"/>
      <c r="B4250" s="34"/>
      <c r="C4250" s="33"/>
      <c r="D4250" s="33"/>
      <c r="E4250" s="33"/>
      <c r="F4250" s="42"/>
      <c r="G4250" s="42"/>
      <c r="I4250">
        <f t="shared" si="398"/>
        <v>0</v>
      </c>
      <c r="J4250">
        <f t="shared" si="399"/>
        <v>0</v>
      </c>
      <c r="L4250" s="107"/>
      <c r="M4250" s="110"/>
      <c r="N4250" s="109"/>
      <c r="P4250" s="38">
        <f t="shared" si="396"/>
        <v>0</v>
      </c>
      <c r="Q4250" s="105">
        <f t="shared" si="401"/>
        <v>0</v>
      </c>
      <c r="R4250" s="38">
        <f t="shared" si="397"/>
        <v>0</v>
      </c>
      <c r="S4250" s="40" t="str">
        <f t="shared" si="400"/>
        <v/>
      </c>
    </row>
    <row r="4251" spans="1:19">
      <c r="A4251" s="33"/>
      <c r="B4251" s="34"/>
      <c r="C4251" s="33"/>
      <c r="D4251" s="33"/>
      <c r="E4251" s="33"/>
      <c r="F4251" s="42"/>
      <c r="G4251" s="42"/>
      <c r="I4251">
        <f t="shared" si="398"/>
        <v>0</v>
      </c>
      <c r="J4251">
        <f t="shared" si="399"/>
        <v>0</v>
      </c>
      <c r="L4251" s="107"/>
      <c r="M4251" s="110"/>
      <c r="N4251" s="109"/>
      <c r="P4251" s="38">
        <f t="shared" si="396"/>
        <v>0</v>
      </c>
      <c r="Q4251" s="105">
        <f t="shared" si="401"/>
        <v>0</v>
      </c>
      <c r="R4251" s="38">
        <f t="shared" si="397"/>
        <v>0</v>
      </c>
      <c r="S4251" s="40" t="str">
        <f t="shared" si="400"/>
        <v/>
      </c>
    </row>
    <row r="4252" spans="1:19">
      <c r="A4252" s="33"/>
      <c r="B4252" s="34"/>
      <c r="C4252" s="33"/>
      <c r="D4252" s="33"/>
      <c r="E4252" s="33"/>
      <c r="F4252" s="42"/>
      <c r="G4252" s="42"/>
      <c r="I4252">
        <f t="shared" si="398"/>
        <v>0</v>
      </c>
      <c r="J4252">
        <f t="shared" si="399"/>
        <v>0</v>
      </c>
      <c r="L4252" s="107"/>
      <c r="M4252" s="110"/>
      <c r="N4252" s="109"/>
      <c r="P4252" s="38">
        <f t="shared" si="396"/>
        <v>0</v>
      </c>
      <c r="Q4252" s="105">
        <f t="shared" si="401"/>
        <v>0</v>
      </c>
      <c r="R4252" s="38">
        <f t="shared" si="397"/>
        <v>0</v>
      </c>
      <c r="S4252" s="40" t="str">
        <f t="shared" si="400"/>
        <v/>
      </c>
    </row>
    <row r="4253" spans="1:19">
      <c r="A4253" s="33"/>
      <c r="B4253" s="34"/>
      <c r="C4253" s="33"/>
      <c r="D4253" s="33"/>
      <c r="E4253" s="33"/>
      <c r="F4253" s="42"/>
      <c r="G4253" s="42"/>
      <c r="I4253">
        <f t="shared" si="398"/>
        <v>0</v>
      </c>
      <c r="J4253">
        <f t="shared" si="399"/>
        <v>0</v>
      </c>
      <c r="L4253" s="107"/>
      <c r="M4253" s="110"/>
      <c r="N4253" s="109"/>
      <c r="P4253" s="38">
        <f t="shared" si="396"/>
        <v>0</v>
      </c>
      <c r="Q4253" s="105">
        <f t="shared" si="401"/>
        <v>0</v>
      </c>
      <c r="R4253" s="38">
        <f t="shared" si="397"/>
        <v>0</v>
      </c>
      <c r="S4253" s="40" t="str">
        <f t="shared" si="400"/>
        <v/>
      </c>
    </row>
    <row r="4254" spans="1:19">
      <c r="A4254" s="33"/>
      <c r="B4254" s="34"/>
      <c r="C4254" s="33"/>
      <c r="D4254" s="33"/>
      <c r="E4254" s="33"/>
      <c r="F4254" s="42"/>
      <c r="G4254" s="42"/>
      <c r="I4254">
        <f t="shared" si="398"/>
        <v>0</v>
      </c>
      <c r="J4254">
        <f t="shared" si="399"/>
        <v>0</v>
      </c>
      <c r="L4254" s="107"/>
      <c r="M4254" s="110"/>
      <c r="N4254" s="109"/>
      <c r="P4254" s="38">
        <f t="shared" si="396"/>
        <v>0</v>
      </c>
      <c r="Q4254" s="105">
        <f t="shared" si="401"/>
        <v>0</v>
      </c>
      <c r="R4254" s="38">
        <f t="shared" si="397"/>
        <v>0</v>
      </c>
      <c r="S4254" s="40" t="str">
        <f t="shared" si="400"/>
        <v/>
      </c>
    </row>
    <row r="4255" spans="1:19">
      <c r="A4255" s="33"/>
      <c r="B4255" s="34"/>
      <c r="C4255" s="33"/>
      <c r="D4255" s="33"/>
      <c r="E4255" s="33"/>
      <c r="F4255" s="42"/>
      <c r="G4255" s="42"/>
      <c r="I4255">
        <f t="shared" si="398"/>
        <v>0</v>
      </c>
      <c r="J4255">
        <f t="shared" si="399"/>
        <v>0</v>
      </c>
      <c r="L4255" s="107"/>
      <c r="M4255" s="110"/>
      <c r="N4255" s="109"/>
      <c r="P4255" s="38">
        <f t="shared" si="396"/>
        <v>0</v>
      </c>
      <c r="Q4255" s="105">
        <f t="shared" si="401"/>
        <v>0</v>
      </c>
      <c r="R4255" s="38">
        <f t="shared" si="397"/>
        <v>0</v>
      </c>
      <c r="S4255" s="40" t="str">
        <f t="shared" si="400"/>
        <v/>
      </c>
    </row>
    <row r="4256" spans="1:19">
      <c r="A4256" s="33"/>
      <c r="B4256" s="34"/>
      <c r="C4256" s="33"/>
      <c r="D4256" s="33"/>
      <c r="E4256" s="33"/>
      <c r="F4256" s="42"/>
      <c r="G4256" s="42"/>
      <c r="I4256">
        <f t="shared" si="398"/>
        <v>0</v>
      </c>
      <c r="J4256">
        <f t="shared" si="399"/>
        <v>0</v>
      </c>
      <c r="L4256" s="107"/>
      <c r="M4256" s="110"/>
      <c r="N4256" s="109"/>
      <c r="P4256" s="38">
        <f t="shared" si="396"/>
        <v>0</v>
      </c>
      <c r="Q4256" s="105">
        <f t="shared" si="401"/>
        <v>0</v>
      </c>
      <c r="R4256" s="38">
        <f t="shared" si="397"/>
        <v>0</v>
      </c>
      <c r="S4256" s="40" t="str">
        <f t="shared" si="400"/>
        <v/>
      </c>
    </row>
    <row r="4257" spans="1:19">
      <c r="A4257" s="33"/>
      <c r="B4257" s="34"/>
      <c r="C4257" s="33"/>
      <c r="D4257" s="33"/>
      <c r="E4257" s="33"/>
      <c r="F4257" s="42"/>
      <c r="G4257" s="42"/>
      <c r="I4257">
        <f t="shared" si="398"/>
        <v>0</v>
      </c>
      <c r="J4257">
        <f t="shared" si="399"/>
        <v>0</v>
      </c>
      <c r="L4257" s="107"/>
      <c r="M4257" s="110"/>
      <c r="N4257" s="109"/>
      <c r="P4257" s="38">
        <f t="shared" si="396"/>
        <v>0</v>
      </c>
      <c r="Q4257" s="105">
        <f t="shared" si="401"/>
        <v>0</v>
      </c>
      <c r="R4257" s="38">
        <f t="shared" si="397"/>
        <v>0</v>
      </c>
      <c r="S4257" s="40" t="str">
        <f t="shared" si="400"/>
        <v/>
      </c>
    </row>
    <row r="4258" spans="1:19">
      <c r="A4258" s="33"/>
      <c r="B4258" s="34"/>
      <c r="C4258" s="33"/>
      <c r="D4258" s="33"/>
      <c r="E4258" s="33"/>
      <c r="F4258" s="42"/>
      <c r="G4258" s="42"/>
      <c r="I4258">
        <f t="shared" si="398"/>
        <v>0</v>
      </c>
      <c r="J4258">
        <f t="shared" si="399"/>
        <v>0</v>
      </c>
      <c r="L4258" s="107"/>
      <c r="M4258" s="110"/>
      <c r="N4258" s="109"/>
      <c r="P4258" s="38">
        <f t="shared" si="396"/>
        <v>0</v>
      </c>
      <c r="Q4258" s="105">
        <f t="shared" si="401"/>
        <v>0</v>
      </c>
      <c r="R4258" s="38">
        <f t="shared" si="397"/>
        <v>0</v>
      </c>
      <c r="S4258" s="40" t="str">
        <f t="shared" si="400"/>
        <v/>
      </c>
    </row>
    <row r="4259" spans="1:19">
      <c r="A4259" s="33"/>
      <c r="B4259" s="34"/>
      <c r="C4259" s="33"/>
      <c r="D4259" s="33"/>
      <c r="E4259" s="33"/>
      <c r="F4259" s="42"/>
      <c r="G4259" s="42"/>
      <c r="I4259">
        <f t="shared" si="398"/>
        <v>0</v>
      </c>
      <c r="J4259">
        <f t="shared" si="399"/>
        <v>0</v>
      </c>
      <c r="L4259" s="107"/>
      <c r="M4259" s="110"/>
      <c r="N4259" s="109"/>
      <c r="P4259" s="38">
        <f t="shared" si="396"/>
        <v>0</v>
      </c>
      <c r="Q4259" s="105">
        <f t="shared" si="401"/>
        <v>0</v>
      </c>
      <c r="R4259" s="38">
        <f t="shared" si="397"/>
        <v>0</v>
      </c>
      <c r="S4259" s="40" t="str">
        <f t="shared" si="400"/>
        <v/>
      </c>
    </row>
    <row r="4260" spans="1:19">
      <c r="A4260" s="33"/>
      <c r="B4260" s="34"/>
      <c r="C4260" s="33"/>
      <c r="D4260" s="33"/>
      <c r="E4260" s="33"/>
      <c r="F4260" s="42"/>
      <c r="G4260" s="42"/>
      <c r="I4260">
        <f t="shared" si="398"/>
        <v>0</v>
      </c>
      <c r="J4260">
        <f t="shared" si="399"/>
        <v>0</v>
      </c>
      <c r="L4260" s="107"/>
      <c r="M4260" s="110"/>
      <c r="N4260" s="109"/>
      <c r="P4260" s="38">
        <f t="shared" si="396"/>
        <v>0</v>
      </c>
      <c r="Q4260" s="105">
        <f t="shared" si="401"/>
        <v>0</v>
      </c>
      <c r="R4260" s="38">
        <f t="shared" si="397"/>
        <v>0</v>
      </c>
      <c r="S4260" s="40" t="str">
        <f t="shared" si="400"/>
        <v/>
      </c>
    </row>
    <row r="4261" spans="1:19">
      <c r="A4261" s="33"/>
      <c r="B4261" s="34"/>
      <c r="C4261" s="33"/>
      <c r="D4261" s="33"/>
      <c r="E4261" s="33"/>
      <c r="F4261" s="42"/>
      <c r="G4261" s="42"/>
      <c r="I4261">
        <f t="shared" si="398"/>
        <v>0</v>
      </c>
      <c r="J4261">
        <f t="shared" si="399"/>
        <v>0</v>
      </c>
      <c r="L4261" s="107"/>
      <c r="M4261" s="110"/>
      <c r="N4261" s="109"/>
      <c r="P4261" s="38">
        <f t="shared" si="396"/>
        <v>0</v>
      </c>
      <c r="Q4261" s="105">
        <f t="shared" si="401"/>
        <v>0</v>
      </c>
      <c r="R4261" s="38">
        <f t="shared" si="397"/>
        <v>0</v>
      </c>
      <c r="S4261" s="40" t="str">
        <f t="shared" si="400"/>
        <v/>
      </c>
    </row>
    <row r="4262" spans="1:19">
      <c r="A4262" s="33"/>
      <c r="B4262" s="34"/>
      <c r="C4262" s="33"/>
      <c r="D4262" s="33"/>
      <c r="E4262" s="33"/>
      <c r="F4262" s="42"/>
      <c r="G4262" s="42"/>
      <c r="I4262">
        <f t="shared" si="398"/>
        <v>0</v>
      </c>
      <c r="J4262">
        <f t="shared" si="399"/>
        <v>0</v>
      </c>
      <c r="L4262" s="107"/>
      <c r="M4262" s="110"/>
      <c r="N4262" s="109"/>
      <c r="P4262" s="38">
        <f t="shared" si="396"/>
        <v>0</v>
      </c>
      <c r="Q4262" s="105">
        <f t="shared" si="401"/>
        <v>0</v>
      </c>
      <c r="R4262" s="38">
        <f t="shared" si="397"/>
        <v>0</v>
      </c>
      <c r="S4262" s="40" t="str">
        <f t="shared" si="400"/>
        <v/>
      </c>
    </row>
    <row r="4263" spans="1:19">
      <c r="A4263" s="33"/>
      <c r="B4263" s="34"/>
      <c r="C4263" s="33"/>
      <c r="D4263" s="33"/>
      <c r="E4263" s="33"/>
      <c r="F4263" s="42"/>
      <c r="G4263" s="42"/>
      <c r="I4263">
        <f t="shared" si="398"/>
        <v>0</v>
      </c>
      <c r="J4263">
        <f t="shared" si="399"/>
        <v>0</v>
      </c>
      <c r="L4263" s="107"/>
      <c r="M4263" s="110"/>
      <c r="N4263" s="109"/>
      <c r="P4263" s="38">
        <f t="shared" si="396"/>
        <v>0</v>
      </c>
      <c r="Q4263" s="105">
        <f t="shared" si="401"/>
        <v>0</v>
      </c>
      <c r="R4263" s="38">
        <f t="shared" si="397"/>
        <v>0</v>
      </c>
      <c r="S4263" s="40" t="str">
        <f t="shared" si="400"/>
        <v/>
      </c>
    </row>
    <row r="4264" spans="1:19">
      <c r="A4264" s="33"/>
      <c r="B4264" s="34"/>
      <c r="C4264" s="33"/>
      <c r="D4264" s="33"/>
      <c r="E4264" s="33"/>
      <c r="F4264" s="42"/>
      <c r="G4264" s="42"/>
      <c r="I4264">
        <f t="shared" si="398"/>
        <v>0</v>
      </c>
      <c r="J4264">
        <f t="shared" si="399"/>
        <v>0</v>
      </c>
      <c r="L4264" s="107"/>
      <c r="M4264" s="110"/>
      <c r="N4264" s="109"/>
      <c r="P4264" s="38">
        <f t="shared" si="396"/>
        <v>0</v>
      </c>
      <c r="Q4264" s="105">
        <f t="shared" si="401"/>
        <v>0</v>
      </c>
      <c r="R4264" s="38">
        <f t="shared" si="397"/>
        <v>0</v>
      </c>
      <c r="S4264" s="40" t="str">
        <f t="shared" si="400"/>
        <v/>
      </c>
    </row>
    <row r="4265" spans="1:19">
      <c r="A4265" s="33"/>
      <c r="B4265" s="34"/>
      <c r="C4265" s="33"/>
      <c r="D4265" s="33"/>
      <c r="E4265" s="33"/>
      <c r="F4265" s="42"/>
      <c r="G4265" s="42"/>
      <c r="I4265">
        <f t="shared" si="398"/>
        <v>0</v>
      </c>
      <c r="J4265">
        <f t="shared" si="399"/>
        <v>0</v>
      </c>
      <c r="L4265" s="107"/>
      <c r="M4265" s="110"/>
      <c r="N4265" s="109"/>
      <c r="P4265" s="38">
        <f t="shared" si="396"/>
        <v>0</v>
      </c>
      <c r="Q4265" s="105">
        <f t="shared" si="401"/>
        <v>0</v>
      </c>
      <c r="R4265" s="38">
        <f t="shared" si="397"/>
        <v>0</v>
      </c>
      <c r="S4265" s="40" t="str">
        <f t="shared" si="400"/>
        <v/>
      </c>
    </row>
    <row r="4266" spans="1:19">
      <c r="A4266" s="33"/>
      <c r="B4266" s="34"/>
      <c r="C4266" s="33"/>
      <c r="D4266" s="33"/>
      <c r="E4266" s="33"/>
      <c r="F4266" s="42"/>
      <c r="G4266" s="42"/>
      <c r="I4266">
        <f t="shared" si="398"/>
        <v>0</v>
      </c>
      <c r="J4266">
        <f t="shared" si="399"/>
        <v>0</v>
      </c>
      <c r="L4266" s="107"/>
      <c r="M4266" s="110"/>
      <c r="N4266" s="109"/>
      <c r="P4266" s="38">
        <f t="shared" si="396"/>
        <v>0</v>
      </c>
      <c r="Q4266" s="105">
        <f t="shared" si="401"/>
        <v>0</v>
      </c>
      <c r="R4266" s="38">
        <f t="shared" si="397"/>
        <v>0</v>
      </c>
      <c r="S4266" s="40" t="str">
        <f t="shared" si="400"/>
        <v/>
      </c>
    </row>
    <row r="4267" spans="1:19">
      <c r="A4267" s="33"/>
      <c r="B4267" s="34"/>
      <c r="C4267" s="33"/>
      <c r="D4267" s="33"/>
      <c r="E4267" s="33"/>
      <c r="F4267" s="42"/>
      <c r="G4267" s="42"/>
      <c r="I4267">
        <f t="shared" si="398"/>
        <v>0</v>
      </c>
      <c r="J4267">
        <f t="shared" si="399"/>
        <v>0</v>
      </c>
      <c r="L4267" s="107"/>
      <c r="M4267" s="110"/>
      <c r="N4267" s="109"/>
      <c r="P4267" s="38">
        <f t="shared" si="396"/>
        <v>0</v>
      </c>
      <c r="Q4267" s="105">
        <f t="shared" si="401"/>
        <v>0</v>
      </c>
      <c r="R4267" s="38">
        <f t="shared" si="397"/>
        <v>0</v>
      </c>
      <c r="S4267" s="40" t="str">
        <f t="shared" si="400"/>
        <v/>
      </c>
    </row>
    <row r="4268" spans="1:19">
      <c r="A4268" s="33"/>
      <c r="B4268" s="34"/>
      <c r="C4268" s="33"/>
      <c r="D4268" s="33"/>
      <c r="E4268" s="33"/>
      <c r="F4268" s="42"/>
      <c r="G4268" s="42"/>
      <c r="I4268">
        <f t="shared" si="398"/>
        <v>0</v>
      </c>
      <c r="J4268">
        <f t="shared" si="399"/>
        <v>0</v>
      </c>
      <c r="L4268" s="107"/>
      <c r="M4268" s="110"/>
      <c r="N4268" s="109"/>
      <c r="P4268" s="38">
        <f t="shared" si="396"/>
        <v>0</v>
      </c>
      <c r="Q4268" s="105">
        <f t="shared" si="401"/>
        <v>0</v>
      </c>
      <c r="R4268" s="38">
        <f t="shared" si="397"/>
        <v>0</v>
      </c>
      <c r="S4268" s="40" t="str">
        <f t="shared" si="400"/>
        <v/>
      </c>
    </row>
    <row r="4269" spans="1:19">
      <c r="A4269" s="33"/>
      <c r="B4269" s="34"/>
      <c r="C4269" s="33"/>
      <c r="D4269" s="33"/>
      <c r="E4269" s="33"/>
      <c r="F4269" s="42"/>
      <c r="G4269" s="42"/>
      <c r="I4269">
        <f t="shared" si="398"/>
        <v>0</v>
      </c>
      <c r="J4269">
        <f t="shared" si="399"/>
        <v>0</v>
      </c>
      <c r="L4269" s="107"/>
      <c r="M4269" s="110"/>
      <c r="N4269" s="109"/>
      <c r="P4269" s="38">
        <f t="shared" si="396"/>
        <v>0</v>
      </c>
      <c r="Q4269" s="105">
        <f t="shared" si="401"/>
        <v>0</v>
      </c>
      <c r="R4269" s="38">
        <f t="shared" si="397"/>
        <v>0</v>
      </c>
      <c r="S4269" s="40" t="str">
        <f t="shared" si="400"/>
        <v/>
      </c>
    </row>
    <row r="4270" spans="1:19">
      <c r="A4270" s="33"/>
      <c r="B4270" s="34"/>
      <c r="C4270" s="33"/>
      <c r="D4270" s="33"/>
      <c r="E4270" s="33"/>
      <c r="F4270" s="42"/>
      <c r="G4270" s="42"/>
      <c r="I4270">
        <f t="shared" si="398"/>
        <v>0</v>
      </c>
      <c r="J4270">
        <f t="shared" si="399"/>
        <v>0</v>
      </c>
      <c r="L4270" s="107"/>
      <c r="M4270" s="110"/>
      <c r="N4270" s="109"/>
      <c r="P4270" s="38">
        <f t="shared" si="396"/>
        <v>0</v>
      </c>
      <c r="Q4270" s="105">
        <f t="shared" si="401"/>
        <v>0</v>
      </c>
      <c r="R4270" s="38">
        <f t="shared" si="397"/>
        <v>0</v>
      </c>
      <c r="S4270" s="40" t="str">
        <f t="shared" si="400"/>
        <v/>
      </c>
    </row>
    <row r="4271" spans="1:19">
      <c r="A4271" s="33"/>
      <c r="B4271" s="34"/>
      <c r="C4271" s="33"/>
      <c r="D4271" s="33"/>
      <c r="E4271" s="33"/>
      <c r="F4271" s="42"/>
      <c r="G4271" s="42"/>
      <c r="I4271">
        <f t="shared" si="398"/>
        <v>0</v>
      </c>
      <c r="J4271">
        <f t="shared" si="399"/>
        <v>0</v>
      </c>
      <c r="L4271" s="107"/>
      <c r="M4271" s="110"/>
      <c r="N4271" s="109"/>
      <c r="P4271" s="38">
        <f t="shared" si="396"/>
        <v>0</v>
      </c>
      <c r="Q4271" s="105">
        <f t="shared" si="401"/>
        <v>0</v>
      </c>
      <c r="R4271" s="38">
        <f t="shared" si="397"/>
        <v>0</v>
      </c>
      <c r="S4271" s="40" t="str">
        <f t="shared" si="400"/>
        <v/>
      </c>
    </row>
    <row r="4272" spans="1:19">
      <c r="A4272" s="33"/>
      <c r="B4272" s="34"/>
      <c r="C4272" s="33"/>
      <c r="D4272" s="33"/>
      <c r="E4272" s="33"/>
      <c r="F4272" s="42"/>
      <c r="G4272" s="42"/>
      <c r="I4272">
        <f t="shared" si="398"/>
        <v>0</v>
      </c>
      <c r="J4272">
        <f t="shared" si="399"/>
        <v>0</v>
      </c>
      <c r="L4272" s="107"/>
      <c r="M4272" s="110"/>
      <c r="N4272" s="109"/>
      <c r="P4272" s="38">
        <f t="shared" si="396"/>
        <v>0</v>
      </c>
      <c r="Q4272" s="105">
        <f t="shared" si="401"/>
        <v>0</v>
      </c>
      <c r="R4272" s="38">
        <f t="shared" si="397"/>
        <v>0</v>
      </c>
      <c r="S4272" s="40" t="str">
        <f t="shared" si="400"/>
        <v/>
      </c>
    </row>
    <row r="4273" spans="1:19">
      <c r="A4273" s="33"/>
      <c r="B4273" s="34"/>
      <c r="C4273" s="33"/>
      <c r="D4273" s="33"/>
      <c r="E4273" s="33"/>
      <c r="F4273" s="42"/>
      <c r="G4273" s="42"/>
      <c r="I4273">
        <f t="shared" si="398"/>
        <v>0</v>
      </c>
      <c r="J4273">
        <f t="shared" si="399"/>
        <v>0</v>
      </c>
      <c r="L4273" s="107"/>
      <c r="M4273" s="110"/>
      <c r="N4273" s="109"/>
      <c r="P4273" s="38">
        <f t="shared" si="396"/>
        <v>0</v>
      </c>
      <c r="Q4273" s="105">
        <f t="shared" si="401"/>
        <v>0</v>
      </c>
      <c r="R4273" s="38">
        <f t="shared" si="397"/>
        <v>0</v>
      </c>
      <c r="S4273" s="40" t="str">
        <f t="shared" si="400"/>
        <v/>
      </c>
    </row>
    <row r="4274" spans="1:19">
      <c r="A4274" s="33"/>
      <c r="B4274" s="34"/>
      <c r="C4274" s="33"/>
      <c r="D4274" s="33"/>
      <c r="E4274" s="33"/>
      <c r="F4274" s="42"/>
      <c r="G4274" s="42"/>
      <c r="I4274">
        <f t="shared" si="398"/>
        <v>0</v>
      </c>
      <c r="J4274">
        <f t="shared" si="399"/>
        <v>0</v>
      </c>
      <c r="L4274" s="107"/>
      <c r="M4274" s="110"/>
      <c r="N4274" s="109"/>
      <c r="P4274" s="38">
        <f t="shared" si="396"/>
        <v>0</v>
      </c>
      <c r="Q4274" s="105">
        <f t="shared" si="401"/>
        <v>0</v>
      </c>
      <c r="R4274" s="38">
        <f t="shared" si="397"/>
        <v>0</v>
      </c>
      <c r="S4274" s="40" t="str">
        <f t="shared" si="400"/>
        <v/>
      </c>
    </row>
    <row r="4275" spans="1:19">
      <c r="A4275" s="33"/>
      <c r="B4275" s="34"/>
      <c r="C4275" s="33"/>
      <c r="D4275" s="33"/>
      <c r="E4275" s="33"/>
      <c r="F4275" s="42"/>
      <c r="G4275" s="42"/>
      <c r="I4275">
        <f t="shared" si="398"/>
        <v>0</v>
      </c>
      <c r="J4275">
        <f t="shared" si="399"/>
        <v>0</v>
      </c>
      <c r="L4275" s="107"/>
      <c r="M4275" s="110"/>
      <c r="N4275" s="109"/>
      <c r="P4275" s="38">
        <f t="shared" si="396"/>
        <v>0</v>
      </c>
      <c r="Q4275" s="105">
        <f t="shared" si="401"/>
        <v>0</v>
      </c>
      <c r="R4275" s="38">
        <f t="shared" si="397"/>
        <v>0</v>
      </c>
      <c r="S4275" s="40" t="str">
        <f t="shared" si="400"/>
        <v/>
      </c>
    </row>
    <row r="4276" spans="1:19">
      <c r="A4276" s="33"/>
      <c r="B4276" s="34"/>
      <c r="C4276" s="33"/>
      <c r="D4276" s="33"/>
      <c r="E4276" s="33"/>
      <c r="F4276" s="42"/>
      <c r="G4276" s="42"/>
      <c r="I4276">
        <f t="shared" si="398"/>
        <v>0</v>
      </c>
      <c r="J4276">
        <f t="shared" si="399"/>
        <v>0</v>
      </c>
      <c r="L4276" s="107"/>
      <c r="M4276" s="110"/>
      <c r="N4276" s="109"/>
      <c r="P4276" s="38">
        <f t="shared" si="396"/>
        <v>0</v>
      </c>
      <c r="Q4276" s="105">
        <f t="shared" si="401"/>
        <v>0</v>
      </c>
      <c r="R4276" s="38">
        <f t="shared" si="397"/>
        <v>0</v>
      </c>
      <c r="S4276" s="40" t="str">
        <f t="shared" si="400"/>
        <v/>
      </c>
    </row>
    <row r="4277" spans="1:19">
      <c r="A4277" s="33"/>
      <c r="B4277" s="34"/>
      <c r="C4277" s="33"/>
      <c r="D4277" s="33"/>
      <c r="E4277" s="33"/>
      <c r="F4277" s="42"/>
      <c r="G4277" s="42"/>
      <c r="I4277">
        <f t="shared" si="398"/>
        <v>0</v>
      </c>
      <c r="J4277">
        <f t="shared" si="399"/>
        <v>0</v>
      </c>
      <c r="L4277" s="107"/>
      <c r="M4277" s="110"/>
      <c r="N4277" s="109"/>
      <c r="P4277" s="38">
        <f t="shared" si="396"/>
        <v>0</v>
      </c>
      <c r="Q4277" s="105">
        <f t="shared" si="401"/>
        <v>0</v>
      </c>
      <c r="R4277" s="38">
        <f t="shared" si="397"/>
        <v>0</v>
      </c>
      <c r="S4277" s="40" t="str">
        <f t="shared" si="400"/>
        <v/>
      </c>
    </row>
    <row r="4278" spans="1:19">
      <c r="A4278" s="33"/>
      <c r="B4278" s="34"/>
      <c r="C4278" s="33"/>
      <c r="D4278" s="33"/>
      <c r="E4278" s="33"/>
      <c r="F4278" s="42"/>
      <c r="G4278" s="42"/>
      <c r="I4278">
        <f t="shared" si="398"/>
        <v>0</v>
      </c>
      <c r="J4278">
        <f t="shared" si="399"/>
        <v>0</v>
      </c>
      <c r="L4278" s="107"/>
      <c r="M4278" s="110"/>
      <c r="N4278" s="109"/>
      <c r="P4278" s="38">
        <f t="shared" si="396"/>
        <v>0</v>
      </c>
      <c r="Q4278" s="105">
        <f t="shared" si="401"/>
        <v>0</v>
      </c>
      <c r="R4278" s="38">
        <f t="shared" si="397"/>
        <v>0</v>
      </c>
      <c r="S4278" s="40" t="str">
        <f t="shared" si="400"/>
        <v/>
      </c>
    </row>
    <row r="4279" spans="1:19">
      <c r="A4279" s="33"/>
      <c r="B4279" s="34"/>
      <c r="C4279" s="33"/>
      <c r="D4279" s="33"/>
      <c r="E4279" s="33"/>
      <c r="F4279" s="42"/>
      <c r="G4279" s="42"/>
      <c r="I4279">
        <f t="shared" si="398"/>
        <v>0</v>
      </c>
      <c r="J4279">
        <f t="shared" si="399"/>
        <v>0</v>
      </c>
      <c r="L4279" s="107"/>
      <c r="M4279" s="110"/>
      <c r="N4279" s="109"/>
      <c r="P4279" s="38">
        <f t="shared" ref="P4279:P4342" si="402">I4279*L4279/1000</f>
        <v>0</v>
      </c>
      <c r="Q4279" s="105">
        <f t="shared" si="401"/>
        <v>0</v>
      </c>
      <c r="R4279" s="38">
        <f t="shared" ref="R4279:R4342" si="403">J4279*N4279/1000</f>
        <v>0</v>
      </c>
      <c r="S4279" s="40" t="str">
        <f t="shared" si="400"/>
        <v/>
      </c>
    </row>
    <row r="4280" spans="1:19">
      <c r="A4280" s="33"/>
      <c r="B4280" s="34"/>
      <c r="C4280" s="33"/>
      <c r="D4280" s="33"/>
      <c r="E4280" s="33"/>
      <c r="F4280" s="42"/>
      <c r="G4280" s="42"/>
      <c r="I4280">
        <f t="shared" ref="I4280:I4343" si="404">IF(OR(E4280="R",E4280="E"),D4280,IF(D4280&gt;=E4280,D4280-E4280,0))</f>
        <v>0</v>
      </c>
      <c r="J4280">
        <f t="shared" ref="J4280:J4343" si="405">IF(OR(E4280="R",E4280="E"),0,IF(E4280&gt;D4280,E4280-D4280,0))</f>
        <v>0</v>
      </c>
      <c r="L4280" s="107"/>
      <c r="M4280" s="110"/>
      <c r="N4280" s="109"/>
      <c r="P4280" s="38">
        <f t="shared" si="402"/>
        <v>0</v>
      </c>
      <c r="Q4280" s="105">
        <f t="shared" si="401"/>
        <v>0</v>
      </c>
      <c r="R4280" s="38">
        <f t="shared" si="403"/>
        <v>0</v>
      </c>
      <c r="S4280" s="40" t="str">
        <f t="shared" si="400"/>
        <v/>
      </c>
    </row>
    <row r="4281" spans="1:19">
      <c r="A4281" s="33"/>
      <c r="B4281" s="34"/>
      <c r="C4281" s="33"/>
      <c r="D4281" s="33"/>
      <c r="E4281" s="33"/>
      <c r="F4281" s="42"/>
      <c r="G4281" s="42"/>
      <c r="I4281">
        <f t="shared" si="404"/>
        <v>0</v>
      </c>
      <c r="J4281">
        <f t="shared" si="405"/>
        <v>0</v>
      </c>
      <c r="L4281" s="107"/>
      <c r="M4281" s="110"/>
      <c r="N4281" s="109"/>
      <c r="P4281" s="38">
        <f t="shared" si="402"/>
        <v>0</v>
      </c>
      <c r="Q4281" s="105">
        <f t="shared" si="401"/>
        <v>0</v>
      </c>
      <c r="R4281" s="38">
        <f t="shared" si="403"/>
        <v>0</v>
      </c>
      <c r="S4281" s="40" t="str">
        <f t="shared" si="400"/>
        <v/>
      </c>
    </row>
    <row r="4282" spans="1:19">
      <c r="A4282" s="33"/>
      <c r="B4282" s="34"/>
      <c r="C4282" s="33"/>
      <c r="D4282" s="33"/>
      <c r="E4282" s="33"/>
      <c r="F4282" s="42"/>
      <c r="G4282" s="42"/>
      <c r="I4282">
        <f t="shared" si="404"/>
        <v>0</v>
      </c>
      <c r="J4282">
        <f t="shared" si="405"/>
        <v>0</v>
      </c>
      <c r="L4282" s="107"/>
      <c r="M4282" s="110"/>
      <c r="N4282" s="109"/>
      <c r="P4282" s="38">
        <f t="shared" si="402"/>
        <v>0</v>
      </c>
      <c r="Q4282" s="105">
        <f t="shared" si="401"/>
        <v>0</v>
      </c>
      <c r="R4282" s="38">
        <f t="shared" si="403"/>
        <v>0</v>
      </c>
      <c r="S4282" s="40" t="str">
        <f t="shared" si="400"/>
        <v/>
      </c>
    </row>
    <row r="4283" spans="1:19">
      <c r="A4283" s="33"/>
      <c r="B4283" s="34"/>
      <c r="C4283" s="33"/>
      <c r="D4283" s="33"/>
      <c r="E4283" s="33"/>
      <c r="F4283" s="42"/>
      <c r="G4283" s="42"/>
      <c r="I4283">
        <f t="shared" si="404"/>
        <v>0</v>
      </c>
      <c r="J4283">
        <f t="shared" si="405"/>
        <v>0</v>
      </c>
      <c r="L4283" s="107"/>
      <c r="M4283" s="110"/>
      <c r="N4283" s="109"/>
      <c r="P4283" s="38">
        <f t="shared" si="402"/>
        <v>0</v>
      </c>
      <c r="Q4283" s="105">
        <f t="shared" si="401"/>
        <v>0</v>
      </c>
      <c r="R4283" s="38">
        <f t="shared" si="403"/>
        <v>0</v>
      </c>
      <c r="S4283" s="40" t="str">
        <f t="shared" si="400"/>
        <v/>
      </c>
    </row>
    <row r="4284" spans="1:19">
      <c r="A4284" s="33"/>
      <c r="B4284" s="34"/>
      <c r="C4284" s="33"/>
      <c r="D4284" s="33"/>
      <c r="E4284" s="33"/>
      <c r="F4284" s="42"/>
      <c r="G4284" s="42"/>
      <c r="I4284">
        <f t="shared" si="404"/>
        <v>0</v>
      </c>
      <c r="J4284">
        <f t="shared" si="405"/>
        <v>0</v>
      </c>
      <c r="L4284" s="107"/>
      <c r="M4284" s="110"/>
      <c r="N4284" s="109"/>
      <c r="P4284" s="38">
        <f t="shared" si="402"/>
        <v>0</v>
      </c>
      <c r="Q4284" s="105">
        <f t="shared" si="401"/>
        <v>0</v>
      </c>
      <c r="R4284" s="38">
        <f t="shared" si="403"/>
        <v>0</v>
      </c>
      <c r="S4284" s="40" t="str">
        <f t="shared" si="400"/>
        <v/>
      </c>
    </row>
    <row r="4285" spans="1:19">
      <c r="A4285" s="33"/>
      <c r="B4285" s="34"/>
      <c r="C4285" s="33"/>
      <c r="D4285" s="33"/>
      <c r="E4285" s="33"/>
      <c r="F4285" s="42"/>
      <c r="G4285" s="42"/>
      <c r="I4285">
        <f t="shared" si="404"/>
        <v>0</v>
      </c>
      <c r="J4285">
        <f t="shared" si="405"/>
        <v>0</v>
      </c>
      <c r="L4285" s="107"/>
      <c r="M4285" s="110"/>
      <c r="N4285" s="109"/>
      <c r="P4285" s="38">
        <f t="shared" si="402"/>
        <v>0</v>
      </c>
      <c r="Q4285" s="105">
        <f t="shared" si="401"/>
        <v>0</v>
      </c>
      <c r="R4285" s="38">
        <f t="shared" si="403"/>
        <v>0</v>
      </c>
      <c r="S4285" s="40" t="str">
        <f t="shared" si="400"/>
        <v/>
      </c>
    </row>
    <row r="4286" spans="1:19">
      <c r="A4286" s="33"/>
      <c r="B4286" s="34"/>
      <c r="C4286" s="33"/>
      <c r="D4286" s="33"/>
      <c r="E4286" s="33"/>
      <c r="F4286" s="42"/>
      <c r="G4286" s="42"/>
      <c r="I4286">
        <f t="shared" si="404"/>
        <v>0</v>
      </c>
      <c r="J4286">
        <f t="shared" si="405"/>
        <v>0</v>
      </c>
      <c r="L4286" s="107"/>
      <c r="M4286" s="110"/>
      <c r="N4286" s="109"/>
      <c r="P4286" s="38">
        <f t="shared" si="402"/>
        <v>0</v>
      </c>
      <c r="Q4286" s="105">
        <f t="shared" si="401"/>
        <v>0</v>
      </c>
      <c r="R4286" s="38">
        <f t="shared" si="403"/>
        <v>0</v>
      </c>
      <c r="S4286" s="40" t="str">
        <f t="shared" si="400"/>
        <v/>
      </c>
    </row>
    <row r="4287" spans="1:19">
      <c r="A4287" s="33"/>
      <c r="B4287" s="34"/>
      <c r="C4287" s="33"/>
      <c r="D4287" s="33"/>
      <c r="E4287" s="33"/>
      <c r="F4287" s="42"/>
      <c r="G4287" s="42"/>
      <c r="I4287">
        <f t="shared" si="404"/>
        <v>0</v>
      </c>
      <c r="J4287">
        <f t="shared" si="405"/>
        <v>0</v>
      </c>
      <c r="L4287" s="107"/>
      <c r="M4287" s="110"/>
      <c r="N4287" s="109"/>
      <c r="P4287" s="38">
        <f t="shared" si="402"/>
        <v>0</v>
      </c>
      <c r="Q4287" s="105">
        <f t="shared" si="401"/>
        <v>0</v>
      </c>
      <c r="R4287" s="38">
        <f t="shared" si="403"/>
        <v>0</v>
      </c>
      <c r="S4287" s="40" t="str">
        <f t="shared" si="400"/>
        <v/>
      </c>
    </row>
    <row r="4288" spans="1:19">
      <c r="A4288" s="33"/>
      <c r="B4288" s="34"/>
      <c r="C4288" s="33"/>
      <c r="D4288" s="33"/>
      <c r="E4288" s="33"/>
      <c r="F4288" s="42"/>
      <c r="G4288" s="42"/>
      <c r="I4288">
        <f t="shared" si="404"/>
        <v>0</v>
      </c>
      <c r="J4288">
        <f t="shared" si="405"/>
        <v>0</v>
      </c>
      <c r="L4288" s="107"/>
      <c r="M4288" s="110"/>
      <c r="N4288" s="109"/>
      <c r="P4288" s="38">
        <f t="shared" si="402"/>
        <v>0</v>
      </c>
      <c r="Q4288" s="105">
        <f t="shared" si="401"/>
        <v>0</v>
      </c>
      <c r="R4288" s="38">
        <f t="shared" si="403"/>
        <v>0</v>
      </c>
      <c r="S4288" s="40" t="str">
        <f t="shared" si="400"/>
        <v/>
      </c>
    </row>
    <row r="4289" spans="1:19">
      <c r="A4289" s="33"/>
      <c r="B4289" s="34"/>
      <c r="C4289" s="33"/>
      <c r="D4289" s="33"/>
      <c r="E4289" s="33"/>
      <c r="F4289" s="42"/>
      <c r="G4289" s="42"/>
      <c r="I4289">
        <f t="shared" si="404"/>
        <v>0</v>
      </c>
      <c r="J4289">
        <f t="shared" si="405"/>
        <v>0</v>
      </c>
      <c r="L4289" s="107"/>
      <c r="M4289" s="110"/>
      <c r="N4289" s="109"/>
      <c r="P4289" s="38">
        <f t="shared" si="402"/>
        <v>0</v>
      </c>
      <c r="Q4289" s="105">
        <f t="shared" si="401"/>
        <v>0</v>
      </c>
      <c r="R4289" s="38">
        <f t="shared" si="403"/>
        <v>0</v>
      </c>
      <c r="S4289" s="40" t="str">
        <f t="shared" si="400"/>
        <v/>
      </c>
    </row>
    <row r="4290" spans="1:19">
      <c r="A4290" s="33"/>
      <c r="B4290" s="34"/>
      <c r="C4290" s="33"/>
      <c r="D4290" s="33"/>
      <c r="E4290" s="33"/>
      <c r="F4290" s="42"/>
      <c r="G4290" s="42"/>
      <c r="I4290">
        <f t="shared" si="404"/>
        <v>0</v>
      </c>
      <c r="J4290">
        <f t="shared" si="405"/>
        <v>0</v>
      </c>
      <c r="L4290" s="107"/>
      <c r="M4290" s="110"/>
      <c r="N4290" s="109"/>
      <c r="P4290" s="38">
        <f t="shared" si="402"/>
        <v>0</v>
      </c>
      <c r="Q4290" s="105">
        <f t="shared" si="401"/>
        <v>0</v>
      </c>
      <c r="R4290" s="38">
        <f t="shared" si="403"/>
        <v>0</v>
      </c>
      <c r="S4290" s="40" t="str">
        <f t="shared" si="400"/>
        <v/>
      </c>
    </row>
    <row r="4291" spans="1:19">
      <c r="A4291" s="33"/>
      <c r="B4291" s="34"/>
      <c r="C4291" s="33"/>
      <c r="D4291" s="33"/>
      <c r="E4291" s="33"/>
      <c r="F4291" s="42"/>
      <c r="G4291" s="42"/>
      <c r="I4291">
        <f t="shared" si="404"/>
        <v>0</v>
      </c>
      <c r="J4291">
        <f t="shared" si="405"/>
        <v>0</v>
      </c>
      <c r="L4291" s="107"/>
      <c r="M4291" s="110"/>
      <c r="N4291" s="109"/>
      <c r="P4291" s="38">
        <f t="shared" si="402"/>
        <v>0</v>
      </c>
      <c r="Q4291" s="105">
        <f t="shared" si="401"/>
        <v>0</v>
      </c>
      <c r="R4291" s="38">
        <f t="shared" si="403"/>
        <v>0</v>
      </c>
      <c r="S4291" s="40" t="str">
        <f t="shared" si="400"/>
        <v/>
      </c>
    </row>
    <row r="4292" spans="1:19">
      <c r="A4292" s="33"/>
      <c r="B4292" s="34"/>
      <c r="C4292" s="33"/>
      <c r="D4292" s="33"/>
      <c r="E4292" s="33"/>
      <c r="F4292" s="42"/>
      <c r="G4292" s="42"/>
      <c r="I4292">
        <f t="shared" si="404"/>
        <v>0</v>
      </c>
      <c r="J4292">
        <f t="shared" si="405"/>
        <v>0</v>
      </c>
      <c r="L4292" s="107"/>
      <c r="M4292" s="110"/>
      <c r="N4292" s="109"/>
      <c r="P4292" s="38">
        <f t="shared" si="402"/>
        <v>0</v>
      </c>
      <c r="Q4292" s="105">
        <f t="shared" si="401"/>
        <v>0</v>
      </c>
      <c r="R4292" s="38">
        <f t="shared" si="403"/>
        <v>0</v>
      </c>
      <c r="S4292" s="40" t="str">
        <f t="shared" si="400"/>
        <v/>
      </c>
    </row>
    <row r="4293" spans="1:19">
      <c r="A4293" s="33"/>
      <c r="B4293" s="34"/>
      <c r="C4293" s="33"/>
      <c r="D4293" s="33"/>
      <c r="E4293" s="33"/>
      <c r="F4293" s="42"/>
      <c r="G4293" s="42"/>
      <c r="I4293">
        <f t="shared" si="404"/>
        <v>0</v>
      </c>
      <c r="J4293">
        <f t="shared" si="405"/>
        <v>0</v>
      </c>
      <c r="L4293" s="107"/>
      <c r="M4293" s="110"/>
      <c r="N4293" s="109"/>
      <c r="P4293" s="38">
        <f t="shared" si="402"/>
        <v>0</v>
      </c>
      <c r="Q4293" s="105">
        <f t="shared" si="401"/>
        <v>0</v>
      </c>
      <c r="R4293" s="38">
        <f t="shared" si="403"/>
        <v>0</v>
      </c>
      <c r="S4293" s="40" t="str">
        <f t="shared" si="400"/>
        <v/>
      </c>
    </row>
    <row r="4294" spans="1:19">
      <c r="A4294" s="33"/>
      <c r="B4294" s="34"/>
      <c r="C4294" s="33"/>
      <c r="D4294" s="33"/>
      <c r="E4294" s="33"/>
      <c r="F4294" s="42"/>
      <c r="G4294" s="42"/>
      <c r="I4294">
        <f t="shared" si="404"/>
        <v>0</v>
      </c>
      <c r="J4294">
        <f t="shared" si="405"/>
        <v>0</v>
      </c>
      <c r="L4294" s="107"/>
      <c r="M4294" s="110"/>
      <c r="N4294" s="109"/>
      <c r="P4294" s="38">
        <f t="shared" si="402"/>
        <v>0</v>
      </c>
      <c r="Q4294" s="105">
        <f t="shared" si="401"/>
        <v>0</v>
      </c>
      <c r="R4294" s="38">
        <f t="shared" si="403"/>
        <v>0</v>
      </c>
      <c r="S4294" s="40" t="str">
        <f t="shared" si="400"/>
        <v/>
      </c>
    </row>
    <row r="4295" spans="1:19">
      <c r="A4295" s="33"/>
      <c r="B4295" s="34"/>
      <c r="C4295" s="33"/>
      <c r="D4295" s="33"/>
      <c r="E4295" s="33"/>
      <c r="F4295" s="42"/>
      <c r="G4295" s="42"/>
      <c r="I4295">
        <f t="shared" si="404"/>
        <v>0</v>
      </c>
      <c r="J4295">
        <f t="shared" si="405"/>
        <v>0</v>
      </c>
      <c r="L4295" s="107"/>
      <c r="M4295" s="110"/>
      <c r="N4295" s="109"/>
      <c r="P4295" s="38">
        <f t="shared" si="402"/>
        <v>0</v>
      </c>
      <c r="Q4295" s="105">
        <f t="shared" si="401"/>
        <v>0</v>
      </c>
      <c r="R4295" s="38">
        <f t="shared" si="403"/>
        <v>0</v>
      </c>
      <c r="S4295" s="40" t="str">
        <f t="shared" ref="S4295:S4358" si="406">IF(C4295=1,SUM(R4295:R4318)-SUM(P4295:P4318),"")</f>
        <v/>
      </c>
    </row>
    <row r="4296" spans="1:19">
      <c r="A4296" s="33"/>
      <c r="B4296" s="34"/>
      <c r="C4296" s="33"/>
      <c r="D4296" s="33"/>
      <c r="E4296" s="33"/>
      <c r="F4296" s="42"/>
      <c r="G4296" s="42"/>
      <c r="I4296">
        <f t="shared" si="404"/>
        <v>0</v>
      </c>
      <c r="J4296">
        <f t="shared" si="405"/>
        <v>0</v>
      </c>
      <c r="L4296" s="107"/>
      <c r="M4296" s="110"/>
      <c r="N4296" s="109"/>
      <c r="P4296" s="38">
        <f t="shared" si="402"/>
        <v>0</v>
      </c>
      <c r="Q4296" s="105">
        <f t="shared" ref="Q4296:Q4359" si="407">I4296*M4296/1000</f>
        <v>0</v>
      </c>
      <c r="R4296" s="38">
        <f t="shared" si="403"/>
        <v>0</v>
      </c>
      <c r="S4296" s="40" t="str">
        <f t="shared" si="406"/>
        <v/>
      </c>
    </row>
    <row r="4297" spans="1:19">
      <c r="A4297" s="33"/>
      <c r="B4297" s="34"/>
      <c r="C4297" s="33"/>
      <c r="D4297" s="33"/>
      <c r="E4297" s="33"/>
      <c r="F4297" s="42"/>
      <c r="G4297" s="42"/>
      <c r="I4297">
        <f t="shared" si="404"/>
        <v>0</v>
      </c>
      <c r="J4297">
        <f t="shared" si="405"/>
        <v>0</v>
      </c>
      <c r="L4297" s="107"/>
      <c r="M4297" s="110"/>
      <c r="N4297" s="109"/>
      <c r="P4297" s="38">
        <f t="shared" si="402"/>
        <v>0</v>
      </c>
      <c r="Q4297" s="105">
        <f t="shared" si="407"/>
        <v>0</v>
      </c>
      <c r="R4297" s="38">
        <f t="shared" si="403"/>
        <v>0</v>
      </c>
      <c r="S4297" s="40" t="str">
        <f t="shared" si="406"/>
        <v/>
      </c>
    </row>
    <row r="4298" spans="1:19">
      <c r="A4298" s="33"/>
      <c r="B4298" s="34"/>
      <c r="C4298" s="33"/>
      <c r="D4298" s="33"/>
      <c r="E4298" s="33"/>
      <c r="F4298" s="42"/>
      <c r="G4298" s="42"/>
      <c r="I4298">
        <f t="shared" si="404"/>
        <v>0</v>
      </c>
      <c r="J4298">
        <f t="shared" si="405"/>
        <v>0</v>
      </c>
      <c r="L4298" s="107"/>
      <c r="M4298" s="110"/>
      <c r="N4298" s="109"/>
      <c r="P4298" s="38">
        <f t="shared" si="402"/>
        <v>0</v>
      </c>
      <c r="Q4298" s="105">
        <f t="shared" si="407"/>
        <v>0</v>
      </c>
      <c r="R4298" s="38">
        <f t="shared" si="403"/>
        <v>0</v>
      </c>
      <c r="S4298" s="40" t="str">
        <f t="shared" si="406"/>
        <v/>
      </c>
    </row>
    <row r="4299" spans="1:19">
      <c r="A4299" s="33"/>
      <c r="B4299" s="34"/>
      <c r="C4299" s="33"/>
      <c r="D4299" s="33"/>
      <c r="E4299" s="33"/>
      <c r="F4299" s="42"/>
      <c r="G4299" s="42"/>
      <c r="I4299">
        <f t="shared" si="404"/>
        <v>0</v>
      </c>
      <c r="J4299">
        <f t="shared" si="405"/>
        <v>0</v>
      </c>
      <c r="L4299" s="107"/>
      <c r="M4299" s="110"/>
      <c r="N4299" s="109"/>
      <c r="P4299" s="38">
        <f t="shared" si="402"/>
        <v>0</v>
      </c>
      <c r="Q4299" s="105">
        <f t="shared" si="407"/>
        <v>0</v>
      </c>
      <c r="R4299" s="38">
        <f t="shared" si="403"/>
        <v>0</v>
      </c>
      <c r="S4299" s="40" t="str">
        <f t="shared" si="406"/>
        <v/>
      </c>
    </row>
    <row r="4300" spans="1:19">
      <c r="A4300" s="33"/>
      <c r="B4300" s="34"/>
      <c r="C4300" s="33"/>
      <c r="D4300" s="33"/>
      <c r="E4300" s="33"/>
      <c r="F4300" s="42"/>
      <c r="G4300" s="42"/>
      <c r="I4300">
        <f t="shared" si="404"/>
        <v>0</v>
      </c>
      <c r="J4300">
        <f t="shared" si="405"/>
        <v>0</v>
      </c>
      <c r="L4300" s="107"/>
      <c r="M4300" s="110"/>
      <c r="N4300" s="109"/>
      <c r="P4300" s="38">
        <f t="shared" si="402"/>
        <v>0</v>
      </c>
      <c r="Q4300" s="105">
        <f t="shared" si="407"/>
        <v>0</v>
      </c>
      <c r="R4300" s="38">
        <f t="shared" si="403"/>
        <v>0</v>
      </c>
      <c r="S4300" s="40" t="str">
        <f t="shared" si="406"/>
        <v/>
      </c>
    </row>
    <row r="4301" spans="1:19">
      <c r="A4301" s="33"/>
      <c r="B4301" s="34"/>
      <c r="C4301" s="33"/>
      <c r="D4301" s="33"/>
      <c r="E4301" s="33"/>
      <c r="F4301" s="42"/>
      <c r="G4301" s="42"/>
      <c r="I4301">
        <f t="shared" si="404"/>
        <v>0</v>
      </c>
      <c r="J4301">
        <f t="shared" si="405"/>
        <v>0</v>
      </c>
      <c r="L4301" s="107"/>
      <c r="M4301" s="110"/>
      <c r="N4301" s="109"/>
      <c r="P4301" s="38">
        <f t="shared" si="402"/>
        <v>0</v>
      </c>
      <c r="Q4301" s="105">
        <f t="shared" si="407"/>
        <v>0</v>
      </c>
      <c r="R4301" s="38">
        <f t="shared" si="403"/>
        <v>0</v>
      </c>
      <c r="S4301" s="40" t="str">
        <f t="shared" si="406"/>
        <v/>
      </c>
    </row>
    <row r="4302" spans="1:19">
      <c r="A4302" s="33"/>
      <c r="B4302" s="34"/>
      <c r="C4302" s="33"/>
      <c r="D4302" s="33"/>
      <c r="E4302" s="33"/>
      <c r="F4302" s="42"/>
      <c r="G4302" s="42"/>
      <c r="I4302">
        <f t="shared" si="404"/>
        <v>0</v>
      </c>
      <c r="J4302">
        <f t="shared" si="405"/>
        <v>0</v>
      </c>
      <c r="L4302" s="107"/>
      <c r="M4302" s="110"/>
      <c r="N4302" s="109"/>
      <c r="P4302" s="38">
        <f t="shared" si="402"/>
        <v>0</v>
      </c>
      <c r="Q4302" s="105">
        <f t="shared" si="407"/>
        <v>0</v>
      </c>
      <c r="R4302" s="38">
        <f t="shared" si="403"/>
        <v>0</v>
      </c>
      <c r="S4302" s="40" t="str">
        <f t="shared" si="406"/>
        <v/>
      </c>
    </row>
    <row r="4303" spans="1:19">
      <c r="A4303" s="33"/>
      <c r="B4303" s="34"/>
      <c r="C4303" s="33"/>
      <c r="D4303" s="33"/>
      <c r="E4303" s="33"/>
      <c r="F4303" s="42"/>
      <c r="G4303" s="42"/>
      <c r="I4303">
        <f t="shared" si="404"/>
        <v>0</v>
      </c>
      <c r="J4303">
        <f t="shared" si="405"/>
        <v>0</v>
      </c>
      <c r="L4303" s="107"/>
      <c r="M4303" s="110"/>
      <c r="N4303" s="109"/>
      <c r="P4303" s="38">
        <f t="shared" si="402"/>
        <v>0</v>
      </c>
      <c r="Q4303" s="105">
        <f t="shared" si="407"/>
        <v>0</v>
      </c>
      <c r="R4303" s="38">
        <f t="shared" si="403"/>
        <v>0</v>
      </c>
      <c r="S4303" s="40" t="str">
        <f t="shared" si="406"/>
        <v/>
      </c>
    </row>
    <row r="4304" spans="1:19">
      <c r="A4304" s="33"/>
      <c r="B4304" s="34"/>
      <c r="C4304" s="33"/>
      <c r="D4304" s="33"/>
      <c r="E4304" s="33"/>
      <c r="F4304" s="42"/>
      <c r="G4304" s="42"/>
      <c r="I4304">
        <f t="shared" si="404"/>
        <v>0</v>
      </c>
      <c r="J4304">
        <f t="shared" si="405"/>
        <v>0</v>
      </c>
      <c r="L4304" s="107"/>
      <c r="M4304" s="110"/>
      <c r="N4304" s="109"/>
      <c r="P4304" s="38">
        <f t="shared" si="402"/>
        <v>0</v>
      </c>
      <c r="Q4304" s="105">
        <f t="shared" si="407"/>
        <v>0</v>
      </c>
      <c r="R4304" s="38">
        <f t="shared" si="403"/>
        <v>0</v>
      </c>
      <c r="S4304" s="40" t="str">
        <f t="shared" si="406"/>
        <v/>
      </c>
    </row>
    <row r="4305" spans="1:19">
      <c r="A4305" s="33"/>
      <c r="B4305" s="34"/>
      <c r="C4305" s="33"/>
      <c r="D4305" s="33"/>
      <c r="E4305" s="33"/>
      <c r="F4305" s="42"/>
      <c r="G4305" s="42"/>
      <c r="I4305">
        <f t="shared" si="404"/>
        <v>0</v>
      </c>
      <c r="J4305">
        <f t="shared" si="405"/>
        <v>0</v>
      </c>
      <c r="L4305" s="107"/>
      <c r="M4305" s="110"/>
      <c r="N4305" s="109"/>
      <c r="P4305" s="38">
        <f t="shared" si="402"/>
        <v>0</v>
      </c>
      <c r="Q4305" s="105">
        <f t="shared" si="407"/>
        <v>0</v>
      </c>
      <c r="R4305" s="38">
        <f t="shared" si="403"/>
        <v>0</v>
      </c>
      <c r="S4305" s="40" t="str">
        <f t="shared" si="406"/>
        <v/>
      </c>
    </row>
    <row r="4306" spans="1:19">
      <c r="A4306" s="33"/>
      <c r="B4306" s="34"/>
      <c r="C4306" s="33"/>
      <c r="D4306" s="33"/>
      <c r="E4306" s="33"/>
      <c r="F4306" s="42"/>
      <c r="G4306" s="42"/>
      <c r="I4306">
        <f t="shared" si="404"/>
        <v>0</v>
      </c>
      <c r="J4306">
        <f t="shared" si="405"/>
        <v>0</v>
      </c>
      <c r="L4306" s="107"/>
      <c r="M4306" s="110"/>
      <c r="N4306" s="109"/>
      <c r="P4306" s="38">
        <f t="shared" si="402"/>
        <v>0</v>
      </c>
      <c r="Q4306" s="105">
        <f t="shared" si="407"/>
        <v>0</v>
      </c>
      <c r="R4306" s="38">
        <f t="shared" si="403"/>
        <v>0</v>
      </c>
      <c r="S4306" s="40" t="str">
        <f t="shared" si="406"/>
        <v/>
      </c>
    </row>
    <row r="4307" spans="1:19">
      <c r="A4307" s="33"/>
      <c r="B4307" s="34"/>
      <c r="C4307" s="33"/>
      <c r="D4307" s="33"/>
      <c r="E4307" s="33"/>
      <c r="F4307" s="42"/>
      <c r="G4307" s="42"/>
      <c r="I4307">
        <f t="shared" si="404"/>
        <v>0</v>
      </c>
      <c r="J4307">
        <f t="shared" si="405"/>
        <v>0</v>
      </c>
      <c r="L4307" s="107"/>
      <c r="M4307" s="110"/>
      <c r="N4307" s="109"/>
      <c r="P4307" s="38">
        <f t="shared" si="402"/>
        <v>0</v>
      </c>
      <c r="Q4307" s="105">
        <f t="shared" si="407"/>
        <v>0</v>
      </c>
      <c r="R4307" s="38">
        <f t="shared" si="403"/>
        <v>0</v>
      </c>
      <c r="S4307" s="40" t="str">
        <f t="shared" si="406"/>
        <v/>
      </c>
    </row>
    <row r="4308" spans="1:19">
      <c r="A4308" s="33"/>
      <c r="B4308" s="34"/>
      <c r="C4308" s="33"/>
      <c r="D4308" s="33"/>
      <c r="E4308" s="33"/>
      <c r="F4308" s="42"/>
      <c r="G4308" s="42"/>
      <c r="I4308">
        <f t="shared" si="404"/>
        <v>0</v>
      </c>
      <c r="J4308">
        <f t="shared" si="405"/>
        <v>0</v>
      </c>
      <c r="L4308" s="107"/>
      <c r="M4308" s="110"/>
      <c r="N4308" s="109"/>
      <c r="P4308" s="38">
        <f t="shared" si="402"/>
        <v>0</v>
      </c>
      <c r="Q4308" s="105">
        <f t="shared" si="407"/>
        <v>0</v>
      </c>
      <c r="R4308" s="38">
        <f t="shared" si="403"/>
        <v>0</v>
      </c>
      <c r="S4308" s="40" t="str">
        <f t="shared" si="406"/>
        <v/>
      </c>
    </row>
    <row r="4309" spans="1:19">
      <c r="A4309" s="33"/>
      <c r="B4309" s="34"/>
      <c r="C4309" s="33"/>
      <c r="D4309" s="33"/>
      <c r="E4309" s="33"/>
      <c r="F4309" s="42"/>
      <c r="G4309" s="42"/>
      <c r="I4309">
        <f t="shared" si="404"/>
        <v>0</v>
      </c>
      <c r="J4309">
        <f t="shared" si="405"/>
        <v>0</v>
      </c>
      <c r="L4309" s="107"/>
      <c r="M4309" s="110"/>
      <c r="N4309" s="109"/>
      <c r="P4309" s="38">
        <f t="shared" si="402"/>
        <v>0</v>
      </c>
      <c r="Q4309" s="105">
        <f t="shared" si="407"/>
        <v>0</v>
      </c>
      <c r="R4309" s="38">
        <f t="shared" si="403"/>
        <v>0</v>
      </c>
      <c r="S4309" s="40" t="str">
        <f t="shared" si="406"/>
        <v/>
      </c>
    </row>
    <row r="4310" spans="1:19">
      <c r="A4310" s="33"/>
      <c r="B4310" s="34"/>
      <c r="C4310" s="33"/>
      <c r="D4310" s="33"/>
      <c r="E4310" s="33"/>
      <c r="F4310" s="42"/>
      <c r="G4310" s="42"/>
      <c r="I4310">
        <f t="shared" si="404"/>
        <v>0</v>
      </c>
      <c r="J4310">
        <f t="shared" si="405"/>
        <v>0</v>
      </c>
      <c r="L4310" s="107"/>
      <c r="M4310" s="110"/>
      <c r="N4310" s="109"/>
      <c r="P4310" s="38">
        <f t="shared" si="402"/>
        <v>0</v>
      </c>
      <c r="Q4310" s="105">
        <f t="shared" si="407"/>
        <v>0</v>
      </c>
      <c r="R4310" s="38">
        <f t="shared" si="403"/>
        <v>0</v>
      </c>
      <c r="S4310" s="40" t="str">
        <f t="shared" si="406"/>
        <v/>
      </c>
    </row>
    <row r="4311" spans="1:19">
      <c r="A4311" s="33"/>
      <c r="B4311" s="34"/>
      <c r="C4311" s="33"/>
      <c r="D4311" s="33"/>
      <c r="E4311" s="33"/>
      <c r="F4311" s="42"/>
      <c r="G4311" s="42"/>
      <c r="I4311">
        <f t="shared" si="404"/>
        <v>0</v>
      </c>
      <c r="J4311">
        <f t="shared" si="405"/>
        <v>0</v>
      </c>
      <c r="L4311" s="107"/>
      <c r="M4311" s="110"/>
      <c r="N4311" s="109"/>
      <c r="P4311" s="38">
        <f t="shared" si="402"/>
        <v>0</v>
      </c>
      <c r="Q4311" s="105">
        <f t="shared" si="407"/>
        <v>0</v>
      </c>
      <c r="R4311" s="38">
        <f t="shared" si="403"/>
        <v>0</v>
      </c>
      <c r="S4311" s="40" t="str">
        <f t="shared" si="406"/>
        <v/>
      </c>
    </row>
    <row r="4312" spans="1:19">
      <c r="A4312" s="33"/>
      <c r="B4312" s="34"/>
      <c r="C4312" s="33"/>
      <c r="D4312" s="33"/>
      <c r="E4312" s="33"/>
      <c r="F4312" s="42"/>
      <c r="G4312" s="42"/>
      <c r="I4312">
        <f t="shared" si="404"/>
        <v>0</v>
      </c>
      <c r="J4312">
        <f t="shared" si="405"/>
        <v>0</v>
      </c>
      <c r="L4312" s="107"/>
      <c r="M4312" s="110"/>
      <c r="N4312" s="109"/>
      <c r="P4312" s="38">
        <f t="shared" si="402"/>
        <v>0</v>
      </c>
      <c r="Q4312" s="105">
        <f t="shared" si="407"/>
        <v>0</v>
      </c>
      <c r="R4312" s="38">
        <f t="shared" si="403"/>
        <v>0</v>
      </c>
      <c r="S4312" s="40" t="str">
        <f t="shared" si="406"/>
        <v/>
      </c>
    </row>
    <row r="4313" spans="1:19">
      <c r="A4313" s="33"/>
      <c r="B4313" s="34"/>
      <c r="C4313" s="33"/>
      <c r="D4313" s="33"/>
      <c r="E4313" s="33"/>
      <c r="F4313" s="42"/>
      <c r="G4313" s="42"/>
      <c r="I4313">
        <f t="shared" si="404"/>
        <v>0</v>
      </c>
      <c r="J4313">
        <f t="shared" si="405"/>
        <v>0</v>
      </c>
      <c r="L4313" s="107"/>
      <c r="M4313" s="110"/>
      <c r="N4313" s="109"/>
      <c r="P4313" s="38">
        <f t="shared" si="402"/>
        <v>0</v>
      </c>
      <c r="Q4313" s="105">
        <f t="shared" si="407"/>
        <v>0</v>
      </c>
      <c r="R4313" s="38">
        <f t="shared" si="403"/>
        <v>0</v>
      </c>
      <c r="S4313" s="40" t="str">
        <f t="shared" si="406"/>
        <v/>
      </c>
    </row>
    <row r="4314" spans="1:19">
      <c r="A4314" s="33"/>
      <c r="B4314" s="34"/>
      <c r="C4314" s="33"/>
      <c r="D4314" s="33"/>
      <c r="E4314" s="33"/>
      <c r="F4314" s="42"/>
      <c r="G4314" s="42"/>
      <c r="I4314">
        <f t="shared" si="404"/>
        <v>0</v>
      </c>
      <c r="J4314">
        <f t="shared" si="405"/>
        <v>0</v>
      </c>
      <c r="L4314" s="107"/>
      <c r="M4314" s="110"/>
      <c r="N4314" s="109"/>
      <c r="P4314" s="38">
        <f t="shared" si="402"/>
        <v>0</v>
      </c>
      <c r="Q4314" s="105">
        <f t="shared" si="407"/>
        <v>0</v>
      </c>
      <c r="R4314" s="38">
        <f t="shared" si="403"/>
        <v>0</v>
      </c>
      <c r="S4314" s="40" t="str">
        <f t="shared" si="406"/>
        <v/>
      </c>
    </row>
    <row r="4315" spans="1:19">
      <c r="A4315" s="33"/>
      <c r="B4315" s="34"/>
      <c r="C4315" s="33"/>
      <c r="D4315" s="33"/>
      <c r="E4315" s="33"/>
      <c r="F4315" s="42"/>
      <c r="G4315" s="42"/>
      <c r="I4315">
        <f t="shared" si="404"/>
        <v>0</v>
      </c>
      <c r="J4315">
        <f t="shared" si="405"/>
        <v>0</v>
      </c>
      <c r="L4315" s="107"/>
      <c r="M4315" s="110"/>
      <c r="N4315" s="109"/>
      <c r="P4315" s="38">
        <f t="shared" si="402"/>
        <v>0</v>
      </c>
      <c r="Q4315" s="105">
        <f t="shared" si="407"/>
        <v>0</v>
      </c>
      <c r="R4315" s="38">
        <f t="shared" si="403"/>
        <v>0</v>
      </c>
      <c r="S4315" s="40" t="str">
        <f t="shared" si="406"/>
        <v/>
      </c>
    </row>
    <row r="4316" spans="1:19">
      <c r="A4316" s="33"/>
      <c r="B4316" s="34"/>
      <c r="C4316" s="33"/>
      <c r="D4316" s="33"/>
      <c r="E4316" s="33"/>
      <c r="F4316" s="42"/>
      <c r="G4316" s="42"/>
      <c r="I4316">
        <f t="shared" si="404"/>
        <v>0</v>
      </c>
      <c r="J4316">
        <f t="shared" si="405"/>
        <v>0</v>
      </c>
      <c r="L4316" s="107"/>
      <c r="M4316" s="110"/>
      <c r="N4316" s="109"/>
      <c r="P4316" s="38">
        <f t="shared" si="402"/>
        <v>0</v>
      </c>
      <c r="Q4316" s="105">
        <f t="shared" si="407"/>
        <v>0</v>
      </c>
      <c r="R4316" s="38">
        <f t="shared" si="403"/>
        <v>0</v>
      </c>
      <c r="S4316" s="40" t="str">
        <f t="shared" si="406"/>
        <v/>
      </c>
    </row>
    <row r="4317" spans="1:19">
      <c r="A4317" s="33"/>
      <c r="B4317" s="34"/>
      <c r="C4317" s="33"/>
      <c r="D4317" s="33"/>
      <c r="E4317" s="33"/>
      <c r="F4317" s="42"/>
      <c r="G4317" s="42"/>
      <c r="I4317">
        <f t="shared" si="404"/>
        <v>0</v>
      </c>
      <c r="J4317">
        <f t="shared" si="405"/>
        <v>0</v>
      </c>
      <c r="L4317" s="107"/>
      <c r="M4317" s="110"/>
      <c r="N4317" s="109"/>
      <c r="P4317" s="38">
        <f t="shared" si="402"/>
        <v>0</v>
      </c>
      <c r="Q4317" s="105">
        <f t="shared" si="407"/>
        <v>0</v>
      </c>
      <c r="R4317" s="38">
        <f t="shared" si="403"/>
        <v>0</v>
      </c>
      <c r="S4317" s="40" t="str">
        <f t="shared" si="406"/>
        <v/>
      </c>
    </row>
    <row r="4318" spans="1:19">
      <c r="A4318" s="33"/>
      <c r="B4318" s="34"/>
      <c r="C4318" s="33"/>
      <c r="D4318" s="33"/>
      <c r="E4318" s="33"/>
      <c r="F4318" s="42"/>
      <c r="G4318" s="42"/>
      <c r="I4318">
        <f t="shared" si="404"/>
        <v>0</v>
      </c>
      <c r="J4318">
        <f t="shared" si="405"/>
        <v>0</v>
      </c>
      <c r="L4318" s="107"/>
      <c r="M4318" s="110"/>
      <c r="N4318" s="109"/>
      <c r="P4318" s="38">
        <f t="shared" si="402"/>
        <v>0</v>
      </c>
      <c r="Q4318" s="105">
        <f t="shared" si="407"/>
        <v>0</v>
      </c>
      <c r="R4318" s="38">
        <f t="shared" si="403"/>
        <v>0</v>
      </c>
      <c r="S4318" s="40" t="str">
        <f t="shared" si="406"/>
        <v/>
      </c>
    </row>
    <row r="4319" spans="1:19">
      <c r="A4319" s="33"/>
      <c r="B4319" s="34"/>
      <c r="C4319" s="33"/>
      <c r="D4319" s="33"/>
      <c r="E4319" s="33"/>
      <c r="F4319" s="42"/>
      <c r="G4319" s="42"/>
      <c r="I4319">
        <f t="shared" si="404"/>
        <v>0</v>
      </c>
      <c r="J4319">
        <f t="shared" si="405"/>
        <v>0</v>
      </c>
      <c r="L4319" s="107"/>
      <c r="M4319" s="110"/>
      <c r="N4319" s="109"/>
      <c r="P4319" s="38">
        <f t="shared" si="402"/>
        <v>0</v>
      </c>
      <c r="Q4319" s="105">
        <f t="shared" si="407"/>
        <v>0</v>
      </c>
      <c r="R4319" s="38">
        <f t="shared" si="403"/>
        <v>0</v>
      </c>
      <c r="S4319" s="40" t="str">
        <f t="shared" si="406"/>
        <v/>
      </c>
    </row>
    <row r="4320" spans="1:19">
      <c r="A4320" s="33"/>
      <c r="B4320" s="34"/>
      <c r="C4320" s="33"/>
      <c r="D4320" s="33"/>
      <c r="E4320" s="33"/>
      <c r="F4320" s="42"/>
      <c r="G4320" s="42"/>
      <c r="I4320">
        <f t="shared" si="404"/>
        <v>0</v>
      </c>
      <c r="J4320">
        <f t="shared" si="405"/>
        <v>0</v>
      </c>
      <c r="L4320" s="107"/>
      <c r="M4320" s="110"/>
      <c r="N4320" s="109"/>
      <c r="P4320" s="38">
        <f t="shared" si="402"/>
        <v>0</v>
      </c>
      <c r="Q4320" s="105">
        <f t="shared" si="407"/>
        <v>0</v>
      </c>
      <c r="R4320" s="38">
        <f t="shared" si="403"/>
        <v>0</v>
      </c>
      <c r="S4320" s="40" t="str">
        <f t="shared" si="406"/>
        <v/>
      </c>
    </row>
    <row r="4321" spans="1:19">
      <c r="A4321" s="33"/>
      <c r="B4321" s="34"/>
      <c r="C4321" s="33"/>
      <c r="D4321" s="33"/>
      <c r="E4321" s="33"/>
      <c r="F4321" s="42"/>
      <c r="G4321" s="42"/>
      <c r="I4321">
        <f t="shared" si="404"/>
        <v>0</v>
      </c>
      <c r="J4321">
        <f t="shared" si="405"/>
        <v>0</v>
      </c>
      <c r="L4321" s="107"/>
      <c r="M4321" s="110"/>
      <c r="N4321" s="109"/>
      <c r="P4321" s="38">
        <f t="shared" si="402"/>
        <v>0</v>
      </c>
      <c r="Q4321" s="105">
        <f t="shared" si="407"/>
        <v>0</v>
      </c>
      <c r="R4321" s="38">
        <f t="shared" si="403"/>
        <v>0</v>
      </c>
      <c r="S4321" s="40" t="str">
        <f t="shared" si="406"/>
        <v/>
      </c>
    </row>
    <row r="4322" spans="1:19">
      <c r="A4322" s="33"/>
      <c r="B4322" s="34"/>
      <c r="C4322" s="33"/>
      <c r="D4322" s="33"/>
      <c r="E4322" s="33"/>
      <c r="F4322" s="42"/>
      <c r="G4322" s="42"/>
      <c r="I4322">
        <f t="shared" si="404"/>
        <v>0</v>
      </c>
      <c r="J4322">
        <f t="shared" si="405"/>
        <v>0</v>
      </c>
      <c r="L4322" s="107"/>
      <c r="M4322" s="110"/>
      <c r="N4322" s="109"/>
      <c r="P4322" s="38">
        <f t="shared" si="402"/>
        <v>0</v>
      </c>
      <c r="Q4322" s="105">
        <f t="shared" si="407"/>
        <v>0</v>
      </c>
      <c r="R4322" s="38">
        <f t="shared" si="403"/>
        <v>0</v>
      </c>
      <c r="S4322" s="40" t="str">
        <f t="shared" si="406"/>
        <v/>
      </c>
    </row>
    <row r="4323" spans="1:19">
      <c r="A4323" s="33"/>
      <c r="B4323" s="34"/>
      <c r="C4323" s="33"/>
      <c r="D4323" s="33"/>
      <c r="E4323" s="33"/>
      <c r="F4323" s="42"/>
      <c r="G4323" s="42"/>
      <c r="I4323">
        <f t="shared" si="404"/>
        <v>0</v>
      </c>
      <c r="J4323">
        <f t="shared" si="405"/>
        <v>0</v>
      </c>
      <c r="L4323" s="107"/>
      <c r="M4323" s="110"/>
      <c r="N4323" s="109"/>
      <c r="P4323" s="38">
        <f t="shared" si="402"/>
        <v>0</v>
      </c>
      <c r="Q4323" s="105">
        <f t="shared" si="407"/>
        <v>0</v>
      </c>
      <c r="R4323" s="38">
        <f t="shared" si="403"/>
        <v>0</v>
      </c>
      <c r="S4323" s="40" t="str">
        <f t="shared" si="406"/>
        <v/>
      </c>
    </row>
    <row r="4324" spans="1:19">
      <c r="A4324" s="33"/>
      <c r="B4324" s="34"/>
      <c r="C4324" s="33"/>
      <c r="D4324" s="33"/>
      <c r="E4324" s="33"/>
      <c r="F4324" s="42"/>
      <c r="G4324" s="42"/>
      <c r="I4324">
        <f t="shared" si="404"/>
        <v>0</v>
      </c>
      <c r="J4324">
        <f t="shared" si="405"/>
        <v>0</v>
      </c>
      <c r="L4324" s="107"/>
      <c r="M4324" s="110"/>
      <c r="N4324" s="109"/>
      <c r="P4324" s="38">
        <f t="shared" si="402"/>
        <v>0</v>
      </c>
      <c r="Q4324" s="105">
        <f t="shared" si="407"/>
        <v>0</v>
      </c>
      <c r="R4324" s="38">
        <f t="shared" si="403"/>
        <v>0</v>
      </c>
      <c r="S4324" s="40" t="str">
        <f t="shared" si="406"/>
        <v/>
      </c>
    </row>
    <row r="4325" spans="1:19">
      <c r="A4325" s="33"/>
      <c r="B4325" s="34"/>
      <c r="C4325" s="33"/>
      <c r="D4325" s="33"/>
      <c r="E4325" s="33"/>
      <c r="F4325" s="42"/>
      <c r="G4325" s="42"/>
      <c r="I4325">
        <f t="shared" si="404"/>
        <v>0</v>
      </c>
      <c r="J4325">
        <f t="shared" si="405"/>
        <v>0</v>
      </c>
      <c r="L4325" s="107"/>
      <c r="M4325" s="110"/>
      <c r="N4325" s="109"/>
      <c r="P4325" s="38">
        <f t="shared" si="402"/>
        <v>0</v>
      </c>
      <c r="Q4325" s="105">
        <f t="shared" si="407"/>
        <v>0</v>
      </c>
      <c r="R4325" s="38">
        <f t="shared" si="403"/>
        <v>0</v>
      </c>
      <c r="S4325" s="40" t="str">
        <f t="shared" si="406"/>
        <v/>
      </c>
    </row>
    <row r="4326" spans="1:19">
      <c r="A4326" s="33"/>
      <c r="B4326" s="34"/>
      <c r="C4326" s="33"/>
      <c r="D4326" s="33"/>
      <c r="E4326" s="33"/>
      <c r="F4326" s="42"/>
      <c r="G4326" s="42"/>
      <c r="I4326">
        <f t="shared" si="404"/>
        <v>0</v>
      </c>
      <c r="J4326">
        <f t="shared" si="405"/>
        <v>0</v>
      </c>
      <c r="L4326" s="107"/>
      <c r="M4326" s="110"/>
      <c r="N4326" s="109"/>
      <c r="P4326" s="38">
        <f t="shared" si="402"/>
        <v>0</v>
      </c>
      <c r="Q4326" s="105">
        <f t="shared" si="407"/>
        <v>0</v>
      </c>
      <c r="R4326" s="38">
        <f t="shared" si="403"/>
        <v>0</v>
      </c>
      <c r="S4326" s="40" t="str">
        <f t="shared" si="406"/>
        <v/>
      </c>
    </row>
    <row r="4327" spans="1:19">
      <c r="A4327" s="33"/>
      <c r="B4327" s="34"/>
      <c r="C4327" s="33"/>
      <c r="D4327" s="33"/>
      <c r="E4327" s="33"/>
      <c r="F4327" s="42"/>
      <c r="G4327" s="42"/>
      <c r="I4327">
        <f t="shared" si="404"/>
        <v>0</v>
      </c>
      <c r="J4327">
        <f t="shared" si="405"/>
        <v>0</v>
      </c>
      <c r="L4327" s="107"/>
      <c r="M4327" s="110"/>
      <c r="N4327" s="109"/>
      <c r="P4327" s="38">
        <f t="shared" si="402"/>
        <v>0</v>
      </c>
      <c r="Q4327" s="105">
        <f t="shared" si="407"/>
        <v>0</v>
      </c>
      <c r="R4327" s="38">
        <f t="shared" si="403"/>
        <v>0</v>
      </c>
      <c r="S4327" s="40" t="str">
        <f t="shared" si="406"/>
        <v/>
      </c>
    </row>
    <row r="4328" spans="1:19">
      <c r="A4328" s="33"/>
      <c r="B4328" s="34"/>
      <c r="C4328" s="33"/>
      <c r="D4328" s="33"/>
      <c r="E4328" s="33"/>
      <c r="F4328" s="42"/>
      <c r="G4328" s="42"/>
      <c r="I4328">
        <f t="shared" si="404"/>
        <v>0</v>
      </c>
      <c r="J4328">
        <f t="shared" si="405"/>
        <v>0</v>
      </c>
      <c r="L4328" s="107"/>
      <c r="M4328" s="110"/>
      <c r="N4328" s="109"/>
      <c r="P4328" s="38">
        <f t="shared" si="402"/>
        <v>0</v>
      </c>
      <c r="Q4328" s="105">
        <f t="shared" si="407"/>
        <v>0</v>
      </c>
      <c r="R4328" s="38">
        <f t="shared" si="403"/>
        <v>0</v>
      </c>
      <c r="S4328" s="40" t="str">
        <f t="shared" si="406"/>
        <v/>
      </c>
    </row>
    <row r="4329" spans="1:19">
      <c r="A4329" s="33"/>
      <c r="B4329" s="34"/>
      <c r="C4329" s="33"/>
      <c r="D4329" s="33"/>
      <c r="E4329" s="33"/>
      <c r="F4329" s="42"/>
      <c r="G4329" s="42"/>
      <c r="I4329">
        <f t="shared" si="404"/>
        <v>0</v>
      </c>
      <c r="J4329">
        <f t="shared" si="405"/>
        <v>0</v>
      </c>
      <c r="L4329" s="107"/>
      <c r="M4329" s="110"/>
      <c r="N4329" s="109"/>
      <c r="P4329" s="38">
        <f t="shared" si="402"/>
        <v>0</v>
      </c>
      <c r="Q4329" s="105">
        <f t="shared" si="407"/>
        <v>0</v>
      </c>
      <c r="R4329" s="38">
        <f t="shared" si="403"/>
        <v>0</v>
      </c>
      <c r="S4329" s="40" t="str">
        <f t="shared" si="406"/>
        <v/>
      </c>
    </row>
    <row r="4330" spans="1:19">
      <c r="A4330" s="33"/>
      <c r="B4330" s="34"/>
      <c r="C4330" s="33"/>
      <c r="D4330" s="33"/>
      <c r="E4330" s="33"/>
      <c r="F4330" s="42"/>
      <c r="G4330" s="42"/>
      <c r="I4330">
        <f t="shared" si="404"/>
        <v>0</v>
      </c>
      <c r="J4330">
        <f t="shared" si="405"/>
        <v>0</v>
      </c>
      <c r="L4330" s="107"/>
      <c r="M4330" s="110"/>
      <c r="N4330" s="109"/>
      <c r="P4330" s="38">
        <f t="shared" si="402"/>
        <v>0</v>
      </c>
      <c r="Q4330" s="105">
        <f t="shared" si="407"/>
        <v>0</v>
      </c>
      <c r="R4330" s="38">
        <f t="shared" si="403"/>
        <v>0</v>
      </c>
      <c r="S4330" s="40" t="str">
        <f t="shared" si="406"/>
        <v/>
      </c>
    </row>
    <row r="4331" spans="1:19">
      <c r="A4331" s="33"/>
      <c r="B4331" s="34"/>
      <c r="C4331" s="33"/>
      <c r="D4331" s="33"/>
      <c r="E4331" s="33"/>
      <c r="F4331" s="42"/>
      <c r="G4331" s="42"/>
      <c r="I4331">
        <f t="shared" si="404"/>
        <v>0</v>
      </c>
      <c r="J4331">
        <f t="shared" si="405"/>
        <v>0</v>
      </c>
      <c r="L4331" s="107"/>
      <c r="M4331" s="110"/>
      <c r="N4331" s="109"/>
      <c r="P4331" s="38">
        <f t="shared" si="402"/>
        <v>0</v>
      </c>
      <c r="Q4331" s="105">
        <f t="shared" si="407"/>
        <v>0</v>
      </c>
      <c r="R4331" s="38">
        <f t="shared" si="403"/>
        <v>0</v>
      </c>
      <c r="S4331" s="40" t="str">
        <f t="shared" si="406"/>
        <v/>
      </c>
    </row>
    <row r="4332" spans="1:19">
      <c r="A4332" s="33"/>
      <c r="B4332" s="34"/>
      <c r="C4332" s="33"/>
      <c r="D4332" s="33"/>
      <c r="E4332" s="33"/>
      <c r="F4332" s="42"/>
      <c r="G4332" s="42"/>
      <c r="I4332">
        <f t="shared" si="404"/>
        <v>0</v>
      </c>
      <c r="J4332">
        <f t="shared" si="405"/>
        <v>0</v>
      </c>
      <c r="L4332" s="107"/>
      <c r="M4332" s="110"/>
      <c r="N4332" s="109"/>
      <c r="P4332" s="38">
        <f t="shared" si="402"/>
        <v>0</v>
      </c>
      <c r="Q4332" s="105">
        <f t="shared" si="407"/>
        <v>0</v>
      </c>
      <c r="R4332" s="38">
        <f t="shared" si="403"/>
        <v>0</v>
      </c>
      <c r="S4332" s="40" t="str">
        <f t="shared" si="406"/>
        <v/>
      </c>
    </row>
    <row r="4333" spans="1:19">
      <c r="A4333" s="33"/>
      <c r="B4333" s="34"/>
      <c r="C4333" s="33"/>
      <c r="D4333" s="33"/>
      <c r="E4333" s="33"/>
      <c r="F4333" s="42"/>
      <c r="G4333" s="42"/>
      <c r="I4333">
        <f t="shared" si="404"/>
        <v>0</v>
      </c>
      <c r="J4333">
        <f t="shared" si="405"/>
        <v>0</v>
      </c>
      <c r="L4333" s="107"/>
      <c r="M4333" s="110"/>
      <c r="N4333" s="109"/>
      <c r="P4333" s="38">
        <f t="shared" si="402"/>
        <v>0</v>
      </c>
      <c r="Q4333" s="105">
        <f t="shared" si="407"/>
        <v>0</v>
      </c>
      <c r="R4333" s="38">
        <f t="shared" si="403"/>
        <v>0</v>
      </c>
      <c r="S4333" s="40" t="str">
        <f t="shared" si="406"/>
        <v/>
      </c>
    </row>
    <row r="4334" spans="1:19">
      <c r="A4334" s="33"/>
      <c r="B4334" s="34"/>
      <c r="C4334" s="33"/>
      <c r="D4334" s="33"/>
      <c r="E4334" s="33"/>
      <c r="F4334" s="42"/>
      <c r="G4334" s="42"/>
      <c r="I4334">
        <f t="shared" si="404"/>
        <v>0</v>
      </c>
      <c r="J4334">
        <f t="shared" si="405"/>
        <v>0</v>
      </c>
      <c r="L4334" s="107"/>
      <c r="M4334" s="110"/>
      <c r="N4334" s="109"/>
      <c r="P4334" s="38">
        <f t="shared" si="402"/>
        <v>0</v>
      </c>
      <c r="Q4334" s="105">
        <f t="shared" si="407"/>
        <v>0</v>
      </c>
      <c r="R4334" s="38">
        <f t="shared" si="403"/>
        <v>0</v>
      </c>
      <c r="S4334" s="40" t="str">
        <f t="shared" si="406"/>
        <v/>
      </c>
    </row>
    <row r="4335" spans="1:19">
      <c r="A4335" s="33"/>
      <c r="B4335" s="34"/>
      <c r="C4335" s="33"/>
      <c r="D4335" s="33"/>
      <c r="E4335" s="33"/>
      <c r="F4335" s="42"/>
      <c r="G4335" s="42"/>
      <c r="I4335">
        <f t="shared" si="404"/>
        <v>0</v>
      </c>
      <c r="J4335">
        <f t="shared" si="405"/>
        <v>0</v>
      </c>
      <c r="L4335" s="107"/>
      <c r="M4335" s="110"/>
      <c r="N4335" s="109"/>
      <c r="P4335" s="38">
        <f t="shared" si="402"/>
        <v>0</v>
      </c>
      <c r="Q4335" s="105">
        <f t="shared" si="407"/>
        <v>0</v>
      </c>
      <c r="R4335" s="38">
        <f t="shared" si="403"/>
        <v>0</v>
      </c>
      <c r="S4335" s="40" t="str">
        <f t="shared" si="406"/>
        <v/>
      </c>
    </row>
    <row r="4336" spans="1:19">
      <c r="A4336" s="33"/>
      <c r="B4336" s="34"/>
      <c r="C4336" s="33"/>
      <c r="D4336" s="33"/>
      <c r="E4336" s="33"/>
      <c r="F4336" s="42"/>
      <c r="G4336" s="42"/>
      <c r="I4336">
        <f t="shared" si="404"/>
        <v>0</v>
      </c>
      <c r="J4336">
        <f t="shared" si="405"/>
        <v>0</v>
      </c>
      <c r="L4336" s="107"/>
      <c r="M4336" s="110"/>
      <c r="N4336" s="109"/>
      <c r="P4336" s="38">
        <f t="shared" si="402"/>
        <v>0</v>
      </c>
      <c r="Q4336" s="105">
        <f t="shared" si="407"/>
        <v>0</v>
      </c>
      <c r="R4336" s="38">
        <f t="shared" si="403"/>
        <v>0</v>
      </c>
      <c r="S4336" s="40" t="str">
        <f t="shared" si="406"/>
        <v/>
      </c>
    </row>
    <row r="4337" spans="1:19">
      <c r="A4337" s="33"/>
      <c r="B4337" s="34"/>
      <c r="C4337" s="33"/>
      <c r="D4337" s="33"/>
      <c r="E4337" s="33"/>
      <c r="F4337" s="42"/>
      <c r="G4337" s="42"/>
      <c r="I4337">
        <f t="shared" si="404"/>
        <v>0</v>
      </c>
      <c r="J4337">
        <f t="shared" si="405"/>
        <v>0</v>
      </c>
      <c r="L4337" s="107"/>
      <c r="M4337" s="110"/>
      <c r="N4337" s="109"/>
      <c r="P4337" s="38">
        <f t="shared" si="402"/>
        <v>0</v>
      </c>
      <c r="Q4337" s="105">
        <f t="shared" si="407"/>
        <v>0</v>
      </c>
      <c r="R4337" s="38">
        <f t="shared" si="403"/>
        <v>0</v>
      </c>
      <c r="S4337" s="40" t="str">
        <f t="shared" si="406"/>
        <v/>
      </c>
    </row>
    <row r="4338" spans="1:19">
      <c r="A4338" s="33"/>
      <c r="B4338" s="34"/>
      <c r="C4338" s="33"/>
      <c r="D4338" s="33"/>
      <c r="E4338" s="33"/>
      <c r="F4338" s="42"/>
      <c r="G4338" s="42"/>
      <c r="I4338">
        <f t="shared" si="404"/>
        <v>0</v>
      </c>
      <c r="J4338">
        <f t="shared" si="405"/>
        <v>0</v>
      </c>
      <c r="L4338" s="107"/>
      <c r="M4338" s="110"/>
      <c r="N4338" s="109"/>
      <c r="P4338" s="38">
        <f t="shared" si="402"/>
        <v>0</v>
      </c>
      <c r="Q4338" s="105">
        <f t="shared" si="407"/>
        <v>0</v>
      </c>
      <c r="R4338" s="38">
        <f t="shared" si="403"/>
        <v>0</v>
      </c>
      <c r="S4338" s="40" t="str">
        <f t="shared" si="406"/>
        <v/>
      </c>
    </row>
    <row r="4339" spans="1:19">
      <c r="A4339" s="33"/>
      <c r="B4339" s="34"/>
      <c r="C4339" s="33"/>
      <c r="D4339" s="33"/>
      <c r="E4339" s="33"/>
      <c r="F4339" s="42"/>
      <c r="G4339" s="42"/>
      <c r="I4339">
        <f t="shared" si="404"/>
        <v>0</v>
      </c>
      <c r="J4339">
        <f t="shared" si="405"/>
        <v>0</v>
      </c>
      <c r="L4339" s="107"/>
      <c r="M4339" s="110"/>
      <c r="N4339" s="109"/>
      <c r="P4339" s="38">
        <f t="shared" si="402"/>
        <v>0</v>
      </c>
      <c r="Q4339" s="105">
        <f t="shared" si="407"/>
        <v>0</v>
      </c>
      <c r="R4339" s="38">
        <f t="shared" si="403"/>
        <v>0</v>
      </c>
      <c r="S4339" s="40" t="str">
        <f t="shared" si="406"/>
        <v/>
      </c>
    </row>
    <row r="4340" spans="1:19">
      <c r="A4340" s="33"/>
      <c r="B4340" s="34"/>
      <c r="C4340" s="33"/>
      <c r="D4340" s="33"/>
      <c r="E4340" s="33"/>
      <c r="F4340" s="42"/>
      <c r="G4340" s="42"/>
      <c r="I4340">
        <f t="shared" si="404"/>
        <v>0</v>
      </c>
      <c r="J4340">
        <f t="shared" si="405"/>
        <v>0</v>
      </c>
      <c r="L4340" s="107"/>
      <c r="M4340" s="110"/>
      <c r="N4340" s="109"/>
      <c r="P4340" s="38">
        <f t="shared" si="402"/>
        <v>0</v>
      </c>
      <c r="Q4340" s="105">
        <f t="shared" si="407"/>
        <v>0</v>
      </c>
      <c r="R4340" s="38">
        <f t="shared" si="403"/>
        <v>0</v>
      </c>
      <c r="S4340" s="40" t="str">
        <f t="shared" si="406"/>
        <v/>
      </c>
    </row>
    <row r="4341" spans="1:19">
      <c r="A4341" s="33"/>
      <c r="B4341" s="34"/>
      <c r="C4341" s="33"/>
      <c r="D4341" s="33"/>
      <c r="E4341" s="33"/>
      <c r="F4341" s="42"/>
      <c r="G4341" s="42"/>
      <c r="I4341">
        <f t="shared" si="404"/>
        <v>0</v>
      </c>
      <c r="J4341">
        <f t="shared" si="405"/>
        <v>0</v>
      </c>
      <c r="L4341" s="107"/>
      <c r="M4341" s="110"/>
      <c r="N4341" s="109"/>
      <c r="P4341" s="38">
        <f t="shared" si="402"/>
        <v>0</v>
      </c>
      <c r="Q4341" s="105">
        <f t="shared" si="407"/>
        <v>0</v>
      </c>
      <c r="R4341" s="38">
        <f t="shared" si="403"/>
        <v>0</v>
      </c>
      <c r="S4341" s="40" t="str">
        <f t="shared" si="406"/>
        <v/>
      </c>
    </row>
    <row r="4342" spans="1:19">
      <c r="A4342" s="33"/>
      <c r="B4342" s="34"/>
      <c r="C4342" s="33"/>
      <c r="D4342" s="33"/>
      <c r="E4342" s="33"/>
      <c r="F4342" s="42"/>
      <c r="G4342" s="42"/>
      <c r="I4342">
        <f t="shared" si="404"/>
        <v>0</v>
      </c>
      <c r="J4342">
        <f t="shared" si="405"/>
        <v>0</v>
      </c>
      <c r="L4342" s="107"/>
      <c r="M4342" s="110"/>
      <c r="N4342" s="109"/>
      <c r="P4342" s="38">
        <f t="shared" si="402"/>
        <v>0</v>
      </c>
      <c r="Q4342" s="105">
        <f t="shared" si="407"/>
        <v>0</v>
      </c>
      <c r="R4342" s="38">
        <f t="shared" si="403"/>
        <v>0</v>
      </c>
      <c r="S4342" s="40" t="str">
        <f t="shared" si="406"/>
        <v/>
      </c>
    </row>
    <row r="4343" spans="1:19">
      <c r="A4343" s="33"/>
      <c r="B4343" s="34"/>
      <c r="C4343" s="33"/>
      <c r="D4343" s="33"/>
      <c r="E4343" s="33"/>
      <c r="F4343" s="42"/>
      <c r="G4343" s="42"/>
      <c r="I4343">
        <f t="shared" si="404"/>
        <v>0</v>
      </c>
      <c r="J4343">
        <f t="shared" si="405"/>
        <v>0</v>
      </c>
      <c r="L4343" s="107"/>
      <c r="M4343" s="110"/>
      <c r="N4343" s="109"/>
      <c r="P4343" s="38">
        <f t="shared" ref="P4343:P4406" si="408">I4343*L4343/1000</f>
        <v>0</v>
      </c>
      <c r="Q4343" s="105">
        <f t="shared" si="407"/>
        <v>0</v>
      </c>
      <c r="R4343" s="38">
        <f t="shared" ref="R4343:R4406" si="409">J4343*N4343/1000</f>
        <v>0</v>
      </c>
      <c r="S4343" s="40" t="str">
        <f t="shared" si="406"/>
        <v/>
      </c>
    </row>
    <row r="4344" spans="1:19">
      <c r="A4344" s="33"/>
      <c r="B4344" s="34"/>
      <c r="C4344" s="33"/>
      <c r="D4344" s="33"/>
      <c r="E4344" s="33"/>
      <c r="F4344" s="42"/>
      <c r="G4344" s="42"/>
      <c r="I4344">
        <f t="shared" ref="I4344:I4407" si="410">IF(OR(E4344="R",E4344="E"),D4344,IF(D4344&gt;=E4344,D4344-E4344,0))</f>
        <v>0</v>
      </c>
      <c r="J4344">
        <f t="shared" ref="J4344:J4407" si="411">IF(OR(E4344="R",E4344="E"),0,IF(E4344&gt;D4344,E4344-D4344,0))</f>
        <v>0</v>
      </c>
      <c r="L4344" s="107"/>
      <c r="M4344" s="110"/>
      <c r="N4344" s="109"/>
      <c r="P4344" s="38">
        <f t="shared" si="408"/>
        <v>0</v>
      </c>
      <c r="Q4344" s="105">
        <f t="shared" si="407"/>
        <v>0</v>
      </c>
      <c r="R4344" s="38">
        <f t="shared" si="409"/>
        <v>0</v>
      </c>
      <c r="S4344" s="40" t="str">
        <f t="shared" si="406"/>
        <v/>
      </c>
    </row>
    <row r="4345" spans="1:19">
      <c r="A4345" s="33"/>
      <c r="B4345" s="34"/>
      <c r="C4345" s="33"/>
      <c r="D4345" s="33"/>
      <c r="E4345" s="33"/>
      <c r="F4345" s="42"/>
      <c r="G4345" s="42"/>
      <c r="I4345">
        <f t="shared" si="410"/>
        <v>0</v>
      </c>
      <c r="J4345">
        <f t="shared" si="411"/>
        <v>0</v>
      </c>
      <c r="L4345" s="107"/>
      <c r="M4345" s="110"/>
      <c r="N4345" s="109"/>
      <c r="P4345" s="38">
        <f t="shared" si="408"/>
        <v>0</v>
      </c>
      <c r="Q4345" s="105">
        <f t="shared" si="407"/>
        <v>0</v>
      </c>
      <c r="R4345" s="38">
        <f t="shared" si="409"/>
        <v>0</v>
      </c>
      <c r="S4345" s="40" t="str">
        <f t="shared" si="406"/>
        <v/>
      </c>
    </row>
    <row r="4346" spans="1:19">
      <c r="A4346" s="33"/>
      <c r="B4346" s="34"/>
      <c r="C4346" s="33"/>
      <c r="D4346" s="33"/>
      <c r="E4346" s="33"/>
      <c r="F4346" s="42"/>
      <c r="G4346" s="42"/>
      <c r="I4346">
        <f t="shared" si="410"/>
        <v>0</v>
      </c>
      <c r="J4346">
        <f t="shared" si="411"/>
        <v>0</v>
      </c>
      <c r="L4346" s="107"/>
      <c r="M4346" s="110"/>
      <c r="N4346" s="109"/>
      <c r="P4346" s="38">
        <f t="shared" si="408"/>
        <v>0</v>
      </c>
      <c r="Q4346" s="105">
        <f t="shared" si="407"/>
        <v>0</v>
      </c>
      <c r="R4346" s="38">
        <f t="shared" si="409"/>
        <v>0</v>
      </c>
      <c r="S4346" s="40" t="str">
        <f t="shared" si="406"/>
        <v/>
      </c>
    </row>
    <row r="4347" spans="1:19">
      <c r="A4347" s="33"/>
      <c r="B4347" s="34"/>
      <c r="C4347" s="33"/>
      <c r="D4347" s="33"/>
      <c r="E4347" s="33"/>
      <c r="F4347" s="42"/>
      <c r="G4347" s="42"/>
      <c r="I4347">
        <f t="shared" si="410"/>
        <v>0</v>
      </c>
      <c r="J4347">
        <f t="shared" si="411"/>
        <v>0</v>
      </c>
      <c r="L4347" s="107"/>
      <c r="M4347" s="110"/>
      <c r="N4347" s="109"/>
      <c r="P4347" s="38">
        <f t="shared" si="408"/>
        <v>0</v>
      </c>
      <c r="Q4347" s="105">
        <f t="shared" si="407"/>
        <v>0</v>
      </c>
      <c r="R4347" s="38">
        <f t="shared" si="409"/>
        <v>0</v>
      </c>
      <c r="S4347" s="40" t="str">
        <f t="shared" si="406"/>
        <v/>
      </c>
    </row>
    <row r="4348" spans="1:19">
      <c r="A4348" s="33"/>
      <c r="B4348" s="34"/>
      <c r="C4348" s="33"/>
      <c r="D4348" s="33"/>
      <c r="E4348" s="33"/>
      <c r="F4348" s="42"/>
      <c r="G4348" s="42"/>
      <c r="I4348">
        <f t="shared" si="410"/>
        <v>0</v>
      </c>
      <c r="J4348">
        <f t="shared" si="411"/>
        <v>0</v>
      </c>
      <c r="L4348" s="107"/>
      <c r="M4348" s="110"/>
      <c r="N4348" s="109"/>
      <c r="P4348" s="38">
        <f t="shared" si="408"/>
        <v>0</v>
      </c>
      <c r="Q4348" s="105">
        <f t="shared" si="407"/>
        <v>0</v>
      </c>
      <c r="R4348" s="38">
        <f t="shared" si="409"/>
        <v>0</v>
      </c>
      <c r="S4348" s="40" t="str">
        <f t="shared" si="406"/>
        <v/>
      </c>
    </row>
    <row r="4349" spans="1:19">
      <c r="A4349" s="33"/>
      <c r="B4349" s="34"/>
      <c r="C4349" s="33"/>
      <c r="D4349" s="33"/>
      <c r="E4349" s="33"/>
      <c r="F4349" s="42"/>
      <c r="G4349" s="42"/>
      <c r="I4349">
        <f t="shared" si="410"/>
        <v>0</v>
      </c>
      <c r="J4349">
        <f t="shared" si="411"/>
        <v>0</v>
      </c>
      <c r="L4349" s="107"/>
      <c r="M4349" s="110"/>
      <c r="N4349" s="109"/>
      <c r="P4349" s="38">
        <f t="shared" si="408"/>
        <v>0</v>
      </c>
      <c r="Q4349" s="105">
        <f t="shared" si="407"/>
        <v>0</v>
      </c>
      <c r="R4349" s="38">
        <f t="shared" si="409"/>
        <v>0</v>
      </c>
      <c r="S4349" s="40" t="str">
        <f t="shared" si="406"/>
        <v/>
      </c>
    </row>
    <row r="4350" spans="1:19">
      <c r="A4350" s="33"/>
      <c r="B4350" s="34"/>
      <c r="C4350" s="33"/>
      <c r="D4350" s="33"/>
      <c r="E4350" s="33"/>
      <c r="F4350" s="42"/>
      <c r="G4350" s="42"/>
      <c r="I4350">
        <f t="shared" si="410"/>
        <v>0</v>
      </c>
      <c r="J4350">
        <f t="shared" si="411"/>
        <v>0</v>
      </c>
      <c r="L4350" s="107"/>
      <c r="M4350" s="110"/>
      <c r="N4350" s="109"/>
      <c r="P4350" s="38">
        <f t="shared" si="408"/>
        <v>0</v>
      </c>
      <c r="Q4350" s="105">
        <f t="shared" si="407"/>
        <v>0</v>
      </c>
      <c r="R4350" s="38">
        <f t="shared" si="409"/>
        <v>0</v>
      </c>
      <c r="S4350" s="40" t="str">
        <f t="shared" si="406"/>
        <v/>
      </c>
    </row>
    <row r="4351" spans="1:19">
      <c r="A4351" s="33"/>
      <c r="B4351" s="34"/>
      <c r="C4351" s="33"/>
      <c r="D4351" s="33"/>
      <c r="E4351" s="33"/>
      <c r="F4351" s="42"/>
      <c r="G4351" s="42"/>
      <c r="I4351">
        <f t="shared" si="410"/>
        <v>0</v>
      </c>
      <c r="J4351">
        <f t="shared" si="411"/>
        <v>0</v>
      </c>
      <c r="L4351" s="107"/>
      <c r="M4351" s="110"/>
      <c r="N4351" s="109"/>
      <c r="P4351" s="38">
        <f t="shared" si="408"/>
        <v>0</v>
      </c>
      <c r="Q4351" s="105">
        <f t="shared" si="407"/>
        <v>0</v>
      </c>
      <c r="R4351" s="38">
        <f t="shared" si="409"/>
        <v>0</v>
      </c>
      <c r="S4351" s="40" t="str">
        <f t="shared" si="406"/>
        <v/>
      </c>
    </row>
    <row r="4352" spans="1:19">
      <c r="A4352" s="33"/>
      <c r="B4352" s="34"/>
      <c r="C4352" s="33"/>
      <c r="D4352" s="33"/>
      <c r="E4352" s="33"/>
      <c r="F4352" s="42"/>
      <c r="G4352" s="42"/>
      <c r="I4352">
        <f t="shared" si="410"/>
        <v>0</v>
      </c>
      <c r="J4352">
        <f t="shared" si="411"/>
        <v>0</v>
      </c>
      <c r="L4352" s="107"/>
      <c r="M4352" s="110"/>
      <c r="N4352" s="109"/>
      <c r="P4352" s="38">
        <f t="shared" si="408"/>
        <v>0</v>
      </c>
      <c r="Q4352" s="105">
        <f t="shared" si="407"/>
        <v>0</v>
      </c>
      <c r="R4352" s="38">
        <f t="shared" si="409"/>
        <v>0</v>
      </c>
      <c r="S4352" s="40" t="str">
        <f t="shared" si="406"/>
        <v/>
      </c>
    </row>
    <row r="4353" spans="1:19">
      <c r="A4353" s="33"/>
      <c r="B4353" s="34"/>
      <c r="C4353" s="33"/>
      <c r="D4353" s="33"/>
      <c r="E4353" s="33"/>
      <c r="F4353" s="42"/>
      <c r="G4353" s="42"/>
      <c r="I4353">
        <f t="shared" si="410"/>
        <v>0</v>
      </c>
      <c r="J4353">
        <f t="shared" si="411"/>
        <v>0</v>
      </c>
      <c r="L4353" s="107"/>
      <c r="M4353" s="110"/>
      <c r="N4353" s="109"/>
      <c r="P4353" s="38">
        <f t="shared" si="408"/>
        <v>0</v>
      </c>
      <c r="Q4353" s="105">
        <f t="shared" si="407"/>
        <v>0</v>
      </c>
      <c r="R4353" s="38">
        <f t="shared" si="409"/>
        <v>0</v>
      </c>
      <c r="S4353" s="40" t="str">
        <f t="shared" si="406"/>
        <v/>
      </c>
    </row>
    <row r="4354" spans="1:19">
      <c r="A4354" s="33"/>
      <c r="B4354" s="34"/>
      <c r="C4354" s="33"/>
      <c r="D4354" s="33"/>
      <c r="E4354" s="33"/>
      <c r="F4354" s="42"/>
      <c r="G4354" s="42"/>
      <c r="I4354">
        <f t="shared" si="410"/>
        <v>0</v>
      </c>
      <c r="J4354">
        <f t="shared" si="411"/>
        <v>0</v>
      </c>
      <c r="L4354" s="107"/>
      <c r="M4354" s="110"/>
      <c r="N4354" s="109"/>
      <c r="P4354" s="38">
        <f t="shared" si="408"/>
        <v>0</v>
      </c>
      <c r="Q4354" s="105">
        <f t="shared" si="407"/>
        <v>0</v>
      </c>
      <c r="R4354" s="38">
        <f t="shared" si="409"/>
        <v>0</v>
      </c>
      <c r="S4354" s="40" t="str">
        <f t="shared" si="406"/>
        <v/>
      </c>
    </row>
    <row r="4355" spans="1:19">
      <c r="A4355" s="33"/>
      <c r="B4355" s="34"/>
      <c r="C4355" s="33"/>
      <c r="D4355" s="33"/>
      <c r="E4355" s="33"/>
      <c r="F4355" s="42"/>
      <c r="G4355" s="42"/>
      <c r="I4355">
        <f t="shared" si="410"/>
        <v>0</v>
      </c>
      <c r="J4355">
        <f t="shared" si="411"/>
        <v>0</v>
      </c>
      <c r="L4355" s="107"/>
      <c r="M4355" s="110"/>
      <c r="N4355" s="109"/>
      <c r="P4355" s="38">
        <f t="shared" si="408"/>
        <v>0</v>
      </c>
      <c r="Q4355" s="105">
        <f t="shared" si="407"/>
        <v>0</v>
      </c>
      <c r="R4355" s="38">
        <f t="shared" si="409"/>
        <v>0</v>
      </c>
      <c r="S4355" s="40" t="str">
        <f t="shared" si="406"/>
        <v/>
      </c>
    </row>
    <row r="4356" spans="1:19">
      <c r="A4356" s="33"/>
      <c r="B4356" s="34"/>
      <c r="C4356" s="33"/>
      <c r="D4356" s="33"/>
      <c r="E4356" s="33"/>
      <c r="F4356" s="42"/>
      <c r="G4356" s="42"/>
      <c r="I4356">
        <f t="shared" si="410"/>
        <v>0</v>
      </c>
      <c r="J4356">
        <f t="shared" si="411"/>
        <v>0</v>
      </c>
      <c r="L4356" s="107"/>
      <c r="M4356" s="110"/>
      <c r="N4356" s="109"/>
      <c r="P4356" s="38">
        <f t="shared" si="408"/>
        <v>0</v>
      </c>
      <c r="Q4356" s="105">
        <f t="shared" si="407"/>
        <v>0</v>
      </c>
      <c r="R4356" s="38">
        <f t="shared" si="409"/>
        <v>0</v>
      </c>
      <c r="S4356" s="40" t="str">
        <f t="shared" si="406"/>
        <v/>
      </c>
    </row>
    <row r="4357" spans="1:19">
      <c r="A4357" s="33"/>
      <c r="B4357" s="34"/>
      <c r="C4357" s="33"/>
      <c r="D4357" s="33"/>
      <c r="E4357" s="33"/>
      <c r="F4357" s="42"/>
      <c r="G4357" s="42"/>
      <c r="I4357">
        <f t="shared" si="410"/>
        <v>0</v>
      </c>
      <c r="J4357">
        <f t="shared" si="411"/>
        <v>0</v>
      </c>
      <c r="L4357" s="107"/>
      <c r="M4357" s="110"/>
      <c r="N4357" s="109"/>
      <c r="P4357" s="38">
        <f t="shared" si="408"/>
        <v>0</v>
      </c>
      <c r="Q4357" s="105">
        <f t="shared" si="407"/>
        <v>0</v>
      </c>
      <c r="R4357" s="38">
        <f t="shared" si="409"/>
        <v>0</v>
      </c>
      <c r="S4357" s="40" t="str">
        <f t="shared" si="406"/>
        <v/>
      </c>
    </row>
    <row r="4358" spans="1:19">
      <c r="A4358" s="33"/>
      <c r="B4358" s="34"/>
      <c r="C4358" s="33"/>
      <c r="D4358" s="33"/>
      <c r="E4358" s="33"/>
      <c r="F4358" s="42"/>
      <c r="G4358" s="42"/>
      <c r="I4358">
        <f t="shared" si="410"/>
        <v>0</v>
      </c>
      <c r="J4358">
        <f t="shared" si="411"/>
        <v>0</v>
      </c>
      <c r="L4358" s="107"/>
      <c r="M4358" s="110"/>
      <c r="N4358" s="109"/>
      <c r="P4358" s="38">
        <f t="shared" si="408"/>
        <v>0</v>
      </c>
      <c r="Q4358" s="105">
        <f t="shared" si="407"/>
        <v>0</v>
      </c>
      <c r="R4358" s="38">
        <f t="shared" si="409"/>
        <v>0</v>
      </c>
      <c r="S4358" s="40" t="str">
        <f t="shared" si="406"/>
        <v/>
      </c>
    </row>
    <row r="4359" spans="1:19">
      <c r="A4359" s="33"/>
      <c r="B4359" s="34"/>
      <c r="C4359" s="33"/>
      <c r="D4359" s="33"/>
      <c r="E4359" s="33"/>
      <c r="F4359" s="42"/>
      <c r="G4359" s="42"/>
      <c r="I4359">
        <f t="shared" si="410"/>
        <v>0</v>
      </c>
      <c r="J4359">
        <f t="shared" si="411"/>
        <v>0</v>
      </c>
      <c r="L4359" s="107"/>
      <c r="M4359" s="110"/>
      <c r="N4359" s="109"/>
      <c r="P4359" s="38">
        <f t="shared" si="408"/>
        <v>0</v>
      </c>
      <c r="Q4359" s="105">
        <f t="shared" si="407"/>
        <v>0</v>
      </c>
      <c r="R4359" s="38">
        <f t="shared" si="409"/>
        <v>0</v>
      </c>
      <c r="S4359" s="40" t="str">
        <f t="shared" ref="S4359:S4422" si="412">IF(C4359=1,SUM(R4359:R4382)-SUM(P4359:P4382),"")</f>
        <v/>
      </c>
    </row>
    <row r="4360" spans="1:19">
      <c r="A4360" s="33"/>
      <c r="B4360" s="34"/>
      <c r="C4360" s="33"/>
      <c r="D4360" s="33"/>
      <c r="E4360" s="33"/>
      <c r="F4360" s="42"/>
      <c r="G4360" s="42"/>
      <c r="I4360">
        <f t="shared" si="410"/>
        <v>0</v>
      </c>
      <c r="J4360">
        <f t="shared" si="411"/>
        <v>0</v>
      </c>
      <c r="L4360" s="107"/>
      <c r="M4360" s="110"/>
      <c r="N4360" s="109"/>
      <c r="P4360" s="38">
        <f t="shared" si="408"/>
        <v>0</v>
      </c>
      <c r="Q4360" s="105">
        <f t="shared" ref="Q4360:Q4423" si="413">I4360*M4360/1000</f>
        <v>0</v>
      </c>
      <c r="R4360" s="38">
        <f t="shared" si="409"/>
        <v>0</v>
      </c>
      <c r="S4360" s="40" t="str">
        <f t="shared" si="412"/>
        <v/>
      </c>
    </row>
    <row r="4361" spans="1:19">
      <c r="A4361" s="33"/>
      <c r="B4361" s="34"/>
      <c r="C4361" s="33"/>
      <c r="D4361" s="33"/>
      <c r="E4361" s="33"/>
      <c r="F4361" s="42"/>
      <c r="G4361" s="42"/>
      <c r="I4361">
        <f t="shared" si="410"/>
        <v>0</v>
      </c>
      <c r="J4361">
        <f t="shared" si="411"/>
        <v>0</v>
      </c>
      <c r="L4361" s="107"/>
      <c r="M4361" s="110"/>
      <c r="N4361" s="109"/>
      <c r="P4361" s="38">
        <f t="shared" si="408"/>
        <v>0</v>
      </c>
      <c r="Q4361" s="105">
        <f t="shared" si="413"/>
        <v>0</v>
      </c>
      <c r="R4361" s="38">
        <f t="shared" si="409"/>
        <v>0</v>
      </c>
      <c r="S4361" s="40" t="str">
        <f t="shared" si="412"/>
        <v/>
      </c>
    </row>
    <row r="4362" spans="1:19">
      <c r="A4362" s="33"/>
      <c r="B4362" s="34"/>
      <c r="C4362" s="33"/>
      <c r="D4362" s="33"/>
      <c r="E4362" s="33"/>
      <c r="F4362" s="42"/>
      <c r="G4362" s="42"/>
      <c r="I4362">
        <f t="shared" si="410"/>
        <v>0</v>
      </c>
      <c r="J4362">
        <f t="shared" si="411"/>
        <v>0</v>
      </c>
      <c r="L4362" s="107"/>
      <c r="M4362" s="110"/>
      <c r="N4362" s="109"/>
      <c r="P4362" s="38">
        <f t="shared" si="408"/>
        <v>0</v>
      </c>
      <c r="Q4362" s="105">
        <f t="shared" si="413"/>
        <v>0</v>
      </c>
      <c r="R4362" s="38">
        <f t="shared" si="409"/>
        <v>0</v>
      </c>
      <c r="S4362" s="40" t="str">
        <f t="shared" si="412"/>
        <v/>
      </c>
    </row>
    <row r="4363" spans="1:19">
      <c r="A4363" s="33"/>
      <c r="B4363" s="34"/>
      <c r="C4363" s="33"/>
      <c r="D4363" s="33"/>
      <c r="E4363" s="33"/>
      <c r="F4363" s="42"/>
      <c r="G4363" s="42"/>
      <c r="I4363">
        <f t="shared" si="410"/>
        <v>0</v>
      </c>
      <c r="J4363">
        <f t="shared" si="411"/>
        <v>0</v>
      </c>
      <c r="L4363" s="107"/>
      <c r="M4363" s="110"/>
      <c r="N4363" s="109"/>
      <c r="P4363" s="38">
        <f t="shared" si="408"/>
        <v>0</v>
      </c>
      <c r="Q4363" s="105">
        <f t="shared" si="413"/>
        <v>0</v>
      </c>
      <c r="R4363" s="38">
        <f t="shared" si="409"/>
        <v>0</v>
      </c>
      <c r="S4363" s="40" t="str">
        <f t="shared" si="412"/>
        <v/>
      </c>
    </row>
    <row r="4364" spans="1:19">
      <c r="A4364" s="33"/>
      <c r="B4364" s="34"/>
      <c r="C4364" s="33"/>
      <c r="D4364" s="33"/>
      <c r="E4364" s="33"/>
      <c r="F4364" s="42"/>
      <c r="G4364" s="42"/>
      <c r="I4364">
        <f t="shared" si="410"/>
        <v>0</v>
      </c>
      <c r="J4364">
        <f t="shared" si="411"/>
        <v>0</v>
      </c>
      <c r="L4364" s="107"/>
      <c r="M4364" s="110"/>
      <c r="N4364" s="109"/>
      <c r="P4364" s="38">
        <f t="shared" si="408"/>
        <v>0</v>
      </c>
      <c r="Q4364" s="105">
        <f t="shared" si="413"/>
        <v>0</v>
      </c>
      <c r="R4364" s="38">
        <f t="shared" si="409"/>
        <v>0</v>
      </c>
      <c r="S4364" s="40" t="str">
        <f t="shared" si="412"/>
        <v/>
      </c>
    </row>
    <row r="4365" spans="1:19">
      <c r="A4365" s="33"/>
      <c r="B4365" s="34"/>
      <c r="C4365" s="33"/>
      <c r="D4365" s="33"/>
      <c r="E4365" s="33"/>
      <c r="F4365" s="42"/>
      <c r="G4365" s="42"/>
      <c r="I4365">
        <f t="shared" si="410"/>
        <v>0</v>
      </c>
      <c r="J4365">
        <f t="shared" si="411"/>
        <v>0</v>
      </c>
      <c r="L4365" s="107"/>
      <c r="M4365" s="110"/>
      <c r="N4365" s="109"/>
      <c r="P4365" s="38">
        <f t="shared" si="408"/>
        <v>0</v>
      </c>
      <c r="Q4365" s="105">
        <f t="shared" si="413"/>
        <v>0</v>
      </c>
      <c r="R4365" s="38">
        <f t="shared" si="409"/>
        <v>0</v>
      </c>
      <c r="S4365" s="40" t="str">
        <f t="shared" si="412"/>
        <v/>
      </c>
    </row>
    <row r="4366" spans="1:19">
      <c r="A4366" s="33"/>
      <c r="B4366" s="34"/>
      <c r="C4366" s="33"/>
      <c r="D4366" s="33"/>
      <c r="E4366" s="33"/>
      <c r="F4366" s="42"/>
      <c r="G4366" s="42"/>
      <c r="I4366">
        <f t="shared" si="410"/>
        <v>0</v>
      </c>
      <c r="J4366">
        <f t="shared" si="411"/>
        <v>0</v>
      </c>
      <c r="L4366" s="107"/>
      <c r="M4366" s="110"/>
      <c r="N4366" s="109"/>
      <c r="P4366" s="38">
        <f t="shared" si="408"/>
        <v>0</v>
      </c>
      <c r="Q4366" s="105">
        <f t="shared" si="413"/>
        <v>0</v>
      </c>
      <c r="R4366" s="38">
        <f t="shared" si="409"/>
        <v>0</v>
      </c>
      <c r="S4366" s="40" t="str">
        <f t="shared" si="412"/>
        <v/>
      </c>
    </row>
    <row r="4367" spans="1:19">
      <c r="A4367" s="33"/>
      <c r="B4367" s="34"/>
      <c r="C4367" s="33"/>
      <c r="D4367" s="33"/>
      <c r="E4367" s="33"/>
      <c r="F4367" s="42"/>
      <c r="G4367" s="42"/>
      <c r="I4367">
        <f t="shared" si="410"/>
        <v>0</v>
      </c>
      <c r="J4367">
        <f t="shared" si="411"/>
        <v>0</v>
      </c>
      <c r="L4367" s="107"/>
      <c r="M4367" s="110"/>
      <c r="N4367" s="109"/>
      <c r="P4367" s="38">
        <f t="shared" si="408"/>
        <v>0</v>
      </c>
      <c r="Q4367" s="105">
        <f t="shared" si="413"/>
        <v>0</v>
      </c>
      <c r="R4367" s="38">
        <f t="shared" si="409"/>
        <v>0</v>
      </c>
      <c r="S4367" s="40" t="str">
        <f t="shared" si="412"/>
        <v/>
      </c>
    </row>
    <row r="4368" spans="1:19">
      <c r="A4368" s="33"/>
      <c r="B4368" s="34"/>
      <c r="C4368" s="33"/>
      <c r="D4368" s="33"/>
      <c r="E4368" s="33"/>
      <c r="F4368" s="42"/>
      <c r="G4368" s="42"/>
      <c r="I4368">
        <f t="shared" si="410"/>
        <v>0</v>
      </c>
      <c r="J4368">
        <f t="shared" si="411"/>
        <v>0</v>
      </c>
      <c r="L4368" s="107"/>
      <c r="M4368" s="110"/>
      <c r="N4368" s="109"/>
      <c r="P4368" s="38">
        <f t="shared" si="408"/>
        <v>0</v>
      </c>
      <c r="Q4368" s="105">
        <f t="shared" si="413"/>
        <v>0</v>
      </c>
      <c r="R4368" s="38">
        <f t="shared" si="409"/>
        <v>0</v>
      </c>
      <c r="S4368" s="40" t="str">
        <f t="shared" si="412"/>
        <v/>
      </c>
    </row>
    <row r="4369" spans="1:19">
      <c r="A4369" s="33"/>
      <c r="B4369" s="34"/>
      <c r="C4369" s="33"/>
      <c r="D4369" s="33"/>
      <c r="E4369" s="33"/>
      <c r="F4369" s="42"/>
      <c r="G4369" s="42"/>
      <c r="I4369">
        <f t="shared" si="410"/>
        <v>0</v>
      </c>
      <c r="J4369">
        <f t="shared" si="411"/>
        <v>0</v>
      </c>
      <c r="L4369" s="107"/>
      <c r="M4369" s="110"/>
      <c r="N4369" s="109"/>
      <c r="P4369" s="38">
        <f t="shared" si="408"/>
        <v>0</v>
      </c>
      <c r="Q4369" s="105">
        <f t="shared" si="413"/>
        <v>0</v>
      </c>
      <c r="R4369" s="38">
        <f t="shared" si="409"/>
        <v>0</v>
      </c>
      <c r="S4369" s="40" t="str">
        <f t="shared" si="412"/>
        <v/>
      </c>
    </row>
    <row r="4370" spans="1:19">
      <c r="A4370" s="33"/>
      <c r="B4370" s="34"/>
      <c r="C4370" s="33"/>
      <c r="D4370" s="33"/>
      <c r="E4370" s="33"/>
      <c r="F4370" s="42"/>
      <c r="G4370" s="42"/>
      <c r="I4370">
        <f t="shared" si="410"/>
        <v>0</v>
      </c>
      <c r="J4370">
        <f t="shared" si="411"/>
        <v>0</v>
      </c>
      <c r="L4370" s="107"/>
      <c r="M4370" s="110"/>
      <c r="N4370" s="109"/>
      <c r="P4370" s="38">
        <f t="shared" si="408"/>
        <v>0</v>
      </c>
      <c r="Q4370" s="105">
        <f t="shared" si="413"/>
        <v>0</v>
      </c>
      <c r="R4370" s="38">
        <f t="shared" si="409"/>
        <v>0</v>
      </c>
      <c r="S4370" s="40" t="str">
        <f t="shared" si="412"/>
        <v/>
      </c>
    </row>
    <row r="4371" spans="1:19">
      <c r="A4371" s="33"/>
      <c r="B4371" s="34"/>
      <c r="C4371" s="33"/>
      <c r="D4371" s="33"/>
      <c r="E4371" s="33"/>
      <c r="F4371" s="42"/>
      <c r="G4371" s="42"/>
      <c r="I4371">
        <f t="shared" si="410"/>
        <v>0</v>
      </c>
      <c r="J4371">
        <f t="shared" si="411"/>
        <v>0</v>
      </c>
      <c r="L4371" s="107"/>
      <c r="M4371" s="110"/>
      <c r="N4371" s="109"/>
      <c r="P4371" s="38">
        <f t="shared" si="408"/>
        <v>0</v>
      </c>
      <c r="Q4371" s="105">
        <f t="shared" si="413"/>
        <v>0</v>
      </c>
      <c r="R4371" s="38">
        <f t="shared" si="409"/>
        <v>0</v>
      </c>
      <c r="S4371" s="40" t="str">
        <f t="shared" si="412"/>
        <v/>
      </c>
    </row>
    <row r="4372" spans="1:19">
      <c r="A4372" s="33"/>
      <c r="B4372" s="34"/>
      <c r="C4372" s="33"/>
      <c r="D4372" s="33"/>
      <c r="E4372" s="33"/>
      <c r="F4372" s="42"/>
      <c r="G4372" s="42"/>
      <c r="I4372">
        <f t="shared" si="410"/>
        <v>0</v>
      </c>
      <c r="J4372">
        <f t="shared" si="411"/>
        <v>0</v>
      </c>
      <c r="L4372" s="107"/>
      <c r="M4372" s="110"/>
      <c r="N4372" s="109"/>
      <c r="P4372" s="38">
        <f t="shared" si="408"/>
        <v>0</v>
      </c>
      <c r="Q4372" s="105">
        <f t="shared" si="413"/>
        <v>0</v>
      </c>
      <c r="R4372" s="38">
        <f t="shared" si="409"/>
        <v>0</v>
      </c>
      <c r="S4372" s="40" t="str">
        <f t="shared" si="412"/>
        <v/>
      </c>
    </row>
    <row r="4373" spans="1:19">
      <c r="A4373" s="33"/>
      <c r="B4373" s="34"/>
      <c r="C4373" s="33"/>
      <c r="D4373" s="33"/>
      <c r="E4373" s="33"/>
      <c r="F4373" s="42"/>
      <c r="G4373" s="42"/>
      <c r="I4373">
        <f t="shared" si="410"/>
        <v>0</v>
      </c>
      <c r="J4373">
        <f t="shared" si="411"/>
        <v>0</v>
      </c>
      <c r="L4373" s="107"/>
      <c r="M4373" s="110"/>
      <c r="N4373" s="109"/>
      <c r="P4373" s="38">
        <f t="shared" si="408"/>
        <v>0</v>
      </c>
      <c r="Q4373" s="105">
        <f t="shared" si="413"/>
        <v>0</v>
      </c>
      <c r="R4373" s="38">
        <f t="shared" si="409"/>
        <v>0</v>
      </c>
      <c r="S4373" s="40" t="str">
        <f t="shared" si="412"/>
        <v/>
      </c>
    </row>
    <row r="4374" spans="1:19">
      <c r="A4374" s="33"/>
      <c r="B4374" s="34"/>
      <c r="C4374" s="33"/>
      <c r="D4374" s="33"/>
      <c r="E4374" s="33"/>
      <c r="F4374" s="42"/>
      <c r="G4374" s="42"/>
      <c r="I4374">
        <f t="shared" si="410"/>
        <v>0</v>
      </c>
      <c r="J4374">
        <f t="shared" si="411"/>
        <v>0</v>
      </c>
      <c r="L4374" s="107"/>
      <c r="M4374" s="110"/>
      <c r="N4374" s="109"/>
      <c r="P4374" s="38">
        <f t="shared" si="408"/>
        <v>0</v>
      </c>
      <c r="Q4374" s="105">
        <f t="shared" si="413"/>
        <v>0</v>
      </c>
      <c r="R4374" s="38">
        <f t="shared" si="409"/>
        <v>0</v>
      </c>
      <c r="S4374" s="40" t="str">
        <f t="shared" si="412"/>
        <v/>
      </c>
    </row>
    <row r="4375" spans="1:19">
      <c r="A4375" s="33"/>
      <c r="B4375" s="34"/>
      <c r="C4375" s="33"/>
      <c r="D4375" s="33"/>
      <c r="E4375" s="33"/>
      <c r="F4375" s="42"/>
      <c r="G4375" s="42"/>
      <c r="I4375">
        <f t="shared" si="410"/>
        <v>0</v>
      </c>
      <c r="J4375">
        <f t="shared" si="411"/>
        <v>0</v>
      </c>
      <c r="L4375" s="107"/>
      <c r="M4375" s="110"/>
      <c r="N4375" s="109"/>
      <c r="P4375" s="38">
        <f t="shared" si="408"/>
        <v>0</v>
      </c>
      <c r="Q4375" s="105">
        <f t="shared" si="413"/>
        <v>0</v>
      </c>
      <c r="R4375" s="38">
        <f t="shared" si="409"/>
        <v>0</v>
      </c>
      <c r="S4375" s="40" t="str">
        <f t="shared" si="412"/>
        <v/>
      </c>
    </row>
    <row r="4376" spans="1:19">
      <c r="A4376" s="33"/>
      <c r="B4376" s="34"/>
      <c r="C4376" s="33"/>
      <c r="D4376" s="33"/>
      <c r="E4376" s="33"/>
      <c r="F4376" s="42"/>
      <c r="G4376" s="42"/>
      <c r="I4376">
        <f t="shared" si="410"/>
        <v>0</v>
      </c>
      <c r="J4376">
        <f t="shared" si="411"/>
        <v>0</v>
      </c>
      <c r="L4376" s="107"/>
      <c r="M4376" s="110"/>
      <c r="N4376" s="109"/>
      <c r="P4376" s="38">
        <f t="shared" si="408"/>
        <v>0</v>
      </c>
      <c r="Q4376" s="105">
        <f t="shared" si="413"/>
        <v>0</v>
      </c>
      <c r="R4376" s="38">
        <f t="shared" si="409"/>
        <v>0</v>
      </c>
      <c r="S4376" s="40" t="str">
        <f t="shared" si="412"/>
        <v/>
      </c>
    </row>
    <row r="4377" spans="1:19">
      <c r="A4377" s="33"/>
      <c r="B4377" s="34"/>
      <c r="C4377" s="33"/>
      <c r="D4377" s="33"/>
      <c r="E4377" s="33"/>
      <c r="F4377" s="42"/>
      <c r="G4377" s="42"/>
      <c r="I4377">
        <f t="shared" si="410"/>
        <v>0</v>
      </c>
      <c r="J4377">
        <f t="shared" si="411"/>
        <v>0</v>
      </c>
      <c r="L4377" s="107"/>
      <c r="M4377" s="110"/>
      <c r="N4377" s="109"/>
      <c r="P4377" s="38">
        <f t="shared" si="408"/>
        <v>0</v>
      </c>
      <c r="Q4377" s="105">
        <f t="shared" si="413"/>
        <v>0</v>
      </c>
      <c r="R4377" s="38">
        <f t="shared" si="409"/>
        <v>0</v>
      </c>
      <c r="S4377" s="40" t="str">
        <f t="shared" si="412"/>
        <v/>
      </c>
    </row>
    <row r="4378" spans="1:19">
      <c r="A4378" s="33"/>
      <c r="B4378" s="34"/>
      <c r="C4378" s="33"/>
      <c r="D4378" s="33"/>
      <c r="E4378" s="33"/>
      <c r="F4378" s="42"/>
      <c r="G4378" s="42"/>
      <c r="I4378">
        <f t="shared" si="410"/>
        <v>0</v>
      </c>
      <c r="J4378">
        <f t="shared" si="411"/>
        <v>0</v>
      </c>
      <c r="L4378" s="107"/>
      <c r="M4378" s="110"/>
      <c r="N4378" s="109"/>
      <c r="P4378" s="38">
        <f t="shared" si="408"/>
        <v>0</v>
      </c>
      <c r="Q4378" s="105">
        <f t="shared" si="413"/>
        <v>0</v>
      </c>
      <c r="R4378" s="38">
        <f t="shared" si="409"/>
        <v>0</v>
      </c>
      <c r="S4378" s="40" t="str">
        <f t="shared" si="412"/>
        <v/>
      </c>
    </row>
    <row r="4379" spans="1:19">
      <c r="A4379" s="33"/>
      <c r="B4379" s="34"/>
      <c r="C4379" s="33"/>
      <c r="D4379" s="33"/>
      <c r="E4379" s="33"/>
      <c r="F4379" s="42"/>
      <c r="G4379" s="42"/>
      <c r="I4379">
        <f t="shared" si="410"/>
        <v>0</v>
      </c>
      <c r="J4379">
        <f t="shared" si="411"/>
        <v>0</v>
      </c>
      <c r="L4379" s="107"/>
      <c r="M4379" s="110"/>
      <c r="N4379" s="109"/>
      <c r="P4379" s="38">
        <f t="shared" si="408"/>
        <v>0</v>
      </c>
      <c r="Q4379" s="105">
        <f t="shared" si="413"/>
        <v>0</v>
      </c>
      <c r="R4379" s="38">
        <f t="shared" si="409"/>
        <v>0</v>
      </c>
      <c r="S4379" s="40" t="str">
        <f t="shared" si="412"/>
        <v/>
      </c>
    </row>
    <row r="4380" spans="1:19">
      <c r="A4380" s="33"/>
      <c r="B4380" s="34"/>
      <c r="C4380" s="33"/>
      <c r="D4380" s="33"/>
      <c r="E4380" s="33"/>
      <c r="F4380" s="42"/>
      <c r="G4380" s="42"/>
      <c r="I4380">
        <f t="shared" si="410"/>
        <v>0</v>
      </c>
      <c r="J4380">
        <f t="shared" si="411"/>
        <v>0</v>
      </c>
      <c r="L4380" s="107"/>
      <c r="M4380" s="110"/>
      <c r="N4380" s="109"/>
      <c r="P4380" s="38">
        <f t="shared" si="408"/>
        <v>0</v>
      </c>
      <c r="Q4380" s="105">
        <f t="shared" si="413"/>
        <v>0</v>
      </c>
      <c r="R4380" s="38">
        <f t="shared" si="409"/>
        <v>0</v>
      </c>
      <c r="S4380" s="40" t="str">
        <f t="shared" si="412"/>
        <v/>
      </c>
    </row>
    <row r="4381" spans="1:19">
      <c r="A4381" s="33"/>
      <c r="B4381" s="34"/>
      <c r="C4381" s="33"/>
      <c r="D4381" s="33"/>
      <c r="E4381" s="33"/>
      <c r="F4381" s="42"/>
      <c r="G4381" s="42"/>
      <c r="I4381">
        <f t="shared" si="410"/>
        <v>0</v>
      </c>
      <c r="J4381">
        <f t="shared" si="411"/>
        <v>0</v>
      </c>
      <c r="L4381" s="107"/>
      <c r="M4381" s="110"/>
      <c r="N4381" s="109"/>
      <c r="P4381" s="38">
        <f t="shared" si="408"/>
        <v>0</v>
      </c>
      <c r="Q4381" s="105">
        <f t="shared" si="413"/>
        <v>0</v>
      </c>
      <c r="R4381" s="38">
        <f t="shared" si="409"/>
        <v>0</v>
      </c>
      <c r="S4381" s="40" t="str">
        <f t="shared" si="412"/>
        <v/>
      </c>
    </row>
    <row r="4382" spans="1:19">
      <c r="A4382" s="33"/>
      <c r="B4382" s="34"/>
      <c r="C4382" s="33"/>
      <c r="D4382" s="33"/>
      <c r="E4382" s="33"/>
      <c r="F4382" s="42"/>
      <c r="G4382" s="42"/>
      <c r="I4382">
        <f t="shared" si="410"/>
        <v>0</v>
      </c>
      <c r="J4382">
        <f t="shared" si="411"/>
        <v>0</v>
      </c>
      <c r="L4382" s="107"/>
      <c r="M4382" s="110"/>
      <c r="N4382" s="109"/>
      <c r="P4382" s="38">
        <f t="shared" si="408"/>
        <v>0</v>
      </c>
      <c r="Q4382" s="105">
        <f t="shared" si="413"/>
        <v>0</v>
      </c>
      <c r="R4382" s="38">
        <f t="shared" si="409"/>
        <v>0</v>
      </c>
      <c r="S4382" s="40" t="str">
        <f t="shared" si="412"/>
        <v/>
      </c>
    </row>
    <row r="4383" spans="1:19">
      <c r="A4383" s="33"/>
      <c r="B4383" s="34"/>
      <c r="C4383" s="33"/>
      <c r="D4383" s="33"/>
      <c r="E4383" s="33"/>
      <c r="F4383" s="42"/>
      <c r="G4383" s="42"/>
      <c r="I4383">
        <f t="shared" si="410"/>
        <v>0</v>
      </c>
      <c r="J4383">
        <f t="shared" si="411"/>
        <v>0</v>
      </c>
      <c r="L4383" s="107"/>
      <c r="M4383" s="110"/>
      <c r="N4383" s="109"/>
      <c r="P4383" s="38">
        <f t="shared" si="408"/>
        <v>0</v>
      </c>
      <c r="Q4383" s="105">
        <f t="shared" si="413"/>
        <v>0</v>
      </c>
      <c r="R4383" s="38">
        <f t="shared" si="409"/>
        <v>0</v>
      </c>
      <c r="S4383" s="40" t="str">
        <f t="shared" si="412"/>
        <v/>
      </c>
    </row>
    <row r="4384" spans="1:19">
      <c r="A4384" s="33"/>
      <c r="B4384" s="34"/>
      <c r="C4384" s="33"/>
      <c r="D4384" s="33"/>
      <c r="E4384" s="33"/>
      <c r="F4384" s="42"/>
      <c r="G4384" s="42"/>
      <c r="I4384">
        <f t="shared" si="410"/>
        <v>0</v>
      </c>
      <c r="J4384">
        <f t="shared" si="411"/>
        <v>0</v>
      </c>
      <c r="L4384" s="107"/>
      <c r="M4384" s="110"/>
      <c r="N4384" s="109"/>
      <c r="P4384" s="38">
        <f t="shared" si="408"/>
        <v>0</v>
      </c>
      <c r="Q4384" s="105">
        <f t="shared" si="413"/>
        <v>0</v>
      </c>
      <c r="R4384" s="38">
        <f t="shared" si="409"/>
        <v>0</v>
      </c>
      <c r="S4384" s="40" t="str">
        <f t="shared" si="412"/>
        <v/>
      </c>
    </row>
    <row r="4385" spans="1:19">
      <c r="A4385" s="33"/>
      <c r="B4385" s="34"/>
      <c r="C4385" s="33"/>
      <c r="D4385" s="33"/>
      <c r="E4385" s="33"/>
      <c r="F4385" s="42"/>
      <c r="G4385" s="42"/>
      <c r="I4385">
        <f t="shared" si="410"/>
        <v>0</v>
      </c>
      <c r="J4385">
        <f t="shared" si="411"/>
        <v>0</v>
      </c>
      <c r="L4385" s="107"/>
      <c r="M4385" s="110"/>
      <c r="N4385" s="109"/>
      <c r="P4385" s="38">
        <f t="shared" si="408"/>
        <v>0</v>
      </c>
      <c r="Q4385" s="105">
        <f t="shared" si="413"/>
        <v>0</v>
      </c>
      <c r="R4385" s="38">
        <f t="shared" si="409"/>
        <v>0</v>
      </c>
      <c r="S4385" s="40" t="str">
        <f t="shared" si="412"/>
        <v/>
      </c>
    </row>
    <row r="4386" spans="1:19">
      <c r="A4386" s="33"/>
      <c r="B4386" s="34"/>
      <c r="C4386" s="33"/>
      <c r="D4386" s="33"/>
      <c r="E4386" s="33"/>
      <c r="F4386" s="42"/>
      <c r="G4386" s="42"/>
      <c r="I4386">
        <f t="shared" si="410"/>
        <v>0</v>
      </c>
      <c r="J4386">
        <f t="shared" si="411"/>
        <v>0</v>
      </c>
      <c r="L4386" s="107"/>
      <c r="M4386" s="110"/>
      <c r="N4386" s="109"/>
      <c r="P4386" s="38">
        <f t="shared" si="408"/>
        <v>0</v>
      </c>
      <c r="Q4386" s="105">
        <f t="shared" si="413"/>
        <v>0</v>
      </c>
      <c r="R4386" s="38">
        <f t="shared" si="409"/>
        <v>0</v>
      </c>
      <c r="S4386" s="40" t="str">
        <f t="shared" si="412"/>
        <v/>
      </c>
    </row>
    <row r="4387" spans="1:19">
      <c r="A4387" s="33"/>
      <c r="B4387" s="34"/>
      <c r="C4387" s="33"/>
      <c r="D4387" s="33"/>
      <c r="E4387" s="33"/>
      <c r="F4387" s="42"/>
      <c r="G4387" s="42"/>
      <c r="I4387">
        <f t="shared" si="410"/>
        <v>0</v>
      </c>
      <c r="J4387">
        <f t="shared" si="411"/>
        <v>0</v>
      </c>
      <c r="L4387" s="107"/>
      <c r="M4387" s="110"/>
      <c r="N4387" s="109"/>
      <c r="P4387" s="38">
        <f t="shared" si="408"/>
        <v>0</v>
      </c>
      <c r="Q4387" s="105">
        <f t="shared" si="413"/>
        <v>0</v>
      </c>
      <c r="R4387" s="38">
        <f t="shared" si="409"/>
        <v>0</v>
      </c>
      <c r="S4387" s="40" t="str">
        <f t="shared" si="412"/>
        <v/>
      </c>
    </row>
    <row r="4388" spans="1:19">
      <c r="A4388" s="33"/>
      <c r="B4388" s="34"/>
      <c r="C4388" s="33"/>
      <c r="D4388" s="33"/>
      <c r="E4388" s="33"/>
      <c r="F4388" s="42"/>
      <c r="G4388" s="42"/>
      <c r="I4388">
        <f t="shared" si="410"/>
        <v>0</v>
      </c>
      <c r="J4388">
        <f t="shared" si="411"/>
        <v>0</v>
      </c>
      <c r="L4388" s="107"/>
      <c r="M4388" s="110"/>
      <c r="N4388" s="109"/>
      <c r="P4388" s="38">
        <f t="shared" si="408"/>
        <v>0</v>
      </c>
      <c r="Q4388" s="105">
        <f t="shared" si="413"/>
        <v>0</v>
      </c>
      <c r="R4388" s="38">
        <f t="shared" si="409"/>
        <v>0</v>
      </c>
      <c r="S4388" s="40" t="str">
        <f t="shared" si="412"/>
        <v/>
      </c>
    </row>
    <row r="4389" spans="1:19">
      <c r="A4389" s="33"/>
      <c r="B4389" s="34"/>
      <c r="C4389" s="33"/>
      <c r="D4389" s="33"/>
      <c r="E4389" s="33"/>
      <c r="F4389" s="42"/>
      <c r="G4389" s="42"/>
      <c r="I4389">
        <f t="shared" si="410"/>
        <v>0</v>
      </c>
      <c r="J4389">
        <f t="shared" si="411"/>
        <v>0</v>
      </c>
      <c r="L4389" s="107"/>
      <c r="M4389" s="110"/>
      <c r="N4389" s="109"/>
      <c r="P4389" s="38">
        <f t="shared" si="408"/>
        <v>0</v>
      </c>
      <c r="Q4389" s="105">
        <f t="shared" si="413"/>
        <v>0</v>
      </c>
      <c r="R4389" s="38">
        <f t="shared" si="409"/>
        <v>0</v>
      </c>
      <c r="S4389" s="40" t="str">
        <f t="shared" si="412"/>
        <v/>
      </c>
    </row>
    <row r="4390" spans="1:19">
      <c r="A4390" s="33"/>
      <c r="B4390" s="34"/>
      <c r="C4390" s="33"/>
      <c r="D4390" s="33"/>
      <c r="E4390" s="33"/>
      <c r="F4390" s="42"/>
      <c r="G4390" s="42"/>
      <c r="I4390">
        <f t="shared" si="410"/>
        <v>0</v>
      </c>
      <c r="J4390">
        <f t="shared" si="411"/>
        <v>0</v>
      </c>
      <c r="L4390" s="107"/>
      <c r="M4390" s="110"/>
      <c r="N4390" s="109"/>
      <c r="P4390" s="38">
        <f t="shared" si="408"/>
        <v>0</v>
      </c>
      <c r="Q4390" s="105">
        <f t="shared" si="413"/>
        <v>0</v>
      </c>
      <c r="R4390" s="38">
        <f t="shared" si="409"/>
        <v>0</v>
      </c>
      <c r="S4390" s="40" t="str">
        <f t="shared" si="412"/>
        <v/>
      </c>
    </row>
    <row r="4391" spans="1:19">
      <c r="A4391" s="33"/>
      <c r="B4391" s="34"/>
      <c r="C4391" s="33"/>
      <c r="D4391" s="33"/>
      <c r="E4391" s="33"/>
      <c r="F4391" s="42"/>
      <c r="G4391" s="42"/>
      <c r="I4391">
        <f t="shared" si="410"/>
        <v>0</v>
      </c>
      <c r="J4391">
        <f t="shared" si="411"/>
        <v>0</v>
      </c>
      <c r="L4391" s="107"/>
      <c r="M4391" s="110"/>
      <c r="N4391" s="109"/>
      <c r="P4391" s="38">
        <f t="shared" si="408"/>
        <v>0</v>
      </c>
      <c r="Q4391" s="105">
        <f t="shared" si="413"/>
        <v>0</v>
      </c>
      <c r="R4391" s="38">
        <f t="shared" si="409"/>
        <v>0</v>
      </c>
      <c r="S4391" s="40" t="str">
        <f t="shared" si="412"/>
        <v/>
      </c>
    </row>
    <row r="4392" spans="1:19">
      <c r="A4392" s="33"/>
      <c r="B4392" s="34"/>
      <c r="C4392" s="33"/>
      <c r="D4392" s="33"/>
      <c r="E4392" s="33"/>
      <c r="F4392" s="42"/>
      <c r="G4392" s="42"/>
      <c r="I4392">
        <f t="shared" si="410"/>
        <v>0</v>
      </c>
      <c r="J4392">
        <f t="shared" si="411"/>
        <v>0</v>
      </c>
      <c r="L4392" s="107"/>
      <c r="M4392" s="110"/>
      <c r="N4392" s="109"/>
      <c r="P4392" s="38">
        <f t="shared" si="408"/>
        <v>0</v>
      </c>
      <c r="Q4392" s="105">
        <f t="shared" si="413"/>
        <v>0</v>
      </c>
      <c r="R4392" s="38">
        <f t="shared" si="409"/>
        <v>0</v>
      </c>
      <c r="S4392" s="40" t="str">
        <f t="shared" si="412"/>
        <v/>
      </c>
    </row>
    <row r="4393" spans="1:19">
      <c r="A4393" s="33"/>
      <c r="B4393" s="34"/>
      <c r="C4393" s="33"/>
      <c r="D4393" s="33"/>
      <c r="E4393" s="33"/>
      <c r="F4393" s="42"/>
      <c r="G4393" s="42"/>
      <c r="I4393">
        <f t="shared" si="410"/>
        <v>0</v>
      </c>
      <c r="J4393">
        <f t="shared" si="411"/>
        <v>0</v>
      </c>
      <c r="L4393" s="107"/>
      <c r="M4393" s="110"/>
      <c r="N4393" s="109"/>
      <c r="P4393" s="38">
        <f t="shared" si="408"/>
        <v>0</v>
      </c>
      <c r="Q4393" s="105">
        <f t="shared" si="413"/>
        <v>0</v>
      </c>
      <c r="R4393" s="38">
        <f t="shared" si="409"/>
        <v>0</v>
      </c>
      <c r="S4393" s="40" t="str">
        <f t="shared" si="412"/>
        <v/>
      </c>
    </row>
    <row r="4394" spans="1:19">
      <c r="A4394" s="33"/>
      <c r="B4394" s="34"/>
      <c r="C4394" s="33"/>
      <c r="D4394" s="33"/>
      <c r="E4394" s="33"/>
      <c r="F4394" s="42"/>
      <c r="G4394" s="42"/>
      <c r="I4394">
        <f t="shared" si="410"/>
        <v>0</v>
      </c>
      <c r="J4394">
        <f t="shared" si="411"/>
        <v>0</v>
      </c>
      <c r="L4394" s="107"/>
      <c r="M4394" s="110"/>
      <c r="N4394" s="109"/>
      <c r="P4394" s="38">
        <f t="shared" si="408"/>
        <v>0</v>
      </c>
      <c r="Q4394" s="105">
        <f t="shared" si="413"/>
        <v>0</v>
      </c>
      <c r="R4394" s="38">
        <f t="shared" si="409"/>
        <v>0</v>
      </c>
      <c r="S4394" s="40" t="str">
        <f t="shared" si="412"/>
        <v/>
      </c>
    </row>
    <row r="4395" spans="1:19">
      <c r="A4395" s="33"/>
      <c r="B4395" s="34"/>
      <c r="C4395" s="33"/>
      <c r="D4395" s="33"/>
      <c r="E4395" s="33"/>
      <c r="F4395" s="42"/>
      <c r="G4395" s="42"/>
      <c r="I4395">
        <f t="shared" si="410"/>
        <v>0</v>
      </c>
      <c r="J4395">
        <f t="shared" si="411"/>
        <v>0</v>
      </c>
      <c r="L4395" s="107"/>
      <c r="M4395" s="110"/>
      <c r="N4395" s="109"/>
      <c r="P4395" s="38">
        <f t="shared" si="408"/>
        <v>0</v>
      </c>
      <c r="Q4395" s="105">
        <f t="shared" si="413"/>
        <v>0</v>
      </c>
      <c r="R4395" s="38">
        <f t="shared" si="409"/>
        <v>0</v>
      </c>
      <c r="S4395" s="40" t="str">
        <f t="shared" si="412"/>
        <v/>
      </c>
    </row>
    <row r="4396" spans="1:19">
      <c r="A4396" s="33"/>
      <c r="B4396" s="34"/>
      <c r="C4396" s="33"/>
      <c r="D4396" s="33"/>
      <c r="E4396" s="33"/>
      <c r="F4396" s="42"/>
      <c r="G4396" s="42"/>
      <c r="I4396">
        <f t="shared" si="410"/>
        <v>0</v>
      </c>
      <c r="J4396">
        <f t="shared" si="411"/>
        <v>0</v>
      </c>
      <c r="L4396" s="107"/>
      <c r="M4396" s="110"/>
      <c r="N4396" s="109"/>
      <c r="P4396" s="38">
        <f t="shared" si="408"/>
        <v>0</v>
      </c>
      <c r="Q4396" s="105">
        <f t="shared" si="413"/>
        <v>0</v>
      </c>
      <c r="R4396" s="38">
        <f t="shared" si="409"/>
        <v>0</v>
      </c>
      <c r="S4396" s="40" t="str">
        <f t="shared" si="412"/>
        <v/>
      </c>
    </row>
    <row r="4397" spans="1:19">
      <c r="A4397" s="33"/>
      <c r="B4397" s="34"/>
      <c r="C4397" s="33"/>
      <c r="D4397" s="33"/>
      <c r="E4397" s="33"/>
      <c r="F4397" s="42"/>
      <c r="G4397" s="42"/>
      <c r="I4397">
        <f t="shared" si="410"/>
        <v>0</v>
      </c>
      <c r="J4397">
        <f t="shared" si="411"/>
        <v>0</v>
      </c>
      <c r="L4397" s="107"/>
      <c r="M4397" s="110"/>
      <c r="N4397" s="109"/>
      <c r="P4397" s="38">
        <f t="shared" si="408"/>
        <v>0</v>
      </c>
      <c r="Q4397" s="105">
        <f t="shared" si="413"/>
        <v>0</v>
      </c>
      <c r="R4397" s="38">
        <f t="shared" si="409"/>
        <v>0</v>
      </c>
      <c r="S4397" s="40" t="str">
        <f t="shared" si="412"/>
        <v/>
      </c>
    </row>
    <row r="4398" spans="1:19">
      <c r="A4398" s="33"/>
      <c r="B4398" s="34"/>
      <c r="C4398" s="33"/>
      <c r="D4398" s="33"/>
      <c r="E4398" s="33"/>
      <c r="F4398" s="42"/>
      <c r="G4398" s="42"/>
      <c r="I4398">
        <f t="shared" si="410"/>
        <v>0</v>
      </c>
      <c r="J4398">
        <f t="shared" si="411"/>
        <v>0</v>
      </c>
      <c r="L4398" s="107"/>
      <c r="M4398" s="110"/>
      <c r="N4398" s="109"/>
      <c r="P4398" s="38">
        <f t="shared" si="408"/>
        <v>0</v>
      </c>
      <c r="Q4398" s="105">
        <f t="shared" si="413"/>
        <v>0</v>
      </c>
      <c r="R4398" s="38">
        <f t="shared" si="409"/>
        <v>0</v>
      </c>
      <c r="S4398" s="40" t="str">
        <f t="shared" si="412"/>
        <v/>
      </c>
    </row>
    <row r="4399" spans="1:19">
      <c r="A4399" s="33"/>
      <c r="B4399" s="34"/>
      <c r="C4399" s="33"/>
      <c r="D4399" s="33"/>
      <c r="E4399" s="33"/>
      <c r="F4399" s="42"/>
      <c r="G4399" s="42"/>
      <c r="I4399">
        <f t="shared" si="410"/>
        <v>0</v>
      </c>
      <c r="J4399">
        <f t="shared" si="411"/>
        <v>0</v>
      </c>
      <c r="L4399" s="107"/>
      <c r="M4399" s="110"/>
      <c r="N4399" s="109"/>
      <c r="P4399" s="38">
        <f t="shared" si="408"/>
        <v>0</v>
      </c>
      <c r="Q4399" s="105">
        <f t="shared" si="413"/>
        <v>0</v>
      </c>
      <c r="R4399" s="38">
        <f t="shared" si="409"/>
        <v>0</v>
      </c>
      <c r="S4399" s="40" t="str">
        <f t="shared" si="412"/>
        <v/>
      </c>
    </row>
    <row r="4400" spans="1:19">
      <c r="A4400" s="33"/>
      <c r="B4400" s="34"/>
      <c r="C4400" s="33"/>
      <c r="D4400" s="33"/>
      <c r="E4400" s="33"/>
      <c r="F4400" s="42"/>
      <c r="G4400" s="42"/>
      <c r="I4400">
        <f t="shared" si="410"/>
        <v>0</v>
      </c>
      <c r="J4400">
        <f t="shared" si="411"/>
        <v>0</v>
      </c>
      <c r="L4400" s="107"/>
      <c r="M4400" s="110"/>
      <c r="N4400" s="109"/>
      <c r="P4400" s="38">
        <f t="shared" si="408"/>
        <v>0</v>
      </c>
      <c r="Q4400" s="105">
        <f t="shared" si="413"/>
        <v>0</v>
      </c>
      <c r="R4400" s="38">
        <f t="shared" si="409"/>
        <v>0</v>
      </c>
      <c r="S4400" s="40" t="str">
        <f t="shared" si="412"/>
        <v/>
      </c>
    </row>
    <row r="4401" spans="1:19">
      <c r="A4401" s="33"/>
      <c r="B4401" s="34"/>
      <c r="C4401" s="33"/>
      <c r="D4401" s="33"/>
      <c r="E4401" s="33"/>
      <c r="F4401" s="42"/>
      <c r="G4401" s="42"/>
      <c r="I4401">
        <f t="shared" si="410"/>
        <v>0</v>
      </c>
      <c r="J4401">
        <f t="shared" si="411"/>
        <v>0</v>
      </c>
      <c r="L4401" s="107"/>
      <c r="M4401" s="110"/>
      <c r="N4401" s="109"/>
      <c r="P4401" s="38">
        <f t="shared" si="408"/>
        <v>0</v>
      </c>
      <c r="Q4401" s="105">
        <f t="shared" si="413"/>
        <v>0</v>
      </c>
      <c r="R4401" s="38">
        <f t="shared" si="409"/>
        <v>0</v>
      </c>
      <c r="S4401" s="40" t="str">
        <f t="shared" si="412"/>
        <v/>
      </c>
    </row>
    <row r="4402" spans="1:19">
      <c r="A4402" s="33"/>
      <c r="B4402" s="34"/>
      <c r="C4402" s="33"/>
      <c r="D4402" s="33"/>
      <c r="E4402" s="33"/>
      <c r="F4402" s="42"/>
      <c r="G4402" s="42"/>
      <c r="I4402">
        <f t="shared" si="410"/>
        <v>0</v>
      </c>
      <c r="J4402">
        <f t="shared" si="411"/>
        <v>0</v>
      </c>
      <c r="L4402" s="107"/>
      <c r="M4402" s="110"/>
      <c r="N4402" s="109"/>
      <c r="P4402" s="38">
        <f t="shared" si="408"/>
        <v>0</v>
      </c>
      <c r="Q4402" s="105">
        <f t="shared" si="413"/>
        <v>0</v>
      </c>
      <c r="R4402" s="38">
        <f t="shared" si="409"/>
        <v>0</v>
      </c>
      <c r="S4402" s="40" t="str">
        <f t="shared" si="412"/>
        <v/>
      </c>
    </row>
    <row r="4403" spans="1:19">
      <c r="A4403" s="33"/>
      <c r="B4403" s="34"/>
      <c r="C4403" s="33"/>
      <c r="D4403" s="33"/>
      <c r="E4403" s="33"/>
      <c r="F4403" s="42"/>
      <c r="G4403" s="42"/>
      <c r="I4403">
        <f t="shared" si="410"/>
        <v>0</v>
      </c>
      <c r="J4403">
        <f t="shared" si="411"/>
        <v>0</v>
      </c>
      <c r="L4403" s="107"/>
      <c r="M4403" s="110"/>
      <c r="N4403" s="109"/>
      <c r="P4403" s="38">
        <f t="shared" si="408"/>
        <v>0</v>
      </c>
      <c r="Q4403" s="105">
        <f t="shared" si="413"/>
        <v>0</v>
      </c>
      <c r="R4403" s="38">
        <f t="shared" si="409"/>
        <v>0</v>
      </c>
      <c r="S4403" s="40" t="str">
        <f t="shared" si="412"/>
        <v/>
      </c>
    </row>
    <row r="4404" spans="1:19">
      <c r="A4404" s="33"/>
      <c r="B4404" s="34"/>
      <c r="C4404" s="33"/>
      <c r="D4404" s="33"/>
      <c r="E4404" s="33"/>
      <c r="F4404" s="42"/>
      <c r="G4404" s="42"/>
      <c r="I4404">
        <f t="shared" si="410"/>
        <v>0</v>
      </c>
      <c r="J4404">
        <f t="shared" si="411"/>
        <v>0</v>
      </c>
      <c r="L4404" s="107"/>
      <c r="M4404" s="110"/>
      <c r="N4404" s="109"/>
      <c r="P4404" s="38">
        <f t="shared" si="408"/>
        <v>0</v>
      </c>
      <c r="Q4404" s="105">
        <f t="shared" si="413"/>
        <v>0</v>
      </c>
      <c r="R4404" s="38">
        <f t="shared" si="409"/>
        <v>0</v>
      </c>
      <c r="S4404" s="40" t="str">
        <f t="shared" si="412"/>
        <v/>
      </c>
    </row>
    <row r="4405" spans="1:19">
      <c r="A4405" s="33"/>
      <c r="B4405" s="34"/>
      <c r="C4405" s="33"/>
      <c r="D4405" s="33"/>
      <c r="E4405" s="33"/>
      <c r="F4405" s="42"/>
      <c r="G4405" s="42"/>
      <c r="I4405">
        <f t="shared" si="410"/>
        <v>0</v>
      </c>
      <c r="J4405">
        <f t="shared" si="411"/>
        <v>0</v>
      </c>
      <c r="L4405" s="107"/>
      <c r="M4405" s="110"/>
      <c r="N4405" s="109"/>
      <c r="P4405" s="38">
        <f t="shared" si="408"/>
        <v>0</v>
      </c>
      <c r="Q4405" s="105">
        <f t="shared" si="413"/>
        <v>0</v>
      </c>
      <c r="R4405" s="38">
        <f t="shared" si="409"/>
        <v>0</v>
      </c>
      <c r="S4405" s="40" t="str">
        <f t="shared" si="412"/>
        <v/>
      </c>
    </row>
    <row r="4406" spans="1:19">
      <c r="A4406" s="33"/>
      <c r="B4406" s="34"/>
      <c r="C4406" s="33"/>
      <c r="D4406" s="33"/>
      <c r="E4406" s="33"/>
      <c r="F4406" s="42"/>
      <c r="G4406" s="42"/>
      <c r="I4406">
        <f t="shared" si="410"/>
        <v>0</v>
      </c>
      <c r="J4406">
        <f t="shared" si="411"/>
        <v>0</v>
      </c>
      <c r="L4406" s="107"/>
      <c r="M4406" s="110"/>
      <c r="N4406" s="109"/>
      <c r="P4406" s="38">
        <f t="shared" si="408"/>
        <v>0</v>
      </c>
      <c r="Q4406" s="105">
        <f t="shared" si="413"/>
        <v>0</v>
      </c>
      <c r="R4406" s="38">
        <f t="shared" si="409"/>
        <v>0</v>
      </c>
      <c r="S4406" s="40" t="str">
        <f t="shared" si="412"/>
        <v/>
      </c>
    </row>
    <row r="4407" spans="1:19">
      <c r="A4407" s="33"/>
      <c r="B4407" s="34"/>
      <c r="C4407" s="33"/>
      <c r="D4407" s="33"/>
      <c r="E4407" s="33"/>
      <c r="F4407" s="42"/>
      <c r="G4407" s="42"/>
      <c r="I4407">
        <f t="shared" si="410"/>
        <v>0</v>
      </c>
      <c r="J4407">
        <f t="shared" si="411"/>
        <v>0</v>
      </c>
      <c r="L4407" s="107"/>
      <c r="M4407" s="110"/>
      <c r="N4407" s="109"/>
      <c r="P4407" s="38">
        <f t="shared" ref="P4407:P4470" si="414">I4407*L4407/1000</f>
        <v>0</v>
      </c>
      <c r="Q4407" s="105">
        <f t="shared" si="413"/>
        <v>0</v>
      </c>
      <c r="R4407" s="38">
        <f t="shared" ref="R4407:R4470" si="415">J4407*N4407/1000</f>
        <v>0</v>
      </c>
      <c r="S4407" s="40" t="str">
        <f t="shared" si="412"/>
        <v/>
      </c>
    </row>
    <row r="4408" spans="1:19">
      <c r="A4408" s="33"/>
      <c r="B4408" s="34"/>
      <c r="C4408" s="33"/>
      <c r="D4408" s="33"/>
      <c r="E4408" s="33"/>
      <c r="F4408" s="42"/>
      <c r="G4408" s="42"/>
      <c r="I4408">
        <f t="shared" ref="I4408:I4471" si="416">IF(OR(E4408="R",E4408="E"),D4408,IF(D4408&gt;=E4408,D4408-E4408,0))</f>
        <v>0</v>
      </c>
      <c r="J4408">
        <f t="shared" ref="J4408:J4471" si="417">IF(OR(E4408="R",E4408="E"),0,IF(E4408&gt;D4408,E4408-D4408,0))</f>
        <v>0</v>
      </c>
      <c r="L4408" s="107"/>
      <c r="M4408" s="110"/>
      <c r="N4408" s="109"/>
      <c r="P4408" s="38">
        <f t="shared" si="414"/>
        <v>0</v>
      </c>
      <c r="Q4408" s="105">
        <f t="shared" si="413"/>
        <v>0</v>
      </c>
      <c r="R4408" s="38">
        <f t="shared" si="415"/>
        <v>0</v>
      </c>
      <c r="S4408" s="40" t="str">
        <f t="shared" si="412"/>
        <v/>
      </c>
    </row>
    <row r="4409" spans="1:19">
      <c r="A4409" s="33"/>
      <c r="B4409" s="34"/>
      <c r="C4409" s="33"/>
      <c r="D4409" s="33"/>
      <c r="E4409" s="33"/>
      <c r="F4409" s="42"/>
      <c r="G4409" s="42"/>
      <c r="I4409">
        <f t="shared" si="416"/>
        <v>0</v>
      </c>
      <c r="J4409">
        <f t="shared" si="417"/>
        <v>0</v>
      </c>
      <c r="L4409" s="107"/>
      <c r="M4409" s="110"/>
      <c r="N4409" s="109"/>
      <c r="P4409" s="38">
        <f t="shared" si="414"/>
        <v>0</v>
      </c>
      <c r="Q4409" s="105">
        <f t="shared" si="413"/>
        <v>0</v>
      </c>
      <c r="R4409" s="38">
        <f t="shared" si="415"/>
        <v>0</v>
      </c>
      <c r="S4409" s="40" t="str">
        <f t="shared" si="412"/>
        <v/>
      </c>
    </row>
    <row r="4410" spans="1:19">
      <c r="A4410" s="33"/>
      <c r="B4410" s="34"/>
      <c r="C4410" s="33"/>
      <c r="D4410" s="33"/>
      <c r="E4410" s="33"/>
      <c r="F4410" s="42"/>
      <c r="G4410" s="42"/>
      <c r="I4410">
        <f t="shared" si="416"/>
        <v>0</v>
      </c>
      <c r="J4410">
        <f t="shared" si="417"/>
        <v>0</v>
      </c>
      <c r="L4410" s="107"/>
      <c r="M4410" s="110"/>
      <c r="N4410" s="109"/>
      <c r="P4410" s="38">
        <f t="shared" si="414"/>
        <v>0</v>
      </c>
      <c r="Q4410" s="105">
        <f t="shared" si="413"/>
        <v>0</v>
      </c>
      <c r="R4410" s="38">
        <f t="shared" si="415"/>
        <v>0</v>
      </c>
      <c r="S4410" s="40" t="str">
        <f t="shared" si="412"/>
        <v/>
      </c>
    </row>
    <row r="4411" spans="1:19">
      <c r="A4411" s="33"/>
      <c r="B4411" s="34"/>
      <c r="C4411" s="33"/>
      <c r="D4411" s="33"/>
      <c r="E4411" s="33"/>
      <c r="F4411" s="42"/>
      <c r="G4411" s="42"/>
      <c r="I4411">
        <f t="shared" si="416"/>
        <v>0</v>
      </c>
      <c r="J4411">
        <f t="shared" si="417"/>
        <v>0</v>
      </c>
      <c r="L4411" s="107"/>
      <c r="M4411" s="110"/>
      <c r="N4411" s="109"/>
      <c r="P4411" s="38">
        <f t="shared" si="414"/>
        <v>0</v>
      </c>
      <c r="Q4411" s="105">
        <f t="shared" si="413"/>
        <v>0</v>
      </c>
      <c r="R4411" s="38">
        <f t="shared" si="415"/>
        <v>0</v>
      </c>
      <c r="S4411" s="40" t="str">
        <f t="shared" si="412"/>
        <v/>
      </c>
    </row>
    <row r="4412" spans="1:19">
      <c r="A4412" s="33"/>
      <c r="B4412" s="34"/>
      <c r="C4412" s="33"/>
      <c r="D4412" s="33"/>
      <c r="E4412" s="33"/>
      <c r="F4412" s="42"/>
      <c r="G4412" s="42"/>
      <c r="I4412">
        <f t="shared" si="416"/>
        <v>0</v>
      </c>
      <c r="J4412">
        <f t="shared" si="417"/>
        <v>0</v>
      </c>
      <c r="L4412" s="107"/>
      <c r="M4412" s="110"/>
      <c r="N4412" s="109"/>
      <c r="P4412" s="38">
        <f t="shared" si="414"/>
        <v>0</v>
      </c>
      <c r="Q4412" s="105">
        <f t="shared" si="413"/>
        <v>0</v>
      </c>
      <c r="R4412" s="38">
        <f t="shared" si="415"/>
        <v>0</v>
      </c>
      <c r="S4412" s="40" t="str">
        <f t="shared" si="412"/>
        <v/>
      </c>
    </row>
    <row r="4413" spans="1:19">
      <c r="A4413" s="33"/>
      <c r="B4413" s="34"/>
      <c r="C4413" s="33"/>
      <c r="D4413" s="33"/>
      <c r="E4413" s="33"/>
      <c r="F4413" s="42"/>
      <c r="G4413" s="42"/>
      <c r="I4413">
        <f t="shared" si="416"/>
        <v>0</v>
      </c>
      <c r="J4413">
        <f t="shared" si="417"/>
        <v>0</v>
      </c>
      <c r="L4413" s="107"/>
      <c r="M4413" s="110"/>
      <c r="N4413" s="109"/>
      <c r="P4413" s="38">
        <f t="shared" si="414"/>
        <v>0</v>
      </c>
      <c r="Q4413" s="105">
        <f t="shared" si="413"/>
        <v>0</v>
      </c>
      <c r="R4413" s="38">
        <f t="shared" si="415"/>
        <v>0</v>
      </c>
      <c r="S4413" s="40" t="str">
        <f t="shared" si="412"/>
        <v/>
      </c>
    </row>
    <row r="4414" spans="1:19">
      <c r="A4414" s="33"/>
      <c r="B4414" s="34"/>
      <c r="C4414" s="33"/>
      <c r="D4414" s="33"/>
      <c r="E4414" s="33"/>
      <c r="F4414" s="42"/>
      <c r="G4414" s="42"/>
      <c r="I4414">
        <f t="shared" si="416"/>
        <v>0</v>
      </c>
      <c r="J4414">
        <f t="shared" si="417"/>
        <v>0</v>
      </c>
      <c r="L4414" s="107"/>
      <c r="M4414" s="110"/>
      <c r="N4414" s="109"/>
      <c r="P4414" s="38">
        <f t="shared" si="414"/>
        <v>0</v>
      </c>
      <c r="Q4414" s="105">
        <f t="shared" si="413"/>
        <v>0</v>
      </c>
      <c r="R4414" s="38">
        <f t="shared" si="415"/>
        <v>0</v>
      </c>
      <c r="S4414" s="40" t="str">
        <f t="shared" si="412"/>
        <v/>
      </c>
    </row>
    <row r="4415" spans="1:19">
      <c r="A4415" s="33"/>
      <c r="B4415" s="34"/>
      <c r="C4415" s="33"/>
      <c r="D4415" s="33"/>
      <c r="E4415" s="33"/>
      <c r="F4415" s="42"/>
      <c r="G4415" s="42"/>
      <c r="I4415">
        <f t="shared" si="416"/>
        <v>0</v>
      </c>
      <c r="J4415">
        <f t="shared" si="417"/>
        <v>0</v>
      </c>
      <c r="L4415" s="107"/>
      <c r="M4415" s="110"/>
      <c r="N4415" s="109"/>
      <c r="P4415" s="38">
        <f t="shared" si="414"/>
        <v>0</v>
      </c>
      <c r="Q4415" s="105">
        <f t="shared" si="413"/>
        <v>0</v>
      </c>
      <c r="R4415" s="38">
        <f t="shared" si="415"/>
        <v>0</v>
      </c>
      <c r="S4415" s="40" t="str">
        <f t="shared" si="412"/>
        <v/>
      </c>
    </row>
    <row r="4416" spans="1:19">
      <c r="A4416" s="33"/>
      <c r="B4416" s="34"/>
      <c r="C4416" s="33"/>
      <c r="D4416" s="33"/>
      <c r="E4416" s="33"/>
      <c r="F4416" s="42"/>
      <c r="G4416" s="42"/>
      <c r="I4416">
        <f t="shared" si="416"/>
        <v>0</v>
      </c>
      <c r="J4416">
        <f t="shared" si="417"/>
        <v>0</v>
      </c>
      <c r="L4416" s="107"/>
      <c r="M4416" s="110"/>
      <c r="N4416" s="109"/>
      <c r="P4416" s="38">
        <f t="shared" si="414"/>
        <v>0</v>
      </c>
      <c r="Q4416" s="105">
        <f t="shared" si="413"/>
        <v>0</v>
      </c>
      <c r="R4416" s="38">
        <f t="shared" si="415"/>
        <v>0</v>
      </c>
      <c r="S4416" s="40" t="str">
        <f t="shared" si="412"/>
        <v/>
      </c>
    </row>
    <row r="4417" spans="1:19">
      <c r="A4417" s="33"/>
      <c r="B4417" s="34"/>
      <c r="C4417" s="33"/>
      <c r="D4417" s="33"/>
      <c r="E4417" s="33"/>
      <c r="F4417" s="42"/>
      <c r="G4417" s="42"/>
      <c r="I4417">
        <f t="shared" si="416"/>
        <v>0</v>
      </c>
      <c r="J4417">
        <f t="shared" si="417"/>
        <v>0</v>
      </c>
      <c r="L4417" s="107"/>
      <c r="M4417" s="110"/>
      <c r="N4417" s="109"/>
      <c r="P4417" s="38">
        <f t="shared" si="414"/>
        <v>0</v>
      </c>
      <c r="Q4417" s="105">
        <f t="shared" si="413"/>
        <v>0</v>
      </c>
      <c r="R4417" s="38">
        <f t="shared" si="415"/>
        <v>0</v>
      </c>
      <c r="S4417" s="40" t="str">
        <f t="shared" si="412"/>
        <v/>
      </c>
    </row>
    <row r="4418" spans="1:19">
      <c r="A4418" s="33"/>
      <c r="B4418" s="34"/>
      <c r="C4418" s="33"/>
      <c r="D4418" s="33"/>
      <c r="E4418" s="33"/>
      <c r="F4418" s="42"/>
      <c r="G4418" s="42"/>
      <c r="I4418">
        <f t="shared" si="416"/>
        <v>0</v>
      </c>
      <c r="J4418">
        <f t="shared" si="417"/>
        <v>0</v>
      </c>
      <c r="L4418" s="107"/>
      <c r="M4418" s="110"/>
      <c r="N4418" s="109"/>
      <c r="P4418" s="38">
        <f t="shared" si="414"/>
        <v>0</v>
      </c>
      <c r="Q4418" s="105">
        <f t="shared" si="413"/>
        <v>0</v>
      </c>
      <c r="R4418" s="38">
        <f t="shared" si="415"/>
        <v>0</v>
      </c>
      <c r="S4418" s="40" t="str">
        <f t="shared" si="412"/>
        <v/>
      </c>
    </row>
    <row r="4419" spans="1:19">
      <c r="A4419" s="33"/>
      <c r="B4419" s="34"/>
      <c r="C4419" s="33"/>
      <c r="D4419" s="33"/>
      <c r="E4419" s="33"/>
      <c r="F4419" s="42"/>
      <c r="G4419" s="42"/>
      <c r="I4419">
        <f t="shared" si="416"/>
        <v>0</v>
      </c>
      <c r="J4419">
        <f t="shared" si="417"/>
        <v>0</v>
      </c>
      <c r="L4419" s="107"/>
      <c r="M4419" s="110"/>
      <c r="N4419" s="109"/>
      <c r="P4419" s="38">
        <f t="shared" si="414"/>
        <v>0</v>
      </c>
      <c r="Q4419" s="105">
        <f t="shared" si="413"/>
        <v>0</v>
      </c>
      <c r="R4419" s="38">
        <f t="shared" si="415"/>
        <v>0</v>
      </c>
      <c r="S4419" s="40" t="str">
        <f t="shared" si="412"/>
        <v/>
      </c>
    </row>
    <row r="4420" spans="1:19">
      <c r="A4420" s="33"/>
      <c r="B4420" s="34"/>
      <c r="C4420" s="33"/>
      <c r="D4420" s="33"/>
      <c r="E4420" s="33"/>
      <c r="F4420" s="42"/>
      <c r="G4420" s="42"/>
      <c r="I4420">
        <f t="shared" si="416"/>
        <v>0</v>
      </c>
      <c r="J4420">
        <f t="shared" si="417"/>
        <v>0</v>
      </c>
      <c r="L4420" s="107"/>
      <c r="M4420" s="110"/>
      <c r="N4420" s="109"/>
      <c r="P4420" s="38">
        <f t="shared" si="414"/>
        <v>0</v>
      </c>
      <c r="Q4420" s="105">
        <f t="shared" si="413"/>
        <v>0</v>
      </c>
      <c r="R4420" s="38">
        <f t="shared" si="415"/>
        <v>0</v>
      </c>
      <c r="S4420" s="40" t="str">
        <f t="shared" si="412"/>
        <v/>
      </c>
    </row>
    <row r="4421" spans="1:19">
      <c r="A4421" s="33"/>
      <c r="B4421" s="34"/>
      <c r="C4421" s="33"/>
      <c r="D4421" s="33"/>
      <c r="E4421" s="33"/>
      <c r="F4421" s="42"/>
      <c r="G4421" s="42"/>
      <c r="I4421">
        <f t="shared" si="416"/>
        <v>0</v>
      </c>
      <c r="J4421">
        <f t="shared" si="417"/>
        <v>0</v>
      </c>
      <c r="L4421" s="107"/>
      <c r="M4421" s="110"/>
      <c r="N4421" s="109"/>
      <c r="P4421" s="38">
        <f t="shared" si="414"/>
        <v>0</v>
      </c>
      <c r="Q4421" s="105">
        <f t="shared" si="413"/>
        <v>0</v>
      </c>
      <c r="R4421" s="38">
        <f t="shared" si="415"/>
        <v>0</v>
      </c>
      <c r="S4421" s="40" t="str">
        <f t="shared" si="412"/>
        <v/>
      </c>
    </row>
    <row r="4422" spans="1:19">
      <c r="A4422" s="33"/>
      <c r="B4422" s="34"/>
      <c r="C4422" s="33"/>
      <c r="D4422" s="33"/>
      <c r="E4422" s="33"/>
      <c r="F4422" s="42"/>
      <c r="G4422" s="42"/>
      <c r="I4422">
        <f t="shared" si="416"/>
        <v>0</v>
      </c>
      <c r="J4422">
        <f t="shared" si="417"/>
        <v>0</v>
      </c>
      <c r="L4422" s="107"/>
      <c r="M4422" s="110"/>
      <c r="N4422" s="109"/>
      <c r="P4422" s="38">
        <f t="shared" si="414"/>
        <v>0</v>
      </c>
      <c r="Q4422" s="105">
        <f t="shared" si="413"/>
        <v>0</v>
      </c>
      <c r="R4422" s="38">
        <f t="shared" si="415"/>
        <v>0</v>
      </c>
      <c r="S4422" s="40" t="str">
        <f t="shared" si="412"/>
        <v/>
      </c>
    </row>
    <row r="4423" spans="1:19">
      <c r="A4423" s="33"/>
      <c r="B4423" s="34"/>
      <c r="C4423" s="33"/>
      <c r="D4423" s="33"/>
      <c r="E4423" s="33"/>
      <c r="F4423" s="42"/>
      <c r="G4423" s="42"/>
      <c r="I4423">
        <f t="shared" si="416"/>
        <v>0</v>
      </c>
      <c r="J4423">
        <f t="shared" si="417"/>
        <v>0</v>
      </c>
      <c r="L4423" s="107"/>
      <c r="M4423" s="110"/>
      <c r="N4423" s="109"/>
      <c r="P4423" s="38">
        <f t="shared" si="414"/>
        <v>0</v>
      </c>
      <c r="Q4423" s="105">
        <f t="shared" si="413"/>
        <v>0</v>
      </c>
      <c r="R4423" s="38">
        <f t="shared" si="415"/>
        <v>0</v>
      </c>
      <c r="S4423" s="40" t="str">
        <f t="shared" ref="S4423:S4486" si="418">IF(C4423=1,SUM(R4423:R4446)-SUM(P4423:P4446),"")</f>
        <v/>
      </c>
    </row>
    <row r="4424" spans="1:19">
      <c r="A4424" s="33"/>
      <c r="B4424" s="34"/>
      <c r="C4424" s="33"/>
      <c r="D4424" s="33"/>
      <c r="E4424" s="33"/>
      <c r="F4424" s="42"/>
      <c r="G4424" s="42"/>
      <c r="I4424">
        <f t="shared" si="416"/>
        <v>0</v>
      </c>
      <c r="J4424">
        <f t="shared" si="417"/>
        <v>0</v>
      </c>
      <c r="L4424" s="107"/>
      <c r="M4424" s="110"/>
      <c r="N4424" s="109"/>
      <c r="P4424" s="38">
        <f t="shared" si="414"/>
        <v>0</v>
      </c>
      <c r="Q4424" s="105">
        <f t="shared" ref="Q4424:Q4487" si="419">I4424*M4424/1000</f>
        <v>0</v>
      </c>
      <c r="R4424" s="38">
        <f t="shared" si="415"/>
        <v>0</v>
      </c>
      <c r="S4424" s="40" t="str">
        <f t="shared" si="418"/>
        <v/>
      </c>
    </row>
    <row r="4425" spans="1:19">
      <c r="A4425" s="33"/>
      <c r="B4425" s="34"/>
      <c r="C4425" s="33"/>
      <c r="D4425" s="33"/>
      <c r="E4425" s="33"/>
      <c r="F4425" s="42"/>
      <c r="G4425" s="42"/>
      <c r="I4425">
        <f t="shared" si="416"/>
        <v>0</v>
      </c>
      <c r="J4425">
        <f t="shared" si="417"/>
        <v>0</v>
      </c>
      <c r="L4425" s="107"/>
      <c r="M4425" s="110"/>
      <c r="N4425" s="109"/>
      <c r="P4425" s="38">
        <f t="shared" si="414"/>
        <v>0</v>
      </c>
      <c r="Q4425" s="105">
        <f t="shared" si="419"/>
        <v>0</v>
      </c>
      <c r="R4425" s="38">
        <f t="shared" si="415"/>
        <v>0</v>
      </c>
      <c r="S4425" s="40" t="str">
        <f t="shared" si="418"/>
        <v/>
      </c>
    </row>
    <row r="4426" spans="1:19">
      <c r="A4426" s="33"/>
      <c r="B4426" s="34"/>
      <c r="C4426" s="33"/>
      <c r="D4426" s="33"/>
      <c r="E4426" s="33"/>
      <c r="F4426" s="42"/>
      <c r="G4426" s="42"/>
      <c r="I4426">
        <f t="shared" si="416"/>
        <v>0</v>
      </c>
      <c r="J4426">
        <f t="shared" si="417"/>
        <v>0</v>
      </c>
      <c r="L4426" s="107"/>
      <c r="M4426" s="110"/>
      <c r="N4426" s="109"/>
      <c r="P4426" s="38">
        <f t="shared" si="414"/>
        <v>0</v>
      </c>
      <c r="Q4426" s="105">
        <f t="shared" si="419"/>
        <v>0</v>
      </c>
      <c r="R4426" s="38">
        <f t="shared" si="415"/>
        <v>0</v>
      </c>
      <c r="S4426" s="40" t="str">
        <f t="shared" si="418"/>
        <v/>
      </c>
    </row>
    <row r="4427" spans="1:19">
      <c r="A4427" s="33"/>
      <c r="B4427" s="34"/>
      <c r="C4427" s="33"/>
      <c r="D4427" s="33"/>
      <c r="E4427" s="33"/>
      <c r="F4427" s="42"/>
      <c r="G4427" s="42"/>
      <c r="I4427">
        <f t="shared" si="416"/>
        <v>0</v>
      </c>
      <c r="J4427">
        <f t="shared" si="417"/>
        <v>0</v>
      </c>
      <c r="L4427" s="107"/>
      <c r="M4427" s="110"/>
      <c r="N4427" s="109"/>
      <c r="P4427" s="38">
        <f t="shared" si="414"/>
        <v>0</v>
      </c>
      <c r="Q4427" s="105">
        <f t="shared" si="419"/>
        <v>0</v>
      </c>
      <c r="R4427" s="38">
        <f t="shared" si="415"/>
        <v>0</v>
      </c>
      <c r="S4427" s="40" t="str">
        <f t="shared" si="418"/>
        <v/>
      </c>
    </row>
    <row r="4428" spans="1:19">
      <c r="A4428" s="33"/>
      <c r="B4428" s="34"/>
      <c r="C4428" s="33"/>
      <c r="D4428" s="33"/>
      <c r="E4428" s="33"/>
      <c r="F4428" s="42"/>
      <c r="G4428" s="42"/>
      <c r="I4428">
        <f t="shared" si="416"/>
        <v>0</v>
      </c>
      <c r="J4428">
        <f t="shared" si="417"/>
        <v>0</v>
      </c>
      <c r="L4428" s="107"/>
      <c r="M4428" s="110"/>
      <c r="N4428" s="109"/>
      <c r="P4428" s="38">
        <f t="shared" si="414"/>
        <v>0</v>
      </c>
      <c r="Q4428" s="105">
        <f t="shared" si="419"/>
        <v>0</v>
      </c>
      <c r="R4428" s="38">
        <f t="shared" si="415"/>
        <v>0</v>
      </c>
      <c r="S4428" s="40" t="str">
        <f t="shared" si="418"/>
        <v/>
      </c>
    </row>
    <row r="4429" spans="1:19">
      <c r="A4429" s="33"/>
      <c r="B4429" s="34"/>
      <c r="C4429" s="33"/>
      <c r="D4429" s="33"/>
      <c r="E4429" s="33"/>
      <c r="F4429" s="42"/>
      <c r="G4429" s="42"/>
      <c r="I4429">
        <f t="shared" si="416"/>
        <v>0</v>
      </c>
      <c r="J4429">
        <f t="shared" si="417"/>
        <v>0</v>
      </c>
      <c r="L4429" s="107"/>
      <c r="M4429" s="110"/>
      <c r="N4429" s="109"/>
      <c r="P4429" s="38">
        <f t="shared" si="414"/>
        <v>0</v>
      </c>
      <c r="Q4429" s="105">
        <f t="shared" si="419"/>
        <v>0</v>
      </c>
      <c r="R4429" s="38">
        <f t="shared" si="415"/>
        <v>0</v>
      </c>
      <c r="S4429" s="40" t="str">
        <f t="shared" si="418"/>
        <v/>
      </c>
    </row>
    <row r="4430" spans="1:19">
      <c r="A4430" s="33"/>
      <c r="B4430" s="34"/>
      <c r="C4430" s="33"/>
      <c r="D4430" s="33"/>
      <c r="E4430" s="33"/>
      <c r="F4430" s="42"/>
      <c r="G4430" s="42"/>
      <c r="I4430">
        <f t="shared" si="416"/>
        <v>0</v>
      </c>
      <c r="J4430">
        <f t="shared" si="417"/>
        <v>0</v>
      </c>
      <c r="L4430" s="107"/>
      <c r="M4430" s="110"/>
      <c r="N4430" s="109"/>
      <c r="P4430" s="38">
        <f t="shared" si="414"/>
        <v>0</v>
      </c>
      <c r="Q4430" s="105">
        <f t="shared" si="419"/>
        <v>0</v>
      </c>
      <c r="R4430" s="38">
        <f t="shared" si="415"/>
        <v>0</v>
      </c>
      <c r="S4430" s="40" t="str">
        <f t="shared" si="418"/>
        <v/>
      </c>
    </row>
    <row r="4431" spans="1:19">
      <c r="A4431" s="33"/>
      <c r="B4431" s="34"/>
      <c r="C4431" s="33"/>
      <c r="D4431" s="33"/>
      <c r="E4431" s="33"/>
      <c r="F4431" s="42"/>
      <c r="G4431" s="42"/>
      <c r="I4431">
        <f t="shared" si="416"/>
        <v>0</v>
      </c>
      <c r="J4431">
        <f t="shared" si="417"/>
        <v>0</v>
      </c>
      <c r="L4431" s="107"/>
      <c r="M4431" s="110"/>
      <c r="N4431" s="109"/>
      <c r="P4431" s="38">
        <f t="shared" si="414"/>
        <v>0</v>
      </c>
      <c r="Q4431" s="105">
        <f t="shared" si="419"/>
        <v>0</v>
      </c>
      <c r="R4431" s="38">
        <f t="shared" si="415"/>
        <v>0</v>
      </c>
      <c r="S4431" s="40" t="str">
        <f t="shared" si="418"/>
        <v/>
      </c>
    </row>
    <row r="4432" spans="1:19">
      <c r="A4432" s="33"/>
      <c r="B4432" s="34"/>
      <c r="C4432" s="33"/>
      <c r="D4432" s="33"/>
      <c r="E4432" s="33"/>
      <c r="F4432" s="42"/>
      <c r="G4432" s="42"/>
      <c r="I4432">
        <f t="shared" si="416"/>
        <v>0</v>
      </c>
      <c r="J4432">
        <f t="shared" si="417"/>
        <v>0</v>
      </c>
      <c r="L4432" s="107"/>
      <c r="M4432" s="110"/>
      <c r="N4432" s="109"/>
      <c r="P4432" s="38">
        <f t="shared" si="414"/>
        <v>0</v>
      </c>
      <c r="Q4432" s="105">
        <f t="shared" si="419"/>
        <v>0</v>
      </c>
      <c r="R4432" s="38">
        <f t="shared" si="415"/>
        <v>0</v>
      </c>
      <c r="S4432" s="40" t="str">
        <f t="shared" si="418"/>
        <v/>
      </c>
    </row>
    <row r="4433" spans="1:19">
      <c r="A4433" s="33"/>
      <c r="B4433" s="34"/>
      <c r="C4433" s="33"/>
      <c r="D4433" s="33"/>
      <c r="E4433" s="33"/>
      <c r="F4433" s="42"/>
      <c r="G4433" s="42"/>
      <c r="I4433">
        <f t="shared" si="416"/>
        <v>0</v>
      </c>
      <c r="J4433">
        <f t="shared" si="417"/>
        <v>0</v>
      </c>
      <c r="L4433" s="107"/>
      <c r="M4433" s="110"/>
      <c r="N4433" s="109"/>
      <c r="P4433" s="38">
        <f t="shared" si="414"/>
        <v>0</v>
      </c>
      <c r="Q4433" s="105">
        <f t="shared" si="419"/>
        <v>0</v>
      </c>
      <c r="R4433" s="38">
        <f t="shared" si="415"/>
        <v>0</v>
      </c>
      <c r="S4433" s="40" t="str">
        <f t="shared" si="418"/>
        <v/>
      </c>
    </row>
    <row r="4434" spans="1:19">
      <c r="A4434" s="33"/>
      <c r="B4434" s="34"/>
      <c r="C4434" s="33"/>
      <c r="D4434" s="33"/>
      <c r="E4434" s="33"/>
      <c r="F4434" s="42"/>
      <c r="G4434" s="42"/>
      <c r="I4434">
        <f t="shared" si="416"/>
        <v>0</v>
      </c>
      <c r="J4434">
        <f t="shared" si="417"/>
        <v>0</v>
      </c>
      <c r="L4434" s="107"/>
      <c r="M4434" s="110"/>
      <c r="N4434" s="109"/>
      <c r="P4434" s="38">
        <f t="shared" si="414"/>
        <v>0</v>
      </c>
      <c r="Q4434" s="105">
        <f t="shared" si="419"/>
        <v>0</v>
      </c>
      <c r="R4434" s="38">
        <f t="shared" si="415"/>
        <v>0</v>
      </c>
      <c r="S4434" s="40" t="str">
        <f t="shared" si="418"/>
        <v/>
      </c>
    </row>
    <row r="4435" spans="1:19">
      <c r="A4435" s="33"/>
      <c r="B4435" s="34"/>
      <c r="C4435" s="33"/>
      <c r="D4435" s="33"/>
      <c r="E4435" s="33"/>
      <c r="F4435" s="42"/>
      <c r="G4435" s="42"/>
      <c r="I4435">
        <f t="shared" si="416"/>
        <v>0</v>
      </c>
      <c r="J4435">
        <f t="shared" si="417"/>
        <v>0</v>
      </c>
      <c r="L4435" s="107"/>
      <c r="M4435" s="110"/>
      <c r="N4435" s="109"/>
      <c r="P4435" s="38">
        <f t="shared" si="414"/>
        <v>0</v>
      </c>
      <c r="Q4435" s="105">
        <f t="shared" si="419"/>
        <v>0</v>
      </c>
      <c r="R4435" s="38">
        <f t="shared" si="415"/>
        <v>0</v>
      </c>
      <c r="S4435" s="40" t="str">
        <f t="shared" si="418"/>
        <v/>
      </c>
    </row>
    <row r="4436" spans="1:19">
      <c r="A4436" s="33"/>
      <c r="B4436" s="34"/>
      <c r="C4436" s="33"/>
      <c r="D4436" s="33"/>
      <c r="E4436" s="33"/>
      <c r="F4436" s="42"/>
      <c r="G4436" s="42"/>
      <c r="I4436">
        <f t="shared" si="416"/>
        <v>0</v>
      </c>
      <c r="J4436">
        <f t="shared" si="417"/>
        <v>0</v>
      </c>
      <c r="L4436" s="107"/>
      <c r="M4436" s="110"/>
      <c r="N4436" s="109"/>
      <c r="P4436" s="38">
        <f t="shared" si="414"/>
        <v>0</v>
      </c>
      <c r="Q4436" s="105">
        <f t="shared" si="419"/>
        <v>0</v>
      </c>
      <c r="R4436" s="38">
        <f t="shared" si="415"/>
        <v>0</v>
      </c>
      <c r="S4436" s="40" t="str">
        <f t="shared" si="418"/>
        <v/>
      </c>
    </row>
    <row r="4437" spans="1:19">
      <c r="A4437" s="33"/>
      <c r="B4437" s="34"/>
      <c r="C4437" s="33"/>
      <c r="D4437" s="33"/>
      <c r="E4437" s="33"/>
      <c r="F4437" s="42"/>
      <c r="G4437" s="42"/>
      <c r="I4437">
        <f t="shared" si="416"/>
        <v>0</v>
      </c>
      <c r="J4437">
        <f t="shared" si="417"/>
        <v>0</v>
      </c>
      <c r="L4437" s="107"/>
      <c r="M4437" s="110"/>
      <c r="N4437" s="109"/>
      <c r="P4437" s="38">
        <f t="shared" si="414"/>
        <v>0</v>
      </c>
      <c r="Q4437" s="105">
        <f t="shared" si="419"/>
        <v>0</v>
      </c>
      <c r="R4437" s="38">
        <f t="shared" si="415"/>
        <v>0</v>
      </c>
      <c r="S4437" s="40" t="str">
        <f t="shared" si="418"/>
        <v/>
      </c>
    </row>
    <row r="4438" spans="1:19">
      <c r="A4438" s="33"/>
      <c r="B4438" s="34"/>
      <c r="C4438" s="33"/>
      <c r="D4438" s="33"/>
      <c r="E4438" s="33"/>
      <c r="F4438" s="42"/>
      <c r="G4438" s="42"/>
      <c r="I4438">
        <f t="shared" si="416"/>
        <v>0</v>
      </c>
      <c r="J4438">
        <f t="shared" si="417"/>
        <v>0</v>
      </c>
      <c r="L4438" s="107"/>
      <c r="M4438" s="110"/>
      <c r="N4438" s="109"/>
      <c r="P4438" s="38">
        <f t="shared" si="414"/>
        <v>0</v>
      </c>
      <c r="Q4438" s="105">
        <f t="shared" si="419"/>
        <v>0</v>
      </c>
      <c r="R4438" s="38">
        <f t="shared" si="415"/>
        <v>0</v>
      </c>
      <c r="S4438" s="40" t="str">
        <f t="shared" si="418"/>
        <v/>
      </c>
    </row>
    <row r="4439" spans="1:19">
      <c r="A4439" s="33"/>
      <c r="B4439" s="34"/>
      <c r="C4439" s="33"/>
      <c r="D4439" s="33"/>
      <c r="E4439" s="33"/>
      <c r="F4439" s="42"/>
      <c r="G4439" s="42"/>
      <c r="I4439">
        <f t="shared" si="416"/>
        <v>0</v>
      </c>
      <c r="J4439">
        <f t="shared" si="417"/>
        <v>0</v>
      </c>
      <c r="L4439" s="107"/>
      <c r="M4439" s="110"/>
      <c r="N4439" s="109"/>
      <c r="P4439" s="38">
        <f t="shared" si="414"/>
        <v>0</v>
      </c>
      <c r="Q4439" s="105">
        <f t="shared" si="419"/>
        <v>0</v>
      </c>
      <c r="R4439" s="38">
        <f t="shared" si="415"/>
        <v>0</v>
      </c>
      <c r="S4439" s="40" t="str">
        <f t="shared" si="418"/>
        <v/>
      </c>
    </row>
    <row r="4440" spans="1:19">
      <c r="A4440" s="33"/>
      <c r="B4440" s="34"/>
      <c r="C4440" s="33"/>
      <c r="D4440" s="33"/>
      <c r="E4440" s="33"/>
      <c r="F4440" s="42"/>
      <c r="G4440" s="42"/>
      <c r="I4440">
        <f t="shared" si="416"/>
        <v>0</v>
      </c>
      <c r="J4440">
        <f t="shared" si="417"/>
        <v>0</v>
      </c>
      <c r="L4440" s="107"/>
      <c r="M4440" s="110"/>
      <c r="N4440" s="109"/>
      <c r="P4440" s="38">
        <f t="shared" si="414"/>
        <v>0</v>
      </c>
      <c r="Q4440" s="105">
        <f t="shared" si="419"/>
        <v>0</v>
      </c>
      <c r="R4440" s="38">
        <f t="shared" si="415"/>
        <v>0</v>
      </c>
      <c r="S4440" s="40" t="str">
        <f t="shared" si="418"/>
        <v/>
      </c>
    </row>
    <row r="4441" spans="1:19">
      <c r="A4441" s="33"/>
      <c r="B4441" s="34"/>
      <c r="C4441" s="33"/>
      <c r="D4441" s="33"/>
      <c r="E4441" s="33"/>
      <c r="F4441" s="42"/>
      <c r="G4441" s="42"/>
      <c r="I4441">
        <f t="shared" si="416"/>
        <v>0</v>
      </c>
      <c r="J4441">
        <f t="shared" si="417"/>
        <v>0</v>
      </c>
      <c r="L4441" s="107"/>
      <c r="M4441" s="110"/>
      <c r="N4441" s="109"/>
      <c r="P4441" s="38">
        <f t="shared" si="414"/>
        <v>0</v>
      </c>
      <c r="Q4441" s="105">
        <f t="shared" si="419"/>
        <v>0</v>
      </c>
      <c r="R4441" s="38">
        <f t="shared" si="415"/>
        <v>0</v>
      </c>
      <c r="S4441" s="40" t="str">
        <f t="shared" si="418"/>
        <v/>
      </c>
    </row>
    <row r="4442" spans="1:19">
      <c r="A4442" s="33"/>
      <c r="B4442" s="34"/>
      <c r="C4442" s="33"/>
      <c r="D4442" s="33"/>
      <c r="E4442" s="33"/>
      <c r="F4442" s="42"/>
      <c r="G4442" s="42"/>
      <c r="I4442">
        <f t="shared" si="416"/>
        <v>0</v>
      </c>
      <c r="J4442">
        <f t="shared" si="417"/>
        <v>0</v>
      </c>
      <c r="L4442" s="107"/>
      <c r="M4442" s="110"/>
      <c r="N4442" s="109"/>
      <c r="P4442" s="38">
        <f t="shared" si="414"/>
        <v>0</v>
      </c>
      <c r="Q4442" s="105">
        <f t="shared" si="419"/>
        <v>0</v>
      </c>
      <c r="R4442" s="38">
        <f t="shared" si="415"/>
        <v>0</v>
      </c>
      <c r="S4442" s="40" t="str">
        <f t="shared" si="418"/>
        <v/>
      </c>
    </row>
    <row r="4443" spans="1:19">
      <c r="A4443" s="33"/>
      <c r="B4443" s="34"/>
      <c r="C4443" s="33"/>
      <c r="D4443" s="33"/>
      <c r="E4443" s="33"/>
      <c r="F4443" s="42"/>
      <c r="G4443" s="42"/>
      <c r="I4443">
        <f t="shared" si="416"/>
        <v>0</v>
      </c>
      <c r="J4443">
        <f t="shared" si="417"/>
        <v>0</v>
      </c>
      <c r="L4443" s="107"/>
      <c r="M4443" s="110"/>
      <c r="N4443" s="109"/>
      <c r="P4443" s="38">
        <f t="shared" si="414"/>
        <v>0</v>
      </c>
      <c r="Q4443" s="105">
        <f t="shared" si="419"/>
        <v>0</v>
      </c>
      <c r="R4443" s="38">
        <f t="shared" si="415"/>
        <v>0</v>
      </c>
      <c r="S4443" s="40" t="str">
        <f t="shared" si="418"/>
        <v/>
      </c>
    </row>
    <row r="4444" spans="1:19">
      <c r="A4444" s="33"/>
      <c r="B4444" s="34"/>
      <c r="C4444" s="33"/>
      <c r="D4444" s="33"/>
      <c r="E4444" s="33"/>
      <c r="F4444" s="42"/>
      <c r="G4444" s="42"/>
      <c r="I4444">
        <f t="shared" si="416"/>
        <v>0</v>
      </c>
      <c r="J4444">
        <f t="shared" si="417"/>
        <v>0</v>
      </c>
      <c r="L4444" s="107"/>
      <c r="M4444" s="110"/>
      <c r="N4444" s="109"/>
      <c r="P4444" s="38">
        <f t="shared" si="414"/>
        <v>0</v>
      </c>
      <c r="Q4444" s="105">
        <f t="shared" si="419"/>
        <v>0</v>
      </c>
      <c r="R4444" s="38">
        <f t="shared" si="415"/>
        <v>0</v>
      </c>
      <c r="S4444" s="40" t="str">
        <f t="shared" si="418"/>
        <v/>
      </c>
    </row>
    <row r="4445" spans="1:19">
      <c r="A4445" s="33"/>
      <c r="B4445" s="34"/>
      <c r="C4445" s="33"/>
      <c r="D4445" s="33"/>
      <c r="E4445" s="33"/>
      <c r="F4445" s="42"/>
      <c r="G4445" s="42"/>
      <c r="I4445">
        <f t="shared" si="416"/>
        <v>0</v>
      </c>
      <c r="J4445">
        <f t="shared" si="417"/>
        <v>0</v>
      </c>
      <c r="L4445" s="107"/>
      <c r="M4445" s="110"/>
      <c r="N4445" s="109"/>
      <c r="P4445" s="38">
        <f t="shared" si="414"/>
        <v>0</v>
      </c>
      <c r="Q4445" s="105">
        <f t="shared" si="419"/>
        <v>0</v>
      </c>
      <c r="R4445" s="38">
        <f t="shared" si="415"/>
        <v>0</v>
      </c>
      <c r="S4445" s="40" t="str">
        <f t="shared" si="418"/>
        <v/>
      </c>
    </row>
    <row r="4446" spans="1:19">
      <c r="A4446" s="33"/>
      <c r="B4446" s="34"/>
      <c r="C4446" s="33"/>
      <c r="D4446" s="33"/>
      <c r="E4446" s="33"/>
      <c r="F4446" s="42"/>
      <c r="G4446" s="42"/>
      <c r="I4446">
        <f t="shared" si="416"/>
        <v>0</v>
      </c>
      <c r="J4446">
        <f t="shared" si="417"/>
        <v>0</v>
      </c>
      <c r="L4446" s="107"/>
      <c r="M4446" s="110"/>
      <c r="N4446" s="109"/>
      <c r="P4446" s="38">
        <f t="shared" si="414"/>
        <v>0</v>
      </c>
      <c r="Q4446" s="105">
        <f t="shared" si="419"/>
        <v>0</v>
      </c>
      <c r="R4446" s="38">
        <f t="shared" si="415"/>
        <v>0</v>
      </c>
      <c r="S4446" s="40" t="str">
        <f t="shared" si="418"/>
        <v/>
      </c>
    </row>
    <row r="4447" spans="1:19">
      <c r="A4447" s="33"/>
      <c r="B4447" s="34"/>
      <c r="C4447" s="33"/>
      <c r="D4447" s="33"/>
      <c r="E4447" s="33"/>
      <c r="F4447" s="42"/>
      <c r="G4447" s="42"/>
      <c r="I4447">
        <f t="shared" si="416"/>
        <v>0</v>
      </c>
      <c r="J4447">
        <f t="shared" si="417"/>
        <v>0</v>
      </c>
      <c r="L4447" s="107"/>
      <c r="M4447" s="110"/>
      <c r="N4447" s="109"/>
      <c r="P4447" s="38">
        <f t="shared" si="414"/>
        <v>0</v>
      </c>
      <c r="Q4447" s="105">
        <f t="shared" si="419"/>
        <v>0</v>
      </c>
      <c r="R4447" s="38">
        <f t="shared" si="415"/>
        <v>0</v>
      </c>
      <c r="S4447" s="40" t="str">
        <f t="shared" si="418"/>
        <v/>
      </c>
    </row>
    <row r="4448" spans="1:19">
      <c r="A4448" s="33"/>
      <c r="B4448" s="34"/>
      <c r="C4448" s="33"/>
      <c r="D4448" s="33"/>
      <c r="E4448" s="33"/>
      <c r="F4448" s="42"/>
      <c r="G4448" s="42"/>
      <c r="I4448">
        <f t="shared" si="416"/>
        <v>0</v>
      </c>
      <c r="J4448">
        <f t="shared" si="417"/>
        <v>0</v>
      </c>
      <c r="L4448" s="107"/>
      <c r="M4448" s="110"/>
      <c r="N4448" s="109"/>
      <c r="P4448" s="38">
        <f t="shared" si="414"/>
        <v>0</v>
      </c>
      <c r="Q4448" s="105">
        <f t="shared" si="419"/>
        <v>0</v>
      </c>
      <c r="R4448" s="38">
        <f t="shared" si="415"/>
        <v>0</v>
      </c>
      <c r="S4448" s="40" t="str">
        <f t="shared" si="418"/>
        <v/>
      </c>
    </row>
    <row r="4449" spans="1:19">
      <c r="A4449" s="33"/>
      <c r="B4449" s="34"/>
      <c r="C4449" s="33"/>
      <c r="D4449" s="33"/>
      <c r="E4449" s="33"/>
      <c r="F4449" s="42"/>
      <c r="G4449" s="42"/>
      <c r="I4449">
        <f t="shared" si="416"/>
        <v>0</v>
      </c>
      <c r="J4449">
        <f t="shared" si="417"/>
        <v>0</v>
      </c>
      <c r="L4449" s="107"/>
      <c r="M4449" s="110"/>
      <c r="N4449" s="109"/>
      <c r="P4449" s="38">
        <f t="shared" si="414"/>
        <v>0</v>
      </c>
      <c r="Q4449" s="105">
        <f t="shared" si="419"/>
        <v>0</v>
      </c>
      <c r="R4449" s="38">
        <f t="shared" si="415"/>
        <v>0</v>
      </c>
      <c r="S4449" s="40" t="str">
        <f t="shared" si="418"/>
        <v/>
      </c>
    </row>
    <row r="4450" spans="1:19">
      <c r="A4450" s="33"/>
      <c r="B4450" s="34"/>
      <c r="C4450" s="33"/>
      <c r="D4450" s="33"/>
      <c r="E4450" s="33"/>
      <c r="F4450" s="42"/>
      <c r="G4450" s="42"/>
      <c r="I4450">
        <f t="shared" si="416"/>
        <v>0</v>
      </c>
      <c r="J4450">
        <f t="shared" si="417"/>
        <v>0</v>
      </c>
      <c r="L4450" s="107"/>
      <c r="M4450" s="110"/>
      <c r="N4450" s="109"/>
      <c r="P4450" s="38">
        <f t="shared" si="414"/>
        <v>0</v>
      </c>
      <c r="Q4450" s="105">
        <f t="shared" si="419"/>
        <v>0</v>
      </c>
      <c r="R4450" s="38">
        <f t="shared" si="415"/>
        <v>0</v>
      </c>
      <c r="S4450" s="40" t="str">
        <f t="shared" si="418"/>
        <v/>
      </c>
    </row>
    <row r="4451" spans="1:19">
      <c r="A4451" s="33"/>
      <c r="B4451" s="34"/>
      <c r="C4451" s="33"/>
      <c r="D4451" s="33"/>
      <c r="E4451" s="33"/>
      <c r="F4451" s="42"/>
      <c r="G4451" s="42"/>
      <c r="I4451">
        <f t="shared" si="416"/>
        <v>0</v>
      </c>
      <c r="J4451">
        <f t="shared" si="417"/>
        <v>0</v>
      </c>
      <c r="L4451" s="107"/>
      <c r="M4451" s="110"/>
      <c r="N4451" s="109"/>
      <c r="P4451" s="38">
        <f t="shared" si="414"/>
        <v>0</v>
      </c>
      <c r="Q4451" s="105">
        <f t="shared" si="419"/>
        <v>0</v>
      </c>
      <c r="R4451" s="38">
        <f t="shared" si="415"/>
        <v>0</v>
      </c>
      <c r="S4451" s="40" t="str">
        <f t="shared" si="418"/>
        <v/>
      </c>
    </row>
    <row r="4452" spans="1:19">
      <c r="A4452" s="33"/>
      <c r="B4452" s="34"/>
      <c r="C4452" s="33"/>
      <c r="D4452" s="33"/>
      <c r="E4452" s="33"/>
      <c r="F4452" s="42"/>
      <c r="G4452" s="42"/>
      <c r="I4452">
        <f t="shared" si="416"/>
        <v>0</v>
      </c>
      <c r="J4452">
        <f t="shared" si="417"/>
        <v>0</v>
      </c>
      <c r="L4452" s="107"/>
      <c r="M4452" s="110"/>
      <c r="N4452" s="109"/>
      <c r="P4452" s="38">
        <f t="shared" si="414"/>
        <v>0</v>
      </c>
      <c r="Q4452" s="105">
        <f t="shared" si="419"/>
        <v>0</v>
      </c>
      <c r="R4452" s="38">
        <f t="shared" si="415"/>
        <v>0</v>
      </c>
      <c r="S4452" s="40" t="str">
        <f t="shared" si="418"/>
        <v/>
      </c>
    </row>
    <row r="4453" spans="1:19">
      <c r="A4453" s="33"/>
      <c r="B4453" s="34"/>
      <c r="C4453" s="33"/>
      <c r="D4453" s="33"/>
      <c r="E4453" s="33"/>
      <c r="F4453" s="42"/>
      <c r="G4453" s="42"/>
      <c r="I4453">
        <f t="shared" si="416"/>
        <v>0</v>
      </c>
      <c r="J4453">
        <f t="shared" si="417"/>
        <v>0</v>
      </c>
      <c r="L4453" s="107"/>
      <c r="M4453" s="110"/>
      <c r="N4453" s="109"/>
      <c r="P4453" s="38">
        <f t="shared" si="414"/>
        <v>0</v>
      </c>
      <c r="Q4453" s="105">
        <f t="shared" si="419"/>
        <v>0</v>
      </c>
      <c r="R4453" s="38">
        <f t="shared" si="415"/>
        <v>0</v>
      </c>
      <c r="S4453" s="40" t="str">
        <f t="shared" si="418"/>
        <v/>
      </c>
    </row>
    <row r="4454" spans="1:19">
      <c r="A4454" s="33"/>
      <c r="B4454" s="34"/>
      <c r="C4454" s="33"/>
      <c r="D4454" s="33"/>
      <c r="E4454" s="33"/>
      <c r="F4454" s="42"/>
      <c r="G4454" s="42"/>
      <c r="I4454">
        <f t="shared" si="416"/>
        <v>0</v>
      </c>
      <c r="J4454">
        <f t="shared" si="417"/>
        <v>0</v>
      </c>
      <c r="L4454" s="107"/>
      <c r="M4454" s="110"/>
      <c r="N4454" s="109"/>
      <c r="P4454" s="38">
        <f t="shared" si="414"/>
        <v>0</v>
      </c>
      <c r="Q4454" s="105">
        <f t="shared" si="419"/>
        <v>0</v>
      </c>
      <c r="R4454" s="38">
        <f t="shared" si="415"/>
        <v>0</v>
      </c>
      <c r="S4454" s="40" t="str">
        <f t="shared" si="418"/>
        <v/>
      </c>
    </row>
    <row r="4455" spans="1:19">
      <c r="A4455" s="33"/>
      <c r="B4455" s="34"/>
      <c r="C4455" s="33"/>
      <c r="D4455" s="33"/>
      <c r="E4455" s="33"/>
      <c r="F4455" s="42"/>
      <c r="G4455" s="42"/>
      <c r="I4455">
        <f t="shared" si="416"/>
        <v>0</v>
      </c>
      <c r="J4455">
        <f t="shared" si="417"/>
        <v>0</v>
      </c>
      <c r="L4455" s="107"/>
      <c r="M4455" s="110"/>
      <c r="N4455" s="109"/>
      <c r="P4455" s="38">
        <f t="shared" si="414"/>
        <v>0</v>
      </c>
      <c r="Q4455" s="105">
        <f t="shared" si="419"/>
        <v>0</v>
      </c>
      <c r="R4455" s="38">
        <f t="shared" si="415"/>
        <v>0</v>
      </c>
      <c r="S4455" s="40" t="str">
        <f t="shared" si="418"/>
        <v/>
      </c>
    </row>
    <row r="4456" spans="1:19">
      <c r="A4456" s="33"/>
      <c r="B4456" s="34"/>
      <c r="C4456" s="33"/>
      <c r="D4456" s="33"/>
      <c r="E4456" s="33"/>
      <c r="F4456" s="42"/>
      <c r="G4456" s="42"/>
      <c r="I4456">
        <f t="shared" si="416"/>
        <v>0</v>
      </c>
      <c r="J4456">
        <f t="shared" si="417"/>
        <v>0</v>
      </c>
      <c r="L4456" s="107"/>
      <c r="M4456" s="110"/>
      <c r="N4456" s="109"/>
      <c r="P4456" s="38">
        <f t="shared" si="414"/>
        <v>0</v>
      </c>
      <c r="Q4456" s="105">
        <f t="shared" si="419"/>
        <v>0</v>
      </c>
      <c r="R4456" s="38">
        <f t="shared" si="415"/>
        <v>0</v>
      </c>
      <c r="S4456" s="40" t="str">
        <f t="shared" si="418"/>
        <v/>
      </c>
    </row>
    <row r="4457" spans="1:19">
      <c r="A4457" s="33"/>
      <c r="B4457" s="34"/>
      <c r="C4457" s="33"/>
      <c r="D4457" s="33"/>
      <c r="E4457" s="33"/>
      <c r="F4457" s="42"/>
      <c r="G4457" s="42"/>
      <c r="I4457">
        <f t="shared" si="416"/>
        <v>0</v>
      </c>
      <c r="J4457">
        <f t="shared" si="417"/>
        <v>0</v>
      </c>
      <c r="L4457" s="107"/>
      <c r="M4457" s="110"/>
      <c r="N4457" s="109"/>
      <c r="P4457" s="38">
        <f t="shared" si="414"/>
        <v>0</v>
      </c>
      <c r="Q4457" s="105">
        <f t="shared" si="419"/>
        <v>0</v>
      </c>
      <c r="R4457" s="38">
        <f t="shared" si="415"/>
        <v>0</v>
      </c>
      <c r="S4457" s="40" t="str">
        <f t="shared" si="418"/>
        <v/>
      </c>
    </row>
    <row r="4458" spans="1:19">
      <c r="A4458" s="33"/>
      <c r="B4458" s="34"/>
      <c r="C4458" s="33"/>
      <c r="D4458" s="33"/>
      <c r="E4458" s="33"/>
      <c r="F4458" s="42"/>
      <c r="G4458" s="42"/>
      <c r="I4458">
        <f t="shared" si="416"/>
        <v>0</v>
      </c>
      <c r="J4458">
        <f t="shared" si="417"/>
        <v>0</v>
      </c>
      <c r="L4458" s="107"/>
      <c r="M4458" s="110"/>
      <c r="N4458" s="109"/>
      <c r="P4458" s="38">
        <f t="shared" si="414"/>
        <v>0</v>
      </c>
      <c r="Q4458" s="105">
        <f t="shared" si="419"/>
        <v>0</v>
      </c>
      <c r="R4458" s="38">
        <f t="shared" si="415"/>
        <v>0</v>
      </c>
      <c r="S4458" s="40" t="str">
        <f t="shared" si="418"/>
        <v/>
      </c>
    </row>
    <row r="4459" spans="1:19">
      <c r="A4459" s="33"/>
      <c r="B4459" s="34"/>
      <c r="C4459" s="33"/>
      <c r="D4459" s="33"/>
      <c r="E4459" s="33"/>
      <c r="F4459" s="42"/>
      <c r="G4459" s="42"/>
      <c r="I4459">
        <f t="shared" si="416"/>
        <v>0</v>
      </c>
      <c r="J4459">
        <f t="shared" si="417"/>
        <v>0</v>
      </c>
      <c r="L4459" s="107"/>
      <c r="M4459" s="110"/>
      <c r="N4459" s="109"/>
      <c r="P4459" s="38">
        <f t="shared" si="414"/>
        <v>0</v>
      </c>
      <c r="Q4459" s="105">
        <f t="shared" si="419"/>
        <v>0</v>
      </c>
      <c r="R4459" s="38">
        <f t="shared" si="415"/>
        <v>0</v>
      </c>
      <c r="S4459" s="40" t="str">
        <f t="shared" si="418"/>
        <v/>
      </c>
    </row>
    <row r="4460" spans="1:19">
      <c r="A4460" s="33"/>
      <c r="B4460" s="34"/>
      <c r="C4460" s="33"/>
      <c r="D4460" s="33"/>
      <c r="E4460" s="33"/>
      <c r="F4460" s="42"/>
      <c r="G4460" s="42"/>
      <c r="I4460">
        <f t="shared" si="416"/>
        <v>0</v>
      </c>
      <c r="J4460">
        <f t="shared" si="417"/>
        <v>0</v>
      </c>
      <c r="L4460" s="107"/>
      <c r="M4460" s="110"/>
      <c r="N4460" s="109"/>
      <c r="P4460" s="38">
        <f t="shared" si="414"/>
        <v>0</v>
      </c>
      <c r="Q4460" s="105">
        <f t="shared" si="419"/>
        <v>0</v>
      </c>
      <c r="R4460" s="38">
        <f t="shared" si="415"/>
        <v>0</v>
      </c>
      <c r="S4460" s="40" t="str">
        <f t="shared" si="418"/>
        <v/>
      </c>
    </row>
    <row r="4461" spans="1:19">
      <c r="A4461" s="33"/>
      <c r="B4461" s="34"/>
      <c r="C4461" s="33"/>
      <c r="D4461" s="33"/>
      <c r="E4461" s="33"/>
      <c r="F4461" s="42"/>
      <c r="G4461" s="42"/>
      <c r="I4461">
        <f t="shared" si="416"/>
        <v>0</v>
      </c>
      <c r="J4461">
        <f t="shared" si="417"/>
        <v>0</v>
      </c>
      <c r="L4461" s="107"/>
      <c r="M4461" s="110"/>
      <c r="N4461" s="109"/>
      <c r="P4461" s="38">
        <f t="shared" si="414"/>
        <v>0</v>
      </c>
      <c r="Q4461" s="105">
        <f t="shared" si="419"/>
        <v>0</v>
      </c>
      <c r="R4461" s="38">
        <f t="shared" si="415"/>
        <v>0</v>
      </c>
      <c r="S4461" s="40" t="str">
        <f t="shared" si="418"/>
        <v/>
      </c>
    </row>
    <row r="4462" spans="1:19">
      <c r="A4462" s="33"/>
      <c r="B4462" s="34"/>
      <c r="C4462" s="33"/>
      <c r="D4462" s="33"/>
      <c r="E4462" s="33"/>
      <c r="F4462" s="42"/>
      <c r="G4462" s="42"/>
      <c r="I4462">
        <f t="shared" si="416"/>
        <v>0</v>
      </c>
      <c r="J4462">
        <f t="shared" si="417"/>
        <v>0</v>
      </c>
      <c r="L4462" s="107"/>
      <c r="M4462" s="110"/>
      <c r="N4462" s="109"/>
      <c r="P4462" s="38">
        <f t="shared" si="414"/>
        <v>0</v>
      </c>
      <c r="Q4462" s="105">
        <f t="shared" si="419"/>
        <v>0</v>
      </c>
      <c r="R4462" s="38">
        <f t="shared" si="415"/>
        <v>0</v>
      </c>
      <c r="S4462" s="40" t="str">
        <f t="shared" si="418"/>
        <v/>
      </c>
    </row>
    <row r="4463" spans="1:19">
      <c r="A4463" s="33"/>
      <c r="B4463" s="34"/>
      <c r="C4463" s="33"/>
      <c r="D4463" s="33"/>
      <c r="E4463" s="33"/>
      <c r="F4463" s="42"/>
      <c r="G4463" s="42"/>
      <c r="I4463">
        <f t="shared" si="416"/>
        <v>0</v>
      </c>
      <c r="J4463">
        <f t="shared" si="417"/>
        <v>0</v>
      </c>
      <c r="L4463" s="107"/>
      <c r="M4463" s="110"/>
      <c r="N4463" s="109"/>
      <c r="P4463" s="38">
        <f t="shared" si="414"/>
        <v>0</v>
      </c>
      <c r="Q4463" s="105">
        <f t="shared" si="419"/>
        <v>0</v>
      </c>
      <c r="R4463" s="38">
        <f t="shared" si="415"/>
        <v>0</v>
      </c>
      <c r="S4463" s="40" t="str">
        <f t="shared" si="418"/>
        <v/>
      </c>
    </row>
    <row r="4464" spans="1:19">
      <c r="A4464" s="33"/>
      <c r="B4464" s="34"/>
      <c r="C4464" s="33"/>
      <c r="D4464" s="33"/>
      <c r="E4464" s="33"/>
      <c r="F4464" s="42"/>
      <c r="G4464" s="42"/>
      <c r="I4464">
        <f t="shared" si="416"/>
        <v>0</v>
      </c>
      <c r="J4464">
        <f t="shared" si="417"/>
        <v>0</v>
      </c>
      <c r="L4464" s="107"/>
      <c r="M4464" s="110"/>
      <c r="N4464" s="109"/>
      <c r="P4464" s="38">
        <f t="shared" si="414"/>
        <v>0</v>
      </c>
      <c r="Q4464" s="105">
        <f t="shared" si="419"/>
        <v>0</v>
      </c>
      <c r="R4464" s="38">
        <f t="shared" si="415"/>
        <v>0</v>
      </c>
      <c r="S4464" s="40" t="str">
        <f t="shared" si="418"/>
        <v/>
      </c>
    </row>
    <row r="4465" spans="1:19">
      <c r="A4465" s="33"/>
      <c r="B4465" s="34"/>
      <c r="C4465" s="33"/>
      <c r="D4465" s="33"/>
      <c r="E4465" s="33"/>
      <c r="F4465" s="42"/>
      <c r="G4465" s="42"/>
      <c r="I4465">
        <f t="shared" si="416"/>
        <v>0</v>
      </c>
      <c r="J4465">
        <f t="shared" si="417"/>
        <v>0</v>
      </c>
      <c r="L4465" s="107"/>
      <c r="M4465" s="110"/>
      <c r="N4465" s="109"/>
      <c r="P4465" s="38">
        <f t="shared" si="414"/>
        <v>0</v>
      </c>
      <c r="Q4465" s="105">
        <f t="shared" si="419"/>
        <v>0</v>
      </c>
      <c r="R4465" s="38">
        <f t="shared" si="415"/>
        <v>0</v>
      </c>
      <c r="S4465" s="40" t="str">
        <f t="shared" si="418"/>
        <v/>
      </c>
    </row>
    <row r="4466" spans="1:19">
      <c r="A4466" s="33"/>
      <c r="B4466" s="34"/>
      <c r="C4466" s="33"/>
      <c r="D4466" s="33"/>
      <c r="E4466" s="33"/>
      <c r="F4466" s="42"/>
      <c r="G4466" s="42"/>
      <c r="I4466">
        <f t="shared" si="416"/>
        <v>0</v>
      </c>
      <c r="J4466">
        <f t="shared" si="417"/>
        <v>0</v>
      </c>
      <c r="L4466" s="107"/>
      <c r="M4466" s="110"/>
      <c r="N4466" s="109"/>
      <c r="P4466" s="38">
        <f t="shared" si="414"/>
        <v>0</v>
      </c>
      <c r="Q4466" s="105">
        <f t="shared" si="419"/>
        <v>0</v>
      </c>
      <c r="R4466" s="38">
        <f t="shared" si="415"/>
        <v>0</v>
      </c>
      <c r="S4466" s="40" t="str">
        <f t="shared" si="418"/>
        <v/>
      </c>
    </row>
    <row r="4467" spans="1:19">
      <c r="A4467" s="33"/>
      <c r="B4467" s="34"/>
      <c r="C4467" s="33"/>
      <c r="D4467" s="33"/>
      <c r="E4467" s="33"/>
      <c r="F4467" s="42"/>
      <c r="G4467" s="42"/>
      <c r="I4467">
        <f t="shared" si="416"/>
        <v>0</v>
      </c>
      <c r="J4467">
        <f t="shared" si="417"/>
        <v>0</v>
      </c>
      <c r="L4467" s="107"/>
      <c r="M4467" s="110"/>
      <c r="N4467" s="109"/>
      <c r="P4467" s="38">
        <f t="shared" si="414"/>
        <v>0</v>
      </c>
      <c r="Q4467" s="105">
        <f t="shared" si="419"/>
        <v>0</v>
      </c>
      <c r="R4467" s="38">
        <f t="shared" si="415"/>
        <v>0</v>
      </c>
      <c r="S4467" s="40" t="str">
        <f t="shared" si="418"/>
        <v/>
      </c>
    </row>
    <row r="4468" spans="1:19">
      <c r="A4468" s="33"/>
      <c r="B4468" s="34"/>
      <c r="C4468" s="33"/>
      <c r="D4468" s="33"/>
      <c r="E4468" s="33"/>
      <c r="F4468" s="42"/>
      <c r="G4468" s="42"/>
      <c r="I4468">
        <f t="shared" si="416"/>
        <v>0</v>
      </c>
      <c r="J4468">
        <f t="shared" si="417"/>
        <v>0</v>
      </c>
      <c r="L4468" s="107"/>
      <c r="M4468" s="110"/>
      <c r="N4468" s="109"/>
      <c r="P4468" s="38">
        <f t="shared" si="414"/>
        <v>0</v>
      </c>
      <c r="Q4468" s="105">
        <f t="shared" si="419"/>
        <v>0</v>
      </c>
      <c r="R4468" s="38">
        <f t="shared" si="415"/>
        <v>0</v>
      </c>
      <c r="S4468" s="40" t="str">
        <f t="shared" si="418"/>
        <v/>
      </c>
    </row>
    <row r="4469" spans="1:19">
      <c r="A4469" s="33"/>
      <c r="B4469" s="34"/>
      <c r="C4469" s="33"/>
      <c r="D4469" s="33"/>
      <c r="E4469" s="33"/>
      <c r="F4469" s="42"/>
      <c r="G4469" s="42"/>
      <c r="I4469">
        <f t="shared" si="416"/>
        <v>0</v>
      </c>
      <c r="J4469">
        <f t="shared" si="417"/>
        <v>0</v>
      </c>
      <c r="L4469" s="107"/>
      <c r="M4469" s="110"/>
      <c r="N4469" s="109"/>
      <c r="P4469" s="38">
        <f t="shared" si="414"/>
        <v>0</v>
      </c>
      <c r="Q4469" s="105">
        <f t="shared" si="419"/>
        <v>0</v>
      </c>
      <c r="R4469" s="38">
        <f t="shared" si="415"/>
        <v>0</v>
      </c>
      <c r="S4469" s="40" t="str">
        <f t="shared" si="418"/>
        <v/>
      </c>
    </row>
    <row r="4470" spans="1:19">
      <c r="A4470" s="33"/>
      <c r="B4470" s="34"/>
      <c r="C4470" s="33"/>
      <c r="D4470" s="33"/>
      <c r="E4470" s="33"/>
      <c r="F4470" s="42"/>
      <c r="G4470" s="42"/>
      <c r="I4470">
        <f t="shared" si="416"/>
        <v>0</v>
      </c>
      <c r="J4470">
        <f t="shared" si="417"/>
        <v>0</v>
      </c>
      <c r="L4470" s="107"/>
      <c r="M4470" s="110"/>
      <c r="N4470" s="109"/>
      <c r="P4470" s="38">
        <f t="shared" si="414"/>
        <v>0</v>
      </c>
      <c r="Q4470" s="105">
        <f t="shared" si="419"/>
        <v>0</v>
      </c>
      <c r="R4470" s="38">
        <f t="shared" si="415"/>
        <v>0</v>
      </c>
      <c r="S4470" s="40" t="str">
        <f t="shared" si="418"/>
        <v/>
      </c>
    </row>
    <row r="4471" spans="1:19">
      <c r="A4471" s="33"/>
      <c r="B4471" s="34"/>
      <c r="C4471" s="33"/>
      <c r="D4471" s="33"/>
      <c r="E4471" s="33"/>
      <c r="F4471" s="42"/>
      <c r="G4471" s="42"/>
      <c r="I4471">
        <f t="shared" si="416"/>
        <v>0</v>
      </c>
      <c r="J4471">
        <f t="shared" si="417"/>
        <v>0</v>
      </c>
      <c r="L4471" s="107"/>
      <c r="M4471" s="110"/>
      <c r="N4471" s="109"/>
      <c r="P4471" s="38">
        <f t="shared" ref="P4471:P4534" si="420">I4471*L4471/1000</f>
        <v>0</v>
      </c>
      <c r="Q4471" s="105">
        <f t="shared" si="419"/>
        <v>0</v>
      </c>
      <c r="R4471" s="38">
        <f t="shared" ref="R4471:R4534" si="421">J4471*N4471/1000</f>
        <v>0</v>
      </c>
      <c r="S4471" s="40" t="str">
        <f t="shared" si="418"/>
        <v/>
      </c>
    </row>
    <row r="4472" spans="1:19">
      <c r="A4472" s="33"/>
      <c r="B4472" s="34"/>
      <c r="C4472" s="33"/>
      <c r="D4472" s="33"/>
      <c r="E4472" s="33"/>
      <c r="F4472" s="42"/>
      <c r="G4472" s="42"/>
      <c r="I4472">
        <f t="shared" ref="I4472:I4535" si="422">IF(OR(E4472="R",E4472="E"),D4472,IF(D4472&gt;=E4472,D4472-E4472,0))</f>
        <v>0</v>
      </c>
      <c r="J4472">
        <f t="shared" ref="J4472:J4535" si="423">IF(OR(E4472="R",E4472="E"),0,IF(E4472&gt;D4472,E4472-D4472,0))</f>
        <v>0</v>
      </c>
      <c r="L4472" s="107"/>
      <c r="M4472" s="110"/>
      <c r="N4472" s="109"/>
      <c r="P4472" s="38">
        <f t="shared" si="420"/>
        <v>0</v>
      </c>
      <c r="Q4472" s="105">
        <f t="shared" si="419"/>
        <v>0</v>
      </c>
      <c r="R4472" s="38">
        <f t="shared" si="421"/>
        <v>0</v>
      </c>
      <c r="S4472" s="40" t="str">
        <f t="shared" si="418"/>
        <v/>
      </c>
    </row>
    <row r="4473" spans="1:19">
      <c r="A4473" s="33"/>
      <c r="B4473" s="34"/>
      <c r="C4473" s="33"/>
      <c r="D4473" s="33"/>
      <c r="E4473" s="33"/>
      <c r="F4473" s="42"/>
      <c r="G4473" s="42"/>
      <c r="I4473">
        <f t="shared" si="422"/>
        <v>0</v>
      </c>
      <c r="J4473">
        <f t="shared" si="423"/>
        <v>0</v>
      </c>
      <c r="L4473" s="107"/>
      <c r="M4473" s="110"/>
      <c r="N4473" s="109"/>
      <c r="P4473" s="38">
        <f t="shared" si="420"/>
        <v>0</v>
      </c>
      <c r="Q4473" s="105">
        <f t="shared" si="419"/>
        <v>0</v>
      </c>
      <c r="R4473" s="38">
        <f t="shared" si="421"/>
        <v>0</v>
      </c>
      <c r="S4473" s="40" t="str">
        <f t="shared" si="418"/>
        <v/>
      </c>
    </row>
    <row r="4474" spans="1:19">
      <c r="A4474" s="33"/>
      <c r="B4474" s="34"/>
      <c r="C4474" s="33"/>
      <c r="D4474" s="33"/>
      <c r="E4474" s="33"/>
      <c r="F4474" s="42"/>
      <c r="G4474" s="42"/>
      <c r="I4474">
        <f t="shared" si="422"/>
        <v>0</v>
      </c>
      <c r="J4474">
        <f t="shared" si="423"/>
        <v>0</v>
      </c>
      <c r="L4474" s="107"/>
      <c r="M4474" s="110"/>
      <c r="N4474" s="109"/>
      <c r="P4474" s="38">
        <f t="shared" si="420"/>
        <v>0</v>
      </c>
      <c r="Q4474" s="105">
        <f t="shared" si="419"/>
        <v>0</v>
      </c>
      <c r="R4474" s="38">
        <f t="shared" si="421"/>
        <v>0</v>
      </c>
      <c r="S4474" s="40" t="str">
        <f t="shared" si="418"/>
        <v/>
      </c>
    </row>
    <row r="4475" spans="1:19">
      <c r="A4475" s="33"/>
      <c r="B4475" s="34"/>
      <c r="C4475" s="33"/>
      <c r="D4475" s="33"/>
      <c r="E4475" s="33"/>
      <c r="F4475" s="42"/>
      <c r="G4475" s="42"/>
      <c r="I4475">
        <f t="shared" si="422"/>
        <v>0</v>
      </c>
      <c r="J4475">
        <f t="shared" si="423"/>
        <v>0</v>
      </c>
      <c r="L4475" s="107"/>
      <c r="M4475" s="110"/>
      <c r="N4475" s="109"/>
      <c r="P4475" s="38">
        <f t="shared" si="420"/>
        <v>0</v>
      </c>
      <c r="Q4475" s="105">
        <f t="shared" si="419"/>
        <v>0</v>
      </c>
      <c r="R4475" s="38">
        <f t="shared" si="421"/>
        <v>0</v>
      </c>
      <c r="S4475" s="40" t="str">
        <f t="shared" si="418"/>
        <v/>
      </c>
    </row>
    <row r="4476" spans="1:19">
      <c r="A4476" s="33"/>
      <c r="B4476" s="34"/>
      <c r="C4476" s="33"/>
      <c r="D4476" s="33"/>
      <c r="E4476" s="33"/>
      <c r="F4476" s="42"/>
      <c r="G4476" s="42"/>
      <c r="I4476">
        <f t="shared" si="422"/>
        <v>0</v>
      </c>
      <c r="J4476">
        <f t="shared" si="423"/>
        <v>0</v>
      </c>
      <c r="L4476" s="107"/>
      <c r="M4476" s="110"/>
      <c r="N4476" s="109"/>
      <c r="P4476" s="38">
        <f t="shared" si="420"/>
        <v>0</v>
      </c>
      <c r="Q4476" s="105">
        <f t="shared" si="419"/>
        <v>0</v>
      </c>
      <c r="R4476" s="38">
        <f t="shared" si="421"/>
        <v>0</v>
      </c>
      <c r="S4476" s="40" t="str">
        <f t="shared" si="418"/>
        <v/>
      </c>
    </row>
    <row r="4477" spans="1:19">
      <c r="A4477" s="33"/>
      <c r="B4477" s="34"/>
      <c r="C4477" s="33"/>
      <c r="D4477" s="33"/>
      <c r="E4477" s="33"/>
      <c r="F4477" s="42"/>
      <c r="G4477" s="42"/>
      <c r="I4477">
        <f t="shared" si="422"/>
        <v>0</v>
      </c>
      <c r="J4477">
        <f t="shared" si="423"/>
        <v>0</v>
      </c>
      <c r="L4477" s="107"/>
      <c r="M4477" s="110"/>
      <c r="N4477" s="109"/>
      <c r="P4477" s="38">
        <f t="shared" si="420"/>
        <v>0</v>
      </c>
      <c r="Q4477" s="105">
        <f t="shared" si="419"/>
        <v>0</v>
      </c>
      <c r="R4477" s="38">
        <f t="shared" si="421"/>
        <v>0</v>
      </c>
      <c r="S4477" s="40" t="str">
        <f t="shared" si="418"/>
        <v/>
      </c>
    </row>
    <row r="4478" spans="1:19">
      <c r="A4478" s="33"/>
      <c r="B4478" s="34"/>
      <c r="C4478" s="33"/>
      <c r="D4478" s="33"/>
      <c r="E4478" s="33"/>
      <c r="F4478" s="42"/>
      <c r="G4478" s="42"/>
      <c r="I4478">
        <f t="shared" si="422"/>
        <v>0</v>
      </c>
      <c r="J4478">
        <f t="shared" si="423"/>
        <v>0</v>
      </c>
      <c r="L4478" s="107"/>
      <c r="M4478" s="110"/>
      <c r="N4478" s="109"/>
      <c r="P4478" s="38">
        <f t="shared" si="420"/>
        <v>0</v>
      </c>
      <c r="Q4478" s="105">
        <f t="shared" si="419"/>
        <v>0</v>
      </c>
      <c r="R4478" s="38">
        <f t="shared" si="421"/>
        <v>0</v>
      </c>
      <c r="S4478" s="40" t="str">
        <f t="shared" si="418"/>
        <v/>
      </c>
    </row>
    <row r="4479" spans="1:19">
      <c r="A4479" s="33"/>
      <c r="B4479" s="34"/>
      <c r="C4479" s="33"/>
      <c r="D4479" s="33"/>
      <c r="E4479" s="33"/>
      <c r="F4479" s="42"/>
      <c r="G4479" s="42"/>
      <c r="I4479">
        <f t="shared" si="422"/>
        <v>0</v>
      </c>
      <c r="J4479">
        <f t="shared" si="423"/>
        <v>0</v>
      </c>
      <c r="L4479" s="107"/>
      <c r="M4479" s="110"/>
      <c r="N4479" s="109"/>
      <c r="P4479" s="38">
        <f t="shared" si="420"/>
        <v>0</v>
      </c>
      <c r="Q4479" s="105">
        <f t="shared" si="419"/>
        <v>0</v>
      </c>
      <c r="R4479" s="38">
        <f t="shared" si="421"/>
        <v>0</v>
      </c>
      <c r="S4479" s="40" t="str">
        <f t="shared" si="418"/>
        <v/>
      </c>
    </row>
    <row r="4480" spans="1:19">
      <c r="A4480" s="33"/>
      <c r="B4480" s="34"/>
      <c r="C4480" s="33"/>
      <c r="D4480" s="33"/>
      <c r="E4480" s="33"/>
      <c r="F4480" s="42"/>
      <c r="G4480" s="42"/>
      <c r="I4480">
        <f t="shared" si="422"/>
        <v>0</v>
      </c>
      <c r="J4480">
        <f t="shared" si="423"/>
        <v>0</v>
      </c>
      <c r="L4480" s="107"/>
      <c r="M4480" s="110"/>
      <c r="N4480" s="109"/>
      <c r="P4480" s="38">
        <f t="shared" si="420"/>
        <v>0</v>
      </c>
      <c r="Q4480" s="105">
        <f t="shared" si="419"/>
        <v>0</v>
      </c>
      <c r="R4480" s="38">
        <f t="shared" si="421"/>
        <v>0</v>
      </c>
      <c r="S4480" s="40" t="str">
        <f t="shared" si="418"/>
        <v/>
      </c>
    </row>
    <row r="4481" spans="1:19">
      <c r="A4481" s="33"/>
      <c r="B4481" s="34"/>
      <c r="C4481" s="33"/>
      <c r="D4481" s="33"/>
      <c r="E4481" s="33"/>
      <c r="F4481" s="42"/>
      <c r="G4481" s="42"/>
      <c r="I4481">
        <f t="shared" si="422"/>
        <v>0</v>
      </c>
      <c r="J4481">
        <f t="shared" si="423"/>
        <v>0</v>
      </c>
      <c r="L4481" s="107"/>
      <c r="M4481" s="110"/>
      <c r="N4481" s="109"/>
      <c r="P4481" s="38">
        <f t="shared" si="420"/>
        <v>0</v>
      </c>
      <c r="Q4481" s="105">
        <f t="shared" si="419"/>
        <v>0</v>
      </c>
      <c r="R4481" s="38">
        <f t="shared" si="421"/>
        <v>0</v>
      </c>
      <c r="S4481" s="40" t="str">
        <f t="shared" si="418"/>
        <v/>
      </c>
    </row>
    <row r="4482" spans="1:19">
      <c r="A4482" s="33"/>
      <c r="B4482" s="34"/>
      <c r="C4482" s="33"/>
      <c r="D4482" s="33"/>
      <c r="E4482" s="33"/>
      <c r="F4482" s="42"/>
      <c r="G4482" s="42"/>
      <c r="I4482">
        <f t="shared" si="422"/>
        <v>0</v>
      </c>
      <c r="J4482">
        <f t="shared" si="423"/>
        <v>0</v>
      </c>
      <c r="L4482" s="107"/>
      <c r="M4482" s="110"/>
      <c r="N4482" s="109"/>
      <c r="P4482" s="38">
        <f t="shared" si="420"/>
        <v>0</v>
      </c>
      <c r="Q4482" s="105">
        <f t="shared" si="419"/>
        <v>0</v>
      </c>
      <c r="R4482" s="38">
        <f t="shared" si="421"/>
        <v>0</v>
      </c>
      <c r="S4482" s="40" t="str">
        <f t="shared" si="418"/>
        <v/>
      </c>
    </row>
    <row r="4483" spans="1:19">
      <c r="A4483" s="33"/>
      <c r="B4483" s="34"/>
      <c r="C4483" s="33"/>
      <c r="D4483" s="33"/>
      <c r="E4483" s="33"/>
      <c r="F4483" s="42"/>
      <c r="G4483" s="42"/>
      <c r="I4483">
        <f t="shared" si="422"/>
        <v>0</v>
      </c>
      <c r="J4483">
        <f t="shared" si="423"/>
        <v>0</v>
      </c>
      <c r="L4483" s="107"/>
      <c r="M4483" s="110"/>
      <c r="N4483" s="109"/>
      <c r="P4483" s="38">
        <f t="shared" si="420"/>
        <v>0</v>
      </c>
      <c r="Q4483" s="105">
        <f t="shared" si="419"/>
        <v>0</v>
      </c>
      <c r="R4483" s="38">
        <f t="shared" si="421"/>
        <v>0</v>
      </c>
      <c r="S4483" s="40" t="str">
        <f t="shared" si="418"/>
        <v/>
      </c>
    </row>
    <row r="4484" spans="1:19">
      <c r="A4484" s="33"/>
      <c r="B4484" s="34"/>
      <c r="C4484" s="33"/>
      <c r="D4484" s="33"/>
      <c r="E4484" s="33"/>
      <c r="F4484" s="42"/>
      <c r="G4484" s="42"/>
      <c r="I4484">
        <f t="shared" si="422"/>
        <v>0</v>
      </c>
      <c r="J4484">
        <f t="shared" si="423"/>
        <v>0</v>
      </c>
      <c r="L4484" s="107"/>
      <c r="M4484" s="110"/>
      <c r="N4484" s="109"/>
      <c r="P4484" s="38">
        <f t="shared" si="420"/>
        <v>0</v>
      </c>
      <c r="Q4484" s="105">
        <f t="shared" si="419"/>
        <v>0</v>
      </c>
      <c r="R4484" s="38">
        <f t="shared" si="421"/>
        <v>0</v>
      </c>
      <c r="S4484" s="40" t="str">
        <f t="shared" si="418"/>
        <v/>
      </c>
    </row>
    <row r="4485" spans="1:19">
      <c r="A4485" s="33"/>
      <c r="B4485" s="34"/>
      <c r="C4485" s="33"/>
      <c r="D4485" s="33"/>
      <c r="E4485" s="33"/>
      <c r="F4485" s="42"/>
      <c r="G4485" s="42"/>
      <c r="I4485">
        <f t="shared" si="422"/>
        <v>0</v>
      </c>
      <c r="J4485">
        <f t="shared" si="423"/>
        <v>0</v>
      </c>
      <c r="L4485" s="107"/>
      <c r="M4485" s="110"/>
      <c r="N4485" s="109"/>
      <c r="P4485" s="38">
        <f t="shared" si="420"/>
        <v>0</v>
      </c>
      <c r="Q4485" s="105">
        <f t="shared" si="419"/>
        <v>0</v>
      </c>
      <c r="R4485" s="38">
        <f t="shared" si="421"/>
        <v>0</v>
      </c>
      <c r="S4485" s="40" t="str">
        <f t="shared" si="418"/>
        <v/>
      </c>
    </row>
    <row r="4486" spans="1:19">
      <c r="A4486" s="33"/>
      <c r="B4486" s="34"/>
      <c r="C4486" s="33"/>
      <c r="D4486" s="33"/>
      <c r="E4486" s="33"/>
      <c r="F4486" s="42"/>
      <c r="G4486" s="42"/>
      <c r="I4486">
        <f t="shared" si="422"/>
        <v>0</v>
      </c>
      <c r="J4486">
        <f t="shared" si="423"/>
        <v>0</v>
      </c>
      <c r="L4486" s="107"/>
      <c r="M4486" s="110"/>
      <c r="N4486" s="109"/>
      <c r="P4486" s="38">
        <f t="shared" si="420"/>
        <v>0</v>
      </c>
      <c r="Q4486" s="105">
        <f t="shared" si="419"/>
        <v>0</v>
      </c>
      <c r="R4486" s="38">
        <f t="shared" si="421"/>
        <v>0</v>
      </c>
      <c r="S4486" s="40" t="str">
        <f t="shared" si="418"/>
        <v/>
      </c>
    </row>
    <row r="4487" spans="1:19">
      <c r="A4487" s="33"/>
      <c r="B4487" s="34"/>
      <c r="C4487" s="33"/>
      <c r="D4487" s="33"/>
      <c r="E4487" s="33"/>
      <c r="F4487" s="42"/>
      <c r="G4487" s="42"/>
      <c r="I4487">
        <f t="shared" si="422"/>
        <v>0</v>
      </c>
      <c r="J4487">
        <f t="shared" si="423"/>
        <v>0</v>
      </c>
      <c r="L4487" s="107"/>
      <c r="M4487" s="110"/>
      <c r="N4487" s="109"/>
      <c r="P4487" s="38">
        <f t="shared" si="420"/>
        <v>0</v>
      </c>
      <c r="Q4487" s="105">
        <f t="shared" si="419"/>
        <v>0</v>
      </c>
      <c r="R4487" s="38">
        <f t="shared" si="421"/>
        <v>0</v>
      </c>
      <c r="S4487" s="40" t="str">
        <f t="shared" ref="S4487:S4550" si="424">IF(C4487=1,SUM(R4487:R4510)-SUM(P4487:P4510),"")</f>
        <v/>
      </c>
    </row>
    <row r="4488" spans="1:19">
      <c r="A4488" s="33"/>
      <c r="B4488" s="34"/>
      <c r="C4488" s="33"/>
      <c r="D4488" s="33"/>
      <c r="E4488" s="33"/>
      <c r="F4488" s="42"/>
      <c r="G4488" s="42"/>
      <c r="I4488">
        <f t="shared" si="422"/>
        <v>0</v>
      </c>
      <c r="J4488">
        <f t="shared" si="423"/>
        <v>0</v>
      </c>
      <c r="L4488" s="107"/>
      <c r="M4488" s="110"/>
      <c r="N4488" s="109"/>
      <c r="P4488" s="38">
        <f t="shared" si="420"/>
        <v>0</v>
      </c>
      <c r="Q4488" s="105">
        <f t="shared" ref="Q4488:Q4551" si="425">I4488*M4488/1000</f>
        <v>0</v>
      </c>
      <c r="R4488" s="38">
        <f t="shared" si="421"/>
        <v>0</v>
      </c>
      <c r="S4488" s="40" t="str">
        <f t="shared" si="424"/>
        <v/>
      </c>
    </row>
    <row r="4489" spans="1:19">
      <c r="A4489" s="33"/>
      <c r="B4489" s="34"/>
      <c r="C4489" s="33"/>
      <c r="D4489" s="33"/>
      <c r="E4489" s="33"/>
      <c r="F4489" s="42"/>
      <c r="G4489" s="42"/>
      <c r="I4489">
        <f t="shared" si="422"/>
        <v>0</v>
      </c>
      <c r="J4489">
        <f t="shared" si="423"/>
        <v>0</v>
      </c>
      <c r="L4489" s="107"/>
      <c r="M4489" s="110"/>
      <c r="N4489" s="109"/>
      <c r="P4489" s="38">
        <f t="shared" si="420"/>
        <v>0</v>
      </c>
      <c r="Q4489" s="105">
        <f t="shared" si="425"/>
        <v>0</v>
      </c>
      <c r="R4489" s="38">
        <f t="shared" si="421"/>
        <v>0</v>
      </c>
      <c r="S4489" s="40" t="str">
        <f t="shared" si="424"/>
        <v/>
      </c>
    </row>
    <row r="4490" spans="1:19">
      <c r="A4490" s="33"/>
      <c r="B4490" s="34"/>
      <c r="C4490" s="33"/>
      <c r="D4490" s="33"/>
      <c r="E4490" s="33"/>
      <c r="F4490" s="42"/>
      <c r="G4490" s="42"/>
      <c r="I4490">
        <f t="shared" si="422"/>
        <v>0</v>
      </c>
      <c r="J4490">
        <f t="shared" si="423"/>
        <v>0</v>
      </c>
      <c r="L4490" s="107"/>
      <c r="M4490" s="110"/>
      <c r="N4490" s="109"/>
      <c r="P4490" s="38">
        <f t="shared" si="420"/>
        <v>0</v>
      </c>
      <c r="Q4490" s="105">
        <f t="shared" si="425"/>
        <v>0</v>
      </c>
      <c r="R4490" s="38">
        <f t="shared" si="421"/>
        <v>0</v>
      </c>
      <c r="S4490" s="40" t="str">
        <f t="shared" si="424"/>
        <v/>
      </c>
    </row>
    <row r="4491" spans="1:19">
      <c r="A4491" s="33"/>
      <c r="B4491" s="34"/>
      <c r="C4491" s="33"/>
      <c r="D4491" s="33"/>
      <c r="E4491" s="33"/>
      <c r="F4491" s="42"/>
      <c r="G4491" s="42"/>
      <c r="I4491">
        <f t="shared" si="422"/>
        <v>0</v>
      </c>
      <c r="J4491">
        <f t="shared" si="423"/>
        <v>0</v>
      </c>
      <c r="L4491" s="107"/>
      <c r="M4491" s="110"/>
      <c r="N4491" s="109"/>
      <c r="P4491" s="38">
        <f t="shared" si="420"/>
        <v>0</v>
      </c>
      <c r="Q4491" s="105">
        <f t="shared" si="425"/>
        <v>0</v>
      </c>
      <c r="R4491" s="38">
        <f t="shared" si="421"/>
        <v>0</v>
      </c>
      <c r="S4491" s="40" t="str">
        <f t="shared" si="424"/>
        <v/>
      </c>
    </row>
    <row r="4492" spans="1:19">
      <c r="A4492" s="33"/>
      <c r="B4492" s="34"/>
      <c r="C4492" s="33"/>
      <c r="D4492" s="33"/>
      <c r="E4492" s="33"/>
      <c r="F4492" s="42"/>
      <c r="G4492" s="42"/>
      <c r="I4492">
        <f t="shared" si="422"/>
        <v>0</v>
      </c>
      <c r="J4492">
        <f t="shared" si="423"/>
        <v>0</v>
      </c>
      <c r="L4492" s="107"/>
      <c r="M4492" s="110"/>
      <c r="N4492" s="109"/>
      <c r="P4492" s="38">
        <f t="shared" si="420"/>
        <v>0</v>
      </c>
      <c r="Q4492" s="105">
        <f t="shared" si="425"/>
        <v>0</v>
      </c>
      <c r="R4492" s="38">
        <f t="shared" si="421"/>
        <v>0</v>
      </c>
      <c r="S4492" s="40" t="str">
        <f t="shared" si="424"/>
        <v/>
      </c>
    </row>
    <row r="4493" spans="1:19">
      <c r="A4493" s="33"/>
      <c r="B4493" s="34"/>
      <c r="C4493" s="33"/>
      <c r="D4493" s="33"/>
      <c r="E4493" s="33"/>
      <c r="F4493" s="42"/>
      <c r="G4493" s="42"/>
      <c r="I4493">
        <f t="shared" si="422"/>
        <v>0</v>
      </c>
      <c r="J4493">
        <f t="shared" si="423"/>
        <v>0</v>
      </c>
      <c r="L4493" s="107"/>
      <c r="M4493" s="110"/>
      <c r="N4493" s="109"/>
      <c r="P4493" s="38">
        <f t="shared" si="420"/>
        <v>0</v>
      </c>
      <c r="Q4493" s="105">
        <f t="shared" si="425"/>
        <v>0</v>
      </c>
      <c r="R4493" s="38">
        <f t="shared" si="421"/>
        <v>0</v>
      </c>
      <c r="S4493" s="40" t="str">
        <f t="shared" si="424"/>
        <v/>
      </c>
    </row>
    <row r="4494" spans="1:19">
      <c r="A4494" s="33"/>
      <c r="B4494" s="34"/>
      <c r="C4494" s="33"/>
      <c r="D4494" s="33"/>
      <c r="E4494" s="33"/>
      <c r="F4494" s="42"/>
      <c r="G4494" s="42"/>
      <c r="I4494">
        <f t="shared" si="422"/>
        <v>0</v>
      </c>
      <c r="J4494">
        <f t="shared" si="423"/>
        <v>0</v>
      </c>
      <c r="L4494" s="107"/>
      <c r="M4494" s="110"/>
      <c r="N4494" s="109"/>
      <c r="P4494" s="38">
        <f t="shared" si="420"/>
        <v>0</v>
      </c>
      <c r="Q4494" s="105">
        <f t="shared" si="425"/>
        <v>0</v>
      </c>
      <c r="R4494" s="38">
        <f t="shared" si="421"/>
        <v>0</v>
      </c>
      <c r="S4494" s="40" t="str">
        <f t="shared" si="424"/>
        <v/>
      </c>
    </row>
    <row r="4495" spans="1:19">
      <c r="A4495" s="33"/>
      <c r="B4495" s="34"/>
      <c r="C4495" s="33"/>
      <c r="D4495" s="33"/>
      <c r="E4495" s="33"/>
      <c r="F4495" s="42"/>
      <c r="G4495" s="42"/>
      <c r="I4495">
        <f t="shared" si="422"/>
        <v>0</v>
      </c>
      <c r="J4495">
        <f t="shared" si="423"/>
        <v>0</v>
      </c>
      <c r="L4495" s="107"/>
      <c r="M4495" s="110"/>
      <c r="N4495" s="109"/>
      <c r="P4495" s="38">
        <f t="shared" si="420"/>
        <v>0</v>
      </c>
      <c r="Q4495" s="105">
        <f t="shared" si="425"/>
        <v>0</v>
      </c>
      <c r="R4495" s="38">
        <f t="shared" si="421"/>
        <v>0</v>
      </c>
      <c r="S4495" s="40" t="str">
        <f t="shared" si="424"/>
        <v/>
      </c>
    </row>
    <row r="4496" spans="1:19">
      <c r="A4496" s="33"/>
      <c r="B4496" s="34"/>
      <c r="C4496" s="33"/>
      <c r="D4496" s="33"/>
      <c r="E4496" s="33"/>
      <c r="F4496" s="42"/>
      <c r="G4496" s="42"/>
      <c r="I4496">
        <f t="shared" si="422"/>
        <v>0</v>
      </c>
      <c r="J4496">
        <f t="shared" si="423"/>
        <v>0</v>
      </c>
      <c r="L4496" s="107"/>
      <c r="M4496" s="110"/>
      <c r="N4496" s="109"/>
      <c r="P4496" s="38">
        <f t="shared" si="420"/>
        <v>0</v>
      </c>
      <c r="Q4496" s="105">
        <f t="shared" si="425"/>
        <v>0</v>
      </c>
      <c r="R4496" s="38">
        <f t="shared" si="421"/>
        <v>0</v>
      </c>
      <c r="S4496" s="40" t="str">
        <f t="shared" si="424"/>
        <v/>
      </c>
    </row>
    <row r="4497" spans="1:19">
      <c r="A4497" s="33"/>
      <c r="B4497" s="34"/>
      <c r="C4497" s="33"/>
      <c r="D4497" s="33"/>
      <c r="E4497" s="33"/>
      <c r="F4497" s="42"/>
      <c r="G4497" s="42"/>
      <c r="I4497">
        <f t="shared" si="422"/>
        <v>0</v>
      </c>
      <c r="J4497">
        <f t="shared" si="423"/>
        <v>0</v>
      </c>
      <c r="L4497" s="107"/>
      <c r="M4497" s="110"/>
      <c r="N4497" s="109"/>
      <c r="P4497" s="38">
        <f t="shared" si="420"/>
        <v>0</v>
      </c>
      <c r="Q4497" s="105">
        <f t="shared" si="425"/>
        <v>0</v>
      </c>
      <c r="R4497" s="38">
        <f t="shared" si="421"/>
        <v>0</v>
      </c>
      <c r="S4497" s="40" t="str">
        <f t="shared" si="424"/>
        <v/>
      </c>
    </row>
    <row r="4498" spans="1:19">
      <c r="A4498" s="33"/>
      <c r="B4498" s="34"/>
      <c r="C4498" s="33"/>
      <c r="D4498" s="33"/>
      <c r="E4498" s="33"/>
      <c r="F4498" s="42"/>
      <c r="G4498" s="42"/>
      <c r="I4498">
        <f t="shared" si="422"/>
        <v>0</v>
      </c>
      <c r="J4498">
        <f t="shared" si="423"/>
        <v>0</v>
      </c>
      <c r="L4498" s="107"/>
      <c r="M4498" s="110"/>
      <c r="N4498" s="109"/>
      <c r="P4498" s="38">
        <f t="shared" si="420"/>
        <v>0</v>
      </c>
      <c r="Q4498" s="105">
        <f t="shared" si="425"/>
        <v>0</v>
      </c>
      <c r="R4498" s="38">
        <f t="shared" si="421"/>
        <v>0</v>
      </c>
      <c r="S4498" s="40" t="str">
        <f t="shared" si="424"/>
        <v/>
      </c>
    </row>
    <row r="4499" spans="1:19">
      <c r="A4499" s="33"/>
      <c r="B4499" s="34"/>
      <c r="C4499" s="33"/>
      <c r="D4499" s="33"/>
      <c r="E4499" s="33"/>
      <c r="F4499" s="42"/>
      <c r="G4499" s="42"/>
      <c r="I4499">
        <f t="shared" si="422"/>
        <v>0</v>
      </c>
      <c r="J4499">
        <f t="shared" si="423"/>
        <v>0</v>
      </c>
      <c r="L4499" s="107"/>
      <c r="M4499" s="110"/>
      <c r="N4499" s="109"/>
      <c r="P4499" s="38">
        <f t="shared" si="420"/>
        <v>0</v>
      </c>
      <c r="Q4499" s="105">
        <f t="shared" si="425"/>
        <v>0</v>
      </c>
      <c r="R4499" s="38">
        <f t="shared" si="421"/>
        <v>0</v>
      </c>
      <c r="S4499" s="40" t="str">
        <f t="shared" si="424"/>
        <v/>
      </c>
    </row>
    <row r="4500" spans="1:19">
      <c r="A4500" s="33"/>
      <c r="B4500" s="34"/>
      <c r="C4500" s="33"/>
      <c r="D4500" s="33"/>
      <c r="E4500" s="33"/>
      <c r="F4500" s="42"/>
      <c r="G4500" s="42"/>
      <c r="I4500">
        <f t="shared" si="422"/>
        <v>0</v>
      </c>
      <c r="J4500">
        <f t="shared" si="423"/>
        <v>0</v>
      </c>
      <c r="L4500" s="107"/>
      <c r="M4500" s="110"/>
      <c r="N4500" s="109"/>
      <c r="P4500" s="38">
        <f t="shared" si="420"/>
        <v>0</v>
      </c>
      <c r="Q4500" s="105">
        <f t="shared" si="425"/>
        <v>0</v>
      </c>
      <c r="R4500" s="38">
        <f t="shared" si="421"/>
        <v>0</v>
      </c>
      <c r="S4500" s="40" t="str">
        <f t="shared" si="424"/>
        <v/>
      </c>
    </row>
    <row r="4501" spans="1:19">
      <c r="A4501" s="33"/>
      <c r="B4501" s="34"/>
      <c r="C4501" s="33"/>
      <c r="D4501" s="33"/>
      <c r="E4501" s="33"/>
      <c r="F4501" s="42"/>
      <c r="G4501" s="42"/>
      <c r="I4501">
        <f t="shared" si="422"/>
        <v>0</v>
      </c>
      <c r="J4501">
        <f t="shared" si="423"/>
        <v>0</v>
      </c>
      <c r="L4501" s="107"/>
      <c r="M4501" s="110"/>
      <c r="N4501" s="109"/>
      <c r="P4501" s="38">
        <f t="shared" si="420"/>
        <v>0</v>
      </c>
      <c r="Q4501" s="105">
        <f t="shared" si="425"/>
        <v>0</v>
      </c>
      <c r="R4501" s="38">
        <f t="shared" si="421"/>
        <v>0</v>
      </c>
      <c r="S4501" s="40" t="str">
        <f t="shared" si="424"/>
        <v/>
      </c>
    </row>
    <row r="4502" spans="1:19">
      <c r="A4502" s="33"/>
      <c r="B4502" s="34"/>
      <c r="C4502" s="33"/>
      <c r="D4502" s="33"/>
      <c r="E4502" s="33"/>
      <c r="F4502" s="42"/>
      <c r="G4502" s="42"/>
      <c r="I4502">
        <f t="shared" si="422"/>
        <v>0</v>
      </c>
      <c r="J4502">
        <f t="shared" si="423"/>
        <v>0</v>
      </c>
      <c r="L4502" s="107"/>
      <c r="M4502" s="110"/>
      <c r="N4502" s="109"/>
      <c r="P4502" s="38">
        <f t="shared" si="420"/>
        <v>0</v>
      </c>
      <c r="Q4502" s="105">
        <f t="shared" si="425"/>
        <v>0</v>
      </c>
      <c r="R4502" s="38">
        <f t="shared" si="421"/>
        <v>0</v>
      </c>
      <c r="S4502" s="40" t="str">
        <f t="shared" si="424"/>
        <v/>
      </c>
    </row>
    <row r="4503" spans="1:19">
      <c r="A4503" s="33"/>
      <c r="B4503" s="34"/>
      <c r="C4503" s="33"/>
      <c r="D4503" s="33"/>
      <c r="E4503" s="33"/>
      <c r="F4503" s="42"/>
      <c r="G4503" s="42"/>
      <c r="I4503">
        <f t="shared" si="422"/>
        <v>0</v>
      </c>
      <c r="J4503">
        <f t="shared" si="423"/>
        <v>0</v>
      </c>
      <c r="L4503" s="107"/>
      <c r="M4503" s="110"/>
      <c r="N4503" s="109"/>
      <c r="P4503" s="38">
        <f t="shared" si="420"/>
        <v>0</v>
      </c>
      <c r="Q4503" s="105">
        <f t="shared" si="425"/>
        <v>0</v>
      </c>
      <c r="R4503" s="38">
        <f t="shared" si="421"/>
        <v>0</v>
      </c>
      <c r="S4503" s="40" t="str">
        <f t="shared" si="424"/>
        <v/>
      </c>
    </row>
    <row r="4504" spans="1:19">
      <c r="A4504" s="33"/>
      <c r="B4504" s="34"/>
      <c r="C4504" s="33"/>
      <c r="D4504" s="33"/>
      <c r="E4504" s="33"/>
      <c r="F4504" s="42"/>
      <c r="G4504" s="42"/>
      <c r="I4504">
        <f t="shared" si="422"/>
        <v>0</v>
      </c>
      <c r="J4504">
        <f t="shared" si="423"/>
        <v>0</v>
      </c>
      <c r="L4504" s="107"/>
      <c r="M4504" s="110"/>
      <c r="N4504" s="109"/>
      <c r="P4504" s="38">
        <f t="shared" si="420"/>
        <v>0</v>
      </c>
      <c r="Q4504" s="105">
        <f t="shared" si="425"/>
        <v>0</v>
      </c>
      <c r="R4504" s="38">
        <f t="shared" si="421"/>
        <v>0</v>
      </c>
      <c r="S4504" s="40" t="str">
        <f t="shared" si="424"/>
        <v/>
      </c>
    </row>
    <row r="4505" spans="1:19">
      <c r="A4505" s="33"/>
      <c r="B4505" s="34"/>
      <c r="C4505" s="33"/>
      <c r="D4505" s="33"/>
      <c r="E4505" s="33"/>
      <c r="F4505" s="42"/>
      <c r="G4505" s="42"/>
      <c r="I4505">
        <f t="shared" si="422"/>
        <v>0</v>
      </c>
      <c r="J4505">
        <f t="shared" si="423"/>
        <v>0</v>
      </c>
      <c r="L4505" s="107"/>
      <c r="M4505" s="110"/>
      <c r="N4505" s="109"/>
      <c r="P4505" s="38">
        <f t="shared" si="420"/>
        <v>0</v>
      </c>
      <c r="Q4505" s="105">
        <f t="shared" si="425"/>
        <v>0</v>
      </c>
      <c r="R4505" s="38">
        <f t="shared" si="421"/>
        <v>0</v>
      </c>
      <c r="S4505" s="40" t="str">
        <f t="shared" si="424"/>
        <v/>
      </c>
    </row>
    <row r="4506" spans="1:19">
      <c r="A4506" s="33"/>
      <c r="B4506" s="34"/>
      <c r="C4506" s="33"/>
      <c r="D4506" s="33"/>
      <c r="E4506" s="33"/>
      <c r="F4506" s="42"/>
      <c r="G4506" s="42"/>
      <c r="I4506">
        <f t="shared" si="422"/>
        <v>0</v>
      </c>
      <c r="J4506">
        <f t="shared" si="423"/>
        <v>0</v>
      </c>
      <c r="L4506" s="107"/>
      <c r="M4506" s="110"/>
      <c r="N4506" s="109"/>
      <c r="P4506" s="38">
        <f t="shared" si="420"/>
        <v>0</v>
      </c>
      <c r="Q4506" s="105">
        <f t="shared" si="425"/>
        <v>0</v>
      </c>
      <c r="R4506" s="38">
        <f t="shared" si="421"/>
        <v>0</v>
      </c>
      <c r="S4506" s="40" t="str">
        <f t="shared" si="424"/>
        <v/>
      </c>
    </row>
    <row r="4507" spans="1:19">
      <c r="A4507" s="33"/>
      <c r="B4507" s="34"/>
      <c r="C4507" s="33"/>
      <c r="D4507" s="33"/>
      <c r="E4507" s="33"/>
      <c r="F4507" s="42"/>
      <c r="G4507" s="42"/>
      <c r="I4507">
        <f t="shared" si="422"/>
        <v>0</v>
      </c>
      <c r="J4507">
        <f t="shared" si="423"/>
        <v>0</v>
      </c>
      <c r="L4507" s="107"/>
      <c r="M4507" s="110"/>
      <c r="N4507" s="109"/>
      <c r="P4507" s="38">
        <f t="shared" si="420"/>
        <v>0</v>
      </c>
      <c r="Q4507" s="105">
        <f t="shared" si="425"/>
        <v>0</v>
      </c>
      <c r="R4507" s="38">
        <f t="shared" si="421"/>
        <v>0</v>
      </c>
      <c r="S4507" s="40" t="str">
        <f t="shared" si="424"/>
        <v/>
      </c>
    </row>
    <row r="4508" spans="1:19">
      <c r="A4508" s="33"/>
      <c r="B4508" s="34"/>
      <c r="C4508" s="33"/>
      <c r="D4508" s="33"/>
      <c r="E4508" s="33"/>
      <c r="F4508" s="42"/>
      <c r="G4508" s="42"/>
      <c r="I4508">
        <f t="shared" si="422"/>
        <v>0</v>
      </c>
      <c r="J4508">
        <f t="shared" si="423"/>
        <v>0</v>
      </c>
      <c r="L4508" s="107"/>
      <c r="M4508" s="110"/>
      <c r="N4508" s="109"/>
      <c r="P4508" s="38">
        <f t="shared" si="420"/>
        <v>0</v>
      </c>
      <c r="Q4508" s="105">
        <f t="shared" si="425"/>
        <v>0</v>
      </c>
      <c r="R4508" s="38">
        <f t="shared" si="421"/>
        <v>0</v>
      </c>
      <c r="S4508" s="40" t="str">
        <f t="shared" si="424"/>
        <v/>
      </c>
    </row>
    <row r="4509" spans="1:19">
      <c r="A4509" s="33"/>
      <c r="B4509" s="34"/>
      <c r="C4509" s="33"/>
      <c r="D4509" s="33"/>
      <c r="E4509" s="33"/>
      <c r="F4509" s="42"/>
      <c r="G4509" s="42"/>
      <c r="I4509">
        <f t="shared" si="422"/>
        <v>0</v>
      </c>
      <c r="J4509">
        <f t="shared" si="423"/>
        <v>0</v>
      </c>
      <c r="L4509" s="107"/>
      <c r="M4509" s="110"/>
      <c r="N4509" s="109"/>
      <c r="P4509" s="38">
        <f t="shared" si="420"/>
        <v>0</v>
      </c>
      <c r="Q4509" s="105">
        <f t="shared" si="425"/>
        <v>0</v>
      </c>
      <c r="R4509" s="38">
        <f t="shared" si="421"/>
        <v>0</v>
      </c>
      <c r="S4509" s="40" t="str">
        <f t="shared" si="424"/>
        <v/>
      </c>
    </row>
    <row r="4510" spans="1:19">
      <c r="A4510" s="33"/>
      <c r="B4510" s="34"/>
      <c r="C4510" s="33"/>
      <c r="D4510" s="33"/>
      <c r="E4510" s="33"/>
      <c r="F4510" s="42"/>
      <c r="G4510" s="42"/>
      <c r="I4510">
        <f t="shared" si="422"/>
        <v>0</v>
      </c>
      <c r="J4510">
        <f t="shared" si="423"/>
        <v>0</v>
      </c>
      <c r="L4510" s="107"/>
      <c r="M4510" s="110"/>
      <c r="N4510" s="109"/>
      <c r="P4510" s="38">
        <f t="shared" si="420"/>
        <v>0</v>
      </c>
      <c r="Q4510" s="105">
        <f t="shared" si="425"/>
        <v>0</v>
      </c>
      <c r="R4510" s="38">
        <f t="shared" si="421"/>
        <v>0</v>
      </c>
      <c r="S4510" s="40" t="str">
        <f t="shared" si="424"/>
        <v/>
      </c>
    </row>
    <row r="4511" spans="1:19">
      <c r="A4511" s="33"/>
      <c r="B4511" s="34"/>
      <c r="C4511" s="33"/>
      <c r="D4511" s="33"/>
      <c r="E4511" s="33"/>
      <c r="F4511" s="42"/>
      <c r="G4511" s="42"/>
      <c r="I4511">
        <f t="shared" si="422"/>
        <v>0</v>
      </c>
      <c r="J4511">
        <f t="shared" si="423"/>
        <v>0</v>
      </c>
      <c r="L4511" s="107"/>
      <c r="M4511" s="110"/>
      <c r="N4511" s="109"/>
      <c r="P4511" s="38">
        <f t="shared" si="420"/>
        <v>0</v>
      </c>
      <c r="Q4511" s="105">
        <f t="shared" si="425"/>
        <v>0</v>
      </c>
      <c r="R4511" s="38">
        <f t="shared" si="421"/>
        <v>0</v>
      </c>
      <c r="S4511" s="40" t="str">
        <f t="shared" si="424"/>
        <v/>
      </c>
    </row>
    <row r="4512" spans="1:19">
      <c r="A4512" s="33"/>
      <c r="B4512" s="34"/>
      <c r="C4512" s="33"/>
      <c r="D4512" s="33"/>
      <c r="E4512" s="33"/>
      <c r="F4512" s="42"/>
      <c r="G4512" s="42"/>
      <c r="I4512">
        <f t="shared" si="422"/>
        <v>0</v>
      </c>
      <c r="J4512">
        <f t="shared" si="423"/>
        <v>0</v>
      </c>
      <c r="L4512" s="107"/>
      <c r="M4512" s="110"/>
      <c r="N4512" s="109"/>
      <c r="P4512" s="38">
        <f t="shared" si="420"/>
        <v>0</v>
      </c>
      <c r="Q4512" s="105">
        <f t="shared" si="425"/>
        <v>0</v>
      </c>
      <c r="R4512" s="38">
        <f t="shared" si="421"/>
        <v>0</v>
      </c>
      <c r="S4512" s="40" t="str">
        <f t="shared" si="424"/>
        <v/>
      </c>
    </row>
    <row r="4513" spans="1:19">
      <c r="A4513" s="33"/>
      <c r="B4513" s="34"/>
      <c r="C4513" s="33"/>
      <c r="D4513" s="33"/>
      <c r="E4513" s="33"/>
      <c r="F4513" s="42"/>
      <c r="G4513" s="42"/>
      <c r="I4513">
        <f t="shared" si="422"/>
        <v>0</v>
      </c>
      <c r="J4513">
        <f t="shared" si="423"/>
        <v>0</v>
      </c>
      <c r="L4513" s="107"/>
      <c r="M4513" s="110"/>
      <c r="N4513" s="109"/>
      <c r="P4513" s="38">
        <f t="shared" si="420"/>
        <v>0</v>
      </c>
      <c r="Q4513" s="105">
        <f t="shared" si="425"/>
        <v>0</v>
      </c>
      <c r="R4513" s="38">
        <f t="shared" si="421"/>
        <v>0</v>
      </c>
      <c r="S4513" s="40" t="str">
        <f t="shared" si="424"/>
        <v/>
      </c>
    </row>
    <row r="4514" spans="1:19">
      <c r="A4514" s="33"/>
      <c r="B4514" s="34"/>
      <c r="C4514" s="33"/>
      <c r="D4514" s="33"/>
      <c r="E4514" s="33"/>
      <c r="F4514" s="42"/>
      <c r="G4514" s="42"/>
      <c r="I4514">
        <f t="shared" si="422"/>
        <v>0</v>
      </c>
      <c r="J4514">
        <f t="shared" si="423"/>
        <v>0</v>
      </c>
      <c r="L4514" s="107"/>
      <c r="M4514" s="110"/>
      <c r="N4514" s="109"/>
      <c r="P4514" s="38">
        <f t="shared" si="420"/>
        <v>0</v>
      </c>
      <c r="Q4514" s="105">
        <f t="shared" si="425"/>
        <v>0</v>
      </c>
      <c r="R4514" s="38">
        <f t="shared" si="421"/>
        <v>0</v>
      </c>
      <c r="S4514" s="40" t="str">
        <f t="shared" si="424"/>
        <v/>
      </c>
    </row>
    <row r="4515" spans="1:19">
      <c r="A4515" s="33"/>
      <c r="B4515" s="34"/>
      <c r="C4515" s="33"/>
      <c r="D4515" s="33"/>
      <c r="E4515" s="33"/>
      <c r="F4515" s="42"/>
      <c r="G4515" s="42"/>
      <c r="I4515">
        <f t="shared" si="422"/>
        <v>0</v>
      </c>
      <c r="J4515">
        <f t="shared" si="423"/>
        <v>0</v>
      </c>
      <c r="L4515" s="107"/>
      <c r="M4515" s="110"/>
      <c r="N4515" s="109"/>
      <c r="P4515" s="38">
        <f t="shared" si="420"/>
        <v>0</v>
      </c>
      <c r="Q4515" s="105">
        <f t="shared" si="425"/>
        <v>0</v>
      </c>
      <c r="R4515" s="38">
        <f t="shared" si="421"/>
        <v>0</v>
      </c>
      <c r="S4515" s="40" t="str">
        <f t="shared" si="424"/>
        <v/>
      </c>
    </row>
    <row r="4516" spans="1:19">
      <c r="A4516" s="33"/>
      <c r="B4516" s="34"/>
      <c r="C4516" s="33"/>
      <c r="D4516" s="33"/>
      <c r="E4516" s="33"/>
      <c r="F4516" s="42"/>
      <c r="G4516" s="42"/>
      <c r="I4516">
        <f t="shared" si="422"/>
        <v>0</v>
      </c>
      <c r="J4516">
        <f t="shared" si="423"/>
        <v>0</v>
      </c>
      <c r="L4516" s="107"/>
      <c r="M4516" s="110"/>
      <c r="N4516" s="109"/>
      <c r="P4516" s="38">
        <f t="shared" si="420"/>
        <v>0</v>
      </c>
      <c r="Q4516" s="105">
        <f t="shared" si="425"/>
        <v>0</v>
      </c>
      <c r="R4516" s="38">
        <f t="shared" si="421"/>
        <v>0</v>
      </c>
      <c r="S4516" s="40" t="str">
        <f t="shared" si="424"/>
        <v/>
      </c>
    </row>
    <row r="4517" spans="1:19">
      <c r="A4517" s="33"/>
      <c r="B4517" s="34"/>
      <c r="C4517" s="33"/>
      <c r="D4517" s="33"/>
      <c r="E4517" s="33"/>
      <c r="F4517" s="42"/>
      <c r="G4517" s="42"/>
      <c r="I4517">
        <f t="shared" si="422"/>
        <v>0</v>
      </c>
      <c r="J4517">
        <f t="shared" si="423"/>
        <v>0</v>
      </c>
      <c r="L4517" s="107"/>
      <c r="M4517" s="110"/>
      <c r="N4517" s="109"/>
      <c r="P4517" s="38">
        <f t="shared" si="420"/>
        <v>0</v>
      </c>
      <c r="Q4517" s="105">
        <f t="shared" si="425"/>
        <v>0</v>
      </c>
      <c r="R4517" s="38">
        <f t="shared" si="421"/>
        <v>0</v>
      </c>
      <c r="S4517" s="40" t="str">
        <f t="shared" si="424"/>
        <v/>
      </c>
    </row>
    <row r="4518" spans="1:19">
      <c r="A4518" s="33"/>
      <c r="B4518" s="34"/>
      <c r="C4518" s="33"/>
      <c r="D4518" s="33"/>
      <c r="E4518" s="33"/>
      <c r="F4518" s="42"/>
      <c r="G4518" s="42"/>
      <c r="I4518">
        <f t="shared" si="422"/>
        <v>0</v>
      </c>
      <c r="J4518">
        <f t="shared" si="423"/>
        <v>0</v>
      </c>
      <c r="L4518" s="107"/>
      <c r="M4518" s="110"/>
      <c r="N4518" s="109"/>
      <c r="P4518" s="38">
        <f t="shared" si="420"/>
        <v>0</v>
      </c>
      <c r="Q4518" s="105">
        <f t="shared" si="425"/>
        <v>0</v>
      </c>
      <c r="R4518" s="38">
        <f t="shared" si="421"/>
        <v>0</v>
      </c>
      <c r="S4518" s="40" t="str">
        <f t="shared" si="424"/>
        <v/>
      </c>
    </row>
    <row r="4519" spans="1:19">
      <c r="A4519" s="33"/>
      <c r="B4519" s="34"/>
      <c r="C4519" s="33"/>
      <c r="D4519" s="33"/>
      <c r="E4519" s="33"/>
      <c r="F4519" s="42"/>
      <c r="G4519" s="42"/>
      <c r="I4519">
        <f t="shared" si="422"/>
        <v>0</v>
      </c>
      <c r="J4519">
        <f t="shared" si="423"/>
        <v>0</v>
      </c>
      <c r="L4519" s="107"/>
      <c r="M4519" s="110"/>
      <c r="N4519" s="109"/>
      <c r="P4519" s="38">
        <f t="shared" si="420"/>
        <v>0</v>
      </c>
      <c r="Q4519" s="105">
        <f t="shared" si="425"/>
        <v>0</v>
      </c>
      <c r="R4519" s="38">
        <f t="shared" si="421"/>
        <v>0</v>
      </c>
      <c r="S4519" s="40" t="str">
        <f t="shared" si="424"/>
        <v/>
      </c>
    </row>
    <row r="4520" spans="1:19">
      <c r="A4520" s="33"/>
      <c r="B4520" s="34"/>
      <c r="C4520" s="33"/>
      <c r="D4520" s="33"/>
      <c r="E4520" s="33"/>
      <c r="F4520" s="42"/>
      <c r="G4520" s="42"/>
      <c r="I4520">
        <f t="shared" si="422"/>
        <v>0</v>
      </c>
      <c r="J4520">
        <f t="shared" si="423"/>
        <v>0</v>
      </c>
      <c r="L4520" s="107"/>
      <c r="M4520" s="110"/>
      <c r="N4520" s="109"/>
      <c r="P4520" s="38">
        <f t="shared" si="420"/>
        <v>0</v>
      </c>
      <c r="Q4520" s="105">
        <f t="shared" si="425"/>
        <v>0</v>
      </c>
      <c r="R4520" s="38">
        <f t="shared" si="421"/>
        <v>0</v>
      </c>
      <c r="S4520" s="40" t="str">
        <f t="shared" si="424"/>
        <v/>
      </c>
    </row>
    <row r="4521" spans="1:19">
      <c r="A4521" s="33"/>
      <c r="B4521" s="34"/>
      <c r="C4521" s="33"/>
      <c r="D4521" s="33"/>
      <c r="E4521" s="33"/>
      <c r="F4521" s="42"/>
      <c r="G4521" s="42"/>
      <c r="I4521">
        <f t="shared" si="422"/>
        <v>0</v>
      </c>
      <c r="J4521">
        <f t="shared" si="423"/>
        <v>0</v>
      </c>
      <c r="L4521" s="107"/>
      <c r="M4521" s="110"/>
      <c r="N4521" s="109"/>
      <c r="P4521" s="38">
        <f t="shared" si="420"/>
        <v>0</v>
      </c>
      <c r="Q4521" s="105">
        <f t="shared" si="425"/>
        <v>0</v>
      </c>
      <c r="R4521" s="38">
        <f t="shared" si="421"/>
        <v>0</v>
      </c>
      <c r="S4521" s="40" t="str">
        <f t="shared" si="424"/>
        <v/>
      </c>
    </row>
    <row r="4522" spans="1:19">
      <c r="A4522" s="33"/>
      <c r="B4522" s="34"/>
      <c r="C4522" s="33"/>
      <c r="D4522" s="33"/>
      <c r="E4522" s="33"/>
      <c r="F4522" s="42"/>
      <c r="G4522" s="42"/>
      <c r="I4522">
        <f t="shared" si="422"/>
        <v>0</v>
      </c>
      <c r="J4522">
        <f t="shared" si="423"/>
        <v>0</v>
      </c>
      <c r="L4522" s="107"/>
      <c r="M4522" s="110"/>
      <c r="N4522" s="109"/>
      <c r="P4522" s="38">
        <f t="shared" si="420"/>
        <v>0</v>
      </c>
      <c r="Q4522" s="105">
        <f t="shared" si="425"/>
        <v>0</v>
      </c>
      <c r="R4522" s="38">
        <f t="shared" si="421"/>
        <v>0</v>
      </c>
      <c r="S4522" s="40" t="str">
        <f t="shared" si="424"/>
        <v/>
      </c>
    </row>
    <row r="4523" spans="1:19">
      <c r="A4523" s="33"/>
      <c r="B4523" s="34"/>
      <c r="C4523" s="33"/>
      <c r="D4523" s="33"/>
      <c r="E4523" s="33"/>
      <c r="F4523" s="42"/>
      <c r="G4523" s="42"/>
      <c r="I4523">
        <f t="shared" si="422"/>
        <v>0</v>
      </c>
      <c r="J4523">
        <f t="shared" si="423"/>
        <v>0</v>
      </c>
      <c r="L4523" s="107"/>
      <c r="M4523" s="110"/>
      <c r="N4523" s="109"/>
      <c r="P4523" s="38">
        <f t="shared" si="420"/>
        <v>0</v>
      </c>
      <c r="Q4523" s="105">
        <f t="shared" si="425"/>
        <v>0</v>
      </c>
      <c r="R4523" s="38">
        <f t="shared" si="421"/>
        <v>0</v>
      </c>
      <c r="S4523" s="40" t="str">
        <f t="shared" si="424"/>
        <v/>
      </c>
    </row>
    <row r="4524" spans="1:19">
      <c r="A4524" s="33"/>
      <c r="B4524" s="34"/>
      <c r="C4524" s="33"/>
      <c r="D4524" s="33"/>
      <c r="E4524" s="33"/>
      <c r="F4524" s="42"/>
      <c r="G4524" s="42"/>
      <c r="I4524">
        <f t="shared" si="422"/>
        <v>0</v>
      </c>
      <c r="J4524">
        <f t="shared" si="423"/>
        <v>0</v>
      </c>
      <c r="L4524" s="107"/>
      <c r="M4524" s="110"/>
      <c r="N4524" s="109"/>
      <c r="P4524" s="38">
        <f t="shared" si="420"/>
        <v>0</v>
      </c>
      <c r="Q4524" s="105">
        <f t="shared" si="425"/>
        <v>0</v>
      </c>
      <c r="R4524" s="38">
        <f t="shared" si="421"/>
        <v>0</v>
      </c>
      <c r="S4524" s="40" t="str">
        <f t="shared" si="424"/>
        <v/>
      </c>
    </row>
    <row r="4525" spans="1:19">
      <c r="A4525" s="33"/>
      <c r="B4525" s="34"/>
      <c r="C4525" s="33"/>
      <c r="D4525" s="33"/>
      <c r="E4525" s="33"/>
      <c r="F4525" s="42"/>
      <c r="G4525" s="42"/>
      <c r="I4525">
        <f t="shared" si="422"/>
        <v>0</v>
      </c>
      <c r="J4525">
        <f t="shared" si="423"/>
        <v>0</v>
      </c>
      <c r="L4525" s="107"/>
      <c r="M4525" s="110"/>
      <c r="N4525" s="109"/>
      <c r="P4525" s="38">
        <f t="shared" si="420"/>
        <v>0</v>
      </c>
      <c r="Q4525" s="105">
        <f t="shared" si="425"/>
        <v>0</v>
      </c>
      <c r="R4525" s="38">
        <f t="shared" si="421"/>
        <v>0</v>
      </c>
      <c r="S4525" s="40" t="str">
        <f t="shared" si="424"/>
        <v/>
      </c>
    </row>
    <row r="4526" spans="1:19">
      <c r="A4526" s="33"/>
      <c r="B4526" s="34"/>
      <c r="C4526" s="33"/>
      <c r="D4526" s="33"/>
      <c r="E4526" s="33"/>
      <c r="F4526" s="42"/>
      <c r="G4526" s="42"/>
      <c r="I4526">
        <f t="shared" si="422"/>
        <v>0</v>
      </c>
      <c r="J4526">
        <f t="shared" si="423"/>
        <v>0</v>
      </c>
      <c r="L4526" s="107"/>
      <c r="M4526" s="110"/>
      <c r="N4526" s="109"/>
      <c r="P4526" s="38">
        <f t="shared" si="420"/>
        <v>0</v>
      </c>
      <c r="Q4526" s="105">
        <f t="shared" si="425"/>
        <v>0</v>
      </c>
      <c r="R4526" s="38">
        <f t="shared" si="421"/>
        <v>0</v>
      </c>
      <c r="S4526" s="40" t="str">
        <f t="shared" si="424"/>
        <v/>
      </c>
    </row>
    <row r="4527" spans="1:19">
      <c r="A4527" s="33"/>
      <c r="B4527" s="34"/>
      <c r="C4527" s="33"/>
      <c r="D4527" s="33"/>
      <c r="E4527" s="33"/>
      <c r="F4527" s="42"/>
      <c r="G4527" s="42"/>
      <c r="I4527">
        <f t="shared" si="422"/>
        <v>0</v>
      </c>
      <c r="J4527">
        <f t="shared" si="423"/>
        <v>0</v>
      </c>
      <c r="L4527" s="107"/>
      <c r="M4527" s="110"/>
      <c r="N4527" s="109"/>
      <c r="P4527" s="38">
        <f t="shared" si="420"/>
        <v>0</v>
      </c>
      <c r="Q4527" s="105">
        <f t="shared" si="425"/>
        <v>0</v>
      </c>
      <c r="R4527" s="38">
        <f t="shared" si="421"/>
        <v>0</v>
      </c>
      <c r="S4527" s="40" t="str">
        <f t="shared" si="424"/>
        <v/>
      </c>
    </row>
    <row r="4528" spans="1:19">
      <c r="A4528" s="33"/>
      <c r="B4528" s="34"/>
      <c r="C4528" s="33"/>
      <c r="D4528" s="33"/>
      <c r="E4528" s="33"/>
      <c r="F4528" s="42"/>
      <c r="G4528" s="42"/>
      <c r="I4528">
        <f t="shared" si="422"/>
        <v>0</v>
      </c>
      <c r="J4528">
        <f t="shared" si="423"/>
        <v>0</v>
      </c>
      <c r="L4528" s="107"/>
      <c r="M4528" s="110"/>
      <c r="N4528" s="109"/>
      <c r="P4528" s="38">
        <f t="shared" si="420"/>
        <v>0</v>
      </c>
      <c r="Q4528" s="105">
        <f t="shared" si="425"/>
        <v>0</v>
      </c>
      <c r="R4528" s="38">
        <f t="shared" si="421"/>
        <v>0</v>
      </c>
      <c r="S4528" s="40" t="str">
        <f t="shared" si="424"/>
        <v/>
      </c>
    </row>
    <row r="4529" spans="1:19">
      <c r="A4529" s="33"/>
      <c r="B4529" s="34"/>
      <c r="C4529" s="33"/>
      <c r="D4529" s="33"/>
      <c r="E4529" s="33"/>
      <c r="F4529" s="42"/>
      <c r="G4529" s="42"/>
      <c r="I4529">
        <f t="shared" si="422"/>
        <v>0</v>
      </c>
      <c r="J4529">
        <f t="shared" si="423"/>
        <v>0</v>
      </c>
      <c r="L4529" s="107"/>
      <c r="M4529" s="110"/>
      <c r="N4529" s="109"/>
      <c r="P4529" s="38">
        <f t="shared" si="420"/>
        <v>0</v>
      </c>
      <c r="Q4529" s="105">
        <f t="shared" si="425"/>
        <v>0</v>
      </c>
      <c r="R4529" s="38">
        <f t="shared" si="421"/>
        <v>0</v>
      </c>
      <c r="S4529" s="40" t="str">
        <f t="shared" si="424"/>
        <v/>
      </c>
    </row>
    <row r="4530" spans="1:19">
      <c r="A4530" s="33"/>
      <c r="B4530" s="34"/>
      <c r="C4530" s="33"/>
      <c r="D4530" s="33"/>
      <c r="E4530" s="33"/>
      <c r="F4530" s="42"/>
      <c r="G4530" s="42"/>
      <c r="I4530">
        <f t="shared" si="422"/>
        <v>0</v>
      </c>
      <c r="J4530">
        <f t="shared" si="423"/>
        <v>0</v>
      </c>
      <c r="L4530" s="107"/>
      <c r="M4530" s="110"/>
      <c r="N4530" s="109"/>
      <c r="P4530" s="38">
        <f t="shared" si="420"/>
        <v>0</v>
      </c>
      <c r="Q4530" s="105">
        <f t="shared" si="425"/>
        <v>0</v>
      </c>
      <c r="R4530" s="38">
        <f t="shared" si="421"/>
        <v>0</v>
      </c>
      <c r="S4530" s="40" t="str">
        <f t="shared" si="424"/>
        <v/>
      </c>
    </row>
    <row r="4531" spans="1:19">
      <c r="A4531" s="33"/>
      <c r="B4531" s="34"/>
      <c r="C4531" s="33"/>
      <c r="D4531" s="33"/>
      <c r="E4531" s="33"/>
      <c r="F4531" s="42"/>
      <c r="G4531" s="42"/>
      <c r="I4531">
        <f t="shared" si="422"/>
        <v>0</v>
      </c>
      <c r="J4531">
        <f t="shared" si="423"/>
        <v>0</v>
      </c>
      <c r="L4531" s="107"/>
      <c r="M4531" s="110"/>
      <c r="N4531" s="109"/>
      <c r="P4531" s="38">
        <f t="shared" si="420"/>
        <v>0</v>
      </c>
      <c r="Q4531" s="105">
        <f t="shared" si="425"/>
        <v>0</v>
      </c>
      <c r="R4531" s="38">
        <f t="shared" si="421"/>
        <v>0</v>
      </c>
      <c r="S4531" s="40" t="str">
        <f t="shared" si="424"/>
        <v/>
      </c>
    </row>
    <row r="4532" spans="1:19">
      <c r="A4532" s="33"/>
      <c r="B4532" s="34"/>
      <c r="C4532" s="33"/>
      <c r="D4532" s="33"/>
      <c r="E4532" s="33"/>
      <c r="F4532" s="42"/>
      <c r="G4532" s="42"/>
      <c r="I4532">
        <f t="shared" si="422"/>
        <v>0</v>
      </c>
      <c r="J4532">
        <f t="shared" si="423"/>
        <v>0</v>
      </c>
      <c r="L4532" s="107"/>
      <c r="M4532" s="110"/>
      <c r="N4532" s="109"/>
      <c r="P4532" s="38">
        <f t="shared" si="420"/>
        <v>0</v>
      </c>
      <c r="Q4532" s="105">
        <f t="shared" si="425"/>
        <v>0</v>
      </c>
      <c r="R4532" s="38">
        <f t="shared" si="421"/>
        <v>0</v>
      </c>
      <c r="S4532" s="40" t="str">
        <f t="shared" si="424"/>
        <v/>
      </c>
    </row>
    <row r="4533" spans="1:19">
      <c r="A4533" s="33"/>
      <c r="B4533" s="34"/>
      <c r="C4533" s="33"/>
      <c r="D4533" s="33"/>
      <c r="E4533" s="33"/>
      <c r="F4533" s="42"/>
      <c r="G4533" s="42"/>
      <c r="I4533">
        <f t="shared" si="422"/>
        <v>0</v>
      </c>
      <c r="J4533">
        <f t="shared" si="423"/>
        <v>0</v>
      </c>
      <c r="L4533" s="107"/>
      <c r="M4533" s="110"/>
      <c r="N4533" s="109"/>
      <c r="P4533" s="38">
        <f t="shared" si="420"/>
        <v>0</v>
      </c>
      <c r="Q4533" s="105">
        <f t="shared" si="425"/>
        <v>0</v>
      </c>
      <c r="R4533" s="38">
        <f t="shared" si="421"/>
        <v>0</v>
      </c>
      <c r="S4533" s="40" t="str">
        <f t="shared" si="424"/>
        <v/>
      </c>
    </row>
    <row r="4534" spans="1:19">
      <c r="A4534" s="33"/>
      <c r="B4534" s="34"/>
      <c r="C4534" s="33"/>
      <c r="D4534" s="33"/>
      <c r="E4534" s="33"/>
      <c r="F4534" s="42"/>
      <c r="G4534" s="42"/>
      <c r="I4534">
        <f t="shared" si="422"/>
        <v>0</v>
      </c>
      <c r="J4534">
        <f t="shared" si="423"/>
        <v>0</v>
      </c>
      <c r="L4534" s="107"/>
      <c r="M4534" s="110"/>
      <c r="N4534" s="109"/>
      <c r="P4534" s="38">
        <f t="shared" si="420"/>
        <v>0</v>
      </c>
      <c r="Q4534" s="105">
        <f t="shared" si="425"/>
        <v>0</v>
      </c>
      <c r="R4534" s="38">
        <f t="shared" si="421"/>
        <v>0</v>
      </c>
      <c r="S4534" s="40" t="str">
        <f t="shared" si="424"/>
        <v/>
      </c>
    </row>
    <row r="4535" spans="1:19">
      <c r="A4535" s="33"/>
      <c r="B4535" s="34"/>
      <c r="C4535" s="33"/>
      <c r="D4535" s="33"/>
      <c r="E4535" s="33"/>
      <c r="F4535" s="42"/>
      <c r="G4535" s="42"/>
      <c r="I4535">
        <f t="shared" si="422"/>
        <v>0</v>
      </c>
      <c r="J4535">
        <f t="shared" si="423"/>
        <v>0</v>
      </c>
      <c r="L4535" s="107"/>
      <c r="M4535" s="110"/>
      <c r="N4535" s="109"/>
      <c r="P4535" s="38">
        <f t="shared" ref="P4535:P4598" si="426">I4535*L4535/1000</f>
        <v>0</v>
      </c>
      <c r="Q4535" s="105">
        <f t="shared" si="425"/>
        <v>0</v>
      </c>
      <c r="R4535" s="38">
        <f t="shared" ref="R4535:R4598" si="427">J4535*N4535/1000</f>
        <v>0</v>
      </c>
      <c r="S4535" s="40" t="str">
        <f t="shared" si="424"/>
        <v/>
      </c>
    </row>
    <row r="4536" spans="1:19">
      <c r="A4536" s="33"/>
      <c r="B4536" s="34"/>
      <c r="C4536" s="33"/>
      <c r="D4536" s="33"/>
      <c r="E4536" s="33"/>
      <c r="F4536" s="42"/>
      <c r="G4536" s="42"/>
      <c r="I4536">
        <f t="shared" ref="I4536:I4599" si="428">IF(OR(E4536="R",E4536="E"),D4536,IF(D4536&gt;=E4536,D4536-E4536,0))</f>
        <v>0</v>
      </c>
      <c r="J4536">
        <f t="shared" ref="J4536:J4599" si="429">IF(OR(E4536="R",E4536="E"),0,IF(E4536&gt;D4536,E4536-D4536,0))</f>
        <v>0</v>
      </c>
      <c r="L4536" s="107"/>
      <c r="M4536" s="110"/>
      <c r="N4536" s="109"/>
      <c r="P4536" s="38">
        <f t="shared" si="426"/>
        <v>0</v>
      </c>
      <c r="Q4536" s="105">
        <f t="shared" si="425"/>
        <v>0</v>
      </c>
      <c r="R4536" s="38">
        <f t="shared" si="427"/>
        <v>0</v>
      </c>
      <c r="S4536" s="40" t="str">
        <f t="shared" si="424"/>
        <v/>
      </c>
    </row>
    <row r="4537" spans="1:19">
      <c r="A4537" s="33"/>
      <c r="B4537" s="34"/>
      <c r="C4537" s="33"/>
      <c r="D4537" s="33"/>
      <c r="E4537" s="33"/>
      <c r="F4537" s="42"/>
      <c r="G4537" s="42"/>
      <c r="I4537">
        <f t="shared" si="428"/>
        <v>0</v>
      </c>
      <c r="J4537">
        <f t="shared" si="429"/>
        <v>0</v>
      </c>
      <c r="L4537" s="107"/>
      <c r="M4537" s="110"/>
      <c r="N4537" s="109"/>
      <c r="P4537" s="38">
        <f t="shared" si="426"/>
        <v>0</v>
      </c>
      <c r="Q4537" s="105">
        <f t="shared" si="425"/>
        <v>0</v>
      </c>
      <c r="R4537" s="38">
        <f t="shared" si="427"/>
        <v>0</v>
      </c>
      <c r="S4537" s="40" t="str">
        <f t="shared" si="424"/>
        <v/>
      </c>
    </row>
    <row r="4538" spans="1:19">
      <c r="A4538" s="33"/>
      <c r="B4538" s="34"/>
      <c r="C4538" s="33"/>
      <c r="D4538" s="33"/>
      <c r="E4538" s="33"/>
      <c r="F4538" s="42"/>
      <c r="G4538" s="42"/>
      <c r="I4538">
        <f t="shared" si="428"/>
        <v>0</v>
      </c>
      <c r="J4538">
        <f t="shared" si="429"/>
        <v>0</v>
      </c>
      <c r="L4538" s="107"/>
      <c r="M4538" s="110"/>
      <c r="N4538" s="109"/>
      <c r="P4538" s="38">
        <f t="shared" si="426"/>
        <v>0</v>
      </c>
      <c r="Q4538" s="105">
        <f t="shared" si="425"/>
        <v>0</v>
      </c>
      <c r="R4538" s="38">
        <f t="shared" si="427"/>
        <v>0</v>
      </c>
      <c r="S4538" s="40" t="str">
        <f t="shared" si="424"/>
        <v/>
      </c>
    </row>
    <row r="4539" spans="1:19">
      <c r="A4539" s="33"/>
      <c r="B4539" s="34"/>
      <c r="C4539" s="33"/>
      <c r="D4539" s="33"/>
      <c r="E4539" s="33"/>
      <c r="F4539" s="42"/>
      <c r="G4539" s="42"/>
      <c r="I4539">
        <f t="shared" si="428"/>
        <v>0</v>
      </c>
      <c r="J4539">
        <f t="shared" si="429"/>
        <v>0</v>
      </c>
      <c r="L4539" s="107"/>
      <c r="M4539" s="110"/>
      <c r="N4539" s="109"/>
      <c r="P4539" s="38">
        <f t="shared" si="426"/>
        <v>0</v>
      </c>
      <c r="Q4539" s="105">
        <f t="shared" si="425"/>
        <v>0</v>
      </c>
      <c r="R4539" s="38">
        <f t="shared" si="427"/>
        <v>0</v>
      </c>
      <c r="S4539" s="40" t="str">
        <f t="shared" si="424"/>
        <v/>
      </c>
    </row>
    <row r="4540" spans="1:19">
      <c r="A4540" s="33"/>
      <c r="B4540" s="34"/>
      <c r="C4540" s="33"/>
      <c r="D4540" s="33"/>
      <c r="E4540" s="33"/>
      <c r="F4540" s="42"/>
      <c r="G4540" s="42"/>
      <c r="I4540">
        <f t="shared" si="428"/>
        <v>0</v>
      </c>
      <c r="J4540">
        <f t="shared" si="429"/>
        <v>0</v>
      </c>
      <c r="L4540" s="107"/>
      <c r="M4540" s="110"/>
      <c r="N4540" s="109"/>
      <c r="P4540" s="38">
        <f t="shared" si="426"/>
        <v>0</v>
      </c>
      <c r="Q4540" s="105">
        <f t="shared" si="425"/>
        <v>0</v>
      </c>
      <c r="R4540" s="38">
        <f t="shared" si="427"/>
        <v>0</v>
      </c>
      <c r="S4540" s="40" t="str">
        <f t="shared" si="424"/>
        <v/>
      </c>
    </row>
    <row r="4541" spans="1:19">
      <c r="A4541" s="33"/>
      <c r="B4541" s="34"/>
      <c r="C4541" s="33"/>
      <c r="D4541" s="33"/>
      <c r="E4541" s="33"/>
      <c r="F4541" s="42"/>
      <c r="G4541" s="42"/>
      <c r="I4541">
        <f t="shared" si="428"/>
        <v>0</v>
      </c>
      <c r="J4541">
        <f t="shared" si="429"/>
        <v>0</v>
      </c>
      <c r="L4541" s="107"/>
      <c r="M4541" s="110"/>
      <c r="N4541" s="109"/>
      <c r="P4541" s="38">
        <f t="shared" si="426"/>
        <v>0</v>
      </c>
      <c r="Q4541" s="105">
        <f t="shared" si="425"/>
        <v>0</v>
      </c>
      <c r="R4541" s="38">
        <f t="shared" si="427"/>
        <v>0</v>
      </c>
      <c r="S4541" s="40" t="str">
        <f t="shared" si="424"/>
        <v/>
      </c>
    </row>
    <row r="4542" spans="1:19">
      <c r="A4542" s="33"/>
      <c r="B4542" s="34"/>
      <c r="C4542" s="33"/>
      <c r="D4542" s="33"/>
      <c r="E4542" s="33"/>
      <c r="F4542" s="42"/>
      <c r="G4542" s="42"/>
      <c r="I4542">
        <f t="shared" si="428"/>
        <v>0</v>
      </c>
      <c r="J4542">
        <f t="shared" si="429"/>
        <v>0</v>
      </c>
      <c r="L4542" s="107"/>
      <c r="M4542" s="110"/>
      <c r="N4542" s="109"/>
      <c r="P4542" s="38">
        <f t="shared" si="426"/>
        <v>0</v>
      </c>
      <c r="Q4542" s="105">
        <f t="shared" si="425"/>
        <v>0</v>
      </c>
      <c r="R4542" s="38">
        <f t="shared" si="427"/>
        <v>0</v>
      </c>
      <c r="S4542" s="40" t="str">
        <f t="shared" si="424"/>
        <v/>
      </c>
    </row>
    <row r="4543" spans="1:19">
      <c r="A4543" s="33"/>
      <c r="B4543" s="34"/>
      <c r="C4543" s="33"/>
      <c r="D4543" s="33"/>
      <c r="E4543" s="33"/>
      <c r="F4543" s="42"/>
      <c r="G4543" s="42"/>
      <c r="I4543">
        <f t="shared" si="428"/>
        <v>0</v>
      </c>
      <c r="J4543">
        <f t="shared" si="429"/>
        <v>0</v>
      </c>
      <c r="L4543" s="107"/>
      <c r="M4543" s="110"/>
      <c r="N4543" s="109"/>
      <c r="P4543" s="38">
        <f t="shared" si="426"/>
        <v>0</v>
      </c>
      <c r="Q4543" s="105">
        <f t="shared" si="425"/>
        <v>0</v>
      </c>
      <c r="R4543" s="38">
        <f t="shared" si="427"/>
        <v>0</v>
      </c>
      <c r="S4543" s="40" t="str">
        <f t="shared" si="424"/>
        <v/>
      </c>
    </row>
    <row r="4544" spans="1:19">
      <c r="A4544" s="33"/>
      <c r="B4544" s="34"/>
      <c r="C4544" s="33"/>
      <c r="D4544" s="33"/>
      <c r="E4544" s="33"/>
      <c r="F4544" s="42"/>
      <c r="G4544" s="42"/>
      <c r="I4544">
        <f t="shared" si="428"/>
        <v>0</v>
      </c>
      <c r="J4544">
        <f t="shared" si="429"/>
        <v>0</v>
      </c>
      <c r="L4544" s="107"/>
      <c r="M4544" s="110"/>
      <c r="N4544" s="109"/>
      <c r="P4544" s="38">
        <f t="shared" si="426"/>
        <v>0</v>
      </c>
      <c r="Q4544" s="105">
        <f t="shared" si="425"/>
        <v>0</v>
      </c>
      <c r="R4544" s="38">
        <f t="shared" si="427"/>
        <v>0</v>
      </c>
      <c r="S4544" s="40" t="str">
        <f t="shared" si="424"/>
        <v/>
      </c>
    </row>
    <row r="4545" spans="1:19">
      <c r="A4545" s="33"/>
      <c r="B4545" s="34"/>
      <c r="C4545" s="33"/>
      <c r="D4545" s="33"/>
      <c r="E4545" s="33"/>
      <c r="F4545" s="42"/>
      <c r="G4545" s="42"/>
      <c r="I4545">
        <f t="shared" si="428"/>
        <v>0</v>
      </c>
      <c r="J4545">
        <f t="shared" si="429"/>
        <v>0</v>
      </c>
      <c r="L4545" s="107"/>
      <c r="M4545" s="110"/>
      <c r="N4545" s="109"/>
      <c r="P4545" s="38">
        <f t="shared" si="426"/>
        <v>0</v>
      </c>
      <c r="Q4545" s="105">
        <f t="shared" si="425"/>
        <v>0</v>
      </c>
      <c r="R4545" s="38">
        <f t="shared" si="427"/>
        <v>0</v>
      </c>
      <c r="S4545" s="40" t="str">
        <f t="shared" si="424"/>
        <v/>
      </c>
    </row>
    <row r="4546" spans="1:19">
      <c r="A4546" s="33"/>
      <c r="B4546" s="34"/>
      <c r="C4546" s="33"/>
      <c r="D4546" s="33"/>
      <c r="E4546" s="33"/>
      <c r="F4546" s="42"/>
      <c r="G4546" s="42"/>
      <c r="I4546">
        <f t="shared" si="428"/>
        <v>0</v>
      </c>
      <c r="J4546">
        <f t="shared" si="429"/>
        <v>0</v>
      </c>
      <c r="L4546" s="107"/>
      <c r="M4546" s="110"/>
      <c r="N4546" s="109"/>
      <c r="P4546" s="38">
        <f t="shared" si="426"/>
        <v>0</v>
      </c>
      <c r="Q4546" s="105">
        <f t="shared" si="425"/>
        <v>0</v>
      </c>
      <c r="R4546" s="38">
        <f t="shared" si="427"/>
        <v>0</v>
      </c>
      <c r="S4546" s="40" t="str">
        <f t="shared" si="424"/>
        <v/>
      </c>
    </row>
    <row r="4547" spans="1:19">
      <c r="A4547" s="33"/>
      <c r="B4547" s="34"/>
      <c r="C4547" s="33"/>
      <c r="D4547" s="33"/>
      <c r="E4547" s="33"/>
      <c r="F4547" s="42"/>
      <c r="G4547" s="42"/>
      <c r="I4547">
        <f t="shared" si="428"/>
        <v>0</v>
      </c>
      <c r="J4547">
        <f t="shared" si="429"/>
        <v>0</v>
      </c>
      <c r="L4547" s="107"/>
      <c r="M4547" s="110"/>
      <c r="N4547" s="109"/>
      <c r="P4547" s="38">
        <f t="shared" si="426"/>
        <v>0</v>
      </c>
      <c r="Q4547" s="105">
        <f t="shared" si="425"/>
        <v>0</v>
      </c>
      <c r="R4547" s="38">
        <f t="shared" si="427"/>
        <v>0</v>
      </c>
      <c r="S4547" s="40" t="str">
        <f t="shared" si="424"/>
        <v/>
      </c>
    </row>
    <row r="4548" spans="1:19">
      <c r="A4548" s="33"/>
      <c r="B4548" s="34"/>
      <c r="C4548" s="33"/>
      <c r="D4548" s="33"/>
      <c r="E4548" s="33"/>
      <c r="F4548" s="42"/>
      <c r="G4548" s="42"/>
      <c r="I4548">
        <f t="shared" si="428"/>
        <v>0</v>
      </c>
      <c r="J4548">
        <f t="shared" si="429"/>
        <v>0</v>
      </c>
      <c r="L4548" s="107"/>
      <c r="M4548" s="110"/>
      <c r="N4548" s="109"/>
      <c r="P4548" s="38">
        <f t="shared" si="426"/>
        <v>0</v>
      </c>
      <c r="Q4548" s="105">
        <f t="shared" si="425"/>
        <v>0</v>
      </c>
      <c r="R4548" s="38">
        <f t="shared" si="427"/>
        <v>0</v>
      </c>
      <c r="S4548" s="40" t="str">
        <f t="shared" si="424"/>
        <v/>
      </c>
    </row>
    <row r="4549" spans="1:19">
      <c r="A4549" s="33"/>
      <c r="B4549" s="34"/>
      <c r="C4549" s="33"/>
      <c r="D4549" s="33"/>
      <c r="E4549" s="33"/>
      <c r="F4549" s="42"/>
      <c r="G4549" s="42"/>
      <c r="I4549">
        <f t="shared" si="428"/>
        <v>0</v>
      </c>
      <c r="J4549">
        <f t="shared" si="429"/>
        <v>0</v>
      </c>
      <c r="L4549" s="107"/>
      <c r="M4549" s="110"/>
      <c r="N4549" s="109"/>
      <c r="P4549" s="38">
        <f t="shared" si="426"/>
        <v>0</v>
      </c>
      <c r="Q4549" s="105">
        <f t="shared" si="425"/>
        <v>0</v>
      </c>
      <c r="R4549" s="38">
        <f t="shared" si="427"/>
        <v>0</v>
      </c>
      <c r="S4549" s="40" t="str">
        <f t="shared" si="424"/>
        <v/>
      </c>
    </row>
    <row r="4550" spans="1:19">
      <c r="A4550" s="33"/>
      <c r="B4550" s="34"/>
      <c r="C4550" s="33"/>
      <c r="D4550" s="33"/>
      <c r="E4550" s="33"/>
      <c r="F4550" s="42"/>
      <c r="G4550" s="42"/>
      <c r="I4550">
        <f t="shared" si="428"/>
        <v>0</v>
      </c>
      <c r="J4550">
        <f t="shared" si="429"/>
        <v>0</v>
      </c>
      <c r="L4550" s="107"/>
      <c r="M4550" s="110"/>
      <c r="N4550" s="109"/>
      <c r="P4550" s="38">
        <f t="shared" si="426"/>
        <v>0</v>
      </c>
      <c r="Q4550" s="105">
        <f t="shared" si="425"/>
        <v>0</v>
      </c>
      <c r="R4550" s="38">
        <f t="shared" si="427"/>
        <v>0</v>
      </c>
      <c r="S4550" s="40" t="str">
        <f t="shared" si="424"/>
        <v/>
      </c>
    </row>
    <row r="4551" spans="1:19">
      <c r="A4551" s="33"/>
      <c r="B4551" s="34"/>
      <c r="C4551" s="33"/>
      <c r="D4551" s="33"/>
      <c r="E4551" s="33"/>
      <c r="F4551" s="42"/>
      <c r="G4551" s="42"/>
      <c r="I4551">
        <f t="shared" si="428"/>
        <v>0</v>
      </c>
      <c r="J4551">
        <f t="shared" si="429"/>
        <v>0</v>
      </c>
      <c r="L4551" s="107"/>
      <c r="M4551" s="110"/>
      <c r="N4551" s="109"/>
      <c r="P4551" s="38">
        <f t="shared" si="426"/>
        <v>0</v>
      </c>
      <c r="Q4551" s="105">
        <f t="shared" si="425"/>
        <v>0</v>
      </c>
      <c r="R4551" s="38">
        <f t="shared" si="427"/>
        <v>0</v>
      </c>
      <c r="S4551" s="40" t="str">
        <f t="shared" ref="S4551:S4614" si="430">IF(C4551=1,SUM(R4551:R4574)-SUM(P4551:P4574),"")</f>
        <v/>
      </c>
    </row>
    <row r="4552" spans="1:19">
      <c r="A4552" s="33"/>
      <c r="B4552" s="34"/>
      <c r="C4552" s="33"/>
      <c r="D4552" s="33"/>
      <c r="E4552" s="33"/>
      <c r="F4552" s="42"/>
      <c r="G4552" s="42"/>
      <c r="I4552">
        <f t="shared" si="428"/>
        <v>0</v>
      </c>
      <c r="J4552">
        <f t="shared" si="429"/>
        <v>0</v>
      </c>
      <c r="L4552" s="107"/>
      <c r="M4552" s="110"/>
      <c r="N4552" s="109"/>
      <c r="P4552" s="38">
        <f t="shared" si="426"/>
        <v>0</v>
      </c>
      <c r="Q4552" s="105">
        <f t="shared" ref="Q4552:Q4615" si="431">I4552*M4552/1000</f>
        <v>0</v>
      </c>
      <c r="R4552" s="38">
        <f t="shared" si="427"/>
        <v>0</v>
      </c>
      <c r="S4552" s="40" t="str">
        <f t="shared" si="430"/>
        <v/>
      </c>
    </row>
    <row r="4553" spans="1:19">
      <c r="A4553" s="33"/>
      <c r="B4553" s="34"/>
      <c r="C4553" s="33"/>
      <c r="D4553" s="33"/>
      <c r="E4553" s="33"/>
      <c r="F4553" s="42"/>
      <c r="G4553" s="42"/>
      <c r="I4553">
        <f t="shared" si="428"/>
        <v>0</v>
      </c>
      <c r="J4553">
        <f t="shared" si="429"/>
        <v>0</v>
      </c>
      <c r="L4553" s="107"/>
      <c r="M4553" s="110"/>
      <c r="N4553" s="109"/>
      <c r="P4553" s="38">
        <f t="shared" si="426"/>
        <v>0</v>
      </c>
      <c r="Q4553" s="105">
        <f t="shared" si="431"/>
        <v>0</v>
      </c>
      <c r="R4553" s="38">
        <f t="shared" si="427"/>
        <v>0</v>
      </c>
      <c r="S4553" s="40" t="str">
        <f t="shared" si="430"/>
        <v/>
      </c>
    </row>
    <row r="4554" spans="1:19">
      <c r="A4554" s="33"/>
      <c r="B4554" s="34"/>
      <c r="C4554" s="33"/>
      <c r="D4554" s="33"/>
      <c r="E4554" s="33"/>
      <c r="F4554" s="42"/>
      <c r="G4554" s="42"/>
      <c r="I4554">
        <f t="shared" si="428"/>
        <v>0</v>
      </c>
      <c r="J4554">
        <f t="shared" si="429"/>
        <v>0</v>
      </c>
      <c r="L4554" s="107"/>
      <c r="M4554" s="110"/>
      <c r="N4554" s="109"/>
      <c r="P4554" s="38">
        <f t="shared" si="426"/>
        <v>0</v>
      </c>
      <c r="Q4554" s="105">
        <f t="shared" si="431"/>
        <v>0</v>
      </c>
      <c r="R4554" s="38">
        <f t="shared" si="427"/>
        <v>0</v>
      </c>
      <c r="S4554" s="40" t="str">
        <f t="shared" si="430"/>
        <v/>
      </c>
    </row>
    <row r="4555" spans="1:19">
      <c r="A4555" s="33"/>
      <c r="B4555" s="34"/>
      <c r="C4555" s="33"/>
      <c r="D4555" s="33"/>
      <c r="E4555" s="33"/>
      <c r="F4555" s="42"/>
      <c r="G4555" s="42"/>
      <c r="I4555">
        <f t="shared" si="428"/>
        <v>0</v>
      </c>
      <c r="J4555">
        <f t="shared" si="429"/>
        <v>0</v>
      </c>
      <c r="L4555" s="107"/>
      <c r="M4555" s="110"/>
      <c r="N4555" s="109"/>
      <c r="P4555" s="38">
        <f t="shared" si="426"/>
        <v>0</v>
      </c>
      <c r="Q4555" s="105">
        <f t="shared" si="431"/>
        <v>0</v>
      </c>
      <c r="R4555" s="38">
        <f t="shared" si="427"/>
        <v>0</v>
      </c>
      <c r="S4555" s="40" t="str">
        <f t="shared" si="430"/>
        <v/>
      </c>
    </row>
    <row r="4556" spans="1:19">
      <c r="A4556" s="33"/>
      <c r="B4556" s="34"/>
      <c r="C4556" s="33"/>
      <c r="D4556" s="33"/>
      <c r="E4556" s="33"/>
      <c r="F4556" s="42"/>
      <c r="G4556" s="42"/>
      <c r="I4556">
        <f t="shared" si="428"/>
        <v>0</v>
      </c>
      <c r="J4556">
        <f t="shared" si="429"/>
        <v>0</v>
      </c>
      <c r="L4556" s="107"/>
      <c r="M4556" s="110"/>
      <c r="N4556" s="109"/>
      <c r="P4556" s="38">
        <f t="shared" si="426"/>
        <v>0</v>
      </c>
      <c r="Q4556" s="105">
        <f t="shared" si="431"/>
        <v>0</v>
      </c>
      <c r="R4556" s="38">
        <f t="shared" si="427"/>
        <v>0</v>
      </c>
      <c r="S4556" s="40" t="str">
        <f t="shared" si="430"/>
        <v/>
      </c>
    </row>
    <row r="4557" spans="1:19">
      <c r="A4557" s="33"/>
      <c r="B4557" s="34"/>
      <c r="C4557" s="33"/>
      <c r="D4557" s="33"/>
      <c r="E4557" s="33"/>
      <c r="F4557" s="42"/>
      <c r="G4557" s="42"/>
      <c r="I4557">
        <f t="shared" si="428"/>
        <v>0</v>
      </c>
      <c r="J4557">
        <f t="shared" si="429"/>
        <v>0</v>
      </c>
      <c r="L4557" s="107"/>
      <c r="M4557" s="110"/>
      <c r="N4557" s="109"/>
      <c r="P4557" s="38">
        <f t="shared" si="426"/>
        <v>0</v>
      </c>
      <c r="Q4557" s="105">
        <f t="shared" si="431"/>
        <v>0</v>
      </c>
      <c r="R4557" s="38">
        <f t="shared" si="427"/>
        <v>0</v>
      </c>
      <c r="S4557" s="40" t="str">
        <f t="shared" si="430"/>
        <v/>
      </c>
    </row>
    <row r="4558" spans="1:19">
      <c r="A4558" s="33"/>
      <c r="B4558" s="34"/>
      <c r="C4558" s="33"/>
      <c r="D4558" s="33"/>
      <c r="E4558" s="33"/>
      <c r="F4558" s="42"/>
      <c r="G4558" s="42"/>
      <c r="I4558">
        <f t="shared" si="428"/>
        <v>0</v>
      </c>
      <c r="J4558">
        <f t="shared" si="429"/>
        <v>0</v>
      </c>
      <c r="L4558" s="107"/>
      <c r="M4558" s="110"/>
      <c r="N4558" s="109"/>
      <c r="P4558" s="38">
        <f t="shared" si="426"/>
        <v>0</v>
      </c>
      <c r="Q4558" s="105">
        <f t="shared" si="431"/>
        <v>0</v>
      </c>
      <c r="R4558" s="38">
        <f t="shared" si="427"/>
        <v>0</v>
      </c>
      <c r="S4558" s="40" t="str">
        <f t="shared" si="430"/>
        <v/>
      </c>
    </row>
    <row r="4559" spans="1:19">
      <c r="A4559" s="33"/>
      <c r="B4559" s="34"/>
      <c r="C4559" s="33"/>
      <c r="D4559" s="33"/>
      <c r="E4559" s="33"/>
      <c r="F4559" s="42"/>
      <c r="G4559" s="42"/>
      <c r="I4559">
        <f t="shared" si="428"/>
        <v>0</v>
      </c>
      <c r="J4559">
        <f t="shared" si="429"/>
        <v>0</v>
      </c>
      <c r="L4559" s="107"/>
      <c r="M4559" s="110"/>
      <c r="N4559" s="109"/>
      <c r="P4559" s="38">
        <f t="shared" si="426"/>
        <v>0</v>
      </c>
      <c r="Q4559" s="105">
        <f t="shared" si="431"/>
        <v>0</v>
      </c>
      <c r="R4559" s="38">
        <f t="shared" si="427"/>
        <v>0</v>
      </c>
      <c r="S4559" s="40" t="str">
        <f t="shared" si="430"/>
        <v/>
      </c>
    </row>
    <row r="4560" spans="1:19">
      <c r="A4560" s="33"/>
      <c r="B4560" s="34"/>
      <c r="C4560" s="33"/>
      <c r="D4560" s="33"/>
      <c r="E4560" s="33"/>
      <c r="F4560" s="42"/>
      <c r="G4560" s="42"/>
      <c r="I4560">
        <f t="shared" si="428"/>
        <v>0</v>
      </c>
      <c r="J4560">
        <f t="shared" si="429"/>
        <v>0</v>
      </c>
      <c r="L4560" s="107"/>
      <c r="M4560" s="110"/>
      <c r="N4560" s="109"/>
      <c r="P4560" s="38">
        <f t="shared" si="426"/>
        <v>0</v>
      </c>
      <c r="Q4560" s="105">
        <f t="shared" si="431"/>
        <v>0</v>
      </c>
      <c r="R4560" s="38">
        <f t="shared" si="427"/>
        <v>0</v>
      </c>
      <c r="S4560" s="40" t="str">
        <f t="shared" si="430"/>
        <v/>
      </c>
    </row>
    <row r="4561" spans="1:19">
      <c r="A4561" s="33"/>
      <c r="B4561" s="34"/>
      <c r="C4561" s="33"/>
      <c r="D4561" s="33"/>
      <c r="E4561" s="33"/>
      <c r="F4561" s="42"/>
      <c r="G4561" s="42"/>
      <c r="I4561">
        <f t="shared" si="428"/>
        <v>0</v>
      </c>
      <c r="J4561">
        <f t="shared" si="429"/>
        <v>0</v>
      </c>
      <c r="L4561" s="107"/>
      <c r="M4561" s="110"/>
      <c r="N4561" s="109"/>
      <c r="P4561" s="38">
        <f t="shared" si="426"/>
        <v>0</v>
      </c>
      <c r="Q4561" s="105">
        <f t="shared" si="431"/>
        <v>0</v>
      </c>
      <c r="R4561" s="38">
        <f t="shared" si="427"/>
        <v>0</v>
      </c>
      <c r="S4561" s="40" t="str">
        <f t="shared" si="430"/>
        <v/>
      </c>
    </row>
    <row r="4562" spans="1:19">
      <c r="A4562" s="33"/>
      <c r="B4562" s="34"/>
      <c r="C4562" s="33"/>
      <c r="D4562" s="33"/>
      <c r="E4562" s="33"/>
      <c r="F4562" s="42"/>
      <c r="G4562" s="42"/>
      <c r="I4562">
        <f t="shared" si="428"/>
        <v>0</v>
      </c>
      <c r="J4562">
        <f t="shared" si="429"/>
        <v>0</v>
      </c>
      <c r="L4562" s="107"/>
      <c r="M4562" s="110"/>
      <c r="N4562" s="109"/>
      <c r="P4562" s="38">
        <f t="shared" si="426"/>
        <v>0</v>
      </c>
      <c r="Q4562" s="105">
        <f t="shared" si="431"/>
        <v>0</v>
      </c>
      <c r="R4562" s="38">
        <f t="shared" si="427"/>
        <v>0</v>
      </c>
      <c r="S4562" s="40" t="str">
        <f t="shared" si="430"/>
        <v/>
      </c>
    </row>
    <row r="4563" spans="1:19">
      <c r="A4563" s="33"/>
      <c r="B4563" s="34"/>
      <c r="C4563" s="33"/>
      <c r="D4563" s="33"/>
      <c r="E4563" s="33"/>
      <c r="F4563" s="42"/>
      <c r="G4563" s="42"/>
      <c r="I4563">
        <f t="shared" si="428"/>
        <v>0</v>
      </c>
      <c r="J4563">
        <f t="shared" si="429"/>
        <v>0</v>
      </c>
      <c r="L4563" s="107"/>
      <c r="M4563" s="110"/>
      <c r="N4563" s="109"/>
      <c r="P4563" s="38">
        <f t="shared" si="426"/>
        <v>0</v>
      </c>
      <c r="Q4563" s="105">
        <f t="shared" si="431"/>
        <v>0</v>
      </c>
      <c r="R4563" s="38">
        <f t="shared" si="427"/>
        <v>0</v>
      </c>
      <c r="S4563" s="40" t="str">
        <f t="shared" si="430"/>
        <v/>
      </c>
    </row>
    <row r="4564" spans="1:19">
      <c r="A4564" s="33"/>
      <c r="B4564" s="34"/>
      <c r="C4564" s="33"/>
      <c r="D4564" s="33"/>
      <c r="E4564" s="33"/>
      <c r="F4564" s="42"/>
      <c r="G4564" s="42"/>
      <c r="I4564">
        <f t="shared" si="428"/>
        <v>0</v>
      </c>
      <c r="J4564">
        <f t="shared" si="429"/>
        <v>0</v>
      </c>
      <c r="L4564" s="107"/>
      <c r="M4564" s="110"/>
      <c r="N4564" s="109"/>
      <c r="P4564" s="38">
        <f t="shared" si="426"/>
        <v>0</v>
      </c>
      <c r="Q4564" s="105">
        <f t="shared" si="431"/>
        <v>0</v>
      </c>
      <c r="R4564" s="38">
        <f t="shared" si="427"/>
        <v>0</v>
      </c>
      <c r="S4564" s="40" t="str">
        <f t="shared" si="430"/>
        <v/>
      </c>
    </row>
    <row r="4565" spans="1:19">
      <c r="A4565" s="33"/>
      <c r="B4565" s="34"/>
      <c r="C4565" s="33"/>
      <c r="D4565" s="33"/>
      <c r="E4565" s="33"/>
      <c r="F4565" s="42"/>
      <c r="G4565" s="42"/>
      <c r="I4565">
        <f t="shared" si="428"/>
        <v>0</v>
      </c>
      <c r="J4565">
        <f t="shared" si="429"/>
        <v>0</v>
      </c>
      <c r="L4565" s="107"/>
      <c r="M4565" s="110"/>
      <c r="N4565" s="109"/>
      <c r="P4565" s="38">
        <f t="shared" si="426"/>
        <v>0</v>
      </c>
      <c r="Q4565" s="105">
        <f t="shared" si="431"/>
        <v>0</v>
      </c>
      <c r="R4565" s="38">
        <f t="shared" si="427"/>
        <v>0</v>
      </c>
      <c r="S4565" s="40" t="str">
        <f t="shared" si="430"/>
        <v/>
      </c>
    </row>
    <row r="4566" spans="1:19">
      <c r="A4566" s="33"/>
      <c r="B4566" s="34"/>
      <c r="C4566" s="33"/>
      <c r="D4566" s="33"/>
      <c r="E4566" s="33"/>
      <c r="F4566" s="42"/>
      <c r="G4566" s="42"/>
      <c r="I4566">
        <f t="shared" si="428"/>
        <v>0</v>
      </c>
      <c r="J4566">
        <f t="shared" si="429"/>
        <v>0</v>
      </c>
      <c r="L4566" s="107"/>
      <c r="M4566" s="110"/>
      <c r="N4566" s="109"/>
      <c r="P4566" s="38">
        <f t="shared" si="426"/>
        <v>0</v>
      </c>
      <c r="Q4566" s="105">
        <f t="shared" si="431"/>
        <v>0</v>
      </c>
      <c r="R4566" s="38">
        <f t="shared" si="427"/>
        <v>0</v>
      </c>
      <c r="S4566" s="40" t="str">
        <f t="shared" si="430"/>
        <v/>
      </c>
    </row>
    <row r="4567" spans="1:19">
      <c r="A4567" s="33"/>
      <c r="B4567" s="34"/>
      <c r="C4567" s="33"/>
      <c r="D4567" s="33"/>
      <c r="E4567" s="33"/>
      <c r="F4567" s="42"/>
      <c r="G4567" s="42"/>
      <c r="I4567">
        <f t="shared" si="428"/>
        <v>0</v>
      </c>
      <c r="J4567">
        <f t="shared" si="429"/>
        <v>0</v>
      </c>
      <c r="L4567" s="107"/>
      <c r="M4567" s="110"/>
      <c r="N4567" s="109"/>
      <c r="P4567" s="38">
        <f t="shared" si="426"/>
        <v>0</v>
      </c>
      <c r="Q4567" s="105">
        <f t="shared" si="431"/>
        <v>0</v>
      </c>
      <c r="R4567" s="38">
        <f t="shared" si="427"/>
        <v>0</v>
      </c>
      <c r="S4567" s="40" t="str">
        <f t="shared" si="430"/>
        <v/>
      </c>
    </row>
    <row r="4568" spans="1:19">
      <c r="A4568" s="33"/>
      <c r="B4568" s="34"/>
      <c r="C4568" s="33"/>
      <c r="D4568" s="33"/>
      <c r="E4568" s="33"/>
      <c r="F4568" s="42"/>
      <c r="G4568" s="42"/>
      <c r="I4568">
        <f t="shared" si="428"/>
        <v>0</v>
      </c>
      <c r="J4568">
        <f t="shared" si="429"/>
        <v>0</v>
      </c>
      <c r="L4568" s="107"/>
      <c r="M4568" s="110"/>
      <c r="N4568" s="109"/>
      <c r="P4568" s="38">
        <f t="shared" si="426"/>
        <v>0</v>
      </c>
      <c r="Q4568" s="105">
        <f t="shared" si="431"/>
        <v>0</v>
      </c>
      <c r="R4568" s="38">
        <f t="shared" si="427"/>
        <v>0</v>
      </c>
      <c r="S4568" s="40" t="str">
        <f t="shared" si="430"/>
        <v/>
      </c>
    </row>
    <row r="4569" spans="1:19">
      <c r="A4569" s="33"/>
      <c r="B4569" s="34"/>
      <c r="C4569" s="33"/>
      <c r="D4569" s="33"/>
      <c r="E4569" s="33"/>
      <c r="F4569" s="42"/>
      <c r="G4569" s="42"/>
      <c r="I4569">
        <f t="shared" si="428"/>
        <v>0</v>
      </c>
      <c r="J4569">
        <f t="shared" si="429"/>
        <v>0</v>
      </c>
      <c r="L4569" s="107"/>
      <c r="M4569" s="110"/>
      <c r="N4569" s="109"/>
      <c r="P4569" s="38">
        <f t="shared" si="426"/>
        <v>0</v>
      </c>
      <c r="Q4569" s="105">
        <f t="shared" si="431"/>
        <v>0</v>
      </c>
      <c r="R4569" s="38">
        <f t="shared" si="427"/>
        <v>0</v>
      </c>
      <c r="S4569" s="40" t="str">
        <f t="shared" si="430"/>
        <v/>
      </c>
    </row>
    <row r="4570" spans="1:19">
      <c r="A4570" s="33"/>
      <c r="B4570" s="34"/>
      <c r="C4570" s="33"/>
      <c r="D4570" s="33"/>
      <c r="E4570" s="33"/>
      <c r="F4570" s="42"/>
      <c r="G4570" s="42"/>
      <c r="I4570">
        <f t="shared" si="428"/>
        <v>0</v>
      </c>
      <c r="J4570">
        <f t="shared" si="429"/>
        <v>0</v>
      </c>
      <c r="L4570" s="107"/>
      <c r="M4570" s="110"/>
      <c r="N4570" s="109"/>
      <c r="P4570" s="38">
        <f t="shared" si="426"/>
        <v>0</v>
      </c>
      <c r="Q4570" s="105">
        <f t="shared" si="431"/>
        <v>0</v>
      </c>
      <c r="R4570" s="38">
        <f t="shared" si="427"/>
        <v>0</v>
      </c>
      <c r="S4570" s="40" t="str">
        <f t="shared" si="430"/>
        <v/>
      </c>
    </row>
    <row r="4571" spans="1:19">
      <c r="A4571" s="33"/>
      <c r="B4571" s="34"/>
      <c r="C4571" s="33"/>
      <c r="D4571" s="33"/>
      <c r="E4571" s="33"/>
      <c r="F4571" s="42"/>
      <c r="G4571" s="42"/>
      <c r="I4571">
        <f t="shared" si="428"/>
        <v>0</v>
      </c>
      <c r="J4571">
        <f t="shared" si="429"/>
        <v>0</v>
      </c>
      <c r="L4571" s="107"/>
      <c r="M4571" s="110"/>
      <c r="N4571" s="109"/>
      <c r="P4571" s="38">
        <f t="shared" si="426"/>
        <v>0</v>
      </c>
      <c r="Q4571" s="105">
        <f t="shared" si="431"/>
        <v>0</v>
      </c>
      <c r="R4571" s="38">
        <f t="shared" si="427"/>
        <v>0</v>
      </c>
      <c r="S4571" s="40" t="str">
        <f t="shared" si="430"/>
        <v/>
      </c>
    </row>
    <row r="4572" spans="1:19">
      <c r="A4572" s="33"/>
      <c r="B4572" s="34"/>
      <c r="C4572" s="33"/>
      <c r="D4572" s="33"/>
      <c r="E4572" s="33"/>
      <c r="F4572" s="42"/>
      <c r="G4572" s="42"/>
      <c r="I4572">
        <f t="shared" si="428"/>
        <v>0</v>
      </c>
      <c r="J4572">
        <f t="shared" si="429"/>
        <v>0</v>
      </c>
      <c r="L4572" s="107"/>
      <c r="M4572" s="110"/>
      <c r="N4572" s="109"/>
      <c r="P4572" s="38">
        <f t="shared" si="426"/>
        <v>0</v>
      </c>
      <c r="Q4572" s="105">
        <f t="shared" si="431"/>
        <v>0</v>
      </c>
      <c r="R4572" s="38">
        <f t="shared" si="427"/>
        <v>0</v>
      </c>
      <c r="S4572" s="40" t="str">
        <f t="shared" si="430"/>
        <v/>
      </c>
    </row>
    <row r="4573" spans="1:19">
      <c r="A4573" s="33"/>
      <c r="B4573" s="34"/>
      <c r="C4573" s="33"/>
      <c r="D4573" s="33"/>
      <c r="E4573" s="33"/>
      <c r="F4573" s="42"/>
      <c r="G4573" s="42"/>
      <c r="I4573">
        <f t="shared" si="428"/>
        <v>0</v>
      </c>
      <c r="J4573">
        <f t="shared" si="429"/>
        <v>0</v>
      </c>
      <c r="L4573" s="107"/>
      <c r="M4573" s="110"/>
      <c r="N4573" s="109"/>
      <c r="P4573" s="38">
        <f t="shared" si="426"/>
        <v>0</v>
      </c>
      <c r="Q4573" s="105">
        <f t="shared" si="431"/>
        <v>0</v>
      </c>
      <c r="R4573" s="38">
        <f t="shared" si="427"/>
        <v>0</v>
      </c>
      <c r="S4573" s="40" t="str">
        <f t="shared" si="430"/>
        <v/>
      </c>
    </row>
    <row r="4574" spans="1:19">
      <c r="A4574" s="33"/>
      <c r="B4574" s="34"/>
      <c r="C4574" s="33"/>
      <c r="D4574" s="33"/>
      <c r="E4574" s="33"/>
      <c r="F4574" s="42"/>
      <c r="G4574" s="42"/>
      <c r="I4574">
        <f t="shared" si="428"/>
        <v>0</v>
      </c>
      <c r="J4574">
        <f t="shared" si="429"/>
        <v>0</v>
      </c>
      <c r="L4574" s="107"/>
      <c r="M4574" s="110"/>
      <c r="N4574" s="109"/>
      <c r="P4574" s="38">
        <f t="shared" si="426"/>
        <v>0</v>
      </c>
      <c r="Q4574" s="105">
        <f t="shared" si="431"/>
        <v>0</v>
      </c>
      <c r="R4574" s="38">
        <f t="shared" si="427"/>
        <v>0</v>
      </c>
      <c r="S4574" s="40" t="str">
        <f t="shared" si="430"/>
        <v/>
      </c>
    </row>
    <row r="4575" spans="1:19">
      <c r="A4575" s="33"/>
      <c r="B4575" s="34"/>
      <c r="C4575" s="33"/>
      <c r="D4575" s="33"/>
      <c r="E4575" s="33"/>
      <c r="F4575" s="42"/>
      <c r="G4575" s="42"/>
      <c r="I4575">
        <f t="shared" si="428"/>
        <v>0</v>
      </c>
      <c r="J4575">
        <f t="shared" si="429"/>
        <v>0</v>
      </c>
      <c r="L4575" s="107"/>
      <c r="M4575" s="110"/>
      <c r="N4575" s="109"/>
      <c r="P4575" s="38">
        <f t="shared" si="426"/>
        <v>0</v>
      </c>
      <c r="Q4575" s="105">
        <f t="shared" si="431"/>
        <v>0</v>
      </c>
      <c r="R4575" s="38">
        <f t="shared" si="427"/>
        <v>0</v>
      </c>
      <c r="S4575" s="40" t="str">
        <f t="shared" si="430"/>
        <v/>
      </c>
    </row>
    <row r="4576" spans="1:19">
      <c r="A4576" s="33"/>
      <c r="B4576" s="34"/>
      <c r="C4576" s="33"/>
      <c r="D4576" s="33"/>
      <c r="E4576" s="33"/>
      <c r="F4576" s="42"/>
      <c r="G4576" s="42"/>
      <c r="I4576">
        <f t="shared" si="428"/>
        <v>0</v>
      </c>
      <c r="J4576">
        <f t="shared" si="429"/>
        <v>0</v>
      </c>
      <c r="L4576" s="107"/>
      <c r="M4576" s="110"/>
      <c r="N4576" s="109"/>
      <c r="P4576" s="38">
        <f t="shared" si="426"/>
        <v>0</v>
      </c>
      <c r="Q4576" s="105">
        <f t="shared" si="431"/>
        <v>0</v>
      </c>
      <c r="R4576" s="38">
        <f t="shared" si="427"/>
        <v>0</v>
      </c>
      <c r="S4576" s="40" t="str">
        <f t="shared" si="430"/>
        <v/>
      </c>
    </row>
    <row r="4577" spans="1:19">
      <c r="A4577" s="33"/>
      <c r="B4577" s="34"/>
      <c r="C4577" s="33"/>
      <c r="D4577" s="33"/>
      <c r="E4577" s="33"/>
      <c r="F4577" s="42"/>
      <c r="G4577" s="42"/>
      <c r="I4577">
        <f t="shared" si="428"/>
        <v>0</v>
      </c>
      <c r="J4577">
        <f t="shared" si="429"/>
        <v>0</v>
      </c>
      <c r="L4577" s="107"/>
      <c r="M4577" s="110"/>
      <c r="N4577" s="109"/>
      <c r="P4577" s="38">
        <f t="shared" si="426"/>
        <v>0</v>
      </c>
      <c r="Q4577" s="105">
        <f t="shared" si="431"/>
        <v>0</v>
      </c>
      <c r="R4577" s="38">
        <f t="shared" si="427"/>
        <v>0</v>
      </c>
      <c r="S4577" s="40" t="str">
        <f t="shared" si="430"/>
        <v/>
      </c>
    </row>
    <row r="4578" spans="1:19">
      <c r="A4578" s="33"/>
      <c r="B4578" s="34"/>
      <c r="C4578" s="33"/>
      <c r="D4578" s="33"/>
      <c r="E4578" s="33"/>
      <c r="F4578" s="42"/>
      <c r="G4578" s="42"/>
      <c r="I4578">
        <f t="shared" si="428"/>
        <v>0</v>
      </c>
      <c r="J4578">
        <f t="shared" si="429"/>
        <v>0</v>
      </c>
      <c r="L4578" s="107"/>
      <c r="M4578" s="110"/>
      <c r="N4578" s="109"/>
      <c r="P4578" s="38">
        <f t="shared" si="426"/>
        <v>0</v>
      </c>
      <c r="Q4578" s="105">
        <f t="shared" si="431"/>
        <v>0</v>
      </c>
      <c r="R4578" s="38">
        <f t="shared" si="427"/>
        <v>0</v>
      </c>
      <c r="S4578" s="40" t="str">
        <f t="shared" si="430"/>
        <v/>
      </c>
    </row>
    <row r="4579" spans="1:19">
      <c r="A4579" s="33"/>
      <c r="B4579" s="34"/>
      <c r="C4579" s="33"/>
      <c r="D4579" s="33"/>
      <c r="E4579" s="33"/>
      <c r="F4579" s="42"/>
      <c r="G4579" s="42"/>
      <c r="I4579">
        <f t="shared" si="428"/>
        <v>0</v>
      </c>
      <c r="J4579">
        <f t="shared" si="429"/>
        <v>0</v>
      </c>
      <c r="L4579" s="107"/>
      <c r="M4579" s="110"/>
      <c r="N4579" s="109"/>
      <c r="P4579" s="38">
        <f t="shared" si="426"/>
        <v>0</v>
      </c>
      <c r="Q4579" s="105">
        <f t="shared" si="431"/>
        <v>0</v>
      </c>
      <c r="R4579" s="38">
        <f t="shared" si="427"/>
        <v>0</v>
      </c>
      <c r="S4579" s="40" t="str">
        <f t="shared" si="430"/>
        <v/>
      </c>
    </row>
    <row r="4580" spans="1:19">
      <c r="A4580" s="33"/>
      <c r="B4580" s="34"/>
      <c r="C4580" s="33"/>
      <c r="D4580" s="33"/>
      <c r="E4580" s="33"/>
      <c r="F4580" s="42"/>
      <c r="G4580" s="42"/>
      <c r="I4580">
        <f t="shared" si="428"/>
        <v>0</v>
      </c>
      <c r="J4580">
        <f t="shared" si="429"/>
        <v>0</v>
      </c>
      <c r="L4580" s="107"/>
      <c r="M4580" s="110"/>
      <c r="N4580" s="109"/>
      <c r="P4580" s="38">
        <f t="shared" si="426"/>
        <v>0</v>
      </c>
      <c r="Q4580" s="105">
        <f t="shared" si="431"/>
        <v>0</v>
      </c>
      <c r="R4580" s="38">
        <f t="shared" si="427"/>
        <v>0</v>
      </c>
      <c r="S4580" s="40" t="str">
        <f t="shared" si="430"/>
        <v/>
      </c>
    </row>
    <row r="4581" spans="1:19">
      <c r="A4581" s="33"/>
      <c r="B4581" s="34"/>
      <c r="C4581" s="33"/>
      <c r="D4581" s="33"/>
      <c r="E4581" s="33"/>
      <c r="F4581" s="42"/>
      <c r="G4581" s="42"/>
      <c r="I4581">
        <f t="shared" si="428"/>
        <v>0</v>
      </c>
      <c r="J4581">
        <f t="shared" si="429"/>
        <v>0</v>
      </c>
      <c r="L4581" s="107"/>
      <c r="M4581" s="110"/>
      <c r="N4581" s="109"/>
      <c r="P4581" s="38">
        <f t="shared" si="426"/>
        <v>0</v>
      </c>
      <c r="Q4581" s="105">
        <f t="shared" si="431"/>
        <v>0</v>
      </c>
      <c r="R4581" s="38">
        <f t="shared" si="427"/>
        <v>0</v>
      </c>
      <c r="S4581" s="40" t="str">
        <f t="shared" si="430"/>
        <v/>
      </c>
    </row>
    <row r="4582" spans="1:19">
      <c r="A4582" s="33"/>
      <c r="B4582" s="34"/>
      <c r="C4582" s="33"/>
      <c r="D4582" s="33"/>
      <c r="E4582" s="33"/>
      <c r="F4582" s="42"/>
      <c r="G4582" s="42"/>
      <c r="I4582">
        <f t="shared" si="428"/>
        <v>0</v>
      </c>
      <c r="J4582">
        <f t="shared" si="429"/>
        <v>0</v>
      </c>
      <c r="L4582" s="107"/>
      <c r="M4582" s="110"/>
      <c r="N4582" s="109"/>
      <c r="P4582" s="38">
        <f t="shared" si="426"/>
        <v>0</v>
      </c>
      <c r="Q4582" s="105">
        <f t="shared" si="431"/>
        <v>0</v>
      </c>
      <c r="R4582" s="38">
        <f t="shared" si="427"/>
        <v>0</v>
      </c>
      <c r="S4582" s="40" t="str">
        <f t="shared" si="430"/>
        <v/>
      </c>
    </row>
    <row r="4583" spans="1:19">
      <c r="A4583" s="33"/>
      <c r="B4583" s="34"/>
      <c r="C4583" s="33"/>
      <c r="D4583" s="33"/>
      <c r="E4583" s="33"/>
      <c r="F4583" s="42"/>
      <c r="G4583" s="42"/>
      <c r="I4583">
        <f t="shared" si="428"/>
        <v>0</v>
      </c>
      <c r="J4583">
        <f t="shared" si="429"/>
        <v>0</v>
      </c>
      <c r="L4583" s="107"/>
      <c r="M4583" s="110"/>
      <c r="N4583" s="109"/>
      <c r="P4583" s="38">
        <f t="shared" si="426"/>
        <v>0</v>
      </c>
      <c r="Q4583" s="105">
        <f t="shared" si="431"/>
        <v>0</v>
      </c>
      <c r="R4583" s="38">
        <f t="shared" si="427"/>
        <v>0</v>
      </c>
      <c r="S4583" s="40" t="str">
        <f t="shared" si="430"/>
        <v/>
      </c>
    </row>
    <row r="4584" spans="1:19">
      <c r="A4584" s="33"/>
      <c r="B4584" s="34"/>
      <c r="C4584" s="33"/>
      <c r="D4584" s="33"/>
      <c r="E4584" s="33"/>
      <c r="F4584" s="42"/>
      <c r="G4584" s="42"/>
      <c r="I4584">
        <f t="shared" si="428"/>
        <v>0</v>
      </c>
      <c r="J4584">
        <f t="shared" si="429"/>
        <v>0</v>
      </c>
      <c r="L4584" s="107"/>
      <c r="M4584" s="110"/>
      <c r="N4584" s="109"/>
      <c r="P4584" s="38">
        <f t="shared" si="426"/>
        <v>0</v>
      </c>
      <c r="Q4584" s="105">
        <f t="shared" si="431"/>
        <v>0</v>
      </c>
      <c r="R4584" s="38">
        <f t="shared" si="427"/>
        <v>0</v>
      </c>
      <c r="S4584" s="40" t="str">
        <f t="shared" si="430"/>
        <v/>
      </c>
    </row>
    <row r="4585" spans="1:19">
      <c r="A4585" s="33"/>
      <c r="B4585" s="34"/>
      <c r="C4585" s="33"/>
      <c r="D4585" s="33"/>
      <c r="E4585" s="33"/>
      <c r="F4585" s="42"/>
      <c r="G4585" s="42"/>
      <c r="I4585">
        <f t="shared" si="428"/>
        <v>0</v>
      </c>
      <c r="J4585">
        <f t="shared" si="429"/>
        <v>0</v>
      </c>
      <c r="L4585" s="107"/>
      <c r="M4585" s="110"/>
      <c r="N4585" s="109"/>
      <c r="P4585" s="38">
        <f t="shared" si="426"/>
        <v>0</v>
      </c>
      <c r="Q4585" s="105">
        <f t="shared" si="431"/>
        <v>0</v>
      </c>
      <c r="R4585" s="38">
        <f t="shared" si="427"/>
        <v>0</v>
      </c>
      <c r="S4585" s="40" t="str">
        <f t="shared" si="430"/>
        <v/>
      </c>
    </row>
    <row r="4586" spans="1:19">
      <c r="A4586" s="33"/>
      <c r="B4586" s="34"/>
      <c r="C4586" s="33"/>
      <c r="D4586" s="33"/>
      <c r="E4586" s="33"/>
      <c r="F4586" s="42"/>
      <c r="G4586" s="42"/>
      <c r="I4586">
        <f t="shared" si="428"/>
        <v>0</v>
      </c>
      <c r="J4586">
        <f t="shared" si="429"/>
        <v>0</v>
      </c>
      <c r="L4586" s="107"/>
      <c r="M4586" s="110"/>
      <c r="N4586" s="109"/>
      <c r="P4586" s="38">
        <f t="shared" si="426"/>
        <v>0</v>
      </c>
      <c r="Q4586" s="105">
        <f t="shared" si="431"/>
        <v>0</v>
      </c>
      <c r="R4586" s="38">
        <f t="shared" si="427"/>
        <v>0</v>
      </c>
      <c r="S4586" s="40" t="str">
        <f t="shared" si="430"/>
        <v/>
      </c>
    </row>
    <row r="4587" spans="1:19">
      <c r="A4587" s="33"/>
      <c r="B4587" s="34"/>
      <c r="C4587" s="33"/>
      <c r="D4587" s="33"/>
      <c r="E4587" s="33"/>
      <c r="F4587" s="42"/>
      <c r="G4587" s="42"/>
      <c r="I4587">
        <f t="shared" si="428"/>
        <v>0</v>
      </c>
      <c r="J4587">
        <f t="shared" si="429"/>
        <v>0</v>
      </c>
      <c r="L4587" s="107"/>
      <c r="M4587" s="110"/>
      <c r="N4587" s="109"/>
      <c r="P4587" s="38">
        <f t="shared" si="426"/>
        <v>0</v>
      </c>
      <c r="Q4587" s="105">
        <f t="shared" si="431"/>
        <v>0</v>
      </c>
      <c r="R4587" s="38">
        <f t="shared" si="427"/>
        <v>0</v>
      </c>
      <c r="S4587" s="40" t="str">
        <f t="shared" si="430"/>
        <v/>
      </c>
    </row>
    <row r="4588" spans="1:19">
      <c r="A4588" s="33"/>
      <c r="B4588" s="34"/>
      <c r="C4588" s="33"/>
      <c r="D4588" s="33"/>
      <c r="E4588" s="33"/>
      <c r="F4588" s="42"/>
      <c r="G4588" s="42"/>
      <c r="I4588">
        <f t="shared" si="428"/>
        <v>0</v>
      </c>
      <c r="J4588">
        <f t="shared" si="429"/>
        <v>0</v>
      </c>
      <c r="L4588" s="107"/>
      <c r="M4588" s="110"/>
      <c r="N4588" s="109"/>
      <c r="P4588" s="38">
        <f t="shared" si="426"/>
        <v>0</v>
      </c>
      <c r="Q4588" s="105">
        <f t="shared" si="431"/>
        <v>0</v>
      </c>
      <c r="R4588" s="38">
        <f t="shared" si="427"/>
        <v>0</v>
      </c>
      <c r="S4588" s="40" t="str">
        <f t="shared" si="430"/>
        <v/>
      </c>
    </row>
    <row r="4589" spans="1:19">
      <c r="A4589" s="33"/>
      <c r="B4589" s="34"/>
      <c r="C4589" s="33"/>
      <c r="D4589" s="33"/>
      <c r="E4589" s="33"/>
      <c r="F4589" s="42"/>
      <c r="G4589" s="42"/>
      <c r="I4589">
        <f t="shared" si="428"/>
        <v>0</v>
      </c>
      <c r="J4589">
        <f t="shared" si="429"/>
        <v>0</v>
      </c>
      <c r="L4589" s="107"/>
      <c r="M4589" s="110"/>
      <c r="N4589" s="109"/>
      <c r="P4589" s="38">
        <f t="shared" si="426"/>
        <v>0</v>
      </c>
      <c r="Q4589" s="105">
        <f t="shared" si="431"/>
        <v>0</v>
      </c>
      <c r="R4589" s="38">
        <f t="shared" si="427"/>
        <v>0</v>
      </c>
      <c r="S4589" s="40" t="str">
        <f t="shared" si="430"/>
        <v/>
      </c>
    </row>
    <row r="4590" spans="1:19">
      <c r="A4590" s="33"/>
      <c r="B4590" s="34"/>
      <c r="C4590" s="33"/>
      <c r="D4590" s="33"/>
      <c r="E4590" s="33"/>
      <c r="F4590" s="42"/>
      <c r="G4590" s="42"/>
      <c r="I4590">
        <f t="shared" si="428"/>
        <v>0</v>
      </c>
      <c r="J4590">
        <f t="shared" si="429"/>
        <v>0</v>
      </c>
      <c r="L4590" s="107"/>
      <c r="M4590" s="110"/>
      <c r="N4590" s="109"/>
      <c r="P4590" s="38">
        <f t="shared" si="426"/>
        <v>0</v>
      </c>
      <c r="Q4590" s="105">
        <f t="shared" si="431"/>
        <v>0</v>
      </c>
      <c r="R4590" s="38">
        <f t="shared" si="427"/>
        <v>0</v>
      </c>
      <c r="S4590" s="40" t="str">
        <f t="shared" si="430"/>
        <v/>
      </c>
    </row>
    <row r="4591" spans="1:19">
      <c r="A4591" s="33"/>
      <c r="B4591" s="34"/>
      <c r="C4591" s="33"/>
      <c r="D4591" s="33"/>
      <c r="E4591" s="33"/>
      <c r="F4591" s="42"/>
      <c r="G4591" s="42"/>
      <c r="I4591">
        <f t="shared" si="428"/>
        <v>0</v>
      </c>
      <c r="J4591">
        <f t="shared" si="429"/>
        <v>0</v>
      </c>
      <c r="L4591" s="107"/>
      <c r="M4591" s="110"/>
      <c r="N4591" s="109"/>
      <c r="P4591" s="38">
        <f t="shared" si="426"/>
        <v>0</v>
      </c>
      <c r="Q4591" s="105">
        <f t="shared" si="431"/>
        <v>0</v>
      </c>
      <c r="R4591" s="38">
        <f t="shared" si="427"/>
        <v>0</v>
      </c>
      <c r="S4591" s="40" t="str">
        <f t="shared" si="430"/>
        <v/>
      </c>
    </row>
    <row r="4592" spans="1:19">
      <c r="A4592" s="33"/>
      <c r="B4592" s="34"/>
      <c r="C4592" s="33"/>
      <c r="D4592" s="33"/>
      <c r="E4592" s="33"/>
      <c r="F4592" s="42"/>
      <c r="G4592" s="42"/>
      <c r="I4592">
        <f t="shared" si="428"/>
        <v>0</v>
      </c>
      <c r="J4592">
        <f t="shared" si="429"/>
        <v>0</v>
      </c>
      <c r="L4592" s="107"/>
      <c r="M4592" s="110"/>
      <c r="N4592" s="109"/>
      <c r="P4592" s="38">
        <f t="shared" si="426"/>
        <v>0</v>
      </c>
      <c r="Q4592" s="105">
        <f t="shared" si="431"/>
        <v>0</v>
      </c>
      <c r="R4592" s="38">
        <f t="shared" si="427"/>
        <v>0</v>
      </c>
      <c r="S4592" s="40" t="str">
        <f t="shared" si="430"/>
        <v/>
      </c>
    </row>
    <row r="4593" spans="1:19">
      <c r="A4593" s="33"/>
      <c r="B4593" s="34"/>
      <c r="C4593" s="33"/>
      <c r="D4593" s="33"/>
      <c r="E4593" s="33"/>
      <c r="F4593" s="42"/>
      <c r="G4593" s="42"/>
      <c r="I4593">
        <f t="shared" si="428"/>
        <v>0</v>
      </c>
      <c r="J4593">
        <f t="shared" si="429"/>
        <v>0</v>
      </c>
      <c r="L4593" s="107"/>
      <c r="M4593" s="110"/>
      <c r="N4593" s="109"/>
      <c r="P4593" s="38">
        <f t="shared" si="426"/>
        <v>0</v>
      </c>
      <c r="Q4593" s="105">
        <f t="shared" si="431"/>
        <v>0</v>
      </c>
      <c r="R4593" s="38">
        <f t="shared" si="427"/>
        <v>0</v>
      </c>
      <c r="S4593" s="40" t="str">
        <f t="shared" si="430"/>
        <v/>
      </c>
    </row>
    <row r="4594" spans="1:19">
      <c r="A4594" s="33"/>
      <c r="B4594" s="34"/>
      <c r="C4594" s="33"/>
      <c r="D4594" s="33"/>
      <c r="E4594" s="33"/>
      <c r="F4594" s="42"/>
      <c r="G4594" s="42"/>
      <c r="I4594">
        <f t="shared" si="428"/>
        <v>0</v>
      </c>
      <c r="J4594">
        <f t="shared" si="429"/>
        <v>0</v>
      </c>
      <c r="L4594" s="107"/>
      <c r="M4594" s="110"/>
      <c r="N4594" s="109"/>
      <c r="P4594" s="38">
        <f t="shared" si="426"/>
        <v>0</v>
      </c>
      <c r="Q4594" s="105">
        <f t="shared" si="431"/>
        <v>0</v>
      </c>
      <c r="R4594" s="38">
        <f t="shared" si="427"/>
        <v>0</v>
      </c>
      <c r="S4594" s="40" t="str">
        <f t="shared" si="430"/>
        <v/>
      </c>
    </row>
    <row r="4595" spans="1:19">
      <c r="A4595" s="33"/>
      <c r="B4595" s="34"/>
      <c r="C4595" s="33"/>
      <c r="D4595" s="33"/>
      <c r="E4595" s="33"/>
      <c r="F4595" s="42"/>
      <c r="G4595" s="42"/>
      <c r="I4595">
        <f t="shared" si="428"/>
        <v>0</v>
      </c>
      <c r="J4595">
        <f t="shared" si="429"/>
        <v>0</v>
      </c>
      <c r="L4595" s="107"/>
      <c r="M4595" s="110"/>
      <c r="N4595" s="109"/>
      <c r="P4595" s="38">
        <f t="shared" si="426"/>
        <v>0</v>
      </c>
      <c r="Q4595" s="105">
        <f t="shared" si="431"/>
        <v>0</v>
      </c>
      <c r="R4595" s="38">
        <f t="shared" si="427"/>
        <v>0</v>
      </c>
      <c r="S4595" s="40" t="str">
        <f t="shared" si="430"/>
        <v/>
      </c>
    </row>
    <row r="4596" spans="1:19">
      <c r="A4596" s="33"/>
      <c r="B4596" s="34"/>
      <c r="C4596" s="33"/>
      <c r="D4596" s="33"/>
      <c r="E4596" s="33"/>
      <c r="F4596" s="42"/>
      <c r="G4596" s="42"/>
      <c r="I4596">
        <f t="shared" si="428"/>
        <v>0</v>
      </c>
      <c r="J4596">
        <f t="shared" si="429"/>
        <v>0</v>
      </c>
      <c r="L4596" s="107"/>
      <c r="M4596" s="110"/>
      <c r="N4596" s="109"/>
      <c r="P4596" s="38">
        <f t="shared" si="426"/>
        <v>0</v>
      </c>
      <c r="Q4596" s="105">
        <f t="shared" si="431"/>
        <v>0</v>
      </c>
      <c r="R4596" s="38">
        <f t="shared" si="427"/>
        <v>0</v>
      </c>
      <c r="S4596" s="40" t="str">
        <f t="shared" si="430"/>
        <v/>
      </c>
    </row>
    <row r="4597" spans="1:19">
      <c r="A4597" s="33"/>
      <c r="B4597" s="34"/>
      <c r="C4597" s="33"/>
      <c r="D4597" s="33"/>
      <c r="E4597" s="33"/>
      <c r="F4597" s="42"/>
      <c r="G4597" s="42"/>
      <c r="I4597">
        <f t="shared" si="428"/>
        <v>0</v>
      </c>
      <c r="J4597">
        <f t="shared" si="429"/>
        <v>0</v>
      </c>
      <c r="L4597" s="107"/>
      <c r="M4597" s="110"/>
      <c r="N4597" s="109"/>
      <c r="P4597" s="38">
        <f t="shared" si="426"/>
        <v>0</v>
      </c>
      <c r="Q4597" s="105">
        <f t="shared" si="431"/>
        <v>0</v>
      </c>
      <c r="R4597" s="38">
        <f t="shared" si="427"/>
        <v>0</v>
      </c>
      <c r="S4597" s="40" t="str">
        <f t="shared" si="430"/>
        <v/>
      </c>
    </row>
    <row r="4598" spans="1:19">
      <c r="A4598" s="33"/>
      <c r="B4598" s="34"/>
      <c r="C4598" s="33"/>
      <c r="D4598" s="33"/>
      <c r="E4598" s="33"/>
      <c r="F4598" s="42"/>
      <c r="G4598" s="42"/>
      <c r="I4598">
        <f t="shared" si="428"/>
        <v>0</v>
      </c>
      <c r="J4598">
        <f t="shared" si="429"/>
        <v>0</v>
      </c>
      <c r="L4598" s="107"/>
      <c r="M4598" s="110"/>
      <c r="N4598" s="109"/>
      <c r="P4598" s="38">
        <f t="shared" si="426"/>
        <v>0</v>
      </c>
      <c r="Q4598" s="105">
        <f t="shared" si="431"/>
        <v>0</v>
      </c>
      <c r="R4598" s="38">
        <f t="shared" si="427"/>
        <v>0</v>
      </c>
      <c r="S4598" s="40" t="str">
        <f t="shared" si="430"/>
        <v/>
      </c>
    </row>
    <row r="4599" spans="1:19">
      <c r="A4599" s="33"/>
      <c r="B4599" s="34"/>
      <c r="C4599" s="33"/>
      <c r="D4599" s="33"/>
      <c r="E4599" s="33"/>
      <c r="F4599" s="42"/>
      <c r="G4599" s="42"/>
      <c r="I4599">
        <f t="shared" si="428"/>
        <v>0</v>
      </c>
      <c r="J4599">
        <f t="shared" si="429"/>
        <v>0</v>
      </c>
      <c r="L4599" s="107"/>
      <c r="M4599" s="110"/>
      <c r="N4599" s="109"/>
      <c r="P4599" s="38">
        <f t="shared" ref="P4599:P4662" si="432">I4599*L4599/1000</f>
        <v>0</v>
      </c>
      <c r="Q4599" s="105">
        <f t="shared" si="431"/>
        <v>0</v>
      </c>
      <c r="R4599" s="38">
        <f t="shared" ref="R4599:R4662" si="433">J4599*N4599/1000</f>
        <v>0</v>
      </c>
      <c r="S4599" s="40" t="str">
        <f t="shared" si="430"/>
        <v/>
      </c>
    </row>
    <row r="4600" spans="1:19">
      <c r="A4600" s="33"/>
      <c r="B4600" s="34"/>
      <c r="C4600" s="33"/>
      <c r="D4600" s="33"/>
      <c r="E4600" s="33"/>
      <c r="F4600" s="42"/>
      <c r="G4600" s="42"/>
      <c r="I4600">
        <f t="shared" ref="I4600:I4663" si="434">IF(OR(E4600="R",E4600="E"),D4600,IF(D4600&gt;=E4600,D4600-E4600,0))</f>
        <v>0</v>
      </c>
      <c r="J4600">
        <f t="shared" ref="J4600:J4663" si="435">IF(OR(E4600="R",E4600="E"),0,IF(E4600&gt;D4600,E4600-D4600,0))</f>
        <v>0</v>
      </c>
      <c r="L4600" s="107"/>
      <c r="M4600" s="110"/>
      <c r="N4600" s="109"/>
      <c r="P4600" s="38">
        <f t="shared" si="432"/>
        <v>0</v>
      </c>
      <c r="Q4600" s="105">
        <f t="shared" si="431"/>
        <v>0</v>
      </c>
      <c r="R4600" s="38">
        <f t="shared" si="433"/>
        <v>0</v>
      </c>
      <c r="S4600" s="40" t="str">
        <f t="shared" si="430"/>
        <v/>
      </c>
    </row>
    <row r="4601" spans="1:19">
      <c r="A4601" s="33"/>
      <c r="B4601" s="34"/>
      <c r="C4601" s="33"/>
      <c r="D4601" s="33"/>
      <c r="E4601" s="33"/>
      <c r="F4601" s="42"/>
      <c r="G4601" s="42"/>
      <c r="I4601">
        <f t="shared" si="434"/>
        <v>0</v>
      </c>
      <c r="J4601">
        <f t="shared" si="435"/>
        <v>0</v>
      </c>
      <c r="L4601" s="107"/>
      <c r="M4601" s="110"/>
      <c r="N4601" s="109"/>
      <c r="P4601" s="38">
        <f t="shared" si="432"/>
        <v>0</v>
      </c>
      <c r="Q4601" s="105">
        <f t="shared" si="431"/>
        <v>0</v>
      </c>
      <c r="R4601" s="38">
        <f t="shared" si="433"/>
        <v>0</v>
      </c>
      <c r="S4601" s="40" t="str">
        <f t="shared" si="430"/>
        <v/>
      </c>
    </row>
    <row r="4602" spans="1:19">
      <c r="A4602" s="33"/>
      <c r="B4602" s="34"/>
      <c r="C4602" s="33"/>
      <c r="D4602" s="33"/>
      <c r="E4602" s="33"/>
      <c r="F4602" s="42"/>
      <c r="G4602" s="42"/>
      <c r="I4602">
        <f t="shared" si="434"/>
        <v>0</v>
      </c>
      <c r="J4602">
        <f t="shared" si="435"/>
        <v>0</v>
      </c>
      <c r="L4602" s="107"/>
      <c r="M4602" s="110"/>
      <c r="N4602" s="109"/>
      <c r="P4602" s="38">
        <f t="shared" si="432"/>
        <v>0</v>
      </c>
      <c r="Q4602" s="105">
        <f t="shared" si="431"/>
        <v>0</v>
      </c>
      <c r="R4602" s="38">
        <f t="shared" si="433"/>
        <v>0</v>
      </c>
      <c r="S4602" s="40" t="str">
        <f t="shared" si="430"/>
        <v/>
      </c>
    </row>
    <row r="4603" spans="1:19">
      <c r="A4603" s="33"/>
      <c r="B4603" s="34"/>
      <c r="C4603" s="33"/>
      <c r="D4603" s="33"/>
      <c r="E4603" s="33"/>
      <c r="F4603" s="42"/>
      <c r="G4603" s="42"/>
      <c r="I4603">
        <f t="shared" si="434"/>
        <v>0</v>
      </c>
      <c r="J4603">
        <f t="shared" si="435"/>
        <v>0</v>
      </c>
      <c r="L4603" s="107"/>
      <c r="M4603" s="110"/>
      <c r="N4603" s="109"/>
      <c r="P4603" s="38">
        <f t="shared" si="432"/>
        <v>0</v>
      </c>
      <c r="Q4603" s="105">
        <f t="shared" si="431"/>
        <v>0</v>
      </c>
      <c r="R4603" s="38">
        <f t="shared" si="433"/>
        <v>0</v>
      </c>
      <c r="S4603" s="40" t="str">
        <f t="shared" si="430"/>
        <v/>
      </c>
    </row>
    <row r="4604" spans="1:19">
      <c r="A4604" s="33"/>
      <c r="B4604" s="34"/>
      <c r="C4604" s="33"/>
      <c r="D4604" s="33"/>
      <c r="E4604" s="33"/>
      <c r="F4604" s="42"/>
      <c r="G4604" s="42"/>
      <c r="I4604">
        <f t="shared" si="434"/>
        <v>0</v>
      </c>
      <c r="J4604">
        <f t="shared" si="435"/>
        <v>0</v>
      </c>
      <c r="L4604" s="107"/>
      <c r="M4604" s="110"/>
      <c r="N4604" s="109"/>
      <c r="P4604" s="38">
        <f t="shared" si="432"/>
        <v>0</v>
      </c>
      <c r="Q4604" s="105">
        <f t="shared" si="431"/>
        <v>0</v>
      </c>
      <c r="R4604" s="38">
        <f t="shared" si="433"/>
        <v>0</v>
      </c>
      <c r="S4604" s="40" t="str">
        <f t="shared" si="430"/>
        <v/>
      </c>
    </row>
    <row r="4605" spans="1:19">
      <c r="A4605" s="33"/>
      <c r="B4605" s="34"/>
      <c r="C4605" s="33"/>
      <c r="D4605" s="33"/>
      <c r="E4605" s="33"/>
      <c r="F4605" s="42"/>
      <c r="G4605" s="42"/>
      <c r="I4605">
        <f t="shared" si="434"/>
        <v>0</v>
      </c>
      <c r="J4605">
        <f t="shared" si="435"/>
        <v>0</v>
      </c>
      <c r="L4605" s="107"/>
      <c r="M4605" s="110"/>
      <c r="N4605" s="109"/>
      <c r="P4605" s="38">
        <f t="shared" si="432"/>
        <v>0</v>
      </c>
      <c r="Q4605" s="105">
        <f t="shared" si="431"/>
        <v>0</v>
      </c>
      <c r="R4605" s="38">
        <f t="shared" si="433"/>
        <v>0</v>
      </c>
      <c r="S4605" s="40" t="str">
        <f t="shared" si="430"/>
        <v/>
      </c>
    </row>
    <row r="4606" spans="1:19">
      <c r="A4606" s="33"/>
      <c r="B4606" s="34"/>
      <c r="C4606" s="33"/>
      <c r="D4606" s="33"/>
      <c r="E4606" s="33"/>
      <c r="F4606" s="42"/>
      <c r="G4606" s="42"/>
      <c r="I4606">
        <f t="shared" si="434"/>
        <v>0</v>
      </c>
      <c r="J4606">
        <f t="shared" si="435"/>
        <v>0</v>
      </c>
      <c r="L4606" s="107"/>
      <c r="M4606" s="110"/>
      <c r="N4606" s="109"/>
      <c r="P4606" s="38">
        <f t="shared" si="432"/>
        <v>0</v>
      </c>
      <c r="Q4606" s="105">
        <f t="shared" si="431"/>
        <v>0</v>
      </c>
      <c r="R4606" s="38">
        <f t="shared" si="433"/>
        <v>0</v>
      </c>
      <c r="S4606" s="40" t="str">
        <f t="shared" si="430"/>
        <v/>
      </c>
    </row>
    <row r="4607" spans="1:19">
      <c r="A4607" s="33"/>
      <c r="B4607" s="34"/>
      <c r="C4607" s="33"/>
      <c r="D4607" s="33"/>
      <c r="E4607" s="33"/>
      <c r="F4607" s="42"/>
      <c r="G4607" s="42"/>
      <c r="I4607">
        <f t="shared" si="434"/>
        <v>0</v>
      </c>
      <c r="J4607">
        <f t="shared" si="435"/>
        <v>0</v>
      </c>
      <c r="L4607" s="107"/>
      <c r="M4607" s="110"/>
      <c r="N4607" s="109"/>
      <c r="P4607" s="38">
        <f t="shared" si="432"/>
        <v>0</v>
      </c>
      <c r="Q4607" s="105">
        <f t="shared" si="431"/>
        <v>0</v>
      </c>
      <c r="R4607" s="38">
        <f t="shared" si="433"/>
        <v>0</v>
      </c>
      <c r="S4607" s="40" t="str">
        <f t="shared" si="430"/>
        <v/>
      </c>
    </row>
    <row r="4608" spans="1:19">
      <c r="A4608" s="33"/>
      <c r="B4608" s="34"/>
      <c r="C4608" s="33"/>
      <c r="D4608" s="33"/>
      <c r="E4608" s="33"/>
      <c r="F4608" s="42"/>
      <c r="G4608" s="42"/>
      <c r="I4608">
        <f t="shared" si="434"/>
        <v>0</v>
      </c>
      <c r="J4608">
        <f t="shared" si="435"/>
        <v>0</v>
      </c>
      <c r="L4608" s="107"/>
      <c r="M4608" s="110"/>
      <c r="N4608" s="109"/>
      <c r="P4608" s="38">
        <f t="shared" si="432"/>
        <v>0</v>
      </c>
      <c r="Q4608" s="105">
        <f t="shared" si="431"/>
        <v>0</v>
      </c>
      <c r="R4608" s="38">
        <f t="shared" si="433"/>
        <v>0</v>
      </c>
      <c r="S4608" s="40" t="str">
        <f t="shared" si="430"/>
        <v/>
      </c>
    </row>
    <row r="4609" spans="1:19">
      <c r="A4609" s="33"/>
      <c r="B4609" s="34"/>
      <c r="C4609" s="33"/>
      <c r="D4609" s="33"/>
      <c r="E4609" s="33"/>
      <c r="F4609" s="42"/>
      <c r="G4609" s="42"/>
      <c r="I4609">
        <f t="shared" si="434"/>
        <v>0</v>
      </c>
      <c r="J4609">
        <f t="shared" si="435"/>
        <v>0</v>
      </c>
      <c r="L4609" s="107"/>
      <c r="M4609" s="110"/>
      <c r="N4609" s="109"/>
      <c r="P4609" s="38">
        <f t="shared" si="432"/>
        <v>0</v>
      </c>
      <c r="Q4609" s="105">
        <f t="shared" si="431"/>
        <v>0</v>
      </c>
      <c r="R4609" s="38">
        <f t="shared" si="433"/>
        <v>0</v>
      </c>
      <c r="S4609" s="40" t="str">
        <f t="shared" si="430"/>
        <v/>
      </c>
    </row>
    <row r="4610" spans="1:19">
      <c r="A4610" s="33"/>
      <c r="B4610" s="34"/>
      <c r="C4610" s="33"/>
      <c r="D4610" s="33"/>
      <c r="E4610" s="33"/>
      <c r="F4610" s="42"/>
      <c r="G4610" s="42"/>
      <c r="I4610">
        <f t="shared" si="434"/>
        <v>0</v>
      </c>
      <c r="J4610">
        <f t="shared" si="435"/>
        <v>0</v>
      </c>
      <c r="L4610" s="107"/>
      <c r="M4610" s="110"/>
      <c r="N4610" s="109"/>
      <c r="P4610" s="38">
        <f t="shared" si="432"/>
        <v>0</v>
      </c>
      <c r="Q4610" s="105">
        <f t="shared" si="431"/>
        <v>0</v>
      </c>
      <c r="R4610" s="38">
        <f t="shared" si="433"/>
        <v>0</v>
      </c>
      <c r="S4610" s="40" t="str">
        <f t="shared" si="430"/>
        <v/>
      </c>
    </row>
    <row r="4611" spans="1:19">
      <c r="A4611" s="33"/>
      <c r="B4611" s="34"/>
      <c r="C4611" s="33"/>
      <c r="D4611" s="33"/>
      <c r="E4611" s="33"/>
      <c r="F4611" s="42"/>
      <c r="G4611" s="42"/>
      <c r="I4611">
        <f t="shared" si="434"/>
        <v>0</v>
      </c>
      <c r="J4611">
        <f t="shared" si="435"/>
        <v>0</v>
      </c>
      <c r="L4611" s="107"/>
      <c r="M4611" s="110"/>
      <c r="N4611" s="109"/>
      <c r="P4611" s="38">
        <f t="shared" si="432"/>
        <v>0</v>
      </c>
      <c r="Q4611" s="105">
        <f t="shared" si="431"/>
        <v>0</v>
      </c>
      <c r="R4611" s="38">
        <f t="shared" si="433"/>
        <v>0</v>
      </c>
      <c r="S4611" s="40" t="str">
        <f t="shared" si="430"/>
        <v/>
      </c>
    </row>
    <row r="4612" spans="1:19">
      <c r="A4612" s="33"/>
      <c r="B4612" s="34"/>
      <c r="C4612" s="33"/>
      <c r="D4612" s="33"/>
      <c r="E4612" s="33"/>
      <c r="F4612" s="42"/>
      <c r="G4612" s="42"/>
      <c r="I4612">
        <f t="shared" si="434"/>
        <v>0</v>
      </c>
      <c r="J4612">
        <f t="shared" si="435"/>
        <v>0</v>
      </c>
      <c r="L4612" s="107"/>
      <c r="M4612" s="110"/>
      <c r="N4612" s="109"/>
      <c r="P4612" s="38">
        <f t="shared" si="432"/>
        <v>0</v>
      </c>
      <c r="Q4612" s="105">
        <f t="shared" si="431"/>
        <v>0</v>
      </c>
      <c r="R4612" s="38">
        <f t="shared" si="433"/>
        <v>0</v>
      </c>
      <c r="S4612" s="40" t="str">
        <f t="shared" si="430"/>
        <v/>
      </c>
    </row>
    <row r="4613" spans="1:19">
      <c r="A4613" s="33"/>
      <c r="B4613" s="34"/>
      <c r="C4613" s="33"/>
      <c r="D4613" s="33"/>
      <c r="E4613" s="33"/>
      <c r="F4613" s="42"/>
      <c r="G4613" s="42"/>
      <c r="I4613">
        <f t="shared" si="434"/>
        <v>0</v>
      </c>
      <c r="J4613">
        <f t="shared" si="435"/>
        <v>0</v>
      </c>
      <c r="L4613" s="107"/>
      <c r="M4613" s="110"/>
      <c r="N4613" s="109"/>
      <c r="P4613" s="38">
        <f t="shared" si="432"/>
        <v>0</v>
      </c>
      <c r="Q4613" s="105">
        <f t="shared" si="431"/>
        <v>0</v>
      </c>
      <c r="R4613" s="38">
        <f t="shared" si="433"/>
        <v>0</v>
      </c>
      <c r="S4613" s="40" t="str">
        <f t="shared" si="430"/>
        <v/>
      </c>
    </row>
    <row r="4614" spans="1:19">
      <c r="A4614" s="33"/>
      <c r="B4614" s="34"/>
      <c r="C4614" s="33"/>
      <c r="D4614" s="33"/>
      <c r="E4614" s="33"/>
      <c r="F4614" s="42"/>
      <c r="G4614" s="42"/>
      <c r="I4614">
        <f t="shared" si="434"/>
        <v>0</v>
      </c>
      <c r="J4614">
        <f t="shared" si="435"/>
        <v>0</v>
      </c>
      <c r="L4614" s="107"/>
      <c r="M4614" s="110"/>
      <c r="N4614" s="109"/>
      <c r="P4614" s="38">
        <f t="shared" si="432"/>
        <v>0</v>
      </c>
      <c r="Q4614" s="105">
        <f t="shared" si="431"/>
        <v>0</v>
      </c>
      <c r="R4614" s="38">
        <f t="shared" si="433"/>
        <v>0</v>
      </c>
      <c r="S4614" s="40" t="str">
        <f t="shared" si="430"/>
        <v/>
      </c>
    </row>
    <row r="4615" spans="1:19">
      <c r="A4615" s="33"/>
      <c r="B4615" s="34"/>
      <c r="C4615" s="33"/>
      <c r="D4615" s="33"/>
      <c r="E4615" s="33"/>
      <c r="F4615" s="42"/>
      <c r="G4615" s="42"/>
      <c r="I4615">
        <f t="shared" si="434"/>
        <v>0</v>
      </c>
      <c r="J4615">
        <f t="shared" si="435"/>
        <v>0</v>
      </c>
      <c r="L4615" s="107"/>
      <c r="M4615" s="110"/>
      <c r="N4615" s="109"/>
      <c r="P4615" s="38">
        <f t="shared" si="432"/>
        <v>0</v>
      </c>
      <c r="Q4615" s="105">
        <f t="shared" si="431"/>
        <v>0</v>
      </c>
      <c r="R4615" s="38">
        <f t="shared" si="433"/>
        <v>0</v>
      </c>
      <c r="S4615" s="40" t="str">
        <f t="shared" ref="S4615:S4678" si="436">IF(C4615=1,SUM(R4615:R4638)-SUM(P4615:P4638),"")</f>
        <v/>
      </c>
    </row>
    <row r="4616" spans="1:19">
      <c r="A4616" s="33"/>
      <c r="B4616" s="34"/>
      <c r="C4616" s="33"/>
      <c r="D4616" s="33"/>
      <c r="E4616" s="33"/>
      <c r="F4616" s="42"/>
      <c r="G4616" s="42"/>
      <c r="I4616">
        <f t="shared" si="434"/>
        <v>0</v>
      </c>
      <c r="J4616">
        <f t="shared" si="435"/>
        <v>0</v>
      </c>
      <c r="L4616" s="107"/>
      <c r="M4616" s="110"/>
      <c r="N4616" s="109"/>
      <c r="P4616" s="38">
        <f t="shared" si="432"/>
        <v>0</v>
      </c>
      <c r="Q4616" s="105">
        <f t="shared" ref="Q4616:Q4679" si="437">I4616*M4616/1000</f>
        <v>0</v>
      </c>
      <c r="R4616" s="38">
        <f t="shared" si="433"/>
        <v>0</v>
      </c>
      <c r="S4616" s="40" t="str">
        <f t="shared" si="436"/>
        <v/>
      </c>
    </row>
    <row r="4617" spans="1:19">
      <c r="A4617" s="33"/>
      <c r="B4617" s="34"/>
      <c r="C4617" s="33"/>
      <c r="D4617" s="33"/>
      <c r="E4617" s="33"/>
      <c r="F4617" s="42"/>
      <c r="G4617" s="42"/>
      <c r="I4617">
        <f t="shared" si="434"/>
        <v>0</v>
      </c>
      <c r="J4617">
        <f t="shared" si="435"/>
        <v>0</v>
      </c>
      <c r="L4617" s="107"/>
      <c r="M4617" s="110"/>
      <c r="N4617" s="109"/>
      <c r="P4617" s="38">
        <f t="shared" si="432"/>
        <v>0</v>
      </c>
      <c r="Q4617" s="105">
        <f t="shared" si="437"/>
        <v>0</v>
      </c>
      <c r="R4617" s="38">
        <f t="shared" si="433"/>
        <v>0</v>
      </c>
      <c r="S4617" s="40" t="str">
        <f t="shared" si="436"/>
        <v/>
      </c>
    </row>
    <row r="4618" spans="1:19">
      <c r="A4618" s="33"/>
      <c r="B4618" s="34"/>
      <c r="C4618" s="33"/>
      <c r="D4618" s="33"/>
      <c r="E4618" s="33"/>
      <c r="F4618" s="42"/>
      <c r="G4618" s="42"/>
      <c r="I4618">
        <f t="shared" si="434"/>
        <v>0</v>
      </c>
      <c r="J4618">
        <f t="shared" si="435"/>
        <v>0</v>
      </c>
      <c r="L4618" s="107"/>
      <c r="M4618" s="110"/>
      <c r="N4618" s="109"/>
      <c r="P4618" s="38">
        <f t="shared" si="432"/>
        <v>0</v>
      </c>
      <c r="Q4618" s="105">
        <f t="shared" si="437"/>
        <v>0</v>
      </c>
      <c r="R4618" s="38">
        <f t="shared" si="433"/>
        <v>0</v>
      </c>
      <c r="S4618" s="40" t="str">
        <f t="shared" si="436"/>
        <v/>
      </c>
    </row>
    <row r="4619" spans="1:19">
      <c r="A4619" s="33"/>
      <c r="B4619" s="34"/>
      <c r="C4619" s="33"/>
      <c r="D4619" s="33"/>
      <c r="E4619" s="33"/>
      <c r="F4619" s="42"/>
      <c r="G4619" s="42"/>
      <c r="I4619">
        <f t="shared" si="434"/>
        <v>0</v>
      </c>
      <c r="J4619">
        <f t="shared" si="435"/>
        <v>0</v>
      </c>
      <c r="L4619" s="107"/>
      <c r="M4619" s="110"/>
      <c r="N4619" s="109"/>
      <c r="P4619" s="38">
        <f t="shared" si="432"/>
        <v>0</v>
      </c>
      <c r="Q4619" s="105">
        <f t="shared" si="437"/>
        <v>0</v>
      </c>
      <c r="R4619" s="38">
        <f t="shared" si="433"/>
        <v>0</v>
      </c>
      <c r="S4619" s="40" t="str">
        <f t="shared" si="436"/>
        <v/>
      </c>
    </row>
    <row r="4620" spans="1:19">
      <c r="A4620" s="33"/>
      <c r="B4620" s="34"/>
      <c r="C4620" s="33"/>
      <c r="D4620" s="33"/>
      <c r="E4620" s="33"/>
      <c r="F4620" s="42"/>
      <c r="G4620" s="42"/>
      <c r="I4620">
        <f t="shared" si="434"/>
        <v>0</v>
      </c>
      <c r="J4620">
        <f t="shared" si="435"/>
        <v>0</v>
      </c>
      <c r="L4620" s="107"/>
      <c r="M4620" s="110"/>
      <c r="N4620" s="109"/>
      <c r="P4620" s="38">
        <f t="shared" si="432"/>
        <v>0</v>
      </c>
      <c r="Q4620" s="105">
        <f t="shared" si="437"/>
        <v>0</v>
      </c>
      <c r="R4620" s="38">
        <f t="shared" si="433"/>
        <v>0</v>
      </c>
      <c r="S4620" s="40" t="str">
        <f t="shared" si="436"/>
        <v/>
      </c>
    </row>
    <row r="4621" spans="1:19">
      <c r="A4621" s="33"/>
      <c r="B4621" s="34"/>
      <c r="C4621" s="33"/>
      <c r="D4621" s="33"/>
      <c r="E4621" s="33"/>
      <c r="F4621" s="42"/>
      <c r="G4621" s="42"/>
      <c r="I4621">
        <f t="shared" si="434"/>
        <v>0</v>
      </c>
      <c r="J4621">
        <f t="shared" si="435"/>
        <v>0</v>
      </c>
      <c r="L4621" s="107"/>
      <c r="M4621" s="110"/>
      <c r="N4621" s="109"/>
      <c r="P4621" s="38">
        <f t="shared" si="432"/>
        <v>0</v>
      </c>
      <c r="Q4621" s="105">
        <f t="shared" si="437"/>
        <v>0</v>
      </c>
      <c r="R4621" s="38">
        <f t="shared" si="433"/>
        <v>0</v>
      </c>
      <c r="S4621" s="40" t="str">
        <f t="shared" si="436"/>
        <v/>
      </c>
    </row>
    <row r="4622" spans="1:19">
      <c r="A4622" s="33"/>
      <c r="B4622" s="34"/>
      <c r="C4622" s="33"/>
      <c r="D4622" s="33"/>
      <c r="E4622" s="33"/>
      <c r="F4622" s="42"/>
      <c r="G4622" s="42"/>
      <c r="I4622">
        <f t="shared" si="434"/>
        <v>0</v>
      </c>
      <c r="J4622">
        <f t="shared" si="435"/>
        <v>0</v>
      </c>
      <c r="L4622" s="107"/>
      <c r="M4622" s="110"/>
      <c r="N4622" s="109"/>
      <c r="P4622" s="38">
        <f t="shared" si="432"/>
        <v>0</v>
      </c>
      <c r="Q4622" s="105">
        <f t="shared" si="437"/>
        <v>0</v>
      </c>
      <c r="R4622" s="38">
        <f t="shared" si="433"/>
        <v>0</v>
      </c>
      <c r="S4622" s="40" t="str">
        <f t="shared" si="436"/>
        <v/>
      </c>
    </row>
    <row r="4623" spans="1:19">
      <c r="A4623" s="33"/>
      <c r="B4623" s="34"/>
      <c r="C4623" s="33"/>
      <c r="D4623" s="33"/>
      <c r="E4623" s="33"/>
      <c r="F4623" s="42"/>
      <c r="G4623" s="42"/>
      <c r="I4623">
        <f t="shared" si="434"/>
        <v>0</v>
      </c>
      <c r="J4623">
        <f t="shared" si="435"/>
        <v>0</v>
      </c>
      <c r="L4623" s="107"/>
      <c r="M4623" s="110"/>
      <c r="N4623" s="109"/>
      <c r="P4623" s="38">
        <f t="shared" si="432"/>
        <v>0</v>
      </c>
      <c r="Q4623" s="105">
        <f t="shared" si="437"/>
        <v>0</v>
      </c>
      <c r="R4623" s="38">
        <f t="shared" si="433"/>
        <v>0</v>
      </c>
      <c r="S4623" s="40" t="str">
        <f t="shared" si="436"/>
        <v/>
      </c>
    </row>
    <row r="4624" spans="1:19">
      <c r="A4624" s="33"/>
      <c r="B4624" s="34"/>
      <c r="C4624" s="33"/>
      <c r="D4624" s="33"/>
      <c r="E4624" s="33"/>
      <c r="F4624" s="42"/>
      <c r="G4624" s="42"/>
      <c r="I4624">
        <f t="shared" si="434"/>
        <v>0</v>
      </c>
      <c r="J4624">
        <f t="shared" si="435"/>
        <v>0</v>
      </c>
      <c r="L4624" s="107"/>
      <c r="M4624" s="110"/>
      <c r="N4624" s="109"/>
      <c r="P4624" s="38">
        <f t="shared" si="432"/>
        <v>0</v>
      </c>
      <c r="Q4624" s="105">
        <f t="shared" si="437"/>
        <v>0</v>
      </c>
      <c r="R4624" s="38">
        <f t="shared" si="433"/>
        <v>0</v>
      </c>
      <c r="S4624" s="40" t="str">
        <f t="shared" si="436"/>
        <v/>
      </c>
    </row>
    <row r="4625" spans="1:19">
      <c r="A4625" s="33"/>
      <c r="B4625" s="34"/>
      <c r="C4625" s="33"/>
      <c r="D4625" s="33"/>
      <c r="E4625" s="33"/>
      <c r="F4625" s="42"/>
      <c r="G4625" s="42"/>
      <c r="I4625">
        <f t="shared" si="434"/>
        <v>0</v>
      </c>
      <c r="J4625">
        <f t="shared" si="435"/>
        <v>0</v>
      </c>
      <c r="L4625" s="107"/>
      <c r="M4625" s="110"/>
      <c r="N4625" s="109"/>
      <c r="P4625" s="38">
        <f t="shared" si="432"/>
        <v>0</v>
      </c>
      <c r="Q4625" s="105">
        <f t="shared" si="437"/>
        <v>0</v>
      </c>
      <c r="R4625" s="38">
        <f t="shared" si="433"/>
        <v>0</v>
      </c>
      <c r="S4625" s="40" t="str">
        <f t="shared" si="436"/>
        <v/>
      </c>
    </row>
    <row r="4626" spans="1:19">
      <c r="A4626" s="33"/>
      <c r="B4626" s="34"/>
      <c r="C4626" s="33"/>
      <c r="D4626" s="33"/>
      <c r="E4626" s="33"/>
      <c r="F4626" s="42"/>
      <c r="G4626" s="42"/>
      <c r="I4626">
        <f t="shared" si="434"/>
        <v>0</v>
      </c>
      <c r="J4626">
        <f t="shared" si="435"/>
        <v>0</v>
      </c>
      <c r="L4626" s="107"/>
      <c r="M4626" s="110"/>
      <c r="N4626" s="109"/>
      <c r="P4626" s="38">
        <f t="shared" si="432"/>
        <v>0</v>
      </c>
      <c r="Q4626" s="105">
        <f t="shared" si="437"/>
        <v>0</v>
      </c>
      <c r="R4626" s="38">
        <f t="shared" si="433"/>
        <v>0</v>
      </c>
      <c r="S4626" s="40" t="str">
        <f t="shared" si="436"/>
        <v/>
      </c>
    </row>
    <row r="4627" spans="1:19">
      <c r="A4627" s="33"/>
      <c r="B4627" s="34"/>
      <c r="C4627" s="33"/>
      <c r="D4627" s="33"/>
      <c r="E4627" s="33"/>
      <c r="F4627" s="42"/>
      <c r="G4627" s="42"/>
      <c r="I4627">
        <f t="shared" si="434"/>
        <v>0</v>
      </c>
      <c r="J4627">
        <f t="shared" si="435"/>
        <v>0</v>
      </c>
      <c r="L4627" s="107"/>
      <c r="M4627" s="110"/>
      <c r="N4627" s="109"/>
      <c r="P4627" s="38">
        <f t="shared" si="432"/>
        <v>0</v>
      </c>
      <c r="Q4627" s="105">
        <f t="shared" si="437"/>
        <v>0</v>
      </c>
      <c r="R4627" s="38">
        <f t="shared" si="433"/>
        <v>0</v>
      </c>
      <c r="S4627" s="40" t="str">
        <f t="shared" si="436"/>
        <v/>
      </c>
    </row>
    <row r="4628" spans="1:19">
      <c r="A4628" s="33"/>
      <c r="B4628" s="34"/>
      <c r="C4628" s="33"/>
      <c r="D4628" s="33"/>
      <c r="E4628" s="33"/>
      <c r="F4628" s="42"/>
      <c r="G4628" s="42"/>
      <c r="I4628">
        <f t="shared" si="434"/>
        <v>0</v>
      </c>
      <c r="J4628">
        <f t="shared" si="435"/>
        <v>0</v>
      </c>
      <c r="L4628" s="107"/>
      <c r="M4628" s="110"/>
      <c r="N4628" s="109"/>
      <c r="P4628" s="38">
        <f t="shared" si="432"/>
        <v>0</v>
      </c>
      <c r="Q4628" s="105">
        <f t="shared" si="437"/>
        <v>0</v>
      </c>
      <c r="R4628" s="38">
        <f t="shared" si="433"/>
        <v>0</v>
      </c>
      <c r="S4628" s="40" t="str">
        <f t="shared" si="436"/>
        <v/>
      </c>
    </row>
    <row r="4629" spans="1:19">
      <c r="A4629" s="33"/>
      <c r="B4629" s="34"/>
      <c r="C4629" s="33"/>
      <c r="D4629" s="33"/>
      <c r="E4629" s="33"/>
      <c r="F4629" s="42"/>
      <c r="G4629" s="42"/>
      <c r="I4629">
        <f t="shared" si="434"/>
        <v>0</v>
      </c>
      <c r="J4629">
        <f t="shared" si="435"/>
        <v>0</v>
      </c>
      <c r="L4629" s="107"/>
      <c r="M4629" s="110"/>
      <c r="N4629" s="109"/>
      <c r="P4629" s="38">
        <f t="shared" si="432"/>
        <v>0</v>
      </c>
      <c r="Q4629" s="105">
        <f t="shared" si="437"/>
        <v>0</v>
      </c>
      <c r="R4629" s="38">
        <f t="shared" si="433"/>
        <v>0</v>
      </c>
      <c r="S4629" s="40" t="str">
        <f t="shared" si="436"/>
        <v/>
      </c>
    </row>
    <row r="4630" spans="1:19">
      <c r="A4630" s="33"/>
      <c r="B4630" s="34"/>
      <c r="C4630" s="33"/>
      <c r="D4630" s="33"/>
      <c r="E4630" s="33"/>
      <c r="F4630" s="42"/>
      <c r="G4630" s="42"/>
      <c r="I4630">
        <f t="shared" si="434"/>
        <v>0</v>
      </c>
      <c r="J4630">
        <f t="shared" si="435"/>
        <v>0</v>
      </c>
      <c r="L4630" s="107"/>
      <c r="M4630" s="110"/>
      <c r="N4630" s="109"/>
      <c r="P4630" s="38">
        <f t="shared" si="432"/>
        <v>0</v>
      </c>
      <c r="Q4630" s="105">
        <f t="shared" si="437"/>
        <v>0</v>
      </c>
      <c r="R4630" s="38">
        <f t="shared" si="433"/>
        <v>0</v>
      </c>
      <c r="S4630" s="40" t="str">
        <f t="shared" si="436"/>
        <v/>
      </c>
    </row>
    <row r="4631" spans="1:19">
      <c r="A4631" s="33"/>
      <c r="B4631" s="34"/>
      <c r="C4631" s="33"/>
      <c r="D4631" s="33"/>
      <c r="E4631" s="33"/>
      <c r="F4631" s="42"/>
      <c r="G4631" s="42"/>
      <c r="I4631">
        <f t="shared" si="434"/>
        <v>0</v>
      </c>
      <c r="J4631">
        <f t="shared" si="435"/>
        <v>0</v>
      </c>
      <c r="L4631" s="107"/>
      <c r="M4631" s="110"/>
      <c r="N4631" s="109"/>
      <c r="P4631" s="38">
        <f t="shared" si="432"/>
        <v>0</v>
      </c>
      <c r="Q4631" s="105">
        <f t="shared" si="437"/>
        <v>0</v>
      </c>
      <c r="R4631" s="38">
        <f t="shared" si="433"/>
        <v>0</v>
      </c>
      <c r="S4631" s="40" t="str">
        <f t="shared" si="436"/>
        <v/>
      </c>
    </row>
    <row r="4632" spans="1:19">
      <c r="A4632" s="33"/>
      <c r="B4632" s="34"/>
      <c r="C4632" s="33"/>
      <c r="D4632" s="33"/>
      <c r="E4632" s="33"/>
      <c r="F4632" s="42"/>
      <c r="G4632" s="42"/>
      <c r="I4632">
        <f t="shared" si="434"/>
        <v>0</v>
      </c>
      <c r="J4632">
        <f t="shared" si="435"/>
        <v>0</v>
      </c>
      <c r="L4632" s="107"/>
      <c r="M4632" s="110"/>
      <c r="N4632" s="109"/>
      <c r="P4632" s="38">
        <f t="shared" si="432"/>
        <v>0</v>
      </c>
      <c r="Q4632" s="105">
        <f t="shared" si="437"/>
        <v>0</v>
      </c>
      <c r="R4632" s="38">
        <f t="shared" si="433"/>
        <v>0</v>
      </c>
      <c r="S4632" s="40" t="str">
        <f t="shared" si="436"/>
        <v/>
      </c>
    </row>
    <row r="4633" spans="1:19">
      <c r="A4633" s="33"/>
      <c r="B4633" s="34"/>
      <c r="C4633" s="33"/>
      <c r="D4633" s="33"/>
      <c r="E4633" s="33"/>
      <c r="F4633" s="42"/>
      <c r="G4633" s="42"/>
      <c r="I4633">
        <f t="shared" si="434"/>
        <v>0</v>
      </c>
      <c r="J4633">
        <f t="shared" si="435"/>
        <v>0</v>
      </c>
      <c r="L4633" s="107"/>
      <c r="M4633" s="110"/>
      <c r="N4633" s="109"/>
      <c r="P4633" s="38">
        <f t="shared" si="432"/>
        <v>0</v>
      </c>
      <c r="Q4633" s="105">
        <f t="shared" si="437"/>
        <v>0</v>
      </c>
      <c r="R4633" s="38">
        <f t="shared" si="433"/>
        <v>0</v>
      </c>
      <c r="S4633" s="40" t="str">
        <f t="shared" si="436"/>
        <v/>
      </c>
    </row>
    <row r="4634" spans="1:19">
      <c r="A4634" s="33"/>
      <c r="B4634" s="34"/>
      <c r="C4634" s="33"/>
      <c r="D4634" s="33"/>
      <c r="E4634" s="33"/>
      <c r="F4634" s="42"/>
      <c r="G4634" s="42"/>
      <c r="I4634">
        <f t="shared" si="434"/>
        <v>0</v>
      </c>
      <c r="J4634">
        <f t="shared" si="435"/>
        <v>0</v>
      </c>
      <c r="L4634" s="107"/>
      <c r="M4634" s="110"/>
      <c r="N4634" s="109"/>
      <c r="P4634" s="38">
        <f t="shared" si="432"/>
        <v>0</v>
      </c>
      <c r="Q4634" s="105">
        <f t="shared" si="437"/>
        <v>0</v>
      </c>
      <c r="R4634" s="38">
        <f t="shared" si="433"/>
        <v>0</v>
      </c>
      <c r="S4634" s="40" t="str">
        <f t="shared" si="436"/>
        <v/>
      </c>
    </row>
    <row r="4635" spans="1:19">
      <c r="A4635" s="33"/>
      <c r="B4635" s="34"/>
      <c r="C4635" s="33"/>
      <c r="D4635" s="33"/>
      <c r="E4635" s="33"/>
      <c r="F4635" s="42"/>
      <c r="G4635" s="42"/>
      <c r="I4635">
        <f t="shared" si="434"/>
        <v>0</v>
      </c>
      <c r="J4635">
        <f t="shared" si="435"/>
        <v>0</v>
      </c>
      <c r="L4635" s="107"/>
      <c r="M4635" s="110"/>
      <c r="N4635" s="109"/>
      <c r="P4635" s="38">
        <f t="shared" si="432"/>
        <v>0</v>
      </c>
      <c r="Q4635" s="105">
        <f t="shared" si="437"/>
        <v>0</v>
      </c>
      <c r="R4635" s="38">
        <f t="shared" si="433"/>
        <v>0</v>
      </c>
      <c r="S4635" s="40" t="str">
        <f t="shared" si="436"/>
        <v/>
      </c>
    </row>
    <row r="4636" spans="1:19">
      <c r="A4636" s="33"/>
      <c r="B4636" s="34"/>
      <c r="C4636" s="33"/>
      <c r="D4636" s="33"/>
      <c r="E4636" s="33"/>
      <c r="F4636" s="42"/>
      <c r="G4636" s="42"/>
      <c r="I4636">
        <f t="shared" si="434"/>
        <v>0</v>
      </c>
      <c r="J4636">
        <f t="shared" si="435"/>
        <v>0</v>
      </c>
      <c r="L4636" s="107"/>
      <c r="M4636" s="110"/>
      <c r="N4636" s="109"/>
      <c r="P4636" s="38">
        <f t="shared" si="432"/>
        <v>0</v>
      </c>
      <c r="Q4636" s="105">
        <f t="shared" si="437"/>
        <v>0</v>
      </c>
      <c r="R4636" s="38">
        <f t="shared" si="433"/>
        <v>0</v>
      </c>
      <c r="S4636" s="40" t="str">
        <f t="shared" si="436"/>
        <v/>
      </c>
    </row>
    <row r="4637" spans="1:19">
      <c r="A4637" s="33"/>
      <c r="B4637" s="34"/>
      <c r="C4637" s="33"/>
      <c r="D4637" s="33"/>
      <c r="E4637" s="33"/>
      <c r="F4637" s="42"/>
      <c r="G4637" s="42"/>
      <c r="I4637">
        <f t="shared" si="434"/>
        <v>0</v>
      </c>
      <c r="J4637">
        <f t="shared" si="435"/>
        <v>0</v>
      </c>
      <c r="L4637" s="107"/>
      <c r="M4637" s="110"/>
      <c r="N4637" s="109"/>
      <c r="P4637" s="38">
        <f t="shared" si="432"/>
        <v>0</v>
      </c>
      <c r="Q4637" s="105">
        <f t="shared" si="437"/>
        <v>0</v>
      </c>
      <c r="R4637" s="38">
        <f t="shared" si="433"/>
        <v>0</v>
      </c>
      <c r="S4637" s="40" t="str">
        <f t="shared" si="436"/>
        <v/>
      </c>
    </row>
    <row r="4638" spans="1:19">
      <c r="A4638" s="33"/>
      <c r="B4638" s="34"/>
      <c r="C4638" s="33"/>
      <c r="D4638" s="33"/>
      <c r="E4638" s="33"/>
      <c r="F4638" s="42"/>
      <c r="G4638" s="42"/>
      <c r="I4638">
        <f t="shared" si="434"/>
        <v>0</v>
      </c>
      <c r="J4638">
        <f t="shared" si="435"/>
        <v>0</v>
      </c>
      <c r="L4638" s="107"/>
      <c r="M4638" s="110"/>
      <c r="N4638" s="109"/>
      <c r="P4638" s="38">
        <f t="shared" si="432"/>
        <v>0</v>
      </c>
      <c r="Q4638" s="105">
        <f t="shared" si="437"/>
        <v>0</v>
      </c>
      <c r="R4638" s="38">
        <f t="shared" si="433"/>
        <v>0</v>
      </c>
      <c r="S4638" s="40" t="str">
        <f t="shared" si="436"/>
        <v/>
      </c>
    </row>
    <row r="4639" spans="1:19">
      <c r="A4639" s="33"/>
      <c r="B4639" s="34"/>
      <c r="C4639" s="33"/>
      <c r="D4639" s="33"/>
      <c r="E4639" s="33"/>
      <c r="F4639" s="42"/>
      <c r="G4639" s="42"/>
      <c r="I4639">
        <f t="shared" si="434"/>
        <v>0</v>
      </c>
      <c r="J4639">
        <f t="shared" si="435"/>
        <v>0</v>
      </c>
      <c r="L4639" s="107"/>
      <c r="M4639" s="110"/>
      <c r="N4639" s="109"/>
      <c r="P4639" s="38">
        <f t="shared" si="432"/>
        <v>0</v>
      </c>
      <c r="Q4639" s="105">
        <f t="shared" si="437"/>
        <v>0</v>
      </c>
      <c r="R4639" s="38">
        <f t="shared" si="433"/>
        <v>0</v>
      </c>
      <c r="S4639" s="40" t="str">
        <f t="shared" si="436"/>
        <v/>
      </c>
    </row>
    <row r="4640" spans="1:19">
      <c r="A4640" s="33"/>
      <c r="B4640" s="34"/>
      <c r="C4640" s="33"/>
      <c r="D4640" s="33"/>
      <c r="E4640" s="33"/>
      <c r="F4640" s="42"/>
      <c r="G4640" s="42"/>
      <c r="I4640">
        <f t="shared" si="434"/>
        <v>0</v>
      </c>
      <c r="J4640">
        <f t="shared" si="435"/>
        <v>0</v>
      </c>
      <c r="L4640" s="107"/>
      <c r="M4640" s="110"/>
      <c r="N4640" s="109"/>
      <c r="P4640" s="38">
        <f t="shared" si="432"/>
        <v>0</v>
      </c>
      <c r="Q4640" s="105">
        <f t="shared" si="437"/>
        <v>0</v>
      </c>
      <c r="R4640" s="38">
        <f t="shared" si="433"/>
        <v>0</v>
      </c>
      <c r="S4640" s="40" t="str">
        <f t="shared" si="436"/>
        <v/>
      </c>
    </row>
    <row r="4641" spans="1:19">
      <c r="A4641" s="33"/>
      <c r="B4641" s="34"/>
      <c r="C4641" s="33"/>
      <c r="D4641" s="33"/>
      <c r="E4641" s="33"/>
      <c r="F4641" s="42"/>
      <c r="G4641" s="42"/>
      <c r="I4641">
        <f t="shared" si="434"/>
        <v>0</v>
      </c>
      <c r="J4641">
        <f t="shared" si="435"/>
        <v>0</v>
      </c>
      <c r="L4641" s="107"/>
      <c r="M4641" s="110"/>
      <c r="N4641" s="109"/>
      <c r="P4641" s="38">
        <f t="shared" si="432"/>
        <v>0</v>
      </c>
      <c r="Q4641" s="105">
        <f t="shared" si="437"/>
        <v>0</v>
      </c>
      <c r="R4641" s="38">
        <f t="shared" si="433"/>
        <v>0</v>
      </c>
      <c r="S4641" s="40" t="str">
        <f t="shared" si="436"/>
        <v/>
      </c>
    </row>
    <row r="4642" spans="1:19">
      <c r="A4642" s="33"/>
      <c r="B4642" s="34"/>
      <c r="C4642" s="33"/>
      <c r="D4642" s="33"/>
      <c r="E4642" s="33"/>
      <c r="F4642" s="42"/>
      <c r="G4642" s="42"/>
      <c r="I4642">
        <f t="shared" si="434"/>
        <v>0</v>
      </c>
      <c r="J4642">
        <f t="shared" si="435"/>
        <v>0</v>
      </c>
      <c r="L4642" s="107"/>
      <c r="M4642" s="110"/>
      <c r="N4642" s="109"/>
      <c r="P4642" s="38">
        <f t="shared" si="432"/>
        <v>0</v>
      </c>
      <c r="Q4642" s="105">
        <f t="shared" si="437"/>
        <v>0</v>
      </c>
      <c r="R4642" s="38">
        <f t="shared" si="433"/>
        <v>0</v>
      </c>
      <c r="S4642" s="40" t="str">
        <f t="shared" si="436"/>
        <v/>
      </c>
    </row>
    <row r="4643" spans="1:19">
      <c r="A4643" s="33"/>
      <c r="B4643" s="34"/>
      <c r="C4643" s="33"/>
      <c r="D4643" s="33"/>
      <c r="E4643" s="33"/>
      <c r="F4643" s="42"/>
      <c r="G4643" s="42"/>
      <c r="I4643">
        <f t="shared" si="434"/>
        <v>0</v>
      </c>
      <c r="J4643">
        <f t="shared" si="435"/>
        <v>0</v>
      </c>
      <c r="L4643" s="107"/>
      <c r="M4643" s="110"/>
      <c r="N4643" s="109"/>
      <c r="P4643" s="38">
        <f t="shared" si="432"/>
        <v>0</v>
      </c>
      <c r="Q4643" s="105">
        <f t="shared" si="437"/>
        <v>0</v>
      </c>
      <c r="R4643" s="38">
        <f t="shared" si="433"/>
        <v>0</v>
      </c>
      <c r="S4643" s="40" t="str">
        <f t="shared" si="436"/>
        <v/>
      </c>
    </row>
    <row r="4644" spans="1:19">
      <c r="A4644" s="33"/>
      <c r="B4644" s="34"/>
      <c r="C4644" s="33"/>
      <c r="D4644" s="33"/>
      <c r="E4644" s="33"/>
      <c r="F4644" s="42"/>
      <c r="G4644" s="42"/>
      <c r="I4644">
        <f t="shared" si="434"/>
        <v>0</v>
      </c>
      <c r="J4644">
        <f t="shared" si="435"/>
        <v>0</v>
      </c>
      <c r="L4644" s="107"/>
      <c r="M4644" s="110"/>
      <c r="N4644" s="109"/>
      <c r="P4644" s="38">
        <f t="shared" si="432"/>
        <v>0</v>
      </c>
      <c r="Q4644" s="105">
        <f t="shared" si="437"/>
        <v>0</v>
      </c>
      <c r="R4644" s="38">
        <f t="shared" si="433"/>
        <v>0</v>
      </c>
      <c r="S4644" s="40" t="str">
        <f t="shared" si="436"/>
        <v/>
      </c>
    </row>
    <row r="4645" spans="1:19">
      <c r="A4645" s="33"/>
      <c r="B4645" s="34"/>
      <c r="C4645" s="33"/>
      <c r="D4645" s="33"/>
      <c r="E4645" s="33"/>
      <c r="F4645" s="42"/>
      <c r="G4645" s="42"/>
      <c r="I4645">
        <f t="shared" si="434"/>
        <v>0</v>
      </c>
      <c r="J4645">
        <f t="shared" si="435"/>
        <v>0</v>
      </c>
      <c r="L4645" s="107"/>
      <c r="M4645" s="110"/>
      <c r="N4645" s="109"/>
      <c r="P4645" s="38">
        <f t="shared" si="432"/>
        <v>0</v>
      </c>
      <c r="Q4645" s="105">
        <f t="shared" si="437"/>
        <v>0</v>
      </c>
      <c r="R4645" s="38">
        <f t="shared" si="433"/>
        <v>0</v>
      </c>
      <c r="S4645" s="40" t="str">
        <f t="shared" si="436"/>
        <v/>
      </c>
    </row>
    <row r="4646" spans="1:19">
      <c r="A4646" s="33"/>
      <c r="B4646" s="34"/>
      <c r="C4646" s="33"/>
      <c r="D4646" s="33"/>
      <c r="E4646" s="33"/>
      <c r="F4646" s="42"/>
      <c r="G4646" s="42"/>
      <c r="I4646">
        <f t="shared" si="434"/>
        <v>0</v>
      </c>
      <c r="J4646">
        <f t="shared" si="435"/>
        <v>0</v>
      </c>
      <c r="L4646" s="107"/>
      <c r="M4646" s="110"/>
      <c r="N4646" s="109"/>
      <c r="P4646" s="38">
        <f t="shared" si="432"/>
        <v>0</v>
      </c>
      <c r="Q4646" s="105">
        <f t="shared" si="437"/>
        <v>0</v>
      </c>
      <c r="R4646" s="38">
        <f t="shared" si="433"/>
        <v>0</v>
      </c>
      <c r="S4646" s="40" t="str">
        <f t="shared" si="436"/>
        <v/>
      </c>
    </row>
    <row r="4647" spans="1:19">
      <c r="A4647" s="33"/>
      <c r="B4647" s="34"/>
      <c r="C4647" s="33"/>
      <c r="D4647" s="33"/>
      <c r="E4647" s="33"/>
      <c r="F4647" s="42"/>
      <c r="G4647" s="42"/>
      <c r="I4647">
        <f t="shared" si="434"/>
        <v>0</v>
      </c>
      <c r="J4647">
        <f t="shared" si="435"/>
        <v>0</v>
      </c>
      <c r="L4647" s="107"/>
      <c r="M4647" s="110"/>
      <c r="N4647" s="109"/>
      <c r="P4647" s="38">
        <f t="shared" si="432"/>
        <v>0</v>
      </c>
      <c r="Q4647" s="105">
        <f t="shared" si="437"/>
        <v>0</v>
      </c>
      <c r="R4647" s="38">
        <f t="shared" si="433"/>
        <v>0</v>
      </c>
      <c r="S4647" s="40" t="str">
        <f t="shared" si="436"/>
        <v/>
      </c>
    </row>
    <row r="4648" spans="1:19">
      <c r="A4648" s="33"/>
      <c r="B4648" s="34"/>
      <c r="C4648" s="33"/>
      <c r="D4648" s="33"/>
      <c r="E4648" s="33"/>
      <c r="F4648" s="42"/>
      <c r="G4648" s="42"/>
      <c r="I4648">
        <f t="shared" si="434"/>
        <v>0</v>
      </c>
      <c r="J4648">
        <f t="shared" si="435"/>
        <v>0</v>
      </c>
      <c r="L4648" s="107"/>
      <c r="M4648" s="110"/>
      <c r="N4648" s="109"/>
      <c r="P4648" s="38">
        <f t="shared" si="432"/>
        <v>0</v>
      </c>
      <c r="Q4648" s="105">
        <f t="shared" si="437"/>
        <v>0</v>
      </c>
      <c r="R4648" s="38">
        <f t="shared" si="433"/>
        <v>0</v>
      </c>
      <c r="S4648" s="40" t="str">
        <f t="shared" si="436"/>
        <v/>
      </c>
    </row>
    <row r="4649" spans="1:19">
      <c r="A4649" s="33"/>
      <c r="B4649" s="34"/>
      <c r="C4649" s="33"/>
      <c r="D4649" s="33"/>
      <c r="E4649" s="33"/>
      <c r="F4649" s="42"/>
      <c r="G4649" s="42"/>
      <c r="I4649">
        <f t="shared" si="434"/>
        <v>0</v>
      </c>
      <c r="J4649">
        <f t="shared" si="435"/>
        <v>0</v>
      </c>
      <c r="L4649" s="107"/>
      <c r="M4649" s="110"/>
      <c r="N4649" s="109"/>
      <c r="P4649" s="38">
        <f t="shared" si="432"/>
        <v>0</v>
      </c>
      <c r="Q4649" s="105">
        <f t="shared" si="437"/>
        <v>0</v>
      </c>
      <c r="R4649" s="38">
        <f t="shared" si="433"/>
        <v>0</v>
      </c>
      <c r="S4649" s="40" t="str">
        <f t="shared" si="436"/>
        <v/>
      </c>
    </row>
    <row r="4650" spans="1:19">
      <c r="A4650" s="33"/>
      <c r="B4650" s="34"/>
      <c r="C4650" s="33"/>
      <c r="D4650" s="33"/>
      <c r="E4650" s="33"/>
      <c r="F4650" s="42"/>
      <c r="G4650" s="42"/>
      <c r="I4650">
        <f t="shared" si="434"/>
        <v>0</v>
      </c>
      <c r="J4650">
        <f t="shared" si="435"/>
        <v>0</v>
      </c>
      <c r="L4650" s="107"/>
      <c r="M4650" s="110"/>
      <c r="N4650" s="109"/>
      <c r="P4650" s="38">
        <f t="shared" si="432"/>
        <v>0</v>
      </c>
      <c r="Q4650" s="105">
        <f t="shared" si="437"/>
        <v>0</v>
      </c>
      <c r="R4650" s="38">
        <f t="shared" si="433"/>
        <v>0</v>
      </c>
      <c r="S4650" s="40" t="str">
        <f t="shared" si="436"/>
        <v/>
      </c>
    </row>
    <row r="4651" spans="1:19">
      <c r="A4651" s="33"/>
      <c r="B4651" s="34"/>
      <c r="C4651" s="33"/>
      <c r="D4651" s="33"/>
      <c r="E4651" s="33"/>
      <c r="F4651" s="42"/>
      <c r="G4651" s="42"/>
      <c r="I4651">
        <f t="shared" si="434"/>
        <v>0</v>
      </c>
      <c r="J4651">
        <f t="shared" si="435"/>
        <v>0</v>
      </c>
      <c r="L4651" s="107"/>
      <c r="M4651" s="110"/>
      <c r="N4651" s="109"/>
      <c r="P4651" s="38">
        <f t="shared" si="432"/>
        <v>0</v>
      </c>
      <c r="Q4651" s="105">
        <f t="shared" si="437"/>
        <v>0</v>
      </c>
      <c r="R4651" s="38">
        <f t="shared" si="433"/>
        <v>0</v>
      </c>
      <c r="S4651" s="40" t="str">
        <f t="shared" si="436"/>
        <v/>
      </c>
    </row>
    <row r="4652" spans="1:19">
      <c r="A4652" s="33"/>
      <c r="B4652" s="34"/>
      <c r="C4652" s="33"/>
      <c r="D4652" s="33"/>
      <c r="E4652" s="33"/>
      <c r="F4652" s="42"/>
      <c r="G4652" s="42"/>
      <c r="I4652">
        <f t="shared" si="434"/>
        <v>0</v>
      </c>
      <c r="J4652">
        <f t="shared" si="435"/>
        <v>0</v>
      </c>
      <c r="L4652" s="107"/>
      <c r="M4652" s="110"/>
      <c r="N4652" s="109"/>
      <c r="P4652" s="38">
        <f t="shared" si="432"/>
        <v>0</v>
      </c>
      <c r="Q4652" s="105">
        <f t="shared" si="437"/>
        <v>0</v>
      </c>
      <c r="R4652" s="38">
        <f t="shared" si="433"/>
        <v>0</v>
      </c>
      <c r="S4652" s="40" t="str">
        <f t="shared" si="436"/>
        <v/>
      </c>
    </row>
    <row r="4653" spans="1:19">
      <c r="A4653" s="33"/>
      <c r="B4653" s="34"/>
      <c r="C4653" s="33"/>
      <c r="D4653" s="33"/>
      <c r="E4653" s="33"/>
      <c r="F4653" s="42"/>
      <c r="G4653" s="42"/>
      <c r="I4653">
        <f t="shared" si="434"/>
        <v>0</v>
      </c>
      <c r="J4653">
        <f t="shared" si="435"/>
        <v>0</v>
      </c>
      <c r="L4653" s="107"/>
      <c r="M4653" s="110"/>
      <c r="N4653" s="109"/>
      <c r="P4653" s="38">
        <f t="shared" si="432"/>
        <v>0</v>
      </c>
      <c r="Q4653" s="105">
        <f t="shared" si="437"/>
        <v>0</v>
      </c>
      <c r="R4653" s="38">
        <f t="shared" si="433"/>
        <v>0</v>
      </c>
      <c r="S4653" s="40" t="str">
        <f t="shared" si="436"/>
        <v/>
      </c>
    </row>
    <row r="4654" spans="1:19">
      <c r="A4654" s="33"/>
      <c r="B4654" s="34"/>
      <c r="C4654" s="33"/>
      <c r="D4654" s="33"/>
      <c r="E4654" s="33"/>
      <c r="F4654" s="42"/>
      <c r="G4654" s="42"/>
      <c r="I4654">
        <f t="shared" si="434"/>
        <v>0</v>
      </c>
      <c r="J4654">
        <f t="shared" si="435"/>
        <v>0</v>
      </c>
      <c r="L4654" s="107"/>
      <c r="M4654" s="110"/>
      <c r="N4654" s="109"/>
      <c r="P4654" s="38">
        <f t="shared" si="432"/>
        <v>0</v>
      </c>
      <c r="Q4654" s="105">
        <f t="shared" si="437"/>
        <v>0</v>
      </c>
      <c r="R4654" s="38">
        <f t="shared" si="433"/>
        <v>0</v>
      </c>
      <c r="S4654" s="40" t="str">
        <f t="shared" si="436"/>
        <v/>
      </c>
    </row>
    <row r="4655" spans="1:19">
      <c r="A4655" s="33"/>
      <c r="B4655" s="34"/>
      <c r="C4655" s="33"/>
      <c r="D4655" s="33"/>
      <c r="E4655" s="33"/>
      <c r="F4655" s="42"/>
      <c r="G4655" s="42"/>
      <c r="I4655">
        <f t="shared" si="434"/>
        <v>0</v>
      </c>
      <c r="J4655">
        <f t="shared" si="435"/>
        <v>0</v>
      </c>
      <c r="L4655" s="107"/>
      <c r="M4655" s="110"/>
      <c r="N4655" s="109"/>
      <c r="P4655" s="38">
        <f t="shared" si="432"/>
        <v>0</v>
      </c>
      <c r="Q4655" s="105">
        <f t="shared" si="437"/>
        <v>0</v>
      </c>
      <c r="R4655" s="38">
        <f t="shared" si="433"/>
        <v>0</v>
      </c>
      <c r="S4655" s="40" t="str">
        <f t="shared" si="436"/>
        <v/>
      </c>
    </row>
    <row r="4656" spans="1:19">
      <c r="A4656" s="33"/>
      <c r="B4656" s="34"/>
      <c r="C4656" s="33"/>
      <c r="D4656" s="33"/>
      <c r="E4656" s="33"/>
      <c r="F4656" s="42"/>
      <c r="G4656" s="42"/>
      <c r="I4656">
        <f t="shared" si="434"/>
        <v>0</v>
      </c>
      <c r="J4656">
        <f t="shared" si="435"/>
        <v>0</v>
      </c>
      <c r="L4656" s="107"/>
      <c r="M4656" s="110"/>
      <c r="N4656" s="109"/>
      <c r="P4656" s="38">
        <f t="shared" si="432"/>
        <v>0</v>
      </c>
      <c r="Q4656" s="105">
        <f t="shared" si="437"/>
        <v>0</v>
      </c>
      <c r="R4656" s="38">
        <f t="shared" si="433"/>
        <v>0</v>
      </c>
      <c r="S4656" s="40" t="str">
        <f t="shared" si="436"/>
        <v/>
      </c>
    </row>
    <row r="4657" spans="1:19">
      <c r="A4657" s="33"/>
      <c r="B4657" s="34"/>
      <c r="C4657" s="33"/>
      <c r="D4657" s="33"/>
      <c r="E4657" s="33"/>
      <c r="F4657" s="42"/>
      <c r="G4657" s="42"/>
      <c r="I4657">
        <f t="shared" si="434"/>
        <v>0</v>
      </c>
      <c r="J4657">
        <f t="shared" si="435"/>
        <v>0</v>
      </c>
      <c r="L4657" s="107"/>
      <c r="M4657" s="110"/>
      <c r="N4657" s="109"/>
      <c r="P4657" s="38">
        <f t="shared" si="432"/>
        <v>0</v>
      </c>
      <c r="Q4657" s="105">
        <f t="shared" si="437"/>
        <v>0</v>
      </c>
      <c r="R4657" s="38">
        <f t="shared" si="433"/>
        <v>0</v>
      </c>
      <c r="S4657" s="40" t="str">
        <f t="shared" si="436"/>
        <v/>
      </c>
    </row>
    <row r="4658" spans="1:19">
      <c r="A4658" s="33"/>
      <c r="B4658" s="34"/>
      <c r="C4658" s="33"/>
      <c r="D4658" s="33"/>
      <c r="E4658" s="33"/>
      <c r="F4658" s="42"/>
      <c r="G4658" s="42"/>
      <c r="I4658">
        <f t="shared" si="434"/>
        <v>0</v>
      </c>
      <c r="J4658">
        <f t="shared" si="435"/>
        <v>0</v>
      </c>
      <c r="L4658" s="107"/>
      <c r="M4658" s="110"/>
      <c r="N4658" s="109"/>
      <c r="P4658" s="38">
        <f t="shared" si="432"/>
        <v>0</v>
      </c>
      <c r="Q4658" s="105">
        <f t="shared" si="437"/>
        <v>0</v>
      </c>
      <c r="R4658" s="38">
        <f t="shared" si="433"/>
        <v>0</v>
      </c>
      <c r="S4658" s="40" t="str">
        <f t="shared" si="436"/>
        <v/>
      </c>
    </row>
    <row r="4659" spans="1:19">
      <c r="A4659" s="33"/>
      <c r="B4659" s="34"/>
      <c r="C4659" s="33"/>
      <c r="D4659" s="33"/>
      <c r="E4659" s="33"/>
      <c r="F4659" s="42"/>
      <c r="G4659" s="42"/>
      <c r="I4659">
        <f t="shared" si="434"/>
        <v>0</v>
      </c>
      <c r="J4659">
        <f t="shared" si="435"/>
        <v>0</v>
      </c>
      <c r="L4659" s="107"/>
      <c r="M4659" s="110"/>
      <c r="N4659" s="109"/>
      <c r="P4659" s="38">
        <f t="shared" si="432"/>
        <v>0</v>
      </c>
      <c r="Q4659" s="105">
        <f t="shared" si="437"/>
        <v>0</v>
      </c>
      <c r="R4659" s="38">
        <f t="shared" si="433"/>
        <v>0</v>
      </c>
      <c r="S4659" s="40" t="str">
        <f t="shared" si="436"/>
        <v/>
      </c>
    </row>
    <row r="4660" spans="1:19">
      <c r="A4660" s="33"/>
      <c r="B4660" s="34"/>
      <c r="C4660" s="33"/>
      <c r="D4660" s="33"/>
      <c r="E4660" s="33"/>
      <c r="F4660" s="42"/>
      <c r="G4660" s="42"/>
      <c r="I4660">
        <f t="shared" si="434"/>
        <v>0</v>
      </c>
      <c r="J4660">
        <f t="shared" si="435"/>
        <v>0</v>
      </c>
      <c r="L4660" s="107"/>
      <c r="M4660" s="110"/>
      <c r="N4660" s="109"/>
      <c r="P4660" s="38">
        <f t="shared" si="432"/>
        <v>0</v>
      </c>
      <c r="Q4660" s="105">
        <f t="shared" si="437"/>
        <v>0</v>
      </c>
      <c r="R4660" s="38">
        <f t="shared" si="433"/>
        <v>0</v>
      </c>
      <c r="S4660" s="40" t="str">
        <f t="shared" si="436"/>
        <v/>
      </c>
    </row>
    <row r="4661" spans="1:19">
      <c r="A4661" s="33"/>
      <c r="B4661" s="34"/>
      <c r="C4661" s="33"/>
      <c r="D4661" s="33"/>
      <c r="E4661" s="33"/>
      <c r="F4661" s="42"/>
      <c r="G4661" s="42"/>
      <c r="I4661">
        <f t="shared" si="434"/>
        <v>0</v>
      </c>
      <c r="J4661">
        <f t="shared" si="435"/>
        <v>0</v>
      </c>
      <c r="L4661" s="107"/>
      <c r="M4661" s="110"/>
      <c r="N4661" s="109"/>
      <c r="P4661" s="38">
        <f t="shared" si="432"/>
        <v>0</v>
      </c>
      <c r="Q4661" s="105">
        <f t="shared" si="437"/>
        <v>0</v>
      </c>
      <c r="R4661" s="38">
        <f t="shared" si="433"/>
        <v>0</v>
      </c>
      <c r="S4661" s="40" t="str">
        <f t="shared" si="436"/>
        <v/>
      </c>
    </row>
    <row r="4662" spans="1:19">
      <c r="A4662" s="33"/>
      <c r="B4662" s="34"/>
      <c r="C4662" s="33"/>
      <c r="D4662" s="33"/>
      <c r="E4662" s="33"/>
      <c r="F4662" s="42"/>
      <c r="G4662" s="42"/>
      <c r="I4662">
        <f t="shared" si="434"/>
        <v>0</v>
      </c>
      <c r="J4662">
        <f t="shared" si="435"/>
        <v>0</v>
      </c>
      <c r="L4662" s="107"/>
      <c r="M4662" s="110"/>
      <c r="N4662" s="109"/>
      <c r="P4662" s="38">
        <f t="shared" si="432"/>
        <v>0</v>
      </c>
      <c r="Q4662" s="105">
        <f t="shared" si="437"/>
        <v>0</v>
      </c>
      <c r="R4662" s="38">
        <f t="shared" si="433"/>
        <v>0</v>
      </c>
      <c r="S4662" s="40" t="str">
        <f t="shared" si="436"/>
        <v/>
      </c>
    </row>
    <row r="4663" spans="1:19">
      <c r="A4663" s="33"/>
      <c r="B4663" s="34"/>
      <c r="C4663" s="33"/>
      <c r="D4663" s="33"/>
      <c r="E4663" s="33"/>
      <c r="F4663" s="42"/>
      <c r="G4663" s="42"/>
      <c r="I4663">
        <f t="shared" si="434"/>
        <v>0</v>
      </c>
      <c r="J4663">
        <f t="shared" si="435"/>
        <v>0</v>
      </c>
      <c r="L4663" s="107"/>
      <c r="M4663" s="110"/>
      <c r="N4663" s="109"/>
      <c r="P4663" s="38">
        <f t="shared" ref="P4663:P4726" si="438">I4663*L4663/1000</f>
        <v>0</v>
      </c>
      <c r="Q4663" s="105">
        <f t="shared" si="437"/>
        <v>0</v>
      </c>
      <c r="R4663" s="38">
        <f t="shared" ref="R4663:R4726" si="439">J4663*N4663/1000</f>
        <v>0</v>
      </c>
      <c r="S4663" s="40" t="str">
        <f t="shared" si="436"/>
        <v/>
      </c>
    </row>
    <row r="4664" spans="1:19">
      <c r="A4664" s="33"/>
      <c r="B4664" s="34"/>
      <c r="C4664" s="33"/>
      <c r="D4664" s="33"/>
      <c r="E4664" s="33"/>
      <c r="F4664" s="42"/>
      <c r="G4664" s="42"/>
      <c r="I4664">
        <f t="shared" ref="I4664:I4727" si="440">IF(OR(E4664="R",E4664="E"),D4664,IF(D4664&gt;=E4664,D4664-E4664,0))</f>
        <v>0</v>
      </c>
      <c r="J4664">
        <f t="shared" ref="J4664:J4727" si="441">IF(OR(E4664="R",E4664="E"),0,IF(E4664&gt;D4664,E4664-D4664,0))</f>
        <v>0</v>
      </c>
      <c r="L4664" s="107"/>
      <c r="M4664" s="110"/>
      <c r="N4664" s="109"/>
      <c r="P4664" s="38">
        <f t="shared" si="438"/>
        <v>0</v>
      </c>
      <c r="Q4664" s="105">
        <f t="shared" si="437"/>
        <v>0</v>
      </c>
      <c r="R4664" s="38">
        <f t="shared" si="439"/>
        <v>0</v>
      </c>
      <c r="S4664" s="40" t="str">
        <f t="shared" si="436"/>
        <v/>
      </c>
    </row>
    <row r="4665" spans="1:19">
      <c r="A4665" s="33"/>
      <c r="B4665" s="34"/>
      <c r="C4665" s="33"/>
      <c r="D4665" s="33"/>
      <c r="E4665" s="33"/>
      <c r="F4665" s="42"/>
      <c r="G4665" s="42"/>
      <c r="I4665">
        <f t="shared" si="440"/>
        <v>0</v>
      </c>
      <c r="J4665">
        <f t="shared" si="441"/>
        <v>0</v>
      </c>
      <c r="L4665" s="107"/>
      <c r="M4665" s="110"/>
      <c r="N4665" s="109"/>
      <c r="P4665" s="38">
        <f t="shared" si="438"/>
        <v>0</v>
      </c>
      <c r="Q4665" s="105">
        <f t="shared" si="437"/>
        <v>0</v>
      </c>
      <c r="R4665" s="38">
        <f t="shared" si="439"/>
        <v>0</v>
      </c>
      <c r="S4665" s="40" t="str">
        <f t="shared" si="436"/>
        <v/>
      </c>
    </row>
    <row r="4666" spans="1:19">
      <c r="A4666" s="33"/>
      <c r="B4666" s="34"/>
      <c r="C4666" s="33"/>
      <c r="D4666" s="33"/>
      <c r="E4666" s="33"/>
      <c r="F4666" s="42"/>
      <c r="G4666" s="42"/>
      <c r="I4666">
        <f t="shared" si="440"/>
        <v>0</v>
      </c>
      <c r="J4666">
        <f t="shared" si="441"/>
        <v>0</v>
      </c>
      <c r="L4666" s="107"/>
      <c r="M4666" s="110"/>
      <c r="N4666" s="109"/>
      <c r="P4666" s="38">
        <f t="shared" si="438"/>
        <v>0</v>
      </c>
      <c r="Q4666" s="105">
        <f t="shared" si="437"/>
        <v>0</v>
      </c>
      <c r="R4666" s="38">
        <f t="shared" si="439"/>
        <v>0</v>
      </c>
      <c r="S4666" s="40" t="str">
        <f t="shared" si="436"/>
        <v/>
      </c>
    </row>
    <row r="4667" spans="1:19">
      <c r="A4667" s="33"/>
      <c r="B4667" s="34"/>
      <c r="C4667" s="33"/>
      <c r="D4667" s="33"/>
      <c r="E4667" s="33"/>
      <c r="F4667" s="42"/>
      <c r="G4667" s="42"/>
      <c r="I4667">
        <f t="shared" si="440"/>
        <v>0</v>
      </c>
      <c r="J4667">
        <f t="shared" si="441"/>
        <v>0</v>
      </c>
      <c r="L4667" s="107"/>
      <c r="M4667" s="110"/>
      <c r="N4667" s="109"/>
      <c r="P4667" s="38">
        <f t="shared" si="438"/>
        <v>0</v>
      </c>
      <c r="Q4667" s="105">
        <f t="shared" si="437"/>
        <v>0</v>
      </c>
      <c r="R4667" s="38">
        <f t="shared" si="439"/>
        <v>0</v>
      </c>
      <c r="S4667" s="40" t="str">
        <f t="shared" si="436"/>
        <v/>
      </c>
    </row>
    <row r="4668" spans="1:19">
      <c r="A4668" s="33"/>
      <c r="B4668" s="34"/>
      <c r="C4668" s="33"/>
      <c r="D4668" s="33"/>
      <c r="E4668" s="33"/>
      <c r="F4668" s="42"/>
      <c r="G4668" s="42"/>
      <c r="I4668">
        <f t="shared" si="440"/>
        <v>0</v>
      </c>
      <c r="J4668">
        <f t="shared" si="441"/>
        <v>0</v>
      </c>
      <c r="L4668" s="107"/>
      <c r="M4668" s="110"/>
      <c r="N4668" s="109"/>
      <c r="P4668" s="38">
        <f t="shared" si="438"/>
        <v>0</v>
      </c>
      <c r="Q4668" s="105">
        <f t="shared" si="437"/>
        <v>0</v>
      </c>
      <c r="R4668" s="38">
        <f t="shared" si="439"/>
        <v>0</v>
      </c>
      <c r="S4668" s="40" t="str">
        <f t="shared" si="436"/>
        <v/>
      </c>
    </row>
    <row r="4669" spans="1:19">
      <c r="A4669" s="33"/>
      <c r="B4669" s="34"/>
      <c r="C4669" s="33"/>
      <c r="D4669" s="33"/>
      <c r="E4669" s="33"/>
      <c r="F4669" s="42"/>
      <c r="G4669" s="42"/>
      <c r="I4669">
        <f t="shared" si="440"/>
        <v>0</v>
      </c>
      <c r="J4669">
        <f t="shared" si="441"/>
        <v>0</v>
      </c>
      <c r="L4669" s="107"/>
      <c r="M4669" s="110"/>
      <c r="N4669" s="109"/>
      <c r="P4669" s="38">
        <f t="shared" si="438"/>
        <v>0</v>
      </c>
      <c r="Q4669" s="105">
        <f t="shared" si="437"/>
        <v>0</v>
      </c>
      <c r="R4669" s="38">
        <f t="shared" si="439"/>
        <v>0</v>
      </c>
      <c r="S4669" s="40" t="str">
        <f t="shared" si="436"/>
        <v/>
      </c>
    </row>
    <row r="4670" spans="1:19">
      <c r="A4670" s="33"/>
      <c r="B4670" s="34"/>
      <c r="C4670" s="33"/>
      <c r="D4670" s="33"/>
      <c r="E4670" s="33"/>
      <c r="F4670" s="42"/>
      <c r="G4670" s="42"/>
      <c r="I4670">
        <f t="shared" si="440"/>
        <v>0</v>
      </c>
      <c r="J4670">
        <f t="shared" si="441"/>
        <v>0</v>
      </c>
      <c r="L4670" s="107"/>
      <c r="M4670" s="110"/>
      <c r="N4670" s="109"/>
      <c r="P4670" s="38">
        <f t="shared" si="438"/>
        <v>0</v>
      </c>
      <c r="Q4670" s="105">
        <f t="shared" si="437"/>
        <v>0</v>
      </c>
      <c r="R4670" s="38">
        <f t="shared" si="439"/>
        <v>0</v>
      </c>
      <c r="S4670" s="40" t="str">
        <f t="shared" si="436"/>
        <v/>
      </c>
    </row>
    <row r="4671" spans="1:19">
      <c r="A4671" s="33"/>
      <c r="B4671" s="34"/>
      <c r="C4671" s="33"/>
      <c r="D4671" s="33"/>
      <c r="E4671" s="33"/>
      <c r="F4671" s="42"/>
      <c r="G4671" s="42"/>
      <c r="I4671">
        <f t="shared" si="440"/>
        <v>0</v>
      </c>
      <c r="J4671">
        <f t="shared" si="441"/>
        <v>0</v>
      </c>
      <c r="L4671" s="107"/>
      <c r="M4671" s="110"/>
      <c r="N4671" s="109"/>
      <c r="P4671" s="38">
        <f t="shared" si="438"/>
        <v>0</v>
      </c>
      <c r="Q4671" s="105">
        <f t="shared" si="437"/>
        <v>0</v>
      </c>
      <c r="R4671" s="38">
        <f t="shared" si="439"/>
        <v>0</v>
      </c>
      <c r="S4671" s="40" t="str">
        <f t="shared" si="436"/>
        <v/>
      </c>
    </row>
    <row r="4672" spans="1:19">
      <c r="A4672" s="33"/>
      <c r="B4672" s="34"/>
      <c r="C4672" s="33"/>
      <c r="D4672" s="33"/>
      <c r="E4672" s="33"/>
      <c r="F4672" s="42"/>
      <c r="G4672" s="42"/>
      <c r="I4672">
        <f t="shared" si="440"/>
        <v>0</v>
      </c>
      <c r="J4672">
        <f t="shared" si="441"/>
        <v>0</v>
      </c>
      <c r="L4672" s="107"/>
      <c r="M4672" s="110"/>
      <c r="N4672" s="109"/>
      <c r="P4672" s="38">
        <f t="shared" si="438"/>
        <v>0</v>
      </c>
      <c r="Q4672" s="105">
        <f t="shared" si="437"/>
        <v>0</v>
      </c>
      <c r="R4672" s="38">
        <f t="shared" si="439"/>
        <v>0</v>
      </c>
      <c r="S4672" s="40" t="str">
        <f t="shared" si="436"/>
        <v/>
      </c>
    </row>
    <row r="4673" spans="1:19">
      <c r="A4673" s="33"/>
      <c r="B4673" s="34"/>
      <c r="C4673" s="33"/>
      <c r="D4673" s="33"/>
      <c r="E4673" s="33"/>
      <c r="F4673" s="42"/>
      <c r="G4673" s="42"/>
      <c r="I4673">
        <f t="shared" si="440"/>
        <v>0</v>
      </c>
      <c r="J4673">
        <f t="shared" si="441"/>
        <v>0</v>
      </c>
      <c r="L4673" s="107"/>
      <c r="M4673" s="110"/>
      <c r="N4673" s="109"/>
      <c r="P4673" s="38">
        <f t="shared" si="438"/>
        <v>0</v>
      </c>
      <c r="Q4673" s="105">
        <f t="shared" si="437"/>
        <v>0</v>
      </c>
      <c r="R4673" s="38">
        <f t="shared" si="439"/>
        <v>0</v>
      </c>
      <c r="S4673" s="40" t="str">
        <f t="shared" si="436"/>
        <v/>
      </c>
    </row>
    <row r="4674" spans="1:19">
      <c r="A4674" s="33"/>
      <c r="B4674" s="34"/>
      <c r="C4674" s="33"/>
      <c r="D4674" s="33"/>
      <c r="E4674" s="33"/>
      <c r="F4674" s="42"/>
      <c r="G4674" s="42"/>
      <c r="I4674">
        <f t="shared" si="440"/>
        <v>0</v>
      </c>
      <c r="J4674">
        <f t="shared" si="441"/>
        <v>0</v>
      </c>
      <c r="L4674" s="107"/>
      <c r="M4674" s="110"/>
      <c r="N4674" s="109"/>
      <c r="P4674" s="38">
        <f t="shared" si="438"/>
        <v>0</v>
      </c>
      <c r="Q4674" s="105">
        <f t="shared" si="437"/>
        <v>0</v>
      </c>
      <c r="R4674" s="38">
        <f t="shared" si="439"/>
        <v>0</v>
      </c>
      <c r="S4674" s="40" t="str">
        <f t="shared" si="436"/>
        <v/>
      </c>
    </row>
    <row r="4675" spans="1:19">
      <c r="A4675" s="33"/>
      <c r="B4675" s="34"/>
      <c r="C4675" s="33"/>
      <c r="D4675" s="33"/>
      <c r="E4675" s="33"/>
      <c r="F4675" s="42"/>
      <c r="G4675" s="42"/>
      <c r="I4675">
        <f t="shared" si="440"/>
        <v>0</v>
      </c>
      <c r="J4675">
        <f t="shared" si="441"/>
        <v>0</v>
      </c>
      <c r="L4675" s="107"/>
      <c r="M4675" s="110"/>
      <c r="N4675" s="109"/>
      <c r="P4675" s="38">
        <f t="shared" si="438"/>
        <v>0</v>
      </c>
      <c r="Q4675" s="105">
        <f t="shared" si="437"/>
        <v>0</v>
      </c>
      <c r="R4675" s="38">
        <f t="shared" si="439"/>
        <v>0</v>
      </c>
      <c r="S4675" s="40" t="str">
        <f t="shared" si="436"/>
        <v/>
      </c>
    </row>
    <row r="4676" spans="1:19">
      <c r="A4676" s="33"/>
      <c r="B4676" s="34"/>
      <c r="C4676" s="33"/>
      <c r="D4676" s="33"/>
      <c r="E4676" s="33"/>
      <c r="F4676" s="42"/>
      <c r="G4676" s="42"/>
      <c r="I4676">
        <f t="shared" si="440"/>
        <v>0</v>
      </c>
      <c r="J4676">
        <f t="shared" si="441"/>
        <v>0</v>
      </c>
      <c r="L4676" s="107"/>
      <c r="M4676" s="110"/>
      <c r="N4676" s="109"/>
      <c r="P4676" s="38">
        <f t="shared" si="438"/>
        <v>0</v>
      </c>
      <c r="Q4676" s="105">
        <f t="shared" si="437"/>
        <v>0</v>
      </c>
      <c r="R4676" s="38">
        <f t="shared" si="439"/>
        <v>0</v>
      </c>
      <c r="S4676" s="40" t="str">
        <f t="shared" si="436"/>
        <v/>
      </c>
    </row>
    <row r="4677" spans="1:19">
      <c r="A4677" s="33"/>
      <c r="B4677" s="34"/>
      <c r="C4677" s="33"/>
      <c r="D4677" s="33"/>
      <c r="E4677" s="33"/>
      <c r="F4677" s="42"/>
      <c r="G4677" s="42"/>
      <c r="I4677">
        <f t="shared" si="440"/>
        <v>0</v>
      </c>
      <c r="J4677">
        <f t="shared" si="441"/>
        <v>0</v>
      </c>
      <c r="L4677" s="107"/>
      <c r="M4677" s="110"/>
      <c r="N4677" s="109"/>
      <c r="P4677" s="38">
        <f t="shared" si="438"/>
        <v>0</v>
      </c>
      <c r="Q4677" s="105">
        <f t="shared" si="437"/>
        <v>0</v>
      </c>
      <c r="R4677" s="38">
        <f t="shared" si="439"/>
        <v>0</v>
      </c>
      <c r="S4677" s="40" t="str">
        <f t="shared" si="436"/>
        <v/>
      </c>
    </row>
    <row r="4678" spans="1:19">
      <c r="A4678" s="33"/>
      <c r="B4678" s="34"/>
      <c r="C4678" s="33"/>
      <c r="D4678" s="33"/>
      <c r="E4678" s="33"/>
      <c r="F4678" s="42"/>
      <c r="G4678" s="42"/>
      <c r="I4678">
        <f t="shared" si="440"/>
        <v>0</v>
      </c>
      <c r="J4678">
        <f t="shared" si="441"/>
        <v>0</v>
      </c>
      <c r="L4678" s="107"/>
      <c r="M4678" s="110"/>
      <c r="N4678" s="109"/>
      <c r="P4678" s="38">
        <f t="shared" si="438"/>
        <v>0</v>
      </c>
      <c r="Q4678" s="105">
        <f t="shared" si="437"/>
        <v>0</v>
      </c>
      <c r="R4678" s="38">
        <f t="shared" si="439"/>
        <v>0</v>
      </c>
      <c r="S4678" s="40" t="str">
        <f t="shared" si="436"/>
        <v/>
      </c>
    </row>
    <row r="4679" spans="1:19">
      <c r="A4679" s="33"/>
      <c r="B4679" s="34"/>
      <c r="C4679" s="33"/>
      <c r="D4679" s="33"/>
      <c r="E4679" s="33"/>
      <c r="F4679" s="42"/>
      <c r="G4679" s="42"/>
      <c r="I4679">
        <f t="shared" si="440"/>
        <v>0</v>
      </c>
      <c r="J4679">
        <f t="shared" si="441"/>
        <v>0</v>
      </c>
      <c r="L4679" s="107"/>
      <c r="M4679" s="110"/>
      <c r="N4679" s="109"/>
      <c r="P4679" s="38">
        <f t="shared" si="438"/>
        <v>0</v>
      </c>
      <c r="Q4679" s="105">
        <f t="shared" si="437"/>
        <v>0</v>
      </c>
      <c r="R4679" s="38">
        <f t="shared" si="439"/>
        <v>0</v>
      </c>
      <c r="S4679" s="40" t="str">
        <f t="shared" ref="S4679:S4742" si="442">IF(C4679=1,SUM(R4679:R4702)-SUM(P4679:P4702),"")</f>
        <v/>
      </c>
    </row>
    <row r="4680" spans="1:19">
      <c r="A4680" s="33"/>
      <c r="B4680" s="34"/>
      <c r="C4680" s="33"/>
      <c r="D4680" s="33"/>
      <c r="E4680" s="33"/>
      <c r="F4680" s="42"/>
      <c r="G4680" s="42"/>
      <c r="I4680">
        <f t="shared" si="440"/>
        <v>0</v>
      </c>
      <c r="J4680">
        <f t="shared" si="441"/>
        <v>0</v>
      </c>
      <c r="L4680" s="107"/>
      <c r="M4680" s="110"/>
      <c r="N4680" s="109"/>
      <c r="P4680" s="38">
        <f t="shared" si="438"/>
        <v>0</v>
      </c>
      <c r="Q4680" s="105">
        <f t="shared" ref="Q4680:Q4743" si="443">I4680*M4680/1000</f>
        <v>0</v>
      </c>
      <c r="R4680" s="38">
        <f t="shared" si="439"/>
        <v>0</v>
      </c>
      <c r="S4680" s="40" t="str">
        <f t="shared" si="442"/>
        <v/>
      </c>
    </row>
    <row r="4681" spans="1:19">
      <c r="A4681" s="33"/>
      <c r="B4681" s="34"/>
      <c r="C4681" s="33"/>
      <c r="D4681" s="33"/>
      <c r="E4681" s="33"/>
      <c r="F4681" s="42"/>
      <c r="G4681" s="42"/>
      <c r="I4681">
        <f t="shared" si="440"/>
        <v>0</v>
      </c>
      <c r="J4681">
        <f t="shared" si="441"/>
        <v>0</v>
      </c>
      <c r="L4681" s="107"/>
      <c r="M4681" s="110"/>
      <c r="N4681" s="109"/>
      <c r="P4681" s="38">
        <f t="shared" si="438"/>
        <v>0</v>
      </c>
      <c r="Q4681" s="105">
        <f t="shared" si="443"/>
        <v>0</v>
      </c>
      <c r="R4681" s="38">
        <f t="shared" si="439"/>
        <v>0</v>
      </c>
      <c r="S4681" s="40" t="str">
        <f t="shared" si="442"/>
        <v/>
      </c>
    </row>
    <row r="4682" spans="1:19">
      <c r="A4682" s="33"/>
      <c r="B4682" s="34"/>
      <c r="C4682" s="33"/>
      <c r="D4682" s="33"/>
      <c r="E4682" s="33"/>
      <c r="F4682" s="42"/>
      <c r="G4682" s="42"/>
      <c r="I4682">
        <f t="shared" si="440"/>
        <v>0</v>
      </c>
      <c r="J4682">
        <f t="shared" si="441"/>
        <v>0</v>
      </c>
      <c r="L4682" s="107"/>
      <c r="M4682" s="110"/>
      <c r="N4682" s="109"/>
      <c r="P4682" s="38">
        <f t="shared" si="438"/>
        <v>0</v>
      </c>
      <c r="Q4682" s="105">
        <f t="shared" si="443"/>
        <v>0</v>
      </c>
      <c r="R4682" s="38">
        <f t="shared" si="439"/>
        <v>0</v>
      </c>
      <c r="S4682" s="40" t="str">
        <f t="shared" si="442"/>
        <v/>
      </c>
    </row>
    <row r="4683" spans="1:19">
      <c r="A4683" s="33"/>
      <c r="B4683" s="34"/>
      <c r="C4683" s="33"/>
      <c r="D4683" s="33"/>
      <c r="E4683" s="33"/>
      <c r="F4683" s="42"/>
      <c r="G4683" s="42"/>
      <c r="I4683">
        <f t="shared" si="440"/>
        <v>0</v>
      </c>
      <c r="J4683">
        <f t="shared" si="441"/>
        <v>0</v>
      </c>
      <c r="L4683" s="107"/>
      <c r="M4683" s="110"/>
      <c r="N4683" s="109"/>
      <c r="P4683" s="38">
        <f t="shared" si="438"/>
        <v>0</v>
      </c>
      <c r="Q4683" s="105">
        <f t="shared" si="443"/>
        <v>0</v>
      </c>
      <c r="R4683" s="38">
        <f t="shared" si="439"/>
        <v>0</v>
      </c>
      <c r="S4683" s="40" t="str">
        <f t="shared" si="442"/>
        <v/>
      </c>
    </row>
    <row r="4684" spans="1:19">
      <c r="A4684" s="33"/>
      <c r="B4684" s="34"/>
      <c r="C4684" s="33"/>
      <c r="D4684" s="33"/>
      <c r="E4684" s="33"/>
      <c r="F4684" s="42"/>
      <c r="G4684" s="42"/>
      <c r="I4684">
        <f t="shared" si="440"/>
        <v>0</v>
      </c>
      <c r="J4684">
        <f t="shared" si="441"/>
        <v>0</v>
      </c>
      <c r="L4684" s="107"/>
      <c r="M4684" s="110"/>
      <c r="N4684" s="109"/>
      <c r="P4684" s="38">
        <f t="shared" si="438"/>
        <v>0</v>
      </c>
      <c r="Q4684" s="105">
        <f t="shared" si="443"/>
        <v>0</v>
      </c>
      <c r="R4684" s="38">
        <f t="shared" si="439"/>
        <v>0</v>
      </c>
      <c r="S4684" s="40" t="str">
        <f t="shared" si="442"/>
        <v/>
      </c>
    </row>
    <row r="4685" spans="1:19">
      <c r="A4685" s="33"/>
      <c r="B4685" s="34"/>
      <c r="C4685" s="33"/>
      <c r="D4685" s="33"/>
      <c r="E4685" s="33"/>
      <c r="F4685" s="42"/>
      <c r="G4685" s="42"/>
      <c r="I4685">
        <f t="shared" si="440"/>
        <v>0</v>
      </c>
      <c r="J4685">
        <f t="shared" si="441"/>
        <v>0</v>
      </c>
      <c r="L4685" s="107"/>
      <c r="M4685" s="110"/>
      <c r="N4685" s="109"/>
      <c r="P4685" s="38">
        <f t="shared" si="438"/>
        <v>0</v>
      </c>
      <c r="Q4685" s="105">
        <f t="shared" si="443"/>
        <v>0</v>
      </c>
      <c r="R4685" s="38">
        <f t="shared" si="439"/>
        <v>0</v>
      </c>
      <c r="S4685" s="40" t="str">
        <f t="shared" si="442"/>
        <v/>
      </c>
    </row>
    <row r="4686" spans="1:19">
      <c r="A4686" s="33"/>
      <c r="B4686" s="34"/>
      <c r="C4686" s="33"/>
      <c r="D4686" s="33"/>
      <c r="E4686" s="33"/>
      <c r="F4686" s="42"/>
      <c r="G4686" s="42"/>
      <c r="I4686">
        <f t="shared" si="440"/>
        <v>0</v>
      </c>
      <c r="J4686">
        <f t="shared" si="441"/>
        <v>0</v>
      </c>
      <c r="L4686" s="107"/>
      <c r="M4686" s="110"/>
      <c r="N4686" s="109"/>
      <c r="P4686" s="38">
        <f t="shared" si="438"/>
        <v>0</v>
      </c>
      <c r="Q4686" s="105">
        <f t="shared" si="443"/>
        <v>0</v>
      </c>
      <c r="R4686" s="38">
        <f t="shared" si="439"/>
        <v>0</v>
      </c>
      <c r="S4686" s="40" t="str">
        <f t="shared" si="442"/>
        <v/>
      </c>
    </row>
    <row r="4687" spans="1:19">
      <c r="A4687" s="33"/>
      <c r="B4687" s="34"/>
      <c r="C4687" s="33"/>
      <c r="D4687" s="33"/>
      <c r="E4687" s="33"/>
      <c r="F4687" s="42"/>
      <c r="G4687" s="42"/>
      <c r="I4687">
        <f t="shared" si="440"/>
        <v>0</v>
      </c>
      <c r="J4687">
        <f t="shared" si="441"/>
        <v>0</v>
      </c>
      <c r="L4687" s="107"/>
      <c r="M4687" s="110"/>
      <c r="N4687" s="109"/>
      <c r="P4687" s="38">
        <f t="shared" si="438"/>
        <v>0</v>
      </c>
      <c r="Q4687" s="105">
        <f t="shared" si="443"/>
        <v>0</v>
      </c>
      <c r="R4687" s="38">
        <f t="shared" si="439"/>
        <v>0</v>
      </c>
      <c r="S4687" s="40" t="str">
        <f t="shared" si="442"/>
        <v/>
      </c>
    </row>
    <row r="4688" spans="1:19">
      <c r="A4688" s="33"/>
      <c r="B4688" s="34"/>
      <c r="C4688" s="33"/>
      <c r="D4688" s="33"/>
      <c r="E4688" s="33"/>
      <c r="F4688" s="42"/>
      <c r="G4688" s="42"/>
      <c r="I4688">
        <f t="shared" si="440"/>
        <v>0</v>
      </c>
      <c r="J4688">
        <f t="shared" si="441"/>
        <v>0</v>
      </c>
      <c r="L4688" s="107"/>
      <c r="M4688" s="110"/>
      <c r="N4688" s="109"/>
      <c r="P4688" s="38">
        <f t="shared" si="438"/>
        <v>0</v>
      </c>
      <c r="Q4688" s="105">
        <f t="shared" si="443"/>
        <v>0</v>
      </c>
      <c r="R4688" s="38">
        <f t="shared" si="439"/>
        <v>0</v>
      </c>
      <c r="S4688" s="40" t="str">
        <f t="shared" si="442"/>
        <v/>
      </c>
    </row>
    <row r="4689" spans="1:19">
      <c r="A4689" s="33"/>
      <c r="B4689" s="34"/>
      <c r="C4689" s="33"/>
      <c r="D4689" s="33"/>
      <c r="E4689" s="33"/>
      <c r="F4689" s="42"/>
      <c r="G4689" s="42"/>
      <c r="I4689">
        <f t="shared" si="440"/>
        <v>0</v>
      </c>
      <c r="J4689">
        <f t="shared" si="441"/>
        <v>0</v>
      </c>
      <c r="L4689" s="107"/>
      <c r="M4689" s="110"/>
      <c r="N4689" s="109"/>
      <c r="P4689" s="38">
        <f t="shared" si="438"/>
        <v>0</v>
      </c>
      <c r="Q4689" s="105">
        <f t="shared" si="443"/>
        <v>0</v>
      </c>
      <c r="R4689" s="38">
        <f t="shared" si="439"/>
        <v>0</v>
      </c>
      <c r="S4689" s="40" t="str">
        <f t="shared" si="442"/>
        <v/>
      </c>
    </row>
    <row r="4690" spans="1:19">
      <c r="A4690" s="33"/>
      <c r="B4690" s="34"/>
      <c r="C4690" s="33"/>
      <c r="D4690" s="33"/>
      <c r="E4690" s="33"/>
      <c r="F4690" s="42"/>
      <c r="G4690" s="42"/>
      <c r="I4690">
        <f t="shared" si="440"/>
        <v>0</v>
      </c>
      <c r="J4690">
        <f t="shared" si="441"/>
        <v>0</v>
      </c>
      <c r="L4690" s="107"/>
      <c r="M4690" s="110"/>
      <c r="N4690" s="109"/>
      <c r="P4690" s="38">
        <f t="shared" si="438"/>
        <v>0</v>
      </c>
      <c r="Q4690" s="105">
        <f t="shared" si="443"/>
        <v>0</v>
      </c>
      <c r="R4690" s="38">
        <f t="shared" si="439"/>
        <v>0</v>
      </c>
      <c r="S4690" s="40" t="str">
        <f t="shared" si="442"/>
        <v/>
      </c>
    </row>
    <row r="4691" spans="1:19">
      <c r="A4691" s="33"/>
      <c r="B4691" s="34"/>
      <c r="C4691" s="33"/>
      <c r="D4691" s="33"/>
      <c r="E4691" s="33"/>
      <c r="F4691" s="42"/>
      <c r="G4691" s="42"/>
      <c r="I4691">
        <f t="shared" si="440"/>
        <v>0</v>
      </c>
      <c r="J4691">
        <f t="shared" si="441"/>
        <v>0</v>
      </c>
      <c r="L4691" s="107"/>
      <c r="M4691" s="110"/>
      <c r="N4691" s="109"/>
      <c r="P4691" s="38">
        <f t="shared" si="438"/>
        <v>0</v>
      </c>
      <c r="Q4691" s="105">
        <f t="shared" si="443"/>
        <v>0</v>
      </c>
      <c r="R4691" s="38">
        <f t="shared" si="439"/>
        <v>0</v>
      </c>
      <c r="S4691" s="40" t="str">
        <f t="shared" si="442"/>
        <v/>
      </c>
    </row>
    <row r="4692" spans="1:19">
      <c r="A4692" s="33"/>
      <c r="B4692" s="34"/>
      <c r="C4692" s="33"/>
      <c r="D4692" s="33"/>
      <c r="E4692" s="33"/>
      <c r="F4692" s="42"/>
      <c r="G4692" s="42"/>
      <c r="I4692">
        <f t="shared" si="440"/>
        <v>0</v>
      </c>
      <c r="J4692">
        <f t="shared" si="441"/>
        <v>0</v>
      </c>
      <c r="L4692" s="107"/>
      <c r="M4692" s="110"/>
      <c r="N4692" s="109"/>
      <c r="P4692" s="38">
        <f t="shared" si="438"/>
        <v>0</v>
      </c>
      <c r="Q4692" s="105">
        <f t="shared" si="443"/>
        <v>0</v>
      </c>
      <c r="R4692" s="38">
        <f t="shared" si="439"/>
        <v>0</v>
      </c>
      <c r="S4692" s="40" t="str">
        <f t="shared" si="442"/>
        <v/>
      </c>
    </row>
    <row r="4693" spans="1:19">
      <c r="A4693" s="33"/>
      <c r="B4693" s="34"/>
      <c r="C4693" s="33"/>
      <c r="D4693" s="33"/>
      <c r="E4693" s="33"/>
      <c r="F4693" s="42"/>
      <c r="G4693" s="42"/>
      <c r="I4693">
        <f t="shared" si="440"/>
        <v>0</v>
      </c>
      <c r="J4693">
        <f t="shared" si="441"/>
        <v>0</v>
      </c>
      <c r="L4693" s="107"/>
      <c r="M4693" s="110"/>
      <c r="N4693" s="109"/>
      <c r="P4693" s="38">
        <f t="shared" si="438"/>
        <v>0</v>
      </c>
      <c r="Q4693" s="105">
        <f t="shared" si="443"/>
        <v>0</v>
      </c>
      <c r="R4693" s="38">
        <f t="shared" si="439"/>
        <v>0</v>
      </c>
      <c r="S4693" s="40" t="str">
        <f t="shared" si="442"/>
        <v/>
      </c>
    </row>
    <row r="4694" spans="1:19">
      <c r="A4694" s="33"/>
      <c r="B4694" s="34"/>
      <c r="C4694" s="33"/>
      <c r="D4694" s="33"/>
      <c r="E4694" s="33"/>
      <c r="F4694" s="42"/>
      <c r="G4694" s="42"/>
      <c r="I4694">
        <f t="shared" si="440"/>
        <v>0</v>
      </c>
      <c r="J4694">
        <f t="shared" si="441"/>
        <v>0</v>
      </c>
      <c r="L4694" s="107"/>
      <c r="M4694" s="110"/>
      <c r="N4694" s="109"/>
      <c r="P4694" s="38">
        <f t="shared" si="438"/>
        <v>0</v>
      </c>
      <c r="Q4694" s="105">
        <f t="shared" si="443"/>
        <v>0</v>
      </c>
      <c r="R4694" s="38">
        <f t="shared" si="439"/>
        <v>0</v>
      </c>
      <c r="S4694" s="40" t="str">
        <f t="shared" si="442"/>
        <v/>
      </c>
    </row>
    <row r="4695" spans="1:19">
      <c r="A4695" s="33"/>
      <c r="B4695" s="34"/>
      <c r="C4695" s="33"/>
      <c r="D4695" s="33"/>
      <c r="E4695" s="33"/>
      <c r="F4695" s="42"/>
      <c r="G4695" s="42"/>
      <c r="I4695">
        <f t="shared" si="440"/>
        <v>0</v>
      </c>
      <c r="J4695">
        <f t="shared" si="441"/>
        <v>0</v>
      </c>
      <c r="L4695" s="107"/>
      <c r="M4695" s="110"/>
      <c r="N4695" s="109"/>
      <c r="P4695" s="38">
        <f t="shared" si="438"/>
        <v>0</v>
      </c>
      <c r="Q4695" s="105">
        <f t="shared" si="443"/>
        <v>0</v>
      </c>
      <c r="R4695" s="38">
        <f t="shared" si="439"/>
        <v>0</v>
      </c>
      <c r="S4695" s="40" t="str">
        <f t="shared" si="442"/>
        <v/>
      </c>
    </row>
    <row r="4696" spans="1:19">
      <c r="A4696" s="33"/>
      <c r="B4696" s="34"/>
      <c r="C4696" s="33"/>
      <c r="D4696" s="33"/>
      <c r="E4696" s="33"/>
      <c r="F4696" s="42"/>
      <c r="G4696" s="42"/>
      <c r="I4696">
        <f t="shared" si="440"/>
        <v>0</v>
      </c>
      <c r="J4696">
        <f t="shared" si="441"/>
        <v>0</v>
      </c>
      <c r="L4696" s="107"/>
      <c r="M4696" s="110"/>
      <c r="N4696" s="109"/>
      <c r="P4696" s="38">
        <f t="shared" si="438"/>
        <v>0</v>
      </c>
      <c r="Q4696" s="105">
        <f t="shared" si="443"/>
        <v>0</v>
      </c>
      <c r="R4696" s="38">
        <f t="shared" si="439"/>
        <v>0</v>
      </c>
      <c r="S4696" s="40" t="str">
        <f t="shared" si="442"/>
        <v/>
      </c>
    </row>
    <row r="4697" spans="1:19">
      <c r="A4697" s="33"/>
      <c r="B4697" s="34"/>
      <c r="C4697" s="33"/>
      <c r="D4697" s="33"/>
      <c r="E4697" s="33"/>
      <c r="F4697" s="42"/>
      <c r="G4697" s="42"/>
      <c r="I4697">
        <f t="shared" si="440"/>
        <v>0</v>
      </c>
      <c r="J4697">
        <f t="shared" si="441"/>
        <v>0</v>
      </c>
      <c r="L4697" s="107"/>
      <c r="M4697" s="110"/>
      <c r="N4697" s="109"/>
      <c r="P4697" s="38">
        <f t="shared" si="438"/>
        <v>0</v>
      </c>
      <c r="Q4697" s="105">
        <f t="shared" si="443"/>
        <v>0</v>
      </c>
      <c r="R4697" s="38">
        <f t="shared" si="439"/>
        <v>0</v>
      </c>
      <c r="S4697" s="40" t="str">
        <f t="shared" si="442"/>
        <v/>
      </c>
    </row>
    <row r="4698" spans="1:19">
      <c r="A4698" s="33"/>
      <c r="B4698" s="34"/>
      <c r="C4698" s="33"/>
      <c r="D4698" s="33"/>
      <c r="E4698" s="33"/>
      <c r="F4698" s="42"/>
      <c r="G4698" s="42"/>
      <c r="I4698">
        <f t="shared" si="440"/>
        <v>0</v>
      </c>
      <c r="J4698">
        <f t="shared" si="441"/>
        <v>0</v>
      </c>
      <c r="L4698" s="107"/>
      <c r="M4698" s="110"/>
      <c r="N4698" s="109"/>
      <c r="P4698" s="38">
        <f t="shared" si="438"/>
        <v>0</v>
      </c>
      <c r="Q4698" s="105">
        <f t="shared" si="443"/>
        <v>0</v>
      </c>
      <c r="R4698" s="38">
        <f t="shared" si="439"/>
        <v>0</v>
      </c>
      <c r="S4698" s="40" t="str">
        <f t="shared" si="442"/>
        <v/>
      </c>
    </row>
    <row r="4699" spans="1:19">
      <c r="A4699" s="33"/>
      <c r="B4699" s="34"/>
      <c r="C4699" s="33"/>
      <c r="D4699" s="33"/>
      <c r="E4699" s="33"/>
      <c r="F4699" s="42"/>
      <c r="G4699" s="42"/>
      <c r="I4699">
        <f t="shared" si="440"/>
        <v>0</v>
      </c>
      <c r="J4699">
        <f t="shared" si="441"/>
        <v>0</v>
      </c>
      <c r="L4699" s="107"/>
      <c r="M4699" s="110"/>
      <c r="N4699" s="109"/>
      <c r="P4699" s="38">
        <f t="shared" si="438"/>
        <v>0</v>
      </c>
      <c r="Q4699" s="105">
        <f t="shared" si="443"/>
        <v>0</v>
      </c>
      <c r="R4699" s="38">
        <f t="shared" si="439"/>
        <v>0</v>
      </c>
      <c r="S4699" s="40" t="str">
        <f t="shared" si="442"/>
        <v/>
      </c>
    </row>
    <row r="4700" spans="1:19">
      <c r="A4700" s="33"/>
      <c r="B4700" s="34"/>
      <c r="C4700" s="33"/>
      <c r="D4700" s="33"/>
      <c r="E4700" s="33"/>
      <c r="F4700" s="42"/>
      <c r="G4700" s="42"/>
      <c r="I4700">
        <f t="shared" si="440"/>
        <v>0</v>
      </c>
      <c r="J4700">
        <f t="shared" si="441"/>
        <v>0</v>
      </c>
      <c r="L4700" s="107"/>
      <c r="M4700" s="110"/>
      <c r="N4700" s="109"/>
      <c r="P4700" s="38">
        <f t="shared" si="438"/>
        <v>0</v>
      </c>
      <c r="Q4700" s="105">
        <f t="shared" si="443"/>
        <v>0</v>
      </c>
      <c r="R4700" s="38">
        <f t="shared" si="439"/>
        <v>0</v>
      </c>
      <c r="S4700" s="40" t="str">
        <f t="shared" si="442"/>
        <v/>
      </c>
    </row>
    <row r="4701" spans="1:19">
      <c r="A4701" s="33"/>
      <c r="B4701" s="34"/>
      <c r="C4701" s="33"/>
      <c r="D4701" s="33"/>
      <c r="E4701" s="33"/>
      <c r="F4701" s="42"/>
      <c r="G4701" s="42"/>
      <c r="I4701">
        <f t="shared" si="440"/>
        <v>0</v>
      </c>
      <c r="J4701">
        <f t="shared" si="441"/>
        <v>0</v>
      </c>
      <c r="L4701" s="107"/>
      <c r="M4701" s="110"/>
      <c r="N4701" s="109"/>
      <c r="P4701" s="38">
        <f t="shared" si="438"/>
        <v>0</v>
      </c>
      <c r="Q4701" s="105">
        <f t="shared" si="443"/>
        <v>0</v>
      </c>
      <c r="R4701" s="38">
        <f t="shared" si="439"/>
        <v>0</v>
      </c>
      <c r="S4701" s="40" t="str">
        <f t="shared" si="442"/>
        <v/>
      </c>
    </row>
    <row r="4702" spans="1:19">
      <c r="A4702" s="33"/>
      <c r="B4702" s="34"/>
      <c r="C4702" s="33"/>
      <c r="D4702" s="33"/>
      <c r="E4702" s="33"/>
      <c r="F4702" s="42"/>
      <c r="G4702" s="42"/>
      <c r="I4702">
        <f t="shared" si="440"/>
        <v>0</v>
      </c>
      <c r="J4702">
        <f t="shared" si="441"/>
        <v>0</v>
      </c>
      <c r="L4702" s="107"/>
      <c r="M4702" s="110"/>
      <c r="N4702" s="109"/>
      <c r="P4702" s="38">
        <f t="shared" si="438"/>
        <v>0</v>
      </c>
      <c r="Q4702" s="105">
        <f t="shared" si="443"/>
        <v>0</v>
      </c>
      <c r="R4702" s="38">
        <f t="shared" si="439"/>
        <v>0</v>
      </c>
      <c r="S4702" s="40" t="str">
        <f t="shared" si="442"/>
        <v/>
      </c>
    </row>
    <row r="4703" spans="1:19">
      <c r="A4703" s="33"/>
      <c r="B4703" s="34"/>
      <c r="C4703" s="33"/>
      <c r="D4703" s="33"/>
      <c r="E4703" s="33"/>
      <c r="F4703" s="42"/>
      <c r="G4703" s="42"/>
      <c r="I4703">
        <f t="shared" si="440"/>
        <v>0</v>
      </c>
      <c r="J4703">
        <f t="shared" si="441"/>
        <v>0</v>
      </c>
      <c r="L4703" s="107"/>
      <c r="M4703" s="110"/>
      <c r="N4703" s="109"/>
      <c r="P4703" s="38">
        <f t="shared" si="438"/>
        <v>0</v>
      </c>
      <c r="Q4703" s="105">
        <f t="shared" si="443"/>
        <v>0</v>
      </c>
      <c r="R4703" s="38">
        <f t="shared" si="439"/>
        <v>0</v>
      </c>
      <c r="S4703" s="40" t="str">
        <f t="shared" si="442"/>
        <v/>
      </c>
    </row>
    <row r="4704" spans="1:19">
      <c r="A4704" s="33"/>
      <c r="B4704" s="34"/>
      <c r="C4704" s="33"/>
      <c r="D4704" s="33"/>
      <c r="E4704" s="33"/>
      <c r="F4704" s="42"/>
      <c r="G4704" s="42"/>
      <c r="I4704">
        <f t="shared" si="440"/>
        <v>0</v>
      </c>
      <c r="J4704">
        <f t="shared" si="441"/>
        <v>0</v>
      </c>
      <c r="L4704" s="107"/>
      <c r="M4704" s="110"/>
      <c r="N4704" s="109"/>
      <c r="P4704" s="38">
        <f t="shared" si="438"/>
        <v>0</v>
      </c>
      <c r="Q4704" s="105">
        <f t="shared" si="443"/>
        <v>0</v>
      </c>
      <c r="R4704" s="38">
        <f t="shared" si="439"/>
        <v>0</v>
      </c>
      <c r="S4704" s="40" t="str">
        <f t="shared" si="442"/>
        <v/>
      </c>
    </row>
    <row r="4705" spans="1:19">
      <c r="A4705" s="33"/>
      <c r="B4705" s="34"/>
      <c r="C4705" s="33"/>
      <c r="D4705" s="33"/>
      <c r="E4705" s="33"/>
      <c r="F4705" s="42"/>
      <c r="G4705" s="42"/>
      <c r="I4705">
        <f t="shared" si="440"/>
        <v>0</v>
      </c>
      <c r="J4705">
        <f t="shared" si="441"/>
        <v>0</v>
      </c>
      <c r="L4705" s="107"/>
      <c r="M4705" s="110"/>
      <c r="N4705" s="109"/>
      <c r="P4705" s="38">
        <f t="shared" si="438"/>
        <v>0</v>
      </c>
      <c r="Q4705" s="105">
        <f t="shared" si="443"/>
        <v>0</v>
      </c>
      <c r="R4705" s="38">
        <f t="shared" si="439"/>
        <v>0</v>
      </c>
      <c r="S4705" s="40" t="str">
        <f t="shared" si="442"/>
        <v/>
      </c>
    </row>
    <row r="4706" spans="1:19">
      <c r="A4706" s="33"/>
      <c r="B4706" s="34"/>
      <c r="C4706" s="33"/>
      <c r="D4706" s="33"/>
      <c r="E4706" s="33"/>
      <c r="F4706" s="42"/>
      <c r="G4706" s="42"/>
      <c r="I4706">
        <f t="shared" si="440"/>
        <v>0</v>
      </c>
      <c r="J4706">
        <f t="shared" si="441"/>
        <v>0</v>
      </c>
      <c r="L4706" s="107"/>
      <c r="M4706" s="110"/>
      <c r="N4706" s="109"/>
      <c r="P4706" s="38">
        <f t="shared" si="438"/>
        <v>0</v>
      </c>
      <c r="Q4706" s="105">
        <f t="shared" si="443"/>
        <v>0</v>
      </c>
      <c r="R4706" s="38">
        <f t="shared" si="439"/>
        <v>0</v>
      </c>
      <c r="S4706" s="40" t="str">
        <f t="shared" si="442"/>
        <v/>
      </c>
    </row>
    <row r="4707" spans="1:19">
      <c r="A4707" s="33"/>
      <c r="B4707" s="34"/>
      <c r="C4707" s="33"/>
      <c r="D4707" s="33"/>
      <c r="E4707" s="33"/>
      <c r="F4707" s="42"/>
      <c r="G4707" s="42"/>
      <c r="I4707">
        <f t="shared" si="440"/>
        <v>0</v>
      </c>
      <c r="J4707">
        <f t="shared" si="441"/>
        <v>0</v>
      </c>
      <c r="L4707" s="107"/>
      <c r="M4707" s="110"/>
      <c r="N4707" s="109"/>
      <c r="P4707" s="38">
        <f t="shared" si="438"/>
        <v>0</v>
      </c>
      <c r="Q4707" s="105">
        <f t="shared" si="443"/>
        <v>0</v>
      </c>
      <c r="R4707" s="38">
        <f t="shared" si="439"/>
        <v>0</v>
      </c>
      <c r="S4707" s="40" t="str">
        <f t="shared" si="442"/>
        <v/>
      </c>
    </row>
    <row r="4708" spans="1:19">
      <c r="A4708" s="33"/>
      <c r="B4708" s="34"/>
      <c r="C4708" s="33"/>
      <c r="D4708" s="33"/>
      <c r="E4708" s="33"/>
      <c r="F4708" s="42"/>
      <c r="G4708" s="42"/>
      <c r="I4708">
        <f t="shared" si="440"/>
        <v>0</v>
      </c>
      <c r="J4708">
        <f t="shared" si="441"/>
        <v>0</v>
      </c>
      <c r="L4708" s="107"/>
      <c r="M4708" s="110"/>
      <c r="N4708" s="109"/>
      <c r="P4708" s="38">
        <f t="shared" si="438"/>
        <v>0</v>
      </c>
      <c r="Q4708" s="105">
        <f t="shared" si="443"/>
        <v>0</v>
      </c>
      <c r="R4708" s="38">
        <f t="shared" si="439"/>
        <v>0</v>
      </c>
      <c r="S4708" s="40" t="str">
        <f t="shared" si="442"/>
        <v/>
      </c>
    </row>
    <row r="4709" spans="1:19">
      <c r="A4709" s="33"/>
      <c r="B4709" s="34"/>
      <c r="C4709" s="33"/>
      <c r="D4709" s="33"/>
      <c r="E4709" s="33"/>
      <c r="F4709" s="42"/>
      <c r="G4709" s="42"/>
      <c r="I4709">
        <f t="shared" si="440"/>
        <v>0</v>
      </c>
      <c r="J4709">
        <f t="shared" si="441"/>
        <v>0</v>
      </c>
      <c r="L4709" s="107"/>
      <c r="M4709" s="110"/>
      <c r="N4709" s="109"/>
      <c r="P4709" s="38">
        <f t="shared" si="438"/>
        <v>0</v>
      </c>
      <c r="Q4709" s="105">
        <f t="shared" si="443"/>
        <v>0</v>
      </c>
      <c r="R4709" s="38">
        <f t="shared" si="439"/>
        <v>0</v>
      </c>
      <c r="S4709" s="40" t="str">
        <f t="shared" si="442"/>
        <v/>
      </c>
    </row>
    <row r="4710" spans="1:19">
      <c r="A4710" s="33"/>
      <c r="B4710" s="34"/>
      <c r="C4710" s="33"/>
      <c r="D4710" s="33"/>
      <c r="E4710" s="33"/>
      <c r="F4710" s="42"/>
      <c r="G4710" s="42"/>
      <c r="I4710">
        <f t="shared" si="440"/>
        <v>0</v>
      </c>
      <c r="J4710">
        <f t="shared" si="441"/>
        <v>0</v>
      </c>
      <c r="L4710" s="107"/>
      <c r="M4710" s="110"/>
      <c r="N4710" s="109"/>
      <c r="P4710" s="38">
        <f t="shared" si="438"/>
        <v>0</v>
      </c>
      <c r="Q4710" s="105">
        <f t="shared" si="443"/>
        <v>0</v>
      </c>
      <c r="R4710" s="38">
        <f t="shared" si="439"/>
        <v>0</v>
      </c>
      <c r="S4710" s="40" t="str">
        <f t="shared" si="442"/>
        <v/>
      </c>
    </row>
    <row r="4711" spans="1:19">
      <c r="A4711" s="33"/>
      <c r="B4711" s="34"/>
      <c r="C4711" s="33"/>
      <c r="D4711" s="33"/>
      <c r="E4711" s="33"/>
      <c r="F4711" s="42"/>
      <c r="G4711" s="42"/>
      <c r="I4711">
        <f t="shared" si="440"/>
        <v>0</v>
      </c>
      <c r="J4711">
        <f t="shared" si="441"/>
        <v>0</v>
      </c>
      <c r="L4711" s="107"/>
      <c r="M4711" s="110"/>
      <c r="N4711" s="109"/>
      <c r="P4711" s="38">
        <f t="shared" si="438"/>
        <v>0</v>
      </c>
      <c r="Q4711" s="105">
        <f t="shared" si="443"/>
        <v>0</v>
      </c>
      <c r="R4711" s="38">
        <f t="shared" si="439"/>
        <v>0</v>
      </c>
      <c r="S4711" s="40" t="str">
        <f t="shared" si="442"/>
        <v/>
      </c>
    </row>
    <row r="4712" spans="1:19">
      <c r="A4712" s="33"/>
      <c r="B4712" s="34"/>
      <c r="C4712" s="33"/>
      <c r="D4712" s="33"/>
      <c r="E4712" s="33"/>
      <c r="F4712" s="42"/>
      <c r="G4712" s="42"/>
      <c r="I4712">
        <f t="shared" si="440"/>
        <v>0</v>
      </c>
      <c r="J4712">
        <f t="shared" si="441"/>
        <v>0</v>
      </c>
      <c r="L4712" s="107"/>
      <c r="M4712" s="110"/>
      <c r="N4712" s="109"/>
      <c r="P4712" s="38">
        <f t="shared" si="438"/>
        <v>0</v>
      </c>
      <c r="Q4712" s="105">
        <f t="shared" si="443"/>
        <v>0</v>
      </c>
      <c r="R4712" s="38">
        <f t="shared" si="439"/>
        <v>0</v>
      </c>
      <c r="S4712" s="40" t="str">
        <f t="shared" si="442"/>
        <v/>
      </c>
    </row>
    <row r="4713" spans="1:19">
      <c r="A4713" s="33"/>
      <c r="B4713" s="34"/>
      <c r="C4713" s="33"/>
      <c r="D4713" s="33"/>
      <c r="E4713" s="33"/>
      <c r="F4713" s="42"/>
      <c r="G4713" s="42"/>
      <c r="I4713">
        <f t="shared" si="440"/>
        <v>0</v>
      </c>
      <c r="J4713">
        <f t="shared" si="441"/>
        <v>0</v>
      </c>
      <c r="L4713" s="107"/>
      <c r="M4713" s="110"/>
      <c r="N4713" s="109"/>
      <c r="P4713" s="38">
        <f t="shared" si="438"/>
        <v>0</v>
      </c>
      <c r="Q4713" s="105">
        <f t="shared" si="443"/>
        <v>0</v>
      </c>
      <c r="R4713" s="38">
        <f t="shared" si="439"/>
        <v>0</v>
      </c>
      <c r="S4713" s="40" t="str">
        <f t="shared" si="442"/>
        <v/>
      </c>
    </row>
    <row r="4714" spans="1:19">
      <c r="A4714" s="33"/>
      <c r="B4714" s="34"/>
      <c r="C4714" s="33"/>
      <c r="D4714" s="33"/>
      <c r="E4714" s="33"/>
      <c r="F4714" s="42"/>
      <c r="G4714" s="42"/>
      <c r="I4714">
        <f t="shared" si="440"/>
        <v>0</v>
      </c>
      <c r="J4714">
        <f t="shared" si="441"/>
        <v>0</v>
      </c>
      <c r="L4714" s="107"/>
      <c r="M4714" s="110"/>
      <c r="N4714" s="109"/>
      <c r="P4714" s="38">
        <f t="shared" si="438"/>
        <v>0</v>
      </c>
      <c r="Q4714" s="105">
        <f t="shared" si="443"/>
        <v>0</v>
      </c>
      <c r="R4714" s="38">
        <f t="shared" si="439"/>
        <v>0</v>
      </c>
      <c r="S4714" s="40" t="str">
        <f t="shared" si="442"/>
        <v/>
      </c>
    </row>
    <row r="4715" spans="1:19">
      <c r="A4715" s="33"/>
      <c r="B4715" s="34"/>
      <c r="C4715" s="33"/>
      <c r="D4715" s="33"/>
      <c r="E4715" s="33"/>
      <c r="F4715" s="42"/>
      <c r="G4715" s="42"/>
      <c r="I4715">
        <f t="shared" si="440"/>
        <v>0</v>
      </c>
      <c r="J4715">
        <f t="shared" si="441"/>
        <v>0</v>
      </c>
      <c r="L4715" s="107"/>
      <c r="M4715" s="110"/>
      <c r="N4715" s="109"/>
      <c r="P4715" s="38">
        <f t="shared" si="438"/>
        <v>0</v>
      </c>
      <c r="Q4715" s="105">
        <f t="shared" si="443"/>
        <v>0</v>
      </c>
      <c r="R4715" s="38">
        <f t="shared" si="439"/>
        <v>0</v>
      </c>
      <c r="S4715" s="40" t="str">
        <f t="shared" si="442"/>
        <v/>
      </c>
    </row>
    <row r="4716" spans="1:19">
      <c r="A4716" s="33"/>
      <c r="B4716" s="34"/>
      <c r="C4716" s="33"/>
      <c r="D4716" s="33"/>
      <c r="E4716" s="33"/>
      <c r="F4716" s="42"/>
      <c r="G4716" s="42"/>
      <c r="I4716">
        <f t="shared" si="440"/>
        <v>0</v>
      </c>
      <c r="J4716">
        <f t="shared" si="441"/>
        <v>0</v>
      </c>
      <c r="L4716" s="107"/>
      <c r="M4716" s="110"/>
      <c r="N4716" s="109"/>
      <c r="P4716" s="38">
        <f t="shared" si="438"/>
        <v>0</v>
      </c>
      <c r="Q4716" s="105">
        <f t="shared" si="443"/>
        <v>0</v>
      </c>
      <c r="R4716" s="38">
        <f t="shared" si="439"/>
        <v>0</v>
      </c>
      <c r="S4716" s="40" t="str">
        <f t="shared" si="442"/>
        <v/>
      </c>
    </row>
    <row r="4717" spans="1:19">
      <c r="A4717" s="33"/>
      <c r="B4717" s="34"/>
      <c r="C4717" s="33"/>
      <c r="D4717" s="33"/>
      <c r="E4717" s="33"/>
      <c r="F4717" s="42"/>
      <c r="G4717" s="42"/>
      <c r="I4717">
        <f t="shared" si="440"/>
        <v>0</v>
      </c>
      <c r="J4717">
        <f t="shared" si="441"/>
        <v>0</v>
      </c>
      <c r="L4717" s="107"/>
      <c r="M4717" s="110"/>
      <c r="N4717" s="109"/>
      <c r="P4717" s="38">
        <f t="shared" si="438"/>
        <v>0</v>
      </c>
      <c r="Q4717" s="105">
        <f t="shared" si="443"/>
        <v>0</v>
      </c>
      <c r="R4717" s="38">
        <f t="shared" si="439"/>
        <v>0</v>
      </c>
      <c r="S4717" s="40" t="str">
        <f t="shared" si="442"/>
        <v/>
      </c>
    </row>
    <row r="4718" spans="1:19">
      <c r="A4718" s="33"/>
      <c r="B4718" s="34"/>
      <c r="C4718" s="33"/>
      <c r="D4718" s="33"/>
      <c r="E4718" s="33"/>
      <c r="F4718" s="42"/>
      <c r="G4718" s="42"/>
      <c r="I4718">
        <f t="shared" si="440"/>
        <v>0</v>
      </c>
      <c r="J4718">
        <f t="shared" si="441"/>
        <v>0</v>
      </c>
      <c r="L4718" s="107"/>
      <c r="M4718" s="110"/>
      <c r="N4718" s="109"/>
      <c r="P4718" s="38">
        <f t="shared" si="438"/>
        <v>0</v>
      </c>
      <c r="Q4718" s="105">
        <f t="shared" si="443"/>
        <v>0</v>
      </c>
      <c r="R4718" s="38">
        <f t="shared" si="439"/>
        <v>0</v>
      </c>
      <c r="S4718" s="40" t="str">
        <f t="shared" si="442"/>
        <v/>
      </c>
    </row>
    <row r="4719" spans="1:19">
      <c r="A4719" s="33"/>
      <c r="B4719" s="34"/>
      <c r="C4719" s="33"/>
      <c r="D4719" s="33"/>
      <c r="E4719" s="33"/>
      <c r="F4719" s="42"/>
      <c r="G4719" s="42"/>
      <c r="I4719">
        <f t="shared" si="440"/>
        <v>0</v>
      </c>
      <c r="J4719">
        <f t="shared" si="441"/>
        <v>0</v>
      </c>
      <c r="L4719" s="107"/>
      <c r="M4719" s="110"/>
      <c r="N4719" s="109"/>
      <c r="P4719" s="38">
        <f t="shared" si="438"/>
        <v>0</v>
      </c>
      <c r="Q4719" s="105">
        <f t="shared" si="443"/>
        <v>0</v>
      </c>
      <c r="R4719" s="38">
        <f t="shared" si="439"/>
        <v>0</v>
      </c>
      <c r="S4719" s="40" t="str">
        <f t="shared" si="442"/>
        <v/>
      </c>
    </row>
    <row r="4720" spans="1:19">
      <c r="A4720" s="33"/>
      <c r="B4720" s="34"/>
      <c r="C4720" s="33"/>
      <c r="D4720" s="33"/>
      <c r="E4720" s="33"/>
      <c r="F4720" s="42"/>
      <c r="G4720" s="42"/>
      <c r="I4720">
        <f t="shared" si="440"/>
        <v>0</v>
      </c>
      <c r="J4720">
        <f t="shared" si="441"/>
        <v>0</v>
      </c>
      <c r="L4720" s="107"/>
      <c r="M4720" s="110"/>
      <c r="N4720" s="109"/>
      <c r="P4720" s="38">
        <f t="shared" si="438"/>
        <v>0</v>
      </c>
      <c r="Q4720" s="105">
        <f t="shared" si="443"/>
        <v>0</v>
      </c>
      <c r="R4720" s="38">
        <f t="shared" si="439"/>
        <v>0</v>
      </c>
      <c r="S4720" s="40" t="str">
        <f t="shared" si="442"/>
        <v/>
      </c>
    </row>
    <row r="4721" spans="1:19">
      <c r="A4721" s="33"/>
      <c r="B4721" s="34"/>
      <c r="C4721" s="33"/>
      <c r="D4721" s="33"/>
      <c r="E4721" s="33"/>
      <c r="F4721" s="42"/>
      <c r="G4721" s="42"/>
      <c r="I4721">
        <f t="shared" si="440"/>
        <v>0</v>
      </c>
      <c r="J4721">
        <f t="shared" si="441"/>
        <v>0</v>
      </c>
      <c r="L4721" s="107"/>
      <c r="M4721" s="110"/>
      <c r="N4721" s="109"/>
      <c r="P4721" s="38">
        <f t="shared" si="438"/>
        <v>0</v>
      </c>
      <c r="Q4721" s="105">
        <f t="shared" si="443"/>
        <v>0</v>
      </c>
      <c r="R4721" s="38">
        <f t="shared" si="439"/>
        <v>0</v>
      </c>
      <c r="S4721" s="40" t="str">
        <f t="shared" si="442"/>
        <v/>
      </c>
    </row>
    <row r="4722" spans="1:19">
      <c r="A4722" s="33"/>
      <c r="B4722" s="34"/>
      <c r="C4722" s="33"/>
      <c r="D4722" s="33"/>
      <c r="E4722" s="33"/>
      <c r="F4722" s="42"/>
      <c r="G4722" s="42"/>
      <c r="I4722">
        <f t="shared" si="440"/>
        <v>0</v>
      </c>
      <c r="J4722">
        <f t="shared" si="441"/>
        <v>0</v>
      </c>
      <c r="L4722" s="107"/>
      <c r="M4722" s="110"/>
      <c r="N4722" s="109"/>
      <c r="P4722" s="38">
        <f t="shared" si="438"/>
        <v>0</v>
      </c>
      <c r="Q4722" s="105">
        <f t="shared" si="443"/>
        <v>0</v>
      </c>
      <c r="R4722" s="38">
        <f t="shared" si="439"/>
        <v>0</v>
      </c>
      <c r="S4722" s="40" t="str">
        <f t="shared" si="442"/>
        <v/>
      </c>
    </row>
    <row r="4723" spans="1:19">
      <c r="A4723" s="33"/>
      <c r="B4723" s="34"/>
      <c r="C4723" s="33"/>
      <c r="D4723" s="33"/>
      <c r="E4723" s="33"/>
      <c r="F4723" s="42"/>
      <c r="G4723" s="42"/>
      <c r="I4723">
        <f t="shared" si="440"/>
        <v>0</v>
      </c>
      <c r="J4723">
        <f t="shared" si="441"/>
        <v>0</v>
      </c>
      <c r="L4723" s="107"/>
      <c r="M4723" s="110"/>
      <c r="N4723" s="109"/>
      <c r="P4723" s="38">
        <f t="shared" si="438"/>
        <v>0</v>
      </c>
      <c r="Q4723" s="105">
        <f t="shared" si="443"/>
        <v>0</v>
      </c>
      <c r="R4723" s="38">
        <f t="shared" si="439"/>
        <v>0</v>
      </c>
      <c r="S4723" s="40" t="str">
        <f t="shared" si="442"/>
        <v/>
      </c>
    </row>
    <row r="4724" spans="1:19">
      <c r="A4724" s="33"/>
      <c r="B4724" s="34"/>
      <c r="C4724" s="33"/>
      <c r="D4724" s="33"/>
      <c r="E4724" s="33"/>
      <c r="F4724" s="42"/>
      <c r="G4724" s="42"/>
      <c r="I4724">
        <f t="shared" si="440"/>
        <v>0</v>
      </c>
      <c r="J4724">
        <f t="shared" si="441"/>
        <v>0</v>
      </c>
      <c r="L4724" s="107"/>
      <c r="M4724" s="110"/>
      <c r="N4724" s="109"/>
      <c r="P4724" s="38">
        <f t="shared" si="438"/>
        <v>0</v>
      </c>
      <c r="Q4724" s="105">
        <f t="shared" si="443"/>
        <v>0</v>
      </c>
      <c r="R4724" s="38">
        <f t="shared" si="439"/>
        <v>0</v>
      </c>
      <c r="S4724" s="40" t="str">
        <f t="shared" si="442"/>
        <v/>
      </c>
    </row>
    <row r="4725" spans="1:19">
      <c r="A4725" s="33"/>
      <c r="B4725" s="34"/>
      <c r="C4725" s="33"/>
      <c r="D4725" s="33"/>
      <c r="E4725" s="33"/>
      <c r="F4725" s="42"/>
      <c r="G4725" s="42"/>
      <c r="I4725">
        <f t="shared" si="440"/>
        <v>0</v>
      </c>
      <c r="J4725">
        <f t="shared" si="441"/>
        <v>0</v>
      </c>
      <c r="L4725" s="107"/>
      <c r="M4725" s="110"/>
      <c r="N4725" s="109"/>
      <c r="P4725" s="38">
        <f t="shared" si="438"/>
        <v>0</v>
      </c>
      <c r="Q4725" s="105">
        <f t="shared" si="443"/>
        <v>0</v>
      </c>
      <c r="R4725" s="38">
        <f t="shared" si="439"/>
        <v>0</v>
      </c>
      <c r="S4725" s="40" t="str">
        <f t="shared" si="442"/>
        <v/>
      </c>
    </row>
    <row r="4726" spans="1:19">
      <c r="A4726" s="33"/>
      <c r="B4726" s="34"/>
      <c r="C4726" s="33"/>
      <c r="D4726" s="33"/>
      <c r="E4726" s="33"/>
      <c r="F4726" s="42"/>
      <c r="G4726" s="42"/>
      <c r="I4726">
        <f t="shared" si="440"/>
        <v>0</v>
      </c>
      <c r="J4726">
        <f t="shared" si="441"/>
        <v>0</v>
      </c>
      <c r="L4726" s="107"/>
      <c r="M4726" s="110"/>
      <c r="N4726" s="109"/>
      <c r="P4726" s="38">
        <f t="shared" si="438"/>
        <v>0</v>
      </c>
      <c r="Q4726" s="105">
        <f t="shared" si="443"/>
        <v>0</v>
      </c>
      <c r="R4726" s="38">
        <f t="shared" si="439"/>
        <v>0</v>
      </c>
      <c r="S4726" s="40" t="str">
        <f t="shared" si="442"/>
        <v/>
      </c>
    </row>
    <row r="4727" spans="1:19">
      <c r="A4727" s="33"/>
      <c r="B4727" s="34"/>
      <c r="C4727" s="33"/>
      <c r="D4727" s="33"/>
      <c r="E4727" s="33"/>
      <c r="F4727" s="42"/>
      <c r="G4727" s="42"/>
      <c r="I4727">
        <f t="shared" si="440"/>
        <v>0</v>
      </c>
      <c r="J4727">
        <f t="shared" si="441"/>
        <v>0</v>
      </c>
      <c r="L4727" s="107"/>
      <c r="M4727" s="110"/>
      <c r="N4727" s="109"/>
      <c r="P4727" s="38">
        <f t="shared" ref="P4727:P4790" si="444">I4727*L4727/1000</f>
        <v>0</v>
      </c>
      <c r="Q4727" s="105">
        <f t="shared" si="443"/>
        <v>0</v>
      </c>
      <c r="R4727" s="38">
        <f t="shared" ref="R4727:R4790" si="445">J4727*N4727/1000</f>
        <v>0</v>
      </c>
      <c r="S4727" s="40" t="str">
        <f t="shared" si="442"/>
        <v/>
      </c>
    </row>
    <row r="4728" spans="1:19">
      <c r="A4728" s="33"/>
      <c r="B4728" s="34"/>
      <c r="C4728" s="33"/>
      <c r="D4728" s="33"/>
      <c r="E4728" s="33"/>
      <c r="F4728" s="42"/>
      <c r="G4728" s="42"/>
      <c r="I4728">
        <f t="shared" ref="I4728:I4791" si="446">IF(OR(E4728="R",E4728="E"),D4728,IF(D4728&gt;=E4728,D4728-E4728,0))</f>
        <v>0</v>
      </c>
      <c r="J4728">
        <f t="shared" ref="J4728:J4791" si="447">IF(OR(E4728="R",E4728="E"),0,IF(E4728&gt;D4728,E4728-D4728,0))</f>
        <v>0</v>
      </c>
      <c r="L4728" s="107"/>
      <c r="M4728" s="110"/>
      <c r="N4728" s="109"/>
      <c r="P4728" s="38">
        <f t="shared" si="444"/>
        <v>0</v>
      </c>
      <c r="Q4728" s="105">
        <f t="shared" si="443"/>
        <v>0</v>
      </c>
      <c r="R4728" s="38">
        <f t="shared" si="445"/>
        <v>0</v>
      </c>
      <c r="S4728" s="40" t="str">
        <f t="shared" si="442"/>
        <v/>
      </c>
    </row>
    <row r="4729" spans="1:19">
      <c r="A4729" s="33"/>
      <c r="B4729" s="34"/>
      <c r="C4729" s="33"/>
      <c r="D4729" s="33"/>
      <c r="E4729" s="33"/>
      <c r="F4729" s="42"/>
      <c r="G4729" s="42"/>
      <c r="I4729">
        <f t="shared" si="446"/>
        <v>0</v>
      </c>
      <c r="J4729">
        <f t="shared" si="447"/>
        <v>0</v>
      </c>
      <c r="L4729" s="107"/>
      <c r="M4729" s="110"/>
      <c r="N4729" s="109"/>
      <c r="P4729" s="38">
        <f t="shared" si="444"/>
        <v>0</v>
      </c>
      <c r="Q4729" s="105">
        <f t="shared" si="443"/>
        <v>0</v>
      </c>
      <c r="R4729" s="38">
        <f t="shared" si="445"/>
        <v>0</v>
      </c>
      <c r="S4729" s="40" t="str">
        <f t="shared" si="442"/>
        <v/>
      </c>
    </row>
    <row r="4730" spans="1:19">
      <c r="A4730" s="33"/>
      <c r="B4730" s="34"/>
      <c r="C4730" s="33"/>
      <c r="D4730" s="33"/>
      <c r="E4730" s="33"/>
      <c r="F4730" s="42"/>
      <c r="G4730" s="42"/>
      <c r="I4730">
        <f t="shared" si="446"/>
        <v>0</v>
      </c>
      <c r="J4730">
        <f t="shared" si="447"/>
        <v>0</v>
      </c>
      <c r="L4730" s="107"/>
      <c r="M4730" s="110"/>
      <c r="N4730" s="109"/>
      <c r="P4730" s="38">
        <f t="shared" si="444"/>
        <v>0</v>
      </c>
      <c r="Q4730" s="105">
        <f t="shared" si="443"/>
        <v>0</v>
      </c>
      <c r="R4730" s="38">
        <f t="shared" si="445"/>
        <v>0</v>
      </c>
      <c r="S4730" s="40" t="str">
        <f t="shared" si="442"/>
        <v/>
      </c>
    </row>
    <row r="4731" spans="1:19">
      <c r="A4731" s="33"/>
      <c r="B4731" s="34"/>
      <c r="C4731" s="33"/>
      <c r="D4731" s="33"/>
      <c r="E4731" s="33"/>
      <c r="F4731" s="42"/>
      <c r="G4731" s="42"/>
      <c r="I4731">
        <f t="shared" si="446"/>
        <v>0</v>
      </c>
      <c r="J4731">
        <f t="shared" si="447"/>
        <v>0</v>
      </c>
      <c r="L4731" s="107"/>
      <c r="M4731" s="110"/>
      <c r="N4731" s="109"/>
      <c r="P4731" s="38">
        <f t="shared" si="444"/>
        <v>0</v>
      </c>
      <c r="Q4731" s="105">
        <f t="shared" si="443"/>
        <v>0</v>
      </c>
      <c r="R4731" s="38">
        <f t="shared" si="445"/>
        <v>0</v>
      </c>
      <c r="S4731" s="40" t="str">
        <f t="shared" si="442"/>
        <v/>
      </c>
    </row>
    <row r="4732" spans="1:19">
      <c r="A4732" s="33"/>
      <c r="B4732" s="34"/>
      <c r="C4732" s="33"/>
      <c r="D4732" s="33"/>
      <c r="E4732" s="33"/>
      <c r="F4732" s="42"/>
      <c r="G4732" s="42"/>
      <c r="I4732">
        <f t="shared" si="446"/>
        <v>0</v>
      </c>
      <c r="J4732">
        <f t="shared" si="447"/>
        <v>0</v>
      </c>
      <c r="L4732" s="107"/>
      <c r="M4732" s="110"/>
      <c r="N4732" s="109"/>
      <c r="P4732" s="38">
        <f t="shared" si="444"/>
        <v>0</v>
      </c>
      <c r="Q4732" s="105">
        <f t="shared" si="443"/>
        <v>0</v>
      </c>
      <c r="R4732" s="38">
        <f t="shared" si="445"/>
        <v>0</v>
      </c>
      <c r="S4732" s="40" t="str">
        <f t="shared" si="442"/>
        <v/>
      </c>
    </row>
    <row r="4733" spans="1:19">
      <c r="A4733" s="33"/>
      <c r="B4733" s="34"/>
      <c r="C4733" s="33"/>
      <c r="D4733" s="33"/>
      <c r="E4733" s="33"/>
      <c r="F4733" s="42"/>
      <c r="G4733" s="42"/>
      <c r="I4733">
        <f t="shared" si="446"/>
        <v>0</v>
      </c>
      <c r="J4733">
        <f t="shared" si="447"/>
        <v>0</v>
      </c>
      <c r="L4733" s="107"/>
      <c r="M4733" s="110"/>
      <c r="N4733" s="109"/>
      <c r="P4733" s="38">
        <f t="shared" si="444"/>
        <v>0</v>
      </c>
      <c r="Q4733" s="105">
        <f t="shared" si="443"/>
        <v>0</v>
      </c>
      <c r="R4733" s="38">
        <f t="shared" si="445"/>
        <v>0</v>
      </c>
      <c r="S4733" s="40" t="str">
        <f t="shared" si="442"/>
        <v/>
      </c>
    </row>
    <row r="4734" spans="1:19">
      <c r="A4734" s="33"/>
      <c r="B4734" s="34"/>
      <c r="C4734" s="33"/>
      <c r="D4734" s="33"/>
      <c r="E4734" s="33"/>
      <c r="F4734" s="42"/>
      <c r="G4734" s="42"/>
      <c r="I4734">
        <f t="shared" si="446"/>
        <v>0</v>
      </c>
      <c r="J4734">
        <f t="shared" si="447"/>
        <v>0</v>
      </c>
      <c r="L4734" s="107"/>
      <c r="M4734" s="110"/>
      <c r="N4734" s="109"/>
      <c r="P4734" s="38">
        <f t="shared" si="444"/>
        <v>0</v>
      </c>
      <c r="Q4734" s="105">
        <f t="shared" si="443"/>
        <v>0</v>
      </c>
      <c r="R4734" s="38">
        <f t="shared" si="445"/>
        <v>0</v>
      </c>
      <c r="S4734" s="40" t="str">
        <f t="shared" si="442"/>
        <v/>
      </c>
    </row>
    <row r="4735" spans="1:19">
      <c r="A4735" s="33"/>
      <c r="B4735" s="34"/>
      <c r="C4735" s="33"/>
      <c r="D4735" s="33"/>
      <c r="E4735" s="33"/>
      <c r="F4735" s="42"/>
      <c r="G4735" s="42"/>
      <c r="I4735">
        <f t="shared" si="446"/>
        <v>0</v>
      </c>
      <c r="J4735">
        <f t="shared" si="447"/>
        <v>0</v>
      </c>
      <c r="L4735" s="107"/>
      <c r="M4735" s="110"/>
      <c r="N4735" s="109"/>
      <c r="P4735" s="38">
        <f t="shared" si="444"/>
        <v>0</v>
      </c>
      <c r="Q4735" s="105">
        <f t="shared" si="443"/>
        <v>0</v>
      </c>
      <c r="R4735" s="38">
        <f t="shared" si="445"/>
        <v>0</v>
      </c>
      <c r="S4735" s="40" t="str">
        <f t="shared" si="442"/>
        <v/>
      </c>
    </row>
    <row r="4736" spans="1:19">
      <c r="A4736" s="33"/>
      <c r="B4736" s="34"/>
      <c r="C4736" s="33"/>
      <c r="D4736" s="33"/>
      <c r="E4736" s="33"/>
      <c r="F4736" s="42"/>
      <c r="G4736" s="42"/>
      <c r="I4736">
        <f t="shared" si="446"/>
        <v>0</v>
      </c>
      <c r="J4736">
        <f t="shared" si="447"/>
        <v>0</v>
      </c>
      <c r="L4736" s="107"/>
      <c r="M4736" s="110"/>
      <c r="N4736" s="109"/>
      <c r="P4736" s="38">
        <f t="shared" si="444"/>
        <v>0</v>
      </c>
      <c r="Q4736" s="105">
        <f t="shared" si="443"/>
        <v>0</v>
      </c>
      <c r="R4736" s="38">
        <f t="shared" si="445"/>
        <v>0</v>
      </c>
      <c r="S4736" s="40" t="str">
        <f t="shared" si="442"/>
        <v/>
      </c>
    </row>
    <row r="4737" spans="1:19">
      <c r="A4737" s="33"/>
      <c r="B4737" s="34"/>
      <c r="C4737" s="33"/>
      <c r="D4737" s="33"/>
      <c r="E4737" s="33"/>
      <c r="F4737" s="42"/>
      <c r="G4737" s="42"/>
      <c r="I4737">
        <f t="shared" si="446"/>
        <v>0</v>
      </c>
      <c r="J4737">
        <f t="shared" si="447"/>
        <v>0</v>
      </c>
      <c r="L4737" s="107"/>
      <c r="M4737" s="110"/>
      <c r="N4737" s="109"/>
      <c r="P4737" s="38">
        <f t="shared" si="444"/>
        <v>0</v>
      </c>
      <c r="Q4737" s="105">
        <f t="shared" si="443"/>
        <v>0</v>
      </c>
      <c r="R4737" s="38">
        <f t="shared" si="445"/>
        <v>0</v>
      </c>
      <c r="S4737" s="40" t="str">
        <f t="shared" si="442"/>
        <v/>
      </c>
    </row>
    <row r="4738" spans="1:19">
      <c r="A4738" s="33"/>
      <c r="B4738" s="34"/>
      <c r="C4738" s="33"/>
      <c r="D4738" s="33"/>
      <c r="E4738" s="33"/>
      <c r="F4738" s="42"/>
      <c r="G4738" s="42"/>
      <c r="I4738">
        <f t="shared" si="446"/>
        <v>0</v>
      </c>
      <c r="J4738">
        <f t="shared" si="447"/>
        <v>0</v>
      </c>
      <c r="L4738" s="107"/>
      <c r="M4738" s="110"/>
      <c r="N4738" s="109"/>
      <c r="P4738" s="38">
        <f t="shared" si="444"/>
        <v>0</v>
      </c>
      <c r="Q4738" s="105">
        <f t="shared" si="443"/>
        <v>0</v>
      </c>
      <c r="R4738" s="38">
        <f t="shared" si="445"/>
        <v>0</v>
      </c>
      <c r="S4738" s="40" t="str">
        <f t="shared" si="442"/>
        <v/>
      </c>
    </row>
    <row r="4739" spans="1:19">
      <c r="A4739" s="33"/>
      <c r="B4739" s="34"/>
      <c r="C4739" s="33"/>
      <c r="D4739" s="33"/>
      <c r="E4739" s="33"/>
      <c r="F4739" s="42"/>
      <c r="G4739" s="42"/>
      <c r="I4739">
        <f t="shared" si="446"/>
        <v>0</v>
      </c>
      <c r="J4739">
        <f t="shared" si="447"/>
        <v>0</v>
      </c>
      <c r="L4739" s="107"/>
      <c r="M4739" s="110"/>
      <c r="N4739" s="109"/>
      <c r="P4739" s="38">
        <f t="shared" si="444"/>
        <v>0</v>
      </c>
      <c r="Q4739" s="105">
        <f t="shared" si="443"/>
        <v>0</v>
      </c>
      <c r="R4739" s="38">
        <f t="shared" si="445"/>
        <v>0</v>
      </c>
      <c r="S4739" s="40" t="str">
        <f t="shared" si="442"/>
        <v/>
      </c>
    </row>
    <row r="4740" spans="1:19">
      <c r="A4740" s="33"/>
      <c r="B4740" s="34"/>
      <c r="C4740" s="33"/>
      <c r="D4740" s="33"/>
      <c r="E4740" s="33"/>
      <c r="F4740" s="42"/>
      <c r="G4740" s="42"/>
      <c r="I4740">
        <f t="shared" si="446"/>
        <v>0</v>
      </c>
      <c r="J4740">
        <f t="shared" si="447"/>
        <v>0</v>
      </c>
      <c r="L4740" s="107"/>
      <c r="M4740" s="110"/>
      <c r="N4740" s="109"/>
      <c r="P4740" s="38">
        <f t="shared" si="444"/>
        <v>0</v>
      </c>
      <c r="Q4740" s="105">
        <f t="shared" si="443"/>
        <v>0</v>
      </c>
      <c r="R4740" s="38">
        <f t="shared" si="445"/>
        <v>0</v>
      </c>
      <c r="S4740" s="40" t="str">
        <f t="shared" si="442"/>
        <v/>
      </c>
    </row>
    <row r="4741" spans="1:19">
      <c r="A4741" s="33"/>
      <c r="B4741" s="34"/>
      <c r="C4741" s="33"/>
      <c r="D4741" s="33"/>
      <c r="E4741" s="33"/>
      <c r="F4741" s="42"/>
      <c r="G4741" s="42"/>
      <c r="I4741">
        <f t="shared" si="446"/>
        <v>0</v>
      </c>
      <c r="J4741">
        <f t="shared" si="447"/>
        <v>0</v>
      </c>
      <c r="L4741" s="107"/>
      <c r="M4741" s="110"/>
      <c r="N4741" s="109"/>
      <c r="P4741" s="38">
        <f t="shared" si="444"/>
        <v>0</v>
      </c>
      <c r="Q4741" s="105">
        <f t="shared" si="443"/>
        <v>0</v>
      </c>
      <c r="R4741" s="38">
        <f t="shared" si="445"/>
        <v>0</v>
      </c>
      <c r="S4741" s="40" t="str">
        <f t="shared" si="442"/>
        <v/>
      </c>
    </row>
    <row r="4742" spans="1:19">
      <c r="A4742" s="33"/>
      <c r="B4742" s="34"/>
      <c r="C4742" s="33"/>
      <c r="D4742" s="33"/>
      <c r="E4742" s="33"/>
      <c r="F4742" s="42"/>
      <c r="G4742" s="42"/>
      <c r="I4742">
        <f t="shared" si="446"/>
        <v>0</v>
      </c>
      <c r="J4742">
        <f t="shared" si="447"/>
        <v>0</v>
      </c>
      <c r="L4742" s="107"/>
      <c r="M4742" s="110"/>
      <c r="N4742" s="109"/>
      <c r="P4742" s="38">
        <f t="shared" si="444"/>
        <v>0</v>
      </c>
      <c r="Q4742" s="105">
        <f t="shared" si="443"/>
        <v>0</v>
      </c>
      <c r="R4742" s="38">
        <f t="shared" si="445"/>
        <v>0</v>
      </c>
      <c r="S4742" s="40" t="str">
        <f t="shared" si="442"/>
        <v/>
      </c>
    </row>
    <row r="4743" spans="1:19">
      <c r="A4743" s="33"/>
      <c r="B4743" s="34"/>
      <c r="C4743" s="33"/>
      <c r="D4743" s="33"/>
      <c r="E4743" s="33"/>
      <c r="F4743" s="42"/>
      <c r="G4743" s="42"/>
      <c r="I4743">
        <f t="shared" si="446"/>
        <v>0</v>
      </c>
      <c r="J4743">
        <f t="shared" si="447"/>
        <v>0</v>
      </c>
      <c r="L4743" s="107"/>
      <c r="M4743" s="110"/>
      <c r="N4743" s="109"/>
      <c r="P4743" s="38">
        <f t="shared" si="444"/>
        <v>0</v>
      </c>
      <c r="Q4743" s="105">
        <f t="shared" si="443"/>
        <v>0</v>
      </c>
      <c r="R4743" s="38">
        <f t="shared" si="445"/>
        <v>0</v>
      </c>
      <c r="S4743" s="40" t="str">
        <f t="shared" ref="S4743:S4806" si="448">IF(C4743=1,SUM(R4743:R4766)-SUM(P4743:P4766),"")</f>
        <v/>
      </c>
    </row>
    <row r="4744" spans="1:19">
      <c r="A4744" s="33"/>
      <c r="B4744" s="34"/>
      <c r="C4744" s="33"/>
      <c r="D4744" s="33"/>
      <c r="E4744" s="33"/>
      <c r="F4744" s="42"/>
      <c r="G4744" s="42"/>
      <c r="I4744">
        <f t="shared" si="446"/>
        <v>0</v>
      </c>
      <c r="J4744">
        <f t="shared" si="447"/>
        <v>0</v>
      </c>
      <c r="L4744" s="107"/>
      <c r="M4744" s="110"/>
      <c r="N4744" s="109"/>
      <c r="P4744" s="38">
        <f t="shared" si="444"/>
        <v>0</v>
      </c>
      <c r="Q4744" s="105">
        <f t="shared" ref="Q4744:Q4807" si="449">I4744*M4744/1000</f>
        <v>0</v>
      </c>
      <c r="R4744" s="38">
        <f t="shared" si="445"/>
        <v>0</v>
      </c>
      <c r="S4744" s="40" t="str">
        <f t="shared" si="448"/>
        <v/>
      </c>
    </row>
    <row r="4745" spans="1:19">
      <c r="A4745" s="33"/>
      <c r="B4745" s="34"/>
      <c r="C4745" s="33"/>
      <c r="D4745" s="33"/>
      <c r="E4745" s="33"/>
      <c r="F4745" s="42"/>
      <c r="G4745" s="42"/>
      <c r="I4745">
        <f t="shared" si="446"/>
        <v>0</v>
      </c>
      <c r="J4745">
        <f t="shared" si="447"/>
        <v>0</v>
      </c>
      <c r="L4745" s="107"/>
      <c r="M4745" s="110"/>
      <c r="N4745" s="109"/>
      <c r="P4745" s="38">
        <f t="shared" si="444"/>
        <v>0</v>
      </c>
      <c r="Q4745" s="105">
        <f t="shared" si="449"/>
        <v>0</v>
      </c>
      <c r="R4745" s="38">
        <f t="shared" si="445"/>
        <v>0</v>
      </c>
      <c r="S4745" s="40" t="str">
        <f t="shared" si="448"/>
        <v/>
      </c>
    </row>
    <row r="4746" spans="1:19">
      <c r="A4746" s="33"/>
      <c r="B4746" s="34"/>
      <c r="C4746" s="33"/>
      <c r="D4746" s="33"/>
      <c r="E4746" s="33"/>
      <c r="F4746" s="42"/>
      <c r="G4746" s="42"/>
      <c r="I4746">
        <f t="shared" si="446"/>
        <v>0</v>
      </c>
      <c r="J4746">
        <f t="shared" si="447"/>
        <v>0</v>
      </c>
      <c r="L4746" s="107"/>
      <c r="M4746" s="110"/>
      <c r="N4746" s="109"/>
      <c r="P4746" s="38">
        <f t="shared" si="444"/>
        <v>0</v>
      </c>
      <c r="Q4746" s="105">
        <f t="shared" si="449"/>
        <v>0</v>
      </c>
      <c r="R4746" s="38">
        <f t="shared" si="445"/>
        <v>0</v>
      </c>
      <c r="S4746" s="40" t="str">
        <f t="shared" si="448"/>
        <v/>
      </c>
    </row>
    <row r="4747" spans="1:19">
      <c r="A4747" s="33"/>
      <c r="B4747" s="34"/>
      <c r="C4747" s="33"/>
      <c r="D4747" s="33"/>
      <c r="E4747" s="33"/>
      <c r="F4747" s="42"/>
      <c r="G4747" s="42"/>
      <c r="I4747">
        <f t="shared" si="446"/>
        <v>0</v>
      </c>
      <c r="J4747">
        <f t="shared" si="447"/>
        <v>0</v>
      </c>
      <c r="L4747" s="107"/>
      <c r="M4747" s="110"/>
      <c r="N4747" s="109"/>
      <c r="P4747" s="38">
        <f t="shared" si="444"/>
        <v>0</v>
      </c>
      <c r="Q4747" s="105">
        <f t="shared" si="449"/>
        <v>0</v>
      </c>
      <c r="R4747" s="38">
        <f t="shared" si="445"/>
        <v>0</v>
      </c>
      <c r="S4747" s="40" t="str">
        <f t="shared" si="448"/>
        <v/>
      </c>
    </row>
    <row r="4748" spans="1:19">
      <c r="A4748" s="33"/>
      <c r="B4748" s="34"/>
      <c r="C4748" s="33"/>
      <c r="D4748" s="33"/>
      <c r="E4748" s="33"/>
      <c r="F4748" s="42"/>
      <c r="G4748" s="42"/>
      <c r="I4748">
        <f t="shared" si="446"/>
        <v>0</v>
      </c>
      <c r="J4748">
        <f t="shared" si="447"/>
        <v>0</v>
      </c>
      <c r="L4748" s="107"/>
      <c r="M4748" s="110"/>
      <c r="N4748" s="109"/>
      <c r="P4748" s="38">
        <f t="shared" si="444"/>
        <v>0</v>
      </c>
      <c r="Q4748" s="105">
        <f t="shared" si="449"/>
        <v>0</v>
      </c>
      <c r="R4748" s="38">
        <f t="shared" si="445"/>
        <v>0</v>
      </c>
      <c r="S4748" s="40" t="str">
        <f t="shared" si="448"/>
        <v/>
      </c>
    </row>
    <row r="4749" spans="1:19">
      <c r="A4749" s="33"/>
      <c r="B4749" s="34"/>
      <c r="C4749" s="33"/>
      <c r="D4749" s="33"/>
      <c r="E4749" s="33"/>
      <c r="F4749" s="42"/>
      <c r="G4749" s="42"/>
      <c r="I4749">
        <f t="shared" si="446"/>
        <v>0</v>
      </c>
      <c r="J4749">
        <f t="shared" si="447"/>
        <v>0</v>
      </c>
      <c r="L4749" s="107"/>
      <c r="M4749" s="110"/>
      <c r="N4749" s="109"/>
      <c r="P4749" s="38">
        <f t="shared" si="444"/>
        <v>0</v>
      </c>
      <c r="Q4749" s="105">
        <f t="shared" si="449"/>
        <v>0</v>
      </c>
      <c r="R4749" s="38">
        <f t="shared" si="445"/>
        <v>0</v>
      </c>
      <c r="S4749" s="40" t="str">
        <f t="shared" si="448"/>
        <v/>
      </c>
    </row>
    <row r="4750" spans="1:19">
      <c r="A4750" s="33"/>
      <c r="B4750" s="34"/>
      <c r="C4750" s="33"/>
      <c r="D4750" s="33"/>
      <c r="E4750" s="33"/>
      <c r="F4750" s="42"/>
      <c r="G4750" s="42"/>
      <c r="I4750">
        <f t="shared" si="446"/>
        <v>0</v>
      </c>
      <c r="J4750">
        <f t="shared" si="447"/>
        <v>0</v>
      </c>
      <c r="L4750" s="107"/>
      <c r="M4750" s="110"/>
      <c r="N4750" s="109"/>
      <c r="P4750" s="38">
        <f t="shared" si="444"/>
        <v>0</v>
      </c>
      <c r="Q4750" s="105">
        <f t="shared" si="449"/>
        <v>0</v>
      </c>
      <c r="R4750" s="38">
        <f t="shared" si="445"/>
        <v>0</v>
      </c>
      <c r="S4750" s="40" t="str">
        <f t="shared" si="448"/>
        <v/>
      </c>
    </row>
    <row r="4751" spans="1:19">
      <c r="A4751" s="33"/>
      <c r="B4751" s="34"/>
      <c r="C4751" s="33"/>
      <c r="D4751" s="33"/>
      <c r="E4751" s="33"/>
      <c r="F4751" s="42"/>
      <c r="G4751" s="42"/>
      <c r="I4751">
        <f t="shared" si="446"/>
        <v>0</v>
      </c>
      <c r="J4751">
        <f t="shared" si="447"/>
        <v>0</v>
      </c>
      <c r="L4751" s="107"/>
      <c r="M4751" s="110"/>
      <c r="N4751" s="109"/>
      <c r="P4751" s="38">
        <f t="shared" si="444"/>
        <v>0</v>
      </c>
      <c r="Q4751" s="105">
        <f t="shared" si="449"/>
        <v>0</v>
      </c>
      <c r="R4751" s="38">
        <f t="shared" si="445"/>
        <v>0</v>
      </c>
      <c r="S4751" s="40" t="str">
        <f t="shared" si="448"/>
        <v/>
      </c>
    </row>
    <row r="4752" spans="1:19">
      <c r="A4752" s="33"/>
      <c r="B4752" s="34"/>
      <c r="C4752" s="33"/>
      <c r="D4752" s="33"/>
      <c r="E4752" s="33"/>
      <c r="F4752" s="42"/>
      <c r="G4752" s="42"/>
      <c r="I4752">
        <f t="shared" si="446"/>
        <v>0</v>
      </c>
      <c r="J4752">
        <f t="shared" si="447"/>
        <v>0</v>
      </c>
      <c r="L4752" s="107"/>
      <c r="M4752" s="110"/>
      <c r="N4752" s="109"/>
      <c r="P4752" s="38">
        <f t="shared" si="444"/>
        <v>0</v>
      </c>
      <c r="Q4752" s="105">
        <f t="shared" si="449"/>
        <v>0</v>
      </c>
      <c r="R4752" s="38">
        <f t="shared" si="445"/>
        <v>0</v>
      </c>
      <c r="S4752" s="40" t="str">
        <f t="shared" si="448"/>
        <v/>
      </c>
    </row>
    <row r="4753" spans="1:19">
      <c r="A4753" s="33"/>
      <c r="B4753" s="34"/>
      <c r="C4753" s="33"/>
      <c r="D4753" s="33"/>
      <c r="E4753" s="33"/>
      <c r="F4753" s="42"/>
      <c r="G4753" s="42"/>
      <c r="I4753">
        <f t="shared" si="446"/>
        <v>0</v>
      </c>
      <c r="J4753">
        <f t="shared" si="447"/>
        <v>0</v>
      </c>
      <c r="L4753" s="107"/>
      <c r="M4753" s="110"/>
      <c r="N4753" s="109"/>
      <c r="P4753" s="38">
        <f t="shared" si="444"/>
        <v>0</v>
      </c>
      <c r="Q4753" s="105">
        <f t="shared" si="449"/>
        <v>0</v>
      </c>
      <c r="R4753" s="38">
        <f t="shared" si="445"/>
        <v>0</v>
      </c>
      <c r="S4753" s="40" t="str">
        <f t="shared" si="448"/>
        <v/>
      </c>
    </row>
    <row r="4754" spans="1:19">
      <c r="A4754" s="33"/>
      <c r="B4754" s="34"/>
      <c r="C4754" s="33"/>
      <c r="D4754" s="33"/>
      <c r="E4754" s="33"/>
      <c r="F4754" s="42"/>
      <c r="G4754" s="42"/>
      <c r="I4754">
        <f t="shared" si="446"/>
        <v>0</v>
      </c>
      <c r="J4754">
        <f t="shared" si="447"/>
        <v>0</v>
      </c>
      <c r="L4754" s="107"/>
      <c r="M4754" s="110"/>
      <c r="N4754" s="109"/>
      <c r="P4754" s="38">
        <f t="shared" si="444"/>
        <v>0</v>
      </c>
      <c r="Q4754" s="105">
        <f t="shared" si="449"/>
        <v>0</v>
      </c>
      <c r="R4754" s="38">
        <f t="shared" si="445"/>
        <v>0</v>
      </c>
      <c r="S4754" s="40" t="str">
        <f t="shared" si="448"/>
        <v/>
      </c>
    </row>
    <row r="4755" spans="1:19">
      <c r="A4755" s="33"/>
      <c r="B4755" s="34"/>
      <c r="C4755" s="33"/>
      <c r="D4755" s="33"/>
      <c r="E4755" s="33"/>
      <c r="F4755" s="42"/>
      <c r="G4755" s="42"/>
      <c r="I4755">
        <f t="shared" si="446"/>
        <v>0</v>
      </c>
      <c r="J4755">
        <f t="shared" si="447"/>
        <v>0</v>
      </c>
      <c r="L4755" s="107"/>
      <c r="M4755" s="110"/>
      <c r="N4755" s="109"/>
      <c r="P4755" s="38">
        <f t="shared" si="444"/>
        <v>0</v>
      </c>
      <c r="Q4755" s="105">
        <f t="shared" si="449"/>
        <v>0</v>
      </c>
      <c r="R4755" s="38">
        <f t="shared" si="445"/>
        <v>0</v>
      </c>
      <c r="S4755" s="40" t="str">
        <f t="shared" si="448"/>
        <v/>
      </c>
    </row>
    <row r="4756" spans="1:19">
      <c r="A4756" s="33"/>
      <c r="B4756" s="34"/>
      <c r="C4756" s="33"/>
      <c r="D4756" s="33"/>
      <c r="E4756" s="33"/>
      <c r="F4756" s="42"/>
      <c r="G4756" s="42"/>
      <c r="I4756">
        <f t="shared" si="446"/>
        <v>0</v>
      </c>
      <c r="J4756">
        <f t="shared" si="447"/>
        <v>0</v>
      </c>
      <c r="L4756" s="107"/>
      <c r="M4756" s="110"/>
      <c r="N4756" s="109"/>
      <c r="P4756" s="38">
        <f t="shared" si="444"/>
        <v>0</v>
      </c>
      <c r="Q4756" s="105">
        <f t="shared" si="449"/>
        <v>0</v>
      </c>
      <c r="R4756" s="38">
        <f t="shared" si="445"/>
        <v>0</v>
      </c>
      <c r="S4756" s="40" t="str">
        <f t="shared" si="448"/>
        <v/>
      </c>
    </row>
    <row r="4757" spans="1:19">
      <c r="A4757" s="33"/>
      <c r="B4757" s="34"/>
      <c r="C4757" s="33"/>
      <c r="D4757" s="33"/>
      <c r="E4757" s="33"/>
      <c r="F4757" s="42"/>
      <c r="G4757" s="42"/>
      <c r="I4757">
        <f t="shared" si="446"/>
        <v>0</v>
      </c>
      <c r="J4757">
        <f t="shared" si="447"/>
        <v>0</v>
      </c>
      <c r="L4757" s="107"/>
      <c r="M4757" s="110"/>
      <c r="N4757" s="109"/>
      <c r="P4757" s="38">
        <f t="shared" si="444"/>
        <v>0</v>
      </c>
      <c r="Q4757" s="105">
        <f t="shared" si="449"/>
        <v>0</v>
      </c>
      <c r="R4757" s="38">
        <f t="shared" si="445"/>
        <v>0</v>
      </c>
      <c r="S4757" s="40" t="str">
        <f t="shared" si="448"/>
        <v/>
      </c>
    </row>
    <row r="4758" spans="1:19">
      <c r="A4758" s="33"/>
      <c r="B4758" s="34"/>
      <c r="C4758" s="33"/>
      <c r="D4758" s="33"/>
      <c r="E4758" s="33"/>
      <c r="F4758" s="42"/>
      <c r="G4758" s="42"/>
      <c r="I4758">
        <f t="shared" si="446"/>
        <v>0</v>
      </c>
      <c r="J4758">
        <f t="shared" si="447"/>
        <v>0</v>
      </c>
      <c r="L4758" s="107"/>
      <c r="M4758" s="110"/>
      <c r="N4758" s="109"/>
      <c r="P4758" s="38">
        <f t="shared" si="444"/>
        <v>0</v>
      </c>
      <c r="Q4758" s="105">
        <f t="shared" si="449"/>
        <v>0</v>
      </c>
      <c r="R4758" s="38">
        <f t="shared" si="445"/>
        <v>0</v>
      </c>
      <c r="S4758" s="40" t="str">
        <f t="shared" si="448"/>
        <v/>
      </c>
    </row>
    <row r="4759" spans="1:19">
      <c r="A4759" s="33"/>
      <c r="B4759" s="34"/>
      <c r="C4759" s="33"/>
      <c r="D4759" s="33"/>
      <c r="E4759" s="33"/>
      <c r="F4759" s="42"/>
      <c r="G4759" s="42"/>
      <c r="I4759">
        <f t="shared" si="446"/>
        <v>0</v>
      </c>
      <c r="J4759">
        <f t="shared" si="447"/>
        <v>0</v>
      </c>
      <c r="L4759" s="107"/>
      <c r="M4759" s="110"/>
      <c r="N4759" s="109"/>
      <c r="P4759" s="38">
        <f t="shared" si="444"/>
        <v>0</v>
      </c>
      <c r="Q4759" s="105">
        <f t="shared" si="449"/>
        <v>0</v>
      </c>
      <c r="R4759" s="38">
        <f t="shared" si="445"/>
        <v>0</v>
      </c>
      <c r="S4759" s="40" t="str">
        <f t="shared" si="448"/>
        <v/>
      </c>
    </row>
    <row r="4760" spans="1:19">
      <c r="A4760" s="33"/>
      <c r="B4760" s="34"/>
      <c r="C4760" s="33"/>
      <c r="D4760" s="33"/>
      <c r="E4760" s="33"/>
      <c r="F4760" s="42"/>
      <c r="G4760" s="42"/>
      <c r="I4760">
        <f t="shared" si="446"/>
        <v>0</v>
      </c>
      <c r="J4760">
        <f t="shared" si="447"/>
        <v>0</v>
      </c>
      <c r="L4760" s="107"/>
      <c r="M4760" s="110"/>
      <c r="N4760" s="109"/>
      <c r="P4760" s="38">
        <f t="shared" si="444"/>
        <v>0</v>
      </c>
      <c r="Q4760" s="105">
        <f t="shared" si="449"/>
        <v>0</v>
      </c>
      <c r="R4760" s="38">
        <f t="shared" si="445"/>
        <v>0</v>
      </c>
      <c r="S4760" s="40" t="str">
        <f t="shared" si="448"/>
        <v/>
      </c>
    </row>
    <row r="4761" spans="1:19">
      <c r="A4761" s="33"/>
      <c r="B4761" s="34"/>
      <c r="C4761" s="33"/>
      <c r="D4761" s="33"/>
      <c r="E4761" s="33"/>
      <c r="F4761" s="42"/>
      <c r="G4761" s="42"/>
      <c r="I4761">
        <f t="shared" si="446"/>
        <v>0</v>
      </c>
      <c r="J4761">
        <f t="shared" si="447"/>
        <v>0</v>
      </c>
      <c r="L4761" s="107"/>
      <c r="M4761" s="110"/>
      <c r="N4761" s="109"/>
      <c r="P4761" s="38">
        <f t="shared" si="444"/>
        <v>0</v>
      </c>
      <c r="Q4761" s="105">
        <f t="shared" si="449"/>
        <v>0</v>
      </c>
      <c r="R4761" s="38">
        <f t="shared" si="445"/>
        <v>0</v>
      </c>
      <c r="S4761" s="40" t="str">
        <f t="shared" si="448"/>
        <v/>
      </c>
    </row>
    <row r="4762" spans="1:19">
      <c r="A4762" s="33"/>
      <c r="B4762" s="34"/>
      <c r="C4762" s="33"/>
      <c r="D4762" s="33"/>
      <c r="E4762" s="33"/>
      <c r="F4762" s="42"/>
      <c r="G4762" s="42"/>
      <c r="I4762">
        <f t="shared" si="446"/>
        <v>0</v>
      </c>
      <c r="J4762">
        <f t="shared" si="447"/>
        <v>0</v>
      </c>
      <c r="L4762" s="107"/>
      <c r="M4762" s="110"/>
      <c r="N4762" s="109"/>
      <c r="P4762" s="38">
        <f t="shared" si="444"/>
        <v>0</v>
      </c>
      <c r="Q4762" s="105">
        <f t="shared" si="449"/>
        <v>0</v>
      </c>
      <c r="R4762" s="38">
        <f t="shared" si="445"/>
        <v>0</v>
      </c>
      <c r="S4762" s="40" t="str">
        <f t="shared" si="448"/>
        <v/>
      </c>
    </row>
    <row r="4763" spans="1:19">
      <c r="A4763" s="33"/>
      <c r="B4763" s="34"/>
      <c r="C4763" s="33"/>
      <c r="D4763" s="33"/>
      <c r="E4763" s="33"/>
      <c r="F4763" s="42"/>
      <c r="G4763" s="42"/>
      <c r="I4763">
        <f t="shared" si="446"/>
        <v>0</v>
      </c>
      <c r="J4763">
        <f t="shared" si="447"/>
        <v>0</v>
      </c>
      <c r="L4763" s="107"/>
      <c r="M4763" s="110"/>
      <c r="N4763" s="109"/>
      <c r="P4763" s="38">
        <f t="shared" si="444"/>
        <v>0</v>
      </c>
      <c r="Q4763" s="105">
        <f t="shared" si="449"/>
        <v>0</v>
      </c>
      <c r="R4763" s="38">
        <f t="shared" si="445"/>
        <v>0</v>
      </c>
      <c r="S4763" s="40" t="str">
        <f t="shared" si="448"/>
        <v/>
      </c>
    </row>
    <row r="4764" spans="1:19">
      <c r="A4764" s="33"/>
      <c r="B4764" s="34"/>
      <c r="C4764" s="33"/>
      <c r="D4764" s="33"/>
      <c r="E4764" s="33"/>
      <c r="F4764" s="42"/>
      <c r="G4764" s="42"/>
      <c r="I4764">
        <f t="shared" si="446"/>
        <v>0</v>
      </c>
      <c r="J4764">
        <f t="shared" si="447"/>
        <v>0</v>
      </c>
      <c r="L4764" s="107"/>
      <c r="M4764" s="110"/>
      <c r="N4764" s="109"/>
      <c r="P4764" s="38">
        <f t="shared" si="444"/>
        <v>0</v>
      </c>
      <c r="Q4764" s="105">
        <f t="shared" si="449"/>
        <v>0</v>
      </c>
      <c r="R4764" s="38">
        <f t="shared" si="445"/>
        <v>0</v>
      </c>
      <c r="S4764" s="40" t="str">
        <f t="shared" si="448"/>
        <v/>
      </c>
    </row>
    <row r="4765" spans="1:19">
      <c r="A4765" s="33"/>
      <c r="B4765" s="34"/>
      <c r="C4765" s="33"/>
      <c r="D4765" s="33"/>
      <c r="E4765" s="33"/>
      <c r="F4765" s="42"/>
      <c r="G4765" s="42"/>
      <c r="I4765">
        <f t="shared" si="446"/>
        <v>0</v>
      </c>
      <c r="J4765">
        <f t="shared" si="447"/>
        <v>0</v>
      </c>
      <c r="L4765" s="107"/>
      <c r="M4765" s="110"/>
      <c r="N4765" s="109"/>
      <c r="P4765" s="38">
        <f t="shared" si="444"/>
        <v>0</v>
      </c>
      <c r="Q4765" s="105">
        <f t="shared" si="449"/>
        <v>0</v>
      </c>
      <c r="R4765" s="38">
        <f t="shared" si="445"/>
        <v>0</v>
      </c>
      <c r="S4765" s="40" t="str">
        <f t="shared" si="448"/>
        <v/>
      </c>
    </row>
    <row r="4766" spans="1:19">
      <c r="A4766" s="33"/>
      <c r="B4766" s="34"/>
      <c r="C4766" s="33"/>
      <c r="D4766" s="33"/>
      <c r="E4766" s="33"/>
      <c r="F4766" s="42"/>
      <c r="G4766" s="42"/>
      <c r="I4766">
        <f t="shared" si="446"/>
        <v>0</v>
      </c>
      <c r="J4766">
        <f t="shared" si="447"/>
        <v>0</v>
      </c>
      <c r="L4766" s="107"/>
      <c r="M4766" s="110"/>
      <c r="N4766" s="109"/>
      <c r="P4766" s="38">
        <f t="shared" si="444"/>
        <v>0</v>
      </c>
      <c r="Q4766" s="105">
        <f t="shared" si="449"/>
        <v>0</v>
      </c>
      <c r="R4766" s="38">
        <f t="shared" si="445"/>
        <v>0</v>
      </c>
      <c r="S4766" s="40" t="str">
        <f t="shared" si="448"/>
        <v/>
      </c>
    </row>
    <row r="4767" spans="1:19">
      <c r="A4767" s="33"/>
      <c r="B4767" s="34"/>
      <c r="C4767" s="33"/>
      <c r="D4767" s="33"/>
      <c r="E4767" s="33"/>
      <c r="F4767" s="42"/>
      <c r="G4767" s="42"/>
      <c r="I4767">
        <f t="shared" si="446"/>
        <v>0</v>
      </c>
      <c r="J4767">
        <f t="shared" si="447"/>
        <v>0</v>
      </c>
      <c r="L4767" s="107"/>
      <c r="M4767" s="110"/>
      <c r="N4767" s="109"/>
      <c r="P4767" s="38">
        <f t="shared" si="444"/>
        <v>0</v>
      </c>
      <c r="Q4767" s="105">
        <f t="shared" si="449"/>
        <v>0</v>
      </c>
      <c r="R4767" s="38">
        <f t="shared" si="445"/>
        <v>0</v>
      </c>
      <c r="S4767" s="40" t="str">
        <f t="shared" si="448"/>
        <v/>
      </c>
    </row>
    <row r="4768" spans="1:19">
      <c r="A4768" s="33"/>
      <c r="B4768" s="34"/>
      <c r="C4768" s="33"/>
      <c r="D4768" s="33"/>
      <c r="E4768" s="33"/>
      <c r="F4768" s="42"/>
      <c r="G4768" s="42"/>
      <c r="I4768">
        <f t="shared" si="446"/>
        <v>0</v>
      </c>
      <c r="J4768">
        <f t="shared" si="447"/>
        <v>0</v>
      </c>
      <c r="L4768" s="107"/>
      <c r="M4768" s="110"/>
      <c r="N4768" s="109"/>
      <c r="P4768" s="38">
        <f t="shared" si="444"/>
        <v>0</v>
      </c>
      <c r="Q4768" s="105">
        <f t="shared" si="449"/>
        <v>0</v>
      </c>
      <c r="R4768" s="38">
        <f t="shared" si="445"/>
        <v>0</v>
      </c>
      <c r="S4768" s="40" t="str">
        <f t="shared" si="448"/>
        <v/>
      </c>
    </row>
    <row r="4769" spans="1:19">
      <c r="A4769" s="33"/>
      <c r="B4769" s="34"/>
      <c r="C4769" s="33"/>
      <c r="D4769" s="33"/>
      <c r="E4769" s="33"/>
      <c r="F4769" s="42"/>
      <c r="G4769" s="42"/>
      <c r="I4769">
        <f t="shared" si="446"/>
        <v>0</v>
      </c>
      <c r="J4769">
        <f t="shared" si="447"/>
        <v>0</v>
      </c>
      <c r="L4769" s="107"/>
      <c r="M4769" s="110"/>
      <c r="N4769" s="109"/>
      <c r="P4769" s="38">
        <f t="shared" si="444"/>
        <v>0</v>
      </c>
      <c r="Q4769" s="105">
        <f t="shared" si="449"/>
        <v>0</v>
      </c>
      <c r="R4769" s="38">
        <f t="shared" si="445"/>
        <v>0</v>
      </c>
      <c r="S4769" s="40" t="str">
        <f t="shared" si="448"/>
        <v/>
      </c>
    </row>
    <row r="4770" spans="1:19">
      <c r="A4770" s="33"/>
      <c r="B4770" s="34"/>
      <c r="C4770" s="33"/>
      <c r="D4770" s="33"/>
      <c r="E4770" s="33"/>
      <c r="F4770" s="42"/>
      <c r="G4770" s="42"/>
      <c r="I4770">
        <f t="shared" si="446"/>
        <v>0</v>
      </c>
      <c r="J4770">
        <f t="shared" si="447"/>
        <v>0</v>
      </c>
      <c r="L4770" s="107"/>
      <c r="M4770" s="110"/>
      <c r="N4770" s="109"/>
      <c r="P4770" s="38">
        <f t="shared" si="444"/>
        <v>0</v>
      </c>
      <c r="Q4770" s="105">
        <f t="shared" si="449"/>
        <v>0</v>
      </c>
      <c r="R4770" s="38">
        <f t="shared" si="445"/>
        <v>0</v>
      </c>
      <c r="S4770" s="40" t="str">
        <f t="shared" si="448"/>
        <v/>
      </c>
    </row>
    <row r="4771" spans="1:19">
      <c r="A4771" s="33"/>
      <c r="B4771" s="34"/>
      <c r="C4771" s="33"/>
      <c r="D4771" s="33"/>
      <c r="E4771" s="33"/>
      <c r="F4771" s="42"/>
      <c r="G4771" s="42"/>
      <c r="I4771">
        <f t="shared" si="446"/>
        <v>0</v>
      </c>
      <c r="J4771">
        <f t="shared" si="447"/>
        <v>0</v>
      </c>
      <c r="L4771" s="107"/>
      <c r="M4771" s="110"/>
      <c r="N4771" s="109"/>
      <c r="P4771" s="38">
        <f t="shared" si="444"/>
        <v>0</v>
      </c>
      <c r="Q4771" s="105">
        <f t="shared" si="449"/>
        <v>0</v>
      </c>
      <c r="R4771" s="38">
        <f t="shared" si="445"/>
        <v>0</v>
      </c>
      <c r="S4771" s="40" t="str">
        <f t="shared" si="448"/>
        <v/>
      </c>
    </row>
    <row r="4772" spans="1:19">
      <c r="A4772" s="33"/>
      <c r="B4772" s="34"/>
      <c r="C4772" s="33"/>
      <c r="D4772" s="33"/>
      <c r="E4772" s="33"/>
      <c r="F4772" s="42"/>
      <c r="G4772" s="42"/>
      <c r="I4772">
        <f t="shared" si="446"/>
        <v>0</v>
      </c>
      <c r="J4772">
        <f t="shared" si="447"/>
        <v>0</v>
      </c>
      <c r="L4772" s="107"/>
      <c r="M4772" s="110"/>
      <c r="N4772" s="109"/>
      <c r="P4772" s="38">
        <f t="shared" si="444"/>
        <v>0</v>
      </c>
      <c r="Q4772" s="105">
        <f t="shared" si="449"/>
        <v>0</v>
      </c>
      <c r="R4772" s="38">
        <f t="shared" si="445"/>
        <v>0</v>
      </c>
      <c r="S4772" s="40" t="str">
        <f t="shared" si="448"/>
        <v/>
      </c>
    </row>
    <row r="4773" spans="1:19">
      <c r="A4773" s="33"/>
      <c r="B4773" s="34"/>
      <c r="C4773" s="33"/>
      <c r="D4773" s="33"/>
      <c r="E4773" s="33"/>
      <c r="F4773" s="42"/>
      <c r="G4773" s="42"/>
      <c r="I4773">
        <f t="shared" si="446"/>
        <v>0</v>
      </c>
      <c r="J4773">
        <f t="shared" si="447"/>
        <v>0</v>
      </c>
      <c r="L4773" s="107"/>
      <c r="M4773" s="110"/>
      <c r="N4773" s="109"/>
      <c r="P4773" s="38">
        <f t="shared" si="444"/>
        <v>0</v>
      </c>
      <c r="Q4773" s="105">
        <f t="shared" si="449"/>
        <v>0</v>
      </c>
      <c r="R4773" s="38">
        <f t="shared" si="445"/>
        <v>0</v>
      </c>
      <c r="S4773" s="40" t="str">
        <f t="shared" si="448"/>
        <v/>
      </c>
    </row>
    <row r="4774" spans="1:19">
      <c r="A4774" s="33"/>
      <c r="B4774" s="34"/>
      <c r="C4774" s="33"/>
      <c r="D4774" s="33"/>
      <c r="E4774" s="33"/>
      <c r="F4774" s="42"/>
      <c r="G4774" s="42"/>
      <c r="I4774">
        <f t="shared" si="446"/>
        <v>0</v>
      </c>
      <c r="J4774">
        <f t="shared" si="447"/>
        <v>0</v>
      </c>
      <c r="L4774" s="107"/>
      <c r="M4774" s="110"/>
      <c r="N4774" s="109"/>
      <c r="P4774" s="38">
        <f t="shared" si="444"/>
        <v>0</v>
      </c>
      <c r="Q4774" s="105">
        <f t="shared" si="449"/>
        <v>0</v>
      </c>
      <c r="R4774" s="38">
        <f t="shared" si="445"/>
        <v>0</v>
      </c>
      <c r="S4774" s="40" t="str">
        <f t="shared" si="448"/>
        <v/>
      </c>
    </row>
    <row r="4775" spans="1:19">
      <c r="A4775" s="33"/>
      <c r="B4775" s="34"/>
      <c r="C4775" s="33"/>
      <c r="D4775" s="33"/>
      <c r="E4775" s="33"/>
      <c r="F4775" s="42"/>
      <c r="G4775" s="42"/>
      <c r="I4775">
        <f t="shared" si="446"/>
        <v>0</v>
      </c>
      <c r="J4775">
        <f t="shared" si="447"/>
        <v>0</v>
      </c>
      <c r="L4775" s="107"/>
      <c r="M4775" s="110"/>
      <c r="N4775" s="109"/>
      <c r="P4775" s="38">
        <f t="shared" si="444"/>
        <v>0</v>
      </c>
      <c r="Q4775" s="105">
        <f t="shared" si="449"/>
        <v>0</v>
      </c>
      <c r="R4775" s="38">
        <f t="shared" si="445"/>
        <v>0</v>
      </c>
      <c r="S4775" s="40" t="str">
        <f t="shared" si="448"/>
        <v/>
      </c>
    </row>
    <row r="4776" spans="1:19">
      <c r="A4776" s="33"/>
      <c r="B4776" s="34"/>
      <c r="C4776" s="33"/>
      <c r="D4776" s="33"/>
      <c r="E4776" s="33"/>
      <c r="F4776" s="42"/>
      <c r="G4776" s="42"/>
      <c r="I4776">
        <f t="shared" si="446"/>
        <v>0</v>
      </c>
      <c r="J4776">
        <f t="shared" si="447"/>
        <v>0</v>
      </c>
      <c r="L4776" s="107"/>
      <c r="M4776" s="110"/>
      <c r="N4776" s="109"/>
      <c r="P4776" s="38">
        <f t="shared" si="444"/>
        <v>0</v>
      </c>
      <c r="Q4776" s="105">
        <f t="shared" si="449"/>
        <v>0</v>
      </c>
      <c r="R4776" s="38">
        <f t="shared" si="445"/>
        <v>0</v>
      </c>
      <c r="S4776" s="40" t="str">
        <f t="shared" si="448"/>
        <v/>
      </c>
    </row>
    <row r="4777" spans="1:19">
      <c r="A4777" s="33"/>
      <c r="B4777" s="34"/>
      <c r="C4777" s="33"/>
      <c r="D4777" s="33"/>
      <c r="E4777" s="33"/>
      <c r="F4777" s="42"/>
      <c r="G4777" s="42"/>
      <c r="I4777">
        <f t="shared" si="446"/>
        <v>0</v>
      </c>
      <c r="J4777">
        <f t="shared" si="447"/>
        <v>0</v>
      </c>
      <c r="L4777" s="107"/>
      <c r="M4777" s="110"/>
      <c r="N4777" s="109"/>
      <c r="P4777" s="38">
        <f t="shared" si="444"/>
        <v>0</v>
      </c>
      <c r="Q4777" s="105">
        <f t="shared" si="449"/>
        <v>0</v>
      </c>
      <c r="R4777" s="38">
        <f t="shared" si="445"/>
        <v>0</v>
      </c>
      <c r="S4777" s="40" t="str">
        <f t="shared" si="448"/>
        <v/>
      </c>
    </row>
    <row r="4778" spans="1:19">
      <c r="A4778" s="33"/>
      <c r="B4778" s="34"/>
      <c r="C4778" s="33"/>
      <c r="D4778" s="33"/>
      <c r="E4778" s="33"/>
      <c r="F4778" s="42"/>
      <c r="G4778" s="42"/>
      <c r="I4778">
        <f t="shared" si="446"/>
        <v>0</v>
      </c>
      <c r="J4778">
        <f t="shared" si="447"/>
        <v>0</v>
      </c>
      <c r="L4778" s="107"/>
      <c r="M4778" s="110"/>
      <c r="N4778" s="109"/>
      <c r="P4778" s="38">
        <f t="shared" si="444"/>
        <v>0</v>
      </c>
      <c r="Q4778" s="105">
        <f t="shared" si="449"/>
        <v>0</v>
      </c>
      <c r="R4778" s="38">
        <f t="shared" si="445"/>
        <v>0</v>
      </c>
      <c r="S4778" s="40" t="str">
        <f t="shared" si="448"/>
        <v/>
      </c>
    </row>
    <row r="4779" spans="1:19">
      <c r="A4779" s="33"/>
      <c r="B4779" s="34"/>
      <c r="C4779" s="33"/>
      <c r="D4779" s="33"/>
      <c r="E4779" s="33"/>
      <c r="F4779" s="42"/>
      <c r="G4779" s="42"/>
      <c r="I4779">
        <f t="shared" si="446"/>
        <v>0</v>
      </c>
      <c r="J4779">
        <f t="shared" si="447"/>
        <v>0</v>
      </c>
      <c r="L4779" s="107"/>
      <c r="M4779" s="110"/>
      <c r="N4779" s="109"/>
      <c r="P4779" s="38">
        <f t="shared" si="444"/>
        <v>0</v>
      </c>
      <c r="Q4779" s="105">
        <f t="shared" si="449"/>
        <v>0</v>
      </c>
      <c r="R4779" s="38">
        <f t="shared" si="445"/>
        <v>0</v>
      </c>
      <c r="S4779" s="40" t="str">
        <f t="shared" si="448"/>
        <v/>
      </c>
    </row>
    <row r="4780" spans="1:19">
      <c r="A4780" s="33"/>
      <c r="B4780" s="34"/>
      <c r="C4780" s="33"/>
      <c r="D4780" s="33"/>
      <c r="E4780" s="33"/>
      <c r="F4780" s="42"/>
      <c r="G4780" s="42"/>
      <c r="I4780">
        <f t="shared" si="446"/>
        <v>0</v>
      </c>
      <c r="J4780">
        <f t="shared" si="447"/>
        <v>0</v>
      </c>
      <c r="L4780" s="107"/>
      <c r="M4780" s="110"/>
      <c r="N4780" s="109"/>
      <c r="P4780" s="38">
        <f t="shared" si="444"/>
        <v>0</v>
      </c>
      <c r="Q4780" s="105">
        <f t="shared" si="449"/>
        <v>0</v>
      </c>
      <c r="R4780" s="38">
        <f t="shared" si="445"/>
        <v>0</v>
      </c>
      <c r="S4780" s="40" t="str">
        <f t="shared" si="448"/>
        <v/>
      </c>
    </row>
    <row r="4781" spans="1:19">
      <c r="A4781" s="33"/>
      <c r="B4781" s="34"/>
      <c r="C4781" s="33"/>
      <c r="D4781" s="33"/>
      <c r="E4781" s="33"/>
      <c r="F4781" s="42"/>
      <c r="G4781" s="42"/>
      <c r="I4781">
        <f t="shared" si="446"/>
        <v>0</v>
      </c>
      <c r="J4781">
        <f t="shared" si="447"/>
        <v>0</v>
      </c>
      <c r="L4781" s="107"/>
      <c r="M4781" s="110"/>
      <c r="N4781" s="109"/>
      <c r="P4781" s="38">
        <f t="shared" si="444"/>
        <v>0</v>
      </c>
      <c r="Q4781" s="105">
        <f t="shared" si="449"/>
        <v>0</v>
      </c>
      <c r="R4781" s="38">
        <f t="shared" si="445"/>
        <v>0</v>
      </c>
      <c r="S4781" s="40" t="str">
        <f t="shared" si="448"/>
        <v/>
      </c>
    </row>
    <row r="4782" spans="1:19">
      <c r="A4782" s="33"/>
      <c r="B4782" s="34"/>
      <c r="C4782" s="33"/>
      <c r="D4782" s="33"/>
      <c r="E4782" s="33"/>
      <c r="F4782" s="42"/>
      <c r="G4782" s="42"/>
      <c r="I4782">
        <f t="shared" si="446"/>
        <v>0</v>
      </c>
      <c r="J4782">
        <f t="shared" si="447"/>
        <v>0</v>
      </c>
      <c r="L4782" s="107"/>
      <c r="M4782" s="110"/>
      <c r="N4782" s="109"/>
      <c r="P4782" s="38">
        <f t="shared" si="444"/>
        <v>0</v>
      </c>
      <c r="Q4782" s="105">
        <f t="shared" si="449"/>
        <v>0</v>
      </c>
      <c r="R4782" s="38">
        <f t="shared" si="445"/>
        <v>0</v>
      </c>
      <c r="S4782" s="40" t="str">
        <f t="shared" si="448"/>
        <v/>
      </c>
    </row>
    <row r="4783" spans="1:19">
      <c r="A4783" s="33"/>
      <c r="B4783" s="34"/>
      <c r="C4783" s="33"/>
      <c r="D4783" s="33"/>
      <c r="E4783" s="33"/>
      <c r="F4783" s="42"/>
      <c r="G4783" s="42"/>
      <c r="I4783">
        <f t="shared" si="446"/>
        <v>0</v>
      </c>
      <c r="J4783">
        <f t="shared" si="447"/>
        <v>0</v>
      </c>
      <c r="L4783" s="107"/>
      <c r="M4783" s="110"/>
      <c r="N4783" s="109"/>
      <c r="P4783" s="38">
        <f t="shared" si="444"/>
        <v>0</v>
      </c>
      <c r="Q4783" s="105">
        <f t="shared" si="449"/>
        <v>0</v>
      </c>
      <c r="R4783" s="38">
        <f t="shared" si="445"/>
        <v>0</v>
      </c>
      <c r="S4783" s="40" t="str">
        <f t="shared" si="448"/>
        <v/>
      </c>
    </row>
    <row r="4784" spans="1:19">
      <c r="A4784" s="33"/>
      <c r="B4784" s="34"/>
      <c r="C4784" s="33"/>
      <c r="D4784" s="33"/>
      <c r="E4784" s="33"/>
      <c r="F4784" s="42"/>
      <c r="G4784" s="42"/>
      <c r="I4784">
        <f t="shared" si="446"/>
        <v>0</v>
      </c>
      <c r="J4784">
        <f t="shared" si="447"/>
        <v>0</v>
      </c>
      <c r="L4784" s="107"/>
      <c r="M4784" s="110"/>
      <c r="N4784" s="109"/>
      <c r="P4784" s="38">
        <f t="shared" si="444"/>
        <v>0</v>
      </c>
      <c r="Q4784" s="105">
        <f t="shared" si="449"/>
        <v>0</v>
      </c>
      <c r="R4784" s="38">
        <f t="shared" si="445"/>
        <v>0</v>
      </c>
      <c r="S4784" s="40" t="str">
        <f t="shared" si="448"/>
        <v/>
      </c>
    </row>
    <row r="4785" spans="1:19">
      <c r="A4785" s="33"/>
      <c r="B4785" s="34"/>
      <c r="C4785" s="33"/>
      <c r="D4785" s="33"/>
      <c r="E4785" s="33"/>
      <c r="F4785" s="42"/>
      <c r="G4785" s="42"/>
      <c r="I4785">
        <f t="shared" si="446"/>
        <v>0</v>
      </c>
      <c r="J4785">
        <f t="shared" si="447"/>
        <v>0</v>
      </c>
      <c r="L4785" s="107"/>
      <c r="M4785" s="110"/>
      <c r="N4785" s="109"/>
      <c r="P4785" s="38">
        <f t="shared" si="444"/>
        <v>0</v>
      </c>
      <c r="Q4785" s="105">
        <f t="shared" si="449"/>
        <v>0</v>
      </c>
      <c r="R4785" s="38">
        <f t="shared" si="445"/>
        <v>0</v>
      </c>
      <c r="S4785" s="40" t="str">
        <f t="shared" si="448"/>
        <v/>
      </c>
    </row>
    <row r="4786" spans="1:19">
      <c r="A4786" s="33"/>
      <c r="B4786" s="34"/>
      <c r="C4786" s="33"/>
      <c r="D4786" s="33"/>
      <c r="E4786" s="33"/>
      <c r="F4786" s="42"/>
      <c r="G4786" s="42"/>
      <c r="I4786">
        <f t="shared" si="446"/>
        <v>0</v>
      </c>
      <c r="J4786">
        <f t="shared" si="447"/>
        <v>0</v>
      </c>
      <c r="L4786" s="107"/>
      <c r="M4786" s="110"/>
      <c r="N4786" s="109"/>
      <c r="P4786" s="38">
        <f t="shared" si="444"/>
        <v>0</v>
      </c>
      <c r="Q4786" s="105">
        <f t="shared" si="449"/>
        <v>0</v>
      </c>
      <c r="R4786" s="38">
        <f t="shared" si="445"/>
        <v>0</v>
      </c>
      <c r="S4786" s="40" t="str">
        <f t="shared" si="448"/>
        <v/>
      </c>
    </row>
    <row r="4787" spans="1:19">
      <c r="A4787" s="33"/>
      <c r="B4787" s="34"/>
      <c r="C4787" s="33"/>
      <c r="D4787" s="33"/>
      <c r="E4787" s="33"/>
      <c r="F4787" s="42"/>
      <c r="G4787" s="42"/>
      <c r="I4787">
        <f t="shared" si="446"/>
        <v>0</v>
      </c>
      <c r="J4787">
        <f t="shared" si="447"/>
        <v>0</v>
      </c>
      <c r="L4787" s="107"/>
      <c r="M4787" s="110"/>
      <c r="N4787" s="109"/>
      <c r="P4787" s="38">
        <f t="shared" si="444"/>
        <v>0</v>
      </c>
      <c r="Q4787" s="105">
        <f t="shared" si="449"/>
        <v>0</v>
      </c>
      <c r="R4787" s="38">
        <f t="shared" si="445"/>
        <v>0</v>
      </c>
      <c r="S4787" s="40" t="str">
        <f t="shared" si="448"/>
        <v/>
      </c>
    </row>
    <row r="4788" spans="1:19">
      <c r="A4788" s="33"/>
      <c r="B4788" s="34"/>
      <c r="C4788" s="33"/>
      <c r="D4788" s="33"/>
      <c r="E4788" s="33"/>
      <c r="F4788" s="42"/>
      <c r="G4788" s="42"/>
      <c r="I4788">
        <f t="shared" si="446"/>
        <v>0</v>
      </c>
      <c r="J4788">
        <f t="shared" si="447"/>
        <v>0</v>
      </c>
      <c r="L4788" s="107"/>
      <c r="M4788" s="110"/>
      <c r="N4788" s="109"/>
      <c r="P4788" s="38">
        <f t="shared" si="444"/>
        <v>0</v>
      </c>
      <c r="Q4788" s="105">
        <f t="shared" si="449"/>
        <v>0</v>
      </c>
      <c r="R4788" s="38">
        <f t="shared" si="445"/>
        <v>0</v>
      </c>
      <c r="S4788" s="40" t="str">
        <f t="shared" si="448"/>
        <v/>
      </c>
    </row>
    <row r="4789" spans="1:19">
      <c r="A4789" s="33"/>
      <c r="B4789" s="34"/>
      <c r="C4789" s="33"/>
      <c r="D4789" s="33"/>
      <c r="E4789" s="33"/>
      <c r="F4789" s="42"/>
      <c r="G4789" s="42"/>
      <c r="I4789">
        <f t="shared" si="446"/>
        <v>0</v>
      </c>
      <c r="J4789">
        <f t="shared" si="447"/>
        <v>0</v>
      </c>
      <c r="L4789" s="107"/>
      <c r="M4789" s="110"/>
      <c r="N4789" s="109"/>
      <c r="P4789" s="38">
        <f t="shared" si="444"/>
        <v>0</v>
      </c>
      <c r="Q4789" s="105">
        <f t="shared" si="449"/>
        <v>0</v>
      </c>
      <c r="R4789" s="38">
        <f t="shared" si="445"/>
        <v>0</v>
      </c>
      <c r="S4789" s="40" t="str">
        <f t="shared" si="448"/>
        <v/>
      </c>
    </row>
    <row r="4790" spans="1:19">
      <c r="A4790" s="33"/>
      <c r="B4790" s="34"/>
      <c r="C4790" s="33"/>
      <c r="D4790" s="33"/>
      <c r="E4790" s="33"/>
      <c r="F4790" s="42"/>
      <c r="G4790" s="42"/>
      <c r="I4790">
        <f t="shared" si="446"/>
        <v>0</v>
      </c>
      <c r="J4790">
        <f t="shared" si="447"/>
        <v>0</v>
      </c>
      <c r="L4790" s="107"/>
      <c r="M4790" s="110"/>
      <c r="N4790" s="109"/>
      <c r="P4790" s="38">
        <f t="shared" si="444"/>
        <v>0</v>
      </c>
      <c r="Q4790" s="105">
        <f t="shared" si="449"/>
        <v>0</v>
      </c>
      <c r="R4790" s="38">
        <f t="shared" si="445"/>
        <v>0</v>
      </c>
      <c r="S4790" s="40" t="str">
        <f t="shared" si="448"/>
        <v/>
      </c>
    </row>
    <row r="4791" spans="1:19">
      <c r="A4791" s="33"/>
      <c r="B4791" s="34"/>
      <c r="C4791" s="33"/>
      <c r="D4791" s="33"/>
      <c r="E4791" s="33"/>
      <c r="F4791" s="42"/>
      <c r="G4791" s="42"/>
      <c r="I4791">
        <f t="shared" si="446"/>
        <v>0</v>
      </c>
      <c r="J4791">
        <f t="shared" si="447"/>
        <v>0</v>
      </c>
      <c r="L4791" s="107"/>
      <c r="M4791" s="110"/>
      <c r="N4791" s="109"/>
      <c r="P4791" s="38">
        <f t="shared" ref="P4791:P4854" si="450">I4791*L4791/1000</f>
        <v>0</v>
      </c>
      <c r="Q4791" s="105">
        <f t="shared" si="449"/>
        <v>0</v>
      </c>
      <c r="R4791" s="38">
        <f t="shared" ref="R4791:R4854" si="451">J4791*N4791/1000</f>
        <v>0</v>
      </c>
      <c r="S4791" s="40" t="str">
        <f t="shared" si="448"/>
        <v/>
      </c>
    </row>
    <row r="4792" spans="1:19">
      <c r="A4792" s="33"/>
      <c r="B4792" s="34"/>
      <c r="C4792" s="33"/>
      <c r="D4792" s="33"/>
      <c r="E4792" s="33"/>
      <c r="F4792" s="42"/>
      <c r="G4792" s="42"/>
      <c r="I4792">
        <f t="shared" ref="I4792:I4855" si="452">IF(OR(E4792="R",E4792="E"),D4792,IF(D4792&gt;=E4792,D4792-E4792,0))</f>
        <v>0</v>
      </c>
      <c r="J4792">
        <f t="shared" ref="J4792:J4855" si="453">IF(OR(E4792="R",E4792="E"),0,IF(E4792&gt;D4792,E4792-D4792,0))</f>
        <v>0</v>
      </c>
      <c r="L4792" s="107"/>
      <c r="M4792" s="110"/>
      <c r="N4792" s="109"/>
      <c r="P4792" s="38">
        <f t="shared" si="450"/>
        <v>0</v>
      </c>
      <c r="Q4792" s="105">
        <f t="shared" si="449"/>
        <v>0</v>
      </c>
      <c r="R4792" s="38">
        <f t="shared" si="451"/>
        <v>0</v>
      </c>
      <c r="S4792" s="40" t="str">
        <f t="shared" si="448"/>
        <v/>
      </c>
    </row>
    <row r="4793" spans="1:19">
      <c r="A4793" s="33"/>
      <c r="B4793" s="34"/>
      <c r="C4793" s="33"/>
      <c r="D4793" s="33"/>
      <c r="E4793" s="33"/>
      <c r="F4793" s="42"/>
      <c r="G4793" s="42"/>
      <c r="I4793">
        <f t="shared" si="452"/>
        <v>0</v>
      </c>
      <c r="J4793">
        <f t="shared" si="453"/>
        <v>0</v>
      </c>
      <c r="L4793" s="107"/>
      <c r="M4793" s="110"/>
      <c r="N4793" s="109"/>
      <c r="P4793" s="38">
        <f t="shared" si="450"/>
        <v>0</v>
      </c>
      <c r="Q4793" s="105">
        <f t="shared" si="449"/>
        <v>0</v>
      </c>
      <c r="R4793" s="38">
        <f t="shared" si="451"/>
        <v>0</v>
      </c>
      <c r="S4793" s="40" t="str">
        <f t="shared" si="448"/>
        <v/>
      </c>
    </row>
    <row r="4794" spans="1:19">
      <c r="A4794" s="33"/>
      <c r="B4794" s="34"/>
      <c r="C4794" s="33"/>
      <c r="D4794" s="33"/>
      <c r="E4794" s="33"/>
      <c r="F4794" s="42"/>
      <c r="G4794" s="42"/>
      <c r="I4794">
        <f t="shared" si="452"/>
        <v>0</v>
      </c>
      <c r="J4794">
        <f t="shared" si="453"/>
        <v>0</v>
      </c>
      <c r="L4794" s="107"/>
      <c r="M4794" s="110"/>
      <c r="N4794" s="109"/>
      <c r="P4794" s="38">
        <f t="shared" si="450"/>
        <v>0</v>
      </c>
      <c r="Q4794" s="105">
        <f t="shared" si="449"/>
        <v>0</v>
      </c>
      <c r="R4794" s="38">
        <f t="shared" si="451"/>
        <v>0</v>
      </c>
      <c r="S4794" s="40" t="str">
        <f t="shared" si="448"/>
        <v/>
      </c>
    </row>
    <row r="4795" spans="1:19">
      <c r="A4795" s="33"/>
      <c r="B4795" s="34"/>
      <c r="C4795" s="33"/>
      <c r="D4795" s="33"/>
      <c r="E4795" s="33"/>
      <c r="F4795" s="42"/>
      <c r="G4795" s="42"/>
      <c r="I4795">
        <f t="shared" si="452"/>
        <v>0</v>
      </c>
      <c r="J4795">
        <f t="shared" si="453"/>
        <v>0</v>
      </c>
      <c r="L4795" s="107"/>
      <c r="M4795" s="110"/>
      <c r="N4795" s="109"/>
      <c r="P4795" s="38">
        <f t="shared" si="450"/>
        <v>0</v>
      </c>
      <c r="Q4795" s="105">
        <f t="shared" si="449"/>
        <v>0</v>
      </c>
      <c r="R4795" s="38">
        <f t="shared" si="451"/>
        <v>0</v>
      </c>
      <c r="S4795" s="40" t="str">
        <f t="shared" si="448"/>
        <v/>
      </c>
    </row>
    <row r="4796" spans="1:19">
      <c r="A4796" s="33"/>
      <c r="B4796" s="34"/>
      <c r="C4796" s="33"/>
      <c r="D4796" s="33"/>
      <c r="E4796" s="33"/>
      <c r="F4796" s="42"/>
      <c r="G4796" s="42"/>
      <c r="I4796">
        <f t="shared" si="452"/>
        <v>0</v>
      </c>
      <c r="J4796">
        <f t="shared" si="453"/>
        <v>0</v>
      </c>
      <c r="L4796" s="107"/>
      <c r="M4796" s="110"/>
      <c r="N4796" s="109"/>
      <c r="P4796" s="38">
        <f t="shared" si="450"/>
        <v>0</v>
      </c>
      <c r="Q4796" s="105">
        <f t="shared" si="449"/>
        <v>0</v>
      </c>
      <c r="R4796" s="38">
        <f t="shared" si="451"/>
        <v>0</v>
      </c>
      <c r="S4796" s="40" t="str">
        <f t="shared" si="448"/>
        <v/>
      </c>
    </row>
    <row r="4797" spans="1:19">
      <c r="A4797" s="33"/>
      <c r="B4797" s="34"/>
      <c r="C4797" s="33"/>
      <c r="D4797" s="33"/>
      <c r="E4797" s="33"/>
      <c r="F4797" s="42"/>
      <c r="G4797" s="42"/>
      <c r="I4797">
        <f t="shared" si="452"/>
        <v>0</v>
      </c>
      <c r="J4797">
        <f t="shared" si="453"/>
        <v>0</v>
      </c>
      <c r="L4797" s="107"/>
      <c r="M4797" s="110"/>
      <c r="N4797" s="109"/>
      <c r="P4797" s="38">
        <f t="shared" si="450"/>
        <v>0</v>
      </c>
      <c r="Q4797" s="105">
        <f t="shared" si="449"/>
        <v>0</v>
      </c>
      <c r="R4797" s="38">
        <f t="shared" si="451"/>
        <v>0</v>
      </c>
      <c r="S4797" s="40" t="str">
        <f t="shared" si="448"/>
        <v/>
      </c>
    </row>
    <row r="4798" spans="1:19">
      <c r="A4798" s="33"/>
      <c r="B4798" s="34"/>
      <c r="C4798" s="33"/>
      <c r="D4798" s="33"/>
      <c r="E4798" s="33"/>
      <c r="F4798" s="42"/>
      <c r="G4798" s="42"/>
      <c r="I4798">
        <f t="shared" si="452"/>
        <v>0</v>
      </c>
      <c r="J4798">
        <f t="shared" si="453"/>
        <v>0</v>
      </c>
      <c r="L4798" s="107"/>
      <c r="M4798" s="110"/>
      <c r="N4798" s="109"/>
      <c r="P4798" s="38">
        <f t="shared" si="450"/>
        <v>0</v>
      </c>
      <c r="Q4798" s="105">
        <f t="shared" si="449"/>
        <v>0</v>
      </c>
      <c r="R4798" s="38">
        <f t="shared" si="451"/>
        <v>0</v>
      </c>
      <c r="S4798" s="40" t="str">
        <f t="shared" si="448"/>
        <v/>
      </c>
    </row>
    <row r="4799" spans="1:19">
      <c r="A4799" s="33"/>
      <c r="B4799" s="34"/>
      <c r="C4799" s="33"/>
      <c r="D4799" s="33"/>
      <c r="E4799" s="33"/>
      <c r="F4799" s="42"/>
      <c r="G4799" s="42"/>
      <c r="I4799">
        <f t="shared" si="452"/>
        <v>0</v>
      </c>
      <c r="J4799">
        <f t="shared" si="453"/>
        <v>0</v>
      </c>
      <c r="L4799" s="107"/>
      <c r="M4799" s="110"/>
      <c r="N4799" s="109"/>
      <c r="P4799" s="38">
        <f t="shared" si="450"/>
        <v>0</v>
      </c>
      <c r="Q4799" s="105">
        <f t="shared" si="449"/>
        <v>0</v>
      </c>
      <c r="R4799" s="38">
        <f t="shared" si="451"/>
        <v>0</v>
      </c>
      <c r="S4799" s="40" t="str">
        <f t="shared" si="448"/>
        <v/>
      </c>
    </row>
    <row r="4800" spans="1:19">
      <c r="A4800" s="33"/>
      <c r="B4800" s="34"/>
      <c r="C4800" s="33"/>
      <c r="D4800" s="33"/>
      <c r="E4800" s="33"/>
      <c r="F4800" s="42"/>
      <c r="G4800" s="42"/>
      <c r="I4800">
        <f t="shared" si="452"/>
        <v>0</v>
      </c>
      <c r="J4800">
        <f t="shared" si="453"/>
        <v>0</v>
      </c>
      <c r="L4800" s="107"/>
      <c r="M4800" s="110"/>
      <c r="N4800" s="109"/>
      <c r="P4800" s="38">
        <f t="shared" si="450"/>
        <v>0</v>
      </c>
      <c r="Q4800" s="105">
        <f t="shared" si="449"/>
        <v>0</v>
      </c>
      <c r="R4800" s="38">
        <f t="shared" si="451"/>
        <v>0</v>
      </c>
      <c r="S4800" s="40" t="str">
        <f t="shared" si="448"/>
        <v/>
      </c>
    </row>
    <row r="4801" spans="1:19">
      <c r="A4801" s="33"/>
      <c r="B4801" s="34"/>
      <c r="C4801" s="33"/>
      <c r="D4801" s="33"/>
      <c r="E4801" s="33"/>
      <c r="F4801" s="42"/>
      <c r="G4801" s="42"/>
      <c r="I4801">
        <f t="shared" si="452"/>
        <v>0</v>
      </c>
      <c r="J4801">
        <f t="shared" si="453"/>
        <v>0</v>
      </c>
      <c r="L4801" s="107"/>
      <c r="M4801" s="110"/>
      <c r="N4801" s="109"/>
      <c r="P4801" s="38">
        <f t="shared" si="450"/>
        <v>0</v>
      </c>
      <c r="Q4801" s="105">
        <f t="shared" si="449"/>
        <v>0</v>
      </c>
      <c r="R4801" s="38">
        <f t="shared" si="451"/>
        <v>0</v>
      </c>
      <c r="S4801" s="40" t="str">
        <f t="shared" si="448"/>
        <v/>
      </c>
    </row>
    <row r="4802" spans="1:19">
      <c r="A4802" s="33"/>
      <c r="B4802" s="34"/>
      <c r="C4802" s="33"/>
      <c r="D4802" s="33"/>
      <c r="E4802" s="33"/>
      <c r="F4802" s="42"/>
      <c r="G4802" s="42"/>
      <c r="I4802">
        <f t="shared" si="452"/>
        <v>0</v>
      </c>
      <c r="J4802">
        <f t="shared" si="453"/>
        <v>0</v>
      </c>
      <c r="L4802" s="107"/>
      <c r="M4802" s="110"/>
      <c r="N4802" s="109"/>
      <c r="P4802" s="38">
        <f t="shared" si="450"/>
        <v>0</v>
      </c>
      <c r="Q4802" s="105">
        <f t="shared" si="449"/>
        <v>0</v>
      </c>
      <c r="R4802" s="38">
        <f t="shared" si="451"/>
        <v>0</v>
      </c>
      <c r="S4802" s="40" t="str">
        <f t="shared" si="448"/>
        <v/>
      </c>
    </row>
    <row r="4803" spans="1:19">
      <c r="A4803" s="33"/>
      <c r="B4803" s="34"/>
      <c r="C4803" s="33"/>
      <c r="D4803" s="33"/>
      <c r="E4803" s="33"/>
      <c r="F4803" s="42"/>
      <c r="G4803" s="42"/>
      <c r="I4803">
        <f t="shared" si="452"/>
        <v>0</v>
      </c>
      <c r="J4803">
        <f t="shared" si="453"/>
        <v>0</v>
      </c>
      <c r="L4803" s="107"/>
      <c r="M4803" s="110"/>
      <c r="N4803" s="109"/>
      <c r="P4803" s="38">
        <f t="shared" si="450"/>
        <v>0</v>
      </c>
      <c r="Q4803" s="105">
        <f t="shared" si="449"/>
        <v>0</v>
      </c>
      <c r="R4803" s="38">
        <f t="shared" si="451"/>
        <v>0</v>
      </c>
      <c r="S4803" s="40" t="str">
        <f t="shared" si="448"/>
        <v/>
      </c>
    </row>
    <row r="4804" spans="1:19">
      <c r="A4804" s="33"/>
      <c r="B4804" s="34"/>
      <c r="C4804" s="33"/>
      <c r="D4804" s="33"/>
      <c r="E4804" s="33"/>
      <c r="F4804" s="42"/>
      <c r="G4804" s="42"/>
      <c r="I4804">
        <f t="shared" si="452"/>
        <v>0</v>
      </c>
      <c r="J4804">
        <f t="shared" si="453"/>
        <v>0</v>
      </c>
      <c r="L4804" s="107"/>
      <c r="M4804" s="110"/>
      <c r="N4804" s="109"/>
      <c r="P4804" s="38">
        <f t="shared" si="450"/>
        <v>0</v>
      </c>
      <c r="Q4804" s="105">
        <f t="shared" si="449"/>
        <v>0</v>
      </c>
      <c r="R4804" s="38">
        <f t="shared" si="451"/>
        <v>0</v>
      </c>
      <c r="S4804" s="40" t="str">
        <f t="shared" si="448"/>
        <v/>
      </c>
    </row>
    <row r="4805" spans="1:19">
      <c r="A4805" s="33"/>
      <c r="B4805" s="34"/>
      <c r="C4805" s="33"/>
      <c r="D4805" s="33"/>
      <c r="E4805" s="33"/>
      <c r="F4805" s="42"/>
      <c r="G4805" s="42"/>
      <c r="I4805">
        <f t="shared" si="452"/>
        <v>0</v>
      </c>
      <c r="J4805">
        <f t="shared" si="453"/>
        <v>0</v>
      </c>
      <c r="L4805" s="107"/>
      <c r="M4805" s="110"/>
      <c r="N4805" s="109"/>
      <c r="P4805" s="38">
        <f t="shared" si="450"/>
        <v>0</v>
      </c>
      <c r="Q4805" s="105">
        <f t="shared" si="449"/>
        <v>0</v>
      </c>
      <c r="R4805" s="38">
        <f t="shared" si="451"/>
        <v>0</v>
      </c>
      <c r="S4805" s="40" t="str">
        <f t="shared" si="448"/>
        <v/>
      </c>
    </row>
    <row r="4806" spans="1:19">
      <c r="A4806" s="33"/>
      <c r="B4806" s="34"/>
      <c r="C4806" s="33"/>
      <c r="D4806" s="33"/>
      <c r="E4806" s="33"/>
      <c r="F4806" s="42"/>
      <c r="G4806" s="42"/>
      <c r="I4806">
        <f t="shared" si="452"/>
        <v>0</v>
      </c>
      <c r="J4806">
        <f t="shared" si="453"/>
        <v>0</v>
      </c>
      <c r="L4806" s="107"/>
      <c r="M4806" s="110"/>
      <c r="N4806" s="109"/>
      <c r="P4806" s="38">
        <f t="shared" si="450"/>
        <v>0</v>
      </c>
      <c r="Q4806" s="105">
        <f t="shared" si="449"/>
        <v>0</v>
      </c>
      <c r="R4806" s="38">
        <f t="shared" si="451"/>
        <v>0</v>
      </c>
      <c r="S4806" s="40" t="str">
        <f t="shared" si="448"/>
        <v/>
      </c>
    </row>
    <row r="4807" spans="1:19">
      <c r="A4807" s="33"/>
      <c r="B4807" s="34"/>
      <c r="C4807" s="33"/>
      <c r="D4807" s="33"/>
      <c r="E4807" s="33"/>
      <c r="F4807" s="42"/>
      <c r="G4807" s="42"/>
      <c r="I4807">
        <f t="shared" si="452"/>
        <v>0</v>
      </c>
      <c r="J4807">
        <f t="shared" si="453"/>
        <v>0</v>
      </c>
      <c r="L4807" s="107"/>
      <c r="M4807" s="110"/>
      <c r="N4807" s="109"/>
      <c r="P4807" s="38">
        <f t="shared" si="450"/>
        <v>0</v>
      </c>
      <c r="Q4807" s="105">
        <f t="shared" si="449"/>
        <v>0</v>
      </c>
      <c r="R4807" s="38">
        <f t="shared" si="451"/>
        <v>0</v>
      </c>
      <c r="S4807" s="40" t="str">
        <f t="shared" ref="S4807:S4870" si="454">IF(C4807=1,SUM(R4807:R4830)-SUM(P4807:P4830),"")</f>
        <v/>
      </c>
    </row>
    <row r="4808" spans="1:19">
      <c r="A4808" s="33"/>
      <c r="B4808" s="34"/>
      <c r="C4808" s="33"/>
      <c r="D4808" s="33"/>
      <c r="E4808" s="33"/>
      <c r="F4808" s="42"/>
      <c r="G4808" s="42"/>
      <c r="I4808">
        <f t="shared" si="452"/>
        <v>0</v>
      </c>
      <c r="J4808">
        <f t="shared" si="453"/>
        <v>0</v>
      </c>
      <c r="L4808" s="107"/>
      <c r="M4808" s="110"/>
      <c r="N4808" s="109"/>
      <c r="P4808" s="38">
        <f t="shared" si="450"/>
        <v>0</v>
      </c>
      <c r="Q4808" s="105">
        <f t="shared" ref="Q4808:Q4871" si="455">I4808*M4808/1000</f>
        <v>0</v>
      </c>
      <c r="R4808" s="38">
        <f t="shared" si="451"/>
        <v>0</v>
      </c>
      <c r="S4808" s="40" t="str">
        <f t="shared" si="454"/>
        <v/>
      </c>
    </row>
    <row r="4809" spans="1:19">
      <c r="A4809" s="33"/>
      <c r="B4809" s="34"/>
      <c r="C4809" s="33"/>
      <c r="D4809" s="33"/>
      <c r="E4809" s="33"/>
      <c r="F4809" s="42"/>
      <c r="G4809" s="42"/>
      <c r="I4809">
        <f t="shared" si="452"/>
        <v>0</v>
      </c>
      <c r="J4809">
        <f t="shared" si="453"/>
        <v>0</v>
      </c>
      <c r="L4809" s="107"/>
      <c r="M4809" s="110"/>
      <c r="N4809" s="109"/>
      <c r="P4809" s="38">
        <f t="shared" si="450"/>
        <v>0</v>
      </c>
      <c r="Q4809" s="105">
        <f t="shared" si="455"/>
        <v>0</v>
      </c>
      <c r="R4809" s="38">
        <f t="shared" si="451"/>
        <v>0</v>
      </c>
      <c r="S4809" s="40" t="str">
        <f t="shared" si="454"/>
        <v/>
      </c>
    </row>
    <row r="4810" spans="1:19">
      <c r="A4810" s="33"/>
      <c r="B4810" s="34"/>
      <c r="C4810" s="33"/>
      <c r="D4810" s="33"/>
      <c r="E4810" s="33"/>
      <c r="F4810" s="42"/>
      <c r="G4810" s="42"/>
      <c r="I4810">
        <f t="shared" si="452"/>
        <v>0</v>
      </c>
      <c r="J4810">
        <f t="shared" si="453"/>
        <v>0</v>
      </c>
      <c r="L4810" s="107"/>
      <c r="M4810" s="110"/>
      <c r="N4810" s="109"/>
      <c r="P4810" s="38">
        <f t="shared" si="450"/>
        <v>0</v>
      </c>
      <c r="Q4810" s="105">
        <f t="shared" si="455"/>
        <v>0</v>
      </c>
      <c r="R4810" s="38">
        <f t="shared" si="451"/>
        <v>0</v>
      </c>
      <c r="S4810" s="40" t="str">
        <f t="shared" si="454"/>
        <v/>
      </c>
    </row>
    <row r="4811" spans="1:19">
      <c r="A4811" s="33"/>
      <c r="B4811" s="34"/>
      <c r="C4811" s="33"/>
      <c r="D4811" s="33"/>
      <c r="E4811" s="33"/>
      <c r="F4811" s="42"/>
      <c r="G4811" s="42"/>
      <c r="I4811">
        <f t="shared" si="452"/>
        <v>0</v>
      </c>
      <c r="J4811">
        <f t="shared" si="453"/>
        <v>0</v>
      </c>
      <c r="L4811" s="107"/>
      <c r="M4811" s="110"/>
      <c r="N4811" s="109"/>
      <c r="P4811" s="38">
        <f t="shared" si="450"/>
        <v>0</v>
      </c>
      <c r="Q4811" s="105">
        <f t="shared" si="455"/>
        <v>0</v>
      </c>
      <c r="R4811" s="38">
        <f t="shared" si="451"/>
        <v>0</v>
      </c>
      <c r="S4811" s="40" t="str">
        <f t="shared" si="454"/>
        <v/>
      </c>
    </row>
    <row r="4812" spans="1:19">
      <c r="A4812" s="33"/>
      <c r="B4812" s="34"/>
      <c r="C4812" s="33"/>
      <c r="D4812" s="33"/>
      <c r="E4812" s="33"/>
      <c r="F4812" s="42"/>
      <c r="G4812" s="42"/>
      <c r="I4812">
        <f t="shared" si="452"/>
        <v>0</v>
      </c>
      <c r="J4812">
        <f t="shared" si="453"/>
        <v>0</v>
      </c>
      <c r="L4812" s="107"/>
      <c r="M4812" s="110"/>
      <c r="N4812" s="109"/>
      <c r="P4812" s="38">
        <f t="shared" si="450"/>
        <v>0</v>
      </c>
      <c r="Q4812" s="105">
        <f t="shared" si="455"/>
        <v>0</v>
      </c>
      <c r="R4812" s="38">
        <f t="shared" si="451"/>
        <v>0</v>
      </c>
      <c r="S4812" s="40" t="str">
        <f t="shared" si="454"/>
        <v/>
      </c>
    </row>
    <row r="4813" spans="1:19">
      <c r="A4813" s="33"/>
      <c r="B4813" s="34"/>
      <c r="C4813" s="33"/>
      <c r="D4813" s="33"/>
      <c r="E4813" s="33"/>
      <c r="F4813" s="42"/>
      <c r="G4813" s="42"/>
      <c r="I4813">
        <f t="shared" si="452"/>
        <v>0</v>
      </c>
      <c r="J4813">
        <f t="shared" si="453"/>
        <v>0</v>
      </c>
      <c r="L4813" s="107"/>
      <c r="M4813" s="110"/>
      <c r="N4813" s="109"/>
      <c r="P4813" s="38">
        <f t="shared" si="450"/>
        <v>0</v>
      </c>
      <c r="Q4813" s="105">
        <f t="shared" si="455"/>
        <v>0</v>
      </c>
      <c r="R4813" s="38">
        <f t="shared" si="451"/>
        <v>0</v>
      </c>
      <c r="S4813" s="40" t="str">
        <f t="shared" si="454"/>
        <v/>
      </c>
    </row>
    <row r="4814" spans="1:19">
      <c r="A4814" s="33"/>
      <c r="B4814" s="34"/>
      <c r="C4814" s="33"/>
      <c r="D4814" s="33"/>
      <c r="E4814" s="33"/>
      <c r="F4814" s="42"/>
      <c r="G4814" s="42"/>
      <c r="I4814">
        <f t="shared" si="452"/>
        <v>0</v>
      </c>
      <c r="J4814">
        <f t="shared" si="453"/>
        <v>0</v>
      </c>
      <c r="L4814" s="107"/>
      <c r="M4814" s="110"/>
      <c r="N4814" s="109"/>
      <c r="P4814" s="38">
        <f t="shared" si="450"/>
        <v>0</v>
      </c>
      <c r="Q4814" s="105">
        <f t="shared" si="455"/>
        <v>0</v>
      </c>
      <c r="R4814" s="38">
        <f t="shared" si="451"/>
        <v>0</v>
      </c>
      <c r="S4814" s="40" t="str">
        <f t="shared" si="454"/>
        <v/>
      </c>
    </row>
    <row r="4815" spans="1:19">
      <c r="A4815" s="33"/>
      <c r="B4815" s="34"/>
      <c r="C4815" s="33"/>
      <c r="D4815" s="33"/>
      <c r="E4815" s="33"/>
      <c r="F4815" s="42"/>
      <c r="G4815" s="42"/>
      <c r="I4815">
        <f t="shared" si="452"/>
        <v>0</v>
      </c>
      <c r="J4815">
        <f t="shared" si="453"/>
        <v>0</v>
      </c>
      <c r="L4815" s="107"/>
      <c r="M4815" s="110"/>
      <c r="N4815" s="109"/>
      <c r="P4815" s="38">
        <f t="shared" si="450"/>
        <v>0</v>
      </c>
      <c r="Q4815" s="105">
        <f t="shared" si="455"/>
        <v>0</v>
      </c>
      <c r="R4815" s="38">
        <f t="shared" si="451"/>
        <v>0</v>
      </c>
      <c r="S4815" s="40" t="str">
        <f t="shared" si="454"/>
        <v/>
      </c>
    </row>
    <row r="4816" spans="1:19">
      <c r="A4816" s="33"/>
      <c r="B4816" s="34"/>
      <c r="C4816" s="33"/>
      <c r="D4816" s="33"/>
      <c r="E4816" s="33"/>
      <c r="F4816" s="42"/>
      <c r="G4816" s="42"/>
      <c r="I4816">
        <f t="shared" si="452"/>
        <v>0</v>
      </c>
      <c r="J4816">
        <f t="shared" si="453"/>
        <v>0</v>
      </c>
      <c r="L4816" s="107"/>
      <c r="M4816" s="110"/>
      <c r="N4816" s="109"/>
      <c r="P4816" s="38">
        <f t="shared" si="450"/>
        <v>0</v>
      </c>
      <c r="Q4816" s="105">
        <f t="shared" si="455"/>
        <v>0</v>
      </c>
      <c r="R4816" s="38">
        <f t="shared" si="451"/>
        <v>0</v>
      </c>
      <c r="S4816" s="40" t="str">
        <f t="shared" si="454"/>
        <v/>
      </c>
    </row>
    <row r="4817" spans="1:19">
      <c r="A4817" s="33"/>
      <c r="B4817" s="34"/>
      <c r="C4817" s="33"/>
      <c r="D4817" s="33"/>
      <c r="E4817" s="33"/>
      <c r="F4817" s="42"/>
      <c r="G4817" s="42"/>
      <c r="I4817">
        <f t="shared" si="452"/>
        <v>0</v>
      </c>
      <c r="J4817">
        <f t="shared" si="453"/>
        <v>0</v>
      </c>
      <c r="L4817" s="107"/>
      <c r="M4817" s="110"/>
      <c r="N4817" s="109"/>
      <c r="P4817" s="38">
        <f t="shared" si="450"/>
        <v>0</v>
      </c>
      <c r="Q4817" s="105">
        <f t="shared" si="455"/>
        <v>0</v>
      </c>
      <c r="R4817" s="38">
        <f t="shared" si="451"/>
        <v>0</v>
      </c>
      <c r="S4817" s="40" t="str">
        <f t="shared" si="454"/>
        <v/>
      </c>
    </row>
    <row r="4818" spans="1:19">
      <c r="A4818" s="33"/>
      <c r="B4818" s="34"/>
      <c r="C4818" s="33"/>
      <c r="D4818" s="33"/>
      <c r="E4818" s="33"/>
      <c r="F4818" s="42"/>
      <c r="G4818" s="42"/>
      <c r="I4818">
        <f t="shared" si="452"/>
        <v>0</v>
      </c>
      <c r="J4818">
        <f t="shared" si="453"/>
        <v>0</v>
      </c>
      <c r="L4818" s="107"/>
      <c r="M4818" s="110"/>
      <c r="N4818" s="109"/>
      <c r="P4818" s="38">
        <f t="shared" si="450"/>
        <v>0</v>
      </c>
      <c r="Q4818" s="105">
        <f t="shared" si="455"/>
        <v>0</v>
      </c>
      <c r="R4818" s="38">
        <f t="shared" si="451"/>
        <v>0</v>
      </c>
      <c r="S4818" s="40" t="str">
        <f t="shared" si="454"/>
        <v/>
      </c>
    </row>
    <row r="4819" spans="1:19">
      <c r="A4819" s="33"/>
      <c r="B4819" s="34"/>
      <c r="C4819" s="33"/>
      <c r="D4819" s="33"/>
      <c r="E4819" s="33"/>
      <c r="F4819" s="42"/>
      <c r="G4819" s="42"/>
      <c r="I4819">
        <f t="shared" si="452"/>
        <v>0</v>
      </c>
      <c r="J4819">
        <f t="shared" si="453"/>
        <v>0</v>
      </c>
      <c r="L4819" s="107"/>
      <c r="M4819" s="110"/>
      <c r="N4819" s="109"/>
      <c r="P4819" s="38">
        <f t="shared" si="450"/>
        <v>0</v>
      </c>
      <c r="Q4819" s="105">
        <f t="shared" si="455"/>
        <v>0</v>
      </c>
      <c r="R4819" s="38">
        <f t="shared" si="451"/>
        <v>0</v>
      </c>
      <c r="S4819" s="40" t="str">
        <f t="shared" si="454"/>
        <v/>
      </c>
    </row>
    <row r="4820" spans="1:19">
      <c r="A4820" s="33"/>
      <c r="B4820" s="34"/>
      <c r="C4820" s="33"/>
      <c r="D4820" s="33"/>
      <c r="E4820" s="33"/>
      <c r="F4820" s="42"/>
      <c r="G4820" s="42"/>
      <c r="I4820">
        <f t="shared" si="452"/>
        <v>0</v>
      </c>
      <c r="J4820">
        <f t="shared" si="453"/>
        <v>0</v>
      </c>
      <c r="L4820" s="107"/>
      <c r="M4820" s="110"/>
      <c r="N4820" s="109"/>
      <c r="P4820" s="38">
        <f t="shared" si="450"/>
        <v>0</v>
      </c>
      <c r="Q4820" s="105">
        <f t="shared" si="455"/>
        <v>0</v>
      </c>
      <c r="R4820" s="38">
        <f t="shared" si="451"/>
        <v>0</v>
      </c>
      <c r="S4820" s="40" t="str">
        <f t="shared" si="454"/>
        <v/>
      </c>
    </row>
    <row r="4821" spans="1:19">
      <c r="A4821" s="33"/>
      <c r="B4821" s="34"/>
      <c r="C4821" s="33"/>
      <c r="D4821" s="33"/>
      <c r="E4821" s="33"/>
      <c r="F4821" s="42"/>
      <c r="G4821" s="42"/>
      <c r="I4821">
        <f t="shared" si="452"/>
        <v>0</v>
      </c>
      <c r="J4821">
        <f t="shared" si="453"/>
        <v>0</v>
      </c>
      <c r="L4821" s="107"/>
      <c r="M4821" s="110"/>
      <c r="N4821" s="109"/>
      <c r="P4821" s="38">
        <f t="shared" si="450"/>
        <v>0</v>
      </c>
      <c r="Q4821" s="105">
        <f t="shared" si="455"/>
        <v>0</v>
      </c>
      <c r="R4821" s="38">
        <f t="shared" si="451"/>
        <v>0</v>
      </c>
      <c r="S4821" s="40" t="str">
        <f t="shared" si="454"/>
        <v/>
      </c>
    </row>
    <row r="4822" spans="1:19">
      <c r="A4822" s="33"/>
      <c r="B4822" s="34"/>
      <c r="C4822" s="33"/>
      <c r="D4822" s="33"/>
      <c r="E4822" s="33"/>
      <c r="F4822" s="42"/>
      <c r="G4822" s="42"/>
      <c r="I4822">
        <f t="shared" si="452"/>
        <v>0</v>
      </c>
      <c r="J4822">
        <f t="shared" si="453"/>
        <v>0</v>
      </c>
      <c r="L4822" s="107"/>
      <c r="M4822" s="110"/>
      <c r="N4822" s="109"/>
      <c r="P4822" s="38">
        <f t="shared" si="450"/>
        <v>0</v>
      </c>
      <c r="Q4822" s="105">
        <f t="shared" si="455"/>
        <v>0</v>
      </c>
      <c r="R4822" s="38">
        <f t="shared" si="451"/>
        <v>0</v>
      </c>
      <c r="S4822" s="40" t="str">
        <f t="shared" si="454"/>
        <v/>
      </c>
    </row>
    <row r="4823" spans="1:19">
      <c r="A4823" s="33"/>
      <c r="B4823" s="34"/>
      <c r="C4823" s="33"/>
      <c r="D4823" s="33"/>
      <c r="E4823" s="33"/>
      <c r="F4823" s="42"/>
      <c r="G4823" s="42"/>
      <c r="I4823">
        <f t="shared" si="452"/>
        <v>0</v>
      </c>
      <c r="J4823">
        <f t="shared" si="453"/>
        <v>0</v>
      </c>
      <c r="L4823" s="107"/>
      <c r="M4823" s="110"/>
      <c r="N4823" s="109"/>
      <c r="P4823" s="38">
        <f t="shared" si="450"/>
        <v>0</v>
      </c>
      <c r="Q4823" s="105">
        <f t="shared" si="455"/>
        <v>0</v>
      </c>
      <c r="R4823" s="38">
        <f t="shared" si="451"/>
        <v>0</v>
      </c>
      <c r="S4823" s="40" t="str">
        <f t="shared" si="454"/>
        <v/>
      </c>
    </row>
    <row r="4824" spans="1:19">
      <c r="A4824" s="33"/>
      <c r="B4824" s="34"/>
      <c r="C4824" s="33"/>
      <c r="D4824" s="33"/>
      <c r="E4824" s="33"/>
      <c r="F4824" s="42"/>
      <c r="G4824" s="42"/>
      <c r="I4824">
        <f t="shared" si="452"/>
        <v>0</v>
      </c>
      <c r="J4824">
        <f t="shared" si="453"/>
        <v>0</v>
      </c>
      <c r="L4824" s="107"/>
      <c r="M4824" s="110"/>
      <c r="N4824" s="109"/>
      <c r="P4824" s="38">
        <f t="shared" si="450"/>
        <v>0</v>
      </c>
      <c r="Q4824" s="105">
        <f t="shared" si="455"/>
        <v>0</v>
      </c>
      <c r="R4824" s="38">
        <f t="shared" si="451"/>
        <v>0</v>
      </c>
      <c r="S4824" s="40" t="str">
        <f t="shared" si="454"/>
        <v/>
      </c>
    </row>
    <row r="4825" spans="1:19">
      <c r="A4825" s="33"/>
      <c r="B4825" s="34"/>
      <c r="C4825" s="33"/>
      <c r="D4825" s="33"/>
      <c r="E4825" s="33"/>
      <c r="F4825" s="42"/>
      <c r="G4825" s="42"/>
      <c r="I4825">
        <f t="shared" si="452"/>
        <v>0</v>
      </c>
      <c r="J4825">
        <f t="shared" si="453"/>
        <v>0</v>
      </c>
      <c r="L4825" s="107"/>
      <c r="M4825" s="110"/>
      <c r="N4825" s="109"/>
      <c r="P4825" s="38">
        <f t="shared" si="450"/>
        <v>0</v>
      </c>
      <c r="Q4825" s="105">
        <f t="shared" si="455"/>
        <v>0</v>
      </c>
      <c r="R4825" s="38">
        <f t="shared" si="451"/>
        <v>0</v>
      </c>
      <c r="S4825" s="40" t="str">
        <f t="shared" si="454"/>
        <v/>
      </c>
    </row>
    <row r="4826" spans="1:19">
      <c r="A4826" s="33"/>
      <c r="B4826" s="34"/>
      <c r="C4826" s="33"/>
      <c r="D4826" s="33"/>
      <c r="E4826" s="33"/>
      <c r="F4826" s="42"/>
      <c r="G4826" s="42"/>
      <c r="I4826">
        <f t="shared" si="452"/>
        <v>0</v>
      </c>
      <c r="J4826">
        <f t="shared" si="453"/>
        <v>0</v>
      </c>
      <c r="L4826" s="107"/>
      <c r="M4826" s="110"/>
      <c r="N4826" s="109"/>
      <c r="P4826" s="38">
        <f t="shared" si="450"/>
        <v>0</v>
      </c>
      <c r="Q4826" s="105">
        <f t="shared" si="455"/>
        <v>0</v>
      </c>
      <c r="R4826" s="38">
        <f t="shared" si="451"/>
        <v>0</v>
      </c>
      <c r="S4826" s="40" t="str">
        <f t="shared" si="454"/>
        <v/>
      </c>
    </row>
    <row r="4827" spans="1:19">
      <c r="A4827" s="33"/>
      <c r="B4827" s="34"/>
      <c r="C4827" s="33"/>
      <c r="D4827" s="33"/>
      <c r="E4827" s="33"/>
      <c r="F4827" s="42"/>
      <c r="G4827" s="42"/>
      <c r="I4827">
        <f t="shared" si="452"/>
        <v>0</v>
      </c>
      <c r="J4827">
        <f t="shared" si="453"/>
        <v>0</v>
      </c>
      <c r="L4827" s="107"/>
      <c r="M4827" s="110"/>
      <c r="N4827" s="109"/>
      <c r="P4827" s="38">
        <f t="shared" si="450"/>
        <v>0</v>
      </c>
      <c r="Q4827" s="105">
        <f t="shared" si="455"/>
        <v>0</v>
      </c>
      <c r="R4827" s="38">
        <f t="shared" si="451"/>
        <v>0</v>
      </c>
      <c r="S4827" s="40" t="str">
        <f t="shared" si="454"/>
        <v/>
      </c>
    </row>
    <row r="4828" spans="1:19">
      <c r="A4828" s="33"/>
      <c r="B4828" s="34"/>
      <c r="C4828" s="33"/>
      <c r="D4828" s="33"/>
      <c r="E4828" s="33"/>
      <c r="F4828" s="42"/>
      <c r="G4828" s="42"/>
      <c r="I4828">
        <f t="shared" si="452"/>
        <v>0</v>
      </c>
      <c r="J4828">
        <f t="shared" si="453"/>
        <v>0</v>
      </c>
      <c r="L4828" s="107"/>
      <c r="M4828" s="110"/>
      <c r="N4828" s="109"/>
      <c r="P4828" s="38">
        <f t="shared" si="450"/>
        <v>0</v>
      </c>
      <c r="Q4828" s="105">
        <f t="shared" si="455"/>
        <v>0</v>
      </c>
      <c r="R4828" s="38">
        <f t="shared" si="451"/>
        <v>0</v>
      </c>
      <c r="S4828" s="40" t="str">
        <f t="shared" si="454"/>
        <v/>
      </c>
    </row>
    <row r="4829" spans="1:19">
      <c r="A4829" s="33"/>
      <c r="B4829" s="34"/>
      <c r="C4829" s="33"/>
      <c r="D4829" s="33"/>
      <c r="E4829" s="33"/>
      <c r="F4829" s="42"/>
      <c r="G4829" s="42"/>
      <c r="I4829">
        <f t="shared" si="452"/>
        <v>0</v>
      </c>
      <c r="J4829">
        <f t="shared" si="453"/>
        <v>0</v>
      </c>
      <c r="L4829" s="107"/>
      <c r="M4829" s="110"/>
      <c r="N4829" s="109"/>
      <c r="P4829" s="38">
        <f t="shared" si="450"/>
        <v>0</v>
      </c>
      <c r="Q4829" s="105">
        <f t="shared" si="455"/>
        <v>0</v>
      </c>
      <c r="R4829" s="38">
        <f t="shared" si="451"/>
        <v>0</v>
      </c>
      <c r="S4829" s="40" t="str">
        <f t="shared" si="454"/>
        <v/>
      </c>
    </row>
    <row r="4830" spans="1:19">
      <c r="A4830" s="33"/>
      <c r="B4830" s="34"/>
      <c r="C4830" s="33"/>
      <c r="D4830" s="33"/>
      <c r="E4830" s="33"/>
      <c r="F4830" s="42"/>
      <c r="G4830" s="42"/>
      <c r="I4830">
        <f t="shared" si="452"/>
        <v>0</v>
      </c>
      <c r="J4830">
        <f t="shared" si="453"/>
        <v>0</v>
      </c>
      <c r="L4830" s="107"/>
      <c r="M4830" s="110"/>
      <c r="N4830" s="109"/>
      <c r="P4830" s="38">
        <f t="shared" si="450"/>
        <v>0</v>
      </c>
      <c r="Q4830" s="105">
        <f t="shared" si="455"/>
        <v>0</v>
      </c>
      <c r="R4830" s="38">
        <f t="shared" si="451"/>
        <v>0</v>
      </c>
      <c r="S4830" s="40" t="str">
        <f t="shared" si="454"/>
        <v/>
      </c>
    </row>
    <row r="4831" spans="1:19">
      <c r="A4831" s="33"/>
      <c r="B4831" s="34"/>
      <c r="C4831" s="33"/>
      <c r="D4831" s="33"/>
      <c r="E4831" s="33"/>
      <c r="F4831" s="42"/>
      <c r="G4831" s="42"/>
      <c r="I4831">
        <f t="shared" si="452"/>
        <v>0</v>
      </c>
      <c r="J4831">
        <f t="shared" si="453"/>
        <v>0</v>
      </c>
      <c r="L4831" s="107"/>
      <c r="M4831" s="110"/>
      <c r="N4831" s="109"/>
      <c r="P4831" s="38">
        <f t="shared" si="450"/>
        <v>0</v>
      </c>
      <c r="Q4831" s="105">
        <f t="shared" si="455"/>
        <v>0</v>
      </c>
      <c r="R4831" s="38">
        <f t="shared" si="451"/>
        <v>0</v>
      </c>
      <c r="S4831" s="40" t="str">
        <f t="shared" si="454"/>
        <v/>
      </c>
    </row>
    <row r="4832" spans="1:19">
      <c r="A4832" s="33"/>
      <c r="B4832" s="34"/>
      <c r="C4832" s="33"/>
      <c r="D4832" s="33"/>
      <c r="E4832" s="33"/>
      <c r="F4832" s="42"/>
      <c r="G4832" s="42"/>
      <c r="I4832">
        <f t="shared" si="452"/>
        <v>0</v>
      </c>
      <c r="J4832">
        <f t="shared" si="453"/>
        <v>0</v>
      </c>
      <c r="L4832" s="107"/>
      <c r="M4832" s="110"/>
      <c r="N4832" s="109"/>
      <c r="P4832" s="38">
        <f t="shared" si="450"/>
        <v>0</v>
      </c>
      <c r="Q4832" s="105">
        <f t="shared" si="455"/>
        <v>0</v>
      </c>
      <c r="R4832" s="38">
        <f t="shared" si="451"/>
        <v>0</v>
      </c>
      <c r="S4832" s="40" t="str">
        <f t="shared" si="454"/>
        <v/>
      </c>
    </row>
    <row r="4833" spans="1:19">
      <c r="A4833" s="33"/>
      <c r="B4833" s="34"/>
      <c r="C4833" s="33"/>
      <c r="D4833" s="33"/>
      <c r="E4833" s="33"/>
      <c r="F4833" s="42"/>
      <c r="G4833" s="42"/>
      <c r="I4833">
        <f t="shared" si="452"/>
        <v>0</v>
      </c>
      <c r="J4833">
        <f t="shared" si="453"/>
        <v>0</v>
      </c>
      <c r="L4833" s="107"/>
      <c r="M4833" s="110"/>
      <c r="N4833" s="109"/>
      <c r="P4833" s="38">
        <f t="shared" si="450"/>
        <v>0</v>
      </c>
      <c r="Q4833" s="105">
        <f t="shared" si="455"/>
        <v>0</v>
      </c>
      <c r="R4833" s="38">
        <f t="shared" si="451"/>
        <v>0</v>
      </c>
      <c r="S4833" s="40" t="str">
        <f t="shared" si="454"/>
        <v/>
      </c>
    </row>
    <row r="4834" spans="1:19">
      <c r="A4834" s="33"/>
      <c r="B4834" s="34"/>
      <c r="C4834" s="33"/>
      <c r="D4834" s="33"/>
      <c r="E4834" s="33"/>
      <c r="F4834" s="42"/>
      <c r="G4834" s="42"/>
      <c r="I4834">
        <f t="shared" si="452"/>
        <v>0</v>
      </c>
      <c r="J4834">
        <f t="shared" si="453"/>
        <v>0</v>
      </c>
      <c r="L4834" s="107"/>
      <c r="M4834" s="110"/>
      <c r="N4834" s="109"/>
      <c r="P4834" s="38">
        <f t="shared" si="450"/>
        <v>0</v>
      </c>
      <c r="Q4834" s="105">
        <f t="shared" si="455"/>
        <v>0</v>
      </c>
      <c r="R4834" s="38">
        <f t="shared" si="451"/>
        <v>0</v>
      </c>
      <c r="S4834" s="40" t="str">
        <f t="shared" si="454"/>
        <v/>
      </c>
    </row>
    <row r="4835" spans="1:19">
      <c r="A4835" s="33"/>
      <c r="B4835" s="34"/>
      <c r="C4835" s="33"/>
      <c r="D4835" s="33"/>
      <c r="E4835" s="33"/>
      <c r="F4835" s="42"/>
      <c r="G4835" s="42"/>
      <c r="I4835">
        <f t="shared" si="452"/>
        <v>0</v>
      </c>
      <c r="J4835">
        <f t="shared" si="453"/>
        <v>0</v>
      </c>
      <c r="L4835" s="107"/>
      <c r="M4835" s="110"/>
      <c r="N4835" s="109"/>
      <c r="P4835" s="38">
        <f t="shared" si="450"/>
        <v>0</v>
      </c>
      <c r="Q4835" s="105">
        <f t="shared" si="455"/>
        <v>0</v>
      </c>
      <c r="R4835" s="38">
        <f t="shared" si="451"/>
        <v>0</v>
      </c>
      <c r="S4835" s="40" t="str">
        <f t="shared" si="454"/>
        <v/>
      </c>
    </row>
    <row r="4836" spans="1:19">
      <c r="A4836" s="33"/>
      <c r="B4836" s="34"/>
      <c r="C4836" s="33"/>
      <c r="D4836" s="33"/>
      <c r="E4836" s="33"/>
      <c r="F4836" s="42"/>
      <c r="G4836" s="42"/>
      <c r="I4836">
        <f t="shared" si="452"/>
        <v>0</v>
      </c>
      <c r="J4836">
        <f t="shared" si="453"/>
        <v>0</v>
      </c>
      <c r="L4836" s="107"/>
      <c r="M4836" s="110"/>
      <c r="N4836" s="109"/>
      <c r="P4836" s="38">
        <f t="shared" si="450"/>
        <v>0</v>
      </c>
      <c r="Q4836" s="105">
        <f t="shared" si="455"/>
        <v>0</v>
      </c>
      <c r="R4836" s="38">
        <f t="shared" si="451"/>
        <v>0</v>
      </c>
      <c r="S4836" s="40" t="str">
        <f t="shared" si="454"/>
        <v/>
      </c>
    </row>
    <row r="4837" spans="1:19">
      <c r="A4837" s="33"/>
      <c r="B4837" s="34"/>
      <c r="C4837" s="33"/>
      <c r="D4837" s="33"/>
      <c r="E4837" s="33"/>
      <c r="F4837" s="42"/>
      <c r="G4837" s="42"/>
      <c r="I4837">
        <f t="shared" si="452"/>
        <v>0</v>
      </c>
      <c r="J4837">
        <f t="shared" si="453"/>
        <v>0</v>
      </c>
      <c r="L4837" s="107"/>
      <c r="M4837" s="110"/>
      <c r="N4837" s="109"/>
      <c r="P4837" s="38">
        <f t="shared" si="450"/>
        <v>0</v>
      </c>
      <c r="Q4837" s="105">
        <f t="shared" si="455"/>
        <v>0</v>
      </c>
      <c r="R4837" s="38">
        <f t="shared" si="451"/>
        <v>0</v>
      </c>
      <c r="S4837" s="40" t="str">
        <f t="shared" si="454"/>
        <v/>
      </c>
    </row>
    <row r="4838" spans="1:19">
      <c r="A4838" s="33"/>
      <c r="B4838" s="34"/>
      <c r="C4838" s="33"/>
      <c r="D4838" s="33"/>
      <c r="E4838" s="33"/>
      <c r="F4838" s="42"/>
      <c r="G4838" s="42"/>
      <c r="I4838">
        <f t="shared" si="452"/>
        <v>0</v>
      </c>
      <c r="J4838">
        <f t="shared" si="453"/>
        <v>0</v>
      </c>
      <c r="L4838" s="107"/>
      <c r="M4838" s="110"/>
      <c r="N4838" s="109"/>
      <c r="P4838" s="38">
        <f t="shared" si="450"/>
        <v>0</v>
      </c>
      <c r="Q4838" s="105">
        <f t="shared" si="455"/>
        <v>0</v>
      </c>
      <c r="R4838" s="38">
        <f t="shared" si="451"/>
        <v>0</v>
      </c>
      <c r="S4838" s="40" t="str">
        <f t="shared" si="454"/>
        <v/>
      </c>
    </row>
    <row r="4839" spans="1:19">
      <c r="A4839" s="33"/>
      <c r="B4839" s="34"/>
      <c r="C4839" s="33"/>
      <c r="D4839" s="33"/>
      <c r="E4839" s="33"/>
      <c r="F4839" s="42"/>
      <c r="G4839" s="42"/>
      <c r="I4839">
        <f t="shared" si="452"/>
        <v>0</v>
      </c>
      <c r="J4839">
        <f t="shared" si="453"/>
        <v>0</v>
      </c>
      <c r="L4839" s="107"/>
      <c r="M4839" s="110"/>
      <c r="N4839" s="109"/>
      <c r="P4839" s="38">
        <f t="shared" si="450"/>
        <v>0</v>
      </c>
      <c r="Q4839" s="105">
        <f t="shared" si="455"/>
        <v>0</v>
      </c>
      <c r="R4839" s="38">
        <f t="shared" si="451"/>
        <v>0</v>
      </c>
      <c r="S4839" s="40" t="str">
        <f t="shared" si="454"/>
        <v/>
      </c>
    </row>
    <row r="4840" spans="1:19">
      <c r="A4840" s="33"/>
      <c r="B4840" s="34"/>
      <c r="C4840" s="33"/>
      <c r="D4840" s="33"/>
      <c r="E4840" s="33"/>
      <c r="F4840" s="42"/>
      <c r="G4840" s="42"/>
      <c r="I4840">
        <f t="shared" si="452"/>
        <v>0</v>
      </c>
      <c r="J4840">
        <f t="shared" si="453"/>
        <v>0</v>
      </c>
      <c r="L4840" s="107"/>
      <c r="M4840" s="110"/>
      <c r="N4840" s="109"/>
      <c r="P4840" s="38">
        <f t="shared" si="450"/>
        <v>0</v>
      </c>
      <c r="Q4840" s="105">
        <f t="shared" si="455"/>
        <v>0</v>
      </c>
      <c r="R4840" s="38">
        <f t="shared" si="451"/>
        <v>0</v>
      </c>
      <c r="S4840" s="40" t="str">
        <f t="shared" si="454"/>
        <v/>
      </c>
    </row>
    <row r="4841" spans="1:19">
      <c r="A4841" s="33"/>
      <c r="B4841" s="34"/>
      <c r="C4841" s="33"/>
      <c r="D4841" s="33"/>
      <c r="E4841" s="33"/>
      <c r="F4841" s="42"/>
      <c r="G4841" s="42"/>
      <c r="I4841">
        <f t="shared" si="452"/>
        <v>0</v>
      </c>
      <c r="J4841">
        <f t="shared" si="453"/>
        <v>0</v>
      </c>
      <c r="L4841" s="107"/>
      <c r="M4841" s="110"/>
      <c r="N4841" s="109"/>
      <c r="P4841" s="38">
        <f t="shared" si="450"/>
        <v>0</v>
      </c>
      <c r="Q4841" s="105">
        <f t="shared" si="455"/>
        <v>0</v>
      </c>
      <c r="R4841" s="38">
        <f t="shared" si="451"/>
        <v>0</v>
      </c>
      <c r="S4841" s="40" t="str">
        <f t="shared" si="454"/>
        <v/>
      </c>
    </row>
    <row r="4842" spans="1:19">
      <c r="A4842" s="33"/>
      <c r="B4842" s="34"/>
      <c r="C4842" s="33"/>
      <c r="D4842" s="33"/>
      <c r="E4842" s="33"/>
      <c r="F4842" s="42"/>
      <c r="G4842" s="42"/>
      <c r="I4842">
        <f t="shared" si="452"/>
        <v>0</v>
      </c>
      <c r="J4842">
        <f t="shared" si="453"/>
        <v>0</v>
      </c>
      <c r="L4842" s="107"/>
      <c r="M4842" s="110"/>
      <c r="N4842" s="109"/>
      <c r="P4842" s="38">
        <f t="shared" si="450"/>
        <v>0</v>
      </c>
      <c r="Q4842" s="105">
        <f t="shared" si="455"/>
        <v>0</v>
      </c>
      <c r="R4842" s="38">
        <f t="shared" si="451"/>
        <v>0</v>
      </c>
      <c r="S4842" s="40" t="str">
        <f t="shared" si="454"/>
        <v/>
      </c>
    </row>
    <row r="4843" spans="1:19">
      <c r="A4843" s="33"/>
      <c r="B4843" s="34"/>
      <c r="C4843" s="33"/>
      <c r="D4843" s="33"/>
      <c r="E4843" s="33"/>
      <c r="F4843" s="42"/>
      <c r="G4843" s="42"/>
      <c r="I4843">
        <f t="shared" si="452"/>
        <v>0</v>
      </c>
      <c r="J4843">
        <f t="shared" si="453"/>
        <v>0</v>
      </c>
      <c r="L4843" s="107"/>
      <c r="M4843" s="110"/>
      <c r="N4843" s="109"/>
      <c r="P4843" s="38">
        <f t="shared" si="450"/>
        <v>0</v>
      </c>
      <c r="Q4843" s="105">
        <f t="shared" si="455"/>
        <v>0</v>
      </c>
      <c r="R4843" s="38">
        <f t="shared" si="451"/>
        <v>0</v>
      </c>
      <c r="S4843" s="40" t="str">
        <f t="shared" si="454"/>
        <v/>
      </c>
    </row>
    <row r="4844" spans="1:19">
      <c r="A4844" s="33"/>
      <c r="B4844" s="34"/>
      <c r="C4844" s="33"/>
      <c r="D4844" s="33"/>
      <c r="E4844" s="33"/>
      <c r="F4844" s="42"/>
      <c r="G4844" s="42"/>
      <c r="I4844">
        <f t="shared" si="452"/>
        <v>0</v>
      </c>
      <c r="J4844">
        <f t="shared" si="453"/>
        <v>0</v>
      </c>
      <c r="L4844" s="107"/>
      <c r="M4844" s="110"/>
      <c r="N4844" s="109"/>
      <c r="P4844" s="38">
        <f t="shared" si="450"/>
        <v>0</v>
      </c>
      <c r="Q4844" s="105">
        <f t="shared" si="455"/>
        <v>0</v>
      </c>
      <c r="R4844" s="38">
        <f t="shared" si="451"/>
        <v>0</v>
      </c>
      <c r="S4844" s="40" t="str">
        <f t="shared" si="454"/>
        <v/>
      </c>
    </row>
    <row r="4845" spans="1:19">
      <c r="A4845" s="33"/>
      <c r="B4845" s="34"/>
      <c r="C4845" s="33"/>
      <c r="D4845" s="33"/>
      <c r="E4845" s="33"/>
      <c r="F4845" s="42"/>
      <c r="G4845" s="42"/>
      <c r="I4845">
        <f t="shared" si="452"/>
        <v>0</v>
      </c>
      <c r="J4845">
        <f t="shared" si="453"/>
        <v>0</v>
      </c>
      <c r="L4845" s="107"/>
      <c r="M4845" s="110"/>
      <c r="N4845" s="109"/>
      <c r="P4845" s="38">
        <f t="shared" si="450"/>
        <v>0</v>
      </c>
      <c r="Q4845" s="105">
        <f t="shared" si="455"/>
        <v>0</v>
      </c>
      <c r="R4845" s="38">
        <f t="shared" si="451"/>
        <v>0</v>
      </c>
      <c r="S4845" s="40" t="str">
        <f t="shared" si="454"/>
        <v/>
      </c>
    </row>
    <row r="4846" spans="1:19">
      <c r="A4846" s="33"/>
      <c r="B4846" s="34"/>
      <c r="C4846" s="33"/>
      <c r="D4846" s="33"/>
      <c r="E4846" s="33"/>
      <c r="F4846" s="42"/>
      <c r="G4846" s="42"/>
      <c r="I4846">
        <f t="shared" si="452"/>
        <v>0</v>
      </c>
      <c r="J4846">
        <f t="shared" si="453"/>
        <v>0</v>
      </c>
      <c r="L4846" s="107"/>
      <c r="M4846" s="110"/>
      <c r="N4846" s="109"/>
      <c r="P4846" s="38">
        <f t="shared" si="450"/>
        <v>0</v>
      </c>
      <c r="Q4846" s="105">
        <f t="shared" si="455"/>
        <v>0</v>
      </c>
      <c r="R4846" s="38">
        <f t="shared" si="451"/>
        <v>0</v>
      </c>
      <c r="S4846" s="40" t="str">
        <f t="shared" si="454"/>
        <v/>
      </c>
    </row>
    <row r="4847" spans="1:19">
      <c r="A4847" s="33"/>
      <c r="B4847" s="34"/>
      <c r="C4847" s="33"/>
      <c r="D4847" s="33"/>
      <c r="E4847" s="33"/>
      <c r="F4847" s="42"/>
      <c r="G4847" s="42"/>
      <c r="I4847">
        <f t="shared" si="452"/>
        <v>0</v>
      </c>
      <c r="J4847">
        <f t="shared" si="453"/>
        <v>0</v>
      </c>
      <c r="L4847" s="107"/>
      <c r="M4847" s="110"/>
      <c r="N4847" s="109"/>
      <c r="P4847" s="38">
        <f t="shared" si="450"/>
        <v>0</v>
      </c>
      <c r="Q4847" s="105">
        <f t="shared" si="455"/>
        <v>0</v>
      </c>
      <c r="R4847" s="38">
        <f t="shared" si="451"/>
        <v>0</v>
      </c>
      <c r="S4847" s="40" t="str">
        <f t="shared" si="454"/>
        <v/>
      </c>
    </row>
    <row r="4848" spans="1:19">
      <c r="A4848" s="33"/>
      <c r="B4848" s="34"/>
      <c r="C4848" s="33"/>
      <c r="D4848" s="33"/>
      <c r="E4848" s="33"/>
      <c r="F4848" s="42"/>
      <c r="G4848" s="42"/>
      <c r="I4848">
        <f t="shared" si="452"/>
        <v>0</v>
      </c>
      <c r="J4848">
        <f t="shared" si="453"/>
        <v>0</v>
      </c>
      <c r="L4848" s="107"/>
      <c r="M4848" s="110"/>
      <c r="N4848" s="109"/>
      <c r="P4848" s="38">
        <f t="shared" si="450"/>
        <v>0</v>
      </c>
      <c r="Q4848" s="105">
        <f t="shared" si="455"/>
        <v>0</v>
      </c>
      <c r="R4848" s="38">
        <f t="shared" si="451"/>
        <v>0</v>
      </c>
      <c r="S4848" s="40" t="str">
        <f t="shared" si="454"/>
        <v/>
      </c>
    </row>
    <row r="4849" spans="1:19">
      <c r="A4849" s="33"/>
      <c r="B4849" s="34"/>
      <c r="C4849" s="33"/>
      <c r="D4849" s="33"/>
      <c r="E4849" s="33"/>
      <c r="F4849" s="42"/>
      <c r="G4849" s="42"/>
      <c r="I4849">
        <f t="shared" si="452"/>
        <v>0</v>
      </c>
      <c r="J4849">
        <f t="shared" si="453"/>
        <v>0</v>
      </c>
      <c r="L4849" s="107"/>
      <c r="M4849" s="110"/>
      <c r="N4849" s="109"/>
      <c r="P4849" s="38">
        <f t="shared" si="450"/>
        <v>0</v>
      </c>
      <c r="Q4849" s="105">
        <f t="shared" si="455"/>
        <v>0</v>
      </c>
      <c r="R4849" s="38">
        <f t="shared" si="451"/>
        <v>0</v>
      </c>
      <c r="S4849" s="40" t="str">
        <f t="shared" si="454"/>
        <v/>
      </c>
    </row>
    <row r="4850" spans="1:19">
      <c r="A4850" s="33"/>
      <c r="B4850" s="34"/>
      <c r="C4850" s="33"/>
      <c r="D4850" s="33"/>
      <c r="E4850" s="33"/>
      <c r="F4850" s="42"/>
      <c r="G4850" s="42"/>
      <c r="I4850">
        <f t="shared" si="452"/>
        <v>0</v>
      </c>
      <c r="J4850">
        <f t="shared" si="453"/>
        <v>0</v>
      </c>
      <c r="L4850" s="107"/>
      <c r="M4850" s="110"/>
      <c r="N4850" s="109"/>
      <c r="P4850" s="38">
        <f t="shared" si="450"/>
        <v>0</v>
      </c>
      <c r="Q4850" s="105">
        <f t="shared" si="455"/>
        <v>0</v>
      </c>
      <c r="R4850" s="38">
        <f t="shared" si="451"/>
        <v>0</v>
      </c>
      <c r="S4850" s="40" t="str">
        <f t="shared" si="454"/>
        <v/>
      </c>
    </row>
    <row r="4851" spans="1:19">
      <c r="A4851" s="33"/>
      <c r="B4851" s="34"/>
      <c r="C4851" s="33"/>
      <c r="D4851" s="33"/>
      <c r="E4851" s="33"/>
      <c r="F4851" s="42"/>
      <c r="G4851" s="42"/>
      <c r="I4851">
        <f t="shared" si="452"/>
        <v>0</v>
      </c>
      <c r="J4851">
        <f t="shared" si="453"/>
        <v>0</v>
      </c>
      <c r="L4851" s="107"/>
      <c r="M4851" s="110"/>
      <c r="N4851" s="109"/>
      <c r="P4851" s="38">
        <f t="shared" si="450"/>
        <v>0</v>
      </c>
      <c r="Q4851" s="105">
        <f t="shared" si="455"/>
        <v>0</v>
      </c>
      <c r="R4851" s="38">
        <f t="shared" si="451"/>
        <v>0</v>
      </c>
      <c r="S4851" s="40" t="str">
        <f t="shared" si="454"/>
        <v/>
      </c>
    </row>
    <row r="4852" spans="1:19">
      <c r="A4852" s="33"/>
      <c r="B4852" s="34"/>
      <c r="C4852" s="33"/>
      <c r="D4852" s="33"/>
      <c r="E4852" s="33"/>
      <c r="F4852" s="42"/>
      <c r="G4852" s="42"/>
      <c r="I4852">
        <f t="shared" si="452"/>
        <v>0</v>
      </c>
      <c r="J4852">
        <f t="shared" si="453"/>
        <v>0</v>
      </c>
      <c r="L4852" s="107"/>
      <c r="M4852" s="110"/>
      <c r="N4852" s="109"/>
      <c r="P4852" s="38">
        <f t="shared" si="450"/>
        <v>0</v>
      </c>
      <c r="Q4852" s="105">
        <f t="shared" si="455"/>
        <v>0</v>
      </c>
      <c r="R4852" s="38">
        <f t="shared" si="451"/>
        <v>0</v>
      </c>
      <c r="S4852" s="40" t="str">
        <f t="shared" si="454"/>
        <v/>
      </c>
    </row>
    <row r="4853" spans="1:19">
      <c r="A4853" s="33"/>
      <c r="B4853" s="34"/>
      <c r="C4853" s="33"/>
      <c r="D4853" s="33"/>
      <c r="E4853" s="33"/>
      <c r="F4853" s="42"/>
      <c r="G4853" s="42"/>
      <c r="I4853">
        <f t="shared" si="452"/>
        <v>0</v>
      </c>
      <c r="J4853">
        <f t="shared" si="453"/>
        <v>0</v>
      </c>
      <c r="L4853" s="107"/>
      <c r="M4853" s="110"/>
      <c r="N4853" s="109"/>
      <c r="P4853" s="38">
        <f t="shared" si="450"/>
        <v>0</v>
      </c>
      <c r="Q4853" s="105">
        <f t="shared" si="455"/>
        <v>0</v>
      </c>
      <c r="R4853" s="38">
        <f t="shared" si="451"/>
        <v>0</v>
      </c>
      <c r="S4853" s="40" t="str">
        <f t="shared" si="454"/>
        <v/>
      </c>
    </row>
    <row r="4854" spans="1:19">
      <c r="A4854" s="33"/>
      <c r="B4854" s="34"/>
      <c r="C4854" s="33"/>
      <c r="D4854" s="33"/>
      <c r="E4854" s="33"/>
      <c r="F4854" s="42"/>
      <c r="G4854" s="42"/>
      <c r="I4854">
        <f t="shared" si="452"/>
        <v>0</v>
      </c>
      <c r="J4854">
        <f t="shared" si="453"/>
        <v>0</v>
      </c>
      <c r="L4854" s="107"/>
      <c r="M4854" s="110"/>
      <c r="N4854" s="109"/>
      <c r="P4854" s="38">
        <f t="shared" si="450"/>
        <v>0</v>
      </c>
      <c r="Q4854" s="105">
        <f t="shared" si="455"/>
        <v>0</v>
      </c>
      <c r="R4854" s="38">
        <f t="shared" si="451"/>
        <v>0</v>
      </c>
      <c r="S4854" s="40" t="str">
        <f t="shared" si="454"/>
        <v/>
      </c>
    </row>
    <row r="4855" spans="1:19">
      <c r="A4855" s="33"/>
      <c r="B4855" s="34"/>
      <c r="C4855" s="33"/>
      <c r="D4855" s="33"/>
      <c r="E4855" s="33"/>
      <c r="F4855" s="42"/>
      <c r="G4855" s="42"/>
      <c r="I4855">
        <f t="shared" si="452"/>
        <v>0</v>
      </c>
      <c r="J4855">
        <f t="shared" si="453"/>
        <v>0</v>
      </c>
      <c r="L4855" s="107"/>
      <c r="M4855" s="110"/>
      <c r="N4855" s="109"/>
      <c r="P4855" s="38">
        <f t="shared" ref="P4855:P4918" si="456">I4855*L4855/1000</f>
        <v>0</v>
      </c>
      <c r="Q4855" s="105">
        <f t="shared" si="455"/>
        <v>0</v>
      </c>
      <c r="R4855" s="38">
        <f t="shared" ref="R4855:R4918" si="457">J4855*N4855/1000</f>
        <v>0</v>
      </c>
      <c r="S4855" s="40" t="str">
        <f t="shared" si="454"/>
        <v/>
      </c>
    </row>
    <row r="4856" spans="1:19">
      <c r="A4856" s="33"/>
      <c r="B4856" s="34"/>
      <c r="C4856" s="33"/>
      <c r="D4856" s="33"/>
      <c r="E4856" s="33"/>
      <c r="F4856" s="42"/>
      <c r="G4856" s="42"/>
      <c r="I4856">
        <f t="shared" ref="I4856:I4919" si="458">IF(OR(E4856="R",E4856="E"),D4856,IF(D4856&gt;=E4856,D4856-E4856,0))</f>
        <v>0</v>
      </c>
      <c r="J4856">
        <f t="shared" ref="J4856:J4919" si="459">IF(OR(E4856="R",E4856="E"),0,IF(E4856&gt;D4856,E4856-D4856,0))</f>
        <v>0</v>
      </c>
      <c r="L4856" s="107"/>
      <c r="M4856" s="110"/>
      <c r="N4856" s="109"/>
      <c r="P4856" s="38">
        <f t="shared" si="456"/>
        <v>0</v>
      </c>
      <c r="Q4856" s="105">
        <f t="shared" si="455"/>
        <v>0</v>
      </c>
      <c r="R4856" s="38">
        <f t="shared" si="457"/>
        <v>0</v>
      </c>
      <c r="S4856" s="40" t="str">
        <f t="shared" si="454"/>
        <v/>
      </c>
    </row>
    <row r="4857" spans="1:19">
      <c r="A4857" s="33"/>
      <c r="B4857" s="34"/>
      <c r="C4857" s="33"/>
      <c r="D4857" s="33"/>
      <c r="E4857" s="33"/>
      <c r="F4857" s="42"/>
      <c r="G4857" s="42"/>
      <c r="I4857">
        <f t="shared" si="458"/>
        <v>0</v>
      </c>
      <c r="J4857">
        <f t="shared" si="459"/>
        <v>0</v>
      </c>
      <c r="L4857" s="107"/>
      <c r="M4857" s="110"/>
      <c r="N4857" s="109"/>
      <c r="P4857" s="38">
        <f t="shared" si="456"/>
        <v>0</v>
      </c>
      <c r="Q4857" s="105">
        <f t="shared" si="455"/>
        <v>0</v>
      </c>
      <c r="R4857" s="38">
        <f t="shared" si="457"/>
        <v>0</v>
      </c>
      <c r="S4857" s="40" t="str">
        <f t="shared" si="454"/>
        <v/>
      </c>
    </row>
    <row r="4858" spans="1:19">
      <c r="A4858" s="33"/>
      <c r="B4858" s="34"/>
      <c r="C4858" s="33"/>
      <c r="D4858" s="33"/>
      <c r="E4858" s="33"/>
      <c r="F4858" s="42"/>
      <c r="G4858" s="42"/>
      <c r="I4858">
        <f t="shared" si="458"/>
        <v>0</v>
      </c>
      <c r="J4858">
        <f t="shared" si="459"/>
        <v>0</v>
      </c>
      <c r="L4858" s="107"/>
      <c r="M4858" s="110"/>
      <c r="N4858" s="109"/>
      <c r="P4858" s="38">
        <f t="shared" si="456"/>
        <v>0</v>
      </c>
      <c r="Q4858" s="105">
        <f t="shared" si="455"/>
        <v>0</v>
      </c>
      <c r="R4858" s="38">
        <f t="shared" si="457"/>
        <v>0</v>
      </c>
      <c r="S4858" s="40" t="str">
        <f t="shared" si="454"/>
        <v/>
      </c>
    </row>
    <row r="4859" spans="1:19">
      <c r="A4859" s="33"/>
      <c r="B4859" s="34"/>
      <c r="C4859" s="33"/>
      <c r="D4859" s="33"/>
      <c r="E4859" s="33"/>
      <c r="F4859" s="42"/>
      <c r="G4859" s="42"/>
      <c r="I4859">
        <f t="shared" si="458"/>
        <v>0</v>
      </c>
      <c r="J4859">
        <f t="shared" si="459"/>
        <v>0</v>
      </c>
      <c r="L4859" s="107"/>
      <c r="M4859" s="110"/>
      <c r="N4859" s="109"/>
      <c r="P4859" s="38">
        <f t="shared" si="456"/>
        <v>0</v>
      </c>
      <c r="Q4859" s="105">
        <f t="shared" si="455"/>
        <v>0</v>
      </c>
      <c r="R4859" s="38">
        <f t="shared" si="457"/>
        <v>0</v>
      </c>
      <c r="S4859" s="40" t="str">
        <f t="shared" si="454"/>
        <v/>
      </c>
    </row>
    <row r="4860" spans="1:19">
      <c r="A4860" s="33"/>
      <c r="B4860" s="34"/>
      <c r="C4860" s="33"/>
      <c r="D4860" s="33"/>
      <c r="E4860" s="33"/>
      <c r="F4860" s="42"/>
      <c r="G4860" s="42"/>
      <c r="I4860">
        <f t="shared" si="458"/>
        <v>0</v>
      </c>
      <c r="J4860">
        <f t="shared" si="459"/>
        <v>0</v>
      </c>
      <c r="L4860" s="107"/>
      <c r="M4860" s="110"/>
      <c r="N4860" s="109"/>
      <c r="P4860" s="38">
        <f t="shared" si="456"/>
        <v>0</v>
      </c>
      <c r="Q4860" s="105">
        <f t="shared" si="455"/>
        <v>0</v>
      </c>
      <c r="R4860" s="38">
        <f t="shared" si="457"/>
        <v>0</v>
      </c>
      <c r="S4860" s="40" t="str">
        <f t="shared" si="454"/>
        <v/>
      </c>
    </row>
    <row r="4861" spans="1:19">
      <c r="A4861" s="33"/>
      <c r="B4861" s="34"/>
      <c r="C4861" s="33"/>
      <c r="D4861" s="33"/>
      <c r="E4861" s="33"/>
      <c r="F4861" s="42"/>
      <c r="G4861" s="42"/>
      <c r="I4861">
        <f t="shared" si="458"/>
        <v>0</v>
      </c>
      <c r="J4861">
        <f t="shared" si="459"/>
        <v>0</v>
      </c>
      <c r="L4861" s="107"/>
      <c r="M4861" s="110"/>
      <c r="N4861" s="109"/>
      <c r="P4861" s="38">
        <f t="shared" si="456"/>
        <v>0</v>
      </c>
      <c r="Q4861" s="105">
        <f t="shared" si="455"/>
        <v>0</v>
      </c>
      <c r="R4861" s="38">
        <f t="shared" si="457"/>
        <v>0</v>
      </c>
      <c r="S4861" s="40" t="str">
        <f t="shared" si="454"/>
        <v/>
      </c>
    </row>
    <row r="4862" spans="1:19">
      <c r="A4862" s="33"/>
      <c r="B4862" s="34"/>
      <c r="C4862" s="33"/>
      <c r="D4862" s="33"/>
      <c r="E4862" s="33"/>
      <c r="F4862" s="42"/>
      <c r="G4862" s="42"/>
      <c r="I4862">
        <f t="shared" si="458"/>
        <v>0</v>
      </c>
      <c r="J4862">
        <f t="shared" si="459"/>
        <v>0</v>
      </c>
      <c r="L4862" s="107"/>
      <c r="M4862" s="110"/>
      <c r="N4862" s="109"/>
      <c r="P4862" s="38">
        <f t="shared" si="456"/>
        <v>0</v>
      </c>
      <c r="Q4862" s="105">
        <f t="shared" si="455"/>
        <v>0</v>
      </c>
      <c r="R4862" s="38">
        <f t="shared" si="457"/>
        <v>0</v>
      </c>
      <c r="S4862" s="40" t="str">
        <f t="shared" si="454"/>
        <v/>
      </c>
    </row>
    <row r="4863" spans="1:19">
      <c r="A4863" s="33"/>
      <c r="B4863" s="34"/>
      <c r="C4863" s="33"/>
      <c r="D4863" s="33"/>
      <c r="E4863" s="33"/>
      <c r="F4863" s="42"/>
      <c r="G4863" s="42"/>
      <c r="I4863">
        <f t="shared" si="458"/>
        <v>0</v>
      </c>
      <c r="J4863">
        <f t="shared" si="459"/>
        <v>0</v>
      </c>
      <c r="L4863" s="107"/>
      <c r="M4863" s="110"/>
      <c r="N4863" s="109"/>
      <c r="P4863" s="38">
        <f t="shared" si="456"/>
        <v>0</v>
      </c>
      <c r="Q4863" s="105">
        <f t="shared" si="455"/>
        <v>0</v>
      </c>
      <c r="R4863" s="38">
        <f t="shared" si="457"/>
        <v>0</v>
      </c>
      <c r="S4863" s="40" t="str">
        <f t="shared" si="454"/>
        <v/>
      </c>
    </row>
    <row r="4864" spans="1:19">
      <c r="A4864" s="33"/>
      <c r="B4864" s="34"/>
      <c r="C4864" s="33"/>
      <c r="D4864" s="33"/>
      <c r="E4864" s="33"/>
      <c r="F4864" s="42"/>
      <c r="G4864" s="42"/>
      <c r="I4864">
        <f t="shared" si="458"/>
        <v>0</v>
      </c>
      <c r="J4864">
        <f t="shared" si="459"/>
        <v>0</v>
      </c>
      <c r="L4864" s="107"/>
      <c r="M4864" s="110"/>
      <c r="N4864" s="109"/>
      <c r="P4864" s="38">
        <f t="shared" si="456"/>
        <v>0</v>
      </c>
      <c r="Q4864" s="105">
        <f t="shared" si="455"/>
        <v>0</v>
      </c>
      <c r="R4864" s="38">
        <f t="shared" si="457"/>
        <v>0</v>
      </c>
      <c r="S4864" s="40" t="str">
        <f t="shared" si="454"/>
        <v/>
      </c>
    </row>
    <row r="4865" spans="1:19">
      <c r="A4865" s="33"/>
      <c r="B4865" s="34"/>
      <c r="C4865" s="33"/>
      <c r="D4865" s="33"/>
      <c r="E4865" s="33"/>
      <c r="F4865" s="42"/>
      <c r="G4865" s="42"/>
      <c r="I4865">
        <f t="shared" si="458"/>
        <v>0</v>
      </c>
      <c r="J4865">
        <f t="shared" si="459"/>
        <v>0</v>
      </c>
      <c r="L4865" s="107"/>
      <c r="M4865" s="110"/>
      <c r="N4865" s="109"/>
      <c r="P4865" s="38">
        <f t="shared" si="456"/>
        <v>0</v>
      </c>
      <c r="Q4865" s="105">
        <f t="shared" si="455"/>
        <v>0</v>
      </c>
      <c r="R4865" s="38">
        <f t="shared" si="457"/>
        <v>0</v>
      </c>
      <c r="S4865" s="40" t="str">
        <f t="shared" si="454"/>
        <v/>
      </c>
    </row>
    <row r="4866" spans="1:19">
      <c r="A4866" s="33"/>
      <c r="B4866" s="34"/>
      <c r="C4866" s="33"/>
      <c r="D4866" s="33"/>
      <c r="E4866" s="33"/>
      <c r="F4866" s="42"/>
      <c r="G4866" s="42"/>
      <c r="I4866">
        <f t="shared" si="458"/>
        <v>0</v>
      </c>
      <c r="J4866">
        <f t="shared" si="459"/>
        <v>0</v>
      </c>
      <c r="L4866" s="107"/>
      <c r="M4866" s="110"/>
      <c r="N4866" s="109"/>
      <c r="P4866" s="38">
        <f t="shared" si="456"/>
        <v>0</v>
      </c>
      <c r="Q4866" s="105">
        <f t="shared" si="455"/>
        <v>0</v>
      </c>
      <c r="R4866" s="38">
        <f t="shared" si="457"/>
        <v>0</v>
      </c>
      <c r="S4866" s="40" t="str">
        <f t="shared" si="454"/>
        <v/>
      </c>
    </row>
    <row r="4867" spans="1:19">
      <c r="A4867" s="33"/>
      <c r="B4867" s="34"/>
      <c r="C4867" s="33"/>
      <c r="D4867" s="33"/>
      <c r="E4867" s="33"/>
      <c r="F4867" s="42"/>
      <c r="G4867" s="42"/>
      <c r="I4867">
        <f t="shared" si="458"/>
        <v>0</v>
      </c>
      <c r="J4867">
        <f t="shared" si="459"/>
        <v>0</v>
      </c>
      <c r="L4867" s="107"/>
      <c r="M4867" s="110"/>
      <c r="N4867" s="109"/>
      <c r="P4867" s="38">
        <f t="shared" si="456"/>
        <v>0</v>
      </c>
      <c r="Q4867" s="105">
        <f t="shared" si="455"/>
        <v>0</v>
      </c>
      <c r="R4867" s="38">
        <f t="shared" si="457"/>
        <v>0</v>
      </c>
      <c r="S4867" s="40" t="str">
        <f t="shared" si="454"/>
        <v/>
      </c>
    </row>
    <row r="4868" spans="1:19">
      <c r="A4868" s="33"/>
      <c r="B4868" s="34"/>
      <c r="C4868" s="33"/>
      <c r="D4868" s="33"/>
      <c r="E4868" s="33"/>
      <c r="F4868" s="42"/>
      <c r="G4868" s="42"/>
      <c r="I4868">
        <f t="shared" si="458"/>
        <v>0</v>
      </c>
      <c r="J4868">
        <f t="shared" si="459"/>
        <v>0</v>
      </c>
      <c r="L4868" s="107"/>
      <c r="M4868" s="110"/>
      <c r="N4868" s="109"/>
      <c r="P4868" s="38">
        <f t="shared" si="456"/>
        <v>0</v>
      </c>
      <c r="Q4868" s="105">
        <f t="shared" si="455"/>
        <v>0</v>
      </c>
      <c r="R4868" s="38">
        <f t="shared" si="457"/>
        <v>0</v>
      </c>
      <c r="S4868" s="40" t="str">
        <f t="shared" si="454"/>
        <v/>
      </c>
    </row>
    <row r="4869" spans="1:19">
      <c r="A4869" s="33"/>
      <c r="B4869" s="34"/>
      <c r="C4869" s="33"/>
      <c r="D4869" s="33"/>
      <c r="E4869" s="33"/>
      <c r="F4869" s="42"/>
      <c r="G4869" s="42"/>
      <c r="I4869">
        <f t="shared" si="458"/>
        <v>0</v>
      </c>
      <c r="J4869">
        <f t="shared" si="459"/>
        <v>0</v>
      </c>
      <c r="L4869" s="107"/>
      <c r="M4869" s="110"/>
      <c r="N4869" s="109"/>
      <c r="P4869" s="38">
        <f t="shared" si="456"/>
        <v>0</v>
      </c>
      <c r="Q4869" s="105">
        <f t="shared" si="455"/>
        <v>0</v>
      </c>
      <c r="R4869" s="38">
        <f t="shared" si="457"/>
        <v>0</v>
      </c>
      <c r="S4869" s="40" t="str">
        <f t="shared" si="454"/>
        <v/>
      </c>
    </row>
    <row r="4870" spans="1:19">
      <c r="A4870" s="33"/>
      <c r="B4870" s="34"/>
      <c r="C4870" s="33"/>
      <c r="D4870" s="33"/>
      <c r="E4870" s="33"/>
      <c r="F4870" s="42"/>
      <c r="G4870" s="42"/>
      <c r="I4870">
        <f t="shared" si="458"/>
        <v>0</v>
      </c>
      <c r="J4870">
        <f t="shared" si="459"/>
        <v>0</v>
      </c>
      <c r="L4870" s="107"/>
      <c r="M4870" s="110"/>
      <c r="N4870" s="109"/>
      <c r="P4870" s="38">
        <f t="shared" si="456"/>
        <v>0</v>
      </c>
      <c r="Q4870" s="105">
        <f t="shared" si="455"/>
        <v>0</v>
      </c>
      <c r="R4870" s="38">
        <f t="shared" si="457"/>
        <v>0</v>
      </c>
      <c r="S4870" s="40" t="str">
        <f t="shared" si="454"/>
        <v/>
      </c>
    </row>
    <row r="4871" spans="1:19">
      <c r="A4871" s="33"/>
      <c r="B4871" s="34"/>
      <c r="C4871" s="33"/>
      <c r="D4871" s="33"/>
      <c r="E4871" s="33"/>
      <c r="F4871" s="42"/>
      <c r="G4871" s="42"/>
      <c r="I4871">
        <f t="shared" si="458"/>
        <v>0</v>
      </c>
      <c r="J4871">
        <f t="shared" si="459"/>
        <v>0</v>
      </c>
      <c r="L4871" s="107"/>
      <c r="M4871" s="110"/>
      <c r="N4871" s="109"/>
      <c r="P4871" s="38">
        <f t="shared" si="456"/>
        <v>0</v>
      </c>
      <c r="Q4871" s="105">
        <f t="shared" si="455"/>
        <v>0</v>
      </c>
      <c r="R4871" s="38">
        <f t="shared" si="457"/>
        <v>0</v>
      </c>
      <c r="S4871" s="40" t="str">
        <f t="shared" ref="S4871:S4934" si="460">IF(C4871=1,SUM(R4871:R4894)-SUM(P4871:P4894),"")</f>
        <v/>
      </c>
    </row>
    <row r="4872" spans="1:19">
      <c r="A4872" s="33"/>
      <c r="B4872" s="34"/>
      <c r="C4872" s="33"/>
      <c r="D4872" s="33"/>
      <c r="E4872" s="33"/>
      <c r="F4872" s="42"/>
      <c r="G4872" s="42"/>
      <c r="I4872">
        <f t="shared" si="458"/>
        <v>0</v>
      </c>
      <c r="J4872">
        <f t="shared" si="459"/>
        <v>0</v>
      </c>
      <c r="L4872" s="107"/>
      <c r="M4872" s="110"/>
      <c r="N4872" s="109"/>
      <c r="P4872" s="38">
        <f t="shared" si="456"/>
        <v>0</v>
      </c>
      <c r="Q4872" s="105">
        <f t="shared" ref="Q4872:Q4935" si="461">I4872*M4872/1000</f>
        <v>0</v>
      </c>
      <c r="R4872" s="38">
        <f t="shared" si="457"/>
        <v>0</v>
      </c>
      <c r="S4872" s="40" t="str">
        <f t="shared" si="460"/>
        <v/>
      </c>
    </row>
    <row r="4873" spans="1:19">
      <c r="A4873" s="33"/>
      <c r="B4873" s="34"/>
      <c r="C4873" s="33"/>
      <c r="D4873" s="33"/>
      <c r="E4873" s="33"/>
      <c r="F4873" s="42"/>
      <c r="G4873" s="42"/>
      <c r="I4873">
        <f t="shared" si="458"/>
        <v>0</v>
      </c>
      <c r="J4873">
        <f t="shared" si="459"/>
        <v>0</v>
      </c>
      <c r="L4873" s="107"/>
      <c r="M4873" s="110"/>
      <c r="N4873" s="109"/>
      <c r="P4873" s="38">
        <f t="shared" si="456"/>
        <v>0</v>
      </c>
      <c r="Q4873" s="105">
        <f t="shared" si="461"/>
        <v>0</v>
      </c>
      <c r="R4873" s="38">
        <f t="shared" si="457"/>
        <v>0</v>
      </c>
      <c r="S4873" s="40" t="str">
        <f t="shared" si="460"/>
        <v/>
      </c>
    </row>
    <row r="4874" spans="1:19">
      <c r="A4874" s="33"/>
      <c r="B4874" s="34"/>
      <c r="C4874" s="33"/>
      <c r="D4874" s="33"/>
      <c r="E4874" s="33"/>
      <c r="F4874" s="42"/>
      <c r="G4874" s="42"/>
      <c r="I4874">
        <f t="shared" si="458"/>
        <v>0</v>
      </c>
      <c r="J4874">
        <f t="shared" si="459"/>
        <v>0</v>
      </c>
      <c r="L4874" s="107"/>
      <c r="M4874" s="110"/>
      <c r="N4874" s="109"/>
      <c r="P4874" s="38">
        <f t="shared" si="456"/>
        <v>0</v>
      </c>
      <c r="Q4874" s="105">
        <f t="shared" si="461"/>
        <v>0</v>
      </c>
      <c r="R4874" s="38">
        <f t="shared" si="457"/>
        <v>0</v>
      </c>
      <c r="S4874" s="40" t="str">
        <f t="shared" si="460"/>
        <v/>
      </c>
    </row>
    <row r="4875" spans="1:19">
      <c r="A4875" s="33"/>
      <c r="B4875" s="34"/>
      <c r="C4875" s="33"/>
      <c r="D4875" s="33"/>
      <c r="E4875" s="33"/>
      <c r="F4875" s="42"/>
      <c r="G4875" s="42"/>
      <c r="I4875">
        <f t="shared" si="458"/>
        <v>0</v>
      </c>
      <c r="J4875">
        <f t="shared" si="459"/>
        <v>0</v>
      </c>
      <c r="L4875" s="107"/>
      <c r="M4875" s="110"/>
      <c r="N4875" s="109"/>
      <c r="P4875" s="38">
        <f t="shared" si="456"/>
        <v>0</v>
      </c>
      <c r="Q4875" s="105">
        <f t="shared" si="461"/>
        <v>0</v>
      </c>
      <c r="R4875" s="38">
        <f t="shared" si="457"/>
        <v>0</v>
      </c>
      <c r="S4875" s="40" t="str">
        <f t="shared" si="460"/>
        <v/>
      </c>
    </row>
    <row r="4876" spans="1:19">
      <c r="A4876" s="33"/>
      <c r="B4876" s="34"/>
      <c r="C4876" s="33"/>
      <c r="D4876" s="33"/>
      <c r="E4876" s="33"/>
      <c r="F4876" s="42"/>
      <c r="G4876" s="42"/>
      <c r="I4876">
        <f t="shared" si="458"/>
        <v>0</v>
      </c>
      <c r="J4876">
        <f t="shared" si="459"/>
        <v>0</v>
      </c>
      <c r="L4876" s="107"/>
      <c r="M4876" s="110"/>
      <c r="N4876" s="109"/>
      <c r="P4876" s="38">
        <f t="shared" si="456"/>
        <v>0</v>
      </c>
      <c r="Q4876" s="105">
        <f t="shared" si="461"/>
        <v>0</v>
      </c>
      <c r="R4876" s="38">
        <f t="shared" si="457"/>
        <v>0</v>
      </c>
      <c r="S4876" s="40" t="str">
        <f t="shared" si="460"/>
        <v/>
      </c>
    </row>
    <row r="4877" spans="1:19">
      <c r="A4877" s="33"/>
      <c r="B4877" s="34"/>
      <c r="C4877" s="33"/>
      <c r="D4877" s="33"/>
      <c r="E4877" s="33"/>
      <c r="F4877" s="42"/>
      <c r="G4877" s="42"/>
      <c r="I4877">
        <f t="shared" si="458"/>
        <v>0</v>
      </c>
      <c r="J4877">
        <f t="shared" si="459"/>
        <v>0</v>
      </c>
      <c r="L4877" s="107"/>
      <c r="M4877" s="110"/>
      <c r="N4877" s="109"/>
      <c r="P4877" s="38">
        <f t="shared" si="456"/>
        <v>0</v>
      </c>
      <c r="Q4877" s="105">
        <f t="shared" si="461"/>
        <v>0</v>
      </c>
      <c r="R4877" s="38">
        <f t="shared" si="457"/>
        <v>0</v>
      </c>
      <c r="S4877" s="40" t="str">
        <f t="shared" si="460"/>
        <v/>
      </c>
    </row>
    <row r="4878" spans="1:19">
      <c r="A4878" s="33"/>
      <c r="B4878" s="34"/>
      <c r="C4878" s="33"/>
      <c r="D4878" s="33"/>
      <c r="E4878" s="33"/>
      <c r="F4878" s="42"/>
      <c r="G4878" s="42"/>
      <c r="I4878">
        <f t="shared" si="458"/>
        <v>0</v>
      </c>
      <c r="J4878">
        <f t="shared" si="459"/>
        <v>0</v>
      </c>
      <c r="L4878" s="107"/>
      <c r="M4878" s="110"/>
      <c r="N4878" s="109"/>
      <c r="P4878" s="38">
        <f t="shared" si="456"/>
        <v>0</v>
      </c>
      <c r="Q4878" s="105">
        <f t="shared" si="461"/>
        <v>0</v>
      </c>
      <c r="R4878" s="38">
        <f t="shared" si="457"/>
        <v>0</v>
      </c>
      <c r="S4878" s="40" t="str">
        <f t="shared" si="460"/>
        <v/>
      </c>
    </row>
    <row r="4879" spans="1:19">
      <c r="A4879" s="33"/>
      <c r="B4879" s="34"/>
      <c r="C4879" s="33"/>
      <c r="D4879" s="33"/>
      <c r="E4879" s="33"/>
      <c r="F4879" s="42"/>
      <c r="G4879" s="42"/>
      <c r="I4879">
        <f t="shared" si="458"/>
        <v>0</v>
      </c>
      <c r="J4879">
        <f t="shared" si="459"/>
        <v>0</v>
      </c>
      <c r="L4879" s="107"/>
      <c r="M4879" s="110"/>
      <c r="N4879" s="109"/>
      <c r="P4879" s="38">
        <f t="shared" si="456"/>
        <v>0</v>
      </c>
      <c r="Q4879" s="105">
        <f t="shared" si="461"/>
        <v>0</v>
      </c>
      <c r="R4879" s="38">
        <f t="shared" si="457"/>
        <v>0</v>
      </c>
      <c r="S4879" s="40" t="str">
        <f t="shared" si="460"/>
        <v/>
      </c>
    </row>
    <row r="4880" spans="1:19">
      <c r="A4880" s="33"/>
      <c r="B4880" s="34"/>
      <c r="C4880" s="33"/>
      <c r="D4880" s="33"/>
      <c r="E4880" s="33"/>
      <c r="F4880" s="42"/>
      <c r="G4880" s="42"/>
      <c r="I4880">
        <f t="shared" si="458"/>
        <v>0</v>
      </c>
      <c r="J4880">
        <f t="shared" si="459"/>
        <v>0</v>
      </c>
      <c r="L4880" s="107"/>
      <c r="M4880" s="110"/>
      <c r="N4880" s="109"/>
      <c r="P4880" s="38">
        <f t="shared" si="456"/>
        <v>0</v>
      </c>
      <c r="Q4880" s="105">
        <f t="shared" si="461"/>
        <v>0</v>
      </c>
      <c r="R4880" s="38">
        <f t="shared" si="457"/>
        <v>0</v>
      </c>
      <c r="S4880" s="40" t="str">
        <f t="shared" si="460"/>
        <v/>
      </c>
    </row>
    <row r="4881" spans="1:19">
      <c r="A4881" s="33"/>
      <c r="B4881" s="34"/>
      <c r="C4881" s="33"/>
      <c r="D4881" s="33"/>
      <c r="E4881" s="33"/>
      <c r="F4881" s="42"/>
      <c r="G4881" s="42"/>
      <c r="I4881">
        <f t="shared" si="458"/>
        <v>0</v>
      </c>
      <c r="J4881">
        <f t="shared" si="459"/>
        <v>0</v>
      </c>
      <c r="L4881" s="107"/>
      <c r="M4881" s="110"/>
      <c r="N4881" s="109"/>
      <c r="P4881" s="38">
        <f t="shared" si="456"/>
        <v>0</v>
      </c>
      <c r="Q4881" s="105">
        <f t="shared" si="461"/>
        <v>0</v>
      </c>
      <c r="R4881" s="38">
        <f t="shared" si="457"/>
        <v>0</v>
      </c>
      <c r="S4881" s="40" t="str">
        <f t="shared" si="460"/>
        <v/>
      </c>
    </row>
    <row r="4882" spans="1:19">
      <c r="A4882" s="33"/>
      <c r="B4882" s="34"/>
      <c r="C4882" s="33"/>
      <c r="D4882" s="33"/>
      <c r="E4882" s="33"/>
      <c r="F4882" s="42"/>
      <c r="G4882" s="42"/>
      <c r="I4882">
        <f t="shared" si="458"/>
        <v>0</v>
      </c>
      <c r="J4882">
        <f t="shared" si="459"/>
        <v>0</v>
      </c>
      <c r="L4882" s="107"/>
      <c r="M4882" s="110"/>
      <c r="N4882" s="109"/>
      <c r="P4882" s="38">
        <f t="shared" si="456"/>
        <v>0</v>
      </c>
      <c r="Q4882" s="105">
        <f t="shared" si="461"/>
        <v>0</v>
      </c>
      <c r="R4882" s="38">
        <f t="shared" si="457"/>
        <v>0</v>
      </c>
      <c r="S4882" s="40" t="str">
        <f t="shared" si="460"/>
        <v/>
      </c>
    </row>
    <row r="4883" spans="1:19">
      <c r="A4883" s="33"/>
      <c r="B4883" s="34"/>
      <c r="C4883" s="33"/>
      <c r="D4883" s="33"/>
      <c r="E4883" s="33"/>
      <c r="F4883" s="42"/>
      <c r="G4883" s="42"/>
      <c r="I4883">
        <f t="shared" si="458"/>
        <v>0</v>
      </c>
      <c r="J4883">
        <f t="shared" si="459"/>
        <v>0</v>
      </c>
      <c r="L4883" s="107"/>
      <c r="M4883" s="110"/>
      <c r="N4883" s="109"/>
      <c r="P4883" s="38">
        <f t="shared" si="456"/>
        <v>0</v>
      </c>
      <c r="Q4883" s="105">
        <f t="shared" si="461"/>
        <v>0</v>
      </c>
      <c r="R4883" s="38">
        <f t="shared" si="457"/>
        <v>0</v>
      </c>
      <c r="S4883" s="40" t="str">
        <f t="shared" si="460"/>
        <v/>
      </c>
    </row>
    <row r="4884" spans="1:19">
      <c r="A4884" s="33"/>
      <c r="B4884" s="34"/>
      <c r="C4884" s="33"/>
      <c r="D4884" s="33"/>
      <c r="E4884" s="33"/>
      <c r="F4884" s="42"/>
      <c r="G4884" s="42"/>
      <c r="I4884">
        <f t="shared" si="458"/>
        <v>0</v>
      </c>
      <c r="J4884">
        <f t="shared" si="459"/>
        <v>0</v>
      </c>
      <c r="L4884" s="107"/>
      <c r="M4884" s="110"/>
      <c r="N4884" s="109"/>
      <c r="P4884" s="38">
        <f t="shared" si="456"/>
        <v>0</v>
      </c>
      <c r="Q4884" s="105">
        <f t="shared" si="461"/>
        <v>0</v>
      </c>
      <c r="R4884" s="38">
        <f t="shared" si="457"/>
        <v>0</v>
      </c>
      <c r="S4884" s="40" t="str">
        <f t="shared" si="460"/>
        <v/>
      </c>
    </row>
    <row r="4885" spans="1:19">
      <c r="A4885" s="33"/>
      <c r="B4885" s="34"/>
      <c r="C4885" s="33"/>
      <c r="D4885" s="33"/>
      <c r="E4885" s="33"/>
      <c r="F4885" s="42"/>
      <c r="G4885" s="42"/>
      <c r="I4885">
        <f t="shared" si="458"/>
        <v>0</v>
      </c>
      <c r="J4885">
        <f t="shared" si="459"/>
        <v>0</v>
      </c>
      <c r="L4885" s="107"/>
      <c r="M4885" s="110"/>
      <c r="N4885" s="109"/>
      <c r="P4885" s="38">
        <f t="shared" si="456"/>
        <v>0</v>
      </c>
      <c r="Q4885" s="105">
        <f t="shared" si="461"/>
        <v>0</v>
      </c>
      <c r="R4885" s="38">
        <f t="shared" si="457"/>
        <v>0</v>
      </c>
      <c r="S4885" s="40" t="str">
        <f t="shared" si="460"/>
        <v/>
      </c>
    </row>
    <row r="4886" spans="1:19">
      <c r="A4886" s="33"/>
      <c r="B4886" s="34"/>
      <c r="C4886" s="33"/>
      <c r="D4886" s="33"/>
      <c r="E4886" s="33"/>
      <c r="F4886" s="42"/>
      <c r="G4886" s="42"/>
      <c r="I4886">
        <f t="shared" si="458"/>
        <v>0</v>
      </c>
      <c r="J4886">
        <f t="shared" si="459"/>
        <v>0</v>
      </c>
      <c r="L4886" s="107"/>
      <c r="M4886" s="110"/>
      <c r="N4886" s="109"/>
      <c r="P4886" s="38">
        <f t="shared" si="456"/>
        <v>0</v>
      </c>
      <c r="Q4886" s="105">
        <f t="shared" si="461"/>
        <v>0</v>
      </c>
      <c r="R4886" s="38">
        <f t="shared" si="457"/>
        <v>0</v>
      </c>
      <c r="S4886" s="40" t="str">
        <f t="shared" si="460"/>
        <v/>
      </c>
    </row>
    <row r="4887" spans="1:19">
      <c r="A4887" s="33"/>
      <c r="B4887" s="34"/>
      <c r="C4887" s="33"/>
      <c r="D4887" s="33"/>
      <c r="E4887" s="33"/>
      <c r="F4887" s="42"/>
      <c r="G4887" s="42"/>
      <c r="I4887">
        <f t="shared" si="458"/>
        <v>0</v>
      </c>
      <c r="J4887">
        <f t="shared" si="459"/>
        <v>0</v>
      </c>
      <c r="L4887" s="107"/>
      <c r="M4887" s="110"/>
      <c r="N4887" s="109"/>
      <c r="P4887" s="38">
        <f t="shared" si="456"/>
        <v>0</v>
      </c>
      <c r="Q4887" s="105">
        <f t="shared" si="461"/>
        <v>0</v>
      </c>
      <c r="R4887" s="38">
        <f t="shared" si="457"/>
        <v>0</v>
      </c>
      <c r="S4887" s="40" t="str">
        <f t="shared" si="460"/>
        <v/>
      </c>
    </row>
    <row r="4888" spans="1:19">
      <c r="A4888" s="33"/>
      <c r="B4888" s="34"/>
      <c r="C4888" s="33"/>
      <c r="D4888" s="33"/>
      <c r="E4888" s="33"/>
      <c r="F4888" s="42"/>
      <c r="G4888" s="42"/>
      <c r="I4888">
        <f t="shared" si="458"/>
        <v>0</v>
      </c>
      <c r="J4888">
        <f t="shared" si="459"/>
        <v>0</v>
      </c>
      <c r="L4888" s="107"/>
      <c r="M4888" s="110"/>
      <c r="N4888" s="109"/>
      <c r="P4888" s="38">
        <f t="shared" si="456"/>
        <v>0</v>
      </c>
      <c r="Q4888" s="105">
        <f t="shared" si="461"/>
        <v>0</v>
      </c>
      <c r="R4888" s="38">
        <f t="shared" si="457"/>
        <v>0</v>
      </c>
      <c r="S4888" s="40" t="str">
        <f t="shared" si="460"/>
        <v/>
      </c>
    </row>
    <row r="4889" spans="1:19">
      <c r="A4889" s="33"/>
      <c r="B4889" s="34"/>
      <c r="C4889" s="33"/>
      <c r="D4889" s="33"/>
      <c r="E4889" s="33"/>
      <c r="F4889" s="42"/>
      <c r="G4889" s="42"/>
      <c r="I4889">
        <f t="shared" si="458"/>
        <v>0</v>
      </c>
      <c r="J4889">
        <f t="shared" si="459"/>
        <v>0</v>
      </c>
      <c r="L4889" s="107"/>
      <c r="M4889" s="110"/>
      <c r="N4889" s="109"/>
      <c r="P4889" s="38">
        <f t="shared" si="456"/>
        <v>0</v>
      </c>
      <c r="Q4889" s="105">
        <f t="shared" si="461"/>
        <v>0</v>
      </c>
      <c r="R4889" s="38">
        <f t="shared" si="457"/>
        <v>0</v>
      </c>
      <c r="S4889" s="40" t="str">
        <f t="shared" si="460"/>
        <v/>
      </c>
    </row>
    <row r="4890" spans="1:19">
      <c r="A4890" s="33"/>
      <c r="B4890" s="34"/>
      <c r="C4890" s="33"/>
      <c r="D4890" s="33"/>
      <c r="E4890" s="33"/>
      <c r="F4890" s="42"/>
      <c r="G4890" s="42"/>
      <c r="I4890">
        <f t="shared" si="458"/>
        <v>0</v>
      </c>
      <c r="J4890">
        <f t="shared" si="459"/>
        <v>0</v>
      </c>
      <c r="L4890" s="107"/>
      <c r="M4890" s="110"/>
      <c r="N4890" s="109"/>
      <c r="P4890" s="38">
        <f t="shared" si="456"/>
        <v>0</v>
      </c>
      <c r="Q4890" s="105">
        <f t="shared" si="461"/>
        <v>0</v>
      </c>
      <c r="R4890" s="38">
        <f t="shared" si="457"/>
        <v>0</v>
      </c>
      <c r="S4890" s="40" t="str">
        <f t="shared" si="460"/>
        <v/>
      </c>
    </row>
    <row r="4891" spans="1:19">
      <c r="A4891" s="33"/>
      <c r="B4891" s="34"/>
      <c r="C4891" s="33"/>
      <c r="D4891" s="33"/>
      <c r="E4891" s="33"/>
      <c r="F4891" s="42"/>
      <c r="G4891" s="42"/>
      <c r="I4891">
        <f t="shared" si="458"/>
        <v>0</v>
      </c>
      <c r="J4891">
        <f t="shared" si="459"/>
        <v>0</v>
      </c>
      <c r="L4891" s="107"/>
      <c r="M4891" s="110"/>
      <c r="N4891" s="109"/>
      <c r="P4891" s="38">
        <f t="shared" si="456"/>
        <v>0</v>
      </c>
      <c r="Q4891" s="105">
        <f t="shared" si="461"/>
        <v>0</v>
      </c>
      <c r="R4891" s="38">
        <f t="shared" si="457"/>
        <v>0</v>
      </c>
      <c r="S4891" s="40" t="str">
        <f t="shared" si="460"/>
        <v/>
      </c>
    </row>
    <row r="4892" spans="1:19">
      <c r="A4892" s="33"/>
      <c r="B4892" s="34"/>
      <c r="C4892" s="33"/>
      <c r="D4892" s="33"/>
      <c r="E4892" s="33"/>
      <c r="F4892" s="42"/>
      <c r="G4892" s="42"/>
      <c r="I4892">
        <f t="shared" si="458"/>
        <v>0</v>
      </c>
      <c r="J4892">
        <f t="shared" si="459"/>
        <v>0</v>
      </c>
      <c r="L4892" s="107"/>
      <c r="M4892" s="110"/>
      <c r="N4892" s="109"/>
      <c r="P4892" s="38">
        <f t="shared" si="456"/>
        <v>0</v>
      </c>
      <c r="Q4892" s="105">
        <f t="shared" si="461"/>
        <v>0</v>
      </c>
      <c r="R4892" s="38">
        <f t="shared" si="457"/>
        <v>0</v>
      </c>
      <c r="S4892" s="40" t="str">
        <f t="shared" si="460"/>
        <v/>
      </c>
    </row>
    <row r="4893" spans="1:19">
      <c r="A4893" s="33"/>
      <c r="B4893" s="34"/>
      <c r="C4893" s="33"/>
      <c r="D4893" s="33"/>
      <c r="E4893" s="33"/>
      <c r="F4893" s="42"/>
      <c r="G4893" s="42"/>
      <c r="I4893">
        <f t="shared" si="458"/>
        <v>0</v>
      </c>
      <c r="J4893">
        <f t="shared" si="459"/>
        <v>0</v>
      </c>
      <c r="L4893" s="107"/>
      <c r="M4893" s="110"/>
      <c r="N4893" s="109"/>
      <c r="P4893" s="38">
        <f t="shared" si="456"/>
        <v>0</v>
      </c>
      <c r="Q4893" s="105">
        <f t="shared" si="461"/>
        <v>0</v>
      </c>
      <c r="R4893" s="38">
        <f t="shared" si="457"/>
        <v>0</v>
      </c>
      <c r="S4893" s="40" t="str">
        <f t="shared" si="460"/>
        <v/>
      </c>
    </row>
    <row r="4894" spans="1:19">
      <c r="A4894" s="33"/>
      <c r="B4894" s="34"/>
      <c r="C4894" s="33"/>
      <c r="D4894" s="33"/>
      <c r="E4894" s="33"/>
      <c r="F4894" s="42"/>
      <c r="G4894" s="42"/>
      <c r="I4894">
        <f t="shared" si="458"/>
        <v>0</v>
      </c>
      <c r="J4894">
        <f t="shared" si="459"/>
        <v>0</v>
      </c>
      <c r="L4894" s="107"/>
      <c r="M4894" s="110"/>
      <c r="N4894" s="109"/>
      <c r="P4894" s="38">
        <f t="shared" si="456"/>
        <v>0</v>
      </c>
      <c r="Q4894" s="105">
        <f t="shared" si="461"/>
        <v>0</v>
      </c>
      <c r="R4894" s="38">
        <f t="shared" si="457"/>
        <v>0</v>
      </c>
      <c r="S4894" s="40" t="str">
        <f t="shared" si="460"/>
        <v/>
      </c>
    </row>
    <row r="4895" spans="1:19">
      <c r="A4895" s="33"/>
      <c r="B4895" s="34"/>
      <c r="C4895" s="33"/>
      <c r="D4895" s="33"/>
      <c r="E4895" s="33"/>
      <c r="F4895" s="42"/>
      <c r="G4895" s="42"/>
      <c r="I4895">
        <f t="shared" si="458"/>
        <v>0</v>
      </c>
      <c r="J4895">
        <f t="shared" si="459"/>
        <v>0</v>
      </c>
      <c r="L4895" s="107"/>
      <c r="M4895" s="110"/>
      <c r="N4895" s="109"/>
      <c r="P4895" s="38">
        <f t="shared" si="456"/>
        <v>0</v>
      </c>
      <c r="Q4895" s="105">
        <f t="shared" si="461"/>
        <v>0</v>
      </c>
      <c r="R4895" s="38">
        <f t="shared" si="457"/>
        <v>0</v>
      </c>
      <c r="S4895" s="40" t="str">
        <f t="shared" si="460"/>
        <v/>
      </c>
    </row>
    <row r="4896" spans="1:19">
      <c r="A4896" s="33"/>
      <c r="B4896" s="34"/>
      <c r="C4896" s="33"/>
      <c r="D4896" s="33"/>
      <c r="E4896" s="33"/>
      <c r="F4896" s="42"/>
      <c r="G4896" s="42"/>
      <c r="I4896">
        <f t="shared" si="458"/>
        <v>0</v>
      </c>
      <c r="J4896">
        <f t="shared" si="459"/>
        <v>0</v>
      </c>
      <c r="L4896" s="107"/>
      <c r="M4896" s="110"/>
      <c r="N4896" s="109"/>
      <c r="P4896" s="38">
        <f t="shared" si="456"/>
        <v>0</v>
      </c>
      <c r="Q4896" s="105">
        <f t="shared" si="461"/>
        <v>0</v>
      </c>
      <c r="R4896" s="38">
        <f t="shared" si="457"/>
        <v>0</v>
      </c>
      <c r="S4896" s="40" t="str">
        <f t="shared" si="460"/>
        <v/>
      </c>
    </row>
    <row r="4897" spans="1:19">
      <c r="A4897" s="33"/>
      <c r="B4897" s="34"/>
      <c r="C4897" s="33"/>
      <c r="D4897" s="33"/>
      <c r="E4897" s="33"/>
      <c r="F4897" s="42"/>
      <c r="G4897" s="42"/>
      <c r="I4897">
        <f t="shared" si="458"/>
        <v>0</v>
      </c>
      <c r="J4897">
        <f t="shared" si="459"/>
        <v>0</v>
      </c>
      <c r="L4897" s="107"/>
      <c r="M4897" s="110"/>
      <c r="N4897" s="109"/>
      <c r="P4897" s="38">
        <f t="shared" si="456"/>
        <v>0</v>
      </c>
      <c r="Q4897" s="105">
        <f t="shared" si="461"/>
        <v>0</v>
      </c>
      <c r="R4897" s="38">
        <f t="shared" si="457"/>
        <v>0</v>
      </c>
      <c r="S4897" s="40" t="str">
        <f t="shared" si="460"/>
        <v/>
      </c>
    </row>
    <row r="4898" spans="1:19">
      <c r="A4898" s="33"/>
      <c r="B4898" s="34"/>
      <c r="C4898" s="33"/>
      <c r="D4898" s="33"/>
      <c r="E4898" s="33"/>
      <c r="F4898" s="42"/>
      <c r="G4898" s="42"/>
      <c r="I4898">
        <f t="shared" si="458"/>
        <v>0</v>
      </c>
      <c r="J4898">
        <f t="shared" si="459"/>
        <v>0</v>
      </c>
      <c r="L4898" s="107"/>
      <c r="M4898" s="110"/>
      <c r="N4898" s="109"/>
      <c r="P4898" s="38">
        <f t="shared" si="456"/>
        <v>0</v>
      </c>
      <c r="Q4898" s="105">
        <f t="shared" si="461"/>
        <v>0</v>
      </c>
      <c r="R4898" s="38">
        <f t="shared" si="457"/>
        <v>0</v>
      </c>
      <c r="S4898" s="40" t="str">
        <f t="shared" si="460"/>
        <v/>
      </c>
    </row>
    <row r="4899" spans="1:19">
      <c r="A4899" s="33"/>
      <c r="B4899" s="34"/>
      <c r="C4899" s="33"/>
      <c r="D4899" s="33"/>
      <c r="E4899" s="33"/>
      <c r="F4899" s="42"/>
      <c r="G4899" s="42"/>
      <c r="I4899">
        <f t="shared" si="458"/>
        <v>0</v>
      </c>
      <c r="J4899">
        <f t="shared" si="459"/>
        <v>0</v>
      </c>
      <c r="L4899" s="107"/>
      <c r="M4899" s="110"/>
      <c r="N4899" s="109"/>
      <c r="P4899" s="38">
        <f t="shared" si="456"/>
        <v>0</v>
      </c>
      <c r="Q4899" s="105">
        <f t="shared" si="461"/>
        <v>0</v>
      </c>
      <c r="R4899" s="38">
        <f t="shared" si="457"/>
        <v>0</v>
      </c>
      <c r="S4899" s="40" t="str">
        <f t="shared" si="460"/>
        <v/>
      </c>
    </row>
    <row r="4900" spans="1:19">
      <c r="A4900" s="33"/>
      <c r="B4900" s="34"/>
      <c r="C4900" s="33"/>
      <c r="D4900" s="33"/>
      <c r="E4900" s="33"/>
      <c r="F4900" s="42"/>
      <c r="G4900" s="42"/>
      <c r="I4900">
        <f t="shared" si="458"/>
        <v>0</v>
      </c>
      <c r="J4900">
        <f t="shared" si="459"/>
        <v>0</v>
      </c>
      <c r="L4900" s="107"/>
      <c r="M4900" s="110"/>
      <c r="N4900" s="109"/>
      <c r="P4900" s="38">
        <f t="shared" si="456"/>
        <v>0</v>
      </c>
      <c r="Q4900" s="105">
        <f t="shared" si="461"/>
        <v>0</v>
      </c>
      <c r="R4900" s="38">
        <f t="shared" si="457"/>
        <v>0</v>
      </c>
      <c r="S4900" s="40" t="str">
        <f t="shared" si="460"/>
        <v/>
      </c>
    </row>
    <row r="4901" spans="1:19">
      <c r="A4901" s="33"/>
      <c r="B4901" s="34"/>
      <c r="C4901" s="33"/>
      <c r="D4901" s="33"/>
      <c r="E4901" s="33"/>
      <c r="F4901" s="42"/>
      <c r="G4901" s="42"/>
      <c r="I4901">
        <f t="shared" si="458"/>
        <v>0</v>
      </c>
      <c r="J4901">
        <f t="shared" si="459"/>
        <v>0</v>
      </c>
      <c r="L4901" s="107"/>
      <c r="M4901" s="110"/>
      <c r="N4901" s="109"/>
      <c r="P4901" s="38">
        <f t="shared" si="456"/>
        <v>0</v>
      </c>
      <c r="Q4901" s="105">
        <f t="shared" si="461"/>
        <v>0</v>
      </c>
      <c r="R4901" s="38">
        <f t="shared" si="457"/>
        <v>0</v>
      </c>
      <c r="S4901" s="40" t="str">
        <f t="shared" si="460"/>
        <v/>
      </c>
    </row>
    <row r="4902" spans="1:19">
      <c r="A4902" s="33"/>
      <c r="B4902" s="34"/>
      <c r="C4902" s="33"/>
      <c r="D4902" s="33"/>
      <c r="E4902" s="33"/>
      <c r="F4902" s="42"/>
      <c r="G4902" s="42"/>
      <c r="I4902">
        <f t="shared" si="458"/>
        <v>0</v>
      </c>
      <c r="J4902">
        <f t="shared" si="459"/>
        <v>0</v>
      </c>
      <c r="L4902" s="107"/>
      <c r="M4902" s="110"/>
      <c r="N4902" s="109"/>
      <c r="P4902" s="38">
        <f t="shared" si="456"/>
        <v>0</v>
      </c>
      <c r="Q4902" s="105">
        <f t="shared" si="461"/>
        <v>0</v>
      </c>
      <c r="R4902" s="38">
        <f t="shared" si="457"/>
        <v>0</v>
      </c>
      <c r="S4902" s="40" t="str">
        <f t="shared" si="460"/>
        <v/>
      </c>
    </row>
    <row r="4903" spans="1:19">
      <c r="A4903" s="33"/>
      <c r="B4903" s="34"/>
      <c r="C4903" s="33"/>
      <c r="D4903" s="33"/>
      <c r="E4903" s="33"/>
      <c r="F4903" s="42"/>
      <c r="G4903" s="42"/>
      <c r="I4903">
        <f t="shared" si="458"/>
        <v>0</v>
      </c>
      <c r="J4903">
        <f t="shared" si="459"/>
        <v>0</v>
      </c>
      <c r="L4903" s="107"/>
      <c r="M4903" s="110"/>
      <c r="N4903" s="109"/>
      <c r="P4903" s="38">
        <f t="shared" si="456"/>
        <v>0</v>
      </c>
      <c r="Q4903" s="105">
        <f t="shared" si="461"/>
        <v>0</v>
      </c>
      <c r="R4903" s="38">
        <f t="shared" si="457"/>
        <v>0</v>
      </c>
      <c r="S4903" s="40" t="str">
        <f t="shared" si="460"/>
        <v/>
      </c>
    </row>
    <row r="4904" spans="1:19">
      <c r="A4904" s="33"/>
      <c r="B4904" s="34"/>
      <c r="C4904" s="33"/>
      <c r="D4904" s="33"/>
      <c r="E4904" s="33"/>
      <c r="F4904" s="42"/>
      <c r="G4904" s="42"/>
      <c r="I4904">
        <f t="shared" si="458"/>
        <v>0</v>
      </c>
      <c r="J4904">
        <f t="shared" si="459"/>
        <v>0</v>
      </c>
      <c r="L4904" s="107"/>
      <c r="M4904" s="110"/>
      <c r="N4904" s="109"/>
      <c r="P4904" s="38">
        <f t="shared" si="456"/>
        <v>0</v>
      </c>
      <c r="Q4904" s="105">
        <f t="shared" si="461"/>
        <v>0</v>
      </c>
      <c r="R4904" s="38">
        <f t="shared" si="457"/>
        <v>0</v>
      </c>
      <c r="S4904" s="40" t="str">
        <f t="shared" si="460"/>
        <v/>
      </c>
    </row>
    <row r="4905" spans="1:19">
      <c r="A4905" s="33"/>
      <c r="B4905" s="34"/>
      <c r="C4905" s="33"/>
      <c r="D4905" s="33"/>
      <c r="E4905" s="33"/>
      <c r="F4905" s="42"/>
      <c r="G4905" s="42"/>
      <c r="I4905">
        <f t="shared" si="458"/>
        <v>0</v>
      </c>
      <c r="J4905">
        <f t="shared" si="459"/>
        <v>0</v>
      </c>
      <c r="L4905" s="107"/>
      <c r="M4905" s="110"/>
      <c r="N4905" s="109"/>
      <c r="P4905" s="38">
        <f t="shared" si="456"/>
        <v>0</v>
      </c>
      <c r="Q4905" s="105">
        <f t="shared" si="461"/>
        <v>0</v>
      </c>
      <c r="R4905" s="38">
        <f t="shared" si="457"/>
        <v>0</v>
      </c>
      <c r="S4905" s="40" t="str">
        <f t="shared" si="460"/>
        <v/>
      </c>
    </row>
    <row r="4906" spans="1:19">
      <c r="A4906" s="33"/>
      <c r="B4906" s="34"/>
      <c r="C4906" s="33"/>
      <c r="D4906" s="33"/>
      <c r="E4906" s="33"/>
      <c r="F4906" s="42"/>
      <c r="G4906" s="42"/>
      <c r="I4906">
        <f t="shared" si="458"/>
        <v>0</v>
      </c>
      <c r="J4906">
        <f t="shared" si="459"/>
        <v>0</v>
      </c>
      <c r="L4906" s="107"/>
      <c r="M4906" s="110"/>
      <c r="N4906" s="109"/>
      <c r="P4906" s="38">
        <f t="shared" si="456"/>
        <v>0</v>
      </c>
      <c r="Q4906" s="105">
        <f t="shared" si="461"/>
        <v>0</v>
      </c>
      <c r="R4906" s="38">
        <f t="shared" si="457"/>
        <v>0</v>
      </c>
      <c r="S4906" s="40" t="str">
        <f t="shared" si="460"/>
        <v/>
      </c>
    </row>
    <row r="4907" spans="1:19">
      <c r="A4907" s="33"/>
      <c r="B4907" s="34"/>
      <c r="C4907" s="33"/>
      <c r="D4907" s="33"/>
      <c r="E4907" s="33"/>
      <c r="F4907" s="42"/>
      <c r="G4907" s="42"/>
      <c r="I4907">
        <f t="shared" si="458"/>
        <v>0</v>
      </c>
      <c r="J4907">
        <f t="shared" si="459"/>
        <v>0</v>
      </c>
      <c r="L4907" s="107"/>
      <c r="M4907" s="110"/>
      <c r="N4907" s="109"/>
      <c r="P4907" s="38">
        <f t="shared" si="456"/>
        <v>0</v>
      </c>
      <c r="Q4907" s="105">
        <f t="shared" si="461"/>
        <v>0</v>
      </c>
      <c r="R4907" s="38">
        <f t="shared" si="457"/>
        <v>0</v>
      </c>
      <c r="S4907" s="40" t="str">
        <f t="shared" si="460"/>
        <v/>
      </c>
    </row>
    <row r="4908" spans="1:19">
      <c r="A4908" s="33"/>
      <c r="B4908" s="34"/>
      <c r="C4908" s="33"/>
      <c r="D4908" s="33"/>
      <c r="E4908" s="33"/>
      <c r="F4908" s="42"/>
      <c r="G4908" s="42"/>
      <c r="I4908">
        <f t="shared" si="458"/>
        <v>0</v>
      </c>
      <c r="J4908">
        <f t="shared" si="459"/>
        <v>0</v>
      </c>
      <c r="L4908" s="107"/>
      <c r="M4908" s="110"/>
      <c r="N4908" s="109"/>
      <c r="P4908" s="38">
        <f t="shared" si="456"/>
        <v>0</v>
      </c>
      <c r="Q4908" s="105">
        <f t="shared" si="461"/>
        <v>0</v>
      </c>
      <c r="R4908" s="38">
        <f t="shared" si="457"/>
        <v>0</v>
      </c>
      <c r="S4908" s="40" t="str">
        <f t="shared" si="460"/>
        <v/>
      </c>
    </row>
    <row r="4909" spans="1:19">
      <c r="A4909" s="33"/>
      <c r="B4909" s="34"/>
      <c r="C4909" s="33"/>
      <c r="D4909" s="33"/>
      <c r="E4909" s="33"/>
      <c r="F4909" s="42"/>
      <c r="G4909" s="42"/>
      <c r="I4909">
        <f t="shared" si="458"/>
        <v>0</v>
      </c>
      <c r="J4909">
        <f t="shared" si="459"/>
        <v>0</v>
      </c>
      <c r="L4909" s="107"/>
      <c r="M4909" s="110"/>
      <c r="N4909" s="109"/>
      <c r="P4909" s="38">
        <f t="shared" si="456"/>
        <v>0</v>
      </c>
      <c r="Q4909" s="105">
        <f t="shared" si="461"/>
        <v>0</v>
      </c>
      <c r="R4909" s="38">
        <f t="shared" si="457"/>
        <v>0</v>
      </c>
      <c r="S4909" s="40" t="str">
        <f t="shared" si="460"/>
        <v/>
      </c>
    </row>
    <row r="4910" spans="1:19">
      <c r="A4910" s="33"/>
      <c r="B4910" s="34"/>
      <c r="C4910" s="33"/>
      <c r="D4910" s="33"/>
      <c r="E4910" s="33"/>
      <c r="F4910" s="42"/>
      <c r="G4910" s="42"/>
      <c r="I4910">
        <f t="shared" si="458"/>
        <v>0</v>
      </c>
      <c r="J4910">
        <f t="shared" si="459"/>
        <v>0</v>
      </c>
      <c r="L4910" s="107"/>
      <c r="M4910" s="110"/>
      <c r="N4910" s="109"/>
      <c r="P4910" s="38">
        <f t="shared" si="456"/>
        <v>0</v>
      </c>
      <c r="Q4910" s="105">
        <f t="shared" si="461"/>
        <v>0</v>
      </c>
      <c r="R4910" s="38">
        <f t="shared" si="457"/>
        <v>0</v>
      </c>
      <c r="S4910" s="40" t="str">
        <f t="shared" si="460"/>
        <v/>
      </c>
    </row>
    <row r="4911" spans="1:19">
      <c r="A4911" s="33"/>
      <c r="B4911" s="34"/>
      <c r="C4911" s="33"/>
      <c r="D4911" s="33"/>
      <c r="E4911" s="33"/>
      <c r="F4911" s="42"/>
      <c r="G4911" s="42"/>
      <c r="I4911">
        <f t="shared" si="458"/>
        <v>0</v>
      </c>
      <c r="J4911">
        <f t="shared" si="459"/>
        <v>0</v>
      </c>
      <c r="L4911" s="107"/>
      <c r="M4911" s="110"/>
      <c r="N4911" s="109"/>
      <c r="P4911" s="38">
        <f t="shared" si="456"/>
        <v>0</v>
      </c>
      <c r="Q4911" s="105">
        <f t="shared" si="461"/>
        <v>0</v>
      </c>
      <c r="R4911" s="38">
        <f t="shared" si="457"/>
        <v>0</v>
      </c>
      <c r="S4911" s="40" t="str">
        <f t="shared" si="460"/>
        <v/>
      </c>
    </row>
    <row r="4912" spans="1:19">
      <c r="A4912" s="33"/>
      <c r="B4912" s="34"/>
      <c r="C4912" s="33"/>
      <c r="D4912" s="33"/>
      <c r="E4912" s="33"/>
      <c r="F4912" s="42"/>
      <c r="G4912" s="42"/>
      <c r="I4912">
        <f t="shared" si="458"/>
        <v>0</v>
      </c>
      <c r="J4912">
        <f t="shared" si="459"/>
        <v>0</v>
      </c>
      <c r="L4912" s="107"/>
      <c r="M4912" s="110"/>
      <c r="N4912" s="109"/>
      <c r="P4912" s="38">
        <f t="shared" si="456"/>
        <v>0</v>
      </c>
      <c r="Q4912" s="105">
        <f t="shared" si="461"/>
        <v>0</v>
      </c>
      <c r="R4912" s="38">
        <f t="shared" si="457"/>
        <v>0</v>
      </c>
      <c r="S4912" s="40" t="str">
        <f t="shared" si="460"/>
        <v/>
      </c>
    </row>
    <row r="4913" spans="1:19">
      <c r="A4913" s="33"/>
      <c r="B4913" s="34"/>
      <c r="C4913" s="33"/>
      <c r="D4913" s="33"/>
      <c r="E4913" s="33"/>
      <c r="F4913" s="42"/>
      <c r="G4913" s="42"/>
      <c r="I4913">
        <f t="shared" si="458"/>
        <v>0</v>
      </c>
      <c r="J4913">
        <f t="shared" si="459"/>
        <v>0</v>
      </c>
      <c r="L4913" s="107"/>
      <c r="M4913" s="110"/>
      <c r="N4913" s="109"/>
      <c r="P4913" s="38">
        <f t="shared" si="456"/>
        <v>0</v>
      </c>
      <c r="Q4913" s="105">
        <f t="shared" si="461"/>
        <v>0</v>
      </c>
      <c r="R4913" s="38">
        <f t="shared" si="457"/>
        <v>0</v>
      </c>
      <c r="S4913" s="40" t="str">
        <f t="shared" si="460"/>
        <v/>
      </c>
    </row>
    <row r="4914" spans="1:19">
      <c r="A4914" s="33"/>
      <c r="B4914" s="34"/>
      <c r="C4914" s="33"/>
      <c r="D4914" s="33"/>
      <c r="E4914" s="33"/>
      <c r="F4914" s="42"/>
      <c r="G4914" s="42"/>
      <c r="I4914">
        <f t="shared" si="458"/>
        <v>0</v>
      </c>
      <c r="J4914">
        <f t="shared" si="459"/>
        <v>0</v>
      </c>
      <c r="L4914" s="107"/>
      <c r="M4914" s="110"/>
      <c r="N4914" s="109"/>
      <c r="P4914" s="38">
        <f t="shared" si="456"/>
        <v>0</v>
      </c>
      <c r="Q4914" s="105">
        <f t="shared" si="461"/>
        <v>0</v>
      </c>
      <c r="R4914" s="38">
        <f t="shared" si="457"/>
        <v>0</v>
      </c>
      <c r="S4914" s="40" t="str">
        <f t="shared" si="460"/>
        <v/>
      </c>
    </row>
    <row r="4915" spans="1:19">
      <c r="A4915" s="33"/>
      <c r="B4915" s="34"/>
      <c r="C4915" s="33"/>
      <c r="D4915" s="33"/>
      <c r="E4915" s="33"/>
      <c r="F4915" s="42"/>
      <c r="G4915" s="42"/>
      <c r="I4915">
        <f t="shared" si="458"/>
        <v>0</v>
      </c>
      <c r="J4915">
        <f t="shared" si="459"/>
        <v>0</v>
      </c>
      <c r="L4915" s="107"/>
      <c r="M4915" s="110"/>
      <c r="N4915" s="109"/>
      <c r="P4915" s="38">
        <f t="shared" si="456"/>
        <v>0</v>
      </c>
      <c r="Q4915" s="105">
        <f t="shared" si="461"/>
        <v>0</v>
      </c>
      <c r="R4915" s="38">
        <f t="shared" si="457"/>
        <v>0</v>
      </c>
      <c r="S4915" s="40" t="str">
        <f t="shared" si="460"/>
        <v/>
      </c>
    </row>
    <row r="4916" spans="1:19">
      <c r="A4916" s="33"/>
      <c r="B4916" s="34"/>
      <c r="C4916" s="33"/>
      <c r="D4916" s="33"/>
      <c r="E4916" s="33"/>
      <c r="F4916" s="42"/>
      <c r="G4916" s="42"/>
      <c r="I4916">
        <f t="shared" si="458"/>
        <v>0</v>
      </c>
      <c r="J4916">
        <f t="shared" si="459"/>
        <v>0</v>
      </c>
      <c r="L4916" s="107"/>
      <c r="M4916" s="110"/>
      <c r="N4916" s="109"/>
      <c r="P4916" s="38">
        <f t="shared" si="456"/>
        <v>0</v>
      </c>
      <c r="Q4916" s="105">
        <f t="shared" si="461"/>
        <v>0</v>
      </c>
      <c r="R4916" s="38">
        <f t="shared" si="457"/>
        <v>0</v>
      </c>
      <c r="S4916" s="40" t="str">
        <f t="shared" si="460"/>
        <v/>
      </c>
    </row>
    <row r="4917" spans="1:19">
      <c r="A4917" s="33"/>
      <c r="B4917" s="34"/>
      <c r="C4917" s="33"/>
      <c r="D4917" s="33"/>
      <c r="E4917" s="33"/>
      <c r="F4917" s="42"/>
      <c r="G4917" s="42"/>
      <c r="I4917">
        <f t="shared" si="458"/>
        <v>0</v>
      </c>
      <c r="J4917">
        <f t="shared" si="459"/>
        <v>0</v>
      </c>
      <c r="L4917" s="107"/>
      <c r="M4917" s="110"/>
      <c r="N4917" s="109"/>
      <c r="P4917" s="38">
        <f t="shared" si="456"/>
        <v>0</v>
      </c>
      <c r="Q4917" s="105">
        <f t="shared" si="461"/>
        <v>0</v>
      </c>
      <c r="R4917" s="38">
        <f t="shared" si="457"/>
        <v>0</v>
      </c>
      <c r="S4917" s="40" t="str">
        <f t="shared" si="460"/>
        <v/>
      </c>
    </row>
    <row r="4918" spans="1:19">
      <c r="A4918" s="33"/>
      <c r="B4918" s="34"/>
      <c r="C4918" s="33"/>
      <c r="D4918" s="33"/>
      <c r="E4918" s="33"/>
      <c r="F4918" s="42"/>
      <c r="G4918" s="42"/>
      <c r="I4918">
        <f t="shared" si="458"/>
        <v>0</v>
      </c>
      <c r="J4918">
        <f t="shared" si="459"/>
        <v>0</v>
      </c>
      <c r="L4918" s="107"/>
      <c r="M4918" s="110"/>
      <c r="N4918" s="109"/>
      <c r="P4918" s="38">
        <f t="shared" si="456"/>
        <v>0</v>
      </c>
      <c r="Q4918" s="105">
        <f t="shared" si="461"/>
        <v>0</v>
      </c>
      <c r="R4918" s="38">
        <f t="shared" si="457"/>
        <v>0</v>
      </c>
      <c r="S4918" s="40" t="str">
        <f t="shared" si="460"/>
        <v/>
      </c>
    </row>
    <row r="4919" spans="1:19">
      <c r="A4919" s="33"/>
      <c r="B4919" s="34"/>
      <c r="C4919" s="33"/>
      <c r="D4919" s="33"/>
      <c r="E4919" s="33"/>
      <c r="F4919" s="42"/>
      <c r="G4919" s="42"/>
      <c r="I4919">
        <f t="shared" si="458"/>
        <v>0</v>
      </c>
      <c r="J4919">
        <f t="shared" si="459"/>
        <v>0</v>
      </c>
      <c r="L4919" s="107"/>
      <c r="M4919" s="110"/>
      <c r="N4919" s="109"/>
      <c r="P4919" s="38">
        <f t="shared" ref="P4919:P4982" si="462">I4919*L4919/1000</f>
        <v>0</v>
      </c>
      <c r="Q4919" s="105">
        <f t="shared" si="461"/>
        <v>0</v>
      </c>
      <c r="R4919" s="38">
        <f t="shared" ref="R4919:R4982" si="463">J4919*N4919/1000</f>
        <v>0</v>
      </c>
      <c r="S4919" s="40" t="str">
        <f t="shared" si="460"/>
        <v/>
      </c>
    </row>
    <row r="4920" spans="1:19">
      <c r="A4920" s="33"/>
      <c r="B4920" s="34"/>
      <c r="C4920" s="33"/>
      <c r="D4920" s="33"/>
      <c r="E4920" s="33"/>
      <c r="F4920" s="42"/>
      <c r="G4920" s="42"/>
      <c r="I4920">
        <f t="shared" ref="I4920:I4983" si="464">IF(OR(E4920="R",E4920="E"),D4920,IF(D4920&gt;=E4920,D4920-E4920,0))</f>
        <v>0</v>
      </c>
      <c r="J4920">
        <f t="shared" ref="J4920:J4983" si="465">IF(OR(E4920="R",E4920="E"),0,IF(E4920&gt;D4920,E4920-D4920,0))</f>
        <v>0</v>
      </c>
      <c r="L4920" s="107"/>
      <c r="M4920" s="110"/>
      <c r="N4920" s="109"/>
      <c r="P4920" s="38">
        <f t="shared" si="462"/>
        <v>0</v>
      </c>
      <c r="Q4920" s="105">
        <f t="shared" si="461"/>
        <v>0</v>
      </c>
      <c r="R4920" s="38">
        <f t="shared" si="463"/>
        <v>0</v>
      </c>
      <c r="S4920" s="40" t="str">
        <f t="shared" si="460"/>
        <v/>
      </c>
    </row>
    <row r="4921" spans="1:19">
      <c r="A4921" s="33"/>
      <c r="B4921" s="34"/>
      <c r="C4921" s="33"/>
      <c r="D4921" s="33"/>
      <c r="E4921" s="33"/>
      <c r="F4921" s="42"/>
      <c r="G4921" s="42"/>
      <c r="I4921">
        <f t="shared" si="464"/>
        <v>0</v>
      </c>
      <c r="J4921">
        <f t="shared" si="465"/>
        <v>0</v>
      </c>
      <c r="L4921" s="107"/>
      <c r="M4921" s="110"/>
      <c r="N4921" s="109"/>
      <c r="P4921" s="38">
        <f t="shared" si="462"/>
        <v>0</v>
      </c>
      <c r="Q4921" s="105">
        <f t="shared" si="461"/>
        <v>0</v>
      </c>
      <c r="R4921" s="38">
        <f t="shared" si="463"/>
        <v>0</v>
      </c>
      <c r="S4921" s="40" t="str">
        <f t="shared" si="460"/>
        <v/>
      </c>
    </row>
    <row r="4922" spans="1:19">
      <c r="A4922" s="33"/>
      <c r="B4922" s="34"/>
      <c r="C4922" s="33"/>
      <c r="D4922" s="33"/>
      <c r="E4922" s="33"/>
      <c r="F4922" s="42"/>
      <c r="G4922" s="42"/>
      <c r="I4922">
        <f t="shared" si="464"/>
        <v>0</v>
      </c>
      <c r="J4922">
        <f t="shared" si="465"/>
        <v>0</v>
      </c>
      <c r="L4922" s="107"/>
      <c r="M4922" s="110"/>
      <c r="N4922" s="109"/>
      <c r="P4922" s="38">
        <f t="shared" si="462"/>
        <v>0</v>
      </c>
      <c r="Q4922" s="105">
        <f t="shared" si="461"/>
        <v>0</v>
      </c>
      <c r="R4922" s="38">
        <f t="shared" si="463"/>
        <v>0</v>
      </c>
      <c r="S4922" s="40" t="str">
        <f t="shared" si="460"/>
        <v/>
      </c>
    </row>
    <row r="4923" spans="1:19">
      <c r="A4923" s="33"/>
      <c r="B4923" s="34"/>
      <c r="C4923" s="33"/>
      <c r="D4923" s="33"/>
      <c r="E4923" s="33"/>
      <c r="F4923" s="42"/>
      <c r="G4923" s="42"/>
      <c r="I4923">
        <f t="shared" si="464"/>
        <v>0</v>
      </c>
      <c r="J4923">
        <f t="shared" si="465"/>
        <v>0</v>
      </c>
      <c r="L4923" s="107"/>
      <c r="M4923" s="110"/>
      <c r="N4923" s="109"/>
      <c r="P4923" s="38">
        <f t="shared" si="462"/>
        <v>0</v>
      </c>
      <c r="Q4923" s="105">
        <f t="shared" si="461"/>
        <v>0</v>
      </c>
      <c r="R4923" s="38">
        <f t="shared" si="463"/>
        <v>0</v>
      </c>
      <c r="S4923" s="40" t="str">
        <f t="shared" si="460"/>
        <v/>
      </c>
    </row>
    <row r="4924" spans="1:19">
      <c r="A4924" s="33"/>
      <c r="B4924" s="34"/>
      <c r="C4924" s="33"/>
      <c r="D4924" s="33"/>
      <c r="E4924" s="33"/>
      <c r="F4924" s="42"/>
      <c r="G4924" s="42"/>
      <c r="I4924">
        <f t="shared" si="464"/>
        <v>0</v>
      </c>
      <c r="J4924">
        <f t="shared" si="465"/>
        <v>0</v>
      </c>
      <c r="L4924" s="107"/>
      <c r="M4924" s="110"/>
      <c r="N4924" s="109"/>
      <c r="P4924" s="38">
        <f t="shared" si="462"/>
        <v>0</v>
      </c>
      <c r="Q4924" s="105">
        <f t="shared" si="461"/>
        <v>0</v>
      </c>
      <c r="R4924" s="38">
        <f t="shared" si="463"/>
        <v>0</v>
      </c>
      <c r="S4924" s="40" t="str">
        <f t="shared" si="460"/>
        <v/>
      </c>
    </row>
    <row r="4925" spans="1:19">
      <c r="A4925" s="33"/>
      <c r="B4925" s="34"/>
      <c r="C4925" s="33"/>
      <c r="D4925" s="33"/>
      <c r="E4925" s="33"/>
      <c r="F4925" s="42"/>
      <c r="G4925" s="42"/>
      <c r="I4925">
        <f t="shared" si="464"/>
        <v>0</v>
      </c>
      <c r="J4925">
        <f t="shared" si="465"/>
        <v>0</v>
      </c>
      <c r="L4925" s="107"/>
      <c r="M4925" s="110"/>
      <c r="N4925" s="109"/>
      <c r="P4925" s="38">
        <f t="shared" si="462"/>
        <v>0</v>
      </c>
      <c r="Q4925" s="105">
        <f t="shared" si="461"/>
        <v>0</v>
      </c>
      <c r="R4925" s="38">
        <f t="shared" si="463"/>
        <v>0</v>
      </c>
      <c r="S4925" s="40" t="str">
        <f t="shared" si="460"/>
        <v/>
      </c>
    </row>
    <row r="4926" spans="1:19">
      <c r="A4926" s="33"/>
      <c r="B4926" s="34"/>
      <c r="C4926" s="33"/>
      <c r="D4926" s="33"/>
      <c r="E4926" s="33"/>
      <c r="F4926" s="42"/>
      <c r="G4926" s="42"/>
      <c r="I4926">
        <f t="shared" si="464"/>
        <v>0</v>
      </c>
      <c r="J4926">
        <f t="shared" si="465"/>
        <v>0</v>
      </c>
      <c r="L4926" s="107"/>
      <c r="M4926" s="110"/>
      <c r="N4926" s="109"/>
      <c r="P4926" s="38">
        <f t="shared" si="462"/>
        <v>0</v>
      </c>
      <c r="Q4926" s="105">
        <f t="shared" si="461"/>
        <v>0</v>
      </c>
      <c r="R4926" s="38">
        <f t="shared" si="463"/>
        <v>0</v>
      </c>
      <c r="S4926" s="40" t="str">
        <f t="shared" si="460"/>
        <v/>
      </c>
    </row>
    <row r="4927" spans="1:19">
      <c r="A4927" s="33"/>
      <c r="B4927" s="34"/>
      <c r="C4927" s="33"/>
      <c r="D4927" s="33"/>
      <c r="E4927" s="33"/>
      <c r="F4927" s="42"/>
      <c r="G4927" s="42"/>
      <c r="I4927">
        <f t="shared" si="464"/>
        <v>0</v>
      </c>
      <c r="J4927">
        <f t="shared" si="465"/>
        <v>0</v>
      </c>
      <c r="L4927" s="107"/>
      <c r="M4927" s="110"/>
      <c r="N4927" s="109"/>
      <c r="P4927" s="38">
        <f t="shared" si="462"/>
        <v>0</v>
      </c>
      <c r="Q4927" s="105">
        <f t="shared" si="461"/>
        <v>0</v>
      </c>
      <c r="R4927" s="38">
        <f t="shared" si="463"/>
        <v>0</v>
      </c>
      <c r="S4927" s="40" t="str">
        <f t="shared" si="460"/>
        <v/>
      </c>
    </row>
    <row r="4928" spans="1:19">
      <c r="A4928" s="33"/>
      <c r="B4928" s="34"/>
      <c r="C4928" s="33"/>
      <c r="D4928" s="33"/>
      <c r="E4928" s="33"/>
      <c r="F4928" s="42"/>
      <c r="G4928" s="42"/>
      <c r="I4928">
        <f t="shared" si="464"/>
        <v>0</v>
      </c>
      <c r="J4928">
        <f t="shared" si="465"/>
        <v>0</v>
      </c>
      <c r="L4928" s="107"/>
      <c r="M4928" s="110"/>
      <c r="N4928" s="109"/>
      <c r="P4928" s="38">
        <f t="shared" si="462"/>
        <v>0</v>
      </c>
      <c r="Q4928" s="105">
        <f t="shared" si="461"/>
        <v>0</v>
      </c>
      <c r="R4928" s="38">
        <f t="shared" si="463"/>
        <v>0</v>
      </c>
      <c r="S4928" s="40" t="str">
        <f t="shared" si="460"/>
        <v/>
      </c>
    </row>
    <row r="4929" spans="1:19">
      <c r="A4929" s="33"/>
      <c r="B4929" s="34"/>
      <c r="C4929" s="33"/>
      <c r="D4929" s="33"/>
      <c r="E4929" s="33"/>
      <c r="F4929" s="42"/>
      <c r="G4929" s="42"/>
      <c r="I4929">
        <f t="shared" si="464"/>
        <v>0</v>
      </c>
      <c r="J4929">
        <f t="shared" si="465"/>
        <v>0</v>
      </c>
      <c r="L4929" s="107"/>
      <c r="M4929" s="110"/>
      <c r="N4929" s="109"/>
      <c r="P4929" s="38">
        <f t="shared" si="462"/>
        <v>0</v>
      </c>
      <c r="Q4929" s="105">
        <f t="shared" si="461"/>
        <v>0</v>
      </c>
      <c r="R4929" s="38">
        <f t="shared" si="463"/>
        <v>0</v>
      </c>
      <c r="S4929" s="40" t="str">
        <f t="shared" si="460"/>
        <v/>
      </c>
    </row>
    <row r="4930" spans="1:19">
      <c r="A4930" s="33"/>
      <c r="B4930" s="34"/>
      <c r="C4930" s="33"/>
      <c r="D4930" s="33"/>
      <c r="E4930" s="33"/>
      <c r="F4930" s="42"/>
      <c r="G4930" s="42"/>
      <c r="I4930">
        <f t="shared" si="464"/>
        <v>0</v>
      </c>
      <c r="J4930">
        <f t="shared" si="465"/>
        <v>0</v>
      </c>
      <c r="L4930" s="107"/>
      <c r="M4930" s="110"/>
      <c r="N4930" s="109"/>
      <c r="P4930" s="38">
        <f t="shared" si="462"/>
        <v>0</v>
      </c>
      <c r="Q4930" s="105">
        <f t="shared" si="461"/>
        <v>0</v>
      </c>
      <c r="R4930" s="38">
        <f t="shared" si="463"/>
        <v>0</v>
      </c>
      <c r="S4930" s="40" t="str">
        <f t="shared" si="460"/>
        <v/>
      </c>
    </row>
    <row r="4931" spans="1:19">
      <c r="A4931" s="33"/>
      <c r="B4931" s="34"/>
      <c r="C4931" s="33"/>
      <c r="D4931" s="33"/>
      <c r="E4931" s="33"/>
      <c r="F4931" s="42"/>
      <c r="G4931" s="42"/>
      <c r="I4931">
        <f t="shared" si="464"/>
        <v>0</v>
      </c>
      <c r="J4931">
        <f t="shared" si="465"/>
        <v>0</v>
      </c>
      <c r="L4931" s="107"/>
      <c r="M4931" s="110"/>
      <c r="N4931" s="109"/>
      <c r="P4931" s="38">
        <f t="shared" si="462"/>
        <v>0</v>
      </c>
      <c r="Q4931" s="105">
        <f t="shared" si="461"/>
        <v>0</v>
      </c>
      <c r="R4931" s="38">
        <f t="shared" si="463"/>
        <v>0</v>
      </c>
      <c r="S4931" s="40" t="str">
        <f t="shared" si="460"/>
        <v/>
      </c>
    </row>
    <row r="4932" spans="1:19">
      <c r="A4932" s="33"/>
      <c r="B4932" s="34"/>
      <c r="C4932" s="33"/>
      <c r="D4932" s="33"/>
      <c r="E4932" s="33"/>
      <c r="F4932" s="42"/>
      <c r="G4932" s="42"/>
      <c r="I4932">
        <f t="shared" si="464"/>
        <v>0</v>
      </c>
      <c r="J4932">
        <f t="shared" si="465"/>
        <v>0</v>
      </c>
      <c r="L4932" s="107"/>
      <c r="M4932" s="110"/>
      <c r="N4932" s="109"/>
      <c r="P4932" s="38">
        <f t="shared" si="462"/>
        <v>0</v>
      </c>
      <c r="Q4932" s="105">
        <f t="shared" si="461"/>
        <v>0</v>
      </c>
      <c r="R4932" s="38">
        <f t="shared" si="463"/>
        <v>0</v>
      </c>
      <c r="S4932" s="40" t="str">
        <f t="shared" si="460"/>
        <v/>
      </c>
    </row>
    <row r="4933" spans="1:19">
      <c r="A4933" s="33"/>
      <c r="B4933" s="34"/>
      <c r="C4933" s="33"/>
      <c r="D4933" s="33"/>
      <c r="E4933" s="33"/>
      <c r="F4933" s="42"/>
      <c r="G4933" s="42"/>
      <c r="I4933">
        <f t="shared" si="464"/>
        <v>0</v>
      </c>
      <c r="J4933">
        <f t="shared" si="465"/>
        <v>0</v>
      </c>
      <c r="L4933" s="107"/>
      <c r="M4933" s="110"/>
      <c r="N4933" s="109"/>
      <c r="P4933" s="38">
        <f t="shared" si="462"/>
        <v>0</v>
      </c>
      <c r="Q4933" s="105">
        <f t="shared" si="461"/>
        <v>0</v>
      </c>
      <c r="R4933" s="38">
        <f t="shared" si="463"/>
        <v>0</v>
      </c>
      <c r="S4933" s="40" t="str">
        <f t="shared" si="460"/>
        <v/>
      </c>
    </row>
    <row r="4934" spans="1:19">
      <c r="A4934" s="33"/>
      <c r="B4934" s="34"/>
      <c r="C4934" s="33"/>
      <c r="D4934" s="33"/>
      <c r="E4934" s="33"/>
      <c r="F4934" s="42"/>
      <c r="G4934" s="42"/>
      <c r="I4934">
        <f t="shared" si="464"/>
        <v>0</v>
      </c>
      <c r="J4934">
        <f t="shared" si="465"/>
        <v>0</v>
      </c>
      <c r="L4934" s="107"/>
      <c r="M4934" s="110"/>
      <c r="N4934" s="109"/>
      <c r="P4934" s="38">
        <f t="shared" si="462"/>
        <v>0</v>
      </c>
      <c r="Q4934" s="105">
        <f t="shared" si="461"/>
        <v>0</v>
      </c>
      <c r="R4934" s="38">
        <f t="shared" si="463"/>
        <v>0</v>
      </c>
      <c r="S4934" s="40" t="str">
        <f t="shared" si="460"/>
        <v/>
      </c>
    </row>
    <row r="4935" spans="1:19">
      <c r="A4935" s="33"/>
      <c r="B4935" s="34"/>
      <c r="C4935" s="33"/>
      <c r="D4935" s="33"/>
      <c r="E4935" s="33"/>
      <c r="F4935" s="42"/>
      <c r="G4935" s="42"/>
      <c r="I4935">
        <f t="shared" si="464"/>
        <v>0</v>
      </c>
      <c r="J4935">
        <f t="shared" si="465"/>
        <v>0</v>
      </c>
      <c r="L4935" s="107"/>
      <c r="M4935" s="110"/>
      <c r="N4935" s="109"/>
      <c r="P4935" s="38">
        <f t="shared" si="462"/>
        <v>0</v>
      </c>
      <c r="Q4935" s="105">
        <f t="shared" si="461"/>
        <v>0</v>
      </c>
      <c r="R4935" s="38">
        <f t="shared" si="463"/>
        <v>0</v>
      </c>
      <c r="S4935" s="40" t="str">
        <f t="shared" ref="S4935:S4998" si="466">IF(C4935=1,SUM(R4935:R4958)-SUM(P4935:P4958),"")</f>
        <v/>
      </c>
    </row>
    <row r="4936" spans="1:19">
      <c r="A4936" s="33"/>
      <c r="B4936" s="34"/>
      <c r="C4936" s="33"/>
      <c r="D4936" s="33"/>
      <c r="E4936" s="33"/>
      <c r="F4936" s="42"/>
      <c r="G4936" s="42"/>
      <c r="I4936">
        <f t="shared" si="464"/>
        <v>0</v>
      </c>
      <c r="J4936">
        <f t="shared" si="465"/>
        <v>0</v>
      </c>
      <c r="L4936" s="107"/>
      <c r="M4936" s="110"/>
      <c r="N4936" s="109"/>
      <c r="P4936" s="38">
        <f t="shared" si="462"/>
        <v>0</v>
      </c>
      <c r="Q4936" s="105">
        <f t="shared" ref="Q4936:Q4999" si="467">I4936*M4936/1000</f>
        <v>0</v>
      </c>
      <c r="R4936" s="38">
        <f t="shared" si="463"/>
        <v>0</v>
      </c>
      <c r="S4936" s="40" t="str">
        <f t="shared" si="466"/>
        <v/>
      </c>
    </row>
    <row r="4937" spans="1:19">
      <c r="A4937" s="33"/>
      <c r="B4937" s="34"/>
      <c r="C4937" s="33"/>
      <c r="D4937" s="33"/>
      <c r="E4937" s="33"/>
      <c r="F4937" s="42"/>
      <c r="G4937" s="42"/>
      <c r="I4937">
        <f t="shared" si="464"/>
        <v>0</v>
      </c>
      <c r="J4937">
        <f t="shared" si="465"/>
        <v>0</v>
      </c>
      <c r="L4937" s="107"/>
      <c r="M4937" s="110"/>
      <c r="N4937" s="109"/>
      <c r="P4937" s="38">
        <f t="shared" si="462"/>
        <v>0</v>
      </c>
      <c r="Q4937" s="105">
        <f t="shared" si="467"/>
        <v>0</v>
      </c>
      <c r="R4937" s="38">
        <f t="shared" si="463"/>
        <v>0</v>
      </c>
      <c r="S4937" s="40" t="str">
        <f t="shared" si="466"/>
        <v/>
      </c>
    </row>
    <row r="4938" spans="1:19">
      <c r="A4938" s="33"/>
      <c r="B4938" s="34"/>
      <c r="C4938" s="33"/>
      <c r="D4938" s="33"/>
      <c r="E4938" s="33"/>
      <c r="F4938" s="42"/>
      <c r="G4938" s="42"/>
      <c r="I4938">
        <f t="shared" si="464"/>
        <v>0</v>
      </c>
      <c r="J4938">
        <f t="shared" si="465"/>
        <v>0</v>
      </c>
      <c r="L4938" s="107"/>
      <c r="M4938" s="110"/>
      <c r="N4938" s="109"/>
      <c r="P4938" s="38">
        <f t="shared" si="462"/>
        <v>0</v>
      </c>
      <c r="Q4938" s="105">
        <f t="shared" si="467"/>
        <v>0</v>
      </c>
      <c r="R4938" s="38">
        <f t="shared" si="463"/>
        <v>0</v>
      </c>
      <c r="S4938" s="40" t="str">
        <f t="shared" si="466"/>
        <v/>
      </c>
    </row>
    <row r="4939" spans="1:19">
      <c r="A4939" s="33"/>
      <c r="B4939" s="34"/>
      <c r="C4939" s="33"/>
      <c r="D4939" s="33"/>
      <c r="E4939" s="33"/>
      <c r="F4939" s="42"/>
      <c r="G4939" s="42"/>
      <c r="I4939">
        <f t="shared" si="464"/>
        <v>0</v>
      </c>
      <c r="J4939">
        <f t="shared" si="465"/>
        <v>0</v>
      </c>
      <c r="L4939" s="107"/>
      <c r="M4939" s="110"/>
      <c r="N4939" s="109"/>
      <c r="P4939" s="38">
        <f t="shared" si="462"/>
        <v>0</v>
      </c>
      <c r="Q4939" s="105">
        <f t="shared" si="467"/>
        <v>0</v>
      </c>
      <c r="R4939" s="38">
        <f t="shared" si="463"/>
        <v>0</v>
      </c>
      <c r="S4939" s="40" t="str">
        <f t="shared" si="466"/>
        <v/>
      </c>
    </row>
    <row r="4940" spans="1:19">
      <c r="A4940" s="33"/>
      <c r="B4940" s="34"/>
      <c r="C4940" s="33"/>
      <c r="D4940" s="33"/>
      <c r="E4940" s="33"/>
      <c r="F4940" s="42"/>
      <c r="G4940" s="42"/>
      <c r="I4940">
        <f t="shared" si="464"/>
        <v>0</v>
      </c>
      <c r="J4940">
        <f t="shared" si="465"/>
        <v>0</v>
      </c>
      <c r="L4940" s="107"/>
      <c r="M4940" s="110"/>
      <c r="N4940" s="109"/>
      <c r="P4940" s="38">
        <f t="shared" si="462"/>
        <v>0</v>
      </c>
      <c r="Q4940" s="105">
        <f t="shared" si="467"/>
        <v>0</v>
      </c>
      <c r="R4940" s="38">
        <f t="shared" si="463"/>
        <v>0</v>
      </c>
      <c r="S4940" s="40" t="str">
        <f t="shared" si="466"/>
        <v/>
      </c>
    </row>
    <row r="4941" spans="1:19">
      <c r="A4941" s="33"/>
      <c r="B4941" s="34"/>
      <c r="C4941" s="33"/>
      <c r="D4941" s="33"/>
      <c r="E4941" s="33"/>
      <c r="F4941" s="42"/>
      <c r="G4941" s="42"/>
      <c r="I4941">
        <f t="shared" si="464"/>
        <v>0</v>
      </c>
      <c r="J4941">
        <f t="shared" si="465"/>
        <v>0</v>
      </c>
      <c r="L4941" s="107"/>
      <c r="M4941" s="110"/>
      <c r="N4941" s="109"/>
      <c r="P4941" s="38">
        <f t="shared" si="462"/>
        <v>0</v>
      </c>
      <c r="Q4941" s="105">
        <f t="shared" si="467"/>
        <v>0</v>
      </c>
      <c r="R4941" s="38">
        <f t="shared" si="463"/>
        <v>0</v>
      </c>
      <c r="S4941" s="40" t="str">
        <f t="shared" si="466"/>
        <v/>
      </c>
    </row>
    <row r="4942" spans="1:19">
      <c r="A4942" s="33"/>
      <c r="B4942" s="34"/>
      <c r="C4942" s="33"/>
      <c r="D4942" s="33"/>
      <c r="E4942" s="33"/>
      <c r="F4942" s="42"/>
      <c r="G4942" s="42"/>
      <c r="I4942">
        <f t="shared" si="464"/>
        <v>0</v>
      </c>
      <c r="J4942">
        <f t="shared" si="465"/>
        <v>0</v>
      </c>
      <c r="L4942" s="107"/>
      <c r="M4942" s="110"/>
      <c r="N4942" s="109"/>
      <c r="P4942" s="38">
        <f t="shared" si="462"/>
        <v>0</v>
      </c>
      <c r="Q4942" s="105">
        <f t="shared" si="467"/>
        <v>0</v>
      </c>
      <c r="R4942" s="38">
        <f t="shared" si="463"/>
        <v>0</v>
      </c>
      <c r="S4942" s="40" t="str">
        <f t="shared" si="466"/>
        <v/>
      </c>
    </row>
    <row r="4943" spans="1:19">
      <c r="A4943" s="33"/>
      <c r="B4943" s="34"/>
      <c r="C4943" s="33"/>
      <c r="D4943" s="33"/>
      <c r="E4943" s="33"/>
      <c r="F4943" s="42"/>
      <c r="G4943" s="42"/>
      <c r="I4943">
        <f t="shared" si="464"/>
        <v>0</v>
      </c>
      <c r="J4943">
        <f t="shared" si="465"/>
        <v>0</v>
      </c>
      <c r="L4943" s="107"/>
      <c r="M4943" s="110"/>
      <c r="N4943" s="109"/>
      <c r="P4943" s="38">
        <f t="shared" si="462"/>
        <v>0</v>
      </c>
      <c r="Q4943" s="105">
        <f t="shared" si="467"/>
        <v>0</v>
      </c>
      <c r="R4943" s="38">
        <f t="shared" si="463"/>
        <v>0</v>
      </c>
      <c r="S4943" s="40" t="str">
        <f t="shared" si="466"/>
        <v/>
      </c>
    </row>
    <row r="4944" spans="1:19">
      <c r="A4944" s="33"/>
      <c r="B4944" s="34"/>
      <c r="C4944" s="33"/>
      <c r="D4944" s="33"/>
      <c r="E4944" s="33"/>
      <c r="F4944" s="42"/>
      <c r="G4944" s="42"/>
      <c r="I4944">
        <f t="shared" si="464"/>
        <v>0</v>
      </c>
      <c r="J4944">
        <f t="shared" si="465"/>
        <v>0</v>
      </c>
      <c r="L4944" s="107"/>
      <c r="M4944" s="110"/>
      <c r="N4944" s="109"/>
      <c r="P4944" s="38">
        <f t="shared" si="462"/>
        <v>0</v>
      </c>
      <c r="Q4944" s="105">
        <f t="shared" si="467"/>
        <v>0</v>
      </c>
      <c r="R4944" s="38">
        <f t="shared" si="463"/>
        <v>0</v>
      </c>
      <c r="S4944" s="40" t="str">
        <f t="shared" si="466"/>
        <v/>
      </c>
    </row>
    <row r="4945" spans="1:19">
      <c r="A4945" s="33"/>
      <c r="B4945" s="34"/>
      <c r="C4945" s="33"/>
      <c r="D4945" s="33"/>
      <c r="E4945" s="33"/>
      <c r="F4945" s="42"/>
      <c r="G4945" s="42"/>
      <c r="I4945">
        <f t="shared" si="464"/>
        <v>0</v>
      </c>
      <c r="J4945">
        <f t="shared" si="465"/>
        <v>0</v>
      </c>
      <c r="L4945" s="107"/>
      <c r="M4945" s="110"/>
      <c r="N4945" s="109"/>
      <c r="P4945" s="38">
        <f t="shared" si="462"/>
        <v>0</v>
      </c>
      <c r="Q4945" s="105">
        <f t="shared" si="467"/>
        <v>0</v>
      </c>
      <c r="R4945" s="38">
        <f t="shared" si="463"/>
        <v>0</v>
      </c>
      <c r="S4945" s="40" t="str">
        <f t="shared" si="466"/>
        <v/>
      </c>
    </row>
    <row r="4946" spans="1:19">
      <c r="A4946" s="33"/>
      <c r="B4946" s="34"/>
      <c r="C4946" s="33"/>
      <c r="D4946" s="33"/>
      <c r="E4946" s="33"/>
      <c r="F4946" s="42"/>
      <c r="G4946" s="42"/>
      <c r="I4946">
        <f t="shared" si="464"/>
        <v>0</v>
      </c>
      <c r="J4946">
        <f t="shared" si="465"/>
        <v>0</v>
      </c>
      <c r="L4946" s="107"/>
      <c r="M4946" s="110"/>
      <c r="N4946" s="109"/>
      <c r="P4946" s="38">
        <f t="shared" si="462"/>
        <v>0</v>
      </c>
      <c r="Q4946" s="105">
        <f t="shared" si="467"/>
        <v>0</v>
      </c>
      <c r="R4946" s="38">
        <f t="shared" si="463"/>
        <v>0</v>
      </c>
      <c r="S4946" s="40" t="str">
        <f t="shared" si="466"/>
        <v/>
      </c>
    </row>
    <row r="4947" spans="1:19">
      <c r="A4947" s="33"/>
      <c r="B4947" s="34"/>
      <c r="C4947" s="33"/>
      <c r="D4947" s="33"/>
      <c r="E4947" s="33"/>
      <c r="F4947" s="42"/>
      <c r="G4947" s="42"/>
      <c r="I4947">
        <f t="shared" si="464"/>
        <v>0</v>
      </c>
      <c r="J4947">
        <f t="shared" si="465"/>
        <v>0</v>
      </c>
      <c r="L4947" s="107"/>
      <c r="M4947" s="110"/>
      <c r="N4947" s="109"/>
      <c r="P4947" s="38">
        <f t="shared" si="462"/>
        <v>0</v>
      </c>
      <c r="Q4947" s="105">
        <f t="shared" si="467"/>
        <v>0</v>
      </c>
      <c r="R4947" s="38">
        <f t="shared" si="463"/>
        <v>0</v>
      </c>
      <c r="S4947" s="40" t="str">
        <f t="shared" si="466"/>
        <v/>
      </c>
    </row>
    <row r="4948" spans="1:19">
      <c r="A4948" s="33"/>
      <c r="B4948" s="34"/>
      <c r="C4948" s="33"/>
      <c r="D4948" s="33"/>
      <c r="E4948" s="33"/>
      <c r="F4948" s="42"/>
      <c r="G4948" s="42"/>
      <c r="I4948">
        <f t="shared" si="464"/>
        <v>0</v>
      </c>
      <c r="J4948">
        <f t="shared" si="465"/>
        <v>0</v>
      </c>
      <c r="L4948" s="107"/>
      <c r="M4948" s="110"/>
      <c r="N4948" s="109"/>
      <c r="P4948" s="38">
        <f t="shared" si="462"/>
        <v>0</v>
      </c>
      <c r="Q4948" s="105">
        <f t="shared" si="467"/>
        <v>0</v>
      </c>
      <c r="R4948" s="38">
        <f t="shared" si="463"/>
        <v>0</v>
      </c>
      <c r="S4948" s="40" t="str">
        <f t="shared" si="466"/>
        <v/>
      </c>
    </row>
    <row r="4949" spans="1:19">
      <c r="A4949" s="33"/>
      <c r="B4949" s="34"/>
      <c r="C4949" s="33"/>
      <c r="D4949" s="33"/>
      <c r="E4949" s="33"/>
      <c r="F4949" s="42"/>
      <c r="G4949" s="42"/>
      <c r="I4949">
        <f t="shared" si="464"/>
        <v>0</v>
      </c>
      <c r="J4949">
        <f t="shared" si="465"/>
        <v>0</v>
      </c>
      <c r="L4949" s="107"/>
      <c r="M4949" s="110"/>
      <c r="N4949" s="109"/>
      <c r="P4949" s="38">
        <f t="shared" si="462"/>
        <v>0</v>
      </c>
      <c r="Q4949" s="105">
        <f t="shared" si="467"/>
        <v>0</v>
      </c>
      <c r="R4949" s="38">
        <f t="shared" si="463"/>
        <v>0</v>
      </c>
      <c r="S4949" s="40" t="str">
        <f t="shared" si="466"/>
        <v/>
      </c>
    </row>
    <row r="4950" spans="1:19">
      <c r="A4950" s="33"/>
      <c r="B4950" s="34"/>
      <c r="C4950" s="33"/>
      <c r="D4950" s="33"/>
      <c r="E4950" s="33"/>
      <c r="F4950" s="42"/>
      <c r="G4950" s="42"/>
      <c r="I4950">
        <f t="shared" si="464"/>
        <v>0</v>
      </c>
      <c r="J4950">
        <f t="shared" si="465"/>
        <v>0</v>
      </c>
      <c r="L4950" s="107"/>
      <c r="M4950" s="110"/>
      <c r="N4950" s="109"/>
      <c r="P4950" s="38">
        <f t="shared" si="462"/>
        <v>0</v>
      </c>
      <c r="Q4950" s="105">
        <f t="shared" si="467"/>
        <v>0</v>
      </c>
      <c r="R4950" s="38">
        <f t="shared" si="463"/>
        <v>0</v>
      </c>
      <c r="S4950" s="40" t="str">
        <f t="shared" si="466"/>
        <v/>
      </c>
    </row>
    <row r="4951" spans="1:19">
      <c r="A4951" s="33"/>
      <c r="B4951" s="34"/>
      <c r="C4951" s="33"/>
      <c r="D4951" s="33"/>
      <c r="E4951" s="33"/>
      <c r="F4951" s="42"/>
      <c r="G4951" s="42"/>
      <c r="I4951">
        <f t="shared" si="464"/>
        <v>0</v>
      </c>
      <c r="J4951">
        <f t="shared" si="465"/>
        <v>0</v>
      </c>
      <c r="L4951" s="107"/>
      <c r="M4951" s="110"/>
      <c r="N4951" s="109"/>
      <c r="P4951" s="38">
        <f t="shared" si="462"/>
        <v>0</v>
      </c>
      <c r="Q4951" s="105">
        <f t="shared" si="467"/>
        <v>0</v>
      </c>
      <c r="R4951" s="38">
        <f t="shared" si="463"/>
        <v>0</v>
      </c>
      <c r="S4951" s="40" t="str">
        <f t="shared" si="466"/>
        <v/>
      </c>
    </row>
    <row r="4952" spans="1:19">
      <c r="A4952" s="33"/>
      <c r="B4952" s="34"/>
      <c r="C4952" s="33"/>
      <c r="D4952" s="33"/>
      <c r="E4952" s="33"/>
      <c r="F4952" s="42"/>
      <c r="G4952" s="42"/>
      <c r="I4952">
        <f t="shared" si="464"/>
        <v>0</v>
      </c>
      <c r="J4952">
        <f t="shared" si="465"/>
        <v>0</v>
      </c>
      <c r="L4952" s="107"/>
      <c r="M4952" s="110"/>
      <c r="N4952" s="109"/>
      <c r="P4952" s="38">
        <f t="shared" si="462"/>
        <v>0</v>
      </c>
      <c r="Q4952" s="105">
        <f t="shared" si="467"/>
        <v>0</v>
      </c>
      <c r="R4952" s="38">
        <f t="shared" si="463"/>
        <v>0</v>
      </c>
      <c r="S4952" s="40" t="str">
        <f t="shared" si="466"/>
        <v/>
      </c>
    </row>
    <row r="4953" spans="1:19">
      <c r="A4953" s="33"/>
      <c r="B4953" s="34"/>
      <c r="C4953" s="33"/>
      <c r="D4953" s="33"/>
      <c r="E4953" s="33"/>
      <c r="F4953" s="42"/>
      <c r="G4953" s="42"/>
      <c r="I4953">
        <f t="shared" si="464"/>
        <v>0</v>
      </c>
      <c r="J4953">
        <f t="shared" si="465"/>
        <v>0</v>
      </c>
      <c r="L4953" s="107"/>
      <c r="M4953" s="110"/>
      <c r="N4953" s="109"/>
      <c r="P4953" s="38">
        <f t="shared" si="462"/>
        <v>0</v>
      </c>
      <c r="Q4953" s="105">
        <f t="shared" si="467"/>
        <v>0</v>
      </c>
      <c r="R4953" s="38">
        <f t="shared" si="463"/>
        <v>0</v>
      </c>
      <c r="S4953" s="40" t="str">
        <f t="shared" si="466"/>
        <v/>
      </c>
    </row>
    <row r="4954" spans="1:19">
      <c r="A4954" s="33"/>
      <c r="B4954" s="34"/>
      <c r="C4954" s="33"/>
      <c r="D4954" s="33"/>
      <c r="E4954" s="33"/>
      <c r="F4954" s="42"/>
      <c r="G4954" s="42"/>
      <c r="I4954">
        <f t="shared" si="464"/>
        <v>0</v>
      </c>
      <c r="J4954">
        <f t="shared" si="465"/>
        <v>0</v>
      </c>
      <c r="L4954" s="107"/>
      <c r="M4954" s="110"/>
      <c r="N4954" s="109"/>
      <c r="P4954" s="38">
        <f t="shared" si="462"/>
        <v>0</v>
      </c>
      <c r="Q4954" s="105">
        <f t="shared" si="467"/>
        <v>0</v>
      </c>
      <c r="R4954" s="38">
        <f t="shared" si="463"/>
        <v>0</v>
      </c>
      <c r="S4954" s="40" t="str">
        <f t="shared" si="466"/>
        <v/>
      </c>
    </row>
    <row r="4955" spans="1:19">
      <c r="A4955" s="33"/>
      <c r="B4955" s="34"/>
      <c r="C4955" s="33"/>
      <c r="D4955" s="33"/>
      <c r="E4955" s="33"/>
      <c r="F4955" s="42"/>
      <c r="G4955" s="42"/>
      <c r="I4955">
        <f t="shared" si="464"/>
        <v>0</v>
      </c>
      <c r="J4955">
        <f t="shared" si="465"/>
        <v>0</v>
      </c>
      <c r="L4955" s="107"/>
      <c r="M4955" s="110"/>
      <c r="N4955" s="109"/>
      <c r="P4955" s="38">
        <f t="shared" si="462"/>
        <v>0</v>
      </c>
      <c r="Q4955" s="105">
        <f t="shared" si="467"/>
        <v>0</v>
      </c>
      <c r="R4955" s="38">
        <f t="shared" si="463"/>
        <v>0</v>
      </c>
      <c r="S4955" s="40" t="str">
        <f t="shared" si="466"/>
        <v/>
      </c>
    </row>
    <row r="4956" spans="1:19">
      <c r="A4956" s="33"/>
      <c r="B4956" s="34"/>
      <c r="C4956" s="33"/>
      <c r="D4956" s="33"/>
      <c r="E4956" s="33"/>
      <c r="F4956" s="42"/>
      <c r="G4956" s="42"/>
      <c r="I4956">
        <f t="shared" si="464"/>
        <v>0</v>
      </c>
      <c r="J4956">
        <f t="shared" si="465"/>
        <v>0</v>
      </c>
      <c r="L4956" s="107"/>
      <c r="M4956" s="110"/>
      <c r="N4956" s="109"/>
      <c r="P4956" s="38">
        <f t="shared" si="462"/>
        <v>0</v>
      </c>
      <c r="Q4956" s="105">
        <f t="shared" si="467"/>
        <v>0</v>
      </c>
      <c r="R4956" s="38">
        <f t="shared" si="463"/>
        <v>0</v>
      </c>
      <c r="S4956" s="40" t="str">
        <f t="shared" si="466"/>
        <v/>
      </c>
    </row>
    <row r="4957" spans="1:19">
      <c r="A4957" s="33"/>
      <c r="B4957" s="34"/>
      <c r="C4957" s="33"/>
      <c r="D4957" s="33"/>
      <c r="E4957" s="33"/>
      <c r="F4957" s="42"/>
      <c r="G4957" s="42"/>
      <c r="I4957">
        <f t="shared" si="464"/>
        <v>0</v>
      </c>
      <c r="J4957">
        <f t="shared" si="465"/>
        <v>0</v>
      </c>
      <c r="L4957" s="107"/>
      <c r="M4957" s="110"/>
      <c r="N4957" s="109"/>
      <c r="P4957" s="38">
        <f t="shared" si="462"/>
        <v>0</v>
      </c>
      <c r="Q4957" s="105">
        <f t="shared" si="467"/>
        <v>0</v>
      </c>
      <c r="R4957" s="38">
        <f t="shared" si="463"/>
        <v>0</v>
      </c>
      <c r="S4957" s="40" t="str">
        <f t="shared" si="466"/>
        <v/>
      </c>
    </row>
    <row r="4958" spans="1:19">
      <c r="A4958" s="33"/>
      <c r="B4958" s="34"/>
      <c r="C4958" s="33"/>
      <c r="D4958" s="33"/>
      <c r="E4958" s="33"/>
      <c r="F4958" s="42"/>
      <c r="G4958" s="42"/>
      <c r="I4958">
        <f t="shared" si="464"/>
        <v>0</v>
      </c>
      <c r="J4958">
        <f t="shared" si="465"/>
        <v>0</v>
      </c>
      <c r="L4958" s="107"/>
      <c r="M4958" s="110"/>
      <c r="N4958" s="109"/>
      <c r="P4958" s="38">
        <f t="shared" si="462"/>
        <v>0</v>
      </c>
      <c r="Q4958" s="105">
        <f t="shared" si="467"/>
        <v>0</v>
      </c>
      <c r="R4958" s="38">
        <f t="shared" si="463"/>
        <v>0</v>
      </c>
      <c r="S4958" s="40" t="str">
        <f t="shared" si="466"/>
        <v/>
      </c>
    </row>
    <row r="4959" spans="1:19">
      <c r="A4959" s="33"/>
      <c r="B4959" s="34"/>
      <c r="C4959" s="33"/>
      <c r="D4959" s="33"/>
      <c r="E4959" s="33"/>
      <c r="F4959" s="42"/>
      <c r="G4959" s="42"/>
      <c r="I4959">
        <f t="shared" si="464"/>
        <v>0</v>
      </c>
      <c r="J4959">
        <f t="shared" si="465"/>
        <v>0</v>
      </c>
      <c r="L4959" s="107"/>
      <c r="M4959" s="110"/>
      <c r="N4959" s="109"/>
      <c r="P4959" s="38">
        <f t="shared" si="462"/>
        <v>0</v>
      </c>
      <c r="Q4959" s="105">
        <f t="shared" si="467"/>
        <v>0</v>
      </c>
      <c r="R4959" s="38">
        <f t="shared" si="463"/>
        <v>0</v>
      </c>
      <c r="S4959" s="40" t="str">
        <f t="shared" si="466"/>
        <v/>
      </c>
    </row>
    <row r="4960" spans="1:19">
      <c r="A4960" s="33"/>
      <c r="B4960" s="34"/>
      <c r="C4960" s="33"/>
      <c r="D4960" s="33"/>
      <c r="E4960" s="33"/>
      <c r="F4960" s="42"/>
      <c r="G4960" s="42"/>
      <c r="I4960">
        <f t="shared" si="464"/>
        <v>0</v>
      </c>
      <c r="J4960">
        <f t="shared" si="465"/>
        <v>0</v>
      </c>
      <c r="L4960" s="107"/>
      <c r="M4960" s="110"/>
      <c r="N4960" s="109"/>
      <c r="P4960" s="38">
        <f t="shared" si="462"/>
        <v>0</v>
      </c>
      <c r="Q4960" s="105">
        <f t="shared" si="467"/>
        <v>0</v>
      </c>
      <c r="R4960" s="38">
        <f t="shared" si="463"/>
        <v>0</v>
      </c>
      <c r="S4960" s="40" t="str">
        <f t="shared" si="466"/>
        <v/>
      </c>
    </row>
    <row r="4961" spans="1:19">
      <c r="A4961" s="33"/>
      <c r="B4961" s="34"/>
      <c r="C4961" s="33"/>
      <c r="D4961" s="33"/>
      <c r="E4961" s="33"/>
      <c r="F4961" s="42"/>
      <c r="G4961" s="42"/>
      <c r="I4961">
        <f t="shared" si="464"/>
        <v>0</v>
      </c>
      <c r="J4961">
        <f t="shared" si="465"/>
        <v>0</v>
      </c>
      <c r="L4961" s="107"/>
      <c r="M4961" s="110"/>
      <c r="N4961" s="109"/>
      <c r="P4961" s="38">
        <f t="shared" si="462"/>
        <v>0</v>
      </c>
      <c r="Q4961" s="105">
        <f t="shared" si="467"/>
        <v>0</v>
      </c>
      <c r="R4961" s="38">
        <f t="shared" si="463"/>
        <v>0</v>
      </c>
      <c r="S4961" s="40" t="str">
        <f t="shared" si="466"/>
        <v/>
      </c>
    </row>
    <row r="4962" spans="1:19">
      <c r="A4962" s="33"/>
      <c r="B4962" s="34"/>
      <c r="C4962" s="33"/>
      <c r="D4962" s="33"/>
      <c r="E4962" s="33"/>
      <c r="F4962" s="42"/>
      <c r="G4962" s="42"/>
      <c r="I4962">
        <f t="shared" si="464"/>
        <v>0</v>
      </c>
      <c r="J4962">
        <f t="shared" si="465"/>
        <v>0</v>
      </c>
      <c r="L4962" s="107"/>
      <c r="M4962" s="110"/>
      <c r="N4962" s="109"/>
      <c r="P4962" s="38">
        <f t="shared" si="462"/>
        <v>0</v>
      </c>
      <c r="Q4962" s="105">
        <f t="shared" si="467"/>
        <v>0</v>
      </c>
      <c r="R4962" s="38">
        <f t="shared" si="463"/>
        <v>0</v>
      </c>
      <c r="S4962" s="40" t="str">
        <f t="shared" si="466"/>
        <v/>
      </c>
    </row>
    <row r="4963" spans="1:19">
      <c r="A4963" s="33"/>
      <c r="B4963" s="34"/>
      <c r="C4963" s="33"/>
      <c r="D4963" s="33"/>
      <c r="E4963" s="33"/>
      <c r="F4963" s="42"/>
      <c r="G4963" s="42"/>
      <c r="I4963">
        <f t="shared" si="464"/>
        <v>0</v>
      </c>
      <c r="J4963">
        <f t="shared" si="465"/>
        <v>0</v>
      </c>
      <c r="L4963" s="107"/>
      <c r="M4963" s="110"/>
      <c r="N4963" s="109"/>
      <c r="P4963" s="38">
        <f t="shared" si="462"/>
        <v>0</v>
      </c>
      <c r="Q4963" s="105">
        <f t="shared" si="467"/>
        <v>0</v>
      </c>
      <c r="R4963" s="38">
        <f t="shared" si="463"/>
        <v>0</v>
      </c>
      <c r="S4963" s="40" t="str">
        <f t="shared" si="466"/>
        <v/>
      </c>
    </row>
    <row r="4964" spans="1:19">
      <c r="A4964" s="33"/>
      <c r="B4964" s="34"/>
      <c r="C4964" s="33"/>
      <c r="D4964" s="33"/>
      <c r="E4964" s="33"/>
      <c r="F4964" s="42"/>
      <c r="G4964" s="42"/>
      <c r="I4964">
        <f t="shared" si="464"/>
        <v>0</v>
      </c>
      <c r="J4964">
        <f t="shared" si="465"/>
        <v>0</v>
      </c>
      <c r="L4964" s="107"/>
      <c r="M4964" s="110"/>
      <c r="N4964" s="109"/>
      <c r="P4964" s="38">
        <f t="shared" si="462"/>
        <v>0</v>
      </c>
      <c r="Q4964" s="105">
        <f t="shared" si="467"/>
        <v>0</v>
      </c>
      <c r="R4964" s="38">
        <f t="shared" si="463"/>
        <v>0</v>
      </c>
      <c r="S4964" s="40" t="str">
        <f t="shared" si="466"/>
        <v/>
      </c>
    </row>
    <row r="4965" spans="1:19">
      <c r="A4965" s="33"/>
      <c r="B4965" s="34"/>
      <c r="C4965" s="33"/>
      <c r="D4965" s="33"/>
      <c r="E4965" s="33"/>
      <c r="F4965" s="42"/>
      <c r="G4965" s="42"/>
      <c r="I4965">
        <f t="shared" si="464"/>
        <v>0</v>
      </c>
      <c r="J4965">
        <f t="shared" si="465"/>
        <v>0</v>
      </c>
      <c r="L4965" s="107"/>
      <c r="M4965" s="110"/>
      <c r="N4965" s="109"/>
      <c r="P4965" s="38">
        <f t="shared" si="462"/>
        <v>0</v>
      </c>
      <c r="Q4965" s="105">
        <f t="shared" si="467"/>
        <v>0</v>
      </c>
      <c r="R4965" s="38">
        <f t="shared" si="463"/>
        <v>0</v>
      </c>
      <c r="S4965" s="40" t="str">
        <f t="shared" si="466"/>
        <v/>
      </c>
    </row>
    <row r="4966" spans="1:19">
      <c r="A4966" s="33"/>
      <c r="B4966" s="34"/>
      <c r="C4966" s="33"/>
      <c r="D4966" s="33"/>
      <c r="E4966" s="33"/>
      <c r="F4966" s="42"/>
      <c r="G4966" s="42"/>
      <c r="I4966">
        <f t="shared" si="464"/>
        <v>0</v>
      </c>
      <c r="J4966">
        <f t="shared" si="465"/>
        <v>0</v>
      </c>
      <c r="L4966" s="107"/>
      <c r="M4966" s="110"/>
      <c r="N4966" s="109"/>
      <c r="P4966" s="38">
        <f t="shared" si="462"/>
        <v>0</v>
      </c>
      <c r="Q4966" s="105">
        <f t="shared" si="467"/>
        <v>0</v>
      </c>
      <c r="R4966" s="38">
        <f t="shared" si="463"/>
        <v>0</v>
      </c>
      <c r="S4966" s="40" t="str">
        <f t="shared" si="466"/>
        <v/>
      </c>
    </row>
    <row r="4967" spans="1:19">
      <c r="A4967" s="33"/>
      <c r="B4967" s="34"/>
      <c r="C4967" s="33"/>
      <c r="D4967" s="33"/>
      <c r="E4967" s="33"/>
      <c r="F4967" s="42"/>
      <c r="G4967" s="42"/>
      <c r="I4967">
        <f t="shared" si="464"/>
        <v>0</v>
      </c>
      <c r="J4967">
        <f t="shared" si="465"/>
        <v>0</v>
      </c>
      <c r="L4967" s="107"/>
      <c r="M4967" s="110"/>
      <c r="N4967" s="109"/>
      <c r="P4967" s="38">
        <f t="shared" si="462"/>
        <v>0</v>
      </c>
      <c r="Q4967" s="105">
        <f t="shared" si="467"/>
        <v>0</v>
      </c>
      <c r="R4967" s="38">
        <f t="shared" si="463"/>
        <v>0</v>
      </c>
      <c r="S4967" s="40" t="str">
        <f t="shared" si="466"/>
        <v/>
      </c>
    </row>
    <row r="4968" spans="1:19">
      <c r="A4968" s="33"/>
      <c r="B4968" s="34"/>
      <c r="C4968" s="33"/>
      <c r="D4968" s="33"/>
      <c r="E4968" s="33"/>
      <c r="F4968" s="42"/>
      <c r="G4968" s="42"/>
      <c r="I4968">
        <f t="shared" si="464"/>
        <v>0</v>
      </c>
      <c r="J4968">
        <f t="shared" si="465"/>
        <v>0</v>
      </c>
      <c r="L4968" s="107"/>
      <c r="M4968" s="110"/>
      <c r="N4968" s="109"/>
      <c r="P4968" s="38">
        <f t="shared" si="462"/>
        <v>0</v>
      </c>
      <c r="Q4968" s="105">
        <f t="shared" si="467"/>
        <v>0</v>
      </c>
      <c r="R4968" s="38">
        <f t="shared" si="463"/>
        <v>0</v>
      </c>
      <c r="S4968" s="40" t="str">
        <f t="shared" si="466"/>
        <v/>
      </c>
    </row>
    <row r="4969" spans="1:19">
      <c r="A4969" s="33"/>
      <c r="B4969" s="34"/>
      <c r="C4969" s="33"/>
      <c r="D4969" s="33"/>
      <c r="E4969" s="33"/>
      <c r="F4969" s="42"/>
      <c r="G4969" s="42"/>
      <c r="I4969">
        <f t="shared" si="464"/>
        <v>0</v>
      </c>
      <c r="J4969">
        <f t="shared" si="465"/>
        <v>0</v>
      </c>
      <c r="L4969" s="107"/>
      <c r="M4969" s="110"/>
      <c r="N4969" s="109"/>
      <c r="P4969" s="38">
        <f t="shared" si="462"/>
        <v>0</v>
      </c>
      <c r="Q4969" s="105">
        <f t="shared" si="467"/>
        <v>0</v>
      </c>
      <c r="R4969" s="38">
        <f t="shared" si="463"/>
        <v>0</v>
      </c>
      <c r="S4969" s="40" t="str">
        <f t="shared" si="466"/>
        <v/>
      </c>
    </row>
    <row r="4970" spans="1:19">
      <c r="A4970" s="33"/>
      <c r="B4970" s="34"/>
      <c r="C4970" s="33"/>
      <c r="D4970" s="33"/>
      <c r="E4970" s="33"/>
      <c r="F4970" s="42"/>
      <c r="G4970" s="42"/>
      <c r="I4970">
        <f t="shared" si="464"/>
        <v>0</v>
      </c>
      <c r="J4970">
        <f t="shared" si="465"/>
        <v>0</v>
      </c>
      <c r="L4970" s="107"/>
      <c r="M4970" s="110"/>
      <c r="N4970" s="109"/>
      <c r="P4970" s="38">
        <f t="shared" si="462"/>
        <v>0</v>
      </c>
      <c r="Q4970" s="105">
        <f t="shared" si="467"/>
        <v>0</v>
      </c>
      <c r="R4970" s="38">
        <f t="shared" si="463"/>
        <v>0</v>
      </c>
      <c r="S4970" s="40" t="str">
        <f t="shared" si="466"/>
        <v/>
      </c>
    </row>
    <row r="4971" spans="1:19">
      <c r="A4971" s="33"/>
      <c r="B4971" s="34"/>
      <c r="C4971" s="33"/>
      <c r="D4971" s="33"/>
      <c r="E4971" s="33"/>
      <c r="F4971" s="42"/>
      <c r="G4971" s="42"/>
      <c r="I4971">
        <f t="shared" si="464"/>
        <v>0</v>
      </c>
      <c r="J4971">
        <f t="shared" si="465"/>
        <v>0</v>
      </c>
      <c r="L4971" s="107"/>
      <c r="M4971" s="110"/>
      <c r="N4971" s="109"/>
      <c r="P4971" s="38">
        <f t="shared" si="462"/>
        <v>0</v>
      </c>
      <c r="Q4971" s="105">
        <f t="shared" si="467"/>
        <v>0</v>
      </c>
      <c r="R4971" s="38">
        <f t="shared" si="463"/>
        <v>0</v>
      </c>
      <c r="S4971" s="40" t="str">
        <f t="shared" si="466"/>
        <v/>
      </c>
    </row>
    <row r="4972" spans="1:19">
      <c r="A4972" s="33"/>
      <c r="B4972" s="34"/>
      <c r="C4972" s="33"/>
      <c r="D4972" s="33"/>
      <c r="E4972" s="33"/>
      <c r="F4972" s="42"/>
      <c r="G4972" s="42"/>
      <c r="I4972">
        <f t="shared" si="464"/>
        <v>0</v>
      </c>
      <c r="J4972">
        <f t="shared" si="465"/>
        <v>0</v>
      </c>
      <c r="L4972" s="107"/>
      <c r="M4972" s="110"/>
      <c r="N4972" s="109"/>
      <c r="P4972" s="38">
        <f t="shared" si="462"/>
        <v>0</v>
      </c>
      <c r="Q4972" s="105">
        <f t="shared" si="467"/>
        <v>0</v>
      </c>
      <c r="R4972" s="38">
        <f t="shared" si="463"/>
        <v>0</v>
      </c>
      <c r="S4972" s="40" t="str">
        <f t="shared" si="466"/>
        <v/>
      </c>
    </row>
    <row r="4973" spans="1:19">
      <c r="A4973" s="33"/>
      <c r="B4973" s="34"/>
      <c r="C4973" s="33"/>
      <c r="D4973" s="33"/>
      <c r="E4973" s="33"/>
      <c r="F4973" s="42"/>
      <c r="G4973" s="42"/>
      <c r="I4973">
        <f t="shared" si="464"/>
        <v>0</v>
      </c>
      <c r="J4973">
        <f t="shared" si="465"/>
        <v>0</v>
      </c>
      <c r="L4973" s="107"/>
      <c r="M4973" s="110"/>
      <c r="N4973" s="109"/>
      <c r="P4973" s="38">
        <f t="shared" si="462"/>
        <v>0</v>
      </c>
      <c r="Q4973" s="105">
        <f t="shared" si="467"/>
        <v>0</v>
      </c>
      <c r="R4973" s="38">
        <f t="shared" si="463"/>
        <v>0</v>
      </c>
      <c r="S4973" s="40" t="str">
        <f t="shared" si="466"/>
        <v/>
      </c>
    </row>
    <row r="4974" spans="1:19">
      <c r="A4974" s="33"/>
      <c r="B4974" s="34"/>
      <c r="C4974" s="33"/>
      <c r="D4974" s="33"/>
      <c r="E4974" s="33"/>
      <c r="F4974" s="42"/>
      <c r="G4974" s="42"/>
      <c r="I4974">
        <f t="shared" si="464"/>
        <v>0</v>
      </c>
      <c r="J4974">
        <f t="shared" si="465"/>
        <v>0</v>
      </c>
      <c r="L4974" s="107"/>
      <c r="M4974" s="110"/>
      <c r="N4974" s="109"/>
      <c r="P4974" s="38">
        <f t="shared" si="462"/>
        <v>0</v>
      </c>
      <c r="Q4974" s="105">
        <f t="shared" si="467"/>
        <v>0</v>
      </c>
      <c r="R4974" s="38">
        <f t="shared" si="463"/>
        <v>0</v>
      </c>
      <c r="S4974" s="40" t="str">
        <f t="shared" si="466"/>
        <v/>
      </c>
    </row>
    <row r="4975" spans="1:19">
      <c r="A4975" s="33"/>
      <c r="B4975" s="34"/>
      <c r="C4975" s="33"/>
      <c r="D4975" s="33"/>
      <c r="E4975" s="33"/>
      <c r="F4975" s="42"/>
      <c r="G4975" s="42"/>
      <c r="I4975">
        <f t="shared" si="464"/>
        <v>0</v>
      </c>
      <c r="J4975">
        <f t="shared" si="465"/>
        <v>0</v>
      </c>
      <c r="L4975" s="107"/>
      <c r="M4975" s="110"/>
      <c r="N4975" s="109"/>
      <c r="P4975" s="38">
        <f t="shared" si="462"/>
        <v>0</v>
      </c>
      <c r="Q4975" s="105">
        <f t="shared" si="467"/>
        <v>0</v>
      </c>
      <c r="R4975" s="38">
        <f t="shared" si="463"/>
        <v>0</v>
      </c>
      <c r="S4975" s="40" t="str">
        <f t="shared" si="466"/>
        <v/>
      </c>
    </row>
    <row r="4976" spans="1:19">
      <c r="A4976" s="33"/>
      <c r="B4976" s="34"/>
      <c r="C4976" s="33"/>
      <c r="D4976" s="33"/>
      <c r="E4976" s="33"/>
      <c r="F4976" s="42"/>
      <c r="G4976" s="42"/>
      <c r="I4976">
        <f t="shared" si="464"/>
        <v>0</v>
      </c>
      <c r="J4976">
        <f t="shared" si="465"/>
        <v>0</v>
      </c>
      <c r="L4976" s="107"/>
      <c r="M4976" s="110"/>
      <c r="N4976" s="109"/>
      <c r="P4976" s="38">
        <f t="shared" si="462"/>
        <v>0</v>
      </c>
      <c r="Q4976" s="105">
        <f t="shared" si="467"/>
        <v>0</v>
      </c>
      <c r="R4976" s="38">
        <f t="shared" si="463"/>
        <v>0</v>
      </c>
      <c r="S4976" s="40" t="str">
        <f t="shared" si="466"/>
        <v/>
      </c>
    </row>
    <row r="4977" spans="1:19">
      <c r="A4977" s="33"/>
      <c r="B4977" s="34"/>
      <c r="C4977" s="33"/>
      <c r="D4977" s="33"/>
      <c r="E4977" s="33"/>
      <c r="F4977" s="42"/>
      <c r="G4977" s="42"/>
      <c r="I4977">
        <f t="shared" si="464"/>
        <v>0</v>
      </c>
      <c r="J4977">
        <f t="shared" si="465"/>
        <v>0</v>
      </c>
      <c r="L4977" s="107"/>
      <c r="M4977" s="110"/>
      <c r="N4977" s="109"/>
      <c r="P4977" s="38">
        <f t="shared" si="462"/>
        <v>0</v>
      </c>
      <c r="Q4977" s="105">
        <f t="shared" si="467"/>
        <v>0</v>
      </c>
      <c r="R4977" s="38">
        <f t="shared" si="463"/>
        <v>0</v>
      </c>
      <c r="S4977" s="40" t="str">
        <f t="shared" si="466"/>
        <v/>
      </c>
    </row>
    <row r="4978" spans="1:19">
      <c r="A4978" s="33"/>
      <c r="B4978" s="34"/>
      <c r="C4978" s="33"/>
      <c r="D4978" s="33"/>
      <c r="E4978" s="33"/>
      <c r="F4978" s="42"/>
      <c r="G4978" s="42"/>
      <c r="I4978">
        <f t="shared" si="464"/>
        <v>0</v>
      </c>
      <c r="J4978">
        <f t="shared" si="465"/>
        <v>0</v>
      </c>
      <c r="L4978" s="107"/>
      <c r="M4978" s="110"/>
      <c r="N4978" s="109"/>
      <c r="P4978" s="38">
        <f t="shared" si="462"/>
        <v>0</v>
      </c>
      <c r="Q4978" s="105">
        <f t="shared" si="467"/>
        <v>0</v>
      </c>
      <c r="R4978" s="38">
        <f t="shared" si="463"/>
        <v>0</v>
      </c>
      <c r="S4978" s="40" t="str">
        <f t="shared" si="466"/>
        <v/>
      </c>
    </row>
    <row r="4979" spans="1:19">
      <c r="A4979" s="33"/>
      <c r="B4979" s="34"/>
      <c r="C4979" s="33"/>
      <c r="D4979" s="33"/>
      <c r="E4979" s="33"/>
      <c r="F4979" s="42"/>
      <c r="G4979" s="42"/>
      <c r="I4979">
        <f t="shared" si="464"/>
        <v>0</v>
      </c>
      <c r="J4979">
        <f t="shared" si="465"/>
        <v>0</v>
      </c>
      <c r="L4979" s="107"/>
      <c r="M4979" s="110"/>
      <c r="N4979" s="109"/>
      <c r="P4979" s="38">
        <f t="shared" si="462"/>
        <v>0</v>
      </c>
      <c r="Q4979" s="105">
        <f t="shared" si="467"/>
        <v>0</v>
      </c>
      <c r="R4979" s="38">
        <f t="shared" si="463"/>
        <v>0</v>
      </c>
      <c r="S4979" s="40" t="str">
        <f t="shared" si="466"/>
        <v/>
      </c>
    </row>
    <row r="4980" spans="1:19">
      <c r="A4980" s="33"/>
      <c r="B4980" s="34"/>
      <c r="C4980" s="33"/>
      <c r="D4980" s="33"/>
      <c r="E4980" s="33"/>
      <c r="F4980" s="42"/>
      <c r="G4980" s="42"/>
      <c r="I4980">
        <f t="shared" si="464"/>
        <v>0</v>
      </c>
      <c r="J4980">
        <f t="shared" si="465"/>
        <v>0</v>
      </c>
      <c r="L4980" s="107"/>
      <c r="M4980" s="110"/>
      <c r="N4980" s="109"/>
      <c r="P4980" s="38">
        <f t="shared" si="462"/>
        <v>0</v>
      </c>
      <c r="Q4980" s="105">
        <f t="shared" si="467"/>
        <v>0</v>
      </c>
      <c r="R4980" s="38">
        <f t="shared" si="463"/>
        <v>0</v>
      </c>
      <c r="S4980" s="40" t="str">
        <f t="shared" si="466"/>
        <v/>
      </c>
    </row>
    <row r="4981" spans="1:19">
      <c r="A4981" s="33"/>
      <c r="B4981" s="34"/>
      <c r="C4981" s="33"/>
      <c r="D4981" s="33"/>
      <c r="E4981" s="33"/>
      <c r="F4981" s="42"/>
      <c r="G4981" s="42"/>
      <c r="I4981">
        <f t="shared" si="464"/>
        <v>0</v>
      </c>
      <c r="J4981">
        <f t="shared" si="465"/>
        <v>0</v>
      </c>
      <c r="L4981" s="107"/>
      <c r="M4981" s="110"/>
      <c r="N4981" s="109"/>
      <c r="P4981" s="38">
        <f t="shared" si="462"/>
        <v>0</v>
      </c>
      <c r="Q4981" s="105">
        <f t="shared" si="467"/>
        <v>0</v>
      </c>
      <c r="R4981" s="38">
        <f t="shared" si="463"/>
        <v>0</v>
      </c>
      <c r="S4981" s="40" t="str">
        <f t="shared" si="466"/>
        <v/>
      </c>
    </row>
    <row r="4982" spans="1:19">
      <c r="A4982" s="33"/>
      <c r="B4982" s="34"/>
      <c r="C4982" s="33"/>
      <c r="D4982" s="33"/>
      <c r="E4982" s="33"/>
      <c r="F4982" s="42"/>
      <c r="G4982" s="42"/>
      <c r="I4982">
        <f t="shared" si="464"/>
        <v>0</v>
      </c>
      <c r="J4982">
        <f t="shared" si="465"/>
        <v>0</v>
      </c>
      <c r="L4982" s="107"/>
      <c r="M4982" s="110"/>
      <c r="N4982" s="109"/>
      <c r="P4982" s="38">
        <f t="shared" si="462"/>
        <v>0</v>
      </c>
      <c r="Q4982" s="105">
        <f t="shared" si="467"/>
        <v>0</v>
      </c>
      <c r="R4982" s="38">
        <f t="shared" si="463"/>
        <v>0</v>
      </c>
      <c r="S4982" s="40" t="str">
        <f t="shared" si="466"/>
        <v/>
      </c>
    </row>
    <row r="4983" spans="1:19">
      <c r="A4983" s="33"/>
      <c r="B4983" s="34"/>
      <c r="C4983" s="33"/>
      <c r="D4983" s="33"/>
      <c r="E4983" s="33"/>
      <c r="F4983" s="42"/>
      <c r="G4983" s="42"/>
      <c r="I4983">
        <f t="shared" si="464"/>
        <v>0</v>
      </c>
      <c r="J4983">
        <f t="shared" si="465"/>
        <v>0</v>
      </c>
      <c r="L4983" s="107"/>
      <c r="M4983" s="110"/>
      <c r="N4983" s="109"/>
      <c r="P4983" s="38">
        <f t="shared" ref="P4983:P5046" si="468">I4983*L4983/1000</f>
        <v>0</v>
      </c>
      <c r="Q4983" s="105">
        <f t="shared" si="467"/>
        <v>0</v>
      </c>
      <c r="R4983" s="38">
        <f t="shared" ref="R4983:R5046" si="469">J4983*N4983/1000</f>
        <v>0</v>
      </c>
      <c r="S4983" s="40" t="str">
        <f t="shared" si="466"/>
        <v/>
      </c>
    </row>
    <row r="4984" spans="1:19">
      <c r="A4984" s="33"/>
      <c r="B4984" s="34"/>
      <c r="C4984" s="33"/>
      <c r="D4984" s="33"/>
      <c r="E4984" s="33"/>
      <c r="F4984" s="42"/>
      <c r="G4984" s="42"/>
      <c r="I4984">
        <f t="shared" ref="I4984:I5047" si="470">IF(OR(E4984="R",E4984="E"),D4984,IF(D4984&gt;=E4984,D4984-E4984,0))</f>
        <v>0</v>
      </c>
      <c r="J4984">
        <f t="shared" ref="J4984:J5047" si="471">IF(OR(E4984="R",E4984="E"),0,IF(E4984&gt;D4984,E4984-D4984,0))</f>
        <v>0</v>
      </c>
      <c r="L4984" s="107"/>
      <c r="M4984" s="110"/>
      <c r="N4984" s="109"/>
      <c r="P4984" s="38">
        <f t="shared" si="468"/>
        <v>0</v>
      </c>
      <c r="Q4984" s="105">
        <f t="shared" si="467"/>
        <v>0</v>
      </c>
      <c r="R4984" s="38">
        <f t="shared" si="469"/>
        <v>0</v>
      </c>
      <c r="S4984" s="40" t="str">
        <f t="shared" si="466"/>
        <v/>
      </c>
    </row>
    <row r="4985" spans="1:19">
      <c r="A4985" s="33"/>
      <c r="B4985" s="34"/>
      <c r="C4985" s="33"/>
      <c r="D4985" s="33"/>
      <c r="E4985" s="33"/>
      <c r="F4985" s="42"/>
      <c r="G4985" s="42"/>
      <c r="I4985">
        <f t="shared" si="470"/>
        <v>0</v>
      </c>
      <c r="J4985">
        <f t="shared" si="471"/>
        <v>0</v>
      </c>
      <c r="L4985" s="107"/>
      <c r="M4985" s="110"/>
      <c r="N4985" s="109"/>
      <c r="P4985" s="38">
        <f t="shared" si="468"/>
        <v>0</v>
      </c>
      <c r="Q4985" s="105">
        <f t="shared" si="467"/>
        <v>0</v>
      </c>
      <c r="R4985" s="38">
        <f t="shared" si="469"/>
        <v>0</v>
      </c>
      <c r="S4985" s="40" t="str">
        <f t="shared" si="466"/>
        <v/>
      </c>
    </row>
    <row r="4986" spans="1:19">
      <c r="A4986" s="33"/>
      <c r="B4986" s="34"/>
      <c r="C4986" s="33"/>
      <c r="D4986" s="33"/>
      <c r="E4986" s="33"/>
      <c r="F4986" s="42"/>
      <c r="G4986" s="42"/>
      <c r="I4986">
        <f t="shared" si="470"/>
        <v>0</v>
      </c>
      <c r="J4986">
        <f t="shared" si="471"/>
        <v>0</v>
      </c>
      <c r="L4986" s="107"/>
      <c r="M4986" s="110"/>
      <c r="N4986" s="109"/>
      <c r="P4986" s="38">
        <f t="shared" si="468"/>
        <v>0</v>
      </c>
      <c r="Q4986" s="105">
        <f t="shared" si="467"/>
        <v>0</v>
      </c>
      <c r="R4986" s="38">
        <f t="shared" si="469"/>
        <v>0</v>
      </c>
      <c r="S4986" s="40" t="str">
        <f t="shared" si="466"/>
        <v/>
      </c>
    </row>
    <row r="4987" spans="1:19">
      <c r="A4987" s="33"/>
      <c r="B4987" s="34"/>
      <c r="C4987" s="33"/>
      <c r="D4987" s="33"/>
      <c r="E4987" s="33"/>
      <c r="F4987" s="42"/>
      <c r="G4987" s="42"/>
      <c r="I4987">
        <f t="shared" si="470"/>
        <v>0</v>
      </c>
      <c r="J4987">
        <f t="shared" si="471"/>
        <v>0</v>
      </c>
      <c r="L4987" s="107"/>
      <c r="M4987" s="110"/>
      <c r="N4987" s="109"/>
      <c r="P4987" s="38">
        <f t="shared" si="468"/>
        <v>0</v>
      </c>
      <c r="Q4987" s="105">
        <f t="shared" si="467"/>
        <v>0</v>
      </c>
      <c r="R4987" s="38">
        <f t="shared" si="469"/>
        <v>0</v>
      </c>
      <c r="S4987" s="40" t="str">
        <f t="shared" si="466"/>
        <v/>
      </c>
    </row>
    <row r="4988" spans="1:19">
      <c r="A4988" s="33"/>
      <c r="B4988" s="34"/>
      <c r="C4988" s="33"/>
      <c r="D4988" s="33"/>
      <c r="E4988" s="33"/>
      <c r="F4988" s="42"/>
      <c r="G4988" s="42"/>
      <c r="I4988">
        <f t="shared" si="470"/>
        <v>0</v>
      </c>
      <c r="J4988">
        <f t="shared" si="471"/>
        <v>0</v>
      </c>
      <c r="L4988" s="107"/>
      <c r="M4988" s="110"/>
      <c r="N4988" s="109"/>
      <c r="P4988" s="38">
        <f t="shared" si="468"/>
        <v>0</v>
      </c>
      <c r="Q4988" s="105">
        <f t="shared" si="467"/>
        <v>0</v>
      </c>
      <c r="R4988" s="38">
        <f t="shared" si="469"/>
        <v>0</v>
      </c>
      <c r="S4988" s="40" t="str">
        <f t="shared" si="466"/>
        <v/>
      </c>
    </row>
    <row r="4989" spans="1:19">
      <c r="A4989" s="33"/>
      <c r="B4989" s="34"/>
      <c r="C4989" s="33"/>
      <c r="D4989" s="33"/>
      <c r="E4989" s="33"/>
      <c r="F4989" s="42"/>
      <c r="G4989" s="42"/>
      <c r="I4989">
        <f t="shared" si="470"/>
        <v>0</v>
      </c>
      <c r="J4989">
        <f t="shared" si="471"/>
        <v>0</v>
      </c>
      <c r="L4989" s="107"/>
      <c r="M4989" s="110"/>
      <c r="N4989" s="109"/>
      <c r="P4989" s="38">
        <f t="shared" si="468"/>
        <v>0</v>
      </c>
      <c r="Q4989" s="105">
        <f t="shared" si="467"/>
        <v>0</v>
      </c>
      <c r="R4989" s="38">
        <f t="shared" si="469"/>
        <v>0</v>
      </c>
      <c r="S4989" s="40" t="str">
        <f t="shared" si="466"/>
        <v/>
      </c>
    </row>
    <row r="4990" spans="1:19">
      <c r="A4990" s="33"/>
      <c r="B4990" s="34"/>
      <c r="C4990" s="33"/>
      <c r="D4990" s="33"/>
      <c r="E4990" s="33"/>
      <c r="F4990" s="42"/>
      <c r="G4990" s="42"/>
      <c r="I4990">
        <f t="shared" si="470"/>
        <v>0</v>
      </c>
      <c r="J4990">
        <f t="shared" si="471"/>
        <v>0</v>
      </c>
      <c r="L4990" s="107"/>
      <c r="M4990" s="110"/>
      <c r="N4990" s="109"/>
      <c r="P4990" s="38">
        <f t="shared" si="468"/>
        <v>0</v>
      </c>
      <c r="Q4990" s="105">
        <f t="shared" si="467"/>
        <v>0</v>
      </c>
      <c r="R4990" s="38">
        <f t="shared" si="469"/>
        <v>0</v>
      </c>
      <c r="S4990" s="40" t="str">
        <f t="shared" si="466"/>
        <v/>
      </c>
    </row>
    <row r="4991" spans="1:19">
      <c r="A4991" s="33"/>
      <c r="B4991" s="34"/>
      <c r="C4991" s="33"/>
      <c r="D4991" s="33"/>
      <c r="E4991" s="33"/>
      <c r="F4991" s="42"/>
      <c r="G4991" s="42"/>
      <c r="I4991">
        <f t="shared" si="470"/>
        <v>0</v>
      </c>
      <c r="J4991">
        <f t="shared" si="471"/>
        <v>0</v>
      </c>
      <c r="L4991" s="107"/>
      <c r="M4991" s="110"/>
      <c r="N4991" s="109"/>
      <c r="P4991" s="38">
        <f t="shared" si="468"/>
        <v>0</v>
      </c>
      <c r="Q4991" s="105">
        <f t="shared" si="467"/>
        <v>0</v>
      </c>
      <c r="R4991" s="38">
        <f t="shared" si="469"/>
        <v>0</v>
      </c>
      <c r="S4991" s="40" t="str">
        <f t="shared" si="466"/>
        <v/>
      </c>
    </row>
    <row r="4992" spans="1:19">
      <c r="A4992" s="33"/>
      <c r="B4992" s="34"/>
      <c r="C4992" s="33"/>
      <c r="D4992" s="33"/>
      <c r="E4992" s="33"/>
      <c r="F4992" s="42"/>
      <c r="G4992" s="42"/>
      <c r="I4992">
        <f t="shared" si="470"/>
        <v>0</v>
      </c>
      <c r="J4992">
        <f t="shared" si="471"/>
        <v>0</v>
      </c>
      <c r="L4992" s="107"/>
      <c r="M4992" s="110"/>
      <c r="N4992" s="109"/>
      <c r="P4992" s="38">
        <f t="shared" si="468"/>
        <v>0</v>
      </c>
      <c r="Q4992" s="105">
        <f t="shared" si="467"/>
        <v>0</v>
      </c>
      <c r="R4992" s="38">
        <f t="shared" si="469"/>
        <v>0</v>
      </c>
      <c r="S4992" s="40" t="str">
        <f t="shared" si="466"/>
        <v/>
      </c>
    </row>
    <row r="4993" spans="1:19">
      <c r="A4993" s="33"/>
      <c r="B4993" s="34"/>
      <c r="C4993" s="33"/>
      <c r="D4993" s="33"/>
      <c r="E4993" s="33"/>
      <c r="F4993" s="42"/>
      <c r="G4993" s="42"/>
      <c r="I4993">
        <f t="shared" si="470"/>
        <v>0</v>
      </c>
      <c r="J4993">
        <f t="shared" si="471"/>
        <v>0</v>
      </c>
      <c r="L4993" s="107"/>
      <c r="M4993" s="110"/>
      <c r="N4993" s="109"/>
      <c r="P4993" s="38">
        <f t="shared" si="468"/>
        <v>0</v>
      </c>
      <c r="Q4993" s="105">
        <f t="shared" si="467"/>
        <v>0</v>
      </c>
      <c r="R4993" s="38">
        <f t="shared" si="469"/>
        <v>0</v>
      </c>
      <c r="S4993" s="40" t="str">
        <f t="shared" si="466"/>
        <v/>
      </c>
    </row>
    <row r="4994" spans="1:19">
      <c r="A4994" s="33"/>
      <c r="B4994" s="34"/>
      <c r="C4994" s="33"/>
      <c r="D4994" s="33"/>
      <c r="E4994" s="33"/>
      <c r="F4994" s="42"/>
      <c r="G4994" s="42"/>
      <c r="I4994">
        <f t="shared" si="470"/>
        <v>0</v>
      </c>
      <c r="J4994">
        <f t="shared" si="471"/>
        <v>0</v>
      </c>
      <c r="L4994" s="107"/>
      <c r="M4994" s="110"/>
      <c r="N4994" s="109"/>
      <c r="P4994" s="38">
        <f t="shared" si="468"/>
        <v>0</v>
      </c>
      <c r="Q4994" s="105">
        <f t="shared" si="467"/>
        <v>0</v>
      </c>
      <c r="R4994" s="38">
        <f t="shared" si="469"/>
        <v>0</v>
      </c>
      <c r="S4994" s="40" t="str">
        <f t="shared" si="466"/>
        <v/>
      </c>
    </row>
    <row r="4995" spans="1:19">
      <c r="A4995" s="33"/>
      <c r="B4995" s="34"/>
      <c r="C4995" s="33"/>
      <c r="D4995" s="33"/>
      <c r="E4995" s="33"/>
      <c r="F4995" s="42"/>
      <c r="G4995" s="42"/>
      <c r="I4995">
        <f t="shared" si="470"/>
        <v>0</v>
      </c>
      <c r="J4995">
        <f t="shared" si="471"/>
        <v>0</v>
      </c>
      <c r="L4995" s="107"/>
      <c r="M4995" s="110"/>
      <c r="N4995" s="109"/>
      <c r="P4995" s="38">
        <f t="shared" si="468"/>
        <v>0</v>
      </c>
      <c r="Q4995" s="105">
        <f t="shared" si="467"/>
        <v>0</v>
      </c>
      <c r="R4995" s="38">
        <f t="shared" si="469"/>
        <v>0</v>
      </c>
      <c r="S4995" s="40" t="str">
        <f t="shared" si="466"/>
        <v/>
      </c>
    </row>
    <row r="4996" spans="1:19">
      <c r="A4996" s="33"/>
      <c r="B4996" s="34"/>
      <c r="C4996" s="33"/>
      <c r="D4996" s="33"/>
      <c r="E4996" s="33"/>
      <c r="F4996" s="42"/>
      <c r="G4996" s="42"/>
      <c r="I4996">
        <f t="shared" si="470"/>
        <v>0</v>
      </c>
      <c r="J4996">
        <f t="shared" si="471"/>
        <v>0</v>
      </c>
      <c r="L4996" s="107"/>
      <c r="M4996" s="110"/>
      <c r="N4996" s="109"/>
      <c r="P4996" s="38">
        <f t="shared" si="468"/>
        <v>0</v>
      </c>
      <c r="Q4996" s="105">
        <f t="shared" si="467"/>
        <v>0</v>
      </c>
      <c r="R4996" s="38">
        <f t="shared" si="469"/>
        <v>0</v>
      </c>
      <c r="S4996" s="40" t="str">
        <f t="shared" si="466"/>
        <v/>
      </c>
    </row>
    <row r="4997" spans="1:19">
      <c r="A4997" s="33"/>
      <c r="B4997" s="34"/>
      <c r="C4997" s="33"/>
      <c r="D4997" s="33"/>
      <c r="E4997" s="33"/>
      <c r="F4997" s="42"/>
      <c r="G4997" s="42"/>
      <c r="I4997">
        <f t="shared" si="470"/>
        <v>0</v>
      </c>
      <c r="J4997">
        <f t="shared" si="471"/>
        <v>0</v>
      </c>
      <c r="L4997" s="107"/>
      <c r="M4997" s="110"/>
      <c r="N4997" s="109"/>
      <c r="P4997" s="38">
        <f t="shared" si="468"/>
        <v>0</v>
      </c>
      <c r="Q4997" s="105">
        <f t="shared" si="467"/>
        <v>0</v>
      </c>
      <c r="R4997" s="38">
        <f t="shared" si="469"/>
        <v>0</v>
      </c>
      <c r="S4997" s="40" t="str">
        <f t="shared" si="466"/>
        <v/>
      </c>
    </row>
    <row r="4998" spans="1:19">
      <c r="A4998" s="33"/>
      <c r="B4998" s="34"/>
      <c r="C4998" s="33"/>
      <c r="D4998" s="33"/>
      <c r="E4998" s="33"/>
      <c r="F4998" s="42"/>
      <c r="G4998" s="42"/>
      <c r="I4998">
        <f t="shared" si="470"/>
        <v>0</v>
      </c>
      <c r="J4998">
        <f t="shared" si="471"/>
        <v>0</v>
      </c>
      <c r="L4998" s="107"/>
      <c r="M4998" s="110"/>
      <c r="N4998" s="109"/>
      <c r="P4998" s="38">
        <f t="shared" si="468"/>
        <v>0</v>
      </c>
      <c r="Q4998" s="105">
        <f t="shared" si="467"/>
        <v>0</v>
      </c>
      <c r="R4998" s="38">
        <f t="shared" si="469"/>
        <v>0</v>
      </c>
      <c r="S4998" s="40" t="str">
        <f t="shared" si="466"/>
        <v/>
      </c>
    </row>
    <row r="4999" spans="1:19">
      <c r="A4999" s="33"/>
      <c r="B4999" s="34"/>
      <c r="C4999" s="33"/>
      <c r="D4999" s="33"/>
      <c r="E4999" s="33"/>
      <c r="F4999" s="42"/>
      <c r="G4999" s="42"/>
      <c r="I4999">
        <f t="shared" si="470"/>
        <v>0</v>
      </c>
      <c r="J4999">
        <f t="shared" si="471"/>
        <v>0</v>
      </c>
      <c r="L4999" s="107"/>
      <c r="M4999" s="110"/>
      <c r="N4999" s="109"/>
      <c r="P4999" s="38">
        <f t="shared" si="468"/>
        <v>0</v>
      </c>
      <c r="Q4999" s="105">
        <f t="shared" si="467"/>
        <v>0</v>
      </c>
      <c r="R4999" s="38">
        <f t="shared" si="469"/>
        <v>0</v>
      </c>
      <c r="S4999" s="40" t="str">
        <f t="shared" ref="S4999:S5062" si="472">IF(C4999=1,SUM(R4999:R5022)-SUM(P4999:P5022),"")</f>
        <v/>
      </c>
    </row>
    <row r="5000" spans="1:19">
      <c r="A5000" s="33"/>
      <c r="B5000" s="34"/>
      <c r="C5000" s="33"/>
      <c r="D5000" s="33"/>
      <c r="E5000" s="33"/>
      <c r="F5000" s="42"/>
      <c r="G5000" s="42"/>
      <c r="I5000">
        <f t="shared" si="470"/>
        <v>0</v>
      </c>
      <c r="J5000">
        <f t="shared" si="471"/>
        <v>0</v>
      </c>
      <c r="L5000" s="107"/>
      <c r="M5000" s="110"/>
      <c r="N5000" s="109"/>
      <c r="P5000" s="38">
        <f t="shared" si="468"/>
        <v>0</v>
      </c>
      <c r="Q5000" s="105">
        <f t="shared" ref="Q5000:Q5063" si="473">I5000*M5000/1000</f>
        <v>0</v>
      </c>
      <c r="R5000" s="38">
        <f t="shared" si="469"/>
        <v>0</v>
      </c>
      <c r="S5000" s="40" t="str">
        <f t="shared" si="472"/>
        <v/>
      </c>
    </row>
    <row r="5001" spans="1:19">
      <c r="A5001" s="33"/>
      <c r="B5001" s="34"/>
      <c r="C5001" s="33"/>
      <c r="D5001" s="33"/>
      <c r="E5001" s="33"/>
      <c r="F5001" s="42"/>
      <c r="G5001" s="42"/>
      <c r="I5001">
        <f t="shared" si="470"/>
        <v>0</v>
      </c>
      <c r="J5001">
        <f t="shared" si="471"/>
        <v>0</v>
      </c>
      <c r="L5001" s="107"/>
      <c r="M5001" s="110"/>
      <c r="N5001" s="109"/>
      <c r="P5001" s="38">
        <f t="shared" si="468"/>
        <v>0</v>
      </c>
      <c r="Q5001" s="105">
        <f t="shared" si="473"/>
        <v>0</v>
      </c>
      <c r="R5001" s="38">
        <f t="shared" si="469"/>
        <v>0</v>
      </c>
      <c r="S5001" s="40" t="str">
        <f t="shared" si="472"/>
        <v/>
      </c>
    </row>
    <row r="5002" spans="1:19">
      <c r="A5002" s="33"/>
      <c r="B5002" s="34"/>
      <c r="C5002" s="33"/>
      <c r="D5002" s="33"/>
      <c r="E5002" s="33"/>
      <c r="F5002" s="42"/>
      <c r="G5002" s="42"/>
      <c r="I5002">
        <f t="shared" si="470"/>
        <v>0</v>
      </c>
      <c r="J5002">
        <f t="shared" si="471"/>
        <v>0</v>
      </c>
      <c r="L5002" s="107"/>
      <c r="M5002" s="110"/>
      <c r="N5002" s="109"/>
      <c r="P5002" s="38">
        <f t="shared" si="468"/>
        <v>0</v>
      </c>
      <c r="Q5002" s="105">
        <f t="shared" si="473"/>
        <v>0</v>
      </c>
      <c r="R5002" s="38">
        <f t="shared" si="469"/>
        <v>0</v>
      </c>
      <c r="S5002" s="40" t="str">
        <f t="shared" si="472"/>
        <v/>
      </c>
    </row>
    <row r="5003" spans="1:19">
      <c r="A5003" s="33"/>
      <c r="B5003" s="34"/>
      <c r="C5003" s="33"/>
      <c r="D5003" s="33"/>
      <c r="E5003" s="33"/>
      <c r="F5003" s="42"/>
      <c r="G5003" s="42"/>
      <c r="I5003">
        <f t="shared" si="470"/>
        <v>0</v>
      </c>
      <c r="J5003">
        <f t="shared" si="471"/>
        <v>0</v>
      </c>
      <c r="L5003" s="107"/>
      <c r="M5003" s="110"/>
      <c r="N5003" s="109"/>
      <c r="P5003" s="38">
        <f t="shared" si="468"/>
        <v>0</v>
      </c>
      <c r="Q5003" s="105">
        <f t="shared" si="473"/>
        <v>0</v>
      </c>
      <c r="R5003" s="38">
        <f t="shared" si="469"/>
        <v>0</v>
      </c>
      <c r="S5003" s="40" t="str">
        <f t="shared" si="472"/>
        <v/>
      </c>
    </row>
    <row r="5004" spans="1:19">
      <c r="A5004" s="33"/>
      <c r="B5004" s="34"/>
      <c r="C5004" s="33"/>
      <c r="D5004" s="33"/>
      <c r="E5004" s="33"/>
      <c r="F5004" s="42"/>
      <c r="G5004" s="42"/>
      <c r="I5004">
        <f t="shared" si="470"/>
        <v>0</v>
      </c>
      <c r="J5004">
        <f t="shared" si="471"/>
        <v>0</v>
      </c>
      <c r="L5004" s="107"/>
      <c r="M5004" s="110"/>
      <c r="N5004" s="109"/>
      <c r="P5004" s="38">
        <f t="shared" si="468"/>
        <v>0</v>
      </c>
      <c r="Q5004" s="105">
        <f t="shared" si="473"/>
        <v>0</v>
      </c>
      <c r="R5004" s="38">
        <f t="shared" si="469"/>
        <v>0</v>
      </c>
      <c r="S5004" s="40" t="str">
        <f t="shared" si="472"/>
        <v/>
      </c>
    </row>
    <row r="5005" spans="1:19">
      <c r="A5005" s="33"/>
      <c r="B5005" s="34"/>
      <c r="C5005" s="33"/>
      <c r="D5005" s="33"/>
      <c r="E5005" s="33"/>
      <c r="F5005" s="42"/>
      <c r="G5005" s="42"/>
      <c r="I5005">
        <f t="shared" si="470"/>
        <v>0</v>
      </c>
      <c r="J5005">
        <f t="shared" si="471"/>
        <v>0</v>
      </c>
      <c r="L5005" s="107"/>
      <c r="M5005" s="110"/>
      <c r="N5005" s="109"/>
      <c r="P5005" s="38">
        <f t="shared" si="468"/>
        <v>0</v>
      </c>
      <c r="Q5005" s="105">
        <f t="shared" si="473"/>
        <v>0</v>
      </c>
      <c r="R5005" s="38">
        <f t="shared" si="469"/>
        <v>0</v>
      </c>
      <c r="S5005" s="40" t="str">
        <f t="shared" si="472"/>
        <v/>
      </c>
    </row>
    <row r="5006" spans="1:19">
      <c r="A5006" s="33"/>
      <c r="B5006" s="34"/>
      <c r="C5006" s="33"/>
      <c r="D5006" s="33"/>
      <c r="E5006" s="33"/>
      <c r="F5006" s="42"/>
      <c r="G5006" s="42"/>
      <c r="I5006">
        <f t="shared" si="470"/>
        <v>0</v>
      </c>
      <c r="J5006">
        <f t="shared" si="471"/>
        <v>0</v>
      </c>
      <c r="L5006" s="107"/>
      <c r="M5006" s="110"/>
      <c r="N5006" s="109"/>
      <c r="P5006" s="38">
        <f t="shared" si="468"/>
        <v>0</v>
      </c>
      <c r="Q5006" s="105">
        <f t="shared" si="473"/>
        <v>0</v>
      </c>
      <c r="R5006" s="38">
        <f t="shared" si="469"/>
        <v>0</v>
      </c>
      <c r="S5006" s="40" t="str">
        <f t="shared" si="472"/>
        <v/>
      </c>
    </row>
    <row r="5007" spans="1:19">
      <c r="A5007" s="33"/>
      <c r="B5007" s="34"/>
      <c r="C5007" s="33"/>
      <c r="D5007" s="33"/>
      <c r="E5007" s="33"/>
      <c r="F5007" s="42"/>
      <c r="G5007" s="42"/>
      <c r="I5007">
        <f t="shared" si="470"/>
        <v>0</v>
      </c>
      <c r="J5007">
        <f t="shared" si="471"/>
        <v>0</v>
      </c>
      <c r="L5007" s="107"/>
      <c r="M5007" s="110"/>
      <c r="N5007" s="109"/>
      <c r="P5007" s="38">
        <f t="shared" si="468"/>
        <v>0</v>
      </c>
      <c r="Q5007" s="105">
        <f t="shared" si="473"/>
        <v>0</v>
      </c>
      <c r="R5007" s="38">
        <f t="shared" si="469"/>
        <v>0</v>
      </c>
      <c r="S5007" s="40" t="str">
        <f t="shared" si="472"/>
        <v/>
      </c>
    </row>
    <row r="5008" spans="1:19">
      <c r="A5008" s="33"/>
      <c r="B5008" s="34"/>
      <c r="C5008" s="33"/>
      <c r="D5008" s="33"/>
      <c r="E5008" s="33"/>
      <c r="F5008" s="42"/>
      <c r="G5008" s="42"/>
      <c r="I5008">
        <f t="shared" si="470"/>
        <v>0</v>
      </c>
      <c r="J5008">
        <f t="shared" si="471"/>
        <v>0</v>
      </c>
      <c r="L5008" s="107"/>
      <c r="M5008" s="110"/>
      <c r="N5008" s="109"/>
      <c r="P5008" s="38">
        <f t="shared" si="468"/>
        <v>0</v>
      </c>
      <c r="Q5008" s="105">
        <f t="shared" si="473"/>
        <v>0</v>
      </c>
      <c r="R5008" s="38">
        <f t="shared" si="469"/>
        <v>0</v>
      </c>
      <c r="S5008" s="40" t="str">
        <f t="shared" si="472"/>
        <v/>
      </c>
    </row>
    <row r="5009" spans="1:19">
      <c r="A5009" s="33"/>
      <c r="B5009" s="34"/>
      <c r="C5009" s="33"/>
      <c r="D5009" s="33"/>
      <c r="E5009" s="33"/>
      <c r="F5009" s="42"/>
      <c r="G5009" s="42"/>
      <c r="I5009">
        <f t="shared" si="470"/>
        <v>0</v>
      </c>
      <c r="J5009">
        <f t="shared" si="471"/>
        <v>0</v>
      </c>
      <c r="L5009" s="107"/>
      <c r="M5009" s="110"/>
      <c r="N5009" s="109"/>
      <c r="P5009" s="38">
        <f t="shared" si="468"/>
        <v>0</v>
      </c>
      <c r="Q5009" s="105">
        <f t="shared" si="473"/>
        <v>0</v>
      </c>
      <c r="R5009" s="38">
        <f t="shared" si="469"/>
        <v>0</v>
      </c>
      <c r="S5009" s="40" t="str">
        <f t="shared" si="472"/>
        <v/>
      </c>
    </row>
    <row r="5010" spans="1:19">
      <c r="A5010" s="33"/>
      <c r="B5010" s="34"/>
      <c r="C5010" s="33"/>
      <c r="D5010" s="33"/>
      <c r="E5010" s="33"/>
      <c r="F5010" s="42"/>
      <c r="G5010" s="42"/>
      <c r="I5010">
        <f t="shared" si="470"/>
        <v>0</v>
      </c>
      <c r="J5010">
        <f t="shared" si="471"/>
        <v>0</v>
      </c>
      <c r="L5010" s="107"/>
      <c r="M5010" s="110"/>
      <c r="N5010" s="109"/>
      <c r="P5010" s="38">
        <f t="shared" si="468"/>
        <v>0</v>
      </c>
      <c r="Q5010" s="105">
        <f t="shared" si="473"/>
        <v>0</v>
      </c>
      <c r="R5010" s="38">
        <f t="shared" si="469"/>
        <v>0</v>
      </c>
      <c r="S5010" s="40" t="str">
        <f t="shared" si="472"/>
        <v/>
      </c>
    </row>
    <row r="5011" spans="1:19">
      <c r="A5011" s="33"/>
      <c r="B5011" s="34"/>
      <c r="C5011" s="33"/>
      <c r="D5011" s="33"/>
      <c r="E5011" s="33"/>
      <c r="F5011" s="42"/>
      <c r="G5011" s="42"/>
      <c r="I5011">
        <f t="shared" si="470"/>
        <v>0</v>
      </c>
      <c r="J5011">
        <f t="shared" si="471"/>
        <v>0</v>
      </c>
      <c r="L5011" s="107"/>
      <c r="M5011" s="110"/>
      <c r="N5011" s="109"/>
      <c r="P5011" s="38">
        <f t="shared" si="468"/>
        <v>0</v>
      </c>
      <c r="Q5011" s="105">
        <f t="shared" si="473"/>
        <v>0</v>
      </c>
      <c r="R5011" s="38">
        <f t="shared" si="469"/>
        <v>0</v>
      </c>
      <c r="S5011" s="40" t="str">
        <f t="shared" si="472"/>
        <v/>
      </c>
    </row>
    <row r="5012" spans="1:19">
      <c r="A5012" s="33"/>
      <c r="B5012" s="34"/>
      <c r="C5012" s="33"/>
      <c r="D5012" s="33"/>
      <c r="E5012" s="33"/>
      <c r="F5012" s="42"/>
      <c r="G5012" s="42"/>
      <c r="I5012">
        <f t="shared" si="470"/>
        <v>0</v>
      </c>
      <c r="J5012">
        <f t="shared" si="471"/>
        <v>0</v>
      </c>
      <c r="L5012" s="107"/>
      <c r="M5012" s="110"/>
      <c r="N5012" s="109"/>
      <c r="P5012" s="38">
        <f t="shared" si="468"/>
        <v>0</v>
      </c>
      <c r="Q5012" s="105">
        <f t="shared" si="473"/>
        <v>0</v>
      </c>
      <c r="R5012" s="38">
        <f t="shared" si="469"/>
        <v>0</v>
      </c>
      <c r="S5012" s="40" t="str">
        <f t="shared" si="472"/>
        <v/>
      </c>
    </row>
    <row r="5013" spans="1:19">
      <c r="A5013" s="33"/>
      <c r="B5013" s="34"/>
      <c r="C5013" s="33"/>
      <c r="D5013" s="33"/>
      <c r="E5013" s="33"/>
      <c r="F5013" s="42"/>
      <c r="G5013" s="42"/>
      <c r="I5013">
        <f t="shared" si="470"/>
        <v>0</v>
      </c>
      <c r="J5013">
        <f t="shared" si="471"/>
        <v>0</v>
      </c>
      <c r="L5013" s="107"/>
      <c r="M5013" s="110"/>
      <c r="N5013" s="109"/>
      <c r="P5013" s="38">
        <f t="shared" si="468"/>
        <v>0</v>
      </c>
      <c r="Q5013" s="105">
        <f t="shared" si="473"/>
        <v>0</v>
      </c>
      <c r="R5013" s="38">
        <f t="shared" si="469"/>
        <v>0</v>
      </c>
      <c r="S5013" s="40" t="str">
        <f t="shared" si="472"/>
        <v/>
      </c>
    </row>
    <row r="5014" spans="1:19">
      <c r="A5014" s="33"/>
      <c r="B5014" s="34"/>
      <c r="C5014" s="33"/>
      <c r="D5014" s="33"/>
      <c r="E5014" s="33"/>
      <c r="F5014" s="42"/>
      <c r="G5014" s="42"/>
      <c r="I5014">
        <f t="shared" si="470"/>
        <v>0</v>
      </c>
      <c r="J5014">
        <f t="shared" si="471"/>
        <v>0</v>
      </c>
      <c r="L5014" s="107"/>
      <c r="M5014" s="110"/>
      <c r="N5014" s="109"/>
      <c r="P5014" s="38">
        <f t="shared" si="468"/>
        <v>0</v>
      </c>
      <c r="Q5014" s="105">
        <f t="shared" si="473"/>
        <v>0</v>
      </c>
      <c r="R5014" s="38">
        <f t="shared" si="469"/>
        <v>0</v>
      </c>
      <c r="S5014" s="40" t="str">
        <f t="shared" si="472"/>
        <v/>
      </c>
    </row>
    <row r="5015" spans="1:19">
      <c r="A5015" s="33"/>
      <c r="B5015" s="34"/>
      <c r="C5015" s="33"/>
      <c r="D5015" s="33"/>
      <c r="E5015" s="33"/>
      <c r="F5015" s="42"/>
      <c r="G5015" s="42"/>
      <c r="I5015">
        <f t="shared" si="470"/>
        <v>0</v>
      </c>
      <c r="J5015">
        <f t="shared" si="471"/>
        <v>0</v>
      </c>
      <c r="L5015" s="107"/>
      <c r="M5015" s="110"/>
      <c r="N5015" s="109"/>
      <c r="P5015" s="38">
        <f t="shared" si="468"/>
        <v>0</v>
      </c>
      <c r="Q5015" s="105">
        <f t="shared" si="473"/>
        <v>0</v>
      </c>
      <c r="R5015" s="38">
        <f t="shared" si="469"/>
        <v>0</v>
      </c>
      <c r="S5015" s="40" t="str">
        <f t="shared" si="472"/>
        <v/>
      </c>
    </row>
    <row r="5016" spans="1:19">
      <c r="A5016" s="33"/>
      <c r="B5016" s="34"/>
      <c r="C5016" s="33"/>
      <c r="D5016" s="33"/>
      <c r="E5016" s="33"/>
      <c r="F5016" s="42"/>
      <c r="G5016" s="42"/>
      <c r="I5016">
        <f t="shared" si="470"/>
        <v>0</v>
      </c>
      <c r="J5016">
        <f t="shared" si="471"/>
        <v>0</v>
      </c>
      <c r="L5016" s="107"/>
      <c r="M5016" s="110"/>
      <c r="N5016" s="109"/>
      <c r="P5016" s="38">
        <f t="shared" si="468"/>
        <v>0</v>
      </c>
      <c r="Q5016" s="105">
        <f t="shared" si="473"/>
        <v>0</v>
      </c>
      <c r="R5016" s="38">
        <f t="shared" si="469"/>
        <v>0</v>
      </c>
      <c r="S5016" s="40" t="str">
        <f t="shared" si="472"/>
        <v/>
      </c>
    </row>
    <row r="5017" spans="1:19">
      <c r="A5017" s="33"/>
      <c r="B5017" s="34"/>
      <c r="C5017" s="33"/>
      <c r="D5017" s="33"/>
      <c r="E5017" s="33"/>
      <c r="F5017" s="42"/>
      <c r="G5017" s="42"/>
      <c r="I5017">
        <f t="shared" si="470"/>
        <v>0</v>
      </c>
      <c r="J5017">
        <f t="shared" si="471"/>
        <v>0</v>
      </c>
      <c r="L5017" s="107"/>
      <c r="M5017" s="110"/>
      <c r="N5017" s="109"/>
      <c r="P5017" s="38">
        <f t="shared" si="468"/>
        <v>0</v>
      </c>
      <c r="Q5017" s="105">
        <f t="shared" si="473"/>
        <v>0</v>
      </c>
      <c r="R5017" s="38">
        <f t="shared" si="469"/>
        <v>0</v>
      </c>
      <c r="S5017" s="40" t="str">
        <f t="shared" si="472"/>
        <v/>
      </c>
    </row>
    <row r="5018" spans="1:19">
      <c r="A5018" s="33"/>
      <c r="B5018" s="34"/>
      <c r="C5018" s="33"/>
      <c r="D5018" s="33"/>
      <c r="E5018" s="33"/>
      <c r="F5018" s="42"/>
      <c r="G5018" s="42"/>
      <c r="I5018">
        <f t="shared" si="470"/>
        <v>0</v>
      </c>
      <c r="J5018">
        <f t="shared" si="471"/>
        <v>0</v>
      </c>
      <c r="L5018" s="107"/>
      <c r="M5018" s="110"/>
      <c r="N5018" s="109"/>
      <c r="P5018" s="38">
        <f t="shared" si="468"/>
        <v>0</v>
      </c>
      <c r="Q5018" s="105">
        <f t="shared" si="473"/>
        <v>0</v>
      </c>
      <c r="R5018" s="38">
        <f t="shared" si="469"/>
        <v>0</v>
      </c>
      <c r="S5018" s="40" t="str">
        <f t="shared" si="472"/>
        <v/>
      </c>
    </row>
    <row r="5019" spans="1:19">
      <c r="A5019" s="33"/>
      <c r="B5019" s="34"/>
      <c r="C5019" s="33"/>
      <c r="D5019" s="33"/>
      <c r="E5019" s="33"/>
      <c r="F5019" s="42"/>
      <c r="G5019" s="42"/>
      <c r="I5019">
        <f t="shared" si="470"/>
        <v>0</v>
      </c>
      <c r="J5019">
        <f t="shared" si="471"/>
        <v>0</v>
      </c>
      <c r="L5019" s="107"/>
      <c r="M5019" s="110"/>
      <c r="N5019" s="109"/>
      <c r="P5019" s="38">
        <f t="shared" si="468"/>
        <v>0</v>
      </c>
      <c r="Q5019" s="105">
        <f t="shared" si="473"/>
        <v>0</v>
      </c>
      <c r="R5019" s="38">
        <f t="shared" si="469"/>
        <v>0</v>
      </c>
      <c r="S5019" s="40" t="str">
        <f t="shared" si="472"/>
        <v/>
      </c>
    </row>
    <row r="5020" spans="1:19">
      <c r="A5020" s="33"/>
      <c r="B5020" s="34"/>
      <c r="C5020" s="33"/>
      <c r="D5020" s="33"/>
      <c r="E5020" s="33"/>
      <c r="F5020" s="42"/>
      <c r="G5020" s="42"/>
      <c r="I5020">
        <f t="shared" si="470"/>
        <v>0</v>
      </c>
      <c r="J5020">
        <f t="shared" si="471"/>
        <v>0</v>
      </c>
      <c r="L5020" s="107"/>
      <c r="M5020" s="110"/>
      <c r="N5020" s="109"/>
      <c r="P5020" s="38">
        <f t="shared" si="468"/>
        <v>0</v>
      </c>
      <c r="Q5020" s="105">
        <f t="shared" si="473"/>
        <v>0</v>
      </c>
      <c r="R5020" s="38">
        <f t="shared" si="469"/>
        <v>0</v>
      </c>
      <c r="S5020" s="40" t="str">
        <f t="shared" si="472"/>
        <v/>
      </c>
    </row>
    <row r="5021" spans="1:19">
      <c r="A5021" s="33"/>
      <c r="B5021" s="34"/>
      <c r="C5021" s="33"/>
      <c r="D5021" s="33"/>
      <c r="E5021" s="33"/>
      <c r="F5021" s="42"/>
      <c r="G5021" s="42"/>
      <c r="I5021">
        <f t="shared" si="470"/>
        <v>0</v>
      </c>
      <c r="J5021">
        <f t="shared" si="471"/>
        <v>0</v>
      </c>
      <c r="L5021" s="107"/>
      <c r="M5021" s="110"/>
      <c r="N5021" s="109"/>
      <c r="P5021" s="38">
        <f t="shared" si="468"/>
        <v>0</v>
      </c>
      <c r="Q5021" s="105">
        <f t="shared" si="473"/>
        <v>0</v>
      </c>
      <c r="R5021" s="38">
        <f t="shared" si="469"/>
        <v>0</v>
      </c>
      <c r="S5021" s="40" t="str">
        <f t="shared" si="472"/>
        <v/>
      </c>
    </row>
    <row r="5022" spans="1:19">
      <c r="A5022" s="33"/>
      <c r="B5022" s="34"/>
      <c r="C5022" s="33"/>
      <c r="D5022" s="33"/>
      <c r="E5022" s="33"/>
      <c r="F5022" s="42"/>
      <c r="G5022" s="42"/>
      <c r="I5022">
        <f t="shared" si="470"/>
        <v>0</v>
      </c>
      <c r="J5022">
        <f t="shared" si="471"/>
        <v>0</v>
      </c>
      <c r="L5022" s="107"/>
      <c r="M5022" s="110"/>
      <c r="N5022" s="109"/>
      <c r="P5022" s="38">
        <f t="shared" si="468"/>
        <v>0</v>
      </c>
      <c r="Q5022" s="105">
        <f t="shared" si="473"/>
        <v>0</v>
      </c>
      <c r="R5022" s="38">
        <f t="shared" si="469"/>
        <v>0</v>
      </c>
      <c r="S5022" s="40" t="str">
        <f t="shared" si="472"/>
        <v/>
      </c>
    </row>
    <row r="5023" spans="1:19">
      <c r="A5023" s="33"/>
      <c r="B5023" s="34"/>
      <c r="C5023" s="33"/>
      <c r="D5023" s="33"/>
      <c r="E5023" s="33"/>
      <c r="F5023" s="42"/>
      <c r="G5023" s="42"/>
      <c r="I5023">
        <f t="shared" si="470"/>
        <v>0</v>
      </c>
      <c r="J5023">
        <f t="shared" si="471"/>
        <v>0</v>
      </c>
      <c r="L5023" s="107"/>
      <c r="M5023" s="110"/>
      <c r="N5023" s="109"/>
      <c r="P5023" s="38">
        <f t="shared" si="468"/>
        <v>0</v>
      </c>
      <c r="Q5023" s="105">
        <f t="shared" si="473"/>
        <v>0</v>
      </c>
      <c r="R5023" s="38">
        <f t="shared" si="469"/>
        <v>0</v>
      </c>
      <c r="S5023" s="40" t="str">
        <f t="shared" si="472"/>
        <v/>
      </c>
    </row>
    <row r="5024" spans="1:19">
      <c r="A5024" s="33"/>
      <c r="B5024" s="34"/>
      <c r="C5024" s="33"/>
      <c r="D5024" s="33"/>
      <c r="E5024" s="33"/>
      <c r="F5024" s="42"/>
      <c r="G5024" s="42"/>
      <c r="I5024">
        <f t="shared" si="470"/>
        <v>0</v>
      </c>
      <c r="J5024">
        <f t="shared" si="471"/>
        <v>0</v>
      </c>
      <c r="L5024" s="107"/>
      <c r="M5024" s="110"/>
      <c r="N5024" s="109"/>
      <c r="P5024" s="38">
        <f t="shared" si="468"/>
        <v>0</v>
      </c>
      <c r="Q5024" s="105">
        <f t="shared" si="473"/>
        <v>0</v>
      </c>
      <c r="R5024" s="38">
        <f t="shared" si="469"/>
        <v>0</v>
      </c>
      <c r="S5024" s="40" t="str">
        <f t="shared" si="472"/>
        <v/>
      </c>
    </row>
    <row r="5025" spans="1:19">
      <c r="A5025" s="33"/>
      <c r="B5025" s="34"/>
      <c r="C5025" s="33"/>
      <c r="D5025" s="33"/>
      <c r="E5025" s="33"/>
      <c r="F5025" s="42"/>
      <c r="G5025" s="42"/>
      <c r="I5025">
        <f t="shared" si="470"/>
        <v>0</v>
      </c>
      <c r="J5025">
        <f t="shared" si="471"/>
        <v>0</v>
      </c>
      <c r="L5025" s="107"/>
      <c r="M5025" s="110"/>
      <c r="N5025" s="109"/>
      <c r="P5025" s="38">
        <f t="shared" si="468"/>
        <v>0</v>
      </c>
      <c r="Q5025" s="105">
        <f t="shared" si="473"/>
        <v>0</v>
      </c>
      <c r="R5025" s="38">
        <f t="shared" si="469"/>
        <v>0</v>
      </c>
      <c r="S5025" s="40" t="str">
        <f t="shared" si="472"/>
        <v/>
      </c>
    </row>
    <row r="5026" spans="1:19">
      <c r="A5026" s="33"/>
      <c r="B5026" s="34"/>
      <c r="C5026" s="33"/>
      <c r="D5026" s="33"/>
      <c r="E5026" s="33"/>
      <c r="F5026" s="42"/>
      <c r="G5026" s="42"/>
      <c r="I5026">
        <f t="shared" si="470"/>
        <v>0</v>
      </c>
      <c r="J5026">
        <f t="shared" si="471"/>
        <v>0</v>
      </c>
      <c r="L5026" s="107"/>
      <c r="M5026" s="110"/>
      <c r="N5026" s="109"/>
      <c r="P5026" s="38">
        <f t="shared" si="468"/>
        <v>0</v>
      </c>
      <c r="Q5026" s="105">
        <f t="shared" si="473"/>
        <v>0</v>
      </c>
      <c r="R5026" s="38">
        <f t="shared" si="469"/>
        <v>0</v>
      </c>
      <c r="S5026" s="40" t="str">
        <f t="shared" si="472"/>
        <v/>
      </c>
    </row>
    <row r="5027" spans="1:19">
      <c r="A5027" s="33"/>
      <c r="B5027" s="34"/>
      <c r="C5027" s="33"/>
      <c r="D5027" s="33"/>
      <c r="E5027" s="33"/>
      <c r="F5027" s="42"/>
      <c r="G5027" s="42"/>
      <c r="I5027">
        <f t="shared" si="470"/>
        <v>0</v>
      </c>
      <c r="J5027">
        <f t="shared" si="471"/>
        <v>0</v>
      </c>
      <c r="L5027" s="107"/>
      <c r="M5027" s="110"/>
      <c r="N5027" s="109"/>
      <c r="P5027" s="38">
        <f t="shared" si="468"/>
        <v>0</v>
      </c>
      <c r="Q5027" s="105">
        <f t="shared" si="473"/>
        <v>0</v>
      </c>
      <c r="R5027" s="38">
        <f t="shared" si="469"/>
        <v>0</v>
      </c>
      <c r="S5027" s="40" t="str">
        <f t="shared" si="472"/>
        <v/>
      </c>
    </row>
    <row r="5028" spans="1:19">
      <c r="A5028" s="33"/>
      <c r="B5028" s="34"/>
      <c r="C5028" s="33"/>
      <c r="D5028" s="33"/>
      <c r="E5028" s="33"/>
      <c r="F5028" s="42"/>
      <c r="G5028" s="42"/>
      <c r="I5028">
        <f t="shared" si="470"/>
        <v>0</v>
      </c>
      <c r="J5028">
        <f t="shared" si="471"/>
        <v>0</v>
      </c>
      <c r="L5028" s="107"/>
      <c r="M5028" s="110"/>
      <c r="N5028" s="109"/>
      <c r="P5028" s="38">
        <f t="shared" si="468"/>
        <v>0</v>
      </c>
      <c r="Q5028" s="105">
        <f t="shared" si="473"/>
        <v>0</v>
      </c>
      <c r="R5028" s="38">
        <f t="shared" si="469"/>
        <v>0</v>
      </c>
      <c r="S5028" s="40" t="str">
        <f t="shared" si="472"/>
        <v/>
      </c>
    </row>
    <row r="5029" spans="1:19">
      <c r="A5029" s="33"/>
      <c r="B5029" s="34"/>
      <c r="C5029" s="33"/>
      <c r="D5029" s="33"/>
      <c r="E5029" s="33"/>
      <c r="F5029" s="42"/>
      <c r="G5029" s="42"/>
      <c r="I5029">
        <f t="shared" si="470"/>
        <v>0</v>
      </c>
      <c r="J5029">
        <f t="shared" si="471"/>
        <v>0</v>
      </c>
      <c r="L5029" s="107"/>
      <c r="M5029" s="110"/>
      <c r="N5029" s="109"/>
      <c r="P5029" s="38">
        <f t="shared" si="468"/>
        <v>0</v>
      </c>
      <c r="Q5029" s="105">
        <f t="shared" si="473"/>
        <v>0</v>
      </c>
      <c r="R5029" s="38">
        <f t="shared" si="469"/>
        <v>0</v>
      </c>
      <c r="S5029" s="40" t="str">
        <f t="shared" si="472"/>
        <v/>
      </c>
    </row>
    <row r="5030" spans="1:19">
      <c r="A5030" s="33"/>
      <c r="B5030" s="34"/>
      <c r="C5030" s="33"/>
      <c r="D5030" s="33"/>
      <c r="E5030" s="33"/>
      <c r="F5030" s="42"/>
      <c r="G5030" s="42"/>
      <c r="I5030">
        <f t="shared" si="470"/>
        <v>0</v>
      </c>
      <c r="J5030">
        <f t="shared" si="471"/>
        <v>0</v>
      </c>
      <c r="L5030" s="107"/>
      <c r="M5030" s="110"/>
      <c r="N5030" s="109"/>
      <c r="P5030" s="38">
        <f t="shared" si="468"/>
        <v>0</v>
      </c>
      <c r="Q5030" s="105">
        <f t="shared" si="473"/>
        <v>0</v>
      </c>
      <c r="R5030" s="38">
        <f t="shared" si="469"/>
        <v>0</v>
      </c>
      <c r="S5030" s="40" t="str">
        <f t="shared" si="472"/>
        <v/>
      </c>
    </row>
    <row r="5031" spans="1:19">
      <c r="A5031" s="33"/>
      <c r="B5031" s="34"/>
      <c r="C5031" s="33"/>
      <c r="D5031" s="33"/>
      <c r="E5031" s="33"/>
      <c r="F5031" s="42"/>
      <c r="G5031" s="42"/>
      <c r="I5031">
        <f t="shared" si="470"/>
        <v>0</v>
      </c>
      <c r="J5031">
        <f t="shared" si="471"/>
        <v>0</v>
      </c>
      <c r="L5031" s="107"/>
      <c r="M5031" s="110"/>
      <c r="N5031" s="109"/>
      <c r="P5031" s="38">
        <f t="shared" si="468"/>
        <v>0</v>
      </c>
      <c r="Q5031" s="105">
        <f t="shared" si="473"/>
        <v>0</v>
      </c>
      <c r="R5031" s="38">
        <f t="shared" si="469"/>
        <v>0</v>
      </c>
      <c r="S5031" s="40" t="str">
        <f t="shared" si="472"/>
        <v/>
      </c>
    </row>
    <row r="5032" spans="1:19">
      <c r="A5032" s="33"/>
      <c r="B5032" s="34"/>
      <c r="C5032" s="33"/>
      <c r="D5032" s="33"/>
      <c r="E5032" s="33"/>
      <c r="F5032" s="42"/>
      <c r="G5032" s="42"/>
      <c r="I5032">
        <f t="shared" si="470"/>
        <v>0</v>
      </c>
      <c r="J5032">
        <f t="shared" si="471"/>
        <v>0</v>
      </c>
      <c r="L5032" s="107"/>
      <c r="M5032" s="110"/>
      <c r="N5032" s="109"/>
      <c r="P5032" s="38">
        <f t="shared" si="468"/>
        <v>0</v>
      </c>
      <c r="Q5032" s="105">
        <f t="shared" si="473"/>
        <v>0</v>
      </c>
      <c r="R5032" s="38">
        <f t="shared" si="469"/>
        <v>0</v>
      </c>
      <c r="S5032" s="40" t="str">
        <f t="shared" si="472"/>
        <v/>
      </c>
    </row>
    <row r="5033" spans="1:19">
      <c r="A5033" s="33"/>
      <c r="B5033" s="34"/>
      <c r="C5033" s="33"/>
      <c r="D5033" s="33"/>
      <c r="E5033" s="33"/>
      <c r="F5033" s="42"/>
      <c r="G5033" s="42"/>
      <c r="I5033">
        <f t="shared" si="470"/>
        <v>0</v>
      </c>
      <c r="J5033">
        <f t="shared" si="471"/>
        <v>0</v>
      </c>
      <c r="L5033" s="107"/>
      <c r="M5033" s="110"/>
      <c r="N5033" s="109"/>
      <c r="P5033" s="38">
        <f t="shared" si="468"/>
        <v>0</v>
      </c>
      <c r="Q5033" s="105">
        <f t="shared" si="473"/>
        <v>0</v>
      </c>
      <c r="R5033" s="38">
        <f t="shared" si="469"/>
        <v>0</v>
      </c>
      <c r="S5033" s="40" t="str">
        <f t="shared" si="472"/>
        <v/>
      </c>
    </row>
    <row r="5034" spans="1:19">
      <c r="A5034" s="33"/>
      <c r="B5034" s="34"/>
      <c r="C5034" s="33"/>
      <c r="D5034" s="33"/>
      <c r="E5034" s="33"/>
      <c r="F5034" s="42"/>
      <c r="G5034" s="42"/>
      <c r="I5034">
        <f t="shared" si="470"/>
        <v>0</v>
      </c>
      <c r="J5034">
        <f t="shared" si="471"/>
        <v>0</v>
      </c>
      <c r="L5034" s="107"/>
      <c r="M5034" s="110"/>
      <c r="N5034" s="109"/>
      <c r="P5034" s="38">
        <f t="shared" si="468"/>
        <v>0</v>
      </c>
      <c r="Q5034" s="105">
        <f t="shared" si="473"/>
        <v>0</v>
      </c>
      <c r="R5034" s="38">
        <f t="shared" si="469"/>
        <v>0</v>
      </c>
      <c r="S5034" s="40" t="str">
        <f t="shared" si="472"/>
        <v/>
      </c>
    </row>
    <row r="5035" spans="1:19">
      <c r="A5035" s="33"/>
      <c r="B5035" s="34"/>
      <c r="C5035" s="33"/>
      <c r="D5035" s="33"/>
      <c r="E5035" s="33"/>
      <c r="F5035" s="42"/>
      <c r="G5035" s="42"/>
      <c r="I5035">
        <f t="shared" si="470"/>
        <v>0</v>
      </c>
      <c r="J5035">
        <f t="shared" si="471"/>
        <v>0</v>
      </c>
      <c r="L5035" s="107"/>
      <c r="M5035" s="110"/>
      <c r="N5035" s="109"/>
      <c r="P5035" s="38">
        <f t="shared" si="468"/>
        <v>0</v>
      </c>
      <c r="Q5035" s="105">
        <f t="shared" si="473"/>
        <v>0</v>
      </c>
      <c r="R5035" s="38">
        <f t="shared" si="469"/>
        <v>0</v>
      </c>
      <c r="S5035" s="40" t="str">
        <f t="shared" si="472"/>
        <v/>
      </c>
    </row>
    <row r="5036" spans="1:19">
      <c r="A5036" s="33"/>
      <c r="B5036" s="34"/>
      <c r="C5036" s="33"/>
      <c r="D5036" s="33"/>
      <c r="E5036" s="33"/>
      <c r="F5036" s="42"/>
      <c r="G5036" s="42"/>
      <c r="I5036">
        <f t="shared" si="470"/>
        <v>0</v>
      </c>
      <c r="J5036">
        <f t="shared" si="471"/>
        <v>0</v>
      </c>
      <c r="L5036" s="107"/>
      <c r="M5036" s="110"/>
      <c r="N5036" s="109"/>
      <c r="P5036" s="38">
        <f t="shared" si="468"/>
        <v>0</v>
      </c>
      <c r="Q5036" s="105">
        <f t="shared" si="473"/>
        <v>0</v>
      </c>
      <c r="R5036" s="38">
        <f t="shared" si="469"/>
        <v>0</v>
      </c>
      <c r="S5036" s="40" t="str">
        <f t="shared" si="472"/>
        <v/>
      </c>
    </row>
    <row r="5037" spans="1:19">
      <c r="A5037" s="33"/>
      <c r="B5037" s="34"/>
      <c r="C5037" s="33"/>
      <c r="D5037" s="33"/>
      <c r="E5037" s="33"/>
      <c r="F5037" s="42"/>
      <c r="G5037" s="42"/>
      <c r="I5037">
        <f t="shared" si="470"/>
        <v>0</v>
      </c>
      <c r="J5037">
        <f t="shared" si="471"/>
        <v>0</v>
      </c>
      <c r="L5037" s="107"/>
      <c r="M5037" s="110"/>
      <c r="N5037" s="109"/>
      <c r="P5037" s="38">
        <f t="shared" si="468"/>
        <v>0</v>
      </c>
      <c r="Q5037" s="105">
        <f t="shared" si="473"/>
        <v>0</v>
      </c>
      <c r="R5037" s="38">
        <f t="shared" si="469"/>
        <v>0</v>
      </c>
      <c r="S5037" s="40" t="str">
        <f t="shared" si="472"/>
        <v/>
      </c>
    </row>
    <row r="5038" spans="1:19">
      <c r="A5038" s="33"/>
      <c r="B5038" s="34"/>
      <c r="C5038" s="33"/>
      <c r="D5038" s="33"/>
      <c r="E5038" s="33"/>
      <c r="F5038" s="42"/>
      <c r="G5038" s="42"/>
      <c r="I5038">
        <f t="shared" si="470"/>
        <v>0</v>
      </c>
      <c r="J5038">
        <f t="shared" si="471"/>
        <v>0</v>
      </c>
      <c r="L5038" s="107"/>
      <c r="M5038" s="110"/>
      <c r="N5038" s="109"/>
      <c r="P5038" s="38">
        <f t="shared" si="468"/>
        <v>0</v>
      </c>
      <c r="Q5038" s="105">
        <f t="shared" si="473"/>
        <v>0</v>
      </c>
      <c r="R5038" s="38">
        <f t="shared" si="469"/>
        <v>0</v>
      </c>
      <c r="S5038" s="40" t="str">
        <f t="shared" si="472"/>
        <v/>
      </c>
    </row>
    <row r="5039" spans="1:19">
      <c r="A5039" s="33"/>
      <c r="B5039" s="34"/>
      <c r="C5039" s="33"/>
      <c r="D5039" s="33"/>
      <c r="E5039" s="33"/>
      <c r="F5039" s="42"/>
      <c r="G5039" s="42"/>
      <c r="I5039">
        <f t="shared" si="470"/>
        <v>0</v>
      </c>
      <c r="J5039">
        <f t="shared" si="471"/>
        <v>0</v>
      </c>
      <c r="L5039" s="107"/>
      <c r="M5039" s="110"/>
      <c r="N5039" s="109"/>
      <c r="P5039" s="38">
        <f t="shared" si="468"/>
        <v>0</v>
      </c>
      <c r="Q5039" s="105">
        <f t="shared" si="473"/>
        <v>0</v>
      </c>
      <c r="R5039" s="38">
        <f t="shared" si="469"/>
        <v>0</v>
      </c>
      <c r="S5039" s="40" t="str">
        <f t="shared" si="472"/>
        <v/>
      </c>
    </row>
    <row r="5040" spans="1:19">
      <c r="A5040" s="33"/>
      <c r="B5040" s="34"/>
      <c r="C5040" s="33"/>
      <c r="D5040" s="33"/>
      <c r="E5040" s="33"/>
      <c r="F5040" s="42"/>
      <c r="G5040" s="42"/>
      <c r="I5040">
        <f t="shared" si="470"/>
        <v>0</v>
      </c>
      <c r="J5040">
        <f t="shared" si="471"/>
        <v>0</v>
      </c>
      <c r="L5040" s="107"/>
      <c r="M5040" s="110"/>
      <c r="N5040" s="109"/>
      <c r="P5040" s="38">
        <f t="shared" si="468"/>
        <v>0</v>
      </c>
      <c r="Q5040" s="105">
        <f t="shared" si="473"/>
        <v>0</v>
      </c>
      <c r="R5040" s="38">
        <f t="shared" si="469"/>
        <v>0</v>
      </c>
      <c r="S5040" s="40" t="str">
        <f t="shared" si="472"/>
        <v/>
      </c>
    </row>
    <row r="5041" spans="1:19">
      <c r="A5041" s="33"/>
      <c r="B5041" s="34"/>
      <c r="C5041" s="33"/>
      <c r="D5041" s="33"/>
      <c r="E5041" s="33"/>
      <c r="F5041" s="42"/>
      <c r="G5041" s="42"/>
      <c r="I5041">
        <f t="shared" si="470"/>
        <v>0</v>
      </c>
      <c r="J5041">
        <f t="shared" si="471"/>
        <v>0</v>
      </c>
      <c r="L5041" s="107"/>
      <c r="M5041" s="110"/>
      <c r="N5041" s="109"/>
      <c r="P5041" s="38">
        <f t="shared" si="468"/>
        <v>0</v>
      </c>
      <c r="Q5041" s="105">
        <f t="shared" si="473"/>
        <v>0</v>
      </c>
      <c r="R5041" s="38">
        <f t="shared" si="469"/>
        <v>0</v>
      </c>
      <c r="S5041" s="40" t="str">
        <f t="shared" si="472"/>
        <v/>
      </c>
    </row>
    <row r="5042" spans="1:19">
      <c r="A5042" s="33"/>
      <c r="B5042" s="34"/>
      <c r="C5042" s="33"/>
      <c r="D5042" s="33"/>
      <c r="E5042" s="33"/>
      <c r="F5042" s="42"/>
      <c r="G5042" s="42"/>
      <c r="I5042">
        <f t="shared" si="470"/>
        <v>0</v>
      </c>
      <c r="J5042">
        <f t="shared" si="471"/>
        <v>0</v>
      </c>
      <c r="L5042" s="107"/>
      <c r="M5042" s="110"/>
      <c r="N5042" s="109"/>
      <c r="P5042" s="38">
        <f t="shared" si="468"/>
        <v>0</v>
      </c>
      <c r="Q5042" s="105">
        <f t="shared" si="473"/>
        <v>0</v>
      </c>
      <c r="R5042" s="38">
        <f t="shared" si="469"/>
        <v>0</v>
      </c>
      <c r="S5042" s="40" t="str">
        <f t="shared" si="472"/>
        <v/>
      </c>
    </row>
    <row r="5043" spans="1:19">
      <c r="A5043" s="33"/>
      <c r="B5043" s="34"/>
      <c r="C5043" s="33"/>
      <c r="D5043" s="33"/>
      <c r="E5043" s="33"/>
      <c r="F5043" s="42"/>
      <c r="G5043" s="42"/>
      <c r="I5043">
        <f t="shared" si="470"/>
        <v>0</v>
      </c>
      <c r="J5043">
        <f t="shared" si="471"/>
        <v>0</v>
      </c>
      <c r="L5043" s="107"/>
      <c r="M5043" s="110"/>
      <c r="N5043" s="109"/>
      <c r="P5043" s="38">
        <f t="shared" si="468"/>
        <v>0</v>
      </c>
      <c r="Q5043" s="105">
        <f t="shared" si="473"/>
        <v>0</v>
      </c>
      <c r="R5043" s="38">
        <f t="shared" si="469"/>
        <v>0</v>
      </c>
      <c r="S5043" s="40" t="str">
        <f t="shared" si="472"/>
        <v/>
      </c>
    </row>
    <row r="5044" spans="1:19">
      <c r="A5044" s="33"/>
      <c r="B5044" s="34"/>
      <c r="C5044" s="33"/>
      <c r="D5044" s="33"/>
      <c r="E5044" s="33"/>
      <c r="F5044" s="42"/>
      <c r="G5044" s="42"/>
      <c r="I5044">
        <f t="shared" si="470"/>
        <v>0</v>
      </c>
      <c r="J5044">
        <f t="shared" si="471"/>
        <v>0</v>
      </c>
      <c r="L5044" s="107"/>
      <c r="M5044" s="110"/>
      <c r="N5044" s="109"/>
      <c r="P5044" s="38">
        <f t="shared" si="468"/>
        <v>0</v>
      </c>
      <c r="Q5044" s="105">
        <f t="shared" si="473"/>
        <v>0</v>
      </c>
      <c r="R5044" s="38">
        <f t="shared" si="469"/>
        <v>0</v>
      </c>
      <c r="S5044" s="40" t="str">
        <f t="shared" si="472"/>
        <v/>
      </c>
    </row>
    <row r="5045" spans="1:19">
      <c r="A5045" s="33"/>
      <c r="B5045" s="34"/>
      <c r="C5045" s="33"/>
      <c r="D5045" s="33"/>
      <c r="E5045" s="33"/>
      <c r="F5045" s="42"/>
      <c r="G5045" s="42"/>
      <c r="I5045">
        <f t="shared" si="470"/>
        <v>0</v>
      </c>
      <c r="J5045">
        <f t="shared" si="471"/>
        <v>0</v>
      </c>
      <c r="L5045" s="107"/>
      <c r="M5045" s="110"/>
      <c r="N5045" s="109"/>
      <c r="P5045" s="38">
        <f t="shared" si="468"/>
        <v>0</v>
      </c>
      <c r="Q5045" s="105">
        <f t="shared" si="473"/>
        <v>0</v>
      </c>
      <c r="R5045" s="38">
        <f t="shared" si="469"/>
        <v>0</v>
      </c>
      <c r="S5045" s="40" t="str">
        <f t="shared" si="472"/>
        <v/>
      </c>
    </row>
    <row r="5046" spans="1:19">
      <c r="A5046" s="33"/>
      <c r="B5046" s="34"/>
      <c r="C5046" s="33"/>
      <c r="D5046" s="33"/>
      <c r="E5046" s="33"/>
      <c r="F5046" s="42"/>
      <c r="G5046" s="42"/>
      <c r="I5046">
        <f t="shared" si="470"/>
        <v>0</v>
      </c>
      <c r="J5046">
        <f t="shared" si="471"/>
        <v>0</v>
      </c>
      <c r="L5046" s="107"/>
      <c r="M5046" s="110"/>
      <c r="N5046" s="109"/>
      <c r="P5046" s="38">
        <f t="shared" si="468"/>
        <v>0</v>
      </c>
      <c r="Q5046" s="105">
        <f t="shared" si="473"/>
        <v>0</v>
      </c>
      <c r="R5046" s="38">
        <f t="shared" si="469"/>
        <v>0</v>
      </c>
      <c r="S5046" s="40" t="str">
        <f t="shared" si="472"/>
        <v/>
      </c>
    </row>
    <row r="5047" spans="1:19">
      <c r="A5047" s="33"/>
      <c r="B5047" s="34"/>
      <c r="C5047" s="33"/>
      <c r="D5047" s="33"/>
      <c r="E5047" s="33"/>
      <c r="F5047" s="42"/>
      <c r="G5047" s="42"/>
      <c r="I5047">
        <f t="shared" si="470"/>
        <v>0</v>
      </c>
      <c r="J5047">
        <f t="shared" si="471"/>
        <v>0</v>
      </c>
      <c r="L5047" s="107"/>
      <c r="M5047" s="110"/>
      <c r="N5047" s="109"/>
      <c r="P5047" s="38">
        <f t="shared" ref="P5047:P5110" si="474">I5047*L5047/1000</f>
        <v>0</v>
      </c>
      <c r="Q5047" s="105">
        <f t="shared" si="473"/>
        <v>0</v>
      </c>
      <c r="R5047" s="38">
        <f t="shared" ref="R5047:R5110" si="475">J5047*N5047/1000</f>
        <v>0</v>
      </c>
      <c r="S5047" s="40" t="str">
        <f t="shared" si="472"/>
        <v/>
      </c>
    </row>
    <row r="5048" spans="1:19">
      <c r="A5048" s="33"/>
      <c r="B5048" s="34"/>
      <c r="C5048" s="33"/>
      <c r="D5048" s="33"/>
      <c r="E5048" s="33"/>
      <c r="F5048" s="42"/>
      <c r="G5048" s="42"/>
      <c r="I5048">
        <f t="shared" ref="I5048:I5111" si="476">IF(OR(E5048="R",E5048="E"),D5048,IF(D5048&gt;=E5048,D5048-E5048,0))</f>
        <v>0</v>
      </c>
      <c r="J5048">
        <f t="shared" ref="J5048:J5111" si="477">IF(OR(E5048="R",E5048="E"),0,IF(E5048&gt;D5048,E5048-D5048,0))</f>
        <v>0</v>
      </c>
      <c r="L5048" s="107"/>
      <c r="M5048" s="110"/>
      <c r="N5048" s="109"/>
      <c r="P5048" s="38">
        <f t="shared" si="474"/>
        <v>0</v>
      </c>
      <c r="Q5048" s="105">
        <f t="shared" si="473"/>
        <v>0</v>
      </c>
      <c r="R5048" s="38">
        <f t="shared" si="475"/>
        <v>0</v>
      </c>
      <c r="S5048" s="40" t="str">
        <f t="shared" si="472"/>
        <v/>
      </c>
    </row>
    <row r="5049" spans="1:19">
      <c r="A5049" s="33"/>
      <c r="B5049" s="34"/>
      <c r="C5049" s="33"/>
      <c r="D5049" s="33"/>
      <c r="E5049" s="33"/>
      <c r="F5049" s="42"/>
      <c r="G5049" s="42"/>
      <c r="I5049">
        <f t="shared" si="476"/>
        <v>0</v>
      </c>
      <c r="J5049">
        <f t="shared" si="477"/>
        <v>0</v>
      </c>
      <c r="L5049" s="107"/>
      <c r="M5049" s="110"/>
      <c r="N5049" s="109"/>
      <c r="P5049" s="38">
        <f t="shared" si="474"/>
        <v>0</v>
      </c>
      <c r="Q5049" s="105">
        <f t="shared" si="473"/>
        <v>0</v>
      </c>
      <c r="R5049" s="38">
        <f t="shared" si="475"/>
        <v>0</v>
      </c>
      <c r="S5049" s="40" t="str">
        <f t="shared" si="472"/>
        <v/>
      </c>
    </row>
    <row r="5050" spans="1:19">
      <c r="A5050" s="33"/>
      <c r="B5050" s="34"/>
      <c r="C5050" s="33"/>
      <c r="D5050" s="33"/>
      <c r="E5050" s="33"/>
      <c r="F5050" s="42"/>
      <c r="G5050" s="42"/>
      <c r="I5050">
        <f t="shared" si="476"/>
        <v>0</v>
      </c>
      <c r="J5050">
        <f t="shared" si="477"/>
        <v>0</v>
      </c>
      <c r="L5050" s="107"/>
      <c r="M5050" s="110"/>
      <c r="N5050" s="109"/>
      <c r="P5050" s="38">
        <f t="shared" si="474"/>
        <v>0</v>
      </c>
      <c r="Q5050" s="105">
        <f t="shared" si="473"/>
        <v>0</v>
      </c>
      <c r="R5050" s="38">
        <f t="shared" si="475"/>
        <v>0</v>
      </c>
      <c r="S5050" s="40" t="str">
        <f t="shared" si="472"/>
        <v/>
      </c>
    </row>
    <row r="5051" spans="1:19">
      <c r="A5051" s="33"/>
      <c r="B5051" s="34"/>
      <c r="C5051" s="33"/>
      <c r="D5051" s="33"/>
      <c r="E5051" s="33"/>
      <c r="F5051" s="42"/>
      <c r="G5051" s="42"/>
      <c r="I5051">
        <f t="shared" si="476"/>
        <v>0</v>
      </c>
      <c r="J5051">
        <f t="shared" si="477"/>
        <v>0</v>
      </c>
      <c r="L5051" s="107"/>
      <c r="M5051" s="110"/>
      <c r="N5051" s="109"/>
      <c r="P5051" s="38">
        <f t="shared" si="474"/>
        <v>0</v>
      </c>
      <c r="Q5051" s="105">
        <f t="shared" si="473"/>
        <v>0</v>
      </c>
      <c r="R5051" s="38">
        <f t="shared" si="475"/>
        <v>0</v>
      </c>
      <c r="S5051" s="40" t="str">
        <f t="shared" si="472"/>
        <v/>
      </c>
    </row>
    <row r="5052" spans="1:19">
      <c r="A5052" s="33"/>
      <c r="B5052" s="34"/>
      <c r="C5052" s="33"/>
      <c r="D5052" s="33"/>
      <c r="E5052" s="33"/>
      <c r="F5052" s="42"/>
      <c r="G5052" s="42"/>
      <c r="I5052">
        <f t="shared" si="476"/>
        <v>0</v>
      </c>
      <c r="J5052">
        <f t="shared" si="477"/>
        <v>0</v>
      </c>
      <c r="L5052" s="107"/>
      <c r="M5052" s="110"/>
      <c r="N5052" s="109"/>
      <c r="P5052" s="38">
        <f t="shared" si="474"/>
        <v>0</v>
      </c>
      <c r="Q5052" s="105">
        <f t="shared" si="473"/>
        <v>0</v>
      </c>
      <c r="R5052" s="38">
        <f t="shared" si="475"/>
        <v>0</v>
      </c>
      <c r="S5052" s="40" t="str">
        <f t="shared" si="472"/>
        <v/>
      </c>
    </row>
    <row r="5053" spans="1:19">
      <c r="A5053" s="33"/>
      <c r="B5053" s="34"/>
      <c r="C5053" s="33"/>
      <c r="D5053" s="33"/>
      <c r="E5053" s="33"/>
      <c r="F5053" s="42"/>
      <c r="G5053" s="42"/>
      <c r="I5053">
        <f t="shared" si="476"/>
        <v>0</v>
      </c>
      <c r="J5053">
        <f t="shared" si="477"/>
        <v>0</v>
      </c>
      <c r="L5053" s="107"/>
      <c r="M5053" s="110"/>
      <c r="N5053" s="109"/>
      <c r="P5053" s="38">
        <f t="shared" si="474"/>
        <v>0</v>
      </c>
      <c r="Q5053" s="105">
        <f t="shared" si="473"/>
        <v>0</v>
      </c>
      <c r="R5053" s="38">
        <f t="shared" si="475"/>
        <v>0</v>
      </c>
      <c r="S5053" s="40" t="str">
        <f t="shared" si="472"/>
        <v/>
      </c>
    </row>
    <row r="5054" spans="1:19">
      <c r="A5054" s="33"/>
      <c r="B5054" s="34"/>
      <c r="C5054" s="33"/>
      <c r="D5054" s="33"/>
      <c r="E5054" s="33"/>
      <c r="F5054" s="42"/>
      <c r="G5054" s="42"/>
      <c r="I5054">
        <f t="shared" si="476"/>
        <v>0</v>
      </c>
      <c r="J5054">
        <f t="shared" si="477"/>
        <v>0</v>
      </c>
      <c r="L5054" s="107"/>
      <c r="M5054" s="110"/>
      <c r="N5054" s="109"/>
      <c r="P5054" s="38">
        <f t="shared" si="474"/>
        <v>0</v>
      </c>
      <c r="Q5054" s="105">
        <f t="shared" si="473"/>
        <v>0</v>
      </c>
      <c r="R5054" s="38">
        <f t="shared" si="475"/>
        <v>0</v>
      </c>
      <c r="S5054" s="40" t="str">
        <f t="shared" si="472"/>
        <v/>
      </c>
    </row>
    <row r="5055" spans="1:19">
      <c r="A5055" s="33"/>
      <c r="B5055" s="34"/>
      <c r="C5055" s="33"/>
      <c r="D5055" s="33"/>
      <c r="E5055" s="33"/>
      <c r="F5055" s="42"/>
      <c r="G5055" s="42"/>
      <c r="I5055">
        <f t="shared" si="476"/>
        <v>0</v>
      </c>
      <c r="J5055">
        <f t="shared" si="477"/>
        <v>0</v>
      </c>
      <c r="L5055" s="107"/>
      <c r="M5055" s="110"/>
      <c r="N5055" s="109"/>
      <c r="P5055" s="38">
        <f t="shared" si="474"/>
        <v>0</v>
      </c>
      <c r="Q5055" s="105">
        <f t="shared" si="473"/>
        <v>0</v>
      </c>
      <c r="R5055" s="38">
        <f t="shared" si="475"/>
        <v>0</v>
      </c>
      <c r="S5055" s="40" t="str">
        <f t="shared" si="472"/>
        <v/>
      </c>
    </row>
    <row r="5056" spans="1:19">
      <c r="A5056" s="33"/>
      <c r="B5056" s="34"/>
      <c r="C5056" s="33"/>
      <c r="D5056" s="33"/>
      <c r="E5056" s="33"/>
      <c r="F5056" s="42"/>
      <c r="G5056" s="42"/>
      <c r="I5056">
        <f t="shared" si="476"/>
        <v>0</v>
      </c>
      <c r="J5056">
        <f t="shared" si="477"/>
        <v>0</v>
      </c>
      <c r="L5056" s="107"/>
      <c r="M5056" s="110"/>
      <c r="N5056" s="109"/>
      <c r="P5056" s="38">
        <f t="shared" si="474"/>
        <v>0</v>
      </c>
      <c r="Q5056" s="105">
        <f t="shared" si="473"/>
        <v>0</v>
      </c>
      <c r="R5056" s="38">
        <f t="shared" si="475"/>
        <v>0</v>
      </c>
      <c r="S5056" s="40" t="str">
        <f t="shared" si="472"/>
        <v/>
      </c>
    </row>
    <row r="5057" spans="1:19">
      <c r="A5057" s="33"/>
      <c r="B5057" s="34"/>
      <c r="C5057" s="33"/>
      <c r="D5057" s="33"/>
      <c r="E5057" s="33"/>
      <c r="F5057" s="42"/>
      <c r="G5057" s="42"/>
      <c r="I5057">
        <f t="shared" si="476"/>
        <v>0</v>
      </c>
      <c r="J5057">
        <f t="shared" si="477"/>
        <v>0</v>
      </c>
      <c r="L5057" s="107"/>
      <c r="M5057" s="110"/>
      <c r="N5057" s="109"/>
      <c r="P5057" s="38">
        <f t="shared" si="474"/>
        <v>0</v>
      </c>
      <c r="Q5057" s="105">
        <f t="shared" si="473"/>
        <v>0</v>
      </c>
      <c r="R5057" s="38">
        <f t="shared" si="475"/>
        <v>0</v>
      </c>
      <c r="S5057" s="40" t="str">
        <f t="shared" si="472"/>
        <v/>
      </c>
    </row>
    <row r="5058" spans="1:19">
      <c r="A5058" s="33"/>
      <c r="B5058" s="34"/>
      <c r="C5058" s="33"/>
      <c r="D5058" s="33"/>
      <c r="E5058" s="33"/>
      <c r="F5058" s="42"/>
      <c r="G5058" s="42"/>
      <c r="I5058">
        <f t="shared" si="476"/>
        <v>0</v>
      </c>
      <c r="J5058">
        <f t="shared" si="477"/>
        <v>0</v>
      </c>
      <c r="L5058" s="107"/>
      <c r="M5058" s="110"/>
      <c r="N5058" s="109"/>
      <c r="P5058" s="38">
        <f t="shared" si="474"/>
        <v>0</v>
      </c>
      <c r="Q5058" s="105">
        <f t="shared" si="473"/>
        <v>0</v>
      </c>
      <c r="R5058" s="38">
        <f t="shared" si="475"/>
        <v>0</v>
      </c>
      <c r="S5058" s="40" t="str">
        <f t="shared" si="472"/>
        <v/>
      </c>
    </row>
    <row r="5059" spans="1:19">
      <c r="A5059" s="33"/>
      <c r="B5059" s="34"/>
      <c r="C5059" s="33"/>
      <c r="D5059" s="33"/>
      <c r="E5059" s="33"/>
      <c r="F5059" s="42"/>
      <c r="G5059" s="42"/>
      <c r="I5059">
        <f t="shared" si="476"/>
        <v>0</v>
      </c>
      <c r="J5059">
        <f t="shared" si="477"/>
        <v>0</v>
      </c>
      <c r="L5059" s="107"/>
      <c r="M5059" s="110"/>
      <c r="N5059" s="109"/>
      <c r="P5059" s="38">
        <f t="shared" si="474"/>
        <v>0</v>
      </c>
      <c r="Q5059" s="105">
        <f t="shared" si="473"/>
        <v>0</v>
      </c>
      <c r="R5059" s="38">
        <f t="shared" si="475"/>
        <v>0</v>
      </c>
      <c r="S5059" s="40" t="str">
        <f t="shared" si="472"/>
        <v/>
      </c>
    </row>
    <row r="5060" spans="1:19">
      <c r="A5060" s="33"/>
      <c r="B5060" s="34"/>
      <c r="C5060" s="33"/>
      <c r="D5060" s="33"/>
      <c r="E5060" s="33"/>
      <c r="F5060" s="42"/>
      <c r="G5060" s="42"/>
      <c r="I5060">
        <f t="shared" si="476"/>
        <v>0</v>
      </c>
      <c r="J5060">
        <f t="shared" si="477"/>
        <v>0</v>
      </c>
      <c r="L5060" s="107"/>
      <c r="M5060" s="110"/>
      <c r="N5060" s="109"/>
      <c r="P5060" s="38">
        <f t="shared" si="474"/>
        <v>0</v>
      </c>
      <c r="Q5060" s="105">
        <f t="shared" si="473"/>
        <v>0</v>
      </c>
      <c r="R5060" s="38">
        <f t="shared" si="475"/>
        <v>0</v>
      </c>
      <c r="S5060" s="40" t="str">
        <f t="shared" si="472"/>
        <v/>
      </c>
    </row>
    <row r="5061" spans="1:19">
      <c r="A5061" s="33"/>
      <c r="B5061" s="34"/>
      <c r="C5061" s="33"/>
      <c r="D5061" s="33"/>
      <c r="E5061" s="33"/>
      <c r="F5061" s="42"/>
      <c r="G5061" s="42"/>
      <c r="I5061">
        <f t="shared" si="476"/>
        <v>0</v>
      </c>
      <c r="J5061">
        <f t="shared" si="477"/>
        <v>0</v>
      </c>
      <c r="L5061" s="107"/>
      <c r="M5061" s="110"/>
      <c r="N5061" s="109"/>
      <c r="P5061" s="38">
        <f t="shared" si="474"/>
        <v>0</v>
      </c>
      <c r="Q5061" s="105">
        <f t="shared" si="473"/>
        <v>0</v>
      </c>
      <c r="R5061" s="38">
        <f t="shared" si="475"/>
        <v>0</v>
      </c>
      <c r="S5061" s="40" t="str">
        <f t="shared" si="472"/>
        <v/>
      </c>
    </row>
    <row r="5062" spans="1:19">
      <c r="A5062" s="33"/>
      <c r="B5062" s="34"/>
      <c r="C5062" s="33"/>
      <c r="D5062" s="33"/>
      <c r="E5062" s="33"/>
      <c r="F5062" s="42"/>
      <c r="G5062" s="42"/>
      <c r="I5062">
        <f t="shared" si="476"/>
        <v>0</v>
      </c>
      <c r="J5062">
        <f t="shared" si="477"/>
        <v>0</v>
      </c>
      <c r="L5062" s="107"/>
      <c r="M5062" s="110"/>
      <c r="N5062" s="109"/>
      <c r="P5062" s="38">
        <f t="shared" si="474"/>
        <v>0</v>
      </c>
      <c r="Q5062" s="105">
        <f t="shared" si="473"/>
        <v>0</v>
      </c>
      <c r="R5062" s="38">
        <f t="shared" si="475"/>
        <v>0</v>
      </c>
      <c r="S5062" s="40" t="str">
        <f t="shared" si="472"/>
        <v/>
      </c>
    </row>
    <row r="5063" spans="1:19">
      <c r="A5063" s="33"/>
      <c r="B5063" s="34"/>
      <c r="C5063" s="33"/>
      <c r="D5063" s="33"/>
      <c r="E5063" s="33"/>
      <c r="F5063" s="42"/>
      <c r="G5063" s="42"/>
      <c r="I5063">
        <f t="shared" si="476"/>
        <v>0</v>
      </c>
      <c r="J5063">
        <f t="shared" si="477"/>
        <v>0</v>
      </c>
      <c r="L5063" s="107"/>
      <c r="M5063" s="110"/>
      <c r="N5063" s="109"/>
      <c r="P5063" s="38">
        <f t="shared" si="474"/>
        <v>0</v>
      </c>
      <c r="Q5063" s="105">
        <f t="shared" si="473"/>
        <v>0</v>
      </c>
      <c r="R5063" s="38">
        <f t="shared" si="475"/>
        <v>0</v>
      </c>
      <c r="S5063" s="40" t="str">
        <f t="shared" ref="S5063:S5126" si="478">IF(C5063=1,SUM(R5063:R5086)-SUM(P5063:P5086),"")</f>
        <v/>
      </c>
    </row>
    <row r="5064" spans="1:19">
      <c r="A5064" s="33"/>
      <c r="B5064" s="34"/>
      <c r="C5064" s="33"/>
      <c r="D5064" s="33"/>
      <c r="E5064" s="33"/>
      <c r="F5064" s="42"/>
      <c r="G5064" s="42"/>
      <c r="I5064">
        <f t="shared" si="476"/>
        <v>0</v>
      </c>
      <c r="J5064">
        <f t="shared" si="477"/>
        <v>0</v>
      </c>
      <c r="L5064" s="107"/>
      <c r="M5064" s="110"/>
      <c r="N5064" s="109"/>
      <c r="P5064" s="38">
        <f t="shared" si="474"/>
        <v>0</v>
      </c>
      <c r="Q5064" s="105">
        <f t="shared" ref="Q5064:Q5127" si="479">I5064*M5064/1000</f>
        <v>0</v>
      </c>
      <c r="R5064" s="38">
        <f t="shared" si="475"/>
        <v>0</v>
      </c>
      <c r="S5064" s="40" t="str">
        <f t="shared" si="478"/>
        <v/>
      </c>
    </row>
    <row r="5065" spans="1:19">
      <c r="A5065" s="33"/>
      <c r="B5065" s="34"/>
      <c r="C5065" s="33"/>
      <c r="D5065" s="33"/>
      <c r="E5065" s="33"/>
      <c r="F5065" s="42"/>
      <c r="G5065" s="42"/>
      <c r="I5065">
        <f t="shared" si="476"/>
        <v>0</v>
      </c>
      <c r="J5065">
        <f t="shared" si="477"/>
        <v>0</v>
      </c>
      <c r="L5065" s="107"/>
      <c r="M5065" s="110"/>
      <c r="N5065" s="109"/>
      <c r="P5065" s="38">
        <f t="shared" si="474"/>
        <v>0</v>
      </c>
      <c r="Q5065" s="105">
        <f t="shared" si="479"/>
        <v>0</v>
      </c>
      <c r="R5065" s="38">
        <f t="shared" si="475"/>
        <v>0</v>
      </c>
      <c r="S5065" s="40" t="str">
        <f t="shared" si="478"/>
        <v/>
      </c>
    </row>
    <row r="5066" spans="1:19">
      <c r="A5066" s="33"/>
      <c r="B5066" s="34"/>
      <c r="C5066" s="33"/>
      <c r="D5066" s="33"/>
      <c r="E5066" s="33"/>
      <c r="F5066" s="42"/>
      <c r="G5066" s="42"/>
      <c r="I5066">
        <f t="shared" si="476"/>
        <v>0</v>
      </c>
      <c r="J5066">
        <f t="shared" si="477"/>
        <v>0</v>
      </c>
      <c r="L5066" s="107"/>
      <c r="M5066" s="110"/>
      <c r="N5066" s="109"/>
      <c r="P5066" s="38">
        <f t="shared" si="474"/>
        <v>0</v>
      </c>
      <c r="Q5066" s="105">
        <f t="shared" si="479"/>
        <v>0</v>
      </c>
      <c r="R5066" s="38">
        <f t="shared" si="475"/>
        <v>0</v>
      </c>
      <c r="S5066" s="40" t="str">
        <f t="shared" si="478"/>
        <v/>
      </c>
    </row>
    <row r="5067" spans="1:19">
      <c r="A5067" s="33"/>
      <c r="B5067" s="34"/>
      <c r="C5067" s="33"/>
      <c r="D5067" s="33"/>
      <c r="E5067" s="33"/>
      <c r="F5067" s="42"/>
      <c r="G5067" s="42"/>
      <c r="I5067">
        <f t="shared" si="476"/>
        <v>0</v>
      </c>
      <c r="J5067">
        <f t="shared" si="477"/>
        <v>0</v>
      </c>
      <c r="L5067" s="107"/>
      <c r="M5067" s="110"/>
      <c r="N5067" s="109"/>
      <c r="P5067" s="38">
        <f t="shared" si="474"/>
        <v>0</v>
      </c>
      <c r="Q5067" s="105">
        <f t="shared" si="479"/>
        <v>0</v>
      </c>
      <c r="R5067" s="38">
        <f t="shared" si="475"/>
        <v>0</v>
      </c>
      <c r="S5067" s="40" t="str">
        <f t="shared" si="478"/>
        <v/>
      </c>
    </row>
    <row r="5068" spans="1:19">
      <c r="A5068" s="33"/>
      <c r="B5068" s="34"/>
      <c r="C5068" s="33"/>
      <c r="D5068" s="33"/>
      <c r="E5068" s="33"/>
      <c r="F5068" s="42"/>
      <c r="G5068" s="42"/>
      <c r="I5068">
        <f t="shared" si="476"/>
        <v>0</v>
      </c>
      <c r="J5068">
        <f t="shared" si="477"/>
        <v>0</v>
      </c>
      <c r="L5068" s="107"/>
      <c r="M5068" s="110"/>
      <c r="N5068" s="109"/>
      <c r="P5068" s="38">
        <f t="shared" si="474"/>
        <v>0</v>
      </c>
      <c r="Q5068" s="105">
        <f t="shared" si="479"/>
        <v>0</v>
      </c>
      <c r="R5068" s="38">
        <f t="shared" si="475"/>
        <v>0</v>
      </c>
      <c r="S5068" s="40" t="str">
        <f t="shared" si="478"/>
        <v/>
      </c>
    </row>
    <row r="5069" spans="1:19">
      <c r="A5069" s="33"/>
      <c r="B5069" s="34"/>
      <c r="C5069" s="33"/>
      <c r="D5069" s="33"/>
      <c r="E5069" s="33"/>
      <c r="F5069" s="42"/>
      <c r="G5069" s="42"/>
      <c r="I5069">
        <f t="shared" si="476"/>
        <v>0</v>
      </c>
      <c r="J5069">
        <f t="shared" si="477"/>
        <v>0</v>
      </c>
      <c r="L5069" s="107"/>
      <c r="M5069" s="110"/>
      <c r="N5069" s="109"/>
      <c r="P5069" s="38">
        <f t="shared" si="474"/>
        <v>0</v>
      </c>
      <c r="Q5069" s="105">
        <f t="shared" si="479"/>
        <v>0</v>
      </c>
      <c r="R5069" s="38">
        <f t="shared" si="475"/>
        <v>0</v>
      </c>
      <c r="S5069" s="40" t="str">
        <f t="shared" si="478"/>
        <v/>
      </c>
    </row>
    <row r="5070" spans="1:19">
      <c r="A5070" s="33"/>
      <c r="B5070" s="34"/>
      <c r="C5070" s="33"/>
      <c r="D5070" s="33"/>
      <c r="E5070" s="33"/>
      <c r="F5070" s="42"/>
      <c r="G5070" s="42"/>
      <c r="I5070">
        <f t="shared" si="476"/>
        <v>0</v>
      </c>
      <c r="J5070">
        <f t="shared" si="477"/>
        <v>0</v>
      </c>
      <c r="L5070" s="107"/>
      <c r="M5070" s="110"/>
      <c r="N5070" s="109"/>
      <c r="P5070" s="38">
        <f t="shared" si="474"/>
        <v>0</v>
      </c>
      <c r="Q5070" s="105">
        <f t="shared" si="479"/>
        <v>0</v>
      </c>
      <c r="R5070" s="38">
        <f t="shared" si="475"/>
        <v>0</v>
      </c>
      <c r="S5070" s="40" t="str">
        <f t="shared" si="478"/>
        <v/>
      </c>
    </row>
    <row r="5071" spans="1:19">
      <c r="A5071" s="33"/>
      <c r="B5071" s="34"/>
      <c r="C5071" s="33"/>
      <c r="D5071" s="33"/>
      <c r="E5071" s="33"/>
      <c r="F5071" s="42"/>
      <c r="G5071" s="42"/>
      <c r="I5071">
        <f t="shared" si="476"/>
        <v>0</v>
      </c>
      <c r="J5071">
        <f t="shared" si="477"/>
        <v>0</v>
      </c>
      <c r="L5071" s="107"/>
      <c r="M5071" s="110"/>
      <c r="N5071" s="109"/>
      <c r="P5071" s="38">
        <f t="shared" si="474"/>
        <v>0</v>
      </c>
      <c r="Q5071" s="105">
        <f t="shared" si="479"/>
        <v>0</v>
      </c>
      <c r="R5071" s="38">
        <f t="shared" si="475"/>
        <v>0</v>
      </c>
      <c r="S5071" s="40" t="str">
        <f t="shared" si="478"/>
        <v/>
      </c>
    </row>
    <row r="5072" spans="1:19">
      <c r="A5072" s="33"/>
      <c r="B5072" s="34"/>
      <c r="C5072" s="33"/>
      <c r="D5072" s="33"/>
      <c r="E5072" s="33"/>
      <c r="F5072" s="42"/>
      <c r="G5072" s="42"/>
      <c r="I5072">
        <f t="shared" si="476"/>
        <v>0</v>
      </c>
      <c r="J5072">
        <f t="shared" si="477"/>
        <v>0</v>
      </c>
      <c r="L5072" s="107"/>
      <c r="M5072" s="110"/>
      <c r="N5072" s="109"/>
      <c r="P5072" s="38">
        <f t="shared" si="474"/>
        <v>0</v>
      </c>
      <c r="Q5072" s="105">
        <f t="shared" si="479"/>
        <v>0</v>
      </c>
      <c r="R5072" s="38">
        <f t="shared" si="475"/>
        <v>0</v>
      </c>
      <c r="S5072" s="40" t="str">
        <f t="shared" si="478"/>
        <v/>
      </c>
    </row>
    <row r="5073" spans="1:19">
      <c r="A5073" s="33"/>
      <c r="B5073" s="34"/>
      <c r="C5073" s="33"/>
      <c r="D5073" s="33"/>
      <c r="E5073" s="33"/>
      <c r="F5073" s="42"/>
      <c r="G5073" s="42"/>
      <c r="I5073">
        <f t="shared" si="476"/>
        <v>0</v>
      </c>
      <c r="J5073">
        <f t="shared" si="477"/>
        <v>0</v>
      </c>
      <c r="L5073" s="107"/>
      <c r="M5073" s="110"/>
      <c r="N5073" s="109"/>
      <c r="P5073" s="38">
        <f t="shared" si="474"/>
        <v>0</v>
      </c>
      <c r="Q5073" s="105">
        <f t="shared" si="479"/>
        <v>0</v>
      </c>
      <c r="R5073" s="38">
        <f t="shared" si="475"/>
        <v>0</v>
      </c>
      <c r="S5073" s="40" t="str">
        <f t="shared" si="478"/>
        <v/>
      </c>
    </row>
    <row r="5074" spans="1:19">
      <c r="A5074" s="33"/>
      <c r="B5074" s="34"/>
      <c r="C5074" s="33"/>
      <c r="D5074" s="33"/>
      <c r="E5074" s="33"/>
      <c r="F5074" s="42"/>
      <c r="G5074" s="42"/>
      <c r="I5074">
        <f t="shared" si="476"/>
        <v>0</v>
      </c>
      <c r="J5074">
        <f t="shared" si="477"/>
        <v>0</v>
      </c>
      <c r="L5074" s="107"/>
      <c r="M5074" s="110"/>
      <c r="N5074" s="109"/>
      <c r="P5074" s="38">
        <f t="shared" si="474"/>
        <v>0</v>
      </c>
      <c r="Q5074" s="105">
        <f t="shared" si="479"/>
        <v>0</v>
      </c>
      <c r="R5074" s="38">
        <f t="shared" si="475"/>
        <v>0</v>
      </c>
      <c r="S5074" s="40" t="str">
        <f t="shared" si="478"/>
        <v/>
      </c>
    </row>
    <row r="5075" spans="1:19">
      <c r="A5075" s="33"/>
      <c r="B5075" s="34"/>
      <c r="C5075" s="33"/>
      <c r="D5075" s="33"/>
      <c r="E5075" s="33"/>
      <c r="F5075" s="42"/>
      <c r="G5075" s="42"/>
      <c r="I5075">
        <f t="shared" si="476"/>
        <v>0</v>
      </c>
      <c r="J5075">
        <f t="shared" si="477"/>
        <v>0</v>
      </c>
      <c r="L5075" s="107"/>
      <c r="M5075" s="110"/>
      <c r="N5075" s="109"/>
      <c r="P5075" s="38">
        <f t="shared" si="474"/>
        <v>0</v>
      </c>
      <c r="Q5075" s="105">
        <f t="shared" si="479"/>
        <v>0</v>
      </c>
      <c r="R5075" s="38">
        <f t="shared" si="475"/>
        <v>0</v>
      </c>
      <c r="S5075" s="40" t="str">
        <f t="shared" si="478"/>
        <v/>
      </c>
    </row>
    <row r="5076" spans="1:19">
      <c r="A5076" s="33"/>
      <c r="B5076" s="34"/>
      <c r="C5076" s="33"/>
      <c r="D5076" s="33"/>
      <c r="E5076" s="33"/>
      <c r="F5076" s="42"/>
      <c r="G5076" s="42"/>
      <c r="I5076">
        <f t="shared" si="476"/>
        <v>0</v>
      </c>
      <c r="J5076">
        <f t="shared" si="477"/>
        <v>0</v>
      </c>
      <c r="L5076" s="107"/>
      <c r="M5076" s="110"/>
      <c r="N5076" s="109"/>
      <c r="P5076" s="38">
        <f t="shared" si="474"/>
        <v>0</v>
      </c>
      <c r="Q5076" s="105">
        <f t="shared" si="479"/>
        <v>0</v>
      </c>
      <c r="R5076" s="38">
        <f t="shared" si="475"/>
        <v>0</v>
      </c>
      <c r="S5076" s="40" t="str">
        <f t="shared" si="478"/>
        <v/>
      </c>
    </row>
    <row r="5077" spans="1:19">
      <c r="A5077" s="33"/>
      <c r="B5077" s="34"/>
      <c r="C5077" s="33"/>
      <c r="D5077" s="33"/>
      <c r="E5077" s="33"/>
      <c r="F5077" s="42"/>
      <c r="G5077" s="42"/>
      <c r="I5077">
        <f t="shared" si="476"/>
        <v>0</v>
      </c>
      <c r="J5077">
        <f t="shared" si="477"/>
        <v>0</v>
      </c>
      <c r="L5077" s="107"/>
      <c r="M5077" s="110"/>
      <c r="N5077" s="109"/>
      <c r="P5077" s="38">
        <f t="shared" si="474"/>
        <v>0</v>
      </c>
      <c r="Q5077" s="105">
        <f t="shared" si="479"/>
        <v>0</v>
      </c>
      <c r="R5077" s="38">
        <f t="shared" si="475"/>
        <v>0</v>
      </c>
      <c r="S5077" s="40" t="str">
        <f t="shared" si="478"/>
        <v/>
      </c>
    </row>
    <row r="5078" spans="1:19">
      <c r="A5078" s="33"/>
      <c r="B5078" s="34"/>
      <c r="C5078" s="33"/>
      <c r="D5078" s="33"/>
      <c r="E5078" s="33"/>
      <c r="F5078" s="42"/>
      <c r="G5078" s="42"/>
      <c r="I5078">
        <f t="shared" si="476"/>
        <v>0</v>
      </c>
      <c r="J5078">
        <f t="shared" si="477"/>
        <v>0</v>
      </c>
      <c r="L5078" s="107"/>
      <c r="M5078" s="110"/>
      <c r="N5078" s="109"/>
      <c r="P5078" s="38">
        <f t="shared" si="474"/>
        <v>0</v>
      </c>
      <c r="Q5078" s="105">
        <f t="shared" si="479"/>
        <v>0</v>
      </c>
      <c r="R5078" s="38">
        <f t="shared" si="475"/>
        <v>0</v>
      </c>
      <c r="S5078" s="40" t="str">
        <f t="shared" si="478"/>
        <v/>
      </c>
    </row>
    <row r="5079" spans="1:19">
      <c r="A5079" s="33"/>
      <c r="B5079" s="34"/>
      <c r="C5079" s="33"/>
      <c r="D5079" s="33"/>
      <c r="E5079" s="33"/>
      <c r="F5079" s="42"/>
      <c r="G5079" s="42"/>
      <c r="I5079">
        <f t="shared" si="476"/>
        <v>0</v>
      </c>
      <c r="J5079">
        <f t="shared" si="477"/>
        <v>0</v>
      </c>
      <c r="L5079" s="107"/>
      <c r="M5079" s="110"/>
      <c r="N5079" s="109"/>
      <c r="P5079" s="38">
        <f t="shared" si="474"/>
        <v>0</v>
      </c>
      <c r="Q5079" s="105">
        <f t="shared" si="479"/>
        <v>0</v>
      </c>
      <c r="R5079" s="38">
        <f t="shared" si="475"/>
        <v>0</v>
      </c>
      <c r="S5079" s="40" t="str">
        <f t="shared" si="478"/>
        <v/>
      </c>
    </row>
    <row r="5080" spans="1:19">
      <c r="A5080" s="33"/>
      <c r="B5080" s="34"/>
      <c r="C5080" s="33"/>
      <c r="D5080" s="33"/>
      <c r="E5080" s="33"/>
      <c r="F5080" s="42"/>
      <c r="G5080" s="42"/>
      <c r="I5080">
        <f t="shared" si="476"/>
        <v>0</v>
      </c>
      <c r="J5080">
        <f t="shared" si="477"/>
        <v>0</v>
      </c>
      <c r="L5080" s="107"/>
      <c r="M5080" s="110"/>
      <c r="N5080" s="109"/>
      <c r="P5080" s="38">
        <f t="shared" si="474"/>
        <v>0</v>
      </c>
      <c r="Q5080" s="105">
        <f t="shared" si="479"/>
        <v>0</v>
      </c>
      <c r="R5080" s="38">
        <f t="shared" si="475"/>
        <v>0</v>
      </c>
      <c r="S5080" s="40" t="str">
        <f t="shared" si="478"/>
        <v/>
      </c>
    </row>
    <row r="5081" spans="1:19">
      <c r="A5081" s="33"/>
      <c r="B5081" s="34"/>
      <c r="C5081" s="33"/>
      <c r="D5081" s="33"/>
      <c r="E5081" s="33"/>
      <c r="F5081" s="42"/>
      <c r="G5081" s="42"/>
      <c r="I5081">
        <f t="shared" si="476"/>
        <v>0</v>
      </c>
      <c r="J5081">
        <f t="shared" si="477"/>
        <v>0</v>
      </c>
      <c r="L5081" s="107"/>
      <c r="M5081" s="110"/>
      <c r="N5081" s="109"/>
      <c r="P5081" s="38">
        <f t="shared" si="474"/>
        <v>0</v>
      </c>
      <c r="Q5081" s="105">
        <f t="shared" si="479"/>
        <v>0</v>
      </c>
      <c r="R5081" s="38">
        <f t="shared" si="475"/>
        <v>0</v>
      </c>
      <c r="S5081" s="40" t="str">
        <f t="shared" si="478"/>
        <v/>
      </c>
    </row>
    <row r="5082" spans="1:19">
      <c r="A5082" s="33"/>
      <c r="B5082" s="34"/>
      <c r="C5082" s="33"/>
      <c r="D5082" s="33"/>
      <c r="E5082" s="33"/>
      <c r="F5082" s="42"/>
      <c r="G5082" s="42"/>
      <c r="I5082">
        <f t="shared" si="476"/>
        <v>0</v>
      </c>
      <c r="J5082">
        <f t="shared" si="477"/>
        <v>0</v>
      </c>
      <c r="L5082" s="107"/>
      <c r="M5082" s="110"/>
      <c r="N5082" s="109"/>
      <c r="P5082" s="38">
        <f t="shared" si="474"/>
        <v>0</v>
      </c>
      <c r="Q5082" s="105">
        <f t="shared" si="479"/>
        <v>0</v>
      </c>
      <c r="R5082" s="38">
        <f t="shared" si="475"/>
        <v>0</v>
      </c>
      <c r="S5082" s="40" t="str">
        <f t="shared" si="478"/>
        <v/>
      </c>
    </row>
    <row r="5083" spans="1:19">
      <c r="A5083" s="33"/>
      <c r="B5083" s="34"/>
      <c r="C5083" s="33"/>
      <c r="D5083" s="33"/>
      <c r="E5083" s="33"/>
      <c r="F5083" s="42"/>
      <c r="G5083" s="42"/>
      <c r="I5083">
        <f t="shared" si="476"/>
        <v>0</v>
      </c>
      <c r="J5083">
        <f t="shared" si="477"/>
        <v>0</v>
      </c>
      <c r="L5083" s="107"/>
      <c r="M5083" s="110"/>
      <c r="N5083" s="109"/>
      <c r="P5083" s="38">
        <f t="shared" si="474"/>
        <v>0</v>
      </c>
      <c r="Q5083" s="105">
        <f t="shared" si="479"/>
        <v>0</v>
      </c>
      <c r="R5083" s="38">
        <f t="shared" si="475"/>
        <v>0</v>
      </c>
      <c r="S5083" s="40" t="str">
        <f t="shared" si="478"/>
        <v/>
      </c>
    </row>
    <row r="5084" spans="1:19">
      <c r="A5084" s="33"/>
      <c r="B5084" s="34"/>
      <c r="C5084" s="33"/>
      <c r="D5084" s="33"/>
      <c r="E5084" s="33"/>
      <c r="F5084" s="42"/>
      <c r="G5084" s="42"/>
      <c r="I5084">
        <f t="shared" si="476"/>
        <v>0</v>
      </c>
      <c r="J5084">
        <f t="shared" si="477"/>
        <v>0</v>
      </c>
      <c r="L5084" s="107"/>
      <c r="M5084" s="110"/>
      <c r="N5084" s="109"/>
      <c r="P5084" s="38">
        <f t="shared" si="474"/>
        <v>0</v>
      </c>
      <c r="Q5084" s="105">
        <f t="shared" si="479"/>
        <v>0</v>
      </c>
      <c r="R5084" s="38">
        <f t="shared" si="475"/>
        <v>0</v>
      </c>
      <c r="S5084" s="40" t="str">
        <f t="shared" si="478"/>
        <v/>
      </c>
    </row>
    <row r="5085" spans="1:19">
      <c r="A5085" s="33"/>
      <c r="B5085" s="34"/>
      <c r="C5085" s="33"/>
      <c r="D5085" s="33"/>
      <c r="E5085" s="33"/>
      <c r="F5085" s="42"/>
      <c r="G5085" s="42"/>
      <c r="I5085">
        <f t="shared" si="476"/>
        <v>0</v>
      </c>
      <c r="J5085">
        <f t="shared" si="477"/>
        <v>0</v>
      </c>
      <c r="L5085" s="107"/>
      <c r="M5085" s="110"/>
      <c r="N5085" s="109"/>
      <c r="P5085" s="38">
        <f t="shared" si="474"/>
        <v>0</v>
      </c>
      <c r="Q5085" s="105">
        <f t="shared" si="479"/>
        <v>0</v>
      </c>
      <c r="R5085" s="38">
        <f t="shared" si="475"/>
        <v>0</v>
      </c>
      <c r="S5085" s="40" t="str">
        <f t="shared" si="478"/>
        <v/>
      </c>
    </row>
    <row r="5086" spans="1:19">
      <c r="A5086" s="33"/>
      <c r="B5086" s="34"/>
      <c r="C5086" s="33"/>
      <c r="D5086" s="33"/>
      <c r="E5086" s="33"/>
      <c r="F5086" s="42"/>
      <c r="G5086" s="42"/>
      <c r="I5086">
        <f t="shared" si="476"/>
        <v>0</v>
      </c>
      <c r="J5086">
        <f t="shared" si="477"/>
        <v>0</v>
      </c>
      <c r="L5086" s="107"/>
      <c r="M5086" s="110"/>
      <c r="N5086" s="109"/>
      <c r="P5086" s="38">
        <f t="shared" si="474"/>
        <v>0</v>
      </c>
      <c r="Q5086" s="105">
        <f t="shared" si="479"/>
        <v>0</v>
      </c>
      <c r="R5086" s="38">
        <f t="shared" si="475"/>
        <v>0</v>
      </c>
      <c r="S5086" s="40" t="str">
        <f t="shared" si="478"/>
        <v/>
      </c>
    </row>
    <row r="5087" spans="1:19">
      <c r="A5087" s="33"/>
      <c r="B5087" s="34"/>
      <c r="C5087" s="33"/>
      <c r="D5087" s="33"/>
      <c r="E5087" s="33"/>
      <c r="F5087" s="42"/>
      <c r="G5087" s="42"/>
      <c r="I5087">
        <f t="shared" si="476"/>
        <v>0</v>
      </c>
      <c r="J5087">
        <f t="shared" si="477"/>
        <v>0</v>
      </c>
      <c r="L5087" s="107"/>
      <c r="M5087" s="110"/>
      <c r="N5087" s="109"/>
      <c r="P5087" s="38">
        <f t="shared" si="474"/>
        <v>0</v>
      </c>
      <c r="Q5087" s="105">
        <f t="shared" si="479"/>
        <v>0</v>
      </c>
      <c r="R5087" s="38">
        <f t="shared" si="475"/>
        <v>0</v>
      </c>
      <c r="S5087" s="40" t="str">
        <f t="shared" si="478"/>
        <v/>
      </c>
    </row>
    <row r="5088" spans="1:19">
      <c r="A5088" s="33"/>
      <c r="B5088" s="34"/>
      <c r="C5088" s="33"/>
      <c r="D5088" s="33"/>
      <c r="E5088" s="33"/>
      <c r="F5088" s="42"/>
      <c r="G5088" s="42"/>
      <c r="I5088">
        <f t="shared" si="476"/>
        <v>0</v>
      </c>
      <c r="J5088">
        <f t="shared" si="477"/>
        <v>0</v>
      </c>
      <c r="L5088" s="107"/>
      <c r="M5088" s="110"/>
      <c r="N5088" s="109"/>
      <c r="P5088" s="38">
        <f t="shared" si="474"/>
        <v>0</v>
      </c>
      <c r="Q5088" s="105">
        <f t="shared" si="479"/>
        <v>0</v>
      </c>
      <c r="R5088" s="38">
        <f t="shared" si="475"/>
        <v>0</v>
      </c>
      <c r="S5088" s="40" t="str">
        <f t="shared" si="478"/>
        <v/>
      </c>
    </row>
    <row r="5089" spans="1:19">
      <c r="A5089" s="33"/>
      <c r="B5089" s="34"/>
      <c r="C5089" s="33"/>
      <c r="D5089" s="33"/>
      <c r="E5089" s="33"/>
      <c r="F5089" s="42"/>
      <c r="G5089" s="42"/>
      <c r="I5089">
        <f t="shared" si="476"/>
        <v>0</v>
      </c>
      <c r="J5089">
        <f t="shared" si="477"/>
        <v>0</v>
      </c>
      <c r="L5089" s="107"/>
      <c r="M5089" s="110"/>
      <c r="N5089" s="109"/>
      <c r="P5089" s="38">
        <f t="shared" si="474"/>
        <v>0</v>
      </c>
      <c r="Q5089" s="105">
        <f t="shared" si="479"/>
        <v>0</v>
      </c>
      <c r="R5089" s="38">
        <f t="shared" si="475"/>
        <v>0</v>
      </c>
      <c r="S5089" s="40" t="str">
        <f t="shared" si="478"/>
        <v/>
      </c>
    </row>
    <row r="5090" spans="1:19">
      <c r="A5090" s="33"/>
      <c r="B5090" s="34"/>
      <c r="C5090" s="33"/>
      <c r="D5090" s="33"/>
      <c r="E5090" s="33"/>
      <c r="F5090" s="42"/>
      <c r="G5090" s="42"/>
      <c r="I5090">
        <f t="shared" si="476"/>
        <v>0</v>
      </c>
      <c r="J5090">
        <f t="shared" si="477"/>
        <v>0</v>
      </c>
      <c r="L5090" s="107"/>
      <c r="M5090" s="110"/>
      <c r="N5090" s="109"/>
      <c r="P5090" s="38">
        <f t="shared" si="474"/>
        <v>0</v>
      </c>
      <c r="Q5090" s="105">
        <f t="shared" si="479"/>
        <v>0</v>
      </c>
      <c r="R5090" s="38">
        <f t="shared" si="475"/>
        <v>0</v>
      </c>
      <c r="S5090" s="40" t="str">
        <f t="shared" si="478"/>
        <v/>
      </c>
    </row>
    <row r="5091" spans="1:19">
      <c r="A5091" s="33"/>
      <c r="B5091" s="34"/>
      <c r="C5091" s="33"/>
      <c r="D5091" s="33"/>
      <c r="E5091" s="33"/>
      <c r="F5091" s="42"/>
      <c r="G5091" s="42"/>
      <c r="I5091">
        <f t="shared" si="476"/>
        <v>0</v>
      </c>
      <c r="J5091">
        <f t="shared" si="477"/>
        <v>0</v>
      </c>
      <c r="L5091" s="107"/>
      <c r="M5091" s="110"/>
      <c r="N5091" s="109"/>
      <c r="P5091" s="38">
        <f t="shared" si="474"/>
        <v>0</v>
      </c>
      <c r="Q5091" s="105">
        <f t="shared" si="479"/>
        <v>0</v>
      </c>
      <c r="R5091" s="38">
        <f t="shared" si="475"/>
        <v>0</v>
      </c>
      <c r="S5091" s="40" t="str">
        <f t="shared" si="478"/>
        <v/>
      </c>
    </row>
    <row r="5092" spans="1:19">
      <c r="A5092" s="33"/>
      <c r="B5092" s="34"/>
      <c r="C5092" s="33"/>
      <c r="D5092" s="33"/>
      <c r="E5092" s="33"/>
      <c r="F5092" s="42"/>
      <c r="G5092" s="42"/>
      <c r="I5092">
        <f t="shared" si="476"/>
        <v>0</v>
      </c>
      <c r="J5092">
        <f t="shared" si="477"/>
        <v>0</v>
      </c>
      <c r="L5092" s="107"/>
      <c r="M5092" s="110"/>
      <c r="N5092" s="109"/>
      <c r="P5092" s="38">
        <f t="shared" si="474"/>
        <v>0</v>
      </c>
      <c r="Q5092" s="105">
        <f t="shared" si="479"/>
        <v>0</v>
      </c>
      <c r="R5092" s="38">
        <f t="shared" si="475"/>
        <v>0</v>
      </c>
      <c r="S5092" s="40" t="str">
        <f t="shared" si="478"/>
        <v/>
      </c>
    </row>
    <row r="5093" spans="1:19">
      <c r="A5093" s="33"/>
      <c r="B5093" s="34"/>
      <c r="C5093" s="33"/>
      <c r="D5093" s="33"/>
      <c r="E5093" s="33"/>
      <c r="F5093" s="42"/>
      <c r="G5093" s="42"/>
      <c r="I5093">
        <f t="shared" si="476"/>
        <v>0</v>
      </c>
      <c r="J5093">
        <f t="shared" si="477"/>
        <v>0</v>
      </c>
      <c r="L5093" s="107"/>
      <c r="M5093" s="110"/>
      <c r="N5093" s="109"/>
      <c r="P5093" s="38">
        <f t="shared" si="474"/>
        <v>0</v>
      </c>
      <c r="Q5093" s="105">
        <f t="shared" si="479"/>
        <v>0</v>
      </c>
      <c r="R5093" s="38">
        <f t="shared" si="475"/>
        <v>0</v>
      </c>
      <c r="S5093" s="40" t="str">
        <f t="shared" si="478"/>
        <v/>
      </c>
    </row>
    <row r="5094" spans="1:19">
      <c r="A5094" s="33"/>
      <c r="B5094" s="34"/>
      <c r="C5094" s="33"/>
      <c r="D5094" s="33"/>
      <c r="E5094" s="33"/>
      <c r="F5094" s="42"/>
      <c r="G5094" s="42"/>
      <c r="I5094">
        <f t="shared" si="476"/>
        <v>0</v>
      </c>
      <c r="J5094">
        <f t="shared" si="477"/>
        <v>0</v>
      </c>
      <c r="L5094" s="107"/>
      <c r="M5094" s="110"/>
      <c r="N5094" s="109"/>
      <c r="P5094" s="38">
        <f t="shared" si="474"/>
        <v>0</v>
      </c>
      <c r="Q5094" s="105">
        <f t="shared" si="479"/>
        <v>0</v>
      </c>
      <c r="R5094" s="38">
        <f t="shared" si="475"/>
        <v>0</v>
      </c>
      <c r="S5094" s="40" t="str">
        <f t="shared" si="478"/>
        <v/>
      </c>
    </row>
    <row r="5095" spans="1:19">
      <c r="A5095" s="33"/>
      <c r="B5095" s="34"/>
      <c r="C5095" s="33"/>
      <c r="D5095" s="33"/>
      <c r="E5095" s="33"/>
      <c r="F5095" s="42"/>
      <c r="G5095" s="42"/>
      <c r="I5095">
        <f t="shared" si="476"/>
        <v>0</v>
      </c>
      <c r="J5095">
        <f t="shared" si="477"/>
        <v>0</v>
      </c>
      <c r="L5095" s="107"/>
      <c r="M5095" s="110"/>
      <c r="N5095" s="109"/>
      <c r="P5095" s="38">
        <f t="shared" si="474"/>
        <v>0</v>
      </c>
      <c r="Q5095" s="105">
        <f t="shared" si="479"/>
        <v>0</v>
      </c>
      <c r="R5095" s="38">
        <f t="shared" si="475"/>
        <v>0</v>
      </c>
      <c r="S5095" s="40" t="str">
        <f t="shared" si="478"/>
        <v/>
      </c>
    </row>
    <row r="5096" spans="1:19">
      <c r="A5096" s="33"/>
      <c r="B5096" s="34"/>
      <c r="C5096" s="33"/>
      <c r="D5096" s="33"/>
      <c r="E5096" s="33"/>
      <c r="F5096" s="42"/>
      <c r="G5096" s="42"/>
      <c r="I5096">
        <f t="shared" si="476"/>
        <v>0</v>
      </c>
      <c r="J5096">
        <f t="shared" si="477"/>
        <v>0</v>
      </c>
      <c r="L5096" s="107"/>
      <c r="M5096" s="110"/>
      <c r="N5096" s="109"/>
      <c r="P5096" s="38">
        <f t="shared" si="474"/>
        <v>0</v>
      </c>
      <c r="Q5096" s="105">
        <f t="shared" si="479"/>
        <v>0</v>
      </c>
      <c r="R5096" s="38">
        <f t="shared" si="475"/>
        <v>0</v>
      </c>
      <c r="S5096" s="40" t="str">
        <f t="shared" si="478"/>
        <v/>
      </c>
    </row>
    <row r="5097" spans="1:19">
      <c r="A5097" s="33"/>
      <c r="B5097" s="34"/>
      <c r="C5097" s="33"/>
      <c r="D5097" s="33"/>
      <c r="E5097" s="33"/>
      <c r="F5097" s="42"/>
      <c r="G5097" s="42"/>
      <c r="I5097">
        <f t="shared" si="476"/>
        <v>0</v>
      </c>
      <c r="J5097">
        <f t="shared" si="477"/>
        <v>0</v>
      </c>
      <c r="L5097" s="107"/>
      <c r="M5097" s="110"/>
      <c r="N5097" s="109"/>
      <c r="P5097" s="38">
        <f t="shared" si="474"/>
        <v>0</v>
      </c>
      <c r="Q5097" s="105">
        <f t="shared" si="479"/>
        <v>0</v>
      </c>
      <c r="R5097" s="38">
        <f t="shared" si="475"/>
        <v>0</v>
      </c>
      <c r="S5097" s="40" t="str">
        <f t="shared" si="478"/>
        <v/>
      </c>
    </row>
    <row r="5098" spans="1:19">
      <c r="A5098" s="33"/>
      <c r="B5098" s="34"/>
      <c r="C5098" s="33"/>
      <c r="D5098" s="33"/>
      <c r="E5098" s="33"/>
      <c r="F5098" s="42"/>
      <c r="G5098" s="42"/>
      <c r="I5098">
        <f t="shared" si="476"/>
        <v>0</v>
      </c>
      <c r="J5098">
        <f t="shared" si="477"/>
        <v>0</v>
      </c>
      <c r="L5098" s="107"/>
      <c r="M5098" s="110"/>
      <c r="N5098" s="109"/>
      <c r="P5098" s="38">
        <f t="shared" si="474"/>
        <v>0</v>
      </c>
      <c r="Q5098" s="105">
        <f t="shared" si="479"/>
        <v>0</v>
      </c>
      <c r="R5098" s="38">
        <f t="shared" si="475"/>
        <v>0</v>
      </c>
      <c r="S5098" s="40" t="str">
        <f t="shared" si="478"/>
        <v/>
      </c>
    </row>
    <row r="5099" spans="1:19">
      <c r="A5099" s="33"/>
      <c r="B5099" s="34"/>
      <c r="C5099" s="33"/>
      <c r="D5099" s="33"/>
      <c r="E5099" s="33"/>
      <c r="F5099" s="42"/>
      <c r="G5099" s="42"/>
      <c r="I5099">
        <f t="shared" si="476"/>
        <v>0</v>
      </c>
      <c r="J5099">
        <f t="shared" si="477"/>
        <v>0</v>
      </c>
      <c r="L5099" s="107"/>
      <c r="M5099" s="110"/>
      <c r="N5099" s="109"/>
      <c r="P5099" s="38">
        <f t="shared" si="474"/>
        <v>0</v>
      </c>
      <c r="Q5099" s="105">
        <f t="shared" si="479"/>
        <v>0</v>
      </c>
      <c r="R5099" s="38">
        <f t="shared" si="475"/>
        <v>0</v>
      </c>
      <c r="S5099" s="40" t="str">
        <f t="shared" si="478"/>
        <v/>
      </c>
    </row>
    <row r="5100" spans="1:19">
      <c r="A5100" s="33"/>
      <c r="B5100" s="34"/>
      <c r="C5100" s="33"/>
      <c r="D5100" s="33"/>
      <c r="E5100" s="33"/>
      <c r="F5100" s="42"/>
      <c r="G5100" s="42"/>
      <c r="I5100">
        <f t="shared" si="476"/>
        <v>0</v>
      </c>
      <c r="J5100">
        <f t="shared" si="477"/>
        <v>0</v>
      </c>
      <c r="L5100" s="107"/>
      <c r="M5100" s="110"/>
      <c r="N5100" s="109"/>
      <c r="P5100" s="38">
        <f t="shared" si="474"/>
        <v>0</v>
      </c>
      <c r="Q5100" s="105">
        <f t="shared" si="479"/>
        <v>0</v>
      </c>
      <c r="R5100" s="38">
        <f t="shared" si="475"/>
        <v>0</v>
      </c>
      <c r="S5100" s="40" t="str">
        <f t="shared" si="478"/>
        <v/>
      </c>
    </row>
    <row r="5101" spans="1:19">
      <c r="A5101" s="33"/>
      <c r="B5101" s="34"/>
      <c r="C5101" s="33"/>
      <c r="D5101" s="33"/>
      <c r="E5101" s="33"/>
      <c r="F5101" s="42"/>
      <c r="G5101" s="42"/>
      <c r="I5101">
        <f t="shared" si="476"/>
        <v>0</v>
      </c>
      <c r="J5101">
        <f t="shared" si="477"/>
        <v>0</v>
      </c>
      <c r="L5101" s="107"/>
      <c r="M5101" s="110"/>
      <c r="N5101" s="109"/>
      <c r="P5101" s="38">
        <f t="shared" si="474"/>
        <v>0</v>
      </c>
      <c r="Q5101" s="105">
        <f t="shared" si="479"/>
        <v>0</v>
      </c>
      <c r="R5101" s="38">
        <f t="shared" si="475"/>
        <v>0</v>
      </c>
      <c r="S5101" s="40" t="str">
        <f t="shared" si="478"/>
        <v/>
      </c>
    </row>
    <row r="5102" spans="1:19">
      <c r="A5102" s="33"/>
      <c r="B5102" s="34"/>
      <c r="C5102" s="33"/>
      <c r="D5102" s="33"/>
      <c r="E5102" s="33"/>
      <c r="F5102" s="42"/>
      <c r="G5102" s="42"/>
      <c r="I5102">
        <f t="shared" si="476"/>
        <v>0</v>
      </c>
      <c r="J5102">
        <f t="shared" si="477"/>
        <v>0</v>
      </c>
      <c r="L5102" s="107"/>
      <c r="M5102" s="110"/>
      <c r="N5102" s="109"/>
      <c r="P5102" s="38">
        <f t="shared" si="474"/>
        <v>0</v>
      </c>
      <c r="Q5102" s="105">
        <f t="shared" si="479"/>
        <v>0</v>
      </c>
      <c r="R5102" s="38">
        <f t="shared" si="475"/>
        <v>0</v>
      </c>
      <c r="S5102" s="40" t="str">
        <f t="shared" si="478"/>
        <v/>
      </c>
    </row>
    <row r="5103" spans="1:19">
      <c r="A5103" s="33"/>
      <c r="B5103" s="34"/>
      <c r="C5103" s="33"/>
      <c r="D5103" s="33"/>
      <c r="E5103" s="33"/>
      <c r="F5103" s="42"/>
      <c r="G5103" s="42"/>
      <c r="I5103">
        <f t="shared" si="476"/>
        <v>0</v>
      </c>
      <c r="J5103">
        <f t="shared" si="477"/>
        <v>0</v>
      </c>
      <c r="L5103" s="107"/>
      <c r="M5103" s="110"/>
      <c r="N5103" s="109"/>
      <c r="P5103" s="38">
        <f t="shared" si="474"/>
        <v>0</v>
      </c>
      <c r="Q5103" s="105">
        <f t="shared" si="479"/>
        <v>0</v>
      </c>
      <c r="R5103" s="38">
        <f t="shared" si="475"/>
        <v>0</v>
      </c>
      <c r="S5103" s="40" t="str">
        <f t="shared" si="478"/>
        <v/>
      </c>
    </row>
    <row r="5104" spans="1:19">
      <c r="A5104" s="33"/>
      <c r="B5104" s="34"/>
      <c r="C5104" s="33"/>
      <c r="D5104" s="33"/>
      <c r="E5104" s="33"/>
      <c r="F5104" s="42"/>
      <c r="G5104" s="42"/>
      <c r="I5104">
        <f t="shared" si="476"/>
        <v>0</v>
      </c>
      <c r="J5104">
        <f t="shared" si="477"/>
        <v>0</v>
      </c>
      <c r="L5104" s="107"/>
      <c r="M5104" s="110"/>
      <c r="N5104" s="109"/>
      <c r="P5104" s="38">
        <f t="shared" si="474"/>
        <v>0</v>
      </c>
      <c r="Q5104" s="105">
        <f t="shared" si="479"/>
        <v>0</v>
      </c>
      <c r="R5104" s="38">
        <f t="shared" si="475"/>
        <v>0</v>
      </c>
      <c r="S5104" s="40" t="str">
        <f t="shared" si="478"/>
        <v/>
      </c>
    </row>
    <row r="5105" spans="1:19">
      <c r="A5105" s="33"/>
      <c r="B5105" s="34"/>
      <c r="C5105" s="33"/>
      <c r="D5105" s="33"/>
      <c r="E5105" s="33"/>
      <c r="F5105" s="42"/>
      <c r="G5105" s="42"/>
      <c r="I5105">
        <f t="shared" si="476"/>
        <v>0</v>
      </c>
      <c r="J5105">
        <f t="shared" si="477"/>
        <v>0</v>
      </c>
      <c r="L5105" s="107"/>
      <c r="M5105" s="110"/>
      <c r="N5105" s="109"/>
      <c r="P5105" s="38">
        <f t="shared" si="474"/>
        <v>0</v>
      </c>
      <c r="Q5105" s="105">
        <f t="shared" si="479"/>
        <v>0</v>
      </c>
      <c r="R5105" s="38">
        <f t="shared" si="475"/>
        <v>0</v>
      </c>
      <c r="S5105" s="40" t="str">
        <f t="shared" si="478"/>
        <v/>
      </c>
    </row>
    <row r="5106" spans="1:19">
      <c r="A5106" s="33"/>
      <c r="B5106" s="34"/>
      <c r="C5106" s="33"/>
      <c r="D5106" s="33"/>
      <c r="E5106" s="33"/>
      <c r="F5106" s="42"/>
      <c r="G5106" s="42"/>
      <c r="I5106">
        <f t="shared" si="476"/>
        <v>0</v>
      </c>
      <c r="J5106">
        <f t="shared" si="477"/>
        <v>0</v>
      </c>
      <c r="L5106" s="107"/>
      <c r="M5106" s="110"/>
      <c r="N5106" s="109"/>
      <c r="P5106" s="38">
        <f t="shared" si="474"/>
        <v>0</v>
      </c>
      <c r="Q5106" s="105">
        <f t="shared" si="479"/>
        <v>0</v>
      </c>
      <c r="R5106" s="38">
        <f t="shared" si="475"/>
        <v>0</v>
      </c>
      <c r="S5106" s="40" t="str">
        <f t="shared" si="478"/>
        <v/>
      </c>
    </row>
    <row r="5107" spans="1:19">
      <c r="A5107" s="33"/>
      <c r="B5107" s="34"/>
      <c r="C5107" s="33"/>
      <c r="D5107" s="33"/>
      <c r="E5107" s="33"/>
      <c r="F5107" s="42"/>
      <c r="G5107" s="42"/>
      <c r="I5107">
        <f t="shared" si="476"/>
        <v>0</v>
      </c>
      <c r="J5107">
        <f t="shared" si="477"/>
        <v>0</v>
      </c>
      <c r="L5107" s="107"/>
      <c r="M5107" s="110"/>
      <c r="N5107" s="109"/>
      <c r="P5107" s="38">
        <f t="shared" si="474"/>
        <v>0</v>
      </c>
      <c r="Q5107" s="105">
        <f t="shared" si="479"/>
        <v>0</v>
      </c>
      <c r="R5107" s="38">
        <f t="shared" si="475"/>
        <v>0</v>
      </c>
      <c r="S5107" s="40" t="str">
        <f t="shared" si="478"/>
        <v/>
      </c>
    </row>
    <row r="5108" spans="1:19">
      <c r="A5108" s="33"/>
      <c r="B5108" s="34"/>
      <c r="C5108" s="33"/>
      <c r="D5108" s="33"/>
      <c r="E5108" s="33"/>
      <c r="F5108" s="42"/>
      <c r="G5108" s="42"/>
      <c r="I5108">
        <f t="shared" si="476"/>
        <v>0</v>
      </c>
      <c r="J5108">
        <f t="shared" si="477"/>
        <v>0</v>
      </c>
      <c r="L5108" s="107"/>
      <c r="M5108" s="110"/>
      <c r="N5108" s="109"/>
      <c r="P5108" s="38">
        <f t="shared" si="474"/>
        <v>0</v>
      </c>
      <c r="Q5108" s="105">
        <f t="shared" si="479"/>
        <v>0</v>
      </c>
      <c r="R5108" s="38">
        <f t="shared" si="475"/>
        <v>0</v>
      </c>
      <c r="S5108" s="40" t="str">
        <f t="shared" si="478"/>
        <v/>
      </c>
    </row>
    <row r="5109" spans="1:19">
      <c r="A5109" s="33"/>
      <c r="B5109" s="34"/>
      <c r="C5109" s="33"/>
      <c r="D5109" s="33"/>
      <c r="E5109" s="33"/>
      <c r="F5109" s="42"/>
      <c r="G5109" s="42"/>
      <c r="I5109">
        <f t="shared" si="476"/>
        <v>0</v>
      </c>
      <c r="J5109">
        <f t="shared" si="477"/>
        <v>0</v>
      </c>
      <c r="L5109" s="107"/>
      <c r="M5109" s="110"/>
      <c r="N5109" s="109"/>
      <c r="P5109" s="38">
        <f t="shared" si="474"/>
        <v>0</v>
      </c>
      <c r="Q5109" s="105">
        <f t="shared" si="479"/>
        <v>0</v>
      </c>
      <c r="R5109" s="38">
        <f t="shared" si="475"/>
        <v>0</v>
      </c>
      <c r="S5109" s="40" t="str">
        <f t="shared" si="478"/>
        <v/>
      </c>
    </row>
    <row r="5110" spans="1:19">
      <c r="A5110" s="33"/>
      <c r="B5110" s="34"/>
      <c r="C5110" s="33"/>
      <c r="D5110" s="33"/>
      <c r="E5110" s="33"/>
      <c r="F5110" s="42"/>
      <c r="G5110" s="42"/>
      <c r="I5110">
        <f t="shared" si="476"/>
        <v>0</v>
      </c>
      <c r="J5110">
        <f t="shared" si="477"/>
        <v>0</v>
      </c>
      <c r="L5110" s="107"/>
      <c r="M5110" s="110"/>
      <c r="N5110" s="109"/>
      <c r="P5110" s="38">
        <f t="shared" si="474"/>
        <v>0</v>
      </c>
      <c r="Q5110" s="105">
        <f t="shared" si="479"/>
        <v>0</v>
      </c>
      <c r="R5110" s="38">
        <f t="shared" si="475"/>
        <v>0</v>
      </c>
      <c r="S5110" s="40" t="str">
        <f t="shared" si="478"/>
        <v/>
      </c>
    </row>
    <row r="5111" spans="1:19">
      <c r="A5111" s="33"/>
      <c r="B5111" s="34"/>
      <c r="C5111" s="33"/>
      <c r="D5111" s="33"/>
      <c r="E5111" s="33"/>
      <c r="F5111" s="42"/>
      <c r="G5111" s="42"/>
      <c r="I5111">
        <f t="shared" si="476"/>
        <v>0</v>
      </c>
      <c r="J5111">
        <f t="shared" si="477"/>
        <v>0</v>
      </c>
      <c r="L5111" s="107"/>
      <c r="M5111" s="110"/>
      <c r="N5111" s="109"/>
      <c r="P5111" s="38">
        <f t="shared" ref="P5111:P5174" si="480">I5111*L5111/1000</f>
        <v>0</v>
      </c>
      <c r="Q5111" s="105">
        <f t="shared" si="479"/>
        <v>0</v>
      </c>
      <c r="R5111" s="38">
        <f t="shared" ref="R5111:R5174" si="481">J5111*N5111/1000</f>
        <v>0</v>
      </c>
      <c r="S5111" s="40" t="str">
        <f t="shared" si="478"/>
        <v/>
      </c>
    </row>
    <row r="5112" spans="1:19">
      <c r="A5112" s="33"/>
      <c r="B5112" s="34"/>
      <c r="C5112" s="33"/>
      <c r="D5112" s="33"/>
      <c r="E5112" s="33"/>
      <c r="F5112" s="42"/>
      <c r="G5112" s="42"/>
      <c r="I5112">
        <f t="shared" ref="I5112:I5175" si="482">IF(OR(E5112="R",E5112="E"),D5112,IF(D5112&gt;=E5112,D5112-E5112,0))</f>
        <v>0</v>
      </c>
      <c r="J5112">
        <f t="shared" ref="J5112:J5175" si="483">IF(OR(E5112="R",E5112="E"),0,IF(E5112&gt;D5112,E5112-D5112,0))</f>
        <v>0</v>
      </c>
      <c r="L5112" s="107"/>
      <c r="M5112" s="110"/>
      <c r="N5112" s="109"/>
      <c r="P5112" s="38">
        <f t="shared" si="480"/>
        <v>0</v>
      </c>
      <c r="Q5112" s="105">
        <f t="shared" si="479"/>
        <v>0</v>
      </c>
      <c r="R5112" s="38">
        <f t="shared" si="481"/>
        <v>0</v>
      </c>
      <c r="S5112" s="40" t="str">
        <f t="shared" si="478"/>
        <v/>
      </c>
    </row>
    <row r="5113" spans="1:19">
      <c r="A5113" s="33"/>
      <c r="B5113" s="34"/>
      <c r="C5113" s="33"/>
      <c r="D5113" s="33"/>
      <c r="E5113" s="33"/>
      <c r="F5113" s="42"/>
      <c r="G5113" s="42"/>
      <c r="I5113">
        <f t="shared" si="482"/>
        <v>0</v>
      </c>
      <c r="J5113">
        <f t="shared" si="483"/>
        <v>0</v>
      </c>
      <c r="L5113" s="107"/>
      <c r="M5113" s="110"/>
      <c r="N5113" s="109"/>
      <c r="P5113" s="38">
        <f t="shared" si="480"/>
        <v>0</v>
      </c>
      <c r="Q5113" s="105">
        <f t="shared" si="479"/>
        <v>0</v>
      </c>
      <c r="R5113" s="38">
        <f t="shared" si="481"/>
        <v>0</v>
      </c>
      <c r="S5113" s="40" t="str">
        <f t="shared" si="478"/>
        <v/>
      </c>
    </row>
    <row r="5114" spans="1:19">
      <c r="A5114" s="33"/>
      <c r="B5114" s="34"/>
      <c r="C5114" s="33"/>
      <c r="D5114" s="33"/>
      <c r="E5114" s="33"/>
      <c r="F5114" s="42"/>
      <c r="G5114" s="42"/>
      <c r="I5114">
        <f t="shared" si="482"/>
        <v>0</v>
      </c>
      <c r="J5114">
        <f t="shared" si="483"/>
        <v>0</v>
      </c>
      <c r="L5114" s="107"/>
      <c r="M5114" s="110"/>
      <c r="N5114" s="109"/>
      <c r="P5114" s="38">
        <f t="shared" si="480"/>
        <v>0</v>
      </c>
      <c r="Q5114" s="105">
        <f t="shared" si="479"/>
        <v>0</v>
      </c>
      <c r="R5114" s="38">
        <f t="shared" si="481"/>
        <v>0</v>
      </c>
      <c r="S5114" s="40" t="str">
        <f t="shared" si="478"/>
        <v/>
      </c>
    </row>
    <row r="5115" spans="1:19">
      <c r="A5115" s="33"/>
      <c r="B5115" s="34"/>
      <c r="C5115" s="33"/>
      <c r="D5115" s="33"/>
      <c r="E5115" s="33"/>
      <c r="F5115" s="42"/>
      <c r="G5115" s="42"/>
      <c r="I5115">
        <f t="shared" si="482"/>
        <v>0</v>
      </c>
      <c r="J5115">
        <f t="shared" si="483"/>
        <v>0</v>
      </c>
      <c r="L5115" s="107"/>
      <c r="M5115" s="110"/>
      <c r="N5115" s="109"/>
      <c r="P5115" s="38">
        <f t="shared" si="480"/>
        <v>0</v>
      </c>
      <c r="Q5115" s="105">
        <f t="shared" si="479"/>
        <v>0</v>
      </c>
      <c r="R5115" s="38">
        <f t="shared" si="481"/>
        <v>0</v>
      </c>
      <c r="S5115" s="40" t="str">
        <f t="shared" si="478"/>
        <v/>
      </c>
    </row>
    <row r="5116" spans="1:19">
      <c r="A5116" s="33"/>
      <c r="B5116" s="34"/>
      <c r="C5116" s="33"/>
      <c r="D5116" s="33"/>
      <c r="E5116" s="33"/>
      <c r="F5116" s="42"/>
      <c r="G5116" s="42"/>
      <c r="I5116">
        <f t="shared" si="482"/>
        <v>0</v>
      </c>
      <c r="J5116">
        <f t="shared" si="483"/>
        <v>0</v>
      </c>
      <c r="L5116" s="107"/>
      <c r="M5116" s="110"/>
      <c r="N5116" s="109"/>
      <c r="P5116" s="38">
        <f t="shared" si="480"/>
        <v>0</v>
      </c>
      <c r="Q5116" s="105">
        <f t="shared" si="479"/>
        <v>0</v>
      </c>
      <c r="R5116" s="38">
        <f t="shared" si="481"/>
        <v>0</v>
      </c>
      <c r="S5116" s="40" t="str">
        <f t="shared" si="478"/>
        <v/>
      </c>
    </row>
    <row r="5117" spans="1:19">
      <c r="A5117" s="33"/>
      <c r="B5117" s="34"/>
      <c r="C5117" s="33"/>
      <c r="D5117" s="33"/>
      <c r="E5117" s="33"/>
      <c r="F5117" s="42"/>
      <c r="G5117" s="42"/>
      <c r="I5117">
        <f t="shared" si="482"/>
        <v>0</v>
      </c>
      <c r="J5117">
        <f t="shared" si="483"/>
        <v>0</v>
      </c>
      <c r="L5117" s="107"/>
      <c r="M5117" s="110"/>
      <c r="N5117" s="109"/>
      <c r="P5117" s="38">
        <f t="shared" si="480"/>
        <v>0</v>
      </c>
      <c r="Q5117" s="105">
        <f t="shared" si="479"/>
        <v>0</v>
      </c>
      <c r="R5117" s="38">
        <f t="shared" si="481"/>
        <v>0</v>
      </c>
      <c r="S5117" s="40" t="str">
        <f t="shared" si="478"/>
        <v/>
      </c>
    </row>
    <row r="5118" spans="1:19">
      <c r="A5118" s="33"/>
      <c r="B5118" s="34"/>
      <c r="C5118" s="33"/>
      <c r="D5118" s="33"/>
      <c r="E5118" s="33"/>
      <c r="F5118" s="42"/>
      <c r="G5118" s="42"/>
      <c r="I5118">
        <f t="shared" si="482"/>
        <v>0</v>
      </c>
      <c r="J5118">
        <f t="shared" si="483"/>
        <v>0</v>
      </c>
      <c r="L5118" s="107"/>
      <c r="M5118" s="110"/>
      <c r="N5118" s="109"/>
      <c r="P5118" s="38">
        <f t="shared" si="480"/>
        <v>0</v>
      </c>
      <c r="Q5118" s="105">
        <f t="shared" si="479"/>
        <v>0</v>
      </c>
      <c r="R5118" s="38">
        <f t="shared" si="481"/>
        <v>0</v>
      </c>
      <c r="S5118" s="40" t="str">
        <f t="shared" si="478"/>
        <v/>
      </c>
    </row>
    <row r="5119" spans="1:19">
      <c r="A5119" s="33"/>
      <c r="B5119" s="34"/>
      <c r="C5119" s="33"/>
      <c r="D5119" s="33"/>
      <c r="E5119" s="33"/>
      <c r="F5119" s="42"/>
      <c r="G5119" s="42"/>
      <c r="I5119">
        <f t="shared" si="482"/>
        <v>0</v>
      </c>
      <c r="J5119">
        <f t="shared" si="483"/>
        <v>0</v>
      </c>
      <c r="L5119" s="107"/>
      <c r="M5119" s="110"/>
      <c r="N5119" s="109"/>
      <c r="P5119" s="38">
        <f t="shared" si="480"/>
        <v>0</v>
      </c>
      <c r="Q5119" s="105">
        <f t="shared" si="479"/>
        <v>0</v>
      </c>
      <c r="R5119" s="38">
        <f t="shared" si="481"/>
        <v>0</v>
      </c>
      <c r="S5119" s="40" t="str">
        <f t="shared" si="478"/>
        <v/>
      </c>
    </row>
    <row r="5120" spans="1:19">
      <c r="A5120" s="33"/>
      <c r="B5120" s="34"/>
      <c r="C5120" s="33"/>
      <c r="D5120" s="33"/>
      <c r="E5120" s="33"/>
      <c r="F5120" s="42"/>
      <c r="G5120" s="42"/>
      <c r="I5120">
        <f t="shared" si="482"/>
        <v>0</v>
      </c>
      <c r="J5120">
        <f t="shared" si="483"/>
        <v>0</v>
      </c>
      <c r="L5120" s="107"/>
      <c r="M5120" s="110"/>
      <c r="N5120" s="109"/>
      <c r="P5120" s="38">
        <f t="shared" si="480"/>
        <v>0</v>
      </c>
      <c r="Q5120" s="105">
        <f t="shared" si="479"/>
        <v>0</v>
      </c>
      <c r="R5120" s="38">
        <f t="shared" si="481"/>
        <v>0</v>
      </c>
      <c r="S5120" s="40" t="str">
        <f t="shared" si="478"/>
        <v/>
      </c>
    </row>
    <row r="5121" spans="1:19">
      <c r="A5121" s="33"/>
      <c r="B5121" s="34"/>
      <c r="C5121" s="33"/>
      <c r="D5121" s="33"/>
      <c r="E5121" s="33"/>
      <c r="F5121" s="42"/>
      <c r="G5121" s="42"/>
      <c r="I5121">
        <f t="shared" si="482"/>
        <v>0</v>
      </c>
      <c r="J5121">
        <f t="shared" si="483"/>
        <v>0</v>
      </c>
      <c r="L5121" s="107"/>
      <c r="M5121" s="110"/>
      <c r="N5121" s="109"/>
      <c r="P5121" s="38">
        <f t="shared" si="480"/>
        <v>0</v>
      </c>
      <c r="Q5121" s="105">
        <f t="shared" si="479"/>
        <v>0</v>
      </c>
      <c r="R5121" s="38">
        <f t="shared" si="481"/>
        <v>0</v>
      </c>
      <c r="S5121" s="40" t="str">
        <f t="shared" si="478"/>
        <v/>
      </c>
    </row>
    <row r="5122" spans="1:19">
      <c r="A5122" s="33"/>
      <c r="B5122" s="34"/>
      <c r="C5122" s="33"/>
      <c r="D5122" s="33"/>
      <c r="E5122" s="33"/>
      <c r="F5122" s="42"/>
      <c r="G5122" s="42"/>
      <c r="I5122">
        <f t="shared" si="482"/>
        <v>0</v>
      </c>
      <c r="J5122">
        <f t="shared" si="483"/>
        <v>0</v>
      </c>
      <c r="L5122" s="107"/>
      <c r="M5122" s="110"/>
      <c r="N5122" s="109"/>
      <c r="P5122" s="38">
        <f t="shared" si="480"/>
        <v>0</v>
      </c>
      <c r="Q5122" s="105">
        <f t="shared" si="479"/>
        <v>0</v>
      </c>
      <c r="R5122" s="38">
        <f t="shared" si="481"/>
        <v>0</v>
      </c>
      <c r="S5122" s="40" t="str">
        <f t="shared" si="478"/>
        <v/>
      </c>
    </row>
    <row r="5123" spans="1:19">
      <c r="A5123" s="33"/>
      <c r="B5123" s="34"/>
      <c r="C5123" s="33"/>
      <c r="D5123" s="33"/>
      <c r="E5123" s="33"/>
      <c r="F5123" s="42"/>
      <c r="G5123" s="42"/>
      <c r="I5123">
        <f t="shared" si="482"/>
        <v>0</v>
      </c>
      <c r="J5123">
        <f t="shared" si="483"/>
        <v>0</v>
      </c>
      <c r="L5123" s="107"/>
      <c r="M5123" s="110"/>
      <c r="N5123" s="109"/>
      <c r="P5123" s="38">
        <f t="shared" si="480"/>
        <v>0</v>
      </c>
      <c r="Q5123" s="105">
        <f t="shared" si="479"/>
        <v>0</v>
      </c>
      <c r="R5123" s="38">
        <f t="shared" si="481"/>
        <v>0</v>
      </c>
      <c r="S5123" s="40" t="str">
        <f t="shared" si="478"/>
        <v/>
      </c>
    </row>
    <row r="5124" spans="1:19">
      <c r="A5124" s="33"/>
      <c r="B5124" s="34"/>
      <c r="C5124" s="33"/>
      <c r="D5124" s="33"/>
      <c r="E5124" s="33"/>
      <c r="F5124" s="42"/>
      <c r="G5124" s="42"/>
      <c r="I5124">
        <f t="shared" si="482"/>
        <v>0</v>
      </c>
      <c r="J5124">
        <f t="shared" si="483"/>
        <v>0</v>
      </c>
      <c r="L5124" s="107"/>
      <c r="M5124" s="110"/>
      <c r="N5124" s="109"/>
      <c r="P5124" s="38">
        <f t="shared" si="480"/>
        <v>0</v>
      </c>
      <c r="Q5124" s="105">
        <f t="shared" si="479"/>
        <v>0</v>
      </c>
      <c r="R5124" s="38">
        <f t="shared" si="481"/>
        <v>0</v>
      </c>
      <c r="S5124" s="40" t="str">
        <f t="shared" si="478"/>
        <v/>
      </c>
    </row>
    <row r="5125" spans="1:19">
      <c r="A5125" s="33"/>
      <c r="B5125" s="34"/>
      <c r="C5125" s="33"/>
      <c r="D5125" s="33"/>
      <c r="E5125" s="33"/>
      <c r="F5125" s="42"/>
      <c r="G5125" s="42"/>
      <c r="I5125">
        <f t="shared" si="482"/>
        <v>0</v>
      </c>
      <c r="J5125">
        <f t="shared" si="483"/>
        <v>0</v>
      </c>
      <c r="L5125" s="107"/>
      <c r="M5125" s="110"/>
      <c r="N5125" s="109"/>
      <c r="P5125" s="38">
        <f t="shared" si="480"/>
        <v>0</v>
      </c>
      <c r="Q5125" s="105">
        <f t="shared" si="479"/>
        <v>0</v>
      </c>
      <c r="R5125" s="38">
        <f t="shared" si="481"/>
        <v>0</v>
      </c>
      <c r="S5125" s="40" t="str">
        <f t="shared" si="478"/>
        <v/>
      </c>
    </row>
    <row r="5126" spans="1:19">
      <c r="A5126" s="33"/>
      <c r="B5126" s="34"/>
      <c r="C5126" s="33"/>
      <c r="D5126" s="33"/>
      <c r="E5126" s="33"/>
      <c r="F5126" s="42"/>
      <c r="G5126" s="42"/>
      <c r="I5126">
        <f t="shared" si="482"/>
        <v>0</v>
      </c>
      <c r="J5126">
        <f t="shared" si="483"/>
        <v>0</v>
      </c>
      <c r="L5126" s="107"/>
      <c r="M5126" s="110"/>
      <c r="N5126" s="109"/>
      <c r="P5126" s="38">
        <f t="shared" si="480"/>
        <v>0</v>
      </c>
      <c r="Q5126" s="105">
        <f t="shared" si="479"/>
        <v>0</v>
      </c>
      <c r="R5126" s="38">
        <f t="shared" si="481"/>
        <v>0</v>
      </c>
      <c r="S5126" s="40" t="str">
        <f t="shared" si="478"/>
        <v/>
      </c>
    </row>
    <row r="5127" spans="1:19">
      <c r="A5127" s="33"/>
      <c r="B5127" s="34"/>
      <c r="C5127" s="33"/>
      <c r="D5127" s="33"/>
      <c r="E5127" s="33"/>
      <c r="F5127" s="42"/>
      <c r="G5127" s="42"/>
      <c r="I5127">
        <f t="shared" si="482"/>
        <v>0</v>
      </c>
      <c r="J5127">
        <f t="shared" si="483"/>
        <v>0</v>
      </c>
      <c r="L5127" s="107"/>
      <c r="M5127" s="110"/>
      <c r="N5127" s="109"/>
      <c r="P5127" s="38">
        <f t="shared" si="480"/>
        <v>0</v>
      </c>
      <c r="Q5127" s="105">
        <f t="shared" si="479"/>
        <v>0</v>
      </c>
      <c r="R5127" s="38">
        <f t="shared" si="481"/>
        <v>0</v>
      </c>
      <c r="S5127" s="40" t="str">
        <f t="shared" ref="S5127:S5190" si="484">IF(C5127=1,SUM(R5127:R5150)-SUM(P5127:P5150),"")</f>
        <v/>
      </c>
    </row>
    <row r="5128" spans="1:19">
      <c r="A5128" s="33"/>
      <c r="B5128" s="34"/>
      <c r="C5128" s="33"/>
      <c r="D5128" s="33"/>
      <c r="E5128" s="33"/>
      <c r="F5128" s="42"/>
      <c r="G5128" s="42"/>
      <c r="I5128">
        <f t="shared" si="482"/>
        <v>0</v>
      </c>
      <c r="J5128">
        <f t="shared" si="483"/>
        <v>0</v>
      </c>
      <c r="L5128" s="107"/>
      <c r="M5128" s="110"/>
      <c r="N5128" s="109"/>
      <c r="P5128" s="38">
        <f t="shared" si="480"/>
        <v>0</v>
      </c>
      <c r="Q5128" s="105">
        <f t="shared" ref="Q5128:Q5191" si="485">I5128*M5128/1000</f>
        <v>0</v>
      </c>
      <c r="R5128" s="38">
        <f t="shared" si="481"/>
        <v>0</v>
      </c>
      <c r="S5128" s="40" t="str">
        <f t="shared" si="484"/>
        <v/>
      </c>
    </row>
    <row r="5129" spans="1:19">
      <c r="A5129" s="33"/>
      <c r="B5129" s="34"/>
      <c r="C5129" s="33"/>
      <c r="D5129" s="33"/>
      <c r="E5129" s="33"/>
      <c r="F5129" s="42"/>
      <c r="G5129" s="42"/>
      <c r="I5129">
        <f t="shared" si="482"/>
        <v>0</v>
      </c>
      <c r="J5129">
        <f t="shared" si="483"/>
        <v>0</v>
      </c>
      <c r="L5129" s="107"/>
      <c r="M5129" s="110"/>
      <c r="N5129" s="109"/>
      <c r="P5129" s="38">
        <f t="shared" si="480"/>
        <v>0</v>
      </c>
      <c r="Q5129" s="105">
        <f t="shared" si="485"/>
        <v>0</v>
      </c>
      <c r="R5129" s="38">
        <f t="shared" si="481"/>
        <v>0</v>
      </c>
      <c r="S5129" s="40" t="str">
        <f t="shared" si="484"/>
        <v/>
      </c>
    </row>
    <row r="5130" spans="1:19">
      <c r="A5130" s="33"/>
      <c r="B5130" s="34"/>
      <c r="C5130" s="33"/>
      <c r="D5130" s="33"/>
      <c r="E5130" s="33"/>
      <c r="F5130" s="42"/>
      <c r="G5130" s="42"/>
      <c r="I5130">
        <f t="shared" si="482"/>
        <v>0</v>
      </c>
      <c r="J5130">
        <f t="shared" si="483"/>
        <v>0</v>
      </c>
      <c r="L5130" s="107"/>
      <c r="M5130" s="110"/>
      <c r="N5130" s="109"/>
      <c r="P5130" s="38">
        <f t="shared" si="480"/>
        <v>0</v>
      </c>
      <c r="Q5130" s="105">
        <f t="shared" si="485"/>
        <v>0</v>
      </c>
      <c r="R5130" s="38">
        <f t="shared" si="481"/>
        <v>0</v>
      </c>
      <c r="S5130" s="40" t="str">
        <f t="shared" si="484"/>
        <v/>
      </c>
    </row>
    <row r="5131" spans="1:19">
      <c r="A5131" s="33"/>
      <c r="B5131" s="34"/>
      <c r="C5131" s="33"/>
      <c r="D5131" s="33"/>
      <c r="E5131" s="33"/>
      <c r="F5131" s="42"/>
      <c r="G5131" s="42"/>
      <c r="I5131">
        <f t="shared" si="482"/>
        <v>0</v>
      </c>
      <c r="J5131">
        <f t="shared" si="483"/>
        <v>0</v>
      </c>
      <c r="L5131" s="107"/>
      <c r="M5131" s="110"/>
      <c r="N5131" s="109"/>
      <c r="P5131" s="38">
        <f t="shared" si="480"/>
        <v>0</v>
      </c>
      <c r="Q5131" s="105">
        <f t="shared" si="485"/>
        <v>0</v>
      </c>
      <c r="R5131" s="38">
        <f t="shared" si="481"/>
        <v>0</v>
      </c>
      <c r="S5131" s="40" t="str">
        <f t="shared" si="484"/>
        <v/>
      </c>
    </row>
    <row r="5132" spans="1:19">
      <c r="A5132" s="33"/>
      <c r="B5132" s="34"/>
      <c r="C5132" s="33"/>
      <c r="D5132" s="33"/>
      <c r="E5132" s="33"/>
      <c r="F5132" s="42"/>
      <c r="G5132" s="42"/>
      <c r="I5132">
        <f t="shared" si="482"/>
        <v>0</v>
      </c>
      <c r="J5132">
        <f t="shared" si="483"/>
        <v>0</v>
      </c>
      <c r="L5132" s="107"/>
      <c r="M5132" s="110"/>
      <c r="N5132" s="109"/>
      <c r="P5132" s="38">
        <f t="shared" si="480"/>
        <v>0</v>
      </c>
      <c r="Q5132" s="105">
        <f t="shared" si="485"/>
        <v>0</v>
      </c>
      <c r="R5132" s="38">
        <f t="shared" si="481"/>
        <v>0</v>
      </c>
      <c r="S5132" s="40" t="str">
        <f t="shared" si="484"/>
        <v/>
      </c>
    </row>
    <row r="5133" spans="1:19">
      <c r="A5133" s="33"/>
      <c r="B5133" s="34"/>
      <c r="C5133" s="33"/>
      <c r="D5133" s="33"/>
      <c r="E5133" s="33"/>
      <c r="F5133" s="42"/>
      <c r="G5133" s="42"/>
      <c r="I5133">
        <f t="shared" si="482"/>
        <v>0</v>
      </c>
      <c r="J5133">
        <f t="shared" si="483"/>
        <v>0</v>
      </c>
      <c r="L5133" s="107"/>
      <c r="M5133" s="110"/>
      <c r="N5133" s="109"/>
      <c r="P5133" s="38">
        <f t="shared" si="480"/>
        <v>0</v>
      </c>
      <c r="Q5133" s="105">
        <f t="shared" si="485"/>
        <v>0</v>
      </c>
      <c r="R5133" s="38">
        <f t="shared" si="481"/>
        <v>0</v>
      </c>
      <c r="S5133" s="40" t="str">
        <f t="shared" si="484"/>
        <v/>
      </c>
    </row>
    <row r="5134" spans="1:19">
      <c r="A5134" s="33"/>
      <c r="B5134" s="34"/>
      <c r="C5134" s="33"/>
      <c r="D5134" s="33"/>
      <c r="E5134" s="33"/>
      <c r="F5134" s="42"/>
      <c r="G5134" s="42"/>
      <c r="I5134">
        <f t="shared" si="482"/>
        <v>0</v>
      </c>
      <c r="J5134">
        <f t="shared" si="483"/>
        <v>0</v>
      </c>
      <c r="L5134" s="107"/>
      <c r="M5134" s="110"/>
      <c r="N5134" s="109"/>
      <c r="P5134" s="38">
        <f t="shared" si="480"/>
        <v>0</v>
      </c>
      <c r="Q5134" s="105">
        <f t="shared" si="485"/>
        <v>0</v>
      </c>
      <c r="R5134" s="38">
        <f t="shared" si="481"/>
        <v>0</v>
      </c>
      <c r="S5134" s="40" t="str">
        <f t="shared" si="484"/>
        <v/>
      </c>
    </row>
    <row r="5135" spans="1:19">
      <c r="A5135" s="33"/>
      <c r="B5135" s="34"/>
      <c r="C5135" s="33"/>
      <c r="D5135" s="33"/>
      <c r="E5135" s="33"/>
      <c r="F5135" s="42"/>
      <c r="G5135" s="42"/>
      <c r="I5135">
        <f t="shared" si="482"/>
        <v>0</v>
      </c>
      <c r="J5135">
        <f t="shared" si="483"/>
        <v>0</v>
      </c>
      <c r="L5135" s="107"/>
      <c r="M5135" s="110"/>
      <c r="N5135" s="109"/>
      <c r="P5135" s="38">
        <f t="shared" si="480"/>
        <v>0</v>
      </c>
      <c r="Q5135" s="105">
        <f t="shared" si="485"/>
        <v>0</v>
      </c>
      <c r="R5135" s="38">
        <f t="shared" si="481"/>
        <v>0</v>
      </c>
      <c r="S5135" s="40" t="str">
        <f t="shared" si="484"/>
        <v/>
      </c>
    </row>
    <row r="5136" spans="1:19">
      <c r="A5136" s="33"/>
      <c r="B5136" s="34"/>
      <c r="C5136" s="33"/>
      <c r="D5136" s="33"/>
      <c r="E5136" s="33"/>
      <c r="F5136" s="42"/>
      <c r="G5136" s="42"/>
      <c r="I5136">
        <f t="shared" si="482"/>
        <v>0</v>
      </c>
      <c r="J5136">
        <f t="shared" si="483"/>
        <v>0</v>
      </c>
      <c r="L5136" s="107"/>
      <c r="M5136" s="110"/>
      <c r="N5136" s="109"/>
      <c r="P5136" s="38">
        <f t="shared" si="480"/>
        <v>0</v>
      </c>
      <c r="Q5136" s="105">
        <f t="shared" si="485"/>
        <v>0</v>
      </c>
      <c r="R5136" s="38">
        <f t="shared" si="481"/>
        <v>0</v>
      </c>
      <c r="S5136" s="40" t="str">
        <f t="shared" si="484"/>
        <v/>
      </c>
    </row>
    <row r="5137" spans="1:19">
      <c r="A5137" s="33"/>
      <c r="B5137" s="34"/>
      <c r="C5137" s="33"/>
      <c r="D5137" s="33"/>
      <c r="E5137" s="33"/>
      <c r="F5137" s="42"/>
      <c r="G5137" s="42"/>
      <c r="I5137">
        <f t="shared" si="482"/>
        <v>0</v>
      </c>
      <c r="J5137">
        <f t="shared" si="483"/>
        <v>0</v>
      </c>
      <c r="L5137" s="107"/>
      <c r="M5137" s="110"/>
      <c r="N5137" s="109"/>
      <c r="P5137" s="38">
        <f t="shared" si="480"/>
        <v>0</v>
      </c>
      <c r="Q5137" s="105">
        <f t="shared" si="485"/>
        <v>0</v>
      </c>
      <c r="R5137" s="38">
        <f t="shared" si="481"/>
        <v>0</v>
      </c>
      <c r="S5137" s="40" t="str">
        <f t="shared" si="484"/>
        <v/>
      </c>
    </row>
    <row r="5138" spans="1:19">
      <c r="A5138" s="33"/>
      <c r="B5138" s="34"/>
      <c r="C5138" s="33"/>
      <c r="D5138" s="33"/>
      <c r="E5138" s="33"/>
      <c r="F5138" s="42"/>
      <c r="G5138" s="42"/>
      <c r="I5138">
        <f t="shared" si="482"/>
        <v>0</v>
      </c>
      <c r="J5138">
        <f t="shared" si="483"/>
        <v>0</v>
      </c>
      <c r="L5138" s="107"/>
      <c r="M5138" s="110"/>
      <c r="N5138" s="109"/>
      <c r="P5138" s="38">
        <f t="shared" si="480"/>
        <v>0</v>
      </c>
      <c r="Q5138" s="105">
        <f t="shared" si="485"/>
        <v>0</v>
      </c>
      <c r="R5138" s="38">
        <f t="shared" si="481"/>
        <v>0</v>
      </c>
      <c r="S5138" s="40" t="str">
        <f t="shared" si="484"/>
        <v/>
      </c>
    </row>
    <row r="5139" spans="1:19">
      <c r="A5139" s="33"/>
      <c r="B5139" s="34"/>
      <c r="C5139" s="33"/>
      <c r="D5139" s="33"/>
      <c r="E5139" s="33"/>
      <c r="F5139" s="42"/>
      <c r="G5139" s="42"/>
      <c r="I5139">
        <f t="shared" si="482"/>
        <v>0</v>
      </c>
      <c r="J5139">
        <f t="shared" si="483"/>
        <v>0</v>
      </c>
      <c r="L5139" s="107"/>
      <c r="M5139" s="110"/>
      <c r="N5139" s="109"/>
      <c r="P5139" s="38">
        <f t="shared" si="480"/>
        <v>0</v>
      </c>
      <c r="Q5139" s="105">
        <f t="shared" si="485"/>
        <v>0</v>
      </c>
      <c r="R5139" s="38">
        <f t="shared" si="481"/>
        <v>0</v>
      </c>
      <c r="S5139" s="40" t="str">
        <f t="shared" si="484"/>
        <v/>
      </c>
    </row>
    <row r="5140" spans="1:19">
      <c r="A5140" s="33"/>
      <c r="B5140" s="34"/>
      <c r="C5140" s="33"/>
      <c r="D5140" s="33"/>
      <c r="E5140" s="33"/>
      <c r="F5140" s="42"/>
      <c r="G5140" s="42"/>
      <c r="I5140">
        <f t="shared" si="482"/>
        <v>0</v>
      </c>
      <c r="J5140">
        <f t="shared" si="483"/>
        <v>0</v>
      </c>
      <c r="L5140" s="107"/>
      <c r="M5140" s="110"/>
      <c r="N5140" s="109"/>
      <c r="P5140" s="38">
        <f t="shared" si="480"/>
        <v>0</v>
      </c>
      <c r="Q5140" s="105">
        <f t="shared" si="485"/>
        <v>0</v>
      </c>
      <c r="R5140" s="38">
        <f t="shared" si="481"/>
        <v>0</v>
      </c>
      <c r="S5140" s="40" t="str">
        <f t="shared" si="484"/>
        <v/>
      </c>
    </row>
    <row r="5141" spans="1:19">
      <c r="A5141" s="33"/>
      <c r="B5141" s="34"/>
      <c r="C5141" s="33"/>
      <c r="D5141" s="33"/>
      <c r="E5141" s="33"/>
      <c r="F5141" s="42"/>
      <c r="G5141" s="42"/>
      <c r="I5141">
        <f t="shared" si="482"/>
        <v>0</v>
      </c>
      <c r="J5141">
        <f t="shared" si="483"/>
        <v>0</v>
      </c>
      <c r="L5141" s="107"/>
      <c r="M5141" s="110"/>
      <c r="N5141" s="109"/>
      <c r="P5141" s="38">
        <f t="shared" si="480"/>
        <v>0</v>
      </c>
      <c r="Q5141" s="105">
        <f t="shared" si="485"/>
        <v>0</v>
      </c>
      <c r="R5141" s="38">
        <f t="shared" si="481"/>
        <v>0</v>
      </c>
      <c r="S5141" s="40" t="str">
        <f t="shared" si="484"/>
        <v/>
      </c>
    </row>
    <row r="5142" spans="1:19">
      <c r="A5142" s="33"/>
      <c r="B5142" s="34"/>
      <c r="C5142" s="33"/>
      <c r="D5142" s="33"/>
      <c r="E5142" s="33"/>
      <c r="F5142" s="42"/>
      <c r="G5142" s="42"/>
      <c r="I5142">
        <f t="shared" si="482"/>
        <v>0</v>
      </c>
      <c r="J5142">
        <f t="shared" si="483"/>
        <v>0</v>
      </c>
      <c r="L5142" s="107"/>
      <c r="M5142" s="110"/>
      <c r="N5142" s="109"/>
      <c r="P5142" s="38">
        <f t="shared" si="480"/>
        <v>0</v>
      </c>
      <c r="Q5142" s="105">
        <f t="shared" si="485"/>
        <v>0</v>
      </c>
      <c r="R5142" s="38">
        <f t="shared" si="481"/>
        <v>0</v>
      </c>
      <c r="S5142" s="40" t="str">
        <f t="shared" si="484"/>
        <v/>
      </c>
    </row>
    <row r="5143" spans="1:19">
      <c r="A5143" s="33"/>
      <c r="B5143" s="34"/>
      <c r="C5143" s="33"/>
      <c r="D5143" s="33"/>
      <c r="E5143" s="33"/>
      <c r="F5143" s="42"/>
      <c r="G5143" s="42"/>
      <c r="I5143">
        <f t="shared" si="482"/>
        <v>0</v>
      </c>
      <c r="J5143">
        <f t="shared" si="483"/>
        <v>0</v>
      </c>
      <c r="L5143" s="107"/>
      <c r="M5143" s="110"/>
      <c r="N5143" s="109"/>
      <c r="P5143" s="38">
        <f t="shared" si="480"/>
        <v>0</v>
      </c>
      <c r="Q5143" s="105">
        <f t="shared" si="485"/>
        <v>0</v>
      </c>
      <c r="R5143" s="38">
        <f t="shared" si="481"/>
        <v>0</v>
      </c>
      <c r="S5143" s="40" t="str">
        <f t="shared" si="484"/>
        <v/>
      </c>
    </row>
    <row r="5144" spans="1:19">
      <c r="A5144" s="33"/>
      <c r="B5144" s="34"/>
      <c r="C5144" s="33"/>
      <c r="D5144" s="33"/>
      <c r="E5144" s="33"/>
      <c r="F5144" s="42"/>
      <c r="G5144" s="42"/>
      <c r="I5144">
        <f t="shared" si="482"/>
        <v>0</v>
      </c>
      <c r="J5144">
        <f t="shared" si="483"/>
        <v>0</v>
      </c>
      <c r="L5144" s="107"/>
      <c r="M5144" s="110"/>
      <c r="N5144" s="109"/>
      <c r="P5144" s="38">
        <f t="shared" si="480"/>
        <v>0</v>
      </c>
      <c r="Q5144" s="105">
        <f t="shared" si="485"/>
        <v>0</v>
      </c>
      <c r="R5144" s="38">
        <f t="shared" si="481"/>
        <v>0</v>
      </c>
      <c r="S5144" s="40" t="str">
        <f t="shared" si="484"/>
        <v/>
      </c>
    </row>
    <row r="5145" spans="1:19">
      <c r="A5145" s="33"/>
      <c r="B5145" s="34"/>
      <c r="C5145" s="33"/>
      <c r="D5145" s="33"/>
      <c r="E5145" s="33"/>
      <c r="F5145" s="42"/>
      <c r="G5145" s="42"/>
      <c r="I5145">
        <f t="shared" si="482"/>
        <v>0</v>
      </c>
      <c r="J5145">
        <f t="shared" si="483"/>
        <v>0</v>
      </c>
      <c r="L5145" s="107"/>
      <c r="M5145" s="110"/>
      <c r="N5145" s="109"/>
      <c r="P5145" s="38">
        <f t="shared" si="480"/>
        <v>0</v>
      </c>
      <c r="Q5145" s="105">
        <f t="shared" si="485"/>
        <v>0</v>
      </c>
      <c r="R5145" s="38">
        <f t="shared" si="481"/>
        <v>0</v>
      </c>
      <c r="S5145" s="40" t="str">
        <f t="shared" si="484"/>
        <v/>
      </c>
    </row>
    <row r="5146" spans="1:19">
      <c r="A5146" s="33"/>
      <c r="B5146" s="34"/>
      <c r="C5146" s="33"/>
      <c r="D5146" s="33"/>
      <c r="E5146" s="33"/>
      <c r="F5146" s="42"/>
      <c r="G5146" s="42"/>
      <c r="I5146">
        <f t="shared" si="482"/>
        <v>0</v>
      </c>
      <c r="J5146">
        <f t="shared" si="483"/>
        <v>0</v>
      </c>
      <c r="L5146" s="107"/>
      <c r="M5146" s="110"/>
      <c r="N5146" s="109"/>
      <c r="P5146" s="38">
        <f t="shared" si="480"/>
        <v>0</v>
      </c>
      <c r="Q5146" s="105">
        <f t="shared" si="485"/>
        <v>0</v>
      </c>
      <c r="R5146" s="38">
        <f t="shared" si="481"/>
        <v>0</v>
      </c>
      <c r="S5146" s="40" t="str">
        <f t="shared" si="484"/>
        <v/>
      </c>
    </row>
    <row r="5147" spans="1:19">
      <c r="A5147" s="33"/>
      <c r="B5147" s="34"/>
      <c r="C5147" s="33"/>
      <c r="D5147" s="33"/>
      <c r="E5147" s="33"/>
      <c r="F5147" s="42"/>
      <c r="G5147" s="42"/>
      <c r="I5147">
        <f t="shared" si="482"/>
        <v>0</v>
      </c>
      <c r="J5147">
        <f t="shared" si="483"/>
        <v>0</v>
      </c>
      <c r="L5147" s="107"/>
      <c r="M5147" s="110"/>
      <c r="N5147" s="109"/>
      <c r="P5147" s="38">
        <f t="shared" si="480"/>
        <v>0</v>
      </c>
      <c r="Q5147" s="105">
        <f t="shared" si="485"/>
        <v>0</v>
      </c>
      <c r="R5147" s="38">
        <f t="shared" si="481"/>
        <v>0</v>
      </c>
      <c r="S5147" s="40" t="str">
        <f t="shared" si="484"/>
        <v/>
      </c>
    </row>
    <row r="5148" spans="1:19">
      <c r="A5148" s="33"/>
      <c r="B5148" s="34"/>
      <c r="C5148" s="33"/>
      <c r="D5148" s="33"/>
      <c r="E5148" s="33"/>
      <c r="F5148" s="42"/>
      <c r="G5148" s="42"/>
      <c r="I5148">
        <f t="shared" si="482"/>
        <v>0</v>
      </c>
      <c r="J5148">
        <f t="shared" si="483"/>
        <v>0</v>
      </c>
      <c r="L5148" s="107"/>
      <c r="M5148" s="110"/>
      <c r="N5148" s="109"/>
      <c r="P5148" s="38">
        <f t="shared" si="480"/>
        <v>0</v>
      </c>
      <c r="Q5148" s="105">
        <f t="shared" si="485"/>
        <v>0</v>
      </c>
      <c r="R5148" s="38">
        <f t="shared" si="481"/>
        <v>0</v>
      </c>
      <c r="S5148" s="40" t="str">
        <f t="shared" si="484"/>
        <v/>
      </c>
    </row>
    <row r="5149" spans="1:19">
      <c r="A5149" s="33"/>
      <c r="B5149" s="34"/>
      <c r="C5149" s="33"/>
      <c r="D5149" s="33"/>
      <c r="E5149" s="33"/>
      <c r="F5149" s="42"/>
      <c r="G5149" s="42"/>
      <c r="I5149">
        <f t="shared" si="482"/>
        <v>0</v>
      </c>
      <c r="J5149">
        <f t="shared" si="483"/>
        <v>0</v>
      </c>
      <c r="L5149" s="107"/>
      <c r="M5149" s="110"/>
      <c r="N5149" s="109"/>
      <c r="P5149" s="38">
        <f t="shared" si="480"/>
        <v>0</v>
      </c>
      <c r="Q5149" s="105">
        <f t="shared" si="485"/>
        <v>0</v>
      </c>
      <c r="R5149" s="38">
        <f t="shared" si="481"/>
        <v>0</v>
      </c>
      <c r="S5149" s="40" t="str">
        <f t="shared" si="484"/>
        <v/>
      </c>
    </row>
    <row r="5150" spans="1:19">
      <c r="A5150" s="33"/>
      <c r="B5150" s="34"/>
      <c r="C5150" s="33"/>
      <c r="D5150" s="33"/>
      <c r="E5150" s="33"/>
      <c r="F5150" s="42"/>
      <c r="G5150" s="42"/>
      <c r="I5150">
        <f t="shared" si="482"/>
        <v>0</v>
      </c>
      <c r="J5150">
        <f t="shared" si="483"/>
        <v>0</v>
      </c>
      <c r="L5150" s="107"/>
      <c r="M5150" s="110"/>
      <c r="N5150" s="109"/>
      <c r="P5150" s="38">
        <f t="shared" si="480"/>
        <v>0</v>
      </c>
      <c r="Q5150" s="105">
        <f t="shared" si="485"/>
        <v>0</v>
      </c>
      <c r="R5150" s="38">
        <f t="shared" si="481"/>
        <v>0</v>
      </c>
      <c r="S5150" s="40" t="str">
        <f t="shared" si="484"/>
        <v/>
      </c>
    </row>
    <row r="5151" spans="1:19">
      <c r="A5151" s="33"/>
      <c r="B5151" s="34"/>
      <c r="C5151" s="33"/>
      <c r="D5151" s="33"/>
      <c r="E5151" s="33"/>
      <c r="F5151" s="42"/>
      <c r="G5151" s="42"/>
      <c r="I5151">
        <f t="shared" si="482"/>
        <v>0</v>
      </c>
      <c r="J5151">
        <f t="shared" si="483"/>
        <v>0</v>
      </c>
      <c r="L5151" s="107"/>
      <c r="M5151" s="110"/>
      <c r="N5151" s="109"/>
      <c r="P5151" s="38">
        <f t="shared" si="480"/>
        <v>0</v>
      </c>
      <c r="Q5151" s="105">
        <f t="shared" si="485"/>
        <v>0</v>
      </c>
      <c r="R5151" s="38">
        <f t="shared" si="481"/>
        <v>0</v>
      </c>
      <c r="S5151" s="40" t="str">
        <f t="shared" si="484"/>
        <v/>
      </c>
    </row>
    <row r="5152" spans="1:19">
      <c r="A5152" s="33"/>
      <c r="B5152" s="34"/>
      <c r="C5152" s="33"/>
      <c r="D5152" s="33"/>
      <c r="E5152" s="33"/>
      <c r="F5152" s="42"/>
      <c r="G5152" s="42"/>
      <c r="I5152">
        <f t="shared" si="482"/>
        <v>0</v>
      </c>
      <c r="J5152">
        <f t="shared" si="483"/>
        <v>0</v>
      </c>
      <c r="L5152" s="107"/>
      <c r="M5152" s="110"/>
      <c r="N5152" s="109"/>
      <c r="P5152" s="38">
        <f t="shared" si="480"/>
        <v>0</v>
      </c>
      <c r="Q5152" s="105">
        <f t="shared" si="485"/>
        <v>0</v>
      </c>
      <c r="R5152" s="38">
        <f t="shared" si="481"/>
        <v>0</v>
      </c>
      <c r="S5152" s="40" t="str">
        <f t="shared" si="484"/>
        <v/>
      </c>
    </row>
    <row r="5153" spans="1:19">
      <c r="A5153" s="33"/>
      <c r="B5153" s="34"/>
      <c r="C5153" s="33"/>
      <c r="D5153" s="33"/>
      <c r="E5153" s="33"/>
      <c r="F5153" s="42"/>
      <c r="G5153" s="42"/>
      <c r="I5153">
        <f t="shared" si="482"/>
        <v>0</v>
      </c>
      <c r="J5153">
        <f t="shared" si="483"/>
        <v>0</v>
      </c>
      <c r="L5153" s="107"/>
      <c r="M5153" s="110"/>
      <c r="N5153" s="109"/>
      <c r="P5153" s="38">
        <f t="shared" si="480"/>
        <v>0</v>
      </c>
      <c r="Q5153" s="105">
        <f t="shared" si="485"/>
        <v>0</v>
      </c>
      <c r="R5153" s="38">
        <f t="shared" si="481"/>
        <v>0</v>
      </c>
      <c r="S5153" s="40" t="str">
        <f t="shared" si="484"/>
        <v/>
      </c>
    </row>
    <row r="5154" spans="1:19">
      <c r="A5154" s="33"/>
      <c r="B5154" s="34"/>
      <c r="C5154" s="33"/>
      <c r="D5154" s="33"/>
      <c r="E5154" s="33"/>
      <c r="F5154" s="42"/>
      <c r="G5154" s="42"/>
      <c r="I5154">
        <f t="shared" si="482"/>
        <v>0</v>
      </c>
      <c r="J5154">
        <f t="shared" si="483"/>
        <v>0</v>
      </c>
      <c r="L5154" s="107"/>
      <c r="M5154" s="110"/>
      <c r="N5154" s="109"/>
      <c r="P5154" s="38">
        <f t="shared" si="480"/>
        <v>0</v>
      </c>
      <c r="Q5154" s="105">
        <f t="shared" si="485"/>
        <v>0</v>
      </c>
      <c r="R5154" s="38">
        <f t="shared" si="481"/>
        <v>0</v>
      </c>
      <c r="S5154" s="40" t="str">
        <f t="shared" si="484"/>
        <v/>
      </c>
    </row>
    <row r="5155" spans="1:19">
      <c r="A5155" s="33"/>
      <c r="B5155" s="34"/>
      <c r="C5155" s="33"/>
      <c r="D5155" s="33"/>
      <c r="E5155" s="33"/>
      <c r="F5155" s="42"/>
      <c r="G5155" s="42"/>
      <c r="I5155">
        <f t="shared" si="482"/>
        <v>0</v>
      </c>
      <c r="J5155">
        <f t="shared" si="483"/>
        <v>0</v>
      </c>
      <c r="L5155" s="107"/>
      <c r="M5155" s="110"/>
      <c r="N5155" s="109"/>
      <c r="P5155" s="38">
        <f t="shared" si="480"/>
        <v>0</v>
      </c>
      <c r="Q5155" s="105">
        <f t="shared" si="485"/>
        <v>0</v>
      </c>
      <c r="R5155" s="38">
        <f t="shared" si="481"/>
        <v>0</v>
      </c>
      <c r="S5155" s="40" t="str">
        <f t="shared" si="484"/>
        <v/>
      </c>
    </row>
    <row r="5156" spans="1:19">
      <c r="A5156" s="33"/>
      <c r="B5156" s="34"/>
      <c r="C5156" s="33"/>
      <c r="D5156" s="33"/>
      <c r="E5156" s="33"/>
      <c r="F5156" s="42"/>
      <c r="G5156" s="42"/>
      <c r="I5156">
        <f t="shared" si="482"/>
        <v>0</v>
      </c>
      <c r="J5156">
        <f t="shared" si="483"/>
        <v>0</v>
      </c>
      <c r="L5156" s="107"/>
      <c r="M5156" s="110"/>
      <c r="N5156" s="109"/>
      <c r="P5156" s="38">
        <f t="shared" si="480"/>
        <v>0</v>
      </c>
      <c r="Q5156" s="105">
        <f t="shared" si="485"/>
        <v>0</v>
      </c>
      <c r="R5156" s="38">
        <f t="shared" si="481"/>
        <v>0</v>
      </c>
      <c r="S5156" s="40" t="str">
        <f t="shared" si="484"/>
        <v/>
      </c>
    </row>
    <row r="5157" spans="1:19">
      <c r="A5157" s="33"/>
      <c r="B5157" s="34"/>
      <c r="C5157" s="33"/>
      <c r="D5157" s="33"/>
      <c r="E5157" s="33"/>
      <c r="F5157" s="42"/>
      <c r="G5157" s="42"/>
      <c r="I5157">
        <f t="shared" si="482"/>
        <v>0</v>
      </c>
      <c r="J5157">
        <f t="shared" si="483"/>
        <v>0</v>
      </c>
      <c r="L5157" s="107"/>
      <c r="M5157" s="110"/>
      <c r="N5157" s="109"/>
      <c r="P5157" s="38">
        <f t="shared" si="480"/>
        <v>0</v>
      </c>
      <c r="Q5157" s="105">
        <f t="shared" si="485"/>
        <v>0</v>
      </c>
      <c r="R5157" s="38">
        <f t="shared" si="481"/>
        <v>0</v>
      </c>
      <c r="S5157" s="40" t="str">
        <f t="shared" si="484"/>
        <v/>
      </c>
    </row>
    <row r="5158" spans="1:19">
      <c r="A5158" s="33"/>
      <c r="B5158" s="34"/>
      <c r="C5158" s="33"/>
      <c r="D5158" s="33"/>
      <c r="E5158" s="33"/>
      <c r="F5158" s="42"/>
      <c r="G5158" s="42"/>
      <c r="I5158">
        <f t="shared" si="482"/>
        <v>0</v>
      </c>
      <c r="J5158">
        <f t="shared" si="483"/>
        <v>0</v>
      </c>
      <c r="L5158" s="107"/>
      <c r="M5158" s="110"/>
      <c r="N5158" s="109"/>
      <c r="P5158" s="38">
        <f t="shared" si="480"/>
        <v>0</v>
      </c>
      <c r="Q5158" s="105">
        <f t="shared" si="485"/>
        <v>0</v>
      </c>
      <c r="R5158" s="38">
        <f t="shared" si="481"/>
        <v>0</v>
      </c>
      <c r="S5158" s="40" t="str">
        <f t="shared" si="484"/>
        <v/>
      </c>
    </row>
    <row r="5159" spans="1:19">
      <c r="A5159" s="33"/>
      <c r="B5159" s="34"/>
      <c r="C5159" s="33"/>
      <c r="D5159" s="33"/>
      <c r="E5159" s="33"/>
      <c r="F5159" s="42"/>
      <c r="G5159" s="42"/>
      <c r="I5159">
        <f t="shared" si="482"/>
        <v>0</v>
      </c>
      <c r="J5159">
        <f t="shared" si="483"/>
        <v>0</v>
      </c>
      <c r="L5159" s="107"/>
      <c r="M5159" s="110"/>
      <c r="N5159" s="109"/>
      <c r="P5159" s="38">
        <f t="shared" si="480"/>
        <v>0</v>
      </c>
      <c r="Q5159" s="105">
        <f t="shared" si="485"/>
        <v>0</v>
      </c>
      <c r="R5159" s="38">
        <f t="shared" si="481"/>
        <v>0</v>
      </c>
      <c r="S5159" s="40" t="str">
        <f t="shared" si="484"/>
        <v/>
      </c>
    </row>
    <row r="5160" spans="1:19">
      <c r="A5160" s="33"/>
      <c r="B5160" s="34"/>
      <c r="C5160" s="33"/>
      <c r="D5160" s="33"/>
      <c r="E5160" s="33"/>
      <c r="F5160" s="42"/>
      <c r="G5160" s="42"/>
      <c r="I5160">
        <f t="shared" si="482"/>
        <v>0</v>
      </c>
      <c r="J5160">
        <f t="shared" si="483"/>
        <v>0</v>
      </c>
      <c r="L5160" s="107"/>
      <c r="M5160" s="110"/>
      <c r="N5160" s="109"/>
      <c r="P5160" s="38">
        <f t="shared" si="480"/>
        <v>0</v>
      </c>
      <c r="Q5160" s="105">
        <f t="shared" si="485"/>
        <v>0</v>
      </c>
      <c r="R5160" s="38">
        <f t="shared" si="481"/>
        <v>0</v>
      </c>
      <c r="S5160" s="40" t="str">
        <f t="shared" si="484"/>
        <v/>
      </c>
    </row>
    <row r="5161" spans="1:19">
      <c r="A5161" s="33"/>
      <c r="B5161" s="34"/>
      <c r="C5161" s="33"/>
      <c r="D5161" s="33"/>
      <c r="E5161" s="33"/>
      <c r="F5161" s="42"/>
      <c r="G5161" s="42"/>
      <c r="I5161">
        <f t="shared" si="482"/>
        <v>0</v>
      </c>
      <c r="J5161">
        <f t="shared" si="483"/>
        <v>0</v>
      </c>
      <c r="L5161" s="107"/>
      <c r="M5161" s="110"/>
      <c r="N5161" s="109"/>
      <c r="P5161" s="38">
        <f t="shared" si="480"/>
        <v>0</v>
      </c>
      <c r="Q5161" s="105">
        <f t="shared" si="485"/>
        <v>0</v>
      </c>
      <c r="R5161" s="38">
        <f t="shared" si="481"/>
        <v>0</v>
      </c>
      <c r="S5161" s="40" t="str">
        <f t="shared" si="484"/>
        <v/>
      </c>
    </row>
    <row r="5162" spans="1:19">
      <c r="A5162" s="33"/>
      <c r="B5162" s="34"/>
      <c r="C5162" s="33"/>
      <c r="D5162" s="33"/>
      <c r="E5162" s="33"/>
      <c r="F5162" s="42"/>
      <c r="G5162" s="42"/>
      <c r="I5162">
        <f t="shared" si="482"/>
        <v>0</v>
      </c>
      <c r="J5162">
        <f t="shared" si="483"/>
        <v>0</v>
      </c>
      <c r="L5162" s="107"/>
      <c r="M5162" s="110"/>
      <c r="N5162" s="109"/>
      <c r="P5162" s="38">
        <f t="shared" si="480"/>
        <v>0</v>
      </c>
      <c r="Q5162" s="105">
        <f t="shared" si="485"/>
        <v>0</v>
      </c>
      <c r="R5162" s="38">
        <f t="shared" si="481"/>
        <v>0</v>
      </c>
      <c r="S5162" s="40" t="str">
        <f t="shared" si="484"/>
        <v/>
      </c>
    </row>
    <row r="5163" spans="1:19">
      <c r="A5163" s="33"/>
      <c r="B5163" s="34"/>
      <c r="C5163" s="33"/>
      <c r="D5163" s="33"/>
      <c r="E5163" s="33"/>
      <c r="F5163" s="42"/>
      <c r="G5163" s="42"/>
      <c r="I5163">
        <f t="shared" si="482"/>
        <v>0</v>
      </c>
      <c r="J5163">
        <f t="shared" si="483"/>
        <v>0</v>
      </c>
      <c r="L5163" s="107"/>
      <c r="M5163" s="110"/>
      <c r="N5163" s="109"/>
      <c r="P5163" s="38">
        <f t="shared" si="480"/>
        <v>0</v>
      </c>
      <c r="Q5163" s="105">
        <f t="shared" si="485"/>
        <v>0</v>
      </c>
      <c r="R5163" s="38">
        <f t="shared" si="481"/>
        <v>0</v>
      </c>
      <c r="S5163" s="40" t="str">
        <f t="shared" si="484"/>
        <v/>
      </c>
    </row>
    <row r="5164" spans="1:19">
      <c r="A5164" s="33"/>
      <c r="B5164" s="34"/>
      <c r="C5164" s="33"/>
      <c r="D5164" s="33"/>
      <c r="E5164" s="33"/>
      <c r="F5164" s="42"/>
      <c r="G5164" s="42"/>
      <c r="I5164">
        <f t="shared" si="482"/>
        <v>0</v>
      </c>
      <c r="J5164">
        <f t="shared" si="483"/>
        <v>0</v>
      </c>
      <c r="L5164" s="107"/>
      <c r="M5164" s="110"/>
      <c r="N5164" s="109"/>
      <c r="P5164" s="38">
        <f t="shared" si="480"/>
        <v>0</v>
      </c>
      <c r="Q5164" s="105">
        <f t="shared" si="485"/>
        <v>0</v>
      </c>
      <c r="R5164" s="38">
        <f t="shared" si="481"/>
        <v>0</v>
      </c>
      <c r="S5164" s="40" t="str">
        <f t="shared" si="484"/>
        <v/>
      </c>
    </row>
    <row r="5165" spans="1:19">
      <c r="A5165" s="33"/>
      <c r="B5165" s="34"/>
      <c r="C5165" s="33"/>
      <c r="D5165" s="33"/>
      <c r="E5165" s="33"/>
      <c r="F5165" s="42"/>
      <c r="G5165" s="42"/>
      <c r="I5165">
        <f t="shared" si="482"/>
        <v>0</v>
      </c>
      <c r="J5165">
        <f t="shared" si="483"/>
        <v>0</v>
      </c>
      <c r="L5165" s="107"/>
      <c r="M5165" s="110"/>
      <c r="N5165" s="109"/>
      <c r="P5165" s="38">
        <f t="shared" si="480"/>
        <v>0</v>
      </c>
      <c r="Q5165" s="105">
        <f t="shared" si="485"/>
        <v>0</v>
      </c>
      <c r="R5165" s="38">
        <f t="shared" si="481"/>
        <v>0</v>
      </c>
      <c r="S5165" s="40" t="str">
        <f t="shared" si="484"/>
        <v/>
      </c>
    </row>
    <row r="5166" spans="1:19">
      <c r="A5166" s="33"/>
      <c r="B5166" s="34"/>
      <c r="C5166" s="33"/>
      <c r="D5166" s="33"/>
      <c r="E5166" s="33"/>
      <c r="F5166" s="42"/>
      <c r="G5166" s="42"/>
      <c r="I5166">
        <f t="shared" si="482"/>
        <v>0</v>
      </c>
      <c r="J5166">
        <f t="shared" si="483"/>
        <v>0</v>
      </c>
      <c r="L5166" s="107"/>
      <c r="M5166" s="110"/>
      <c r="N5166" s="109"/>
      <c r="P5166" s="38">
        <f t="shared" si="480"/>
        <v>0</v>
      </c>
      <c r="Q5166" s="105">
        <f t="shared" si="485"/>
        <v>0</v>
      </c>
      <c r="R5166" s="38">
        <f t="shared" si="481"/>
        <v>0</v>
      </c>
      <c r="S5166" s="40" t="str">
        <f t="shared" si="484"/>
        <v/>
      </c>
    </row>
    <row r="5167" spans="1:19">
      <c r="A5167" s="33"/>
      <c r="B5167" s="34"/>
      <c r="C5167" s="33"/>
      <c r="D5167" s="33"/>
      <c r="E5167" s="33"/>
      <c r="F5167" s="42"/>
      <c r="G5167" s="42"/>
      <c r="I5167">
        <f t="shared" si="482"/>
        <v>0</v>
      </c>
      <c r="J5167">
        <f t="shared" si="483"/>
        <v>0</v>
      </c>
      <c r="L5167" s="107"/>
      <c r="M5167" s="110"/>
      <c r="N5167" s="109"/>
      <c r="P5167" s="38">
        <f t="shared" si="480"/>
        <v>0</v>
      </c>
      <c r="Q5167" s="105">
        <f t="shared" si="485"/>
        <v>0</v>
      </c>
      <c r="R5167" s="38">
        <f t="shared" si="481"/>
        <v>0</v>
      </c>
      <c r="S5167" s="40" t="str">
        <f t="shared" si="484"/>
        <v/>
      </c>
    </row>
    <row r="5168" spans="1:19">
      <c r="A5168" s="33"/>
      <c r="B5168" s="34"/>
      <c r="C5168" s="33"/>
      <c r="D5168" s="33"/>
      <c r="E5168" s="33"/>
      <c r="F5168" s="42"/>
      <c r="G5168" s="42"/>
      <c r="I5168">
        <f t="shared" si="482"/>
        <v>0</v>
      </c>
      <c r="J5168">
        <f t="shared" si="483"/>
        <v>0</v>
      </c>
      <c r="L5168" s="107"/>
      <c r="M5168" s="110"/>
      <c r="N5168" s="109"/>
      <c r="P5168" s="38">
        <f t="shared" si="480"/>
        <v>0</v>
      </c>
      <c r="Q5168" s="105">
        <f t="shared" si="485"/>
        <v>0</v>
      </c>
      <c r="R5168" s="38">
        <f t="shared" si="481"/>
        <v>0</v>
      </c>
      <c r="S5168" s="40" t="str">
        <f t="shared" si="484"/>
        <v/>
      </c>
    </row>
    <row r="5169" spans="1:19">
      <c r="A5169" s="33"/>
      <c r="B5169" s="34"/>
      <c r="C5169" s="33"/>
      <c r="D5169" s="33"/>
      <c r="E5169" s="33"/>
      <c r="F5169" s="42"/>
      <c r="G5169" s="42"/>
      <c r="I5169">
        <f t="shared" si="482"/>
        <v>0</v>
      </c>
      <c r="J5169">
        <f t="shared" si="483"/>
        <v>0</v>
      </c>
      <c r="L5169" s="107"/>
      <c r="M5169" s="110"/>
      <c r="N5169" s="109"/>
      <c r="P5169" s="38">
        <f t="shared" si="480"/>
        <v>0</v>
      </c>
      <c r="Q5169" s="105">
        <f t="shared" si="485"/>
        <v>0</v>
      </c>
      <c r="R5169" s="38">
        <f t="shared" si="481"/>
        <v>0</v>
      </c>
      <c r="S5169" s="40" t="str">
        <f t="shared" si="484"/>
        <v/>
      </c>
    </row>
    <row r="5170" spans="1:19">
      <c r="A5170" s="33"/>
      <c r="B5170" s="34"/>
      <c r="C5170" s="33"/>
      <c r="D5170" s="33"/>
      <c r="E5170" s="33"/>
      <c r="F5170" s="42"/>
      <c r="G5170" s="42"/>
      <c r="I5170">
        <f t="shared" si="482"/>
        <v>0</v>
      </c>
      <c r="J5170">
        <f t="shared" si="483"/>
        <v>0</v>
      </c>
      <c r="L5170" s="107"/>
      <c r="M5170" s="110"/>
      <c r="N5170" s="109"/>
      <c r="P5170" s="38">
        <f t="shared" si="480"/>
        <v>0</v>
      </c>
      <c r="Q5170" s="105">
        <f t="shared" si="485"/>
        <v>0</v>
      </c>
      <c r="R5170" s="38">
        <f t="shared" si="481"/>
        <v>0</v>
      </c>
      <c r="S5170" s="40" t="str">
        <f t="shared" si="484"/>
        <v/>
      </c>
    </row>
    <row r="5171" spans="1:19">
      <c r="A5171" s="33"/>
      <c r="B5171" s="34"/>
      <c r="C5171" s="33"/>
      <c r="D5171" s="33"/>
      <c r="E5171" s="33"/>
      <c r="F5171" s="42"/>
      <c r="G5171" s="42"/>
      <c r="I5171">
        <f t="shared" si="482"/>
        <v>0</v>
      </c>
      <c r="J5171">
        <f t="shared" si="483"/>
        <v>0</v>
      </c>
      <c r="L5171" s="107"/>
      <c r="M5171" s="110"/>
      <c r="N5171" s="109"/>
      <c r="P5171" s="38">
        <f t="shared" si="480"/>
        <v>0</v>
      </c>
      <c r="Q5171" s="105">
        <f t="shared" si="485"/>
        <v>0</v>
      </c>
      <c r="R5171" s="38">
        <f t="shared" si="481"/>
        <v>0</v>
      </c>
      <c r="S5171" s="40" t="str">
        <f t="shared" si="484"/>
        <v/>
      </c>
    </row>
    <row r="5172" spans="1:19">
      <c r="A5172" s="33"/>
      <c r="B5172" s="34"/>
      <c r="C5172" s="33"/>
      <c r="D5172" s="33"/>
      <c r="E5172" s="33"/>
      <c r="F5172" s="42"/>
      <c r="G5172" s="42"/>
      <c r="I5172">
        <f t="shared" si="482"/>
        <v>0</v>
      </c>
      <c r="J5172">
        <f t="shared" si="483"/>
        <v>0</v>
      </c>
      <c r="L5172" s="107"/>
      <c r="M5172" s="110"/>
      <c r="N5172" s="109"/>
      <c r="P5172" s="38">
        <f t="shared" si="480"/>
        <v>0</v>
      </c>
      <c r="Q5172" s="105">
        <f t="shared" si="485"/>
        <v>0</v>
      </c>
      <c r="R5172" s="38">
        <f t="shared" si="481"/>
        <v>0</v>
      </c>
      <c r="S5172" s="40" t="str">
        <f t="shared" si="484"/>
        <v/>
      </c>
    </row>
    <row r="5173" spans="1:19">
      <c r="A5173" s="33"/>
      <c r="B5173" s="34"/>
      <c r="C5173" s="33"/>
      <c r="D5173" s="33"/>
      <c r="E5173" s="33"/>
      <c r="F5173" s="42"/>
      <c r="G5173" s="42"/>
      <c r="I5173">
        <f t="shared" si="482"/>
        <v>0</v>
      </c>
      <c r="J5173">
        <f t="shared" si="483"/>
        <v>0</v>
      </c>
      <c r="L5173" s="107"/>
      <c r="M5173" s="110"/>
      <c r="N5173" s="109"/>
      <c r="P5173" s="38">
        <f t="shared" si="480"/>
        <v>0</v>
      </c>
      <c r="Q5173" s="105">
        <f t="shared" si="485"/>
        <v>0</v>
      </c>
      <c r="R5173" s="38">
        <f t="shared" si="481"/>
        <v>0</v>
      </c>
      <c r="S5173" s="40" t="str">
        <f t="shared" si="484"/>
        <v/>
      </c>
    </row>
    <row r="5174" spans="1:19">
      <c r="A5174" s="33"/>
      <c r="B5174" s="34"/>
      <c r="C5174" s="33"/>
      <c r="D5174" s="33"/>
      <c r="E5174" s="33"/>
      <c r="F5174" s="42"/>
      <c r="G5174" s="42"/>
      <c r="I5174">
        <f t="shared" si="482"/>
        <v>0</v>
      </c>
      <c r="J5174">
        <f t="shared" si="483"/>
        <v>0</v>
      </c>
      <c r="L5174" s="107"/>
      <c r="M5174" s="110"/>
      <c r="N5174" s="109"/>
      <c r="P5174" s="38">
        <f t="shared" si="480"/>
        <v>0</v>
      </c>
      <c r="Q5174" s="105">
        <f t="shared" si="485"/>
        <v>0</v>
      </c>
      <c r="R5174" s="38">
        <f t="shared" si="481"/>
        <v>0</v>
      </c>
      <c r="S5174" s="40" t="str">
        <f t="shared" si="484"/>
        <v/>
      </c>
    </row>
    <row r="5175" spans="1:19">
      <c r="A5175" s="33"/>
      <c r="B5175" s="34"/>
      <c r="C5175" s="33"/>
      <c r="D5175" s="33"/>
      <c r="E5175" s="33"/>
      <c r="F5175" s="42"/>
      <c r="G5175" s="42"/>
      <c r="I5175">
        <f t="shared" si="482"/>
        <v>0</v>
      </c>
      <c r="J5175">
        <f t="shared" si="483"/>
        <v>0</v>
      </c>
      <c r="L5175" s="107"/>
      <c r="M5175" s="110"/>
      <c r="N5175" s="109"/>
      <c r="P5175" s="38">
        <f t="shared" ref="P5175:P5238" si="486">I5175*L5175/1000</f>
        <v>0</v>
      </c>
      <c r="Q5175" s="105">
        <f t="shared" si="485"/>
        <v>0</v>
      </c>
      <c r="R5175" s="38">
        <f t="shared" ref="R5175:R5238" si="487">J5175*N5175/1000</f>
        <v>0</v>
      </c>
      <c r="S5175" s="40" t="str">
        <f t="shared" si="484"/>
        <v/>
      </c>
    </row>
    <row r="5176" spans="1:19">
      <c r="A5176" s="33"/>
      <c r="B5176" s="34"/>
      <c r="C5176" s="33"/>
      <c r="D5176" s="33"/>
      <c r="E5176" s="33"/>
      <c r="F5176" s="42"/>
      <c r="G5176" s="42"/>
      <c r="I5176">
        <f t="shared" ref="I5176:I5239" si="488">IF(OR(E5176="R",E5176="E"),D5176,IF(D5176&gt;=E5176,D5176-E5176,0))</f>
        <v>0</v>
      </c>
      <c r="J5176">
        <f t="shared" ref="J5176:J5239" si="489">IF(OR(E5176="R",E5176="E"),0,IF(E5176&gt;D5176,E5176-D5176,0))</f>
        <v>0</v>
      </c>
      <c r="L5176" s="107"/>
      <c r="M5176" s="110"/>
      <c r="N5176" s="109"/>
      <c r="P5176" s="38">
        <f t="shared" si="486"/>
        <v>0</v>
      </c>
      <c r="Q5176" s="105">
        <f t="shared" si="485"/>
        <v>0</v>
      </c>
      <c r="R5176" s="38">
        <f t="shared" si="487"/>
        <v>0</v>
      </c>
      <c r="S5176" s="40" t="str">
        <f t="shared" si="484"/>
        <v/>
      </c>
    </row>
    <row r="5177" spans="1:19">
      <c r="A5177" s="33"/>
      <c r="B5177" s="34"/>
      <c r="C5177" s="33"/>
      <c r="D5177" s="33"/>
      <c r="E5177" s="33"/>
      <c r="F5177" s="42"/>
      <c r="G5177" s="42"/>
      <c r="I5177">
        <f t="shared" si="488"/>
        <v>0</v>
      </c>
      <c r="J5177">
        <f t="shared" si="489"/>
        <v>0</v>
      </c>
      <c r="L5177" s="107"/>
      <c r="M5177" s="110"/>
      <c r="N5177" s="109"/>
      <c r="P5177" s="38">
        <f t="shared" si="486"/>
        <v>0</v>
      </c>
      <c r="Q5177" s="105">
        <f t="shared" si="485"/>
        <v>0</v>
      </c>
      <c r="R5177" s="38">
        <f t="shared" si="487"/>
        <v>0</v>
      </c>
      <c r="S5177" s="40" t="str">
        <f t="shared" si="484"/>
        <v/>
      </c>
    </row>
    <row r="5178" spans="1:19">
      <c r="A5178" s="33"/>
      <c r="B5178" s="34"/>
      <c r="C5178" s="33"/>
      <c r="D5178" s="33"/>
      <c r="E5178" s="33"/>
      <c r="F5178" s="42"/>
      <c r="G5178" s="42"/>
      <c r="I5178">
        <f t="shared" si="488"/>
        <v>0</v>
      </c>
      <c r="J5178">
        <f t="shared" si="489"/>
        <v>0</v>
      </c>
      <c r="L5178" s="107"/>
      <c r="M5178" s="110"/>
      <c r="N5178" s="109"/>
      <c r="P5178" s="38">
        <f t="shared" si="486"/>
        <v>0</v>
      </c>
      <c r="Q5178" s="105">
        <f t="shared" si="485"/>
        <v>0</v>
      </c>
      <c r="R5178" s="38">
        <f t="shared" si="487"/>
        <v>0</v>
      </c>
      <c r="S5178" s="40" t="str">
        <f t="shared" si="484"/>
        <v/>
      </c>
    </row>
    <row r="5179" spans="1:19">
      <c r="A5179" s="33"/>
      <c r="B5179" s="34"/>
      <c r="C5179" s="33"/>
      <c r="D5179" s="33"/>
      <c r="E5179" s="33"/>
      <c r="F5179" s="42"/>
      <c r="G5179" s="42"/>
      <c r="I5179">
        <f t="shared" si="488"/>
        <v>0</v>
      </c>
      <c r="J5179">
        <f t="shared" si="489"/>
        <v>0</v>
      </c>
      <c r="L5179" s="107"/>
      <c r="M5179" s="110"/>
      <c r="N5179" s="109"/>
      <c r="P5179" s="38">
        <f t="shared" si="486"/>
        <v>0</v>
      </c>
      <c r="Q5179" s="105">
        <f t="shared" si="485"/>
        <v>0</v>
      </c>
      <c r="R5179" s="38">
        <f t="shared" si="487"/>
        <v>0</v>
      </c>
      <c r="S5179" s="40" t="str">
        <f t="shared" si="484"/>
        <v/>
      </c>
    </row>
    <row r="5180" spans="1:19">
      <c r="A5180" s="33"/>
      <c r="B5180" s="34"/>
      <c r="C5180" s="33"/>
      <c r="D5180" s="33"/>
      <c r="E5180" s="33"/>
      <c r="F5180" s="42"/>
      <c r="G5180" s="42"/>
      <c r="I5180">
        <f t="shared" si="488"/>
        <v>0</v>
      </c>
      <c r="J5180">
        <f t="shared" si="489"/>
        <v>0</v>
      </c>
      <c r="L5180" s="107"/>
      <c r="M5180" s="110"/>
      <c r="N5180" s="109"/>
      <c r="P5180" s="38">
        <f t="shared" si="486"/>
        <v>0</v>
      </c>
      <c r="Q5180" s="105">
        <f t="shared" si="485"/>
        <v>0</v>
      </c>
      <c r="R5180" s="38">
        <f t="shared" si="487"/>
        <v>0</v>
      </c>
      <c r="S5180" s="40" t="str">
        <f t="shared" si="484"/>
        <v/>
      </c>
    </row>
    <row r="5181" spans="1:19">
      <c r="A5181" s="33"/>
      <c r="B5181" s="34"/>
      <c r="C5181" s="33"/>
      <c r="D5181" s="33"/>
      <c r="E5181" s="33"/>
      <c r="F5181" s="42"/>
      <c r="G5181" s="42"/>
      <c r="I5181">
        <f t="shared" si="488"/>
        <v>0</v>
      </c>
      <c r="J5181">
        <f t="shared" si="489"/>
        <v>0</v>
      </c>
      <c r="L5181" s="107"/>
      <c r="M5181" s="110"/>
      <c r="N5181" s="109"/>
      <c r="P5181" s="38">
        <f t="shared" si="486"/>
        <v>0</v>
      </c>
      <c r="Q5181" s="105">
        <f t="shared" si="485"/>
        <v>0</v>
      </c>
      <c r="R5181" s="38">
        <f t="shared" si="487"/>
        <v>0</v>
      </c>
      <c r="S5181" s="40" t="str">
        <f t="shared" si="484"/>
        <v/>
      </c>
    </row>
    <row r="5182" spans="1:19">
      <c r="A5182" s="33"/>
      <c r="B5182" s="34"/>
      <c r="C5182" s="33"/>
      <c r="D5182" s="33"/>
      <c r="E5182" s="33"/>
      <c r="F5182" s="42"/>
      <c r="G5182" s="42"/>
      <c r="I5182">
        <f t="shared" si="488"/>
        <v>0</v>
      </c>
      <c r="J5182">
        <f t="shared" si="489"/>
        <v>0</v>
      </c>
      <c r="L5182" s="107"/>
      <c r="M5182" s="110"/>
      <c r="N5182" s="109"/>
      <c r="P5182" s="38">
        <f t="shared" si="486"/>
        <v>0</v>
      </c>
      <c r="Q5182" s="105">
        <f t="shared" si="485"/>
        <v>0</v>
      </c>
      <c r="R5182" s="38">
        <f t="shared" si="487"/>
        <v>0</v>
      </c>
      <c r="S5182" s="40" t="str">
        <f t="shared" si="484"/>
        <v/>
      </c>
    </row>
    <row r="5183" spans="1:19">
      <c r="A5183" s="33"/>
      <c r="B5183" s="34"/>
      <c r="C5183" s="33"/>
      <c r="D5183" s="33"/>
      <c r="E5183" s="33"/>
      <c r="F5183" s="42"/>
      <c r="G5183" s="42"/>
      <c r="I5183">
        <f t="shared" si="488"/>
        <v>0</v>
      </c>
      <c r="J5183">
        <f t="shared" si="489"/>
        <v>0</v>
      </c>
      <c r="L5183" s="107"/>
      <c r="M5183" s="110"/>
      <c r="N5183" s="109"/>
      <c r="P5183" s="38">
        <f t="shared" si="486"/>
        <v>0</v>
      </c>
      <c r="Q5183" s="105">
        <f t="shared" si="485"/>
        <v>0</v>
      </c>
      <c r="R5183" s="38">
        <f t="shared" si="487"/>
        <v>0</v>
      </c>
      <c r="S5183" s="40" t="str">
        <f t="shared" si="484"/>
        <v/>
      </c>
    </row>
    <row r="5184" spans="1:19">
      <c r="A5184" s="33"/>
      <c r="B5184" s="34"/>
      <c r="C5184" s="33"/>
      <c r="D5184" s="33"/>
      <c r="E5184" s="33"/>
      <c r="F5184" s="42"/>
      <c r="G5184" s="42"/>
      <c r="I5184">
        <f t="shared" si="488"/>
        <v>0</v>
      </c>
      <c r="J5184">
        <f t="shared" si="489"/>
        <v>0</v>
      </c>
      <c r="L5184" s="107"/>
      <c r="M5184" s="110"/>
      <c r="N5184" s="109"/>
      <c r="P5184" s="38">
        <f t="shared" si="486"/>
        <v>0</v>
      </c>
      <c r="Q5184" s="105">
        <f t="shared" si="485"/>
        <v>0</v>
      </c>
      <c r="R5184" s="38">
        <f t="shared" si="487"/>
        <v>0</v>
      </c>
      <c r="S5184" s="40" t="str">
        <f t="shared" si="484"/>
        <v/>
      </c>
    </row>
    <row r="5185" spans="1:19">
      <c r="A5185" s="33"/>
      <c r="B5185" s="34"/>
      <c r="C5185" s="33"/>
      <c r="D5185" s="33"/>
      <c r="E5185" s="33"/>
      <c r="F5185" s="42"/>
      <c r="G5185" s="42"/>
      <c r="I5185">
        <f t="shared" si="488"/>
        <v>0</v>
      </c>
      <c r="J5185">
        <f t="shared" si="489"/>
        <v>0</v>
      </c>
      <c r="L5185" s="107"/>
      <c r="M5185" s="110"/>
      <c r="N5185" s="109"/>
      <c r="P5185" s="38">
        <f t="shared" si="486"/>
        <v>0</v>
      </c>
      <c r="Q5185" s="105">
        <f t="shared" si="485"/>
        <v>0</v>
      </c>
      <c r="R5185" s="38">
        <f t="shared" si="487"/>
        <v>0</v>
      </c>
      <c r="S5185" s="40" t="str">
        <f t="shared" si="484"/>
        <v/>
      </c>
    </row>
    <row r="5186" spans="1:19">
      <c r="A5186" s="33"/>
      <c r="B5186" s="34"/>
      <c r="C5186" s="33"/>
      <c r="D5186" s="33"/>
      <c r="E5186" s="33"/>
      <c r="F5186" s="42"/>
      <c r="G5186" s="42"/>
      <c r="I5186">
        <f t="shared" si="488"/>
        <v>0</v>
      </c>
      <c r="J5186">
        <f t="shared" si="489"/>
        <v>0</v>
      </c>
      <c r="L5186" s="107"/>
      <c r="M5186" s="110"/>
      <c r="N5186" s="109"/>
      <c r="P5186" s="38">
        <f t="shared" si="486"/>
        <v>0</v>
      </c>
      <c r="Q5186" s="105">
        <f t="shared" si="485"/>
        <v>0</v>
      </c>
      <c r="R5186" s="38">
        <f t="shared" si="487"/>
        <v>0</v>
      </c>
      <c r="S5186" s="40" t="str">
        <f t="shared" si="484"/>
        <v/>
      </c>
    </row>
    <row r="5187" spans="1:19">
      <c r="A5187" s="33"/>
      <c r="B5187" s="34"/>
      <c r="C5187" s="33"/>
      <c r="D5187" s="33"/>
      <c r="E5187" s="33"/>
      <c r="F5187" s="42"/>
      <c r="G5187" s="42"/>
      <c r="I5187">
        <f t="shared" si="488"/>
        <v>0</v>
      </c>
      <c r="J5187">
        <f t="shared" si="489"/>
        <v>0</v>
      </c>
      <c r="L5187" s="107"/>
      <c r="M5187" s="110"/>
      <c r="N5187" s="109"/>
      <c r="P5187" s="38">
        <f t="shared" si="486"/>
        <v>0</v>
      </c>
      <c r="Q5187" s="105">
        <f t="shared" si="485"/>
        <v>0</v>
      </c>
      <c r="R5187" s="38">
        <f t="shared" si="487"/>
        <v>0</v>
      </c>
      <c r="S5187" s="40" t="str">
        <f t="shared" si="484"/>
        <v/>
      </c>
    </row>
    <row r="5188" spans="1:19">
      <c r="A5188" s="33"/>
      <c r="B5188" s="34"/>
      <c r="C5188" s="33"/>
      <c r="D5188" s="33"/>
      <c r="E5188" s="33"/>
      <c r="F5188" s="42"/>
      <c r="G5188" s="42"/>
      <c r="I5188">
        <f t="shared" si="488"/>
        <v>0</v>
      </c>
      <c r="J5188">
        <f t="shared" si="489"/>
        <v>0</v>
      </c>
      <c r="L5188" s="107"/>
      <c r="M5188" s="110"/>
      <c r="N5188" s="109"/>
      <c r="P5188" s="38">
        <f t="shared" si="486"/>
        <v>0</v>
      </c>
      <c r="Q5188" s="105">
        <f t="shared" si="485"/>
        <v>0</v>
      </c>
      <c r="R5188" s="38">
        <f t="shared" si="487"/>
        <v>0</v>
      </c>
      <c r="S5188" s="40" t="str">
        <f t="shared" si="484"/>
        <v/>
      </c>
    </row>
    <row r="5189" spans="1:19">
      <c r="A5189" s="33"/>
      <c r="B5189" s="34"/>
      <c r="C5189" s="33"/>
      <c r="D5189" s="33"/>
      <c r="E5189" s="33"/>
      <c r="F5189" s="42"/>
      <c r="G5189" s="42"/>
      <c r="I5189">
        <f t="shared" si="488"/>
        <v>0</v>
      </c>
      <c r="J5189">
        <f t="shared" si="489"/>
        <v>0</v>
      </c>
      <c r="L5189" s="107"/>
      <c r="M5189" s="110"/>
      <c r="N5189" s="109"/>
      <c r="P5189" s="38">
        <f t="shared" si="486"/>
        <v>0</v>
      </c>
      <c r="Q5189" s="105">
        <f t="shared" si="485"/>
        <v>0</v>
      </c>
      <c r="R5189" s="38">
        <f t="shared" si="487"/>
        <v>0</v>
      </c>
      <c r="S5189" s="40" t="str">
        <f t="shared" si="484"/>
        <v/>
      </c>
    </row>
    <row r="5190" spans="1:19">
      <c r="A5190" s="33"/>
      <c r="B5190" s="34"/>
      <c r="C5190" s="33"/>
      <c r="D5190" s="33"/>
      <c r="E5190" s="33"/>
      <c r="F5190" s="42"/>
      <c r="G5190" s="42"/>
      <c r="I5190">
        <f t="shared" si="488"/>
        <v>0</v>
      </c>
      <c r="J5190">
        <f t="shared" si="489"/>
        <v>0</v>
      </c>
      <c r="L5190" s="107"/>
      <c r="M5190" s="110"/>
      <c r="N5190" s="109"/>
      <c r="P5190" s="38">
        <f t="shared" si="486"/>
        <v>0</v>
      </c>
      <c r="Q5190" s="105">
        <f t="shared" si="485"/>
        <v>0</v>
      </c>
      <c r="R5190" s="38">
        <f t="shared" si="487"/>
        <v>0</v>
      </c>
      <c r="S5190" s="40" t="str">
        <f t="shared" si="484"/>
        <v/>
      </c>
    </row>
    <row r="5191" spans="1:19">
      <c r="A5191" s="33"/>
      <c r="B5191" s="34"/>
      <c r="C5191" s="33"/>
      <c r="D5191" s="33"/>
      <c r="E5191" s="33"/>
      <c r="F5191" s="42"/>
      <c r="G5191" s="42"/>
      <c r="I5191">
        <f t="shared" si="488"/>
        <v>0</v>
      </c>
      <c r="J5191">
        <f t="shared" si="489"/>
        <v>0</v>
      </c>
      <c r="L5191" s="107"/>
      <c r="M5191" s="110"/>
      <c r="N5191" s="109"/>
      <c r="P5191" s="38">
        <f t="shared" si="486"/>
        <v>0</v>
      </c>
      <c r="Q5191" s="105">
        <f t="shared" si="485"/>
        <v>0</v>
      </c>
      <c r="R5191" s="38">
        <f t="shared" si="487"/>
        <v>0</v>
      </c>
      <c r="S5191" s="40" t="str">
        <f t="shared" ref="S5191:S5254" si="490">IF(C5191=1,SUM(R5191:R5214)-SUM(P5191:P5214),"")</f>
        <v/>
      </c>
    </row>
    <row r="5192" spans="1:19">
      <c r="A5192" s="33"/>
      <c r="B5192" s="34"/>
      <c r="C5192" s="33"/>
      <c r="D5192" s="33"/>
      <c r="E5192" s="33"/>
      <c r="F5192" s="42"/>
      <c r="G5192" s="42"/>
      <c r="I5192">
        <f t="shared" si="488"/>
        <v>0</v>
      </c>
      <c r="J5192">
        <f t="shared" si="489"/>
        <v>0</v>
      </c>
      <c r="L5192" s="107"/>
      <c r="M5192" s="110"/>
      <c r="N5192" s="109"/>
      <c r="P5192" s="38">
        <f t="shared" si="486"/>
        <v>0</v>
      </c>
      <c r="Q5192" s="105">
        <f t="shared" ref="Q5192:Q5255" si="491">I5192*M5192/1000</f>
        <v>0</v>
      </c>
      <c r="R5192" s="38">
        <f t="shared" si="487"/>
        <v>0</v>
      </c>
      <c r="S5192" s="40" t="str">
        <f t="shared" si="490"/>
        <v/>
      </c>
    </row>
    <row r="5193" spans="1:19">
      <c r="A5193" s="33"/>
      <c r="B5193" s="34"/>
      <c r="C5193" s="33"/>
      <c r="D5193" s="33"/>
      <c r="E5193" s="33"/>
      <c r="F5193" s="42"/>
      <c r="G5193" s="42"/>
      <c r="I5193">
        <f t="shared" si="488"/>
        <v>0</v>
      </c>
      <c r="J5193">
        <f t="shared" si="489"/>
        <v>0</v>
      </c>
      <c r="L5193" s="107"/>
      <c r="M5193" s="110"/>
      <c r="N5193" s="109"/>
      <c r="P5193" s="38">
        <f t="shared" si="486"/>
        <v>0</v>
      </c>
      <c r="Q5193" s="105">
        <f t="shared" si="491"/>
        <v>0</v>
      </c>
      <c r="R5193" s="38">
        <f t="shared" si="487"/>
        <v>0</v>
      </c>
      <c r="S5193" s="40" t="str">
        <f t="shared" si="490"/>
        <v/>
      </c>
    </row>
    <row r="5194" spans="1:19">
      <c r="A5194" s="33"/>
      <c r="B5194" s="34"/>
      <c r="C5194" s="33"/>
      <c r="D5194" s="33"/>
      <c r="E5194" s="33"/>
      <c r="F5194" s="42"/>
      <c r="G5194" s="42"/>
      <c r="I5194">
        <f t="shared" si="488"/>
        <v>0</v>
      </c>
      <c r="J5194">
        <f t="shared" si="489"/>
        <v>0</v>
      </c>
      <c r="L5194" s="107"/>
      <c r="M5194" s="110"/>
      <c r="N5194" s="109"/>
      <c r="P5194" s="38">
        <f t="shared" si="486"/>
        <v>0</v>
      </c>
      <c r="Q5194" s="105">
        <f t="shared" si="491"/>
        <v>0</v>
      </c>
      <c r="R5194" s="38">
        <f t="shared" si="487"/>
        <v>0</v>
      </c>
      <c r="S5194" s="40" t="str">
        <f t="shared" si="490"/>
        <v/>
      </c>
    </row>
    <row r="5195" spans="1:19">
      <c r="A5195" s="33"/>
      <c r="B5195" s="34"/>
      <c r="C5195" s="33"/>
      <c r="D5195" s="33"/>
      <c r="E5195" s="33"/>
      <c r="F5195" s="42"/>
      <c r="G5195" s="42"/>
      <c r="I5195">
        <f t="shared" si="488"/>
        <v>0</v>
      </c>
      <c r="J5195">
        <f t="shared" si="489"/>
        <v>0</v>
      </c>
      <c r="L5195" s="107"/>
      <c r="M5195" s="110"/>
      <c r="N5195" s="109"/>
      <c r="P5195" s="38">
        <f t="shared" si="486"/>
        <v>0</v>
      </c>
      <c r="Q5195" s="105">
        <f t="shared" si="491"/>
        <v>0</v>
      </c>
      <c r="R5195" s="38">
        <f t="shared" si="487"/>
        <v>0</v>
      </c>
      <c r="S5195" s="40" t="str">
        <f t="shared" si="490"/>
        <v/>
      </c>
    </row>
    <row r="5196" spans="1:19">
      <c r="A5196" s="33"/>
      <c r="B5196" s="34"/>
      <c r="C5196" s="33"/>
      <c r="D5196" s="33"/>
      <c r="E5196" s="33"/>
      <c r="F5196" s="42"/>
      <c r="G5196" s="42"/>
      <c r="I5196">
        <f t="shared" si="488"/>
        <v>0</v>
      </c>
      <c r="J5196">
        <f t="shared" si="489"/>
        <v>0</v>
      </c>
      <c r="L5196" s="107"/>
      <c r="M5196" s="110"/>
      <c r="N5196" s="109"/>
      <c r="P5196" s="38">
        <f t="shared" si="486"/>
        <v>0</v>
      </c>
      <c r="Q5196" s="105">
        <f t="shared" si="491"/>
        <v>0</v>
      </c>
      <c r="R5196" s="38">
        <f t="shared" si="487"/>
        <v>0</v>
      </c>
      <c r="S5196" s="40" t="str">
        <f t="shared" si="490"/>
        <v/>
      </c>
    </row>
    <row r="5197" spans="1:19">
      <c r="A5197" s="33"/>
      <c r="B5197" s="34"/>
      <c r="C5197" s="33"/>
      <c r="D5197" s="33"/>
      <c r="E5197" s="33"/>
      <c r="F5197" s="42"/>
      <c r="G5197" s="42"/>
      <c r="I5197">
        <f t="shared" si="488"/>
        <v>0</v>
      </c>
      <c r="J5197">
        <f t="shared" si="489"/>
        <v>0</v>
      </c>
      <c r="L5197" s="107"/>
      <c r="M5197" s="110"/>
      <c r="N5197" s="109"/>
      <c r="P5197" s="38">
        <f t="shared" si="486"/>
        <v>0</v>
      </c>
      <c r="Q5197" s="105">
        <f t="shared" si="491"/>
        <v>0</v>
      </c>
      <c r="R5197" s="38">
        <f t="shared" si="487"/>
        <v>0</v>
      </c>
      <c r="S5197" s="40" t="str">
        <f t="shared" si="490"/>
        <v/>
      </c>
    </row>
    <row r="5198" spans="1:19">
      <c r="A5198" s="33"/>
      <c r="B5198" s="34"/>
      <c r="C5198" s="33"/>
      <c r="D5198" s="33"/>
      <c r="E5198" s="33"/>
      <c r="F5198" s="42"/>
      <c r="G5198" s="42"/>
      <c r="I5198">
        <f t="shared" si="488"/>
        <v>0</v>
      </c>
      <c r="J5198">
        <f t="shared" si="489"/>
        <v>0</v>
      </c>
      <c r="L5198" s="107"/>
      <c r="M5198" s="110"/>
      <c r="N5198" s="109"/>
      <c r="P5198" s="38">
        <f t="shared" si="486"/>
        <v>0</v>
      </c>
      <c r="Q5198" s="105">
        <f t="shared" si="491"/>
        <v>0</v>
      </c>
      <c r="R5198" s="38">
        <f t="shared" si="487"/>
        <v>0</v>
      </c>
      <c r="S5198" s="40" t="str">
        <f t="shared" si="490"/>
        <v/>
      </c>
    </row>
    <row r="5199" spans="1:19">
      <c r="A5199" s="33"/>
      <c r="B5199" s="34"/>
      <c r="C5199" s="33"/>
      <c r="D5199" s="33"/>
      <c r="E5199" s="33"/>
      <c r="F5199" s="42"/>
      <c r="G5199" s="42"/>
      <c r="I5199">
        <f t="shared" si="488"/>
        <v>0</v>
      </c>
      <c r="J5199">
        <f t="shared" si="489"/>
        <v>0</v>
      </c>
      <c r="L5199" s="107"/>
      <c r="M5199" s="110"/>
      <c r="N5199" s="109"/>
      <c r="P5199" s="38">
        <f t="shared" si="486"/>
        <v>0</v>
      </c>
      <c r="Q5199" s="105">
        <f t="shared" si="491"/>
        <v>0</v>
      </c>
      <c r="R5199" s="38">
        <f t="shared" si="487"/>
        <v>0</v>
      </c>
      <c r="S5199" s="40" t="str">
        <f t="shared" si="490"/>
        <v/>
      </c>
    </row>
    <row r="5200" spans="1:19">
      <c r="A5200" s="33"/>
      <c r="B5200" s="34"/>
      <c r="C5200" s="33"/>
      <c r="D5200" s="33"/>
      <c r="E5200" s="33"/>
      <c r="F5200" s="42"/>
      <c r="G5200" s="42"/>
      <c r="I5200">
        <f t="shared" si="488"/>
        <v>0</v>
      </c>
      <c r="J5200">
        <f t="shared" si="489"/>
        <v>0</v>
      </c>
      <c r="L5200" s="107"/>
      <c r="M5200" s="110"/>
      <c r="N5200" s="109"/>
      <c r="P5200" s="38">
        <f t="shared" si="486"/>
        <v>0</v>
      </c>
      <c r="Q5200" s="105">
        <f t="shared" si="491"/>
        <v>0</v>
      </c>
      <c r="R5200" s="38">
        <f t="shared" si="487"/>
        <v>0</v>
      </c>
      <c r="S5200" s="40" t="str">
        <f t="shared" si="490"/>
        <v/>
      </c>
    </row>
    <row r="5201" spans="1:19">
      <c r="A5201" s="33"/>
      <c r="B5201" s="34"/>
      <c r="C5201" s="33"/>
      <c r="D5201" s="33"/>
      <c r="E5201" s="33"/>
      <c r="F5201" s="42"/>
      <c r="G5201" s="42"/>
      <c r="I5201">
        <f t="shared" si="488"/>
        <v>0</v>
      </c>
      <c r="J5201">
        <f t="shared" si="489"/>
        <v>0</v>
      </c>
      <c r="L5201" s="107"/>
      <c r="M5201" s="110"/>
      <c r="N5201" s="109"/>
      <c r="P5201" s="38">
        <f t="shared" si="486"/>
        <v>0</v>
      </c>
      <c r="Q5201" s="105">
        <f t="shared" si="491"/>
        <v>0</v>
      </c>
      <c r="R5201" s="38">
        <f t="shared" si="487"/>
        <v>0</v>
      </c>
      <c r="S5201" s="40" t="str">
        <f t="shared" si="490"/>
        <v/>
      </c>
    </row>
    <row r="5202" spans="1:19">
      <c r="A5202" s="33"/>
      <c r="B5202" s="34"/>
      <c r="C5202" s="33"/>
      <c r="D5202" s="33"/>
      <c r="E5202" s="33"/>
      <c r="F5202" s="42"/>
      <c r="G5202" s="42"/>
      <c r="I5202">
        <f t="shared" si="488"/>
        <v>0</v>
      </c>
      <c r="J5202">
        <f t="shared" si="489"/>
        <v>0</v>
      </c>
      <c r="L5202" s="107"/>
      <c r="M5202" s="110"/>
      <c r="N5202" s="109"/>
      <c r="P5202" s="38">
        <f t="shared" si="486"/>
        <v>0</v>
      </c>
      <c r="Q5202" s="105">
        <f t="shared" si="491"/>
        <v>0</v>
      </c>
      <c r="R5202" s="38">
        <f t="shared" si="487"/>
        <v>0</v>
      </c>
      <c r="S5202" s="40" t="str">
        <f t="shared" si="490"/>
        <v/>
      </c>
    </row>
    <row r="5203" spans="1:19">
      <c r="A5203" s="33"/>
      <c r="B5203" s="34"/>
      <c r="C5203" s="33"/>
      <c r="D5203" s="33"/>
      <c r="E5203" s="33"/>
      <c r="F5203" s="42"/>
      <c r="G5203" s="42"/>
      <c r="I5203">
        <f t="shared" si="488"/>
        <v>0</v>
      </c>
      <c r="J5203">
        <f t="shared" si="489"/>
        <v>0</v>
      </c>
      <c r="L5203" s="107"/>
      <c r="M5203" s="110"/>
      <c r="N5203" s="109"/>
      <c r="P5203" s="38">
        <f t="shared" si="486"/>
        <v>0</v>
      </c>
      <c r="Q5203" s="105">
        <f t="shared" si="491"/>
        <v>0</v>
      </c>
      <c r="R5203" s="38">
        <f t="shared" si="487"/>
        <v>0</v>
      </c>
      <c r="S5203" s="40" t="str">
        <f t="shared" si="490"/>
        <v/>
      </c>
    </row>
    <row r="5204" spans="1:19">
      <c r="A5204" s="33"/>
      <c r="B5204" s="34"/>
      <c r="C5204" s="33"/>
      <c r="D5204" s="33"/>
      <c r="E5204" s="33"/>
      <c r="F5204" s="42"/>
      <c r="G5204" s="42"/>
      <c r="I5204">
        <f t="shared" si="488"/>
        <v>0</v>
      </c>
      <c r="J5204">
        <f t="shared" si="489"/>
        <v>0</v>
      </c>
      <c r="L5204" s="107"/>
      <c r="M5204" s="110"/>
      <c r="N5204" s="109"/>
      <c r="P5204" s="38">
        <f t="shared" si="486"/>
        <v>0</v>
      </c>
      <c r="Q5204" s="105">
        <f t="shared" si="491"/>
        <v>0</v>
      </c>
      <c r="R5204" s="38">
        <f t="shared" si="487"/>
        <v>0</v>
      </c>
      <c r="S5204" s="40" t="str">
        <f t="shared" si="490"/>
        <v/>
      </c>
    </row>
    <row r="5205" spans="1:19">
      <c r="A5205" s="33"/>
      <c r="B5205" s="34"/>
      <c r="C5205" s="33"/>
      <c r="D5205" s="33"/>
      <c r="E5205" s="33"/>
      <c r="F5205" s="42"/>
      <c r="G5205" s="42"/>
      <c r="I5205">
        <f t="shared" si="488"/>
        <v>0</v>
      </c>
      <c r="J5205">
        <f t="shared" si="489"/>
        <v>0</v>
      </c>
      <c r="L5205" s="107"/>
      <c r="M5205" s="110"/>
      <c r="N5205" s="109"/>
      <c r="P5205" s="38">
        <f t="shared" si="486"/>
        <v>0</v>
      </c>
      <c r="Q5205" s="105">
        <f t="shared" si="491"/>
        <v>0</v>
      </c>
      <c r="R5205" s="38">
        <f t="shared" si="487"/>
        <v>0</v>
      </c>
      <c r="S5205" s="40" t="str">
        <f t="shared" si="490"/>
        <v/>
      </c>
    </row>
    <row r="5206" spans="1:19">
      <c r="A5206" s="33"/>
      <c r="B5206" s="34"/>
      <c r="C5206" s="33"/>
      <c r="D5206" s="33"/>
      <c r="E5206" s="33"/>
      <c r="F5206" s="42"/>
      <c r="G5206" s="42"/>
      <c r="I5206">
        <f t="shared" si="488"/>
        <v>0</v>
      </c>
      <c r="J5206">
        <f t="shared" si="489"/>
        <v>0</v>
      </c>
      <c r="L5206" s="107"/>
      <c r="M5206" s="110"/>
      <c r="N5206" s="109"/>
      <c r="P5206" s="38">
        <f t="shared" si="486"/>
        <v>0</v>
      </c>
      <c r="Q5206" s="105">
        <f t="shared" si="491"/>
        <v>0</v>
      </c>
      <c r="R5206" s="38">
        <f t="shared" si="487"/>
        <v>0</v>
      </c>
      <c r="S5206" s="40" t="str">
        <f t="shared" si="490"/>
        <v/>
      </c>
    </row>
    <row r="5207" spans="1:19">
      <c r="A5207" s="33"/>
      <c r="B5207" s="34"/>
      <c r="C5207" s="33"/>
      <c r="D5207" s="33"/>
      <c r="E5207" s="33"/>
      <c r="F5207" s="42"/>
      <c r="G5207" s="42"/>
      <c r="I5207">
        <f t="shared" si="488"/>
        <v>0</v>
      </c>
      <c r="J5207">
        <f t="shared" si="489"/>
        <v>0</v>
      </c>
      <c r="L5207" s="107"/>
      <c r="M5207" s="110"/>
      <c r="N5207" s="109"/>
      <c r="P5207" s="38">
        <f t="shared" si="486"/>
        <v>0</v>
      </c>
      <c r="Q5207" s="105">
        <f t="shared" si="491"/>
        <v>0</v>
      </c>
      <c r="R5207" s="38">
        <f t="shared" si="487"/>
        <v>0</v>
      </c>
      <c r="S5207" s="40" t="str">
        <f t="shared" si="490"/>
        <v/>
      </c>
    </row>
    <row r="5208" spans="1:19">
      <c r="A5208" s="33"/>
      <c r="B5208" s="34"/>
      <c r="C5208" s="33"/>
      <c r="D5208" s="33"/>
      <c r="E5208" s="33"/>
      <c r="F5208" s="42"/>
      <c r="G5208" s="42"/>
      <c r="I5208">
        <f t="shared" si="488"/>
        <v>0</v>
      </c>
      <c r="J5208">
        <f t="shared" si="489"/>
        <v>0</v>
      </c>
      <c r="L5208" s="107"/>
      <c r="M5208" s="110"/>
      <c r="N5208" s="109"/>
      <c r="P5208" s="38">
        <f t="shared" si="486"/>
        <v>0</v>
      </c>
      <c r="Q5208" s="105">
        <f t="shared" si="491"/>
        <v>0</v>
      </c>
      <c r="R5208" s="38">
        <f t="shared" si="487"/>
        <v>0</v>
      </c>
      <c r="S5208" s="40" t="str">
        <f t="shared" si="490"/>
        <v/>
      </c>
    </row>
    <row r="5209" spans="1:19">
      <c r="A5209" s="33"/>
      <c r="B5209" s="34"/>
      <c r="C5209" s="33"/>
      <c r="D5209" s="33"/>
      <c r="E5209" s="33"/>
      <c r="F5209" s="42"/>
      <c r="G5209" s="42"/>
      <c r="I5209">
        <f t="shared" si="488"/>
        <v>0</v>
      </c>
      <c r="J5209">
        <f t="shared" si="489"/>
        <v>0</v>
      </c>
      <c r="L5209" s="107"/>
      <c r="M5209" s="110"/>
      <c r="N5209" s="109"/>
      <c r="P5209" s="38">
        <f t="shared" si="486"/>
        <v>0</v>
      </c>
      <c r="Q5209" s="105">
        <f t="shared" si="491"/>
        <v>0</v>
      </c>
      <c r="R5209" s="38">
        <f t="shared" si="487"/>
        <v>0</v>
      </c>
      <c r="S5209" s="40" t="str">
        <f t="shared" si="490"/>
        <v/>
      </c>
    </row>
    <row r="5210" spans="1:19">
      <c r="A5210" s="33"/>
      <c r="B5210" s="34"/>
      <c r="C5210" s="33"/>
      <c r="D5210" s="33"/>
      <c r="E5210" s="33"/>
      <c r="F5210" s="42"/>
      <c r="G5210" s="42"/>
      <c r="I5210">
        <f t="shared" si="488"/>
        <v>0</v>
      </c>
      <c r="J5210">
        <f t="shared" si="489"/>
        <v>0</v>
      </c>
      <c r="L5210" s="107"/>
      <c r="M5210" s="110"/>
      <c r="N5210" s="109"/>
      <c r="P5210" s="38">
        <f t="shared" si="486"/>
        <v>0</v>
      </c>
      <c r="Q5210" s="105">
        <f t="shared" si="491"/>
        <v>0</v>
      </c>
      <c r="R5210" s="38">
        <f t="shared" si="487"/>
        <v>0</v>
      </c>
      <c r="S5210" s="40" t="str">
        <f t="shared" si="490"/>
        <v/>
      </c>
    </row>
    <row r="5211" spans="1:19">
      <c r="A5211" s="33"/>
      <c r="B5211" s="34"/>
      <c r="C5211" s="33"/>
      <c r="D5211" s="33"/>
      <c r="E5211" s="33"/>
      <c r="F5211" s="42"/>
      <c r="G5211" s="42"/>
      <c r="I5211">
        <f t="shared" si="488"/>
        <v>0</v>
      </c>
      <c r="J5211">
        <f t="shared" si="489"/>
        <v>0</v>
      </c>
      <c r="L5211" s="107"/>
      <c r="M5211" s="110"/>
      <c r="N5211" s="109"/>
      <c r="P5211" s="38">
        <f t="shared" si="486"/>
        <v>0</v>
      </c>
      <c r="Q5211" s="105">
        <f t="shared" si="491"/>
        <v>0</v>
      </c>
      <c r="R5211" s="38">
        <f t="shared" si="487"/>
        <v>0</v>
      </c>
      <c r="S5211" s="40" t="str">
        <f t="shared" si="490"/>
        <v/>
      </c>
    </row>
    <row r="5212" spans="1:19">
      <c r="A5212" s="33"/>
      <c r="B5212" s="34"/>
      <c r="C5212" s="33"/>
      <c r="D5212" s="33"/>
      <c r="E5212" s="33"/>
      <c r="F5212" s="42"/>
      <c r="G5212" s="42"/>
      <c r="I5212">
        <f t="shared" si="488"/>
        <v>0</v>
      </c>
      <c r="J5212">
        <f t="shared" si="489"/>
        <v>0</v>
      </c>
      <c r="L5212" s="107"/>
      <c r="M5212" s="110"/>
      <c r="N5212" s="109"/>
      <c r="P5212" s="38">
        <f t="shared" si="486"/>
        <v>0</v>
      </c>
      <c r="Q5212" s="105">
        <f t="shared" si="491"/>
        <v>0</v>
      </c>
      <c r="R5212" s="38">
        <f t="shared" si="487"/>
        <v>0</v>
      </c>
      <c r="S5212" s="40" t="str">
        <f t="shared" si="490"/>
        <v/>
      </c>
    </row>
    <row r="5213" spans="1:19">
      <c r="A5213" s="33"/>
      <c r="B5213" s="34"/>
      <c r="C5213" s="33"/>
      <c r="D5213" s="33"/>
      <c r="E5213" s="33"/>
      <c r="F5213" s="42"/>
      <c r="G5213" s="42"/>
      <c r="I5213">
        <f t="shared" si="488"/>
        <v>0</v>
      </c>
      <c r="J5213">
        <f t="shared" si="489"/>
        <v>0</v>
      </c>
      <c r="L5213" s="107"/>
      <c r="M5213" s="110"/>
      <c r="N5213" s="109"/>
      <c r="P5213" s="38">
        <f t="shared" si="486"/>
        <v>0</v>
      </c>
      <c r="Q5213" s="105">
        <f t="shared" si="491"/>
        <v>0</v>
      </c>
      <c r="R5213" s="38">
        <f t="shared" si="487"/>
        <v>0</v>
      </c>
      <c r="S5213" s="40" t="str">
        <f t="shared" si="490"/>
        <v/>
      </c>
    </row>
    <row r="5214" spans="1:19">
      <c r="A5214" s="33"/>
      <c r="B5214" s="34"/>
      <c r="C5214" s="33"/>
      <c r="D5214" s="33"/>
      <c r="E5214" s="33"/>
      <c r="F5214" s="42"/>
      <c r="G5214" s="42"/>
      <c r="I5214">
        <f t="shared" si="488"/>
        <v>0</v>
      </c>
      <c r="J5214">
        <f t="shared" si="489"/>
        <v>0</v>
      </c>
      <c r="L5214" s="107"/>
      <c r="M5214" s="110"/>
      <c r="N5214" s="109"/>
      <c r="P5214" s="38">
        <f t="shared" si="486"/>
        <v>0</v>
      </c>
      <c r="Q5214" s="105">
        <f t="shared" si="491"/>
        <v>0</v>
      </c>
      <c r="R5214" s="38">
        <f t="shared" si="487"/>
        <v>0</v>
      </c>
      <c r="S5214" s="40" t="str">
        <f t="shared" si="490"/>
        <v/>
      </c>
    </row>
    <row r="5215" spans="1:19">
      <c r="A5215" s="33"/>
      <c r="B5215" s="34"/>
      <c r="C5215" s="33"/>
      <c r="D5215" s="33"/>
      <c r="E5215" s="33"/>
      <c r="F5215" s="42"/>
      <c r="G5215" s="42"/>
      <c r="I5215">
        <f t="shared" si="488"/>
        <v>0</v>
      </c>
      <c r="J5215">
        <f t="shared" si="489"/>
        <v>0</v>
      </c>
      <c r="L5215" s="107"/>
      <c r="M5215" s="110"/>
      <c r="N5215" s="109"/>
      <c r="P5215" s="38">
        <f t="shared" si="486"/>
        <v>0</v>
      </c>
      <c r="Q5215" s="105">
        <f t="shared" si="491"/>
        <v>0</v>
      </c>
      <c r="R5215" s="38">
        <f t="shared" si="487"/>
        <v>0</v>
      </c>
      <c r="S5215" s="40" t="str">
        <f t="shared" si="490"/>
        <v/>
      </c>
    </row>
    <row r="5216" spans="1:19">
      <c r="A5216" s="33"/>
      <c r="B5216" s="34"/>
      <c r="C5216" s="33"/>
      <c r="D5216" s="33"/>
      <c r="E5216" s="33"/>
      <c r="F5216" s="42"/>
      <c r="G5216" s="42"/>
      <c r="I5216">
        <f t="shared" si="488"/>
        <v>0</v>
      </c>
      <c r="J5216">
        <f t="shared" si="489"/>
        <v>0</v>
      </c>
      <c r="L5216" s="107"/>
      <c r="M5216" s="110"/>
      <c r="N5216" s="109"/>
      <c r="P5216" s="38">
        <f t="shared" si="486"/>
        <v>0</v>
      </c>
      <c r="Q5216" s="105">
        <f t="shared" si="491"/>
        <v>0</v>
      </c>
      <c r="R5216" s="38">
        <f t="shared" si="487"/>
        <v>0</v>
      </c>
      <c r="S5216" s="40" t="str">
        <f t="shared" si="490"/>
        <v/>
      </c>
    </row>
    <row r="5217" spans="1:19">
      <c r="A5217" s="33"/>
      <c r="B5217" s="34"/>
      <c r="C5217" s="33"/>
      <c r="D5217" s="33"/>
      <c r="E5217" s="33"/>
      <c r="F5217" s="42"/>
      <c r="G5217" s="42"/>
      <c r="I5217">
        <f t="shared" si="488"/>
        <v>0</v>
      </c>
      <c r="J5217">
        <f t="shared" si="489"/>
        <v>0</v>
      </c>
      <c r="L5217" s="107"/>
      <c r="M5217" s="110"/>
      <c r="N5217" s="109"/>
      <c r="P5217" s="38">
        <f t="shared" si="486"/>
        <v>0</v>
      </c>
      <c r="Q5217" s="105">
        <f t="shared" si="491"/>
        <v>0</v>
      </c>
      <c r="R5217" s="38">
        <f t="shared" si="487"/>
        <v>0</v>
      </c>
      <c r="S5217" s="40" t="str">
        <f t="shared" si="490"/>
        <v/>
      </c>
    </row>
    <row r="5218" spans="1:19">
      <c r="A5218" s="33"/>
      <c r="B5218" s="34"/>
      <c r="C5218" s="33"/>
      <c r="D5218" s="33"/>
      <c r="E5218" s="33"/>
      <c r="F5218" s="42"/>
      <c r="G5218" s="42"/>
      <c r="I5218">
        <f t="shared" si="488"/>
        <v>0</v>
      </c>
      <c r="J5218">
        <f t="shared" si="489"/>
        <v>0</v>
      </c>
      <c r="L5218" s="107"/>
      <c r="M5218" s="110"/>
      <c r="N5218" s="109"/>
      <c r="P5218" s="38">
        <f t="shared" si="486"/>
        <v>0</v>
      </c>
      <c r="Q5218" s="105">
        <f t="shared" si="491"/>
        <v>0</v>
      </c>
      <c r="R5218" s="38">
        <f t="shared" si="487"/>
        <v>0</v>
      </c>
      <c r="S5218" s="40" t="str">
        <f t="shared" si="490"/>
        <v/>
      </c>
    </row>
    <row r="5219" spans="1:19">
      <c r="A5219" s="33"/>
      <c r="B5219" s="34"/>
      <c r="C5219" s="33"/>
      <c r="D5219" s="33"/>
      <c r="E5219" s="33"/>
      <c r="F5219" s="42"/>
      <c r="G5219" s="42"/>
      <c r="I5219">
        <f t="shared" si="488"/>
        <v>0</v>
      </c>
      <c r="J5219">
        <f t="shared" si="489"/>
        <v>0</v>
      </c>
      <c r="L5219" s="107"/>
      <c r="M5219" s="110"/>
      <c r="N5219" s="109"/>
      <c r="P5219" s="38">
        <f t="shared" si="486"/>
        <v>0</v>
      </c>
      <c r="Q5219" s="105">
        <f t="shared" si="491"/>
        <v>0</v>
      </c>
      <c r="R5219" s="38">
        <f t="shared" si="487"/>
        <v>0</v>
      </c>
      <c r="S5219" s="40" t="str">
        <f t="shared" si="490"/>
        <v/>
      </c>
    </row>
    <row r="5220" spans="1:19">
      <c r="A5220" s="33"/>
      <c r="B5220" s="34"/>
      <c r="C5220" s="33"/>
      <c r="D5220" s="33"/>
      <c r="E5220" s="33"/>
      <c r="F5220" s="42"/>
      <c r="G5220" s="42"/>
      <c r="I5220">
        <f t="shared" si="488"/>
        <v>0</v>
      </c>
      <c r="J5220">
        <f t="shared" si="489"/>
        <v>0</v>
      </c>
      <c r="L5220" s="107"/>
      <c r="M5220" s="110"/>
      <c r="N5220" s="109"/>
      <c r="P5220" s="38">
        <f t="shared" si="486"/>
        <v>0</v>
      </c>
      <c r="Q5220" s="105">
        <f t="shared" si="491"/>
        <v>0</v>
      </c>
      <c r="R5220" s="38">
        <f t="shared" si="487"/>
        <v>0</v>
      </c>
      <c r="S5220" s="40" t="str">
        <f t="shared" si="490"/>
        <v/>
      </c>
    </row>
    <row r="5221" spans="1:19">
      <c r="A5221" s="33"/>
      <c r="B5221" s="34"/>
      <c r="C5221" s="33"/>
      <c r="D5221" s="33"/>
      <c r="E5221" s="33"/>
      <c r="F5221" s="42"/>
      <c r="G5221" s="42"/>
      <c r="I5221">
        <f t="shared" si="488"/>
        <v>0</v>
      </c>
      <c r="J5221">
        <f t="shared" si="489"/>
        <v>0</v>
      </c>
      <c r="L5221" s="107"/>
      <c r="M5221" s="110"/>
      <c r="N5221" s="109"/>
      <c r="P5221" s="38">
        <f t="shared" si="486"/>
        <v>0</v>
      </c>
      <c r="Q5221" s="105">
        <f t="shared" si="491"/>
        <v>0</v>
      </c>
      <c r="R5221" s="38">
        <f t="shared" si="487"/>
        <v>0</v>
      </c>
      <c r="S5221" s="40" t="str">
        <f t="shared" si="490"/>
        <v/>
      </c>
    </row>
    <row r="5222" spans="1:19">
      <c r="A5222" s="33"/>
      <c r="B5222" s="34"/>
      <c r="C5222" s="33"/>
      <c r="D5222" s="33"/>
      <c r="E5222" s="33"/>
      <c r="F5222" s="42"/>
      <c r="G5222" s="42"/>
      <c r="I5222">
        <f t="shared" si="488"/>
        <v>0</v>
      </c>
      <c r="J5222">
        <f t="shared" si="489"/>
        <v>0</v>
      </c>
      <c r="L5222" s="107"/>
      <c r="M5222" s="110"/>
      <c r="N5222" s="109"/>
      <c r="P5222" s="38">
        <f t="shared" si="486"/>
        <v>0</v>
      </c>
      <c r="Q5222" s="105">
        <f t="shared" si="491"/>
        <v>0</v>
      </c>
      <c r="R5222" s="38">
        <f t="shared" si="487"/>
        <v>0</v>
      </c>
      <c r="S5222" s="40" t="str">
        <f t="shared" si="490"/>
        <v/>
      </c>
    </row>
    <row r="5223" spans="1:19">
      <c r="A5223" s="33"/>
      <c r="B5223" s="34"/>
      <c r="C5223" s="33"/>
      <c r="D5223" s="33"/>
      <c r="E5223" s="33"/>
      <c r="F5223" s="42"/>
      <c r="G5223" s="42"/>
      <c r="I5223">
        <f t="shared" si="488"/>
        <v>0</v>
      </c>
      <c r="J5223">
        <f t="shared" si="489"/>
        <v>0</v>
      </c>
      <c r="L5223" s="107"/>
      <c r="M5223" s="110"/>
      <c r="N5223" s="109"/>
      <c r="P5223" s="38">
        <f t="shared" si="486"/>
        <v>0</v>
      </c>
      <c r="Q5223" s="105">
        <f t="shared" si="491"/>
        <v>0</v>
      </c>
      <c r="R5223" s="38">
        <f t="shared" si="487"/>
        <v>0</v>
      </c>
      <c r="S5223" s="40" t="str">
        <f t="shared" si="490"/>
        <v/>
      </c>
    </row>
    <row r="5224" spans="1:19">
      <c r="A5224" s="33"/>
      <c r="B5224" s="34"/>
      <c r="C5224" s="33"/>
      <c r="D5224" s="33"/>
      <c r="E5224" s="33"/>
      <c r="F5224" s="42"/>
      <c r="G5224" s="42"/>
      <c r="I5224">
        <f t="shared" si="488"/>
        <v>0</v>
      </c>
      <c r="J5224">
        <f t="shared" si="489"/>
        <v>0</v>
      </c>
      <c r="L5224" s="107"/>
      <c r="M5224" s="110"/>
      <c r="N5224" s="109"/>
      <c r="P5224" s="38">
        <f t="shared" si="486"/>
        <v>0</v>
      </c>
      <c r="Q5224" s="105">
        <f t="shared" si="491"/>
        <v>0</v>
      </c>
      <c r="R5224" s="38">
        <f t="shared" si="487"/>
        <v>0</v>
      </c>
      <c r="S5224" s="40" t="str">
        <f t="shared" si="490"/>
        <v/>
      </c>
    </row>
    <row r="5225" spans="1:19">
      <c r="A5225" s="33"/>
      <c r="B5225" s="34"/>
      <c r="C5225" s="33"/>
      <c r="D5225" s="33"/>
      <c r="E5225" s="33"/>
      <c r="F5225" s="42"/>
      <c r="G5225" s="42"/>
      <c r="I5225">
        <f t="shared" si="488"/>
        <v>0</v>
      </c>
      <c r="J5225">
        <f t="shared" si="489"/>
        <v>0</v>
      </c>
      <c r="L5225" s="107"/>
      <c r="M5225" s="110"/>
      <c r="N5225" s="109"/>
      <c r="P5225" s="38">
        <f t="shared" si="486"/>
        <v>0</v>
      </c>
      <c r="Q5225" s="105">
        <f t="shared" si="491"/>
        <v>0</v>
      </c>
      <c r="R5225" s="38">
        <f t="shared" si="487"/>
        <v>0</v>
      </c>
      <c r="S5225" s="40" t="str">
        <f t="shared" si="490"/>
        <v/>
      </c>
    </row>
    <row r="5226" spans="1:19">
      <c r="A5226" s="33"/>
      <c r="B5226" s="34"/>
      <c r="C5226" s="33"/>
      <c r="D5226" s="33"/>
      <c r="E5226" s="33"/>
      <c r="F5226" s="42"/>
      <c r="G5226" s="42"/>
      <c r="I5226">
        <f t="shared" si="488"/>
        <v>0</v>
      </c>
      <c r="J5226">
        <f t="shared" si="489"/>
        <v>0</v>
      </c>
      <c r="L5226" s="107"/>
      <c r="M5226" s="110"/>
      <c r="N5226" s="109"/>
      <c r="P5226" s="38">
        <f t="shared" si="486"/>
        <v>0</v>
      </c>
      <c r="Q5226" s="105">
        <f t="shared" si="491"/>
        <v>0</v>
      </c>
      <c r="R5226" s="38">
        <f t="shared" si="487"/>
        <v>0</v>
      </c>
      <c r="S5226" s="40" t="str">
        <f t="shared" si="490"/>
        <v/>
      </c>
    </row>
    <row r="5227" spans="1:19">
      <c r="A5227" s="33"/>
      <c r="B5227" s="34"/>
      <c r="C5227" s="33"/>
      <c r="D5227" s="33"/>
      <c r="E5227" s="33"/>
      <c r="F5227" s="42"/>
      <c r="G5227" s="42"/>
      <c r="I5227">
        <f t="shared" si="488"/>
        <v>0</v>
      </c>
      <c r="J5227">
        <f t="shared" si="489"/>
        <v>0</v>
      </c>
      <c r="L5227" s="107"/>
      <c r="M5227" s="110"/>
      <c r="N5227" s="109"/>
      <c r="P5227" s="38">
        <f t="shared" si="486"/>
        <v>0</v>
      </c>
      <c r="Q5227" s="105">
        <f t="shared" si="491"/>
        <v>0</v>
      </c>
      <c r="R5227" s="38">
        <f t="shared" si="487"/>
        <v>0</v>
      </c>
      <c r="S5227" s="40" t="str">
        <f t="shared" si="490"/>
        <v/>
      </c>
    </row>
    <row r="5228" spans="1:19">
      <c r="A5228" s="33"/>
      <c r="B5228" s="34"/>
      <c r="C5228" s="33"/>
      <c r="D5228" s="33"/>
      <c r="E5228" s="33"/>
      <c r="F5228" s="42"/>
      <c r="G5228" s="42"/>
      <c r="I5228">
        <f t="shared" si="488"/>
        <v>0</v>
      </c>
      <c r="J5228">
        <f t="shared" si="489"/>
        <v>0</v>
      </c>
      <c r="L5228" s="107"/>
      <c r="M5228" s="110"/>
      <c r="N5228" s="109"/>
      <c r="P5228" s="38">
        <f t="shared" si="486"/>
        <v>0</v>
      </c>
      <c r="Q5228" s="105">
        <f t="shared" si="491"/>
        <v>0</v>
      </c>
      <c r="R5228" s="38">
        <f t="shared" si="487"/>
        <v>0</v>
      </c>
      <c r="S5228" s="40" t="str">
        <f t="shared" si="490"/>
        <v/>
      </c>
    </row>
    <row r="5229" spans="1:19">
      <c r="A5229" s="33"/>
      <c r="B5229" s="34"/>
      <c r="C5229" s="33"/>
      <c r="D5229" s="33"/>
      <c r="E5229" s="33"/>
      <c r="F5229" s="42"/>
      <c r="G5229" s="42"/>
      <c r="I5229">
        <f t="shared" si="488"/>
        <v>0</v>
      </c>
      <c r="J5229">
        <f t="shared" si="489"/>
        <v>0</v>
      </c>
      <c r="L5229" s="107"/>
      <c r="M5229" s="110"/>
      <c r="N5229" s="109"/>
      <c r="P5229" s="38">
        <f t="shared" si="486"/>
        <v>0</v>
      </c>
      <c r="Q5229" s="105">
        <f t="shared" si="491"/>
        <v>0</v>
      </c>
      <c r="R5229" s="38">
        <f t="shared" si="487"/>
        <v>0</v>
      </c>
      <c r="S5229" s="40" t="str">
        <f t="shared" si="490"/>
        <v/>
      </c>
    </row>
    <row r="5230" spans="1:19">
      <c r="A5230" s="33"/>
      <c r="B5230" s="34"/>
      <c r="C5230" s="33"/>
      <c r="D5230" s="33"/>
      <c r="E5230" s="33"/>
      <c r="F5230" s="42"/>
      <c r="G5230" s="42"/>
      <c r="I5230">
        <f t="shared" si="488"/>
        <v>0</v>
      </c>
      <c r="J5230">
        <f t="shared" si="489"/>
        <v>0</v>
      </c>
      <c r="L5230" s="107"/>
      <c r="M5230" s="110"/>
      <c r="N5230" s="109"/>
      <c r="P5230" s="38">
        <f t="shared" si="486"/>
        <v>0</v>
      </c>
      <c r="Q5230" s="105">
        <f t="shared" si="491"/>
        <v>0</v>
      </c>
      <c r="R5230" s="38">
        <f t="shared" si="487"/>
        <v>0</v>
      </c>
      <c r="S5230" s="40" t="str">
        <f t="shared" si="490"/>
        <v/>
      </c>
    </row>
    <row r="5231" spans="1:19">
      <c r="A5231" s="33"/>
      <c r="B5231" s="34"/>
      <c r="C5231" s="33"/>
      <c r="D5231" s="33"/>
      <c r="E5231" s="33"/>
      <c r="F5231" s="42"/>
      <c r="G5231" s="42"/>
      <c r="I5231">
        <f t="shared" si="488"/>
        <v>0</v>
      </c>
      <c r="J5231">
        <f t="shared" si="489"/>
        <v>0</v>
      </c>
      <c r="L5231" s="107"/>
      <c r="M5231" s="110"/>
      <c r="N5231" s="109"/>
      <c r="P5231" s="38">
        <f t="shared" si="486"/>
        <v>0</v>
      </c>
      <c r="Q5231" s="105">
        <f t="shared" si="491"/>
        <v>0</v>
      </c>
      <c r="R5231" s="38">
        <f t="shared" si="487"/>
        <v>0</v>
      </c>
      <c r="S5231" s="40" t="str">
        <f t="shared" si="490"/>
        <v/>
      </c>
    </row>
    <row r="5232" spans="1:19">
      <c r="A5232" s="33"/>
      <c r="B5232" s="34"/>
      <c r="C5232" s="33"/>
      <c r="D5232" s="33"/>
      <c r="E5232" s="33"/>
      <c r="F5232" s="42"/>
      <c r="G5232" s="42"/>
      <c r="I5232">
        <f t="shared" si="488"/>
        <v>0</v>
      </c>
      <c r="J5232">
        <f t="shared" si="489"/>
        <v>0</v>
      </c>
      <c r="L5232" s="107"/>
      <c r="M5232" s="110"/>
      <c r="N5232" s="109"/>
      <c r="P5232" s="38">
        <f t="shared" si="486"/>
        <v>0</v>
      </c>
      <c r="Q5232" s="105">
        <f t="shared" si="491"/>
        <v>0</v>
      </c>
      <c r="R5232" s="38">
        <f t="shared" si="487"/>
        <v>0</v>
      </c>
      <c r="S5232" s="40" t="str">
        <f t="shared" si="490"/>
        <v/>
      </c>
    </row>
    <row r="5233" spans="1:19">
      <c r="A5233" s="33"/>
      <c r="B5233" s="34"/>
      <c r="C5233" s="33"/>
      <c r="D5233" s="33"/>
      <c r="E5233" s="33"/>
      <c r="F5233" s="42"/>
      <c r="G5233" s="42"/>
      <c r="I5233">
        <f t="shared" si="488"/>
        <v>0</v>
      </c>
      <c r="J5233">
        <f t="shared" si="489"/>
        <v>0</v>
      </c>
      <c r="L5233" s="107"/>
      <c r="M5233" s="110"/>
      <c r="N5233" s="109"/>
      <c r="P5233" s="38">
        <f t="shared" si="486"/>
        <v>0</v>
      </c>
      <c r="Q5233" s="105">
        <f t="shared" si="491"/>
        <v>0</v>
      </c>
      <c r="R5233" s="38">
        <f t="shared" si="487"/>
        <v>0</v>
      </c>
      <c r="S5233" s="40" t="str">
        <f t="shared" si="490"/>
        <v/>
      </c>
    </row>
    <row r="5234" spans="1:19">
      <c r="A5234" s="33"/>
      <c r="B5234" s="34"/>
      <c r="C5234" s="33"/>
      <c r="D5234" s="33"/>
      <c r="E5234" s="33"/>
      <c r="F5234" s="42"/>
      <c r="G5234" s="42"/>
      <c r="I5234">
        <f t="shared" si="488"/>
        <v>0</v>
      </c>
      <c r="J5234">
        <f t="shared" si="489"/>
        <v>0</v>
      </c>
      <c r="L5234" s="107"/>
      <c r="M5234" s="110"/>
      <c r="N5234" s="109"/>
      <c r="P5234" s="38">
        <f t="shared" si="486"/>
        <v>0</v>
      </c>
      <c r="Q5234" s="105">
        <f t="shared" si="491"/>
        <v>0</v>
      </c>
      <c r="R5234" s="38">
        <f t="shared" si="487"/>
        <v>0</v>
      </c>
      <c r="S5234" s="40" t="str">
        <f t="shared" si="490"/>
        <v/>
      </c>
    </row>
    <row r="5235" spans="1:19">
      <c r="A5235" s="33"/>
      <c r="B5235" s="34"/>
      <c r="C5235" s="33"/>
      <c r="D5235" s="33"/>
      <c r="E5235" s="33"/>
      <c r="F5235" s="42"/>
      <c r="G5235" s="42"/>
      <c r="I5235">
        <f t="shared" si="488"/>
        <v>0</v>
      </c>
      <c r="J5235">
        <f t="shared" si="489"/>
        <v>0</v>
      </c>
      <c r="L5235" s="107"/>
      <c r="M5235" s="110"/>
      <c r="N5235" s="109"/>
      <c r="P5235" s="38">
        <f t="shared" si="486"/>
        <v>0</v>
      </c>
      <c r="Q5235" s="105">
        <f t="shared" si="491"/>
        <v>0</v>
      </c>
      <c r="R5235" s="38">
        <f t="shared" si="487"/>
        <v>0</v>
      </c>
      <c r="S5235" s="40" t="str">
        <f t="shared" si="490"/>
        <v/>
      </c>
    </row>
    <row r="5236" spans="1:19">
      <c r="A5236" s="33"/>
      <c r="B5236" s="34"/>
      <c r="C5236" s="33"/>
      <c r="D5236" s="33"/>
      <c r="E5236" s="33"/>
      <c r="F5236" s="42"/>
      <c r="G5236" s="42"/>
      <c r="I5236">
        <f t="shared" si="488"/>
        <v>0</v>
      </c>
      <c r="J5236">
        <f t="shared" si="489"/>
        <v>0</v>
      </c>
      <c r="L5236" s="107"/>
      <c r="M5236" s="110"/>
      <c r="N5236" s="109"/>
      <c r="P5236" s="38">
        <f t="shared" si="486"/>
        <v>0</v>
      </c>
      <c r="Q5236" s="105">
        <f t="shared" si="491"/>
        <v>0</v>
      </c>
      <c r="R5236" s="38">
        <f t="shared" si="487"/>
        <v>0</v>
      </c>
      <c r="S5236" s="40" t="str">
        <f t="shared" si="490"/>
        <v/>
      </c>
    </row>
    <row r="5237" spans="1:19">
      <c r="A5237" s="33"/>
      <c r="B5237" s="34"/>
      <c r="C5237" s="33"/>
      <c r="D5237" s="33"/>
      <c r="E5237" s="33"/>
      <c r="F5237" s="42"/>
      <c r="G5237" s="42"/>
      <c r="I5237">
        <f t="shared" si="488"/>
        <v>0</v>
      </c>
      <c r="J5237">
        <f t="shared" si="489"/>
        <v>0</v>
      </c>
      <c r="L5237" s="107"/>
      <c r="M5237" s="110"/>
      <c r="N5237" s="109"/>
      <c r="P5237" s="38">
        <f t="shared" si="486"/>
        <v>0</v>
      </c>
      <c r="Q5237" s="105">
        <f t="shared" si="491"/>
        <v>0</v>
      </c>
      <c r="R5237" s="38">
        <f t="shared" si="487"/>
        <v>0</v>
      </c>
      <c r="S5237" s="40" t="str">
        <f t="shared" si="490"/>
        <v/>
      </c>
    </row>
    <row r="5238" spans="1:19">
      <c r="A5238" s="33"/>
      <c r="B5238" s="34"/>
      <c r="C5238" s="33"/>
      <c r="D5238" s="33"/>
      <c r="E5238" s="33"/>
      <c r="F5238" s="42"/>
      <c r="G5238" s="42"/>
      <c r="I5238">
        <f t="shared" si="488"/>
        <v>0</v>
      </c>
      <c r="J5238">
        <f t="shared" si="489"/>
        <v>0</v>
      </c>
      <c r="L5238" s="107"/>
      <c r="M5238" s="110"/>
      <c r="N5238" s="109"/>
      <c r="P5238" s="38">
        <f t="shared" si="486"/>
        <v>0</v>
      </c>
      <c r="Q5238" s="105">
        <f t="shared" si="491"/>
        <v>0</v>
      </c>
      <c r="R5238" s="38">
        <f t="shared" si="487"/>
        <v>0</v>
      </c>
      <c r="S5238" s="40" t="str">
        <f t="shared" si="490"/>
        <v/>
      </c>
    </row>
    <row r="5239" spans="1:19">
      <c r="A5239" s="33"/>
      <c r="B5239" s="34"/>
      <c r="C5239" s="33"/>
      <c r="D5239" s="33"/>
      <c r="E5239" s="33"/>
      <c r="F5239" s="42"/>
      <c r="G5239" s="42"/>
      <c r="I5239">
        <f t="shared" si="488"/>
        <v>0</v>
      </c>
      <c r="J5239">
        <f t="shared" si="489"/>
        <v>0</v>
      </c>
      <c r="L5239" s="107"/>
      <c r="M5239" s="110"/>
      <c r="N5239" s="109"/>
      <c r="P5239" s="38">
        <f t="shared" ref="P5239:P5302" si="492">I5239*L5239/1000</f>
        <v>0</v>
      </c>
      <c r="Q5239" s="105">
        <f t="shared" si="491"/>
        <v>0</v>
      </c>
      <c r="R5239" s="38">
        <f t="shared" ref="R5239:R5302" si="493">J5239*N5239/1000</f>
        <v>0</v>
      </c>
      <c r="S5239" s="40" t="str">
        <f t="shared" si="490"/>
        <v/>
      </c>
    </row>
    <row r="5240" spans="1:19">
      <c r="A5240" s="33"/>
      <c r="B5240" s="34"/>
      <c r="C5240" s="33"/>
      <c r="D5240" s="33"/>
      <c r="E5240" s="33"/>
      <c r="F5240" s="42"/>
      <c r="G5240" s="42"/>
      <c r="I5240">
        <f t="shared" ref="I5240:I5303" si="494">IF(OR(E5240="R",E5240="E"),D5240,IF(D5240&gt;=E5240,D5240-E5240,0))</f>
        <v>0</v>
      </c>
      <c r="J5240">
        <f t="shared" ref="J5240:J5303" si="495">IF(OR(E5240="R",E5240="E"),0,IF(E5240&gt;D5240,E5240-D5240,0))</f>
        <v>0</v>
      </c>
      <c r="L5240" s="107"/>
      <c r="M5240" s="110"/>
      <c r="N5240" s="109"/>
      <c r="P5240" s="38">
        <f t="shared" si="492"/>
        <v>0</v>
      </c>
      <c r="Q5240" s="105">
        <f t="shared" si="491"/>
        <v>0</v>
      </c>
      <c r="R5240" s="38">
        <f t="shared" si="493"/>
        <v>0</v>
      </c>
      <c r="S5240" s="40" t="str">
        <f t="shared" si="490"/>
        <v/>
      </c>
    </row>
    <row r="5241" spans="1:19">
      <c r="A5241" s="33"/>
      <c r="B5241" s="34"/>
      <c r="C5241" s="33"/>
      <c r="D5241" s="33"/>
      <c r="E5241" s="33"/>
      <c r="F5241" s="42"/>
      <c r="G5241" s="42"/>
      <c r="I5241">
        <f t="shared" si="494"/>
        <v>0</v>
      </c>
      <c r="J5241">
        <f t="shared" si="495"/>
        <v>0</v>
      </c>
      <c r="L5241" s="107"/>
      <c r="M5241" s="110"/>
      <c r="N5241" s="109"/>
      <c r="P5241" s="38">
        <f t="shared" si="492"/>
        <v>0</v>
      </c>
      <c r="Q5241" s="105">
        <f t="shared" si="491"/>
        <v>0</v>
      </c>
      <c r="R5241" s="38">
        <f t="shared" si="493"/>
        <v>0</v>
      </c>
      <c r="S5241" s="40" t="str">
        <f t="shared" si="490"/>
        <v/>
      </c>
    </row>
    <row r="5242" spans="1:19">
      <c r="A5242" s="33"/>
      <c r="B5242" s="34"/>
      <c r="C5242" s="33"/>
      <c r="D5242" s="33"/>
      <c r="E5242" s="33"/>
      <c r="F5242" s="42"/>
      <c r="G5242" s="42"/>
      <c r="I5242">
        <f t="shared" si="494"/>
        <v>0</v>
      </c>
      <c r="J5242">
        <f t="shared" si="495"/>
        <v>0</v>
      </c>
      <c r="L5242" s="107"/>
      <c r="M5242" s="110"/>
      <c r="N5242" s="109"/>
      <c r="P5242" s="38">
        <f t="shared" si="492"/>
        <v>0</v>
      </c>
      <c r="Q5242" s="105">
        <f t="shared" si="491"/>
        <v>0</v>
      </c>
      <c r="R5242" s="38">
        <f t="shared" si="493"/>
        <v>0</v>
      </c>
      <c r="S5242" s="40" t="str">
        <f t="shared" si="490"/>
        <v/>
      </c>
    </row>
    <row r="5243" spans="1:19">
      <c r="A5243" s="33"/>
      <c r="B5243" s="34"/>
      <c r="C5243" s="33"/>
      <c r="D5243" s="33"/>
      <c r="E5243" s="33"/>
      <c r="F5243" s="42"/>
      <c r="G5243" s="42"/>
      <c r="I5243">
        <f t="shared" si="494"/>
        <v>0</v>
      </c>
      <c r="J5243">
        <f t="shared" si="495"/>
        <v>0</v>
      </c>
      <c r="L5243" s="107"/>
      <c r="M5243" s="110"/>
      <c r="N5243" s="109"/>
      <c r="P5243" s="38">
        <f t="shared" si="492"/>
        <v>0</v>
      </c>
      <c r="Q5243" s="105">
        <f t="shared" si="491"/>
        <v>0</v>
      </c>
      <c r="R5243" s="38">
        <f t="shared" si="493"/>
        <v>0</v>
      </c>
      <c r="S5243" s="40" t="str">
        <f t="shared" si="490"/>
        <v/>
      </c>
    </row>
    <row r="5244" spans="1:19">
      <c r="A5244" s="33"/>
      <c r="B5244" s="34"/>
      <c r="C5244" s="33"/>
      <c r="D5244" s="33"/>
      <c r="E5244" s="33"/>
      <c r="F5244" s="42"/>
      <c r="G5244" s="42"/>
      <c r="I5244">
        <f t="shared" si="494"/>
        <v>0</v>
      </c>
      <c r="J5244">
        <f t="shared" si="495"/>
        <v>0</v>
      </c>
      <c r="L5244" s="107"/>
      <c r="M5244" s="110"/>
      <c r="N5244" s="109"/>
      <c r="P5244" s="38">
        <f t="shared" si="492"/>
        <v>0</v>
      </c>
      <c r="Q5244" s="105">
        <f t="shared" si="491"/>
        <v>0</v>
      </c>
      <c r="R5244" s="38">
        <f t="shared" si="493"/>
        <v>0</v>
      </c>
      <c r="S5244" s="40" t="str">
        <f t="shared" si="490"/>
        <v/>
      </c>
    </row>
    <row r="5245" spans="1:19">
      <c r="A5245" s="33"/>
      <c r="B5245" s="34"/>
      <c r="C5245" s="33"/>
      <c r="D5245" s="33"/>
      <c r="E5245" s="33"/>
      <c r="F5245" s="42"/>
      <c r="G5245" s="42"/>
      <c r="I5245">
        <f t="shared" si="494"/>
        <v>0</v>
      </c>
      <c r="J5245">
        <f t="shared" si="495"/>
        <v>0</v>
      </c>
      <c r="L5245" s="107"/>
      <c r="M5245" s="110"/>
      <c r="N5245" s="109"/>
      <c r="P5245" s="38">
        <f t="shared" si="492"/>
        <v>0</v>
      </c>
      <c r="Q5245" s="105">
        <f t="shared" si="491"/>
        <v>0</v>
      </c>
      <c r="R5245" s="38">
        <f t="shared" si="493"/>
        <v>0</v>
      </c>
      <c r="S5245" s="40" t="str">
        <f t="shared" si="490"/>
        <v/>
      </c>
    </row>
    <row r="5246" spans="1:19">
      <c r="A5246" s="33"/>
      <c r="B5246" s="34"/>
      <c r="C5246" s="33"/>
      <c r="D5246" s="33"/>
      <c r="E5246" s="33"/>
      <c r="F5246" s="42"/>
      <c r="G5246" s="42"/>
      <c r="I5246">
        <f t="shared" si="494"/>
        <v>0</v>
      </c>
      <c r="J5246">
        <f t="shared" si="495"/>
        <v>0</v>
      </c>
      <c r="L5246" s="107"/>
      <c r="M5246" s="110"/>
      <c r="N5246" s="109"/>
      <c r="P5246" s="38">
        <f t="shared" si="492"/>
        <v>0</v>
      </c>
      <c r="Q5246" s="105">
        <f t="shared" si="491"/>
        <v>0</v>
      </c>
      <c r="R5246" s="38">
        <f t="shared" si="493"/>
        <v>0</v>
      </c>
      <c r="S5246" s="40" t="str">
        <f t="shared" si="490"/>
        <v/>
      </c>
    </row>
    <row r="5247" spans="1:19">
      <c r="A5247" s="33"/>
      <c r="B5247" s="34"/>
      <c r="C5247" s="33"/>
      <c r="D5247" s="33"/>
      <c r="E5247" s="33"/>
      <c r="F5247" s="42"/>
      <c r="G5247" s="42"/>
      <c r="I5247">
        <f t="shared" si="494"/>
        <v>0</v>
      </c>
      <c r="J5247">
        <f t="shared" si="495"/>
        <v>0</v>
      </c>
      <c r="L5247" s="107"/>
      <c r="M5247" s="110"/>
      <c r="N5247" s="109"/>
      <c r="P5247" s="38">
        <f t="shared" si="492"/>
        <v>0</v>
      </c>
      <c r="Q5247" s="105">
        <f t="shared" si="491"/>
        <v>0</v>
      </c>
      <c r="R5247" s="38">
        <f t="shared" si="493"/>
        <v>0</v>
      </c>
      <c r="S5247" s="40" t="str">
        <f t="shared" si="490"/>
        <v/>
      </c>
    </row>
    <row r="5248" spans="1:19">
      <c r="A5248" s="33"/>
      <c r="B5248" s="34"/>
      <c r="C5248" s="33"/>
      <c r="D5248" s="33"/>
      <c r="E5248" s="33"/>
      <c r="F5248" s="42"/>
      <c r="G5248" s="42"/>
      <c r="I5248">
        <f t="shared" si="494"/>
        <v>0</v>
      </c>
      <c r="J5248">
        <f t="shared" si="495"/>
        <v>0</v>
      </c>
      <c r="L5248" s="107"/>
      <c r="M5248" s="110"/>
      <c r="N5248" s="109"/>
      <c r="P5248" s="38">
        <f t="shared" si="492"/>
        <v>0</v>
      </c>
      <c r="Q5248" s="105">
        <f t="shared" si="491"/>
        <v>0</v>
      </c>
      <c r="R5248" s="38">
        <f t="shared" si="493"/>
        <v>0</v>
      </c>
      <c r="S5248" s="40" t="str">
        <f t="shared" si="490"/>
        <v/>
      </c>
    </row>
    <row r="5249" spans="1:19">
      <c r="A5249" s="33"/>
      <c r="B5249" s="34"/>
      <c r="C5249" s="33"/>
      <c r="D5249" s="33"/>
      <c r="E5249" s="33"/>
      <c r="F5249" s="42"/>
      <c r="G5249" s="42"/>
      <c r="I5249">
        <f t="shared" si="494"/>
        <v>0</v>
      </c>
      <c r="J5249">
        <f t="shared" si="495"/>
        <v>0</v>
      </c>
      <c r="L5249" s="107"/>
      <c r="M5249" s="110"/>
      <c r="N5249" s="109"/>
      <c r="P5249" s="38">
        <f t="shared" si="492"/>
        <v>0</v>
      </c>
      <c r="Q5249" s="105">
        <f t="shared" si="491"/>
        <v>0</v>
      </c>
      <c r="R5249" s="38">
        <f t="shared" si="493"/>
        <v>0</v>
      </c>
      <c r="S5249" s="40" t="str">
        <f t="shared" si="490"/>
        <v/>
      </c>
    </row>
    <row r="5250" spans="1:19">
      <c r="A5250" s="33"/>
      <c r="B5250" s="34"/>
      <c r="C5250" s="33"/>
      <c r="D5250" s="33"/>
      <c r="E5250" s="33"/>
      <c r="F5250" s="42"/>
      <c r="G5250" s="42"/>
      <c r="I5250">
        <f t="shared" si="494"/>
        <v>0</v>
      </c>
      <c r="J5250">
        <f t="shared" si="495"/>
        <v>0</v>
      </c>
      <c r="L5250" s="107"/>
      <c r="M5250" s="110"/>
      <c r="N5250" s="109"/>
      <c r="P5250" s="38">
        <f t="shared" si="492"/>
        <v>0</v>
      </c>
      <c r="Q5250" s="105">
        <f t="shared" si="491"/>
        <v>0</v>
      </c>
      <c r="R5250" s="38">
        <f t="shared" si="493"/>
        <v>0</v>
      </c>
      <c r="S5250" s="40" t="str">
        <f t="shared" si="490"/>
        <v/>
      </c>
    </row>
    <row r="5251" spans="1:19">
      <c r="A5251" s="33"/>
      <c r="B5251" s="34"/>
      <c r="C5251" s="33"/>
      <c r="D5251" s="33"/>
      <c r="E5251" s="33"/>
      <c r="F5251" s="42"/>
      <c r="G5251" s="42"/>
      <c r="I5251">
        <f t="shared" si="494"/>
        <v>0</v>
      </c>
      <c r="J5251">
        <f t="shared" si="495"/>
        <v>0</v>
      </c>
      <c r="L5251" s="107"/>
      <c r="M5251" s="110"/>
      <c r="N5251" s="109"/>
      <c r="P5251" s="38">
        <f t="shared" si="492"/>
        <v>0</v>
      </c>
      <c r="Q5251" s="105">
        <f t="shared" si="491"/>
        <v>0</v>
      </c>
      <c r="R5251" s="38">
        <f t="shared" si="493"/>
        <v>0</v>
      </c>
      <c r="S5251" s="40" t="str">
        <f t="shared" si="490"/>
        <v/>
      </c>
    </row>
    <row r="5252" spans="1:19">
      <c r="A5252" s="33"/>
      <c r="B5252" s="34"/>
      <c r="C5252" s="33"/>
      <c r="D5252" s="33"/>
      <c r="E5252" s="33"/>
      <c r="F5252" s="42"/>
      <c r="G5252" s="42"/>
      <c r="I5252">
        <f t="shared" si="494"/>
        <v>0</v>
      </c>
      <c r="J5252">
        <f t="shared" si="495"/>
        <v>0</v>
      </c>
      <c r="L5252" s="107"/>
      <c r="M5252" s="110"/>
      <c r="N5252" s="109"/>
      <c r="P5252" s="38">
        <f t="shared" si="492"/>
        <v>0</v>
      </c>
      <c r="Q5252" s="105">
        <f t="shared" si="491"/>
        <v>0</v>
      </c>
      <c r="R5252" s="38">
        <f t="shared" si="493"/>
        <v>0</v>
      </c>
      <c r="S5252" s="40" t="str">
        <f t="shared" si="490"/>
        <v/>
      </c>
    </row>
    <row r="5253" spans="1:19">
      <c r="A5253" s="33"/>
      <c r="B5253" s="34"/>
      <c r="C5253" s="33"/>
      <c r="D5253" s="33"/>
      <c r="E5253" s="33"/>
      <c r="F5253" s="42"/>
      <c r="G5253" s="42"/>
      <c r="I5253">
        <f t="shared" si="494"/>
        <v>0</v>
      </c>
      <c r="J5253">
        <f t="shared" si="495"/>
        <v>0</v>
      </c>
      <c r="L5253" s="107"/>
      <c r="M5253" s="110"/>
      <c r="N5253" s="109"/>
      <c r="P5253" s="38">
        <f t="shared" si="492"/>
        <v>0</v>
      </c>
      <c r="Q5253" s="105">
        <f t="shared" si="491"/>
        <v>0</v>
      </c>
      <c r="R5253" s="38">
        <f t="shared" si="493"/>
        <v>0</v>
      </c>
      <c r="S5253" s="40" t="str">
        <f t="shared" si="490"/>
        <v/>
      </c>
    </row>
    <row r="5254" spans="1:19">
      <c r="A5254" s="33"/>
      <c r="B5254" s="34"/>
      <c r="C5254" s="33"/>
      <c r="D5254" s="33"/>
      <c r="E5254" s="33"/>
      <c r="F5254" s="42"/>
      <c r="G5254" s="42"/>
      <c r="I5254">
        <f t="shared" si="494"/>
        <v>0</v>
      </c>
      <c r="J5254">
        <f t="shared" si="495"/>
        <v>0</v>
      </c>
      <c r="L5254" s="107"/>
      <c r="M5254" s="110"/>
      <c r="N5254" s="109"/>
      <c r="P5254" s="38">
        <f t="shared" si="492"/>
        <v>0</v>
      </c>
      <c r="Q5254" s="105">
        <f t="shared" si="491"/>
        <v>0</v>
      </c>
      <c r="R5254" s="38">
        <f t="shared" si="493"/>
        <v>0</v>
      </c>
      <c r="S5254" s="40" t="str">
        <f t="shared" si="490"/>
        <v/>
      </c>
    </row>
    <row r="5255" spans="1:19">
      <c r="A5255" s="33"/>
      <c r="B5255" s="34"/>
      <c r="C5255" s="33"/>
      <c r="D5255" s="33"/>
      <c r="E5255" s="33"/>
      <c r="F5255" s="42"/>
      <c r="G5255" s="42"/>
      <c r="I5255">
        <f t="shared" si="494"/>
        <v>0</v>
      </c>
      <c r="J5255">
        <f t="shared" si="495"/>
        <v>0</v>
      </c>
      <c r="L5255" s="107"/>
      <c r="M5255" s="110"/>
      <c r="N5255" s="109"/>
      <c r="P5255" s="38">
        <f t="shared" si="492"/>
        <v>0</v>
      </c>
      <c r="Q5255" s="105">
        <f t="shared" si="491"/>
        <v>0</v>
      </c>
      <c r="R5255" s="38">
        <f t="shared" si="493"/>
        <v>0</v>
      </c>
      <c r="S5255" s="40" t="str">
        <f t="shared" ref="S5255:S5318" si="496">IF(C5255=1,SUM(R5255:R5278)-SUM(P5255:P5278),"")</f>
        <v/>
      </c>
    </row>
    <row r="5256" spans="1:19">
      <c r="A5256" s="33"/>
      <c r="B5256" s="34"/>
      <c r="C5256" s="33"/>
      <c r="D5256" s="33"/>
      <c r="E5256" s="33"/>
      <c r="F5256" s="42"/>
      <c r="G5256" s="42"/>
      <c r="I5256">
        <f t="shared" si="494"/>
        <v>0</v>
      </c>
      <c r="J5256">
        <f t="shared" si="495"/>
        <v>0</v>
      </c>
      <c r="L5256" s="107"/>
      <c r="M5256" s="110"/>
      <c r="N5256" s="109"/>
      <c r="P5256" s="38">
        <f t="shared" si="492"/>
        <v>0</v>
      </c>
      <c r="Q5256" s="105">
        <f t="shared" ref="Q5256:Q5319" si="497">I5256*M5256/1000</f>
        <v>0</v>
      </c>
      <c r="R5256" s="38">
        <f t="shared" si="493"/>
        <v>0</v>
      </c>
      <c r="S5256" s="40" t="str">
        <f t="shared" si="496"/>
        <v/>
      </c>
    </row>
    <row r="5257" spans="1:19">
      <c r="A5257" s="33"/>
      <c r="B5257" s="34"/>
      <c r="C5257" s="33"/>
      <c r="D5257" s="33"/>
      <c r="E5257" s="33"/>
      <c r="F5257" s="42"/>
      <c r="G5257" s="42"/>
      <c r="I5257">
        <f t="shared" si="494"/>
        <v>0</v>
      </c>
      <c r="J5257">
        <f t="shared" si="495"/>
        <v>0</v>
      </c>
      <c r="L5257" s="107"/>
      <c r="M5257" s="110"/>
      <c r="N5257" s="109"/>
      <c r="P5257" s="38">
        <f t="shared" si="492"/>
        <v>0</v>
      </c>
      <c r="Q5257" s="105">
        <f t="shared" si="497"/>
        <v>0</v>
      </c>
      <c r="R5257" s="38">
        <f t="shared" si="493"/>
        <v>0</v>
      </c>
      <c r="S5257" s="40" t="str">
        <f t="shared" si="496"/>
        <v/>
      </c>
    </row>
    <row r="5258" spans="1:19">
      <c r="A5258" s="33"/>
      <c r="B5258" s="34"/>
      <c r="C5258" s="33"/>
      <c r="D5258" s="33"/>
      <c r="E5258" s="33"/>
      <c r="F5258" s="42"/>
      <c r="G5258" s="42"/>
      <c r="I5258">
        <f t="shared" si="494"/>
        <v>0</v>
      </c>
      <c r="J5258">
        <f t="shared" si="495"/>
        <v>0</v>
      </c>
      <c r="L5258" s="107"/>
      <c r="M5258" s="110"/>
      <c r="N5258" s="109"/>
      <c r="P5258" s="38">
        <f t="shared" si="492"/>
        <v>0</v>
      </c>
      <c r="Q5258" s="105">
        <f t="shared" si="497"/>
        <v>0</v>
      </c>
      <c r="R5258" s="38">
        <f t="shared" si="493"/>
        <v>0</v>
      </c>
      <c r="S5258" s="40" t="str">
        <f t="shared" si="496"/>
        <v/>
      </c>
    </row>
    <row r="5259" spans="1:19">
      <c r="A5259" s="33"/>
      <c r="B5259" s="34"/>
      <c r="C5259" s="33"/>
      <c r="D5259" s="33"/>
      <c r="E5259" s="33"/>
      <c r="F5259" s="42"/>
      <c r="G5259" s="42"/>
      <c r="I5259">
        <f t="shared" si="494"/>
        <v>0</v>
      </c>
      <c r="J5259">
        <f t="shared" si="495"/>
        <v>0</v>
      </c>
      <c r="L5259" s="107"/>
      <c r="M5259" s="110"/>
      <c r="N5259" s="109"/>
      <c r="P5259" s="38">
        <f t="shared" si="492"/>
        <v>0</v>
      </c>
      <c r="Q5259" s="105">
        <f t="shared" si="497"/>
        <v>0</v>
      </c>
      <c r="R5259" s="38">
        <f t="shared" si="493"/>
        <v>0</v>
      </c>
      <c r="S5259" s="40" t="str">
        <f t="shared" si="496"/>
        <v/>
      </c>
    </row>
    <row r="5260" spans="1:19">
      <c r="A5260" s="33"/>
      <c r="B5260" s="34"/>
      <c r="C5260" s="33"/>
      <c r="D5260" s="33"/>
      <c r="E5260" s="33"/>
      <c r="F5260" s="42"/>
      <c r="G5260" s="42"/>
      <c r="I5260">
        <f t="shared" si="494"/>
        <v>0</v>
      </c>
      <c r="J5260">
        <f t="shared" si="495"/>
        <v>0</v>
      </c>
      <c r="L5260" s="107"/>
      <c r="M5260" s="110"/>
      <c r="N5260" s="109"/>
      <c r="P5260" s="38">
        <f t="shared" si="492"/>
        <v>0</v>
      </c>
      <c r="Q5260" s="105">
        <f t="shared" si="497"/>
        <v>0</v>
      </c>
      <c r="R5260" s="38">
        <f t="shared" si="493"/>
        <v>0</v>
      </c>
      <c r="S5260" s="40" t="str">
        <f t="shared" si="496"/>
        <v/>
      </c>
    </row>
    <row r="5261" spans="1:19">
      <c r="A5261" s="33"/>
      <c r="B5261" s="34"/>
      <c r="C5261" s="33"/>
      <c r="D5261" s="33"/>
      <c r="E5261" s="33"/>
      <c r="F5261" s="42"/>
      <c r="G5261" s="42"/>
      <c r="I5261">
        <f t="shared" si="494"/>
        <v>0</v>
      </c>
      <c r="J5261">
        <f t="shared" si="495"/>
        <v>0</v>
      </c>
      <c r="L5261" s="107"/>
      <c r="M5261" s="110"/>
      <c r="N5261" s="109"/>
      <c r="P5261" s="38">
        <f t="shared" si="492"/>
        <v>0</v>
      </c>
      <c r="Q5261" s="105">
        <f t="shared" si="497"/>
        <v>0</v>
      </c>
      <c r="R5261" s="38">
        <f t="shared" si="493"/>
        <v>0</v>
      </c>
      <c r="S5261" s="40" t="str">
        <f t="shared" si="496"/>
        <v/>
      </c>
    </row>
    <row r="5262" spans="1:19">
      <c r="A5262" s="33"/>
      <c r="B5262" s="34"/>
      <c r="C5262" s="33"/>
      <c r="D5262" s="33"/>
      <c r="E5262" s="33"/>
      <c r="F5262" s="42"/>
      <c r="G5262" s="42"/>
      <c r="I5262">
        <f t="shared" si="494"/>
        <v>0</v>
      </c>
      <c r="J5262">
        <f t="shared" si="495"/>
        <v>0</v>
      </c>
      <c r="L5262" s="107"/>
      <c r="M5262" s="110"/>
      <c r="N5262" s="109"/>
      <c r="P5262" s="38">
        <f t="shared" si="492"/>
        <v>0</v>
      </c>
      <c r="Q5262" s="105">
        <f t="shared" si="497"/>
        <v>0</v>
      </c>
      <c r="R5262" s="38">
        <f t="shared" si="493"/>
        <v>0</v>
      </c>
      <c r="S5262" s="40" t="str">
        <f t="shared" si="496"/>
        <v/>
      </c>
    </row>
    <row r="5263" spans="1:19">
      <c r="A5263" s="33"/>
      <c r="B5263" s="34"/>
      <c r="C5263" s="33"/>
      <c r="D5263" s="33"/>
      <c r="E5263" s="33"/>
      <c r="F5263" s="42"/>
      <c r="G5263" s="42"/>
      <c r="I5263">
        <f t="shared" si="494"/>
        <v>0</v>
      </c>
      <c r="J5263">
        <f t="shared" si="495"/>
        <v>0</v>
      </c>
      <c r="L5263" s="107"/>
      <c r="M5263" s="110"/>
      <c r="N5263" s="109"/>
      <c r="P5263" s="38">
        <f t="shared" si="492"/>
        <v>0</v>
      </c>
      <c r="Q5263" s="105">
        <f t="shared" si="497"/>
        <v>0</v>
      </c>
      <c r="R5263" s="38">
        <f t="shared" si="493"/>
        <v>0</v>
      </c>
      <c r="S5263" s="40" t="str">
        <f t="shared" si="496"/>
        <v/>
      </c>
    </row>
    <row r="5264" spans="1:19">
      <c r="A5264" s="33"/>
      <c r="B5264" s="34"/>
      <c r="C5264" s="33"/>
      <c r="D5264" s="33"/>
      <c r="E5264" s="33"/>
      <c r="F5264" s="42"/>
      <c r="G5264" s="42"/>
      <c r="I5264">
        <f t="shared" si="494"/>
        <v>0</v>
      </c>
      <c r="J5264">
        <f t="shared" si="495"/>
        <v>0</v>
      </c>
      <c r="L5264" s="107"/>
      <c r="M5264" s="110"/>
      <c r="N5264" s="109"/>
      <c r="P5264" s="38">
        <f t="shared" si="492"/>
        <v>0</v>
      </c>
      <c r="Q5264" s="105">
        <f t="shared" si="497"/>
        <v>0</v>
      </c>
      <c r="R5264" s="38">
        <f t="shared" si="493"/>
        <v>0</v>
      </c>
      <c r="S5264" s="40" t="str">
        <f t="shared" si="496"/>
        <v/>
      </c>
    </row>
    <row r="5265" spans="1:19">
      <c r="A5265" s="33"/>
      <c r="B5265" s="34"/>
      <c r="C5265" s="33"/>
      <c r="D5265" s="33"/>
      <c r="E5265" s="33"/>
      <c r="F5265" s="42"/>
      <c r="G5265" s="42"/>
      <c r="I5265">
        <f t="shared" si="494"/>
        <v>0</v>
      </c>
      <c r="J5265">
        <f t="shared" si="495"/>
        <v>0</v>
      </c>
      <c r="L5265" s="107"/>
      <c r="M5265" s="110"/>
      <c r="N5265" s="109"/>
      <c r="P5265" s="38">
        <f t="shared" si="492"/>
        <v>0</v>
      </c>
      <c r="Q5265" s="105">
        <f t="shared" si="497"/>
        <v>0</v>
      </c>
      <c r="R5265" s="38">
        <f t="shared" si="493"/>
        <v>0</v>
      </c>
      <c r="S5265" s="40" t="str">
        <f t="shared" si="496"/>
        <v/>
      </c>
    </row>
    <row r="5266" spans="1:19">
      <c r="A5266" s="33"/>
      <c r="B5266" s="34"/>
      <c r="C5266" s="33"/>
      <c r="D5266" s="33"/>
      <c r="E5266" s="33"/>
      <c r="F5266" s="42"/>
      <c r="G5266" s="42"/>
      <c r="I5266">
        <f t="shared" si="494"/>
        <v>0</v>
      </c>
      <c r="J5266">
        <f t="shared" si="495"/>
        <v>0</v>
      </c>
      <c r="L5266" s="107"/>
      <c r="M5266" s="110"/>
      <c r="N5266" s="109"/>
      <c r="P5266" s="38">
        <f t="shared" si="492"/>
        <v>0</v>
      </c>
      <c r="Q5266" s="105">
        <f t="shared" si="497"/>
        <v>0</v>
      </c>
      <c r="R5266" s="38">
        <f t="shared" si="493"/>
        <v>0</v>
      </c>
      <c r="S5266" s="40" t="str">
        <f t="shared" si="496"/>
        <v/>
      </c>
    </row>
    <row r="5267" spans="1:19">
      <c r="A5267" s="33"/>
      <c r="B5267" s="34"/>
      <c r="C5267" s="33"/>
      <c r="D5267" s="33"/>
      <c r="E5267" s="33"/>
      <c r="F5267" s="42"/>
      <c r="G5267" s="42"/>
      <c r="I5267">
        <f t="shared" si="494"/>
        <v>0</v>
      </c>
      <c r="J5267">
        <f t="shared" si="495"/>
        <v>0</v>
      </c>
      <c r="L5267" s="107"/>
      <c r="M5267" s="110"/>
      <c r="N5267" s="109"/>
      <c r="P5267" s="38">
        <f t="shared" si="492"/>
        <v>0</v>
      </c>
      <c r="Q5267" s="105">
        <f t="shared" si="497"/>
        <v>0</v>
      </c>
      <c r="R5267" s="38">
        <f t="shared" si="493"/>
        <v>0</v>
      </c>
      <c r="S5267" s="40" t="str">
        <f t="shared" si="496"/>
        <v/>
      </c>
    </row>
    <row r="5268" spans="1:19">
      <c r="A5268" s="33"/>
      <c r="B5268" s="34"/>
      <c r="C5268" s="33"/>
      <c r="D5268" s="33"/>
      <c r="E5268" s="33"/>
      <c r="F5268" s="42"/>
      <c r="G5268" s="42"/>
      <c r="I5268">
        <f t="shared" si="494"/>
        <v>0</v>
      </c>
      <c r="J5268">
        <f t="shared" si="495"/>
        <v>0</v>
      </c>
      <c r="L5268" s="107"/>
      <c r="M5268" s="110"/>
      <c r="N5268" s="109"/>
      <c r="P5268" s="38">
        <f t="shared" si="492"/>
        <v>0</v>
      </c>
      <c r="Q5268" s="105">
        <f t="shared" si="497"/>
        <v>0</v>
      </c>
      <c r="R5268" s="38">
        <f t="shared" si="493"/>
        <v>0</v>
      </c>
      <c r="S5268" s="40" t="str">
        <f t="shared" si="496"/>
        <v/>
      </c>
    </row>
    <row r="5269" spans="1:19">
      <c r="A5269" s="33"/>
      <c r="B5269" s="34"/>
      <c r="C5269" s="33"/>
      <c r="D5269" s="33"/>
      <c r="E5269" s="33"/>
      <c r="F5269" s="42"/>
      <c r="G5269" s="42"/>
      <c r="I5269">
        <f t="shared" si="494"/>
        <v>0</v>
      </c>
      <c r="J5269">
        <f t="shared" si="495"/>
        <v>0</v>
      </c>
      <c r="L5269" s="107"/>
      <c r="M5269" s="110"/>
      <c r="N5269" s="109"/>
      <c r="P5269" s="38">
        <f t="shared" si="492"/>
        <v>0</v>
      </c>
      <c r="Q5269" s="105">
        <f t="shared" si="497"/>
        <v>0</v>
      </c>
      <c r="R5269" s="38">
        <f t="shared" si="493"/>
        <v>0</v>
      </c>
      <c r="S5269" s="40" t="str">
        <f t="shared" si="496"/>
        <v/>
      </c>
    </row>
    <row r="5270" spans="1:19">
      <c r="A5270" s="33"/>
      <c r="B5270" s="34"/>
      <c r="C5270" s="33"/>
      <c r="D5270" s="33"/>
      <c r="E5270" s="33"/>
      <c r="F5270" s="42"/>
      <c r="G5270" s="42"/>
      <c r="I5270">
        <f t="shared" si="494"/>
        <v>0</v>
      </c>
      <c r="J5270">
        <f t="shared" si="495"/>
        <v>0</v>
      </c>
      <c r="L5270" s="107"/>
      <c r="M5270" s="110"/>
      <c r="N5270" s="109"/>
      <c r="P5270" s="38">
        <f t="shared" si="492"/>
        <v>0</v>
      </c>
      <c r="Q5270" s="105">
        <f t="shared" si="497"/>
        <v>0</v>
      </c>
      <c r="R5270" s="38">
        <f t="shared" si="493"/>
        <v>0</v>
      </c>
      <c r="S5270" s="40" t="str">
        <f t="shared" si="496"/>
        <v/>
      </c>
    </row>
    <row r="5271" spans="1:19">
      <c r="A5271" s="33"/>
      <c r="B5271" s="34"/>
      <c r="C5271" s="33"/>
      <c r="D5271" s="33"/>
      <c r="E5271" s="33"/>
      <c r="F5271" s="42"/>
      <c r="G5271" s="42"/>
      <c r="I5271">
        <f t="shared" si="494"/>
        <v>0</v>
      </c>
      <c r="J5271">
        <f t="shared" si="495"/>
        <v>0</v>
      </c>
      <c r="L5271" s="107"/>
      <c r="M5271" s="110"/>
      <c r="N5271" s="109"/>
      <c r="P5271" s="38">
        <f t="shared" si="492"/>
        <v>0</v>
      </c>
      <c r="Q5271" s="105">
        <f t="shared" si="497"/>
        <v>0</v>
      </c>
      <c r="R5271" s="38">
        <f t="shared" si="493"/>
        <v>0</v>
      </c>
      <c r="S5271" s="40" t="str">
        <f t="shared" si="496"/>
        <v/>
      </c>
    </row>
    <row r="5272" spans="1:19">
      <c r="A5272" s="33"/>
      <c r="B5272" s="34"/>
      <c r="C5272" s="33"/>
      <c r="D5272" s="33"/>
      <c r="E5272" s="33"/>
      <c r="F5272" s="42"/>
      <c r="G5272" s="42"/>
      <c r="I5272">
        <f t="shared" si="494"/>
        <v>0</v>
      </c>
      <c r="J5272">
        <f t="shared" si="495"/>
        <v>0</v>
      </c>
      <c r="L5272" s="107"/>
      <c r="M5272" s="110"/>
      <c r="N5272" s="109"/>
      <c r="P5272" s="38">
        <f t="shared" si="492"/>
        <v>0</v>
      </c>
      <c r="Q5272" s="105">
        <f t="shared" si="497"/>
        <v>0</v>
      </c>
      <c r="R5272" s="38">
        <f t="shared" si="493"/>
        <v>0</v>
      </c>
      <c r="S5272" s="40" t="str">
        <f t="shared" si="496"/>
        <v/>
      </c>
    </row>
    <row r="5273" spans="1:19">
      <c r="A5273" s="33"/>
      <c r="B5273" s="34"/>
      <c r="C5273" s="33"/>
      <c r="D5273" s="33"/>
      <c r="E5273" s="33"/>
      <c r="F5273" s="42"/>
      <c r="G5273" s="42"/>
      <c r="I5273">
        <f t="shared" si="494"/>
        <v>0</v>
      </c>
      <c r="J5273">
        <f t="shared" si="495"/>
        <v>0</v>
      </c>
      <c r="L5273" s="107"/>
      <c r="M5273" s="110"/>
      <c r="N5273" s="109"/>
      <c r="P5273" s="38">
        <f t="shared" si="492"/>
        <v>0</v>
      </c>
      <c r="Q5273" s="105">
        <f t="shared" si="497"/>
        <v>0</v>
      </c>
      <c r="R5273" s="38">
        <f t="shared" si="493"/>
        <v>0</v>
      </c>
      <c r="S5273" s="40" t="str">
        <f t="shared" si="496"/>
        <v/>
      </c>
    </row>
    <row r="5274" spans="1:19">
      <c r="A5274" s="33"/>
      <c r="B5274" s="34"/>
      <c r="C5274" s="33"/>
      <c r="D5274" s="33"/>
      <c r="E5274" s="33"/>
      <c r="F5274" s="42"/>
      <c r="G5274" s="42"/>
      <c r="I5274">
        <f t="shared" si="494"/>
        <v>0</v>
      </c>
      <c r="J5274">
        <f t="shared" si="495"/>
        <v>0</v>
      </c>
      <c r="L5274" s="107"/>
      <c r="M5274" s="110"/>
      <c r="N5274" s="109"/>
      <c r="P5274" s="38">
        <f t="shared" si="492"/>
        <v>0</v>
      </c>
      <c r="Q5274" s="105">
        <f t="shared" si="497"/>
        <v>0</v>
      </c>
      <c r="R5274" s="38">
        <f t="shared" si="493"/>
        <v>0</v>
      </c>
      <c r="S5274" s="40" t="str">
        <f t="shared" si="496"/>
        <v/>
      </c>
    </row>
    <row r="5275" spans="1:19">
      <c r="A5275" s="33"/>
      <c r="B5275" s="34"/>
      <c r="C5275" s="33"/>
      <c r="D5275" s="33"/>
      <c r="E5275" s="33"/>
      <c r="F5275" s="42"/>
      <c r="G5275" s="42"/>
      <c r="I5275">
        <f t="shared" si="494"/>
        <v>0</v>
      </c>
      <c r="J5275">
        <f t="shared" si="495"/>
        <v>0</v>
      </c>
      <c r="L5275" s="107"/>
      <c r="M5275" s="110"/>
      <c r="N5275" s="109"/>
      <c r="P5275" s="38">
        <f t="shared" si="492"/>
        <v>0</v>
      </c>
      <c r="Q5275" s="105">
        <f t="shared" si="497"/>
        <v>0</v>
      </c>
      <c r="R5275" s="38">
        <f t="shared" si="493"/>
        <v>0</v>
      </c>
      <c r="S5275" s="40" t="str">
        <f t="shared" si="496"/>
        <v/>
      </c>
    </row>
    <row r="5276" spans="1:19">
      <c r="A5276" s="33"/>
      <c r="B5276" s="34"/>
      <c r="C5276" s="33"/>
      <c r="D5276" s="33"/>
      <c r="E5276" s="33"/>
      <c r="F5276" s="42"/>
      <c r="G5276" s="42"/>
      <c r="I5276">
        <f t="shared" si="494"/>
        <v>0</v>
      </c>
      <c r="J5276">
        <f t="shared" si="495"/>
        <v>0</v>
      </c>
      <c r="L5276" s="107"/>
      <c r="M5276" s="110"/>
      <c r="N5276" s="109"/>
      <c r="P5276" s="38">
        <f t="shared" si="492"/>
        <v>0</v>
      </c>
      <c r="Q5276" s="105">
        <f t="shared" si="497"/>
        <v>0</v>
      </c>
      <c r="R5276" s="38">
        <f t="shared" si="493"/>
        <v>0</v>
      </c>
      <c r="S5276" s="40" t="str">
        <f t="shared" si="496"/>
        <v/>
      </c>
    </row>
    <row r="5277" spans="1:19">
      <c r="A5277" s="33"/>
      <c r="B5277" s="34"/>
      <c r="C5277" s="33"/>
      <c r="D5277" s="33"/>
      <c r="E5277" s="33"/>
      <c r="F5277" s="42"/>
      <c r="G5277" s="42"/>
      <c r="I5277">
        <f t="shared" si="494"/>
        <v>0</v>
      </c>
      <c r="J5277">
        <f t="shared" si="495"/>
        <v>0</v>
      </c>
      <c r="L5277" s="107"/>
      <c r="M5277" s="110"/>
      <c r="N5277" s="109"/>
      <c r="P5277" s="38">
        <f t="shared" si="492"/>
        <v>0</v>
      </c>
      <c r="Q5277" s="105">
        <f t="shared" si="497"/>
        <v>0</v>
      </c>
      <c r="R5277" s="38">
        <f t="shared" si="493"/>
        <v>0</v>
      </c>
      <c r="S5277" s="40" t="str">
        <f t="shared" si="496"/>
        <v/>
      </c>
    </row>
    <row r="5278" spans="1:19">
      <c r="A5278" s="33"/>
      <c r="B5278" s="34"/>
      <c r="C5278" s="33"/>
      <c r="D5278" s="33"/>
      <c r="E5278" s="33"/>
      <c r="F5278" s="42"/>
      <c r="G5278" s="42"/>
      <c r="I5278">
        <f t="shared" si="494"/>
        <v>0</v>
      </c>
      <c r="J5278">
        <f t="shared" si="495"/>
        <v>0</v>
      </c>
      <c r="L5278" s="107"/>
      <c r="M5278" s="110"/>
      <c r="N5278" s="109"/>
      <c r="P5278" s="38">
        <f t="shared" si="492"/>
        <v>0</v>
      </c>
      <c r="Q5278" s="105">
        <f t="shared" si="497"/>
        <v>0</v>
      </c>
      <c r="R5278" s="38">
        <f t="shared" si="493"/>
        <v>0</v>
      </c>
      <c r="S5278" s="40" t="str">
        <f t="shared" si="496"/>
        <v/>
      </c>
    </row>
    <row r="5279" spans="1:19">
      <c r="A5279" s="33"/>
      <c r="B5279" s="34"/>
      <c r="C5279" s="33"/>
      <c r="D5279" s="33"/>
      <c r="E5279" s="33"/>
      <c r="F5279" s="42"/>
      <c r="G5279" s="42"/>
      <c r="I5279">
        <f t="shared" si="494"/>
        <v>0</v>
      </c>
      <c r="J5279">
        <f t="shared" si="495"/>
        <v>0</v>
      </c>
      <c r="L5279" s="107"/>
      <c r="M5279" s="110"/>
      <c r="N5279" s="109"/>
      <c r="P5279" s="38">
        <f t="shared" si="492"/>
        <v>0</v>
      </c>
      <c r="Q5279" s="105">
        <f t="shared" si="497"/>
        <v>0</v>
      </c>
      <c r="R5279" s="38">
        <f t="shared" si="493"/>
        <v>0</v>
      </c>
      <c r="S5279" s="40" t="str">
        <f t="shared" si="496"/>
        <v/>
      </c>
    </row>
    <row r="5280" spans="1:19">
      <c r="A5280" s="33"/>
      <c r="B5280" s="34"/>
      <c r="C5280" s="33"/>
      <c r="D5280" s="33"/>
      <c r="E5280" s="33"/>
      <c r="F5280" s="42"/>
      <c r="G5280" s="42"/>
      <c r="I5280">
        <f t="shared" si="494"/>
        <v>0</v>
      </c>
      <c r="J5280">
        <f t="shared" si="495"/>
        <v>0</v>
      </c>
      <c r="L5280" s="107"/>
      <c r="M5280" s="110"/>
      <c r="N5280" s="109"/>
      <c r="P5280" s="38">
        <f t="shared" si="492"/>
        <v>0</v>
      </c>
      <c r="Q5280" s="105">
        <f t="shared" si="497"/>
        <v>0</v>
      </c>
      <c r="R5280" s="38">
        <f t="shared" si="493"/>
        <v>0</v>
      </c>
      <c r="S5280" s="40" t="str">
        <f t="shared" si="496"/>
        <v/>
      </c>
    </row>
    <row r="5281" spans="1:19">
      <c r="A5281" s="33"/>
      <c r="B5281" s="34"/>
      <c r="C5281" s="33"/>
      <c r="D5281" s="33"/>
      <c r="E5281" s="33"/>
      <c r="F5281" s="42"/>
      <c r="G5281" s="42"/>
      <c r="I5281">
        <f t="shared" si="494"/>
        <v>0</v>
      </c>
      <c r="J5281">
        <f t="shared" si="495"/>
        <v>0</v>
      </c>
      <c r="L5281" s="107"/>
      <c r="M5281" s="110"/>
      <c r="N5281" s="109"/>
      <c r="P5281" s="38">
        <f t="shared" si="492"/>
        <v>0</v>
      </c>
      <c r="Q5281" s="105">
        <f t="shared" si="497"/>
        <v>0</v>
      </c>
      <c r="R5281" s="38">
        <f t="shared" si="493"/>
        <v>0</v>
      </c>
      <c r="S5281" s="40" t="str">
        <f t="shared" si="496"/>
        <v/>
      </c>
    </row>
    <row r="5282" spans="1:19">
      <c r="A5282" s="33"/>
      <c r="B5282" s="34"/>
      <c r="C5282" s="33"/>
      <c r="D5282" s="33"/>
      <c r="E5282" s="33"/>
      <c r="F5282" s="42"/>
      <c r="G5282" s="42"/>
      <c r="I5282">
        <f t="shared" si="494"/>
        <v>0</v>
      </c>
      <c r="J5282">
        <f t="shared" si="495"/>
        <v>0</v>
      </c>
      <c r="L5282" s="107"/>
      <c r="M5282" s="110"/>
      <c r="N5282" s="109"/>
      <c r="P5282" s="38">
        <f t="shared" si="492"/>
        <v>0</v>
      </c>
      <c r="Q5282" s="105">
        <f t="shared" si="497"/>
        <v>0</v>
      </c>
      <c r="R5282" s="38">
        <f t="shared" si="493"/>
        <v>0</v>
      </c>
      <c r="S5282" s="40" t="str">
        <f t="shared" si="496"/>
        <v/>
      </c>
    </row>
    <row r="5283" spans="1:19">
      <c r="A5283" s="33"/>
      <c r="B5283" s="34"/>
      <c r="C5283" s="33"/>
      <c r="D5283" s="33"/>
      <c r="E5283" s="33"/>
      <c r="F5283" s="42"/>
      <c r="G5283" s="42"/>
      <c r="I5283">
        <f t="shared" si="494"/>
        <v>0</v>
      </c>
      <c r="J5283">
        <f t="shared" si="495"/>
        <v>0</v>
      </c>
      <c r="L5283" s="107"/>
      <c r="M5283" s="110"/>
      <c r="N5283" s="109"/>
      <c r="P5283" s="38">
        <f t="shared" si="492"/>
        <v>0</v>
      </c>
      <c r="Q5283" s="105">
        <f t="shared" si="497"/>
        <v>0</v>
      </c>
      <c r="R5283" s="38">
        <f t="shared" si="493"/>
        <v>0</v>
      </c>
      <c r="S5283" s="40" t="str">
        <f t="shared" si="496"/>
        <v/>
      </c>
    </row>
    <row r="5284" spans="1:19">
      <c r="A5284" s="33"/>
      <c r="B5284" s="34"/>
      <c r="C5284" s="33"/>
      <c r="D5284" s="33"/>
      <c r="E5284" s="33"/>
      <c r="F5284" s="42"/>
      <c r="G5284" s="42"/>
      <c r="I5284">
        <f t="shared" si="494"/>
        <v>0</v>
      </c>
      <c r="J5284">
        <f t="shared" si="495"/>
        <v>0</v>
      </c>
      <c r="L5284" s="107"/>
      <c r="M5284" s="110"/>
      <c r="N5284" s="109"/>
      <c r="P5284" s="38">
        <f t="shared" si="492"/>
        <v>0</v>
      </c>
      <c r="Q5284" s="105">
        <f t="shared" si="497"/>
        <v>0</v>
      </c>
      <c r="R5284" s="38">
        <f t="shared" si="493"/>
        <v>0</v>
      </c>
      <c r="S5284" s="40" t="str">
        <f t="shared" si="496"/>
        <v/>
      </c>
    </row>
    <row r="5285" spans="1:19">
      <c r="A5285" s="33"/>
      <c r="B5285" s="34"/>
      <c r="C5285" s="33"/>
      <c r="D5285" s="33"/>
      <c r="E5285" s="33"/>
      <c r="F5285" s="42"/>
      <c r="G5285" s="42"/>
      <c r="I5285">
        <f t="shared" si="494"/>
        <v>0</v>
      </c>
      <c r="J5285">
        <f t="shared" si="495"/>
        <v>0</v>
      </c>
      <c r="L5285" s="107"/>
      <c r="M5285" s="110"/>
      <c r="N5285" s="109"/>
      <c r="P5285" s="38">
        <f t="shared" si="492"/>
        <v>0</v>
      </c>
      <c r="Q5285" s="105">
        <f t="shared" si="497"/>
        <v>0</v>
      </c>
      <c r="R5285" s="38">
        <f t="shared" si="493"/>
        <v>0</v>
      </c>
      <c r="S5285" s="40" t="str">
        <f t="shared" si="496"/>
        <v/>
      </c>
    </row>
    <row r="5286" spans="1:19">
      <c r="A5286" s="33"/>
      <c r="B5286" s="34"/>
      <c r="C5286" s="33"/>
      <c r="D5286" s="33"/>
      <c r="E5286" s="33"/>
      <c r="F5286" s="42"/>
      <c r="G5286" s="42"/>
      <c r="I5286">
        <f t="shared" si="494"/>
        <v>0</v>
      </c>
      <c r="J5286">
        <f t="shared" si="495"/>
        <v>0</v>
      </c>
      <c r="L5286" s="107"/>
      <c r="M5286" s="110"/>
      <c r="N5286" s="109"/>
      <c r="P5286" s="38">
        <f t="shared" si="492"/>
        <v>0</v>
      </c>
      <c r="Q5286" s="105">
        <f t="shared" si="497"/>
        <v>0</v>
      </c>
      <c r="R5286" s="38">
        <f t="shared" si="493"/>
        <v>0</v>
      </c>
      <c r="S5286" s="40" t="str">
        <f t="shared" si="496"/>
        <v/>
      </c>
    </row>
    <row r="5287" spans="1:19">
      <c r="A5287" s="33"/>
      <c r="B5287" s="34"/>
      <c r="C5287" s="33"/>
      <c r="D5287" s="33"/>
      <c r="E5287" s="33"/>
      <c r="F5287" s="42"/>
      <c r="G5287" s="42"/>
      <c r="I5287">
        <f t="shared" si="494"/>
        <v>0</v>
      </c>
      <c r="J5287">
        <f t="shared" si="495"/>
        <v>0</v>
      </c>
      <c r="L5287" s="107"/>
      <c r="M5287" s="110"/>
      <c r="N5287" s="109"/>
      <c r="P5287" s="38">
        <f t="shared" si="492"/>
        <v>0</v>
      </c>
      <c r="Q5287" s="105">
        <f t="shared" si="497"/>
        <v>0</v>
      </c>
      <c r="R5287" s="38">
        <f t="shared" si="493"/>
        <v>0</v>
      </c>
      <c r="S5287" s="40" t="str">
        <f t="shared" si="496"/>
        <v/>
      </c>
    </row>
    <row r="5288" spans="1:19">
      <c r="A5288" s="33"/>
      <c r="B5288" s="34"/>
      <c r="C5288" s="33"/>
      <c r="D5288" s="33"/>
      <c r="E5288" s="33"/>
      <c r="F5288" s="42"/>
      <c r="G5288" s="42"/>
      <c r="I5288">
        <f t="shared" si="494"/>
        <v>0</v>
      </c>
      <c r="J5288">
        <f t="shared" si="495"/>
        <v>0</v>
      </c>
      <c r="L5288" s="107"/>
      <c r="M5288" s="110"/>
      <c r="N5288" s="109"/>
      <c r="P5288" s="38">
        <f t="shared" si="492"/>
        <v>0</v>
      </c>
      <c r="Q5288" s="105">
        <f t="shared" si="497"/>
        <v>0</v>
      </c>
      <c r="R5288" s="38">
        <f t="shared" si="493"/>
        <v>0</v>
      </c>
      <c r="S5288" s="40" t="str">
        <f t="shared" si="496"/>
        <v/>
      </c>
    </row>
    <row r="5289" spans="1:19">
      <c r="A5289" s="33"/>
      <c r="B5289" s="34"/>
      <c r="C5289" s="33"/>
      <c r="D5289" s="33"/>
      <c r="E5289" s="33"/>
      <c r="F5289" s="42"/>
      <c r="G5289" s="42"/>
      <c r="I5289">
        <f t="shared" si="494"/>
        <v>0</v>
      </c>
      <c r="J5289">
        <f t="shared" si="495"/>
        <v>0</v>
      </c>
      <c r="L5289" s="107"/>
      <c r="M5289" s="110"/>
      <c r="N5289" s="109"/>
      <c r="P5289" s="38">
        <f t="shared" si="492"/>
        <v>0</v>
      </c>
      <c r="Q5289" s="105">
        <f t="shared" si="497"/>
        <v>0</v>
      </c>
      <c r="R5289" s="38">
        <f t="shared" si="493"/>
        <v>0</v>
      </c>
      <c r="S5289" s="40" t="str">
        <f t="shared" si="496"/>
        <v/>
      </c>
    </row>
    <row r="5290" spans="1:19">
      <c r="A5290" s="33"/>
      <c r="B5290" s="34"/>
      <c r="C5290" s="33"/>
      <c r="D5290" s="33"/>
      <c r="E5290" s="33"/>
      <c r="F5290" s="42"/>
      <c r="G5290" s="42"/>
      <c r="I5290">
        <f t="shared" si="494"/>
        <v>0</v>
      </c>
      <c r="J5290">
        <f t="shared" si="495"/>
        <v>0</v>
      </c>
      <c r="L5290" s="107"/>
      <c r="M5290" s="110"/>
      <c r="N5290" s="109"/>
      <c r="P5290" s="38">
        <f t="shared" si="492"/>
        <v>0</v>
      </c>
      <c r="Q5290" s="105">
        <f t="shared" si="497"/>
        <v>0</v>
      </c>
      <c r="R5290" s="38">
        <f t="shared" si="493"/>
        <v>0</v>
      </c>
      <c r="S5290" s="40" t="str">
        <f t="shared" si="496"/>
        <v/>
      </c>
    </row>
    <row r="5291" spans="1:19">
      <c r="A5291" s="33"/>
      <c r="B5291" s="34"/>
      <c r="C5291" s="33"/>
      <c r="D5291" s="33"/>
      <c r="E5291" s="33"/>
      <c r="F5291" s="42"/>
      <c r="G5291" s="42"/>
      <c r="I5291">
        <f t="shared" si="494"/>
        <v>0</v>
      </c>
      <c r="J5291">
        <f t="shared" si="495"/>
        <v>0</v>
      </c>
      <c r="L5291" s="107"/>
      <c r="M5291" s="110"/>
      <c r="N5291" s="109"/>
      <c r="P5291" s="38">
        <f t="shared" si="492"/>
        <v>0</v>
      </c>
      <c r="Q5291" s="105">
        <f t="shared" si="497"/>
        <v>0</v>
      </c>
      <c r="R5291" s="38">
        <f t="shared" si="493"/>
        <v>0</v>
      </c>
      <c r="S5291" s="40" t="str">
        <f t="shared" si="496"/>
        <v/>
      </c>
    </row>
    <row r="5292" spans="1:19">
      <c r="A5292" s="33"/>
      <c r="B5292" s="34"/>
      <c r="C5292" s="33"/>
      <c r="D5292" s="33"/>
      <c r="E5292" s="33"/>
      <c r="F5292" s="42"/>
      <c r="G5292" s="42"/>
      <c r="I5292">
        <f t="shared" si="494"/>
        <v>0</v>
      </c>
      <c r="J5292">
        <f t="shared" si="495"/>
        <v>0</v>
      </c>
      <c r="L5292" s="107"/>
      <c r="M5292" s="110"/>
      <c r="N5292" s="109"/>
      <c r="P5292" s="38">
        <f t="shared" si="492"/>
        <v>0</v>
      </c>
      <c r="Q5292" s="105">
        <f t="shared" si="497"/>
        <v>0</v>
      </c>
      <c r="R5292" s="38">
        <f t="shared" si="493"/>
        <v>0</v>
      </c>
      <c r="S5292" s="40" t="str">
        <f t="shared" si="496"/>
        <v/>
      </c>
    </row>
    <row r="5293" spans="1:19">
      <c r="A5293" s="33"/>
      <c r="B5293" s="34"/>
      <c r="C5293" s="33"/>
      <c r="D5293" s="33"/>
      <c r="E5293" s="33"/>
      <c r="F5293" s="42"/>
      <c r="G5293" s="42"/>
      <c r="I5293">
        <f t="shared" si="494"/>
        <v>0</v>
      </c>
      <c r="J5293">
        <f t="shared" si="495"/>
        <v>0</v>
      </c>
      <c r="L5293" s="107"/>
      <c r="M5293" s="110"/>
      <c r="N5293" s="109"/>
      <c r="P5293" s="38">
        <f t="shared" si="492"/>
        <v>0</v>
      </c>
      <c r="Q5293" s="105">
        <f t="shared" si="497"/>
        <v>0</v>
      </c>
      <c r="R5293" s="38">
        <f t="shared" si="493"/>
        <v>0</v>
      </c>
      <c r="S5293" s="40" t="str">
        <f t="shared" si="496"/>
        <v/>
      </c>
    </row>
    <row r="5294" spans="1:19">
      <c r="A5294" s="33"/>
      <c r="B5294" s="34"/>
      <c r="C5294" s="33"/>
      <c r="D5294" s="33"/>
      <c r="E5294" s="33"/>
      <c r="F5294" s="42"/>
      <c r="G5294" s="42"/>
      <c r="I5294">
        <f t="shared" si="494"/>
        <v>0</v>
      </c>
      <c r="J5294">
        <f t="shared" si="495"/>
        <v>0</v>
      </c>
      <c r="L5294" s="107"/>
      <c r="M5294" s="110"/>
      <c r="N5294" s="109"/>
      <c r="P5294" s="38">
        <f t="shared" si="492"/>
        <v>0</v>
      </c>
      <c r="Q5294" s="105">
        <f t="shared" si="497"/>
        <v>0</v>
      </c>
      <c r="R5294" s="38">
        <f t="shared" si="493"/>
        <v>0</v>
      </c>
      <c r="S5294" s="40" t="str">
        <f t="shared" si="496"/>
        <v/>
      </c>
    </row>
    <row r="5295" spans="1:19">
      <c r="A5295" s="33"/>
      <c r="B5295" s="34"/>
      <c r="C5295" s="33"/>
      <c r="D5295" s="33"/>
      <c r="E5295" s="33"/>
      <c r="F5295" s="42"/>
      <c r="G5295" s="42"/>
      <c r="I5295">
        <f t="shared" si="494"/>
        <v>0</v>
      </c>
      <c r="J5295">
        <f t="shared" si="495"/>
        <v>0</v>
      </c>
      <c r="L5295" s="107"/>
      <c r="M5295" s="110"/>
      <c r="N5295" s="109"/>
      <c r="P5295" s="38">
        <f t="shared" si="492"/>
        <v>0</v>
      </c>
      <c r="Q5295" s="105">
        <f t="shared" si="497"/>
        <v>0</v>
      </c>
      <c r="R5295" s="38">
        <f t="shared" si="493"/>
        <v>0</v>
      </c>
      <c r="S5295" s="40" t="str">
        <f t="shared" si="496"/>
        <v/>
      </c>
    </row>
    <row r="5296" spans="1:19">
      <c r="A5296" s="33"/>
      <c r="B5296" s="34"/>
      <c r="C5296" s="33"/>
      <c r="D5296" s="33"/>
      <c r="E5296" s="33"/>
      <c r="F5296" s="42"/>
      <c r="G5296" s="42"/>
      <c r="I5296">
        <f t="shared" si="494"/>
        <v>0</v>
      </c>
      <c r="J5296">
        <f t="shared" si="495"/>
        <v>0</v>
      </c>
      <c r="L5296" s="107"/>
      <c r="M5296" s="110"/>
      <c r="N5296" s="109"/>
      <c r="P5296" s="38">
        <f t="shared" si="492"/>
        <v>0</v>
      </c>
      <c r="Q5296" s="105">
        <f t="shared" si="497"/>
        <v>0</v>
      </c>
      <c r="R5296" s="38">
        <f t="shared" si="493"/>
        <v>0</v>
      </c>
      <c r="S5296" s="40" t="str">
        <f t="shared" si="496"/>
        <v/>
      </c>
    </row>
    <row r="5297" spans="1:19">
      <c r="A5297" s="33"/>
      <c r="B5297" s="34"/>
      <c r="C5297" s="33"/>
      <c r="D5297" s="33"/>
      <c r="E5297" s="33"/>
      <c r="F5297" s="42"/>
      <c r="G5297" s="42"/>
      <c r="I5297">
        <f t="shared" si="494"/>
        <v>0</v>
      </c>
      <c r="J5297">
        <f t="shared" si="495"/>
        <v>0</v>
      </c>
      <c r="L5297" s="107"/>
      <c r="M5297" s="110"/>
      <c r="N5297" s="109"/>
      <c r="P5297" s="38">
        <f t="shared" si="492"/>
        <v>0</v>
      </c>
      <c r="Q5297" s="105">
        <f t="shared" si="497"/>
        <v>0</v>
      </c>
      <c r="R5297" s="38">
        <f t="shared" si="493"/>
        <v>0</v>
      </c>
      <c r="S5297" s="40" t="str">
        <f t="shared" si="496"/>
        <v/>
      </c>
    </row>
    <row r="5298" spans="1:19">
      <c r="A5298" s="33"/>
      <c r="B5298" s="34"/>
      <c r="C5298" s="33"/>
      <c r="D5298" s="33"/>
      <c r="E5298" s="33"/>
      <c r="F5298" s="42"/>
      <c r="G5298" s="42"/>
      <c r="I5298">
        <f t="shared" si="494"/>
        <v>0</v>
      </c>
      <c r="J5298">
        <f t="shared" si="495"/>
        <v>0</v>
      </c>
      <c r="L5298" s="107"/>
      <c r="M5298" s="110"/>
      <c r="N5298" s="109"/>
      <c r="P5298" s="38">
        <f t="shared" si="492"/>
        <v>0</v>
      </c>
      <c r="Q5298" s="105">
        <f t="shared" si="497"/>
        <v>0</v>
      </c>
      <c r="R5298" s="38">
        <f t="shared" si="493"/>
        <v>0</v>
      </c>
      <c r="S5298" s="40" t="str">
        <f t="shared" si="496"/>
        <v/>
      </c>
    </row>
    <row r="5299" spans="1:19">
      <c r="A5299" s="33"/>
      <c r="B5299" s="34"/>
      <c r="C5299" s="33"/>
      <c r="D5299" s="33"/>
      <c r="E5299" s="33"/>
      <c r="F5299" s="42"/>
      <c r="G5299" s="42"/>
      <c r="I5299">
        <f t="shared" si="494"/>
        <v>0</v>
      </c>
      <c r="J5299">
        <f t="shared" si="495"/>
        <v>0</v>
      </c>
      <c r="L5299" s="107"/>
      <c r="M5299" s="110"/>
      <c r="N5299" s="109"/>
      <c r="P5299" s="38">
        <f t="shared" si="492"/>
        <v>0</v>
      </c>
      <c r="Q5299" s="105">
        <f t="shared" si="497"/>
        <v>0</v>
      </c>
      <c r="R5299" s="38">
        <f t="shared" si="493"/>
        <v>0</v>
      </c>
      <c r="S5299" s="40" t="str">
        <f t="shared" si="496"/>
        <v/>
      </c>
    </row>
    <row r="5300" spans="1:19">
      <c r="A5300" s="33"/>
      <c r="B5300" s="34"/>
      <c r="C5300" s="33"/>
      <c r="D5300" s="33"/>
      <c r="E5300" s="33"/>
      <c r="F5300" s="42"/>
      <c r="G5300" s="42"/>
      <c r="I5300">
        <f t="shared" si="494"/>
        <v>0</v>
      </c>
      <c r="J5300">
        <f t="shared" si="495"/>
        <v>0</v>
      </c>
      <c r="L5300" s="107"/>
      <c r="M5300" s="110"/>
      <c r="N5300" s="109"/>
      <c r="P5300" s="38">
        <f t="shared" si="492"/>
        <v>0</v>
      </c>
      <c r="Q5300" s="105">
        <f t="shared" si="497"/>
        <v>0</v>
      </c>
      <c r="R5300" s="38">
        <f t="shared" si="493"/>
        <v>0</v>
      </c>
      <c r="S5300" s="40" t="str">
        <f t="shared" si="496"/>
        <v/>
      </c>
    </row>
    <row r="5301" spans="1:19">
      <c r="A5301" s="33"/>
      <c r="B5301" s="34"/>
      <c r="C5301" s="33"/>
      <c r="D5301" s="33"/>
      <c r="E5301" s="33"/>
      <c r="F5301" s="42"/>
      <c r="G5301" s="42"/>
      <c r="I5301">
        <f t="shared" si="494"/>
        <v>0</v>
      </c>
      <c r="J5301">
        <f t="shared" si="495"/>
        <v>0</v>
      </c>
      <c r="L5301" s="107"/>
      <c r="M5301" s="110"/>
      <c r="N5301" s="109"/>
      <c r="P5301" s="38">
        <f t="shared" si="492"/>
        <v>0</v>
      </c>
      <c r="Q5301" s="105">
        <f t="shared" si="497"/>
        <v>0</v>
      </c>
      <c r="R5301" s="38">
        <f t="shared" si="493"/>
        <v>0</v>
      </c>
      <c r="S5301" s="40" t="str">
        <f t="shared" si="496"/>
        <v/>
      </c>
    </row>
    <row r="5302" spans="1:19">
      <c r="A5302" s="33"/>
      <c r="B5302" s="34"/>
      <c r="C5302" s="33"/>
      <c r="D5302" s="33"/>
      <c r="E5302" s="33"/>
      <c r="F5302" s="42"/>
      <c r="G5302" s="42"/>
      <c r="I5302">
        <f t="shared" si="494"/>
        <v>0</v>
      </c>
      <c r="J5302">
        <f t="shared" si="495"/>
        <v>0</v>
      </c>
      <c r="L5302" s="107"/>
      <c r="M5302" s="110"/>
      <c r="N5302" s="109"/>
      <c r="P5302" s="38">
        <f t="shared" si="492"/>
        <v>0</v>
      </c>
      <c r="Q5302" s="105">
        <f t="shared" si="497"/>
        <v>0</v>
      </c>
      <c r="R5302" s="38">
        <f t="shared" si="493"/>
        <v>0</v>
      </c>
      <c r="S5302" s="40" t="str">
        <f t="shared" si="496"/>
        <v/>
      </c>
    </row>
    <row r="5303" spans="1:19">
      <c r="A5303" s="33"/>
      <c r="B5303" s="34"/>
      <c r="C5303" s="33"/>
      <c r="D5303" s="33"/>
      <c r="E5303" s="33"/>
      <c r="F5303" s="42"/>
      <c r="G5303" s="42"/>
      <c r="I5303">
        <f t="shared" si="494"/>
        <v>0</v>
      </c>
      <c r="J5303">
        <f t="shared" si="495"/>
        <v>0</v>
      </c>
      <c r="L5303" s="107"/>
      <c r="M5303" s="110"/>
      <c r="N5303" s="109"/>
      <c r="P5303" s="38">
        <f t="shared" ref="P5303:P5366" si="498">I5303*L5303/1000</f>
        <v>0</v>
      </c>
      <c r="Q5303" s="105">
        <f t="shared" si="497"/>
        <v>0</v>
      </c>
      <c r="R5303" s="38">
        <f t="shared" ref="R5303:R5366" si="499">J5303*N5303/1000</f>
        <v>0</v>
      </c>
      <c r="S5303" s="40" t="str">
        <f t="shared" si="496"/>
        <v/>
      </c>
    </row>
    <row r="5304" spans="1:19">
      <c r="A5304" s="33"/>
      <c r="B5304" s="34"/>
      <c r="C5304" s="33"/>
      <c r="D5304" s="33"/>
      <c r="E5304" s="33"/>
      <c r="F5304" s="42"/>
      <c r="G5304" s="42"/>
      <c r="I5304">
        <f t="shared" ref="I5304:I5367" si="500">IF(OR(E5304="R",E5304="E"),D5304,IF(D5304&gt;=E5304,D5304-E5304,0))</f>
        <v>0</v>
      </c>
      <c r="J5304">
        <f t="shared" ref="J5304:J5367" si="501">IF(OR(E5304="R",E5304="E"),0,IF(E5304&gt;D5304,E5304-D5304,0))</f>
        <v>0</v>
      </c>
      <c r="L5304" s="107"/>
      <c r="M5304" s="110"/>
      <c r="N5304" s="109"/>
      <c r="P5304" s="38">
        <f t="shared" si="498"/>
        <v>0</v>
      </c>
      <c r="Q5304" s="105">
        <f t="shared" si="497"/>
        <v>0</v>
      </c>
      <c r="R5304" s="38">
        <f t="shared" si="499"/>
        <v>0</v>
      </c>
      <c r="S5304" s="40" t="str">
        <f t="shared" si="496"/>
        <v/>
      </c>
    </row>
    <row r="5305" spans="1:19">
      <c r="A5305" s="33"/>
      <c r="B5305" s="34"/>
      <c r="C5305" s="33"/>
      <c r="D5305" s="33"/>
      <c r="E5305" s="33"/>
      <c r="F5305" s="42"/>
      <c r="G5305" s="42"/>
      <c r="I5305">
        <f t="shared" si="500"/>
        <v>0</v>
      </c>
      <c r="J5305">
        <f t="shared" si="501"/>
        <v>0</v>
      </c>
      <c r="L5305" s="107"/>
      <c r="M5305" s="110"/>
      <c r="N5305" s="109"/>
      <c r="P5305" s="38">
        <f t="shared" si="498"/>
        <v>0</v>
      </c>
      <c r="Q5305" s="105">
        <f t="shared" si="497"/>
        <v>0</v>
      </c>
      <c r="R5305" s="38">
        <f t="shared" si="499"/>
        <v>0</v>
      </c>
      <c r="S5305" s="40" t="str">
        <f t="shared" si="496"/>
        <v/>
      </c>
    </row>
    <row r="5306" spans="1:19">
      <c r="A5306" s="33"/>
      <c r="B5306" s="34"/>
      <c r="C5306" s="33"/>
      <c r="D5306" s="33"/>
      <c r="E5306" s="33"/>
      <c r="F5306" s="42"/>
      <c r="G5306" s="42"/>
      <c r="I5306">
        <f t="shared" si="500"/>
        <v>0</v>
      </c>
      <c r="J5306">
        <f t="shared" si="501"/>
        <v>0</v>
      </c>
      <c r="L5306" s="107"/>
      <c r="M5306" s="110"/>
      <c r="N5306" s="109"/>
      <c r="P5306" s="38">
        <f t="shared" si="498"/>
        <v>0</v>
      </c>
      <c r="Q5306" s="105">
        <f t="shared" si="497"/>
        <v>0</v>
      </c>
      <c r="R5306" s="38">
        <f t="shared" si="499"/>
        <v>0</v>
      </c>
      <c r="S5306" s="40" t="str">
        <f t="shared" si="496"/>
        <v/>
      </c>
    </row>
    <row r="5307" spans="1:19">
      <c r="A5307" s="33"/>
      <c r="B5307" s="34"/>
      <c r="C5307" s="33"/>
      <c r="D5307" s="33"/>
      <c r="E5307" s="33"/>
      <c r="F5307" s="42"/>
      <c r="G5307" s="42"/>
      <c r="I5307">
        <f t="shared" si="500"/>
        <v>0</v>
      </c>
      <c r="J5307">
        <f t="shared" si="501"/>
        <v>0</v>
      </c>
      <c r="L5307" s="107"/>
      <c r="M5307" s="110"/>
      <c r="N5307" s="109"/>
      <c r="P5307" s="38">
        <f t="shared" si="498"/>
        <v>0</v>
      </c>
      <c r="Q5307" s="105">
        <f t="shared" si="497"/>
        <v>0</v>
      </c>
      <c r="R5307" s="38">
        <f t="shared" si="499"/>
        <v>0</v>
      </c>
      <c r="S5307" s="40" t="str">
        <f t="shared" si="496"/>
        <v/>
      </c>
    </row>
    <row r="5308" spans="1:19">
      <c r="A5308" s="33"/>
      <c r="B5308" s="34"/>
      <c r="C5308" s="33"/>
      <c r="D5308" s="33"/>
      <c r="E5308" s="33"/>
      <c r="F5308" s="42"/>
      <c r="G5308" s="42"/>
      <c r="I5308">
        <f t="shared" si="500"/>
        <v>0</v>
      </c>
      <c r="J5308">
        <f t="shared" si="501"/>
        <v>0</v>
      </c>
      <c r="L5308" s="107"/>
      <c r="M5308" s="110"/>
      <c r="N5308" s="109"/>
      <c r="P5308" s="38">
        <f t="shared" si="498"/>
        <v>0</v>
      </c>
      <c r="Q5308" s="105">
        <f t="shared" si="497"/>
        <v>0</v>
      </c>
      <c r="R5308" s="38">
        <f t="shared" si="499"/>
        <v>0</v>
      </c>
      <c r="S5308" s="40" t="str">
        <f t="shared" si="496"/>
        <v/>
      </c>
    </row>
    <row r="5309" spans="1:19">
      <c r="A5309" s="33"/>
      <c r="B5309" s="34"/>
      <c r="C5309" s="33"/>
      <c r="D5309" s="33"/>
      <c r="E5309" s="33"/>
      <c r="F5309" s="42"/>
      <c r="G5309" s="42"/>
      <c r="I5309">
        <f t="shared" si="500"/>
        <v>0</v>
      </c>
      <c r="J5309">
        <f t="shared" si="501"/>
        <v>0</v>
      </c>
      <c r="L5309" s="107"/>
      <c r="M5309" s="110"/>
      <c r="N5309" s="109"/>
      <c r="P5309" s="38">
        <f t="shared" si="498"/>
        <v>0</v>
      </c>
      <c r="Q5309" s="105">
        <f t="shared" si="497"/>
        <v>0</v>
      </c>
      <c r="R5309" s="38">
        <f t="shared" si="499"/>
        <v>0</v>
      </c>
      <c r="S5309" s="40" t="str">
        <f t="shared" si="496"/>
        <v/>
      </c>
    </row>
    <row r="5310" spans="1:19">
      <c r="A5310" s="33"/>
      <c r="B5310" s="34"/>
      <c r="C5310" s="33"/>
      <c r="D5310" s="33"/>
      <c r="E5310" s="33"/>
      <c r="F5310" s="42"/>
      <c r="G5310" s="42"/>
      <c r="I5310">
        <f t="shared" si="500"/>
        <v>0</v>
      </c>
      <c r="J5310">
        <f t="shared" si="501"/>
        <v>0</v>
      </c>
      <c r="L5310" s="107"/>
      <c r="M5310" s="110"/>
      <c r="N5310" s="109"/>
      <c r="P5310" s="38">
        <f t="shared" si="498"/>
        <v>0</v>
      </c>
      <c r="Q5310" s="105">
        <f t="shared" si="497"/>
        <v>0</v>
      </c>
      <c r="R5310" s="38">
        <f t="shared" si="499"/>
        <v>0</v>
      </c>
      <c r="S5310" s="40" t="str">
        <f t="shared" si="496"/>
        <v/>
      </c>
    </row>
    <row r="5311" spans="1:19">
      <c r="A5311" s="33"/>
      <c r="B5311" s="34"/>
      <c r="C5311" s="33"/>
      <c r="D5311" s="33"/>
      <c r="E5311" s="33"/>
      <c r="F5311" s="42"/>
      <c r="G5311" s="42"/>
      <c r="I5311">
        <f t="shared" si="500"/>
        <v>0</v>
      </c>
      <c r="J5311">
        <f t="shared" si="501"/>
        <v>0</v>
      </c>
      <c r="L5311" s="107"/>
      <c r="M5311" s="110"/>
      <c r="N5311" s="109"/>
      <c r="P5311" s="38">
        <f t="shared" si="498"/>
        <v>0</v>
      </c>
      <c r="Q5311" s="105">
        <f t="shared" si="497"/>
        <v>0</v>
      </c>
      <c r="R5311" s="38">
        <f t="shared" si="499"/>
        <v>0</v>
      </c>
      <c r="S5311" s="40" t="str">
        <f t="shared" si="496"/>
        <v/>
      </c>
    </row>
    <row r="5312" spans="1:19">
      <c r="A5312" s="33"/>
      <c r="B5312" s="34"/>
      <c r="C5312" s="33"/>
      <c r="D5312" s="33"/>
      <c r="E5312" s="33"/>
      <c r="F5312" s="42"/>
      <c r="G5312" s="42"/>
      <c r="I5312">
        <f t="shared" si="500"/>
        <v>0</v>
      </c>
      <c r="J5312">
        <f t="shared" si="501"/>
        <v>0</v>
      </c>
      <c r="L5312" s="107"/>
      <c r="M5312" s="110"/>
      <c r="N5312" s="109"/>
      <c r="P5312" s="38">
        <f t="shared" si="498"/>
        <v>0</v>
      </c>
      <c r="Q5312" s="105">
        <f t="shared" si="497"/>
        <v>0</v>
      </c>
      <c r="R5312" s="38">
        <f t="shared" si="499"/>
        <v>0</v>
      </c>
      <c r="S5312" s="40" t="str">
        <f t="shared" si="496"/>
        <v/>
      </c>
    </row>
    <row r="5313" spans="1:19">
      <c r="A5313" s="33"/>
      <c r="B5313" s="34"/>
      <c r="C5313" s="33"/>
      <c r="D5313" s="33"/>
      <c r="E5313" s="33"/>
      <c r="F5313" s="42"/>
      <c r="G5313" s="42"/>
      <c r="I5313">
        <f t="shared" si="500"/>
        <v>0</v>
      </c>
      <c r="J5313">
        <f t="shared" si="501"/>
        <v>0</v>
      </c>
      <c r="L5313" s="107"/>
      <c r="M5313" s="110"/>
      <c r="N5313" s="109"/>
      <c r="P5313" s="38">
        <f t="shared" si="498"/>
        <v>0</v>
      </c>
      <c r="Q5313" s="105">
        <f t="shared" si="497"/>
        <v>0</v>
      </c>
      <c r="R5313" s="38">
        <f t="shared" si="499"/>
        <v>0</v>
      </c>
      <c r="S5313" s="40" t="str">
        <f t="shared" si="496"/>
        <v/>
      </c>
    </row>
    <row r="5314" spans="1:19">
      <c r="A5314" s="33"/>
      <c r="B5314" s="34"/>
      <c r="C5314" s="33"/>
      <c r="D5314" s="33"/>
      <c r="E5314" s="33"/>
      <c r="F5314" s="42"/>
      <c r="G5314" s="42"/>
      <c r="I5314">
        <f t="shared" si="500"/>
        <v>0</v>
      </c>
      <c r="J5314">
        <f t="shared" si="501"/>
        <v>0</v>
      </c>
      <c r="L5314" s="107"/>
      <c r="M5314" s="110"/>
      <c r="N5314" s="109"/>
      <c r="P5314" s="38">
        <f t="shared" si="498"/>
        <v>0</v>
      </c>
      <c r="Q5314" s="105">
        <f t="shared" si="497"/>
        <v>0</v>
      </c>
      <c r="R5314" s="38">
        <f t="shared" si="499"/>
        <v>0</v>
      </c>
      <c r="S5314" s="40" t="str">
        <f t="shared" si="496"/>
        <v/>
      </c>
    </row>
    <row r="5315" spans="1:19">
      <c r="A5315" s="33"/>
      <c r="B5315" s="34"/>
      <c r="C5315" s="33"/>
      <c r="D5315" s="33"/>
      <c r="E5315" s="33"/>
      <c r="F5315" s="42"/>
      <c r="G5315" s="42"/>
      <c r="I5315">
        <f t="shared" si="500"/>
        <v>0</v>
      </c>
      <c r="J5315">
        <f t="shared" si="501"/>
        <v>0</v>
      </c>
      <c r="L5315" s="107"/>
      <c r="M5315" s="110"/>
      <c r="N5315" s="109"/>
      <c r="P5315" s="38">
        <f t="shared" si="498"/>
        <v>0</v>
      </c>
      <c r="Q5315" s="105">
        <f t="shared" si="497"/>
        <v>0</v>
      </c>
      <c r="R5315" s="38">
        <f t="shared" si="499"/>
        <v>0</v>
      </c>
      <c r="S5315" s="40" t="str">
        <f t="shared" si="496"/>
        <v/>
      </c>
    </row>
    <row r="5316" spans="1:19">
      <c r="A5316" s="33"/>
      <c r="B5316" s="34"/>
      <c r="C5316" s="33"/>
      <c r="D5316" s="33"/>
      <c r="E5316" s="33"/>
      <c r="F5316" s="42"/>
      <c r="G5316" s="42"/>
      <c r="I5316">
        <f t="shared" si="500"/>
        <v>0</v>
      </c>
      <c r="J5316">
        <f t="shared" si="501"/>
        <v>0</v>
      </c>
      <c r="L5316" s="107"/>
      <c r="M5316" s="110"/>
      <c r="N5316" s="109"/>
      <c r="P5316" s="38">
        <f t="shared" si="498"/>
        <v>0</v>
      </c>
      <c r="Q5316" s="105">
        <f t="shared" si="497"/>
        <v>0</v>
      </c>
      <c r="R5316" s="38">
        <f t="shared" si="499"/>
        <v>0</v>
      </c>
      <c r="S5316" s="40" t="str">
        <f t="shared" si="496"/>
        <v/>
      </c>
    </row>
    <row r="5317" spans="1:19">
      <c r="A5317" s="33"/>
      <c r="B5317" s="34"/>
      <c r="C5317" s="33"/>
      <c r="D5317" s="33"/>
      <c r="E5317" s="33"/>
      <c r="F5317" s="42"/>
      <c r="G5317" s="42"/>
      <c r="I5317">
        <f t="shared" si="500"/>
        <v>0</v>
      </c>
      <c r="J5317">
        <f t="shared" si="501"/>
        <v>0</v>
      </c>
      <c r="L5317" s="107"/>
      <c r="M5317" s="110"/>
      <c r="N5317" s="109"/>
      <c r="P5317" s="38">
        <f t="shared" si="498"/>
        <v>0</v>
      </c>
      <c r="Q5317" s="105">
        <f t="shared" si="497"/>
        <v>0</v>
      </c>
      <c r="R5317" s="38">
        <f t="shared" si="499"/>
        <v>0</v>
      </c>
      <c r="S5317" s="40" t="str">
        <f t="shared" si="496"/>
        <v/>
      </c>
    </row>
    <row r="5318" spans="1:19">
      <c r="A5318" s="33"/>
      <c r="B5318" s="34"/>
      <c r="C5318" s="33"/>
      <c r="D5318" s="33"/>
      <c r="E5318" s="33"/>
      <c r="F5318" s="42"/>
      <c r="G5318" s="42"/>
      <c r="I5318">
        <f t="shared" si="500"/>
        <v>0</v>
      </c>
      <c r="J5318">
        <f t="shared" si="501"/>
        <v>0</v>
      </c>
      <c r="L5318" s="107"/>
      <c r="M5318" s="110"/>
      <c r="N5318" s="109"/>
      <c r="P5318" s="38">
        <f t="shared" si="498"/>
        <v>0</v>
      </c>
      <c r="Q5318" s="105">
        <f t="shared" si="497"/>
        <v>0</v>
      </c>
      <c r="R5318" s="38">
        <f t="shared" si="499"/>
        <v>0</v>
      </c>
      <c r="S5318" s="40" t="str">
        <f t="shared" si="496"/>
        <v/>
      </c>
    </row>
    <row r="5319" spans="1:19">
      <c r="A5319" s="33"/>
      <c r="B5319" s="34"/>
      <c r="C5319" s="33"/>
      <c r="D5319" s="33"/>
      <c r="E5319" s="33"/>
      <c r="F5319" s="42"/>
      <c r="G5319" s="42"/>
      <c r="I5319">
        <f t="shared" si="500"/>
        <v>0</v>
      </c>
      <c r="J5319">
        <f t="shared" si="501"/>
        <v>0</v>
      </c>
      <c r="L5319" s="107"/>
      <c r="M5319" s="110"/>
      <c r="N5319" s="109"/>
      <c r="P5319" s="38">
        <f t="shared" si="498"/>
        <v>0</v>
      </c>
      <c r="Q5319" s="105">
        <f t="shared" si="497"/>
        <v>0</v>
      </c>
      <c r="R5319" s="38">
        <f t="shared" si="499"/>
        <v>0</v>
      </c>
      <c r="S5319" s="40" t="str">
        <f t="shared" ref="S5319:S5382" si="502">IF(C5319=1,SUM(R5319:R5342)-SUM(P5319:P5342),"")</f>
        <v/>
      </c>
    </row>
    <row r="5320" spans="1:19">
      <c r="A5320" s="33"/>
      <c r="B5320" s="34"/>
      <c r="C5320" s="33"/>
      <c r="D5320" s="33"/>
      <c r="E5320" s="33"/>
      <c r="F5320" s="42"/>
      <c r="G5320" s="42"/>
      <c r="I5320">
        <f t="shared" si="500"/>
        <v>0</v>
      </c>
      <c r="J5320">
        <f t="shared" si="501"/>
        <v>0</v>
      </c>
      <c r="L5320" s="107"/>
      <c r="M5320" s="110"/>
      <c r="N5320" s="109"/>
      <c r="P5320" s="38">
        <f t="shared" si="498"/>
        <v>0</v>
      </c>
      <c r="Q5320" s="105">
        <f t="shared" ref="Q5320:Q5383" si="503">I5320*M5320/1000</f>
        <v>0</v>
      </c>
      <c r="R5320" s="38">
        <f t="shared" si="499"/>
        <v>0</v>
      </c>
      <c r="S5320" s="40" t="str">
        <f t="shared" si="502"/>
        <v/>
      </c>
    </row>
    <row r="5321" spans="1:19">
      <c r="A5321" s="33"/>
      <c r="B5321" s="34"/>
      <c r="C5321" s="33"/>
      <c r="D5321" s="33"/>
      <c r="E5321" s="33"/>
      <c r="F5321" s="42"/>
      <c r="G5321" s="42"/>
      <c r="I5321">
        <f t="shared" si="500"/>
        <v>0</v>
      </c>
      <c r="J5321">
        <f t="shared" si="501"/>
        <v>0</v>
      </c>
      <c r="L5321" s="107"/>
      <c r="M5321" s="110"/>
      <c r="N5321" s="109"/>
      <c r="P5321" s="38">
        <f t="shared" si="498"/>
        <v>0</v>
      </c>
      <c r="Q5321" s="105">
        <f t="shared" si="503"/>
        <v>0</v>
      </c>
      <c r="R5321" s="38">
        <f t="shared" si="499"/>
        <v>0</v>
      </c>
      <c r="S5321" s="40" t="str">
        <f t="shared" si="502"/>
        <v/>
      </c>
    </row>
    <row r="5322" spans="1:19">
      <c r="A5322" s="33"/>
      <c r="B5322" s="34"/>
      <c r="C5322" s="33"/>
      <c r="D5322" s="33"/>
      <c r="E5322" s="33"/>
      <c r="F5322" s="42"/>
      <c r="G5322" s="42"/>
      <c r="I5322">
        <f t="shared" si="500"/>
        <v>0</v>
      </c>
      <c r="J5322">
        <f t="shared" si="501"/>
        <v>0</v>
      </c>
      <c r="L5322" s="107"/>
      <c r="M5322" s="110"/>
      <c r="N5322" s="109"/>
      <c r="P5322" s="38">
        <f t="shared" si="498"/>
        <v>0</v>
      </c>
      <c r="Q5322" s="105">
        <f t="shared" si="503"/>
        <v>0</v>
      </c>
      <c r="R5322" s="38">
        <f t="shared" si="499"/>
        <v>0</v>
      </c>
      <c r="S5322" s="40" t="str">
        <f t="shared" si="502"/>
        <v/>
      </c>
    </row>
    <row r="5323" spans="1:19">
      <c r="A5323" s="33"/>
      <c r="B5323" s="34"/>
      <c r="C5323" s="33"/>
      <c r="D5323" s="33"/>
      <c r="E5323" s="33"/>
      <c r="F5323" s="42"/>
      <c r="G5323" s="42"/>
      <c r="I5323">
        <f t="shared" si="500"/>
        <v>0</v>
      </c>
      <c r="J5323">
        <f t="shared" si="501"/>
        <v>0</v>
      </c>
      <c r="L5323" s="107"/>
      <c r="M5323" s="110"/>
      <c r="N5323" s="109"/>
      <c r="P5323" s="38">
        <f t="shared" si="498"/>
        <v>0</v>
      </c>
      <c r="Q5323" s="105">
        <f t="shared" si="503"/>
        <v>0</v>
      </c>
      <c r="R5323" s="38">
        <f t="shared" si="499"/>
        <v>0</v>
      </c>
      <c r="S5323" s="40" t="str">
        <f t="shared" si="502"/>
        <v/>
      </c>
    </row>
    <row r="5324" spans="1:19">
      <c r="A5324" s="33"/>
      <c r="B5324" s="34"/>
      <c r="C5324" s="33"/>
      <c r="D5324" s="33"/>
      <c r="E5324" s="33"/>
      <c r="F5324" s="42"/>
      <c r="G5324" s="42"/>
      <c r="I5324">
        <f t="shared" si="500"/>
        <v>0</v>
      </c>
      <c r="J5324">
        <f t="shared" si="501"/>
        <v>0</v>
      </c>
      <c r="L5324" s="107"/>
      <c r="M5324" s="110"/>
      <c r="N5324" s="109"/>
      <c r="P5324" s="38">
        <f t="shared" si="498"/>
        <v>0</v>
      </c>
      <c r="Q5324" s="105">
        <f t="shared" si="503"/>
        <v>0</v>
      </c>
      <c r="R5324" s="38">
        <f t="shared" si="499"/>
        <v>0</v>
      </c>
      <c r="S5324" s="40" t="str">
        <f t="shared" si="502"/>
        <v/>
      </c>
    </row>
    <row r="5325" spans="1:19">
      <c r="A5325" s="33"/>
      <c r="B5325" s="34"/>
      <c r="C5325" s="33"/>
      <c r="D5325" s="33"/>
      <c r="E5325" s="33"/>
      <c r="F5325" s="42"/>
      <c r="G5325" s="42"/>
      <c r="I5325">
        <f t="shared" si="500"/>
        <v>0</v>
      </c>
      <c r="J5325">
        <f t="shared" si="501"/>
        <v>0</v>
      </c>
      <c r="L5325" s="107"/>
      <c r="M5325" s="110"/>
      <c r="N5325" s="109"/>
      <c r="P5325" s="38">
        <f t="shared" si="498"/>
        <v>0</v>
      </c>
      <c r="Q5325" s="105">
        <f t="shared" si="503"/>
        <v>0</v>
      </c>
      <c r="R5325" s="38">
        <f t="shared" si="499"/>
        <v>0</v>
      </c>
      <c r="S5325" s="40" t="str">
        <f t="shared" si="502"/>
        <v/>
      </c>
    </row>
    <row r="5326" spans="1:19">
      <c r="A5326" s="33"/>
      <c r="B5326" s="34"/>
      <c r="C5326" s="33"/>
      <c r="D5326" s="33"/>
      <c r="E5326" s="33"/>
      <c r="F5326" s="42"/>
      <c r="G5326" s="42"/>
      <c r="I5326">
        <f t="shared" si="500"/>
        <v>0</v>
      </c>
      <c r="J5326">
        <f t="shared" si="501"/>
        <v>0</v>
      </c>
      <c r="L5326" s="107"/>
      <c r="M5326" s="110"/>
      <c r="N5326" s="109"/>
      <c r="P5326" s="38">
        <f t="shared" si="498"/>
        <v>0</v>
      </c>
      <c r="Q5326" s="105">
        <f t="shared" si="503"/>
        <v>0</v>
      </c>
      <c r="R5326" s="38">
        <f t="shared" si="499"/>
        <v>0</v>
      </c>
      <c r="S5326" s="40" t="str">
        <f t="shared" si="502"/>
        <v/>
      </c>
    </row>
    <row r="5327" spans="1:19">
      <c r="A5327" s="33"/>
      <c r="B5327" s="34"/>
      <c r="C5327" s="33"/>
      <c r="D5327" s="33"/>
      <c r="E5327" s="33"/>
      <c r="F5327" s="42"/>
      <c r="G5327" s="42"/>
      <c r="I5327">
        <f t="shared" si="500"/>
        <v>0</v>
      </c>
      <c r="J5327">
        <f t="shared" si="501"/>
        <v>0</v>
      </c>
      <c r="L5327" s="107"/>
      <c r="M5327" s="110"/>
      <c r="N5327" s="109"/>
      <c r="P5327" s="38">
        <f t="shared" si="498"/>
        <v>0</v>
      </c>
      <c r="Q5327" s="105">
        <f t="shared" si="503"/>
        <v>0</v>
      </c>
      <c r="R5327" s="38">
        <f t="shared" si="499"/>
        <v>0</v>
      </c>
      <c r="S5327" s="40" t="str">
        <f t="shared" si="502"/>
        <v/>
      </c>
    </row>
    <row r="5328" spans="1:19">
      <c r="A5328" s="33"/>
      <c r="B5328" s="34"/>
      <c r="C5328" s="33"/>
      <c r="D5328" s="33"/>
      <c r="E5328" s="33"/>
      <c r="F5328" s="42"/>
      <c r="G5328" s="42"/>
      <c r="I5328">
        <f t="shared" si="500"/>
        <v>0</v>
      </c>
      <c r="J5328">
        <f t="shared" si="501"/>
        <v>0</v>
      </c>
      <c r="L5328" s="107"/>
      <c r="M5328" s="110"/>
      <c r="N5328" s="109"/>
      <c r="P5328" s="38">
        <f t="shared" si="498"/>
        <v>0</v>
      </c>
      <c r="Q5328" s="105">
        <f t="shared" si="503"/>
        <v>0</v>
      </c>
      <c r="R5328" s="38">
        <f t="shared" si="499"/>
        <v>0</v>
      </c>
      <c r="S5328" s="40" t="str">
        <f t="shared" si="502"/>
        <v/>
      </c>
    </row>
    <row r="5329" spans="1:19">
      <c r="A5329" s="33"/>
      <c r="B5329" s="34"/>
      <c r="C5329" s="33"/>
      <c r="D5329" s="33"/>
      <c r="E5329" s="33"/>
      <c r="F5329" s="42"/>
      <c r="G5329" s="42"/>
      <c r="I5329">
        <f t="shared" si="500"/>
        <v>0</v>
      </c>
      <c r="J5329">
        <f t="shared" si="501"/>
        <v>0</v>
      </c>
      <c r="L5329" s="107"/>
      <c r="M5329" s="110"/>
      <c r="N5329" s="109"/>
      <c r="P5329" s="38">
        <f t="shared" si="498"/>
        <v>0</v>
      </c>
      <c r="Q5329" s="105">
        <f t="shared" si="503"/>
        <v>0</v>
      </c>
      <c r="R5329" s="38">
        <f t="shared" si="499"/>
        <v>0</v>
      </c>
      <c r="S5329" s="40" t="str">
        <f t="shared" si="502"/>
        <v/>
      </c>
    </row>
    <row r="5330" spans="1:19">
      <c r="A5330" s="33"/>
      <c r="B5330" s="34"/>
      <c r="C5330" s="33"/>
      <c r="D5330" s="33"/>
      <c r="E5330" s="33"/>
      <c r="F5330" s="42"/>
      <c r="G5330" s="42"/>
      <c r="I5330">
        <f t="shared" si="500"/>
        <v>0</v>
      </c>
      <c r="J5330">
        <f t="shared" si="501"/>
        <v>0</v>
      </c>
      <c r="L5330" s="107"/>
      <c r="M5330" s="110"/>
      <c r="N5330" s="109"/>
      <c r="P5330" s="38">
        <f t="shared" si="498"/>
        <v>0</v>
      </c>
      <c r="Q5330" s="105">
        <f t="shared" si="503"/>
        <v>0</v>
      </c>
      <c r="R5330" s="38">
        <f t="shared" si="499"/>
        <v>0</v>
      </c>
      <c r="S5330" s="40" t="str">
        <f t="shared" si="502"/>
        <v/>
      </c>
    </row>
    <row r="5331" spans="1:19">
      <c r="A5331" s="33"/>
      <c r="B5331" s="34"/>
      <c r="C5331" s="33"/>
      <c r="D5331" s="33"/>
      <c r="E5331" s="33"/>
      <c r="F5331" s="42"/>
      <c r="G5331" s="42"/>
      <c r="I5331">
        <f t="shared" si="500"/>
        <v>0</v>
      </c>
      <c r="J5331">
        <f t="shared" si="501"/>
        <v>0</v>
      </c>
      <c r="L5331" s="107"/>
      <c r="M5331" s="110"/>
      <c r="N5331" s="109"/>
      <c r="P5331" s="38">
        <f t="shared" si="498"/>
        <v>0</v>
      </c>
      <c r="Q5331" s="105">
        <f t="shared" si="503"/>
        <v>0</v>
      </c>
      <c r="R5331" s="38">
        <f t="shared" si="499"/>
        <v>0</v>
      </c>
      <c r="S5331" s="40" t="str">
        <f t="shared" si="502"/>
        <v/>
      </c>
    </row>
    <row r="5332" spans="1:19">
      <c r="A5332" s="33"/>
      <c r="B5332" s="34"/>
      <c r="C5332" s="33"/>
      <c r="D5332" s="33"/>
      <c r="E5332" s="33"/>
      <c r="F5332" s="42"/>
      <c r="G5332" s="42"/>
      <c r="I5332">
        <f t="shared" si="500"/>
        <v>0</v>
      </c>
      <c r="J5332">
        <f t="shared" si="501"/>
        <v>0</v>
      </c>
      <c r="L5332" s="107"/>
      <c r="M5332" s="110"/>
      <c r="N5332" s="109"/>
      <c r="P5332" s="38">
        <f t="shared" si="498"/>
        <v>0</v>
      </c>
      <c r="Q5332" s="105">
        <f t="shared" si="503"/>
        <v>0</v>
      </c>
      <c r="R5332" s="38">
        <f t="shared" si="499"/>
        <v>0</v>
      </c>
      <c r="S5332" s="40" t="str">
        <f t="shared" si="502"/>
        <v/>
      </c>
    </row>
    <row r="5333" spans="1:19">
      <c r="A5333" s="33"/>
      <c r="B5333" s="34"/>
      <c r="C5333" s="33"/>
      <c r="D5333" s="33"/>
      <c r="E5333" s="33"/>
      <c r="F5333" s="42"/>
      <c r="G5333" s="42"/>
      <c r="I5333">
        <f t="shared" si="500"/>
        <v>0</v>
      </c>
      <c r="J5333">
        <f t="shared" si="501"/>
        <v>0</v>
      </c>
      <c r="L5333" s="107"/>
      <c r="M5333" s="110"/>
      <c r="N5333" s="109"/>
      <c r="P5333" s="38">
        <f t="shared" si="498"/>
        <v>0</v>
      </c>
      <c r="Q5333" s="105">
        <f t="shared" si="503"/>
        <v>0</v>
      </c>
      <c r="R5333" s="38">
        <f t="shared" si="499"/>
        <v>0</v>
      </c>
      <c r="S5333" s="40" t="str">
        <f t="shared" si="502"/>
        <v/>
      </c>
    </row>
    <row r="5334" spans="1:19">
      <c r="A5334" s="33"/>
      <c r="B5334" s="34"/>
      <c r="C5334" s="33"/>
      <c r="D5334" s="33"/>
      <c r="E5334" s="33"/>
      <c r="F5334" s="42"/>
      <c r="G5334" s="42"/>
      <c r="I5334">
        <f t="shared" si="500"/>
        <v>0</v>
      </c>
      <c r="J5334">
        <f t="shared" si="501"/>
        <v>0</v>
      </c>
      <c r="L5334" s="107"/>
      <c r="M5334" s="110"/>
      <c r="N5334" s="109"/>
      <c r="P5334" s="38">
        <f t="shared" si="498"/>
        <v>0</v>
      </c>
      <c r="Q5334" s="105">
        <f t="shared" si="503"/>
        <v>0</v>
      </c>
      <c r="R5334" s="38">
        <f t="shared" si="499"/>
        <v>0</v>
      </c>
      <c r="S5334" s="40" t="str">
        <f t="shared" si="502"/>
        <v/>
      </c>
    </row>
    <row r="5335" spans="1:19">
      <c r="A5335" s="33"/>
      <c r="B5335" s="34"/>
      <c r="C5335" s="33"/>
      <c r="D5335" s="33"/>
      <c r="E5335" s="33"/>
      <c r="F5335" s="42"/>
      <c r="G5335" s="42"/>
      <c r="I5335">
        <f t="shared" si="500"/>
        <v>0</v>
      </c>
      <c r="J5335">
        <f t="shared" si="501"/>
        <v>0</v>
      </c>
      <c r="L5335" s="107"/>
      <c r="M5335" s="110"/>
      <c r="N5335" s="109"/>
      <c r="P5335" s="38">
        <f t="shared" si="498"/>
        <v>0</v>
      </c>
      <c r="Q5335" s="105">
        <f t="shared" si="503"/>
        <v>0</v>
      </c>
      <c r="R5335" s="38">
        <f t="shared" si="499"/>
        <v>0</v>
      </c>
      <c r="S5335" s="40" t="str">
        <f t="shared" si="502"/>
        <v/>
      </c>
    </row>
    <row r="5336" spans="1:19">
      <c r="A5336" s="33"/>
      <c r="B5336" s="34"/>
      <c r="C5336" s="33"/>
      <c r="D5336" s="33"/>
      <c r="E5336" s="33"/>
      <c r="F5336" s="42"/>
      <c r="G5336" s="42"/>
      <c r="I5336">
        <f t="shared" si="500"/>
        <v>0</v>
      </c>
      <c r="J5336">
        <f t="shared" si="501"/>
        <v>0</v>
      </c>
      <c r="L5336" s="107"/>
      <c r="M5336" s="110"/>
      <c r="N5336" s="109"/>
      <c r="P5336" s="38">
        <f t="shared" si="498"/>
        <v>0</v>
      </c>
      <c r="Q5336" s="105">
        <f t="shared" si="503"/>
        <v>0</v>
      </c>
      <c r="R5336" s="38">
        <f t="shared" si="499"/>
        <v>0</v>
      </c>
      <c r="S5336" s="40" t="str">
        <f t="shared" si="502"/>
        <v/>
      </c>
    </row>
    <row r="5337" spans="1:19">
      <c r="A5337" s="33"/>
      <c r="B5337" s="34"/>
      <c r="C5337" s="33"/>
      <c r="D5337" s="33"/>
      <c r="E5337" s="33"/>
      <c r="F5337" s="42"/>
      <c r="G5337" s="42"/>
      <c r="I5337">
        <f t="shared" si="500"/>
        <v>0</v>
      </c>
      <c r="J5337">
        <f t="shared" si="501"/>
        <v>0</v>
      </c>
      <c r="L5337" s="107"/>
      <c r="M5337" s="110"/>
      <c r="N5337" s="109"/>
      <c r="P5337" s="38">
        <f t="shared" si="498"/>
        <v>0</v>
      </c>
      <c r="Q5337" s="105">
        <f t="shared" si="503"/>
        <v>0</v>
      </c>
      <c r="R5337" s="38">
        <f t="shared" si="499"/>
        <v>0</v>
      </c>
      <c r="S5337" s="40" t="str">
        <f t="shared" si="502"/>
        <v/>
      </c>
    </row>
    <row r="5338" spans="1:19">
      <c r="A5338" s="33"/>
      <c r="B5338" s="34"/>
      <c r="C5338" s="33"/>
      <c r="D5338" s="33"/>
      <c r="E5338" s="33"/>
      <c r="F5338" s="42"/>
      <c r="G5338" s="42"/>
      <c r="I5338">
        <f t="shared" si="500"/>
        <v>0</v>
      </c>
      <c r="J5338">
        <f t="shared" si="501"/>
        <v>0</v>
      </c>
      <c r="L5338" s="107"/>
      <c r="M5338" s="110"/>
      <c r="N5338" s="109"/>
      <c r="P5338" s="38">
        <f t="shared" si="498"/>
        <v>0</v>
      </c>
      <c r="Q5338" s="105">
        <f t="shared" si="503"/>
        <v>0</v>
      </c>
      <c r="R5338" s="38">
        <f t="shared" si="499"/>
        <v>0</v>
      </c>
      <c r="S5338" s="40" t="str">
        <f t="shared" si="502"/>
        <v/>
      </c>
    </row>
    <row r="5339" spans="1:19">
      <c r="A5339" s="33"/>
      <c r="B5339" s="34"/>
      <c r="C5339" s="33"/>
      <c r="D5339" s="33"/>
      <c r="E5339" s="33"/>
      <c r="F5339" s="42"/>
      <c r="G5339" s="42"/>
      <c r="I5339">
        <f t="shared" si="500"/>
        <v>0</v>
      </c>
      <c r="J5339">
        <f t="shared" si="501"/>
        <v>0</v>
      </c>
      <c r="L5339" s="107"/>
      <c r="M5339" s="110"/>
      <c r="N5339" s="109"/>
      <c r="P5339" s="38">
        <f t="shared" si="498"/>
        <v>0</v>
      </c>
      <c r="Q5339" s="105">
        <f t="shared" si="503"/>
        <v>0</v>
      </c>
      <c r="R5339" s="38">
        <f t="shared" si="499"/>
        <v>0</v>
      </c>
      <c r="S5339" s="40" t="str">
        <f t="shared" si="502"/>
        <v/>
      </c>
    </row>
    <row r="5340" spans="1:19">
      <c r="A5340" s="33"/>
      <c r="B5340" s="34"/>
      <c r="C5340" s="33"/>
      <c r="D5340" s="33"/>
      <c r="E5340" s="33"/>
      <c r="F5340" s="42"/>
      <c r="G5340" s="42"/>
      <c r="I5340">
        <f t="shared" si="500"/>
        <v>0</v>
      </c>
      <c r="J5340">
        <f t="shared" si="501"/>
        <v>0</v>
      </c>
      <c r="L5340" s="107"/>
      <c r="M5340" s="110"/>
      <c r="N5340" s="109"/>
      <c r="P5340" s="38">
        <f t="shared" si="498"/>
        <v>0</v>
      </c>
      <c r="Q5340" s="105">
        <f t="shared" si="503"/>
        <v>0</v>
      </c>
      <c r="R5340" s="38">
        <f t="shared" si="499"/>
        <v>0</v>
      </c>
      <c r="S5340" s="40" t="str">
        <f t="shared" si="502"/>
        <v/>
      </c>
    </row>
    <row r="5341" spans="1:19">
      <c r="A5341" s="33"/>
      <c r="B5341" s="34"/>
      <c r="C5341" s="33"/>
      <c r="D5341" s="33"/>
      <c r="E5341" s="33"/>
      <c r="F5341" s="42"/>
      <c r="G5341" s="42"/>
      <c r="I5341">
        <f t="shared" si="500"/>
        <v>0</v>
      </c>
      <c r="J5341">
        <f t="shared" si="501"/>
        <v>0</v>
      </c>
      <c r="L5341" s="107"/>
      <c r="M5341" s="110"/>
      <c r="N5341" s="109"/>
      <c r="P5341" s="38">
        <f t="shared" si="498"/>
        <v>0</v>
      </c>
      <c r="Q5341" s="105">
        <f t="shared" si="503"/>
        <v>0</v>
      </c>
      <c r="R5341" s="38">
        <f t="shared" si="499"/>
        <v>0</v>
      </c>
      <c r="S5341" s="40" t="str">
        <f t="shared" si="502"/>
        <v/>
      </c>
    </row>
    <row r="5342" spans="1:19">
      <c r="A5342" s="33"/>
      <c r="B5342" s="34"/>
      <c r="C5342" s="33"/>
      <c r="D5342" s="33"/>
      <c r="E5342" s="33"/>
      <c r="F5342" s="42"/>
      <c r="G5342" s="42"/>
      <c r="I5342">
        <f t="shared" si="500"/>
        <v>0</v>
      </c>
      <c r="J5342">
        <f t="shared" si="501"/>
        <v>0</v>
      </c>
      <c r="L5342" s="107"/>
      <c r="M5342" s="110"/>
      <c r="N5342" s="109"/>
      <c r="P5342" s="38">
        <f t="shared" si="498"/>
        <v>0</v>
      </c>
      <c r="Q5342" s="105">
        <f t="shared" si="503"/>
        <v>0</v>
      </c>
      <c r="R5342" s="38">
        <f t="shared" si="499"/>
        <v>0</v>
      </c>
      <c r="S5342" s="40" t="str">
        <f t="shared" si="502"/>
        <v/>
      </c>
    </row>
    <row r="5343" spans="1:19">
      <c r="A5343" s="33"/>
      <c r="B5343" s="34"/>
      <c r="C5343" s="33"/>
      <c r="D5343" s="33"/>
      <c r="E5343" s="33"/>
      <c r="F5343" s="42"/>
      <c r="G5343" s="42"/>
      <c r="I5343">
        <f t="shared" si="500"/>
        <v>0</v>
      </c>
      <c r="J5343">
        <f t="shared" si="501"/>
        <v>0</v>
      </c>
      <c r="L5343" s="107"/>
      <c r="M5343" s="110"/>
      <c r="N5343" s="109"/>
      <c r="P5343" s="38">
        <f t="shared" si="498"/>
        <v>0</v>
      </c>
      <c r="Q5343" s="105">
        <f t="shared" si="503"/>
        <v>0</v>
      </c>
      <c r="R5343" s="38">
        <f t="shared" si="499"/>
        <v>0</v>
      </c>
      <c r="S5343" s="40" t="str">
        <f t="shared" si="502"/>
        <v/>
      </c>
    </row>
    <row r="5344" spans="1:19">
      <c r="A5344" s="33"/>
      <c r="B5344" s="34"/>
      <c r="C5344" s="33"/>
      <c r="D5344" s="33"/>
      <c r="E5344" s="33"/>
      <c r="F5344" s="42"/>
      <c r="G5344" s="42"/>
      <c r="I5344">
        <f t="shared" si="500"/>
        <v>0</v>
      </c>
      <c r="J5344">
        <f t="shared" si="501"/>
        <v>0</v>
      </c>
      <c r="L5344" s="107"/>
      <c r="M5344" s="110"/>
      <c r="N5344" s="109"/>
      <c r="P5344" s="38">
        <f t="shared" si="498"/>
        <v>0</v>
      </c>
      <c r="Q5344" s="105">
        <f t="shared" si="503"/>
        <v>0</v>
      </c>
      <c r="R5344" s="38">
        <f t="shared" si="499"/>
        <v>0</v>
      </c>
      <c r="S5344" s="40" t="str">
        <f t="shared" si="502"/>
        <v/>
      </c>
    </row>
    <row r="5345" spans="1:19">
      <c r="A5345" s="33"/>
      <c r="B5345" s="34"/>
      <c r="C5345" s="33"/>
      <c r="D5345" s="33"/>
      <c r="E5345" s="33"/>
      <c r="F5345" s="42"/>
      <c r="G5345" s="42"/>
      <c r="I5345">
        <f t="shared" si="500"/>
        <v>0</v>
      </c>
      <c r="J5345">
        <f t="shared" si="501"/>
        <v>0</v>
      </c>
      <c r="L5345" s="107"/>
      <c r="M5345" s="110"/>
      <c r="N5345" s="109"/>
      <c r="P5345" s="38">
        <f t="shared" si="498"/>
        <v>0</v>
      </c>
      <c r="Q5345" s="105">
        <f t="shared" si="503"/>
        <v>0</v>
      </c>
      <c r="R5345" s="38">
        <f t="shared" si="499"/>
        <v>0</v>
      </c>
      <c r="S5345" s="40" t="str">
        <f t="shared" si="502"/>
        <v/>
      </c>
    </row>
    <row r="5346" spans="1:19">
      <c r="A5346" s="33"/>
      <c r="B5346" s="34"/>
      <c r="C5346" s="33"/>
      <c r="D5346" s="33"/>
      <c r="E5346" s="33"/>
      <c r="F5346" s="42"/>
      <c r="G5346" s="42"/>
      <c r="I5346">
        <f t="shared" si="500"/>
        <v>0</v>
      </c>
      <c r="J5346">
        <f t="shared" si="501"/>
        <v>0</v>
      </c>
      <c r="L5346" s="107"/>
      <c r="M5346" s="110"/>
      <c r="N5346" s="109"/>
      <c r="P5346" s="38">
        <f t="shared" si="498"/>
        <v>0</v>
      </c>
      <c r="Q5346" s="105">
        <f t="shared" si="503"/>
        <v>0</v>
      </c>
      <c r="R5346" s="38">
        <f t="shared" si="499"/>
        <v>0</v>
      </c>
      <c r="S5346" s="40" t="str">
        <f t="shared" si="502"/>
        <v/>
      </c>
    </row>
    <row r="5347" spans="1:19">
      <c r="A5347" s="33"/>
      <c r="B5347" s="34"/>
      <c r="C5347" s="33"/>
      <c r="D5347" s="33"/>
      <c r="E5347" s="33"/>
      <c r="F5347" s="42"/>
      <c r="G5347" s="42"/>
      <c r="I5347">
        <f t="shared" si="500"/>
        <v>0</v>
      </c>
      <c r="J5347">
        <f t="shared" si="501"/>
        <v>0</v>
      </c>
      <c r="L5347" s="107"/>
      <c r="M5347" s="110"/>
      <c r="N5347" s="109"/>
      <c r="P5347" s="38">
        <f t="shared" si="498"/>
        <v>0</v>
      </c>
      <c r="Q5347" s="105">
        <f t="shared" si="503"/>
        <v>0</v>
      </c>
      <c r="R5347" s="38">
        <f t="shared" si="499"/>
        <v>0</v>
      </c>
      <c r="S5347" s="40" t="str">
        <f t="shared" si="502"/>
        <v/>
      </c>
    </row>
    <row r="5348" spans="1:19">
      <c r="A5348" s="33"/>
      <c r="B5348" s="34"/>
      <c r="C5348" s="33"/>
      <c r="D5348" s="33"/>
      <c r="E5348" s="33"/>
      <c r="F5348" s="42"/>
      <c r="G5348" s="42"/>
      <c r="I5348">
        <f t="shared" si="500"/>
        <v>0</v>
      </c>
      <c r="J5348">
        <f t="shared" si="501"/>
        <v>0</v>
      </c>
      <c r="L5348" s="107"/>
      <c r="M5348" s="110"/>
      <c r="N5348" s="109"/>
      <c r="P5348" s="38">
        <f t="shared" si="498"/>
        <v>0</v>
      </c>
      <c r="Q5348" s="105">
        <f t="shared" si="503"/>
        <v>0</v>
      </c>
      <c r="R5348" s="38">
        <f t="shared" si="499"/>
        <v>0</v>
      </c>
      <c r="S5348" s="40" t="str">
        <f t="shared" si="502"/>
        <v/>
      </c>
    </row>
    <row r="5349" spans="1:19">
      <c r="A5349" s="33"/>
      <c r="B5349" s="34"/>
      <c r="C5349" s="33"/>
      <c r="D5349" s="33"/>
      <c r="E5349" s="33"/>
      <c r="F5349" s="42"/>
      <c r="G5349" s="42"/>
      <c r="I5349">
        <f t="shared" si="500"/>
        <v>0</v>
      </c>
      <c r="J5349">
        <f t="shared" si="501"/>
        <v>0</v>
      </c>
      <c r="L5349" s="107"/>
      <c r="M5349" s="110"/>
      <c r="N5349" s="109"/>
      <c r="P5349" s="38">
        <f t="shared" si="498"/>
        <v>0</v>
      </c>
      <c r="Q5349" s="105">
        <f t="shared" si="503"/>
        <v>0</v>
      </c>
      <c r="R5349" s="38">
        <f t="shared" si="499"/>
        <v>0</v>
      </c>
      <c r="S5349" s="40" t="str">
        <f t="shared" si="502"/>
        <v/>
      </c>
    </row>
    <row r="5350" spans="1:19">
      <c r="A5350" s="33"/>
      <c r="B5350" s="34"/>
      <c r="C5350" s="33"/>
      <c r="D5350" s="33"/>
      <c r="E5350" s="33"/>
      <c r="F5350" s="42"/>
      <c r="G5350" s="42"/>
      <c r="I5350">
        <f t="shared" si="500"/>
        <v>0</v>
      </c>
      <c r="J5350">
        <f t="shared" si="501"/>
        <v>0</v>
      </c>
      <c r="L5350" s="107"/>
      <c r="M5350" s="110"/>
      <c r="N5350" s="109"/>
      <c r="P5350" s="38">
        <f t="shared" si="498"/>
        <v>0</v>
      </c>
      <c r="Q5350" s="105">
        <f t="shared" si="503"/>
        <v>0</v>
      </c>
      <c r="R5350" s="38">
        <f t="shared" si="499"/>
        <v>0</v>
      </c>
      <c r="S5350" s="40" t="str">
        <f t="shared" si="502"/>
        <v/>
      </c>
    </row>
    <row r="5351" spans="1:19">
      <c r="A5351" s="33"/>
      <c r="B5351" s="34"/>
      <c r="C5351" s="33"/>
      <c r="D5351" s="33"/>
      <c r="E5351" s="33"/>
      <c r="F5351" s="42"/>
      <c r="G5351" s="42"/>
      <c r="I5351">
        <f t="shared" si="500"/>
        <v>0</v>
      </c>
      <c r="J5351">
        <f t="shared" si="501"/>
        <v>0</v>
      </c>
      <c r="L5351" s="107"/>
      <c r="M5351" s="110"/>
      <c r="N5351" s="109"/>
      <c r="P5351" s="38">
        <f t="shared" si="498"/>
        <v>0</v>
      </c>
      <c r="Q5351" s="105">
        <f t="shared" si="503"/>
        <v>0</v>
      </c>
      <c r="R5351" s="38">
        <f t="shared" si="499"/>
        <v>0</v>
      </c>
      <c r="S5351" s="40" t="str">
        <f t="shared" si="502"/>
        <v/>
      </c>
    </row>
    <row r="5352" spans="1:19">
      <c r="A5352" s="33"/>
      <c r="B5352" s="34"/>
      <c r="C5352" s="33"/>
      <c r="D5352" s="33"/>
      <c r="E5352" s="33"/>
      <c r="F5352" s="42"/>
      <c r="G5352" s="42"/>
      <c r="I5352">
        <f t="shared" si="500"/>
        <v>0</v>
      </c>
      <c r="J5352">
        <f t="shared" si="501"/>
        <v>0</v>
      </c>
      <c r="L5352" s="107"/>
      <c r="M5352" s="110"/>
      <c r="N5352" s="109"/>
      <c r="P5352" s="38">
        <f t="shared" si="498"/>
        <v>0</v>
      </c>
      <c r="Q5352" s="105">
        <f t="shared" si="503"/>
        <v>0</v>
      </c>
      <c r="R5352" s="38">
        <f t="shared" si="499"/>
        <v>0</v>
      </c>
      <c r="S5352" s="40" t="str">
        <f t="shared" si="502"/>
        <v/>
      </c>
    </row>
    <row r="5353" spans="1:19">
      <c r="A5353" s="33"/>
      <c r="B5353" s="34"/>
      <c r="C5353" s="33"/>
      <c r="D5353" s="33"/>
      <c r="E5353" s="33"/>
      <c r="F5353" s="42"/>
      <c r="G5353" s="42"/>
      <c r="I5353">
        <f t="shared" si="500"/>
        <v>0</v>
      </c>
      <c r="J5353">
        <f t="shared" si="501"/>
        <v>0</v>
      </c>
      <c r="L5353" s="107"/>
      <c r="M5353" s="110"/>
      <c r="N5353" s="109"/>
      <c r="P5353" s="38">
        <f t="shared" si="498"/>
        <v>0</v>
      </c>
      <c r="Q5353" s="105">
        <f t="shared" si="503"/>
        <v>0</v>
      </c>
      <c r="R5353" s="38">
        <f t="shared" si="499"/>
        <v>0</v>
      </c>
      <c r="S5353" s="40" t="str">
        <f t="shared" si="502"/>
        <v/>
      </c>
    </row>
    <row r="5354" spans="1:19">
      <c r="A5354" s="33"/>
      <c r="B5354" s="34"/>
      <c r="C5354" s="33"/>
      <c r="D5354" s="33"/>
      <c r="E5354" s="33"/>
      <c r="F5354" s="42"/>
      <c r="G5354" s="42"/>
      <c r="I5354">
        <f t="shared" si="500"/>
        <v>0</v>
      </c>
      <c r="J5354">
        <f t="shared" si="501"/>
        <v>0</v>
      </c>
      <c r="L5354" s="107"/>
      <c r="M5354" s="110"/>
      <c r="N5354" s="109"/>
      <c r="P5354" s="38">
        <f t="shared" si="498"/>
        <v>0</v>
      </c>
      <c r="Q5354" s="105">
        <f t="shared" si="503"/>
        <v>0</v>
      </c>
      <c r="R5354" s="38">
        <f t="shared" si="499"/>
        <v>0</v>
      </c>
      <c r="S5354" s="40" t="str">
        <f t="shared" si="502"/>
        <v/>
      </c>
    </row>
    <row r="5355" spans="1:19">
      <c r="A5355" s="33"/>
      <c r="B5355" s="34"/>
      <c r="C5355" s="33"/>
      <c r="D5355" s="33"/>
      <c r="E5355" s="33"/>
      <c r="F5355" s="42"/>
      <c r="G5355" s="42"/>
      <c r="I5355">
        <f t="shared" si="500"/>
        <v>0</v>
      </c>
      <c r="J5355">
        <f t="shared" si="501"/>
        <v>0</v>
      </c>
      <c r="L5355" s="107"/>
      <c r="M5355" s="110"/>
      <c r="N5355" s="109"/>
      <c r="P5355" s="38">
        <f t="shared" si="498"/>
        <v>0</v>
      </c>
      <c r="Q5355" s="105">
        <f t="shared" si="503"/>
        <v>0</v>
      </c>
      <c r="R5355" s="38">
        <f t="shared" si="499"/>
        <v>0</v>
      </c>
      <c r="S5355" s="40" t="str">
        <f t="shared" si="502"/>
        <v/>
      </c>
    </row>
    <row r="5356" spans="1:19">
      <c r="A5356" s="33"/>
      <c r="B5356" s="34"/>
      <c r="C5356" s="33"/>
      <c r="D5356" s="33"/>
      <c r="E5356" s="33"/>
      <c r="F5356" s="42"/>
      <c r="G5356" s="42"/>
      <c r="I5356">
        <f t="shared" si="500"/>
        <v>0</v>
      </c>
      <c r="J5356">
        <f t="shared" si="501"/>
        <v>0</v>
      </c>
      <c r="L5356" s="107"/>
      <c r="M5356" s="110"/>
      <c r="N5356" s="109"/>
      <c r="P5356" s="38">
        <f t="shared" si="498"/>
        <v>0</v>
      </c>
      <c r="Q5356" s="105">
        <f t="shared" si="503"/>
        <v>0</v>
      </c>
      <c r="R5356" s="38">
        <f t="shared" si="499"/>
        <v>0</v>
      </c>
      <c r="S5356" s="40" t="str">
        <f t="shared" si="502"/>
        <v/>
      </c>
    </row>
    <row r="5357" spans="1:19">
      <c r="A5357" s="33"/>
      <c r="B5357" s="34"/>
      <c r="C5357" s="33"/>
      <c r="D5357" s="33"/>
      <c r="E5357" s="33"/>
      <c r="F5357" s="42"/>
      <c r="G5357" s="42"/>
      <c r="I5357">
        <f t="shared" si="500"/>
        <v>0</v>
      </c>
      <c r="J5357">
        <f t="shared" si="501"/>
        <v>0</v>
      </c>
      <c r="L5357" s="107"/>
      <c r="M5357" s="110"/>
      <c r="N5357" s="109"/>
      <c r="P5357" s="38">
        <f t="shared" si="498"/>
        <v>0</v>
      </c>
      <c r="Q5357" s="105">
        <f t="shared" si="503"/>
        <v>0</v>
      </c>
      <c r="R5357" s="38">
        <f t="shared" si="499"/>
        <v>0</v>
      </c>
      <c r="S5357" s="40" t="str">
        <f t="shared" si="502"/>
        <v/>
      </c>
    </row>
    <row r="5358" spans="1:19">
      <c r="A5358" s="33"/>
      <c r="B5358" s="34"/>
      <c r="C5358" s="33"/>
      <c r="D5358" s="33"/>
      <c r="E5358" s="33"/>
      <c r="F5358" s="42"/>
      <c r="G5358" s="42"/>
      <c r="I5358">
        <f t="shared" si="500"/>
        <v>0</v>
      </c>
      <c r="J5358">
        <f t="shared" si="501"/>
        <v>0</v>
      </c>
      <c r="L5358" s="107"/>
      <c r="M5358" s="110"/>
      <c r="N5358" s="109"/>
      <c r="P5358" s="38">
        <f t="shared" si="498"/>
        <v>0</v>
      </c>
      <c r="Q5358" s="105">
        <f t="shared" si="503"/>
        <v>0</v>
      </c>
      <c r="R5358" s="38">
        <f t="shared" si="499"/>
        <v>0</v>
      </c>
      <c r="S5358" s="40" t="str">
        <f t="shared" si="502"/>
        <v/>
      </c>
    </row>
    <row r="5359" spans="1:19">
      <c r="A5359" s="33"/>
      <c r="B5359" s="34"/>
      <c r="C5359" s="33"/>
      <c r="D5359" s="33"/>
      <c r="E5359" s="33"/>
      <c r="F5359" s="42"/>
      <c r="G5359" s="42"/>
      <c r="I5359">
        <f t="shared" si="500"/>
        <v>0</v>
      </c>
      <c r="J5359">
        <f t="shared" si="501"/>
        <v>0</v>
      </c>
      <c r="L5359" s="107"/>
      <c r="M5359" s="110"/>
      <c r="N5359" s="109"/>
      <c r="P5359" s="38">
        <f t="shared" si="498"/>
        <v>0</v>
      </c>
      <c r="Q5359" s="105">
        <f t="shared" si="503"/>
        <v>0</v>
      </c>
      <c r="R5359" s="38">
        <f t="shared" si="499"/>
        <v>0</v>
      </c>
      <c r="S5359" s="40" t="str">
        <f t="shared" si="502"/>
        <v/>
      </c>
    </row>
    <row r="5360" spans="1:19">
      <c r="A5360" s="33"/>
      <c r="B5360" s="34"/>
      <c r="C5360" s="33"/>
      <c r="D5360" s="33"/>
      <c r="E5360" s="33"/>
      <c r="F5360" s="42"/>
      <c r="G5360" s="42"/>
      <c r="I5360">
        <f t="shared" si="500"/>
        <v>0</v>
      </c>
      <c r="J5360">
        <f t="shared" si="501"/>
        <v>0</v>
      </c>
      <c r="L5360" s="107"/>
      <c r="M5360" s="110"/>
      <c r="N5360" s="109"/>
      <c r="P5360" s="38">
        <f t="shared" si="498"/>
        <v>0</v>
      </c>
      <c r="Q5360" s="105">
        <f t="shared" si="503"/>
        <v>0</v>
      </c>
      <c r="R5360" s="38">
        <f t="shared" si="499"/>
        <v>0</v>
      </c>
      <c r="S5360" s="40" t="str">
        <f t="shared" si="502"/>
        <v/>
      </c>
    </row>
    <row r="5361" spans="1:19">
      <c r="A5361" s="33"/>
      <c r="B5361" s="34"/>
      <c r="C5361" s="33"/>
      <c r="D5361" s="33"/>
      <c r="E5361" s="33"/>
      <c r="F5361" s="42"/>
      <c r="G5361" s="42"/>
      <c r="I5361">
        <f t="shared" si="500"/>
        <v>0</v>
      </c>
      <c r="J5361">
        <f t="shared" si="501"/>
        <v>0</v>
      </c>
      <c r="L5361" s="107"/>
      <c r="M5361" s="110"/>
      <c r="N5361" s="109"/>
      <c r="P5361" s="38">
        <f t="shared" si="498"/>
        <v>0</v>
      </c>
      <c r="Q5361" s="105">
        <f t="shared" si="503"/>
        <v>0</v>
      </c>
      <c r="R5361" s="38">
        <f t="shared" si="499"/>
        <v>0</v>
      </c>
      <c r="S5361" s="40" t="str">
        <f t="shared" si="502"/>
        <v/>
      </c>
    </row>
    <row r="5362" spans="1:19">
      <c r="A5362" s="33"/>
      <c r="B5362" s="34"/>
      <c r="C5362" s="33"/>
      <c r="D5362" s="33"/>
      <c r="E5362" s="33"/>
      <c r="F5362" s="42"/>
      <c r="G5362" s="42"/>
      <c r="I5362">
        <f t="shared" si="500"/>
        <v>0</v>
      </c>
      <c r="J5362">
        <f t="shared" si="501"/>
        <v>0</v>
      </c>
      <c r="L5362" s="107"/>
      <c r="M5362" s="110"/>
      <c r="N5362" s="109"/>
      <c r="P5362" s="38">
        <f t="shared" si="498"/>
        <v>0</v>
      </c>
      <c r="Q5362" s="105">
        <f t="shared" si="503"/>
        <v>0</v>
      </c>
      <c r="R5362" s="38">
        <f t="shared" si="499"/>
        <v>0</v>
      </c>
      <c r="S5362" s="40" t="str">
        <f t="shared" si="502"/>
        <v/>
      </c>
    </row>
    <row r="5363" spans="1:19">
      <c r="A5363" s="33"/>
      <c r="B5363" s="34"/>
      <c r="C5363" s="33"/>
      <c r="D5363" s="33"/>
      <c r="E5363" s="33"/>
      <c r="F5363" s="42"/>
      <c r="G5363" s="42"/>
      <c r="I5363">
        <f t="shared" si="500"/>
        <v>0</v>
      </c>
      <c r="J5363">
        <f t="shared" si="501"/>
        <v>0</v>
      </c>
      <c r="L5363" s="107"/>
      <c r="M5363" s="110"/>
      <c r="N5363" s="109"/>
      <c r="P5363" s="38">
        <f t="shared" si="498"/>
        <v>0</v>
      </c>
      <c r="Q5363" s="105">
        <f t="shared" si="503"/>
        <v>0</v>
      </c>
      <c r="R5363" s="38">
        <f t="shared" si="499"/>
        <v>0</v>
      </c>
      <c r="S5363" s="40" t="str">
        <f t="shared" si="502"/>
        <v/>
      </c>
    </row>
    <row r="5364" spans="1:19">
      <c r="A5364" s="33"/>
      <c r="B5364" s="34"/>
      <c r="C5364" s="33"/>
      <c r="D5364" s="33"/>
      <c r="E5364" s="33"/>
      <c r="F5364" s="42"/>
      <c r="G5364" s="42"/>
      <c r="I5364">
        <f t="shared" si="500"/>
        <v>0</v>
      </c>
      <c r="J5364">
        <f t="shared" si="501"/>
        <v>0</v>
      </c>
      <c r="L5364" s="107"/>
      <c r="M5364" s="110"/>
      <c r="N5364" s="109"/>
      <c r="P5364" s="38">
        <f t="shared" si="498"/>
        <v>0</v>
      </c>
      <c r="Q5364" s="105">
        <f t="shared" si="503"/>
        <v>0</v>
      </c>
      <c r="R5364" s="38">
        <f t="shared" si="499"/>
        <v>0</v>
      </c>
      <c r="S5364" s="40" t="str">
        <f t="shared" si="502"/>
        <v/>
      </c>
    </row>
    <row r="5365" spans="1:19">
      <c r="A5365" s="33"/>
      <c r="B5365" s="34"/>
      <c r="C5365" s="33"/>
      <c r="D5365" s="33"/>
      <c r="E5365" s="33"/>
      <c r="F5365" s="42"/>
      <c r="G5365" s="42"/>
      <c r="I5365">
        <f t="shared" si="500"/>
        <v>0</v>
      </c>
      <c r="J5365">
        <f t="shared" si="501"/>
        <v>0</v>
      </c>
      <c r="L5365" s="107"/>
      <c r="M5365" s="110"/>
      <c r="N5365" s="109"/>
      <c r="P5365" s="38">
        <f t="shared" si="498"/>
        <v>0</v>
      </c>
      <c r="Q5365" s="105">
        <f t="shared" si="503"/>
        <v>0</v>
      </c>
      <c r="R5365" s="38">
        <f t="shared" si="499"/>
        <v>0</v>
      </c>
      <c r="S5365" s="40" t="str">
        <f t="shared" si="502"/>
        <v/>
      </c>
    </row>
    <row r="5366" spans="1:19">
      <c r="A5366" s="33"/>
      <c r="B5366" s="34"/>
      <c r="C5366" s="33"/>
      <c r="D5366" s="33"/>
      <c r="E5366" s="33"/>
      <c r="F5366" s="42"/>
      <c r="G5366" s="42"/>
      <c r="I5366">
        <f t="shared" si="500"/>
        <v>0</v>
      </c>
      <c r="J5366">
        <f t="shared" si="501"/>
        <v>0</v>
      </c>
      <c r="L5366" s="107"/>
      <c r="M5366" s="110"/>
      <c r="N5366" s="109"/>
      <c r="P5366" s="38">
        <f t="shared" si="498"/>
        <v>0</v>
      </c>
      <c r="Q5366" s="105">
        <f t="shared" si="503"/>
        <v>0</v>
      </c>
      <c r="R5366" s="38">
        <f t="shared" si="499"/>
        <v>0</v>
      </c>
      <c r="S5366" s="40" t="str">
        <f t="shared" si="502"/>
        <v/>
      </c>
    </row>
    <row r="5367" spans="1:19">
      <c r="A5367" s="33"/>
      <c r="B5367" s="34"/>
      <c r="C5367" s="33"/>
      <c r="D5367" s="33"/>
      <c r="E5367" s="33"/>
      <c r="F5367" s="42"/>
      <c r="G5367" s="42"/>
      <c r="I5367">
        <f t="shared" si="500"/>
        <v>0</v>
      </c>
      <c r="J5367">
        <f t="shared" si="501"/>
        <v>0</v>
      </c>
      <c r="L5367" s="107"/>
      <c r="M5367" s="110"/>
      <c r="N5367" s="109"/>
      <c r="P5367" s="38">
        <f t="shared" ref="P5367:P5430" si="504">I5367*L5367/1000</f>
        <v>0</v>
      </c>
      <c r="Q5367" s="105">
        <f t="shared" si="503"/>
        <v>0</v>
      </c>
      <c r="R5367" s="38">
        <f t="shared" ref="R5367:R5430" si="505">J5367*N5367/1000</f>
        <v>0</v>
      </c>
      <c r="S5367" s="40" t="str">
        <f t="shared" si="502"/>
        <v/>
      </c>
    </row>
    <row r="5368" spans="1:19">
      <c r="A5368" s="33"/>
      <c r="B5368" s="34"/>
      <c r="C5368" s="33"/>
      <c r="D5368" s="33"/>
      <c r="E5368" s="33"/>
      <c r="F5368" s="42"/>
      <c r="G5368" s="42"/>
      <c r="I5368">
        <f t="shared" ref="I5368:I5431" si="506">IF(OR(E5368="R",E5368="E"),D5368,IF(D5368&gt;=E5368,D5368-E5368,0))</f>
        <v>0</v>
      </c>
      <c r="J5368">
        <f t="shared" ref="J5368:J5431" si="507">IF(OR(E5368="R",E5368="E"),0,IF(E5368&gt;D5368,E5368-D5368,0))</f>
        <v>0</v>
      </c>
      <c r="L5368" s="107"/>
      <c r="M5368" s="110"/>
      <c r="N5368" s="109"/>
      <c r="P5368" s="38">
        <f t="shared" si="504"/>
        <v>0</v>
      </c>
      <c r="Q5368" s="105">
        <f t="shared" si="503"/>
        <v>0</v>
      </c>
      <c r="R5368" s="38">
        <f t="shared" si="505"/>
        <v>0</v>
      </c>
      <c r="S5368" s="40" t="str">
        <f t="shared" si="502"/>
        <v/>
      </c>
    </row>
    <row r="5369" spans="1:19">
      <c r="A5369" s="33"/>
      <c r="B5369" s="34"/>
      <c r="C5369" s="33"/>
      <c r="D5369" s="33"/>
      <c r="E5369" s="33"/>
      <c r="F5369" s="42"/>
      <c r="G5369" s="42"/>
      <c r="I5369">
        <f t="shared" si="506"/>
        <v>0</v>
      </c>
      <c r="J5369">
        <f t="shared" si="507"/>
        <v>0</v>
      </c>
      <c r="L5369" s="107"/>
      <c r="M5369" s="110"/>
      <c r="N5369" s="109"/>
      <c r="P5369" s="38">
        <f t="shared" si="504"/>
        <v>0</v>
      </c>
      <c r="Q5369" s="105">
        <f t="shared" si="503"/>
        <v>0</v>
      </c>
      <c r="R5369" s="38">
        <f t="shared" si="505"/>
        <v>0</v>
      </c>
      <c r="S5369" s="40" t="str">
        <f t="shared" si="502"/>
        <v/>
      </c>
    </row>
    <row r="5370" spans="1:19">
      <c r="A5370" s="33"/>
      <c r="B5370" s="34"/>
      <c r="C5370" s="33"/>
      <c r="D5370" s="33"/>
      <c r="E5370" s="33"/>
      <c r="F5370" s="42"/>
      <c r="G5370" s="42"/>
      <c r="I5370">
        <f t="shared" si="506"/>
        <v>0</v>
      </c>
      <c r="J5370">
        <f t="shared" si="507"/>
        <v>0</v>
      </c>
      <c r="L5370" s="107"/>
      <c r="M5370" s="110"/>
      <c r="N5370" s="109"/>
      <c r="P5370" s="38">
        <f t="shared" si="504"/>
        <v>0</v>
      </c>
      <c r="Q5370" s="105">
        <f t="shared" si="503"/>
        <v>0</v>
      </c>
      <c r="R5370" s="38">
        <f t="shared" si="505"/>
        <v>0</v>
      </c>
      <c r="S5370" s="40" t="str">
        <f t="shared" si="502"/>
        <v/>
      </c>
    </row>
    <row r="5371" spans="1:19">
      <c r="A5371" s="33"/>
      <c r="B5371" s="34"/>
      <c r="C5371" s="33"/>
      <c r="D5371" s="33"/>
      <c r="E5371" s="33"/>
      <c r="F5371" s="42"/>
      <c r="G5371" s="42"/>
      <c r="I5371">
        <f t="shared" si="506"/>
        <v>0</v>
      </c>
      <c r="J5371">
        <f t="shared" si="507"/>
        <v>0</v>
      </c>
      <c r="L5371" s="107"/>
      <c r="M5371" s="110"/>
      <c r="N5371" s="109"/>
      <c r="P5371" s="38">
        <f t="shared" si="504"/>
        <v>0</v>
      </c>
      <c r="Q5371" s="105">
        <f t="shared" si="503"/>
        <v>0</v>
      </c>
      <c r="R5371" s="38">
        <f t="shared" si="505"/>
        <v>0</v>
      </c>
      <c r="S5371" s="40" t="str">
        <f t="shared" si="502"/>
        <v/>
      </c>
    </row>
    <row r="5372" spans="1:19">
      <c r="A5372" s="33"/>
      <c r="B5372" s="34"/>
      <c r="C5372" s="33"/>
      <c r="D5372" s="33"/>
      <c r="E5372" s="33"/>
      <c r="F5372" s="42"/>
      <c r="G5372" s="42"/>
      <c r="I5372">
        <f t="shared" si="506"/>
        <v>0</v>
      </c>
      <c r="J5372">
        <f t="shared" si="507"/>
        <v>0</v>
      </c>
      <c r="L5372" s="107"/>
      <c r="M5372" s="110"/>
      <c r="N5372" s="109"/>
      <c r="P5372" s="38">
        <f t="shared" si="504"/>
        <v>0</v>
      </c>
      <c r="Q5372" s="105">
        <f t="shared" si="503"/>
        <v>0</v>
      </c>
      <c r="R5372" s="38">
        <f t="shared" si="505"/>
        <v>0</v>
      </c>
      <c r="S5372" s="40" t="str">
        <f t="shared" si="502"/>
        <v/>
      </c>
    </row>
    <row r="5373" spans="1:19">
      <c r="A5373" s="33"/>
      <c r="B5373" s="34"/>
      <c r="C5373" s="33"/>
      <c r="D5373" s="33"/>
      <c r="E5373" s="33"/>
      <c r="F5373" s="42"/>
      <c r="G5373" s="42"/>
      <c r="I5373">
        <f t="shared" si="506"/>
        <v>0</v>
      </c>
      <c r="J5373">
        <f t="shared" si="507"/>
        <v>0</v>
      </c>
      <c r="L5373" s="107"/>
      <c r="M5373" s="110"/>
      <c r="N5373" s="109"/>
      <c r="P5373" s="38">
        <f t="shared" si="504"/>
        <v>0</v>
      </c>
      <c r="Q5373" s="105">
        <f t="shared" si="503"/>
        <v>0</v>
      </c>
      <c r="R5373" s="38">
        <f t="shared" si="505"/>
        <v>0</v>
      </c>
      <c r="S5373" s="40" t="str">
        <f t="shared" si="502"/>
        <v/>
      </c>
    </row>
    <row r="5374" spans="1:19">
      <c r="A5374" s="33"/>
      <c r="B5374" s="34"/>
      <c r="C5374" s="33"/>
      <c r="D5374" s="33"/>
      <c r="E5374" s="33"/>
      <c r="F5374" s="42"/>
      <c r="G5374" s="42"/>
      <c r="I5374">
        <f t="shared" si="506"/>
        <v>0</v>
      </c>
      <c r="J5374">
        <f t="shared" si="507"/>
        <v>0</v>
      </c>
      <c r="L5374" s="107"/>
      <c r="M5374" s="110"/>
      <c r="N5374" s="109"/>
      <c r="P5374" s="38">
        <f t="shared" si="504"/>
        <v>0</v>
      </c>
      <c r="Q5374" s="105">
        <f t="shared" si="503"/>
        <v>0</v>
      </c>
      <c r="R5374" s="38">
        <f t="shared" si="505"/>
        <v>0</v>
      </c>
      <c r="S5374" s="40" t="str">
        <f t="shared" si="502"/>
        <v/>
      </c>
    </row>
    <row r="5375" spans="1:19">
      <c r="A5375" s="33"/>
      <c r="B5375" s="34"/>
      <c r="C5375" s="33"/>
      <c r="D5375" s="33"/>
      <c r="E5375" s="33"/>
      <c r="F5375" s="42"/>
      <c r="G5375" s="42"/>
      <c r="I5375">
        <f t="shared" si="506"/>
        <v>0</v>
      </c>
      <c r="J5375">
        <f t="shared" si="507"/>
        <v>0</v>
      </c>
      <c r="L5375" s="107"/>
      <c r="M5375" s="110"/>
      <c r="N5375" s="109"/>
      <c r="P5375" s="38">
        <f t="shared" si="504"/>
        <v>0</v>
      </c>
      <c r="Q5375" s="105">
        <f t="shared" si="503"/>
        <v>0</v>
      </c>
      <c r="R5375" s="38">
        <f t="shared" si="505"/>
        <v>0</v>
      </c>
      <c r="S5375" s="40" t="str">
        <f t="shared" si="502"/>
        <v/>
      </c>
    </row>
    <row r="5376" spans="1:19">
      <c r="A5376" s="33"/>
      <c r="B5376" s="34"/>
      <c r="C5376" s="33"/>
      <c r="D5376" s="33"/>
      <c r="E5376" s="33"/>
      <c r="F5376" s="42"/>
      <c r="G5376" s="42"/>
      <c r="I5376">
        <f t="shared" si="506"/>
        <v>0</v>
      </c>
      <c r="J5376">
        <f t="shared" si="507"/>
        <v>0</v>
      </c>
      <c r="L5376" s="107"/>
      <c r="M5376" s="110"/>
      <c r="N5376" s="109"/>
      <c r="P5376" s="38">
        <f t="shared" si="504"/>
        <v>0</v>
      </c>
      <c r="Q5376" s="105">
        <f t="shared" si="503"/>
        <v>0</v>
      </c>
      <c r="R5376" s="38">
        <f t="shared" si="505"/>
        <v>0</v>
      </c>
      <c r="S5376" s="40" t="str">
        <f t="shared" si="502"/>
        <v/>
      </c>
    </row>
    <row r="5377" spans="1:19">
      <c r="A5377" s="33"/>
      <c r="B5377" s="34"/>
      <c r="C5377" s="33"/>
      <c r="D5377" s="33"/>
      <c r="E5377" s="33"/>
      <c r="F5377" s="42"/>
      <c r="G5377" s="42"/>
      <c r="I5377">
        <f t="shared" si="506"/>
        <v>0</v>
      </c>
      <c r="J5377">
        <f t="shared" si="507"/>
        <v>0</v>
      </c>
      <c r="L5377" s="107"/>
      <c r="M5377" s="110"/>
      <c r="N5377" s="109"/>
      <c r="P5377" s="38">
        <f t="shared" si="504"/>
        <v>0</v>
      </c>
      <c r="Q5377" s="105">
        <f t="shared" si="503"/>
        <v>0</v>
      </c>
      <c r="R5377" s="38">
        <f t="shared" si="505"/>
        <v>0</v>
      </c>
      <c r="S5377" s="40" t="str">
        <f t="shared" si="502"/>
        <v/>
      </c>
    </row>
    <row r="5378" spans="1:19">
      <c r="A5378" s="33"/>
      <c r="B5378" s="34"/>
      <c r="C5378" s="33"/>
      <c r="D5378" s="33"/>
      <c r="E5378" s="33"/>
      <c r="F5378" s="42"/>
      <c r="G5378" s="42"/>
      <c r="I5378">
        <f t="shared" si="506"/>
        <v>0</v>
      </c>
      <c r="J5378">
        <f t="shared" si="507"/>
        <v>0</v>
      </c>
      <c r="L5378" s="107"/>
      <c r="M5378" s="110"/>
      <c r="N5378" s="109"/>
      <c r="P5378" s="38">
        <f t="shared" si="504"/>
        <v>0</v>
      </c>
      <c r="Q5378" s="105">
        <f t="shared" si="503"/>
        <v>0</v>
      </c>
      <c r="R5378" s="38">
        <f t="shared" si="505"/>
        <v>0</v>
      </c>
      <c r="S5378" s="40" t="str">
        <f t="shared" si="502"/>
        <v/>
      </c>
    </row>
    <row r="5379" spans="1:19">
      <c r="A5379" s="33"/>
      <c r="B5379" s="34"/>
      <c r="C5379" s="33"/>
      <c r="D5379" s="33"/>
      <c r="E5379" s="33"/>
      <c r="F5379" s="42"/>
      <c r="G5379" s="42"/>
      <c r="I5379">
        <f t="shared" si="506"/>
        <v>0</v>
      </c>
      <c r="J5379">
        <f t="shared" si="507"/>
        <v>0</v>
      </c>
      <c r="L5379" s="107"/>
      <c r="M5379" s="110"/>
      <c r="N5379" s="109"/>
      <c r="P5379" s="38">
        <f t="shared" si="504"/>
        <v>0</v>
      </c>
      <c r="Q5379" s="105">
        <f t="shared" si="503"/>
        <v>0</v>
      </c>
      <c r="R5379" s="38">
        <f t="shared" si="505"/>
        <v>0</v>
      </c>
      <c r="S5379" s="40" t="str">
        <f t="shared" si="502"/>
        <v/>
      </c>
    </row>
    <row r="5380" spans="1:19">
      <c r="A5380" s="33"/>
      <c r="B5380" s="34"/>
      <c r="C5380" s="33"/>
      <c r="D5380" s="33"/>
      <c r="E5380" s="33"/>
      <c r="F5380" s="42"/>
      <c r="G5380" s="42"/>
      <c r="I5380">
        <f t="shared" si="506"/>
        <v>0</v>
      </c>
      <c r="J5380">
        <f t="shared" si="507"/>
        <v>0</v>
      </c>
      <c r="L5380" s="107"/>
      <c r="M5380" s="110"/>
      <c r="N5380" s="109"/>
      <c r="P5380" s="38">
        <f t="shared" si="504"/>
        <v>0</v>
      </c>
      <c r="Q5380" s="105">
        <f t="shared" si="503"/>
        <v>0</v>
      </c>
      <c r="R5380" s="38">
        <f t="shared" si="505"/>
        <v>0</v>
      </c>
      <c r="S5380" s="40" t="str">
        <f t="shared" si="502"/>
        <v/>
      </c>
    </row>
    <row r="5381" spans="1:19">
      <c r="A5381" s="33"/>
      <c r="B5381" s="34"/>
      <c r="C5381" s="33"/>
      <c r="D5381" s="33"/>
      <c r="E5381" s="33"/>
      <c r="F5381" s="42"/>
      <c r="G5381" s="42"/>
      <c r="I5381">
        <f t="shared" si="506"/>
        <v>0</v>
      </c>
      <c r="J5381">
        <f t="shared" si="507"/>
        <v>0</v>
      </c>
      <c r="L5381" s="107"/>
      <c r="M5381" s="110"/>
      <c r="N5381" s="109"/>
      <c r="P5381" s="38">
        <f t="shared" si="504"/>
        <v>0</v>
      </c>
      <c r="Q5381" s="105">
        <f t="shared" si="503"/>
        <v>0</v>
      </c>
      <c r="R5381" s="38">
        <f t="shared" si="505"/>
        <v>0</v>
      </c>
      <c r="S5381" s="40" t="str">
        <f t="shared" si="502"/>
        <v/>
      </c>
    </row>
    <row r="5382" spans="1:19">
      <c r="A5382" s="33"/>
      <c r="B5382" s="34"/>
      <c r="C5382" s="33"/>
      <c r="D5382" s="33"/>
      <c r="E5382" s="33"/>
      <c r="F5382" s="42"/>
      <c r="G5382" s="42"/>
      <c r="I5382">
        <f t="shared" si="506"/>
        <v>0</v>
      </c>
      <c r="J5382">
        <f t="shared" si="507"/>
        <v>0</v>
      </c>
      <c r="L5382" s="107"/>
      <c r="M5382" s="110"/>
      <c r="N5382" s="109"/>
      <c r="P5382" s="38">
        <f t="shared" si="504"/>
        <v>0</v>
      </c>
      <c r="Q5382" s="105">
        <f t="shared" si="503"/>
        <v>0</v>
      </c>
      <c r="R5382" s="38">
        <f t="shared" si="505"/>
        <v>0</v>
      </c>
      <c r="S5382" s="40" t="str">
        <f t="shared" si="502"/>
        <v/>
      </c>
    </row>
    <row r="5383" spans="1:19">
      <c r="A5383" s="33"/>
      <c r="B5383" s="34"/>
      <c r="C5383" s="33"/>
      <c r="D5383" s="33"/>
      <c r="E5383" s="33"/>
      <c r="F5383" s="42"/>
      <c r="G5383" s="42"/>
      <c r="I5383">
        <f t="shared" si="506"/>
        <v>0</v>
      </c>
      <c r="J5383">
        <f t="shared" si="507"/>
        <v>0</v>
      </c>
      <c r="L5383" s="107"/>
      <c r="M5383" s="110"/>
      <c r="N5383" s="109"/>
      <c r="P5383" s="38">
        <f t="shared" si="504"/>
        <v>0</v>
      </c>
      <c r="Q5383" s="105">
        <f t="shared" si="503"/>
        <v>0</v>
      </c>
      <c r="R5383" s="38">
        <f t="shared" si="505"/>
        <v>0</v>
      </c>
      <c r="S5383" s="40" t="str">
        <f t="shared" ref="S5383:S5446" si="508">IF(C5383=1,SUM(R5383:R5406)-SUM(P5383:P5406),"")</f>
        <v/>
      </c>
    </row>
    <row r="5384" spans="1:19">
      <c r="A5384" s="33"/>
      <c r="B5384" s="34"/>
      <c r="C5384" s="33"/>
      <c r="D5384" s="33"/>
      <c r="E5384" s="33"/>
      <c r="F5384" s="42"/>
      <c r="G5384" s="42"/>
      <c r="I5384">
        <f t="shared" si="506"/>
        <v>0</v>
      </c>
      <c r="J5384">
        <f t="shared" si="507"/>
        <v>0</v>
      </c>
      <c r="L5384" s="107"/>
      <c r="M5384" s="110"/>
      <c r="N5384" s="109"/>
      <c r="P5384" s="38">
        <f t="shared" si="504"/>
        <v>0</v>
      </c>
      <c r="Q5384" s="105">
        <f t="shared" ref="Q5384:Q5447" si="509">I5384*M5384/1000</f>
        <v>0</v>
      </c>
      <c r="R5384" s="38">
        <f t="shared" si="505"/>
        <v>0</v>
      </c>
      <c r="S5384" s="40" t="str">
        <f t="shared" si="508"/>
        <v/>
      </c>
    </row>
    <row r="5385" spans="1:19">
      <c r="A5385" s="33"/>
      <c r="B5385" s="34"/>
      <c r="C5385" s="33"/>
      <c r="D5385" s="33"/>
      <c r="E5385" s="33"/>
      <c r="F5385" s="42"/>
      <c r="G5385" s="42"/>
      <c r="I5385">
        <f t="shared" si="506"/>
        <v>0</v>
      </c>
      <c r="J5385">
        <f t="shared" si="507"/>
        <v>0</v>
      </c>
      <c r="L5385" s="107"/>
      <c r="M5385" s="110"/>
      <c r="N5385" s="109"/>
      <c r="P5385" s="38">
        <f t="shared" si="504"/>
        <v>0</v>
      </c>
      <c r="Q5385" s="105">
        <f t="shared" si="509"/>
        <v>0</v>
      </c>
      <c r="R5385" s="38">
        <f t="shared" si="505"/>
        <v>0</v>
      </c>
      <c r="S5385" s="40" t="str">
        <f t="shared" si="508"/>
        <v/>
      </c>
    </row>
    <row r="5386" spans="1:19">
      <c r="A5386" s="33"/>
      <c r="B5386" s="34"/>
      <c r="C5386" s="33"/>
      <c r="D5386" s="33"/>
      <c r="E5386" s="33"/>
      <c r="F5386" s="42"/>
      <c r="G5386" s="42"/>
      <c r="I5386">
        <f t="shared" si="506"/>
        <v>0</v>
      </c>
      <c r="J5386">
        <f t="shared" si="507"/>
        <v>0</v>
      </c>
      <c r="L5386" s="107"/>
      <c r="M5386" s="110"/>
      <c r="N5386" s="109"/>
      <c r="P5386" s="38">
        <f t="shared" si="504"/>
        <v>0</v>
      </c>
      <c r="Q5386" s="105">
        <f t="shared" si="509"/>
        <v>0</v>
      </c>
      <c r="R5386" s="38">
        <f t="shared" si="505"/>
        <v>0</v>
      </c>
      <c r="S5386" s="40" t="str">
        <f t="shared" si="508"/>
        <v/>
      </c>
    </row>
    <row r="5387" spans="1:19">
      <c r="A5387" s="33"/>
      <c r="B5387" s="34"/>
      <c r="C5387" s="33"/>
      <c r="D5387" s="33"/>
      <c r="E5387" s="33"/>
      <c r="F5387" s="42"/>
      <c r="G5387" s="42"/>
      <c r="I5387">
        <f t="shared" si="506"/>
        <v>0</v>
      </c>
      <c r="J5387">
        <f t="shared" si="507"/>
        <v>0</v>
      </c>
      <c r="L5387" s="107"/>
      <c r="M5387" s="110"/>
      <c r="N5387" s="109"/>
      <c r="P5387" s="38">
        <f t="shared" si="504"/>
        <v>0</v>
      </c>
      <c r="Q5387" s="105">
        <f t="shared" si="509"/>
        <v>0</v>
      </c>
      <c r="R5387" s="38">
        <f t="shared" si="505"/>
        <v>0</v>
      </c>
      <c r="S5387" s="40" t="str">
        <f t="shared" si="508"/>
        <v/>
      </c>
    </row>
    <row r="5388" spans="1:19">
      <c r="A5388" s="33"/>
      <c r="B5388" s="34"/>
      <c r="C5388" s="33"/>
      <c r="D5388" s="33"/>
      <c r="E5388" s="33"/>
      <c r="F5388" s="42"/>
      <c r="G5388" s="42"/>
      <c r="I5388">
        <f t="shared" si="506"/>
        <v>0</v>
      </c>
      <c r="J5388">
        <f t="shared" si="507"/>
        <v>0</v>
      </c>
      <c r="L5388" s="107"/>
      <c r="M5388" s="110"/>
      <c r="N5388" s="109"/>
      <c r="P5388" s="38">
        <f t="shared" si="504"/>
        <v>0</v>
      </c>
      <c r="Q5388" s="105">
        <f t="shared" si="509"/>
        <v>0</v>
      </c>
      <c r="R5388" s="38">
        <f t="shared" si="505"/>
        <v>0</v>
      </c>
      <c r="S5388" s="40" t="str">
        <f t="shared" si="508"/>
        <v/>
      </c>
    </row>
    <row r="5389" spans="1:19">
      <c r="A5389" s="33"/>
      <c r="B5389" s="34"/>
      <c r="C5389" s="33"/>
      <c r="D5389" s="33"/>
      <c r="E5389" s="33"/>
      <c r="F5389" s="42"/>
      <c r="G5389" s="42"/>
      <c r="I5389">
        <f t="shared" si="506"/>
        <v>0</v>
      </c>
      <c r="J5389">
        <f t="shared" si="507"/>
        <v>0</v>
      </c>
      <c r="L5389" s="107"/>
      <c r="M5389" s="110"/>
      <c r="N5389" s="109"/>
      <c r="P5389" s="38">
        <f t="shared" si="504"/>
        <v>0</v>
      </c>
      <c r="Q5389" s="105">
        <f t="shared" si="509"/>
        <v>0</v>
      </c>
      <c r="R5389" s="38">
        <f t="shared" si="505"/>
        <v>0</v>
      </c>
      <c r="S5389" s="40" t="str">
        <f t="shared" si="508"/>
        <v/>
      </c>
    </row>
    <row r="5390" spans="1:19">
      <c r="A5390" s="33"/>
      <c r="B5390" s="34"/>
      <c r="C5390" s="33"/>
      <c r="D5390" s="33"/>
      <c r="E5390" s="33"/>
      <c r="F5390" s="42"/>
      <c r="G5390" s="42"/>
      <c r="I5390">
        <f t="shared" si="506"/>
        <v>0</v>
      </c>
      <c r="J5390">
        <f t="shared" si="507"/>
        <v>0</v>
      </c>
      <c r="L5390" s="107"/>
      <c r="M5390" s="110"/>
      <c r="N5390" s="109"/>
      <c r="P5390" s="38">
        <f t="shared" si="504"/>
        <v>0</v>
      </c>
      <c r="Q5390" s="105">
        <f t="shared" si="509"/>
        <v>0</v>
      </c>
      <c r="R5390" s="38">
        <f t="shared" si="505"/>
        <v>0</v>
      </c>
      <c r="S5390" s="40" t="str">
        <f t="shared" si="508"/>
        <v/>
      </c>
    </row>
    <row r="5391" spans="1:19">
      <c r="A5391" s="33"/>
      <c r="B5391" s="34"/>
      <c r="C5391" s="33"/>
      <c r="D5391" s="33"/>
      <c r="E5391" s="33"/>
      <c r="F5391" s="42"/>
      <c r="G5391" s="42"/>
      <c r="I5391">
        <f t="shared" si="506"/>
        <v>0</v>
      </c>
      <c r="J5391">
        <f t="shared" si="507"/>
        <v>0</v>
      </c>
      <c r="L5391" s="107"/>
      <c r="M5391" s="110"/>
      <c r="N5391" s="109"/>
      <c r="P5391" s="38">
        <f t="shared" si="504"/>
        <v>0</v>
      </c>
      <c r="Q5391" s="105">
        <f t="shared" si="509"/>
        <v>0</v>
      </c>
      <c r="R5391" s="38">
        <f t="shared" si="505"/>
        <v>0</v>
      </c>
      <c r="S5391" s="40" t="str">
        <f t="shared" si="508"/>
        <v/>
      </c>
    </row>
    <row r="5392" spans="1:19">
      <c r="A5392" s="33"/>
      <c r="B5392" s="34"/>
      <c r="C5392" s="33"/>
      <c r="D5392" s="33"/>
      <c r="E5392" s="33"/>
      <c r="F5392" s="42"/>
      <c r="G5392" s="42"/>
      <c r="I5392">
        <f t="shared" si="506"/>
        <v>0</v>
      </c>
      <c r="J5392">
        <f t="shared" si="507"/>
        <v>0</v>
      </c>
      <c r="L5392" s="107"/>
      <c r="M5392" s="110"/>
      <c r="N5392" s="109"/>
      <c r="P5392" s="38">
        <f t="shared" si="504"/>
        <v>0</v>
      </c>
      <c r="Q5392" s="105">
        <f t="shared" si="509"/>
        <v>0</v>
      </c>
      <c r="R5392" s="38">
        <f t="shared" si="505"/>
        <v>0</v>
      </c>
      <c r="S5392" s="40" t="str">
        <f t="shared" si="508"/>
        <v/>
      </c>
    </row>
    <row r="5393" spans="1:19">
      <c r="A5393" s="33"/>
      <c r="B5393" s="34"/>
      <c r="C5393" s="33"/>
      <c r="D5393" s="33"/>
      <c r="E5393" s="33"/>
      <c r="F5393" s="42"/>
      <c r="G5393" s="42"/>
      <c r="I5393">
        <f t="shared" si="506"/>
        <v>0</v>
      </c>
      <c r="J5393">
        <f t="shared" si="507"/>
        <v>0</v>
      </c>
      <c r="L5393" s="107"/>
      <c r="M5393" s="110"/>
      <c r="N5393" s="109"/>
      <c r="P5393" s="38">
        <f t="shared" si="504"/>
        <v>0</v>
      </c>
      <c r="Q5393" s="105">
        <f t="shared" si="509"/>
        <v>0</v>
      </c>
      <c r="R5393" s="38">
        <f t="shared" si="505"/>
        <v>0</v>
      </c>
      <c r="S5393" s="40" t="str">
        <f t="shared" si="508"/>
        <v/>
      </c>
    </row>
    <row r="5394" spans="1:19">
      <c r="A5394" s="33"/>
      <c r="B5394" s="34"/>
      <c r="C5394" s="33"/>
      <c r="D5394" s="33"/>
      <c r="E5394" s="33"/>
      <c r="F5394" s="42"/>
      <c r="G5394" s="42"/>
      <c r="I5394">
        <f t="shared" si="506"/>
        <v>0</v>
      </c>
      <c r="J5394">
        <f t="shared" si="507"/>
        <v>0</v>
      </c>
      <c r="L5394" s="107"/>
      <c r="M5394" s="110"/>
      <c r="N5394" s="109"/>
      <c r="P5394" s="38">
        <f t="shared" si="504"/>
        <v>0</v>
      </c>
      <c r="Q5394" s="105">
        <f t="shared" si="509"/>
        <v>0</v>
      </c>
      <c r="R5394" s="38">
        <f t="shared" si="505"/>
        <v>0</v>
      </c>
      <c r="S5394" s="40" t="str">
        <f t="shared" si="508"/>
        <v/>
      </c>
    </row>
    <row r="5395" spans="1:19">
      <c r="A5395" s="33"/>
      <c r="B5395" s="34"/>
      <c r="C5395" s="33"/>
      <c r="D5395" s="33"/>
      <c r="E5395" s="33"/>
      <c r="F5395" s="42"/>
      <c r="G5395" s="42"/>
      <c r="I5395">
        <f t="shared" si="506"/>
        <v>0</v>
      </c>
      <c r="J5395">
        <f t="shared" si="507"/>
        <v>0</v>
      </c>
      <c r="L5395" s="107"/>
      <c r="M5395" s="110"/>
      <c r="N5395" s="109"/>
      <c r="P5395" s="38">
        <f t="shared" si="504"/>
        <v>0</v>
      </c>
      <c r="Q5395" s="105">
        <f t="shared" si="509"/>
        <v>0</v>
      </c>
      <c r="R5395" s="38">
        <f t="shared" si="505"/>
        <v>0</v>
      </c>
      <c r="S5395" s="40" t="str">
        <f t="shared" si="508"/>
        <v/>
      </c>
    </row>
    <row r="5396" spans="1:19">
      <c r="A5396" s="33"/>
      <c r="B5396" s="34"/>
      <c r="C5396" s="33"/>
      <c r="D5396" s="33"/>
      <c r="E5396" s="33"/>
      <c r="F5396" s="42"/>
      <c r="G5396" s="42"/>
      <c r="I5396">
        <f t="shared" si="506"/>
        <v>0</v>
      </c>
      <c r="J5396">
        <f t="shared" si="507"/>
        <v>0</v>
      </c>
      <c r="L5396" s="107"/>
      <c r="M5396" s="110"/>
      <c r="N5396" s="109"/>
      <c r="P5396" s="38">
        <f t="shared" si="504"/>
        <v>0</v>
      </c>
      <c r="Q5396" s="105">
        <f t="shared" si="509"/>
        <v>0</v>
      </c>
      <c r="R5396" s="38">
        <f t="shared" si="505"/>
        <v>0</v>
      </c>
      <c r="S5396" s="40" t="str">
        <f t="shared" si="508"/>
        <v/>
      </c>
    </row>
    <row r="5397" spans="1:19">
      <c r="A5397" s="33"/>
      <c r="B5397" s="34"/>
      <c r="C5397" s="33"/>
      <c r="D5397" s="33"/>
      <c r="E5397" s="33"/>
      <c r="F5397" s="42"/>
      <c r="G5397" s="42"/>
      <c r="I5397">
        <f t="shared" si="506"/>
        <v>0</v>
      </c>
      <c r="J5397">
        <f t="shared" si="507"/>
        <v>0</v>
      </c>
      <c r="L5397" s="107"/>
      <c r="M5397" s="110"/>
      <c r="N5397" s="109"/>
      <c r="P5397" s="38">
        <f t="shared" si="504"/>
        <v>0</v>
      </c>
      <c r="Q5397" s="105">
        <f t="shared" si="509"/>
        <v>0</v>
      </c>
      <c r="R5397" s="38">
        <f t="shared" si="505"/>
        <v>0</v>
      </c>
      <c r="S5397" s="40" t="str">
        <f t="shared" si="508"/>
        <v/>
      </c>
    </row>
    <row r="5398" spans="1:19">
      <c r="A5398" s="33"/>
      <c r="B5398" s="34"/>
      <c r="C5398" s="33"/>
      <c r="D5398" s="33"/>
      <c r="E5398" s="33"/>
      <c r="F5398" s="42"/>
      <c r="G5398" s="42"/>
      <c r="I5398">
        <f t="shared" si="506"/>
        <v>0</v>
      </c>
      <c r="J5398">
        <f t="shared" si="507"/>
        <v>0</v>
      </c>
      <c r="L5398" s="107"/>
      <c r="M5398" s="110"/>
      <c r="N5398" s="109"/>
      <c r="P5398" s="38">
        <f t="shared" si="504"/>
        <v>0</v>
      </c>
      <c r="Q5398" s="105">
        <f t="shared" si="509"/>
        <v>0</v>
      </c>
      <c r="R5398" s="38">
        <f t="shared" si="505"/>
        <v>0</v>
      </c>
      <c r="S5398" s="40" t="str">
        <f t="shared" si="508"/>
        <v/>
      </c>
    </row>
    <row r="5399" spans="1:19">
      <c r="A5399" s="33"/>
      <c r="B5399" s="34"/>
      <c r="C5399" s="33"/>
      <c r="D5399" s="33"/>
      <c r="E5399" s="33"/>
      <c r="F5399" s="42"/>
      <c r="G5399" s="42"/>
      <c r="I5399">
        <f t="shared" si="506"/>
        <v>0</v>
      </c>
      <c r="J5399">
        <f t="shared" si="507"/>
        <v>0</v>
      </c>
      <c r="L5399" s="107"/>
      <c r="M5399" s="110"/>
      <c r="N5399" s="109"/>
      <c r="P5399" s="38">
        <f t="shared" si="504"/>
        <v>0</v>
      </c>
      <c r="Q5399" s="105">
        <f t="shared" si="509"/>
        <v>0</v>
      </c>
      <c r="R5399" s="38">
        <f t="shared" si="505"/>
        <v>0</v>
      </c>
      <c r="S5399" s="40" t="str">
        <f t="shared" si="508"/>
        <v/>
      </c>
    </row>
    <row r="5400" spans="1:19">
      <c r="A5400" s="33"/>
      <c r="B5400" s="34"/>
      <c r="C5400" s="33"/>
      <c r="D5400" s="33"/>
      <c r="E5400" s="33"/>
      <c r="F5400" s="42"/>
      <c r="G5400" s="42"/>
      <c r="I5400">
        <f t="shared" si="506"/>
        <v>0</v>
      </c>
      <c r="J5400">
        <f t="shared" si="507"/>
        <v>0</v>
      </c>
      <c r="L5400" s="107"/>
      <c r="M5400" s="110"/>
      <c r="N5400" s="109"/>
      <c r="P5400" s="38">
        <f t="shared" si="504"/>
        <v>0</v>
      </c>
      <c r="Q5400" s="105">
        <f t="shared" si="509"/>
        <v>0</v>
      </c>
      <c r="R5400" s="38">
        <f t="shared" si="505"/>
        <v>0</v>
      </c>
      <c r="S5400" s="40" t="str">
        <f t="shared" si="508"/>
        <v/>
      </c>
    </row>
    <row r="5401" spans="1:19">
      <c r="A5401" s="33"/>
      <c r="B5401" s="34"/>
      <c r="C5401" s="33"/>
      <c r="D5401" s="33"/>
      <c r="E5401" s="33"/>
      <c r="F5401" s="42"/>
      <c r="G5401" s="42"/>
      <c r="I5401">
        <f t="shared" si="506"/>
        <v>0</v>
      </c>
      <c r="J5401">
        <f t="shared" si="507"/>
        <v>0</v>
      </c>
      <c r="L5401" s="107"/>
      <c r="M5401" s="110"/>
      <c r="N5401" s="109"/>
      <c r="P5401" s="38">
        <f t="shared" si="504"/>
        <v>0</v>
      </c>
      <c r="Q5401" s="105">
        <f t="shared" si="509"/>
        <v>0</v>
      </c>
      <c r="R5401" s="38">
        <f t="shared" si="505"/>
        <v>0</v>
      </c>
      <c r="S5401" s="40" t="str">
        <f t="shared" si="508"/>
        <v/>
      </c>
    </row>
    <row r="5402" spans="1:19">
      <c r="A5402" s="33"/>
      <c r="B5402" s="34"/>
      <c r="C5402" s="33"/>
      <c r="D5402" s="33"/>
      <c r="E5402" s="33"/>
      <c r="F5402" s="42"/>
      <c r="G5402" s="42"/>
      <c r="I5402">
        <f t="shared" si="506"/>
        <v>0</v>
      </c>
      <c r="J5402">
        <f t="shared" si="507"/>
        <v>0</v>
      </c>
      <c r="L5402" s="107"/>
      <c r="M5402" s="110"/>
      <c r="N5402" s="109"/>
      <c r="P5402" s="38">
        <f t="shared" si="504"/>
        <v>0</v>
      </c>
      <c r="Q5402" s="105">
        <f t="shared" si="509"/>
        <v>0</v>
      </c>
      <c r="R5402" s="38">
        <f t="shared" si="505"/>
        <v>0</v>
      </c>
      <c r="S5402" s="40" t="str">
        <f t="shared" si="508"/>
        <v/>
      </c>
    </row>
    <row r="5403" spans="1:19">
      <c r="A5403" s="33"/>
      <c r="B5403" s="34"/>
      <c r="C5403" s="33"/>
      <c r="D5403" s="33"/>
      <c r="E5403" s="33"/>
      <c r="F5403" s="42"/>
      <c r="G5403" s="42"/>
      <c r="I5403">
        <f t="shared" si="506"/>
        <v>0</v>
      </c>
      <c r="J5403">
        <f t="shared" si="507"/>
        <v>0</v>
      </c>
      <c r="L5403" s="107"/>
      <c r="M5403" s="110"/>
      <c r="N5403" s="109"/>
      <c r="P5403" s="38">
        <f t="shared" si="504"/>
        <v>0</v>
      </c>
      <c r="Q5403" s="105">
        <f t="shared" si="509"/>
        <v>0</v>
      </c>
      <c r="R5403" s="38">
        <f t="shared" si="505"/>
        <v>0</v>
      </c>
      <c r="S5403" s="40" t="str">
        <f t="shared" si="508"/>
        <v/>
      </c>
    </row>
    <row r="5404" spans="1:19">
      <c r="A5404" s="33"/>
      <c r="B5404" s="34"/>
      <c r="C5404" s="33"/>
      <c r="D5404" s="33"/>
      <c r="E5404" s="33"/>
      <c r="F5404" s="42"/>
      <c r="G5404" s="42"/>
      <c r="I5404">
        <f t="shared" si="506"/>
        <v>0</v>
      </c>
      <c r="J5404">
        <f t="shared" si="507"/>
        <v>0</v>
      </c>
      <c r="L5404" s="107"/>
      <c r="M5404" s="110"/>
      <c r="N5404" s="109"/>
      <c r="P5404" s="38">
        <f t="shared" si="504"/>
        <v>0</v>
      </c>
      <c r="Q5404" s="105">
        <f t="shared" si="509"/>
        <v>0</v>
      </c>
      <c r="R5404" s="38">
        <f t="shared" si="505"/>
        <v>0</v>
      </c>
      <c r="S5404" s="40" t="str">
        <f t="shared" si="508"/>
        <v/>
      </c>
    </row>
    <row r="5405" spans="1:19">
      <c r="A5405" s="33"/>
      <c r="B5405" s="34"/>
      <c r="C5405" s="33"/>
      <c r="D5405" s="33"/>
      <c r="E5405" s="33"/>
      <c r="F5405" s="42"/>
      <c r="G5405" s="42"/>
      <c r="I5405">
        <f t="shared" si="506"/>
        <v>0</v>
      </c>
      <c r="J5405">
        <f t="shared" si="507"/>
        <v>0</v>
      </c>
      <c r="L5405" s="107"/>
      <c r="M5405" s="110"/>
      <c r="N5405" s="109"/>
      <c r="P5405" s="38">
        <f t="shared" si="504"/>
        <v>0</v>
      </c>
      <c r="Q5405" s="105">
        <f t="shared" si="509"/>
        <v>0</v>
      </c>
      <c r="R5405" s="38">
        <f t="shared" si="505"/>
        <v>0</v>
      </c>
      <c r="S5405" s="40" t="str">
        <f t="shared" si="508"/>
        <v/>
      </c>
    </row>
    <row r="5406" spans="1:19">
      <c r="A5406" s="33"/>
      <c r="B5406" s="34"/>
      <c r="C5406" s="33"/>
      <c r="D5406" s="33"/>
      <c r="E5406" s="33"/>
      <c r="F5406" s="42"/>
      <c r="G5406" s="42"/>
      <c r="I5406">
        <f t="shared" si="506"/>
        <v>0</v>
      </c>
      <c r="J5406">
        <f t="shared" si="507"/>
        <v>0</v>
      </c>
      <c r="L5406" s="107"/>
      <c r="M5406" s="110"/>
      <c r="N5406" s="109"/>
      <c r="P5406" s="38">
        <f t="shared" si="504"/>
        <v>0</v>
      </c>
      <c r="Q5406" s="105">
        <f t="shared" si="509"/>
        <v>0</v>
      </c>
      <c r="R5406" s="38">
        <f t="shared" si="505"/>
        <v>0</v>
      </c>
      <c r="S5406" s="40" t="str">
        <f t="shared" si="508"/>
        <v/>
      </c>
    </row>
    <row r="5407" spans="1:19">
      <c r="A5407" s="33"/>
      <c r="B5407" s="34"/>
      <c r="C5407" s="33"/>
      <c r="D5407" s="33"/>
      <c r="E5407" s="33"/>
      <c r="F5407" s="42"/>
      <c r="G5407" s="42"/>
      <c r="I5407">
        <f t="shared" si="506"/>
        <v>0</v>
      </c>
      <c r="J5407">
        <f t="shared" si="507"/>
        <v>0</v>
      </c>
      <c r="L5407" s="107"/>
      <c r="M5407" s="110"/>
      <c r="N5407" s="109"/>
      <c r="P5407" s="38">
        <f t="shared" si="504"/>
        <v>0</v>
      </c>
      <c r="Q5407" s="105">
        <f t="shared" si="509"/>
        <v>0</v>
      </c>
      <c r="R5407" s="38">
        <f t="shared" si="505"/>
        <v>0</v>
      </c>
      <c r="S5407" s="40" t="str">
        <f t="shared" si="508"/>
        <v/>
      </c>
    </row>
    <row r="5408" spans="1:19">
      <c r="A5408" s="33"/>
      <c r="B5408" s="34"/>
      <c r="C5408" s="33"/>
      <c r="D5408" s="33"/>
      <c r="E5408" s="33"/>
      <c r="F5408" s="42"/>
      <c r="G5408" s="42"/>
      <c r="I5408">
        <f t="shared" si="506"/>
        <v>0</v>
      </c>
      <c r="J5408">
        <f t="shared" si="507"/>
        <v>0</v>
      </c>
      <c r="L5408" s="107"/>
      <c r="M5408" s="110"/>
      <c r="N5408" s="109"/>
      <c r="P5408" s="38">
        <f t="shared" si="504"/>
        <v>0</v>
      </c>
      <c r="Q5408" s="105">
        <f t="shared" si="509"/>
        <v>0</v>
      </c>
      <c r="R5408" s="38">
        <f t="shared" si="505"/>
        <v>0</v>
      </c>
      <c r="S5408" s="40" t="str">
        <f t="shared" si="508"/>
        <v/>
      </c>
    </row>
    <row r="5409" spans="1:19">
      <c r="A5409" s="33"/>
      <c r="B5409" s="34"/>
      <c r="C5409" s="33"/>
      <c r="D5409" s="33"/>
      <c r="E5409" s="33"/>
      <c r="F5409" s="42"/>
      <c r="G5409" s="42"/>
      <c r="I5409">
        <f t="shared" si="506"/>
        <v>0</v>
      </c>
      <c r="J5409">
        <f t="shared" si="507"/>
        <v>0</v>
      </c>
      <c r="L5409" s="107"/>
      <c r="M5409" s="110"/>
      <c r="N5409" s="109"/>
      <c r="P5409" s="38">
        <f t="shared" si="504"/>
        <v>0</v>
      </c>
      <c r="Q5409" s="105">
        <f t="shared" si="509"/>
        <v>0</v>
      </c>
      <c r="R5409" s="38">
        <f t="shared" si="505"/>
        <v>0</v>
      </c>
      <c r="S5409" s="40" t="str">
        <f t="shared" si="508"/>
        <v/>
      </c>
    </row>
    <row r="5410" spans="1:19">
      <c r="A5410" s="33"/>
      <c r="B5410" s="34"/>
      <c r="C5410" s="33"/>
      <c r="D5410" s="33"/>
      <c r="E5410" s="33"/>
      <c r="F5410" s="42"/>
      <c r="G5410" s="42"/>
      <c r="I5410">
        <f t="shared" si="506"/>
        <v>0</v>
      </c>
      <c r="J5410">
        <f t="shared" si="507"/>
        <v>0</v>
      </c>
      <c r="L5410" s="107"/>
      <c r="M5410" s="110"/>
      <c r="N5410" s="109"/>
      <c r="P5410" s="38">
        <f t="shared" si="504"/>
        <v>0</v>
      </c>
      <c r="Q5410" s="105">
        <f t="shared" si="509"/>
        <v>0</v>
      </c>
      <c r="R5410" s="38">
        <f t="shared" si="505"/>
        <v>0</v>
      </c>
      <c r="S5410" s="40" t="str">
        <f t="shared" si="508"/>
        <v/>
      </c>
    </row>
    <row r="5411" spans="1:19">
      <c r="A5411" s="33"/>
      <c r="B5411" s="34"/>
      <c r="C5411" s="33"/>
      <c r="D5411" s="33"/>
      <c r="E5411" s="33"/>
      <c r="F5411" s="42"/>
      <c r="G5411" s="42"/>
      <c r="I5411">
        <f t="shared" si="506"/>
        <v>0</v>
      </c>
      <c r="J5411">
        <f t="shared" si="507"/>
        <v>0</v>
      </c>
      <c r="L5411" s="107"/>
      <c r="M5411" s="110"/>
      <c r="N5411" s="109"/>
      <c r="P5411" s="38">
        <f t="shared" si="504"/>
        <v>0</v>
      </c>
      <c r="Q5411" s="105">
        <f t="shared" si="509"/>
        <v>0</v>
      </c>
      <c r="R5411" s="38">
        <f t="shared" si="505"/>
        <v>0</v>
      </c>
      <c r="S5411" s="40" t="str">
        <f t="shared" si="508"/>
        <v/>
      </c>
    </row>
    <row r="5412" spans="1:19">
      <c r="A5412" s="33"/>
      <c r="B5412" s="34"/>
      <c r="C5412" s="33"/>
      <c r="D5412" s="33"/>
      <c r="E5412" s="33"/>
      <c r="F5412" s="42"/>
      <c r="G5412" s="42"/>
      <c r="I5412">
        <f t="shared" si="506"/>
        <v>0</v>
      </c>
      <c r="J5412">
        <f t="shared" si="507"/>
        <v>0</v>
      </c>
      <c r="L5412" s="107"/>
      <c r="M5412" s="110"/>
      <c r="N5412" s="109"/>
      <c r="P5412" s="38">
        <f t="shared" si="504"/>
        <v>0</v>
      </c>
      <c r="Q5412" s="105">
        <f t="shared" si="509"/>
        <v>0</v>
      </c>
      <c r="R5412" s="38">
        <f t="shared" si="505"/>
        <v>0</v>
      </c>
      <c r="S5412" s="40" t="str">
        <f t="shared" si="508"/>
        <v/>
      </c>
    </row>
    <row r="5413" spans="1:19">
      <c r="A5413" s="33"/>
      <c r="B5413" s="34"/>
      <c r="C5413" s="33"/>
      <c r="D5413" s="33"/>
      <c r="E5413" s="33"/>
      <c r="F5413" s="42"/>
      <c r="G5413" s="42"/>
      <c r="I5413">
        <f t="shared" si="506"/>
        <v>0</v>
      </c>
      <c r="J5413">
        <f t="shared" si="507"/>
        <v>0</v>
      </c>
      <c r="L5413" s="107"/>
      <c r="M5413" s="110"/>
      <c r="N5413" s="109"/>
      <c r="P5413" s="38">
        <f t="shared" si="504"/>
        <v>0</v>
      </c>
      <c r="Q5413" s="105">
        <f t="shared" si="509"/>
        <v>0</v>
      </c>
      <c r="R5413" s="38">
        <f t="shared" si="505"/>
        <v>0</v>
      </c>
      <c r="S5413" s="40" t="str">
        <f t="shared" si="508"/>
        <v/>
      </c>
    </row>
    <row r="5414" spans="1:19">
      <c r="A5414" s="33"/>
      <c r="B5414" s="34"/>
      <c r="C5414" s="33"/>
      <c r="D5414" s="33"/>
      <c r="E5414" s="33"/>
      <c r="F5414" s="42"/>
      <c r="G5414" s="42"/>
      <c r="I5414">
        <f t="shared" si="506"/>
        <v>0</v>
      </c>
      <c r="J5414">
        <f t="shared" si="507"/>
        <v>0</v>
      </c>
      <c r="L5414" s="107"/>
      <c r="M5414" s="110"/>
      <c r="N5414" s="109"/>
      <c r="P5414" s="38">
        <f t="shared" si="504"/>
        <v>0</v>
      </c>
      <c r="Q5414" s="105">
        <f t="shared" si="509"/>
        <v>0</v>
      </c>
      <c r="R5414" s="38">
        <f t="shared" si="505"/>
        <v>0</v>
      </c>
      <c r="S5414" s="40" t="str">
        <f t="shared" si="508"/>
        <v/>
      </c>
    </row>
    <row r="5415" spans="1:19">
      <c r="A5415" s="33"/>
      <c r="B5415" s="34"/>
      <c r="C5415" s="33"/>
      <c r="D5415" s="33"/>
      <c r="E5415" s="33"/>
      <c r="F5415" s="42"/>
      <c r="G5415" s="42"/>
      <c r="I5415">
        <f t="shared" si="506"/>
        <v>0</v>
      </c>
      <c r="J5415">
        <f t="shared" si="507"/>
        <v>0</v>
      </c>
      <c r="L5415" s="107"/>
      <c r="M5415" s="110"/>
      <c r="N5415" s="109"/>
      <c r="P5415" s="38">
        <f t="shared" si="504"/>
        <v>0</v>
      </c>
      <c r="Q5415" s="105">
        <f t="shared" si="509"/>
        <v>0</v>
      </c>
      <c r="R5415" s="38">
        <f t="shared" si="505"/>
        <v>0</v>
      </c>
      <c r="S5415" s="40" t="str">
        <f t="shared" si="508"/>
        <v/>
      </c>
    </row>
    <row r="5416" spans="1:19">
      <c r="A5416" s="33"/>
      <c r="B5416" s="34"/>
      <c r="C5416" s="33"/>
      <c r="D5416" s="33"/>
      <c r="E5416" s="33"/>
      <c r="F5416" s="42"/>
      <c r="G5416" s="42"/>
      <c r="I5416">
        <f t="shared" si="506"/>
        <v>0</v>
      </c>
      <c r="J5416">
        <f t="shared" si="507"/>
        <v>0</v>
      </c>
      <c r="L5416" s="107"/>
      <c r="M5416" s="110"/>
      <c r="N5416" s="109"/>
      <c r="P5416" s="38">
        <f t="shared" si="504"/>
        <v>0</v>
      </c>
      <c r="Q5416" s="105">
        <f t="shared" si="509"/>
        <v>0</v>
      </c>
      <c r="R5416" s="38">
        <f t="shared" si="505"/>
        <v>0</v>
      </c>
      <c r="S5416" s="40" t="str">
        <f t="shared" si="508"/>
        <v/>
      </c>
    </row>
    <row r="5417" spans="1:19">
      <c r="A5417" s="33"/>
      <c r="B5417" s="34"/>
      <c r="C5417" s="33"/>
      <c r="D5417" s="33"/>
      <c r="E5417" s="33"/>
      <c r="F5417" s="42"/>
      <c r="G5417" s="42"/>
      <c r="I5417">
        <f t="shared" si="506"/>
        <v>0</v>
      </c>
      <c r="J5417">
        <f t="shared" si="507"/>
        <v>0</v>
      </c>
      <c r="L5417" s="107"/>
      <c r="M5417" s="110"/>
      <c r="N5417" s="109"/>
      <c r="P5417" s="38">
        <f t="shared" si="504"/>
        <v>0</v>
      </c>
      <c r="Q5417" s="105">
        <f t="shared" si="509"/>
        <v>0</v>
      </c>
      <c r="R5417" s="38">
        <f t="shared" si="505"/>
        <v>0</v>
      </c>
      <c r="S5417" s="40" t="str">
        <f t="shared" si="508"/>
        <v/>
      </c>
    </row>
    <row r="5418" spans="1:19">
      <c r="A5418" s="33"/>
      <c r="B5418" s="34"/>
      <c r="C5418" s="33"/>
      <c r="D5418" s="33"/>
      <c r="E5418" s="33"/>
      <c r="F5418" s="42"/>
      <c r="G5418" s="42"/>
      <c r="I5418">
        <f t="shared" si="506"/>
        <v>0</v>
      </c>
      <c r="J5418">
        <f t="shared" si="507"/>
        <v>0</v>
      </c>
      <c r="L5418" s="107"/>
      <c r="M5418" s="110"/>
      <c r="N5418" s="109"/>
      <c r="P5418" s="38">
        <f t="shared" si="504"/>
        <v>0</v>
      </c>
      <c r="Q5418" s="105">
        <f t="shared" si="509"/>
        <v>0</v>
      </c>
      <c r="R5418" s="38">
        <f t="shared" si="505"/>
        <v>0</v>
      </c>
      <c r="S5418" s="40" t="str">
        <f t="shared" si="508"/>
        <v/>
      </c>
    </row>
    <row r="5419" spans="1:19">
      <c r="A5419" s="33"/>
      <c r="B5419" s="34"/>
      <c r="C5419" s="33"/>
      <c r="D5419" s="33"/>
      <c r="E5419" s="33"/>
      <c r="F5419" s="42"/>
      <c r="G5419" s="42"/>
      <c r="I5419">
        <f t="shared" si="506"/>
        <v>0</v>
      </c>
      <c r="J5419">
        <f t="shared" si="507"/>
        <v>0</v>
      </c>
      <c r="L5419" s="107"/>
      <c r="M5419" s="110"/>
      <c r="N5419" s="109"/>
      <c r="P5419" s="38">
        <f t="shared" si="504"/>
        <v>0</v>
      </c>
      <c r="Q5419" s="105">
        <f t="shared" si="509"/>
        <v>0</v>
      </c>
      <c r="R5419" s="38">
        <f t="shared" si="505"/>
        <v>0</v>
      </c>
      <c r="S5419" s="40" t="str">
        <f t="shared" si="508"/>
        <v/>
      </c>
    </row>
    <row r="5420" spans="1:19">
      <c r="A5420" s="33"/>
      <c r="B5420" s="34"/>
      <c r="C5420" s="33"/>
      <c r="D5420" s="33"/>
      <c r="E5420" s="33"/>
      <c r="F5420" s="42"/>
      <c r="G5420" s="42"/>
      <c r="I5420">
        <f t="shared" si="506"/>
        <v>0</v>
      </c>
      <c r="J5420">
        <f t="shared" si="507"/>
        <v>0</v>
      </c>
      <c r="L5420" s="107"/>
      <c r="M5420" s="110"/>
      <c r="N5420" s="109"/>
      <c r="P5420" s="38">
        <f t="shared" si="504"/>
        <v>0</v>
      </c>
      <c r="Q5420" s="105">
        <f t="shared" si="509"/>
        <v>0</v>
      </c>
      <c r="R5420" s="38">
        <f t="shared" si="505"/>
        <v>0</v>
      </c>
      <c r="S5420" s="40" t="str">
        <f t="shared" si="508"/>
        <v/>
      </c>
    </row>
    <row r="5421" spans="1:19">
      <c r="A5421" s="33"/>
      <c r="B5421" s="34"/>
      <c r="C5421" s="33"/>
      <c r="D5421" s="33"/>
      <c r="E5421" s="33"/>
      <c r="F5421" s="42"/>
      <c r="G5421" s="42"/>
      <c r="I5421">
        <f t="shared" si="506"/>
        <v>0</v>
      </c>
      <c r="J5421">
        <f t="shared" si="507"/>
        <v>0</v>
      </c>
      <c r="L5421" s="107"/>
      <c r="M5421" s="110"/>
      <c r="N5421" s="109"/>
      <c r="P5421" s="38">
        <f t="shared" si="504"/>
        <v>0</v>
      </c>
      <c r="Q5421" s="105">
        <f t="shared" si="509"/>
        <v>0</v>
      </c>
      <c r="R5421" s="38">
        <f t="shared" si="505"/>
        <v>0</v>
      </c>
      <c r="S5421" s="40" t="str">
        <f t="shared" si="508"/>
        <v/>
      </c>
    </row>
    <row r="5422" spans="1:19">
      <c r="A5422" s="33"/>
      <c r="B5422" s="34"/>
      <c r="C5422" s="33"/>
      <c r="D5422" s="33"/>
      <c r="E5422" s="33"/>
      <c r="F5422" s="42"/>
      <c r="G5422" s="42"/>
      <c r="I5422">
        <f t="shared" si="506"/>
        <v>0</v>
      </c>
      <c r="J5422">
        <f t="shared" si="507"/>
        <v>0</v>
      </c>
      <c r="L5422" s="107"/>
      <c r="M5422" s="110"/>
      <c r="N5422" s="109"/>
      <c r="P5422" s="38">
        <f t="shared" si="504"/>
        <v>0</v>
      </c>
      <c r="Q5422" s="105">
        <f t="shared" si="509"/>
        <v>0</v>
      </c>
      <c r="R5422" s="38">
        <f t="shared" si="505"/>
        <v>0</v>
      </c>
      <c r="S5422" s="40" t="str">
        <f t="shared" si="508"/>
        <v/>
      </c>
    </row>
    <row r="5423" spans="1:19">
      <c r="A5423" s="33"/>
      <c r="B5423" s="34"/>
      <c r="C5423" s="33"/>
      <c r="D5423" s="33"/>
      <c r="E5423" s="33"/>
      <c r="F5423" s="42"/>
      <c r="G5423" s="42"/>
      <c r="I5423">
        <f t="shared" si="506"/>
        <v>0</v>
      </c>
      <c r="J5423">
        <f t="shared" si="507"/>
        <v>0</v>
      </c>
      <c r="L5423" s="107"/>
      <c r="M5423" s="110"/>
      <c r="N5423" s="109"/>
      <c r="P5423" s="38">
        <f t="shared" si="504"/>
        <v>0</v>
      </c>
      <c r="Q5423" s="105">
        <f t="shared" si="509"/>
        <v>0</v>
      </c>
      <c r="R5423" s="38">
        <f t="shared" si="505"/>
        <v>0</v>
      </c>
      <c r="S5423" s="40" t="str">
        <f t="shared" si="508"/>
        <v/>
      </c>
    </row>
    <row r="5424" spans="1:19">
      <c r="A5424" s="33"/>
      <c r="B5424" s="34"/>
      <c r="C5424" s="33"/>
      <c r="D5424" s="33"/>
      <c r="E5424" s="33"/>
      <c r="F5424" s="42"/>
      <c r="G5424" s="42"/>
      <c r="I5424">
        <f t="shared" si="506"/>
        <v>0</v>
      </c>
      <c r="J5424">
        <f t="shared" si="507"/>
        <v>0</v>
      </c>
      <c r="L5424" s="107"/>
      <c r="M5424" s="110"/>
      <c r="N5424" s="109"/>
      <c r="P5424" s="38">
        <f t="shared" si="504"/>
        <v>0</v>
      </c>
      <c r="Q5424" s="105">
        <f t="shared" si="509"/>
        <v>0</v>
      </c>
      <c r="R5424" s="38">
        <f t="shared" si="505"/>
        <v>0</v>
      </c>
      <c r="S5424" s="40" t="str">
        <f t="shared" si="508"/>
        <v/>
      </c>
    </row>
    <row r="5425" spans="1:19">
      <c r="A5425" s="33"/>
      <c r="B5425" s="34"/>
      <c r="C5425" s="33"/>
      <c r="D5425" s="33"/>
      <c r="E5425" s="33"/>
      <c r="F5425" s="42"/>
      <c r="G5425" s="42"/>
      <c r="I5425">
        <f t="shared" si="506"/>
        <v>0</v>
      </c>
      <c r="J5425">
        <f t="shared" si="507"/>
        <v>0</v>
      </c>
      <c r="L5425" s="107"/>
      <c r="M5425" s="110"/>
      <c r="N5425" s="109"/>
      <c r="P5425" s="38">
        <f t="shared" si="504"/>
        <v>0</v>
      </c>
      <c r="Q5425" s="105">
        <f t="shared" si="509"/>
        <v>0</v>
      </c>
      <c r="R5425" s="38">
        <f t="shared" si="505"/>
        <v>0</v>
      </c>
      <c r="S5425" s="40" t="str">
        <f t="shared" si="508"/>
        <v/>
      </c>
    </row>
    <row r="5426" spans="1:19">
      <c r="A5426" s="33"/>
      <c r="B5426" s="34"/>
      <c r="C5426" s="33"/>
      <c r="D5426" s="33"/>
      <c r="E5426" s="33"/>
      <c r="F5426" s="42"/>
      <c r="G5426" s="42"/>
      <c r="I5426">
        <f t="shared" si="506"/>
        <v>0</v>
      </c>
      <c r="J5426">
        <f t="shared" si="507"/>
        <v>0</v>
      </c>
      <c r="L5426" s="107"/>
      <c r="M5426" s="110"/>
      <c r="N5426" s="109"/>
      <c r="P5426" s="38">
        <f t="shared" si="504"/>
        <v>0</v>
      </c>
      <c r="Q5426" s="105">
        <f t="shared" si="509"/>
        <v>0</v>
      </c>
      <c r="R5426" s="38">
        <f t="shared" si="505"/>
        <v>0</v>
      </c>
      <c r="S5426" s="40" t="str">
        <f t="shared" si="508"/>
        <v/>
      </c>
    </row>
    <row r="5427" spans="1:19">
      <c r="A5427" s="33"/>
      <c r="B5427" s="34"/>
      <c r="C5427" s="33"/>
      <c r="D5427" s="33"/>
      <c r="E5427" s="33"/>
      <c r="F5427" s="42"/>
      <c r="G5427" s="42"/>
      <c r="I5427">
        <f t="shared" si="506"/>
        <v>0</v>
      </c>
      <c r="J5427">
        <f t="shared" si="507"/>
        <v>0</v>
      </c>
      <c r="L5427" s="107"/>
      <c r="M5427" s="110"/>
      <c r="N5427" s="109"/>
      <c r="P5427" s="38">
        <f t="shared" si="504"/>
        <v>0</v>
      </c>
      <c r="Q5427" s="105">
        <f t="shared" si="509"/>
        <v>0</v>
      </c>
      <c r="R5427" s="38">
        <f t="shared" si="505"/>
        <v>0</v>
      </c>
      <c r="S5427" s="40" t="str">
        <f t="shared" si="508"/>
        <v/>
      </c>
    </row>
    <row r="5428" spans="1:19">
      <c r="A5428" s="33"/>
      <c r="B5428" s="34"/>
      <c r="C5428" s="33"/>
      <c r="D5428" s="33"/>
      <c r="E5428" s="33"/>
      <c r="F5428" s="42"/>
      <c r="G5428" s="42"/>
      <c r="I5428">
        <f t="shared" si="506"/>
        <v>0</v>
      </c>
      <c r="J5428">
        <f t="shared" si="507"/>
        <v>0</v>
      </c>
      <c r="L5428" s="107"/>
      <c r="M5428" s="110"/>
      <c r="N5428" s="109"/>
      <c r="P5428" s="38">
        <f t="shared" si="504"/>
        <v>0</v>
      </c>
      <c r="Q5428" s="105">
        <f t="shared" si="509"/>
        <v>0</v>
      </c>
      <c r="R5428" s="38">
        <f t="shared" si="505"/>
        <v>0</v>
      </c>
      <c r="S5428" s="40" t="str">
        <f t="shared" si="508"/>
        <v/>
      </c>
    </row>
    <row r="5429" spans="1:19">
      <c r="A5429" s="33"/>
      <c r="B5429" s="34"/>
      <c r="C5429" s="33"/>
      <c r="D5429" s="33"/>
      <c r="E5429" s="33"/>
      <c r="F5429" s="42"/>
      <c r="G5429" s="42"/>
      <c r="I5429">
        <f t="shared" si="506"/>
        <v>0</v>
      </c>
      <c r="J5429">
        <f t="shared" si="507"/>
        <v>0</v>
      </c>
      <c r="L5429" s="107"/>
      <c r="M5429" s="110"/>
      <c r="N5429" s="109"/>
      <c r="P5429" s="38">
        <f t="shared" si="504"/>
        <v>0</v>
      </c>
      <c r="Q5429" s="105">
        <f t="shared" si="509"/>
        <v>0</v>
      </c>
      <c r="R5429" s="38">
        <f t="shared" si="505"/>
        <v>0</v>
      </c>
      <c r="S5429" s="40" t="str">
        <f t="shared" si="508"/>
        <v/>
      </c>
    </row>
    <row r="5430" spans="1:19">
      <c r="A5430" s="33"/>
      <c r="B5430" s="34"/>
      <c r="C5430" s="33"/>
      <c r="D5430" s="33"/>
      <c r="E5430" s="33"/>
      <c r="F5430" s="42"/>
      <c r="G5430" s="42"/>
      <c r="I5430">
        <f t="shared" si="506"/>
        <v>0</v>
      </c>
      <c r="J5430">
        <f t="shared" si="507"/>
        <v>0</v>
      </c>
      <c r="L5430" s="107"/>
      <c r="M5430" s="110"/>
      <c r="N5430" s="109"/>
      <c r="P5430" s="38">
        <f t="shared" si="504"/>
        <v>0</v>
      </c>
      <c r="Q5430" s="105">
        <f t="shared" si="509"/>
        <v>0</v>
      </c>
      <c r="R5430" s="38">
        <f t="shared" si="505"/>
        <v>0</v>
      </c>
      <c r="S5430" s="40" t="str">
        <f t="shared" si="508"/>
        <v/>
      </c>
    </row>
    <row r="5431" spans="1:19">
      <c r="A5431" s="33"/>
      <c r="B5431" s="34"/>
      <c r="C5431" s="33"/>
      <c r="D5431" s="33"/>
      <c r="E5431" s="33"/>
      <c r="F5431" s="42"/>
      <c r="G5431" s="42"/>
      <c r="I5431">
        <f t="shared" si="506"/>
        <v>0</v>
      </c>
      <c r="J5431">
        <f t="shared" si="507"/>
        <v>0</v>
      </c>
      <c r="L5431" s="107"/>
      <c r="M5431" s="110"/>
      <c r="N5431" s="109"/>
      <c r="P5431" s="38">
        <f t="shared" ref="P5431:P5494" si="510">I5431*L5431/1000</f>
        <v>0</v>
      </c>
      <c r="Q5431" s="105">
        <f t="shared" si="509"/>
        <v>0</v>
      </c>
      <c r="R5431" s="38">
        <f t="shared" ref="R5431:R5494" si="511">J5431*N5431/1000</f>
        <v>0</v>
      </c>
      <c r="S5431" s="40" t="str">
        <f t="shared" si="508"/>
        <v/>
      </c>
    </row>
    <row r="5432" spans="1:19">
      <c r="A5432" s="33"/>
      <c r="B5432" s="34"/>
      <c r="C5432" s="33"/>
      <c r="D5432" s="33"/>
      <c r="E5432" s="33"/>
      <c r="F5432" s="42"/>
      <c r="G5432" s="42"/>
      <c r="I5432">
        <f t="shared" ref="I5432:I5495" si="512">IF(OR(E5432="R",E5432="E"),D5432,IF(D5432&gt;=E5432,D5432-E5432,0))</f>
        <v>0</v>
      </c>
      <c r="J5432">
        <f t="shared" ref="J5432:J5495" si="513">IF(OR(E5432="R",E5432="E"),0,IF(E5432&gt;D5432,E5432-D5432,0))</f>
        <v>0</v>
      </c>
      <c r="L5432" s="107"/>
      <c r="M5432" s="110"/>
      <c r="N5432" s="109"/>
      <c r="P5432" s="38">
        <f t="shared" si="510"/>
        <v>0</v>
      </c>
      <c r="Q5432" s="105">
        <f t="shared" si="509"/>
        <v>0</v>
      </c>
      <c r="R5432" s="38">
        <f t="shared" si="511"/>
        <v>0</v>
      </c>
      <c r="S5432" s="40" t="str">
        <f t="shared" si="508"/>
        <v/>
      </c>
    </row>
    <row r="5433" spans="1:19">
      <c r="A5433" s="33"/>
      <c r="B5433" s="34"/>
      <c r="C5433" s="33"/>
      <c r="D5433" s="33"/>
      <c r="E5433" s="33"/>
      <c r="F5433" s="42"/>
      <c r="G5433" s="42"/>
      <c r="I5433">
        <f t="shared" si="512"/>
        <v>0</v>
      </c>
      <c r="J5433">
        <f t="shared" si="513"/>
        <v>0</v>
      </c>
      <c r="L5433" s="107"/>
      <c r="M5433" s="110"/>
      <c r="N5433" s="109"/>
      <c r="P5433" s="38">
        <f t="shared" si="510"/>
        <v>0</v>
      </c>
      <c r="Q5433" s="105">
        <f t="shared" si="509"/>
        <v>0</v>
      </c>
      <c r="R5433" s="38">
        <f t="shared" si="511"/>
        <v>0</v>
      </c>
      <c r="S5433" s="40" t="str">
        <f t="shared" si="508"/>
        <v/>
      </c>
    </row>
    <row r="5434" spans="1:19">
      <c r="A5434" s="33"/>
      <c r="B5434" s="34"/>
      <c r="C5434" s="33"/>
      <c r="D5434" s="33"/>
      <c r="E5434" s="33"/>
      <c r="F5434" s="42"/>
      <c r="G5434" s="42"/>
      <c r="I5434">
        <f t="shared" si="512"/>
        <v>0</v>
      </c>
      <c r="J5434">
        <f t="shared" si="513"/>
        <v>0</v>
      </c>
      <c r="L5434" s="107"/>
      <c r="M5434" s="110"/>
      <c r="N5434" s="109"/>
      <c r="P5434" s="38">
        <f t="shared" si="510"/>
        <v>0</v>
      </c>
      <c r="Q5434" s="105">
        <f t="shared" si="509"/>
        <v>0</v>
      </c>
      <c r="R5434" s="38">
        <f t="shared" si="511"/>
        <v>0</v>
      </c>
      <c r="S5434" s="40" t="str">
        <f t="shared" si="508"/>
        <v/>
      </c>
    </row>
    <row r="5435" spans="1:19">
      <c r="A5435" s="33"/>
      <c r="B5435" s="34"/>
      <c r="C5435" s="33"/>
      <c r="D5435" s="33"/>
      <c r="E5435" s="33"/>
      <c r="F5435" s="42"/>
      <c r="G5435" s="42"/>
      <c r="I5435">
        <f t="shared" si="512"/>
        <v>0</v>
      </c>
      <c r="J5435">
        <f t="shared" si="513"/>
        <v>0</v>
      </c>
      <c r="L5435" s="107"/>
      <c r="M5435" s="110"/>
      <c r="N5435" s="109"/>
      <c r="P5435" s="38">
        <f t="shared" si="510"/>
        <v>0</v>
      </c>
      <c r="Q5435" s="105">
        <f t="shared" si="509"/>
        <v>0</v>
      </c>
      <c r="R5435" s="38">
        <f t="shared" si="511"/>
        <v>0</v>
      </c>
      <c r="S5435" s="40" t="str">
        <f t="shared" si="508"/>
        <v/>
      </c>
    </row>
    <row r="5436" spans="1:19">
      <c r="A5436" s="33"/>
      <c r="B5436" s="34"/>
      <c r="C5436" s="33"/>
      <c r="D5436" s="33"/>
      <c r="E5436" s="33"/>
      <c r="F5436" s="42"/>
      <c r="G5436" s="42"/>
      <c r="I5436">
        <f t="shared" si="512"/>
        <v>0</v>
      </c>
      <c r="J5436">
        <f t="shared" si="513"/>
        <v>0</v>
      </c>
      <c r="L5436" s="107"/>
      <c r="M5436" s="110"/>
      <c r="N5436" s="109"/>
      <c r="P5436" s="38">
        <f t="shared" si="510"/>
        <v>0</v>
      </c>
      <c r="Q5436" s="105">
        <f t="shared" si="509"/>
        <v>0</v>
      </c>
      <c r="R5436" s="38">
        <f t="shared" si="511"/>
        <v>0</v>
      </c>
      <c r="S5436" s="40" t="str">
        <f t="shared" si="508"/>
        <v/>
      </c>
    </row>
    <row r="5437" spans="1:19">
      <c r="A5437" s="33"/>
      <c r="B5437" s="34"/>
      <c r="C5437" s="33"/>
      <c r="D5437" s="33"/>
      <c r="E5437" s="33"/>
      <c r="F5437" s="42"/>
      <c r="G5437" s="42"/>
      <c r="I5437">
        <f t="shared" si="512"/>
        <v>0</v>
      </c>
      <c r="J5437">
        <f t="shared" si="513"/>
        <v>0</v>
      </c>
      <c r="L5437" s="107"/>
      <c r="M5437" s="110"/>
      <c r="N5437" s="109"/>
      <c r="P5437" s="38">
        <f t="shared" si="510"/>
        <v>0</v>
      </c>
      <c r="Q5437" s="105">
        <f t="shared" si="509"/>
        <v>0</v>
      </c>
      <c r="R5437" s="38">
        <f t="shared" si="511"/>
        <v>0</v>
      </c>
      <c r="S5437" s="40" t="str">
        <f t="shared" si="508"/>
        <v/>
      </c>
    </row>
    <row r="5438" spans="1:19">
      <c r="A5438" s="33"/>
      <c r="B5438" s="34"/>
      <c r="C5438" s="33"/>
      <c r="D5438" s="33"/>
      <c r="E5438" s="33"/>
      <c r="F5438" s="42"/>
      <c r="G5438" s="42"/>
      <c r="I5438">
        <f t="shared" si="512"/>
        <v>0</v>
      </c>
      <c r="J5438">
        <f t="shared" si="513"/>
        <v>0</v>
      </c>
      <c r="L5438" s="107"/>
      <c r="M5438" s="110"/>
      <c r="N5438" s="109"/>
      <c r="P5438" s="38">
        <f t="shared" si="510"/>
        <v>0</v>
      </c>
      <c r="Q5438" s="105">
        <f t="shared" si="509"/>
        <v>0</v>
      </c>
      <c r="R5438" s="38">
        <f t="shared" si="511"/>
        <v>0</v>
      </c>
      <c r="S5438" s="40" t="str">
        <f t="shared" si="508"/>
        <v/>
      </c>
    </row>
    <row r="5439" spans="1:19">
      <c r="A5439" s="33"/>
      <c r="B5439" s="34"/>
      <c r="C5439" s="33"/>
      <c r="D5439" s="33"/>
      <c r="E5439" s="33"/>
      <c r="F5439" s="42"/>
      <c r="G5439" s="42"/>
      <c r="I5439">
        <f t="shared" si="512"/>
        <v>0</v>
      </c>
      <c r="J5439">
        <f t="shared" si="513"/>
        <v>0</v>
      </c>
      <c r="L5439" s="107"/>
      <c r="M5439" s="110"/>
      <c r="N5439" s="109"/>
      <c r="P5439" s="38">
        <f t="shared" si="510"/>
        <v>0</v>
      </c>
      <c r="Q5439" s="105">
        <f t="shared" si="509"/>
        <v>0</v>
      </c>
      <c r="R5439" s="38">
        <f t="shared" si="511"/>
        <v>0</v>
      </c>
      <c r="S5439" s="40" t="str">
        <f t="shared" si="508"/>
        <v/>
      </c>
    </row>
    <row r="5440" spans="1:19">
      <c r="A5440" s="33"/>
      <c r="B5440" s="34"/>
      <c r="C5440" s="33"/>
      <c r="D5440" s="33"/>
      <c r="E5440" s="33"/>
      <c r="F5440" s="42"/>
      <c r="G5440" s="42"/>
      <c r="I5440">
        <f t="shared" si="512"/>
        <v>0</v>
      </c>
      <c r="J5440">
        <f t="shared" si="513"/>
        <v>0</v>
      </c>
      <c r="L5440" s="107"/>
      <c r="M5440" s="110"/>
      <c r="N5440" s="109"/>
      <c r="P5440" s="38">
        <f t="shared" si="510"/>
        <v>0</v>
      </c>
      <c r="Q5440" s="105">
        <f t="shared" si="509"/>
        <v>0</v>
      </c>
      <c r="R5440" s="38">
        <f t="shared" si="511"/>
        <v>0</v>
      </c>
      <c r="S5440" s="40" t="str">
        <f t="shared" si="508"/>
        <v/>
      </c>
    </row>
    <row r="5441" spans="1:19">
      <c r="A5441" s="33"/>
      <c r="B5441" s="34"/>
      <c r="C5441" s="33"/>
      <c r="D5441" s="33"/>
      <c r="E5441" s="33"/>
      <c r="F5441" s="42"/>
      <c r="G5441" s="42"/>
      <c r="I5441">
        <f t="shared" si="512"/>
        <v>0</v>
      </c>
      <c r="J5441">
        <f t="shared" si="513"/>
        <v>0</v>
      </c>
      <c r="L5441" s="107"/>
      <c r="M5441" s="110"/>
      <c r="N5441" s="109"/>
      <c r="P5441" s="38">
        <f t="shared" si="510"/>
        <v>0</v>
      </c>
      <c r="Q5441" s="105">
        <f t="shared" si="509"/>
        <v>0</v>
      </c>
      <c r="R5441" s="38">
        <f t="shared" si="511"/>
        <v>0</v>
      </c>
      <c r="S5441" s="40" t="str">
        <f t="shared" si="508"/>
        <v/>
      </c>
    </row>
    <row r="5442" spans="1:19">
      <c r="A5442" s="33"/>
      <c r="B5442" s="34"/>
      <c r="C5442" s="33"/>
      <c r="D5442" s="33"/>
      <c r="E5442" s="33"/>
      <c r="F5442" s="42"/>
      <c r="G5442" s="42"/>
      <c r="I5442">
        <f t="shared" si="512"/>
        <v>0</v>
      </c>
      <c r="J5442">
        <f t="shared" si="513"/>
        <v>0</v>
      </c>
      <c r="L5442" s="107"/>
      <c r="M5442" s="110"/>
      <c r="N5442" s="109"/>
      <c r="P5442" s="38">
        <f t="shared" si="510"/>
        <v>0</v>
      </c>
      <c r="Q5442" s="105">
        <f t="shared" si="509"/>
        <v>0</v>
      </c>
      <c r="R5442" s="38">
        <f t="shared" si="511"/>
        <v>0</v>
      </c>
      <c r="S5442" s="40" t="str">
        <f t="shared" si="508"/>
        <v/>
      </c>
    </row>
    <row r="5443" spans="1:19">
      <c r="A5443" s="33"/>
      <c r="B5443" s="34"/>
      <c r="C5443" s="33"/>
      <c r="D5443" s="33"/>
      <c r="E5443" s="33"/>
      <c r="F5443" s="42"/>
      <c r="G5443" s="42"/>
      <c r="I5443">
        <f t="shared" si="512"/>
        <v>0</v>
      </c>
      <c r="J5443">
        <f t="shared" si="513"/>
        <v>0</v>
      </c>
      <c r="L5443" s="107"/>
      <c r="M5443" s="110"/>
      <c r="N5443" s="109"/>
      <c r="P5443" s="38">
        <f t="shared" si="510"/>
        <v>0</v>
      </c>
      <c r="Q5443" s="105">
        <f t="shared" si="509"/>
        <v>0</v>
      </c>
      <c r="R5443" s="38">
        <f t="shared" si="511"/>
        <v>0</v>
      </c>
      <c r="S5443" s="40" t="str">
        <f t="shared" si="508"/>
        <v/>
      </c>
    </row>
    <row r="5444" spans="1:19">
      <c r="A5444" s="33"/>
      <c r="B5444" s="34"/>
      <c r="C5444" s="33"/>
      <c r="D5444" s="33"/>
      <c r="E5444" s="33"/>
      <c r="F5444" s="42"/>
      <c r="G5444" s="42"/>
      <c r="I5444">
        <f t="shared" si="512"/>
        <v>0</v>
      </c>
      <c r="J5444">
        <f t="shared" si="513"/>
        <v>0</v>
      </c>
      <c r="L5444" s="107"/>
      <c r="M5444" s="110"/>
      <c r="N5444" s="109"/>
      <c r="P5444" s="38">
        <f t="shared" si="510"/>
        <v>0</v>
      </c>
      <c r="Q5444" s="105">
        <f t="shared" si="509"/>
        <v>0</v>
      </c>
      <c r="R5444" s="38">
        <f t="shared" si="511"/>
        <v>0</v>
      </c>
      <c r="S5444" s="40" t="str">
        <f t="shared" si="508"/>
        <v/>
      </c>
    </row>
    <row r="5445" spans="1:19">
      <c r="A5445" s="33"/>
      <c r="B5445" s="34"/>
      <c r="C5445" s="33"/>
      <c r="D5445" s="33"/>
      <c r="E5445" s="33"/>
      <c r="F5445" s="42"/>
      <c r="G5445" s="42"/>
      <c r="I5445">
        <f t="shared" si="512"/>
        <v>0</v>
      </c>
      <c r="J5445">
        <f t="shared" si="513"/>
        <v>0</v>
      </c>
      <c r="L5445" s="107"/>
      <c r="M5445" s="110"/>
      <c r="N5445" s="109"/>
      <c r="P5445" s="38">
        <f t="shared" si="510"/>
        <v>0</v>
      </c>
      <c r="Q5445" s="105">
        <f t="shared" si="509"/>
        <v>0</v>
      </c>
      <c r="R5445" s="38">
        <f t="shared" si="511"/>
        <v>0</v>
      </c>
      <c r="S5445" s="40" t="str">
        <f t="shared" si="508"/>
        <v/>
      </c>
    </row>
    <row r="5446" spans="1:19">
      <c r="A5446" s="33"/>
      <c r="B5446" s="34"/>
      <c r="C5446" s="33"/>
      <c r="D5446" s="33"/>
      <c r="E5446" s="33"/>
      <c r="F5446" s="42"/>
      <c r="G5446" s="42"/>
      <c r="I5446">
        <f t="shared" si="512"/>
        <v>0</v>
      </c>
      <c r="J5446">
        <f t="shared" si="513"/>
        <v>0</v>
      </c>
      <c r="L5446" s="107"/>
      <c r="M5446" s="110"/>
      <c r="N5446" s="109"/>
      <c r="P5446" s="38">
        <f t="shared" si="510"/>
        <v>0</v>
      </c>
      <c r="Q5446" s="105">
        <f t="shared" si="509"/>
        <v>0</v>
      </c>
      <c r="R5446" s="38">
        <f t="shared" si="511"/>
        <v>0</v>
      </c>
      <c r="S5446" s="40" t="str">
        <f t="shared" si="508"/>
        <v/>
      </c>
    </row>
    <row r="5447" spans="1:19">
      <c r="A5447" s="33"/>
      <c r="B5447" s="34"/>
      <c r="C5447" s="33"/>
      <c r="D5447" s="33"/>
      <c r="E5447" s="33"/>
      <c r="F5447" s="42"/>
      <c r="G5447" s="42"/>
      <c r="I5447">
        <f t="shared" si="512"/>
        <v>0</v>
      </c>
      <c r="J5447">
        <f t="shared" si="513"/>
        <v>0</v>
      </c>
      <c r="L5447" s="107"/>
      <c r="M5447" s="110"/>
      <c r="N5447" s="109"/>
      <c r="P5447" s="38">
        <f t="shared" si="510"/>
        <v>0</v>
      </c>
      <c r="Q5447" s="105">
        <f t="shared" si="509"/>
        <v>0</v>
      </c>
      <c r="R5447" s="38">
        <f t="shared" si="511"/>
        <v>0</v>
      </c>
      <c r="S5447" s="40" t="str">
        <f t="shared" ref="S5447:S5510" si="514">IF(C5447=1,SUM(R5447:R5470)-SUM(P5447:P5470),"")</f>
        <v/>
      </c>
    </row>
    <row r="5448" spans="1:19">
      <c r="A5448" s="33"/>
      <c r="B5448" s="34"/>
      <c r="C5448" s="33"/>
      <c r="D5448" s="33"/>
      <c r="E5448" s="33"/>
      <c r="F5448" s="42"/>
      <c r="G5448" s="42"/>
      <c r="I5448">
        <f t="shared" si="512"/>
        <v>0</v>
      </c>
      <c r="J5448">
        <f t="shared" si="513"/>
        <v>0</v>
      </c>
      <c r="L5448" s="107"/>
      <c r="M5448" s="110"/>
      <c r="N5448" s="109"/>
      <c r="P5448" s="38">
        <f t="shared" si="510"/>
        <v>0</v>
      </c>
      <c r="Q5448" s="105">
        <f t="shared" ref="Q5448:Q5511" si="515">I5448*M5448/1000</f>
        <v>0</v>
      </c>
      <c r="R5448" s="38">
        <f t="shared" si="511"/>
        <v>0</v>
      </c>
      <c r="S5448" s="40" t="str">
        <f t="shared" si="514"/>
        <v/>
      </c>
    </row>
    <row r="5449" spans="1:19">
      <c r="A5449" s="33"/>
      <c r="B5449" s="34"/>
      <c r="C5449" s="33"/>
      <c r="D5449" s="33"/>
      <c r="E5449" s="33"/>
      <c r="F5449" s="42"/>
      <c r="G5449" s="42"/>
      <c r="I5449">
        <f t="shared" si="512"/>
        <v>0</v>
      </c>
      <c r="J5449">
        <f t="shared" si="513"/>
        <v>0</v>
      </c>
      <c r="L5449" s="107"/>
      <c r="M5449" s="110"/>
      <c r="N5449" s="109"/>
      <c r="P5449" s="38">
        <f t="shared" si="510"/>
        <v>0</v>
      </c>
      <c r="Q5449" s="105">
        <f t="shared" si="515"/>
        <v>0</v>
      </c>
      <c r="R5449" s="38">
        <f t="shared" si="511"/>
        <v>0</v>
      </c>
      <c r="S5449" s="40" t="str">
        <f t="shared" si="514"/>
        <v/>
      </c>
    </row>
    <row r="5450" spans="1:19">
      <c r="A5450" s="33"/>
      <c r="B5450" s="34"/>
      <c r="C5450" s="33"/>
      <c r="D5450" s="33"/>
      <c r="E5450" s="33"/>
      <c r="F5450" s="42"/>
      <c r="G5450" s="42"/>
      <c r="I5450">
        <f t="shared" si="512"/>
        <v>0</v>
      </c>
      <c r="J5450">
        <f t="shared" si="513"/>
        <v>0</v>
      </c>
      <c r="L5450" s="107"/>
      <c r="M5450" s="110"/>
      <c r="N5450" s="109"/>
      <c r="P5450" s="38">
        <f t="shared" si="510"/>
        <v>0</v>
      </c>
      <c r="Q5450" s="105">
        <f t="shared" si="515"/>
        <v>0</v>
      </c>
      <c r="R5450" s="38">
        <f t="shared" si="511"/>
        <v>0</v>
      </c>
      <c r="S5450" s="40" t="str">
        <f t="shared" si="514"/>
        <v/>
      </c>
    </row>
    <row r="5451" spans="1:19">
      <c r="A5451" s="33"/>
      <c r="B5451" s="34"/>
      <c r="C5451" s="33"/>
      <c r="D5451" s="33"/>
      <c r="E5451" s="33"/>
      <c r="F5451" s="42"/>
      <c r="G5451" s="42"/>
      <c r="I5451">
        <f t="shared" si="512"/>
        <v>0</v>
      </c>
      <c r="J5451">
        <f t="shared" si="513"/>
        <v>0</v>
      </c>
      <c r="L5451" s="107"/>
      <c r="M5451" s="110"/>
      <c r="N5451" s="109"/>
      <c r="P5451" s="38">
        <f t="shared" si="510"/>
        <v>0</v>
      </c>
      <c r="Q5451" s="105">
        <f t="shared" si="515"/>
        <v>0</v>
      </c>
      <c r="R5451" s="38">
        <f t="shared" si="511"/>
        <v>0</v>
      </c>
      <c r="S5451" s="40" t="str">
        <f t="shared" si="514"/>
        <v/>
      </c>
    </row>
    <row r="5452" spans="1:19">
      <c r="A5452" s="33"/>
      <c r="B5452" s="34"/>
      <c r="C5452" s="33"/>
      <c r="D5452" s="33"/>
      <c r="E5452" s="33"/>
      <c r="F5452" s="42"/>
      <c r="G5452" s="42"/>
      <c r="I5452">
        <f t="shared" si="512"/>
        <v>0</v>
      </c>
      <c r="J5452">
        <f t="shared" si="513"/>
        <v>0</v>
      </c>
      <c r="L5452" s="107"/>
      <c r="M5452" s="110"/>
      <c r="N5452" s="109"/>
      <c r="P5452" s="38">
        <f t="shared" si="510"/>
        <v>0</v>
      </c>
      <c r="Q5452" s="105">
        <f t="shared" si="515"/>
        <v>0</v>
      </c>
      <c r="R5452" s="38">
        <f t="shared" si="511"/>
        <v>0</v>
      </c>
      <c r="S5452" s="40" t="str">
        <f t="shared" si="514"/>
        <v/>
      </c>
    </row>
    <row r="5453" spans="1:19">
      <c r="A5453" s="33"/>
      <c r="B5453" s="34"/>
      <c r="C5453" s="33"/>
      <c r="D5453" s="33"/>
      <c r="E5453" s="33"/>
      <c r="F5453" s="42"/>
      <c r="G5453" s="42"/>
      <c r="I5453">
        <f t="shared" si="512"/>
        <v>0</v>
      </c>
      <c r="J5453">
        <f t="shared" si="513"/>
        <v>0</v>
      </c>
      <c r="L5453" s="107"/>
      <c r="M5453" s="110"/>
      <c r="N5453" s="109"/>
      <c r="P5453" s="38">
        <f t="shared" si="510"/>
        <v>0</v>
      </c>
      <c r="Q5453" s="105">
        <f t="shared" si="515"/>
        <v>0</v>
      </c>
      <c r="R5453" s="38">
        <f t="shared" si="511"/>
        <v>0</v>
      </c>
      <c r="S5453" s="40" t="str">
        <f t="shared" si="514"/>
        <v/>
      </c>
    </row>
    <row r="5454" spans="1:19">
      <c r="A5454" s="33"/>
      <c r="B5454" s="34"/>
      <c r="C5454" s="33"/>
      <c r="D5454" s="33"/>
      <c r="E5454" s="33"/>
      <c r="F5454" s="42"/>
      <c r="G5454" s="42"/>
      <c r="I5454">
        <f t="shared" si="512"/>
        <v>0</v>
      </c>
      <c r="J5454">
        <f t="shared" si="513"/>
        <v>0</v>
      </c>
      <c r="L5454" s="107"/>
      <c r="M5454" s="110"/>
      <c r="N5454" s="109"/>
      <c r="P5454" s="38">
        <f t="shared" si="510"/>
        <v>0</v>
      </c>
      <c r="Q5454" s="105">
        <f t="shared" si="515"/>
        <v>0</v>
      </c>
      <c r="R5454" s="38">
        <f t="shared" si="511"/>
        <v>0</v>
      </c>
      <c r="S5454" s="40" t="str">
        <f t="shared" si="514"/>
        <v/>
      </c>
    </row>
    <row r="5455" spans="1:19">
      <c r="A5455" s="33"/>
      <c r="B5455" s="34"/>
      <c r="C5455" s="33"/>
      <c r="D5455" s="33"/>
      <c r="E5455" s="33"/>
      <c r="F5455" s="42"/>
      <c r="G5455" s="42"/>
      <c r="I5455">
        <f t="shared" si="512"/>
        <v>0</v>
      </c>
      <c r="J5455">
        <f t="shared" si="513"/>
        <v>0</v>
      </c>
      <c r="L5455" s="107"/>
      <c r="M5455" s="110"/>
      <c r="N5455" s="109"/>
      <c r="P5455" s="38">
        <f t="shared" si="510"/>
        <v>0</v>
      </c>
      <c r="Q5455" s="105">
        <f t="shared" si="515"/>
        <v>0</v>
      </c>
      <c r="R5455" s="38">
        <f t="shared" si="511"/>
        <v>0</v>
      </c>
      <c r="S5455" s="40" t="str">
        <f t="shared" si="514"/>
        <v/>
      </c>
    </row>
    <row r="5456" spans="1:19">
      <c r="A5456" s="33"/>
      <c r="B5456" s="34"/>
      <c r="C5456" s="33"/>
      <c r="D5456" s="33"/>
      <c r="E5456" s="33"/>
      <c r="F5456" s="42"/>
      <c r="G5456" s="42"/>
      <c r="I5456">
        <f t="shared" si="512"/>
        <v>0</v>
      </c>
      <c r="J5456">
        <f t="shared" si="513"/>
        <v>0</v>
      </c>
      <c r="L5456" s="107"/>
      <c r="M5456" s="110"/>
      <c r="N5456" s="109"/>
      <c r="P5456" s="38">
        <f t="shared" si="510"/>
        <v>0</v>
      </c>
      <c r="Q5456" s="105">
        <f t="shared" si="515"/>
        <v>0</v>
      </c>
      <c r="R5456" s="38">
        <f t="shared" si="511"/>
        <v>0</v>
      </c>
      <c r="S5456" s="40" t="str">
        <f t="shared" si="514"/>
        <v/>
      </c>
    </row>
    <row r="5457" spans="1:19">
      <c r="A5457" s="33"/>
      <c r="B5457" s="34"/>
      <c r="C5457" s="33"/>
      <c r="D5457" s="33"/>
      <c r="E5457" s="33"/>
      <c r="F5457" s="42"/>
      <c r="G5457" s="42"/>
      <c r="I5457">
        <f t="shared" si="512"/>
        <v>0</v>
      </c>
      <c r="J5457">
        <f t="shared" si="513"/>
        <v>0</v>
      </c>
      <c r="L5457" s="107"/>
      <c r="M5457" s="110"/>
      <c r="N5457" s="109"/>
      <c r="P5457" s="38">
        <f t="shared" si="510"/>
        <v>0</v>
      </c>
      <c r="Q5457" s="105">
        <f t="shared" si="515"/>
        <v>0</v>
      </c>
      <c r="R5457" s="38">
        <f t="shared" si="511"/>
        <v>0</v>
      </c>
      <c r="S5457" s="40" t="str">
        <f t="shared" si="514"/>
        <v/>
      </c>
    </row>
    <row r="5458" spans="1:19">
      <c r="A5458" s="33"/>
      <c r="B5458" s="34"/>
      <c r="C5458" s="33"/>
      <c r="D5458" s="33"/>
      <c r="E5458" s="33"/>
      <c r="F5458" s="42"/>
      <c r="G5458" s="42"/>
      <c r="I5458">
        <f t="shared" si="512"/>
        <v>0</v>
      </c>
      <c r="J5458">
        <f t="shared" si="513"/>
        <v>0</v>
      </c>
      <c r="L5458" s="107"/>
      <c r="M5458" s="110"/>
      <c r="N5458" s="109"/>
      <c r="P5458" s="38">
        <f t="shared" si="510"/>
        <v>0</v>
      </c>
      <c r="Q5458" s="105">
        <f t="shared" si="515"/>
        <v>0</v>
      </c>
      <c r="R5458" s="38">
        <f t="shared" si="511"/>
        <v>0</v>
      </c>
      <c r="S5458" s="40" t="str">
        <f t="shared" si="514"/>
        <v/>
      </c>
    </row>
    <row r="5459" spans="1:19">
      <c r="A5459" s="33"/>
      <c r="B5459" s="34"/>
      <c r="C5459" s="33"/>
      <c r="D5459" s="33"/>
      <c r="E5459" s="33"/>
      <c r="F5459" s="42"/>
      <c r="G5459" s="42"/>
      <c r="I5459">
        <f t="shared" si="512"/>
        <v>0</v>
      </c>
      <c r="J5459">
        <f t="shared" si="513"/>
        <v>0</v>
      </c>
      <c r="L5459" s="107"/>
      <c r="M5459" s="110"/>
      <c r="N5459" s="109"/>
      <c r="P5459" s="38">
        <f t="shared" si="510"/>
        <v>0</v>
      </c>
      <c r="Q5459" s="105">
        <f t="shared" si="515"/>
        <v>0</v>
      </c>
      <c r="R5459" s="38">
        <f t="shared" si="511"/>
        <v>0</v>
      </c>
      <c r="S5459" s="40" t="str">
        <f t="shared" si="514"/>
        <v/>
      </c>
    </row>
    <row r="5460" spans="1:19">
      <c r="A5460" s="33"/>
      <c r="B5460" s="34"/>
      <c r="C5460" s="33"/>
      <c r="D5460" s="33"/>
      <c r="E5460" s="33"/>
      <c r="F5460" s="42"/>
      <c r="G5460" s="42"/>
      <c r="I5460">
        <f t="shared" si="512"/>
        <v>0</v>
      </c>
      <c r="J5460">
        <f t="shared" si="513"/>
        <v>0</v>
      </c>
      <c r="L5460" s="107"/>
      <c r="M5460" s="110"/>
      <c r="N5460" s="109"/>
      <c r="P5460" s="38">
        <f t="shared" si="510"/>
        <v>0</v>
      </c>
      <c r="Q5460" s="105">
        <f t="shared" si="515"/>
        <v>0</v>
      </c>
      <c r="R5460" s="38">
        <f t="shared" si="511"/>
        <v>0</v>
      </c>
      <c r="S5460" s="40" t="str">
        <f t="shared" si="514"/>
        <v/>
      </c>
    </row>
    <row r="5461" spans="1:19">
      <c r="A5461" s="33"/>
      <c r="B5461" s="34"/>
      <c r="C5461" s="33"/>
      <c r="D5461" s="33"/>
      <c r="E5461" s="33"/>
      <c r="F5461" s="42"/>
      <c r="G5461" s="42"/>
      <c r="I5461">
        <f t="shared" si="512"/>
        <v>0</v>
      </c>
      <c r="J5461">
        <f t="shared" si="513"/>
        <v>0</v>
      </c>
      <c r="L5461" s="107"/>
      <c r="M5461" s="110"/>
      <c r="N5461" s="109"/>
      <c r="P5461" s="38">
        <f t="shared" si="510"/>
        <v>0</v>
      </c>
      <c r="Q5461" s="105">
        <f t="shared" si="515"/>
        <v>0</v>
      </c>
      <c r="R5461" s="38">
        <f t="shared" si="511"/>
        <v>0</v>
      </c>
      <c r="S5461" s="40" t="str">
        <f t="shared" si="514"/>
        <v/>
      </c>
    </row>
    <row r="5462" spans="1:19">
      <c r="A5462" s="33"/>
      <c r="B5462" s="34"/>
      <c r="C5462" s="33"/>
      <c r="D5462" s="33"/>
      <c r="E5462" s="33"/>
      <c r="F5462" s="42"/>
      <c r="G5462" s="42"/>
      <c r="I5462">
        <f t="shared" si="512"/>
        <v>0</v>
      </c>
      <c r="J5462">
        <f t="shared" si="513"/>
        <v>0</v>
      </c>
      <c r="L5462" s="107"/>
      <c r="M5462" s="110"/>
      <c r="N5462" s="109"/>
      <c r="P5462" s="38">
        <f t="shared" si="510"/>
        <v>0</v>
      </c>
      <c r="Q5462" s="105">
        <f t="shared" si="515"/>
        <v>0</v>
      </c>
      <c r="R5462" s="38">
        <f t="shared" si="511"/>
        <v>0</v>
      </c>
      <c r="S5462" s="40" t="str">
        <f t="shared" si="514"/>
        <v/>
      </c>
    </row>
    <row r="5463" spans="1:19">
      <c r="A5463" s="33"/>
      <c r="B5463" s="34"/>
      <c r="C5463" s="33"/>
      <c r="D5463" s="33"/>
      <c r="E5463" s="33"/>
      <c r="F5463" s="42"/>
      <c r="G5463" s="42"/>
      <c r="I5463">
        <f t="shared" si="512"/>
        <v>0</v>
      </c>
      <c r="J5463">
        <f t="shared" si="513"/>
        <v>0</v>
      </c>
      <c r="L5463" s="107"/>
      <c r="M5463" s="110"/>
      <c r="N5463" s="109"/>
      <c r="P5463" s="38">
        <f t="shared" si="510"/>
        <v>0</v>
      </c>
      <c r="Q5463" s="105">
        <f t="shared" si="515"/>
        <v>0</v>
      </c>
      <c r="R5463" s="38">
        <f t="shared" si="511"/>
        <v>0</v>
      </c>
      <c r="S5463" s="40" t="str">
        <f t="shared" si="514"/>
        <v/>
      </c>
    </row>
    <row r="5464" spans="1:19">
      <c r="A5464" s="33"/>
      <c r="B5464" s="34"/>
      <c r="C5464" s="33"/>
      <c r="D5464" s="33"/>
      <c r="E5464" s="33"/>
      <c r="F5464" s="42"/>
      <c r="G5464" s="42"/>
      <c r="I5464">
        <f t="shared" si="512"/>
        <v>0</v>
      </c>
      <c r="J5464">
        <f t="shared" si="513"/>
        <v>0</v>
      </c>
      <c r="L5464" s="107"/>
      <c r="M5464" s="110"/>
      <c r="N5464" s="109"/>
      <c r="P5464" s="38">
        <f t="shared" si="510"/>
        <v>0</v>
      </c>
      <c r="Q5464" s="105">
        <f t="shared" si="515"/>
        <v>0</v>
      </c>
      <c r="R5464" s="38">
        <f t="shared" si="511"/>
        <v>0</v>
      </c>
      <c r="S5464" s="40" t="str">
        <f t="shared" si="514"/>
        <v/>
      </c>
    </row>
    <row r="5465" spans="1:19">
      <c r="A5465" s="33"/>
      <c r="B5465" s="34"/>
      <c r="C5465" s="33"/>
      <c r="D5465" s="33"/>
      <c r="E5465" s="33"/>
      <c r="F5465" s="42"/>
      <c r="G5465" s="42"/>
      <c r="I5465">
        <f t="shared" si="512"/>
        <v>0</v>
      </c>
      <c r="J5465">
        <f t="shared" si="513"/>
        <v>0</v>
      </c>
      <c r="L5465" s="107"/>
      <c r="M5465" s="110"/>
      <c r="N5465" s="109"/>
      <c r="P5465" s="38">
        <f t="shared" si="510"/>
        <v>0</v>
      </c>
      <c r="Q5465" s="105">
        <f t="shared" si="515"/>
        <v>0</v>
      </c>
      <c r="R5465" s="38">
        <f t="shared" si="511"/>
        <v>0</v>
      </c>
      <c r="S5465" s="40" t="str">
        <f t="shared" si="514"/>
        <v/>
      </c>
    </row>
    <row r="5466" spans="1:19">
      <c r="A5466" s="33"/>
      <c r="B5466" s="34"/>
      <c r="C5466" s="33"/>
      <c r="D5466" s="33"/>
      <c r="E5466" s="33"/>
      <c r="F5466" s="42"/>
      <c r="G5466" s="42"/>
      <c r="I5466">
        <f t="shared" si="512"/>
        <v>0</v>
      </c>
      <c r="J5466">
        <f t="shared" si="513"/>
        <v>0</v>
      </c>
      <c r="L5466" s="107"/>
      <c r="M5466" s="110"/>
      <c r="N5466" s="109"/>
      <c r="P5466" s="38">
        <f t="shared" si="510"/>
        <v>0</v>
      </c>
      <c r="Q5466" s="105">
        <f t="shared" si="515"/>
        <v>0</v>
      </c>
      <c r="R5466" s="38">
        <f t="shared" si="511"/>
        <v>0</v>
      </c>
      <c r="S5466" s="40" t="str">
        <f t="shared" si="514"/>
        <v/>
      </c>
    </row>
    <row r="5467" spans="1:19">
      <c r="A5467" s="33"/>
      <c r="B5467" s="34"/>
      <c r="C5467" s="33"/>
      <c r="D5467" s="33"/>
      <c r="E5467" s="33"/>
      <c r="F5467" s="42"/>
      <c r="G5467" s="42"/>
      <c r="I5467">
        <f t="shared" si="512"/>
        <v>0</v>
      </c>
      <c r="J5467">
        <f t="shared" si="513"/>
        <v>0</v>
      </c>
      <c r="L5467" s="107"/>
      <c r="M5467" s="110"/>
      <c r="N5467" s="109"/>
      <c r="P5467" s="38">
        <f t="shared" si="510"/>
        <v>0</v>
      </c>
      <c r="Q5467" s="105">
        <f t="shared" si="515"/>
        <v>0</v>
      </c>
      <c r="R5467" s="38">
        <f t="shared" si="511"/>
        <v>0</v>
      </c>
      <c r="S5467" s="40" t="str">
        <f t="shared" si="514"/>
        <v/>
      </c>
    </row>
    <row r="5468" spans="1:19">
      <c r="A5468" s="33"/>
      <c r="B5468" s="34"/>
      <c r="C5468" s="33"/>
      <c r="D5468" s="33"/>
      <c r="E5468" s="33"/>
      <c r="F5468" s="42"/>
      <c r="G5468" s="42"/>
      <c r="I5468">
        <f t="shared" si="512"/>
        <v>0</v>
      </c>
      <c r="J5468">
        <f t="shared" si="513"/>
        <v>0</v>
      </c>
      <c r="L5468" s="107"/>
      <c r="M5468" s="110"/>
      <c r="N5468" s="109"/>
      <c r="P5468" s="38">
        <f t="shared" si="510"/>
        <v>0</v>
      </c>
      <c r="Q5468" s="105">
        <f t="shared" si="515"/>
        <v>0</v>
      </c>
      <c r="R5468" s="38">
        <f t="shared" si="511"/>
        <v>0</v>
      </c>
      <c r="S5468" s="40" t="str">
        <f t="shared" si="514"/>
        <v/>
      </c>
    </row>
    <row r="5469" spans="1:19">
      <c r="A5469" s="33"/>
      <c r="B5469" s="34"/>
      <c r="C5469" s="33"/>
      <c r="D5469" s="33"/>
      <c r="E5469" s="33"/>
      <c r="F5469" s="42"/>
      <c r="G5469" s="42"/>
      <c r="I5469">
        <f t="shared" si="512"/>
        <v>0</v>
      </c>
      <c r="J5469">
        <f t="shared" si="513"/>
        <v>0</v>
      </c>
      <c r="L5469" s="107"/>
      <c r="M5469" s="110"/>
      <c r="N5469" s="109"/>
      <c r="P5469" s="38">
        <f t="shared" si="510"/>
        <v>0</v>
      </c>
      <c r="Q5469" s="105">
        <f t="shared" si="515"/>
        <v>0</v>
      </c>
      <c r="R5469" s="38">
        <f t="shared" si="511"/>
        <v>0</v>
      </c>
      <c r="S5469" s="40" t="str">
        <f t="shared" si="514"/>
        <v/>
      </c>
    </row>
    <row r="5470" spans="1:19">
      <c r="A5470" s="33"/>
      <c r="B5470" s="34"/>
      <c r="C5470" s="33"/>
      <c r="D5470" s="33"/>
      <c r="E5470" s="33"/>
      <c r="F5470" s="42"/>
      <c r="G5470" s="42"/>
      <c r="I5470">
        <f t="shared" si="512"/>
        <v>0</v>
      </c>
      <c r="J5470">
        <f t="shared" si="513"/>
        <v>0</v>
      </c>
      <c r="L5470" s="107"/>
      <c r="M5470" s="110"/>
      <c r="N5470" s="109"/>
      <c r="P5470" s="38">
        <f t="shared" si="510"/>
        <v>0</v>
      </c>
      <c r="Q5470" s="105">
        <f t="shared" si="515"/>
        <v>0</v>
      </c>
      <c r="R5470" s="38">
        <f t="shared" si="511"/>
        <v>0</v>
      </c>
      <c r="S5470" s="40" t="str">
        <f t="shared" si="514"/>
        <v/>
      </c>
    </row>
    <row r="5471" spans="1:19">
      <c r="A5471" s="33"/>
      <c r="B5471" s="34"/>
      <c r="C5471" s="33"/>
      <c r="D5471" s="33"/>
      <c r="E5471" s="33"/>
      <c r="F5471" s="42"/>
      <c r="G5471" s="42"/>
      <c r="I5471">
        <f t="shared" si="512"/>
        <v>0</v>
      </c>
      <c r="J5471">
        <f t="shared" si="513"/>
        <v>0</v>
      </c>
      <c r="L5471" s="107"/>
      <c r="M5471" s="110"/>
      <c r="N5471" s="109"/>
      <c r="P5471" s="38">
        <f t="shared" si="510"/>
        <v>0</v>
      </c>
      <c r="Q5471" s="105">
        <f t="shared" si="515"/>
        <v>0</v>
      </c>
      <c r="R5471" s="38">
        <f t="shared" si="511"/>
        <v>0</v>
      </c>
      <c r="S5471" s="40" t="str">
        <f t="shared" si="514"/>
        <v/>
      </c>
    </row>
    <row r="5472" spans="1:19">
      <c r="A5472" s="33"/>
      <c r="B5472" s="34"/>
      <c r="C5472" s="33"/>
      <c r="D5472" s="33"/>
      <c r="E5472" s="33"/>
      <c r="F5472" s="42"/>
      <c r="G5472" s="42"/>
      <c r="I5472">
        <f t="shared" si="512"/>
        <v>0</v>
      </c>
      <c r="J5472">
        <f t="shared" si="513"/>
        <v>0</v>
      </c>
      <c r="L5472" s="107"/>
      <c r="M5472" s="110"/>
      <c r="N5472" s="109"/>
      <c r="P5472" s="38">
        <f t="shared" si="510"/>
        <v>0</v>
      </c>
      <c r="Q5472" s="105">
        <f t="shared" si="515"/>
        <v>0</v>
      </c>
      <c r="R5472" s="38">
        <f t="shared" si="511"/>
        <v>0</v>
      </c>
      <c r="S5472" s="40" t="str">
        <f t="shared" si="514"/>
        <v/>
      </c>
    </row>
    <row r="5473" spans="1:19">
      <c r="A5473" s="33"/>
      <c r="B5473" s="34"/>
      <c r="C5473" s="33"/>
      <c r="D5473" s="33"/>
      <c r="E5473" s="33"/>
      <c r="F5473" s="42"/>
      <c r="G5473" s="42"/>
      <c r="I5473">
        <f t="shared" si="512"/>
        <v>0</v>
      </c>
      <c r="J5473">
        <f t="shared" si="513"/>
        <v>0</v>
      </c>
      <c r="L5473" s="107"/>
      <c r="M5473" s="110"/>
      <c r="N5473" s="109"/>
      <c r="P5473" s="38">
        <f t="shared" si="510"/>
        <v>0</v>
      </c>
      <c r="Q5473" s="105">
        <f t="shared" si="515"/>
        <v>0</v>
      </c>
      <c r="R5473" s="38">
        <f t="shared" si="511"/>
        <v>0</v>
      </c>
      <c r="S5473" s="40" t="str">
        <f t="shared" si="514"/>
        <v/>
      </c>
    </row>
    <row r="5474" spans="1:19">
      <c r="A5474" s="33"/>
      <c r="B5474" s="34"/>
      <c r="C5474" s="33"/>
      <c r="D5474" s="33"/>
      <c r="E5474" s="33"/>
      <c r="F5474" s="42"/>
      <c r="G5474" s="42"/>
      <c r="I5474">
        <f t="shared" si="512"/>
        <v>0</v>
      </c>
      <c r="J5474">
        <f t="shared" si="513"/>
        <v>0</v>
      </c>
      <c r="L5474" s="107"/>
      <c r="M5474" s="110"/>
      <c r="N5474" s="109"/>
      <c r="P5474" s="38">
        <f t="shared" si="510"/>
        <v>0</v>
      </c>
      <c r="Q5474" s="105">
        <f t="shared" si="515"/>
        <v>0</v>
      </c>
      <c r="R5474" s="38">
        <f t="shared" si="511"/>
        <v>0</v>
      </c>
      <c r="S5474" s="40" t="str">
        <f t="shared" si="514"/>
        <v/>
      </c>
    </row>
    <row r="5475" spans="1:19">
      <c r="A5475" s="33"/>
      <c r="B5475" s="34"/>
      <c r="C5475" s="33"/>
      <c r="D5475" s="33"/>
      <c r="E5475" s="33"/>
      <c r="F5475" s="42"/>
      <c r="G5475" s="42"/>
      <c r="I5475">
        <f t="shared" si="512"/>
        <v>0</v>
      </c>
      <c r="J5475">
        <f t="shared" si="513"/>
        <v>0</v>
      </c>
      <c r="L5475" s="107"/>
      <c r="M5475" s="110"/>
      <c r="N5475" s="109"/>
      <c r="P5475" s="38">
        <f t="shared" si="510"/>
        <v>0</v>
      </c>
      <c r="Q5475" s="105">
        <f t="shared" si="515"/>
        <v>0</v>
      </c>
      <c r="R5475" s="38">
        <f t="shared" si="511"/>
        <v>0</v>
      </c>
      <c r="S5475" s="40" t="str">
        <f t="shared" si="514"/>
        <v/>
      </c>
    </row>
    <row r="5476" spans="1:19">
      <c r="A5476" s="33"/>
      <c r="B5476" s="34"/>
      <c r="C5476" s="33"/>
      <c r="D5476" s="33"/>
      <c r="E5476" s="33"/>
      <c r="F5476" s="42"/>
      <c r="G5476" s="42"/>
      <c r="I5476">
        <f t="shared" si="512"/>
        <v>0</v>
      </c>
      <c r="J5476">
        <f t="shared" si="513"/>
        <v>0</v>
      </c>
      <c r="L5476" s="107"/>
      <c r="M5476" s="110"/>
      <c r="N5476" s="109"/>
      <c r="P5476" s="38">
        <f t="shared" si="510"/>
        <v>0</v>
      </c>
      <c r="Q5476" s="105">
        <f t="shared" si="515"/>
        <v>0</v>
      </c>
      <c r="R5476" s="38">
        <f t="shared" si="511"/>
        <v>0</v>
      </c>
      <c r="S5476" s="40" t="str">
        <f t="shared" si="514"/>
        <v/>
      </c>
    </row>
    <row r="5477" spans="1:19">
      <c r="A5477" s="33"/>
      <c r="B5477" s="34"/>
      <c r="C5477" s="33"/>
      <c r="D5477" s="33"/>
      <c r="E5477" s="33"/>
      <c r="F5477" s="42"/>
      <c r="G5477" s="42"/>
      <c r="I5477">
        <f t="shared" si="512"/>
        <v>0</v>
      </c>
      <c r="J5477">
        <f t="shared" si="513"/>
        <v>0</v>
      </c>
      <c r="L5477" s="107"/>
      <c r="M5477" s="110"/>
      <c r="N5477" s="109"/>
      <c r="P5477" s="38">
        <f t="shared" si="510"/>
        <v>0</v>
      </c>
      <c r="Q5477" s="105">
        <f t="shared" si="515"/>
        <v>0</v>
      </c>
      <c r="R5477" s="38">
        <f t="shared" si="511"/>
        <v>0</v>
      </c>
      <c r="S5477" s="40" t="str">
        <f t="shared" si="514"/>
        <v/>
      </c>
    </row>
    <row r="5478" spans="1:19">
      <c r="A5478" s="33"/>
      <c r="B5478" s="34"/>
      <c r="C5478" s="33"/>
      <c r="D5478" s="33"/>
      <c r="E5478" s="33"/>
      <c r="F5478" s="42"/>
      <c r="G5478" s="42"/>
      <c r="I5478">
        <f t="shared" si="512"/>
        <v>0</v>
      </c>
      <c r="J5478">
        <f t="shared" si="513"/>
        <v>0</v>
      </c>
      <c r="L5478" s="107"/>
      <c r="M5478" s="110"/>
      <c r="N5478" s="109"/>
      <c r="P5478" s="38">
        <f t="shared" si="510"/>
        <v>0</v>
      </c>
      <c r="Q5478" s="105">
        <f t="shared" si="515"/>
        <v>0</v>
      </c>
      <c r="R5478" s="38">
        <f t="shared" si="511"/>
        <v>0</v>
      </c>
      <c r="S5478" s="40" t="str">
        <f t="shared" si="514"/>
        <v/>
      </c>
    </row>
    <row r="5479" spans="1:19">
      <c r="A5479" s="33"/>
      <c r="B5479" s="34"/>
      <c r="C5479" s="33"/>
      <c r="D5479" s="33"/>
      <c r="E5479" s="33"/>
      <c r="F5479" s="42"/>
      <c r="G5479" s="42"/>
      <c r="I5479">
        <f t="shared" si="512"/>
        <v>0</v>
      </c>
      <c r="J5479">
        <f t="shared" si="513"/>
        <v>0</v>
      </c>
      <c r="L5479" s="107"/>
      <c r="M5479" s="110"/>
      <c r="N5479" s="109"/>
      <c r="P5479" s="38">
        <f t="shared" si="510"/>
        <v>0</v>
      </c>
      <c r="Q5479" s="105">
        <f t="shared" si="515"/>
        <v>0</v>
      </c>
      <c r="R5479" s="38">
        <f t="shared" si="511"/>
        <v>0</v>
      </c>
      <c r="S5479" s="40" t="str">
        <f t="shared" si="514"/>
        <v/>
      </c>
    </row>
    <row r="5480" spans="1:19">
      <c r="A5480" s="33"/>
      <c r="B5480" s="34"/>
      <c r="C5480" s="33"/>
      <c r="D5480" s="33"/>
      <c r="E5480" s="33"/>
      <c r="F5480" s="42"/>
      <c r="G5480" s="42"/>
      <c r="I5480">
        <f t="shared" si="512"/>
        <v>0</v>
      </c>
      <c r="J5480">
        <f t="shared" si="513"/>
        <v>0</v>
      </c>
      <c r="L5480" s="107"/>
      <c r="M5480" s="110"/>
      <c r="N5480" s="109"/>
      <c r="P5480" s="38">
        <f t="shared" si="510"/>
        <v>0</v>
      </c>
      <c r="Q5480" s="105">
        <f t="shared" si="515"/>
        <v>0</v>
      </c>
      <c r="R5480" s="38">
        <f t="shared" si="511"/>
        <v>0</v>
      </c>
      <c r="S5480" s="40" t="str">
        <f t="shared" si="514"/>
        <v/>
      </c>
    </row>
    <row r="5481" spans="1:19">
      <c r="A5481" s="33"/>
      <c r="B5481" s="34"/>
      <c r="C5481" s="33"/>
      <c r="D5481" s="33"/>
      <c r="E5481" s="33"/>
      <c r="F5481" s="42"/>
      <c r="G5481" s="42"/>
      <c r="I5481">
        <f t="shared" si="512"/>
        <v>0</v>
      </c>
      <c r="J5481">
        <f t="shared" si="513"/>
        <v>0</v>
      </c>
      <c r="L5481" s="107"/>
      <c r="M5481" s="110"/>
      <c r="N5481" s="109"/>
      <c r="P5481" s="38">
        <f t="shared" si="510"/>
        <v>0</v>
      </c>
      <c r="Q5481" s="105">
        <f t="shared" si="515"/>
        <v>0</v>
      </c>
      <c r="R5481" s="38">
        <f t="shared" si="511"/>
        <v>0</v>
      </c>
      <c r="S5481" s="40" t="str">
        <f t="shared" si="514"/>
        <v/>
      </c>
    </row>
    <row r="5482" spans="1:19">
      <c r="A5482" s="33"/>
      <c r="B5482" s="34"/>
      <c r="C5482" s="33"/>
      <c r="D5482" s="33"/>
      <c r="E5482" s="33"/>
      <c r="F5482" s="42"/>
      <c r="G5482" s="42"/>
      <c r="I5482">
        <f t="shared" si="512"/>
        <v>0</v>
      </c>
      <c r="J5482">
        <f t="shared" si="513"/>
        <v>0</v>
      </c>
      <c r="L5482" s="107"/>
      <c r="M5482" s="110"/>
      <c r="N5482" s="109"/>
      <c r="P5482" s="38">
        <f t="shared" si="510"/>
        <v>0</v>
      </c>
      <c r="Q5482" s="105">
        <f t="shared" si="515"/>
        <v>0</v>
      </c>
      <c r="R5482" s="38">
        <f t="shared" si="511"/>
        <v>0</v>
      </c>
      <c r="S5482" s="40" t="str">
        <f t="shared" si="514"/>
        <v/>
      </c>
    </row>
    <row r="5483" spans="1:19">
      <c r="A5483" s="33"/>
      <c r="B5483" s="34"/>
      <c r="C5483" s="33"/>
      <c r="D5483" s="33"/>
      <c r="E5483" s="33"/>
      <c r="F5483" s="42"/>
      <c r="G5483" s="42"/>
      <c r="I5483">
        <f t="shared" si="512"/>
        <v>0</v>
      </c>
      <c r="J5483">
        <f t="shared" si="513"/>
        <v>0</v>
      </c>
      <c r="L5483" s="107"/>
      <c r="M5483" s="110"/>
      <c r="N5483" s="109"/>
      <c r="P5483" s="38">
        <f t="shared" si="510"/>
        <v>0</v>
      </c>
      <c r="Q5483" s="105">
        <f t="shared" si="515"/>
        <v>0</v>
      </c>
      <c r="R5483" s="38">
        <f t="shared" si="511"/>
        <v>0</v>
      </c>
      <c r="S5483" s="40" t="str">
        <f t="shared" si="514"/>
        <v/>
      </c>
    </row>
    <row r="5484" spans="1:19">
      <c r="A5484" s="33"/>
      <c r="B5484" s="34"/>
      <c r="C5484" s="33"/>
      <c r="D5484" s="33"/>
      <c r="E5484" s="33"/>
      <c r="F5484" s="42"/>
      <c r="G5484" s="42"/>
      <c r="I5484">
        <f t="shared" si="512"/>
        <v>0</v>
      </c>
      <c r="J5484">
        <f t="shared" si="513"/>
        <v>0</v>
      </c>
      <c r="L5484" s="107"/>
      <c r="M5484" s="110"/>
      <c r="N5484" s="109"/>
      <c r="P5484" s="38">
        <f t="shared" si="510"/>
        <v>0</v>
      </c>
      <c r="Q5484" s="105">
        <f t="shared" si="515"/>
        <v>0</v>
      </c>
      <c r="R5484" s="38">
        <f t="shared" si="511"/>
        <v>0</v>
      </c>
      <c r="S5484" s="40" t="str">
        <f t="shared" si="514"/>
        <v/>
      </c>
    </row>
    <row r="5485" spans="1:19">
      <c r="A5485" s="33"/>
      <c r="B5485" s="34"/>
      <c r="C5485" s="33"/>
      <c r="D5485" s="33"/>
      <c r="E5485" s="33"/>
      <c r="F5485" s="42"/>
      <c r="G5485" s="42"/>
      <c r="I5485">
        <f t="shared" si="512"/>
        <v>0</v>
      </c>
      <c r="J5485">
        <f t="shared" si="513"/>
        <v>0</v>
      </c>
      <c r="L5485" s="107"/>
      <c r="M5485" s="110"/>
      <c r="N5485" s="109"/>
      <c r="P5485" s="38">
        <f t="shared" si="510"/>
        <v>0</v>
      </c>
      <c r="Q5485" s="105">
        <f t="shared" si="515"/>
        <v>0</v>
      </c>
      <c r="R5485" s="38">
        <f t="shared" si="511"/>
        <v>0</v>
      </c>
      <c r="S5485" s="40" t="str">
        <f t="shared" si="514"/>
        <v/>
      </c>
    </row>
    <row r="5486" spans="1:19">
      <c r="A5486" s="33"/>
      <c r="B5486" s="34"/>
      <c r="C5486" s="33"/>
      <c r="D5486" s="33"/>
      <c r="E5486" s="33"/>
      <c r="F5486" s="42"/>
      <c r="G5486" s="42"/>
      <c r="I5486">
        <f t="shared" si="512"/>
        <v>0</v>
      </c>
      <c r="J5486">
        <f t="shared" si="513"/>
        <v>0</v>
      </c>
      <c r="L5486" s="107"/>
      <c r="M5486" s="110"/>
      <c r="N5486" s="109"/>
      <c r="P5486" s="38">
        <f t="shared" si="510"/>
        <v>0</v>
      </c>
      <c r="Q5486" s="105">
        <f t="shared" si="515"/>
        <v>0</v>
      </c>
      <c r="R5486" s="38">
        <f t="shared" si="511"/>
        <v>0</v>
      </c>
      <c r="S5486" s="40" t="str">
        <f t="shared" si="514"/>
        <v/>
      </c>
    </row>
    <row r="5487" spans="1:19">
      <c r="A5487" s="33"/>
      <c r="B5487" s="34"/>
      <c r="C5487" s="33"/>
      <c r="D5487" s="33"/>
      <c r="E5487" s="33"/>
      <c r="F5487" s="42"/>
      <c r="G5487" s="42"/>
      <c r="I5487">
        <f t="shared" si="512"/>
        <v>0</v>
      </c>
      <c r="J5487">
        <f t="shared" si="513"/>
        <v>0</v>
      </c>
      <c r="L5487" s="107"/>
      <c r="M5487" s="110"/>
      <c r="N5487" s="109"/>
      <c r="P5487" s="38">
        <f t="shared" si="510"/>
        <v>0</v>
      </c>
      <c r="Q5487" s="105">
        <f t="shared" si="515"/>
        <v>0</v>
      </c>
      <c r="R5487" s="38">
        <f t="shared" si="511"/>
        <v>0</v>
      </c>
      <c r="S5487" s="40" t="str">
        <f t="shared" si="514"/>
        <v/>
      </c>
    </row>
    <row r="5488" spans="1:19">
      <c r="A5488" s="33"/>
      <c r="B5488" s="34"/>
      <c r="C5488" s="33"/>
      <c r="D5488" s="33"/>
      <c r="E5488" s="33"/>
      <c r="F5488" s="42"/>
      <c r="G5488" s="42"/>
      <c r="I5488">
        <f t="shared" si="512"/>
        <v>0</v>
      </c>
      <c r="J5488">
        <f t="shared" si="513"/>
        <v>0</v>
      </c>
      <c r="L5488" s="107"/>
      <c r="M5488" s="110"/>
      <c r="N5488" s="109"/>
      <c r="P5488" s="38">
        <f t="shared" si="510"/>
        <v>0</v>
      </c>
      <c r="Q5488" s="105">
        <f t="shared" si="515"/>
        <v>0</v>
      </c>
      <c r="R5488" s="38">
        <f t="shared" si="511"/>
        <v>0</v>
      </c>
      <c r="S5488" s="40" t="str">
        <f t="shared" si="514"/>
        <v/>
      </c>
    </row>
    <row r="5489" spans="1:19">
      <c r="A5489" s="33"/>
      <c r="B5489" s="34"/>
      <c r="C5489" s="33"/>
      <c r="D5489" s="33"/>
      <c r="E5489" s="33"/>
      <c r="F5489" s="42"/>
      <c r="G5489" s="42"/>
      <c r="I5489">
        <f t="shared" si="512"/>
        <v>0</v>
      </c>
      <c r="J5489">
        <f t="shared" si="513"/>
        <v>0</v>
      </c>
      <c r="L5489" s="107"/>
      <c r="M5489" s="110"/>
      <c r="N5489" s="109"/>
      <c r="P5489" s="38">
        <f t="shared" si="510"/>
        <v>0</v>
      </c>
      <c r="Q5489" s="105">
        <f t="shared" si="515"/>
        <v>0</v>
      </c>
      <c r="R5489" s="38">
        <f t="shared" si="511"/>
        <v>0</v>
      </c>
      <c r="S5489" s="40" t="str">
        <f t="shared" si="514"/>
        <v/>
      </c>
    </row>
    <row r="5490" spans="1:19">
      <c r="A5490" s="33"/>
      <c r="B5490" s="34"/>
      <c r="C5490" s="33"/>
      <c r="D5490" s="33"/>
      <c r="E5490" s="33"/>
      <c r="F5490" s="42"/>
      <c r="G5490" s="42"/>
      <c r="I5490">
        <f t="shared" si="512"/>
        <v>0</v>
      </c>
      <c r="J5490">
        <f t="shared" si="513"/>
        <v>0</v>
      </c>
      <c r="L5490" s="107"/>
      <c r="M5490" s="110"/>
      <c r="N5490" s="109"/>
      <c r="P5490" s="38">
        <f t="shared" si="510"/>
        <v>0</v>
      </c>
      <c r="Q5490" s="105">
        <f t="shared" si="515"/>
        <v>0</v>
      </c>
      <c r="R5490" s="38">
        <f t="shared" si="511"/>
        <v>0</v>
      </c>
      <c r="S5490" s="40" t="str">
        <f t="shared" si="514"/>
        <v/>
      </c>
    </row>
    <row r="5491" spans="1:19">
      <c r="A5491" s="33"/>
      <c r="B5491" s="34"/>
      <c r="C5491" s="33"/>
      <c r="D5491" s="33"/>
      <c r="E5491" s="33"/>
      <c r="F5491" s="42"/>
      <c r="G5491" s="42"/>
      <c r="I5491">
        <f t="shared" si="512"/>
        <v>0</v>
      </c>
      <c r="J5491">
        <f t="shared" si="513"/>
        <v>0</v>
      </c>
      <c r="L5491" s="107"/>
      <c r="M5491" s="110"/>
      <c r="N5491" s="109"/>
      <c r="P5491" s="38">
        <f t="shared" si="510"/>
        <v>0</v>
      </c>
      <c r="Q5491" s="105">
        <f t="shared" si="515"/>
        <v>0</v>
      </c>
      <c r="R5491" s="38">
        <f t="shared" si="511"/>
        <v>0</v>
      </c>
      <c r="S5491" s="40" t="str">
        <f t="shared" si="514"/>
        <v/>
      </c>
    </row>
    <row r="5492" spans="1:19">
      <c r="A5492" s="33"/>
      <c r="B5492" s="34"/>
      <c r="C5492" s="33"/>
      <c r="D5492" s="33"/>
      <c r="E5492" s="33"/>
      <c r="F5492" s="42"/>
      <c r="G5492" s="42"/>
      <c r="I5492">
        <f t="shared" si="512"/>
        <v>0</v>
      </c>
      <c r="J5492">
        <f t="shared" si="513"/>
        <v>0</v>
      </c>
      <c r="L5492" s="107"/>
      <c r="M5492" s="110"/>
      <c r="N5492" s="109"/>
      <c r="P5492" s="38">
        <f t="shared" si="510"/>
        <v>0</v>
      </c>
      <c r="Q5492" s="105">
        <f t="shared" si="515"/>
        <v>0</v>
      </c>
      <c r="R5492" s="38">
        <f t="shared" si="511"/>
        <v>0</v>
      </c>
      <c r="S5492" s="40" t="str">
        <f t="shared" si="514"/>
        <v/>
      </c>
    </row>
    <row r="5493" spans="1:19">
      <c r="A5493" s="33"/>
      <c r="B5493" s="34"/>
      <c r="C5493" s="33"/>
      <c r="D5493" s="33"/>
      <c r="E5493" s="33"/>
      <c r="F5493" s="42"/>
      <c r="G5493" s="42"/>
      <c r="I5493">
        <f t="shared" si="512"/>
        <v>0</v>
      </c>
      <c r="J5493">
        <f t="shared" si="513"/>
        <v>0</v>
      </c>
      <c r="L5493" s="107"/>
      <c r="M5493" s="110"/>
      <c r="N5493" s="109"/>
      <c r="P5493" s="38">
        <f t="shared" si="510"/>
        <v>0</v>
      </c>
      <c r="Q5493" s="105">
        <f t="shared" si="515"/>
        <v>0</v>
      </c>
      <c r="R5493" s="38">
        <f t="shared" si="511"/>
        <v>0</v>
      </c>
      <c r="S5493" s="40" t="str">
        <f t="shared" si="514"/>
        <v/>
      </c>
    </row>
    <row r="5494" spans="1:19">
      <c r="A5494" s="33"/>
      <c r="B5494" s="34"/>
      <c r="C5494" s="33"/>
      <c r="D5494" s="33"/>
      <c r="E5494" s="33"/>
      <c r="F5494" s="42"/>
      <c r="G5494" s="42"/>
      <c r="I5494">
        <f t="shared" si="512"/>
        <v>0</v>
      </c>
      <c r="J5494">
        <f t="shared" si="513"/>
        <v>0</v>
      </c>
      <c r="L5494" s="107"/>
      <c r="M5494" s="110"/>
      <c r="N5494" s="109"/>
      <c r="P5494" s="38">
        <f t="shared" si="510"/>
        <v>0</v>
      </c>
      <c r="Q5494" s="105">
        <f t="shared" si="515"/>
        <v>0</v>
      </c>
      <c r="R5494" s="38">
        <f t="shared" si="511"/>
        <v>0</v>
      </c>
      <c r="S5494" s="40" t="str">
        <f t="shared" si="514"/>
        <v/>
      </c>
    </row>
    <row r="5495" spans="1:19">
      <c r="A5495" s="33"/>
      <c r="B5495" s="34"/>
      <c r="C5495" s="33"/>
      <c r="D5495" s="33"/>
      <c r="E5495" s="33"/>
      <c r="F5495" s="42"/>
      <c r="G5495" s="42"/>
      <c r="I5495">
        <f t="shared" si="512"/>
        <v>0</v>
      </c>
      <c r="J5495">
        <f t="shared" si="513"/>
        <v>0</v>
      </c>
      <c r="L5495" s="107"/>
      <c r="M5495" s="110"/>
      <c r="N5495" s="109"/>
      <c r="P5495" s="38">
        <f t="shared" ref="P5495:P5558" si="516">I5495*L5495/1000</f>
        <v>0</v>
      </c>
      <c r="Q5495" s="105">
        <f t="shared" si="515"/>
        <v>0</v>
      </c>
      <c r="R5495" s="38">
        <f t="shared" ref="R5495:R5558" si="517">J5495*N5495/1000</f>
        <v>0</v>
      </c>
      <c r="S5495" s="40" t="str">
        <f t="shared" si="514"/>
        <v/>
      </c>
    </row>
    <row r="5496" spans="1:19">
      <c r="A5496" s="33"/>
      <c r="B5496" s="34"/>
      <c r="C5496" s="33"/>
      <c r="D5496" s="33"/>
      <c r="E5496" s="33"/>
      <c r="F5496" s="42"/>
      <c r="G5496" s="42"/>
      <c r="I5496">
        <f t="shared" ref="I5496:I5559" si="518">IF(OR(E5496="R",E5496="E"),D5496,IF(D5496&gt;=E5496,D5496-E5496,0))</f>
        <v>0</v>
      </c>
      <c r="J5496">
        <f t="shared" ref="J5496:J5559" si="519">IF(OR(E5496="R",E5496="E"),0,IF(E5496&gt;D5496,E5496-D5496,0))</f>
        <v>0</v>
      </c>
      <c r="L5496" s="107"/>
      <c r="M5496" s="110"/>
      <c r="N5496" s="109"/>
      <c r="P5496" s="38">
        <f t="shared" si="516"/>
        <v>0</v>
      </c>
      <c r="Q5496" s="105">
        <f t="shared" si="515"/>
        <v>0</v>
      </c>
      <c r="R5496" s="38">
        <f t="shared" si="517"/>
        <v>0</v>
      </c>
      <c r="S5496" s="40" t="str">
        <f t="shared" si="514"/>
        <v/>
      </c>
    </row>
    <row r="5497" spans="1:19">
      <c r="A5497" s="33"/>
      <c r="B5497" s="34"/>
      <c r="C5497" s="33"/>
      <c r="D5497" s="33"/>
      <c r="E5497" s="33"/>
      <c r="F5497" s="42"/>
      <c r="G5497" s="42"/>
      <c r="I5497">
        <f t="shared" si="518"/>
        <v>0</v>
      </c>
      <c r="J5497">
        <f t="shared" si="519"/>
        <v>0</v>
      </c>
      <c r="L5497" s="107"/>
      <c r="M5497" s="110"/>
      <c r="N5497" s="109"/>
      <c r="P5497" s="38">
        <f t="shared" si="516"/>
        <v>0</v>
      </c>
      <c r="Q5497" s="105">
        <f t="shared" si="515"/>
        <v>0</v>
      </c>
      <c r="R5497" s="38">
        <f t="shared" si="517"/>
        <v>0</v>
      </c>
      <c r="S5497" s="40" t="str">
        <f t="shared" si="514"/>
        <v/>
      </c>
    </row>
    <row r="5498" spans="1:19">
      <c r="A5498" s="33"/>
      <c r="B5498" s="34"/>
      <c r="C5498" s="33"/>
      <c r="D5498" s="33"/>
      <c r="E5498" s="33"/>
      <c r="F5498" s="42"/>
      <c r="G5498" s="42"/>
      <c r="I5498">
        <f t="shared" si="518"/>
        <v>0</v>
      </c>
      <c r="J5498">
        <f t="shared" si="519"/>
        <v>0</v>
      </c>
      <c r="L5498" s="107"/>
      <c r="M5498" s="110"/>
      <c r="N5498" s="109"/>
      <c r="P5498" s="38">
        <f t="shared" si="516"/>
        <v>0</v>
      </c>
      <c r="Q5498" s="105">
        <f t="shared" si="515"/>
        <v>0</v>
      </c>
      <c r="R5498" s="38">
        <f t="shared" si="517"/>
        <v>0</v>
      </c>
      <c r="S5498" s="40" t="str">
        <f t="shared" si="514"/>
        <v/>
      </c>
    </row>
    <row r="5499" spans="1:19">
      <c r="A5499" s="33"/>
      <c r="B5499" s="34"/>
      <c r="C5499" s="33"/>
      <c r="D5499" s="33"/>
      <c r="E5499" s="33"/>
      <c r="F5499" s="42"/>
      <c r="G5499" s="42"/>
      <c r="I5499">
        <f t="shared" si="518"/>
        <v>0</v>
      </c>
      <c r="J5499">
        <f t="shared" si="519"/>
        <v>0</v>
      </c>
      <c r="L5499" s="107"/>
      <c r="M5499" s="110"/>
      <c r="N5499" s="109"/>
      <c r="P5499" s="38">
        <f t="shared" si="516"/>
        <v>0</v>
      </c>
      <c r="Q5499" s="105">
        <f t="shared" si="515"/>
        <v>0</v>
      </c>
      <c r="R5499" s="38">
        <f t="shared" si="517"/>
        <v>0</v>
      </c>
      <c r="S5499" s="40" t="str">
        <f t="shared" si="514"/>
        <v/>
      </c>
    </row>
    <row r="5500" spans="1:19">
      <c r="A5500" s="33"/>
      <c r="B5500" s="34"/>
      <c r="C5500" s="33"/>
      <c r="D5500" s="33"/>
      <c r="E5500" s="33"/>
      <c r="F5500" s="42"/>
      <c r="G5500" s="42"/>
      <c r="I5500">
        <f t="shared" si="518"/>
        <v>0</v>
      </c>
      <c r="J5500">
        <f t="shared" si="519"/>
        <v>0</v>
      </c>
      <c r="L5500" s="107"/>
      <c r="M5500" s="110"/>
      <c r="N5500" s="109"/>
      <c r="P5500" s="38">
        <f t="shared" si="516"/>
        <v>0</v>
      </c>
      <c r="Q5500" s="105">
        <f t="shared" si="515"/>
        <v>0</v>
      </c>
      <c r="R5500" s="38">
        <f t="shared" si="517"/>
        <v>0</v>
      </c>
      <c r="S5500" s="40" t="str">
        <f t="shared" si="514"/>
        <v/>
      </c>
    </row>
    <row r="5501" spans="1:19">
      <c r="A5501" s="33"/>
      <c r="B5501" s="34"/>
      <c r="C5501" s="33"/>
      <c r="D5501" s="33"/>
      <c r="E5501" s="33"/>
      <c r="F5501" s="42"/>
      <c r="G5501" s="42"/>
      <c r="I5501">
        <f t="shared" si="518"/>
        <v>0</v>
      </c>
      <c r="J5501">
        <f t="shared" si="519"/>
        <v>0</v>
      </c>
      <c r="L5501" s="107"/>
      <c r="M5501" s="110"/>
      <c r="N5501" s="109"/>
      <c r="P5501" s="38">
        <f t="shared" si="516"/>
        <v>0</v>
      </c>
      <c r="Q5501" s="105">
        <f t="shared" si="515"/>
        <v>0</v>
      </c>
      <c r="R5501" s="38">
        <f t="shared" si="517"/>
        <v>0</v>
      </c>
      <c r="S5501" s="40" t="str">
        <f t="shared" si="514"/>
        <v/>
      </c>
    </row>
    <row r="5502" spans="1:19">
      <c r="A5502" s="33"/>
      <c r="B5502" s="34"/>
      <c r="C5502" s="33"/>
      <c r="D5502" s="33"/>
      <c r="E5502" s="33"/>
      <c r="F5502" s="42"/>
      <c r="G5502" s="42"/>
      <c r="I5502">
        <f t="shared" si="518"/>
        <v>0</v>
      </c>
      <c r="J5502">
        <f t="shared" si="519"/>
        <v>0</v>
      </c>
      <c r="L5502" s="107"/>
      <c r="M5502" s="110"/>
      <c r="N5502" s="109"/>
      <c r="P5502" s="38">
        <f t="shared" si="516"/>
        <v>0</v>
      </c>
      <c r="Q5502" s="105">
        <f t="shared" si="515"/>
        <v>0</v>
      </c>
      <c r="R5502" s="38">
        <f t="shared" si="517"/>
        <v>0</v>
      </c>
      <c r="S5502" s="40" t="str">
        <f t="shared" si="514"/>
        <v/>
      </c>
    </row>
    <row r="5503" spans="1:19">
      <c r="A5503" s="33"/>
      <c r="B5503" s="34"/>
      <c r="C5503" s="33"/>
      <c r="D5503" s="33"/>
      <c r="E5503" s="33"/>
      <c r="F5503" s="42"/>
      <c r="G5503" s="42"/>
      <c r="I5503">
        <f t="shared" si="518"/>
        <v>0</v>
      </c>
      <c r="J5503">
        <f t="shared" si="519"/>
        <v>0</v>
      </c>
      <c r="L5503" s="107"/>
      <c r="M5503" s="110"/>
      <c r="N5503" s="109"/>
      <c r="P5503" s="38">
        <f t="shared" si="516"/>
        <v>0</v>
      </c>
      <c r="Q5503" s="105">
        <f t="shared" si="515"/>
        <v>0</v>
      </c>
      <c r="R5503" s="38">
        <f t="shared" si="517"/>
        <v>0</v>
      </c>
      <c r="S5503" s="40" t="str">
        <f t="shared" si="514"/>
        <v/>
      </c>
    </row>
    <row r="5504" spans="1:19">
      <c r="A5504" s="33"/>
      <c r="B5504" s="34"/>
      <c r="C5504" s="33"/>
      <c r="D5504" s="33"/>
      <c r="E5504" s="33"/>
      <c r="F5504" s="42"/>
      <c r="G5504" s="42"/>
      <c r="I5504">
        <f t="shared" si="518"/>
        <v>0</v>
      </c>
      <c r="J5504">
        <f t="shared" si="519"/>
        <v>0</v>
      </c>
      <c r="L5504" s="107"/>
      <c r="M5504" s="110"/>
      <c r="N5504" s="109"/>
      <c r="P5504" s="38">
        <f t="shared" si="516"/>
        <v>0</v>
      </c>
      <c r="Q5504" s="105">
        <f t="shared" si="515"/>
        <v>0</v>
      </c>
      <c r="R5504" s="38">
        <f t="shared" si="517"/>
        <v>0</v>
      </c>
      <c r="S5504" s="40" t="str">
        <f t="shared" si="514"/>
        <v/>
      </c>
    </row>
    <row r="5505" spans="1:19">
      <c r="A5505" s="33"/>
      <c r="B5505" s="34"/>
      <c r="C5505" s="33"/>
      <c r="D5505" s="33"/>
      <c r="E5505" s="33"/>
      <c r="F5505" s="42"/>
      <c r="G5505" s="42"/>
      <c r="I5505">
        <f t="shared" si="518"/>
        <v>0</v>
      </c>
      <c r="J5505">
        <f t="shared" si="519"/>
        <v>0</v>
      </c>
      <c r="L5505" s="107"/>
      <c r="M5505" s="110"/>
      <c r="N5505" s="109"/>
      <c r="P5505" s="38">
        <f t="shared" si="516"/>
        <v>0</v>
      </c>
      <c r="Q5505" s="105">
        <f t="shared" si="515"/>
        <v>0</v>
      </c>
      <c r="R5505" s="38">
        <f t="shared" si="517"/>
        <v>0</v>
      </c>
      <c r="S5505" s="40" t="str">
        <f t="shared" si="514"/>
        <v/>
      </c>
    </row>
    <row r="5506" spans="1:19">
      <c r="A5506" s="33"/>
      <c r="B5506" s="34"/>
      <c r="C5506" s="33"/>
      <c r="D5506" s="33"/>
      <c r="E5506" s="33"/>
      <c r="F5506" s="42"/>
      <c r="G5506" s="42"/>
      <c r="I5506">
        <f t="shared" si="518"/>
        <v>0</v>
      </c>
      <c r="J5506">
        <f t="shared" si="519"/>
        <v>0</v>
      </c>
      <c r="L5506" s="107"/>
      <c r="M5506" s="110"/>
      <c r="N5506" s="109"/>
      <c r="P5506" s="38">
        <f t="shared" si="516"/>
        <v>0</v>
      </c>
      <c r="Q5506" s="105">
        <f t="shared" si="515"/>
        <v>0</v>
      </c>
      <c r="R5506" s="38">
        <f t="shared" si="517"/>
        <v>0</v>
      </c>
      <c r="S5506" s="40" t="str">
        <f t="shared" si="514"/>
        <v/>
      </c>
    </row>
    <row r="5507" spans="1:19">
      <c r="A5507" s="33"/>
      <c r="B5507" s="34"/>
      <c r="C5507" s="33"/>
      <c r="D5507" s="33"/>
      <c r="E5507" s="33"/>
      <c r="F5507" s="42"/>
      <c r="G5507" s="42"/>
      <c r="I5507">
        <f t="shared" si="518"/>
        <v>0</v>
      </c>
      <c r="J5507">
        <f t="shared" si="519"/>
        <v>0</v>
      </c>
      <c r="L5507" s="107"/>
      <c r="M5507" s="110"/>
      <c r="N5507" s="109"/>
      <c r="P5507" s="38">
        <f t="shared" si="516"/>
        <v>0</v>
      </c>
      <c r="Q5507" s="105">
        <f t="shared" si="515"/>
        <v>0</v>
      </c>
      <c r="R5507" s="38">
        <f t="shared" si="517"/>
        <v>0</v>
      </c>
      <c r="S5507" s="40" t="str">
        <f t="shared" si="514"/>
        <v/>
      </c>
    </row>
    <row r="5508" spans="1:19">
      <c r="A5508" s="33"/>
      <c r="B5508" s="34"/>
      <c r="C5508" s="33"/>
      <c r="D5508" s="33"/>
      <c r="E5508" s="33"/>
      <c r="F5508" s="42"/>
      <c r="G5508" s="42"/>
      <c r="I5508">
        <f t="shared" si="518"/>
        <v>0</v>
      </c>
      <c r="J5508">
        <f t="shared" si="519"/>
        <v>0</v>
      </c>
      <c r="L5508" s="107"/>
      <c r="M5508" s="110"/>
      <c r="N5508" s="109"/>
      <c r="P5508" s="38">
        <f t="shared" si="516"/>
        <v>0</v>
      </c>
      <c r="Q5508" s="105">
        <f t="shared" si="515"/>
        <v>0</v>
      </c>
      <c r="R5508" s="38">
        <f t="shared" si="517"/>
        <v>0</v>
      </c>
      <c r="S5508" s="40" t="str">
        <f t="shared" si="514"/>
        <v/>
      </c>
    </row>
    <row r="5509" spans="1:19">
      <c r="A5509" s="33"/>
      <c r="B5509" s="34"/>
      <c r="C5509" s="33"/>
      <c r="D5509" s="33"/>
      <c r="E5509" s="33"/>
      <c r="F5509" s="42"/>
      <c r="G5509" s="42"/>
      <c r="I5509">
        <f t="shared" si="518"/>
        <v>0</v>
      </c>
      <c r="J5509">
        <f t="shared" si="519"/>
        <v>0</v>
      </c>
      <c r="L5509" s="107"/>
      <c r="M5509" s="110"/>
      <c r="N5509" s="109"/>
      <c r="P5509" s="38">
        <f t="shared" si="516"/>
        <v>0</v>
      </c>
      <c r="Q5509" s="105">
        <f t="shared" si="515"/>
        <v>0</v>
      </c>
      <c r="R5509" s="38">
        <f t="shared" si="517"/>
        <v>0</v>
      </c>
      <c r="S5509" s="40" t="str">
        <f t="shared" si="514"/>
        <v/>
      </c>
    </row>
    <row r="5510" spans="1:19">
      <c r="A5510" s="33"/>
      <c r="B5510" s="34"/>
      <c r="C5510" s="33"/>
      <c r="D5510" s="33"/>
      <c r="E5510" s="33"/>
      <c r="F5510" s="42"/>
      <c r="G5510" s="42"/>
      <c r="I5510">
        <f t="shared" si="518"/>
        <v>0</v>
      </c>
      <c r="J5510">
        <f t="shared" si="519"/>
        <v>0</v>
      </c>
      <c r="L5510" s="107"/>
      <c r="M5510" s="110"/>
      <c r="N5510" s="109"/>
      <c r="P5510" s="38">
        <f t="shared" si="516"/>
        <v>0</v>
      </c>
      <c r="Q5510" s="105">
        <f t="shared" si="515"/>
        <v>0</v>
      </c>
      <c r="R5510" s="38">
        <f t="shared" si="517"/>
        <v>0</v>
      </c>
      <c r="S5510" s="40" t="str">
        <f t="shared" si="514"/>
        <v/>
      </c>
    </row>
    <row r="5511" spans="1:19">
      <c r="A5511" s="33"/>
      <c r="B5511" s="34"/>
      <c r="C5511" s="33"/>
      <c r="D5511" s="33"/>
      <c r="E5511" s="33"/>
      <c r="F5511" s="42"/>
      <c r="G5511" s="42"/>
      <c r="I5511">
        <f t="shared" si="518"/>
        <v>0</v>
      </c>
      <c r="J5511">
        <f t="shared" si="519"/>
        <v>0</v>
      </c>
      <c r="L5511" s="107"/>
      <c r="M5511" s="110"/>
      <c r="N5511" s="109"/>
      <c r="P5511" s="38">
        <f t="shared" si="516"/>
        <v>0</v>
      </c>
      <c r="Q5511" s="105">
        <f t="shared" si="515"/>
        <v>0</v>
      </c>
      <c r="R5511" s="38">
        <f t="shared" si="517"/>
        <v>0</v>
      </c>
      <c r="S5511" s="40" t="str">
        <f t="shared" ref="S5511:S5574" si="520">IF(C5511=1,SUM(R5511:R5534)-SUM(P5511:P5534),"")</f>
        <v/>
      </c>
    </row>
    <row r="5512" spans="1:19">
      <c r="A5512" s="33"/>
      <c r="B5512" s="34"/>
      <c r="C5512" s="33"/>
      <c r="D5512" s="33"/>
      <c r="E5512" s="33"/>
      <c r="F5512" s="42"/>
      <c r="G5512" s="42"/>
      <c r="I5512">
        <f t="shared" si="518"/>
        <v>0</v>
      </c>
      <c r="J5512">
        <f t="shared" si="519"/>
        <v>0</v>
      </c>
      <c r="L5512" s="107"/>
      <c r="M5512" s="110"/>
      <c r="N5512" s="109"/>
      <c r="P5512" s="38">
        <f t="shared" si="516"/>
        <v>0</v>
      </c>
      <c r="Q5512" s="105">
        <f t="shared" ref="Q5512:Q5575" si="521">I5512*M5512/1000</f>
        <v>0</v>
      </c>
      <c r="R5512" s="38">
        <f t="shared" si="517"/>
        <v>0</v>
      </c>
      <c r="S5512" s="40" t="str">
        <f t="shared" si="520"/>
        <v/>
      </c>
    </row>
    <row r="5513" spans="1:19">
      <c r="A5513" s="33"/>
      <c r="B5513" s="34"/>
      <c r="C5513" s="33"/>
      <c r="D5513" s="33"/>
      <c r="E5513" s="33"/>
      <c r="F5513" s="42"/>
      <c r="G5513" s="42"/>
      <c r="I5513">
        <f t="shared" si="518"/>
        <v>0</v>
      </c>
      <c r="J5513">
        <f t="shared" si="519"/>
        <v>0</v>
      </c>
      <c r="L5513" s="107"/>
      <c r="M5513" s="110"/>
      <c r="N5513" s="109"/>
      <c r="P5513" s="38">
        <f t="shared" si="516"/>
        <v>0</v>
      </c>
      <c r="Q5513" s="105">
        <f t="shared" si="521"/>
        <v>0</v>
      </c>
      <c r="R5513" s="38">
        <f t="shared" si="517"/>
        <v>0</v>
      </c>
      <c r="S5513" s="40" t="str">
        <f t="shared" si="520"/>
        <v/>
      </c>
    </row>
    <row r="5514" spans="1:19">
      <c r="A5514" s="33"/>
      <c r="B5514" s="34"/>
      <c r="C5514" s="33"/>
      <c r="D5514" s="33"/>
      <c r="E5514" s="33"/>
      <c r="F5514" s="42"/>
      <c r="G5514" s="42"/>
      <c r="I5514">
        <f t="shared" si="518"/>
        <v>0</v>
      </c>
      <c r="J5514">
        <f t="shared" si="519"/>
        <v>0</v>
      </c>
      <c r="L5514" s="107"/>
      <c r="M5514" s="110"/>
      <c r="N5514" s="109"/>
      <c r="P5514" s="38">
        <f t="shared" si="516"/>
        <v>0</v>
      </c>
      <c r="Q5514" s="105">
        <f t="shared" si="521"/>
        <v>0</v>
      </c>
      <c r="R5514" s="38">
        <f t="shared" si="517"/>
        <v>0</v>
      </c>
      <c r="S5514" s="40" t="str">
        <f t="shared" si="520"/>
        <v/>
      </c>
    </row>
    <row r="5515" spans="1:19">
      <c r="A5515" s="33"/>
      <c r="B5515" s="34"/>
      <c r="C5515" s="33"/>
      <c r="D5515" s="33"/>
      <c r="E5515" s="33"/>
      <c r="F5515" s="42"/>
      <c r="G5515" s="42"/>
      <c r="I5515">
        <f t="shared" si="518"/>
        <v>0</v>
      </c>
      <c r="J5515">
        <f t="shared" si="519"/>
        <v>0</v>
      </c>
      <c r="L5515" s="107"/>
      <c r="M5515" s="110"/>
      <c r="N5515" s="109"/>
      <c r="P5515" s="38">
        <f t="shared" si="516"/>
        <v>0</v>
      </c>
      <c r="Q5515" s="105">
        <f t="shared" si="521"/>
        <v>0</v>
      </c>
      <c r="R5515" s="38">
        <f t="shared" si="517"/>
        <v>0</v>
      </c>
      <c r="S5515" s="40" t="str">
        <f t="shared" si="520"/>
        <v/>
      </c>
    </row>
    <row r="5516" spans="1:19">
      <c r="A5516" s="33"/>
      <c r="B5516" s="34"/>
      <c r="C5516" s="33"/>
      <c r="D5516" s="33"/>
      <c r="E5516" s="33"/>
      <c r="F5516" s="42"/>
      <c r="G5516" s="42"/>
      <c r="I5516">
        <f t="shared" si="518"/>
        <v>0</v>
      </c>
      <c r="J5516">
        <f t="shared" si="519"/>
        <v>0</v>
      </c>
      <c r="L5516" s="107"/>
      <c r="M5516" s="110"/>
      <c r="N5516" s="109"/>
      <c r="P5516" s="38">
        <f t="shared" si="516"/>
        <v>0</v>
      </c>
      <c r="Q5516" s="105">
        <f t="shared" si="521"/>
        <v>0</v>
      </c>
      <c r="R5516" s="38">
        <f t="shared" si="517"/>
        <v>0</v>
      </c>
      <c r="S5516" s="40" t="str">
        <f t="shared" si="520"/>
        <v/>
      </c>
    </row>
    <row r="5517" spans="1:19">
      <c r="A5517" s="33"/>
      <c r="B5517" s="34"/>
      <c r="C5517" s="33"/>
      <c r="D5517" s="33"/>
      <c r="E5517" s="33"/>
      <c r="F5517" s="42"/>
      <c r="G5517" s="42"/>
      <c r="I5517">
        <f t="shared" si="518"/>
        <v>0</v>
      </c>
      <c r="J5517">
        <f t="shared" si="519"/>
        <v>0</v>
      </c>
      <c r="L5517" s="107"/>
      <c r="M5517" s="110"/>
      <c r="N5517" s="109"/>
      <c r="P5517" s="38">
        <f t="shared" si="516"/>
        <v>0</v>
      </c>
      <c r="Q5517" s="105">
        <f t="shared" si="521"/>
        <v>0</v>
      </c>
      <c r="R5517" s="38">
        <f t="shared" si="517"/>
        <v>0</v>
      </c>
      <c r="S5517" s="40" t="str">
        <f t="shared" si="520"/>
        <v/>
      </c>
    </row>
    <row r="5518" spans="1:19">
      <c r="A5518" s="33"/>
      <c r="B5518" s="34"/>
      <c r="C5518" s="33"/>
      <c r="D5518" s="33"/>
      <c r="E5518" s="33"/>
      <c r="F5518" s="42"/>
      <c r="G5518" s="42"/>
      <c r="I5518">
        <f t="shared" si="518"/>
        <v>0</v>
      </c>
      <c r="J5518">
        <f t="shared" si="519"/>
        <v>0</v>
      </c>
      <c r="L5518" s="107"/>
      <c r="M5518" s="110"/>
      <c r="N5518" s="109"/>
      <c r="P5518" s="38">
        <f t="shared" si="516"/>
        <v>0</v>
      </c>
      <c r="Q5518" s="105">
        <f t="shared" si="521"/>
        <v>0</v>
      </c>
      <c r="R5518" s="38">
        <f t="shared" si="517"/>
        <v>0</v>
      </c>
      <c r="S5518" s="40" t="str">
        <f t="shared" si="520"/>
        <v/>
      </c>
    </row>
    <row r="5519" spans="1:19">
      <c r="A5519" s="33"/>
      <c r="B5519" s="34"/>
      <c r="C5519" s="33"/>
      <c r="D5519" s="33"/>
      <c r="E5519" s="33"/>
      <c r="F5519" s="42"/>
      <c r="G5519" s="42"/>
      <c r="I5519">
        <f t="shared" si="518"/>
        <v>0</v>
      </c>
      <c r="J5519">
        <f t="shared" si="519"/>
        <v>0</v>
      </c>
      <c r="L5519" s="107"/>
      <c r="M5519" s="110"/>
      <c r="N5519" s="109"/>
      <c r="P5519" s="38">
        <f t="shared" si="516"/>
        <v>0</v>
      </c>
      <c r="Q5519" s="105">
        <f t="shared" si="521"/>
        <v>0</v>
      </c>
      <c r="R5519" s="38">
        <f t="shared" si="517"/>
        <v>0</v>
      </c>
      <c r="S5519" s="40" t="str">
        <f t="shared" si="520"/>
        <v/>
      </c>
    </row>
    <row r="5520" spans="1:19">
      <c r="A5520" s="33"/>
      <c r="B5520" s="34"/>
      <c r="C5520" s="33"/>
      <c r="D5520" s="33"/>
      <c r="E5520" s="33"/>
      <c r="F5520" s="42"/>
      <c r="G5520" s="42"/>
      <c r="I5520">
        <f t="shared" si="518"/>
        <v>0</v>
      </c>
      <c r="J5520">
        <f t="shared" si="519"/>
        <v>0</v>
      </c>
      <c r="L5520" s="107"/>
      <c r="M5520" s="110"/>
      <c r="N5520" s="109"/>
      <c r="P5520" s="38">
        <f t="shared" si="516"/>
        <v>0</v>
      </c>
      <c r="Q5520" s="105">
        <f t="shared" si="521"/>
        <v>0</v>
      </c>
      <c r="R5520" s="38">
        <f t="shared" si="517"/>
        <v>0</v>
      </c>
      <c r="S5520" s="40" t="str">
        <f t="shared" si="520"/>
        <v/>
      </c>
    </row>
    <row r="5521" spans="1:19">
      <c r="A5521" s="33"/>
      <c r="B5521" s="34"/>
      <c r="C5521" s="33"/>
      <c r="D5521" s="33"/>
      <c r="E5521" s="33"/>
      <c r="F5521" s="42"/>
      <c r="G5521" s="42"/>
      <c r="I5521">
        <f t="shared" si="518"/>
        <v>0</v>
      </c>
      <c r="J5521">
        <f t="shared" si="519"/>
        <v>0</v>
      </c>
      <c r="L5521" s="107"/>
      <c r="M5521" s="110"/>
      <c r="N5521" s="109"/>
      <c r="P5521" s="38">
        <f t="shared" si="516"/>
        <v>0</v>
      </c>
      <c r="Q5521" s="105">
        <f t="shared" si="521"/>
        <v>0</v>
      </c>
      <c r="R5521" s="38">
        <f t="shared" si="517"/>
        <v>0</v>
      </c>
      <c r="S5521" s="40" t="str">
        <f t="shared" si="520"/>
        <v/>
      </c>
    </row>
    <row r="5522" spans="1:19">
      <c r="A5522" s="33"/>
      <c r="B5522" s="34"/>
      <c r="C5522" s="33"/>
      <c r="D5522" s="33"/>
      <c r="E5522" s="33"/>
      <c r="F5522" s="42"/>
      <c r="G5522" s="42"/>
      <c r="I5522">
        <f t="shared" si="518"/>
        <v>0</v>
      </c>
      <c r="J5522">
        <f t="shared" si="519"/>
        <v>0</v>
      </c>
      <c r="L5522" s="107"/>
      <c r="M5522" s="110"/>
      <c r="N5522" s="109"/>
      <c r="P5522" s="38">
        <f t="shared" si="516"/>
        <v>0</v>
      </c>
      <c r="Q5522" s="105">
        <f t="shared" si="521"/>
        <v>0</v>
      </c>
      <c r="R5522" s="38">
        <f t="shared" si="517"/>
        <v>0</v>
      </c>
      <c r="S5522" s="40" t="str">
        <f t="shared" si="520"/>
        <v/>
      </c>
    </row>
    <row r="5523" spans="1:19">
      <c r="A5523" s="33"/>
      <c r="B5523" s="34"/>
      <c r="C5523" s="33"/>
      <c r="D5523" s="33"/>
      <c r="E5523" s="33"/>
      <c r="F5523" s="42"/>
      <c r="G5523" s="42"/>
      <c r="I5523">
        <f t="shared" si="518"/>
        <v>0</v>
      </c>
      <c r="J5523">
        <f t="shared" si="519"/>
        <v>0</v>
      </c>
      <c r="L5523" s="107"/>
      <c r="M5523" s="110"/>
      <c r="N5523" s="109"/>
      <c r="P5523" s="38">
        <f t="shared" si="516"/>
        <v>0</v>
      </c>
      <c r="Q5523" s="105">
        <f t="shared" si="521"/>
        <v>0</v>
      </c>
      <c r="R5523" s="38">
        <f t="shared" si="517"/>
        <v>0</v>
      </c>
      <c r="S5523" s="40" t="str">
        <f t="shared" si="520"/>
        <v/>
      </c>
    </row>
    <row r="5524" spans="1:19">
      <c r="A5524" s="33"/>
      <c r="B5524" s="34"/>
      <c r="C5524" s="33"/>
      <c r="D5524" s="33"/>
      <c r="E5524" s="33"/>
      <c r="F5524" s="42"/>
      <c r="G5524" s="42"/>
      <c r="I5524">
        <f t="shared" si="518"/>
        <v>0</v>
      </c>
      <c r="J5524">
        <f t="shared" si="519"/>
        <v>0</v>
      </c>
      <c r="L5524" s="107"/>
      <c r="M5524" s="110"/>
      <c r="N5524" s="109"/>
      <c r="P5524" s="38">
        <f t="shared" si="516"/>
        <v>0</v>
      </c>
      <c r="Q5524" s="105">
        <f t="shared" si="521"/>
        <v>0</v>
      </c>
      <c r="R5524" s="38">
        <f t="shared" si="517"/>
        <v>0</v>
      </c>
      <c r="S5524" s="40" t="str">
        <f t="shared" si="520"/>
        <v/>
      </c>
    </row>
    <row r="5525" spans="1:19">
      <c r="A5525" s="33"/>
      <c r="B5525" s="34"/>
      <c r="C5525" s="33"/>
      <c r="D5525" s="33"/>
      <c r="E5525" s="33"/>
      <c r="F5525" s="42"/>
      <c r="G5525" s="42"/>
      <c r="I5525">
        <f t="shared" si="518"/>
        <v>0</v>
      </c>
      <c r="J5525">
        <f t="shared" si="519"/>
        <v>0</v>
      </c>
      <c r="L5525" s="107"/>
      <c r="M5525" s="110"/>
      <c r="N5525" s="109"/>
      <c r="P5525" s="38">
        <f t="shared" si="516"/>
        <v>0</v>
      </c>
      <c r="Q5525" s="105">
        <f t="shared" si="521"/>
        <v>0</v>
      </c>
      <c r="R5525" s="38">
        <f t="shared" si="517"/>
        <v>0</v>
      </c>
      <c r="S5525" s="40" t="str">
        <f t="shared" si="520"/>
        <v/>
      </c>
    </row>
    <row r="5526" spans="1:19">
      <c r="A5526" s="33"/>
      <c r="B5526" s="34"/>
      <c r="C5526" s="33"/>
      <c r="D5526" s="33"/>
      <c r="E5526" s="33"/>
      <c r="F5526" s="42"/>
      <c r="G5526" s="42"/>
      <c r="I5526">
        <f t="shared" si="518"/>
        <v>0</v>
      </c>
      <c r="J5526">
        <f t="shared" si="519"/>
        <v>0</v>
      </c>
      <c r="L5526" s="107"/>
      <c r="M5526" s="110"/>
      <c r="N5526" s="109"/>
      <c r="P5526" s="38">
        <f t="shared" si="516"/>
        <v>0</v>
      </c>
      <c r="Q5526" s="105">
        <f t="shared" si="521"/>
        <v>0</v>
      </c>
      <c r="R5526" s="38">
        <f t="shared" si="517"/>
        <v>0</v>
      </c>
      <c r="S5526" s="40" t="str">
        <f t="shared" si="520"/>
        <v/>
      </c>
    </row>
    <row r="5527" spans="1:19">
      <c r="A5527" s="33"/>
      <c r="B5527" s="34"/>
      <c r="C5527" s="33"/>
      <c r="D5527" s="33"/>
      <c r="E5527" s="33"/>
      <c r="F5527" s="42"/>
      <c r="G5527" s="42"/>
      <c r="I5527">
        <f t="shared" si="518"/>
        <v>0</v>
      </c>
      <c r="J5527">
        <f t="shared" si="519"/>
        <v>0</v>
      </c>
      <c r="L5527" s="107"/>
      <c r="M5527" s="110"/>
      <c r="N5527" s="109"/>
      <c r="P5527" s="38">
        <f t="shared" si="516"/>
        <v>0</v>
      </c>
      <c r="Q5527" s="105">
        <f t="shared" si="521"/>
        <v>0</v>
      </c>
      <c r="R5527" s="38">
        <f t="shared" si="517"/>
        <v>0</v>
      </c>
      <c r="S5527" s="40" t="str">
        <f t="shared" si="520"/>
        <v/>
      </c>
    </row>
    <row r="5528" spans="1:19">
      <c r="A5528" s="33"/>
      <c r="B5528" s="34"/>
      <c r="C5528" s="33"/>
      <c r="D5528" s="33"/>
      <c r="E5528" s="33"/>
      <c r="F5528" s="42"/>
      <c r="G5528" s="42"/>
      <c r="I5528">
        <f t="shared" si="518"/>
        <v>0</v>
      </c>
      <c r="J5528">
        <f t="shared" si="519"/>
        <v>0</v>
      </c>
      <c r="L5528" s="107"/>
      <c r="M5528" s="110"/>
      <c r="N5528" s="109"/>
      <c r="P5528" s="38">
        <f t="shared" si="516"/>
        <v>0</v>
      </c>
      <c r="Q5528" s="105">
        <f t="shared" si="521"/>
        <v>0</v>
      </c>
      <c r="R5528" s="38">
        <f t="shared" si="517"/>
        <v>0</v>
      </c>
      <c r="S5528" s="40" t="str">
        <f t="shared" si="520"/>
        <v/>
      </c>
    </row>
    <row r="5529" spans="1:19">
      <c r="A5529" s="33"/>
      <c r="B5529" s="34"/>
      <c r="C5529" s="33"/>
      <c r="D5529" s="33"/>
      <c r="E5529" s="33"/>
      <c r="F5529" s="42"/>
      <c r="G5529" s="42"/>
      <c r="I5529">
        <f t="shared" si="518"/>
        <v>0</v>
      </c>
      <c r="J5529">
        <f t="shared" si="519"/>
        <v>0</v>
      </c>
      <c r="L5529" s="107"/>
      <c r="M5529" s="110"/>
      <c r="N5529" s="109"/>
      <c r="P5529" s="38">
        <f t="shared" si="516"/>
        <v>0</v>
      </c>
      <c r="Q5529" s="105">
        <f t="shared" si="521"/>
        <v>0</v>
      </c>
      <c r="R5529" s="38">
        <f t="shared" si="517"/>
        <v>0</v>
      </c>
      <c r="S5529" s="40" t="str">
        <f t="shared" si="520"/>
        <v/>
      </c>
    </row>
    <row r="5530" spans="1:19">
      <c r="A5530" s="33"/>
      <c r="B5530" s="34"/>
      <c r="C5530" s="33"/>
      <c r="D5530" s="33"/>
      <c r="E5530" s="33"/>
      <c r="F5530" s="42"/>
      <c r="G5530" s="42"/>
      <c r="I5530">
        <f t="shared" si="518"/>
        <v>0</v>
      </c>
      <c r="J5530">
        <f t="shared" si="519"/>
        <v>0</v>
      </c>
      <c r="L5530" s="107"/>
      <c r="M5530" s="110"/>
      <c r="N5530" s="109"/>
      <c r="P5530" s="38">
        <f t="shared" si="516"/>
        <v>0</v>
      </c>
      <c r="Q5530" s="105">
        <f t="shared" si="521"/>
        <v>0</v>
      </c>
      <c r="R5530" s="38">
        <f t="shared" si="517"/>
        <v>0</v>
      </c>
      <c r="S5530" s="40" t="str">
        <f t="shared" si="520"/>
        <v/>
      </c>
    </row>
    <row r="5531" spans="1:19">
      <c r="A5531" s="33"/>
      <c r="B5531" s="34"/>
      <c r="C5531" s="33"/>
      <c r="D5531" s="33"/>
      <c r="E5531" s="33"/>
      <c r="F5531" s="42"/>
      <c r="G5531" s="42"/>
      <c r="I5531">
        <f t="shared" si="518"/>
        <v>0</v>
      </c>
      <c r="J5531">
        <f t="shared" si="519"/>
        <v>0</v>
      </c>
      <c r="L5531" s="107"/>
      <c r="M5531" s="110"/>
      <c r="N5531" s="109"/>
      <c r="P5531" s="38">
        <f t="shared" si="516"/>
        <v>0</v>
      </c>
      <c r="Q5531" s="105">
        <f t="shared" si="521"/>
        <v>0</v>
      </c>
      <c r="R5531" s="38">
        <f t="shared" si="517"/>
        <v>0</v>
      </c>
      <c r="S5531" s="40" t="str">
        <f t="shared" si="520"/>
        <v/>
      </c>
    </row>
    <row r="5532" spans="1:19">
      <c r="A5532" s="33"/>
      <c r="B5532" s="34"/>
      <c r="C5532" s="33"/>
      <c r="D5532" s="33"/>
      <c r="E5532" s="33"/>
      <c r="F5532" s="42"/>
      <c r="G5532" s="42"/>
      <c r="I5532">
        <f t="shared" si="518"/>
        <v>0</v>
      </c>
      <c r="J5532">
        <f t="shared" si="519"/>
        <v>0</v>
      </c>
      <c r="L5532" s="107"/>
      <c r="M5532" s="110"/>
      <c r="N5532" s="109"/>
      <c r="P5532" s="38">
        <f t="shared" si="516"/>
        <v>0</v>
      </c>
      <c r="Q5532" s="105">
        <f t="shared" si="521"/>
        <v>0</v>
      </c>
      <c r="R5532" s="38">
        <f t="shared" si="517"/>
        <v>0</v>
      </c>
      <c r="S5532" s="40" t="str">
        <f t="shared" si="520"/>
        <v/>
      </c>
    </row>
    <row r="5533" spans="1:19">
      <c r="A5533" s="33"/>
      <c r="B5533" s="34"/>
      <c r="C5533" s="33"/>
      <c r="D5533" s="33"/>
      <c r="E5533" s="33"/>
      <c r="F5533" s="42"/>
      <c r="G5533" s="42"/>
      <c r="I5533">
        <f t="shared" si="518"/>
        <v>0</v>
      </c>
      <c r="J5533">
        <f t="shared" si="519"/>
        <v>0</v>
      </c>
      <c r="L5533" s="107"/>
      <c r="M5533" s="110"/>
      <c r="N5533" s="109"/>
      <c r="P5533" s="38">
        <f t="shared" si="516"/>
        <v>0</v>
      </c>
      <c r="Q5533" s="105">
        <f t="shared" si="521"/>
        <v>0</v>
      </c>
      <c r="R5533" s="38">
        <f t="shared" si="517"/>
        <v>0</v>
      </c>
      <c r="S5533" s="40" t="str">
        <f t="shared" si="520"/>
        <v/>
      </c>
    </row>
    <row r="5534" spans="1:19">
      <c r="A5534" s="33"/>
      <c r="B5534" s="34"/>
      <c r="C5534" s="33"/>
      <c r="D5534" s="33"/>
      <c r="E5534" s="33"/>
      <c r="F5534" s="42"/>
      <c r="G5534" s="42"/>
      <c r="I5534">
        <f t="shared" si="518"/>
        <v>0</v>
      </c>
      <c r="J5534">
        <f t="shared" si="519"/>
        <v>0</v>
      </c>
      <c r="L5534" s="107"/>
      <c r="M5534" s="110"/>
      <c r="N5534" s="109"/>
      <c r="P5534" s="38">
        <f t="shared" si="516"/>
        <v>0</v>
      </c>
      <c r="Q5534" s="105">
        <f t="shared" si="521"/>
        <v>0</v>
      </c>
      <c r="R5534" s="38">
        <f t="shared" si="517"/>
        <v>0</v>
      </c>
      <c r="S5534" s="40" t="str">
        <f t="shared" si="520"/>
        <v/>
      </c>
    </row>
    <row r="5535" spans="1:19">
      <c r="A5535" s="33"/>
      <c r="B5535" s="34"/>
      <c r="C5535" s="33"/>
      <c r="D5535" s="33"/>
      <c r="E5535" s="33"/>
      <c r="F5535" s="42"/>
      <c r="G5535" s="42"/>
      <c r="I5535">
        <f t="shared" si="518"/>
        <v>0</v>
      </c>
      <c r="J5535">
        <f t="shared" si="519"/>
        <v>0</v>
      </c>
      <c r="L5535" s="107"/>
      <c r="M5535" s="110"/>
      <c r="N5535" s="109"/>
      <c r="P5535" s="38">
        <f t="shared" si="516"/>
        <v>0</v>
      </c>
      <c r="Q5535" s="105">
        <f t="shared" si="521"/>
        <v>0</v>
      </c>
      <c r="R5535" s="38">
        <f t="shared" si="517"/>
        <v>0</v>
      </c>
      <c r="S5535" s="40" t="str">
        <f t="shared" si="520"/>
        <v/>
      </c>
    </row>
    <row r="5536" spans="1:19">
      <c r="A5536" s="33"/>
      <c r="B5536" s="34"/>
      <c r="C5536" s="33"/>
      <c r="D5536" s="33"/>
      <c r="E5536" s="33"/>
      <c r="F5536" s="42"/>
      <c r="G5536" s="42"/>
      <c r="I5536">
        <f t="shared" si="518"/>
        <v>0</v>
      </c>
      <c r="J5536">
        <f t="shared" si="519"/>
        <v>0</v>
      </c>
      <c r="L5536" s="107"/>
      <c r="M5536" s="110"/>
      <c r="N5536" s="109"/>
      <c r="P5536" s="38">
        <f t="shared" si="516"/>
        <v>0</v>
      </c>
      <c r="Q5536" s="105">
        <f t="shared" si="521"/>
        <v>0</v>
      </c>
      <c r="R5536" s="38">
        <f t="shared" si="517"/>
        <v>0</v>
      </c>
      <c r="S5536" s="40" t="str">
        <f t="shared" si="520"/>
        <v/>
      </c>
    </row>
    <row r="5537" spans="1:19">
      <c r="A5537" s="33"/>
      <c r="B5537" s="34"/>
      <c r="C5537" s="33"/>
      <c r="D5537" s="33"/>
      <c r="E5537" s="33"/>
      <c r="F5537" s="42"/>
      <c r="G5537" s="42"/>
      <c r="I5537">
        <f t="shared" si="518"/>
        <v>0</v>
      </c>
      <c r="J5537">
        <f t="shared" si="519"/>
        <v>0</v>
      </c>
      <c r="L5537" s="107"/>
      <c r="M5537" s="110"/>
      <c r="N5537" s="109"/>
      <c r="P5537" s="38">
        <f t="shared" si="516"/>
        <v>0</v>
      </c>
      <c r="Q5537" s="105">
        <f t="shared" si="521"/>
        <v>0</v>
      </c>
      <c r="R5537" s="38">
        <f t="shared" si="517"/>
        <v>0</v>
      </c>
      <c r="S5537" s="40" t="str">
        <f t="shared" si="520"/>
        <v/>
      </c>
    </row>
    <row r="5538" spans="1:19">
      <c r="A5538" s="33"/>
      <c r="B5538" s="34"/>
      <c r="C5538" s="33"/>
      <c r="D5538" s="33"/>
      <c r="E5538" s="33"/>
      <c r="F5538" s="42"/>
      <c r="G5538" s="42"/>
      <c r="I5538">
        <f t="shared" si="518"/>
        <v>0</v>
      </c>
      <c r="J5538">
        <f t="shared" si="519"/>
        <v>0</v>
      </c>
      <c r="L5538" s="107"/>
      <c r="M5538" s="110"/>
      <c r="N5538" s="109"/>
      <c r="P5538" s="38">
        <f t="shared" si="516"/>
        <v>0</v>
      </c>
      <c r="Q5538" s="105">
        <f t="shared" si="521"/>
        <v>0</v>
      </c>
      <c r="R5538" s="38">
        <f t="shared" si="517"/>
        <v>0</v>
      </c>
      <c r="S5538" s="40" t="str">
        <f t="shared" si="520"/>
        <v/>
      </c>
    </row>
    <row r="5539" spans="1:19">
      <c r="A5539" s="33"/>
      <c r="B5539" s="34"/>
      <c r="C5539" s="33"/>
      <c r="D5539" s="33"/>
      <c r="E5539" s="33"/>
      <c r="F5539" s="42"/>
      <c r="G5539" s="42"/>
      <c r="I5539">
        <f t="shared" si="518"/>
        <v>0</v>
      </c>
      <c r="J5539">
        <f t="shared" si="519"/>
        <v>0</v>
      </c>
      <c r="L5539" s="107"/>
      <c r="M5539" s="110"/>
      <c r="N5539" s="109"/>
      <c r="P5539" s="38">
        <f t="shared" si="516"/>
        <v>0</v>
      </c>
      <c r="Q5539" s="105">
        <f t="shared" si="521"/>
        <v>0</v>
      </c>
      <c r="R5539" s="38">
        <f t="shared" si="517"/>
        <v>0</v>
      </c>
      <c r="S5539" s="40" t="str">
        <f t="shared" si="520"/>
        <v/>
      </c>
    </row>
    <row r="5540" spans="1:19">
      <c r="A5540" s="33"/>
      <c r="B5540" s="34"/>
      <c r="C5540" s="33"/>
      <c r="D5540" s="33"/>
      <c r="E5540" s="33"/>
      <c r="F5540" s="42"/>
      <c r="G5540" s="42"/>
      <c r="I5540">
        <f t="shared" si="518"/>
        <v>0</v>
      </c>
      <c r="J5540">
        <f t="shared" si="519"/>
        <v>0</v>
      </c>
      <c r="L5540" s="107"/>
      <c r="M5540" s="110"/>
      <c r="N5540" s="109"/>
      <c r="P5540" s="38">
        <f t="shared" si="516"/>
        <v>0</v>
      </c>
      <c r="Q5540" s="105">
        <f t="shared" si="521"/>
        <v>0</v>
      </c>
      <c r="R5540" s="38">
        <f t="shared" si="517"/>
        <v>0</v>
      </c>
      <c r="S5540" s="40" t="str">
        <f t="shared" si="520"/>
        <v/>
      </c>
    </row>
    <row r="5541" spans="1:19">
      <c r="A5541" s="33"/>
      <c r="B5541" s="34"/>
      <c r="C5541" s="33"/>
      <c r="D5541" s="33"/>
      <c r="E5541" s="33"/>
      <c r="F5541" s="42"/>
      <c r="G5541" s="42"/>
      <c r="I5541">
        <f t="shared" si="518"/>
        <v>0</v>
      </c>
      <c r="J5541">
        <f t="shared" si="519"/>
        <v>0</v>
      </c>
      <c r="L5541" s="107"/>
      <c r="M5541" s="110"/>
      <c r="N5541" s="109"/>
      <c r="P5541" s="38">
        <f t="shared" si="516"/>
        <v>0</v>
      </c>
      <c r="Q5541" s="105">
        <f t="shared" si="521"/>
        <v>0</v>
      </c>
      <c r="R5541" s="38">
        <f t="shared" si="517"/>
        <v>0</v>
      </c>
      <c r="S5541" s="40" t="str">
        <f t="shared" si="520"/>
        <v/>
      </c>
    </row>
    <row r="5542" spans="1:19">
      <c r="A5542" s="33"/>
      <c r="B5542" s="34"/>
      <c r="C5542" s="33"/>
      <c r="D5542" s="33"/>
      <c r="E5542" s="33"/>
      <c r="F5542" s="42"/>
      <c r="G5542" s="42"/>
      <c r="I5542">
        <f t="shared" si="518"/>
        <v>0</v>
      </c>
      <c r="J5542">
        <f t="shared" si="519"/>
        <v>0</v>
      </c>
      <c r="L5542" s="107"/>
      <c r="M5542" s="110"/>
      <c r="N5542" s="109"/>
      <c r="P5542" s="38">
        <f t="shared" si="516"/>
        <v>0</v>
      </c>
      <c r="Q5542" s="105">
        <f t="shared" si="521"/>
        <v>0</v>
      </c>
      <c r="R5542" s="38">
        <f t="shared" si="517"/>
        <v>0</v>
      </c>
      <c r="S5542" s="40" t="str">
        <f t="shared" si="520"/>
        <v/>
      </c>
    </row>
    <row r="5543" spans="1:19">
      <c r="A5543" s="33"/>
      <c r="B5543" s="34"/>
      <c r="C5543" s="33"/>
      <c r="D5543" s="33"/>
      <c r="E5543" s="33"/>
      <c r="F5543" s="42"/>
      <c r="G5543" s="42"/>
      <c r="I5543">
        <f t="shared" si="518"/>
        <v>0</v>
      </c>
      <c r="J5543">
        <f t="shared" si="519"/>
        <v>0</v>
      </c>
      <c r="L5543" s="107"/>
      <c r="M5543" s="110"/>
      <c r="N5543" s="109"/>
      <c r="P5543" s="38">
        <f t="shared" si="516"/>
        <v>0</v>
      </c>
      <c r="Q5543" s="105">
        <f t="shared" si="521"/>
        <v>0</v>
      </c>
      <c r="R5543" s="38">
        <f t="shared" si="517"/>
        <v>0</v>
      </c>
      <c r="S5543" s="40" t="str">
        <f t="shared" si="520"/>
        <v/>
      </c>
    </row>
    <row r="5544" spans="1:19">
      <c r="A5544" s="33"/>
      <c r="B5544" s="34"/>
      <c r="C5544" s="33"/>
      <c r="D5544" s="33"/>
      <c r="E5544" s="33"/>
      <c r="F5544" s="42"/>
      <c r="G5544" s="42"/>
      <c r="I5544">
        <f t="shared" si="518"/>
        <v>0</v>
      </c>
      <c r="J5544">
        <f t="shared" si="519"/>
        <v>0</v>
      </c>
      <c r="L5544" s="107"/>
      <c r="M5544" s="110"/>
      <c r="N5544" s="109"/>
      <c r="P5544" s="38">
        <f t="shared" si="516"/>
        <v>0</v>
      </c>
      <c r="Q5544" s="105">
        <f t="shared" si="521"/>
        <v>0</v>
      </c>
      <c r="R5544" s="38">
        <f t="shared" si="517"/>
        <v>0</v>
      </c>
      <c r="S5544" s="40" t="str">
        <f t="shared" si="520"/>
        <v/>
      </c>
    </row>
    <row r="5545" spans="1:19">
      <c r="A5545" s="33"/>
      <c r="B5545" s="34"/>
      <c r="C5545" s="33"/>
      <c r="D5545" s="33"/>
      <c r="E5545" s="33"/>
      <c r="F5545" s="42"/>
      <c r="G5545" s="42"/>
      <c r="I5545">
        <f t="shared" si="518"/>
        <v>0</v>
      </c>
      <c r="J5545">
        <f t="shared" si="519"/>
        <v>0</v>
      </c>
      <c r="L5545" s="107"/>
      <c r="M5545" s="110"/>
      <c r="N5545" s="109"/>
      <c r="P5545" s="38">
        <f t="shared" si="516"/>
        <v>0</v>
      </c>
      <c r="Q5545" s="105">
        <f t="shared" si="521"/>
        <v>0</v>
      </c>
      <c r="R5545" s="38">
        <f t="shared" si="517"/>
        <v>0</v>
      </c>
      <c r="S5545" s="40" t="str">
        <f t="shared" si="520"/>
        <v/>
      </c>
    </row>
    <row r="5546" spans="1:19">
      <c r="A5546" s="33"/>
      <c r="B5546" s="34"/>
      <c r="C5546" s="33"/>
      <c r="D5546" s="33"/>
      <c r="E5546" s="33"/>
      <c r="F5546" s="42"/>
      <c r="G5546" s="42"/>
      <c r="I5546">
        <f t="shared" si="518"/>
        <v>0</v>
      </c>
      <c r="J5546">
        <f t="shared" si="519"/>
        <v>0</v>
      </c>
      <c r="L5546" s="107"/>
      <c r="M5546" s="110"/>
      <c r="N5546" s="109"/>
      <c r="P5546" s="38">
        <f t="shared" si="516"/>
        <v>0</v>
      </c>
      <c r="Q5546" s="105">
        <f t="shared" si="521"/>
        <v>0</v>
      </c>
      <c r="R5546" s="38">
        <f t="shared" si="517"/>
        <v>0</v>
      </c>
      <c r="S5546" s="40" t="str">
        <f t="shared" si="520"/>
        <v/>
      </c>
    </row>
    <row r="5547" spans="1:19">
      <c r="A5547" s="33"/>
      <c r="B5547" s="34"/>
      <c r="C5547" s="33"/>
      <c r="D5547" s="33"/>
      <c r="E5547" s="33"/>
      <c r="F5547" s="42"/>
      <c r="G5547" s="42"/>
      <c r="I5547">
        <f t="shared" si="518"/>
        <v>0</v>
      </c>
      <c r="J5547">
        <f t="shared" si="519"/>
        <v>0</v>
      </c>
      <c r="L5547" s="107"/>
      <c r="M5547" s="110"/>
      <c r="N5547" s="109"/>
      <c r="P5547" s="38">
        <f t="shared" si="516"/>
        <v>0</v>
      </c>
      <c r="Q5547" s="105">
        <f t="shared" si="521"/>
        <v>0</v>
      </c>
      <c r="R5547" s="38">
        <f t="shared" si="517"/>
        <v>0</v>
      </c>
      <c r="S5547" s="40" t="str">
        <f t="shared" si="520"/>
        <v/>
      </c>
    </row>
    <row r="5548" spans="1:19">
      <c r="A5548" s="33"/>
      <c r="B5548" s="34"/>
      <c r="C5548" s="33"/>
      <c r="D5548" s="33"/>
      <c r="E5548" s="33"/>
      <c r="F5548" s="42"/>
      <c r="G5548" s="42"/>
      <c r="I5548">
        <f t="shared" si="518"/>
        <v>0</v>
      </c>
      <c r="J5548">
        <f t="shared" si="519"/>
        <v>0</v>
      </c>
      <c r="L5548" s="107"/>
      <c r="M5548" s="110"/>
      <c r="N5548" s="109"/>
      <c r="P5548" s="38">
        <f t="shared" si="516"/>
        <v>0</v>
      </c>
      <c r="Q5548" s="105">
        <f t="shared" si="521"/>
        <v>0</v>
      </c>
      <c r="R5548" s="38">
        <f t="shared" si="517"/>
        <v>0</v>
      </c>
      <c r="S5548" s="40" t="str">
        <f t="shared" si="520"/>
        <v/>
      </c>
    </row>
    <row r="5549" spans="1:19">
      <c r="A5549" s="33"/>
      <c r="B5549" s="34"/>
      <c r="C5549" s="33"/>
      <c r="D5549" s="33"/>
      <c r="E5549" s="33"/>
      <c r="F5549" s="42"/>
      <c r="G5549" s="42"/>
      <c r="I5549">
        <f t="shared" si="518"/>
        <v>0</v>
      </c>
      <c r="J5549">
        <f t="shared" si="519"/>
        <v>0</v>
      </c>
      <c r="L5549" s="107"/>
      <c r="M5549" s="110"/>
      <c r="N5549" s="109"/>
      <c r="P5549" s="38">
        <f t="shared" si="516"/>
        <v>0</v>
      </c>
      <c r="Q5549" s="105">
        <f t="shared" si="521"/>
        <v>0</v>
      </c>
      <c r="R5549" s="38">
        <f t="shared" si="517"/>
        <v>0</v>
      </c>
      <c r="S5549" s="40" t="str">
        <f t="shared" si="520"/>
        <v/>
      </c>
    </row>
    <row r="5550" spans="1:19">
      <c r="A5550" s="33"/>
      <c r="B5550" s="34"/>
      <c r="C5550" s="33"/>
      <c r="D5550" s="33"/>
      <c r="E5550" s="33"/>
      <c r="F5550" s="42"/>
      <c r="G5550" s="42"/>
      <c r="I5550">
        <f t="shared" si="518"/>
        <v>0</v>
      </c>
      <c r="J5550">
        <f t="shared" si="519"/>
        <v>0</v>
      </c>
      <c r="L5550" s="107"/>
      <c r="M5550" s="110"/>
      <c r="N5550" s="109"/>
      <c r="P5550" s="38">
        <f t="shared" si="516"/>
        <v>0</v>
      </c>
      <c r="Q5550" s="105">
        <f t="shared" si="521"/>
        <v>0</v>
      </c>
      <c r="R5550" s="38">
        <f t="shared" si="517"/>
        <v>0</v>
      </c>
      <c r="S5550" s="40" t="str">
        <f t="shared" si="520"/>
        <v/>
      </c>
    </row>
    <row r="5551" spans="1:19">
      <c r="A5551" s="33"/>
      <c r="B5551" s="34"/>
      <c r="C5551" s="33"/>
      <c r="D5551" s="33"/>
      <c r="E5551" s="33"/>
      <c r="F5551" s="42"/>
      <c r="G5551" s="42"/>
      <c r="I5551">
        <f t="shared" si="518"/>
        <v>0</v>
      </c>
      <c r="J5551">
        <f t="shared" si="519"/>
        <v>0</v>
      </c>
      <c r="L5551" s="107"/>
      <c r="M5551" s="110"/>
      <c r="N5551" s="109"/>
      <c r="P5551" s="38">
        <f t="shared" si="516"/>
        <v>0</v>
      </c>
      <c r="Q5551" s="105">
        <f t="shared" si="521"/>
        <v>0</v>
      </c>
      <c r="R5551" s="38">
        <f t="shared" si="517"/>
        <v>0</v>
      </c>
      <c r="S5551" s="40" t="str">
        <f t="shared" si="520"/>
        <v/>
      </c>
    </row>
    <row r="5552" spans="1:19">
      <c r="A5552" s="33"/>
      <c r="B5552" s="34"/>
      <c r="C5552" s="33"/>
      <c r="D5552" s="33"/>
      <c r="E5552" s="33"/>
      <c r="F5552" s="42"/>
      <c r="G5552" s="42"/>
      <c r="I5552">
        <f t="shared" si="518"/>
        <v>0</v>
      </c>
      <c r="J5552">
        <f t="shared" si="519"/>
        <v>0</v>
      </c>
      <c r="L5552" s="107"/>
      <c r="M5552" s="110"/>
      <c r="N5552" s="109"/>
      <c r="P5552" s="38">
        <f t="shared" si="516"/>
        <v>0</v>
      </c>
      <c r="Q5552" s="105">
        <f t="shared" si="521"/>
        <v>0</v>
      </c>
      <c r="R5552" s="38">
        <f t="shared" si="517"/>
        <v>0</v>
      </c>
      <c r="S5552" s="40" t="str">
        <f t="shared" si="520"/>
        <v/>
      </c>
    </row>
    <row r="5553" spans="1:19">
      <c r="A5553" s="33"/>
      <c r="B5553" s="34"/>
      <c r="C5553" s="33"/>
      <c r="D5553" s="33"/>
      <c r="E5553" s="33"/>
      <c r="F5553" s="42"/>
      <c r="G5553" s="42"/>
      <c r="I5553">
        <f t="shared" si="518"/>
        <v>0</v>
      </c>
      <c r="J5553">
        <f t="shared" si="519"/>
        <v>0</v>
      </c>
      <c r="L5553" s="107"/>
      <c r="M5553" s="110"/>
      <c r="N5553" s="109"/>
      <c r="P5553" s="38">
        <f t="shared" si="516"/>
        <v>0</v>
      </c>
      <c r="Q5553" s="105">
        <f t="shared" si="521"/>
        <v>0</v>
      </c>
      <c r="R5553" s="38">
        <f t="shared" si="517"/>
        <v>0</v>
      </c>
      <c r="S5553" s="40" t="str">
        <f t="shared" si="520"/>
        <v/>
      </c>
    </row>
    <row r="5554" spans="1:19">
      <c r="A5554" s="33"/>
      <c r="B5554" s="34"/>
      <c r="C5554" s="33"/>
      <c r="D5554" s="33"/>
      <c r="E5554" s="33"/>
      <c r="F5554" s="42"/>
      <c r="G5554" s="42"/>
      <c r="I5554">
        <f t="shared" si="518"/>
        <v>0</v>
      </c>
      <c r="J5554">
        <f t="shared" si="519"/>
        <v>0</v>
      </c>
      <c r="L5554" s="107"/>
      <c r="M5554" s="110"/>
      <c r="N5554" s="109"/>
      <c r="P5554" s="38">
        <f t="shared" si="516"/>
        <v>0</v>
      </c>
      <c r="Q5554" s="105">
        <f t="shared" si="521"/>
        <v>0</v>
      </c>
      <c r="R5554" s="38">
        <f t="shared" si="517"/>
        <v>0</v>
      </c>
      <c r="S5554" s="40" t="str">
        <f t="shared" si="520"/>
        <v/>
      </c>
    </row>
    <row r="5555" spans="1:19">
      <c r="A5555" s="33"/>
      <c r="B5555" s="34"/>
      <c r="C5555" s="33"/>
      <c r="D5555" s="33"/>
      <c r="E5555" s="33"/>
      <c r="F5555" s="42"/>
      <c r="G5555" s="42"/>
      <c r="I5555">
        <f t="shared" si="518"/>
        <v>0</v>
      </c>
      <c r="J5555">
        <f t="shared" si="519"/>
        <v>0</v>
      </c>
      <c r="L5555" s="107"/>
      <c r="M5555" s="110"/>
      <c r="N5555" s="109"/>
      <c r="P5555" s="38">
        <f t="shared" si="516"/>
        <v>0</v>
      </c>
      <c r="Q5555" s="105">
        <f t="shared" si="521"/>
        <v>0</v>
      </c>
      <c r="R5555" s="38">
        <f t="shared" si="517"/>
        <v>0</v>
      </c>
      <c r="S5555" s="40" t="str">
        <f t="shared" si="520"/>
        <v/>
      </c>
    </row>
    <row r="5556" spans="1:19">
      <c r="A5556" s="33"/>
      <c r="B5556" s="34"/>
      <c r="C5556" s="33"/>
      <c r="D5556" s="33"/>
      <c r="E5556" s="33"/>
      <c r="F5556" s="42"/>
      <c r="G5556" s="42"/>
      <c r="I5556">
        <f t="shared" si="518"/>
        <v>0</v>
      </c>
      <c r="J5556">
        <f t="shared" si="519"/>
        <v>0</v>
      </c>
      <c r="L5556" s="107"/>
      <c r="M5556" s="110"/>
      <c r="N5556" s="109"/>
      <c r="P5556" s="38">
        <f t="shared" si="516"/>
        <v>0</v>
      </c>
      <c r="Q5556" s="105">
        <f t="shared" si="521"/>
        <v>0</v>
      </c>
      <c r="R5556" s="38">
        <f t="shared" si="517"/>
        <v>0</v>
      </c>
      <c r="S5556" s="40" t="str">
        <f t="shared" si="520"/>
        <v/>
      </c>
    </row>
    <row r="5557" spans="1:19">
      <c r="A5557" s="33"/>
      <c r="B5557" s="34"/>
      <c r="C5557" s="33"/>
      <c r="D5557" s="33"/>
      <c r="E5557" s="33"/>
      <c r="F5557" s="42"/>
      <c r="G5557" s="42"/>
      <c r="I5557">
        <f t="shared" si="518"/>
        <v>0</v>
      </c>
      <c r="J5557">
        <f t="shared" si="519"/>
        <v>0</v>
      </c>
      <c r="L5557" s="107"/>
      <c r="M5557" s="110"/>
      <c r="N5557" s="109"/>
      <c r="P5557" s="38">
        <f t="shared" si="516"/>
        <v>0</v>
      </c>
      <c r="Q5557" s="105">
        <f t="shared" si="521"/>
        <v>0</v>
      </c>
      <c r="R5557" s="38">
        <f t="shared" si="517"/>
        <v>0</v>
      </c>
      <c r="S5557" s="40" t="str">
        <f t="shared" si="520"/>
        <v/>
      </c>
    </row>
    <row r="5558" spans="1:19">
      <c r="A5558" s="33"/>
      <c r="B5558" s="34"/>
      <c r="C5558" s="33"/>
      <c r="D5558" s="33"/>
      <c r="E5558" s="33"/>
      <c r="F5558" s="42"/>
      <c r="G5558" s="42"/>
      <c r="I5558">
        <f t="shared" si="518"/>
        <v>0</v>
      </c>
      <c r="J5558">
        <f t="shared" si="519"/>
        <v>0</v>
      </c>
      <c r="L5558" s="107"/>
      <c r="M5558" s="110"/>
      <c r="N5558" s="109"/>
      <c r="P5558" s="38">
        <f t="shared" si="516"/>
        <v>0</v>
      </c>
      <c r="Q5558" s="105">
        <f t="shared" si="521"/>
        <v>0</v>
      </c>
      <c r="R5558" s="38">
        <f t="shared" si="517"/>
        <v>0</v>
      </c>
      <c r="S5558" s="40" t="str">
        <f t="shared" si="520"/>
        <v/>
      </c>
    </row>
    <row r="5559" spans="1:19">
      <c r="A5559" s="33"/>
      <c r="B5559" s="34"/>
      <c r="C5559" s="33"/>
      <c r="D5559" s="33"/>
      <c r="E5559" s="33"/>
      <c r="F5559" s="42"/>
      <c r="G5559" s="42"/>
      <c r="I5559">
        <f t="shared" si="518"/>
        <v>0</v>
      </c>
      <c r="J5559">
        <f t="shared" si="519"/>
        <v>0</v>
      </c>
      <c r="L5559" s="107"/>
      <c r="M5559" s="110"/>
      <c r="N5559" s="109"/>
      <c r="P5559" s="38">
        <f t="shared" ref="P5559:P5622" si="522">I5559*L5559/1000</f>
        <v>0</v>
      </c>
      <c r="Q5559" s="105">
        <f t="shared" si="521"/>
        <v>0</v>
      </c>
      <c r="R5559" s="38">
        <f t="shared" ref="R5559:R5622" si="523">J5559*N5559/1000</f>
        <v>0</v>
      </c>
      <c r="S5559" s="40" t="str">
        <f t="shared" si="520"/>
        <v/>
      </c>
    </row>
    <row r="5560" spans="1:19">
      <c r="A5560" s="33"/>
      <c r="B5560" s="34"/>
      <c r="C5560" s="33"/>
      <c r="D5560" s="33"/>
      <c r="E5560" s="33"/>
      <c r="F5560" s="42"/>
      <c r="G5560" s="42"/>
      <c r="I5560">
        <f t="shared" ref="I5560:I5623" si="524">IF(OR(E5560="R",E5560="E"),D5560,IF(D5560&gt;=E5560,D5560-E5560,0))</f>
        <v>0</v>
      </c>
      <c r="J5560">
        <f t="shared" ref="J5560:J5623" si="525">IF(OR(E5560="R",E5560="E"),0,IF(E5560&gt;D5560,E5560-D5560,0))</f>
        <v>0</v>
      </c>
      <c r="L5560" s="107"/>
      <c r="M5560" s="110"/>
      <c r="N5560" s="109"/>
      <c r="P5560" s="38">
        <f t="shared" si="522"/>
        <v>0</v>
      </c>
      <c r="Q5560" s="105">
        <f t="shared" si="521"/>
        <v>0</v>
      </c>
      <c r="R5560" s="38">
        <f t="shared" si="523"/>
        <v>0</v>
      </c>
      <c r="S5560" s="40" t="str">
        <f t="shared" si="520"/>
        <v/>
      </c>
    </row>
    <row r="5561" spans="1:19">
      <c r="A5561" s="33"/>
      <c r="B5561" s="34"/>
      <c r="C5561" s="33"/>
      <c r="D5561" s="33"/>
      <c r="E5561" s="33"/>
      <c r="F5561" s="42"/>
      <c r="G5561" s="42"/>
      <c r="I5561">
        <f t="shared" si="524"/>
        <v>0</v>
      </c>
      <c r="J5561">
        <f t="shared" si="525"/>
        <v>0</v>
      </c>
      <c r="L5561" s="107"/>
      <c r="M5561" s="110"/>
      <c r="N5561" s="109"/>
      <c r="P5561" s="38">
        <f t="shared" si="522"/>
        <v>0</v>
      </c>
      <c r="Q5561" s="105">
        <f t="shared" si="521"/>
        <v>0</v>
      </c>
      <c r="R5561" s="38">
        <f t="shared" si="523"/>
        <v>0</v>
      </c>
      <c r="S5561" s="40" t="str">
        <f t="shared" si="520"/>
        <v/>
      </c>
    </row>
    <row r="5562" spans="1:19">
      <c r="A5562" s="33"/>
      <c r="B5562" s="34"/>
      <c r="C5562" s="33"/>
      <c r="D5562" s="33"/>
      <c r="E5562" s="33"/>
      <c r="F5562" s="42"/>
      <c r="G5562" s="42"/>
      <c r="I5562">
        <f t="shared" si="524"/>
        <v>0</v>
      </c>
      <c r="J5562">
        <f t="shared" si="525"/>
        <v>0</v>
      </c>
      <c r="L5562" s="107"/>
      <c r="M5562" s="110"/>
      <c r="N5562" s="109"/>
      <c r="P5562" s="38">
        <f t="shared" si="522"/>
        <v>0</v>
      </c>
      <c r="Q5562" s="105">
        <f t="shared" si="521"/>
        <v>0</v>
      </c>
      <c r="R5562" s="38">
        <f t="shared" si="523"/>
        <v>0</v>
      </c>
      <c r="S5562" s="40" t="str">
        <f t="shared" si="520"/>
        <v/>
      </c>
    </row>
    <row r="5563" spans="1:19">
      <c r="A5563" s="33"/>
      <c r="B5563" s="34"/>
      <c r="C5563" s="33"/>
      <c r="D5563" s="33"/>
      <c r="E5563" s="33"/>
      <c r="F5563" s="42"/>
      <c r="G5563" s="42"/>
      <c r="I5563">
        <f t="shared" si="524"/>
        <v>0</v>
      </c>
      <c r="J5563">
        <f t="shared" si="525"/>
        <v>0</v>
      </c>
      <c r="L5563" s="107"/>
      <c r="M5563" s="110"/>
      <c r="N5563" s="109"/>
      <c r="P5563" s="38">
        <f t="shared" si="522"/>
        <v>0</v>
      </c>
      <c r="Q5563" s="105">
        <f t="shared" si="521"/>
        <v>0</v>
      </c>
      <c r="R5563" s="38">
        <f t="shared" si="523"/>
        <v>0</v>
      </c>
      <c r="S5563" s="40" t="str">
        <f t="shared" si="520"/>
        <v/>
      </c>
    </row>
    <row r="5564" spans="1:19">
      <c r="A5564" s="33"/>
      <c r="B5564" s="34"/>
      <c r="C5564" s="33"/>
      <c r="D5564" s="33"/>
      <c r="E5564" s="33"/>
      <c r="F5564" s="42"/>
      <c r="G5564" s="42"/>
      <c r="I5564">
        <f t="shared" si="524"/>
        <v>0</v>
      </c>
      <c r="J5564">
        <f t="shared" si="525"/>
        <v>0</v>
      </c>
      <c r="L5564" s="107"/>
      <c r="M5564" s="110"/>
      <c r="N5564" s="109"/>
      <c r="P5564" s="38">
        <f t="shared" si="522"/>
        <v>0</v>
      </c>
      <c r="Q5564" s="105">
        <f t="shared" si="521"/>
        <v>0</v>
      </c>
      <c r="R5564" s="38">
        <f t="shared" si="523"/>
        <v>0</v>
      </c>
      <c r="S5564" s="40" t="str">
        <f t="shared" si="520"/>
        <v/>
      </c>
    </row>
    <row r="5565" spans="1:19">
      <c r="A5565" s="33"/>
      <c r="B5565" s="34"/>
      <c r="C5565" s="33"/>
      <c r="D5565" s="33"/>
      <c r="E5565" s="33"/>
      <c r="F5565" s="42"/>
      <c r="G5565" s="42"/>
      <c r="I5565">
        <f t="shared" si="524"/>
        <v>0</v>
      </c>
      <c r="J5565">
        <f t="shared" si="525"/>
        <v>0</v>
      </c>
      <c r="L5565" s="107"/>
      <c r="M5565" s="110"/>
      <c r="N5565" s="109"/>
      <c r="P5565" s="38">
        <f t="shared" si="522"/>
        <v>0</v>
      </c>
      <c r="Q5565" s="105">
        <f t="shared" si="521"/>
        <v>0</v>
      </c>
      <c r="R5565" s="38">
        <f t="shared" si="523"/>
        <v>0</v>
      </c>
      <c r="S5565" s="40" t="str">
        <f t="shared" si="520"/>
        <v/>
      </c>
    </row>
    <row r="5566" spans="1:19">
      <c r="A5566" s="33"/>
      <c r="B5566" s="34"/>
      <c r="C5566" s="33"/>
      <c r="D5566" s="33"/>
      <c r="E5566" s="33"/>
      <c r="F5566" s="42"/>
      <c r="G5566" s="42"/>
      <c r="I5566">
        <f t="shared" si="524"/>
        <v>0</v>
      </c>
      <c r="J5566">
        <f t="shared" si="525"/>
        <v>0</v>
      </c>
      <c r="L5566" s="107"/>
      <c r="M5566" s="110"/>
      <c r="N5566" s="109"/>
      <c r="P5566" s="38">
        <f t="shared" si="522"/>
        <v>0</v>
      </c>
      <c r="Q5566" s="105">
        <f t="shared" si="521"/>
        <v>0</v>
      </c>
      <c r="R5566" s="38">
        <f t="shared" si="523"/>
        <v>0</v>
      </c>
      <c r="S5566" s="40" t="str">
        <f t="shared" si="520"/>
        <v/>
      </c>
    </row>
    <row r="5567" spans="1:19">
      <c r="A5567" s="33"/>
      <c r="B5567" s="34"/>
      <c r="C5567" s="33"/>
      <c r="D5567" s="33"/>
      <c r="E5567" s="33"/>
      <c r="F5567" s="42"/>
      <c r="G5567" s="42"/>
      <c r="I5567">
        <f t="shared" si="524"/>
        <v>0</v>
      </c>
      <c r="J5567">
        <f t="shared" si="525"/>
        <v>0</v>
      </c>
      <c r="L5567" s="107"/>
      <c r="M5567" s="110"/>
      <c r="N5567" s="109"/>
      <c r="P5567" s="38">
        <f t="shared" si="522"/>
        <v>0</v>
      </c>
      <c r="Q5567" s="105">
        <f t="shared" si="521"/>
        <v>0</v>
      </c>
      <c r="R5567" s="38">
        <f t="shared" si="523"/>
        <v>0</v>
      </c>
      <c r="S5567" s="40" t="str">
        <f t="shared" si="520"/>
        <v/>
      </c>
    </row>
    <row r="5568" spans="1:19">
      <c r="A5568" s="33"/>
      <c r="B5568" s="34"/>
      <c r="C5568" s="33"/>
      <c r="D5568" s="33"/>
      <c r="E5568" s="33"/>
      <c r="F5568" s="42"/>
      <c r="G5568" s="42"/>
      <c r="I5568">
        <f t="shared" si="524"/>
        <v>0</v>
      </c>
      <c r="J5568">
        <f t="shared" si="525"/>
        <v>0</v>
      </c>
      <c r="L5568" s="107"/>
      <c r="M5568" s="110"/>
      <c r="N5568" s="109"/>
      <c r="P5568" s="38">
        <f t="shared" si="522"/>
        <v>0</v>
      </c>
      <c r="Q5568" s="105">
        <f t="shared" si="521"/>
        <v>0</v>
      </c>
      <c r="R5568" s="38">
        <f t="shared" si="523"/>
        <v>0</v>
      </c>
      <c r="S5568" s="40" t="str">
        <f t="shared" si="520"/>
        <v/>
      </c>
    </row>
    <row r="5569" spans="1:19">
      <c r="A5569" s="33"/>
      <c r="B5569" s="34"/>
      <c r="C5569" s="33"/>
      <c r="D5569" s="33"/>
      <c r="E5569" s="33"/>
      <c r="F5569" s="42"/>
      <c r="G5569" s="42"/>
      <c r="I5569">
        <f t="shared" si="524"/>
        <v>0</v>
      </c>
      <c r="J5569">
        <f t="shared" si="525"/>
        <v>0</v>
      </c>
      <c r="L5569" s="107"/>
      <c r="M5569" s="110"/>
      <c r="N5569" s="109"/>
      <c r="P5569" s="38">
        <f t="shared" si="522"/>
        <v>0</v>
      </c>
      <c r="Q5569" s="105">
        <f t="shared" si="521"/>
        <v>0</v>
      </c>
      <c r="R5569" s="38">
        <f t="shared" si="523"/>
        <v>0</v>
      </c>
      <c r="S5569" s="40" t="str">
        <f t="shared" si="520"/>
        <v/>
      </c>
    </row>
    <row r="5570" spans="1:19">
      <c r="A5570" s="33"/>
      <c r="B5570" s="34"/>
      <c r="C5570" s="33"/>
      <c r="D5570" s="33"/>
      <c r="E5570" s="33"/>
      <c r="F5570" s="42"/>
      <c r="G5570" s="42"/>
      <c r="I5570">
        <f t="shared" si="524"/>
        <v>0</v>
      </c>
      <c r="J5570">
        <f t="shared" si="525"/>
        <v>0</v>
      </c>
      <c r="L5570" s="107"/>
      <c r="M5570" s="110"/>
      <c r="N5570" s="109"/>
      <c r="P5570" s="38">
        <f t="shared" si="522"/>
        <v>0</v>
      </c>
      <c r="Q5570" s="105">
        <f t="shared" si="521"/>
        <v>0</v>
      </c>
      <c r="R5570" s="38">
        <f t="shared" si="523"/>
        <v>0</v>
      </c>
      <c r="S5570" s="40" t="str">
        <f t="shared" si="520"/>
        <v/>
      </c>
    </row>
    <row r="5571" spans="1:19">
      <c r="A5571" s="33"/>
      <c r="B5571" s="34"/>
      <c r="C5571" s="33"/>
      <c r="D5571" s="33"/>
      <c r="E5571" s="33"/>
      <c r="F5571" s="42"/>
      <c r="G5571" s="42"/>
      <c r="I5571">
        <f t="shared" si="524"/>
        <v>0</v>
      </c>
      <c r="J5571">
        <f t="shared" si="525"/>
        <v>0</v>
      </c>
      <c r="L5571" s="107"/>
      <c r="M5571" s="110"/>
      <c r="N5571" s="109"/>
      <c r="P5571" s="38">
        <f t="shared" si="522"/>
        <v>0</v>
      </c>
      <c r="Q5571" s="105">
        <f t="shared" si="521"/>
        <v>0</v>
      </c>
      <c r="R5571" s="38">
        <f t="shared" si="523"/>
        <v>0</v>
      </c>
      <c r="S5571" s="40" t="str">
        <f t="shared" si="520"/>
        <v/>
      </c>
    </row>
    <row r="5572" spans="1:19">
      <c r="A5572" s="33"/>
      <c r="B5572" s="34"/>
      <c r="C5572" s="33"/>
      <c r="D5572" s="33"/>
      <c r="E5572" s="33"/>
      <c r="F5572" s="42"/>
      <c r="G5572" s="42"/>
      <c r="I5572">
        <f t="shared" si="524"/>
        <v>0</v>
      </c>
      <c r="J5572">
        <f t="shared" si="525"/>
        <v>0</v>
      </c>
      <c r="L5572" s="107"/>
      <c r="M5572" s="110"/>
      <c r="N5572" s="109"/>
      <c r="P5572" s="38">
        <f t="shared" si="522"/>
        <v>0</v>
      </c>
      <c r="Q5572" s="105">
        <f t="shared" si="521"/>
        <v>0</v>
      </c>
      <c r="R5572" s="38">
        <f t="shared" si="523"/>
        <v>0</v>
      </c>
      <c r="S5572" s="40" t="str">
        <f t="shared" si="520"/>
        <v/>
      </c>
    </row>
    <row r="5573" spans="1:19">
      <c r="A5573" s="33"/>
      <c r="B5573" s="34"/>
      <c r="C5573" s="33"/>
      <c r="D5573" s="33"/>
      <c r="E5573" s="33"/>
      <c r="F5573" s="42"/>
      <c r="G5573" s="42"/>
      <c r="I5573">
        <f t="shared" si="524"/>
        <v>0</v>
      </c>
      <c r="J5573">
        <f t="shared" si="525"/>
        <v>0</v>
      </c>
      <c r="L5573" s="107"/>
      <c r="M5573" s="110"/>
      <c r="N5573" s="109"/>
      <c r="P5573" s="38">
        <f t="shared" si="522"/>
        <v>0</v>
      </c>
      <c r="Q5573" s="105">
        <f t="shared" si="521"/>
        <v>0</v>
      </c>
      <c r="R5573" s="38">
        <f t="shared" si="523"/>
        <v>0</v>
      </c>
      <c r="S5573" s="40" t="str">
        <f t="shared" si="520"/>
        <v/>
      </c>
    </row>
    <row r="5574" spans="1:19">
      <c r="A5574" s="33"/>
      <c r="B5574" s="34"/>
      <c r="C5574" s="33"/>
      <c r="D5574" s="33"/>
      <c r="E5574" s="33"/>
      <c r="F5574" s="42"/>
      <c r="G5574" s="42"/>
      <c r="I5574">
        <f t="shared" si="524"/>
        <v>0</v>
      </c>
      <c r="J5574">
        <f t="shared" si="525"/>
        <v>0</v>
      </c>
      <c r="L5574" s="107"/>
      <c r="M5574" s="110"/>
      <c r="N5574" s="109"/>
      <c r="P5574" s="38">
        <f t="shared" si="522"/>
        <v>0</v>
      </c>
      <c r="Q5574" s="105">
        <f t="shared" si="521"/>
        <v>0</v>
      </c>
      <c r="R5574" s="38">
        <f t="shared" si="523"/>
        <v>0</v>
      </c>
      <c r="S5574" s="40" t="str">
        <f t="shared" si="520"/>
        <v/>
      </c>
    </row>
    <row r="5575" spans="1:19">
      <c r="A5575" s="33"/>
      <c r="B5575" s="34"/>
      <c r="C5575" s="33"/>
      <c r="D5575" s="33"/>
      <c r="E5575" s="33"/>
      <c r="F5575" s="42"/>
      <c r="G5575" s="42"/>
      <c r="I5575">
        <f t="shared" si="524"/>
        <v>0</v>
      </c>
      <c r="J5575">
        <f t="shared" si="525"/>
        <v>0</v>
      </c>
      <c r="L5575" s="107"/>
      <c r="M5575" s="110"/>
      <c r="N5575" s="109"/>
      <c r="P5575" s="38">
        <f t="shared" si="522"/>
        <v>0</v>
      </c>
      <c r="Q5575" s="105">
        <f t="shared" si="521"/>
        <v>0</v>
      </c>
      <c r="R5575" s="38">
        <f t="shared" si="523"/>
        <v>0</v>
      </c>
      <c r="S5575" s="40" t="str">
        <f t="shared" ref="S5575:S5638" si="526">IF(C5575=1,SUM(R5575:R5598)-SUM(P5575:P5598),"")</f>
        <v/>
      </c>
    </row>
    <row r="5576" spans="1:19">
      <c r="A5576" s="33"/>
      <c r="B5576" s="34"/>
      <c r="C5576" s="33"/>
      <c r="D5576" s="33"/>
      <c r="E5576" s="33"/>
      <c r="F5576" s="42"/>
      <c r="G5576" s="42"/>
      <c r="I5576">
        <f t="shared" si="524"/>
        <v>0</v>
      </c>
      <c r="J5576">
        <f t="shared" si="525"/>
        <v>0</v>
      </c>
      <c r="L5576" s="107"/>
      <c r="M5576" s="110"/>
      <c r="N5576" s="109"/>
      <c r="P5576" s="38">
        <f t="shared" si="522"/>
        <v>0</v>
      </c>
      <c r="Q5576" s="105">
        <f t="shared" ref="Q5576:Q5639" si="527">I5576*M5576/1000</f>
        <v>0</v>
      </c>
      <c r="R5576" s="38">
        <f t="shared" si="523"/>
        <v>0</v>
      </c>
      <c r="S5576" s="40" t="str">
        <f t="shared" si="526"/>
        <v/>
      </c>
    </row>
    <row r="5577" spans="1:19">
      <c r="A5577" s="33"/>
      <c r="B5577" s="34"/>
      <c r="C5577" s="33"/>
      <c r="D5577" s="33"/>
      <c r="E5577" s="33"/>
      <c r="F5577" s="42"/>
      <c r="G5577" s="42"/>
      <c r="I5577">
        <f t="shared" si="524"/>
        <v>0</v>
      </c>
      <c r="J5577">
        <f t="shared" si="525"/>
        <v>0</v>
      </c>
      <c r="L5577" s="107"/>
      <c r="M5577" s="110"/>
      <c r="N5577" s="109"/>
      <c r="P5577" s="38">
        <f t="shared" si="522"/>
        <v>0</v>
      </c>
      <c r="Q5577" s="105">
        <f t="shared" si="527"/>
        <v>0</v>
      </c>
      <c r="R5577" s="38">
        <f t="shared" si="523"/>
        <v>0</v>
      </c>
      <c r="S5577" s="40" t="str">
        <f t="shared" si="526"/>
        <v/>
      </c>
    </row>
    <row r="5578" spans="1:19">
      <c r="A5578" s="33"/>
      <c r="B5578" s="34"/>
      <c r="C5578" s="33"/>
      <c r="D5578" s="33"/>
      <c r="E5578" s="33"/>
      <c r="F5578" s="42"/>
      <c r="G5578" s="42"/>
      <c r="I5578">
        <f t="shared" si="524"/>
        <v>0</v>
      </c>
      <c r="J5578">
        <f t="shared" si="525"/>
        <v>0</v>
      </c>
      <c r="L5578" s="107"/>
      <c r="M5578" s="110"/>
      <c r="N5578" s="109"/>
      <c r="P5578" s="38">
        <f t="shared" si="522"/>
        <v>0</v>
      </c>
      <c r="Q5578" s="105">
        <f t="shared" si="527"/>
        <v>0</v>
      </c>
      <c r="R5578" s="38">
        <f t="shared" si="523"/>
        <v>0</v>
      </c>
      <c r="S5578" s="40" t="str">
        <f t="shared" si="526"/>
        <v/>
      </c>
    </row>
    <row r="5579" spans="1:19">
      <c r="A5579" s="33"/>
      <c r="B5579" s="34"/>
      <c r="C5579" s="33"/>
      <c r="D5579" s="33"/>
      <c r="E5579" s="33"/>
      <c r="F5579" s="42"/>
      <c r="G5579" s="42"/>
      <c r="I5579">
        <f t="shared" si="524"/>
        <v>0</v>
      </c>
      <c r="J5579">
        <f t="shared" si="525"/>
        <v>0</v>
      </c>
      <c r="L5579" s="107"/>
      <c r="M5579" s="110"/>
      <c r="N5579" s="109"/>
      <c r="P5579" s="38">
        <f t="shared" si="522"/>
        <v>0</v>
      </c>
      <c r="Q5579" s="105">
        <f t="shared" si="527"/>
        <v>0</v>
      </c>
      <c r="R5579" s="38">
        <f t="shared" si="523"/>
        <v>0</v>
      </c>
      <c r="S5579" s="40" t="str">
        <f t="shared" si="526"/>
        <v/>
      </c>
    </row>
    <row r="5580" spans="1:19">
      <c r="A5580" s="33"/>
      <c r="B5580" s="34"/>
      <c r="C5580" s="33"/>
      <c r="D5580" s="33"/>
      <c r="E5580" s="33"/>
      <c r="F5580" s="42"/>
      <c r="G5580" s="42"/>
      <c r="I5580">
        <f t="shared" si="524"/>
        <v>0</v>
      </c>
      <c r="J5580">
        <f t="shared" si="525"/>
        <v>0</v>
      </c>
      <c r="L5580" s="107"/>
      <c r="M5580" s="110"/>
      <c r="N5580" s="109"/>
      <c r="P5580" s="38">
        <f t="shared" si="522"/>
        <v>0</v>
      </c>
      <c r="Q5580" s="105">
        <f t="shared" si="527"/>
        <v>0</v>
      </c>
      <c r="R5580" s="38">
        <f t="shared" si="523"/>
        <v>0</v>
      </c>
      <c r="S5580" s="40" t="str">
        <f t="shared" si="526"/>
        <v/>
      </c>
    </row>
    <row r="5581" spans="1:19">
      <c r="A5581" s="33"/>
      <c r="B5581" s="34"/>
      <c r="C5581" s="33"/>
      <c r="D5581" s="33"/>
      <c r="E5581" s="33"/>
      <c r="F5581" s="42"/>
      <c r="G5581" s="42"/>
      <c r="I5581">
        <f t="shared" si="524"/>
        <v>0</v>
      </c>
      <c r="J5581">
        <f t="shared" si="525"/>
        <v>0</v>
      </c>
      <c r="L5581" s="107"/>
      <c r="M5581" s="110"/>
      <c r="N5581" s="109"/>
      <c r="P5581" s="38">
        <f t="shared" si="522"/>
        <v>0</v>
      </c>
      <c r="Q5581" s="105">
        <f t="shared" si="527"/>
        <v>0</v>
      </c>
      <c r="R5581" s="38">
        <f t="shared" si="523"/>
        <v>0</v>
      </c>
      <c r="S5581" s="40" t="str">
        <f t="shared" si="526"/>
        <v/>
      </c>
    </row>
    <row r="5582" spans="1:19">
      <c r="A5582" s="33"/>
      <c r="B5582" s="34"/>
      <c r="C5582" s="33"/>
      <c r="D5582" s="33"/>
      <c r="E5582" s="33"/>
      <c r="F5582" s="42"/>
      <c r="G5582" s="42"/>
      <c r="I5582">
        <f t="shared" si="524"/>
        <v>0</v>
      </c>
      <c r="J5582">
        <f t="shared" si="525"/>
        <v>0</v>
      </c>
      <c r="L5582" s="107"/>
      <c r="M5582" s="110"/>
      <c r="N5582" s="109"/>
      <c r="P5582" s="38">
        <f t="shared" si="522"/>
        <v>0</v>
      </c>
      <c r="Q5582" s="105">
        <f t="shared" si="527"/>
        <v>0</v>
      </c>
      <c r="R5582" s="38">
        <f t="shared" si="523"/>
        <v>0</v>
      </c>
      <c r="S5582" s="40" t="str">
        <f t="shared" si="526"/>
        <v/>
      </c>
    </row>
    <row r="5583" spans="1:19">
      <c r="A5583" s="33"/>
      <c r="B5583" s="34"/>
      <c r="C5583" s="33"/>
      <c r="D5583" s="33"/>
      <c r="E5583" s="33"/>
      <c r="F5583" s="42"/>
      <c r="G5583" s="42"/>
      <c r="I5583">
        <f t="shared" si="524"/>
        <v>0</v>
      </c>
      <c r="J5583">
        <f t="shared" si="525"/>
        <v>0</v>
      </c>
      <c r="L5583" s="107"/>
      <c r="M5583" s="110"/>
      <c r="N5583" s="109"/>
      <c r="P5583" s="38">
        <f t="shared" si="522"/>
        <v>0</v>
      </c>
      <c r="Q5583" s="105">
        <f t="shared" si="527"/>
        <v>0</v>
      </c>
      <c r="R5583" s="38">
        <f t="shared" si="523"/>
        <v>0</v>
      </c>
      <c r="S5583" s="40" t="str">
        <f t="shared" si="526"/>
        <v/>
      </c>
    </row>
    <row r="5584" spans="1:19">
      <c r="A5584" s="33"/>
      <c r="B5584" s="34"/>
      <c r="C5584" s="33"/>
      <c r="D5584" s="33"/>
      <c r="E5584" s="33"/>
      <c r="F5584" s="42"/>
      <c r="G5584" s="42"/>
      <c r="I5584">
        <f t="shared" si="524"/>
        <v>0</v>
      </c>
      <c r="J5584">
        <f t="shared" si="525"/>
        <v>0</v>
      </c>
      <c r="L5584" s="107"/>
      <c r="M5584" s="110"/>
      <c r="N5584" s="109"/>
      <c r="P5584" s="38">
        <f t="shared" si="522"/>
        <v>0</v>
      </c>
      <c r="Q5584" s="105">
        <f t="shared" si="527"/>
        <v>0</v>
      </c>
      <c r="R5584" s="38">
        <f t="shared" si="523"/>
        <v>0</v>
      </c>
      <c r="S5584" s="40" t="str">
        <f t="shared" si="526"/>
        <v/>
      </c>
    </row>
    <row r="5585" spans="1:19">
      <c r="A5585" s="33"/>
      <c r="B5585" s="34"/>
      <c r="C5585" s="33"/>
      <c r="D5585" s="33"/>
      <c r="E5585" s="33"/>
      <c r="F5585" s="42"/>
      <c r="G5585" s="42"/>
      <c r="I5585">
        <f t="shared" si="524"/>
        <v>0</v>
      </c>
      <c r="J5585">
        <f t="shared" si="525"/>
        <v>0</v>
      </c>
      <c r="L5585" s="107"/>
      <c r="M5585" s="110"/>
      <c r="N5585" s="109"/>
      <c r="P5585" s="38">
        <f t="shared" si="522"/>
        <v>0</v>
      </c>
      <c r="Q5585" s="105">
        <f t="shared" si="527"/>
        <v>0</v>
      </c>
      <c r="R5585" s="38">
        <f t="shared" si="523"/>
        <v>0</v>
      </c>
      <c r="S5585" s="40" t="str">
        <f t="shared" si="526"/>
        <v/>
      </c>
    </row>
    <row r="5586" spans="1:19">
      <c r="A5586" s="33"/>
      <c r="B5586" s="34"/>
      <c r="C5586" s="33"/>
      <c r="D5586" s="33"/>
      <c r="E5586" s="33"/>
      <c r="F5586" s="42"/>
      <c r="G5586" s="42"/>
      <c r="I5586">
        <f t="shared" si="524"/>
        <v>0</v>
      </c>
      <c r="J5586">
        <f t="shared" si="525"/>
        <v>0</v>
      </c>
      <c r="L5586" s="107"/>
      <c r="M5586" s="110"/>
      <c r="N5586" s="109"/>
      <c r="P5586" s="38">
        <f t="shared" si="522"/>
        <v>0</v>
      </c>
      <c r="Q5586" s="105">
        <f t="shared" si="527"/>
        <v>0</v>
      </c>
      <c r="R5586" s="38">
        <f t="shared" si="523"/>
        <v>0</v>
      </c>
      <c r="S5586" s="40" t="str">
        <f t="shared" si="526"/>
        <v/>
      </c>
    </row>
    <row r="5587" spans="1:19">
      <c r="A5587" s="33"/>
      <c r="B5587" s="34"/>
      <c r="C5587" s="33"/>
      <c r="D5587" s="33"/>
      <c r="E5587" s="33"/>
      <c r="F5587" s="42"/>
      <c r="G5587" s="42"/>
      <c r="I5587">
        <f t="shared" si="524"/>
        <v>0</v>
      </c>
      <c r="J5587">
        <f t="shared" si="525"/>
        <v>0</v>
      </c>
      <c r="L5587" s="107"/>
      <c r="M5587" s="110"/>
      <c r="N5587" s="109"/>
      <c r="P5587" s="38">
        <f t="shared" si="522"/>
        <v>0</v>
      </c>
      <c r="Q5587" s="105">
        <f t="shared" si="527"/>
        <v>0</v>
      </c>
      <c r="R5587" s="38">
        <f t="shared" si="523"/>
        <v>0</v>
      </c>
      <c r="S5587" s="40" t="str">
        <f t="shared" si="526"/>
        <v/>
      </c>
    </row>
    <row r="5588" spans="1:19">
      <c r="A5588" s="33"/>
      <c r="B5588" s="34"/>
      <c r="C5588" s="33"/>
      <c r="D5588" s="33"/>
      <c r="E5588" s="33"/>
      <c r="F5588" s="42"/>
      <c r="G5588" s="42"/>
      <c r="I5588">
        <f t="shared" si="524"/>
        <v>0</v>
      </c>
      <c r="J5588">
        <f t="shared" si="525"/>
        <v>0</v>
      </c>
      <c r="L5588" s="107"/>
      <c r="M5588" s="110"/>
      <c r="N5588" s="109"/>
      <c r="P5588" s="38">
        <f t="shared" si="522"/>
        <v>0</v>
      </c>
      <c r="Q5588" s="105">
        <f t="shared" si="527"/>
        <v>0</v>
      </c>
      <c r="R5588" s="38">
        <f t="shared" si="523"/>
        <v>0</v>
      </c>
      <c r="S5588" s="40" t="str">
        <f t="shared" si="526"/>
        <v/>
      </c>
    </row>
    <row r="5589" spans="1:19">
      <c r="A5589" s="33"/>
      <c r="B5589" s="34"/>
      <c r="C5589" s="33"/>
      <c r="D5589" s="33"/>
      <c r="E5589" s="33"/>
      <c r="F5589" s="42"/>
      <c r="G5589" s="42"/>
      <c r="I5589">
        <f t="shared" si="524"/>
        <v>0</v>
      </c>
      <c r="J5589">
        <f t="shared" si="525"/>
        <v>0</v>
      </c>
      <c r="L5589" s="107"/>
      <c r="M5589" s="110"/>
      <c r="N5589" s="109"/>
      <c r="P5589" s="38">
        <f t="shared" si="522"/>
        <v>0</v>
      </c>
      <c r="Q5589" s="105">
        <f t="shared" si="527"/>
        <v>0</v>
      </c>
      <c r="R5589" s="38">
        <f t="shared" si="523"/>
        <v>0</v>
      </c>
      <c r="S5589" s="40" t="str">
        <f t="shared" si="526"/>
        <v/>
      </c>
    </row>
    <row r="5590" spans="1:19">
      <c r="A5590" s="33"/>
      <c r="B5590" s="34"/>
      <c r="C5590" s="33"/>
      <c r="D5590" s="33"/>
      <c r="E5590" s="33"/>
      <c r="F5590" s="42"/>
      <c r="G5590" s="42"/>
      <c r="I5590">
        <f t="shared" si="524"/>
        <v>0</v>
      </c>
      <c r="J5590">
        <f t="shared" si="525"/>
        <v>0</v>
      </c>
      <c r="L5590" s="107"/>
      <c r="M5590" s="110"/>
      <c r="N5590" s="109"/>
      <c r="P5590" s="38">
        <f t="shared" si="522"/>
        <v>0</v>
      </c>
      <c r="Q5590" s="105">
        <f t="shared" si="527"/>
        <v>0</v>
      </c>
      <c r="R5590" s="38">
        <f t="shared" si="523"/>
        <v>0</v>
      </c>
      <c r="S5590" s="40" t="str">
        <f t="shared" si="526"/>
        <v/>
      </c>
    </row>
    <row r="5591" spans="1:19">
      <c r="A5591" s="33"/>
      <c r="B5591" s="34"/>
      <c r="C5591" s="33"/>
      <c r="D5591" s="33"/>
      <c r="E5591" s="33"/>
      <c r="F5591" s="42"/>
      <c r="G5591" s="42"/>
      <c r="I5591">
        <f t="shared" si="524"/>
        <v>0</v>
      </c>
      <c r="J5591">
        <f t="shared" si="525"/>
        <v>0</v>
      </c>
      <c r="L5591" s="107"/>
      <c r="M5591" s="110"/>
      <c r="N5591" s="109"/>
      <c r="P5591" s="38">
        <f t="shared" si="522"/>
        <v>0</v>
      </c>
      <c r="Q5591" s="105">
        <f t="shared" si="527"/>
        <v>0</v>
      </c>
      <c r="R5591" s="38">
        <f t="shared" si="523"/>
        <v>0</v>
      </c>
      <c r="S5591" s="40" t="str">
        <f t="shared" si="526"/>
        <v/>
      </c>
    </row>
    <row r="5592" spans="1:19">
      <c r="A5592" s="33"/>
      <c r="B5592" s="34"/>
      <c r="C5592" s="33"/>
      <c r="D5592" s="33"/>
      <c r="E5592" s="33"/>
      <c r="F5592" s="42"/>
      <c r="G5592" s="42"/>
      <c r="I5592">
        <f t="shared" si="524"/>
        <v>0</v>
      </c>
      <c r="J5592">
        <f t="shared" si="525"/>
        <v>0</v>
      </c>
      <c r="L5592" s="107"/>
      <c r="M5592" s="110"/>
      <c r="N5592" s="109"/>
      <c r="P5592" s="38">
        <f t="shared" si="522"/>
        <v>0</v>
      </c>
      <c r="Q5592" s="105">
        <f t="shared" si="527"/>
        <v>0</v>
      </c>
      <c r="R5592" s="38">
        <f t="shared" si="523"/>
        <v>0</v>
      </c>
      <c r="S5592" s="40" t="str">
        <f t="shared" si="526"/>
        <v/>
      </c>
    </row>
    <row r="5593" spans="1:19">
      <c r="A5593" s="33"/>
      <c r="B5593" s="34"/>
      <c r="C5593" s="33"/>
      <c r="D5593" s="33"/>
      <c r="E5593" s="33"/>
      <c r="F5593" s="42"/>
      <c r="G5593" s="42"/>
      <c r="I5593">
        <f t="shared" si="524"/>
        <v>0</v>
      </c>
      <c r="J5593">
        <f t="shared" si="525"/>
        <v>0</v>
      </c>
      <c r="L5593" s="107"/>
      <c r="M5593" s="110"/>
      <c r="N5593" s="109"/>
      <c r="P5593" s="38">
        <f t="shared" si="522"/>
        <v>0</v>
      </c>
      <c r="Q5593" s="105">
        <f t="shared" si="527"/>
        <v>0</v>
      </c>
      <c r="R5593" s="38">
        <f t="shared" si="523"/>
        <v>0</v>
      </c>
      <c r="S5593" s="40" t="str">
        <f t="shared" si="526"/>
        <v/>
      </c>
    </row>
    <row r="5594" spans="1:19">
      <c r="A5594" s="33"/>
      <c r="B5594" s="34"/>
      <c r="C5594" s="33"/>
      <c r="D5594" s="33"/>
      <c r="E5594" s="33"/>
      <c r="F5594" s="42"/>
      <c r="G5594" s="42"/>
      <c r="I5594">
        <f t="shared" si="524"/>
        <v>0</v>
      </c>
      <c r="J5594">
        <f t="shared" si="525"/>
        <v>0</v>
      </c>
      <c r="L5594" s="107"/>
      <c r="M5594" s="110"/>
      <c r="N5594" s="109"/>
      <c r="P5594" s="38">
        <f t="shared" si="522"/>
        <v>0</v>
      </c>
      <c r="Q5594" s="105">
        <f t="shared" si="527"/>
        <v>0</v>
      </c>
      <c r="R5594" s="38">
        <f t="shared" si="523"/>
        <v>0</v>
      </c>
      <c r="S5594" s="40" t="str">
        <f t="shared" si="526"/>
        <v/>
      </c>
    </row>
    <row r="5595" spans="1:19">
      <c r="A5595" s="33"/>
      <c r="B5595" s="34"/>
      <c r="C5595" s="33"/>
      <c r="D5595" s="33"/>
      <c r="E5595" s="33"/>
      <c r="F5595" s="42"/>
      <c r="G5595" s="42"/>
      <c r="I5595">
        <f t="shared" si="524"/>
        <v>0</v>
      </c>
      <c r="J5595">
        <f t="shared" si="525"/>
        <v>0</v>
      </c>
      <c r="L5595" s="107"/>
      <c r="M5595" s="110"/>
      <c r="N5595" s="109"/>
      <c r="P5595" s="38">
        <f t="shared" si="522"/>
        <v>0</v>
      </c>
      <c r="Q5595" s="105">
        <f t="shared" si="527"/>
        <v>0</v>
      </c>
      <c r="R5595" s="38">
        <f t="shared" si="523"/>
        <v>0</v>
      </c>
      <c r="S5595" s="40" t="str">
        <f t="shared" si="526"/>
        <v/>
      </c>
    </row>
    <row r="5596" spans="1:19">
      <c r="A5596" s="33"/>
      <c r="B5596" s="34"/>
      <c r="C5596" s="33"/>
      <c r="D5596" s="33"/>
      <c r="E5596" s="33"/>
      <c r="F5596" s="42"/>
      <c r="G5596" s="42"/>
      <c r="I5596">
        <f t="shared" si="524"/>
        <v>0</v>
      </c>
      <c r="J5596">
        <f t="shared" si="525"/>
        <v>0</v>
      </c>
      <c r="L5596" s="107"/>
      <c r="M5596" s="110"/>
      <c r="N5596" s="109"/>
      <c r="P5596" s="38">
        <f t="shared" si="522"/>
        <v>0</v>
      </c>
      <c r="Q5596" s="105">
        <f t="shared" si="527"/>
        <v>0</v>
      </c>
      <c r="R5596" s="38">
        <f t="shared" si="523"/>
        <v>0</v>
      </c>
      <c r="S5596" s="40" t="str">
        <f t="shared" si="526"/>
        <v/>
      </c>
    </row>
    <row r="5597" spans="1:19">
      <c r="A5597" s="33"/>
      <c r="B5597" s="34"/>
      <c r="C5597" s="33"/>
      <c r="D5597" s="33"/>
      <c r="E5597" s="33"/>
      <c r="F5597" s="42"/>
      <c r="G5597" s="42"/>
      <c r="I5597">
        <f t="shared" si="524"/>
        <v>0</v>
      </c>
      <c r="J5597">
        <f t="shared" si="525"/>
        <v>0</v>
      </c>
      <c r="L5597" s="107"/>
      <c r="M5597" s="110"/>
      <c r="N5597" s="109"/>
      <c r="P5597" s="38">
        <f t="shared" si="522"/>
        <v>0</v>
      </c>
      <c r="Q5597" s="105">
        <f t="shared" si="527"/>
        <v>0</v>
      </c>
      <c r="R5597" s="38">
        <f t="shared" si="523"/>
        <v>0</v>
      </c>
      <c r="S5597" s="40" t="str">
        <f t="shared" si="526"/>
        <v/>
      </c>
    </row>
    <row r="5598" spans="1:19">
      <c r="A5598" s="33"/>
      <c r="B5598" s="34"/>
      <c r="C5598" s="33"/>
      <c r="D5598" s="33"/>
      <c r="E5598" s="33"/>
      <c r="F5598" s="42"/>
      <c r="G5598" s="42"/>
      <c r="I5598">
        <f t="shared" si="524"/>
        <v>0</v>
      </c>
      <c r="J5598">
        <f t="shared" si="525"/>
        <v>0</v>
      </c>
      <c r="L5598" s="107"/>
      <c r="M5598" s="110"/>
      <c r="N5598" s="109"/>
      <c r="P5598" s="38">
        <f t="shared" si="522"/>
        <v>0</v>
      </c>
      <c r="Q5598" s="105">
        <f t="shared" si="527"/>
        <v>0</v>
      </c>
      <c r="R5598" s="38">
        <f t="shared" si="523"/>
        <v>0</v>
      </c>
      <c r="S5598" s="40" t="str">
        <f t="shared" si="526"/>
        <v/>
      </c>
    </row>
    <row r="5599" spans="1:19">
      <c r="A5599" s="33"/>
      <c r="B5599" s="34"/>
      <c r="C5599" s="33"/>
      <c r="D5599" s="33"/>
      <c r="E5599" s="33"/>
      <c r="F5599" s="42"/>
      <c r="G5599" s="42"/>
      <c r="I5599">
        <f t="shared" si="524"/>
        <v>0</v>
      </c>
      <c r="J5599">
        <f t="shared" si="525"/>
        <v>0</v>
      </c>
      <c r="L5599" s="107"/>
      <c r="M5599" s="110"/>
      <c r="N5599" s="109"/>
      <c r="P5599" s="38">
        <f t="shared" si="522"/>
        <v>0</v>
      </c>
      <c r="Q5599" s="105">
        <f t="shared" si="527"/>
        <v>0</v>
      </c>
      <c r="R5599" s="38">
        <f t="shared" si="523"/>
        <v>0</v>
      </c>
      <c r="S5599" s="40" t="str">
        <f t="shared" si="526"/>
        <v/>
      </c>
    </row>
    <row r="5600" spans="1:19">
      <c r="A5600" s="33"/>
      <c r="B5600" s="34"/>
      <c r="C5600" s="33"/>
      <c r="D5600" s="33"/>
      <c r="E5600" s="33"/>
      <c r="F5600" s="42"/>
      <c r="G5600" s="42"/>
      <c r="I5600">
        <f t="shared" si="524"/>
        <v>0</v>
      </c>
      <c r="J5600">
        <f t="shared" si="525"/>
        <v>0</v>
      </c>
      <c r="L5600" s="107"/>
      <c r="M5600" s="110"/>
      <c r="N5600" s="109"/>
      <c r="P5600" s="38">
        <f t="shared" si="522"/>
        <v>0</v>
      </c>
      <c r="Q5600" s="105">
        <f t="shared" si="527"/>
        <v>0</v>
      </c>
      <c r="R5600" s="38">
        <f t="shared" si="523"/>
        <v>0</v>
      </c>
      <c r="S5600" s="40" t="str">
        <f t="shared" si="526"/>
        <v/>
      </c>
    </row>
    <row r="5601" spans="1:19">
      <c r="A5601" s="33"/>
      <c r="B5601" s="34"/>
      <c r="C5601" s="33"/>
      <c r="D5601" s="33"/>
      <c r="E5601" s="33"/>
      <c r="F5601" s="42"/>
      <c r="G5601" s="42"/>
      <c r="I5601">
        <f t="shared" si="524"/>
        <v>0</v>
      </c>
      <c r="J5601">
        <f t="shared" si="525"/>
        <v>0</v>
      </c>
      <c r="L5601" s="107"/>
      <c r="M5601" s="110"/>
      <c r="N5601" s="109"/>
      <c r="P5601" s="38">
        <f t="shared" si="522"/>
        <v>0</v>
      </c>
      <c r="Q5601" s="105">
        <f t="shared" si="527"/>
        <v>0</v>
      </c>
      <c r="R5601" s="38">
        <f t="shared" si="523"/>
        <v>0</v>
      </c>
      <c r="S5601" s="40" t="str">
        <f t="shared" si="526"/>
        <v/>
      </c>
    </row>
    <row r="5602" spans="1:19">
      <c r="A5602" s="33"/>
      <c r="B5602" s="34"/>
      <c r="C5602" s="33"/>
      <c r="D5602" s="33"/>
      <c r="E5602" s="33"/>
      <c r="F5602" s="42"/>
      <c r="G5602" s="42"/>
      <c r="I5602">
        <f t="shared" si="524"/>
        <v>0</v>
      </c>
      <c r="J5602">
        <f t="shared" si="525"/>
        <v>0</v>
      </c>
      <c r="L5602" s="107"/>
      <c r="M5602" s="110"/>
      <c r="N5602" s="109"/>
      <c r="P5602" s="38">
        <f t="shared" si="522"/>
        <v>0</v>
      </c>
      <c r="Q5602" s="105">
        <f t="shared" si="527"/>
        <v>0</v>
      </c>
      <c r="R5602" s="38">
        <f t="shared" si="523"/>
        <v>0</v>
      </c>
      <c r="S5602" s="40" t="str">
        <f t="shared" si="526"/>
        <v/>
      </c>
    </row>
    <row r="5603" spans="1:19">
      <c r="A5603" s="33"/>
      <c r="B5603" s="34"/>
      <c r="C5603" s="33"/>
      <c r="D5603" s="33"/>
      <c r="E5603" s="33"/>
      <c r="F5603" s="42"/>
      <c r="G5603" s="42"/>
      <c r="I5603">
        <f t="shared" si="524"/>
        <v>0</v>
      </c>
      <c r="J5603">
        <f t="shared" si="525"/>
        <v>0</v>
      </c>
      <c r="L5603" s="107"/>
      <c r="M5603" s="110"/>
      <c r="N5603" s="109"/>
      <c r="P5603" s="38">
        <f t="shared" si="522"/>
        <v>0</v>
      </c>
      <c r="Q5603" s="105">
        <f t="shared" si="527"/>
        <v>0</v>
      </c>
      <c r="R5603" s="38">
        <f t="shared" si="523"/>
        <v>0</v>
      </c>
      <c r="S5603" s="40" t="str">
        <f t="shared" si="526"/>
        <v/>
      </c>
    </row>
    <row r="5604" spans="1:19">
      <c r="A5604" s="33"/>
      <c r="B5604" s="34"/>
      <c r="C5604" s="33"/>
      <c r="D5604" s="33"/>
      <c r="E5604" s="33"/>
      <c r="F5604" s="42"/>
      <c r="G5604" s="42"/>
      <c r="I5604">
        <f t="shared" si="524"/>
        <v>0</v>
      </c>
      <c r="J5604">
        <f t="shared" si="525"/>
        <v>0</v>
      </c>
      <c r="L5604" s="107"/>
      <c r="M5604" s="110"/>
      <c r="N5604" s="109"/>
      <c r="P5604" s="38">
        <f t="shared" si="522"/>
        <v>0</v>
      </c>
      <c r="Q5604" s="105">
        <f t="shared" si="527"/>
        <v>0</v>
      </c>
      <c r="R5604" s="38">
        <f t="shared" si="523"/>
        <v>0</v>
      </c>
      <c r="S5604" s="40" t="str">
        <f t="shared" si="526"/>
        <v/>
      </c>
    </row>
    <row r="5605" spans="1:19">
      <c r="A5605" s="33"/>
      <c r="B5605" s="34"/>
      <c r="C5605" s="33"/>
      <c r="D5605" s="33"/>
      <c r="E5605" s="33"/>
      <c r="F5605" s="42"/>
      <c r="G5605" s="42"/>
      <c r="I5605">
        <f t="shared" si="524"/>
        <v>0</v>
      </c>
      <c r="J5605">
        <f t="shared" si="525"/>
        <v>0</v>
      </c>
      <c r="L5605" s="107"/>
      <c r="M5605" s="110"/>
      <c r="N5605" s="109"/>
      <c r="P5605" s="38">
        <f t="shared" si="522"/>
        <v>0</v>
      </c>
      <c r="Q5605" s="105">
        <f t="shared" si="527"/>
        <v>0</v>
      </c>
      <c r="R5605" s="38">
        <f t="shared" si="523"/>
        <v>0</v>
      </c>
      <c r="S5605" s="40" t="str">
        <f t="shared" si="526"/>
        <v/>
      </c>
    </row>
    <row r="5606" spans="1:19">
      <c r="A5606" s="33"/>
      <c r="B5606" s="34"/>
      <c r="C5606" s="33"/>
      <c r="D5606" s="33"/>
      <c r="E5606" s="33"/>
      <c r="F5606" s="42"/>
      <c r="G5606" s="42"/>
      <c r="I5606">
        <f t="shared" si="524"/>
        <v>0</v>
      </c>
      <c r="J5606">
        <f t="shared" si="525"/>
        <v>0</v>
      </c>
      <c r="L5606" s="107"/>
      <c r="M5606" s="110"/>
      <c r="N5606" s="109"/>
      <c r="P5606" s="38">
        <f t="shared" si="522"/>
        <v>0</v>
      </c>
      <c r="Q5606" s="105">
        <f t="shared" si="527"/>
        <v>0</v>
      </c>
      <c r="R5606" s="38">
        <f t="shared" si="523"/>
        <v>0</v>
      </c>
      <c r="S5606" s="40" t="str">
        <f t="shared" si="526"/>
        <v/>
      </c>
    </row>
    <row r="5607" spans="1:19">
      <c r="A5607" s="33"/>
      <c r="B5607" s="34"/>
      <c r="C5607" s="33"/>
      <c r="D5607" s="33"/>
      <c r="E5607" s="33"/>
      <c r="F5607" s="42"/>
      <c r="G5607" s="42"/>
      <c r="I5607">
        <f t="shared" si="524"/>
        <v>0</v>
      </c>
      <c r="J5607">
        <f t="shared" si="525"/>
        <v>0</v>
      </c>
      <c r="L5607" s="107"/>
      <c r="M5607" s="110"/>
      <c r="N5607" s="109"/>
      <c r="P5607" s="38">
        <f t="shared" si="522"/>
        <v>0</v>
      </c>
      <c r="Q5607" s="105">
        <f t="shared" si="527"/>
        <v>0</v>
      </c>
      <c r="R5607" s="38">
        <f t="shared" si="523"/>
        <v>0</v>
      </c>
      <c r="S5607" s="40" t="str">
        <f t="shared" si="526"/>
        <v/>
      </c>
    </row>
    <row r="5608" spans="1:19">
      <c r="A5608" s="33"/>
      <c r="B5608" s="34"/>
      <c r="C5608" s="33"/>
      <c r="D5608" s="33"/>
      <c r="E5608" s="33"/>
      <c r="F5608" s="42"/>
      <c r="G5608" s="42"/>
      <c r="I5608">
        <f t="shared" si="524"/>
        <v>0</v>
      </c>
      <c r="J5608">
        <f t="shared" si="525"/>
        <v>0</v>
      </c>
      <c r="L5608" s="107"/>
      <c r="M5608" s="110"/>
      <c r="N5608" s="109"/>
      <c r="P5608" s="38">
        <f t="shared" si="522"/>
        <v>0</v>
      </c>
      <c r="Q5608" s="105">
        <f t="shared" si="527"/>
        <v>0</v>
      </c>
      <c r="R5608" s="38">
        <f t="shared" si="523"/>
        <v>0</v>
      </c>
      <c r="S5608" s="40" t="str">
        <f t="shared" si="526"/>
        <v/>
      </c>
    </row>
    <row r="5609" spans="1:19">
      <c r="A5609" s="33"/>
      <c r="B5609" s="34"/>
      <c r="C5609" s="33"/>
      <c r="D5609" s="33"/>
      <c r="E5609" s="33"/>
      <c r="F5609" s="42"/>
      <c r="G5609" s="42"/>
      <c r="I5609">
        <f t="shared" si="524"/>
        <v>0</v>
      </c>
      <c r="J5609">
        <f t="shared" si="525"/>
        <v>0</v>
      </c>
      <c r="L5609" s="107"/>
      <c r="M5609" s="110"/>
      <c r="N5609" s="109"/>
      <c r="P5609" s="38">
        <f t="shared" si="522"/>
        <v>0</v>
      </c>
      <c r="Q5609" s="105">
        <f t="shared" si="527"/>
        <v>0</v>
      </c>
      <c r="R5609" s="38">
        <f t="shared" si="523"/>
        <v>0</v>
      </c>
      <c r="S5609" s="40" t="str">
        <f t="shared" si="526"/>
        <v/>
      </c>
    </row>
    <row r="5610" spans="1:19">
      <c r="A5610" s="33"/>
      <c r="B5610" s="34"/>
      <c r="C5610" s="33"/>
      <c r="D5610" s="33"/>
      <c r="E5610" s="33"/>
      <c r="F5610" s="42"/>
      <c r="G5610" s="42"/>
      <c r="I5610">
        <f t="shared" si="524"/>
        <v>0</v>
      </c>
      <c r="J5610">
        <f t="shared" si="525"/>
        <v>0</v>
      </c>
      <c r="L5610" s="107"/>
      <c r="M5610" s="110"/>
      <c r="N5610" s="109"/>
      <c r="P5610" s="38">
        <f t="shared" si="522"/>
        <v>0</v>
      </c>
      <c r="Q5610" s="105">
        <f t="shared" si="527"/>
        <v>0</v>
      </c>
      <c r="R5610" s="38">
        <f t="shared" si="523"/>
        <v>0</v>
      </c>
      <c r="S5610" s="40" t="str">
        <f t="shared" si="526"/>
        <v/>
      </c>
    </row>
    <row r="5611" spans="1:19">
      <c r="A5611" s="33"/>
      <c r="B5611" s="34"/>
      <c r="C5611" s="33"/>
      <c r="D5611" s="33"/>
      <c r="E5611" s="33"/>
      <c r="F5611" s="42"/>
      <c r="G5611" s="42"/>
      <c r="I5611">
        <f t="shared" si="524"/>
        <v>0</v>
      </c>
      <c r="J5611">
        <f t="shared" si="525"/>
        <v>0</v>
      </c>
      <c r="L5611" s="107"/>
      <c r="M5611" s="110"/>
      <c r="N5611" s="109"/>
      <c r="P5611" s="38">
        <f t="shared" si="522"/>
        <v>0</v>
      </c>
      <c r="Q5611" s="105">
        <f t="shared" si="527"/>
        <v>0</v>
      </c>
      <c r="R5611" s="38">
        <f t="shared" si="523"/>
        <v>0</v>
      </c>
      <c r="S5611" s="40" t="str">
        <f t="shared" si="526"/>
        <v/>
      </c>
    </row>
    <row r="5612" spans="1:19">
      <c r="A5612" s="33"/>
      <c r="B5612" s="34"/>
      <c r="C5612" s="33"/>
      <c r="D5612" s="33"/>
      <c r="E5612" s="33"/>
      <c r="F5612" s="42"/>
      <c r="G5612" s="42"/>
      <c r="I5612">
        <f t="shared" si="524"/>
        <v>0</v>
      </c>
      <c r="J5612">
        <f t="shared" si="525"/>
        <v>0</v>
      </c>
      <c r="L5612" s="107"/>
      <c r="M5612" s="110"/>
      <c r="N5612" s="109"/>
      <c r="P5612" s="38">
        <f t="shared" si="522"/>
        <v>0</v>
      </c>
      <c r="Q5612" s="105">
        <f t="shared" si="527"/>
        <v>0</v>
      </c>
      <c r="R5612" s="38">
        <f t="shared" si="523"/>
        <v>0</v>
      </c>
      <c r="S5612" s="40" t="str">
        <f t="shared" si="526"/>
        <v/>
      </c>
    </row>
    <row r="5613" spans="1:19">
      <c r="A5613" s="33"/>
      <c r="B5613" s="34"/>
      <c r="C5613" s="33"/>
      <c r="D5613" s="33"/>
      <c r="E5613" s="33"/>
      <c r="F5613" s="42"/>
      <c r="G5613" s="42"/>
      <c r="I5613">
        <f t="shared" si="524"/>
        <v>0</v>
      </c>
      <c r="J5613">
        <f t="shared" si="525"/>
        <v>0</v>
      </c>
      <c r="L5613" s="107"/>
      <c r="M5613" s="110"/>
      <c r="N5613" s="109"/>
      <c r="P5613" s="38">
        <f t="shared" si="522"/>
        <v>0</v>
      </c>
      <c r="Q5613" s="105">
        <f t="shared" si="527"/>
        <v>0</v>
      </c>
      <c r="R5613" s="38">
        <f t="shared" si="523"/>
        <v>0</v>
      </c>
      <c r="S5613" s="40" t="str">
        <f t="shared" si="526"/>
        <v/>
      </c>
    </row>
    <row r="5614" spans="1:19">
      <c r="A5614" s="33"/>
      <c r="B5614" s="34"/>
      <c r="C5614" s="33"/>
      <c r="D5614" s="33"/>
      <c r="E5614" s="33"/>
      <c r="F5614" s="42"/>
      <c r="G5614" s="42"/>
      <c r="I5614">
        <f t="shared" si="524"/>
        <v>0</v>
      </c>
      <c r="J5614">
        <f t="shared" si="525"/>
        <v>0</v>
      </c>
      <c r="L5614" s="107"/>
      <c r="M5614" s="110"/>
      <c r="N5614" s="109"/>
      <c r="P5614" s="38">
        <f t="shared" si="522"/>
        <v>0</v>
      </c>
      <c r="Q5614" s="105">
        <f t="shared" si="527"/>
        <v>0</v>
      </c>
      <c r="R5614" s="38">
        <f t="shared" si="523"/>
        <v>0</v>
      </c>
      <c r="S5614" s="40" t="str">
        <f t="shared" si="526"/>
        <v/>
      </c>
    </row>
    <row r="5615" spans="1:19">
      <c r="A5615" s="33"/>
      <c r="B5615" s="34"/>
      <c r="C5615" s="33"/>
      <c r="D5615" s="33"/>
      <c r="E5615" s="33"/>
      <c r="F5615" s="42"/>
      <c r="G5615" s="42"/>
      <c r="I5615">
        <f t="shared" si="524"/>
        <v>0</v>
      </c>
      <c r="J5615">
        <f t="shared" si="525"/>
        <v>0</v>
      </c>
      <c r="L5615" s="107"/>
      <c r="M5615" s="110"/>
      <c r="N5615" s="109"/>
      <c r="P5615" s="38">
        <f t="shared" si="522"/>
        <v>0</v>
      </c>
      <c r="Q5615" s="105">
        <f t="shared" si="527"/>
        <v>0</v>
      </c>
      <c r="R5615" s="38">
        <f t="shared" si="523"/>
        <v>0</v>
      </c>
      <c r="S5615" s="40" t="str">
        <f t="shared" si="526"/>
        <v/>
      </c>
    </row>
    <row r="5616" spans="1:19">
      <c r="A5616" s="33"/>
      <c r="B5616" s="34"/>
      <c r="C5616" s="33"/>
      <c r="D5616" s="33"/>
      <c r="E5616" s="33"/>
      <c r="F5616" s="42"/>
      <c r="G5616" s="42"/>
      <c r="I5616">
        <f t="shared" si="524"/>
        <v>0</v>
      </c>
      <c r="J5616">
        <f t="shared" si="525"/>
        <v>0</v>
      </c>
      <c r="L5616" s="107"/>
      <c r="M5616" s="110"/>
      <c r="N5616" s="109"/>
      <c r="P5616" s="38">
        <f t="shared" si="522"/>
        <v>0</v>
      </c>
      <c r="Q5616" s="105">
        <f t="shared" si="527"/>
        <v>0</v>
      </c>
      <c r="R5616" s="38">
        <f t="shared" si="523"/>
        <v>0</v>
      </c>
      <c r="S5616" s="40" t="str">
        <f t="shared" si="526"/>
        <v/>
      </c>
    </row>
    <row r="5617" spans="1:19">
      <c r="A5617" s="33"/>
      <c r="B5617" s="34"/>
      <c r="C5617" s="33"/>
      <c r="D5617" s="33"/>
      <c r="E5617" s="33"/>
      <c r="F5617" s="42"/>
      <c r="G5617" s="42"/>
      <c r="I5617">
        <f t="shared" si="524"/>
        <v>0</v>
      </c>
      <c r="J5617">
        <f t="shared" si="525"/>
        <v>0</v>
      </c>
      <c r="L5617" s="107"/>
      <c r="M5617" s="110"/>
      <c r="N5617" s="109"/>
      <c r="P5617" s="38">
        <f t="shared" si="522"/>
        <v>0</v>
      </c>
      <c r="Q5617" s="105">
        <f t="shared" si="527"/>
        <v>0</v>
      </c>
      <c r="R5617" s="38">
        <f t="shared" si="523"/>
        <v>0</v>
      </c>
      <c r="S5617" s="40" t="str">
        <f t="shared" si="526"/>
        <v/>
      </c>
    </row>
    <row r="5618" spans="1:19">
      <c r="A5618" s="33"/>
      <c r="B5618" s="34"/>
      <c r="C5618" s="33"/>
      <c r="D5618" s="33"/>
      <c r="E5618" s="33"/>
      <c r="F5618" s="42"/>
      <c r="G5618" s="42"/>
      <c r="I5618">
        <f t="shared" si="524"/>
        <v>0</v>
      </c>
      <c r="J5618">
        <f t="shared" si="525"/>
        <v>0</v>
      </c>
      <c r="L5618" s="107"/>
      <c r="M5618" s="110"/>
      <c r="N5618" s="109"/>
      <c r="P5618" s="38">
        <f t="shared" si="522"/>
        <v>0</v>
      </c>
      <c r="Q5618" s="105">
        <f t="shared" si="527"/>
        <v>0</v>
      </c>
      <c r="R5618" s="38">
        <f t="shared" si="523"/>
        <v>0</v>
      </c>
      <c r="S5618" s="40" t="str">
        <f t="shared" si="526"/>
        <v/>
      </c>
    </row>
    <row r="5619" spans="1:19">
      <c r="A5619" s="33"/>
      <c r="B5619" s="34"/>
      <c r="C5619" s="33"/>
      <c r="D5619" s="33"/>
      <c r="E5619" s="33"/>
      <c r="F5619" s="42"/>
      <c r="G5619" s="42"/>
      <c r="I5619">
        <f t="shared" si="524"/>
        <v>0</v>
      </c>
      <c r="J5619">
        <f t="shared" si="525"/>
        <v>0</v>
      </c>
      <c r="L5619" s="107"/>
      <c r="M5619" s="110"/>
      <c r="N5619" s="109"/>
      <c r="P5619" s="38">
        <f t="shared" si="522"/>
        <v>0</v>
      </c>
      <c r="Q5619" s="105">
        <f t="shared" si="527"/>
        <v>0</v>
      </c>
      <c r="R5619" s="38">
        <f t="shared" si="523"/>
        <v>0</v>
      </c>
      <c r="S5619" s="40" t="str">
        <f t="shared" si="526"/>
        <v/>
      </c>
    </row>
    <row r="5620" spans="1:19">
      <c r="A5620" s="33"/>
      <c r="B5620" s="34"/>
      <c r="C5620" s="33"/>
      <c r="D5620" s="33"/>
      <c r="E5620" s="33"/>
      <c r="F5620" s="42"/>
      <c r="G5620" s="42"/>
      <c r="I5620">
        <f t="shared" si="524"/>
        <v>0</v>
      </c>
      <c r="J5620">
        <f t="shared" si="525"/>
        <v>0</v>
      </c>
      <c r="L5620" s="107"/>
      <c r="M5620" s="110"/>
      <c r="N5620" s="109"/>
      <c r="P5620" s="38">
        <f t="shared" si="522"/>
        <v>0</v>
      </c>
      <c r="Q5620" s="105">
        <f t="shared" si="527"/>
        <v>0</v>
      </c>
      <c r="R5620" s="38">
        <f t="shared" si="523"/>
        <v>0</v>
      </c>
      <c r="S5620" s="40" t="str">
        <f t="shared" si="526"/>
        <v/>
      </c>
    </row>
    <row r="5621" spans="1:19">
      <c r="A5621" s="33"/>
      <c r="B5621" s="34"/>
      <c r="C5621" s="33"/>
      <c r="D5621" s="33"/>
      <c r="E5621" s="33"/>
      <c r="F5621" s="42"/>
      <c r="G5621" s="42"/>
      <c r="I5621">
        <f t="shared" si="524"/>
        <v>0</v>
      </c>
      <c r="J5621">
        <f t="shared" si="525"/>
        <v>0</v>
      </c>
      <c r="L5621" s="107"/>
      <c r="M5621" s="110"/>
      <c r="N5621" s="109"/>
      <c r="P5621" s="38">
        <f t="shared" si="522"/>
        <v>0</v>
      </c>
      <c r="Q5621" s="105">
        <f t="shared" si="527"/>
        <v>0</v>
      </c>
      <c r="R5621" s="38">
        <f t="shared" si="523"/>
        <v>0</v>
      </c>
      <c r="S5621" s="40" t="str">
        <f t="shared" si="526"/>
        <v/>
      </c>
    </row>
    <row r="5622" spans="1:19">
      <c r="A5622" s="33"/>
      <c r="B5622" s="34"/>
      <c r="C5622" s="33"/>
      <c r="D5622" s="33"/>
      <c r="E5622" s="33"/>
      <c r="F5622" s="42"/>
      <c r="G5622" s="42"/>
      <c r="I5622">
        <f t="shared" si="524"/>
        <v>0</v>
      </c>
      <c r="J5622">
        <f t="shared" si="525"/>
        <v>0</v>
      </c>
      <c r="L5622" s="107"/>
      <c r="M5622" s="110"/>
      <c r="N5622" s="109"/>
      <c r="P5622" s="38">
        <f t="shared" si="522"/>
        <v>0</v>
      </c>
      <c r="Q5622" s="105">
        <f t="shared" si="527"/>
        <v>0</v>
      </c>
      <c r="R5622" s="38">
        <f t="shared" si="523"/>
        <v>0</v>
      </c>
      <c r="S5622" s="40" t="str">
        <f t="shared" si="526"/>
        <v/>
      </c>
    </row>
    <row r="5623" spans="1:19">
      <c r="A5623" s="33"/>
      <c r="B5623" s="34"/>
      <c r="C5623" s="33"/>
      <c r="D5623" s="33"/>
      <c r="E5623" s="33"/>
      <c r="F5623" s="42"/>
      <c r="G5623" s="42"/>
      <c r="I5623">
        <f t="shared" si="524"/>
        <v>0</v>
      </c>
      <c r="J5623">
        <f t="shared" si="525"/>
        <v>0</v>
      </c>
      <c r="L5623" s="107"/>
      <c r="M5623" s="110"/>
      <c r="N5623" s="109"/>
      <c r="P5623" s="38">
        <f t="shared" ref="P5623:P5686" si="528">I5623*L5623/1000</f>
        <v>0</v>
      </c>
      <c r="Q5623" s="105">
        <f t="shared" si="527"/>
        <v>0</v>
      </c>
      <c r="R5623" s="38">
        <f t="shared" ref="R5623:R5686" si="529">J5623*N5623/1000</f>
        <v>0</v>
      </c>
      <c r="S5623" s="40" t="str">
        <f t="shared" si="526"/>
        <v/>
      </c>
    </row>
    <row r="5624" spans="1:19">
      <c r="A5624" s="33"/>
      <c r="B5624" s="34"/>
      <c r="C5624" s="33"/>
      <c r="D5624" s="33"/>
      <c r="E5624" s="33"/>
      <c r="F5624" s="42"/>
      <c r="G5624" s="42"/>
      <c r="I5624">
        <f t="shared" ref="I5624:I5687" si="530">IF(OR(E5624="R",E5624="E"),D5624,IF(D5624&gt;=E5624,D5624-E5624,0))</f>
        <v>0</v>
      </c>
      <c r="J5624">
        <f t="shared" ref="J5624:J5687" si="531">IF(OR(E5624="R",E5624="E"),0,IF(E5624&gt;D5624,E5624-D5624,0))</f>
        <v>0</v>
      </c>
      <c r="L5624" s="107"/>
      <c r="M5624" s="110"/>
      <c r="N5624" s="109"/>
      <c r="P5624" s="38">
        <f t="shared" si="528"/>
        <v>0</v>
      </c>
      <c r="Q5624" s="105">
        <f t="shared" si="527"/>
        <v>0</v>
      </c>
      <c r="R5624" s="38">
        <f t="shared" si="529"/>
        <v>0</v>
      </c>
      <c r="S5624" s="40" t="str">
        <f t="shared" si="526"/>
        <v/>
      </c>
    </row>
    <row r="5625" spans="1:19">
      <c r="A5625" s="33"/>
      <c r="B5625" s="34"/>
      <c r="C5625" s="33"/>
      <c r="D5625" s="33"/>
      <c r="E5625" s="33"/>
      <c r="F5625" s="42"/>
      <c r="G5625" s="42"/>
      <c r="I5625">
        <f t="shared" si="530"/>
        <v>0</v>
      </c>
      <c r="J5625">
        <f t="shared" si="531"/>
        <v>0</v>
      </c>
      <c r="L5625" s="107"/>
      <c r="M5625" s="110"/>
      <c r="N5625" s="109"/>
      <c r="P5625" s="38">
        <f t="shared" si="528"/>
        <v>0</v>
      </c>
      <c r="Q5625" s="105">
        <f t="shared" si="527"/>
        <v>0</v>
      </c>
      <c r="R5625" s="38">
        <f t="shared" si="529"/>
        <v>0</v>
      </c>
      <c r="S5625" s="40" t="str">
        <f t="shared" si="526"/>
        <v/>
      </c>
    </row>
    <row r="5626" spans="1:19">
      <c r="A5626" s="33"/>
      <c r="B5626" s="34"/>
      <c r="C5626" s="33"/>
      <c r="D5626" s="33"/>
      <c r="E5626" s="33"/>
      <c r="F5626" s="42"/>
      <c r="G5626" s="42"/>
      <c r="I5626">
        <f t="shared" si="530"/>
        <v>0</v>
      </c>
      <c r="J5626">
        <f t="shared" si="531"/>
        <v>0</v>
      </c>
      <c r="L5626" s="107"/>
      <c r="M5626" s="110"/>
      <c r="N5626" s="109"/>
      <c r="P5626" s="38">
        <f t="shared" si="528"/>
        <v>0</v>
      </c>
      <c r="Q5626" s="105">
        <f t="shared" si="527"/>
        <v>0</v>
      </c>
      <c r="R5626" s="38">
        <f t="shared" si="529"/>
        <v>0</v>
      </c>
      <c r="S5626" s="40" t="str">
        <f t="shared" si="526"/>
        <v/>
      </c>
    </row>
    <row r="5627" spans="1:19">
      <c r="A5627" s="33"/>
      <c r="B5627" s="34"/>
      <c r="C5627" s="33"/>
      <c r="D5627" s="33"/>
      <c r="E5627" s="33"/>
      <c r="F5627" s="42"/>
      <c r="G5627" s="42"/>
      <c r="I5627">
        <f t="shared" si="530"/>
        <v>0</v>
      </c>
      <c r="J5627">
        <f t="shared" si="531"/>
        <v>0</v>
      </c>
      <c r="L5627" s="107"/>
      <c r="M5627" s="110"/>
      <c r="N5627" s="109"/>
      <c r="P5627" s="38">
        <f t="shared" si="528"/>
        <v>0</v>
      </c>
      <c r="Q5627" s="105">
        <f t="shared" si="527"/>
        <v>0</v>
      </c>
      <c r="R5627" s="38">
        <f t="shared" si="529"/>
        <v>0</v>
      </c>
      <c r="S5627" s="40" t="str">
        <f t="shared" si="526"/>
        <v/>
      </c>
    </row>
    <row r="5628" spans="1:19">
      <c r="A5628" s="33"/>
      <c r="B5628" s="34"/>
      <c r="C5628" s="33"/>
      <c r="D5628" s="33"/>
      <c r="E5628" s="33"/>
      <c r="F5628" s="42"/>
      <c r="G5628" s="42"/>
      <c r="I5628">
        <f t="shared" si="530"/>
        <v>0</v>
      </c>
      <c r="J5628">
        <f t="shared" si="531"/>
        <v>0</v>
      </c>
      <c r="L5628" s="107"/>
      <c r="M5628" s="110"/>
      <c r="N5628" s="109"/>
      <c r="P5628" s="38">
        <f t="shared" si="528"/>
        <v>0</v>
      </c>
      <c r="Q5628" s="105">
        <f t="shared" si="527"/>
        <v>0</v>
      </c>
      <c r="R5628" s="38">
        <f t="shared" si="529"/>
        <v>0</v>
      </c>
      <c r="S5628" s="40" t="str">
        <f t="shared" si="526"/>
        <v/>
      </c>
    </row>
    <row r="5629" spans="1:19">
      <c r="A5629" s="33"/>
      <c r="B5629" s="34"/>
      <c r="C5629" s="33"/>
      <c r="D5629" s="33"/>
      <c r="E5629" s="33"/>
      <c r="F5629" s="42"/>
      <c r="G5629" s="42"/>
      <c r="I5629">
        <f t="shared" si="530"/>
        <v>0</v>
      </c>
      <c r="J5629">
        <f t="shared" si="531"/>
        <v>0</v>
      </c>
      <c r="L5629" s="107"/>
      <c r="M5629" s="110"/>
      <c r="N5629" s="109"/>
      <c r="P5629" s="38">
        <f t="shared" si="528"/>
        <v>0</v>
      </c>
      <c r="Q5629" s="105">
        <f t="shared" si="527"/>
        <v>0</v>
      </c>
      <c r="R5629" s="38">
        <f t="shared" si="529"/>
        <v>0</v>
      </c>
      <c r="S5629" s="40" t="str">
        <f t="shared" si="526"/>
        <v/>
      </c>
    </row>
    <row r="5630" spans="1:19">
      <c r="A5630" s="33"/>
      <c r="B5630" s="34"/>
      <c r="C5630" s="33"/>
      <c r="D5630" s="33"/>
      <c r="E5630" s="33"/>
      <c r="F5630" s="42"/>
      <c r="G5630" s="42"/>
      <c r="I5630">
        <f t="shared" si="530"/>
        <v>0</v>
      </c>
      <c r="J5630">
        <f t="shared" si="531"/>
        <v>0</v>
      </c>
      <c r="L5630" s="107"/>
      <c r="M5630" s="110"/>
      <c r="N5630" s="109"/>
      <c r="P5630" s="38">
        <f t="shared" si="528"/>
        <v>0</v>
      </c>
      <c r="Q5630" s="105">
        <f t="shared" si="527"/>
        <v>0</v>
      </c>
      <c r="R5630" s="38">
        <f t="shared" si="529"/>
        <v>0</v>
      </c>
      <c r="S5630" s="40" t="str">
        <f t="shared" si="526"/>
        <v/>
      </c>
    </row>
    <row r="5631" spans="1:19">
      <c r="A5631" s="33"/>
      <c r="B5631" s="34"/>
      <c r="C5631" s="33"/>
      <c r="D5631" s="33"/>
      <c r="E5631" s="33"/>
      <c r="F5631" s="42"/>
      <c r="G5631" s="42"/>
      <c r="I5631">
        <f t="shared" si="530"/>
        <v>0</v>
      </c>
      <c r="J5631">
        <f t="shared" si="531"/>
        <v>0</v>
      </c>
      <c r="L5631" s="107"/>
      <c r="M5631" s="110"/>
      <c r="N5631" s="109"/>
      <c r="P5631" s="38">
        <f t="shared" si="528"/>
        <v>0</v>
      </c>
      <c r="Q5631" s="105">
        <f t="shared" si="527"/>
        <v>0</v>
      </c>
      <c r="R5631" s="38">
        <f t="shared" si="529"/>
        <v>0</v>
      </c>
      <c r="S5631" s="40" t="str">
        <f t="shared" si="526"/>
        <v/>
      </c>
    </row>
    <row r="5632" spans="1:19">
      <c r="A5632" s="33"/>
      <c r="B5632" s="34"/>
      <c r="C5632" s="33"/>
      <c r="D5632" s="33"/>
      <c r="E5632" s="33"/>
      <c r="F5632" s="42"/>
      <c r="G5632" s="42"/>
      <c r="I5632">
        <f t="shared" si="530"/>
        <v>0</v>
      </c>
      <c r="J5632">
        <f t="shared" si="531"/>
        <v>0</v>
      </c>
      <c r="L5632" s="107"/>
      <c r="M5632" s="110"/>
      <c r="N5632" s="109"/>
      <c r="P5632" s="38">
        <f t="shared" si="528"/>
        <v>0</v>
      </c>
      <c r="Q5632" s="105">
        <f t="shared" si="527"/>
        <v>0</v>
      </c>
      <c r="R5632" s="38">
        <f t="shared" si="529"/>
        <v>0</v>
      </c>
      <c r="S5632" s="40" t="str">
        <f t="shared" si="526"/>
        <v/>
      </c>
    </row>
    <row r="5633" spans="1:19">
      <c r="A5633" s="33"/>
      <c r="B5633" s="34"/>
      <c r="C5633" s="33"/>
      <c r="D5633" s="33"/>
      <c r="E5633" s="33"/>
      <c r="F5633" s="42"/>
      <c r="G5633" s="42"/>
      <c r="I5633">
        <f t="shared" si="530"/>
        <v>0</v>
      </c>
      <c r="J5633">
        <f t="shared" si="531"/>
        <v>0</v>
      </c>
      <c r="L5633" s="107"/>
      <c r="M5633" s="110"/>
      <c r="N5633" s="109"/>
      <c r="P5633" s="38">
        <f t="shared" si="528"/>
        <v>0</v>
      </c>
      <c r="Q5633" s="105">
        <f t="shared" si="527"/>
        <v>0</v>
      </c>
      <c r="R5633" s="38">
        <f t="shared" si="529"/>
        <v>0</v>
      </c>
      <c r="S5633" s="40" t="str">
        <f t="shared" si="526"/>
        <v/>
      </c>
    </row>
    <row r="5634" spans="1:19">
      <c r="A5634" s="33"/>
      <c r="B5634" s="34"/>
      <c r="C5634" s="33"/>
      <c r="D5634" s="33"/>
      <c r="E5634" s="33"/>
      <c r="F5634" s="42"/>
      <c r="G5634" s="42"/>
      <c r="I5634">
        <f t="shared" si="530"/>
        <v>0</v>
      </c>
      <c r="J5634">
        <f t="shared" si="531"/>
        <v>0</v>
      </c>
      <c r="L5634" s="107"/>
      <c r="M5634" s="110"/>
      <c r="N5634" s="109"/>
      <c r="P5634" s="38">
        <f t="shared" si="528"/>
        <v>0</v>
      </c>
      <c r="Q5634" s="105">
        <f t="shared" si="527"/>
        <v>0</v>
      </c>
      <c r="R5634" s="38">
        <f t="shared" si="529"/>
        <v>0</v>
      </c>
      <c r="S5634" s="40" t="str">
        <f t="shared" si="526"/>
        <v/>
      </c>
    </row>
    <row r="5635" spans="1:19">
      <c r="A5635" s="33"/>
      <c r="B5635" s="34"/>
      <c r="C5635" s="33"/>
      <c r="D5635" s="33"/>
      <c r="E5635" s="33"/>
      <c r="F5635" s="42"/>
      <c r="G5635" s="42"/>
      <c r="I5635">
        <f t="shared" si="530"/>
        <v>0</v>
      </c>
      <c r="J5635">
        <f t="shared" si="531"/>
        <v>0</v>
      </c>
      <c r="L5635" s="107"/>
      <c r="M5635" s="110"/>
      <c r="N5635" s="109"/>
      <c r="P5635" s="38">
        <f t="shared" si="528"/>
        <v>0</v>
      </c>
      <c r="Q5635" s="105">
        <f t="shared" si="527"/>
        <v>0</v>
      </c>
      <c r="R5635" s="38">
        <f t="shared" si="529"/>
        <v>0</v>
      </c>
      <c r="S5635" s="40" t="str">
        <f t="shared" si="526"/>
        <v/>
      </c>
    </row>
    <row r="5636" spans="1:19">
      <c r="A5636" s="33"/>
      <c r="B5636" s="34"/>
      <c r="C5636" s="33"/>
      <c r="D5636" s="33"/>
      <c r="E5636" s="33"/>
      <c r="F5636" s="42"/>
      <c r="G5636" s="42"/>
      <c r="I5636">
        <f t="shared" si="530"/>
        <v>0</v>
      </c>
      <c r="J5636">
        <f t="shared" si="531"/>
        <v>0</v>
      </c>
      <c r="L5636" s="107"/>
      <c r="M5636" s="110"/>
      <c r="N5636" s="109"/>
      <c r="P5636" s="38">
        <f t="shared" si="528"/>
        <v>0</v>
      </c>
      <c r="Q5636" s="105">
        <f t="shared" si="527"/>
        <v>0</v>
      </c>
      <c r="R5636" s="38">
        <f t="shared" si="529"/>
        <v>0</v>
      </c>
      <c r="S5636" s="40" t="str">
        <f t="shared" si="526"/>
        <v/>
      </c>
    </row>
    <row r="5637" spans="1:19">
      <c r="A5637" s="33"/>
      <c r="B5637" s="34"/>
      <c r="C5637" s="33"/>
      <c r="D5637" s="33"/>
      <c r="E5637" s="33"/>
      <c r="F5637" s="42"/>
      <c r="G5637" s="42"/>
      <c r="I5637">
        <f t="shared" si="530"/>
        <v>0</v>
      </c>
      <c r="J5637">
        <f t="shared" si="531"/>
        <v>0</v>
      </c>
      <c r="L5637" s="107"/>
      <c r="M5637" s="110"/>
      <c r="N5637" s="109"/>
      <c r="P5637" s="38">
        <f t="shared" si="528"/>
        <v>0</v>
      </c>
      <c r="Q5637" s="105">
        <f t="shared" si="527"/>
        <v>0</v>
      </c>
      <c r="R5637" s="38">
        <f t="shared" si="529"/>
        <v>0</v>
      </c>
      <c r="S5637" s="40" t="str">
        <f t="shared" si="526"/>
        <v/>
      </c>
    </row>
    <row r="5638" spans="1:19">
      <c r="A5638" s="33"/>
      <c r="B5638" s="34"/>
      <c r="C5638" s="33"/>
      <c r="D5638" s="33"/>
      <c r="E5638" s="33"/>
      <c r="F5638" s="42"/>
      <c r="G5638" s="42"/>
      <c r="I5638">
        <f t="shared" si="530"/>
        <v>0</v>
      </c>
      <c r="J5638">
        <f t="shared" si="531"/>
        <v>0</v>
      </c>
      <c r="L5638" s="107"/>
      <c r="M5638" s="110"/>
      <c r="N5638" s="109"/>
      <c r="P5638" s="38">
        <f t="shared" si="528"/>
        <v>0</v>
      </c>
      <c r="Q5638" s="105">
        <f t="shared" si="527"/>
        <v>0</v>
      </c>
      <c r="R5638" s="38">
        <f t="shared" si="529"/>
        <v>0</v>
      </c>
      <c r="S5638" s="40" t="str">
        <f t="shared" si="526"/>
        <v/>
      </c>
    </row>
    <row r="5639" spans="1:19">
      <c r="A5639" s="33"/>
      <c r="B5639" s="34"/>
      <c r="C5639" s="33"/>
      <c r="D5639" s="33"/>
      <c r="E5639" s="33"/>
      <c r="F5639" s="42"/>
      <c r="G5639" s="42"/>
      <c r="I5639">
        <f t="shared" si="530"/>
        <v>0</v>
      </c>
      <c r="J5639">
        <f t="shared" si="531"/>
        <v>0</v>
      </c>
      <c r="L5639" s="107"/>
      <c r="M5639" s="110"/>
      <c r="N5639" s="109"/>
      <c r="P5639" s="38">
        <f t="shared" si="528"/>
        <v>0</v>
      </c>
      <c r="Q5639" s="105">
        <f t="shared" si="527"/>
        <v>0</v>
      </c>
      <c r="R5639" s="38">
        <f t="shared" si="529"/>
        <v>0</v>
      </c>
      <c r="S5639" s="40" t="str">
        <f t="shared" ref="S5639:S5702" si="532">IF(C5639=1,SUM(R5639:R5662)-SUM(P5639:P5662),"")</f>
        <v/>
      </c>
    </row>
    <row r="5640" spans="1:19">
      <c r="A5640" s="33"/>
      <c r="B5640" s="34"/>
      <c r="C5640" s="33"/>
      <c r="D5640" s="33"/>
      <c r="E5640" s="33"/>
      <c r="F5640" s="42"/>
      <c r="G5640" s="42"/>
      <c r="I5640">
        <f t="shared" si="530"/>
        <v>0</v>
      </c>
      <c r="J5640">
        <f t="shared" si="531"/>
        <v>0</v>
      </c>
      <c r="L5640" s="107"/>
      <c r="M5640" s="110"/>
      <c r="N5640" s="109"/>
      <c r="P5640" s="38">
        <f t="shared" si="528"/>
        <v>0</v>
      </c>
      <c r="Q5640" s="105">
        <f t="shared" ref="Q5640:Q5703" si="533">I5640*M5640/1000</f>
        <v>0</v>
      </c>
      <c r="R5640" s="38">
        <f t="shared" si="529"/>
        <v>0</v>
      </c>
      <c r="S5640" s="40" t="str">
        <f t="shared" si="532"/>
        <v/>
      </c>
    </row>
    <row r="5641" spans="1:19">
      <c r="A5641" s="33"/>
      <c r="B5641" s="34"/>
      <c r="C5641" s="33"/>
      <c r="D5641" s="33"/>
      <c r="E5641" s="33"/>
      <c r="F5641" s="42"/>
      <c r="G5641" s="42"/>
      <c r="I5641">
        <f t="shared" si="530"/>
        <v>0</v>
      </c>
      <c r="J5641">
        <f t="shared" si="531"/>
        <v>0</v>
      </c>
      <c r="L5641" s="107"/>
      <c r="M5641" s="110"/>
      <c r="N5641" s="109"/>
      <c r="P5641" s="38">
        <f t="shared" si="528"/>
        <v>0</v>
      </c>
      <c r="Q5641" s="105">
        <f t="shared" si="533"/>
        <v>0</v>
      </c>
      <c r="R5641" s="38">
        <f t="shared" si="529"/>
        <v>0</v>
      </c>
      <c r="S5641" s="40" t="str">
        <f t="shared" si="532"/>
        <v/>
      </c>
    </row>
    <row r="5642" spans="1:19">
      <c r="A5642" s="33"/>
      <c r="B5642" s="34"/>
      <c r="C5642" s="33"/>
      <c r="D5642" s="33"/>
      <c r="E5642" s="33"/>
      <c r="F5642" s="42"/>
      <c r="G5642" s="42"/>
      <c r="I5642">
        <f t="shared" si="530"/>
        <v>0</v>
      </c>
      <c r="J5642">
        <f t="shared" si="531"/>
        <v>0</v>
      </c>
      <c r="L5642" s="107"/>
      <c r="M5642" s="110"/>
      <c r="N5642" s="109"/>
      <c r="P5642" s="38">
        <f t="shared" si="528"/>
        <v>0</v>
      </c>
      <c r="Q5642" s="105">
        <f t="shared" si="533"/>
        <v>0</v>
      </c>
      <c r="R5642" s="38">
        <f t="shared" si="529"/>
        <v>0</v>
      </c>
      <c r="S5642" s="40" t="str">
        <f t="shared" si="532"/>
        <v/>
      </c>
    </row>
    <row r="5643" spans="1:19">
      <c r="A5643" s="33"/>
      <c r="B5643" s="34"/>
      <c r="C5643" s="33"/>
      <c r="D5643" s="33"/>
      <c r="E5643" s="33"/>
      <c r="F5643" s="42"/>
      <c r="G5643" s="42"/>
      <c r="I5643">
        <f t="shared" si="530"/>
        <v>0</v>
      </c>
      <c r="J5643">
        <f t="shared" si="531"/>
        <v>0</v>
      </c>
      <c r="L5643" s="107"/>
      <c r="M5643" s="110"/>
      <c r="N5643" s="109"/>
      <c r="P5643" s="38">
        <f t="shared" si="528"/>
        <v>0</v>
      </c>
      <c r="Q5643" s="105">
        <f t="shared" si="533"/>
        <v>0</v>
      </c>
      <c r="R5643" s="38">
        <f t="shared" si="529"/>
        <v>0</v>
      </c>
      <c r="S5643" s="40" t="str">
        <f t="shared" si="532"/>
        <v/>
      </c>
    </row>
    <row r="5644" spans="1:19">
      <c r="A5644" s="33"/>
      <c r="B5644" s="34"/>
      <c r="C5644" s="33"/>
      <c r="D5644" s="33"/>
      <c r="E5644" s="33"/>
      <c r="F5644" s="42"/>
      <c r="G5644" s="42"/>
      <c r="I5644">
        <f t="shared" si="530"/>
        <v>0</v>
      </c>
      <c r="J5644">
        <f t="shared" si="531"/>
        <v>0</v>
      </c>
      <c r="L5644" s="107"/>
      <c r="M5644" s="110"/>
      <c r="N5644" s="109"/>
      <c r="P5644" s="38">
        <f t="shared" si="528"/>
        <v>0</v>
      </c>
      <c r="Q5644" s="105">
        <f t="shared" si="533"/>
        <v>0</v>
      </c>
      <c r="R5644" s="38">
        <f t="shared" si="529"/>
        <v>0</v>
      </c>
      <c r="S5644" s="40" t="str">
        <f t="shared" si="532"/>
        <v/>
      </c>
    </row>
    <row r="5645" spans="1:19">
      <c r="A5645" s="33"/>
      <c r="B5645" s="34"/>
      <c r="C5645" s="33"/>
      <c r="D5645" s="33"/>
      <c r="E5645" s="33"/>
      <c r="F5645" s="42"/>
      <c r="G5645" s="42"/>
      <c r="I5645">
        <f t="shared" si="530"/>
        <v>0</v>
      </c>
      <c r="J5645">
        <f t="shared" si="531"/>
        <v>0</v>
      </c>
      <c r="L5645" s="107"/>
      <c r="M5645" s="110"/>
      <c r="N5645" s="109"/>
      <c r="P5645" s="38">
        <f t="shared" si="528"/>
        <v>0</v>
      </c>
      <c r="Q5645" s="105">
        <f t="shared" si="533"/>
        <v>0</v>
      </c>
      <c r="R5645" s="38">
        <f t="shared" si="529"/>
        <v>0</v>
      </c>
      <c r="S5645" s="40" t="str">
        <f t="shared" si="532"/>
        <v/>
      </c>
    </row>
    <row r="5646" spans="1:19">
      <c r="A5646" s="33"/>
      <c r="B5646" s="34"/>
      <c r="C5646" s="33"/>
      <c r="D5646" s="33"/>
      <c r="E5646" s="33"/>
      <c r="F5646" s="42"/>
      <c r="G5646" s="42"/>
      <c r="I5646">
        <f t="shared" si="530"/>
        <v>0</v>
      </c>
      <c r="J5646">
        <f t="shared" si="531"/>
        <v>0</v>
      </c>
      <c r="L5646" s="107"/>
      <c r="M5646" s="110"/>
      <c r="N5646" s="109"/>
      <c r="P5646" s="38">
        <f t="shared" si="528"/>
        <v>0</v>
      </c>
      <c r="Q5646" s="105">
        <f t="shared" si="533"/>
        <v>0</v>
      </c>
      <c r="R5646" s="38">
        <f t="shared" si="529"/>
        <v>0</v>
      </c>
      <c r="S5646" s="40" t="str">
        <f t="shared" si="532"/>
        <v/>
      </c>
    </row>
    <row r="5647" spans="1:19">
      <c r="A5647" s="33"/>
      <c r="B5647" s="34"/>
      <c r="C5647" s="33"/>
      <c r="D5647" s="33"/>
      <c r="E5647" s="33"/>
      <c r="F5647" s="42"/>
      <c r="G5647" s="42"/>
      <c r="I5647">
        <f t="shared" si="530"/>
        <v>0</v>
      </c>
      <c r="J5647">
        <f t="shared" si="531"/>
        <v>0</v>
      </c>
      <c r="L5647" s="107"/>
      <c r="M5647" s="110"/>
      <c r="N5647" s="109"/>
      <c r="P5647" s="38">
        <f t="shared" si="528"/>
        <v>0</v>
      </c>
      <c r="Q5647" s="105">
        <f t="shared" si="533"/>
        <v>0</v>
      </c>
      <c r="R5647" s="38">
        <f t="shared" si="529"/>
        <v>0</v>
      </c>
      <c r="S5647" s="40" t="str">
        <f t="shared" si="532"/>
        <v/>
      </c>
    </row>
    <row r="5648" spans="1:19">
      <c r="A5648" s="33"/>
      <c r="B5648" s="34"/>
      <c r="C5648" s="33"/>
      <c r="D5648" s="33"/>
      <c r="E5648" s="33"/>
      <c r="F5648" s="42"/>
      <c r="G5648" s="42"/>
      <c r="I5648">
        <f t="shared" si="530"/>
        <v>0</v>
      </c>
      <c r="J5648">
        <f t="shared" si="531"/>
        <v>0</v>
      </c>
      <c r="L5648" s="107"/>
      <c r="M5648" s="110"/>
      <c r="N5648" s="109"/>
      <c r="P5648" s="38">
        <f t="shared" si="528"/>
        <v>0</v>
      </c>
      <c r="Q5648" s="105">
        <f t="shared" si="533"/>
        <v>0</v>
      </c>
      <c r="R5648" s="38">
        <f t="shared" si="529"/>
        <v>0</v>
      </c>
      <c r="S5648" s="40" t="str">
        <f t="shared" si="532"/>
        <v/>
      </c>
    </row>
    <row r="5649" spans="1:19">
      <c r="A5649" s="33"/>
      <c r="B5649" s="34"/>
      <c r="C5649" s="33"/>
      <c r="D5649" s="33"/>
      <c r="E5649" s="33"/>
      <c r="F5649" s="42"/>
      <c r="G5649" s="42"/>
      <c r="I5649">
        <f t="shared" si="530"/>
        <v>0</v>
      </c>
      <c r="J5649">
        <f t="shared" si="531"/>
        <v>0</v>
      </c>
      <c r="L5649" s="107"/>
      <c r="M5649" s="110"/>
      <c r="N5649" s="109"/>
      <c r="P5649" s="38">
        <f t="shared" si="528"/>
        <v>0</v>
      </c>
      <c r="Q5649" s="105">
        <f t="shared" si="533"/>
        <v>0</v>
      </c>
      <c r="R5649" s="38">
        <f t="shared" si="529"/>
        <v>0</v>
      </c>
      <c r="S5649" s="40" t="str">
        <f t="shared" si="532"/>
        <v/>
      </c>
    </row>
    <row r="5650" spans="1:19">
      <c r="A5650" s="33"/>
      <c r="B5650" s="34"/>
      <c r="C5650" s="33"/>
      <c r="D5650" s="33"/>
      <c r="E5650" s="33"/>
      <c r="F5650" s="42"/>
      <c r="G5650" s="42"/>
      <c r="I5650">
        <f t="shared" si="530"/>
        <v>0</v>
      </c>
      <c r="J5650">
        <f t="shared" si="531"/>
        <v>0</v>
      </c>
      <c r="L5650" s="107"/>
      <c r="M5650" s="110"/>
      <c r="N5650" s="109"/>
      <c r="P5650" s="38">
        <f t="shared" si="528"/>
        <v>0</v>
      </c>
      <c r="Q5650" s="105">
        <f t="shared" si="533"/>
        <v>0</v>
      </c>
      <c r="R5650" s="38">
        <f t="shared" si="529"/>
        <v>0</v>
      </c>
      <c r="S5650" s="40" t="str">
        <f t="shared" si="532"/>
        <v/>
      </c>
    </row>
    <row r="5651" spans="1:19">
      <c r="A5651" s="33"/>
      <c r="B5651" s="34"/>
      <c r="C5651" s="33"/>
      <c r="D5651" s="33"/>
      <c r="E5651" s="33"/>
      <c r="F5651" s="42"/>
      <c r="G5651" s="42"/>
      <c r="I5651">
        <f t="shared" si="530"/>
        <v>0</v>
      </c>
      <c r="J5651">
        <f t="shared" si="531"/>
        <v>0</v>
      </c>
      <c r="L5651" s="107"/>
      <c r="M5651" s="110"/>
      <c r="N5651" s="109"/>
      <c r="P5651" s="38">
        <f t="shared" si="528"/>
        <v>0</v>
      </c>
      <c r="Q5651" s="105">
        <f t="shared" si="533"/>
        <v>0</v>
      </c>
      <c r="R5651" s="38">
        <f t="shared" si="529"/>
        <v>0</v>
      </c>
      <c r="S5651" s="40" t="str">
        <f t="shared" si="532"/>
        <v/>
      </c>
    </row>
    <row r="5652" spans="1:19">
      <c r="A5652" s="33"/>
      <c r="B5652" s="34"/>
      <c r="C5652" s="33"/>
      <c r="D5652" s="33"/>
      <c r="E5652" s="33"/>
      <c r="F5652" s="42"/>
      <c r="G5652" s="42"/>
      <c r="I5652">
        <f t="shared" si="530"/>
        <v>0</v>
      </c>
      <c r="J5652">
        <f t="shared" si="531"/>
        <v>0</v>
      </c>
      <c r="L5652" s="107"/>
      <c r="M5652" s="110"/>
      <c r="N5652" s="109"/>
      <c r="P5652" s="38">
        <f t="shared" si="528"/>
        <v>0</v>
      </c>
      <c r="Q5652" s="105">
        <f t="shared" si="533"/>
        <v>0</v>
      </c>
      <c r="R5652" s="38">
        <f t="shared" si="529"/>
        <v>0</v>
      </c>
      <c r="S5652" s="40" t="str">
        <f t="shared" si="532"/>
        <v/>
      </c>
    </row>
    <row r="5653" spans="1:19">
      <c r="A5653" s="33"/>
      <c r="B5653" s="34"/>
      <c r="C5653" s="33"/>
      <c r="D5653" s="33"/>
      <c r="E5653" s="33"/>
      <c r="F5653" s="42"/>
      <c r="G5653" s="42"/>
      <c r="I5653">
        <f t="shared" si="530"/>
        <v>0</v>
      </c>
      <c r="J5653">
        <f t="shared" si="531"/>
        <v>0</v>
      </c>
      <c r="L5653" s="107"/>
      <c r="M5653" s="110"/>
      <c r="N5653" s="109"/>
      <c r="P5653" s="38">
        <f t="shared" si="528"/>
        <v>0</v>
      </c>
      <c r="Q5653" s="105">
        <f t="shared" si="533"/>
        <v>0</v>
      </c>
      <c r="R5653" s="38">
        <f t="shared" si="529"/>
        <v>0</v>
      </c>
      <c r="S5653" s="40" t="str">
        <f t="shared" si="532"/>
        <v/>
      </c>
    </row>
    <row r="5654" spans="1:19">
      <c r="A5654" s="33"/>
      <c r="B5654" s="34"/>
      <c r="C5654" s="33"/>
      <c r="D5654" s="33"/>
      <c r="E5654" s="33"/>
      <c r="F5654" s="42"/>
      <c r="G5654" s="42"/>
      <c r="I5654">
        <f t="shared" si="530"/>
        <v>0</v>
      </c>
      <c r="J5654">
        <f t="shared" si="531"/>
        <v>0</v>
      </c>
      <c r="L5654" s="107"/>
      <c r="M5654" s="110"/>
      <c r="N5654" s="109"/>
      <c r="P5654" s="38">
        <f t="shared" si="528"/>
        <v>0</v>
      </c>
      <c r="Q5654" s="105">
        <f t="shared" si="533"/>
        <v>0</v>
      </c>
      <c r="R5654" s="38">
        <f t="shared" si="529"/>
        <v>0</v>
      </c>
      <c r="S5654" s="40" t="str">
        <f t="shared" si="532"/>
        <v/>
      </c>
    </row>
    <row r="5655" spans="1:19">
      <c r="A5655" s="33"/>
      <c r="B5655" s="34"/>
      <c r="C5655" s="33"/>
      <c r="D5655" s="33"/>
      <c r="E5655" s="33"/>
      <c r="F5655" s="42"/>
      <c r="G5655" s="42"/>
      <c r="I5655">
        <f t="shared" si="530"/>
        <v>0</v>
      </c>
      <c r="J5655">
        <f t="shared" si="531"/>
        <v>0</v>
      </c>
      <c r="L5655" s="107"/>
      <c r="M5655" s="110"/>
      <c r="N5655" s="109"/>
      <c r="P5655" s="38">
        <f t="shared" si="528"/>
        <v>0</v>
      </c>
      <c r="Q5655" s="105">
        <f t="shared" si="533"/>
        <v>0</v>
      </c>
      <c r="R5655" s="38">
        <f t="shared" si="529"/>
        <v>0</v>
      </c>
      <c r="S5655" s="40" t="str">
        <f t="shared" si="532"/>
        <v/>
      </c>
    </row>
    <row r="5656" spans="1:19">
      <c r="A5656" s="33"/>
      <c r="B5656" s="34"/>
      <c r="C5656" s="33"/>
      <c r="D5656" s="33"/>
      <c r="E5656" s="33"/>
      <c r="F5656" s="42"/>
      <c r="G5656" s="42"/>
      <c r="I5656">
        <f t="shared" si="530"/>
        <v>0</v>
      </c>
      <c r="J5656">
        <f t="shared" si="531"/>
        <v>0</v>
      </c>
      <c r="L5656" s="107"/>
      <c r="M5656" s="110"/>
      <c r="N5656" s="109"/>
      <c r="P5656" s="38">
        <f t="shared" si="528"/>
        <v>0</v>
      </c>
      <c r="Q5656" s="105">
        <f t="shared" si="533"/>
        <v>0</v>
      </c>
      <c r="R5656" s="38">
        <f t="shared" si="529"/>
        <v>0</v>
      </c>
      <c r="S5656" s="40" t="str">
        <f t="shared" si="532"/>
        <v/>
      </c>
    </row>
    <row r="5657" spans="1:19">
      <c r="A5657" s="33"/>
      <c r="B5657" s="34"/>
      <c r="C5657" s="33"/>
      <c r="D5657" s="33"/>
      <c r="E5657" s="33"/>
      <c r="F5657" s="42"/>
      <c r="G5657" s="42"/>
      <c r="I5657">
        <f t="shared" si="530"/>
        <v>0</v>
      </c>
      <c r="J5657">
        <f t="shared" si="531"/>
        <v>0</v>
      </c>
      <c r="L5657" s="107"/>
      <c r="M5657" s="110"/>
      <c r="N5657" s="109"/>
      <c r="P5657" s="38">
        <f t="shared" si="528"/>
        <v>0</v>
      </c>
      <c r="Q5657" s="105">
        <f t="shared" si="533"/>
        <v>0</v>
      </c>
      <c r="R5657" s="38">
        <f t="shared" si="529"/>
        <v>0</v>
      </c>
      <c r="S5657" s="40" t="str">
        <f t="shared" si="532"/>
        <v/>
      </c>
    </row>
    <row r="5658" spans="1:19">
      <c r="A5658" s="33"/>
      <c r="B5658" s="34"/>
      <c r="C5658" s="33"/>
      <c r="D5658" s="33"/>
      <c r="E5658" s="33"/>
      <c r="F5658" s="42"/>
      <c r="G5658" s="42"/>
      <c r="I5658">
        <f t="shared" si="530"/>
        <v>0</v>
      </c>
      <c r="J5658">
        <f t="shared" si="531"/>
        <v>0</v>
      </c>
      <c r="L5658" s="107"/>
      <c r="M5658" s="110"/>
      <c r="N5658" s="109"/>
      <c r="P5658" s="38">
        <f t="shared" si="528"/>
        <v>0</v>
      </c>
      <c r="Q5658" s="105">
        <f t="shared" si="533"/>
        <v>0</v>
      </c>
      <c r="R5658" s="38">
        <f t="shared" si="529"/>
        <v>0</v>
      </c>
      <c r="S5658" s="40" t="str">
        <f t="shared" si="532"/>
        <v/>
      </c>
    </row>
    <row r="5659" spans="1:19">
      <c r="A5659" s="33"/>
      <c r="B5659" s="34"/>
      <c r="C5659" s="33"/>
      <c r="D5659" s="33"/>
      <c r="E5659" s="33"/>
      <c r="F5659" s="42"/>
      <c r="G5659" s="42"/>
      <c r="I5659">
        <f t="shared" si="530"/>
        <v>0</v>
      </c>
      <c r="J5659">
        <f t="shared" si="531"/>
        <v>0</v>
      </c>
      <c r="L5659" s="107"/>
      <c r="M5659" s="110"/>
      <c r="N5659" s="109"/>
      <c r="P5659" s="38">
        <f t="shared" si="528"/>
        <v>0</v>
      </c>
      <c r="Q5659" s="105">
        <f t="shared" si="533"/>
        <v>0</v>
      </c>
      <c r="R5659" s="38">
        <f t="shared" si="529"/>
        <v>0</v>
      </c>
      <c r="S5659" s="40" t="str">
        <f t="shared" si="532"/>
        <v/>
      </c>
    </row>
    <row r="5660" spans="1:19">
      <c r="A5660" s="33"/>
      <c r="B5660" s="34"/>
      <c r="C5660" s="33"/>
      <c r="D5660" s="33"/>
      <c r="E5660" s="33"/>
      <c r="F5660" s="42"/>
      <c r="G5660" s="42"/>
      <c r="I5660">
        <f t="shared" si="530"/>
        <v>0</v>
      </c>
      <c r="J5660">
        <f t="shared" si="531"/>
        <v>0</v>
      </c>
      <c r="L5660" s="107"/>
      <c r="M5660" s="110"/>
      <c r="N5660" s="109"/>
      <c r="P5660" s="38">
        <f t="shared" si="528"/>
        <v>0</v>
      </c>
      <c r="Q5660" s="105">
        <f t="shared" si="533"/>
        <v>0</v>
      </c>
      <c r="R5660" s="38">
        <f t="shared" si="529"/>
        <v>0</v>
      </c>
      <c r="S5660" s="40" t="str">
        <f t="shared" si="532"/>
        <v/>
      </c>
    </row>
    <row r="5661" spans="1:19">
      <c r="A5661" s="33"/>
      <c r="B5661" s="34"/>
      <c r="C5661" s="33"/>
      <c r="D5661" s="33"/>
      <c r="E5661" s="33"/>
      <c r="F5661" s="42"/>
      <c r="G5661" s="42"/>
      <c r="I5661">
        <f t="shared" si="530"/>
        <v>0</v>
      </c>
      <c r="J5661">
        <f t="shared" si="531"/>
        <v>0</v>
      </c>
      <c r="L5661" s="107"/>
      <c r="M5661" s="110"/>
      <c r="N5661" s="109"/>
      <c r="P5661" s="38">
        <f t="shared" si="528"/>
        <v>0</v>
      </c>
      <c r="Q5661" s="105">
        <f t="shared" si="533"/>
        <v>0</v>
      </c>
      <c r="R5661" s="38">
        <f t="shared" si="529"/>
        <v>0</v>
      </c>
      <c r="S5661" s="40" t="str">
        <f t="shared" si="532"/>
        <v/>
      </c>
    </row>
    <row r="5662" spans="1:19">
      <c r="A5662" s="33"/>
      <c r="B5662" s="34"/>
      <c r="C5662" s="33"/>
      <c r="D5662" s="33"/>
      <c r="E5662" s="33"/>
      <c r="F5662" s="42"/>
      <c r="G5662" s="42"/>
      <c r="I5662">
        <f t="shared" si="530"/>
        <v>0</v>
      </c>
      <c r="J5662">
        <f t="shared" si="531"/>
        <v>0</v>
      </c>
      <c r="L5662" s="107"/>
      <c r="M5662" s="110"/>
      <c r="N5662" s="109"/>
      <c r="P5662" s="38">
        <f t="shared" si="528"/>
        <v>0</v>
      </c>
      <c r="Q5662" s="105">
        <f t="shared" si="533"/>
        <v>0</v>
      </c>
      <c r="R5662" s="38">
        <f t="shared" si="529"/>
        <v>0</v>
      </c>
      <c r="S5662" s="40" t="str">
        <f t="shared" si="532"/>
        <v/>
      </c>
    </row>
    <row r="5663" spans="1:19">
      <c r="A5663" s="33"/>
      <c r="B5663" s="34"/>
      <c r="C5663" s="33"/>
      <c r="D5663" s="33"/>
      <c r="E5663" s="33"/>
      <c r="F5663" s="42"/>
      <c r="G5663" s="42"/>
      <c r="I5663">
        <f t="shared" si="530"/>
        <v>0</v>
      </c>
      <c r="J5663">
        <f t="shared" si="531"/>
        <v>0</v>
      </c>
      <c r="L5663" s="107"/>
      <c r="M5663" s="110"/>
      <c r="N5663" s="109"/>
      <c r="P5663" s="38">
        <f t="shared" si="528"/>
        <v>0</v>
      </c>
      <c r="Q5663" s="105">
        <f t="shared" si="533"/>
        <v>0</v>
      </c>
      <c r="R5663" s="38">
        <f t="shared" si="529"/>
        <v>0</v>
      </c>
      <c r="S5663" s="40" t="str">
        <f t="shared" si="532"/>
        <v/>
      </c>
    </row>
    <row r="5664" spans="1:19">
      <c r="A5664" s="33"/>
      <c r="B5664" s="34"/>
      <c r="C5664" s="33"/>
      <c r="D5664" s="33"/>
      <c r="E5664" s="33"/>
      <c r="F5664" s="42"/>
      <c r="G5664" s="42"/>
      <c r="I5664">
        <f t="shared" si="530"/>
        <v>0</v>
      </c>
      <c r="J5664">
        <f t="shared" si="531"/>
        <v>0</v>
      </c>
      <c r="L5664" s="107"/>
      <c r="M5664" s="110"/>
      <c r="N5664" s="109"/>
      <c r="P5664" s="38">
        <f t="shared" si="528"/>
        <v>0</v>
      </c>
      <c r="Q5664" s="105">
        <f t="shared" si="533"/>
        <v>0</v>
      </c>
      <c r="R5664" s="38">
        <f t="shared" si="529"/>
        <v>0</v>
      </c>
      <c r="S5664" s="40" t="str">
        <f t="shared" si="532"/>
        <v/>
      </c>
    </row>
    <row r="5665" spans="1:19">
      <c r="A5665" s="33"/>
      <c r="B5665" s="34"/>
      <c r="C5665" s="33"/>
      <c r="D5665" s="33"/>
      <c r="E5665" s="33"/>
      <c r="F5665" s="42"/>
      <c r="G5665" s="42"/>
      <c r="I5665">
        <f t="shared" si="530"/>
        <v>0</v>
      </c>
      <c r="J5665">
        <f t="shared" si="531"/>
        <v>0</v>
      </c>
      <c r="L5665" s="107"/>
      <c r="M5665" s="110"/>
      <c r="N5665" s="109"/>
      <c r="P5665" s="38">
        <f t="shared" si="528"/>
        <v>0</v>
      </c>
      <c r="Q5665" s="105">
        <f t="shared" si="533"/>
        <v>0</v>
      </c>
      <c r="R5665" s="38">
        <f t="shared" si="529"/>
        <v>0</v>
      </c>
      <c r="S5665" s="40" t="str">
        <f t="shared" si="532"/>
        <v/>
      </c>
    </row>
    <row r="5666" spans="1:19">
      <c r="A5666" s="33"/>
      <c r="B5666" s="34"/>
      <c r="C5666" s="33"/>
      <c r="D5666" s="33"/>
      <c r="E5666" s="33"/>
      <c r="F5666" s="42"/>
      <c r="G5666" s="42"/>
      <c r="I5666">
        <f t="shared" si="530"/>
        <v>0</v>
      </c>
      <c r="J5666">
        <f t="shared" si="531"/>
        <v>0</v>
      </c>
      <c r="L5666" s="107"/>
      <c r="M5666" s="110"/>
      <c r="N5666" s="109"/>
      <c r="P5666" s="38">
        <f t="shared" si="528"/>
        <v>0</v>
      </c>
      <c r="Q5666" s="105">
        <f t="shared" si="533"/>
        <v>0</v>
      </c>
      <c r="R5666" s="38">
        <f t="shared" si="529"/>
        <v>0</v>
      </c>
      <c r="S5666" s="40" t="str">
        <f t="shared" si="532"/>
        <v/>
      </c>
    </row>
    <row r="5667" spans="1:19">
      <c r="A5667" s="33"/>
      <c r="B5667" s="34"/>
      <c r="C5667" s="33"/>
      <c r="D5667" s="33"/>
      <c r="E5667" s="33"/>
      <c r="F5667" s="42"/>
      <c r="G5667" s="42"/>
      <c r="I5667">
        <f t="shared" si="530"/>
        <v>0</v>
      </c>
      <c r="J5667">
        <f t="shared" si="531"/>
        <v>0</v>
      </c>
      <c r="L5667" s="107"/>
      <c r="M5667" s="110"/>
      <c r="N5667" s="109"/>
      <c r="P5667" s="38">
        <f t="shared" si="528"/>
        <v>0</v>
      </c>
      <c r="Q5667" s="105">
        <f t="shared" si="533"/>
        <v>0</v>
      </c>
      <c r="R5667" s="38">
        <f t="shared" si="529"/>
        <v>0</v>
      </c>
      <c r="S5667" s="40" t="str">
        <f t="shared" si="532"/>
        <v/>
      </c>
    </row>
    <row r="5668" spans="1:19">
      <c r="A5668" s="33"/>
      <c r="B5668" s="34"/>
      <c r="C5668" s="33"/>
      <c r="D5668" s="33"/>
      <c r="E5668" s="33"/>
      <c r="F5668" s="42"/>
      <c r="G5668" s="42"/>
      <c r="I5668">
        <f t="shared" si="530"/>
        <v>0</v>
      </c>
      <c r="J5668">
        <f t="shared" si="531"/>
        <v>0</v>
      </c>
      <c r="L5668" s="107"/>
      <c r="M5668" s="110"/>
      <c r="N5668" s="109"/>
      <c r="P5668" s="38">
        <f t="shared" si="528"/>
        <v>0</v>
      </c>
      <c r="Q5668" s="105">
        <f t="shared" si="533"/>
        <v>0</v>
      </c>
      <c r="R5668" s="38">
        <f t="shared" si="529"/>
        <v>0</v>
      </c>
      <c r="S5668" s="40" t="str">
        <f t="shared" si="532"/>
        <v/>
      </c>
    </row>
    <row r="5669" spans="1:19">
      <c r="A5669" s="33"/>
      <c r="B5669" s="34"/>
      <c r="C5669" s="33"/>
      <c r="D5669" s="33"/>
      <c r="E5669" s="33"/>
      <c r="F5669" s="42"/>
      <c r="G5669" s="42"/>
      <c r="I5669">
        <f t="shared" si="530"/>
        <v>0</v>
      </c>
      <c r="J5669">
        <f t="shared" si="531"/>
        <v>0</v>
      </c>
      <c r="L5669" s="107"/>
      <c r="M5669" s="110"/>
      <c r="N5669" s="109"/>
      <c r="P5669" s="38">
        <f t="shared" si="528"/>
        <v>0</v>
      </c>
      <c r="Q5669" s="105">
        <f t="shared" si="533"/>
        <v>0</v>
      </c>
      <c r="R5669" s="38">
        <f t="shared" si="529"/>
        <v>0</v>
      </c>
      <c r="S5669" s="40" t="str">
        <f t="shared" si="532"/>
        <v/>
      </c>
    </row>
    <row r="5670" spans="1:19">
      <c r="A5670" s="33"/>
      <c r="B5670" s="34"/>
      <c r="C5670" s="33"/>
      <c r="D5670" s="33"/>
      <c r="E5670" s="33"/>
      <c r="F5670" s="42"/>
      <c r="G5670" s="42"/>
      <c r="I5670">
        <f t="shared" si="530"/>
        <v>0</v>
      </c>
      <c r="J5670">
        <f t="shared" si="531"/>
        <v>0</v>
      </c>
      <c r="L5670" s="107"/>
      <c r="M5670" s="110"/>
      <c r="N5670" s="109"/>
      <c r="P5670" s="38">
        <f t="shared" si="528"/>
        <v>0</v>
      </c>
      <c r="Q5670" s="105">
        <f t="shared" si="533"/>
        <v>0</v>
      </c>
      <c r="R5670" s="38">
        <f t="shared" si="529"/>
        <v>0</v>
      </c>
      <c r="S5670" s="40" t="str">
        <f t="shared" si="532"/>
        <v/>
      </c>
    </row>
    <row r="5671" spans="1:19">
      <c r="A5671" s="33"/>
      <c r="B5671" s="34"/>
      <c r="C5671" s="33"/>
      <c r="D5671" s="33"/>
      <c r="E5671" s="33"/>
      <c r="F5671" s="42"/>
      <c r="G5671" s="42"/>
      <c r="I5671">
        <f t="shared" si="530"/>
        <v>0</v>
      </c>
      <c r="J5671">
        <f t="shared" si="531"/>
        <v>0</v>
      </c>
      <c r="L5671" s="107"/>
      <c r="M5671" s="110"/>
      <c r="N5671" s="109"/>
      <c r="P5671" s="38">
        <f t="shared" si="528"/>
        <v>0</v>
      </c>
      <c r="Q5671" s="105">
        <f t="shared" si="533"/>
        <v>0</v>
      </c>
      <c r="R5671" s="38">
        <f t="shared" si="529"/>
        <v>0</v>
      </c>
      <c r="S5671" s="40" t="str">
        <f t="shared" si="532"/>
        <v/>
      </c>
    </row>
    <row r="5672" spans="1:19">
      <c r="A5672" s="33"/>
      <c r="B5672" s="34"/>
      <c r="C5672" s="33"/>
      <c r="D5672" s="33"/>
      <c r="E5672" s="33"/>
      <c r="F5672" s="42"/>
      <c r="G5672" s="42"/>
      <c r="I5672">
        <f t="shared" si="530"/>
        <v>0</v>
      </c>
      <c r="J5672">
        <f t="shared" si="531"/>
        <v>0</v>
      </c>
      <c r="L5672" s="107"/>
      <c r="M5672" s="110"/>
      <c r="N5672" s="109"/>
      <c r="P5672" s="38">
        <f t="shared" si="528"/>
        <v>0</v>
      </c>
      <c r="Q5672" s="105">
        <f t="shared" si="533"/>
        <v>0</v>
      </c>
      <c r="R5672" s="38">
        <f t="shared" si="529"/>
        <v>0</v>
      </c>
      <c r="S5672" s="40" t="str">
        <f t="shared" si="532"/>
        <v/>
      </c>
    </row>
    <row r="5673" spans="1:19">
      <c r="A5673" s="33"/>
      <c r="B5673" s="34"/>
      <c r="C5673" s="33"/>
      <c r="D5673" s="33"/>
      <c r="E5673" s="33"/>
      <c r="F5673" s="42"/>
      <c r="G5673" s="42"/>
      <c r="I5673">
        <f t="shared" si="530"/>
        <v>0</v>
      </c>
      <c r="J5673">
        <f t="shared" si="531"/>
        <v>0</v>
      </c>
      <c r="L5673" s="107"/>
      <c r="M5673" s="110"/>
      <c r="N5673" s="109"/>
      <c r="P5673" s="38">
        <f t="shared" si="528"/>
        <v>0</v>
      </c>
      <c r="Q5673" s="105">
        <f t="shared" si="533"/>
        <v>0</v>
      </c>
      <c r="R5673" s="38">
        <f t="shared" si="529"/>
        <v>0</v>
      </c>
      <c r="S5673" s="40" t="str">
        <f t="shared" si="532"/>
        <v/>
      </c>
    </row>
    <row r="5674" spans="1:19">
      <c r="A5674" s="33"/>
      <c r="B5674" s="34"/>
      <c r="C5674" s="33"/>
      <c r="D5674" s="33"/>
      <c r="E5674" s="33"/>
      <c r="F5674" s="42"/>
      <c r="G5674" s="42"/>
      <c r="I5674">
        <f t="shared" si="530"/>
        <v>0</v>
      </c>
      <c r="J5674">
        <f t="shared" si="531"/>
        <v>0</v>
      </c>
      <c r="L5674" s="107"/>
      <c r="M5674" s="110"/>
      <c r="N5674" s="109"/>
      <c r="P5674" s="38">
        <f t="shared" si="528"/>
        <v>0</v>
      </c>
      <c r="Q5674" s="105">
        <f t="shared" si="533"/>
        <v>0</v>
      </c>
      <c r="R5674" s="38">
        <f t="shared" si="529"/>
        <v>0</v>
      </c>
      <c r="S5674" s="40" t="str">
        <f t="shared" si="532"/>
        <v/>
      </c>
    </row>
    <row r="5675" spans="1:19">
      <c r="A5675" s="33"/>
      <c r="B5675" s="34"/>
      <c r="C5675" s="33"/>
      <c r="D5675" s="33"/>
      <c r="E5675" s="33"/>
      <c r="F5675" s="42"/>
      <c r="G5675" s="42"/>
      <c r="I5675">
        <f t="shared" si="530"/>
        <v>0</v>
      </c>
      <c r="J5675">
        <f t="shared" si="531"/>
        <v>0</v>
      </c>
      <c r="L5675" s="107"/>
      <c r="M5675" s="110"/>
      <c r="N5675" s="109"/>
      <c r="P5675" s="38">
        <f t="shared" si="528"/>
        <v>0</v>
      </c>
      <c r="Q5675" s="105">
        <f t="shared" si="533"/>
        <v>0</v>
      </c>
      <c r="R5675" s="38">
        <f t="shared" si="529"/>
        <v>0</v>
      </c>
      <c r="S5675" s="40" t="str">
        <f t="shared" si="532"/>
        <v/>
      </c>
    </row>
    <row r="5676" spans="1:19">
      <c r="A5676" s="33"/>
      <c r="B5676" s="34"/>
      <c r="C5676" s="33"/>
      <c r="D5676" s="33"/>
      <c r="E5676" s="33"/>
      <c r="F5676" s="42"/>
      <c r="G5676" s="42"/>
      <c r="I5676">
        <f t="shared" si="530"/>
        <v>0</v>
      </c>
      <c r="J5676">
        <f t="shared" si="531"/>
        <v>0</v>
      </c>
      <c r="L5676" s="107"/>
      <c r="M5676" s="110"/>
      <c r="N5676" s="109"/>
      <c r="P5676" s="38">
        <f t="shared" si="528"/>
        <v>0</v>
      </c>
      <c r="Q5676" s="105">
        <f t="shared" si="533"/>
        <v>0</v>
      </c>
      <c r="R5676" s="38">
        <f t="shared" si="529"/>
        <v>0</v>
      </c>
      <c r="S5676" s="40" t="str">
        <f t="shared" si="532"/>
        <v/>
      </c>
    </row>
    <row r="5677" spans="1:19">
      <c r="A5677" s="33"/>
      <c r="B5677" s="34"/>
      <c r="C5677" s="33"/>
      <c r="D5677" s="33"/>
      <c r="E5677" s="33"/>
      <c r="F5677" s="42"/>
      <c r="G5677" s="42"/>
      <c r="I5677">
        <f t="shared" si="530"/>
        <v>0</v>
      </c>
      <c r="J5677">
        <f t="shared" si="531"/>
        <v>0</v>
      </c>
      <c r="L5677" s="107"/>
      <c r="M5677" s="110"/>
      <c r="N5677" s="109"/>
      <c r="P5677" s="38">
        <f t="shared" si="528"/>
        <v>0</v>
      </c>
      <c r="Q5677" s="105">
        <f t="shared" si="533"/>
        <v>0</v>
      </c>
      <c r="R5677" s="38">
        <f t="shared" si="529"/>
        <v>0</v>
      </c>
      <c r="S5677" s="40" t="str">
        <f t="shared" si="532"/>
        <v/>
      </c>
    </row>
    <row r="5678" spans="1:19">
      <c r="A5678" s="33"/>
      <c r="B5678" s="34"/>
      <c r="C5678" s="33"/>
      <c r="D5678" s="33"/>
      <c r="E5678" s="33"/>
      <c r="F5678" s="42"/>
      <c r="G5678" s="42"/>
      <c r="I5678">
        <f t="shared" si="530"/>
        <v>0</v>
      </c>
      <c r="J5678">
        <f t="shared" si="531"/>
        <v>0</v>
      </c>
      <c r="L5678" s="107"/>
      <c r="M5678" s="110"/>
      <c r="N5678" s="109"/>
      <c r="P5678" s="38">
        <f t="shared" si="528"/>
        <v>0</v>
      </c>
      <c r="Q5678" s="105">
        <f t="shared" si="533"/>
        <v>0</v>
      </c>
      <c r="R5678" s="38">
        <f t="shared" si="529"/>
        <v>0</v>
      </c>
      <c r="S5678" s="40" t="str">
        <f t="shared" si="532"/>
        <v/>
      </c>
    </row>
    <row r="5679" spans="1:19">
      <c r="A5679" s="33"/>
      <c r="B5679" s="34"/>
      <c r="C5679" s="33"/>
      <c r="D5679" s="33"/>
      <c r="E5679" s="33"/>
      <c r="F5679" s="42"/>
      <c r="G5679" s="42"/>
      <c r="I5679">
        <f t="shared" si="530"/>
        <v>0</v>
      </c>
      <c r="J5679">
        <f t="shared" si="531"/>
        <v>0</v>
      </c>
      <c r="L5679" s="107"/>
      <c r="M5679" s="110"/>
      <c r="N5679" s="109"/>
      <c r="P5679" s="38">
        <f t="shared" si="528"/>
        <v>0</v>
      </c>
      <c r="Q5679" s="105">
        <f t="shared" si="533"/>
        <v>0</v>
      </c>
      <c r="R5679" s="38">
        <f t="shared" si="529"/>
        <v>0</v>
      </c>
      <c r="S5679" s="40" t="str">
        <f t="shared" si="532"/>
        <v/>
      </c>
    </row>
    <row r="5680" spans="1:19">
      <c r="A5680" s="33"/>
      <c r="B5680" s="34"/>
      <c r="C5680" s="33"/>
      <c r="D5680" s="33"/>
      <c r="E5680" s="33"/>
      <c r="F5680" s="42"/>
      <c r="G5680" s="42"/>
      <c r="I5680">
        <f t="shared" si="530"/>
        <v>0</v>
      </c>
      <c r="J5680">
        <f t="shared" si="531"/>
        <v>0</v>
      </c>
      <c r="L5680" s="107"/>
      <c r="M5680" s="110"/>
      <c r="N5680" s="109"/>
      <c r="P5680" s="38">
        <f t="shared" si="528"/>
        <v>0</v>
      </c>
      <c r="Q5680" s="105">
        <f t="shared" si="533"/>
        <v>0</v>
      </c>
      <c r="R5680" s="38">
        <f t="shared" si="529"/>
        <v>0</v>
      </c>
      <c r="S5680" s="40" t="str">
        <f t="shared" si="532"/>
        <v/>
      </c>
    </row>
    <row r="5681" spans="1:19">
      <c r="A5681" s="33"/>
      <c r="B5681" s="34"/>
      <c r="C5681" s="33"/>
      <c r="D5681" s="33"/>
      <c r="E5681" s="33"/>
      <c r="F5681" s="42"/>
      <c r="G5681" s="42"/>
      <c r="I5681">
        <f t="shared" si="530"/>
        <v>0</v>
      </c>
      <c r="J5681">
        <f t="shared" si="531"/>
        <v>0</v>
      </c>
      <c r="L5681" s="107"/>
      <c r="M5681" s="110"/>
      <c r="N5681" s="109"/>
      <c r="P5681" s="38">
        <f t="shared" si="528"/>
        <v>0</v>
      </c>
      <c r="Q5681" s="105">
        <f t="shared" si="533"/>
        <v>0</v>
      </c>
      <c r="R5681" s="38">
        <f t="shared" si="529"/>
        <v>0</v>
      </c>
      <c r="S5681" s="40" t="str">
        <f t="shared" si="532"/>
        <v/>
      </c>
    </row>
    <row r="5682" spans="1:19">
      <c r="A5682" s="33"/>
      <c r="B5682" s="34"/>
      <c r="C5682" s="33"/>
      <c r="D5682" s="33"/>
      <c r="E5682" s="33"/>
      <c r="F5682" s="42"/>
      <c r="G5682" s="42"/>
      <c r="I5682">
        <f t="shared" si="530"/>
        <v>0</v>
      </c>
      <c r="J5682">
        <f t="shared" si="531"/>
        <v>0</v>
      </c>
      <c r="L5682" s="107"/>
      <c r="M5682" s="110"/>
      <c r="N5682" s="109"/>
      <c r="P5682" s="38">
        <f t="shared" si="528"/>
        <v>0</v>
      </c>
      <c r="Q5682" s="105">
        <f t="shared" si="533"/>
        <v>0</v>
      </c>
      <c r="R5682" s="38">
        <f t="shared" si="529"/>
        <v>0</v>
      </c>
      <c r="S5682" s="40" t="str">
        <f t="shared" si="532"/>
        <v/>
      </c>
    </row>
    <row r="5683" spans="1:19">
      <c r="A5683" s="33"/>
      <c r="B5683" s="34"/>
      <c r="C5683" s="33"/>
      <c r="D5683" s="33"/>
      <c r="E5683" s="33"/>
      <c r="F5683" s="42"/>
      <c r="G5683" s="42"/>
      <c r="I5683">
        <f t="shared" si="530"/>
        <v>0</v>
      </c>
      <c r="J5683">
        <f t="shared" si="531"/>
        <v>0</v>
      </c>
      <c r="L5683" s="107"/>
      <c r="M5683" s="110"/>
      <c r="N5683" s="109"/>
      <c r="P5683" s="38">
        <f t="shared" si="528"/>
        <v>0</v>
      </c>
      <c r="Q5683" s="105">
        <f t="shared" si="533"/>
        <v>0</v>
      </c>
      <c r="R5683" s="38">
        <f t="shared" si="529"/>
        <v>0</v>
      </c>
      <c r="S5683" s="40" t="str">
        <f t="shared" si="532"/>
        <v/>
      </c>
    </row>
    <row r="5684" spans="1:19">
      <c r="A5684" s="33"/>
      <c r="B5684" s="34"/>
      <c r="C5684" s="33"/>
      <c r="D5684" s="33"/>
      <c r="E5684" s="33"/>
      <c r="F5684" s="42"/>
      <c r="G5684" s="42"/>
      <c r="I5684">
        <f t="shared" si="530"/>
        <v>0</v>
      </c>
      <c r="J5684">
        <f t="shared" si="531"/>
        <v>0</v>
      </c>
      <c r="L5684" s="107"/>
      <c r="M5684" s="110"/>
      <c r="N5684" s="109"/>
      <c r="P5684" s="38">
        <f t="shared" si="528"/>
        <v>0</v>
      </c>
      <c r="Q5684" s="105">
        <f t="shared" si="533"/>
        <v>0</v>
      </c>
      <c r="R5684" s="38">
        <f t="shared" si="529"/>
        <v>0</v>
      </c>
      <c r="S5684" s="40" t="str">
        <f t="shared" si="532"/>
        <v/>
      </c>
    </row>
    <row r="5685" spans="1:19">
      <c r="A5685" s="33"/>
      <c r="B5685" s="34"/>
      <c r="C5685" s="33"/>
      <c r="D5685" s="33"/>
      <c r="E5685" s="33"/>
      <c r="F5685" s="42"/>
      <c r="G5685" s="42"/>
      <c r="I5685">
        <f t="shared" si="530"/>
        <v>0</v>
      </c>
      <c r="J5685">
        <f t="shared" si="531"/>
        <v>0</v>
      </c>
      <c r="L5685" s="107"/>
      <c r="M5685" s="110"/>
      <c r="N5685" s="109"/>
      <c r="P5685" s="38">
        <f t="shared" si="528"/>
        <v>0</v>
      </c>
      <c r="Q5685" s="105">
        <f t="shared" si="533"/>
        <v>0</v>
      </c>
      <c r="R5685" s="38">
        <f t="shared" si="529"/>
        <v>0</v>
      </c>
      <c r="S5685" s="40" t="str">
        <f t="shared" si="532"/>
        <v/>
      </c>
    </row>
    <row r="5686" spans="1:19">
      <c r="A5686" s="33"/>
      <c r="B5686" s="34"/>
      <c r="C5686" s="33"/>
      <c r="D5686" s="33"/>
      <c r="E5686" s="33"/>
      <c r="F5686" s="42"/>
      <c r="G5686" s="42"/>
      <c r="I5686">
        <f t="shared" si="530"/>
        <v>0</v>
      </c>
      <c r="J5686">
        <f t="shared" si="531"/>
        <v>0</v>
      </c>
      <c r="L5686" s="107"/>
      <c r="M5686" s="110"/>
      <c r="N5686" s="109"/>
      <c r="P5686" s="38">
        <f t="shared" si="528"/>
        <v>0</v>
      </c>
      <c r="Q5686" s="105">
        <f t="shared" si="533"/>
        <v>0</v>
      </c>
      <c r="R5686" s="38">
        <f t="shared" si="529"/>
        <v>0</v>
      </c>
      <c r="S5686" s="40" t="str">
        <f t="shared" si="532"/>
        <v/>
      </c>
    </row>
    <row r="5687" spans="1:19">
      <c r="A5687" s="33"/>
      <c r="B5687" s="34"/>
      <c r="C5687" s="33"/>
      <c r="D5687" s="33"/>
      <c r="E5687" s="33"/>
      <c r="F5687" s="42"/>
      <c r="G5687" s="42"/>
      <c r="I5687">
        <f t="shared" si="530"/>
        <v>0</v>
      </c>
      <c r="J5687">
        <f t="shared" si="531"/>
        <v>0</v>
      </c>
      <c r="L5687" s="107"/>
      <c r="M5687" s="110"/>
      <c r="N5687" s="109"/>
      <c r="P5687" s="38">
        <f t="shared" ref="P5687:P5750" si="534">I5687*L5687/1000</f>
        <v>0</v>
      </c>
      <c r="Q5687" s="105">
        <f t="shared" si="533"/>
        <v>0</v>
      </c>
      <c r="R5687" s="38">
        <f t="shared" ref="R5687:R5750" si="535">J5687*N5687/1000</f>
        <v>0</v>
      </c>
      <c r="S5687" s="40" t="str">
        <f t="shared" si="532"/>
        <v/>
      </c>
    </row>
    <row r="5688" spans="1:19">
      <c r="A5688" s="33"/>
      <c r="B5688" s="34"/>
      <c r="C5688" s="33"/>
      <c r="D5688" s="33"/>
      <c r="E5688" s="33"/>
      <c r="F5688" s="42"/>
      <c r="G5688" s="42"/>
      <c r="I5688">
        <f t="shared" ref="I5688:I5751" si="536">IF(OR(E5688="R",E5688="E"),D5688,IF(D5688&gt;=E5688,D5688-E5688,0))</f>
        <v>0</v>
      </c>
      <c r="J5688">
        <f t="shared" ref="J5688:J5751" si="537">IF(OR(E5688="R",E5688="E"),0,IF(E5688&gt;D5688,E5688-D5688,0))</f>
        <v>0</v>
      </c>
      <c r="L5688" s="107"/>
      <c r="M5688" s="110"/>
      <c r="N5688" s="109"/>
      <c r="P5688" s="38">
        <f t="shared" si="534"/>
        <v>0</v>
      </c>
      <c r="Q5688" s="105">
        <f t="shared" si="533"/>
        <v>0</v>
      </c>
      <c r="R5688" s="38">
        <f t="shared" si="535"/>
        <v>0</v>
      </c>
      <c r="S5688" s="40" t="str">
        <f t="shared" si="532"/>
        <v/>
      </c>
    </row>
    <row r="5689" spans="1:19">
      <c r="A5689" s="33"/>
      <c r="B5689" s="34"/>
      <c r="C5689" s="33"/>
      <c r="D5689" s="33"/>
      <c r="E5689" s="33"/>
      <c r="F5689" s="42"/>
      <c r="G5689" s="42"/>
      <c r="I5689">
        <f t="shared" si="536"/>
        <v>0</v>
      </c>
      <c r="J5689">
        <f t="shared" si="537"/>
        <v>0</v>
      </c>
      <c r="L5689" s="107"/>
      <c r="M5689" s="110"/>
      <c r="N5689" s="109"/>
      <c r="P5689" s="38">
        <f t="shared" si="534"/>
        <v>0</v>
      </c>
      <c r="Q5689" s="105">
        <f t="shared" si="533"/>
        <v>0</v>
      </c>
      <c r="R5689" s="38">
        <f t="shared" si="535"/>
        <v>0</v>
      </c>
      <c r="S5689" s="40" t="str">
        <f t="shared" si="532"/>
        <v/>
      </c>
    </row>
    <row r="5690" spans="1:19">
      <c r="A5690" s="33"/>
      <c r="B5690" s="34"/>
      <c r="C5690" s="33"/>
      <c r="D5690" s="33"/>
      <c r="E5690" s="33"/>
      <c r="F5690" s="42"/>
      <c r="G5690" s="42"/>
      <c r="I5690">
        <f t="shared" si="536"/>
        <v>0</v>
      </c>
      <c r="J5690">
        <f t="shared" si="537"/>
        <v>0</v>
      </c>
      <c r="L5690" s="107"/>
      <c r="M5690" s="110"/>
      <c r="N5690" s="109"/>
      <c r="P5690" s="38">
        <f t="shared" si="534"/>
        <v>0</v>
      </c>
      <c r="Q5690" s="105">
        <f t="shared" si="533"/>
        <v>0</v>
      </c>
      <c r="R5690" s="38">
        <f t="shared" si="535"/>
        <v>0</v>
      </c>
      <c r="S5690" s="40" t="str">
        <f t="shared" si="532"/>
        <v/>
      </c>
    </row>
    <row r="5691" spans="1:19">
      <c r="A5691" s="33"/>
      <c r="B5691" s="34"/>
      <c r="C5691" s="33"/>
      <c r="D5691" s="33"/>
      <c r="E5691" s="33"/>
      <c r="F5691" s="42"/>
      <c r="G5691" s="42"/>
      <c r="I5691">
        <f t="shared" si="536"/>
        <v>0</v>
      </c>
      <c r="J5691">
        <f t="shared" si="537"/>
        <v>0</v>
      </c>
      <c r="L5691" s="107"/>
      <c r="M5691" s="110"/>
      <c r="N5691" s="109"/>
      <c r="P5691" s="38">
        <f t="shared" si="534"/>
        <v>0</v>
      </c>
      <c r="Q5691" s="105">
        <f t="shared" si="533"/>
        <v>0</v>
      </c>
      <c r="R5691" s="38">
        <f t="shared" si="535"/>
        <v>0</v>
      </c>
      <c r="S5691" s="40" t="str">
        <f t="shared" si="532"/>
        <v/>
      </c>
    </row>
    <row r="5692" spans="1:19">
      <c r="A5692" s="33"/>
      <c r="B5692" s="34"/>
      <c r="C5692" s="33"/>
      <c r="D5692" s="33"/>
      <c r="E5692" s="33"/>
      <c r="F5692" s="42"/>
      <c r="G5692" s="42"/>
      <c r="I5692">
        <f t="shared" si="536"/>
        <v>0</v>
      </c>
      <c r="J5692">
        <f t="shared" si="537"/>
        <v>0</v>
      </c>
      <c r="L5692" s="107"/>
      <c r="M5692" s="110"/>
      <c r="N5692" s="109"/>
      <c r="P5692" s="38">
        <f t="shared" si="534"/>
        <v>0</v>
      </c>
      <c r="Q5692" s="105">
        <f t="shared" si="533"/>
        <v>0</v>
      </c>
      <c r="R5692" s="38">
        <f t="shared" si="535"/>
        <v>0</v>
      </c>
      <c r="S5692" s="40" t="str">
        <f t="shared" si="532"/>
        <v/>
      </c>
    </row>
    <row r="5693" spans="1:19">
      <c r="A5693" s="33"/>
      <c r="B5693" s="34"/>
      <c r="C5693" s="33"/>
      <c r="D5693" s="33"/>
      <c r="E5693" s="33"/>
      <c r="F5693" s="42"/>
      <c r="G5693" s="42"/>
      <c r="I5693">
        <f t="shared" si="536"/>
        <v>0</v>
      </c>
      <c r="J5693">
        <f t="shared" si="537"/>
        <v>0</v>
      </c>
      <c r="L5693" s="107"/>
      <c r="M5693" s="110"/>
      <c r="N5693" s="109"/>
      <c r="P5693" s="38">
        <f t="shared" si="534"/>
        <v>0</v>
      </c>
      <c r="Q5693" s="105">
        <f t="shared" si="533"/>
        <v>0</v>
      </c>
      <c r="R5693" s="38">
        <f t="shared" si="535"/>
        <v>0</v>
      </c>
      <c r="S5693" s="40" t="str">
        <f t="shared" si="532"/>
        <v/>
      </c>
    </row>
    <row r="5694" spans="1:19">
      <c r="A5694" s="33"/>
      <c r="B5694" s="34"/>
      <c r="C5694" s="33"/>
      <c r="D5694" s="33"/>
      <c r="E5694" s="33"/>
      <c r="F5694" s="42"/>
      <c r="G5694" s="42"/>
      <c r="I5694">
        <f t="shared" si="536"/>
        <v>0</v>
      </c>
      <c r="J5694">
        <f t="shared" si="537"/>
        <v>0</v>
      </c>
      <c r="L5694" s="107"/>
      <c r="M5694" s="110"/>
      <c r="N5694" s="109"/>
      <c r="P5694" s="38">
        <f t="shared" si="534"/>
        <v>0</v>
      </c>
      <c r="Q5694" s="105">
        <f t="shared" si="533"/>
        <v>0</v>
      </c>
      <c r="R5694" s="38">
        <f t="shared" si="535"/>
        <v>0</v>
      </c>
      <c r="S5694" s="40" t="str">
        <f t="shared" si="532"/>
        <v/>
      </c>
    </row>
    <row r="5695" spans="1:19">
      <c r="A5695" s="33"/>
      <c r="B5695" s="34"/>
      <c r="C5695" s="33"/>
      <c r="D5695" s="33"/>
      <c r="E5695" s="33"/>
      <c r="F5695" s="42"/>
      <c r="G5695" s="42"/>
      <c r="I5695">
        <f t="shared" si="536"/>
        <v>0</v>
      </c>
      <c r="J5695">
        <f t="shared" si="537"/>
        <v>0</v>
      </c>
      <c r="L5695" s="107"/>
      <c r="M5695" s="110"/>
      <c r="N5695" s="109"/>
      <c r="P5695" s="38">
        <f t="shared" si="534"/>
        <v>0</v>
      </c>
      <c r="Q5695" s="105">
        <f t="shared" si="533"/>
        <v>0</v>
      </c>
      <c r="R5695" s="38">
        <f t="shared" si="535"/>
        <v>0</v>
      </c>
      <c r="S5695" s="40" t="str">
        <f t="shared" si="532"/>
        <v/>
      </c>
    </row>
    <row r="5696" spans="1:19">
      <c r="A5696" s="33"/>
      <c r="B5696" s="34"/>
      <c r="C5696" s="33"/>
      <c r="D5696" s="33"/>
      <c r="E5696" s="33"/>
      <c r="F5696" s="42"/>
      <c r="G5696" s="42"/>
      <c r="I5696">
        <f t="shared" si="536"/>
        <v>0</v>
      </c>
      <c r="J5696">
        <f t="shared" si="537"/>
        <v>0</v>
      </c>
      <c r="L5696" s="107"/>
      <c r="M5696" s="110"/>
      <c r="N5696" s="109"/>
      <c r="P5696" s="38">
        <f t="shared" si="534"/>
        <v>0</v>
      </c>
      <c r="Q5696" s="105">
        <f t="shared" si="533"/>
        <v>0</v>
      </c>
      <c r="R5696" s="38">
        <f t="shared" si="535"/>
        <v>0</v>
      </c>
      <c r="S5696" s="40" t="str">
        <f t="shared" si="532"/>
        <v/>
      </c>
    </row>
    <row r="5697" spans="1:19">
      <c r="A5697" s="33"/>
      <c r="B5697" s="34"/>
      <c r="C5697" s="33"/>
      <c r="D5697" s="33"/>
      <c r="E5697" s="33"/>
      <c r="F5697" s="42"/>
      <c r="G5697" s="42"/>
      <c r="I5697">
        <f t="shared" si="536"/>
        <v>0</v>
      </c>
      <c r="J5697">
        <f t="shared" si="537"/>
        <v>0</v>
      </c>
      <c r="L5697" s="107"/>
      <c r="M5697" s="110"/>
      <c r="N5697" s="109"/>
      <c r="P5697" s="38">
        <f t="shared" si="534"/>
        <v>0</v>
      </c>
      <c r="Q5697" s="105">
        <f t="shared" si="533"/>
        <v>0</v>
      </c>
      <c r="R5697" s="38">
        <f t="shared" si="535"/>
        <v>0</v>
      </c>
      <c r="S5697" s="40" t="str">
        <f t="shared" si="532"/>
        <v/>
      </c>
    </row>
    <row r="5698" spans="1:19">
      <c r="A5698" s="33"/>
      <c r="B5698" s="34"/>
      <c r="C5698" s="33"/>
      <c r="D5698" s="33"/>
      <c r="E5698" s="33"/>
      <c r="F5698" s="42"/>
      <c r="G5698" s="42"/>
      <c r="I5698">
        <f t="shared" si="536"/>
        <v>0</v>
      </c>
      <c r="J5698">
        <f t="shared" si="537"/>
        <v>0</v>
      </c>
      <c r="L5698" s="107"/>
      <c r="M5698" s="110"/>
      <c r="N5698" s="109"/>
      <c r="P5698" s="38">
        <f t="shared" si="534"/>
        <v>0</v>
      </c>
      <c r="Q5698" s="105">
        <f t="shared" si="533"/>
        <v>0</v>
      </c>
      <c r="R5698" s="38">
        <f t="shared" si="535"/>
        <v>0</v>
      </c>
      <c r="S5698" s="40" t="str">
        <f t="shared" si="532"/>
        <v/>
      </c>
    </row>
    <row r="5699" spans="1:19">
      <c r="A5699" s="33"/>
      <c r="B5699" s="34"/>
      <c r="C5699" s="33"/>
      <c r="D5699" s="33"/>
      <c r="E5699" s="33"/>
      <c r="F5699" s="42"/>
      <c r="G5699" s="42"/>
      <c r="I5699">
        <f t="shared" si="536"/>
        <v>0</v>
      </c>
      <c r="J5699">
        <f t="shared" si="537"/>
        <v>0</v>
      </c>
      <c r="L5699" s="107"/>
      <c r="M5699" s="110"/>
      <c r="N5699" s="109"/>
      <c r="P5699" s="38">
        <f t="shared" si="534"/>
        <v>0</v>
      </c>
      <c r="Q5699" s="105">
        <f t="shared" si="533"/>
        <v>0</v>
      </c>
      <c r="R5699" s="38">
        <f t="shared" si="535"/>
        <v>0</v>
      </c>
      <c r="S5699" s="40" t="str">
        <f t="shared" si="532"/>
        <v/>
      </c>
    </row>
    <row r="5700" spans="1:19">
      <c r="A5700" s="33"/>
      <c r="B5700" s="34"/>
      <c r="C5700" s="33"/>
      <c r="D5700" s="33"/>
      <c r="E5700" s="33"/>
      <c r="F5700" s="42"/>
      <c r="G5700" s="42"/>
      <c r="I5700">
        <f t="shared" si="536"/>
        <v>0</v>
      </c>
      <c r="J5700">
        <f t="shared" si="537"/>
        <v>0</v>
      </c>
      <c r="L5700" s="107"/>
      <c r="M5700" s="110"/>
      <c r="N5700" s="109"/>
      <c r="P5700" s="38">
        <f t="shared" si="534"/>
        <v>0</v>
      </c>
      <c r="Q5700" s="105">
        <f t="shared" si="533"/>
        <v>0</v>
      </c>
      <c r="R5700" s="38">
        <f t="shared" si="535"/>
        <v>0</v>
      </c>
      <c r="S5700" s="40" t="str">
        <f t="shared" si="532"/>
        <v/>
      </c>
    </row>
    <row r="5701" spans="1:19">
      <c r="A5701" s="33"/>
      <c r="B5701" s="34"/>
      <c r="C5701" s="33"/>
      <c r="D5701" s="33"/>
      <c r="E5701" s="33"/>
      <c r="F5701" s="42"/>
      <c r="G5701" s="42"/>
      <c r="I5701">
        <f t="shared" si="536"/>
        <v>0</v>
      </c>
      <c r="J5701">
        <f t="shared" si="537"/>
        <v>0</v>
      </c>
      <c r="L5701" s="107"/>
      <c r="M5701" s="110"/>
      <c r="N5701" s="109"/>
      <c r="P5701" s="38">
        <f t="shared" si="534"/>
        <v>0</v>
      </c>
      <c r="Q5701" s="105">
        <f t="shared" si="533"/>
        <v>0</v>
      </c>
      <c r="R5701" s="38">
        <f t="shared" si="535"/>
        <v>0</v>
      </c>
      <c r="S5701" s="40" t="str">
        <f t="shared" si="532"/>
        <v/>
      </c>
    </row>
    <row r="5702" spans="1:19">
      <c r="A5702" s="33"/>
      <c r="B5702" s="34"/>
      <c r="C5702" s="33"/>
      <c r="D5702" s="33"/>
      <c r="E5702" s="33"/>
      <c r="F5702" s="42"/>
      <c r="G5702" s="42"/>
      <c r="I5702">
        <f t="shared" si="536"/>
        <v>0</v>
      </c>
      <c r="J5702">
        <f t="shared" si="537"/>
        <v>0</v>
      </c>
      <c r="L5702" s="107"/>
      <c r="M5702" s="110"/>
      <c r="N5702" s="109"/>
      <c r="P5702" s="38">
        <f t="shared" si="534"/>
        <v>0</v>
      </c>
      <c r="Q5702" s="105">
        <f t="shared" si="533"/>
        <v>0</v>
      </c>
      <c r="R5702" s="38">
        <f t="shared" si="535"/>
        <v>0</v>
      </c>
      <c r="S5702" s="40" t="str">
        <f t="shared" si="532"/>
        <v/>
      </c>
    </row>
    <row r="5703" spans="1:19">
      <c r="A5703" s="33"/>
      <c r="B5703" s="34"/>
      <c r="C5703" s="33"/>
      <c r="D5703" s="33"/>
      <c r="E5703" s="33"/>
      <c r="F5703" s="42"/>
      <c r="G5703" s="42"/>
      <c r="I5703">
        <f t="shared" si="536"/>
        <v>0</v>
      </c>
      <c r="J5703">
        <f t="shared" si="537"/>
        <v>0</v>
      </c>
      <c r="L5703" s="107"/>
      <c r="M5703" s="110"/>
      <c r="N5703" s="109"/>
      <c r="P5703" s="38">
        <f t="shared" si="534"/>
        <v>0</v>
      </c>
      <c r="Q5703" s="105">
        <f t="shared" si="533"/>
        <v>0</v>
      </c>
      <c r="R5703" s="38">
        <f t="shared" si="535"/>
        <v>0</v>
      </c>
      <c r="S5703" s="40" t="str">
        <f t="shared" ref="S5703:S5766" si="538">IF(C5703=1,SUM(R5703:R5726)-SUM(P5703:P5726),"")</f>
        <v/>
      </c>
    </row>
    <row r="5704" spans="1:19">
      <c r="A5704" s="33"/>
      <c r="B5704" s="34"/>
      <c r="C5704" s="33"/>
      <c r="D5704" s="33"/>
      <c r="E5704" s="33"/>
      <c r="F5704" s="42"/>
      <c r="G5704" s="42"/>
      <c r="I5704">
        <f t="shared" si="536"/>
        <v>0</v>
      </c>
      <c r="J5704">
        <f t="shared" si="537"/>
        <v>0</v>
      </c>
      <c r="L5704" s="107"/>
      <c r="M5704" s="110"/>
      <c r="N5704" s="109"/>
      <c r="P5704" s="38">
        <f t="shared" si="534"/>
        <v>0</v>
      </c>
      <c r="Q5704" s="105">
        <f t="shared" ref="Q5704:Q5767" si="539">I5704*M5704/1000</f>
        <v>0</v>
      </c>
      <c r="R5704" s="38">
        <f t="shared" si="535"/>
        <v>0</v>
      </c>
      <c r="S5704" s="40" t="str">
        <f t="shared" si="538"/>
        <v/>
      </c>
    </row>
    <row r="5705" spans="1:19">
      <c r="A5705" s="33"/>
      <c r="B5705" s="34"/>
      <c r="C5705" s="33"/>
      <c r="D5705" s="33"/>
      <c r="E5705" s="33"/>
      <c r="F5705" s="42"/>
      <c r="G5705" s="42"/>
      <c r="I5705">
        <f t="shared" si="536"/>
        <v>0</v>
      </c>
      <c r="J5705">
        <f t="shared" si="537"/>
        <v>0</v>
      </c>
      <c r="L5705" s="107"/>
      <c r="M5705" s="110"/>
      <c r="N5705" s="109"/>
      <c r="P5705" s="38">
        <f t="shared" si="534"/>
        <v>0</v>
      </c>
      <c r="Q5705" s="105">
        <f t="shared" si="539"/>
        <v>0</v>
      </c>
      <c r="R5705" s="38">
        <f t="shared" si="535"/>
        <v>0</v>
      </c>
      <c r="S5705" s="40" t="str">
        <f t="shared" si="538"/>
        <v/>
      </c>
    </row>
    <row r="5706" spans="1:19">
      <c r="A5706" s="33"/>
      <c r="B5706" s="34"/>
      <c r="C5706" s="33"/>
      <c r="D5706" s="33"/>
      <c r="E5706" s="33"/>
      <c r="F5706" s="42"/>
      <c r="G5706" s="42"/>
      <c r="I5706">
        <f t="shared" si="536"/>
        <v>0</v>
      </c>
      <c r="J5706">
        <f t="shared" si="537"/>
        <v>0</v>
      </c>
      <c r="L5706" s="107"/>
      <c r="M5706" s="110"/>
      <c r="N5706" s="109"/>
      <c r="P5706" s="38">
        <f t="shared" si="534"/>
        <v>0</v>
      </c>
      <c r="Q5706" s="105">
        <f t="shared" si="539"/>
        <v>0</v>
      </c>
      <c r="R5706" s="38">
        <f t="shared" si="535"/>
        <v>0</v>
      </c>
      <c r="S5706" s="40" t="str">
        <f t="shared" si="538"/>
        <v/>
      </c>
    </row>
    <row r="5707" spans="1:19">
      <c r="A5707" s="33"/>
      <c r="B5707" s="34"/>
      <c r="C5707" s="33"/>
      <c r="D5707" s="33"/>
      <c r="E5707" s="33"/>
      <c r="F5707" s="42"/>
      <c r="G5707" s="42"/>
      <c r="I5707">
        <f t="shared" si="536"/>
        <v>0</v>
      </c>
      <c r="J5707">
        <f t="shared" si="537"/>
        <v>0</v>
      </c>
      <c r="L5707" s="107"/>
      <c r="M5707" s="110"/>
      <c r="N5707" s="109"/>
      <c r="P5707" s="38">
        <f t="shared" si="534"/>
        <v>0</v>
      </c>
      <c r="Q5707" s="105">
        <f t="shared" si="539"/>
        <v>0</v>
      </c>
      <c r="R5707" s="38">
        <f t="shared" si="535"/>
        <v>0</v>
      </c>
      <c r="S5707" s="40" t="str">
        <f t="shared" si="538"/>
        <v/>
      </c>
    </row>
    <row r="5708" spans="1:19">
      <c r="A5708" s="33"/>
      <c r="B5708" s="34"/>
      <c r="C5708" s="33"/>
      <c r="D5708" s="33"/>
      <c r="E5708" s="33"/>
      <c r="F5708" s="42"/>
      <c r="G5708" s="42"/>
      <c r="I5708">
        <f t="shared" si="536"/>
        <v>0</v>
      </c>
      <c r="J5708">
        <f t="shared" si="537"/>
        <v>0</v>
      </c>
      <c r="L5708" s="107"/>
      <c r="M5708" s="110"/>
      <c r="N5708" s="109"/>
      <c r="P5708" s="38">
        <f t="shared" si="534"/>
        <v>0</v>
      </c>
      <c r="Q5708" s="105">
        <f t="shared" si="539"/>
        <v>0</v>
      </c>
      <c r="R5708" s="38">
        <f t="shared" si="535"/>
        <v>0</v>
      </c>
      <c r="S5708" s="40" t="str">
        <f t="shared" si="538"/>
        <v/>
      </c>
    </row>
    <row r="5709" spans="1:19">
      <c r="A5709" s="33"/>
      <c r="B5709" s="34"/>
      <c r="C5709" s="33"/>
      <c r="D5709" s="33"/>
      <c r="E5709" s="33"/>
      <c r="F5709" s="42"/>
      <c r="G5709" s="42"/>
      <c r="I5709">
        <f t="shared" si="536"/>
        <v>0</v>
      </c>
      <c r="J5709">
        <f t="shared" si="537"/>
        <v>0</v>
      </c>
      <c r="L5709" s="107"/>
      <c r="M5709" s="110"/>
      <c r="N5709" s="109"/>
      <c r="P5709" s="38">
        <f t="shared" si="534"/>
        <v>0</v>
      </c>
      <c r="Q5709" s="105">
        <f t="shared" si="539"/>
        <v>0</v>
      </c>
      <c r="R5709" s="38">
        <f t="shared" si="535"/>
        <v>0</v>
      </c>
      <c r="S5709" s="40" t="str">
        <f t="shared" si="538"/>
        <v/>
      </c>
    </row>
    <row r="5710" spans="1:19">
      <c r="A5710" s="33"/>
      <c r="B5710" s="34"/>
      <c r="C5710" s="33"/>
      <c r="D5710" s="33"/>
      <c r="E5710" s="33"/>
      <c r="F5710" s="42"/>
      <c r="G5710" s="42"/>
      <c r="I5710">
        <f t="shared" si="536"/>
        <v>0</v>
      </c>
      <c r="J5710">
        <f t="shared" si="537"/>
        <v>0</v>
      </c>
      <c r="L5710" s="107"/>
      <c r="M5710" s="110"/>
      <c r="N5710" s="109"/>
      <c r="P5710" s="38">
        <f t="shared" si="534"/>
        <v>0</v>
      </c>
      <c r="Q5710" s="105">
        <f t="shared" si="539"/>
        <v>0</v>
      </c>
      <c r="R5710" s="38">
        <f t="shared" si="535"/>
        <v>0</v>
      </c>
      <c r="S5710" s="40" t="str">
        <f t="shared" si="538"/>
        <v/>
      </c>
    </row>
    <row r="5711" spans="1:19">
      <c r="A5711" s="33"/>
      <c r="B5711" s="34"/>
      <c r="C5711" s="33"/>
      <c r="D5711" s="33"/>
      <c r="E5711" s="33"/>
      <c r="F5711" s="42"/>
      <c r="G5711" s="42"/>
      <c r="I5711">
        <f t="shared" si="536"/>
        <v>0</v>
      </c>
      <c r="J5711">
        <f t="shared" si="537"/>
        <v>0</v>
      </c>
      <c r="L5711" s="107"/>
      <c r="M5711" s="110"/>
      <c r="N5711" s="109"/>
      <c r="P5711" s="38">
        <f t="shared" si="534"/>
        <v>0</v>
      </c>
      <c r="Q5711" s="105">
        <f t="shared" si="539"/>
        <v>0</v>
      </c>
      <c r="R5711" s="38">
        <f t="shared" si="535"/>
        <v>0</v>
      </c>
      <c r="S5711" s="40" t="str">
        <f t="shared" si="538"/>
        <v/>
      </c>
    </row>
    <row r="5712" spans="1:19">
      <c r="A5712" s="33"/>
      <c r="B5712" s="34"/>
      <c r="C5712" s="33"/>
      <c r="D5712" s="33"/>
      <c r="E5712" s="33"/>
      <c r="F5712" s="42"/>
      <c r="G5712" s="42"/>
      <c r="I5712">
        <f t="shared" si="536"/>
        <v>0</v>
      </c>
      <c r="J5712">
        <f t="shared" si="537"/>
        <v>0</v>
      </c>
      <c r="L5712" s="107"/>
      <c r="M5712" s="110"/>
      <c r="N5712" s="109"/>
      <c r="P5712" s="38">
        <f t="shared" si="534"/>
        <v>0</v>
      </c>
      <c r="Q5712" s="105">
        <f t="shared" si="539"/>
        <v>0</v>
      </c>
      <c r="R5712" s="38">
        <f t="shared" si="535"/>
        <v>0</v>
      </c>
      <c r="S5712" s="40" t="str">
        <f t="shared" si="538"/>
        <v/>
      </c>
    </row>
    <row r="5713" spans="1:19">
      <c r="A5713" s="33"/>
      <c r="B5713" s="34"/>
      <c r="C5713" s="33"/>
      <c r="D5713" s="33"/>
      <c r="E5713" s="33"/>
      <c r="F5713" s="42"/>
      <c r="G5713" s="42"/>
      <c r="I5713">
        <f t="shared" si="536"/>
        <v>0</v>
      </c>
      <c r="J5713">
        <f t="shared" si="537"/>
        <v>0</v>
      </c>
      <c r="L5713" s="107"/>
      <c r="M5713" s="110"/>
      <c r="N5713" s="109"/>
      <c r="P5713" s="38">
        <f t="shared" si="534"/>
        <v>0</v>
      </c>
      <c r="Q5713" s="105">
        <f t="shared" si="539"/>
        <v>0</v>
      </c>
      <c r="R5713" s="38">
        <f t="shared" si="535"/>
        <v>0</v>
      </c>
      <c r="S5713" s="40" t="str">
        <f t="shared" si="538"/>
        <v/>
      </c>
    </row>
    <row r="5714" spans="1:19">
      <c r="A5714" s="33"/>
      <c r="B5714" s="34"/>
      <c r="C5714" s="33"/>
      <c r="D5714" s="33"/>
      <c r="E5714" s="33"/>
      <c r="F5714" s="42"/>
      <c r="G5714" s="42"/>
      <c r="I5714">
        <f t="shared" si="536"/>
        <v>0</v>
      </c>
      <c r="J5714">
        <f t="shared" si="537"/>
        <v>0</v>
      </c>
      <c r="L5714" s="107"/>
      <c r="M5714" s="110"/>
      <c r="N5714" s="109"/>
      <c r="P5714" s="38">
        <f t="shared" si="534"/>
        <v>0</v>
      </c>
      <c r="Q5714" s="105">
        <f t="shared" si="539"/>
        <v>0</v>
      </c>
      <c r="R5714" s="38">
        <f t="shared" si="535"/>
        <v>0</v>
      </c>
      <c r="S5714" s="40" t="str">
        <f t="shared" si="538"/>
        <v/>
      </c>
    </row>
    <row r="5715" spans="1:19">
      <c r="A5715" s="33"/>
      <c r="B5715" s="34"/>
      <c r="C5715" s="33"/>
      <c r="D5715" s="33"/>
      <c r="E5715" s="33"/>
      <c r="F5715" s="42"/>
      <c r="G5715" s="42"/>
      <c r="I5715">
        <f t="shared" si="536"/>
        <v>0</v>
      </c>
      <c r="J5715">
        <f t="shared" si="537"/>
        <v>0</v>
      </c>
      <c r="L5715" s="107"/>
      <c r="M5715" s="110"/>
      <c r="N5715" s="109"/>
      <c r="P5715" s="38">
        <f t="shared" si="534"/>
        <v>0</v>
      </c>
      <c r="Q5715" s="105">
        <f t="shared" si="539"/>
        <v>0</v>
      </c>
      <c r="R5715" s="38">
        <f t="shared" si="535"/>
        <v>0</v>
      </c>
      <c r="S5715" s="40" t="str">
        <f t="shared" si="538"/>
        <v/>
      </c>
    </row>
    <row r="5716" spans="1:19">
      <c r="A5716" s="33"/>
      <c r="B5716" s="34"/>
      <c r="C5716" s="33"/>
      <c r="D5716" s="33"/>
      <c r="E5716" s="33"/>
      <c r="F5716" s="42"/>
      <c r="G5716" s="42"/>
      <c r="I5716">
        <f t="shared" si="536"/>
        <v>0</v>
      </c>
      <c r="J5716">
        <f t="shared" si="537"/>
        <v>0</v>
      </c>
      <c r="L5716" s="107"/>
      <c r="M5716" s="110"/>
      <c r="N5716" s="109"/>
      <c r="P5716" s="38">
        <f t="shared" si="534"/>
        <v>0</v>
      </c>
      <c r="Q5716" s="105">
        <f t="shared" si="539"/>
        <v>0</v>
      </c>
      <c r="R5716" s="38">
        <f t="shared" si="535"/>
        <v>0</v>
      </c>
      <c r="S5716" s="40" t="str">
        <f t="shared" si="538"/>
        <v/>
      </c>
    </row>
    <row r="5717" spans="1:19">
      <c r="A5717" s="33"/>
      <c r="B5717" s="34"/>
      <c r="C5717" s="33"/>
      <c r="D5717" s="33"/>
      <c r="E5717" s="33"/>
      <c r="F5717" s="42"/>
      <c r="G5717" s="42"/>
      <c r="I5717">
        <f t="shared" si="536"/>
        <v>0</v>
      </c>
      <c r="J5717">
        <f t="shared" si="537"/>
        <v>0</v>
      </c>
      <c r="L5717" s="107"/>
      <c r="M5717" s="110"/>
      <c r="N5717" s="109"/>
      <c r="P5717" s="38">
        <f t="shared" si="534"/>
        <v>0</v>
      </c>
      <c r="Q5717" s="105">
        <f t="shared" si="539"/>
        <v>0</v>
      </c>
      <c r="R5717" s="38">
        <f t="shared" si="535"/>
        <v>0</v>
      </c>
      <c r="S5717" s="40" t="str">
        <f t="shared" si="538"/>
        <v/>
      </c>
    </row>
    <row r="5718" spans="1:19">
      <c r="A5718" s="33"/>
      <c r="B5718" s="34"/>
      <c r="C5718" s="33"/>
      <c r="D5718" s="33"/>
      <c r="E5718" s="33"/>
      <c r="F5718" s="42"/>
      <c r="G5718" s="42"/>
      <c r="I5718">
        <f t="shared" si="536"/>
        <v>0</v>
      </c>
      <c r="J5718">
        <f t="shared" si="537"/>
        <v>0</v>
      </c>
      <c r="L5718" s="107"/>
      <c r="M5718" s="110"/>
      <c r="N5718" s="109"/>
      <c r="P5718" s="38">
        <f t="shared" si="534"/>
        <v>0</v>
      </c>
      <c r="Q5718" s="105">
        <f t="shared" si="539"/>
        <v>0</v>
      </c>
      <c r="R5718" s="38">
        <f t="shared" si="535"/>
        <v>0</v>
      </c>
      <c r="S5718" s="40" t="str">
        <f t="shared" si="538"/>
        <v/>
      </c>
    </row>
    <row r="5719" spans="1:19">
      <c r="A5719" s="33"/>
      <c r="B5719" s="34"/>
      <c r="C5719" s="33"/>
      <c r="D5719" s="33"/>
      <c r="E5719" s="33"/>
      <c r="F5719" s="42"/>
      <c r="G5719" s="42"/>
      <c r="I5719">
        <f t="shared" si="536"/>
        <v>0</v>
      </c>
      <c r="J5719">
        <f t="shared" si="537"/>
        <v>0</v>
      </c>
      <c r="L5719" s="107"/>
      <c r="M5719" s="110"/>
      <c r="N5719" s="109"/>
      <c r="P5719" s="38">
        <f t="shared" si="534"/>
        <v>0</v>
      </c>
      <c r="Q5719" s="105">
        <f t="shared" si="539"/>
        <v>0</v>
      </c>
      <c r="R5719" s="38">
        <f t="shared" si="535"/>
        <v>0</v>
      </c>
      <c r="S5719" s="40" t="str">
        <f t="shared" si="538"/>
        <v/>
      </c>
    </row>
    <row r="5720" spans="1:19">
      <c r="A5720" s="33"/>
      <c r="B5720" s="34"/>
      <c r="C5720" s="33"/>
      <c r="D5720" s="33"/>
      <c r="E5720" s="33"/>
      <c r="F5720" s="42"/>
      <c r="G5720" s="42"/>
      <c r="I5720">
        <f t="shared" si="536"/>
        <v>0</v>
      </c>
      <c r="J5720">
        <f t="shared" si="537"/>
        <v>0</v>
      </c>
      <c r="L5720" s="107"/>
      <c r="M5720" s="110"/>
      <c r="N5720" s="109"/>
      <c r="P5720" s="38">
        <f t="shared" si="534"/>
        <v>0</v>
      </c>
      <c r="Q5720" s="105">
        <f t="shared" si="539"/>
        <v>0</v>
      </c>
      <c r="R5720" s="38">
        <f t="shared" si="535"/>
        <v>0</v>
      </c>
      <c r="S5720" s="40" t="str">
        <f t="shared" si="538"/>
        <v/>
      </c>
    </row>
    <row r="5721" spans="1:19">
      <c r="A5721" s="33"/>
      <c r="B5721" s="34"/>
      <c r="C5721" s="33"/>
      <c r="D5721" s="33"/>
      <c r="E5721" s="33"/>
      <c r="F5721" s="42"/>
      <c r="G5721" s="42"/>
      <c r="I5721">
        <f t="shared" si="536"/>
        <v>0</v>
      </c>
      <c r="J5721">
        <f t="shared" si="537"/>
        <v>0</v>
      </c>
      <c r="L5721" s="107"/>
      <c r="M5721" s="110"/>
      <c r="N5721" s="109"/>
      <c r="P5721" s="38">
        <f t="shared" si="534"/>
        <v>0</v>
      </c>
      <c r="Q5721" s="105">
        <f t="shared" si="539"/>
        <v>0</v>
      </c>
      <c r="R5721" s="38">
        <f t="shared" si="535"/>
        <v>0</v>
      </c>
      <c r="S5721" s="40" t="str">
        <f t="shared" si="538"/>
        <v/>
      </c>
    </row>
    <row r="5722" spans="1:19">
      <c r="A5722" s="33"/>
      <c r="B5722" s="34"/>
      <c r="C5722" s="33"/>
      <c r="D5722" s="33"/>
      <c r="E5722" s="33"/>
      <c r="F5722" s="42"/>
      <c r="G5722" s="42"/>
      <c r="I5722">
        <f t="shared" si="536"/>
        <v>0</v>
      </c>
      <c r="J5722">
        <f t="shared" si="537"/>
        <v>0</v>
      </c>
      <c r="L5722" s="107"/>
      <c r="M5722" s="110"/>
      <c r="N5722" s="109"/>
      <c r="P5722" s="38">
        <f t="shared" si="534"/>
        <v>0</v>
      </c>
      <c r="Q5722" s="105">
        <f t="shared" si="539"/>
        <v>0</v>
      </c>
      <c r="R5722" s="38">
        <f t="shared" si="535"/>
        <v>0</v>
      </c>
      <c r="S5722" s="40" t="str">
        <f t="shared" si="538"/>
        <v/>
      </c>
    </row>
    <row r="5723" spans="1:19">
      <c r="A5723" s="33"/>
      <c r="B5723" s="34"/>
      <c r="C5723" s="33"/>
      <c r="D5723" s="33"/>
      <c r="E5723" s="33"/>
      <c r="F5723" s="42"/>
      <c r="G5723" s="42"/>
      <c r="I5723">
        <f t="shared" si="536"/>
        <v>0</v>
      </c>
      <c r="J5723">
        <f t="shared" si="537"/>
        <v>0</v>
      </c>
      <c r="L5723" s="107"/>
      <c r="M5723" s="110"/>
      <c r="N5723" s="109"/>
      <c r="P5723" s="38">
        <f t="shared" si="534"/>
        <v>0</v>
      </c>
      <c r="Q5723" s="105">
        <f t="shared" si="539"/>
        <v>0</v>
      </c>
      <c r="R5723" s="38">
        <f t="shared" si="535"/>
        <v>0</v>
      </c>
      <c r="S5723" s="40" t="str">
        <f t="shared" si="538"/>
        <v/>
      </c>
    </row>
    <row r="5724" spans="1:19">
      <c r="A5724" s="33"/>
      <c r="B5724" s="34"/>
      <c r="C5724" s="33"/>
      <c r="D5724" s="33"/>
      <c r="E5724" s="33"/>
      <c r="F5724" s="42"/>
      <c r="G5724" s="42"/>
      <c r="I5724">
        <f t="shared" si="536"/>
        <v>0</v>
      </c>
      <c r="J5724">
        <f t="shared" si="537"/>
        <v>0</v>
      </c>
      <c r="L5724" s="107"/>
      <c r="M5724" s="110"/>
      <c r="N5724" s="109"/>
      <c r="P5724" s="38">
        <f t="shared" si="534"/>
        <v>0</v>
      </c>
      <c r="Q5724" s="105">
        <f t="shared" si="539"/>
        <v>0</v>
      </c>
      <c r="R5724" s="38">
        <f t="shared" si="535"/>
        <v>0</v>
      </c>
      <c r="S5724" s="40" t="str">
        <f t="shared" si="538"/>
        <v/>
      </c>
    </row>
    <row r="5725" spans="1:19">
      <c r="A5725" s="33"/>
      <c r="B5725" s="34"/>
      <c r="C5725" s="33"/>
      <c r="D5725" s="33"/>
      <c r="E5725" s="33"/>
      <c r="F5725" s="42"/>
      <c r="G5725" s="42"/>
      <c r="I5725">
        <f t="shared" si="536"/>
        <v>0</v>
      </c>
      <c r="J5725">
        <f t="shared" si="537"/>
        <v>0</v>
      </c>
      <c r="L5725" s="107"/>
      <c r="M5725" s="110"/>
      <c r="N5725" s="109"/>
      <c r="P5725" s="38">
        <f t="shared" si="534"/>
        <v>0</v>
      </c>
      <c r="Q5725" s="105">
        <f t="shared" si="539"/>
        <v>0</v>
      </c>
      <c r="R5725" s="38">
        <f t="shared" si="535"/>
        <v>0</v>
      </c>
      <c r="S5725" s="40" t="str">
        <f t="shared" si="538"/>
        <v/>
      </c>
    </row>
    <row r="5726" spans="1:19">
      <c r="A5726" s="33"/>
      <c r="B5726" s="34"/>
      <c r="C5726" s="33"/>
      <c r="D5726" s="33"/>
      <c r="E5726" s="33"/>
      <c r="F5726" s="42"/>
      <c r="G5726" s="42"/>
      <c r="I5726">
        <f t="shared" si="536"/>
        <v>0</v>
      </c>
      <c r="J5726">
        <f t="shared" si="537"/>
        <v>0</v>
      </c>
      <c r="L5726" s="107"/>
      <c r="M5726" s="110"/>
      <c r="N5726" s="109"/>
      <c r="P5726" s="38">
        <f t="shared" si="534"/>
        <v>0</v>
      </c>
      <c r="Q5726" s="105">
        <f t="shared" si="539"/>
        <v>0</v>
      </c>
      <c r="R5726" s="38">
        <f t="shared" si="535"/>
        <v>0</v>
      </c>
      <c r="S5726" s="40" t="str">
        <f t="shared" si="538"/>
        <v/>
      </c>
    </row>
    <row r="5727" spans="1:19">
      <c r="A5727" s="33"/>
      <c r="B5727" s="34"/>
      <c r="C5727" s="33"/>
      <c r="D5727" s="33"/>
      <c r="E5727" s="33"/>
      <c r="F5727" s="42"/>
      <c r="G5727" s="42"/>
      <c r="I5727">
        <f t="shared" si="536"/>
        <v>0</v>
      </c>
      <c r="J5727">
        <f t="shared" si="537"/>
        <v>0</v>
      </c>
      <c r="L5727" s="107"/>
      <c r="M5727" s="110"/>
      <c r="N5727" s="109"/>
      <c r="P5727" s="38">
        <f t="shared" si="534"/>
        <v>0</v>
      </c>
      <c r="Q5727" s="105">
        <f t="shared" si="539"/>
        <v>0</v>
      </c>
      <c r="R5727" s="38">
        <f t="shared" si="535"/>
        <v>0</v>
      </c>
      <c r="S5727" s="40" t="str">
        <f t="shared" si="538"/>
        <v/>
      </c>
    </row>
    <row r="5728" spans="1:19">
      <c r="A5728" s="33"/>
      <c r="B5728" s="34"/>
      <c r="C5728" s="33"/>
      <c r="D5728" s="33"/>
      <c r="E5728" s="33"/>
      <c r="F5728" s="42"/>
      <c r="G5728" s="42"/>
      <c r="I5728">
        <f t="shared" si="536"/>
        <v>0</v>
      </c>
      <c r="J5728">
        <f t="shared" si="537"/>
        <v>0</v>
      </c>
      <c r="L5728" s="107"/>
      <c r="M5728" s="110"/>
      <c r="N5728" s="109"/>
      <c r="P5728" s="38">
        <f t="shared" si="534"/>
        <v>0</v>
      </c>
      <c r="Q5728" s="105">
        <f t="shared" si="539"/>
        <v>0</v>
      </c>
      <c r="R5728" s="38">
        <f t="shared" si="535"/>
        <v>0</v>
      </c>
      <c r="S5728" s="40" t="str">
        <f t="shared" si="538"/>
        <v/>
      </c>
    </row>
    <row r="5729" spans="1:19">
      <c r="A5729" s="33"/>
      <c r="B5729" s="34"/>
      <c r="C5729" s="33"/>
      <c r="D5729" s="33"/>
      <c r="E5729" s="33"/>
      <c r="F5729" s="42"/>
      <c r="G5729" s="42"/>
      <c r="I5729">
        <f t="shared" si="536"/>
        <v>0</v>
      </c>
      <c r="J5729">
        <f t="shared" si="537"/>
        <v>0</v>
      </c>
      <c r="L5729" s="107"/>
      <c r="M5729" s="110"/>
      <c r="N5729" s="109"/>
      <c r="P5729" s="38">
        <f t="shared" si="534"/>
        <v>0</v>
      </c>
      <c r="Q5729" s="105">
        <f t="shared" si="539"/>
        <v>0</v>
      </c>
      <c r="R5729" s="38">
        <f t="shared" si="535"/>
        <v>0</v>
      </c>
      <c r="S5729" s="40" t="str">
        <f t="shared" si="538"/>
        <v/>
      </c>
    </row>
    <row r="5730" spans="1:19">
      <c r="A5730" s="33"/>
      <c r="B5730" s="34"/>
      <c r="C5730" s="33"/>
      <c r="D5730" s="33"/>
      <c r="E5730" s="33"/>
      <c r="F5730" s="42"/>
      <c r="G5730" s="42"/>
      <c r="I5730">
        <f t="shared" si="536"/>
        <v>0</v>
      </c>
      <c r="J5730">
        <f t="shared" si="537"/>
        <v>0</v>
      </c>
      <c r="L5730" s="107"/>
      <c r="M5730" s="110"/>
      <c r="N5730" s="109"/>
      <c r="P5730" s="38">
        <f t="shared" si="534"/>
        <v>0</v>
      </c>
      <c r="Q5730" s="105">
        <f t="shared" si="539"/>
        <v>0</v>
      </c>
      <c r="R5730" s="38">
        <f t="shared" si="535"/>
        <v>0</v>
      </c>
      <c r="S5730" s="40" t="str">
        <f t="shared" si="538"/>
        <v/>
      </c>
    </row>
    <row r="5731" spans="1:19">
      <c r="A5731" s="33"/>
      <c r="B5731" s="34"/>
      <c r="C5731" s="33"/>
      <c r="D5731" s="33"/>
      <c r="E5731" s="33"/>
      <c r="F5731" s="42"/>
      <c r="G5731" s="42"/>
      <c r="I5731">
        <f t="shared" si="536"/>
        <v>0</v>
      </c>
      <c r="J5731">
        <f t="shared" si="537"/>
        <v>0</v>
      </c>
      <c r="L5731" s="107"/>
      <c r="M5731" s="110"/>
      <c r="N5731" s="109"/>
      <c r="P5731" s="38">
        <f t="shared" si="534"/>
        <v>0</v>
      </c>
      <c r="Q5731" s="105">
        <f t="shared" si="539"/>
        <v>0</v>
      </c>
      <c r="R5731" s="38">
        <f t="shared" si="535"/>
        <v>0</v>
      </c>
      <c r="S5731" s="40" t="str">
        <f t="shared" si="538"/>
        <v/>
      </c>
    </row>
    <row r="5732" spans="1:19">
      <c r="A5732" s="33"/>
      <c r="B5732" s="34"/>
      <c r="C5732" s="33"/>
      <c r="D5732" s="33"/>
      <c r="E5732" s="33"/>
      <c r="F5732" s="42"/>
      <c r="G5732" s="42"/>
      <c r="I5732">
        <f t="shared" si="536"/>
        <v>0</v>
      </c>
      <c r="J5732">
        <f t="shared" si="537"/>
        <v>0</v>
      </c>
      <c r="L5732" s="107"/>
      <c r="M5732" s="110"/>
      <c r="N5732" s="109"/>
      <c r="P5732" s="38">
        <f t="shared" si="534"/>
        <v>0</v>
      </c>
      <c r="Q5732" s="105">
        <f t="shared" si="539"/>
        <v>0</v>
      </c>
      <c r="R5732" s="38">
        <f t="shared" si="535"/>
        <v>0</v>
      </c>
      <c r="S5732" s="40" t="str">
        <f t="shared" si="538"/>
        <v/>
      </c>
    </row>
    <row r="5733" spans="1:19">
      <c r="A5733" s="33"/>
      <c r="B5733" s="34"/>
      <c r="C5733" s="33"/>
      <c r="D5733" s="33"/>
      <c r="E5733" s="33"/>
      <c r="F5733" s="42"/>
      <c r="G5733" s="42"/>
      <c r="I5733">
        <f t="shared" si="536"/>
        <v>0</v>
      </c>
      <c r="J5733">
        <f t="shared" si="537"/>
        <v>0</v>
      </c>
      <c r="L5733" s="107"/>
      <c r="M5733" s="110"/>
      <c r="N5733" s="109"/>
      <c r="P5733" s="38">
        <f t="shared" si="534"/>
        <v>0</v>
      </c>
      <c r="Q5733" s="105">
        <f t="shared" si="539"/>
        <v>0</v>
      </c>
      <c r="R5733" s="38">
        <f t="shared" si="535"/>
        <v>0</v>
      </c>
      <c r="S5733" s="40" t="str">
        <f t="shared" si="538"/>
        <v/>
      </c>
    </row>
    <row r="5734" spans="1:19">
      <c r="A5734" s="33"/>
      <c r="B5734" s="34"/>
      <c r="C5734" s="33"/>
      <c r="D5734" s="33"/>
      <c r="E5734" s="33"/>
      <c r="F5734" s="42"/>
      <c r="G5734" s="42"/>
      <c r="I5734">
        <f t="shared" si="536"/>
        <v>0</v>
      </c>
      <c r="J5734">
        <f t="shared" si="537"/>
        <v>0</v>
      </c>
      <c r="L5734" s="107"/>
      <c r="M5734" s="110"/>
      <c r="N5734" s="109"/>
      <c r="P5734" s="38">
        <f t="shared" si="534"/>
        <v>0</v>
      </c>
      <c r="Q5734" s="105">
        <f t="shared" si="539"/>
        <v>0</v>
      </c>
      <c r="R5734" s="38">
        <f t="shared" si="535"/>
        <v>0</v>
      </c>
      <c r="S5734" s="40" t="str">
        <f t="shared" si="538"/>
        <v/>
      </c>
    </row>
    <row r="5735" spans="1:19">
      <c r="A5735" s="33"/>
      <c r="B5735" s="34"/>
      <c r="C5735" s="33"/>
      <c r="D5735" s="33"/>
      <c r="E5735" s="33"/>
      <c r="F5735" s="42"/>
      <c r="G5735" s="42"/>
      <c r="I5735">
        <f t="shared" si="536"/>
        <v>0</v>
      </c>
      <c r="J5735">
        <f t="shared" si="537"/>
        <v>0</v>
      </c>
      <c r="L5735" s="107"/>
      <c r="M5735" s="110"/>
      <c r="N5735" s="109"/>
      <c r="P5735" s="38">
        <f t="shared" si="534"/>
        <v>0</v>
      </c>
      <c r="Q5735" s="105">
        <f t="shared" si="539"/>
        <v>0</v>
      </c>
      <c r="R5735" s="38">
        <f t="shared" si="535"/>
        <v>0</v>
      </c>
      <c r="S5735" s="40" t="str">
        <f t="shared" si="538"/>
        <v/>
      </c>
    </row>
    <row r="5736" spans="1:19">
      <c r="A5736" s="33"/>
      <c r="B5736" s="34"/>
      <c r="C5736" s="33"/>
      <c r="D5736" s="33"/>
      <c r="E5736" s="33"/>
      <c r="F5736" s="42"/>
      <c r="G5736" s="42"/>
      <c r="I5736">
        <f t="shared" si="536"/>
        <v>0</v>
      </c>
      <c r="J5736">
        <f t="shared" si="537"/>
        <v>0</v>
      </c>
      <c r="L5736" s="107"/>
      <c r="M5736" s="110"/>
      <c r="N5736" s="109"/>
      <c r="P5736" s="38">
        <f t="shared" si="534"/>
        <v>0</v>
      </c>
      <c r="Q5736" s="105">
        <f t="shared" si="539"/>
        <v>0</v>
      </c>
      <c r="R5736" s="38">
        <f t="shared" si="535"/>
        <v>0</v>
      </c>
      <c r="S5736" s="40" t="str">
        <f t="shared" si="538"/>
        <v/>
      </c>
    </row>
    <row r="5737" spans="1:19">
      <c r="A5737" s="33"/>
      <c r="B5737" s="34"/>
      <c r="C5737" s="33"/>
      <c r="D5737" s="33"/>
      <c r="E5737" s="33"/>
      <c r="F5737" s="42"/>
      <c r="G5737" s="42"/>
      <c r="I5737">
        <f t="shared" si="536"/>
        <v>0</v>
      </c>
      <c r="J5737">
        <f t="shared" si="537"/>
        <v>0</v>
      </c>
      <c r="L5737" s="107"/>
      <c r="M5737" s="110"/>
      <c r="N5737" s="109"/>
      <c r="P5737" s="38">
        <f t="shared" si="534"/>
        <v>0</v>
      </c>
      <c r="Q5737" s="105">
        <f t="shared" si="539"/>
        <v>0</v>
      </c>
      <c r="R5737" s="38">
        <f t="shared" si="535"/>
        <v>0</v>
      </c>
      <c r="S5737" s="40" t="str">
        <f t="shared" si="538"/>
        <v/>
      </c>
    </row>
    <row r="5738" spans="1:19">
      <c r="A5738" s="33"/>
      <c r="B5738" s="34"/>
      <c r="C5738" s="33"/>
      <c r="D5738" s="33"/>
      <c r="E5738" s="33"/>
      <c r="F5738" s="42"/>
      <c r="G5738" s="42"/>
      <c r="I5738">
        <f t="shared" si="536"/>
        <v>0</v>
      </c>
      <c r="J5738">
        <f t="shared" si="537"/>
        <v>0</v>
      </c>
      <c r="L5738" s="107"/>
      <c r="M5738" s="110"/>
      <c r="N5738" s="109"/>
      <c r="P5738" s="38">
        <f t="shared" si="534"/>
        <v>0</v>
      </c>
      <c r="Q5738" s="105">
        <f t="shared" si="539"/>
        <v>0</v>
      </c>
      <c r="R5738" s="38">
        <f t="shared" si="535"/>
        <v>0</v>
      </c>
      <c r="S5738" s="40" t="str">
        <f t="shared" si="538"/>
        <v/>
      </c>
    </row>
    <row r="5739" spans="1:19">
      <c r="A5739" s="33"/>
      <c r="B5739" s="34"/>
      <c r="C5739" s="33"/>
      <c r="D5739" s="33"/>
      <c r="E5739" s="33"/>
      <c r="F5739" s="42"/>
      <c r="G5739" s="42"/>
      <c r="I5739">
        <f t="shared" si="536"/>
        <v>0</v>
      </c>
      <c r="J5739">
        <f t="shared" si="537"/>
        <v>0</v>
      </c>
      <c r="L5739" s="107"/>
      <c r="M5739" s="110"/>
      <c r="N5739" s="109"/>
      <c r="P5739" s="38">
        <f t="shared" si="534"/>
        <v>0</v>
      </c>
      <c r="Q5739" s="105">
        <f t="shared" si="539"/>
        <v>0</v>
      </c>
      <c r="R5739" s="38">
        <f t="shared" si="535"/>
        <v>0</v>
      </c>
      <c r="S5739" s="40" t="str">
        <f t="shared" si="538"/>
        <v/>
      </c>
    </row>
    <row r="5740" spans="1:19">
      <c r="A5740" s="33"/>
      <c r="B5740" s="34"/>
      <c r="C5740" s="33"/>
      <c r="D5740" s="33"/>
      <c r="E5740" s="33"/>
      <c r="F5740" s="42"/>
      <c r="G5740" s="42"/>
      <c r="I5740">
        <f t="shared" si="536"/>
        <v>0</v>
      </c>
      <c r="J5740">
        <f t="shared" si="537"/>
        <v>0</v>
      </c>
      <c r="L5740" s="107"/>
      <c r="M5740" s="110"/>
      <c r="N5740" s="109"/>
      <c r="P5740" s="38">
        <f t="shared" si="534"/>
        <v>0</v>
      </c>
      <c r="Q5740" s="105">
        <f t="shared" si="539"/>
        <v>0</v>
      </c>
      <c r="R5740" s="38">
        <f t="shared" si="535"/>
        <v>0</v>
      </c>
      <c r="S5740" s="40" t="str">
        <f t="shared" si="538"/>
        <v/>
      </c>
    </row>
    <row r="5741" spans="1:19">
      <c r="A5741" s="33"/>
      <c r="B5741" s="34"/>
      <c r="C5741" s="33"/>
      <c r="D5741" s="33"/>
      <c r="E5741" s="33"/>
      <c r="F5741" s="42"/>
      <c r="G5741" s="42"/>
      <c r="I5741">
        <f t="shared" si="536"/>
        <v>0</v>
      </c>
      <c r="J5741">
        <f t="shared" si="537"/>
        <v>0</v>
      </c>
      <c r="L5741" s="107"/>
      <c r="M5741" s="110"/>
      <c r="N5741" s="109"/>
      <c r="P5741" s="38">
        <f t="shared" si="534"/>
        <v>0</v>
      </c>
      <c r="Q5741" s="105">
        <f t="shared" si="539"/>
        <v>0</v>
      </c>
      <c r="R5741" s="38">
        <f t="shared" si="535"/>
        <v>0</v>
      </c>
      <c r="S5741" s="40" t="str">
        <f t="shared" si="538"/>
        <v/>
      </c>
    </row>
    <row r="5742" spans="1:19">
      <c r="A5742" s="33"/>
      <c r="B5742" s="34"/>
      <c r="C5742" s="33"/>
      <c r="D5742" s="33"/>
      <c r="E5742" s="33"/>
      <c r="F5742" s="42"/>
      <c r="G5742" s="42"/>
      <c r="I5742">
        <f t="shared" si="536"/>
        <v>0</v>
      </c>
      <c r="J5742">
        <f t="shared" si="537"/>
        <v>0</v>
      </c>
      <c r="L5742" s="107"/>
      <c r="M5742" s="110"/>
      <c r="N5742" s="109"/>
      <c r="P5742" s="38">
        <f t="shared" si="534"/>
        <v>0</v>
      </c>
      <c r="Q5742" s="105">
        <f t="shared" si="539"/>
        <v>0</v>
      </c>
      <c r="R5742" s="38">
        <f t="shared" si="535"/>
        <v>0</v>
      </c>
      <c r="S5742" s="40" t="str">
        <f t="shared" si="538"/>
        <v/>
      </c>
    </row>
    <row r="5743" spans="1:19">
      <c r="A5743" s="33"/>
      <c r="B5743" s="34"/>
      <c r="C5743" s="33"/>
      <c r="D5743" s="33"/>
      <c r="E5743" s="33"/>
      <c r="F5743" s="42"/>
      <c r="G5743" s="42"/>
      <c r="I5743">
        <f t="shared" si="536"/>
        <v>0</v>
      </c>
      <c r="J5743">
        <f t="shared" si="537"/>
        <v>0</v>
      </c>
      <c r="L5743" s="107"/>
      <c r="M5743" s="110"/>
      <c r="N5743" s="109"/>
      <c r="P5743" s="38">
        <f t="shared" si="534"/>
        <v>0</v>
      </c>
      <c r="Q5743" s="105">
        <f t="shared" si="539"/>
        <v>0</v>
      </c>
      <c r="R5743" s="38">
        <f t="shared" si="535"/>
        <v>0</v>
      </c>
      <c r="S5743" s="40" t="str">
        <f t="shared" si="538"/>
        <v/>
      </c>
    </row>
    <row r="5744" spans="1:19">
      <c r="A5744" s="33"/>
      <c r="B5744" s="34"/>
      <c r="C5744" s="33"/>
      <c r="D5744" s="33"/>
      <c r="E5744" s="33"/>
      <c r="F5744" s="42"/>
      <c r="G5744" s="42"/>
      <c r="I5744">
        <f t="shared" si="536"/>
        <v>0</v>
      </c>
      <c r="J5744">
        <f t="shared" si="537"/>
        <v>0</v>
      </c>
      <c r="L5744" s="107"/>
      <c r="M5744" s="110"/>
      <c r="N5744" s="109"/>
      <c r="P5744" s="38">
        <f t="shared" si="534"/>
        <v>0</v>
      </c>
      <c r="Q5744" s="105">
        <f t="shared" si="539"/>
        <v>0</v>
      </c>
      <c r="R5744" s="38">
        <f t="shared" si="535"/>
        <v>0</v>
      </c>
      <c r="S5744" s="40" t="str">
        <f t="shared" si="538"/>
        <v/>
      </c>
    </row>
    <row r="5745" spans="1:19">
      <c r="A5745" s="33"/>
      <c r="B5745" s="34"/>
      <c r="C5745" s="33"/>
      <c r="D5745" s="33"/>
      <c r="E5745" s="33"/>
      <c r="F5745" s="42"/>
      <c r="G5745" s="42"/>
      <c r="I5745">
        <f t="shared" si="536"/>
        <v>0</v>
      </c>
      <c r="J5745">
        <f t="shared" si="537"/>
        <v>0</v>
      </c>
      <c r="L5745" s="107"/>
      <c r="M5745" s="110"/>
      <c r="N5745" s="109"/>
      <c r="P5745" s="38">
        <f t="shared" si="534"/>
        <v>0</v>
      </c>
      <c r="Q5745" s="105">
        <f t="shared" si="539"/>
        <v>0</v>
      </c>
      <c r="R5745" s="38">
        <f t="shared" si="535"/>
        <v>0</v>
      </c>
      <c r="S5745" s="40" t="str">
        <f t="shared" si="538"/>
        <v/>
      </c>
    </row>
    <row r="5746" spans="1:19">
      <c r="A5746" s="33"/>
      <c r="B5746" s="34"/>
      <c r="C5746" s="33"/>
      <c r="D5746" s="33"/>
      <c r="E5746" s="33"/>
      <c r="F5746" s="42"/>
      <c r="G5746" s="42"/>
      <c r="I5746">
        <f t="shared" si="536"/>
        <v>0</v>
      </c>
      <c r="J5746">
        <f t="shared" si="537"/>
        <v>0</v>
      </c>
      <c r="L5746" s="107"/>
      <c r="M5746" s="110"/>
      <c r="N5746" s="109"/>
      <c r="P5746" s="38">
        <f t="shared" si="534"/>
        <v>0</v>
      </c>
      <c r="Q5746" s="105">
        <f t="shared" si="539"/>
        <v>0</v>
      </c>
      <c r="R5746" s="38">
        <f t="shared" si="535"/>
        <v>0</v>
      </c>
      <c r="S5746" s="40" t="str">
        <f t="shared" si="538"/>
        <v/>
      </c>
    </row>
    <row r="5747" spans="1:19">
      <c r="A5747" s="33"/>
      <c r="B5747" s="34"/>
      <c r="C5747" s="33"/>
      <c r="D5747" s="33"/>
      <c r="E5747" s="33"/>
      <c r="F5747" s="42"/>
      <c r="G5747" s="42"/>
      <c r="I5747">
        <f t="shared" si="536"/>
        <v>0</v>
      </c>
      <c r="J5747">
        <f t="shared" si="537"/>
        <v>0</v>
      </c>
      <c r="L5747" s="107"/>
      <c r="M5747" s="110"/>
      <c r="N5747" s="109"/>
      <c r="P5747" s="38">
        <f t="shared" si="534"/>
        <v>0</v>
      </c>
      <c r="Q5747" s="105">
        <f t="shared" si="539"/>
        <v>0</v>
      </c>
      <c r="R5747" s="38">
        <f t="shared" si="535"/>
        <v>0</v>
      </c>
      <c r="S5747" s="40" t="str">
        <f t="shared" si="538"/>
        <v/>
      </c>
    </row>
    <row r="5748" spans="1:19">
      <c r="A5748" s="33"/>
      <c r="B5748" s="34"/>
      <c r="C5748" s="33"/>
      <c r="D5748" s="33"/>
      <c r="E5748" s="33"/>
      <c r="F5748" s="42"/>
      <c r="G5748" s="42"/>
      <c r="I5748">
        <f t="shared" si="536"/>
        <v>0</v>
      </c>
      <c r="J5748">
        <f t="shared" si="537"/>
        <v>0</v>
      </c>
      <c r="L5748" s="107"/>
      <c r="M5748" s="110"/>
      <c r="N5748" s="109"/>
      <c r="P5748" s="38">
        <f t="shared" si="534"/>
        <v>0</v>
      </c>
      <c r="Q5748" s="105">
        <f t="shared" si="539"/>
        <v>0</v>
      </c>
      <c r="R5748" s="38">
        <f t="shared" si="535"/>
        <v>0</v>
      </c>
      <c r="S5748" s="40" t="str">
        <f t="shared" si="538"/>
        <v/>
      </c>
    </row>
    <row r="5749" spans="1:19">
      <c r="A5749" s="33"/>
      <c r="B5749" s="34"/>
      <c r="C5749" s="33"/>
      <c r="D5749" s="33"/>
      <c r="E5749" s="33"/>
      <c r="F5749" s="42"/>
      <c r="G5749" s="42"/>
      <c r="I5749">
        <f t="shared" si="536"/>
        <v>0</v>
      </c>
      <c r="J5749">
        <f t="shared" si="537"/>
        <v>0</v>
      </c>
      <c r="L5749" s="107"/>
      <c r="M5749" s="110"/>
      <c r="N5749" s="109"/>
      <c r="P5749" s="38">
        <f t="shared" si="534"/>
        <v>0</v>
      </c>
      <c r="Q5749" s="105">
        <f t="shared" si="539"/>
        <v>0</v>
      </c>
      <c r="R5749" s="38">
        <f t="shared" si="535"/>
        <v>0</v>
      </c>
      <c r="S5749" s="40" t="str">
        <f t="shared" si="538"/>
        <v/>
      </c>
    </row>
    <row r="5750" spans="1:19">
      <c r="A5750" s="33"/>
      <c r="B5750" s="34"/>
      <c r="C5750" s="33"/>
      <c r="D5750" s="33"/>
      <c r="E5750" s="33"/>
      <c r="F5750" s="42"/>
      <c r="G5750" s="42"/>
      <c r="I5750">
        <f t="shared" si="536"/>
        <v>0</v>
      </c>
      <c r="J5750">
        <f t="shared" si="537"/>
        <v>0</v>
      </c>
      <c r="L5750" s="107"/>
      <c r="M5750" s="110"/>
      <c r="N5750" s="109"/>
      <c r="P5750" s="38">
        <f t="shared" si="534"/>
        <v>0</v>
      </c>
      <c r="Q5750" s="105">
        <f t="shared" si="539"/>
        <v>0</v>
      </c>
      <c r="R5750" s="38">
        <f t="shared" si="535"/>
        <v>0</v>
      </c>
      <c r="S5750" s="40" t="str">
        <f t="shared" si="538"/>
        <v/>
      </c>
    </row>
    <row r="5751" spans="1:19">
      <c r="A5751" s="33"/>
      <c r="B5751" s="34"/>
      <c r="C5751" s="33"/>
      <c r="D5751" s="33"/>
      <c r="E5751" s="33"/>
      <c r="F5751" s="42"/>
      <c r="G5751" s="42"/>
      <c r="I5751">
        <f t="shared" si="536"/>
        <v>0</v>
      </c>
      <c r="J5751">
        <f t="shared" si="537"/>
        <v>0</v>
      </c>
      <c r="L5751" s="107"/>
      <c r="M5751" s="110"/>
      <c r="N5751" s="109"/>
      <c r="P5751" s="38">
        <f t="shared" ref="P5751:P5814" si="540">I5751*L5751/1000</f>
        <v>0</v>
      </c>
      <c r="Q5751" s="105">
        <f t="shared" si="539"/>
        <v>0</v>
      </c>
      <c r="R5751" s="38">
        <f t="shared" ref="R5751:R5814" si="541">J5751*N5751/1000</f>
        <v>0</v>
      </c>
      <c r="S5751" s="40" t="str">
        <f t="shared" si="538"/>
        <v/>
      </c>
    </row>
    <row r="5752" spans="1:19">
      <c r="A5752" s="33"/>
      <c r="B5752" s="34"/>
      <c r="C5752" s="33"/>
      <c r="D5752" s="33"/>
      <c r="E5752" s="33"/>
      <c r="F5752" s="42"/>
      <c r="G5752" s="42"/>
      <c r="I5752">
        <f t="shared" ref="I5752:I5815" si="542">IF(OR(E5752="R",E5752="E"),D5752,IF(D5752&gt;=E5752,D5752-E5752,0))</f>
        <v>0</v>
      </c>
      <c r="J5752">
        <f t="shared" ref="J5752:J5815" si="543">IF(OR(E5752="R",E5752="E"),0,IF(E5752&gt;D5752,E5752-D5752,0))</f>
        <v>0</v>
      </c>
      <c r="L5752" s="107"/>
      <c r="M5752" s="110"/>
      <c r="N5752" s="109"/>
      <c r="P5752" s="38">
        <f t="shared" si="540"/>
        <v>0</v>
      </c>
      <c r="Q5752" s="105">
        <f t="shared" si="539"/>
        <v>0</v>
      </c>
      <c r="R5752" s="38">
        <f t="shared" si="541"/>
        <v>0</v>
      </c>
      <c r="S5752" s="40" t="str">
        <f t="shared" si="538"/>
        <v/>
      </c>
    </row>
    <row r="5753" spans="1:19">
      <c r="A5753" s="33"/>
      <c r="B5753" s="34"/>
      <c r="C5753" s="33"/>
      <c r="D5753" s="33"/>
      <c r="E5753" s="33"/>
      <c r="F5753" s="42"/>
      <c r="G5753" s="42"/>
      <c r="I5753">
        <f t="shared" si="542"/>
        <v>0</v>
      </c>
      <c r="J5753">
        <f t="shared" si="543"/>
        <v>0</v>
      </c>
      <c r="L5753" s="107"/>
      <c r="M5753" s="110"/>
      <c r="N5753" s="109"/>
      <c r="P5753" s="38">
        <f t="shared" si="540"/>
        <v>0</v>
      </c>
      <c r="Q5753" s="105">
        <f t="shared" si="539"/>
        <v>0</v>
      </c>
      <c r="R5753" s="38">
        <f t="shared" si="541"/>
        <v>0</v>
      </c>
      <c r="S5753" s="40" t="str">
        <f t="shared" si="538"/>
        <v/>
      </c>
    </row>
    <row r="5754" spans="1:19">
      <c r="A5754" s="33"/>
      <c r="B5754" s="34"/>
      <c r="C5754" s="33"/>
      <c r="D5754" s="33"/>
      <c r="E5754" s="33"/>
      <c r="F5754" s="42"/>
      <c r="G5754" s="42"/>
      <c r="I5754">
        <f t="shared" si="542"/>
        <v>0</v>
      </c>
      <c r="J5754">
        <f t="shared" si="543"/>
        <v>0</v>
      </c>
      <c r="L5754" s="107"/>
      <c r="M5754" s="110"/>
      <c r="N5754" s="109"/>
      <c r="P5754" s="38">
        <f t="shared" si="540"/>
        <v>0</v>
      </c>
      <c r="Q5754" s="105">
        <f t="shared" si="539"/>
        <v>0</v>
      </c>
      <c r="R5754" s="38">
        <f t="shared" si="541"/>
        <v>0</v>
      </c>
      <c r="S5754" s="40" t="str">
        <f t="shared" si="538"/>
        <v/>
      </c>
    </row>
    <row r="5755" spans="1:19">
      <c r="A5755" s="33"/>
      <c r="B5755" s="34"/>
      <c r="C5755" s="33"/>
      <c r="D5755" s="33"/>
      <c r="E5755" s="33"/>
      <c r="F5755" s="42"/>
      <c r="G5755" s="42"/>
      <c r="I5755">
        <f t="shared" si="542"/>
        <v>0</v>
      </c>
      <c r="J5755">
        <f t="shared" si="543"/>
        <v>0</v>
      </c>
      <c r="L5755" s="107"/>
      <c r="M5755" s="110"/>
      <c r="N5755" s="109"/>
      <c r="P5755" s="38">
        <f t="shared" si="540"/>
        <v>0</v>
      </c>
      <c r="Q5755" s="105">
        <f t="shared" si="539"/>
        <v>0</v>
      </c>
      <c r="R5755" s="38">
        <f t="shared" si="541"/>
        <v>0</v>
      </c>
      <c r="S5755" s="40" t="str">
        <f t="shared" si="538"/>
        <v/>
      </c>
    </row>
    <row r="5756" spans="1:19">
      <c r="A5756" s="33"/>
      <c r="B5756" s="34"/>
      <c r="C5756" s="33"/>
      <c r="D5756" s="33"/>
      <c r="E5756" s="33"/>
      <c r="F5756" s="42"/>
      <c r="G5756" s="42"/>
      <c r="I5756">
        <f t="shared" si="542"/>
        <v>0</v>
      </c>
      <c r="J5756">
        <f t="shared" si="543"/>
        <v>0</v>
      </c>
      <c r="L5756" s="107"/>
      <c r="M5756" s="110"/>
      <c r="N5756" s="109"/>
      <c r="P5756" s="38">
        <f t="shared" si="540"/>
        <v>0</v>
      </c>
      <c r="Q5756" s="105">
        <f t="shared" si="539"/>
        <v>0</v>
      </c>
      <c r="R5756" s="38">
        <f t="shared" si="541"/>
        <v>0</v>
      </c>
      <c r="S5756" s="40" t="str">
        <f t="shared" si="538"/>
        <v/>
      </c>
    </row>
    <row r="5757" spans="1:19">
      <c r="A5757" s="33"/>
      <c r="B5757" s="34"/>
      <c r="C5757" s="33"/>
      <c r="D5757" s="33"/>
      <c r="E5757" s="33"/>
      <c r="F5757" s="42"/>
      <c r="G5757" s="42"/>
      <c r="I5757">
        <f t="shared" si="542"/>
        <v>0</v>
      </c>
      <c r="J5757">
        <f t="shared" si="543"/>
        <v>0</v>
      </c>
      <c r="L5757" s="107"/>
      <c r="M5757" s="110"/>
      <c r="N5757" s="109"/>
      <c r="P5757" s="38">
        <f t="shared" si="540"/>
        <v>0</v>
      </c>
      <c r="Q5757" s="105">
        <f t="shared" si="539"/>
        <v>0</v>
      </c>
      <c r="R5757" s="38">
        <f t="shared" si="541"/>
        <v>0</v>
      </c>
      <c r="S5757" s="40" t="str">
        <f t="shared" si="538"/>
        <v/>
      </c>
    </row>
    <row r="5758" spans="1:19">
      <c r="A5758" s="33"/>
      <c r="B5758" s="34"/>
      <c r="C5758" s="33"/>
      <c r="D5758" s="33"/>
      <c r="E5758" s="33"/>
      <c r="F5758" s="42"/>
      <c r="G5758" s="42"/>
      <c r="I5758">
        <f t="shared" si="542"/>
        <v>0</v>
      </c>
      <c r="J5758">
        <f t="shared" si="543"/>
        <v>0</v>
      </c>
      <c r="L5758" s="107"/>
      <c r="M5758" s="110"/>
      <c r="N5758" s="109"/>
      <c r="P5758" s="38">
        <f t="shared" si="540"/>
        <v>0</v>
      </c>
      <c r="Q5758" s="105">
        <f t="shared" si="539"/>
        <v>0</v>
      </c>
      <c r="R5758" s="38">
        <f t="shared" si="541"/>
        <v>0</v>
      </c>
      <c r="S5758" s="40" t="str">
        <f t="shared" si="538"/>
        <v/>
      </c>
    </row>
    <row r="5759" spans="1:19">
      <c r="A5759" s="33"/>
      <c r="B5759" s="34"/>
      <c r="C5759" s="33"/>
      <c r="D5759" s="33"/>
      <c r="E5759" s="33"/>
      <c r="F5759" s="42"/>
      <c r="G5759" s="42"/>
      <c r="I5759">
        <f t="shared" si="542"/>
        <v>0</v>
      </c>
      <c r="J5759">
        <f t="shared" si="543"/>
        <v>0</v>
      </c>
      <c r="L5759" s="107"/>
      <c r="M5759" s="110"/>
      <c r="N5759" s="109"/>
      <c r="P5759" s="38">
        <f t="shared" si="540"/>
        <v>0</v>
      </c>
      <c r="Q5759" s="105">
        <f t="shared" si="539"/>
        <v>0</v>
      </c>
      <c r="R5759" s="38">
        <f t="shared" si="541"/>
        <v>0</v>
      </c>
      <c r="S5759" s="40" t="str">
        <f t="shared" si="538"/>
        <v/>
      </c>
    </row>
    <row r="5760" spans="1:19">
      <c r="A5760" s="33"/>
      <c r="B5760" s="34"/>
      <c r="C5760" s="33"/>
      <c r="D5760" s="33"/>
      <c r="E5760" s="33"/>
      <c r="F5760" s="42"/>
      <c r="G5760" s="42"/>
      <c r="I5760">
        <f t="shared" si="542"/>
        <v>0</v>
      </c>
      <c r="J5760">
        <f t="shared" si="543"/>
        <v>0</v>
      </c>
      <c r="L5760" s="107"/>
      <c r="M5760" s="110"/>
      <c r="N5760" s="109"/>
      <c r="P5760" s="38">
        <f t="shared" si="540"/>
        <v>0</v>
      </c>
      <c r="Q5760" s="105">
        <f t="shared" si="539"/>
        <v>0</v>
      </c>
      <c r="R5760" s="38">
        <f t="shared" si="541"/>
        <v>0</v>
      </c>
      <c r="S5760" s="40" t="str">
        <f t="shared" si="538"/>
        <v/>
      </c>
    </row>
    <row r="5761" spans="1:19">
      <c r="A5761" s="33"/>
      <c r="B5761" s="34"/>
      <c r="C5761" s="33"/>
      <c r="D5761" s="33"/>
      <c r="E5761" s="33"/>
      <c r="F5761" s="42"/>
      <c r="G5761" s="42"/>
      <c r="I5761">
        <f t="shared" si="542"/>
        <v>0</v>
      </c>
      <c r="J5761">
        <f t="shared" si="543"/>
        <v>0</v>
      </c>
      <c r="L5761" s="107"/>
      <c r="M5761" s="110"/>
      <c r="N5761" s="109"/>
      <c r="P5761" s="38">
        <f t="shared" si="540"/>
        <v>0</v>
      </c>
      <c r="Q5761" s="105">
        <f t="shared" si="539"/>
        <v>0</v>
      </c>
      <c r="R5761" s="38">
        <f t="shared" si="541"/>
        <v>0</v>
      </c>
      <c r="S5761" s="40" t="str">
        <f t="shared" si="538"/>
        <v/>
      </c>
    </row>
    <row r="5762" spans="1:19">
      <c r="A5762" s="33"/>
      <c r="B5762" s="34"/>
      <c r="C5762" s="33"/>
      <c r="D5762" s="33"/>
      <c r="E5762" s="33"/>
      <c r="F5762" s="42"/>
      <c r="G5762" s="42"/>
      <c r="I5762">
        <f t="shared" si="542"/>
        <v>0</v>
      </c>
      <c r="J5762">
        <f t="shared" si="543"/>
        <v>0</v>
      </c>
      <c r="L5762" s="107"/>
      <c r="M5762" s="110"/>
      <c r="N5762" s="109"/>
      <c r="P5762" s="38">
        <f t="shared" si="540"/>
        <v>0</v>
      </c>
      <c r="Q5762" s="105">
        <f t="shared" si="539"/>
        <v>0</v>
      </c>
      <c r="R5762" s="38">
        <f t="shared" si="541"/>
        <v>0</v>
      </c>
      <c r="S5762" s="40" t="str">
        <f t="shared" si="538"/>
        <v/>
      </c>
    </row>
    <row r="5763" spans="1:19">
      <c r="A5763" s="33"/>
      <c r="B5763" s="34"/>
      <c r="C5763" s="33"/>
      <c r="D5763" s="33"/>
      <c r="E5763" s="33"/>
      <c r="F5763" s="42"/>
      <c r="G5763" s="42"/>
      <c r="I5763">
        <f t="shared" si="542"/>
        <v>0</v>
      </c>
      <c r="J5763">
        <f t="shared" si="543"/>
        <v>0</v>
      </c>
      <c r="L5763" s="107"/>
      <c r="M5763" s="110"/>
      <c r="N5763" s="109"/>
      <c r="P5763" s="38">
        <f t="shared" si="540"/>
        <v>0</v>
      </c>
      <c r="Q5763" s="105">
        <f t="shared" si="539"/>
        <v>0</v>
      </c>
      <c r="R5763" s="38">
        <f t="shared" si="541"/>
        <v>0</v>
      </c>
      <c r="S5763" s="40" t="str">
        <f t="shared" si="538"/>
        <v/>
      </c>
    </row>
    <row r="5764" spans="1:19">
      <c r="A5764" s="33"/>
      <c r="B5764" s="34"/>
      <c r="C5764" s="33"/>
      <c r="D5764" s="33"/>
      <c r="E5764" s="33"/>
      <c r="F5764" s="42"/>
      <c r="G5764" s="42"/>
      <c r="I5764">
        <f t="shared" si="542"/>
        <v>0</v>
      </c>
      <c r="J5764">
        <f t="shared" si="543"/>
        <v>0</v>
      </c>
      <c r="L5764" s="107"/>
      <c r="M5764" s="110"/>
      <c r="N5764" s="109"/>
      <c r="P5764" s="38">
        <f t="shared" si="540"/>
        <v>0</v>
      </c>
      <c r="Q5764" s="105">
        <f t="shared" si="539"/>
        <v>0</v>
      </c>
      <c r="R5764" s="38">
        <f t="shared" si="541"/>
        <v>0</v>
      </c>
      <c r="S5764" s="40" t="str">
        <f t="shared" si="538"/>
        <v/>
      </c>
    </row>
    <row r="5765" spans="1:19">
      <c r="A5765" s="33"/>
      <c r="B5765" s="34"/>
      <c r="C5765" s="33"/>
      <c r="D5765" s="33"/>
      <c r="E5765" s="33"/>
      <c r="F5765" s="42"/>
      <c r="G5765" s="42"/>
      <c r="I5765">
        <f t="shared" si="542"/>
        <v>0</v>
      </c>
      <c r="J5765">
        <f t="shared" si="543"/>
        <v>0</v>
      </c>
      <c r="L5765" s="107"/>
      <c r="M5765" s="110"/>
      <c r="N5765" s="109"/>
      <c r="P5765" s="38">
        <f t="shared" si="540"/>
        <v>0</v>
      </c>
      <c r="Q5765" s="105">
        <f t="shared" si="539"/>
        <v>0</v>
      </c>
      <c r="R5765" s="38">
        <f t="shared" si="541"/>
        <v>0</v>
      </c>
      <c r="S5765" s="40" t="str">
        <f t="shared" si="538"/>
        <v/>
      </c>
    </row>
    <row r="5766" spans="1:19">
      <c r="A5766" s="33"/>
      <c r="B5766" s="34"/>
      <c r="C5766" s="33"/>
      <c r="D5766" s="33"/>
      <c r="E5766" s="33"/>
      <c r="F5766" s="42"/>
      <c r="G5766" s="42"/>
      <c r="I5766">
        <f t="shared" si="542"/>
        <v>0</v>
      </c>
      <c r="J5766">
        <f t="shared" si="543"/>
        <v>0</v>
      </c>
      <c r="L5766" s="107"/>
      <c r="M5766" s="110"/>
      <c r="N5766" s="109"/>
      <c r="P5766" s="38">
        <f t="shared" si="540"/>
        <v>0</v>
      </c>
      <c r="Q5766" s="105">
        <f t="shared" si="539"/>
        <v>0</v>
      </c>
      <c r="R5766" s="38">
        <f t="shared" si="541"/>
        <v>0</v>
      </c>
      <c r="S5766" s="40" t="str">
        <f t="shared" si="538"/>
        <v/>
      </c>
    </row>
    <row r="5767" spans="1:19">
      <c r="A5767" s="33"/>
      <c r="B5767" s="34"/>
      <c r="C5767" s="33"/>
      <c r="D5767" s="33"/>
      <c r="E5767" s="33"/>
      <c r="F5767" s="42"/>
      <c r="G5767" s="42"/>
      <c r="I5767">
        <f t="shared" si="542"/>
        <v>0</v>
      </c>
      <c r="J5767">
        <f t="shared" si="543"/>
        <v>0</v>
      </c>
      <c r="L5767" s="107"/>
      <c r="M5767" s="110"/>
      <c r="N5767" s="109"/>
      <c r="P5767" s="38">
        <f t="shared" si="540"/>
        <v>0</v>
      </c>
      <c r="Q5767" s="105">
        <f t="shared" si="539"/>
        <v>0</v>
      </c>
      <c r="R5767" s="38">
        <f t="shared" si="541"/>
        <v>0</v>
      </c>
      <c r="S5767" s="40" t="str">
        <f t="shared" ref="S5767:S5830" si="544">IF(C5767=1,SUM(R5767:R5790)-SUM(P5767:P5790),"")</f>
        <v/>
      </c>
    </row>
    <row r="5768" spans="1:19">
      <c r="A5768" s="33"/>
      <c r="B5768" s="34"/>
      <c r="C5768" s="33"/>
      <c r="D5768" s="33"/>
      <c r="E5768" s="33"/>
      <c r="F5768" s="42"/>
      <c r="G5768" s="42"/>
      <c r="I5768">
        <f t="shared" si="542"/>
        <v>0</v>
      </c>
      <c r="J5768">
        <f t="shared" si="543"/>
        <v>0</v>
      </c>
      <c r="L5768" s="107"/>
      <c r="M5768" s="110"/>
      <c r="N5768" s="109"/>
      <c r="P5768" s="38">
        <f t="shared" si="540"/>
        <v>0</v>
      </c>
      <c r="Q5768" s="105">
        <f t="shared" ref="Q5768:Q5831" si="545">I5768*M5768/1000</f>
        <v>0</v>
      </c>
      <c r="R5768" s="38">
        <f t="shared" si="541"/>
        <v>0</v>
      </c>
      <c r="S5768" s="40" t="str">
        <f t="shared" si="544"/>
        <v/>
      </c>
    </row>
    <row r="5769" spans="1:19">
      <c r="A5769" s="33"/>
      <c r="B5769" s="34"/>
      <c r="C5769" s="33"/>
      <c r="D5769" s="33"/>
      <c r="E5769" s="33"/>
      <c r="F5769" s="42"/>
      <c r="G5769" s="42"/>
      <c r="I5769">
        <f t="shared" si="542"/>
        <v>0</v>
      </c>
      <c r="J5769">
        <f t="shared" si="543"/>
        <v>0</v>
      </c>
      <c r="L5769" s="107"/>
      <c r="M5769" s="110"/>
      <c r="N5769" s="109"/>
      <c r="P5769" s="38">
        <f t="shared" si="540"/>
        <v>0</v>
      </c>
      <c r="Q5769" s="105">
        <f t="shared" si="545"/>
        <v>0</v>
      </c>
      <c r="R5769" s="38">
        <f t="shared" si="541"/>
        <v>0</v>
      </c>
      <c r="S5769" s="40" t="str">
        <f t="shared" si="544"/>
        <v/>
      </c>
    </row>
    <row r="5770" spans="1:19">
      <c r="A5770" s="33"/>
      <c r="B5770" s="34"/>
      <c r="C5770" s="33"/>
      <c r="D5770" s="33"/>
      <c r="E5770" s="33"/>
      <c r="F5770" s="42"/>
      <c r="G5770" s="42"/>
      <c r="I5770">
        <f t="shared" si="542"/>
        <v>0</v>
      </c>
      <c r="J5770">
        <f t="shared" si="543"/>
        <v>0</v>
      </c>
      <c r="L5770" s="107"/>
      <c r="M5770" s="110"/>
      <c r="N5770" s="109"/>
      <c r="P5770" s="38">
        <f t="shared" si="540"/>
        <v>0</v>
      </c>
      <c r="Q5770" s="105">
        <f t="shared" si="545"/>
        <v>0</v>
      </c>
      <c r="R5770" s="38">
        <f t="shared" si="541"/>
        <v>0</v>
      </c>
      <c r="S5770" s="40" t="str">
        <f t="shared" si="544"/>
        <v/>
      </c>
    </row>
    <row r="5771" spans="1:19">
      <c r="A5771" s="33"/>
      <c r="B5771" s="34"/>
      <c r="C5771" s="33"/>
      <c r="D5771" s="33"/>
      <c r="E5771" s="33"/>
      <c r="F5771" s="42"/>
      <c r="G5771" s="42"/>
      <c r="I5771">
        <f t="shared" si="542"/>
        <v>0</v>
      </c>
      <c r="J5771">
        <f t="shared" si="543"/>
        <v>0</v>
      </c>
      <c r="L5771" s="107"/>
      <c r="M5771" s="110"/>
      <c r="N5771" s="109"/>
      <c r="P5771" s="38">
        <f t="shared" si="540"/>
        <v>0</v>
      </c>
      <c r="Q5771" s="105">
        <f t="shared" si="545"/>
        <v>0</v>
      </c>
      <c r="R5771" s="38">
        <f t="shared" si="541"/>
        <v>0</v>
      </c>
      <c r="S5771" s="40" t="str">
        <f t="shared" si="544"/>
        <v/>
      </c>
    </row>
    <row r="5772" spans="1:19">
      <c r="A5772" s="33"/>
      <c r="B5772" s="34"/>
      <c r="C5772" s="33"/>
      <c r="D5772" s="33"/>
      <c r="E5772" s="33"/>
      <c r="F5772" s="42"/>
      <c r="G5772" s="42"/>
      <c r="I5772">
        <f t="shared" si="542"/>
        <v>0</v>
      </c>
      <c r="J5772">
        <f t="shared" si="543"/>
        <v>0</v>
      </c>
      <c r="L5772" s="107"/>
      <c r="M5772" s="110"/>
      <c r="N5772" s="109"/>
      <c r="P5772" s="38">
        <f t="shared" si="540"/>
        <v>0</v>
      </c>
      <c r="Q5772" s="105">
        <f t="shared" si="545"/>
        <v>0</v>
      </c>
      <c r="R5772" s="38">
        <f t="shared" si="541"/>
        <v>0</v>
      </c>
      <c r="S5772" s="40" t="str">
        <f t="shared" si="544"/>
        <v/>
      </c>
    </row>
    <row r="5773" spans="1:19">
      <c r="A5773" s="33"/>
      <c r="B5773" s="34"/>
      <c r="C5773" s="33"/>
      <c r="D5773" s="33"/>
      <c r="E5773" s="33"/>
      <c r="F5773" s="42"/>
      <c r="G5773" s="42"/>
      <c r="I5773">
        <f t="shared" si="542"/>
        <v>0</v>
      </c>
      <c r="J5773">
        <f t="shared" si="543"/>
        <v>0</v>
      </c>
      <c r="L5773" s="107"/>
      <c r="M5773" s="110"/>
      <c r="N5773" s="109"/>
      <c r="P5773" s="38">
        <f t="shared" si="540"/>
        <v>0</v>
      </c>
      <c r="Q5773" s="105">
        <f t="shared" si="545"/>
        <v>0</v>
      </c>
      <c r="R5773" s="38">
        <f t="shared" si="541"/>
        <v>0</v>
      </c>
      <c r="S5773" s="40" t="str">
        <f t="shared" si="544"/>
        <v/>
      </c>
    </row>
    <row r="5774" spans="1:19">
      <c r="A5774" s="33"/>
      <c r="B5774" s="34"/>
      <c r="C5774" s="33"/>
      <c r="D5774" s="33"/>
      <c r="E5774" s="33"/>
      <c r="F5774" s="42"/>
      <c r="G5774" s="42"/>
      <c r="I5774">
        <f t="shared" si="542"/>
        <v>0</v>
      </c>
      <c r="J5774">
        <f t="shared" si="543"/>
        <v>0</v>
      </c>
      <c r="L5774" s="107"/>
      <c r="M5774" s="110"/>
      <c r="N5774" s="109"/>
      <c r="P5774" s="38">
        <f t="shared" si="540"/>
        <v>0</v>
      </c>
      <c r="Q5774" s="105">
        <f t="shared" si="545"/>
        <v>0</v>
      </c>
      <c r="R5774" s="38">
        <f t="shared" si="541"/>
        <v>0</v>
      </c>
      <c r="S5774" s="40" t="str">
        <f t="shared" si="544"/>
        <v/>
      </c>
    </row>
    <row r="5775" spans="1:19">
      <c r="A5775" s="33"/>
      <c r="B5775" s="34"/>
      <c r="C5775" s="33"/>
      <c r="D5775" s="33"/>
      <c r="E5775" s="33"/>
      <c r="F5775" s="42"/>
      <c r="G5775" s="42"/>
      <c r="I5775">
        <f t="shared" si="542"/>
        <v>0</v>
      </c>
      <c r="J5775">
        <f t="shared" si="543"/>
        <v>0</v>
      </c>
      <c r="L5775" s="107"/>
      <c r="M5775" s="110"/>
      <c r="N5775" s="109"/>
      <c r="P5775" s="38">
        <f t="shared" si="540"/>
        <v>0</v>
      </c>
      <c r="Q5775" s="105">
        <f t="shared" si="545"/>
        <v>0</v>
      </c>
      <c r="R5775" s="38">
        <f t="shared" si="541"/>
        <v>0</v>
      </c>
      <c r="S5775" s="40" t="str">
        <f t="shared" si="544"/>
        <v/>
      </c>
    </row>
    <row r="5776" spans="1:19">
      <c r="A5776" s="33"/>
      <c r="B5776" s="34"/>
      <c r="C5776" s="33"/>
      <c r="D5776" s="33"/>
      <c r="E5776" s="33"/>
      <c r="F5776" s="42"/>
      <c r="G5776" s="42"/>
      <c r="I5776">
        <f t="shared" si="542"/>
        <v>0</v>
      </c>
      <c r="J5776">
        <f t="shared" si="543"/>
        <v>0</v>
      </c>
      <c r="L5776" s="107"/>
      <c r="M5776" s="110"/>
      <c r="N5776" s="109"/>
      <c r="P5776" s="38">
        <f t="shared" si="540"/>
        <v>0</v>
      </c>
      <c r="Q5776" s="105">
        <f t="shared" si="545"/>
        <v>0</v>
      </c>
      <c r="R5776" s="38">
        <f t="shared" si="541"/>
        <v>0</v>
      </c>
      <c r="S5776" s="40" t="str">
        <f t="shared" si="544"/>
        <v/>
      </c>
    </row>
    <row r="5777" spans="1:19">
      <c r="A5777" s="33"/>
      <c r="B5777" s="34"/>
      <c r="C5777" s="33"/>
      <c r="D5777" s="33"/>
      <c r="E5777" s="33"/>
      <c r="F5777" s="42"/>
      <c r="G5777" s="42"/>
      <c r="I5777">
        <f t="shared" si="542"/>
        <v>0</v>
      </c>
      <c r="J5777">
        <f t="shared" si="543"/>
        <v>0</v>
      </c>
      <c r="L5777" s="107"/>
      <c r="M5777" s="110"/>
      <c r="N5777" s="109"/>
      <c r="P5777" s="38">
        <f t="shared" si="540"/>
        <v>0</v>
      </c>
      <c r="Q5777" s="105">
        <f t="shared" si="545"/>
        <v>0</v>
      </c>
      <c r="R5777" s="38">
        <f t="shared" si="541"/>
        <v>0</v>
      </c>
      <c r="S5777" s="40" t="str">
        <f t="shared" si="544"/>
        <v/>
      </c>
    </row>
    <row r="5778" spans="1:19">
      <c r="A5778" s="33"/>
      <c r="B5778" s="34"/>
      <c r="C5778" s="33"/>
      <c r="D5778" s="33"/>
      <c r="E5778" s="33"/>
      <c r="F5778" s="42"/>
      <c r="G5778" s="42"/>
      <c r="I5778">
        <f t="shared" si="542"/>
        <v>0</v>
      </c>
      <c r="J5778">
        <f t="shared" si="543"/>
        <v>0</v>
      </c>
      <c r="L5778" s="107"/>
      <c r="M5778" s="110"/>
      <c r="N5778" s="109"/>
      <c r="P5778" s="38">
        <f t="shared" si="540"/>
        <v>0</v>
      </c>
      <c r="Q5778" s="105">
        <f t="shared" si="545"/>
        <v>0</v>
      </c>
      <c r="R5778" s="38">
        <f t="shared" si="541"/>
        <v>0</v>
      </c>
      <c r="S5778" s="40" t="str">
        <f t="shared" si="544"/>
        <v/>
      </c>
    </row>
    <row r="5779" spans="1:19">
      <c r="A5779" s="33"/>
      <c r="B5779" s="34"/>
      <c r="C5779" s="33"/>
      <c r="D5779" s="33"/>
      <c r="E5779" s="33"/>
      <c r="F5779" s="42"/>
      <c r="G5779" s="42"/>
      <c r="I5779">
        <f t="shared" si="542"/>
        <v>0</v>
      </c>
      <c r="J5779">
        <f t="shared" si="543"/>
        <v>0</v>
      </c>
      <c r="L5779" s="107"/>
      <c r="M5779" s="110"/>
      <c r="N5779" s="109"/>
      <c r="P5779" s="38">
        <f t="shared" si="540"/>
        <v>0</v>
      </c>
      <c r="Q5779" s="105">
        <f t="shared" si="545"/>
        <v>0</v>
      </c>
      <c r="R5779" s="38">
        <f t="shared" si="541"/>
        <v>0</v>
      </c>
      <c r="S5779" s="40" t="str">
        <f t="shared" si="544"/>
        <v/>
      </c>
    </row>
    <row r="5780" spans="1:19">
      <c r="A5780" s="33"/>
      <c r="B5780" s="34"/>
      <c r="C5780" s="33"/>
      <c r="D5780" s="33"/>
      <c r="E5780" s="33"/>
      <c r="F5780" s="42"/>
      <c r="G5780" s="42"/>
      <c r="I5780">
        <f t="shared" si="542"/>
        <v>0</v>
      </c>
      <c r="J5780">
        <f t="shared" si="543"/>
        <v>0</v>
      </c>
      <c r="L5780" s="107"/>
      <c r="M5780" s="110"/>
      <c r="N5780" s="109"/>
      <c r="P5780" s="38">
        <f t="shared" si="540"/>
        <v>0</v>
      </c>
      <c r="Q5780" s="105">
        <f t="shared" si="545"/>
        <v>0</v>
      </c>
      <c r="R5780" s="38">
        <f t="shared" si="541"/>
        <v>0</v>
      </c>
      <c r="S5780" s="40" t="str">
        <f t="shared" si="544"/>
        <v/>
      </c>
    </row>
    <row r="5781" spans="1:19">
      <c r="A5781" s="33"/>
      <c r="B5781" s="34"/>
      <c r="C5781" s="33"/>
      <c r="D5781" s="33"/>
      <c r="E5781" s="33"/>
      <c r="F5781" s="42"/>
      <c r="G5781" s="42"/>
      <c r="I5781">
        <f t="shared" si="542"/>
        <v>0</v>
      </c>
      <c r="J5781">
        <f t="shared" si="543"/>
        <v>0</v>
      </c>
      <c r="L5781" s="107"/>
      <c r="M5781" s="110"/>
      <c r="N5781" s="109"/>
      <c r="P5781" s="38">
        <f t="shared" si="540"/>
        <v>0</v>
      </c>
      <c r="Q5781" s="105">
        <f t="shared" si="545"/>
        <v>0</v>
      </c>
      <c r="R5781" s="38">
        <f t="shared" si="541"/>
        <v>0</v>
      </c>
      <c r="S5781" s="40" t="str">
        <f t="shared" si="544"/>
        <v/>
      </c>
    </row>
    <row r="5782" spans="1:19">
      <c r="A5782" s="33"/>
      <c r="B5782" s="34"/>
      <c r="C5782" s="33"/>
      <c r="D5782" s="33"/>
      <c r="E5782" s="33"/>
      <c r="F5782" s="42"/>
      <c r="G5782" s="42"/>
      <c r="I5782">
        <f t="shared" si="542"/>
        <v>0</v>
      </c>
      <c r="J5782">
        <f t="shared" si="543"/>
        <v>0</v>
      </c>
      <c r="L5782" s="107"/>
      <c r="M5782" s="110"/>
      <c r="N5782" s="109"/>
      <c r="P5782" s="38">
        <f t="shared" si="540"/>
        <v>0</v>
      </c>
      <c r="Q5782" s="105">
        <f t="shared" si="545"/>
        <v>0</v>
      </c>
      <c r="R5782" s="38">
        <f t="shared" si="541"/>
        <v>0</v>
      </c>
      <c r="S5782" s="40" t="str">
        <f t="shared" si="544"/>
        <v/>
      </c>
    </row>
    <row r="5783" spans="1:19">
      <c r="A5783" s="33"/>
      <c r="B5783" s="34"/>
      <c r="C5783" s="33"/>
      <c r="D5783" s="33"/>
      <c r="E5783" s="33"/>
      <c r="F5783" s="42"/>
      <c r="G5783" s="42"/>
      <c r="I5783">
        <f t="shared" si="542"/>
        <v>0</v>
      </c>
      <c r="J5783">
        <f t="shared" si="543"/>
        <v>0</v>
      </c>
      <c r="L5783" s="107"/>
      <c r="M5783" s="110"/>
      <c r="N5783" s="109"/>
      <c r="P5783" s="38">
        <f t="shared" si="540"/>
        <v>0</v>
      </c>
      <c r="Q5783" s="105">
        <f t="shared" si="545"/>
        <v>0</v>
      </c>
      <c r="R5783" s="38">
        <f t="shared" si="541"/>
        <v>0</v>
      </c>
      <c r="S5783" s="40" t="str">
        <f t="shared" si="544"/>
        <v/>
      </c>
    </row>
    <row r="5784" spans="1:19">
      <c r="A5784" s="33"/>
      <c r="B5784" s="34"/>
      <c r="C5784" s="33"/>
      <c r="D5784" s="33"/>
      <c r="E5784" s="33"/>
      <c r="F5784" s="42"/>
      <c r="G5784" s="42"/>
      <c r="I5784">
        <f t="shared" si="542"/>
        <v>0</v>
      </c>
      <c r="J5784">
        <f t="shared" si="543"/>
        <v>0</v>
      </c>
      <c r="L5784" s="107"/>
      <c r="M5784" s="110"/>
      <c r="N5784" s="109"/>
      <c r="P5784" s="38">
        <f t="shared" si="540"/>
        <v>0</v>
      </c>
      <c r="Q5784" s="105">
        <f t="shared" si="545"/>
        <v>0</v>
      </c>
      <c r="R5784" s="38">
        <f t="shared" si="541"/>
        <v>0</v>
      </c>
      <c r="S5784" s="40" t="str">
        <f t="shared" si="544"/>
        <v/>
      </c>
    </row>
    <row r="5785" spans="1:19">
      <c r="A5785" s="33"/>
      <c r="B5785" s="34"/>
      <c r="C5785" s="33"/>
      <c r="D5785" s="33"/>
      <c r="E5785" s="33"/>
      <c r="F5785" s="42"/>
      <c r="G5785" s="42"/>
      <c r="I5785">
        <f t="shared" si="542"/>
        <v>0</v>
      </c>
      <c r="J5785">
        <f t="shared" si="543"/>
        <v>0</v>
      </c>
      <c r="L5785" s="107"/>
      <c r="M5785" s="110"/>
      <c r="N5785" s="109"/>
      <c r="P5785" s="38">
        <f t="shared" si="540"/>
        <v>0</v>
      </c>
      <c r="Q5785" s="105">
        <f t="shared" si="545"/>
        <v>0</v>
      </c>
      <c r="R5785" s="38">
        <f t="shared" si="541"/>
        <v>0</v>
      </c>
      <c r="S5785" s="40" t="str">
        <f t="shared" si="544"/>
        <v/>
      </c>
    </row>
    <row r="5786" spans="1:19">
      <c r="A5786" s="33"/>
      <c r="B5786" s="34"/>
      <c r="C5786" s="33"/>
      <c r="D5786" s="33"/>
      <c r="E5786" s="33"/>
      <c r="F5786" s="42"/>
      <c r="G5786" s="42"/>
      <c r="I5786">
        <f t="shared" si="542"/>
        <v>0</v>
      </c>
      <c r="J5786">
        <f t="shared" si="543"/>
        <v>0</v>
      </c>
      <c r="L5786" s="107"/>
      <c r="M5786" s="110"/>
      <c r="N5786" s="109"/>
      <c r="P5786" s="38">
        <f t="shared" si="540"/>
        <v>0</v>
      </c>
      <c r="Q5786" s="105">
        <f t="shared" si="545"/>
        <v>0</v>
      </c>
      <c r="R5786" s="38">
        <f t="shared" si="541"/>
        <v>0</v>
      </c>
      <c r="S5786" s="40" t="str">
        <f t="shared" si="544"/>
        <v/>
      </c>
    </row>
    <row r="5787" spans="1:19">
      <c r="A5787" s="33"/>
      <c r="B5787" s="34"/>
      <c r="C5787" s="33"/>
      <c r="D5787" s="33"/>
      <c r="E5787" s="33"/>
      <c r="F5787" s="42"/>
      <c r="G5787" s="42"/>
      <c r="I5787">
        <f t="shared" si="542"/>
        <v>0</v>
      </c>
      <c r="J5787">
        <f t="shared" si="543"/>
        <v>0</v>
      </c>
      <c r="L5787" s="107"/>
      <c r="M5787" s="110"/>
      <c r="N5787" s="109"/>
      <c r="P5787" s="38">
        <f t="shared" si="540"/>
        <v>0</v>
      </c>
      <c r="Q5787" s="105">
        <f t="shared" si="545"/>
        <v>0</v>
      </c>
      <c r="R5787" s="38">
        <f t="shared" si="541"/>
        <v>0</v>
      </c>
      <c r="S5787" s="40" t="str">
        <f t="shared" si="544"/>
        <v/>
      </c>
    </row>
    <row r="5788" spans="1:19">
      <c r="A5788" s="33"/>
      <c r="B5788" s="34"/>
      <c r="C5788" s="33"/>
      <c r="D5788" s="33"/>
      <c r="E5788" s="33"/>
      <c r="F5788" s="42"/>
      <c r="G5788" s="42"/>
      <c r="I5788">
        <f t="shared" si="542"/>
        <v>0</v>
      </c>
      <c r="J5788">
        <f t="shared" si="543"/>
        <v>0</v>
      </c>
      <c r="L5788" s="107"/>
      <c r="M5788" s="110"/>
      <c r="N5788" s="109"/>
      <c r="P5788" s="38">
        <f t="shared" si="540"/>
        <v>0</v>
      </c>
      <c r="Q5788" s="105">
        <f t="shared" si="545"/>
        <v>0</v>
      </c>
      <c r="R5788" s="38">
        <f t="shared" si="541"/>
        <v>0</v>
      </c>
      <c r="S5788" s="40" t="str">
        <f t="shared" si="544"/>
        <v/>
      </c>
    </row>
    <row r="5789" spans="1:19">
      <c r="A5789" s="33"/>
      <c r="B5789" s="34"/>
      <c r="C5789" s="33"/>
      <c r="D5789" s="33"/>
      <c r="E5789" s="33"/>
      <c r="F5789" s="42"/>
      <c r="G5789" s="42"/>
      <c r="I5789">
        <f t="shared" si="542"/>
        <v>0</v>
      </c>
      <c r="J5789">
        <f t="shared" si="543"/>
        <v>0</v>
      </c>
      <c r="L5789" s="107"/>
      <c r="M5789" s="110"/>
      <c r="N5789" s="109"/>
      <c r="P5789" s="38">
        <f t="shared" si="540"/>
        <v>0</v>
      </c>
      <c r="Q5789" s="105">
        <f t="shared" si="545"/>
        <v>0</v>
      </c>
      <c r="R5789" s="38">
        <f t="shared" si="541"/>
        <v>0</v>
      </c>
      <c r="S5789" s="40" t="str">
        <f t="shared" si="544"/>
        <v/>
      </c>
    </row>
    <row r="5790" spans="1:19">
      <c r="A5790" s="33"/>
      <c r="B5790" s="34"/>
      <c r="C5790" s="33"/>
      <c r="D5790" s="33"/>
      <c r="E5790" s="33"/>
      <c r="F5790" s="42"/>
      <c r="G5790" s="42"/>
      <c r="I5790">
        <f t="shared" si="542"/>
        <v>0</v>
      </c>
      <c r="J5790">
        <f t="shared" si="543"/>
        <v>0</v>
      </c>
      <c r="L5790" s="107"/>
      <c r="M5790" s="110"/>
      <c r="N5790" s="109"/>
      <c r="P5790" s="38">
        <f t="shared" si="540"/>
        <v>0</v>
      </c>
      <c r="Q5790" s="105">
        <f t="shared" si="545"/>
        <v>0</v>
      </c>
      <c r="R5790" s="38">
        <f t="shared" si="541"/>
        <v>0</v>
      </c>
      <c r="S5790" s="40" t="str">
        <f t="shared" si="544"/>
        <v/>
      </c>
    </row>
    <row r="5791" spans="1:19">
      <c r="A5791" s="33"/>
      <c r="B5791" s="34"/>
      <c r="C5791" s="33"/>
      <c r="D5791" s="33"/>
      <c r="E5791" s="33"/>
      <c r="F5791" s="42"/>
      <c r="G5791" s="42"/>
      <c r="I5791">
        <f t="shared" si="542"/>
        <v>0</v>
      </c>
      <c r="J5791">
        <f t="shared" si="543"/>
        <v>0</v>
      </c>
      <c r="L5791" s="107"/>
      <c r="M5791" s="110"/>
      <c r="N5791" s="109"/>
      <c r="P5791" s="38">
        <f t="shared" si="540"/>
        <v>0</v>
      </c>
      <c r="Q5791" s="105">
        <f t="shared" si="545"/>
        <v>0</v>
      </c>
      <c r="R5791" s="38">
        <f t="shared" si="541"/>
        <v>0</v>
      </c>
      <c r="S5791" s="40" t="str">
        <f t="shared" si="544"/>
        <v/>
      </c>
    </row>
    <row r="5792" spans="1:19">
      <c r="A5792" s="33"/>
      <c r="B5792" s="34"/>
      <c r="C5792" s="33"/>
      <c r="D5792" s="33"/>
      <c r="E5792" s="33"/>
      <c r="F5792" s="42"/>
      <c r="G5792" s="42"/>
      <c r="I5792">
        <f t="shared" si="542"/>
        <v>0</v>
      </c>
      <c r="J5792">
        <f t="shared" si="543"/>
        <v>0</v>
      </c>
      <c r="L5792" s="107"/>
      <c r="M5792" s="110"/>
      <c r="N5792" s="109"/>
      <c r="P5792" s="38">
        <f t="shared" si="540"/>
        <v>0</v>
      </c>
      <c r="Q5792" s="105">
        <f t="shared" si="545"/>
        <v>0</v>
      </c>
      <c r="R5792" s="38">
        <f t="shared" si="541"/>
        <v>0</v>
      </c>
      <c r="S5792" s="40" t="str">
        <f t="shared" si="544"/>
        <v/>
      </c>
    </row>
    <row r="5793" spans="1:19">
      <c r="A5793" s="33"/>
      <c r="B5793" s="34"/>
      <c r="C5793" s="33"/>
      <c r="D5793" s="33"/>
      <c r="E5793" s="33"/>
      <c r="F5793" s="42"/>
      <c r="G5793" s="42"/>
      <c r="I5793">
        <f t="shared" si="542"/>
        <v>0</v>
      </c>
      <c r="J5793">
        <f t="shared" si="543"/>
        <v>0</v>
      </c>
      <c r="L5793" s="107"/>
      <c r="M5793" s="110"/>
      <c r="N5793" s="109"/>
      <c r="P5793" s="38">
        <f t="shared" si="540"/>
        <v>0</v>
      </c>
      <c r="Q5793" s="105">
        <f t="shared" si="545"/>
        <v>0</v>
      </c>
      <c r="R5793" s="38">
        <f t="shared" si="541"/>
        <v>0</v>
      </c>
      <c r="S5793" s="40" t="str">
        <f t="shared" si="544"/>
        <v/>
      </c>
    </row>
    <row r="5794" spans="1:19">
      <c r="A5794" s="33"/>
      <c r="B5794" s="34"/>
      <c r="C5794" s="33"/>
      <c r="D5794" s="33"/>
      <c r="E5794" s="33"/>
      <c r="F5794" s="42"/>
      <c r="G5794" s="42"/>
      <c r="I5794">
        <f t="shared" si="542"/>
        <v>0</v>
      </c>
      <c r="J5794">
        <f t="shared" si="543"/>
        <v>0</v>
      </c>
      <c r="L5794" s="107"/>
      <c r="M5794" s="110"/>
      <c r="N5794" s="109"/>
      <c r="P5794" s="38">
        <f t="shared" si="540"/>
        <v>0</v>
      </c>
      <c r="Q5794" s="105">
        <f t="shared" si="545"/>
        <v>0</v>
      </c>
      <c r="R5794" s="38">
        <f t="shared" si="541"/>
        <v>0</v>
      </c>
      <c r="S5794" s="40" t="str">
        <f t="shared" si="544"/>
        <v/>
      </c>
    </row>
    <row r="5795" spans="1:19">
      <c r="A5795" s="33"/>
      <c r="B5795" s="34"/>
      <c r="C5795" s="33"/>
      <c r="D5795" s="33"/>
      <c r="E5795" s="33"/>
      <c r="F5795" s="42"/>
      <c r="G5795" s="42"/>
      <c r="I5795">
        <f t="shared" si="542"/>
        <v>0</v>
      </c>
      <c r="J5795">
        <f t="shared" si="543"/>
        <v>0</v>
      </c>
      <c r="L5795" s="107"/>
      <c r="M5795" s="110"/>
      <c r="N5795" s="109"/>
      <c r="P5795" s="38">
        <f t="shared" si="540"/>
        <v>0</v>
      </c>
      <c r="Q5795" s="105">
        <f t="shared" si="545"/>
        <v>0</v>
      </c>
      <c r="R5795" s="38">
        <f t="shared" si="541"/>
        <v>0</v>
      </c>
      <c r="S5795" s="40" t="str">
        <f t="shared" si="544"/>
        <v/>
      </c>
    </row>
    <row r="5796" spans="1:19">
      <c r="A5796" s="33"/>
      <c r="B5796" s="34"/>
      <c r="C5796" s="33"/>
      <c r="D5796" s="33"/>
      <c r="E5796" s="33"/>
      <c r="F5796" s="42"/>
      <c r="G5796" s="42"/>
      <c r="I5796">
        <f t="shared" si="542"/>
        <v>0</v>
      </c>
      <c r="J5796">
        <f t="shared" si="543"/>
        <v>0</v>
      </c>
      <c r="L5796" s="107"/>
      <c r="M5796" s="110"/>
      <c r="N5796" s="109"/>
      <c r="P5796" s="38">
        <f t="shared" si="540"/>
        <v>0</v>
      </c>
      <c r="Q5796" s="105">
        <f t="shared" si="545"/>
        <v>0</v>
      </c>
      <c r="R5796" s="38">
        <f t="shared" si="541"/>
        <v>0</v>
      </c>
      <c r="S5796" s="40" t="str">
        <f t="shared" si="544"/>
        <v/>
      </c>
    </row>
    <row r="5797" spans="1:19">
      <c r="A5797" s="33"/>
      <c r="B5797" s="34"/>
      <c r="C5797" s="33"/>
      <c r="D5797" s="33"/>
      <c r="E5797" s="33"/>
      <c r="F5797" s="42"/>
      <c r="G5797" s="42"/>
      <c r="I5797">
        <f t="shared" si="542"/>
        <v>0</v>
      </c>
      <c r="J5797">
        <f t="shared" si="543"/>
        <v>0</v>
      </c>
      <c r="L5797" s="107"/>
      <c r="M5797" s="110"/>
      <c r="N5797" s="109"/>
      <c r="P5797" s="38">
        <f t="shared" si="540"/>
        <v>0</v>
      </c>
      <c r="Q5797" s="105">
        <f t="shared" si="545"/>
        <v>0</v>
      </c>
      <c r="R5797" s="38">
        <f t="shared" si="541"/>
        <v>0</v>
      </c>
      <c r="S5797" s="40" t="str">
        <f t="shared" si="544"/>
        <v/>
      </c>
    </row>
    <row r="5798" spans="1:19">
      <c r="A5798" s="33"/>
      <c r="B5798" s="34"/>
      <c r="C5798" s="33"/>
      <c r="D5798" s="33"/>
      <c r="E5798" s="33"/>
      <c r="F5798" s="42"/>
      <c r="G5798" s="42"/>
      <c r="I5798">
        <f t="shared" si="542"/>
        <v>0</v>
      </c>
      <c r="J5798">
        <f t="shared" si="543"/>
        <v>0</v>
      </c>
      <c r="L5798" s="107"/>
      <c r="M5798" s="110"/>
      <c r="N5798" s="109"/>
      <c r="P5798" s="38">
        <f t="shared" si="540"/>
        <v>0</v>
      </c>
      <c r="Q5798" s="105">
        <f t="shared" si="545"/>
        <v>0</v>
      </c>
      <c r="R5798" s="38">
        <f t="shared" si="541"/>
        <v>0</v>
      </c>
      <c r="S5798" s="40" t="str">
        <f t="shared" si="544"/>
        <v/>
      </c>
    </row>
    <row r="5799" spans="1:19">
      <c r="A5799" s="33"/>
      <c r="B5799" s="34"/>
      <c r="C5799" s="33"/>
      <c r="D5799" s="33"/>
      <c r="E5799" s="33"/>
      <c r="F5799" s="42"/>
      <c r="G5799" s="42"/>
      <c r="I5799">
        <f t="shared" si="542"/>
        <v>0</v>
      </c>
      <c r="J5799">
        <f t="shared" si="543"/>
        <v>0</v>
      </c>
      <c r="L5799" s="107"/>
      <c r="M5799" s="110"/>
      <c r="N5799" s="109"/>
      <c r="P5799" s="38">
        <f t="shared" si="540"/>
        <v>0</v>
      </c>
      <c r="Q5799" s="105">
        <f t="shared" si="545"/>
        <v>0</v>
      </c>
      <c r="R5799" s="38">
        <f t="shared" si="541"/>
        <v>0</v>
      </c>
      <c r="S5799" s="40" t="str">
        <f t="shared" si="544"/>
        <v/>
      </c>
    </row>
    <row r="5800" spans="1:19">
      <c r="A5800" s="33"/>
      <c r="B5800" s="34"/>
      <c r="C5800" s="33"/>
      <c r="D5800" s="33"/>
      <c r="E5800" s="33"/>
      <c r="F5800" s="42"/>
      <c r="G5800" s="42"/>
      <c r="I5800">
        <f t="shared" si="542"/>
        <v>0</v>
      </c>
      <c r="J5800">
        <f t="shared" si="543"/>
        <v>0</v>
      </c>
      <c r="L5800" s="107"/>
      <c r="M5800" s="110"/>
      <c r="N5800" s="109"/>
      <c r="P5800" s="38">
        <f t="shared" si="540"/>
        <v>0</v>
      </c>
      <c r="Q5800" s="105">
        <f t="shared" si="545"/>
        <v>0</v>
      </c>
      <c r="R5800" s="38">
        <f t="shared" si="541"/>
        <v>0</v>
      </c>
      <c r="S5800" s="40" t="str">
        <f t="shared" si="544"/>
        <v/>
      </c>
    </row>
    <row r="5801" spans="1:19">
      <c r="A5801" s="33"/>
      <c r="B5801" s="34"/>
      <c r="C5801" s="33"/>
      <c r="D5801" s="33"/>
      <c r="E5801" s="33"/>
      <c r="F5801" s="42"/>
      <c r="G5801" s="42"/>
      <c r="I5801">
        <f t="shared" si="542"/>
        <v>0</v>
      </c>
      <c r="J5801">
        <f t="shared" si="543"/>
        <v>0</v>
      </c>
      <c r="L5801" s="107"/>
      <c r="M5801" s="110"/>
      <c r="N5801" s="109"/>
      <c r="P5801" s="38">
        <f t="shared" si="540"/>
        <v>0</v>
      </c>
      <c r="Q5801" s="105">
        <f t="shared" si="545"/>
        <v>0</v>
      </c>
      <c r="R5801" s="38">
        <f t="shared" si="541"/>
        <v>0</v>
      </c>
      <c r="S5801" s="40" t="str">
        <f t="shared" si="544"/>
        <v/>
      </c>
    </row>
    <row r="5802" spans="1:19">
      <c r="A5802" s="33"/>
      <c r="B5802" s="34"/>
      <c r="C5802" s="33"/>
      <c r="D5802" s="33"/>
      <c r="E5802" s="33"/>
      <c r="F5802" s="42"/>
      <c r="G5802" s="42"/>
      <c r="I5802">
        <f t="shared" si="542"/>
        <v>0</v>
      </c>
      <c r="J5802">
        <f t="shared" si="543"/>
        <v>0</v>
      </c>
      <c r="L5802" s="107"/>
      <c r="M5802" s="110"/>
      <c r="N5802" s="109"/>
      <c r="P5802" s="38">
        <f t="shared" si="540"/>
        <v>0</v>
      </c>
      <c r="Q5802" s="105">
        <f t="shared" si="545"/>
        <v>0</v>
      </c>
      <c r="R5802" s="38">
        <f t="shared" si="541"/>
        <v>0</v>
      </c>
      <c r="S5802" s="40" t="str">
        <f t="shared" si="544"/>
        <v/>
      </c>
    </row>
    <row r="5803" spans="1:19">
      <c r="A5803" s="33"/>
      <c r="B5803" s="34"/>
      <c r="C5803" s="33"/>
      <c r="D5803" s="33"/>
      <c r="E5803" s="33"/>
      <c r="F5803" s="42"/>
      <c r="G5803" s="42"/>
      <c r="I5803">
        <f t="shared" si="542"/>
        <v>0</v>
      </c>
      <c r="J5803">
        <f t="shared" si="543"/>
        <v>0</v>
      </c>
      <c r="L5803" s="107"/>
      <c r="M5803" s="110"/>
      <c r="N5803" s="109"/>
      <c r="P5803" s="38">
        <f t="shared" si="540"/>
        <v>0</v>
      </c>
      <c r="Q5803" s="105">
        <f t="shared" si="545"/>
        <v>0</v>
      </c>
      <c r="R5803" s="38">
        <f t="shared" si="541"/>
        <v>0</v>
      </c>
      <c r="S5803" s="40" t="str">
        <f t="shared" si="544"/>
        <v/>
      </c>
    </row>
    <row r="5804" spans="1:19">
      <c r="A5804" s="33"/>
      <c r="B5804" s="34"/>
      <c r="C5804" s="33"/>
      <c r="D5804" s="33"/>
      <c r="E5804" s="33"/>
      <c r="F5804" s="42"/>
      <c r="G5804" s="42"/>
      <c r="I5804">
        <f t="shared" si="542"/>
        <v>0</v>
      </c>
      <c r="J5804">
        <f t="shared" si="543"/>
        <v>0</v>
      </c>
      <c r="L5804" s="107"/>
      <c r="M5804" s="110"/>
      <c r="N5804" s="109"/>
      <c r="P5804" s="38">
        <f t="shared" si="540"/>
        <v>0</v>
      </c>
      <c r="Q5804" s="105">
        <f t="shared" si="545"/>
        <v>0</v>
      </c>
      <c r="R5804" s="38">
        <f t="shared" si="541"/>
        <v>0</v>
      </c>
      <c r="S5804" s="40" t="str">
        <f t="shared" si="544"/>
        <v/>
      </c>
    </row>
    <row r="5805" spans="1:19">
      <c r="A5805" s="33"/>
      <c r="B5805" s="34"/>
      <c r="C5805" s="33"/>
      <c r="D5805" s="33"/>
      <c r="E5805" s="33"/>
      <c r="F5805" s="42"/>
      <c r="G5805" s="42"/>
      <c r="I5805">
        <f t="shared" si="542"/>
        <v>0</v>
      </c>
      <c r="J5805">
        <f t="shared" si="543"/>
        <v>0</v>
      </c>
      <c r="L5805" s="107"/>
      <c r="M5805" s="110"/>
      <c r="N5805" s="109"/>
      <c r="P5805" s="38">
        <f t="shared" si="540"/>
        <v>0</v>
      </c>
      <c r="Q5805" s="105">
        <f t="shared" si="545"/>
        <v>0</v>
      </c>
      <c r="R5805" s="38">
        <f t="shared" si="541"/>
        <v>0</v>
      </c>
      <c r="S5805" s="40" t="str">
        <f t="shared" si="544"/>
        <v/>
      </c>
    </row>
    <row r="5806" spans="1:19">
      <c r="A5806" s="33"/>
      <c r="B5806" s="34"/>
      <c r="C5806" s="33"/>
      <c r="D5806" s="33"/>
      <c r="E5806" s="33"/>
      <c r="F5806" s="42"/>
      <c r="G5806" s="42"/>
      <c r="I5806">
        <f t="shared" si="542"/>
        <v>0</v>
      </c>
      <c r="J5806">
        <f t="shared" si="543"/>
        <v>0</v>
      </c>
      <c r="L5806" s="107"/>
      <c r="M5806" s="110"/>
      <c r="N5806" s="109"/>
      <c r="P5806" s="38">
        <f t="shared" si="540"/>
        <v>0</v>
      </c>
      <c r="Q5806" s="105">
        <f t="shared" si="545"/>
        <v>0</v>
      </c>
      <c r="R5806" s="38">
        <f t="shared" si="541"/>
        <v>0</v>
      </c>
      <c r="S5806" s="40" t="str">
        <f t="shared" si="544"/>
        <v/>
      </c>
    </row>
    <row r="5807" spans="1:19">
      <c r="A5807" s="33"/>
      <c r="B5807" s="34"/>
      <c r="C5807" s="33"/>
      <c r="D5807" s="33"/>
      <c r="E5807" s="33"/>
      <c r="F5807" s="42"/>
      <c r="G5807" s="42"/>
      <c r="I5807">
        <f t="shared" si="542"/>
        <v>0</v>
      </c>
      <c r="J5807">
        <f t="shared" si="543"/>
        <v>0</v>
      </c>
      <c r="L5807" s="107"/>
      <c r="M5807" s="110"/>
      <c r="N5807" s="109"/>
      <c r="P5807" s="38">
        <f t="shared" si="540"/>
        <v>0</v>
      </c>
      <c r="Q5807" s="105">
        <f t="shared" si="545"/>
        <v>0</v>
      </c>
      <c r="R5807" s="38">
        <f t="shared" si="541"/>
        <v>0</v>
      </c>
      <c r="S5807" s="40" t="str">
        <f t="shared" si="544"/>
        <v/>
      </c>
    </row>
    <row r="5808" spans="1:19">
      <c r="A5808" s="33"/>
      <c r="B5808" s="34"/>
      <c r="C5808" s="33"/>
      <c r="D5808" s="33"/>
      <c r="E5808" s="33"/>
      <c r="F5808" s="42"/>
      <c r="G5808" s="42"/>
      <c r="I5808">
        <f t="shared" si="542"/>
        <v>0</v>
      </c>
      <c r="J5808">
        <f t="shared" si="543"/>
        <v>0</v>
      </c>
      <c r="L5808" s="107"/>
      <c r="M5808" s="110"/>
      <c r="N5808" s="109"/>
      <c r="P5808" s="38">
        <f t="shared" si="540"/>
        <v>0</v>
      </c>
      <c r="Q5808" s="105">
        <f t="shared" si="545"/>
        <v>0</v>
      </c>
      <c r="R5808" s="38">
        <f t="shared" si="541"/>
        <v>0</v>
      </c>
      <c r="S5808" s="40" t="str">
        <f t="shared" si="544"/>
        <v/>
      </c>
    </row>
    <row r="5809" spans="1:19">
      <c r="A5809" s="33"/>
      <c r="B5809" s="34"/>
      <c r="C5809" s="33"/>
      <c r="D5809" s="33"/>
      <c r="E5809" s="33"/>
      <c r="F5809" s="42"/>
      <c r="G5809" s="42"/>
      <c r="I5809">
        <f t="shared" si="542"/>
        <v>0</v>
      </c>
      <c r="J5809">
        <f t="shared" si="543"/>
        <v>0</v>
      </c>
      <c r="L5809" s="107"/>
      <c r="M5809" s="110"/>
      <c r="N5809" s="109"/>
      <c r="P5809" s="38">
        <f t="shared" si="540"/>
        <v>0</v>
      </c>
      <c r="Q5809" s="105">
        <f t="shared" si="545"/>
        <v>0</v>
      </c>
      <c r="R5809" s="38">
        <f t="shared" si="541"/>
        <v>0</v>
      </c>
      <c r="S5809" s="40" t="str">
        <f t="shared" si="544"/>
        <v/>
      </c>
    </row>
    <row r="5810" spans="1:19">
      <c r="A5810" s="33"/>
      <c r="B5810" s="34"/>
      <c r="C5810" s="33"/>
      <c r="D5810" s="33"/>
      <c r="E5810" s="33"/>
      <c r="F5810" s="42"/>
      <c r="G5810" s="42"/>
      <c r="I5810">
        <f t="shared" si="542"/>
        <v>0</v>
      </c>
      <c r="J5810">
        <f t="shared" si="543"/>
        <v>0</v>
      </c>
      <c r="L5810" s="107"/>
      <c r="M5810" s="110"/>
      <c r="N5810" s="109"/>
      <c r="P5810" s="38">
        <f t="shared" si="540"/>
        <v>0</v>
      </c>
      <c r="Q5810" s="105">
        <f t="shared" si="545"/>
        <v>0</v>
      </c>
      <c r="R5810" s="38">
        <f t="shared" si="541"/>
        <v>0</v>
      </c>
      <c r="S5810" s="40" t="str">
        <f t="shared" si="544"/>
        <v/>
      </c>
    </row>
    <row r="5811" spans="1:19">
      <c r="A5811" s="33"/>
      <c r="B5811" s="34"/>
      <c r="C5811" s="33"/>
      <c r="D5811" s="33"/>
      <c r="E5811" s="33"/>
      <c r="F5811" s="42"/>
      <c r="G5811" s="42"/>
      <c r="I5811">
        <f t="shared" si="542"/>
        <v>0</v>
      </c>
      <c r="J5811">
        <f t="shared" si="543"/>
        <v>0</v>
      </c>
      <c r="L5811" s="107"/>
      <c r="M5811" s="110"/>
      <c r="N5811" s="109"/>
      <c r="P5811" s="38">
        <f t="shared" si="540"/>
        <v>0</v>
      </c>
      <c r="Q5811" s="105">
        <f t="shared" si="545"/>
        <v>0</v>
      </c>
      <c r="R5811" s="38">
        <f t="shared" si="541"/>
        <v>0</v>
      </c>
      <c r="S5811" s="40" t="str">
        <f t="shared" si="544"/>
        <v/>
      </c>
    </row>
    <row r="5812" spans="1:19">
      <c r="A5812" s="33"/>
      <c r="B5812" s="34"/>
      <c r="C5812" s="33"/>
      <c r="D5812" s="33"/>
      <c r="E5812" s="33"/>
      <c r="F5812" s="42"/>
      <c r="G5812" s="42"/>
      <c r="I5812">
        <f t="shared" si="542"/>
        <v>0</v>
      </c>
      <c r="J5812">
        <f t="shared" si="543"/>
        <v>0</v>
      </c>
      <c r="L5812" s="107"/>
      <c r="M5812" s="110"/>
      <c r="N5812" s="109"/>
      <c r="P5812" s="38">
        <f t="shared" si="540"/>
        <v>0</v>
      </c>
      <c r="Q5812" s="105">
        <f t="shared" si="545"/>
        <v>0</v>
      </c>
      <c r="R5812" s="38">
        <f t="shared" si="541"/>
        <v>0</v>
      </c>
      <c r="S5812" s="40" t="str">
        <f t="shared" si="544"/>
        <v/>
      </c>
    </row>
    <row r="5813" spans="1:19">
      <c r="A5813" s="33"/>
      <c r="B5813" s="34"/>
      <c r="C5813" s="33"/>
      <c r="D5813" s="33"/>
      <c r="E5813" s="33"/>
      <c r="F5813" s="42"/>
      <c r="G5813" s="42"/>
      <c r="I5813">
        <f t="shared" si="542"/>
        <v>0</v>
      </c>
      <c r="J5813">
        <f t="shared" si="543"/>
        <v>0</v>
      </c>
      <c r="L5813" s="107"/>
      <c r="M5813" s="110"/>
      <c r="N5813" s="109"/>
      <c r="P5813" s="38">
        <f t="shared" si="540"/>
        <v>0</v>
      </c>
      <c r="Q5813" s="105">
        <f t="shared" si="545"/>
        <v>0</v>
      </c>
      <c r="R5813" s="38">
        <f t="shared" si="541"/>
        <v>0</v>
      </c>
      <c r="S5813" s="40" t="str">
        <f t="shared" si="544"/>
        <v/>
      </c>
    </row>
    <row r="5814" spans="1:19">
      <c r="A5814" s="33"/>
      <c r="B5814" s="34"/>
      <c r="C5814" s="33"/>
      <c r="D5814" s="33"/>
      <c r="E5814" s="33"/>
      <c r="F5814" s="42"/>
      <c r="G5814" s="42"/>
      <c r="I5814">
        <f t="shared" si="542"/>
        <v>0</v>
      </c>
      <c r="J5814">
        <f t="shared" si="543"/>
        <v>0</v>
      </c>
      <c r="L5814" s="107"/>
      <c r="M5814" s="110"/>
      <c r="N5814" s="109"/>
      <c r="P5814" s="38">
        <f t="shared" si="540"/>
        <v>0</v>
      </c>
      <c r="Q5814" s="105">
        <f t="shared" si="545"/>
        <v>0</v>
      </c>
      <c r="R5814" s="38">
        <f t="shared" si="541"/>
        <v>0</v>
      </c>
      <c r="S5814" s="40" t="str">
        <f t="shared" si="544"/>
        <v/>
      </c>
    </row>
    <row r="5815" spans="1:19">
      <c r="A5815" s="33"/>
      <c r="B5815" s="34"/>
      <c r="C5815" s="33"/>
      <c r="D5815" s="33"/>
      <c r="E5815" s="33"/>
      <c r="F5815" s="42"/>
      <c r="G5815" s="42"/>
      <c r="I5815">
        <f t="shared" si="542"/>
        <v>0</v>
      </c>
      <c r="J5815">
        <f t="shared" si="543"/>
        <v>0</v>
      </c>
      <c r="L5815" s="107"/>
      <c r="M5815" s="110"/>
      <c r="N5815" s="109"/>
      <c r="P5815" s="38">
        <f t="shared" ref="P5815:P5878" si="546">I5815*L5815/1000</f>
        <v>0</v>
      </c>
      <c r="Q5815" s="105">
        <f t="shared" si="545"/>
        <v>0</v>
      </c>
      <c r="R5815" s="38">
        <f t="shared" ref="R5815:R5878" si="547">J5815*N5815/1000</f>
        <v>0</v>
      </c>
      <c r="S5815" s="40" t="str">
        <f t="shared" si="544"/>
        <v/>
      </c>
    </row>
    <row r="5816" spans="1:19">
      <c r="A5816" s="33"/>
      <c r="B5816" s="34"/>
      <c r="C5816" s="33"/>
      <c r="D5816" s="33"/>
      <c r="E5816" s="33"/>
      <c r="F5816" s="42"/>
      <c r="G5816" s="42"/>
      <c r="I5816">
        <f t="shared" ref="I5816:I5879" si="548">IF(OR(E5816="R",E5816="E"),D5816,IF(D5816&gt;=E5816,D5816-E5816,0))</f>
        <v>0</v>
      </c>
      <c r="J5816">
        <f t="shared" ref="J5816:J5879" si="549">IF(OR(E5816="R",E5816="E"),0,IF(E5816&gt;D5816,E5816-D5816,0))</f>
        <v>0</v>
      </c>
      <c r="L5816" s="107"/>
      <c r="M5816" s="110"/>
      <c r="N5816" s="109"/>
      <c r="P5816" s="38">
        <f t="shared" si="546"/>
        <v>0</v>
      </c>
      <c r="Q5816" s="105">
        <f t="shared" si="545"/>
        <v>0</v>
      </c>
      <c r="R5816" s="38">
        <f t="shared" si="547"/>
        <v>0</v>
      </c>
      <c r="S5816" s="40" t="str">
        <f t="shared" si="544"/>
        <v/>
      </c>
    </row>
    <row r="5817" spans="1:19">
      <c r="A5817" s="33"/>
      <c r="B5817" s="34"/>
      <c r="C5817" s="33"/>
      <c r="D5817" s="33"/>
      <c r="E5817" s="33"/>
      <c r="F5817" s="42"/>
      <c r="G5817" s="42"/>
      <c r="I5817">
        <f t="shared" si="548"/>
        <v>0</v>
      </c>
      <c r="J5817">
        <f t="shared" si="549"/>
        <v>0</v>
      </c>
      <c r="L5817" s="107"/>
      <c r="M5817" s="110"/>
      <c r="N5817" s="109"/>
      <c r="P5817" s="38">
        <f t="shared" si="546"/>
        <v>0</v>
      </c>
      <c r="Q5817" s="105">
        <f t="shared" si="545"/>
        <v>0</v>
      </c>
      <c r="R5817" s="38">
        <f t="shared" si="547"/>
        <v>0</v>
      </c>
      <c r="S5817" s="40" t="str">
        <f t="shared" si="544"/>
        <v/>
      </c>
    </row>
    <row r="5818" spans="1:19">
      <c r="A5818" s="33"/>
      <c r="B5818" s="34"/>
      <c r="C5818" s="33"/>
      <c r="D5818" s="33"/>
      <c r="E5818" s="33"/>
      <c r="F5818" s="42"/>
      <c r="G5818" s="42"/>
      <c r="I5818">
        <f t="shared" si="548"/>
        <v>0</v>
      </c>
      <c r="J5818">
        <f t="shared" si="549"/>
        <v>0</v>
      </c>
      <c r="L5818" s="107"/>
      <c r="M5818" s="110"/>
      <c r="N5818" s="109"/>
      <c r="P5818" s="38">
        <f t="shared" si="546"/>
        <v>0</v>
      </c>
      <c r="Q5818" s="105">
        <f t="shared" si="545"/>
        <v>0</v>
      </c>
      <c r="R5818" s="38">
        <f t="shared" si="547"/>
        <v>0</v>
      </c>
      <c r="S5818" s="40" t="str">
        <f t="shared" si="544"/>
        <v/>
      </c>
    </row>
    <row r="5819" spans="1:19">
      <c r="A5819" s="33"/>
      <c r="B5819" s="34"/>
      <c r="C5819" s="33"/>
      <c r="D5819" s="33"/>
      <c r="E5819" s="33"/>
      <c r="F5819" s="42"/>
      <c r="G5819" s="42"/>
      <c r="I5819">
        <f t="shared" si="548"/>
        <v>0</v>
      </c>
      <c r="J5819">
        <f t="shared" si="549"/>
        <v>0</v>
      </c>
      <c r="L5819" s="107"/>
      <c r="M5819" s="110"/>
      <c r="N5819" s="109"/>
      <c r="P5819" s="38">
        <f t="shared" si="546"/>
        <v>0</v>
      </c>
      <c r="Q5819" s="105">
        <f t="shared" si="545"/>
        <v>0</v>
      </c>
      <c r="R5819" s="38">
        <f t="shared" si="547"/>
        <v>0</v>
      </c>
      <c r="S5819" s="40" t="str">
        <f t="shared" si="544"/>
        <v/>
      </c>
    </row>
    <row r="5820" spans="1:19">
      <c r="A5820" s="33"/>
      <c r="B5820" s="34"/>
      <c r="C5820" s="33"/>
      <c r="D5820" s="33"/>
      <c r="E5820" s="33"/>
      <c r="F5820" s="42"/>
      <c r="G5820" s="42"/>
      <c r="I5820">
        <f t="shared" si="548"/>
        <v>0</v>
      </c>
      <c r="J5820">
        <f t="shared" si="549"/>
        <v>0</v>
      </c>
      <c r="L5820" s="107"/>
      <c r="M5820" s="110"/>
      <c r="N5820" s="109"/>
      <c r="P5820" s="38">
        <f t="shared" si="546"/>
        <v>0</v>
      </c>
      <c r="Q5820" s="105">
        <f t="shared" si="545"/>
        <v>0</v>
      </c>
      <c r="R5820" s="38">
        <f t="shared" si="547"/>
        <v>0</v>
      </c>
      <c r="S5820" s="40" t="str">
        <f t="shared" si="544"/>
        <v/>
      </c>
    </row>
    <row r="5821" spans="1:19">
      <c r="A5821" s="33"/>
      <c r="B5821" s="34"/>
      <c r="C5821" s="33"/>
      <c r="D5821" s="33"/>
      <c r="E5821" s="33"/>
      <c r="F5821" s="42"/>
      <c r="G5821" s="42"/>
      <c r="I5821">
        <f t="shared" si="548"/>
        <v>0</v>
      </c>
      <c r="J5821">
        <f t="shared" si="549"/>
        <v>0</v>
      </c>
      <c r="L5821" s="107"/>
      <c r="M5821" s="110"/>
      <c r="N5821" s="109"/>
      <c r="P5821" s="38">
        <f t="shared" si="546"/>
        <v>0</v>
      </c>
      <c r="Q5821" s="105">
        <f t="shared" si="545"/>
        <v>0</v>
      </c>
      <c r="R5821" s="38">
        <f t="shared" si="547"/>
        <v>0</v>
      </c>
      <c r="S5821" s="40" t="str">
        <f t="shared" si="544"/>
        <v/>
      </c>
    </row>
    <row r="5822" spans="1:19">
      <c r="A5822" s="33"/>
      <c r="B5822" s="34"/>
      <c r="C5822" s="33"/>
      <c r="D5822" s="33"/>
      <c r="E5822" s="33"/>
      <c r="F5822" s="42"/>
      <c r="G5822" s="42"/>
      <c r="I5822">
        <f t="shared" si="548"/>
        <v>0</v>
      </c>
      <c r="J5822">
        <f t="shared" si="549"/>
        <v>0</v>
      </c>
      <c r="L5822" s="107"/>
      <c r="M5822" s="110"/>
      <c r="N5822" s="109"/>
      <c r="P5822" s="38">
        <f t="shared" si="546"/>
        <v>0</v>
      </c>
      <c r="Q5822" s="105">
        <f t="shared" si="545"/>
        <v>0</v>
      </c>
      <c r="R5822" s="38">
        <f t="shared" si="547"/>
        <v>0</v>
      </c>
      <c r="S5822" s="40" t="str">
        <f t="shared" si="544"/>
        <v/>
      </c>
    </row>
    <row r="5823" spans="1:19">
      <c r="A5823" s="33"/>
      <c r="B5823" s="34"/>
      <c r="C5823" s="33"/>
      <c r="D5823" s="33"/>
      <c r="E5823" s="33"/>
      <c r="F5823" s="42"/>
      <c r="G5823" s="42"/>
      <c r="I5823">
        <f t="shared" si="548"/>
        <v>0</v>
      </c>
      <c r="J5823">
        <f t="shared" si="549"/>
        <v>0</v>
      </c>
      <c r="L5823" s="107"/>
      <c r="M5823" s="110"/>
      <c r="N5823" s="109"/>
      <c r="P5823" s="38">
        <f t="shared" si="546"/>
        <v>0</v>
      </c>
      <c r="Q5823" s="105">
        <f t="shared" si="545"/>
        <v>0</v>
      </c>
      <c r="R5823" s="38">
        <f t="shared" si="547"/>
        <v>0</v>
      </c>
      <c r="S5823" s="40" t="str">
        <f t="shared" si="544"/>
        <v/>
      </c>
    </row>
    <row r="5824" spans="1:19">
      <c r="A5824" s="33"/>
      <c r="B5824" s="34"/>
      <c r="C5824" s="33"/>
      <c r="D5824" s="33"/>
      <c r="E5824" s="33"/>
      <c r="F5824" s="42"/>
      <c r="G5824" s="42"/>
      <c r="I5824">
        <f t="shared" si="548"/>
        <v>0</v>
      </c>
      <c r="J5824">
        <f t="shared" si="549"/>
        <v>0</v>
      </c>
      <c r="L5824" s="107"/>
      <c r="M5824" s="110"/>
      <c r="N5824" s="109"/>
      <c r="P5824" s="38">
        <f t="shared" si="546"/>
        <v>0</v>
      </c>
      <c r="Q5824" s="105">
        <f t="shared" si="545"/>
        <v>0</v>
      </c>
      <c r="R5824" s="38">
        <f t="shared" si="547"/>
        <v>0</v>
      </c>
      <c r="S5824" s="40" t="str">
        <f t="shared" si="544"/>
        <v/>
      </c>
    </row>
    <row r="5825" spans="1:19">
      <c r="A5825" s="33"/>
      <c r="B5825" s="34"/>
      <c r="C5825" s="33"/>
      <c r="D5825" s="33"/>
      <c r="E5825" s="33"/>
      <c r="F5825" s="42"/>
      <c r="G5825" s="42"/>
      <c r="I5825">
        <f t="shared" si="548"/>
        <v>0</v>
      </c>
      <c r="J5825">
        <f t="shared" si="549"/>
        <v>0</v>
      </c>
      <c r="L5825" s="107"/>
      <c r="M5825" s="110"/>
      <c r="N5825" s="109"/>
      <c r="P5825" s="38">
        <f t="shared" si="546"/>
        <v>0</v>
      </c>
      <c r="Q5825" s="105">
        <f t="shared" si="545"/>
        <v>0</v>
      </c>
      <c r="R5825" s="38">
        <f t="shared" si="547"/>
        <v>0</v>
      </c>
      <c r="S5825" s="40" t="str">
        <f t="shared" si="544"/>
        <v/>
      </c>
    </row>
    <row r="5826" spans="1:19">
      <c r="A5826" s="33"/>
      <c r="B5826" s="34"/>
      <c r="C5826" s="33"/>
      <c r="D5826" s="33"/>
      <c r="E5826" s="33"/>
      <c r="F5826" s="42"/>
      <c r="G5826" s="42"/>
      <c r="I5826">
        <f t="shared" si="548"/>
        <v>0</v>
      </c>
      <c r="J5826">
        <f t="shared" si="549"/>
        <v>0</v>
      </c>
      <c r="L5826" s="107"/>
      <c r="M5826" s="110"/>
      <c r="N5826" s="109"/>
      <c r="P5826" s="38">
        <f t="shared" si="546"/>
        <v>0</v>
      </c>
      <c r="Q5826" s="105">
        <f t="shared" si="545"/>
        <v>0</v>
      </c>
      <c r="R5826" s="38">
        <f t="shared" si="547"/>
        <v>0</v>
      </c>
      <c r="S5826" s="40" t="str">
        <f t="shared" si="544"/>
        <v/>
      </c>
    </row>
    <row r="5827" spans="1:19">
      <c r="A5827" s="33"/>
      <c r="B5827" s="34"/>
      <c r="C5827" s="33"/>
      <c r="D5827" s="33"/>
      <c r="E5827" s="33"/>
      <c r="F5827" s="42"/>
      <c r="G5827" s="42"/>
      <c r="I5827">
        <f t="shared" si="548"/>
        <v>0</v>
      </c>
      <c r="J5827">
        <f t="shared" si="549"/>
        <v>0</v>
      </c>
      <c r="L5827" s="107"/>
      <c r="M5827" s="110"/>
      <c r="N5827" s="109"/>
      <c r="P5827" s="38">
        <f t="shared" si="546"/>
        <v>0</v>
      </c>
      <c r="Q5827" s="105">
        <f t="shared" si="545"/>
        <v>0</v>
      </c>
      <c r="R5827" s="38">
        <f t="shared" si="547"/>
        <v>0</v>
      </c>
      <c r="S5827" s="40" t="str">
        <f t="shared" si="544"/>
        <v/>
      </c>
    </row>
    <row r="5828" spans="1:19">
      <c r="A5828" s="33"/>
      <c r="B5828" s="34"/>
      <c r="C5828" s="33"/>
      <c r="D5828" s="33"/>
      <c r="E5828" s="33"/>
      <c r="F5828" s="42"/>
      <c r="G5828" s="42"/>
      <c r="I5828">
        <f t="shared" si="548"/>
        <v>0</v>
      </c>
      <c r="J5828">
        <f t="shared" si="549"/>
        <v>0</v>
      </c>
      <c r="L5828" s="107"/>
      <c r="M5828" s="110"/>
      <c r="N5828" s="109"/>
      <c r="P5828" s="38">
        <f t="shared" si="546"/>
        <v>0</v>
      </c>
      <c r="Q5828" s="105">
        <f t="shared" si="545"/>
        <v>0</v>
      </c>
      <c r="R5828" s="38">
        <f t="shared" si="547"/>
        <v>0</v>
      </c>
      <c r="S5828" s="40" t="str">
        <f t="shared" si="544"/>
        <v/>
      </c>
    </row>
    <row r="5829" spans="1:19">
      <c r="A5829" s="33"/>
      <c r="B5829" s="34"/>
      <c r="C5829" s="33"/>
      <c r="D5829" s="33"/>
      <c r="E5829" s="33"/>
      <c r="F5829" s="42"/>
      <c r="G5829" s="42"/>
      <c r="I5829">
        <f t="shared" si="548"/>
        <v>0</v>
      </c>
      <c r="J5829">
        <f t="shared" si="549"/>
        <v>0</v>
      </c>
      <c r="L5829" s="107"/>
      <c r="M5829" s="110"/>
      <c r="N5829" s="109"/>
      <c r="P5829" s="38">
        <f t="shared" si="546"/>
        <v>0</v>
      </c>
      <c r="Q5829" s="105">
        <f t="shared" si="545"/>
        <v>0</v>
      </c>
      <c r="R5829" s="38">
        <f t="shared" si="547"/>
        <v>0</v>
      </c>
      <c r="S5829" s="40" t="str">
        <f t="shared" si="544"/>
        <v/>
      </c>
    </row>
    <row r="5830" spans="1:19">
      <c r="A5830" s="33"/>
      <c r="B5830" s="34"/>
      <c r="C5830" s="33"/>
      <c r="D5830" s="33"/>
      <c r="E5830" s="33"/>
      <c r="F5830" s="42"/>
      <c r="G5830" s="42"/>
      <c r="I5830">
        <f t="shared" si="548"/>
        <v>0</v>
      </c>
      <c r="J5830">
        <f t="shared" si="549"/>
        <v>0</v>
      </c>
      <c r="L5830" s="107"/>
      <c r="M5830" s="110"/>
      <c r="N5830" s="109"/>
      <c r="P5830" s="38">
        <f t="shared" si="546"/>
        <v>0</v>
      </c>
      <c r="Q5830" s="105">
        <f t="shared" si="545"/>
        <v>0</v>
      </c>
      <c r="R5830" s="38">
        <f t="shared" si="547"/>
        <v>0</v>
      </c>
      <c r="S5830" s="40" t="str">
        <f t="shared" si="544"/>
        <v/>
      </c>
    </row>
    <row r="5831" spans="1:19">
      <c r="A5831" s="33"/>
      <c r="B5831" s="34"/>
      <c r="C5831" s="33"/>
      <c r="D5831" s="33"/>
      <c r="E5831" s="33"/>
      <c r="F5831" s="42"/>
      <c r="G5831" s="42"/>
      <c r="I5831">
        <f t="shared" si="548"/>
        <v>0</v>
      </c>
      <c r="J5831">
        <f t="shared" si="549"/>
        <v>0</v>
      </c>
      <c r="L5831" s="107"/>
      <c r="M5831" s="110"/>
      <c r="N5831" s="109"/>
      <c r="P5831" s="38">
        <f t="shared" si="546"/>
        <v>0</v>
      </c>
      <c r="Q5831" s="105">
        <f t="shared" si="545"/>
        <v>0</v>
      </c>
      <c r="R5831" s="38">
        <f t="shared" si="547"/>
        <v>0</v>
      </c>
      <c r="S5831" s="40" t="str">
        <f t="shared" ref="S5831:S5894" si="550">IF(C5831=1,SUM(R5831:R5854)-SUM(P5831:P5854),"")</f>
        <v/>
      </c>
    </row>
    <row r="5832" spans="1:19">
      <c r="A5832" s="33"/>
      <c r="B5832" s="34"/>
      <c r="C5832" s="33"/>
      <c r="D5832" s="33"/>
      <c r="E5832" s="33"/>
      <c r="F5832" s="42"/>
      <c r="G5832" s="42"/>
      <c r="I5832">
        <f t="shared" si="548"/>
        <v>0</v>
      </c>
      <c r="J5832">
        <f t="shared" si="549"/>
        <v>0</v>
      </c>
      <c r="L5832" s="107"/>
      <c r="M5832" s="110"/>
      <c r="N5832" s="109"/>
      <c r="P5832" s="38">
        <f t="shared" si="546"/>
        <v>0</v>
      </c>
      <c r="Q5832" s="105">
        <f t="shared" ref="Q5832:Q5895" si="551">I5832*M5832/1000</f>
        <v>0</v>
      </c>
      <c r="R5832" s="38">
        <f t="shared" si="547"/>
        <v>0</v>
      </c>
      <c r="S5832" s="40" t="str">
        <f t="shared" si="550"/>
        <v/>
      </c>
    </row>
    <row r="5833" spans="1:19">
      <c r="A5833" s="33"/>
      <c r="B5833" s="34"/>
      <c r="C5833" s="33"/>
      <c r="D5833" s="33"/>
      <c r="E5833" s="33"/>
      <c r="F5833" s="42"/>
      <c r="G5833" s="42"/>
      <c r="I5833">
        <f t="shared" si="548"/>
        <v>0</v>
      </c>
      <c r="J5833">
        <f t="shared" si="549"/>
        <v>0</v>
      </c>
      <c r="L5833" s="107"/>
      <c r="M5833" s="110"/>
      <c r="N5833" s="109"/>
      <c r="P5833" s="38">
        <f t="shared" si="546"/>
        <v>0</v>
      </c>
      <c r="Q5833" s="105">
        <f t="shared" si="551"/>
        <v>0</v>
      </c>
      <c r="R5833" s="38">
        <f t="shared" si="547"/>
        <v>0</v>
      </c>
      <c r="S5833" s="40" t="str">
        <f t="shared" si="550"/>
        <v/>
      </c>
    </row>
    <row r="5834" spans="1:19">
      <c r="A5834" s="33"/>
      <c r="B5834" s="34"/>
      <c r="C5834" s="33"/>
      <c r="D5834" s="33"/>
      <c r="E5834" s="33"/>
      <c r="F5834" s="42"/>
      <c r="G5834" s="42"/>
      <c r="I5834">
        <f t="shared" si="548"/>
        <v>0</v>
      </c>
      <c r="J5834">
        <f t="shared" si="549"/>
        <v>0</v>
      </c>
      <c r="L5834" s="107"/>
      <c r="M5834" s="110"/>
      <c r="N5834" s="109"/>
      <c r="P5834" s="38">
        <f t="shared" si="546"/>
        <v>0</v>
      </c>
      <c r="Q5834" s="105">
        <f t="shared" si="551"/>
        <v>0</v>
      </c>
      <c r="R5834" s="38">
        <f t="shared" si="547"/>
        <v>0</v>
      </c>
      <c r="S5834" s="40" t="str">
        <f t="shared" si="550"/>
        <v/>
      </c>
    </row>
    <row r="5835" spans="1:19">
      <c r="A5835" s="33"/>
      <c r="B5835" s="34"/>
      <c r="C5835" s="33"/>
      <c r="D5835" s="33"/>
      <c r="E5835" s="33"/>
      <c r="F5835" s="42"/>
      <c r="G5835" s="42"/>
      <c r="I5835">
        <f t="shared" si="548"/>
        <v>0</v>
      </c>
      <c r="J5835">
        <f t="shared" si="549"/>
        <v>0</v>
      </c>
      <c r="L5835" s="107"/>
      <c r="M5835" s="110"/>
      <c r="N5835" s="109"/>
      <c r="P5835" s="38">
        <f t="shared" si="546"/>
        <v>0</v>
      </c>
      <c r="Q5835" s="105">
        <f t="shared" si="551"/>
        <v>0</v>
      </c>
      <c r="R5835" s="38">
        <f t="shared" si="547"/>
        <v>0</v>
      </c>
      <c r="S5835" s="40" t="str">
        <f t="shared" si="550"/>
        <v/>
      </c>
    </row>
    <row r="5836" spans="1:19">
      <c r="A5836" s="33"/>
      <c r="B5836" s="34"/>
      <c r="C5836" s="33"/>
      <c r="D5836" s="33"/>
      <c r="E5836" s="33"/>
      <c r="F5836" s="42"/>
      <c r="G5836" s="42"/>
      <c r="I5836">
        <f t="shared" si="548"/>
        <v>0</v>
      </c>
      <c r="J5836">
        <f t="shared" si="549"/>
        <v>0</v>
      </c>
      <c r="L5836" s="107"/>
      <c r="M5836" s="110"/>
      <c r="N5836" s="109"/>
      <c r="P5836" s="38">
        <f t="shared" si="546"/>
        <v>0</v>
      </c>
      <c r="Q5836" s="105">
        <f t="shared" si="551"/>
        <v>0</v>
      </c>
      <c r="R5836" s="38">
        <f t="shared" si="547"/>
        <v>0</v>
      </c>
      <c r="S5836" s="40" t="str">
        <f t="shared" si="550"/>
        <v/>
      </c>
    </row>
    <row r="5837" spans="1:19">
      <c r="A5837" s="33"/>
      <c r="B5837" s="34"/>
      <c r="C5837" s="33"/>
      <c r="D5837" s="33"/>
      <c r="E5837" s="33"/>
      <c r="F5837" s="42"/>
      <c r="G5837" s="42"/>
      <c r="I5837">
        <f t="shared" si="548"/>
        <v>0</v>
      </c>
      <c r="J5837">
        <f t="shared" si="549"/>
        <v>0</v>
      </c>
      <c r="L5837" s="107"/>
      <c r="M5837" s="110"/>
      <c r="N5837" s="109"/>
      <c r="P5837" s="38">
        <f t="shared" si="546"/>
        <v>0</v>
      </c>
      <c r="Q5837" s="105">
        <f t="shared" si="551"/>
        <v>0</v>
      </c>
      <c r="R5837" s="38">
        <f t="shared" si="547"/>
        <v>0</v>
      </c>
      <c r="S5837" s="40" t="str">
        <f t="shared" si="550"/>
        <v/>
      </c>
    </row>
    <row r="5838" spans="1:19">
      <c r="A5838" s="33"/>
      <c r="B5838" s="34"/>
      <c r="C5838" s="33"/>
      <c r="D5838" s="33"/>
      <c r="E5838" s="33"/>
      <c r="F5838" s="42"/>
      <c r="G5838" s="42"/>
      <c r="I5838">
        <f t="shared" si="548"/>
        <v>0</v>
      </c>
      <c r="J5838">
        <f t="shared" si="549"/>
        <v>0</v>
      </c>
      <c r="L5838" s="107"/>
      <c r="M5838" s="110"/>
      <c r="N5838" s="109"/>
      <c r="P5838" s="38">
        <f t="shared" si="546"/>
        <v>0</v>
      </c>
      <c r="Q5838" s="105">
        <f t="shared" si="551"/>
        <v>0</v>
      </c>
      <c r="R5838" s="38">
        <f t="shared" si="547"/>
        <v>0</v>
      </c>
      <c r="S5838" s="40" t="str">
        <f t="shared" si="550"/>
        <v/>
      </c>
    </row>
    <row r="5839" spans="1:19">
      <c r="A5839" s="33"/>
      <c r="B5839" s="34"/>
      <c r="C5839" s="33"/>
      <c r="D5839" s="33"/>
      <c r="E5839" s="33"/>
      <c r="F5839" s="42"/>
      <c r="G5839" s="42"/>
      <c r="I5839">
        <f t="shared" si="548"/>
        <v>0</v>
      </c>
      <c r="J5839">
        <f t="shared" si="549"/>
        <v>0</v>
      </c>
      <c r="L5839" s="107"/>
      <c r="M5839" s="110"/>
      <c r="N5839" s="109"/>
      <c r="P5839" s="38">
        <f t="shared" si="546"/>
        <v>0</v>
      </c>
      <c r="Q5839" s="105">
        <f t="shared" si="551"/>
        <v>0</v>
      </c>
      <c r="R5839" s="38">
        <f t="shared" si="547"/>
        <v>0</v>
      </c>
      <c r="S5839" s="40" t="str">
        <f t="shared" si="550"/>
        <v/>
      </c>
    </row>
    <row r="5840" spans="1:19">
      <c r="A5840" s="33"/>
      <c r="B5840" s="34"/>
      <c r="C5840" s="33"/>
      <c r="D5840" s="33"/>
      <c r="E5840" s="33"/>
      <c r="F5840" s="42"/>
      <c r="G5840" s="42"/>
      <c r="I5840">
        <f t="shared" si="548"/>
        <v>0</v>
      </c>
      <c r="J5840">
        <f t="shared" si="549"/>
        <v>0</v>
      </c>
      <c r="L5840" s="107"/>
      <c r="M5840" s="110"/>
      <c r="N5840" s="109"/>
      <c r="P5840" s="38">
        <f t="shared" si="546"/>
        <v>0</v>
      </c>
      <c r="Q5840" s="105">
        <f t="shared" si="551"/>
        <v>0</v>
      </c>
      <c r="R5840" s="38">
        <f t="shared" si="547"/>
        <v>0</v>
      </c>
      <c r="S5840" s="40" t="str">
        <f t="shared" si="550"/>
        <v/>
      </c>
    </row>
    <row r="5841" spans="1:19">
      <c r="A5841" s="33"/>
      <c r="B5841" s="34"/>
      <c r="C5841" s="33"/>
      <c r="D5841" s="33"/>
      <c r="E5841" s="33"/>
      <c r="F5841" s="42"/>
      <c r="G5841" s="42"/>
      <c r="I5841">
        <f t="shared" si="548"/>
        <v>0</v>
      </c>
      <c r="J5841">
        <f t="shared" si="549"/>
        <v>0</v>
      </c>
      <c r="L5841" s="107"/>
      <c r="M5841" s="110"/>
      <c r="N5841" s="109"/>
      <c r="P5841" s="38">
        <f t="shared" si="546"/>
        <v>0</v>
      </c>
      <c r="Q5841" s="105">
        <f t="shared" si="551"/>
        <v>0</v>
      </c>
      <c r="R5841" s="38">
        <f t="shared" si="547"/>
        <v>0</v>
      </c>
      <c r="S5841" s="40" t="str">
        <f t="shared" si="550"/>
        <v/>
      </c>
    </row>
    <row r="5842" spans="1:19">
      <c r="A5842" s="33"/>
      <c r="B5842" s="34"/>
      <c r="C5842" s="33"/>
      <c r="D5842" s="33"/>
      <c r="E5842" s="33"/>
      <c r="F5842" s="42"/>
      <c r="G5842" s="42"/>
      <c r="I5842">
        <f t="shared" si="548"/>
        <v>0</v>
      </c>
      <c r="J5842">
        <f t="shared" si="549"/>
        <v>0</v>
      </c>
      <c r="L5842" s="107"/>
      <c r="M5842" s="110"/>
      <c r="N5842" s="109"/>
      <c r="P5842" s="38">
        <f t="shared" si="546"/>
        <v>0</v>
      </c>
      <c r="Q5842" s="105">
        <f t="shared" si="551"/>
        <v>0</v>
      </c>
      <c r="R5842" s="38">
        <f t="shared" si="547"/>
        <v>0</v>
      </c>
      <c r="S5842" s="40" t="str">
        <f t="shared" si="550"/>
        <v/>
      </c>
    </row>
    <row r="5843" spans="1:19">
      <c r="A5843" s="33"/>
      <c r="B5843" s="34"/>
      <c r="C5843" s="33"/>
      <c r="D5843" s="33"/>
      <c r="E5843" s="33"/>
      <c r="F5843" s="42"/>
      <c r="G5843" s="42"/>
      <c r="I5843">
        <f t="shared" si="548"/>
        <v>0</v>
      </c>
      <c r="J5843">
        <f t="shared" si="549"/>
        <v>0</v>
      </c>
      <c r="L5843" s="107"/>
      <c r="M5843" s="110"/>
      <c r="N5843" s="109"/>
      <c r="P5843" s="38">
        <f t="shared" si="546"/>
        <v>0</v>
      </c>
      <c r="Q5843" s="105">
        <f t="shared" si="551"/>
        <v>0</v>
      </c>
      <c r="R5843" s="38">
        <f t="shared" si="547"/>
        <v>0</v>
      </c>
      <c r="S5843" s="40" t="str">
        <f t="shared" si="550"/>
        <v/>
      </c>
    </row>
    <row r="5844" spans="1:19">
      <c r="A5844" s="33"/>
      <c r="B5844" s="34"/>
      <c r="C5844" s="33"/>
      <c r="D5844" s="33"/>
      <c r="E5844" s="33"/>
      <c r="F5844" s="42"/>
      <c r="G5844" s="42"/>
      <c r="I5844">
        <f t="shared" si="548"/>
        <v>0</v>
      </c>
      <c r="J5844">
        <f t="shared" si="549"/>
        <v>0</v>
      </c>
      <c r="L5844" s="107"/>
      <c r="M5844" s="110"/>
      <c r="N5844" s="109"/>
      <c r="P5844" s="38">
        <f t="shared" si="546"/>
        <v>0</v>
      </c>
      <c r="Q5844" s="105">
        <f t="shared" si="551"/>
        <v>0</v>
      </c>
      <c r="R5844" s="38">
        <f t="shared" si="547"/>
        <v>0</v>
      </c>
      <c r="S5844" s="40" t="str">
        <f t="shared" si="550"/>
        <v/>
      </c>
    </row>
    <row r="5845" spans="1:19">
      <c r="A5845" s="33"/>
      <c r="B5845" s="34"/>
      <c r="C5845" s="33"/>
      <c r="D5845" s="33"/>
      <c r="E5845" s="33"/>
      <c r="F5845" s="42"/>
      <c r="G5845" s="42"/>
      <c r="I5845">
        <f t="shared" si="548"/>
        <v>0</v>
      </c>
      <c r="J5845">
        <f t="shared" si="549"/>
        <v>0</v>
      </c>
      <c r="L5845" s="107"/>
      <c r="M5845" s="110"/>
      <c r="N5845" s="109"/>
      <c r="P5845" s="38">
        <f t="shared" si="546"/>
        <v>0</v>
      </c>
      <c r="Q5845" s="105">
        <f t="shared" si="551"/>
        <v>0</v>
      </c>
      <c r="R5845" s="38">
        <f t="shared" si="547"/>
        <v>0</v>
      </c>
      <c r="S5845" s="40" t="str">
        <f t="shared" si="550"/>
        <v/>
      </c>
    </row>
    <row r="5846" spans="1:19">
      <c r="A5846" s="33"/>
      <c r="B5846" s="34"/>
      <c r="C5846" s="33"/>
      <c r="D5846" s="33"/>
      <c r="E5846" s="33"/>
      <c r="F5846" s="42"/>
      <c r="G5846" s="42"/>
      <c r="I5846">
        <f t="shared" si="548"/>
        <v>0</v>
      </c>
      <c r="J5846">
        <f t="shared" si="549"/>
        <v>0</v>
      </c>
      <c r="L5846" s="107"/>
      <c r="M5846" s="110"/>
      <c r="N5846" s="109"/>
      <c r="P5846" s="38">
        <f t="shared" si="546"/>
        <v>0</v>
      </c>
      <c r="Q5846" s="105">
        <f t="shared" si="551"/>
        <v>0</v>
      </c>
      <c r="R5846" s="38">
        <f t="shared" si="547"/>
        <v>0</v>
      </c>
      <c r="S5846" s="40" t="str">
        <f t="shared" si="550"/>
        <v/>
      </c>
    </row>
    <row r="5847" spans="1:19">
      <c r="A5847" s="33"/>
      <c r="B5847" s="34"/>
      <c r="C5847" s="33"/>
      <c r="D5847" s="33"/>
      <c r="E5847" s="33"/>
      <c r="F5847" s="42"/>
      <c r="G5847" s="42"/>
      <c r="I5847">
        <f t="shared" si="548"/>
        <v>0</v>
      </c>
      <c r="J5847">
        <f t="shared" si="549"/>
        <v>0</v>
      </c>
      <c r="L5847" s="107"/>
      <c r="M5847" s="110"/>
      <c r="N5847" s="109"/>
      <c r="P5847" s="38">
        <f t="shared" si="546"/>
        <v>0</v>
      </c>
      <c r="Q5847" s="105">
        <f t="shared" si="551"/>
        <v>0</v>
      </c>
      <c r="R5847" s="38">
        <f t="shared" si="547"/>
        <v>0</v>
      </c>
      <c r="S5847" s="40" t="str">
        <f t="shared" si="550"/>
        <v/>
      </c>
    </row>
    <row r="5848" spans="1:19">
      <c r="A5848" s="33"/>
      <c r="B5848" s="34"/>
      <c r="C5848" s="33"/>
      <c r="D5848" s="33"/>
      <c r="E5848" s="33"/>
      <c r="F5848" s="42"/>
      <c r="G5848" s="42"/>
      <c r="I5848">
        <f t="shared" si="548"/>
        <v>0</v>
      </c>
      <c r="J5848">
        <f t="shared" si="549"/>
        <v>0</v>
      </c>
      <c r="L5848" s="107"/>
      <c r="M5848" s="110"/>
      <c r="N5848" s="109"/>
      <c r="P5848" s="38">
        <f t="shared" si="546"/>
        <v>0</v>
      </c>
      <c r="Q5848" s="105">
        <f t="shared" si="551"/>
        <v>0</v>
      </c>
      <c r="R5848" s="38">
        <f t="shared" si="547"/>
        <v>0</v>
      </c>
      <c r="S5848" s="40" t="str">
        <f t="shared" si="550"/>
        <v/>
      </c>
    </row>
    <row r="5849" spans="1:19">
      <c r="A5849" s="33"/>
      <c r="B5849" s="34"/>
      <c r="C5849" s="33"/>
      <c r="D5849" s="33"/>
      <c r="E5849" s="33"/>
      <c r="F5849" s="42"/>
      <c r="G5849" s="42"/>
      <c r="I5849">
        <f t="shared" si="548"/>
        <v>0</v>
      </c>
      <c r="J5849">
        <f t="shared" si="549"/>
        <v>0</v>
      </c>
      <c r="L5849" s="107"/>
      <c r="M5849" s="110"/>
      <c r="N5849" s="109"/>
      <c r="P5849" s="38">
        <f t="shared" si="546"/>
        <v>0</v>
      </c>
      <c r="Q5849" s="105">
        <f t="shared" si="551"/>
        <v>0</v>
      </c>
      <c r="R5849" s="38">
        <f t="shared" si="547"/>
        <v>0</v>
      </c>
      <c r="S5849" s="40" t="str">
        <f t="shared" si="550"/>
        <v/>
      </c>
    </row>
    <row r="5850" spans="1:19">
      <c r="A5850" s="33"/>
      <c r="B5850" s="34"/>
      <c r="C5850" s="33"/>
      <c r="D5850" s="33"/>
      <c r="E5850" s="33"/>
      <c r="F5850" s="42"/>
      <c r="G5850" s="42"/>
      <c r="I5850">
        <f t="shared" si="548"/>
        <v>0</v>
      </c>
      <c r="J5850">
        <f t="shared" si="549"/>
        <v>0</v>
      </c>
      <c r="L5850" s="107"/>
      <c r="M5850" s="110"/>
      <c r="N5850" s="109"/>
      <c r="P5850" s="38">
        <f t="shared" si="546"/>
        <v>0</v>
      </c>
      <c r="Q5850" s="105">
        <f t="shared" si="551"/>
        <v>0</v>
      </c>
      <c r="R5850" s="38">
        <f t="shared" si="547"/>
        <v>0</v>
      </c>
      <c r="S5850" s="40" t="str">
        <f t="shared" si="550"/>
        <v/>
      </c>
    </row>
    <row r="5851" spans="1:19">
      <c r="A5851" s="33"/>
      <c r="B5851" s="34"/>
      <c r="C5851" s="33"/>
      <c r="D5851" s="33"/>
      <c r="E5851" s="33"/>
      <c r="F5851" s="42"/>
      <c r="G5851" s="42"/>
      <c r="I5851">
        <f t="shared" si="548"/>
        <v>0</v>
      </c>
      <c r="J5851">
        <f t="shared" si="549"/>
        <v>0</v>
      </c>
      <c r="L5851" s="107"/>
      <c r="M5851" s="110"/>
      <c r="N5851" s="109"/>
      <c r="P5851" s="38">
        <f t="shared" si="546"/>
        <v>0</v>
      </c>
      <c r="Q5851" s="105">
        <f t="shared" si="551"/>
        <v>0</v>
      </c>
      <c r="R5851" s="38">
        <f t="shared" si="547"/>
        <v>0</v>
      </c>
      <c r="S5851" s="40" t="str">
        <f t="shared" si="550"/>
        <v/>
      </c>
    </row>
    <row r="5852" spans="1:19">
      <c r="A5852" s="33"/>
      <c r="B5852" s="34"/>
      <c r="C5852" s="33"/>
      <c r="D5852" s="33"/>
      <c r="E5852" s="33"/>
      <c r="F5852" s="42"/>
      <c r="G5852" s="42"/>
      <c r="I5852">
        <f t="shared" si="548"/>
        <v>0</v>
      </c>
      <c r="J5852">
        <f t="shared" si="549"/>
        <v>0</v>
      </c>
      <c r="L5852" s="107"/>
      <c r="M5852" s="110"/>
      <c r="N5852" s="109"/>
      <c r="P5852" s="38">
        <f t="shared" si="546"/>
        <v>0</v>
      </c>
      <c r="Q5852" s="105">
        <f t="shared" si="551"/>
        <v>0</v>
      </c>
      <c r="R5852" s="38">
        <f t="shared" si="547"/>
        <v>0</v>
      </c>
      <c r="S5852" s="40" t="str">
        <f t="shared" si="550"/>
        <v/>
      </c>
    </row>
    <row r="5853" spans="1:19">
      <c r="A5853" s="33"/>
      <c r="B5853" s="34"/>
      <c r="C5853" s="33"/>
      <c r="D5853" s="33"/>
      <c r="E5853" s="33"/>
      <c r="F5853" s="42"/>
      <c r="G5853" s="42"/>
      <c r="I5853">
        <f t="shared" si="548"/>
        <v>0</v>
      </c>
      <c r="J5853">
        <f t="shared" si="549"/>
        <v>0</v>
      </c>
      <c r="L5853" s="107"/>
      <c r="M5853" s="110"/>
      <c r="N5853" s="109"/>
      <c r="P5853" s="38">
        <f t="shared" si="546"/>
        <v>0</v>
      </c>
      <c r="Q5853" s="105">
        <f t="shared" si="551"/>
        <v>0</v>
      </c>
      <c r="R5853" s="38">
        <f t="shared" si="547"/>
        <v>0</v>
      </c>
      <c r="S5853" s="40" t="str">
        <f t="shared" si="550"/>
        <v/>
      </c>
    </row>
    <row r="5854" spans="1:19">
      <c r="A5854" s="33"/>
      <c r="B5854" s="34"/>
      <c r="C5854" s="33"/>
      <c r="D5854" s="33"/>
      <c r="E5854" s="33"/>
      <c r="F5854" s="42"/>
      <c r="G5854" s="42"/>
      <c r="I5854">
        <f t="shared" si="548"/>
        <v>0</v>
      </c>
      <c r="J5854">
        <f t="shared" si="549"/>
        <v>0</v>
      </c>
      <c r="L5854" s="107"/>
      <c r="M5854" s="110"/>
      <c r="N5854" s="109"/>
      <c r="P5854" s="38">
        <f t="shared" si="546"/>
        <v>0</v>
      </c>
      <c r="Q5854" s="105">
        <f t="shared" si="551"/>
        <v>0</v>
      </c>
      <c r="R5854" s="38">
        <f t="shared" si="547"/>
        <v>0</v>
      </c>
      <c r="S5854" s="40" t="str">
        <f t="shared" si="550"/>
        <v/>
      </c>
    </row>
    <row r="5855" spans="1:19">
      <c r="A5855" s="33"/>
      <c r="B5855" s="34"/>
      <c r="C5855" s="33"/>
      <c r="D5855" s="33"/>
      <c r="E5855" s="33"/>
      <c r="F5855" s="42"/>
      <c r="G5855" s="42"/>
      <c r="I5855">
        <f t="shared" si="548"/>
        <v>0</v>
      </c>
      <c r="J5855">
        <f t="shared" si="549"/>
        <v>0</v>
      </c>
      <c r="L5855" s="107"/>
      <c r="M5855" s="110"/>
      <c r="N5855" s="109"/>
      <c r="P5855" s="38">
        <f t="shared" si="546"/>
        <v>0</v>
      </c>
      <c r="Q5855" s="105">
        <f t="shared" si="551"/>
        <v>0</v>
      </c>
      <c r="R5855" s="38">
        <f t="shared" si="547"/>
        <v>0</v>
      </c>
      <c r="S5855" s="40" t="str">
        <f t="shared" si="550"/>
        <v/>
      </c>
    </row>
    <row r="5856" spans="1:19">
      <c r="A5856" s="33"/>
      <c r="B5856" s="34"/>
      <c r="C5856" s="33"/>
      <c r="D5856" s="33"/>
      <c r="E5856" s="33"/>
      <c r="F5856" s="42"/>
      <c r="G5856" s="42"/>
      <c r="I5856">
        <f t="shared" si="548"/>
        <v>0</v>
      </c>
      <c r="J5856">
        <f t="shared" si="549"/>
        <v>0</v>
      </c>
      <c r="L5856" s="107"/>
      <c r="M5856" s="110"/>
      <c r="N5856" s="109"/>
      <c r="P5856" s="38">
        <f t="shared" si="546"/>
        <v>0</v>
      </c>
      <c r="Q5856" s="105">
        <f t="shared" si="551"/>
        <v>0</v>
      </c>
      <c r="R5856" s="38">
        <f t="shared" si="547"/>
        <v>0</v>
      </c>
      <c r="S5856" s="40" t="str">
        <f t="shared" si="550"/>
        <v/>
      </c>
    </row>
    <row r="5857" spans="1:19">
      <c r="A5857" s="33"/>
      <c r="B5857" s="34"/>
      <c r="C5857" s="33"/>
      <c r="D5857" s="33"/>
      <c r="E5857" s="33"/>
      <c r="F5857" s="42"/>
      <c r="G5857" s="42"/>
      <c r="I5857">
        <f t="shared" si="548"/>
        <v>0</v>
      </c>
      <c r="J5857">
        <f t="shared" si="549"/>
        <v>0</v>
      </c>
      <c r="L5857" s="107"/>
      <c r="M5857" s="110"/>
      <c r="N5857" s="109"/>
      <c r="P5857" s="38">
        <f t="shared" si="546"/>
        <v>0</v>
      </c>
      <c r="Q5857" s="105">
        <f t="shared" si="551"/>
        <v>0</v>
      </c>
      <c r="R5857" s="38">
        <f t="shared" si="547"/>
        <v>0</v>
      </c>
      <c r="S5857" s="40" t="str">
        <f t="shared" si="550"/>
        <v/>
      </c>
    </row>
    <row r="5858" spans="1:19">
      <c r="A5858" s="33"/>
      <c r="B5858" s="34"/>
      <c r="C5858" s="33"/>
      <c r="D5858" s="33"/>
      <c r="E5858" s="33"/>
      <c r="F5858" s="42"/>
      <c r="G5858" s="42"/>
      <c r="I5858">
        <f t="shared" si="548"/>
        <v>0</v>
      </c>
      <c r="J5858">
        <f t="shared" si="549"/>
        <v>0</v>
      </c>
      <c r="L5858" s="107"/>
      <c r="M5858" s="110"/>
      <c r="N5858" s="109"/>
      <c r="P5858" s="38">
        <f t="shared" si="546"/>
        <v>0</v>
      </c>
      <c r="Q5858" s="105">
        <f t="shared" si="551"/>
        <v>0</v>
      </c>
      <c r="R5858" s="38">
        <f t="shared" si="547"/>
        <v>0</v>
      </c>
      <c r="S5858" s="40" t="str">
        <f t="shared" si="550"/>
        <v/>
      </c>
    </row>
    <row r="5859" spans="1:19">
      <c r="A5859" s="33"/>
      <c r="B5859" s="34"/>
      <c r="C5859" s="33"/>
      <c r="D5859" s="33"/>
      <c r="E5859" s="33"/>
      <c r="F5859" s="42"/>
      <c r="G5859" s="42"/>
      <c r="I5859">
        <f t="shared" si="548"/>
        <v>0</v>
      </c>
      <c r="J5859">
        <f t="shared" si="549"/>
        <v>0</v>
      </c>
      <c r="L5859" s="107"/>
      <c r="M5859" s="110"/>
      <c r="N5859" s="109"/>
      <c r="P5859" s="38">
        <f t="shared" si="546"/>
        <v>0</v>
      </c>
      <c r="Q5859" s="105">
        <f t="shared" si="551"/>
        <v>0</v>
      </c>
      <c r="R5859" s="38">
        <f t="shared" si="547"/>
        <v>0</v>
      </c>
      <c r="S5859" s="40" t="str">
        <f t="shared" si="550"/>
        <v/>
      </c>
    </row>
    <row r="5860" spans="1:19">
      <c r="A5860" s="33"/>
      <c r="B5860" s="34"/>
      <c r="C5860" s="33"/>
      <c r="D5860" s="33"/>
      <c r="E5860" s="33"/>
      <c r="F5860" s="42"/>
      <c r="G5860" s="42"/>
      <c r="I5860">
        <f t="shared" si="548"/>
        <v>0</v>
      </c>
      <c r="J5860">
        <f t="shared" si="549"/>
        <v>0</v>
      </c>
      <c r="L5860" s="107"/>
      <c r="M5860" s="110"/>
      <c r="N5860" s="109"/>
      <c r="P5860" s="38">
        <f t="shared" si="546"/>
        <v>0</v>
      </c>
      <c r="Q5860" s="105">
        <f t="shared" si="551"/>
        <v>0</v>
      </c>
      <c r="R5860" s="38">
        <f t="shared" si="547"/>
        <v>0</v>
      </c>
      <c r="S5860" s="40" t="str">
        <f t="shared" si="550"/>
        <v/>
      </c>
    </row>
    <row r="5861" spans="1:19">
      <c r="A5861" s="33"/>
      <c r="B5861" s="34"/>
      <c r="C5861" s="33"/>
      <c r="D5861" s="33"/>
      <c r="E5861" s="33"/>
      <c r="F5861" s="42"/>
      <c r="G5861" s="42"/>
      <c r="I5861">
        <f t="shared" si="548"/>
        <v>0</v>
      </c>
      <c r="J5861">
        <f t="shared" si="549"/>
        <v>0</v>
      </c>
      <c r="L5861" s="107"/>
      <c r="M5861" s="110"/>
      <c r="N5861" s="109"/>
      <c r="P5861" s="38">
        <f t="shared" si="546"/>
        <v>0</v>
      </c>
      <c r="Q5861" s="105">
        <f t="shared" si="551"/>
        <v>0</v>
      </c>
      <c r="R5861" s="38">
        <f t="shared" si="547"/>
        <v>0</v>
      </c>
      <c r="S5861" s="40" t="str">
        <f t="shared" si="550"/>
        <v/>
      </c>
    </row>
    <row r="5862" spans="1:19">
      <c r="A5862" s="33"/>
      <c r="B5862" s="34"/>
      <c r="C5862" s="33"/>
      <c r="D5862" s="33"/>
      <c r="E5862" s="33"/>
      <c r="F5862" s="42"/>
      <c r="G5862" s="42"/>
      <c r="I5862">
        <f t="shared" si="548"/>
        <v>0</v>
      </c>
      <c r="J5862">
        <f t="shared" si="549"/>
        <v>0</v>
      </c>
      <c r="L5862" s="107"/>
      <c r="M5862" s="110"/>
      <c r="N5862" s="109"/>
      <c r="P5862" s="38">
        <f t="shared" si="546"/>
        <v>0</v>
      </c>
      <c r="Q5862" s="105">
        <f t="shared" si="551"/>
        <v>0</v>
      </c>
      <c r="R5862" s="38">
        <f t="shared" si="547"/>
        <v>0</v>
      </c>
      <c r="S5862" s="40" t="str">
        <f t="shared" si="550"/>
        <v/>
      </c>
    </row>
    <row r="5863" spans="1:19">
      <c r="A5863" s="33"/>
      <c r="B5863" s="34"/>
      <c r="C5863" s="33"/>
      <c r="D5863" s="33"/>
      <c r="E5863" s="33"/>
      <c r="F5863" s="42"/>
      <c r="G5863" s="42"/>
      <c r="I5863">
        <f t="shared" si="548"/>
        <v>0</v>
      </c>
      <c r="J5863">
        <f t="shared" si="549"/>
        <v>0</v>
      </c>
      <c r="L5863" s="107"/>
      <c r="M5863" s="110"/>
      <c r="N5863" s="109"/>
      <c r="P5863" s="38">
        <f t="shared" si="546"/>
        <v>0</v>
      </c>
      <c r="Q5863" s="105">
        <f t="shared" si="551"/>
        <v>0</v>
      </c>
      <c r="R5863" s="38">
        <f t="shared" si="547"/>
        <v>0</v>
      </c>
      <c r="S5863" s="40" t="str">
        <f t="shared" si="550"/>
        <v/>
      </c>
    </row>
    <row r="5864" spans="1:19">
      <c r="A5864" s="33"/>
      <c r="B5864" s="34"/>
      <c r="C5864" s="33"/>
      <c r="D5864" s="33"/>
      <c r="E5864" s="33"/>
      <c r="F5864" s="42"/>
      <c r="G5864" s="42"/>
      <c r="I5864">
        <f t="shared" si="548"/>
        <v>0</v>
      </c>
      <c r="J5864">
        <f t="shared" si="549"/>
        <v>0</v>
      </c>
      <c r="L5864" s="107"/>
      <c r="M5864" s="110"/>
      <c r="N5864" s="109"/>
      <c r="P5864" s="38">
        <f t="shared" si="546"/>
        <v>0</v>
      </c>
      <c r="Q5864" s="105">
        <f t="shared" si="551"/>
        <v>0</v>
      </c>
      <c r="R5864" s="38">
        <f t="shared" si="547"/>
        <v>0</v>
      </c>
      <c r="S5864" s="40" t="str">
        <f t="shared" si="550"/>
        <v/>
      </c>
    </row>
    <row r="5865" spans="1:19">
      <c r="A5865" s="33"/>
      <c r="B5865" s="34"/>
      <c r="C5865" s="33"/>
      <c r="D5865" s="33"/>
      <c r="E5865" s="33"/>
      <c r="F5865" s="42"/>
      <c r="G5865" s="42"/>
      <c r="I5865">
        <f t="shared" si="548"/>
        <v>0</v>
      </c>
      <c r="J5865">
        <f t="shared" si="549"/>
        <v>0</v>
      </c>
      <c r="L5865" s="107"/>
      <c r="M5865" s="110"/>
      <c r="N5865" s="109"/>
      <c r="P5865" s="38">
        <f t="shared" si="546"/>
        <v>0</v>
      </c>
      <c r="Q5865" s="105">
        <f t="shared" si="551"/>
        <v>0</v>
      </c>
      <c r="R5865" s="38">
        <f t="shared" si="547"/>
        <v>0</v>
      </c>
      <c r="S5865" s="40" t="str">
        <f t="shared" si="550"/>
        <v/>
      </c>
    </row>
    <row r="5866" spans="1:19">
      <c r="A5866" s="33"/>
      <c r="B5866" s="34"/>
      <c r="C5866" s="33"/>
      <c r="D5866" s="33"/>
      <c r="E5866" s="33"/>
      <c r="F5866" s="42"/>
      <c r="G5866" s="42"/>
      <c r="I5866">
        <f t="shared" si="548"/>
        <v>0</v>
      </c>
      <c r="J5866">
        <f t="shared" si="549"/>
        <v>0</v>
      </c>
      <c r="L5866" s="107"/>
      <c r="M5866" s="110"/>
      <c r="N5866" s="109"/>
      <c r="P5866" s="38">
        <f t="shared" si="546"/>
        <v>0</v>
      </c>
      <c r="Q5866" s="105">
        <f t="shared" si="551"/>
        <v>0</v>
      </c>
      <c r="R5866" s="38">
        <f t="shared" si="547"/>
        <v>0</v>
      </c>
      <c r="S5866" s="40" t="str">
        <f t="shared" si="550"/>
        <v/>
      </c>
    </row>
    <row r="5867" spans="1:19">
      <c r="A5867" s="33"/>
      <c r="B5867" s="34"/>
      <c r="C5867" s="33"/>
      <c r="D5867" s="33"/>
      <c r="E5867" s="33"/>
      <c r="F5867" s="42"/>
      <c r="G5867" s="42"/>
      <c r="I5867">
        <f t="shared" si="548"/>
        <v>0</v>
      </c>
      <c r="J5867">
        <f t="shared" si="549"/>
        <v>0</v>
      </c>
      <c r="L5867" s="107"/>
      <c r="M5867" s="110"/>
      <c r="N5867" s="109"/>
      <c r="P5867" s="38">
        <f t="shared" si="546"/>
        <v>0</v>
      </c>
      <c r="Q5867" s="105">
        <f t="shared" si="551"/>
        <v>0</v>
      </c>
      <c r="R5867" s="38">
        <f t="shared" si="547"/>
        <v>0</v>
      </c>
      <c r="S5867" s="40" t="str">
        <f t="shared" si="550"/>
        <v/>
      </c>
    </row>
    <row r="5868" spans="1:19">
      <c r="A5868" s="33"/>
      <c r="B5868" s="34"/>
      <c r="C5868" s="33"/>
      <c r="D5868" s="33"/>
      <c r="E5868" s="33"/>
      <c r="F5868" s="42"/>
      <c r="G5868" s="42"/>
      <c r="I5868">
        <f t="shared" si="548"/>
        <v>0</v>
      </c>
      <c r="J5868">
        <f t="shared" si="549"/>
        <v>0</v>
      </c>
      <c r="L5868" s="107"/>
      <c r="M5868" s="110"/>
      <c r="N5868" s="109"/>
      <c r="P5868" s="38">
        <f t="shared" si="546"/>
        <v>0</v>
      </c>
      <c r="Q5868" s="105">
        <f t="shared" si="551"/>
        <v>0</v>
      </c>
      <c r="R5868" s="38">
        <f t="shared" si="547"/>
        <v>0</v>
      </c>
      <c r="S5868" s="40" t="str">
        <f t="shared" si="550"/>
        <v/>
      </c>
    </row>
    <row r="5869" spans="1:19">
      <c r="A5869" s="33"/>
      <c r="B5869" s="34"/>
      <c r="C5869" s="33"/>
      <c r="D5869" s="33"/>
      <c r="E5869" s="33"/>
      <c r="F5869" s="42"/>
      <c r="G5869" s="42"/>
      <c r="I5869">
        <f t="shared" si="548"/>
        <v>0</v>
      </c>
      <c r="J5869">
        <f t="shared" si="549"/>
        <v>0</v>
      </c>
      <c r="L5869" s="107"/>
      <c r="M5869" s="110"/>
      <c r="N5869" s="109"/>
      <c r="P5869" s="38">
        <f t="shared" si="546"/>
        <v>0</v>
      </c>
      <c r="Q5869" s="105">
        <f t="shared" si="551"/>
        <v>0</v>
      </c>
      <c r="R5869" s="38">
        <f t="shared" si="547"/>
        <v>0</v>
      </c>
      <c r="S5869" s="40" t="str">
        <f t="shared" si="550"/>
        <v/>
      </c>
    </row>
    <row r="5870" spans="1:19">
      <c r="A5870" s="33"/>
      <c r="B5870" s="34"/>
      <c r="C5870" s="33"/>
      <c r="D5870" s="33"/>
      <c r="E5870" s="33"/>
      <c r="F5870" s="42"/>
      <c r="G5870" s="42"/>
      <c r="I5870">
        <f t="shared" si="548"/>
        <v>0</v>
      </c>
      <c r="J5870">
        <f t="shared" si="549"/>
        <v>0</v>
      </c>
      <c r="L5870" s="107"/>
      <c r="M5870" s="110"/>
      <c r="N5870" s="109"/>
      <c r="P5870" s="38">
        <f t="shared" si="546"/>
        <v>0</v>
      </c>
      <c r="Q5870" s="105">
        <f t="shared" si="551"/>
        <v>0</v>
      </c>
      <c r="R5870" s="38">
        <f t="shared" si="547"/>
        <v>0</v>
      </c>
      <c r="S5870" s="40" t="str">
        <f t="shared" si="550"/>
        <v/>
      </c>
    </row>
    <row r="5871" spans="1:19">
      <c r="A5871" s="33"/>
      <c r="B5871" s="34"/>
      <c r="C5871" s="33"/>
      <c r="D5871" s="33"/>
      <c r="E5871" s="33"/>
      <c r="F5871" s="42"/>
      <c r="G5871" s="42"/>
      <c r="I5871">
        <f t="shared" si="548"/>
        <v>0</v>
      </c>
      <c r="J5871">
        <f t="shared" si="549"/>
        <v>0</v>
      </c>
      <c r="L5871" s="107"/>
      <c r="M5871" s="110"/>
      <c r="N5871" s="109"/>
      <c r="P5871" s="38">
        <f t="shared" si="546"/>
        <v>0</v>
      </c>
      <c r="Q5871" s="105">
        <f t="shared" si="551"/>
        <v>0</v>
      </c>
      <c r="R5871" s="38">
        <f t="shared" si="547"/>
        <v>0</v>
      </c>
      <c r="S5871" s="40" t="str">
        <f t="shared" si="550"/>
        <v/>
      </c>
    </row>
    <row r="5872" spans="1:19">
      <c r="A5872" s="33"/>
      <c r="B5872" s="34"/>
      <c r="C5872" s="33"/>
      <c r="D5872" s="33"/>
      <c r="E5872" s="33"/>
      <c r="F5872" s="42"/>
      <c r="G5872" s="42"/>
      <c r="I5872">
        <f t="shared" si="548"/>
        <v>0</v>
      </c>
      <c r="J5872">
        <f t="shared" si="549"/>
        <v>0</v>
      </c>
      <c r="L5872" s="107"/>
      <c r="M5872" s="110"/>
      <c r="N5872" s="109"/>
      <c r="P5872" s="38">
        <f t="shared" si="546"/>
        <v>0</v>
      </c>
      <c r="Q5872" s="105">
        <f t="shared" si="551"/>
        <v>0</v>
      </c>
      <c r="R5872" s="38">
        <f t="shared" si="547"/>
        <v>0</v>
      </c>
      <c r="S5872" s="40" t="str">
        <f t="shared" si="550"/>
        <v/>
      </c>
    </row>
    <row r="5873" spans="1:19">
      <c r="A5873" s="33"/>
      <c r="B5873" s="34"/>
      <c r="C5873" s="33"/>
      <c r="D5873" s="33"/>
      <c r="E5873" s="33"/>
      <c r="F5873" s="42"/>
      <c r="G5873" s="42"/>
      <c r="I5873">
        <f t="shared" si="548"/>
        <v>0</v>
      </c>
      <c r="J5873">
        <f t="shared" si="549"/>
        <v>0</v>
      </c>
      <c r="L5873" s="107"/>
      <c r="M5873" s="110"/>
      <c r="N5873" s="109"/>
      <c r="P5873" s="38">
        <f t="shared" si="546"/>
        <v>0</v>
      </c>
      <c r="Q5873" s="105">
        <f t="shared" si="551"/>
        <v>0</v>
      </c>
      <c r="R5873" s="38">
        <f t="shared" si="547"/>
        <v>0</v>
      </c>
      <c r="S5873" s="40" t="str">
        <f t="shared" si="550"/>
        <v/>
      </c>
    </row>
    <row r="5874" spans="1:19">
      <c r="A5874" s="33"/>
      <c r="B5874" s="34"/>
      <c r="C5874" s="33"/>
      <c r="D5874" s="33"/>
      <c r="E5874" s="33"/>
      <c r="F5874" s="42"/>
      <c r="G5874" s="42"/>
      <c r="I5874">
        <f t="shared" si="548"/>
        <v>0</v>
      </c>
      <c r="J5874">
        <f t="shared" si="549"/>
        <v>0</v>
      </c>
      <c r="L5874" s="107"/>
      <c r="M5874" s="110"/>
      <c r="N5874" s="109"/>
      <c r="P5874" s="38">
        <f t="shared" si="546"/>
        <v>0</v>
      </c>
      <c r="Q5874" s="105">
        <f t="shared" si="551"/>
        <v>0</v>
      </c>
      <c r="R5874" s="38">
        <f t="shared" si="547"/>
        <v>0</v>
      </c>
      <c r="S5874" s="40" t="str">
        <f t="shared" si="550"/>
        <v/>
      </c>
    </row>
    <row r="5875" spans="1:19">
      <c r="A5875" s="33"/>
      <c r="B5875" s="34"/>
      <c r="C5875" s="33"/>
      <c r="D5875" s="33"/>
      <c r="E5875" s="33"/>
      <c r="F5875" s="42"/>
      <c r="G5875" s="42"/>
      <c r="I5875">
        <f t="shared" si="548"/>
        <v>0</v>
      </c>
      <c r="J5875">
        <f t="shared" si="549"/>
        <v>0</v>
      </c>
      <c r="L5875" s="107"/>
      <c r="M5875" s="110"/>
      <c r="N5875" s="109"/>
      <c r="P5875" s="38">
        <f t="shared" si="546"/>
        <v>0</v>
      </c>
      <c r="Q5875" s="105">
        <f t="shared" si="551"/>
        <v>0</v>
      </c>
      <c r="R5875" s="38">
        <f t="shared" si="547"/>
        <v>0</v>
      </c>
      <c r="S5875" s="40" t="str">
        <f t="shared" si="550"/>
        <v/>
      </c>
    </row>
    <row r="5876" spans="1:19">
      <c r="A5876" s="33"/>
      <c r="B5876" s="34"/>
      <c r="C5876" s="33"/>
      <c r="D5876" s="33"/>
      <c r="E5876" s="33"/>
      <c r="F5876" s="42"/>
      <c r="G5876" s="42"/>
      <c r="I5876">
        <f t="shared" si="548"/>
        <v>0</v>
      </c>
      <c r="J5876">
        <f t="shared" si="549"/>
        <v>0</v>
      </c>
      <c r="L5876" s="107"/>
      <c r="M5876" s="110"/>
      <c r="N5876" s="109"/>
      <c r="P5876" s="38">
        <f t="shared" si="546"/>
        <v>0</v>
      </c>
      <c r="Q5876" s="105">
        <f t="shared" si="551"/>
        <v>0</v>
      </c>
      <c r="R5876" s="38">
        <f t="shared" si="547"/>
        <v>0</v>
      </c>
      <c r="S5876" s="40" t="str">
        <f t="shared" si="550"/>
        <v/>
      </c>
    </row>
    <row r="5877" spans="1:19">
      <c r="A5877" s="33"/>
      <c r="B5877" s="34"/>
      <c r="C5877" s="33"/>
      <c r="D5877" s="33"/>
      <c r="E5877" s="33"/>
      <c r="F5877" s="42"/>
      <c r="G5877" s="42"/>
      <c r="I5877">
        <f t="shared" si="548"/>
        <v>0</v>
      </c>
      <c r="J5877">
        <f t="shared" si="549"/>
        <v>0</v>
      </c>
      <c r="L5877" s="107"/>
      <c r="M5877" s="110"/>
      <c r="N5877" s="109"/>
      <c r="P5877" s="38">
        <f t="shared" si="546"/>
        <v>0</v>
      </c>
      <c r="Q5877" s="105">
        <f t="shared" si="551"/>
        <v>0</v>
      </c>
      <c r="R5877" s="38">
        <f t="shared" si="547"/>
        <v>0</v>
      </c>
      <c r="S5877" s="40" t="str">
        <f t="shared" si="550"/>
        <v/>
      </c>
    </row>
    <row r="5878" spans="1:19">
      <c r="A5878" s="33"/>
      <c r="B5878" s="34"/>
      <c r="C5878" s="33"/>
      <c r="D5878" s="33"/>
      <c r="E5878" s="33"/>
      <c r="F5878" s="42"/>
      <c r="G5878" s="42"/>
      <c r="I5878">
        <f t="shared" si="548"/>
        <v>0</v>
      </c>
      <c r="J5878">
        <f t="shared" si="549"/>
        <v>0</v>
      </c>
      <c r="L5878" s="107"/>
      <c r="M5878" s="110"/>
      <c r="N5878" s="109"/>
      <c r="P5878" s="38">
        <f t="shared" si="546"/>
        <v>0</v>
      </c>
      <c r="Q5878" s="105">
        <f t="shared" si="551"/>
        <v>0</v>
      </c>
      <c r="R5878" s="38">
        <f t="shared" si="547"/>
        <v>0</v>
      </c>
      <c r="S5878" s="40" t="str">
        <f t="shared" si="550"/>
        <v/>
      </c>
    </row>
    <row r="5879" spans="1:19">
      <c r="A5879" s="33"/>
      <c r="B5879" s="34"/>
      <c r="C5879" s="33"/>
      <c r="D5879" s="33"/>
      <c r="E5879" s="33"/>
      <c r="F5879" s="42"/>
      <c r="G5879" s="42"/>
      <c r="I5879">
        <f t="shared" si="548"/>
        <v>0</v>
      </c>
      <c r="J5879">
        <f t="shared" si="549"/>
        <v>0</v>
      </c>
      <c r="L5879" s="107"/>
      <c r="M5879" s="110"/>
      <c r="N5879" s="109"/>
      <c r="P5879" s="38">
        <f t="shared" ref="P5879:P5942" si="552">I5879*L5879/1000</f>
        <v>0</v>
      </c>
      <c r="Q5879" s="105">
        <f t="shared" si="551"/>
        <v>0</v>
      </c>
      <c r="R5879" s="38">
        <f t="shared" ref="R5879:R5942" si="553">J5879*N5879/1000</f>
        <v>0</v>
      </c>
      <c r="S5879" s="40" t="str">
        <f t="shared" si="550"/>
        <v/>
      </c>
    </row>
    <row r="5880" spans="1:19">
      <c r="A5880" s="33"/>
      <c r="B5880" s="34"/>
      <c r="C5880" s="33"/>
      <c r="D5880" s="33"/>
      <c r="E5880" s="33"/>
      <c r="F5880" s="42"/>
      <c r="G5880" s="42"/>
      <c r="I5880">
        <f t="shared" ref="I5880:I5943" si="554">IF(OR(E5880="R",E5880="E"),D5880,IF(D5880&gt;=E5880,D5880-E5880,0))</f>
        <v>0</v>
      </c>
      <c r="J5880">
        <f t="shared" ref="J5880:J5943" si="555">IF(OR(E5880="R",E5880="E"),0,IF(E5880&gt;D5880,E5880-D5880,0))</f>
        <v>0</v>
      </c>
      <c r="L5880" s="107"/>
      <c r="M5880" s="110"/>
      <c r="N5880" s="109"/>
      <c r="P5880" s="38">
        <f t="shared" si="552"/>
        <v>0</v>
      </c>
      <c r="Q5880" s="105">
        <f t="shared" si="551"/>
        <v>0</v>
      </c>
      <c r="R5880" s="38">
        <f t="shared" si="553"/>
        <v>0</v>
      </c>
      <c r="S5880" s="40" t="str">
        <f t="shared" si="550"/>
        <v/>
      </c>
    </row>
    <row r="5881" spans="1:19">
      <c r="A5881" s="33"/>
      <c r="B5881" s="34"/>
      <c r="C5881" s="33"/>
      <c r="D5881" s="33"/>
      <c r="E5881" s="33"/>
      <c r="F5881" s="42"/>
      <c r="G5881" s="42"/>
      <c r="I5881">
        <f t="shared" si="554"/>
        <v>0</v>
      </c>
      <c r="J5881">
        <f t="shared" si="555"/>
        <v>0</v>
      </c>
      <c r="L5881" s="107"/>
      <c r="M5881" s="110"/>
      <c r="N5881" s="109"/>
      <c r="P5881" s="38">
        <f t="shared" si="552"/>
        <v>0</v>
      </c>
      <c r="Q5881" s="105">
        <f t="shared" si="551"/>
        <v>0</v>
      </c>
      <c r="R5881" s="38">
        <f t="shared" si="553"/>
        <v>0</v>
      </c>
      <c r="S5881" s="40" t="str">
        <f t="shared" si="550"/>
        <v/>
      </c>
    </row>
    <row r="5882" spans="1:19">
      <c r="A5882" s="33"/>
      <c r="B5882" s="34"/>
      <c r="C5882" s="33"/>
      <c r="D5882" s="33"/>
      <c r="E5882" s="33"/>
      <c r="F5882" s="42"/>
      <c r="G5882" s="42"/>
      <c r="I5882">
        <f t="shared" si="554"/>
        <v>0</v>
      </c>
      <c r="J5882">
        <f t="shared" si="555"/>
        <v>0</v>
      </c>
      <c r="L5882" s="107"/>
      <c r="M5882" s="110"/>
      <c r="N5882" s="109"/>
      <c r="P5882" s="38">
        <f t="shared" si="552"/>
        <v>0</v>
      </c>
      <c r="Q5882" s="105">
        <f t="shared" si="551"/>
        <v>0</v>
      </c>
      <c r="R5882" s="38">
        <f t="shared" si="553"/>
        <v>0</v>
      </c>
      <c r="S5882" s="40" t="str">
        <f t="shared" si="550"/>
        <v/>
      </c>
    </row>
    <row r="5883" spans="1:19">
      <c r="A5883" s="33"/>
      <c r="B5883" s="34"/>
      <c r="C5883" s="33"/>
      <c r="D5883" s="33"/>
      <c r="E5883" s="33"/>
      <c r="F5883" s="42"/>
      <c r="G5883" s="42"/>
      <c r="I5883">
        <f t="shared" si="554"/>
        <v>0</v>
      </c>
      <c r="J5883">
        <f t="shared" si="555"/>
        <v>0</v>
      </c>
      <c r="L5883" s="107"/>
      <c r="M5883" s="110"/>
      <c r="N5883" s="109"/>
      <c r="P5883" s="38">
        <f t="shared" si="552"/>
        <v>0</v>
      </c>
      <c r="Q5883" s="105">
        <f t="shared" si="551"/>
        <v>0</v>
      </c>
      <c r="R5883" s="38">
        <f t="shared" si="553"/>
        <v>0</v>
      </c>
      <c r="S5883" s="40" t="str">
        <f t="shared" si="550"/>
        <v/>
      </c>
    </row>
    <row r="5884" spans="1:19">
      <c r="A5884" s="33"/>
      <c r="B5884" s="34"/>
      <c r="C5884" s="33"/>
      <c r="D5884" s="33"/>
      <c r="E5884" s="33"/>
      <c r="F5884" s="42"/>
      <c r="G5884" s="42"/>
      <c r="I5884">
        <f t="shared" si="554"/>
        <v>0</v>
      </c>
      <c r="J5884">
        <f t="shared" si="555"/>
        <v>0</v>
      </c>
      <c r="L5884" s="107"/>
      <c r="M5884" s="110"/>
      <c r="N5884" s="109"/>
      <c r="P5884" s="38">
        <f t="shared" si="552"/>
        <v>0</v>
      </c>
      <c r="Q5884" s="105">
        <f t="shared" si="551"/>
        <v>0</v>
      </c>
      <c r="R5884" s="38">
        <f t="shared" si="553"/>
        <v>0</v>
      </c>
      <c r="S5884" s="40" t="str">
        <f t="shared" si="550"/>
        <v/>
      </c>
    </row>
    <row r="5885" spans="1:19">
      <c r="A5885" s="33"/>
      <c r="B5885" s="34"/>
      <c r="C5885" s="33"/>
      <c r="D5885" s="33"/>
      <c r="E5885" s="33"/>
      <c r="F5885" s="42"/>
      <c r="G5885" s="42"/>
      <c r="I5885">
        <f t="shared" si="554"/>
        <v>0</v>
      </c>
      <c r="J5885">
        <f t="shared" si="555"/>
        <v>0</v>
      </c>
      <c r="L5885" s="107"/>
      <c r="M5885" s="110"/>
      <c r="N5885" s="109"/>
      <c r="P5885" s="38">
        <f t="shared" si="552"/>
        <v>0</v>
      </c>
      <c r="Q5885" s="105">
        <f t="shared" si="551"/>
        <v>0</v>
      </c>
      <c r="R5885" s="38">
        <f t="shared" si="553"/>
        <v>0</v>
      </c>
      <c r="S5885" s="40" t="str">
        <f t="shared" si="550"/>
        <v/>
      </c>
    </row>
    <row r="5886" spans="1:19">
      <c r="A5886" s="33"/>
      <c r="B5886" s="34"/>
      <c r="C5886" s="33"/>
      <c r="D5886" s="33"/>
      <c r="E5886" s="33"/>
      <c r="F5886" s="42"/>
      <c r="G5886" s="42"/>
      <c r="I5886">
        <f t="shared" si="554"/>
        <v>0</v>
      </c>
      <c r="J5886">
        <f t="shared" si="555"/>
        <v>0</v>
      </c>
      <c r="L5886" s="107"/>
      <c r="M5886" s="110"/>
      <c r="N5886" s="109"/>
      <c r="P5886" s="38">
        <f t="shared" si="552"/>
        <v>0</v>
      </c>
      <c r="Q5886" s="105">
        <f t="shared" si="551"/>
        <v>0</v>
      </c>
      <c r="R5886" s="38">
        <f t="shared" si="553"/>
        <v>0</v>
      </c>
      <c r="S5886" s="40" t="str">
        <f t="shared" si="550"/>
        <v/>
      </c>
    </row>
    <row r="5887" spans="1:19">
      <c r="A5887" s="33"/>
      <c r="B5887" s="34"/>
      <c r="C5887" s="33"/>
      <c r="D5887" s="33"/>
      <c r="E5887" s="33"/>
      <c r="F5887" s="42"/>
      <c r="G5887" s="42"/>
      <c r="I5887">
        <f t="shared" si="554"/>
        <v>0</v>
      </c>
      <c r="J5887">
        <f t="shared" si="555"/>
        <v>0</v>
      </c>
      <c r="L5887" s="107"/>
      <c r="M5887" s="110"/>
      <c r="N5887" s="109"/>
      <c r="P5887" s="38">
        <f t="shared" si="552"/>
        <v>0</v>
      </c>
      <c r="Q5887" s="105">
        <f t="shared" si="551"/>
        <v>0</v>
      </c>
      <c r="R5887" s="38">
        <f t="shared" si="553"/>
        <v>0</v>
      </c>
      <c r="S5887" s="40" t="str">
        <f t="shared" si="550"/>
        <v/>
      </c>
    </row>
    <row r="5888" spans="1:19">
      <c r="A5888" s="33"/>
      <c r="B5888" s="34"/>
      <c r="C5888" s="33"/>
      <c r="D5888" s="33"/>
      <c r="E5888" s="33"/>
      <c r="F5888" s="42"/>
      <c r="G5888" s="42"/>
      <c r="I5888">
        <f t="shared" si="554"/>
        <v>0</v>
      </c>
      <c r="J5888">
        <f t="shared" si="555"/>
        <v>0</v>
      </c>
      <c r="L5888" s="107"/>
      <c r="M5888" s="110"/>
      <c r="N5888" s="109"/>
      <c r="P5888" s="38">
        <f t="shared" si="552"/>
        <v>0</v>
      </c>
      <c r="Q5888" s="105">
        <f t="shared" si="551"/>
        <v>0</v>
      </c>
      <c r="R5888" s="38">
        <f t="shared" si="553"/>
        <v>0</v>
      </c>
      <c r="S5888" s="40" t="str">
        <f t="shared" si="550"/>
        <v/>
      </c>
    </row>
    <row r="5889" spans="1:19">
      <c r="A5889" s="33"/>
      <c r="B5889" s="34"/>
      <c r="C5889" s="33"/>
      <c r="D5889" s="33"/>
      <c r="E5889" s="33"/>
      <c r="F5889" s="42"/>
      <c r="G5889" s="42"/>
      <c r="I5889">
        <f t="shared" si="554"/>
        <v>0</v>
      </c>
      <c r="J5889">
        <f t="shared" si="555"/>
        <v>0</v>
      </c>
      <c r="L5889" s="107"/>
      <c r="M5889" s="110"/>
      <c r="N5889" s="109"/>
      <c r="P5889" s="38">
        <f t="shared" si="552"/>
        <v>0</v>
      </c>
      <c r="Q5889" s="105">
        <f t="shared" si="551"/>
        <v>0</v>
      </c>
      <c r="R5889" s="38">
        <f t="shared" si="553"/>
        <v>0</v>
      </c>
      <c r="S5889" s="40" t="str">
        <f t="shared" si="550"/>
        <v/>
      </c>
    </row>
    <row r="5890" spans="1:19">
      <c r="A5890" s="33"/>
      <c r="B5890" s="34"/>
      <c r="C5890" s="33"/>
      <c r="D5890" s="33"/>
      <c r="E5890" s="33"/>
      <c r="F5890" s="42"/>
      <c r="G5890" s="42"/>
      <c r="I5890">
        <f t="shared" si="554"/>
        <v>0</v>
      </c>
      <c r="J5890">
        <f t="shared" si="555"/>
        <v>0</v>
      </c>
      <c r="L5890" s="107"/>
      <c r="M5890" s="110"/>
      <c r="N5890" s="109"/>
      <c r="P5890" s="38">
        <f t="shared" si="552"/>
        <v>0</v>
      </c>
      <c r="Q5890" s="105">
        <f t="shared" si="551"/>
        <v>0</v>
      </c>
      <c r="R5890" s="38">
        <f t="shared" si="553"/>
        <v>0</v>
      </c>
      <c r="S5890" s="40" t="str">
        <f t="shared" si="550"/>
        <v/>
      </c>
    </row>
    <row r="5891" spans="1:19">
      <c r="A5891" s="33"/>
      <c r="B5891" s="34"/>
      <c r="C5891" s="33"/>
      <c r="D5891" s="33"/>
      <c r="E5891" s="33"/>
      <c r="F5891" s="42"/>
      <c r="G5891" s="42"/>
      <c r="I5891">
        <f t="shared" si="554"/>
        <v>0</v>
      </c>
      <c r="J5891">
        <f t="shared" si="555"/>
        <v>0</v>
      </c>
      <c r="L5891" s="107"/>
      <c r="M5891" s="110"/>
      <c r="N5891" s="109"/>
      <c r="P5891" s="38">
        <f t="shared" si="552"/>
        <v>0</v>
      </c>
      <c r="Q5891" s="105">
        <f t="shared" si="551"/>
        <v>0</v>
      </c>
      <c r="R5891" s="38">
        <f t="shared" si="553"/>
        <v>0</v>
      </c>
      <c r="S5891" s="40" t="str">
        <f t="shared" si="550"/>
        <v/>
      </c>
    </row>
    <row r="5892" spans="1:19">
      <c r="A5892" s="33"/>
      <c r="B5892" s="34"/>
      <c r="C5892" s="33"/>
      <c r="D5892" s="33"/>
      <c r="E5892" s="33"/>
      <c r="F5892" s="42"/>
      <c r="G5892" s="42"/>
      <c r="I5892">
        <f t="shared" si="554"/>
        <v>0</v>
      </c>
      <c r="J5892">
        <f t="shared" si="555"/>
        <v>0</v>
      </c>
      <c r="L5892" s="107"/>
      <c r="M5892" s="110"/>
      <c r="N5892" s="109"/>
      <c r="P5892" s="38">
        <f t="shared" si="552"/>
        <v>0</v>
      </c>
      <c r="Q5892" s="105">
        <f t="shared" si="551"/>
        <v>0</v>
      </c>
      <c r="R5892" s="38">
        <f t="shared" si="553"/>
        <v>0</v>
      </c>
      <c r="S5892" s="40" t="str">
        <f t="shared" si="550"/>
        <v/>
      </c>
    </row>
    <row r="5893" spans="1:19">
      <c r="A5893" s="33"/>
      <c r="B5893" s="34"/>
      <c r="C5893" s="33"/>
      <c r="D5893" s="33"/>
      <c r="E5893" s="33"/>
      <c r="F5893" s="42"/>
      <c r="G5893" s="42"/>
      <c r="I5893">
        <f t="shared" si="554"/>
        <v>0</v>
      </c>
      <c r="J5893">
        <f t="shared" si="555"/>
        <v>0</v>
      </c>
      <c r="L5893" s="107"/>
      <c r="M5893" s="110"/>
      <c r="N5893" s="109"/>
      <c r="P5893" s="38">
        <f t="shared" si="552"/>
        <v>0</v>
      </c>
      <c r="Q5893" s="105">
        <f t="shared" si="551"/>
        <v>0</v>
      </c>
      <c r="R5893" s="38">
        <f t="shared" si="553"/>
        <v>0</v>
      </c>
      <c r="S5893" s="40" t="str">
        <f t="shared" si="550"/>
        <v/>
      </c>
    </row>
    <row r="5894" spans="1:19">
      <c r="A5894" s="33"/>
      <c r="B5894" s="34"/>
      <c r="C5894" s="33"/>
      <c r="D5894" s="33"/>
      <c r="E5894" s="33"/>
      <c r="F5894" s="42"/>
      <c r="G5894" s="42"/>
      <c r="I5894">
        <f t="shared" si="554"/>
        <v>0</v>
      </c>
      <c r="J5894">
        <f t="shared" si="555"/>
        <v>0</v>
      </c>
      <c r="L5894" s="107"/>
      <c r="M5894" s="110"/>
      <c r="N5894" s="109"/>
      <c r="P5894" s="38">
        <f t="shared" si="552"/>
        <v>0</v>
      </c>
      <c r="Q5894" s="105">
        <f t="shared" si="551"/>
        <v>0</v>
      </c>
      <c r="R5894" s="38">
        <f t="shared" si="553"/>
        <v>0</v>
      </c>
      <c r="S5894" s="40" t="str">
        <f t="shared" si="550"/>
        <v/>
      </c>
    </row>
    <row r="5895" spans="1:19">
      <c r="A5895" s="33"/>
      <c r="B5895" s="34"/>
      <c r="C5895" s="33"/>
      <c r="D5895" s="33"/>
      <c r="E5895" s="33"/>
      <c r="F5895" s="42"/>
      <c r="G5895" s="42"/>
      <c r="I5895">
        <f t="shared" si="554"/>
        <v>0</v>
      </c>
      <c r="J5895">
        <f t="shared" si="555"/>
        <v>0</v>
      </c>
      <c r="L5895" s="107"/>
      <c r="M5895" s="110"/>
      <c r="N5895" s="109"/>
      <c r="P5895" s="38">
        <f t="shared" si="552"/>
        <v>0</v>
      </c>
      <c r="Q5895" s="105">
        <f t="shared" si="551"/>
        <v>0</v>
      </c>
      <c r="R5895" s="38">
        <f t="shared" si="553"/>
        <v>0</v>
      </c>
      <c r="S5895" s="40" t="str">
        <f t="shared" ref="S5895:S5958" si="556">IF(C5895=1,SUM(R5895:R5918)-SUM(P5895:P5918),"")</f>
        <v/>
      </c>
    </row>
    <row r="5896" spans="1:19">
      <c r="A5896" s="33"/>
      <c r="B5896" s="34"/>
      <c r="C5896" s="33"/>
      <c r="D5896" s="33"/>
      <c r="E5896" s="33"/>
      <c r="F5896" s="42"/>
      <c r="G5896" s="42"/>
      <c r="I5896">
        <f t="shared" si="554"/>
        <v>0</v>
      </c>
      <c r="J5896">
        <f t="shared" si="555"/>
        <v>0</v>
      </c>
      <c r="L5896" s="107"/>
      <c r="M5896" s="110"/>
      <c r="N5896" s="109"/>
      <c r="P5896" s="38">
        <f t="shared" si="552"/>
        <v>0</v>
      </c>
      <c r="Q5896" s="105">
        <f t="shared" ref="Q5896:Q5959" si="557">I5896*M5896/1000</f>
        <v>0</v>
      </c>
      <c r="R5896" s="38">
        <f t="shared" si="553"/>
        <v>0</v>
      </c>
      <c r="S5896" s="40" t="str">
        <f t="shared" si="556"/>
        <v/>
      </c>
    </row>
    <row r="5897" spans="1:19">
      <c r="A5897" s="33"/>
      <c r="B5897" s="34"/>
      <c r="C5897" s="33"/>
      <c r="D5897" s="33"/>
      <c r="E5897" s="33"/>
      <c r="F5897" s="42"/>
      <c r="G5897" s="42"/>
      <c r="I5897">
        <f t="shared" si="554"/>
        <v>0</v>
      </c>
      <c r="J5897">
        <f t="shared" si="555"/>
        <v>0</v>
      </c>
      <c r="L5897" s="107"/>
      <c r="M5897" s="110"/>
      <c r="N5897" s="109"/>
      <c r="P5897" s="38">
        <f t="shared" si="552"/>
        <v>0</v>
      </c>
      <c r="Q5897" s="105">
        <f t="shared" si="557"/>
        <v>0</v>
      </c>
      <c r="R5897" s="38">
        <f t="shared" si="553"/>
        <v>0</v>
      </c>
      <c r="S5897" s="40" t="str">
        <f t="shared" si="556"/>
        <v/>
      </c>
    </row>
    <row r="5898" spans="1:19">
      <c r="A5898" s="33"/>
      <c r="B5898" s="34"/>
      <c r="C5898" s="33"/>
      <c r="D5898" s="33"/>
      <c r="E5898" s="33"/>
      <c r="F5898" s="42"/>
      <c r="G5898" s="42"/>
      <c r="I5898">
        <f t="shared" si="554"/>
        <v>0</v>
      </c>
      <c r="J5898">
        <f t="shared" si="555"/>
        <v>0</v>
      </c>
      <c r="L5898" s="107"/>
      <c r="M5898" s="110"/>
      <c r="N5898" s="109"/>
      <c r="P5898" s="38">
        <f t="shared" si="552"/>
        <v>0</v>
      </c>
      <c r="Q5898" s="105">
        <f t="shared" si="557"/>
        <v>0</v>
      </c>
      <c r="R5898" s="38">
        <f t="shared" si="553"/>
        <v>0</v>
      </c>
      <c r="S5898" s="40" t="str">
        <f t="shared" si="556"/>
        <v/>
      </c>
    </row>
    <row r="5899" spans="1:19">
      <c r="A5899" s="33"/>
      <c r="B5899" s="34"/>
      <c r="C5899" s="33"/>
      <c r="D5899" s="33"/>
      <c r="E5899" s="33"/>
      <c r="F5899" s="42"/>
      <c r="G5899" s="42"/>
      <c r="I5899">
        <f t="shared" si="554"/>
        <v>0</v>
      </c>
      <c r="J5899">
        <f t="shared" si="555"/>
        <v>0</v>
      </c>
      <c r="L5899" s="107"/>
      <c r="M5899" s="110"/>
      <c r="N5899" s="109"/>
      <c r="P5899" s="38">
        <f t="shared" si="552"/>
        <v>0</v>
      </c>
      <c r="Q5899" s="105">
        <f t="shared" si="557"/>
        <v>0</v>
      </c>
      <c r="R5899" s="38">
        <f t="shared" si="553"/>
        <v>0</v>
      </c>
      <c r="S5899" s="40" t="str">
        <f t="shared" si="556"/>
        <v/>
      </c>
    </row>
    <row r="5900" spans="1:19">
      <c r="A5900" s="33"/>
      <c r="B5900" s="34"/>
      <c r="C5900" s="33"/>
      <c r="D5900" s="33"/>
      <c r="E5900" s="33"/>
      <c r="F5900" s="42"/>
      <c r="G5900" s="42"/>
      <c r="I5900">
        <f t="shared" si="554"/>
        <v>0</v>
      </c>
      <c r="J5900">
        <f t="shared" si="555"/>
        <v>0</v>
      </c>
      <c r="L5900" s="107"/>
      <c r="M5900" s="110"/>
      <c r="N5900" s="109"/>
      <c r="P5900" s="38">
        <f t="shared" si="552"/>
        <v>0</v>
      </c>
      <c r="Q5900" s="105">
        <f t="shared" si="557"/>
        <v>0</v>
      </c>
      <c r="R5900" s="38">
        <f t="shared" si="553"/>
        <v>0</v>
      </c>
      <c r="S5900" s="40" t="str">
        <f t="shared" si="556"/>
        <v/>
      </c>
    </row>
    <row r="5901" spans="1:19">
      <c r="A5901" s="33"/>
      <c r="B5901" s="34"/>
      <c r="C5901" s="33"/>
      <c r="D5901" s="33"/>
      <c r="E5901" s="33"/>
      <c r="F5901" s="42"/>
      <c r="G5901" s="42"/>
      <c r="I5901">
        <f t="shared" si="554"/>
        <v>0</v>
      </c>
      <c r="J5901">
        <f t="shared" si="555"/>
        <v>0</v>
      </c>
      <c r="L5901" s="107"/>
      <c r="M5901" s="110"/>
      <c r="N5901" s="109"/>
      <c r="P5901" s="38">
        <f t="shared" si="552"/>
        <v>0</v>
      </c>
      <c r="Q5901" s="105">
        <f t="shared" si="557"/>
        <v>0</v>
      </c>
      <c r="R5901" s="38">
        <f t="shared" si="553"/>
        <v>0</v>
      </c>
      <c r="S5901" s="40" t="str">
        <f t="shared" si="556"/>
        <v/>
      </c>
    </row>
    <row r="5902" spans="1:19">
      <c r="A5902" s="33"/>
      <c r="B5902" s="34"/>
      <c r="C5902" s="33"/>
      <c r="D5902" s="33"/>
      <c r="E5902" s="33"/>
      <c r="F5902" s="42"/>
      <c r="G5902" s="42"/>
      <c r="I5902">
        <f t="shared" si="554"/>
        <v>0</v>
      </c>
      <c r="J5902">
        <f t="shared" si="555"/>
        <v>0</v>
      </c>
      <c r="L5902" s="107"/>
      <c r="M5902" s="110"/>
      <c r="N5902" s="109"/>
      <c r="P5902" s="38">
        <f t="shared" si="552"/>
        <v>0</v>
      </c>
      <c r="Q5902" s="105">
        <f t="shared" si="557"/>
        <v>0</v>
      </c>
      <c r="R5902" s="38">
        <f t="shared" si="553"/>
        <v>0</v>
      </c>
      <c r="S5902" s="40" t="str">
        <f t="shared" si="556"/>
        <v/>
      </c>
    </row>
    <row r="5903" spans="1:19">
      <c r="A5903" s="33"/>
      <c r="B5903" s="34"/>
      <c r="C5903" s="33"/>
      <c r="D5903" s="33"/>
      <c r="E5903" s="33"/>
      <c r="F5903" s="42"/>
      <c r="G5903" s="42"/>
      <c r="I5903">
        <f t="shared" si="554"/>
        <v>0</v>
      </c>
      <c r="J5903">
        <f t="shared" si="555"/>
        <v>0</v>
      </c>
      <c r="L5903" s="107"/>
      <c r="M5903" s="110"/>
      <c r="N5903" s="109"/>
      <c r="P5903" s="38">
        <f t="shared" si="552"/>
        <v>0</v>
      </c>
      <c r="Q5903" s="105">
        <f t="shared" si="557"/>
        <v>0</v>
      </c>
      <c r="R5903" s="38">
        <f t="shared" si="553"/>
        <v>0</v>
      </c>
      <c r="S5903" s="40" t="str">
        <f t="shared" si="556"/>
        <v/>
      </c>
    </row>
    <row r="5904" spans="1:19">
      <c r="A5904" s="33"/>
      <c r="B5904" s="34"/>
      <c r="C5904" s="33"/>
      <c r="D5904" s="33"/>
      <c r="E5904" s="33"/>
      <c r="F5904" s="42"/>
      <c r="G5904" s="42"/>
      <c r="I5904">
        <f t="shared" si="554"/>
        <v>0</v>
      </c>
      <c r="J5904">
        <f t="shared" si="555"/>
        <v>0</v>
      </c>
      <c r="L5904" s="107"/>
      <c r="M5904" s="110"/>
      <c r="N5904" s="109"/>
      <c r="P5904" s="38">
        <f t="shared" si="552"/>
        <v>0</v>
      </c>
      <c r="Q5904" s="105">
        <f t="shared" si="557"/>
        <v>0</v>
      </c>
      <c r="R5904" s="38">
        <f t="shared" si="553"/>
        <v>0</v>
      </c>
      <c r="S5904" s="40" t="str">
        <f t="shared" si="556"/>
        <v/>
      </c>
    </row>
    <row r="5905" spans="1:19">
      <c r="A5905" s="33"/>
      <c r="B5905" s="34"/>
      <c r="C5905" s="33"/>
      <c r="D5905" s="33"/>
      <c r="E5905" s="33"/>
      <c r="F5905" s="42"/>
      <c r="G5905" s="42"/>
      <c r="I5905">
        <f t="shared" si="554"/>
        <v>0</v>
      </c>
      <c r="J5905">
        <f t="shared" si="555"/>
        <v>0</v>
      </c>
      <c r="L5905" s="107"/>
      <c r="M5905" s="110"/>
      <c r="N5905" s="109"/>
      <c r="P5905" s="38">
        <f t="shared" si="552"/>
        <v>0</v>
      </c>
      <c r="Q5905" s="105">
        <f t="shared" si="557"/>
        <v>0</v>
      </c>
      <c r="R5905" s="38">
        <f t="shared" si="553"/>
        <v>0</v>
      </c>
      <c r="S5905" s="40" t="str">
        <f t="shared" si="556"/>
        <v/>
      </c>
    </row>
    <row r="5906" spans="1:19">
      <c r="A5906" s="33"/>
      <c r="B5906" s="34"/>
      <c r="C5906" s="33"/>
      <c r="D5906" s="33"/>
      <c r="E5906" s="33"/>
      <c r="F5906" s="42"/>
      <c r="G5906" s="42"/>
      <c r="I5906">
        <f t="shared" si="554"/>
        <v>0</v>
      </c>
      <c r="J5906">
        <f t="shared" si="555"/>
        <v>0</v>
      </c>
      <c r="L5906" s="107"/>
      <c r="M5906" s="110"/>
      <c r="N5906" s="109"/>
      <c r="P5906" s="38">
        <f t="shared" si="552"/>
        <v>0</v>
      </c>
      <c r="Q5906" s="105">
        <f t="shared" si="557"/>
        <v>0</v>
      </c>
      <c r="R5906" s="38">
        <f t="shared" si="553"/>
        <v>0</v>
      </c>
      <c r="S5906" s="40" t="str">
        <f t="shared" si="556"/>
        <v/>
      </c>
    </row>
    <row r="5907" spans="1:19">
      <c r="A5907" s="33"/>
      <c r="B5907" s="34"/>
      <c r="C5907" s="33"/>
      <c r="D5907" s="33"/>
      <c r="E5907" s="33"/>
      <c r="F5907" s="42"/>
      <c r="G5907" s="42"/>
      <c r="I5907">
        <f t="shared" si="554"/>
        <v>0</v>
      </c>
      <c r="J5907">
        <f t="shared" si="555"/>
        <v>0</v>
      </c>
      <c r="L5907" s="107"/>
      <c r="M5907" s="110"/>
      <c r="N5907" s="109"/>
      <c r="P5907" s="38">
        <f t="shared" si="552"/>
        <v>0</v>
      </c>
      <c r="Q5907" s="105">
        <f t="shared" si="557"/>
        <v>0</v>
      </c>
      <c r="R5907" s="38">
        <f t="shared" si="553"/>
        <v>0</v>
      </c>
      <c r="S5907" s="40" t="str">
        <f t="shared" si="556"/>
        <v/>
      </c>
    </row>
    <row r="5908" spans="1:19">
      <c r="A5908" s="33"/>
      <c r="B5908" s="34"/>
      <c r="C5908" s="33"/>
      <c r="D5908" s="33"/>
      <c r="E5908" s="33"/>
      <c r="F5908" s="42"/>
      <c r="G5908" s="42"/>
      <c r="I5908">
        <f t="shared" si="554"/>
        <v>0</v>
      </c>
      <c r="J5908">
        <f t="shared" si="555"/>
        <v>0</v>
      </c>
      <c r="L5908" s="107"/>
      <c r="M5908" s="110"/>
      <c r="N5908" s="109"/>
      <c r="P5908" s="38">
        <f t="shared" si="552"/>
        <v>0</v>
      </c>
      <c r="Q5908" s="105">
        <f t="shared" si="557"/>
        <v>0</v>
      </c>
      <c r="R5908" s="38">
        <f t="shared" si="553"/>
        <v>0</v>
      </c>
      <c r="S5908" s="40" t="str">
        <f t="shared" si="556"/>
        <v/>
      </c>
    </row>
    <row r="5909" spans="1:19">
      <c r="A5909" s="33"/>
      <c r="B5909" s="34"/>
      <c r="C5909" s="33"/>
      <c r="D5909" s="33"/>
      <c r="E5909" s="33"/>
      <c r="F5909" s="42"/>
      <c r="G5909" s="42"/>
      <c r="I5909">
        <f t="shared" si="554"/>
        <v>0</v>
      </c>
      <c r="J5909">
        <f t="shared" si="555"/>
        <v>0</v>
      </c>
      <c r="L5909" s="107"/>
      <c r="M5909" s="110"/>
      <c r="N5909" s="109"/>
      <c r="P5909" s="38">
        <f t="shared" si="552"/>
        <v>0</v>
      </c>
      <c r="Q5909" s="105">
        <f t="shared" si="557"/>
        <v>0</v>
      </c>
      <c r="R5909" s="38">
        <f t="shared" si="553"/>
        <v>0</v>
      </c>
      <c r="S5909" s="40" t="str">
        <f t="shared" si="556"/>
        <v/>
      </c>
    </row>
    <row r="5910" spans="1:19">
      <c r="A5910" s="33"/>
      <c r="B5910" s="34"/>
      <c r="C5910" s="33"/>
      <c r="D5910" s="33"/>
      <c r="E5910" s="33"/>
      <c r="F5910" s="42"/>
      <c r="G5910" s="42"/>
      <c r="I5910">
        <f t="shared" si="554"/>
        <v>0</v>
      </c>
      <c r="J5910">
        <f t="shared" si="555"/>
        <v>0</v>
      </c>
      <c r="L5910" s="107"/>
      <c r="M5910" s="110"/>
      <c r="N5910" s="109"/>
      <c r="P5910" s="38">
        <f t="shared" si="552"/>
        <v>0</v>
      </c>
      <c r="Q5910" s="105">
        <f t="shared" si="557"/>
        <v>0</v>
      </c>
      <c r="R5910" s="38">
        <f t="shared" si="553"/>
        <v>0</v>
      </c>
      <c r="S5910" s="40" t="str">
        <f t="shared" si="556"/>
        <v/>
      </c>
    </row>
    <row r="5911" spans="1:19">
      <c r="A5911" s="33"/>
      <c r="B5911" s="34"/>
      <c r="C5911" s="33"/>
      <c r="D5911" s="33"/>
      <c r="E5911" s="33"/>
      <c r="F5911" s="42"/>
      <c r="G5911" s="42"/>
      <c r="I5911">
        <f t="shared" si="554"/>
        <v>0</v>
      </c>
      <c r="J5911">
        <f t="shared" si="555"/>
        <v>0</v>
      </c>
      <c r="L5911" s="107"/>
      <c r="M5911" s="110"/>
      <c r="N5911" s="109"/>
      <c r="P5911" s="38">
        <f t="shared" si="552"/>
        <v>0</v>
      </c>
      <c r="Q5911" s="105">
        <f t="shared" si="557"/>
        <v>0</v>
      </c>
      <c r="R5911" s="38">
        <f t="shared" si="553"/>
        <v>0</v>
      </c>
      <c r="S5911" s="40" t="str">
        <f t="shared" si="556"/>
        <v/>
      </c>
    </row>
    <row r="5912" spans="1:19">
      <c r="A5912" s="33"/>
      <c r="B5912" s="34"/>
      <c r="C5912" s="33"/>
      <c r="D5912" s="33"/>
      <c r="E5912" s="33"/>
      <c r="F5912" s="42"/>
      <c r="G5912" s="42"/>
      <c r="I5912">
        <f t="shared" si="554"/>
        <v>0</v>
      </c>
      <c r="J5912">
        <f t="shared" si="555"/>
        <v>0</v>
      </c>
      <c r="L5912" s="107"/>
      <c r="M5912" s="110"/>
      <c r="N5912" s="109"/>
      <c r="P5912" s="38">
        <f t="shared" si="552"/>
        <v>0</v>
      </c>
      <c r="Q5912" s="105">
        <f t="shared" si="557"/>
        <v>0</v>
      </c>
      <c r="R5912" s="38">
        <f t="shared" si="553"/>
        <v>0</v>
      </c>
      <c r="S5912" s="40" t="str">
        <f t="shared" si="556"/>
        <v/>
      </c>
    </row>
    <row r="5913" spans="1:19">
      <c r="A5913" s="33"/>
      <c r="B5913" s="34"/>
      <c r="C5913" s="33"/>
      <c r="D5913" s="33"/>
      <c r="E5913" s="33"/>
      <c r="F5913" s="42"/>
      <c r="G5913" s="42"/>
      <c r="I5913">
        <f t="shared" si="554"/>
        <v>0</v>
      </c>
      <c r="J5913">
        <f t="shared" si="555"/>
        <v>0</v>
      </c>
      <c r="L5913" s="107"/>
      <c r="M5913" s="110"/>
      <c r="N5913" s="109"/>
      <c r="P5913" s="38">
        <f t="shared" si="552"/>
        <v>0</v>
      </c>
      <c r="Q5913" s="105">
        <f t="shared" si="557"/>
        <v>0</v>
      </c>
      <c r="R5913" s="38">
        <f t="shared" si="553"/>
        <v>0</v>
      </c>
      <c r="S5913" s="40" t="str">
        <f t="shared" si="556"/>
        <v/>
      </c>
    </row>
    <row r="5914" spans="1:19">
      <c r="A5914" s="33"/>
      <c r="B5914" s="34"/>
      <c r="C5914" s="33"/>
      <c r="D5914" s="33"/>
      <c r="E5914" s="33"/>
      <c r="F5914" s="42"/>
      <c r="G5914" s="42"/>
      <c r="I5914">
        <f t="shared" si="554"/>
        <v>0</v>
      </c>
      <c r="J5914">
        <f t="shared" si="555"/>
        <v>0</v>
      </c>
      <c r="L5914" s="107"/>
      <c r="M5914" s="110"/>
      <c r="N5914" s="109"/>
      <c r="P5914" s="38">
        <f t="shared" si="552"/>
        <v>0</v>
      </c>
      <c r="Q5914" s="105">
        <f t="shared" si="557"/>
        <v>0</v>
      </c>
      <c r="R5914" s="38">
        <f t="shared" si="553"/>
        <v>0</v>
      </c>
      <c r="S5914" s="40" t="str">
        <f t="shared" si="556"/>
        <v/>
      </c>
    </row>
    <row r="5915" spans="1:19">
      <c r="A5915" s="33"/>
      <c r="B5915" s="34"/>
      <c r="C5915" s="33"/>
      <c r="D5915" s="33"/>
      <c r="E5915" s="33"/>
      <c r="F5915" s="42"/>
      <c r="G5915" s="42"/>
      <c r="I5915">
        <f t="shared" si="554"/>
        <v>0</v>
      </c>
      <c r="J5915">
        <f t="shared" si="555"/>
        <v>0</v>
      </c>
      <c r="L5915" s="107"/>
      <c r="M5915" s="110"/>
      <c r="N5915" s="109"/>
      <c r="P5915" s="38">
        <f t="shared" si="552"/>
        <v>0</v>
      </c>
      <c r="Q5915" s="105">
        <f t="shared" si="557"/>
        <v>0</v>
      </c>
      <c r="R5915" s="38">
        <f t="shared" si="553"/>
        <v>0</v>
      </c>
      <c r="S5915" s="40" t="str">
        <f t="shared" si="556"/>
        <v/>
      </c>
    </row>
    <row r="5916" spans="1:19">
      <c r="A5916" s="33"/>
      <c r="B5916" s="34"/>
      <c r="C5916" s="33"/>
      <c r="D5916" s="33"/>
      <c r="E5916" s="33"/>
      <c r="F5916" s="42"/>
      <c r="G5916" s="42"/>
      <c r="I5916">
        <f t="shared" si="554"/>
        <v>0</v>
      </c>
      <c r="J5916">
        <f t="shared" si="555"/>
        <v>0</v>
      </c>
      <c r="L5916" s="107"/>
      <c r="M5916" s="110"/>
      <c r="N5916" s="109"/>
      <c r="P5916" s="38">
        <f t="shared" si="552"/>
        <v>0</v>
      </c>
      <c r="Q5916" s="105">
        <f t="shared" si="557"/>
        <v>0</v>
      </c>
      <c r="R5916" s="38">
        <f t="shared" si="553"/>
        <v>0</v>
      </c>
      <c r="S5916" s="40" t="str">
        <f t="shared" si="556"/>
        <v/>
      </c>
    </row>
    <row r="5917" spans="1:19">
      <c r="A5917" s="33"/>
      <c r="B5917" s="34"/>
      <c r="C5917" s="33"/>
      <c r="D5917" s="33"/>
      <c r="E5917" s="33"/>
      <c r="F5917" s="42"/>
      <c r="G5917" s="42"/>
      <c r="I5917">
        <f t="shared" si="554"/>
        <v>0</v>
      </c>
      <c r="J5917">
        <f t="shared" si="555"/>
        <v>0</v>
      </c>
      <c r="L5917" s="107"/>
      <c r="M5917" s="110"/>
      <c r="N5917" s="109"/>
      <c r="P5917" s="38">
        <f t="shared" si="552"/>
        <v>0</v>
      </c>
      <c r="Q5917" s="105">
        <f t="shared" si="557"/>
        <v>0</v>
      </c>
      <c r="R5917" s="38">
        <f t="shared" si="553"/>
        <v>0</v>
      </c>
      <c r="S5917" s="40" t="str">
        <f t="shared" si="556"/>
        <v/>
      </c>
    </row>
    <row r="5918" spans="1:19">
      <c r="A5918" s="33"/>
      <c r="B5918" s="34"/>
      <c r="C5918" s="33"/>
      <c r="D5918" s="33"/>
      <c r="E5918" s="33"/>
      <c r="F5918" s="42"/>
      <c r="G5918" s="42"/>
      <c r="I5918">
        <f t="shared" si="554"/>
        <v>0</v>
      </c>
      <c r="J5918">
        <f t="shared" si="555"/>
        <v>0</v>
      </c>
      <c r="L5918" s="107"/>
      <c r="M5918" s="110"/>
      <c r="N5918" s="109"/>
      <c r="P5918" s="38">
        <f t="shared" si="552"/>
        <v>0</v>
      </c>
      <c r="Q5918" s="105">
        <f t="shared" si="557"/>
        <v>0</v>
      </c>
      <c r="R5918" s="38">
        <f t="shared" si="553"/>
        <v>0</v>
      </c>
      <c r="S5918" s="40" t="str">
        <f t="shared" si="556"/>
        <v/>
      </c>
    </row>
    <row r="5919" spans="1:19">
      <c r="A5919" s="33"/>
      <c r="B5919" s="34"/>
      <c r="C5919" s="33"/>
      <c r="D5919" s="33"/>
      <c r="E5919" s="33"/>
      <c r="F5919" s="42"/>
      <c r="G5919" s="42"/>
      <c r="I5919">
        <f t="shared" si="554"/>
        <v>0</v>
      </c>
      <c r="J5919">
        <f t="shared" si="555"/>
        <v>0</v>
      </c>
      <c r="L5919" s="107"/>
      <c r="M5919" s="110"/>
      <c r="N5919" s="109"/>
      <c r="P5919" s="38">
        <f t="shared" si="552"/>
        <v>0</v>
      </c>
      <c r="Q5919" s="105">
        <f t="shared" si="557"/>
        <v>0</v>
      </c>
      <c r="R5919" s="38">
        <f t="shared" si="553"/>
        <v>0</v>
      </c>
      <c r="S5919" s="40" t="str">
        <f t="shared" si="556"/>
        <v/>
      </c>
    </row>
    <row r="5920" spans="1:19">
      <c r="A5920" s="33"/>
      <c r="B5920" s="34"/>
      <c r="C5920" s="33"/>
      <c r="D5920" s="33"/>
      <c r="E5920" s="33"/>
      <c r="F5920" s="42"/>
      <c r="G5920" s="42"/>
      <c r="I5920">
        <f t="shared" si="554"/>
        <v>0</v>
      </c>
      <c r="J5920">
        <f t="shared" si="555"/>
        <v>0</v>
      </c>
      <c r="L5920" s="107"/>
      <c r="M5920" s="110"/>
      <c r="N5920" s="109"/>
      <c r="P5920" s="38">
        <f t="shared" si="552"/>
        <v>0</v>
      </c>
      <c r="Q5920" s="105">
        <f t="shared" si="557"/>
        <v>0</v>
      </c>
      <c r="R5920" s="38">
        <f t="shared" si="553"/>
        <v>0</v>
      </c>
      <c r="S5920" s="40" t="str">
        <f t="shared" si="556"/>
        <v/>
      </c>
    </row>
    <row r="5921" spans="1:19">
      <c r="A5921" s="33"/>
      <c r="B5921" s="34"/>
      <c r="C5921" s="33"/>
      <c r="D5921" s="33"/>
      <c r="E5921" s="33"/>
      <c r="F5921" s="42"/>
      <c r="G5921" s="42"/>
      <c r="I5921">
        <f t="shared" si="554"/>
        <v>0</v>
      </c>
      <c r="J5921">
        <f t="shared" si="555"/>
        <v>0</v>
      </c>
      <c r="L5921" s="107"/>
      <c r="M5921" s="110"/>
      <c r="N5921" s="109"/>
      <c r="P5921" s="38">
        <f t="shared" si="552"/>
        <v>0</v>
      </c>
      <c r="Q5921" s="105">
        <f t="shared" si="557"/>
        <v>0</v>
      </c>
      <c r="R5921" s="38">
        <f t="shared" si="553"/>
        <v>0</v>
      </c>
      <c r="S5921" s="40" t="str">
        <f t="shared" si="556"/>
        <v/>
      </c>
    </row>
    <row r="5922" spans="1:19">
      <c r="A5922" s="33"/>
      <c r="B5922" s="34"/>
      <c r="C5922" s="33"/>
      <c r="D5922" s="33"/>
      <c r="E5922" s="33"/>
      <c r="F5922" s="42"/>
      <c r="G5922" s="42"/>
      <c r="I5922">
        <f t="shared" si="554"/>
        <v>0</v>
      </c>
      <c r="J5922">
        <f t="shared" si="555"/>
        <v>0</v>
      </c>
      <c r="L5922" s="107"/>
      <c r="M5922" s="110"/>
      <c r="N5922" s="109"/>
      <c r="P5922" s="38">
        <f t="shared" si="552"/>
        <v>0</v>
      </c>
      <c r="Q5922" s="105">
        <f t="shared" si="557"/>
        <v>0</v>
      </c>
      <c r="R5922" s="38">
        <f t="shared" si="553"/>
        <v>0</v>
      </c>
      <c r="S5922" s="40" t="str">
        <f t="shared" si="556"/>
        <v/>
      </c>
    </row>
    <row r="5923" spans="1:19">
      <c r="A5923" s="33"/>
      <c r="B5923" s="34"/>
      <c r="C5923" s="33"/>
      <c r="D5923" s="33"/>
      <c r="E5923" s="33"/>
      <c r="F5923" s="42"/>
      <c r="G5923" s="42"/>
      <c r="I5923">
        <f t="shared" si="554"/>
        <v>0</v>
      </c>
      <c r="J5923">
        <f t="shared" si="555"/>
        <v>0</v>
      </c>
      <c r="L5923" s="107"/>
      <c r="M5923" s="110"/>
      <c r="N5923" s="109"/>
      <c r="P5923" s="38">
        <f t="shared" si="552"/>
        <v>0</v>
      </c>
      <c r="Q5923" s="105">
        <f t="shared" si="557"/>
        <v>0</v>
      </c>
      <c r="R5923" s="38">
        <f t="shared" si="553"/>
        <v>0</v>
      </c>
      <c r="S5923" s="40" t="str">
        <f t="shared" si="556"/>
        <v/>
      </c>
    </row>
    <row r="5924" spans="1:19">
      <c r="A5924" s="33"/>
      <c r="B5924" s="34"/>
      <c r="C5924" s="33"/>
      <c r="D5924" s="33"/>
      <c r="E5924" s="33"/>
      <c r="F5924" s="42"/>
      <c r="G5924" s="42"/>
      <c r="I5924">
        <f t="shared" si="554"/>
        <v>0</v>
      </c>
      <c r="J5924">
        <f t="shared" si="555"/>
        <v>0</v>
      </c>
      <c r="L5924" s="107"/>
      <c r="M5924" s="110"/>
      <c r="N5924" s="109"/>
      <c r="P5924" s="38">
        <f t="shared" si="552"/>
        <v>0</v>
      </c>
      <c r="Q5924" s="105">
        <f t="shared" si="557"/>
        <v>0</v>
      </c>
      <c r="R5924" s="38">
        <f t="shared" si="553"/>
        <v>0</v>
      </c>
      <c r="S5924" s="40" t="str">
        <f t="shared" si="556"/>
        <v/>
      </c>
    </row>
    <row r="5925" spans="1:19">
      <c r="A5925" s="33"/>
      <c r="B5925" s="34"/>
      <c r="C5925" s="33"/>
      <c r="D5925" s="33"/>
      <c r="E5925" s="33"/>
      <c r="F5925" s="42"/>
      <c r="G5925" s="42"/>
      <c r="I5925">
        <f t="shared" si="554"/>
        <v>0</v>
      </c>
      <c r="J5925">
        <f t="shared" si="555"/>
        <v>0</v>
      </c>
      <c r="L5925" s="107"/>
      <c r="M5925" s="110"/>
      <c r="N5925" s="109"/>
      <c r="P5925" s="38">
        <f t="shared" si="552"/>
        <v>0</v>
      </c>
      <c r="Q5925" s="105">
        <f t="shared" si="557"/>
        <v>0</v>
      </c>
      <c r="R5925" s="38">
        <f t="shared" si="553"/>
        <v>0</v>
      </c>
      <c r="S5925" s="40" t="str">
        <f t="shared" si="556"/>
        <v/>
      </c>
    </row>
    <row r="5926" spans="1:19">
      <c r="A5926" s="33"/>
      <c r="B5926" s="34"/>
      <c r="C5926" s="33"/>
      <c r="D5926" s="33"/>
      <c r="E5926" s="33"/>
      <c r="F5926" s="42"/>
      <c r="G5926" s="42"/>
      <c r="I5926">
        <f t="shared" si="554"/>
        <v>0</v>
      </c>
      <c r="J5926">
        <f t="shared" si="555"/>
        <v>0</v>
      </c>
      <c r="L5926" s="107"/>
      <c r="M5926" s="110"/>
      <c r="N5926" s="109"/>
      <c r="P5926" s="38">
        <f t="shared" si="552"/>
        <v>0</v>
      </c>
      <c r="Q5926" s="105">
        <f t="shared" si="557"/>
        <v>0</v>
      </c>
      <c r="R5926" s="38">
        <f t="shared" si="553"/>
        <v>0</v>
      </c>
      <c r="S5926" s="40" t="str">
        <f t="shared" si="556"/>
        <v/>
      </c>
    </row>
    <row r="5927" spans="1:19">
      <c r="A5927" s="33"/>
      <c r="B5927" s="34"/>
      <c r="C5927" s="33"/>
      <c r="D5927" s="33"/>
      <c r="E5927" s="33"/>
      <c r="F5927" s="42"/>
      <c r="G5927" s="42"/>
      <c r="I5927">
        <f t="shared" si="554"/>
        <v>0</v>
      </c>
      <c r="J5927">
        <f t="shared" si="555"/>
        <v>0</v>
      </c>
      <c r="L5927" s="107"/>
      <c r="M5927" s="110"/>
      <c r="N5927" s="109"/>
      <c r="P5927" s="38">
        <f t="shared" si="552"/>
        <v>0</v>
      </c>
      <c r="Q5927" s="105">
        <f t="shared" si="557"/>
        <v>0</v>
      </c>
      <c r="R5927" s="38">
        <f t="shared" si="553"/>
        <v>0</v>
      </c>
      <c r="S5927" s="40" t="str">
        <f t="shared" si="556"/>
        <v/>
      </c>
    </row>
    <row r="5928" spans="1:19">
      <c r="A5928" s="33"/>
      <c r="B5928" s="34"/>
      <c r="C5928" s="33"/>
      <c r="D5928" s="33"/>
      <c r="E5928" s="33"/>
      <c r="F5928" s="42"/>
      <c r="G5928" s="42"/>
      <c r="I5928">
        <f t="shared" si="554"/>
        <v>0</v>
      </c>
      <c r="J5928">
        <f t="shared" si="555"/>
        <v>0</v>
      </c>
      <c r="L5928" s="107"/>
      <c r="M5928" s="110"/>
      <c r="N5928" s="109"/>
      <c r="P5928" s="38">
        <f t="shared" si="552"/>
        <v>0</v>
      </c>
      <c r="Q5928" s="105">
        <f t="shared" si="557"/>
        <v>0</v>
      </c>
      <c r="R5928" s="38">
        <f t="shared" si="553"/>
        <v>0</v>
      </c>
      <c r="S5928" s="40" t="str">
        <f t="shared" si="556"/>
        <v/>
      </c>
    </row>
    <row r="5929" spans="1:19">
      <c r="A5929" s="33"/>
      <c r="B5929" s="34"/>
      <c r="C5929" s="33"/>
      <c r="D5929" s="33"/>
      <c r="E5929" s="33"/>
      <c r="F5929" s="42"/>
      <c r="G5929" s="42"/>
      <c r="I5929">
        <f t="shared" si="554"/>
        <v>0</v>
      </c>
      <c r="J5929">
        <f t="shared" si="555"/>
        <v>0</v>
      </c>
      <c r="L5929" s="107"/>
      <c r="M5929" s="110"/>
      <c r="N5929" s="109"/>
      <c r="P5929" s="38">
        <f t="shared" si="552"/>
        <v>0</v>
      </c>
      <c r="Q5929" s="105">
        <f t="shared" si="557"/>
        <v>0</v>
      </c>
      <c r="R5929" s="38">
        <f t="shared" si="553"/>
        <v>0</v>
      </c>
      <c r="S5929" s="40" t="str">
        <f t="shared" si="556"/>
        <v/>
      </c>
    </row>
    <row r="5930" spans="1:19">
      <c r="A5930" s="33"/>
      <c r="B5930" s="34"/>
      <c r="C5930" s="33"/>
      <c r="D5930" s="33"/>
      <c r="E5930" s="33"/>
      <c r="F5930" s="42"/>
      <c r="G5930" s="42"/>
      <c r="I5930">
        <f t="shared" si="554"/>
        <v>0</v>
      </c>
      <c r="J5930">
        <f t="shared" si="555"/>
        <v>0</v>
      </c>
      <c r="L5930" s="107"/>
      <c r="M5930" s="110"/>
      <c r="N5930" s="109"/>
      <c r="P5930" s="38">
        <f t="shared" si="552"/>
        <v>0</v>
      </c>
      <c r="Q5930" s="105">
        <f t="shared" si="557"/>
        <v>0</v>
      </c>
      <c r="R5930" s="38">
        <f t="shared" si="553"/>
        <v>0</v>
      </c>
      <c r="S5930" s="40" t="str">
        <f t="shared" si="556"/>
        <v/>
      </c>
    </row>
    <row r="5931" spans="1:19">
      <c r="A5931" s="33"/>
      <c r="B5931" s="34"/>
      <c r="C5931" s="33"/>
      <c r="D5931" s="33"/>
      <c r="E5931" s="33"/>
      <c r="F5931" s="42"/>
      <c r="G5931" s="42"/>
      <c r="I5931">
        <f t="shared" si="554"/>
        <v>0</v>
      </c>
      <c r="J5931">
        <f t="shared" si="555"/>
        <v>0</v>
      </c>
      <c r="L5931" s="107"/>
      <c r="M5931" s="110"/>
      <c r="N5931" s="109"/>
      <c r="P5931" s="38">
        <f t="shared" si="552"/>
        <v>0</v>
      </c>
      <c r="Q5931" s="105">
        <f t="shared" si="557"/>
        <v>0</v>
      </c>
      <c r="R5931" s="38">
        <f t="shared" si="553"/>
        <v>0</v>
      </c>
      <c r="S5931" s="40" t="str">
        <f t="shared" si="556"/>
        <v/>
      </c>
    </row>
    <row r="5932" spans="1:19">
      <c r="A5932" s="33"/>
      <c r="B5932" s="34"/>
      <c r="C5932" s="33"/>
      <c r="D5932" s="33"/>
      <c r="E5932" s="33"/>
      <c r="F5932" s="42"/>
      <c r="G5932" s="42"/>
      <c r="I5932">
        <f t="shared" si="554"/>
        <v>0</v>
      </c>
      <c r="J5932">
        <f t="shared" si="555"/>
        <v>0</v>
      </c>
      <c r="L5932" s="107"/>
      <c r="M5932" s="110"/>
      <c r="N5932" s="109"/>
      <c r="P5932" s="38">
        <f t="shared" si="552"/>
        <v>0</v>
      </c>
      <c r="Q5932" s="105">
        <f t="shared" si="557"/>
        <v>0</v>
      </c>
      <c r="R5932" s="38">
        <f t="shared" si="553"/>
        <v>0</v>
      </c>
      <c r="S5932" s="40" t="str">
        <f t="shared" si="556"/>
        <v/>
      </c>
    </row>
    <row r="5933" spans="1:19">
      <c r="A5933" s="33"/>
      <c r="B5933" s="34"/>
      <c r="C5933" s="33"/>
      <c r="D5933" s="33"/>
      <c r="E5933" s="33"/>
      <c r="F5933" s="42"/>
      <c r="G5933" s="42"/>
      <c r="I5933">
        <f t="shared" si="554"/>
        <v>0</v>
      </c>
      <c r="J5933">
        <f t="shared" si="555"/>
        <v>0</v>
      </c>
      <c r="L5933" s="107"/>
      <c r="M5933" s="110"/>
      <c r="N5933" s="109"/>
      <c r="P5933" s="38">
        <f t="shared" si="552"/>
        <v>0</v>
      </c>
      <c r="Q5933" s="105">
        <f t="shared" si="557"/>
        <v>0</v>
      </c>
      <c r="R5933" s="38">
        <f t="shared" si="553"/>
        <v>0</v>
      </c>
      <c r="S5933" s="40" t="str">
        <f t="shared" si="556"/>
        <v/>
      </c>
    </row>
    <row r="5934" spans="1:19">
      <c r="A5934" s="33"/>
      <c r="B5934" s="34"/>
      <c r="C5934" s="33"/>
      <c r="D5934" s="33"/>
      <c r="E5934" s="33"/>
      <c r="F5934" s="42"/>
      <c r="G5934" s="42"/>
      <c r="I5934">
        <f t="shared" si="554"/>
        <v>0</v>
      </c>
      <c r="J5934">
        <f t="shared" si="555"/>
        <v>0</v>
      </c>
      <c r="L5934" s="107"/>
      <c r="M5934" s="110"/>
      <c r="N5934" s="109"/>
      <c r="P5934" s="38">
        <f t="shared" si="552"/>
        <v>0</v>
      </c>
      <c r="Q5934" s="105">
        <f t="shared" si="557"/>
        <v>0</v>
      </c>
      <c r="R5934" s="38">
        <f t="shared" si="553"/>
        <v>0</v>
      </c>
      <c r="S5934" s="40" t="str">
        <f t="shared" si="556"/>
        <v/>
      </c>
    </row>
    <row r="5935" spans="1:19">
      <c r="A5935" s="33"/>
      <c r="B5935" s="34"/>
      <c r="C5935" s="33"/>
      <c r="D5935" s="33"/>
      <c r="E5935" s="33"/>
      <c r="F5935" s="42"/>
      <c r="G5935" s="42"/>
      <c r="I5935">
        <f t="shared" si="554"/>
        <v>0</v>
      </c>
      <c r="J5935">
        <f t="shared" si="555"/>
        <v>0</v>
      </c>
      <c r="L5935" s="107"/>
      <c r="M5935" s="110"/>
      <c r="N5935" s="109"/>
      <c r="P5935" s="38">
        <f t="shared" si="552"/>
        <v>0</v>
      </c>
      <c r="Q5935" s="105">
        <f t="shared" si="557"/>
        <v>0</v>
      </c>
      <c r="R5935" s="38">
        <f t="shared" si="553"/>
        <v>0</v>
      </c>
      <c r="S5935" s="40" t="str">
        <f t="shared" si="556"/>
        <v/>
      </c>
    </row>
    <row r="5936" spans="1:19">
      <c r="A5936" s="33"/>
      <c r="B5936" s="34"/>
      <c r="C5936" s="33"/>
      <c r="D5936" s="33"/>
      <c r="E5936" s="33"/>
      <c r="F5936" s="42"/>
      <c r="G5936" s="42"/>
      <c r="I5936">
        <f t="shared" si="554"/>
        <v>0</v>
      </c>
      <c r="J5936">
        <f t="shared" si="555"/>
        <v>0</v>
      </c>
      <c r="L5936" s="107"/>
      <c r="M5936" s="110"/>
      <c r="N5936" s="109"/>
      <c r="P5936" s="38">
        <f t="shared" si="552"/>
        <v>0</v>
      </c>
      <c r="Q5936" s="105">
        <f t="shared" si="557"/>
        <v>0</v>
      </c>
      <c r="R5936" s="38">
        <f t="shared" si="553"/>
        <v>0</v>
      </c>
      <c r="S5936" s="40" t="str">
        <f t="shared" si="556"/>
        <v/>
      </c>
    </row>
    <row r="5937" spans="1:19">
      <c r="A5937" s="33"/>
      <c r="B5937" s="34"/>
      <c r="C5937" s="33"/>
      <c r="D5937" s="33"/>
      <c r="E5937" s="33"/>
      <c r="F5937" s="42"/>
      <c r="G5937" s="42"/>
      <c r="I5937">
        <f t="shared" si="554"/>
        <v>0</v>
      </c>
      <c r="J5937">
        <f t="shared" si="555"/>
        <v>0</v>
      </c>
      <c r="L5937" s="107"/>
      <c r="M5937" s="110"/>
      <c r="N5937" s="109"/>
      <c r="P5937" s="38">
        <f t="shared" si="552"/>
        <v>0</v>
      </c>
      <c r="Q5937" s="105">
        <f t="shared" si="557"/>
        <v>0</v>
      </c>
      <c r="R5937" s="38">
        <f t="shared" si="553"/>
        <v>0</v>
      </c>
      <c r="S5937" s="40" t="str">
        <f t="shared" si="556"/>
        <v/>
      </c>
    </row>
    <row r="5938" spans="1:19">
      <c r="A5938" s="33"/>
      <c r="B5938" s="34"/>
      <c r="C5938" s="33"/>
      <c r="D5938" s="33"/>
      <c r="E5938" s="33"/>
      <c r="F5938" s="42"/>
      <c r="G5938" s="42"/>
      <c r="I5938">
        <f t="shared" si="554"/>
        <v>0</v>
      </c>
      <c r="J5938">
        <f t="shared" si="555"/>
        <v>0</v>
      </c>
      <c r="L5938" s="107"/>
      <c r="M5938" s="110"/>
      <c r="N5938" s="109"/>
      <c r="P5938" s="38">
        <f t="shared" si="552"/>
        <v>0</v>
      </c>
      <c r="Q5938" s="105">
        <f t="shared" si="557"/>
        <v>0</v>
      </c>
      <c r="R5938" s="38">
        <f t="shared" si="553"/>
        <v>0</v>
      </c>
      <c r="S5938" s="40" t="str">
        <f t="shared" si="556"/>
        <v/>
      </c>
    </row>
    <row r="5939" spans="1:19">
      <c r="A5939" s="33"/>
      <c r="B5939" s="34"/>
      <c r="C5939" s="33"/>
      <c r="D5939" s="33"/>
      <c r="E5939" s="33"/>
      <c r="F5939" s="42"/>
      <c r="G5939" s="42"/>
      <c r="I5939">
        <f t="shared" si="554"/>
        <v>0</v>
      </c>
      <c r="J5939">
        <f t="shared" si="555"/>
        <v>0</v>
      </c>
      <c r="L5939" s="107"/>
      <c r="M5939" s="110"/>
      <c r="N5939" s="109"/>
      <c r="P5939" s="38">
        <f t="shared" si="552"/>
        <v>0</v>
      </c>
      <c r="Q5939" s="105">
        <f t="shared" si="557"/>
        <v>0</v>
      </c>
      <c r="R5939" s="38">
        <f t="shared" si="553"/>
        <v>0</v>
      </c>
      <c r="S5939" s="40" t="str">
        <f t="shared" si="556"/>
        <v/>
      </c>
    </row>
    <row r="5940" spans="1:19">
      <c r="A5940" s="33"/>
      <c r="B5940" s="34"/>
      <c r="C5940" s="33"/>
      <c r="D5940" s="33"/>
      <c r="E5940" s="33"/>
      <c r="F5940" s="42"/>
      <c r="G5940" s="42"/>
      <c r="I5940">
        <f t="shared" si="554"/>
        <v>0</v>
      </c>
      <c r="J5940">
        <f t="shared" si="555"/>
        <v>0</v>
      </c>
      <c r="L5940" s="107"/>
      <c r="M5940" s="110"/>
      <c r="N5940" s="109"/>
      <c r="P5940" s="38">
        <f t="shared" si="552"/>
        <v>0</v>
      </c>
      <c r="Q5940" s="105">
        <f t="shared" si="557"/>
        <v>0</v>
      </c>
      <c r="R5940" s="38">
        <f t="shared" si="553"/>
        <v>0</v>
      </c>
      <c r="S5940" s="40" t="str">
        <f t="shared" si="556"/>
        <v/>
      </c>
    </row>
    <row r="5941" spans="1:19">
      <c r="A5941" s="33"/>
      <c r="B5941" s="34"/>
      <c r="C5941" s="33"/>
      <c r="D5941" s="33"/>
      <c r="E5941" s="33"/>
      <c r="F5941" s="42"/>
      <c r="G5941" s="42"/>
      <c r="I5941">
        <f t="shared" si="554"/>
        <v>0</v>
      </c>
      <c r="J5941">
        <f t="shared" si="555"/>
        <v>0</v>
      </c>
      <c r="L5941" s="107"/>
      <c r="M5941" s="110"/>
      <c r="N5941" s="109"/>
      <c r="P5941" s="38">
        <f t="shared" si="552"/>
        <v>0</v>
      </c>
      <c r="Q5941" s="105">
        <f t="shared" si="557"/>
        <v>0</v>
      </c>
      <c r="R5941" s="38">
        <f t="shared" si="553"/>
        <v>0</v>
      </c>
      <c r="S5941" s="40" t="str">
        <f t="shared" si="556"/>
        <v/>
      </c>
    </row>
    <row r="5942" spans="1:19">
      <c r="A5942" s="33"/>
      <c r="B5942" s="34"/>
      <c r="C5942" s="33"/>
      <c r="D5942" s="33"/>
      <c r="E5942" s="33"/>
      <c r="F5942" s="42"/>
      <c r="G5942" s="42"/>
      <c r="I5942">
        <f t="shared" si="554"/>
        <v>0</v>
      </c>
      <c r="J5942">
        <f t="shared" si="555"/>
        <v>0</v>
      </c>
      <c r="L5942" s="107"/>
      <c r="M5942" s="110"/>
      <c r="N5942" s="109"/>
      <c r="P5942" s="38">
        <f t="shared" si="552"/>
        <v>0</v>
      </c>
      <c r="Q5942" s="105">
        <f t="shared" si="557"/>
        <v>0</v>
      </c>
      <c r="R5942" s="38">
        <f t="shared" si="553"/>
        <v>0</v>
      </c>
      <c r="S5942" s="40" t="str">
        <f t="shared" si="556"/>
        <v/>
      </c>
    </row>
    <row r="5943" spans="1:19">
      <c r="A5943" s="33"/>
      <c r="B5943" s="34"/>
      <c r="C5943" s="33"/>
      <c r="D5943" s="33"/>
      <c r="E5943" s="33"/>
      <c r="F5943" s="42"/>
      <c r="G5943" s="42"/>
      <c r="I5943">
        <f t="shared" si="554"/>
        <v>0</v>
      </c>
      <c r="J5943">
        <f t="shared" si="555"/>
        <v>0</v>
      </c>
      <c r="L5943" s="107"/>
      <c r="M5943" s="110"/>
      <c r="N5943" s="109"/>
      <c r="P5943" s="38">
        <f t="shared" ref="P5943:P6006" si="558">I5943*L5943/1000</f>
        <v>0</v>
      </c>
      <c r="Q5943" s="105">
        <f t="shared" si="557"/>
        <v>0</v>
      </c>
      <c r="R5943" s="38">
        <f t="shared" ref="R5943:R6006" si="559">J5943*N5943/1000</f>
        <v>0</v>
      </c>
      <c r="S5943" s="40" t="str">
        <f t="shared" si="556"/>
        <v/>
      </c>
    </row>
    <row r="5944" spans="1:19">
      <c r="A5944" s="33"/>
      <c r="B5944" s="34"/>
      <c r="C5944" s="33"/>
      <c r="D5944" s="33"/>
      <c r="E5944" s="33"/>
      <c r="F5944" s="42"/>
      <c r="G5944" s="42"/>
      <c r="I5944">
        <f t="shared" ref="I5944:I6007" si="560">IF(OR(E5944="R",E5944="E"),D5944,IF(D5944&gt;=E5944,D5944-E5944,0))</f>
        <v>0</v>
      </c>
      <c r="J5944">
        <f t="shared" ref="J5944:J6007" si="561">IF(OR(E5944="R",E5944="E"),0,IF(E5944&gt;D5944,E5944-D5944,0))</f>
        <v>0</v>
      </c>
      <c r="L5944" s="107"/>
      <c r="M5944" s="110"/>
      <c r="N5944" s="109"/>
      <c r="P5944" s="38">
        <f t="shared" si="558"/>
        <v>0</v>
      </c>
      <c r="Q5944" s="105">
        <f t="shared" si="557"/>
        <v>0</v>
      </c>
      <c r="R5944" s="38">
        <f t="shared" si="559"/>
        <v>0</v>
      </c>
      <c r="S5944" s="40" t="str">
        <f t="shared" si="556"/>
        <v/>
      </c>
    </row>
    <row r="5945" spans="1:19">
      <c r="A5945" s="33"/>
      <c r="B5945" s="34"/>
      <c r="C5945" s="33"/>
      <c r="D5945" s="33"/>
      <c r="E5945" s="33"/>
      <c r="F5945" s="42"/>
      <c r="G5945" s="42"/>
      <c r="I5945">
        <f t="shared" si="560"/>
        <v>0</v>
      </c>
      <c r="J5945">
        <f t="shared" si="561"/>
        <v>0</v>
      </c>
      <c r="L5945" s="107"/>
      <c r="M5945" s="110"/>
      <c r="N5945" s="109"/>
      <c r="P5945" s="38">
        <f t="shared" si="558"/>
        <v>0</v>
      </c>
      <c r="Q5945" s="105">
        <f t="shared" si="557"/>
        <v>0</v>
      </c>
      <c r="R5945" s="38">
        <f t="shared" si="559"/>
        <v>0</v>
      </c>
      <c r="S5945" s="40" t="str">
        <f t="shared" si="556"/>
        <v/>
      </c>
    </row>
    <row r="5946" spans="1:19">
      <c r="A5946" s="33"/>
      <c r="B5946" s="34"/>
      <c r="C5946" s="33"/>
      <c r="D5946" s="33"/>
      <c r="E5946" s="33"/>
      <c r="F5946" s="42"/>
      <c r="G5946" s="42"/>
      <c r="I5946">
        <f t="shared" si="560"/>
        <v>0</v>
      </c>
      <c r="J5946">
        <f t="shared" si="561"/>
        <v>0</v>
      </c>
      <c r="L5946" s="107"/>
      <c r="M5946" s="110"/>
      <c r="N5946" s="109"/>
      <c r="P5946" s="38">
        <f t="shared" si="558"/>
        <v>0</v>
      </c>
      <c r="Q5946" s="105">
        <f t="shared" si="557"/>
        <v>0</v>
      </c>
      <c r="R5946" s="38">
        <f t="shared" si="559"/>
        <v>0</v>
      </c>
      <c r="S5946" s="40" t="str">
        <f t="shared" si="556"/>
        <v/>
      </c>
    </row>
    <row r="5947" spans="1:19">
      <c r="A5947" s="33"/>
      <c r="B5947" s="34"/>
      <c r="C5947" s="33"/>
      <c r="D5947" s="33"/>
      <c r="E5947" s="33"/>
      <c r="F5947" s="42"/>
      <c r="G5947" s="42"/>
      <c r="I5947">
        <f t="shared" si="560"/>
        <v>0</v>
      </c>
      <c r="J5947">
        <f t="shared" si="561"/>
        <v>0</v>
      </c>
      <c r="L5947" s="107"/>
      <c r="M5947" s="110"/>
      <c r="N5947" s="109"/>
      <c r="P5947" s="38">
        <f t="shared" si="558"/>
        <v>0</v>
      </c>
      <c r="Q5947" s="105">
        <f t="shared" si="557"/>
        <v>0</v>
      </c>
      <c r="R5947" s="38">
        <f t="shared" si="559"/>
        <v>0</v>
      </c>
      <c r="S5947" s="40" t="str">
        <f t="shared" si="556"/>
        <v/>
      </c>
    </row>
    <row r="5948" spans="1:19">
      <c r="A5948" s="33"/>
      <c r="B5948" s="34"/>
      <c r="C5948" s="33"/>
      <c r="D5948" s="33"/>
      <c r="E5948" s="33"/>
      <c r="F5948" s="42"/>
      <c r="G5948" s="42"/>
      <c r="I5948">
        <f t="shared" si="560"/>
        <v>0</v>
      </c>
      <c r="J5948">
        <f t="shared" si="561"/>
        <v>0</v>
      </c>
      <c r="L5948" s="107"/>
      <c r="M5948" s="110"/>
      <c r="N5948" s="109"/>
      <c r="P5948" s="38">
        <f t="shared" si="558"/>
        <v>0</v>
      </c>
      <c r="Q5948" s="105">
        <f t="shared" si="557"/>
        <v>0</v>
      </c>
      <c r="R5948" s="38">
        <f t="shared" si="559"/>
        <v>0</v>
      </c>
      <c r="S5948" s="40" t="str">
        <f t="shared" si="556"/>
        <v/>
      </c>
    </row>
    <row r="5949" spans="1:19">
      <c r="A5949" s="33"/>
      <c r="B5949" s="34"/>
      <c r="C5949" s="33"/>
      <c r="D5949" s="33"/>
      <c r="E5949" s="33"/>
      <c r="F5949" s="42"/>
      <c r="G5949" s="42"/>
      <c r="I5949">
        <f t="shared" si="560"/>
        <v>0</v>
      </c>
      <c r="J5949">
        <f t="shared" si="561"/>
        <v>0</v>
      </c>
      <c r="L5949" s="107"/>
      <c r="M5949" s="110"/>
      <c r="N5949" s="109"/>
      <c r="P5949" s="38">
        <f t="shared" si="558"/>
        <v>0</v>
      </c>
      <c r="Q5949" s="105">
        <f t="shared" si="557"/>
        <v>0</v>
      </c>
      <c r="R5949" s="38">
        <f t="shared" si="559"/>
        <v>0</v>
      </c>
      <c r="S5949" s="40" t="str">
        <f t="shared" si="556"/>
        <v/>
      </c>
    </row>
    <row r="5950" spans="1:19">
      <c r="A5950" s="33"/>
      <c r="B5950" s="34"/>
      <c r="C5950" s="33"/>
      <c r="D5950" s="33"/>
      <c r="E5950" s="33"/>
      <c r="F5950" s="42"/>
      <c r="G5950" s="42"/>
      <c r="I5950">
        <f t="shared" si="560"/>
        <v>0</v>
      </c>
      <c r="J5950">
        <f t="shared" si="561"/>
        <v>0</v>
      </c>
      <c r="L5950" s="107"/>
      <c r="M5950" s="110"/>
      <c r="N5950" s="109"/>
      <c r="P5950" s="38">
        <f t="shared" si="558"/>
        <v>0</v>
      </c>
      <c r="Q5950" s="105">
        <f t="shared" si="557"/>
        <v>0</v>
      </c>
      <c r="R5950" s="38">
        <f t="shared" si="559"/>
        <v>0</v>
      </c>
      <c r="S5950" s="40" t="str">
        <f t="shared" si="556"/>
        <v/>
      </c>
    </row>
    <row r="5951" spans="1:19">
      <c r="A5951" s="33"/>
      <c r="B5951" s="34"/>
      <c r="C5951" s="33"/>
      <c r="D5951" s="33"/>
      <c r="E5951" s="33"/>
      <c r="F5951" s="42"/>
      <c r="G5951" s="42"/>
      <c r="I5951">
        <f t="shared" si="560"/>
        <v>0</v>
      </c>
      <c r="J5951">
        <f t="shared" si="561"/>
        <v>0</v>
      </c>
      <c r="L5951" s="107"/>
      <c r="M5951" s="110"/>
      <c r="N5951" s="109"/>
      <c r="P5951" s="38">
        <f t="shared" si="558"/>
        <v>0</v>
      </c>
      <c r="Q5951" s="105">
        <f t="shared" si="557"/>
        <v>0</v>
      </c>
      <c r="R5951" s="38">
        <f t="shared" si="559"/>
        <v>0</v>
      </c>
      <c r="S5951" s="40" t="str">
        <f t="shared" si="556"/>
        <v/>
      </c>
    </row>
    <row r="5952" spans="1:19">
      <c r="A5952" s="33"/>
      <c r="B5952" s="34"/>
      <c r="C5952" s="33"/>
      <c r="D5952" s="33"/>
      <c r="E5952" s="33"/>
      <c r="F5952" s="42"/>
      <c r="G5952" s="42"/>
      <c r="I5952">
        <f t="shared" si="560"/>
        <v>0</v>
      </c>
      <c r="J5952">
        <f t="shared" si="561"/>
        <v>0</v>
      </c>
      <c r="L5952" s="107"/>
      <c r="M5952" s="110"/>
      <c r="N5952" s="109"/>
      <c r="P5952" s="38">
        <f t="shared" si="558"/>
        <v>0</v>
      </c>
      <c r="Q5952" s="105">
        <f t="shared" si="557"/>
        <v>0</v>
      </c>
      <c r="R5952" s="38">
        <f t="shared" si="559"/>
        <v>0</v>
      </c>
      <c r="S5952" s="40" t="str">
        <f t="shared" si="556"/>
        <v/>
      </c>
    </row>
    <row r="5953" spans="1:19">
      <c r="A5953" s="33"/>
      <c r="B5953" s="34"/>
      <c r="C5953" s="33"/>
      <c r="D5953" s="33"/>
      <c r="E5953" s="33"/>
      <c r="F5953" s="42"/>
      <c r="G5953" s="42"/>
      <c r="I5953">
        <f t="shared" si="560"/>
        <v>0</v>
      </c>
      <c r="J5953">
        <f t="shared" si="561"/>
        <v>0</v>
      </c>
      <c r="L5953" s="107"/>
      <c r="M5953" s="110"/>
      <c r="N5953" s="109"/>
      <c r="P5953" s="38">
        <f t="shared" si="558"/>
        <v>0</v>
      </c>
      <c r="Q5953" s="105">
        <f t="shared" si="557"/>
        <v>0</v>
      </c>
      <c r="R5953" s="38">
        <f t="shared" si="559"/>
        <v>0</v>
      </c>
      <c r="S5953" s="40" t="str">
        <f t="shared" si="556"/>
        <v/>
      </c>
    </row>
    <row r="5954" spans="1:19">
      <c r="A5954" s="33"/>
      <c r="B5954" s="34"/>
      <c r="C5954" s="33"/>
      <c r="D5954" s="33"/>
      <c r="E5954" s="33"/>
      <c r="F5954" s="42"/>
      <c r="G5954" s="42"/>
      <c r="I5954">
        <f t="shared" si="560"/>
        <v>0</v>
      </c>
      <c r="J5954">
        <f t="shared" si="561"/>
        <v>0</v>
      </c>
      <c r="L5954" s="107"/>
      <c r="M5954" s="110"/>
      <c r="N5954" s="109"/>
      <c r="P5954" s="38">
        <f t="shared" si="558"/>
        <v>0</v>
      </c>
      <c r="Q5954" s="105">
        <f t="shared" si="557"/>
        <v>0</v>
      </c>
      <c r="R5954" s="38">
        <f t="shared" si="559"/>
        <v>0</v>
      </c>
      <c r="S5954" s="40" t="str">
        <f t="shared" si="556"/>
        <v/>
      </c>
    </row>
    <row r="5955" spans="1:19">
      <c r="A5955" s="33"/>
      <c r="B5955" s="34"/>
      <c r="C5955" s="33"/>
      <c r="D5955" s="33"/>
      <c r="E5955" s="33"/>
      <c r="F5955" s="42"/>
      <c r="G5955" s="42"/>
      <c r="I5955">
        <f t="shared" si="560"/>
        <v>0</v>
      </c>
      <c r="J5955">
        <f t="shared" si="561"/>
        <v>0</v>
      </c>
      <c r="L5955" s="107"/>
      <c r="M5955" s="110"/>
      <c r="N5955" s="109"/>
      <c r="P5955" s="38">
        <f t="shared" si="558"/>
        <v>0</v>
      </c>
      <c r="Q5955" s="105">
        <f t="shared" si="557"/>
        <v>0</v>
      </c>
      <c r="R5955" s="38">
        <f t="shared" si="559"/>
        <v>0</v>
      </c>
      <c r="S5955" s="40" t="str">
        <f t="shared" si="556"/>
        <v/>
      </c>
    </row>
    <row r="5956" spans="1:19">
      <c r="A5956" s="33"/>
      <c r="B5956" s="34"/>
      <c r="C5956" s="33"/>
      <c r="D5956" s="33"/>
      <c r="E5956" s="33"/>
      <c r="F5956" s="42"/>
      <c r="G5956" s="42"/>
      <c r="I5956">
        <f t="shared" si="560"/>
        <v>0</v>
      </c>
      <c r="J5956">
        <f t="shared" si="561"/>
        <v>0</v>
      </c>
      <c r="L5956" s="107"/>
      <c r="M5956" s="110"/>
      <c r="N5956" s="109"/>
      <c r="P5956" s="38">
        <f t="shared" si="558"/>
        <v>0</v>
      </c>
      <c r="Q5956" s="105">
        <f t="shared" si="557"/>
        <v>0</v>
      </c>
      <c r="R5956" s="38">
        <f t="shared" si="559"/>
        <v>0</v>
      </c>
      <c r="S5956" s="40" t="str">
        <f t="shared" si="556"/>
        <v/>
      </c>
    </row>
    <row r="5957" spans="1:19">
      <c r="A5957" s="33"/>
      <c r="B5957" s="34"/>
      <c r="C5957" s="33"/>
      <c r="D5957" s="33"/>
      <c r="E5957" s="33"/>
      <c r="F5957" s="42"/>
      <c r="G5957" s="42"/>
      <c r="I5957">
        <f t="shared" si="560"/>
        <v>0</v>
      </c>
      <c r="J5957">
        <f t="shared" si="561"/>
        <v>0</v>
      </c>
      <c r="L5957" s="107"/>
      <c r="M5957" s="110"/>
      <c r="N5957" s="109"/>
      <c r="P5957" s="38">
        <f t="shared" si="558"/>
        <v>0</v>
      </c>
      <c r="Q5957" s="105">
        <f t="shared" si="557"/>
        <v>0</v>
      </c>
      <c r="R5957" s="38">
        <f t="shared" si="559"/>
        <v>0</v>
      </c>
      <c r="S5957" s="40" t="str">
        <f t="shared" si="556"/>
        <v/>
      </c>
    </row>
    <row r="5958" spans="1:19">
      <c r="A5958" s="33"/>
      <c r="B5958" s="34"/>
      <c r="C5958" s="33"/>
      <c r="D5958" s="33"/>
      <c r="E5958" s="33"/>
      <c r="F5958" s="42"/>
      <c r="G5958" s="42"/>
      <c r="I5958">
        <f t="shared" si="560"/>
        <v>0</v>
      </c>
      <c r="J5958">
        <f t="shared" si="561"/>
        <v>0</v>
      </c>
      <c r="L5958" s="107"/>
      <c r="M5958" s="110"/>
      <c r="N5958" s="109"/>
      <c r="P5958" s="38">
        <f t="shared" si="558"/>
        <v>0</v>
      </c>
      <c r="Q5958" s="105">
        <f t="shared" si="557"/>
        <v>0</v>
      </c>
      <c r="R5958" s="38">
        <f t="shared" si="559"/>
        <v>0</v>
      </c>
      <c r="S5958" s="40" t="str">
        <f t="shared" si="556"/>
        <v/>
      </c>
    </row>
    <row r="5959" spans="1:19">
      <c r="A5959" s="33"/>
      <c r="B5959" s="34"/>
      <c r="C5959" s="33"/>
      <c r="D5959" s="33"/>
      <c r="E5959" s="33"/>
      <c r="F5959" s="42"/>
      <c r="G5959" s="42"/>
      <c r="I5959">
        <f t="shared" si="560"/>
        <v>0</v>
      </c>
      <c r="J5959">
        <f t="shared" si="561"/>
        <v>0</v>
      </c>
      <c r="L5959" s="107"/>
      <c r="M5959" s="110"/>
      <c r="N5959" s="109"/>
      <c r="P5959" s="38">
        <f t="shared" si="558"/>
        <v>0</v>
      </c>
      <c r="Q5959" s="105">
        <f t="shared" si="557"/>
        <v>0</v>
      </c>
      <c r="R5959" s="38">
        <f t="shared" si="559"/>
        <v>0</v>
      </c>
      <c r="S5959" s="40" t="str">
        <f t="shared" ref="S5959:S6022" si="562">IF(C5959=1,SUM(R5959:R5982)-SUM(P5959:P5982),"")</f>
        <v/>
      </c>
    </row>
    <row r="5960" spans="1:19">
      <c r="A5960" s="33"/>
      <c r="B5960" s="34"/>
      <c r="C5960" s="33"/>
      <c r="D5960" s="33"/>
      <c r="E5960" s="33"/>
      <c r="F5960" s="42"/>
      <c r="G5960" s="42"/>
      <c r="I5960">
        <f t="shared" si="560"/>
        <v>0</v>
      </c>
      <c r="J5960">
        <f t="shared" si="561"/>
        <v>0</v>
      </c>
      <c r="L5960" s="107"/>
      <c r="M5960" s="110"/>
      <c r="N5960" s="109"/>
      <c r="P5960" s="38">
        <f t="shared" si="558"/>
        <v>0</v>
      </c>
      <c r="Q5960" s="105">
        <f t="shared" ref="Q5960:Q6023" si="563">I5960*M5960/1000</f>
        <v>0</v>
      </c>
      <c r="R5960" s="38">
        <f t="shared" si="559"/>
        <v>0</v>
      </c>
      <c r="S5960" s="40" t="str">
        <f t="shared" si="562"/>
        <v/>
      </c>
    </row>
    <row r="5961" spans="1:19">
      <c r="A5961" s="33"/>
      <c r="B5961" s="34"/>
      <c r="C5961" s="33"/>
      <c r="D5961" s="33"/>
      <c r="E5961" s="33"/>
      <c r="F5961" s="42"/>
      <c r="G5961" s="42"/>
      <c r="I5961">
        <f t="shared" si="560"/>
        <v>0</v>
      </c>
      <c r="J5961">
        <f t="shared" si="561"/>
        <v>0</v>
      </c>
      <c r="L5961" s="107"/>
      <c r="M5961" s="110"/>
      <c r="N5961" s="109"/>
      <c r="P5961" s="38">
        <f t="shared" si="558"/>
        <v>0</v>
      </c>
      <c r="Q5961" s="105">
        <f t="shared" si="563"/>
        <v>0</v>
      </c>
      <c r="R5961" s="38">
        <f t="shared" si="559"/>
        <v>0</v>
      </c>
      <c r="S5961" s="40" t="str">
        <f t="shared" si="562"/>
        <v/>
      </c>
    </row>
    <row r="5962" spans="1:19">
      <c r="A5962" s="33"/>
      <c r="B5962" s="34"/>
      <c r="C5962" s="33"/>
      <c r="D5962" s="33"/>
      <c r="E5962" s="33"/>
      <c r="F5962" s="42"/>
      <c r="G5962" s="42"/>
      <c r="I5962">
        <f t="shared" si="560"/>
        <v>0</v>
      </c>
      <c r="J5962">
        <f t="shared" si="561"/>
        <v>0</v>
      </c>
      <c r="L5962" s="107"/>
      <c r="M5962" s="110"/>
      <c r="N5962" s="109"/>
      <c r="P5962" s="38">
        <f t="shared" si="558"/>
        <v>0</v>
      </c>
      <c r="Q5962" s="105">
        <f t="shared" si="563"/>
        <v>0</v>
      </c>
      <c r="R5962" s="38">
        <f t="shared" si="559"/>
        <v>0</v>
      </c>
      <c r="S5962" s="40" t="str">
        <f t="shared" si="562"/>
        <v/>
      </c>
    </row>
    <row r="5963" spans="1:19">
      <c r="A5963" s="33"/>
      <c r="B5963" s="34"/>
      <c r="C5963" s="33"/>
      <c r="D5963" s="33"/>
      <c r="E5963" s="33"/>
      <c r="F5963" s="42"/>
      <c r="G5963" s="42"/>
      <c r="I5963">
        <f t="shared" si="560"/>
        <v>0</v>
      </c>
      <c r="J5963">
        <f t="shared" si="561"/>
        <v>0</v>
      </c>
      <c r="L5963" s="107"/>
      <c r="M5963" s="110"/>
      <c r="N5963" s="109"/>
      <c r="P5963" s="38">
        <f t="shared" si="558"/>
        <v>0</v>
      </c>
      <c r="Q5963" s="105">
        <f t="shared" si="563"/>
        <v>0</v>
      </c>
      <c r="R5963" s="38">
        <f t="shared" si="559"/>
        <v>0</v>
      </c>
      <c r="S5963" s="40" t="str">
        <f t="shared" si="562"/>
        <v/>
      </c>
    </row>
    <row r="5964" spans="1:19">
      <c r="A5964" s="33"/>
      <c r="B5964" s="34"/>
      <c r="C5964" s="33"/>
      <c r="D5964" s="33"/>
      <c r="E5964" s="33"/>
      <c r="F5964" s="42"/>
      <c r="G5964" s="42"/>
      <c r="I5964">
        <f t="shared" si="560"/>
        <v>0</v>
      </c>
      <c r="J5964">
        <f t="shared" si="561"/>
        <v>0</v>
      </c>
      <c r="L5964" s="107"/>
      <c r="M5964" s="110"/>
      <c r="N5964" s="109"/>
      <c r="P5964" s="38">
        <f t="shared" si="558"/>
        <v>0</v>
      </c>
      <c r="Q5964" s="105">
        <f t="shared" si="563"/>
        <v>0</v>
      </c>
      <c r="R5964" s="38">
        <f t="shared" si="559"/>
        <v>0</v>
      </c>
      <c r="S5964" s="40" t="str">
        <f t="shared" si="562"/>
        <v/>
      </c>
    </row>
    <row r="5965" spans="1:19">
      <c r="A5965" s="33"/>
      <c r="B5965" s="34"/>
      <c r="C5965" s="33"/>
      <c r="D5965" s="33"/>
      <c r="E5965" s="33"/>
      <c r="F5965" s="42"/>
      <c r="G5965" s="42"/>
      <c r="I5965">
        <f t="shared" si="560"/>
        <v>0</v>
      </c>
      <c r="J5965">
        <f t="shared" si="561"/>
        <v>0</v>
      </c>
      <c r="L5965" s="107"/>
      <c r="M5965" s="110"/>
      <c r="N5965" s="109"/>
      <c r="P5965" s="38">
        <f t="shared" si="558"/>
        <v>0</v>
      </c>
      <c r="Q5965" s="105">
        <f t="shared" si="563"/>
        <v>0</v>
      </c>
      <c r="R5965" s="38">
        <f t="shared" si="559"/>
        <v>0</v>
      </c>
      <c r="S5965" s="40" t="str">
        <f t="shared" si="562"/>
        <v/>
      </c>
    </row>
    <row r="5966" spans="1:19">
      <c r="A5966" s="33"/>
      <c r="B5966" s="34"/>
      <c r="C5966" s="33"/>
      <c r="D5966" s="33"/>
      <c r="E5966" s="33"/>
      <c r="F5966" s="42"/>
      <c r="G5966" s="42"/>
      <c r="I5966">
        <f t="shared" si="560"/>
        <v>0</v>
      </c>
      <c r="J5966">
        <f t="shared" si="561"/>
        <v>0</v>
      </c>
      <c r="L5966" s="107"/>
      <c r="M5966" s="110"/>
      <c r="N5966" s="109"/>
      <c r="P5966" s="38">
        <f t="shared" si="558"/>
        <v>0</v>
      </c>
      <c r="Q5966" s="105">
        <f t="shared" si="563"/>
        <v>0</v>
      </c>
      <c r="R5966" s="38">
        <f t="shared" si="559"/>
        <v>0</v>
      </c>
      <c r="S5966" s="40" t="str">
        <f t="shared" si="562"/>
        <v/>
      </c>
    </row>
    <row r="5967" spans="1:19">
      <c r="A5967" s="33"/>
      <c r="B5967" s="34"/>
      <c r="C5967" s="33"/>
      <c r="D5967" s="33"/>
      <c r="E5967" s="33"/>
      <c r="F5967" s="42"/>
      <c r="G5967" s="42"/>
      <c r="I5967">
        <f t="shared" si="560"/>
        <v>0</v>
      </c>
      <c r="J5967">
        <f t="shared" si="561"/>
        <v>0</v>
      </c>
      <c r="L5967" s="107"/>
      <c r="M5967" s="110"/>
      <c r="N5967" s="109"/>
      <c r="P5967" s="38">
        <f t="shared" si="558"/>
        <v>0</v>
      </c>
      <c r="Q5967" s="105">
        <f t="shared" si="563"/>
        <v>0</v>
      </c>
      <c r="R5967" s="38">
        <f t="shared" si="559"/>
        <v>0</v>
      </c>
      <c r="S5967" s="40" t="str">
        <f t="shared" si="562"/>
        <v/>
      </c>
    </row>
    <row r="5968" spans="1:19">
      <c r="A5968" s="33"/>
      <c r="B5968" s="34"/>
      <c r="C5968" s="33"/>
      <c r="D5968" s="33"/>
      <c r="E5968" s="33"/>
      <c r="F5968" s="42"/>
      <c r="G5968" s="42"/>
      <c r="I5968">
        <f t="shared" si="560"/>
        <v>0</v>
      </c>
      <c r="J5968">
        <f t="shared" si="561"/>
        <v>0</v>
      </c>
      <c r="L5968" s="107"/>
      <c r="M5968" s="110"/>
      <c r="N5968" s="109"/>
      <c r="P5968" s="38">
        <f t="shared" si="558"/>
        <v>0</v>
      </c>
      <c r="Q5968" s="105">
        <f t="shared" si="563"/>
        <v>0</v>
      </c>
      <c r="R5968" s="38">
        <f t="shared" si="559"/>
        <v>0</v>
      </c>
      <c r="S5968" s="40" t="str">
        <f t="shared" si="562"/>
        <v/>
      </c>
    </row>
    <row r="5969" spans="1:19">
      <c r="A5969" s="33"/>
      <c r="B5969" s="34"/>
      <c r="C5969" s="33"/>
      <c r="D5969" s="33"/>
      <c r="E5969" s="33"/>
      <c r="F5969" s="42"/>
      <c r="G5969" s="42"/>
      <c r="I5969">
        <f t="shared" si="560"/>
        <v>0</v>
      </c>
      <c r="J5969">
        <f t="shared" si="561"/>
        <v>0</v>
      </c>
      <c r="L5969" s="107"/>
      <c r="M5969" s="110"/>
      <c r="N5969" s="109"/>
      <c r="P5969" s="38">
        <f t="shared" si="558"/>
        <v>0</v>
      </c>
      <c r="Q5969" s="105">
        <f t="shared" si="563"/>
        <v>0</v>
      </c>
      <c r="R5969" s="38">
        <f t="shared" si="559"/>
        <v>0</v>
      </c>
      <c r="S5969" s="40" t="str">
        <f t="shared" si="562"/>
        <v/>
      </c>
    </row>
    <row r="5970" spans="1:19">
      <c r="A5970" s="33"/>
      <c r="B5970" s="34"/>
      <c r="C5970" s="33"/>
      <c r="D5970" s="33"/>
      <c r="E5970" s="33"/>
      <c r="F5970" s="42"/>
      <c r="G5970" s="42"/>
      <c r="I5970">
        <f t="shared" si="560"/>
        <v>0</v>
      </c>
      <c r="J5970">
        <f t="shared" si="561"/>
        <v>0</v>
      </c>
      <c r="L5970" s="107"/>
      <c r="M5970" s="110"/>
      <c r="N5970" s="109"/>
      <c r="P5970" s="38">
        <f t="shared" si="558"/>
        <v>0</v>
      </c>
      <c r="Q5970" s="105">
        <f t="shared" si="563"/>
        <v>0</v>
      </c>
      <c r="R5970" s="38">
        <f t="shared" si="559"/>
        <v>0</v>
      </c>
      <c r="S5970" s="40" t="str">
        <f t="shared" si="562"/>
        <v/>
      </c>
    </row>
    <row r="5971" spans="1:19">
      <c r="A5971" s="33"/>
      <c r="B5971" s="34"/>
      <c r="C5971" s="33"/>
      <c r="D5971" s="33"/>
      <c r="E5971" s="33"/>
      <c r="F5971" s="42"/>
      <c r="G5971" s="42"/>
      <c r="I5971">
        <f t="shared" si="560"/>
        <v>0</v>
      </c>
      <c r="J5971">
        <f t="shared" si="561"/>
        <v>0</v>
      </c>
      <c r="L5971" s="107"/>
      <c r="M5971" s="110"/>
      <c r="N5971" s="109"/>
      <c r="P5971" s="38">
        <f t="shared" si="558"/>
        <v>0</v>
      </c>
      <c r="Q5971" s="105">
        <f t="shared" si="563"/>
        <v>0</v>
      </c>
      <c r="R5971" s="38">
        <f t="shared" si="559"/>
        <v>0</v>
      </c>
      <c r="S5971" s="40" t="str">
        <f t="shared" si="562"/>
        <v/>
      </c>
    </row>
    <row r="5972" spans="1:19">
      <c r="A5972" s="33"/>
      <c r="B5972" s="34"/>
      <c r="C5972" s="33"/>
      <c r="D5972" s="33"/>
      <c r="E5972" s="33"/>
      <c r="F5972" s="42"/>
      <c r="G5972" s="42"/>
      <c r="I5972">
        <f t="shared" si="560"/>
        <v>0</v>
      </c>
      <c r="J5972">
        <f t="shared" si="561"/>
        <v>0</v>
      </c>
      <c r="L5972" s="107"/>
      <c r="M5972" s="110"/>
      <c r="N5972" s="109"/>
      <c r="P5972" s="38">
        <f t="shared" si="558"/>
        <v>0</v>
      </c>
      <c r="Q5972" s="105">
        <f t="shared" si="563"/>
        <v>0</v>
      </c>
      <c r="R5972" s="38">
        <f t="shared" si="559"/>
        <v>0</v>
      </c>
      <c r="S5972" s="40" t="str">
        <f t="shared" si="562"/>
        <v/>
      </c>
    </row>
    <row r="5973" spans="1:19">
      <c r="A5973" s="33"/>
      <c r="B5973" s="34"/>
      <c r="C5973" s="33"/>
      <c r="D5973" s="33"/>
      <c r="E5973" s="33"/>
      <c r="F5973" s="42"/>
      <c r="G5973" s="42"/>
      <c r="I5973">
        <f t="shared" si="560"/>
        <v>0</v>
      </c>
      <c r="J5973">
        <f t="shared" si="561"/>
        <v>0</v>
      </c>
      <c r="L5973" s="107"/>
      <c r="M5973" s="110"/>
      <c r="N5973" s="109"/>
      <c r="P5973" s="38">
        <f t="shared" si="558"/>
        <v>0</v>
      </c>
      <c r="Q5973" s="105">
        <f t="shared" si="563"/>
        <v>0</v>
      </c>
      <c r="R5973" s="38">
        <f t="shared" si="559"/>
        <v>0</v>
      </c>
      <c r="S5973" s="40" t="str">
        <f t="shared" si="562"/>
        <v/>
      </c>
    </row>
    <row r="5974" spans="1:19">
      <c r="A5974" s="33"/>
      <c r="B5974" s="34"/>
      <c r="C5974" s="33"/>
      <c r="D5974" s="33"/>
      <c r="E5974" s="33"/>
      <c r="F5974" s="42"/>
      <c r="G5974" s="42"/>
      <c r="I5974">
        <f t="shared" si="560"/>
        <v>0</v>
      </c>
      <c r="J5974">
        <f t="shared" si="561"/>
        <v>0</v>
      </c>
      <c r="L5974" s="107"/>
      <c r="M5974" s="110"/>
      <c r="N5974" s="109"/>
      <c r="P5974" s="38">
        <f t="shared" si="558"/>
        <v>0</v>
      </c>
      <c r="Q5974" s="105">
        <f t="shared" si="563"/>
        <v>0</v>
      </c>
      <c r="R5974" s="38">
        <f t="shared" si="559"/>
        <v>0</v>
      </c>
      <c r="S5974" s="40" t="str">
        <f t="shared" si="562"/>
        <v/>
      </c>
    </row>
    <row r="5975" spans="1:19">
      <c r="A5975" s="33"/>
      <c r="B5975" s="34"/>
      <c r="C5975" s="33"/>
      <c r="D5975" s="33"/>
      <c r="E5975" s="33"/>
      <c r="F5975" s="42"/>
      <c r="G5975" s="42"/>
      <c r="I5975">
        <f t="shared" si="560"/>
        <v>0</v>
      </c>
      <c r="J5975">
        <f t="shared" si="561"/>
        <v>0</v>
      </c>
      <c r="L5975" s="107"/>
      <c r="M5975" s="110"/>
      <c r="N5975" s="109"/>
      <c r="P5975" s="38">
        <f t="shared" si="558"/>
        <v>0</v>
      </c>
      <c r="Q5975" s="105">
        <f t="shared" si="563"/>
        <v>0</v>
      </c>
      <c r="R5975" s="38">
        <f t="shared" si="559"/>
        <v>0</v>
      </c>
      <c r="S5975" s="40" t="str">
        <f t="shared" si="562"/>
        <v/>
      </c>
    </row>
    <row r="5976" spans="1:19">
      <c r="A5976" s="33"/>
      <c r="B5976" s="34"/>
      <c r="C5976" s="33"/>
      <c r="D5976" s="33"/>
      <c r="E5976" s="33"/>
      <c r="F5976" s="42"/>
      <c r="G5976" s="42"/>
      <c r="I5976">
        <f t="shared" si="560"/>
        <v>0</v>
      </c>
      <c r="J5976">
        <f t="shared" si="561"/>
        <v>0</v>
      </c>
      <c r="L5976" s="107"/>
      <c r="M5976" s="110"/>
      <c r="N5976" s="109"/>
      <c r="P5976" s="38">
        <f t="shared" si="558"/>
        <v>0</v>
      </c>
      <c r="Q5976" s="105">
        <f t="shared" si="563"/>
        <v>0</v>
      </c>
      <c r="R5976" s="38">
        <f t="shared" si="559"/>
        <v>0</v>
      </c>
      <c r="S5976" s="40" t="str">
        <f t="shared" si="562"/>
        <v/>
      </c>
    </row>
    <row r="5977" spans="1:19">
      <c r="A5977" s="33"/>
      <c r="B5977" s="34"/>
      <c r="C5977" s="33"/>
      <c r="D5977" s="33"/>
      <c r="E5977" s="33"/>
      <c r="F5977" s="42"/>
      <c r="G5977" s="42"/>
      <c r="I5977">
        <f t="shared" si="560"/>
        <v>0</v>
      </c>
      <c r="J5977">
        <f t="shared" si="561"/>
        <v>0</v>
      </c>
      <c r="L5977" s="107"/>
      <c r="M5977" s="110"/>
      <c r="N5977" s="109"/>
      <c r="P5977" s="38">
        <f t="shared" si="558"/>
        <v>0</v>
      </c>
      <c r="Q5977" s="105">
        <f t="shared" si="563"/>
        <v>0</v>
      </c>
      <c r="R5977" s="38">
        <f t="shared" si="559"/>
        <v>0</v>
      </c>
      <c r="S5977" s="40" t="str">
        <f t="shared" si="562"/>
        <v/>
      </c>
    </row>
    <row r="5978" spans="1:19">
      <c r="A5978" s="33"/>
      <c r="B5978" s="34"/>
      <c r="C5978" s="33"/>
      <c r="D5978" s="33"/>
      <c r="E5978" s="33"/>
      <c r="F5978" s="42"/>
      <c r="G5978" s="42"/>
      <c r="I5978">
        <f t="shared" si="560"/>
        <v>0</v>
      </c>
      <c r="J5978">
        <f t="shared" si="561"/>
        <v>0</v>
      </c>
      <c r="L5978" s="107"/>
      <c r="M5978" s="110"/>
      <c r="N5978" s="109"/>
      <c r="P5978" s="38">
        <f t="shared" si="558"/>
        <v>0</v>
      </c>
      <c r="Q5978" s="105">
        <f t="shared" si="563"/>
        <v>0</v>
      </c>
      <c r="R5978" s="38">
        <f t="shared" si="559"/>
        <v>0</v>
      </c>
      <c r="S5978" s="40" t="str">
        <f t="shared" si="562"/>
        <v/>
      </c>
    </row>
    <row r="5979" spans="1:19">
      <c r="A5979" s="33"/>
      <c r="B5979" s="34"/>
      <c r="C5979" s="33"/>
      <c r="D5979" s="33"/>
      <c r="E5979" s="33"/>
      <c r="F5979" s="42"/>
      <c r="G5979" s="42"/>
      <c r="I5979">
        <f t="shared" si="560"/>
        <v>0</v>
      </c>
      <c r="J5979">
        <f t="shared" si="561"/>
        <v>0</v>
      </c>
      <c r="L5979" s="107"/>
      <c r="M5979" s="110"/>
      <c r="N5979" s="109"/>
      <c r="P5979" s="38">
        <f t="shared" si="558"/>
        <v>0</v>
      </c>
      <c r="Q5979" s="105">
        <f t="shared" si="563"/>
        <v>0</v>
      </c>
      <c r="R5979" s="38">
        <f t="shared" si="559"/>
        <v>0</v>
      </c>
      <c r="S5979" s="40" t="str">
        <f t="shared" si="562"/>
        <v/>
      </c>
    </row>
    <row r="5980" spans="1:19">
      <c r="A5980" s="33"/>
      <c r="B5980" s="34"/>
      <c r="C5980" s="33"/>
      <c r="D5980" s="33"/>
      <c r="E5980" s="33"/>
      <c r="F5980" s="42"/>
      <c r="G5980" s="42"/>
      <c r="I5980">
        <f t="shared" si="560"/>
        <v>0</v>
      </c>
      <c r="J5980">
        <f t="shared" si="561"/>
        <v>0</v>
      </c>
      <c r="L5980" s="107"/>
      <c r="M5980" s="110"/>
      <c r="N5980" s="109"/>
      <c r="P5980" s="38">
        <f t="shared" si="558"/>
        <v>0</v>
      </c>
      <c r="Q5980" s="105">
        <f t="shared" si="563"/>
        <v>0</v>
      </c>
      <c r="R5980" s="38">
        <f t="shared" si="559"/>
        <v>0</v>
      </c>
      <c r="S5980" s="40" t="str">
        <f t="shared" si="562"/>
        <v/>
      </c>
    </row>
    <row r="5981" spans="1:19">
      <c r="A5981" s="33"/>
      <c r="B5981" s="34"/>
      <c r="C5981" s="33"/>
      <c r="D5981" s="33"/>
      <c r="E5981" s="33"/>
      <c r="F5981" s="42"/>
      <c r="G5981" s="42"/>
      <c r="I5981">
        <f t="shared" si="560"/>
        <v>0</v>
      </c>
      <c r="J5981">
        <f t="shared" si="561"/>
        <v>0</v>
      </c>
      <c r="L5981" s="107"/>
      <c r="M5981" s="110"/>
      <c r="N5981" s="109"/>
      <c r="P5981" s="38">
        <f t="shared" si="558"/>
        <v>0</v>
      </c>
      <c r="Q5981" s="105">
        <f t="shared" si="563"/>
        <v>0</v>
      </c>
      <c r="R5981" s="38">
        <f t="shared" si="559"/>
        <v>0</v>
      </c>
      <c r="S5981" s="40" t="str">
        <f t="shared" si="562"/>
        <v/>
      </c>
    </row>
    <row r="5982" spans="1:19">
      <c r="A5982" s="33"/>
      <c r="B5982" s="34"/>
      <c r="C5982" s="33"/>
      <c r="D5982" s="33"/>
      <c r="E5982" s="33"/>
      <c r="F5982" s="42"/>
      <c r="G5982" s="42"/>
      <c r="I5982">
        <f t="shared" si="560"/>
        <v>0</v>
      </c>
      <c r="J5982">
        <f t="shared" si="561"/>
        <v>0</v>
      </c>
      <c r="L5982" s="107"/>
      <c r="M5982" s="110"/>
      <c r="N5982" s="109"/>
      <c r="P5982" s="38">
        <f t="shared" si="558"/>
        <v>0</v>
      </c>
      <c r="Q5982" s="105">
        <f t="shared" si="563"/>
        <v>0</v>
      </c>
      <c r="R5982" s="38">
        <f t="shared" si="559"/>
        <v>0</v>
      </c>
      <c r="S5982" s="40" t="str">
        <f t="shared" si="562"/>
        <v/>
      </c>
    </row>
    <row r="5983" spans="1:19">
      <c r="A5983" s="33"/>
      <c r="B5983" s="34"/>
      <c r="C5983" s="33"/>
      <c r="D5983" s="33"/>
      <c r="E5983" s="33"/>
      <c r="F5983" s="42"/>
      <c r="G5983" s="42"/>
      <c r="I5983">
        <f t="shared" si="560"/>
        <v>0</v>
      </c>
      <c r="J5983">
        <f t="shared" si="561"/>
        <v>0</v>
      </c>
      <c r="L5983" s="107"/>
      <c r="M5983" s="110"/>
      <c r="N5983" s="109"/>
      <c r="P5983" s="38">
        <f t="shared" si="558"/>
        <v>0</v>
      </c>
      <c r="Q5983" s="105">
        <f t="shared" si="563"/>
        <v>0</v>
      </c>
      <c r="R5983" s="38">
        <f t="shared" si="559"/>
        <v>0</v>
      </c>
      <c r="S5983" s="40" t="str">
        <f t="shared" si="562"/>
        <v/>
      </c>
    </row>
    <row r="5984" spans="1:19">
      <c r="A5984" s="33"/>
      <c r="B5984" s="34"/>
      <c r="C5984" s="33"/>
      <c r="D5984" s="33"/>
      <c r="E5984" s="33"/>
      <c r="F5984" s="42"/>
      <c r="G5984" s="42"/>
      <c r="I5984">
        <f t="shared" si="560"/>
        <v>0</v>
      </c>
      <c r="J5984">
        <f t="shared" si="561"/>
        <v>0</v>
      </c>
      <c r="L5984" s="107"/>
      <c r="M5984" s="110"/>
      <c r="N5984" s="109"/>
      <c r="P5984" s="38">
        <f t="shared" si="558"/>
        <v>0</v>
      </c>
      <c r="Q5984" s="105">
        <f t="shared" si="563"/>
        <v>0</v>
      </c>
      <c r="R5984" s="38">
        <f t="shared" si="559"/>
        <v>0</v>
      </c>
      <c r="S5984" s="40" t="str">
        <f t="shared" si="562"/>
        <v/>
      </c>
    </row>
    <row r="5985" spans="1:19">
      <c r="A5985" s="33"/>
      <c r="B5985" s="34"/>
      <c r="C5985" s="33"/>
      <c r="D5985" s="33"/>
      <c r="E5985" s="33"/>
      <c r="F5985" s="42"/>
      <c r="G5985" s="42"/>
      <c r="I5985">
        <f t="shared" si="560"/>
        <v>0</v>
      </c>
      <c r="J5985">
        <f t="shared" si="561"/>
        <v>0</v>
      </c>
      <c r="L5985" s="107"/>
      <c r="M5985" s="110"/>
      <c r="N5985" s="109"/>
      <c r="P5985" s="38">
        <f t="shared" si="558"/>
        <v>0</v>
      </c>
      <c r="Q5985" s="105">
        <f t="shared" si="563"/>
        <v>0</v>
      </c>
      <c r="R5985" s="38">
        <f t="shared" si="559"/>
        <v>0</v>
      </c>
      <c r="S5985" s="40" t="str">
        <f t="shared" si="562"/>
        <v/>
      </c>
    </row>
    <row r="5986" spans="1:19">
      <c r="A5986" s="33"/>
      <c r="B5986" s="34"/>
      <c r="C5986" s="33"/>
      <c r="D5986" s="33"/>
      <c r="E5986" s="33"/>
      <c r="F5986" s="42"/>
      <c r="G5986" s="42"/>
      <c r="I5986">
        <f t="shared" si="560"/>
        <v>0</v>
      </c>
      <c r="J5986">
        <f t="shared" si="561"/>
        <v>0</v>
      </c>
      <c r="L5986" s="107"/>
      <c r="M5986" s="110"/>
      <c r="N5986" s="109"/>
      <c r="P5986" s="38">
        <f t="shared" si="558"/>
        <v>0</v>
      </c>
      <c r="Q5986" s="105">
        <f t="shared" si="563"/>
        <v>0</v>
      </c>
      <c r="R5986" s="38">
        <f t="shared" si="559"/>
        <v>0</v>
      </c>
      <c r="S5986" s="40" t="str">
        <f t="shared" si="562"/>
        <v/>
      </c>
    </row>
    <row r="5987" spans="1:19">
      <c r="A5987" s="33"/>
      <c r="B5987" s="34"/>
      <c r="C5987" s="33"/>
      <c r="D5987" s="33"/>
      <c r="E5987" s="33"/>
      <c r="F5987" s="42"/>
      <c r="G5987" s="42"/>
      <c r="I5987">
        <f t="shared" si="560"/>
        <v>0</v>
      </c>
      <c r="J5987">
        <f t="shared" si="561"/>
        <v>0</v>
      </c>
      <c r="L5987" s="107"/>
      <c r="M5987" s="110"/>
      <c r="N5987" s="109"/>
      <c r="P5987" s="38">
        <f t="shared" si="558"/>
        <v>0</v>
      </c>
      <c r="Q5987" s="105">
        <f t="shared" si="563"/>
        <v>0</v>
      </c>
      <c r="R5987" s="38">
        <f t="shared" si="559"/>
        <v>0</v>
      </c>
      <c r="S5987" s="40" t="str">
        <f t="shared" si="562"/>
        <v/>
      </c>
    </row>
    <row r="5988" spans="1:19">
      <c r="A5988" s="33"/>
      <c r="B5988" s="34"/>
      <c r="C5988" s="33"/>
      <c r="D5988" s="33"/>
      <c r="E5988" s="33"/>
      <c r="F5988" s="42"/>
      <c r="G5988" s="42"/>
      <c r="I5988">
        <f t="shared" si="560"/>
        <v>0</v>
      </c>
      <c r="J5988">
        <f t="shared" si="561"/>
        <v>0</v>
      </c>
      <c r="L5988" s="107"/>
      <c r="M5988" s="110"/>
      <c r="N5988" s="109"/>
      <c r="P5988" s="38">
        <f t="shared" si="558"/>
        <v>0</v>
      </c>
      <c r="Q5988" s="105">
        <f t="shared" si="563"/>
        <v>0</v>
      </c>
      <c r="R5988" s="38">
        <f t="shared" si="559"/>
        <v>0</v>
      </c>
      <c r="S5988" s="40" t="str">
        <f t="shared" si="562"/>
        <v/>
      </c>
    </row>
    <row r="5989" spans="1:19">
      <c r="A5989" s="33"/>
      <c r="B5989" s="34"/>
      <c r="C5989" s="33"/>
      <c r="D5989" s="33"/>
      <c r="E5989" s="33"/>
      <c r="F5989" s="42"/>
      <c r="G5989" s="42"/>
      <c r="I5989">
        <f t="shared" si="560"/>
        <v>0</v>
      </c>
      <c r="J5989">
        <f t="shared" si="561"/>
        <v>0</v>
      </c>
      <c r="L5989" s="107"/>
      <c r="M5989" s="110"/>
      <c r="N5989" s="109"/>
      <c r="P5989" s="38">
        <f t="shared" si="558"/>
        <v>0</v>
      </c>
      <c r="Q5989" s="105">
        <f t="shared" si="563"/>
        <v>0</v>
      </c>
      <c r="R5989" s="38">
        <f t="shared" si="559"/>
        <v>0</v>
      </c>
      <c r="S5989" s="40" t="str">
        <f t="shared" si="562"/>
        <v/>
      </c>
    </row>
    <row r="5990" spans="1:19">
      <c r="A5990" s="33"/>
      <c r="B5990" s="34"/>
      <c r="C5990" s="33"/>
      <c r="D5990" s="33"/>
      <c r="E5990" s="33"/>
      <c r="F5990" s="42"/>
      <c r="G5990" s="42"/>
      <c r="I5990">
        <f t="shared" si="560"/>
        <v>0</v>
      </c>
      <c r="J5990">
        <f t="shared" si="561"/>
        <v>0</v>
      </c>
      <c r="L5990" s="107"/>
      <c r="M5990" s="110"/>
      <c r="N5990" s="109"/>
      <c r="P5990" s="38">
        <f t="shared" si="558"/>
        <v>0</v>
      </c>
      <c r="Q5990" s="105">
        <f t="shared" si="563"/>
        <v>0</v>
      </c>
      <c r="R5990" s="38">
        <f t="shared" si="559"/>
        <v>0</v>
      </c>
      <c r="S5990" s="40" t="str">
        <f t="shared" si="562"/>
        <v/>
      </c>
    </row>
    <row r="5991" spans="1:19">
      <c r="A5991" s="33"/>
      <c r="B5991" s="34"/>
      <c r="C5991" s="33"/>
      <c r="D5991" s="33"/>
      <c r="E5991" s="33"/>
      <c r="F5991" s="42"/>
      <c r="G5991" s="42"/>
      <c r="I5991">
        <f t="shared" si="560"/>
        <v>0</v>
      </c>
      <c r="J5991">
        <f t="shared" si="561"/>
        <v>0</v>
      </c>
      <c r="L5991" s="107"/>
      <c r="M5991" s="110"/>
      <c r="N5991" s="109"/>
      <c r="P5991" s="38">
        <f t="shared" si="558"/>
        <v>0</v>
      </c>
      <c r="Q5991" s="105">
        <f t="shared" si="563"/>
        <v>0</v>
      </c>
      <c r="R5991" s="38">
        <f t="shared" si="559"/>
        <v>0</v>
      </c>
      <c r="S5991" s="40" t="str">
        <f t="shared" si="562"/>
        <v/>
      </c>
    </row>
    <row r="5992" spans="1:19">
      <c r="A5992" s="33"/>
      <c r="B5992" s="34"/>
      <c r="C5992" s="33"/>
      <c r="D5992" s="33"/>
      <c r="E5992" s="33"/>
      <c r="F5992" s="42"/>
      <c r="G5992" s="42"/>
      <c r="I5992">
        <f t="shared" si="560"/>
        <v>0</v>
      </c>
      <c r="J5992">
        <f t="shared" si="561"/>
        <v>0</v>
      </c>
      <c r="L5992" s="107"/>
      <c r="M5992" s="110"/>
      <c r="N5992" s="109"/>
      <c r="P5992" s="38">
        <f t="shared" si="558"/>
        <v>0</v>
      </c>
      <c r="Q5992" s="105">
        <f t="shared" si="563"/>
        <v>0</v>
      </c>
      <c r="R5992" s="38">
        <f t="shared" si="559"/>
        <v>0</v>
      </c>
      <c r="S5992" s="40" t="str">
        <f t="shared" si="562"/>
        <v/>
      </c>
    </row>
    <row r="5993" spans="1:19">
      <c r="A5993" s="33"/>
      <c r="B5993" s="34"/>
      <c r="C5993" s="33"/>
      <c r="D5993" s="33"/>
      <c r="E5993" s="33"/>
      <c r="F5993" s="42"/>
      <c r="G5993" s="42"/>
      <c r="I5993">
        <f t="shared" si="560"/>
        <v>0</v>
      </c>
      <c r="J5993">
        <f t="shared" si="561"/>
        <v>0</v>
      </c>
      <c r="L5993" s="107"/>
      <c r="M5993" s="110"/>
      <c r="N5993" s="109"/>
      <c r="P5993" s="38">
        <f t="shared" si="558"/>
        <v>0</v>
      </c>
      <c r="Q5993" s="105">
        <f t="shared" si="563"/>
        <v>0</v>
      </c>
      <c r="R5993" s="38">
        <f t="shared" si="559"/>
        <v>0</v>
      </c>
      <c r="S5993" s="40" t="str">
        <f t="shared" si="562"/>
        <v/>
      </c>
    </row>
    <row r="5994" spans="1:19">
      <c r="A5994" s="33"/>
      <c r="B5994" s="34"/>
      <c r="C5994" s="33"/>
      <c r="D5994" s="33"/>
      <c r="E5994" s="33"/>
      <c r="F5994" s="42"/>
      <c r="G5994" s="42"/>
      <c r="I5994">
        <f t="shared" si="560"/>
        <v>0</v>
      </c>
      <c r="J5994">
        <f t="shared" si="561"/>
        <v>0</v>
      </c>
      <c r="L5994" s="107"/>
      <c r="M5994" s="110"/>
      <c r="N5994" s="109"/>
      <c r="P5994" s="38">
        <f t="shared" si="558"/>
        <v>0</v>
      </c>
      <c r="Q5994" s="105">
        <f t="shared" si="563"/>
        <v>0</v>
      </c>
      <c r="R5994" s="38">
        <f t="shared" si="559"/>
        <v>0</v>
      </c>
      <c r="S5994" s="40" t="str">
        <f t="shared" si="562"/>
        <v/>
      </c>
    </row>
    <row r="5995" spans="1:19">
      <c r="A5995" s="33"/>
      <c r="B5995" s="34"/>
      <c r="C5995" s="33"/>
      <c r="D5995" s="33"/>
      <c r="E5995" s="33"/>
      <c r="F5995" s="42"/>
      <c r="G5995" s="42"/>
      <c r="I5995">
        <f t="shared" si="560"/>
        <v>0</v>
      </c>
      <c r="J5995">
        <f t="shared" si="561"/>
        <v>0</v>
      </c>
      <c r="L5995" s="107"/>
      <c r="M5995" s="110"/>
      <c r="N5995" s="109"/>
      <c r="P5995" s="38">
        <f t="shared" si="558"/>
        <v>0</v>
      </c>
      <c r="Q5995" s="105">
        <f t="shared" si="563"/>
        <v>0</v>
      </c>
      <c r="R5995" s="38">
        <f t="shared" si="559"/>
        <v>0</v>
      </c>
      <c r="S5995" s="40" t="str">
        <f t="shared" si="562"/>
        <v/>
      </c>
    </row>
    <row r="5996" spans="1:19">
      <c r="A5996" s="33"/>
      <c r="B5996" s="34"/>
      <c r="C5996" s="33"/>
      <c r="D5996" s="33"/>
      <c r="E5996" s="33"/>
      <c r="F5996" s="42"/>
      <c r="G5996" s="42"/>
      <c r="I5996">
        <f t="shared" si="560"/>
        <v>0</v>
      </c>
      <c r="J5996">
        <f t="shared" si="561"/>
        <v>0</v>
      </c>
      <c r="L5996" s="107"/>
      <c r="M5996" s="110"/>
      <c r="N5996" s="109"/>
      <c r="P5996" s="38">
        <f t="shared" si="558"/>
        <v>0</v>
      </c>
      <c r="Q5996" s="105">
        <f t="shared" si="563"/>
        <v>0</v>
      </c>
      <c r="R5996" s="38">
        <f t="shared" si="559"/>
        <v>0</v>
      </c>
      <c r="S5996" s="40" t="str">
        <f t="shared" si="562"/>
        <v/>
      </c>
    </row>
    <row r="5997" spans="1:19">
      <c r="A5997" s="33"/>
      <c r="B5997" s="34"/>
      <c r="C5997" s="33"/>
      <c r="D5997" s="33"/>
      <c r="E5997" s="33"/>
      <c r="F5997" s="42"/>
      <c r="G5997" s="42"/>
      <c r="I5997">
        <f t="shared" si="560"/>
        <v>0</v>
      </c>
      <c r="J5997">
        <f t="shared" si="561"/>
        <v>0</v>
      </c>
      <c r="L5997" s="107"/>
      <c r="M5997" s="110"/>
      <c r="N5997" s="109"/>
      <c r="P5997" s="38">
        <f t="shared" si="558"/>
        <v>0</v>
      </c>
      <c r="Q5997" s="105">
        <f t="shared" si="563"/>
        <v>0</v>
      </c>
      <c r="R5997" s="38">
        <f t="shared" si="559"/>
        <v>0</v>
      </c>
      <c r="S5997" s="40" t="str">
        <f t="shared" si="562"/>
        <v/>
      </c>
    </row>
    <row r="5998" spans="1:19">
      <c r="A5998" s="33"/>
      <c r="B5998" s="34"/>
      <c r="C5998" s="33"/>
      <c r="D5998" s="33"/>
      <c r="E5998" s="33"/>
      <c r="F5998" s="42"/>
      <c r="G5998" s="42"/>
      <c r="I5998">
        <f t="shared" si="560"/>
        <v>0</v>
      </c>
      <c r="J5998">
        <f t="shared" si="561"/>
        <v>0</v>
      </c>
      <c r="L5998" s="107"/>
      <c r="M5998" s="110"/>
      <c r="N5998" s="109"/>
      <c r="P5998" s="38">
        <f t="shared" si="558"/>
        <v>0</v>
      </c>
      <c r="Q5998" s="105">
        <f t="shared" si="563"/>
        <v>0</v>
      </c>
      <c r="R5998" s="38">
        <f t="shared" si="559"/>
        <v>0</v>
      </c>
      <c r="S5998" s="40" t="str">
        <f t="shared" si="562"/>
        <v/>
      </c>
    </row>
    <row r="5999" spans="1:19">
      <c r="A5999" s="33"/>
      <c r="B5999" s="34"/>
      <c r="C5999" s="33"/>
      <c r="D5999" s="33"/>
      <c r="E5999" s="33"/>
      <c r="F5999" s="42"/>
      <c r="G5999" s="42"/>
      <c r="I5999">
        <f t="shared" si="560"/>
        <v>0</v>
      </c>
      <c r="J5999">
        <f t="shared" si="561"/>
        <v>0</v>
      </c>
      <c r="L5999" s="107"/>
      <c r="M5999" s="110"/>
      <c r="N5999" s="109"/>
      <c r="P5999" s="38">
        <f t="shared" si="558"/>
        <v>0</v>
      </c>
      <c r="Q5999" s="105">
        <f t="shared" si="563"/>
        <v>0</v>
      </c>
      <c r="R5999" s="38">
        <f t="shared" si="559"/>
        <v>0</v>
      </c>
      <c r="S5999" s="40" t="str">
        <f t="shared" si="562"/>
        <v/>
      </c>
    </row>
    <row r="6000" spans="1:19">
      <c r="A6000" s="33"/>
      <c r="B6000" s="34"/>
      <c r="C6000" s="33"/>
      <c r="D6000" s="33"/>
      <c r="E6000" s="33"/>
      <c r="F6000" s="42"/>
      <c r="G6000" s="42"/>
      <c r="I6000">
        <f t="shared" si="560"/>
        <v>0</v>
      </c>
      <c r="J6000">
        <f t="shared" si="561"/>
        <v>0</v>
      </c>
      <c r="L6000" s="107"/>
      <c r="M6000" s="110"/>
      <c r="N6000" s="109"/>
      <c r="P6000" s="38">
        <f t="shared" si="558"/>
        <v>0</v>
      </c>
      <c r="Q6000" s="105">
        <f t="shared" si="563"/>
        <v>0</v>
      </c>
      <c r="R6000" s="38">
        <f t="shared" si="559"/>
        <v>0</v>
      </c>
      <c r="S6000" s="40" t="str">
        <f t="shared" si="562"/>
        <v/>
      </c>
    </row>
    <row r="6001" spans="1:19">
      <c r="A6001" s="33"/>
      <c r="B6001" s="34"/>
      <c r="C6001" s="33"/>
      <c r="D6001" s="33"/>
      <c r="E6001" s="33"/>
      <c r="F6001" s="42"/>
      <c r="G6001" s="42"/>
      <c r="I6001">
        <f t="shared" si="560"/>
        <v>0</v>
      </c>
      <c r="J6001">
        <f t="shared" si="561"/>
        <v>0</v>
      </c>
      <c r="L6001" s="107"/>
      <c r="M6001" s="110"/>
      <c r="N6001" s="109"/>
      <c r="P6001" s="38">
        <f t="shared" si="558"/>
        <v>0</v>
      </c>
      <c r="Q6001" s="105">
        <f t="shared" si="563"/>
        <v>0</v>
      </c>
      <c r="R6001" s="38">
        <f t="shared" si="559"/>
        <v>0</v>
      </c>
      <c r="S6001" s="40" t="str">
        <f t="shared" si="562"/>
        <v/>
      </c>
    </row>
    <row r="6002" spans="1:19">
      <c r="A6002" s="33"/>
      <c r="B6002" s="34"/>
      <c r="C6002" s="33"/>
      <c r="D6002" s="33"/>
      <c r="E6002" s="33"/>
      <c r="F6002" s="42"/>
      <c r="G6002" s="42"/>
      <c r="I6002">
        <f t="shared" si="560"/>
        <v>0</v>
      </c>
      <c r="J6002">
        <f t="shared" si="561"/>
        <v>0</v>
      </c>
      <c r="L6002" s="107"/>
      <c r="M6002" s="110"/>
      <c r="N6002" s="109"/>
      <c r="P6002" s="38">
        <f t="shared" si="558"/>
        <v>0</v>
      </c>
      <c r="Q6002" s="105">
        <f t="shared" si="563"/>
        <v>0</v>
      </c>
      <c r="R6002" s="38">
        <f t="shared" si="559"/>
        <v>0</v>
      </c>
      <c r="S6002" s="40" t="str">
        <f t="shared" si="562"/>
        <v/>
      </c>
    </row>
    <row r="6003" spans="1:19">
      <c r="A6003" s="33"/>
      <c r="B6003" s="34"/>
      <c r="C6003" s="33"/>
      <c r="D6003" s="33"/>
      <c r="E6003" s="33"/>
      <c r="F6003" s="42"/>
      <c r="G6003" s="42"/>
      <c r="I6003">
        <f t="shared" si="560"/>
        <v>0</v>
      </c>
      <c r="J6003">
        <f t="shared" si="561"/>
        <v>0</v>
      </c>
      <c r="L6003" s="107"/>
      <c r="M6003" s="110"/>
      <c r="N6003" s="109"/>
      <c r="P6003" s="38">
        <f t="shared" si="558"/>
        <v>0</v>
      </c>
      <c r="Q6003" s="105">
        <f t="shared" si="563"/>
        <v>0</v>
      </c>
      <c r="R6003" s="38">
        <f t="shared" si="559"/>
        <v>0</v>
      </c>
      <c r="S6003" s="40" t="str">
        <f t="shared" si="562"/>
        <v/>
      </c>
    </row>
    <row r="6004" spans="1:19">
      <c r="A6004" s="33"/>
      <c r="B6004" s="34"/>
      <c r="C6004" s="33"/>
      <c r="D6004" s="33"/>
      <c r="E6004" s="33"/>
      <c r="F6004" s="42"/>
      <c r="G6004" s="42"/>
      <c r="I6004">
        <f t="shared" si="560"/>
        <v>0</v>
      </c>
      <c r="J6004">
        <f t="shared" si="561"/>
        <v>0</v>
      </c>
      <c r="L6004" s="107"/>
      <c r="M6004" s="110"/>
      <c r="N6004" s="109"/>
      <c r="P6004" s="38">
        <f t="shared" si="558"/>
        <v>0</v>
      </c>
      <c r="Q6004" s="105">
        <f t="shared" si="563"/>
        <v>0</v>
      </c>
      <c r="R6004" s="38">
        <f t="shared" si="559"/>
        <v>0</v>
      </c>
      <c r="S6004" s="40" t="str">
        <f t="shared" si="562"/>
        <v/>
      </c>
    </row>
    <row r="6005" spans="1:19">
      <c r="A6005" s="33"/>
      <c r="B6005" s="34"/>
      <c r="C6005" s="33"/>
      <c r="D6005" s="33"/>
      <c r="E6005" s="33"/>
      <c r="F6005" s="42"/>
      <c r="G6005" s="42"/>
      <c r="I6005">
        <f t="shared" si="560"/>
        <v>0</v>
      </c>
      <c r="J6005">
        <f t="shared" si="561"/>
        <v>0</v>
      </c>
      <c r="L6005" s="107"/>
      <c r="M6005" s="110"/>
      <c r="N6005" s="109"/>
      <c r="P6005" s="38">
        <f t="shared" si="558"/>
        <v>0</v>
      </c>
      <c r="Q6005" s="105">
        <f t="shared" si="563"/>
        <v>0</v>
      </c>
      <c r="R6005" s="38">
        <f t="shared" si="559"/>
        <v>0</v>
      </c>
      <c r="S6005" s="40" t="str">
        <f t="shared" si="562"/>
        <v/>
      </c>
    </row>
    <row r="6006" spans="1:19">
      <c r="A6006" s="33"/>
      <c r="B6006" s="34"/>
      <c r="C6006" s="33"/>
      <c r="D6006" s="33"/>
      <c r="E6006" s="33"/>
      <c r="F6006" s="42"/>
      <c r="G6006" s="42"/>
      <c r="I6006">
        <f t="shared" si="560"/>
        <v>0</v>
      </c>
      <c r="J6006">
        <f t="shared" si="561"/>
        <v>0</v>
      </c>
      <c r="L6006" s="107"/>
      <c r="M6006" s="110"/>
      <c r="N6006" s="109"/>
      <c r="P6006" s="38">
        <f t="shared" si="558"/>
        <v>0</v>
      </c>
      <c r="Q6006" s="105">
        <f t="shared" si="563"/>
        <v>0</v>
      </c>
      <c r="R6006" s="38">
        <f t="shared" si="559"/>
        <v>0</v>
      </c>
      <c r="S6006" s="40" t="str">
        <f t="shared" si="562"/>
        <v/>
      </c>
    </row>
    <row r="6007" spans="1:19">
      <c r="A6007" s="33"/>
      <c r="B6007" s="34"/>
      <c r="C6007" s="33"/>
      <c r="D6007" s="33"/>
      <c r="E6007" s="33"/>
      <c r="F6007" s="42"/>
      <c r="G6007" s="42"/>
      <c r="I6007">
        <f t="shared" si="560"/>
        <v>0</v>
      </c>
      <c r="J6007">
        <f t="shared" si="561"/>
        <v>0</v>
      </c>
      <c r="L6007" s="107"/>
      <c r="M6007" s="110"/>
      <c r="N6007" s="109"/>
      <c r="P6007" s="38">
        <f t="shared" ref="P6007:P6070" si="564">I6007*L6007/1000</f>
        <v>0</v>
      </c>
      <c r="Q6007" s="105">
        <f t="shared" si="563"/>
        <v>0</v>
      </c>
      <c r="R6007" s="38">
        <f t="shared" ref="R6007:R6070" si="565">J6007*N6007/1000</f>
        <v>0</v>
      </c>
      <c r="S6007" s="40" t="str">
        <f t="shared" si="562"/>
        <v/>
      </c>
    </row>
    <row r="6008" spans="1:19">
      <c r="A6008" s="33"/>
      <c r="B6008" s="34"/>
      <c r="C6008" s="33"/>
      <c r="D6008" s="33"/>
      <c r="E6008" s="33"/>
      <c r="F6008" s="42"/>
      <c r="G6008" s="42"/>
      <c r="I6008">
        <f t="shared" ref="I6008:I6071" si="566">IF(OR(E6008="R",E6008="E"),D6008,IF(D6008&gt;=E6008,D6008-E6008,0))</f>
        <v>0</v>
      </c>
      <c r="J6008">
        <f t="shared" ref="J6008:J6071" si="567">IF(OR(E6008="R",E6008="E"),0,IF(E6008&gt;D6008,E6008-D6008,0))</f>
        <v>0</v>
      </c>
      <c r="L6008" s="107"/>
      <c r="M6008" s="110"/>
      <c r="N6008" s="109"/>
      <c r="P6008" s="38">
        <f t="shared" si="564"/>
        <v>0</v>
      </c>
      <c r="Q6008" s="105">
        <f t="shared" si="563"/>
        <v>0</v>
      </c>
      <c r="R6008" s="38">
        <f t="shared" si="565"/>
        <v>0</v>
      </c>
      <c r="S6008" s="40" t="str">
        <f t="shared" si="562"/>
        <v/>
      </c>
    </row>
    <row r="6009" spans="1:19">
      <c r="A6009" s="33"/>
      <c r="B6009" s="34"/>
      <c r="C6009" s="33"/>
      <c r="D6009" s="33"/>
      <c r="E6009" s="33"/>
      <c r="F6009" s="42"/>
      <c r="G6009" s="42"/>
      <c r="I6009">
        <f t="shared" si="566"/>
        <v>0</v>
      </c>
      <c r="J6009">
        <f t="shared" si="567"/>
        <v>0</v>
      </c>
      <c r="L6009" s="107"/>
      <c r="M6009" s="110"/>
      <c r="N6009" s="109"/>
      <c r="P6009" s="38">
        <f t="shared" si="564"/>
        <v>0</v>
      </c>
      <c r="Q6009" s="105">
        <f t="shared" si="563"/>
        <v>0</v>
      </c>
      <c r="R6009" s="38">
        <f t="shared" si="565"/>
        <v>0</v>
      </c>
      <c r="S6009" s="40" t="str">
        <f t="shared" si="562"/>
        <v/>
      </c>
    </row>
    <row r="6010" spans="1:19">
      <c r="A6010" s="33"/>
      <c r="B6010" s="34"/>
      <c r="C6010" s="33"/>
      <c r="D6010" s="33"/>
      <c r="E6010" s="33"/>
      <c r="F6010" s="42"/>
      <c r="G6010" s="42"/>
      <c r="I6010">
        <f t="shared" si="566"/>
        <v>0</v>
      </c>
      <c r="J6010">
        <f t="shared" si="567"/>
        <v>0</v>
      </c>
      <c r="L6010" s="107"/>
      <c r="M6010" s="110"/>
      <c r="N6010" s="109"/>
      <c r="P6010" s="38">
        <f t="shared" si="564"/>
        <v>0</v>
      </c>
      <c r="Q6010" s="105">
        <f t="shared" si="563"/>
        <v>0</v>
      </c>
      <c r="R6010" s="38">
        <f t="shared" si="565"/>
        <v>0</v>
      </c>
      <c r="S6010" s="40" t="str">
        <f t="shared" si="562"/>
        <v/>
      </c>
    </row>
    <row r="6011" spans="1:19">
      <c r="A6011" s="33"/>
      <c r="B6011" s="34"/>
      <c r="C6011" s="33"/>
      <c r="D6011" s="33"/>
      <c r="E6011" s="33"/>
      <c r="F6011" s="42"/>
      <c r="G6011" s="42"/>
      <c r="I6011">
        <f t="shared" si="566"/>
        <v>0</v>
      </c>
      <c r="J6011">
        <f t="shared" si="567"/>
        <v>0</v>
      </c>
      <c r="L6011" s="107"/>
      <c r="M6011" s="110"/>
      <c r="N6011" s="109"/>
      <c r="P6011" s="38">
        <f t="shared" si="564"/>
        <v>0</v>
      </c>
      <c r="Q6011" s="105">
        <f t="shared" si="563"/>
        <v>0</v>
      </c>
      <c r="R6011" s="38">
        <f t="shared" si="565"/>
        <v>0</v>
      </c>
      <c r="S6011" s="40" t="str">
        <f t="shared" si="562"/>
        <v/>
      </c>
    </row>
    <row r="6012" spans="1:19">
      <c r="A6012" s="33"/>
      <c r="B6012" s="34"/>
      <c r="C6012" s="33"/>
      <c r="D6012" s="33"/>
      <c r="E6012" s="33"/>
      <c r="F6012" s="42"/>
      <c r="G6012" s="42"/>
      <c r="I6012">
        <f t="shared" si="566"/>
        <v>0</v>
      </c>
      <c r="J6012">
        <f t="shared" si="567"/>
        <v>0</v>
      </c>
      <c r="L6012" s="107"/>
      <c r="M6012" s="110"/>
      <c r="N6012" s="109"/>
      <c r="P6012" s="38">
        <f t="shared" si="564"/>
        <v>0</v>
      </c>
      <c r="Q6012" s="105">
        <f t="shared" si="563"/>
        <v>0</v>
      </c>
      <c r="R6012" s="38">
        <f t="shared" si="565"/>
        <v>0</v>
      </c>
      <c r="S6012" s="40" t="str">
        <f t="shared" si="562"/>
        <v/>
      </c>
    </row>
    <row r="6013" spans="1:19">
      <c r="A6013" s="33"/>
      <c r="B6013" s="34"/>
      <c r="C6013" s="33"/>
      <c r="D6013" s="33"/>
      <c r="E6013" s="33"/>
      <c r="F6013" s="42"/>
      <c r="G6013" s="42"/>
      <c r="I6013">
        <f t="shared" si="566"/>
        <v>0</v>
      </c>
      <c r="J6013">
        <f t="shared" si="567"/>
        <v>0</v>
      </c>
      <c r="L6013" s="107"/>
      <c r="M6013" s="110"/>
      <c r="N6013" s="109"/>
      <c r="P6013" s="38">
        <f t="shared" si="564"/>
        <v>0</v>
      </c>
      <c r="Q6013" s="105">
        <f t="shared" si="563"/>
        <v>0</v>
      </c>
      <c r="R6013" s="38">
        <f t="shared" si="565"/>
        <v>0</v>
      </c>
      <c r="S6013" s="40" t="str">
        <f t="shared" si="562"/>
        <v/>
      </c>
    </row>
    <row r="6014" spans="1:19">
      <c r="A6014" s="33"/>
      <c r="B6014" s="34"/>
      <c r="C6014" s="33"/>
      <c r="D6014" s="33"/>
      <c r="E6014" s="33"/>
      <c r="F6014" s="42"/>
      <c r="G6014" s="42"/>
      <c r="I6014">
        <f t="shared" si="566"/>
        <v>0</v>
      </c>
      <c r="J6014">
        <f t="shared" si="567"/>
        <v>0</v>
      </c>
      <c r="L6014" s="107"/>
      <c r="M6014" s="110"/>
      <c r="N6014" s="109"/>
      <c r="P6014" s="38">
        <f t="shared" si="564"/>
        <v>0</v>
      </c>
      <c r="Q6014" s="105">
        <f t="shared" si="563"/>
        <v>0</v>
      </c>
      <c r="R6014" s="38">
        <f t="shared" si="565"/>
        <v>0</v>
      </c>
      <c r="S6014" s="40" t="str">
        <f t="shared" si="562"/>
        <v/>
      </c>
    </row>
    <row r="6015" spans="1:19">
      <c r="A6015" s="33"/>
      <c r="B6015" s="34"/>
      <c r="C6015" s="33"/>
      <c r="D6015" s="33"/>
      <c r="E6015" s="33"/>
      <c r="F6015" s="42"/>
      <c r="G6015" s="42"/>
      <c r="I6015">
        <f t="shared" si="566"/>
        <v>0</v>
      </c>
      <c r="J6015">
        <f t="shared" si="567"/>
        <v>0</v>
      </c>
      <c r="L6015" s="107"/>
      <c r="M6015" s="110"/>
      <c r="N6015" s="109"/>
      <c r="P6015" s="38">
        <f t="shared" si="564"/>
        <v>0</v>
      </c>
      <c r="Q6015" s="105">
        <f t="shared" si="563"/>
        <v>0</v>
      </c>
      <c r="R6015" s="38">
        <f t="shared" si="565"/>
        <v>0</v>
      </c>
      <c r="S6015" s="40" t="str">
        <f t="shared" si="562"/>
        <v/>
      </c>
    </row>
    <row r="6016" spans="1:19">
      <c r="A6016" s="33"/>
      <c r="B6016" s="34"/>
      <c r="C6016" s="33"/>
      <c r="D6016" s="33"/>
      <c r="E6016" s="33"/>
      <c r="F6016" s="42"/>
      <c r="G6016" s="42"/>
      <c r="I6016">
        <f t="shared" si="566"/>
        <v>0</v>
      </c>
      <c r="J6016">
        <f t="shared" si="567"/>
        <v>0</v>
      </c>
      <c r="L6016" s="107"/>
      <c r="M6016" s="110"/>
      <c r="N6016" s="109"/>
      <c r="P6016" s="38">
        <f t="shared" si="564"/>
        <v>0</v>
      </c>
      <c r="Q6016" s="105">
        <f t="shared" si="563"/>
        <v>0</v>
      </c>
      <c r="R6016" s="38">
        <f t="shared" si="565"/>
        <v>0</v>
      </c>
      <c r="S6016" s="40" t="str">
        <f t="shared" si="562"/>
        <v/>
      </c>
    </row>
    <row r="6017" spans="1:19">
      <c r="A6017" s="33"/>
      <c r="B6017" s="34"/>
      <c r="C6017" s="33"/>
      <c r="D6017" s="33"/>
      <c r="E6017" s="33"/>
      <c r="F6017" s="42"/>
      <c r="G6017" s="42"/>
      <c r="I6017">
        <f t="shared" si="566"/>
        <v>0</v>
      </c>
      <c r="J6017">
        <f t="shared" si="567"/>
        <v>0</v>
      </c>
      <c r="L6017" s="107"/>
      <c r="M6017" s="110"/>
      <c r="N6017" s="109"/>
      <c r="P6017" s="38">
        <f t="shared" si="564"/>
        <v>0</v>
      </c>
      <c r="Q6017" s="105">
        <f t="shared" si="563"/>
        <v>0</v>
      </c>
      <c r="R6017" s="38">
        <f t="shared" si="565"/>
        <v>0</v>
      </c>
      <c r="S6017" s="40" t="str">
        <f t="shared" si="562"/>
        <v/>
      </c>
    </row>
    <row r="6018" spans="1:19">
      <c r="A6018" s="33"/>
      <c r="B6018" s="34"/>
      <c r="C6018" s="33"/>
      <c r="D6018" s="33"/>
      <c r="E6018" s="33"/>
      <c r="F6018" s="42"/>
      <c r="G6018" s="42"/>
      <c r="I6018">
        <f t="shared" si="566"/>
        <v>0</v>
      </c>
      <c r="J6018">
        <f t="shared" si="567"/>
        <v>0</v>
      </c>
      <c r="L6018" s="107"/>
      <c r="M6018" s="110"/>
      <c r="N6018" s="109"/>
      <c r="P6018" s="38">
        <f t="shared" si="564"/>
        <v>0</v>
      </c>
      <c r="Q6018" s="105">
        <f t="shared" si="563"/>
        <v>0</v>
      </c>
      <c r="R6018" s="38">
        <f t="shared" si="565"/>
        <v>0</v>
      </c>
      <c r="S6018" s="40" t="str">
        <f t="shared" si="562"/>
        <v/>
      </c>
    </row>
    <row r="6019" spans="1:19">
      <c r="A6019" s="33"/>
      <c r="B6019" s="34"/>
      <c r="C6019" s="33"/>
      <c r="D6019" s="33"/>
      <c r="E6019" s="33"/>
      <c r="F6019" s="42"/>
      <c r="G6019" s="42"/>
      <c r="I6019">
        <f t="shared" si="566"/>
        <v>0</v>
      </c>
      <c r="J6019">
        <f t="shared" si="567"/>
        <v>0</v>
      </c>
      <c r="L6019" s="107"/>
      <c r="M6019" s="110"/>
      <c r="N6019" s="109"/>
      <c r="P6019" s="38">
        <f t="shared" si="564"/>
        <v>0</v>
      </c>
      <c r="Q6019" s="105">
        <f t="shared" si="563"/>
        <v>0</v>
      </c>
      <c r="R6019" s="38">
        <f t="shared" si="565"/>
        <v>0</v>
      </c>
      <c r="S6019" s="40" t="str">
        <f t="shared" si="562"/>
        <v/>
      </c>
    </row>
    <row r="6020" spans="1:19">
      <c r="A6020" s="33"/>
      <c r="B6020" s="34"/>
      <c r="C6020" s="33"/>
      <c r="D6020" s="33"/>
      <c r="E6020" s="33"/>
      <c r="F6020" s="42"/>
      <c r="G6020" s="42"/>
      <c r="I6020">
        <f t="shared" si="566"/>
        <v>0</v>
      </c>
      <c r="J6020">
        <f t="shared" si="567"/>
        <v>0</v>
      </c>
      <c r="L6020" s="107"/>
      <c r="M6020" s="110"/>
      <c r="N6020" s="109"/>
      <c r="P6020" s="38">
        <f t="shared" si="564"/>
        <v>0</v>
      </c>
      <c r="Q6020" s="105">
        <f t="shared" si="563"/>
        <v>0</v>
      </c>
      <c r="R6020" s="38">
        <f t="shared" si="565"/>
        <v>0</v>
      </c>
      <c r="S6020" s="40" t="str">
        <f t="shared" si="562"/>
        <v/>
      </c>
    </row>
    <row r="6021" spans="1:19">
      <c r="A6021" s="33"/>
      <c r="B6021" s="34"/>
      <c r="C6021" s="33"/>
      <c r="D6021" s="33"/>
      <c r="E6021" s="33"/>
      <c r="F6021" s="42"/>
      <c r="G6021" s="42"/>
      <c r="I6021">
        <f t="shared" si="566"/>
        <v>0</v>
      </c>
      <c r="J6021">
        <f t="shared" si="567"/>
        <v>0</v>
      </c>
      <c r="L6021" s="107"/>
      <c r="M6021" s="110"/>
      <c r="N6021" s="109"/>
      <c r="P6021" s="38">
        <f t="shared" si="564"/>
        <v>0</v>
      </c>
      <c r="Q6021" s="105">
        <f t="shared" si="563"/>
        <v>0</v>
      </c>
      <c r="R6021" s="38">
        <f t="shared" si="565"/>
        <v>0</v>
      </c>
      <c r="S6021" s="40" t="str">
        <f t="shared" si="562"/>
        <v/>
      </c>
    </row>
    <row r="6022" spans="1:19">
      <c r="A6022" s="33"/>
      <c r="B6022" s="34"/>
      <c r="C6022" s="33"/>
      <c r="D6022" s="33"/>
      <c r="E6022" s="33"/>
      <c r="F6022" s="42"/>
      <c r="G6022" s="42"/>
      <c r="I6022">
        <f t="shared" si="566"/>
        <v>0</v>
      </c>
      <c r="J6022">
        <f t="shared" si="567"/>
        <v>0</v>
      </c>
      <c r="L6022" s="107"/>
      <c r="M6022" s="110"/>
      <c r="N6022" s="109"/>
      <c r="P6022" s="38">
        <f t="shared" si="564"/>
        <v>0</v>
      </c>
      <c r="Q6022" s="105">
        <f t="shared" si="563"/>
        <v>0</v>
      </c>
      <c r="R6022" s="38">
        <f t="shared" si="565"/>
        <v>0</v>
      </c>
      <c r="S6022" s="40" t="str">
        <f t="shared" si="562"/>
        <v/>
      </c>
    </row>
    <row r="6023" spans="1:19">
      <c r="A6023" s="33"/>
      <c r="B6023" s="34"/>
      <c r="C6023" s="33"/>
      <c r="D6023" s="33"/>
      <c r="E6023" s="33"/>
      <c r="F6023" s="42"/>
      <c r="G6023" s="42"/>
      <c r="I6023">
        <f t="shared" si="566"/>
        <v>0</v>
      </c>
      <c r="J6023">
        <f t="shared" si="567"/>
        <v>0</v>
      </c>
      <c r="L6023" s="107"/>
      <c r="M6023" s="110"/>
      <c r="N6023" s="109"/>
      <c r="P6023" s="38">
        <f t="shared" si="564"/>
        <v>0</v>
      </c>
      <c r="Q6023" s="105">
        <f t="shared" si="563"/>
        <v>0</v>
      </c>
      <c r="R6023" s="38">
        <f t="shared" si="565"/>
        <v>0</v>
      </c>
      <c r="S6023" s="40" t="str">
        <f t="shared" ref="S6023:S6086" si="568">IF(C6023=1,SUM(R6023:R6046)-SUM(P6023:P6046),"")</f>
        <v/>
      </c>
    </row>
    <row r="6024" spans="1:19">
      <c r="A6024" s="33"/>
      <c r="B6024" s="34"/>
      <c r="C6024" s="33"/>
      <c r="D6024" s="33"/>
      <c r="E6024" s="33"/>
      <c r="F6024" s="42"/>
      <c r="G6024" s="42"/>
      <c r="I6024">
        <f t="shared" si="566"/>
        <v>0</v>
      </c>
      <c r="J6024">
        <f t="shared" si="567"/>
        <v>0</v>
      </c>
      <c r="L6024" s="107"/>
      <c r="M6024" s="110"/>
      <c r="N6024" s="109"/>
      <c r="P6024" s="38">
        <f t="shared" si="564"/>
        <v>0</v>
      </c>
      <c r="Q6024" s="105">
        <f t="shared" ref="Q6024:Q6087" si="569">I6024*M6024/1000</f>
        <v>0</v>
      </c>
      <c r="R6024" s="38">
        <f t="shared" si="565"/>
        <v>0</v>
      </c>
      <c r="S6024" s="40" t="str">
        <f t="shared" si="568"/>
        <v/>
      </c>
    </row>
    <row r="6025" spans="1:19">
      <c r="A6025" s="33"/>
      <c r="B6025" s="34"/>
      <c r="C6025" s="33"/>
      <c r="D6025" s="33"/>
      <c r="E6025" s="33"/>
      <c r="F6025" s="42"/>
      <c r="G6025" s="42"/>
      <c r="I6025">
        <f t="shared" si="566"/>
        <v>0</v>
      </c>
      <c r="J6025">
        <f t="shared" si="567"/>
        <v>0</v>
      </c>
      <c r="L6025" s="107"/>
      <c r="M6025" s="110"/>
      <c r="N6025" s="109"/>
      <c r="P6025" s="38">
        <f t="shared" si="564"/>
        <v>0</v>
      </c>
      <c r="Q6025" s="105">
        <f t="shared" si="569"/>
        <v>0</v>
      </c>
      <c r="R6025" s="38">
        <f t="shared" si="565"/>
        <v>0</v>
      </c>
      <c r="S6025" s="40" t="str">
        <f t="shared" si="568"/>
        <v/>
      </c>
    </row>
    <row r="6026" spans="1:19">
      <c r="A6026" s="33"/>
      <c r="B6026" s="34"/>
      <c r="C6026" s="33"/>
      <c r="D6026" s="33"/>
      <c r="E6026" s="33"/>
      <c r="F6026" s="42"/>
      <c r="G6026" s="42"/>
      <c r="I6026">
        <f t="shared" si="566"/>
        <v>0</v>
      </c>
      <c r="J6026">
        <f t="shared" si="567"/>
        <v>0</v>
      </c>
      <c r="L6026" s="107"/>
      <c r="M6026" s="110"/>
      <c r="N6026" s="109"/>
      <c r="P6026" s="38">
        <f t="shared" si="564"/>
        <v>0</v>
      </c>
      <c r="Q6026" s="105">
        <f t="shared" si="569"/>
        <v>0</v>
      </c>
      <c r="R6026" s="38">
        <f t="shared" si="565"/>
        <v>0</v>
      </c>
      <c r="S6026" s="40" t="str">
        <f t="shared" si="568"/>
        <v/>
      </c>
    </row>
    <row r="6027" spans="1:19">
      <c r="A6027" s="33"/>
      <c r="B6027" s="34"/>
      <c r="C6027" s="33"/>
      <c r="D6027" s="33"/>
      <c r="E6027" s="33"/>
      <c r="F6027" s="42"/>
      <c r="G6027" s="42"/>
      <c r="I6027">
        <f t="shared" si="566"/>
        <v>0</v>
      </c>
      <c r="J6027">
        <f t="shared" si="567"/>
        <v>0</v>
      </c>
      <c r="L6027" s="107"/>
      <c r="M6027" s="110"/>
      <c r="N6027" s="109"/>
      <c r="P6027" s="38">
        <f t="shared" si="564"/>
        <v>0</v>
      </c>
      <c r="Q6027" s="105">
        <f t="shared" si="569"/>
        <v>0</v>
      </c>
      <c r="R6027" s="38">
        <f t="shared" si="565"/>
        <v>0</v>
      </c>
      <c r="S6027" s="40" t="str">
        <f t="shared" si="568"/>
        <v/>
      </c>
    </row>
    <row r="6028" spans="1:19">
      <c r="A6028" s="33"/>
      <c r="B6028" s="34"/>
      <c r="C6028" s="33"/>
      <c r="D6028" s="33"/>
      <c r="E6028" s="33"/>
      <c r="F6028" s="42"/>
      <c r="G6028" s="42"/>
      <c r="I6028">
        <f t="shared" si="566"/>
        <v>0</v>
      </c>
      <c r="J6028">
        <f t="shared" si="567"/>
        <v>0</v>
      </c>
      <c r="L6028" s="107"/>
      <c r="M6028" s="110"/>
      <c r="N6028" s="109"/>
      <c r="P6028" s="38">
        <f t="shared" si="564"/>
        <v>0</v>
      </c>
      <c r="Q6028" s="105">
        <f t="shared" si="569"/>
        <v>0</v>
      </c>
      <c r="R6028" s="38">
        <f t="shared" si="565"/>
        <v>0</v>
      </c>
      <c r="S6028" s="40" t="str">
        <f t="shared" si="568"/>
        <v/>
      </c>
    </row>
    <row r="6029" spans="1:19">
      <c r="A6029" s="33"/>
      <c r="B6029" s="34"/>
      <c r="C6029" s="33"/>
      <c r="D6029" s="33"/>
      <c r="E6029" s="33"/>
      <c r="F6029" s="42"/>
      <c r="G6029" s="42"/>
      <c r="I6029">
        <f t="shared" si="566"/>
        <v>0</v>
      </c>
      <c r="J6029">
        <f t="shared" si="567"/>
        <v>0</v>
      </c>
      <c r="L6029" s="107"/>
      <c r="M6029" s="110"/>
      <c r="N6029" s="109"/>
      <c r="P6029" s="38">
        <f t="shared" si="564"/>
        <v>0</v>
      </c>
      <c r="Q6029" s="105">
        <f t="shared" si="569"/>
        <v>0</v>
      </c>
      <c r="R6029" s="38">
        <f t="shared" si="565"/>
        <v>0</v>
      </c>
      <c r="S6029" s="40" t="str">
        <f t="shared" si="568"/>
        <v/>
      </c>
    </row>
    <row r="6030" spans="1:19">
      <c r="A6030" s="33"/>
      <c r="B6030" s="34"/>
      <c r="C6030" s="33"/>
      <c r="D6030" s="33"/>
      <c r="E6030" s="33"/>
      <c r="F6030" s="42"/>
      <c r="G6030" s="42"/>
      <c r="I6030">
        <f t="shared" si="566"/>
        <v>0</v>
      </c>
      <c r="J6030">
        <f t="shared" si="567"/>
        <v>0</v>
      </c>
      <c r="L6030" s="107"/>
      <c r="M6030" s="110"/>
      <c r="N6030" s="109"/>
      <c r="P6030" s="38">
        <f t="shared" si="564"/>
        <v>0</v>
      </c>
      <c r="Q6030" s="105">
        <f t="shared" si="569"/>
        <v>0</v>
      </c>
      <c r="R6030" s="38">
        <f t="shared" si="565"/>
        <v>0</v>
      </c>
      <c r="S6030" s="40" t="str">
        <f t="shared" si="568"/>
        <v/>
      </c>
    </row>
    <row r="6031" spans="1:19">
      <c r="A6031" s="33"/>
      <c r="B6031" s="34"/>
      <c r="C6031" s="33"/>
      <c r="D6031" s="33"/>
      <c r="E6031" s="33"/>
      <c r="F6031" s="42"/>
      <c r="G6031" s="42"/>
      <c r="I6031">
        <f t="shared" si="566"/>
        <v>0</v>
      </c>
      <c r="J6031">
        <f t="shared" si="567"/>
        <v>0</v>
      </c>
      <c r="L6031" s="107"/>
      <c r="M6031" s="110"/>
      <c r="N6031" s="109"/>
      <c r="P6031" s="38">
        <f t="shared" si="564"/>
        <v>0</v>
      </c>
      <c r="Q6031" s="105">
        <f t="shared" si="569"/>
        <v>0</v>
      </c>
      <c r="R6031" s="38">
        <f t="shared" si="565"/>
        <v>0</v>
      </c>
      <c r="S6031" s="40" t="str">
        <f t="shared" si="568"/>
        <v/>
      </c>
    </row>
    <row r="6032" spans="1:19">
      <c r="A6032" s="33"/>
      <c r="B6032" s="34"/>
      <c r="C6032" s="33"/>
      <c r="D6032" s="33"/>
      <c r="E6032" s="33"/>
      <c r="F6032" s="42"/>
      <c r="G6032" s="42"/>
      <c r="I6032">
        <f t="shared" si="566"/>
        <v>0</v>
      </c>
      <c r="J6032">
        <f t="shared" si="567"/>
        <v>0</v>
      </c>
      <c r="L6032" s="107"/>
      <c r="M6032" s="110"/>
      <c r="N6032" s="109"/>
      <c r="P6032" s="38">
        <f t="shared" si="564"/>
        <v>0</v>
      </c>
      <c r="Q6032" s="105">
        <f t="shared" si="569"/>
        <v>0</v>
      </c>
      <c r="R6032" s="38">
        <f t="shared" si="565"/>
        <v>0</v>
      </c>
      <c r="S6032" s="40" t="str">
        <f t="shared" si="568"/>
        <v/>
      </c>
    </row>
    <row r="6033" spans="1:19">
      <c r="A6033" s="33"/>
      <c r="B6033" s="34"/>
      <c r="C6033" s="33"/>
      <c r="D6033" s="33"/>
      <c r="E6033" s="33"/>
      <c r="F6033" s="42"/>
      <c r="G6033" s="42"/>
      <c r="I6033">
        <f t="shared" si="566"/>
        <v>0</v>
      </c>
      <c r="J6033">
        <f t="shared" si="567"/>
        <v>0</v>
      </c>
      <c r="L6033" s="107"/>
      <c r="M6033" s="110"/>
      <c r="N6033" s="109"/>
      <c r="P6033" s="38">
        <f t="shared" si="564"/>
        <v>0</v>
      </c>
      <c r="Q6033" s="105">
        <f t="shared" si="569"/>
        <v>0</v>
      </c>
      <c r="R6033" s="38">
        <f t="shared" si="565"/>
        <v>0</v>
      </c>
      <c r="S6033" s="40" t="str">
        <f t="shared" si="568"/>
        <v/>
      </c>
    </row>
    <row r="6034" spans="1:19">
      <c r="A6034" s="33"/>
      <c r="B6034" s="34"/>
      <c r="C6034" s="33"/>
      <c r="D6034" s="33"/>
      <c r="E6034" s="33"/>
      <c r="F6034" s="42"/>
      <c r="G6034" s="42"/>
      <c r="I6034">
        <f t="shared" si="566"/>
        <v>0</v>
      </c>
      <c r="J6034">
        <f t="shared" si="567"/>
        <v>0</v>
      </c>
      <c r="L6034" s="107"/>
      <c r="M6034" s="110"/>
      <c r="N6034" s="109"/>
      <c r="P6034" s="38">
        <f t="shared" si="564"/>
        <v>0</v>
      </c>
      <c r="Q6034" s="105">
        <f t="shared" si="569"/>
        <v>0</v>
      </c>
      <c r="R6034" s="38">
        <f t="shared" si="565"/>
        <v>0</v>
      </c>
      <c r="S6034" s="40" t="str">
        <f t="shared" si="568"/>
        <v/>
      </c>
    </row>
    <row r="6035" spans="1:19">
      <c r="A6035" s="33"/>
      <c r="B6035" s="34"/>
      <c r="C6035" s="33"/>
      <c r="D6035" s="33"/>
      <c r="E6035" s="33"/>
      <c r="F6035" s="42"/>
      <c r="G6035" s="42"/>
      <c r="I6035">
        <f t="shared" si="566"/>
        <v>0</v>
      </c>
      <c r="J6035">
        <f t="shared" si="567"/>
        <v>0</v>
      </c>
      <c r="L6035" s="107"/>
      <c r="M6035" s="110"/>
      <c r="N6035" s="109"/>
      <c r="P6035" s="38">
        <f t="shared" si="564"/>
        <v>0</v>
      </c>
      <c r="Q6035" s="105">
        <f t="shared" si="569"/>
        <v>0</v>
      </c>
      <c r="R6035" s="38">
        <f t="shared" si="565"/>
        <v>0</v>
      </c>
      <c r="S6035" s="40" t="str">
        <f t="shared" si="568"/>
        <v/>
      </c>
    </row>
    <row r="6036" spans="1:19">
      <c r="A6036" s="33"/>
      <c r="B6036" s="34"/>
      <c r="C6036" s="33"/>
      <c r="D6036" s="33"/>
      <c r="E6036" s="33"/>
      <c r="F6036" s="42"/>
      <c r="G6036" s="42"/>
      <c r="I6036">
        <f t="shared" si="566"/>
        <v>0</v>
      </c>
      <c r="J6036">
        <f t="shared" si="567"/>
        <v>0</v>
      </c>
      <c r="L6036" s="107"/>
      <c r="M6036" s="110"/>
      <c r="N6036" s="109"/>
      <c r="P6036" s="38">
        <f t="shared" si="564"/>
        <v>0</v>
      </c>
      <c r="Q6036" s="105">
        <f t="shared" si="569"/>
        <v>0</v>
      </c>
      <c r="R6036" s="38">
        <f t="shared" si="565"/>
        <v>0</v>
      </c>
      <c r="S6036" s="40" t="str">
        <f t="shared" si="568"/>
        <v/>
      </c>
    </row>
    <row r="6037" spans="1:19">
      <c r="A6037" s="33"/>
      <c r="B6037" s="34"/>
      <c r="C6037" s="33"/>
      <c r="D6037" s="33"/>
      <c r="E6037" s="33"/>
      <c r="F6037" s="42"/>
      <c r="G6037" s="42"/>
      <c r="I6037">
        <f t="shared" si="566"/>
        <v>0</v>
      </c>
      <c r="J6037">
        <f t="shared" si="567"/>
        <v>0</v>
      </c>
      <c r="L6037" s="107"/>
      <c r="M6037" s="110"/>
      <c r="N6037" s="109"/>
      <c r="P6037" s="38">
        <f t="shared" si="564"/>
        <v>0</v>
      </c>
      <c r="Q6037" s="105">
        <f t="shared" si="569"/>
        <v>0</v>
      </c>
      <c r="R6037" s="38">
        <f t="shared" si="565"/>
        <v>0</v>
      </c>
      <c r="S6037" s="40" t="str">
        <f t="shared" si="568"/>
        <v/>
      </c>
    </row>
    <row r="6038" spans="1:19">
      <c r="A6038" s="33"/>
      <c r="B6038" s="34"/>
      <c r="C6038" s="33"/>
      <c r="D6038" s="33"/>
      <c r="E6038" s="33"/>
      <c r="F6038" s="42"/>
      <c r="G6038" s="42"/>
      <c r="I6038">
        <f t="shared" si="566"/>
        <v>0</v>
      </c>
      <c r="J6038">
        <f t="shared" si="567"/>
        <v>0</v>
      </c>
      <c r="L6038" s="107"/>
      <c r="M6038" s="110"/>
      <c r="N6038" s="109"/>
      <c r="P6038" s="38">
        <f t="shared" si="564"/>
        <v>0</v>
      </c>
      <c r="Q6038" s="105">
        <f t="shared" si="569"/>
        <v>0</v>
      </c>
      <c r="R6038" s="38">
        <f t="shared" si="565"/>
        <v>0</v>
      </c>
      <c r="S6038" s="40" t="str">
        <f t="shared" si="568"/>
        <v/>
      </c>
    </row>
    <row r="6039" spans="1:19">
      <c r="A6039" s="33"/>
      <c r="B6039" s="34"/>
      <c r="C6039" s="33"/>
      <c r="D6039" s="33"/>
      <c r="E6039" s="33"/>
      <c r="F6039" s="42"/>
      <c r="G6039" s="42"/>
      <c r="I6039">
        <f t="shared" si="566"/>
        <v>0</v>
      </c>
      <c r="J6039">
        <f t="shared" si="567"/>
        <v>0</v>
      </c>
      <c r="L6039" s="107"/>
      <c r="M6039" s="110"/>
      <c r="N6039" s="109"/>
      <c r="P6039" s="38">
        <f t="shared" si="564"/>
        <v>0</v>
      </c>
      <c r="Q6039" s="105">
        <f t="shared" si="569"/>
        <v>0</v>
      </c>
      <c r="R6039" s="38">
        <f t="shared" si="565"/>
        <v>0</v>
      </c>
      <c r="S6039" s="40" t="str">
        <f t="shared" si="568"/>
        <v/>
      </c>
    </row>
    <row r="6040" spans="1:19">
      <c r="A6040" s="33"/>
      <c r="B6040" s="34"/>
      <c r="C6040" s="33"/>
      <c r="D6040" s="33"/>
      <c r="E6040" s="33"/>
      <c r="F6040" s="42"/>
      <c r="G6040" s="42"/>
      <c r="I6040">
        <f t="shared" si="566"/>
        <v>0</v>
      </c>
      <c r="J6040">
        <f t="shared" si="567"/>
        <v>0</v>
      </c>
      <c r="L6040" s="107"/>
      <c r="M6040" s="110"/>
      <c r="N6040" s="109"/>
      <c r="P6040" s="38">
        <f t="shared" si="564"/>
        <v>0</v>
      </c>
      <c r="Q6040" s="105">
        <f t="shared" si="569"/>
        <v>0</v>
      </c>
      <c r="R6040" s="38">
        <f t="shared" si="565"/>
        <v>0</v>
      </c>
      <c r="S6040" s="40" t="str">
        <f t="shared" si="568"/>
        <v/>
      </c>
    </row>
    <row r="6041" spans="1:19">
      <c r="A6041" s="33"/>
      <c r="B6041" s="34"/>
      <c r="C6041" s="33"/>
      <c r="D6041" s="33"/>
      <c r="E6041" s="33"/>
      <c r="F6041" s="42"/>
      <c r="G6041" s="42"/>
      <c r="I6041">
        <f t="shared" si="566"/>
        <v>0</v>
      </c>
      <c r="J6041">
        <f t="shared" si="567"/>
        <v>0</v>
      </c>
      <c r="L6041" s="107"/>
      <c r="M6041" s="110"/>
      <c r="N6041" s="109"/>
      <c r="P6041" s="38">
        <f t="shared" si="564"/>
        <v>0</v>
      </c>
      <c r="Q6041" s="105">
        <f t="shared" si="569"/>
        <v>0</v>
      </c>
      <c r="R6041" s="38">
        <f t="shared" si="565"/>
        <v>0</v>
      </c>
      <c r="S6041" s="40" t="str">
        <f t="shared" si="568"/>
        <v/>
      </c>
    </row>
    <row r="6042" spans="1:19">
      <c r="A6042" s="33"/>
      <c r="B6042" s="34"/>
      <c r="C6042" s="33"/>
      <c r="D6042" s="33"/>
      <c r="E6042" s="33"/>
      <c r="F6042" s="42"/>
      <c r="G6042" s="42"/>
      <c r="I6042">
        <f t="shared" si="566"/>
        <v>0</v>
      </c>
      <c r="J6042">
        <f t="shared" si="567"/>
        <v>0</v>
      </c>
      <c r="L6042" s="107"/>
      <c r="M6042" s="110"/>
      <c r="N6042" s="109"/>
      <c r="P6042" s="38">
        <f t="shared" si="564"/>
        <v>0</v>
      </c>
      <c r="Q6042" s="105">
        <f t="shared" si="569"/>
        <v>0</v>
      </c>
      <c r="R6042" s="38">
        <f t="shared" si="565"/>
        <v>0</v>
      </c>
      <c r="S6042" s="40" t="str">
        <f t="shared" si="568"/>
        <v/>
      </c>
    </row>
    <row r="6043" spans="1:19">
      <c r="A6043" s="33"/>
      <c r="B6043" s="34"/>
      <c r="C6043" s="33"/>
      <c r="D6043" s="33"/>
      <c r="E6043" s="33"/>
      <c r="F6043" s="42"/>
      <c r="G6043" s="42"/>
      <c r="I6043">
        <f t="shared" si="566"/>
        <v>0</v>
      </c>
      <c r="J6043">
        <f t="shared" si="567"/>
        <v>0</v>
      </c>
      <c r="L6043" s="107"/>
      <c r="M6043" s="110"/>
      <c r="N6043" s="109"/>
      <c r="P6043" s="38">
        <f t="shared" si="564"/>
        <v>0</v>
      </c>
      <c r="Q6043" s="105">
        <f t="shared" si="569"/>
        <v>0</v>
      </c>
      <c r="R6043" s="38">
        <f t="shared" si="565"/>
        <v>0</v>
      </c>
      <c r="S6043" s="40" t="str">
        <f t="shared" si="568"/>
        <v/>
      </c>
    </row>
    <row r="6044" spans="1:19">
      <c r="A6044" s="33"/>
      <c r="B6044" s="34"/>
      <c r="C6044" s="33"/>
      <c r="D6044" s="33"/>
      <c r="E6044" s="33"/>
      <c r="F6044" s="42"/>
      <c r="G6044" s="42"/>
      <c r="I6044">
        <f t="shared" si="566"/>
        <v>0</v>
      </c>
      <c r="J6044">
        <f t="shared" si="567"/>
        <v>0</v>
      </c>
      <c r="L6044" s="107"/>
      <c r="M6044" s="110"/>
      <c r="N6044" s="109"/>
      <c r="P6044" s="38">
        <f t="shared" si="564"/>
        <v>0</v>
      </c>
      <c r="Q6044" s="105">
        <f t="shared" si="569"/>
        <v>0</v>
      </c>
      <c r="R6044" s="38">
        <f t="shared" si="565"/>
        <v>0</v>
      </c>
      <c r="S6044" s="40" t="str">
        <f t="shared" si="568"/>
        <v/>
      </c>
    </row>
    <row r="6045" spans="1:19">
      <c r="A6045" s="33"/>
      <c r="B6045" s="34"/>
      <c r="C6045" s="33"/>
      <c r="D6045" s="33"/>
      <c r="E6045" s="33"/>
      <c r="F6045" s="42"/>
      <c r="G6045" s="42"/>
      <c r="I6045">
        <f t="shared" si="566"/>
        <v>0</v>
      </c>
      <c r="J6045">
        <f t="shared" si="567"/>
        <v>0</v>
      </c>
      <c r="L6045" s="107"/>
      <c r="M6045" s="110"/>
      <c r="N6045" s="109"/>
      <c r="P6045" s="38">
        <f t="shared" si="564"/>
        <v>0</v>
      </c>
      <c r="Q6045" s="105">
        <f t="shared" si="569"/>
        <v>0</v>
      </c>
      <c r="R6045" s="38">
        <f t="shared" si="565"/>
        <v>0</v>
      </c>
      <c r="S6045" s="40" t="str">
        <f t="shared" si="568"/>
        <v/>
      </c>
    </row>
    <row r="6046" spans="1:19">
      <c r="A6046" s="33"/>
      <c r="B6046" s="34"/>
      <c r="C6046" s="33"/>
      <c r="D6046" s="33"/>
      <c r="E6046" s="33"/>
      <c r="F6046" s="42"/>
      <c r="G6046" s="42"/>
      <c r="I6046">
        <f t="shared" si="566"/>
        <v>0</v>
      </c>
      <c r="J6046">
        <f t="shared" si="567"/>
        <v>0</v>
      </c>
      <c r="L6046" s="107"/>
      <c r="M6046" s="110"/>
      <c r="N6046" s="109"/>
      <c r="P6046" s="38">
        <f t="shared" si="564"/>
        <v>0</v>
      </c>
      <c r="Q6046" s="105">
        <f t="shared" si="569"/>
        <v>0</v>
      </c>
      <c r="R6046" s="38">
        <f t="shared" si="565"/>
        <v>0</v>
      </c>
      <c r="S6046" s="40" t="str">
        <f t="shared" si="568"/>
        <v/>
      </c>
    </row>
    <row r="6047" spans="1:19">
      <c r="A6047" s="33"/>
      <c r="B6047" s="34"/>
      <c r="C6047" s="33"/>
      <c r="D6047" s="33"/>
      <c r="E6047" s="33"/>
      <c r="F6047" s="42"/>
      <c r="G6047" s="42"/>
      <c r="I6047">
        <f t="shared" si="566"/>
        <v>0</v>
      </c>
      <c r="J6047">
        <f t="shared" si="567"/>
        <v>0</v>
      </c>
      <c r="L6047" s="107"/>
      <c r="M6047" s="110"/>
      <c r="N6047" s="109"/>
      <c r="P6047" s="38">
        <f t="shared" si="564"/>
        <v>0</v>
      </c>
      <c r="Q6047" s="105">
        <f t="shared" si="569"/>
        <v>0</v>
      </c>
      <c r="R6047" s="38">
        <f t="shared" si="565"/>
        <v>0</v>
      </c>
      <c r="S6047" s="40" t="str">
        <f t="shared" si="568"/>
        <v/>
      </c>
    </row>
    <row r="6048" spans="1:19">
      <c r="A6048" s="33"/>
      <c r="B6048" s="34"/>
      <c r="C6048" s="33"/>
      <c r="D6048" s="33"/>
      <c r="E6048" s="33"/>
      <c r="F6048" s="42"/>
      <c r="G6048" s="42"/>
      <c r="I6048">
        <f t="shared" si="566"/>
        <v>0</v>
      </c>
      <c r="J6048">
        <f t="shared" si="567"/>
        <v>0</v>
      </c>
      <c r="L6048" s="107"/>
      <c r="M6048" s="110"/>
      <c r="N6048" s="109"/>
      <c r="P6048" s="38">
        <f t="shared" si="564"/>
        <v>0</v>
      </c>
      <c r="Q6048" s="105">
        <f t="shared" si="569"/>
        <v>0</v>
      </c>
      <c r="R6048" s="38">
        <f t="shared" si="565"/>
        <v>0</v>
      </c>
      <c r="S6048" s="40" t="str">
        <f t="shared" si="568"/>
        <v/>
      </c>
    </row>
    <row r="6049" spans="1:19">
      <c r="A6049" s="33"/>
      <c r="B6049" s="34"/>
      <c r="C6049" s="33"/>
      <c r="D6049" s="33"/>
      <c r="E6049" s="33"/>
      <c r="F6049" s="42"/>
      <c r="G6049" s="42"/>
      <c r="I6049">
        <f t="shared" si="566"/>
        <v>0</v>
      </c>
      <c r="J6049">
        <f t="shared" si="567"/>
        <v>0</v>
      </c>
      <c r="L6049" s="107"/>
      <c r="M6049" s="110"/>
      <c r="N6049" s="109"/>
      <c r="P6049" s="38">
        <f t="shared" si="564"/>
        <v>0</v>
      </c>
      <c r="Q6049" s="105">
        <f t="shared" si="569"/>
        <v>0</v>
      </c>
      <c r="R6049" s="38">
        <f t="shared" si="565"/>
        <v>0</v>
      </c>
      <c r="S6049" s="40" t="str">
        <f t="shared" si="568"/>
        <v/>
      </c>
    </row>
    <row r="6050" spans="1:19">
      <c r="A6050" s="33"/>
      <c r="B6050" s="34"/>
      <c r="C6050" s="33"/>
      <c r="D6050" s="33"/>
      <c r="E6050" s="33"/>
      <c r="F6050" s="42"/>
      <c r="G6050" s="42"/>
      <c r="I6050">
        <f t="shared" si="566"/>
        <v>0</v>
      </c>
      <c r="J6050">
        <f t="shared" si="567"/>
        <v>0</v>
      </c>
      <c r="L6050" s="107"/>
      <c r="M6050" s="110"/>
      <c r="N6050" s="109"/>
      <c r="P6050" s="38">
        <f t="shared" si="564"/>
        <v>0</v>
      </c>
      <c r="Q6050" s="105">
        <f t="shared" si="569"/>
        <v>0</v>
      </c>
      <c r="R6050" s="38">
        <f t="shared" si="565"/>
        <v>0</v>
      </c>
      <c r="S6050" s="40" t="str">
        <f t="shared" si="568"/>
        <v/>
      </c>
    </row>
    <row r="6051" spans="1:19">
      <c r="A6051" s="33"/>
      <c r="B6051" s="34"/>
      <c r="C6051" s="33"/>
      <c r="D6051" s="33"/>
      <c r="E6051" s="33"/>
      <c r="F6051" s="42"/>
      <c r="G6051" s="42"/>
      <c r="I6051">
        <f t="shared" si="566"/>
        <v>0</v>
      </c>
      <c r="J6051">
        <f t="shared" si="567"/>
        <v>0</v>
      </c>
      <c r="L6051" s="107"/>
      <c r="M6051" s="110"/>
      <c r="N6051" s="109"/>
      <c r="P6051" s="38">
        <f t="shared" si="564"/>
        <v>0</v>
      </c>
      <c r="Q6051" s="105">
        <f t="shared" si="569"/>
        <v>0</v>
      </c>
      <c r="R6051" s="38">
        <f t="shared" si="565"/>
        <v>0</v>
      </c>
      <c r="S6051" s="40" t="str">
        <f t="shared" si="568"/>
        <v/>
      </c>
    </row>
    <row r="6052" spans="1:19">
      <c r="A6052" s="33"/>
      <c r="B6052" s="34"/>
      <c r="C6052" s="33"/>
      <c r="D6052" s="33"/>
      <c r="E6052" s="33"/>
      <c r="F6052" s="42"/>
      <c r="G6052" s="42"/>
      <c r="I6052">
        <f t="shared" si="566"/>
        <v>0</v>
      </c>
      <c r="J6052">
        <f t="shared" si="567"/>
        <v>0</v>
      </c>
      <c r="L6052" s="107"/>
      <c r="M6052" s="110"/>
      <c r="N6052" s="109"/>
      <c r="P6052" s="38">
        <f t="shared" si="564"/>
        <v>0</v>
      </c>
      <c r="Q6052" s="105">
        <f t="shared" si="569"/>
        <v>0</v>
      </c>
      <c r="R6052" s="38">
        <f t="shared" si="565"/>
        <v>0</v>
      </c>
      <c r="S6052" s="40" t="str">
        <f t="shared" si="568"/>
        <v/>
      </c>
    </row>
    <row r="6053" spans="1:19">
      <c r="A6053" s="33"/>
      <c r="B6053" s="34"/>
      <c r="C6053" s="33"/>
      <c r="D6053" s="33"/>
      <c r="E6053" s="33"/>
      <c r="F6053" s="42"/>
      <c r="G6053" s="42"/>
      <c r="I6053">
        <f t="shared" si="566"/>
        <v>0</v>
      </c>
      <c r="J6053">
        <f t="shared" si="567"/>
        <v>0</v>
      </c>
      <c r="L6053" s="107"/>
      <c r="M6053" s="110"/>
      <c r="N6053" s="109"/>
      <c r="P6053" s="38">
        <f t="shared" si="564"/>
        <v>0</v>
      </c>
      <c r="Q6053" s="105">
        <f t="shared" si="569"/>
        <v>0</v>
      </c>
      <c r="R6053" s="38">
        <f t="shared" si="565"/>
        <v>0</v>
      </c>
      <c r="S6053" s="40" t="str">
        <f t="shared" si="568"/>
        <v/>
      </c>
    </row>
    <row r="6054" spans="1:19">
      <c r="A6054" s="33"/>
      <c r="B6054" s="34"/>
      <c r="C6054" s="33"/>
      <c r="D6054" s="33"/>
      <c r="E6054" s="33"/>
      <c r="F6054" s="42"/>
      <c r="G6054" s="42"/>
      <c r="I6054">
        <f t="shared" si="566"/>
        <v>0</v>
      </c>
      <c r="J6054">
        <f t="shared" si="567"/>
        <v>0</v>
      </c>
      <c r="L6054" s="107"/>
      <c r="M6054" s="110"/>
      <c r="N6054" s="109"/>
      <c r="P6054" s="38">
        <f t="shared" si="564"/>
        <v>0</v>
      </c>
      <c r="Q6054" s="105">
        <f t="shared" si="569"/>
        <v>0</v>
      </c>
      <c r="R6054" s="38">
        <f t="shared" si="565"/>
        <v>0</v>
      </c>
      <c r="S6054" s="40" t="str">
        <f t="shared" si="568"/>
        <v/>
      </c>
    </row>
    <row r="6055" spans="1:19">
      <c r="A6055" s="33"/>
      <c r="B6055" s="34"/>
      <c r="C6055" s="33"/>
      <c r="D6055" s="33"/>
      <c r="E6055" s="33"/>
      <c r="F6055" s="42"/>
      <c r="G6055" s="42"/>
      <c r="I6055">
        <f t="shared" si="566"/>
        <v>0</v>
      </c>
      <c r="J6055">
        <f t="shared" si="567"/>
        <v>0</v>
      </c>
      <c r="L6055" s="107"/>
      <c r="M6055" s="110"/>
      <c r="N6055" s="109"/>
      <c r="P6055" s="38">
        <f t="shared" si="564"/>
        <v>0</v>
      </c>
      <c r="Q6055" s="105">
        <f t="shared" si="569"/>
        <v>0</v>
      </c>
      <c r="R6055" s="38">
        <f t="shared" si="565"/>
        <v>0</v>
      </c>
      <c r="S6055" s="40" t="str">
        <f t="shared" si="568"/>
        <v/>
      </c>
    </row>
    <row r="6056" spans="1:19">
      <c r="A6056" s="33"/>
      <c r="B6056" s="34"/>
      <c r="C6056" s="33"/>
      <c r="D6056" s="33"/>
      <c r="E6056" s="33"/>
      <c r="F6056" s="42"/>
      <c r="G6056" s="42"/>
      <c r="I6056">
        <f t="shared" si="566"/>
        <v>0</v>
      </c>
      <c r="J6056">
        <f t="shared" si="567"/>
        <v>0</v>
      </c>
      <c r="L6056" s="107"/>
      <c r="M6056" s="110"/>
      <c r="N6056" s="109"/>
      <c r="P6056" s="38">
        <f t="shared" si="564"/>
        <v>0</v>
      </c>
      <c r="Q6056" s="105">
        <f t="shared" si="569"/>
        <v>0</v>
      </c>
      <c r="R6056" s="38">
        <f t="shared" si="565"/>
        <v>0</v>
      </c>
      <c r="S6056" s="40" t="str">
        <f t="shared" si="568"/>
        <v/>
      </c>
    </row>
    <row r="6057" spans="1:19">
      <c r="A6057" s="33"/>
      <c r="B6057" s="34"/>
      <c r="C6057" s="33"/>
      <c r="D6057" s="33"/>
      <c r="E6057" s="33"/>
      <c r="F6057" s="42"/>
      <c r="G6057" s="42"/>
      <c r="I6057">
        <f t="shared" si="566"/>
        <v>0</v>
      </c>
      <c r="J6057">
        <f t="shared" si="567"/>
        <v>0</v>
      </c>
      <c r="L6057" s="107"/>
      <c r="M6057" s="110"/>
      <c r="N6057" s="109"/>
      <c r="P6057" s="38">
        <f t="shared" si="564"/>
        <v>0</v>
      </c>
      <c r="Q6057" s="105">
        <f t="shared" si="569"/>
        <v>0</v>
      </c>
      <c r="R6057" s="38">
        <f t="shared" si="565"/>
        <v>0</v>
      </c>
      <c r="S6057" s="40" t="str">
        <f t="shared" si="568"/>
        <v/>
      </c>
    </row>
    <row r="6058" spans="1:19">
      <c r="A6058" s="33"/>
      <c r="B6058" s="34"/>
      <c r="C6058" s="33"/>
      <c r="D6058" s="33"/>
      <c r="E6058" s="33"/>
      <c r="F6058" s="42"/>
      <c r="G6058" s="42"/>
      <c r="I6058">
        <f t="shared" si="566"/>
        <v>0</v>
      </c>
      <c r="J6058">
        <f t="shared" si="567"/>
        <v>0</v>
      </c>
      <c r="L6058" s="107"/>
      <c r="M6058" s="110"/>
      <c r="N6058" s="109"/>
      <c r="P6058" s="38">
        <f t="shared" si="564"/>
        <v>0</v>
      </c>
      <c r="Q6058" s="105">
        <f t="shared" si="569"/>
        <v>0</v>
      </c>
      <c r="R6058" s="38">
        <f t="shared" si="565"/>
        <v>0</v>
      </c>
      <c r="S6058" s="40" t="str">
        <f t="shared" si="568"/>
        <v/>
      </c>
    </row>
    <row r="6059" spans="1:19">
      <c r="A6059" s="33"/>
      <c r="B6059" s="34"/>
      <c r="C6059" s="33"/>
      <c r="D6059" s="33"/>
      <c r="E6059" s="33"/>
      <c r="F6059" s="42"/>
      <c r="G6059" s="42"/>
      <c r="I6059">
        <f t="shared" si="566"/>
        <v>0</v>
      </c>
      <c r="J6059">
        <f t="shared" si="567"/>
        <v>0</v>
      </c>
      <c r="L6059" s="107"/>
      <c r="M6059" s="110"/>
      <c r="N6059" s="109"/>
      <c r="P6059" s="38">
        <f t="shared" si="564"/>
        <v>0</v>
      </c>
      <c r="Q6059" s="105">
        <f t="shared" si="569"/>
        <v>0</v>
      </c>
      <c r="R6059" s="38">
        <f t="shared" si="565"/>
        <v>0</v>
      </c>
      <c r="S6059" s="40" t="str">
        <f t="shared" si="568"/>
        <v/>
      </c>
    </row>
    <row r="6060" spans="1:19">
      <c r="A6060" s="33"/>
      <c r="B6060" s="34"/>
      <c r="C6060" s="33"/>
      <c r="D6060" s="33"/>
      <c r="E6060" s="33"/>
      <c r="F6060" s="42"/>
      <c r="G6060" s="42"/>
      <c r="I6060">
        <f t="shared" si="566"/>
        <v>0</v>
      </c>
      <c r="J6060">
        <f t="shared" si="567"/>
        <v>0</v>
      </c>
      <c r="L6060" s="107"/>
      <c r="M6060" s="110"/>
      <c r="N6060" s="109"/>
      <c r="P6060" s="38">
        <f t="shared" si="564"/>
        <v>0</v>
      </c>
      <c r="Q6060" s="105">
        <f t="shared" si="569"/>
        <v>0</v>
      </c>
      <c r="R6060" s="38">
        <f t="shared" si="565"/>
        <v>0</v>
      </c>
      <c r="S6060" s="40" t="str">
        <f t="shared" si="568"/>
        <v/>
      </c>
    </row>
    <row r="6061" spans="1:19">
      <c r="A6061" s="33"/>
      <c r="B6061" s="34"/>
      <c r="C6061" s="33"/>
      <c r="D6061" s="33"/>
      <c r="E6061" s="33"/>
      <c r="F6061" s="42"/>
      <c r="G6061" s="42"/>
      <c r="I6061">
        <f t="shared" si="566"/>
        <v>0</v>
      </c>
      <c r="J6061">
        <f t="shared" si="567"/>
        <v>0</v>
      </c>
      <c r="L6061" s="107"/>
      <c r="M6061" s="110"/>
      <c r="N6061" s="109"/>
      <c r="P6061" s="38">
        <f t="shared" si="564"/>
        <v>0</v>
      </c>
      <c r="Q6061" s="105">
        <f t="shared" si="569"/>
        <v>0</v>
      </c>
      <c r="R6061" s="38">
        <f t="shared" si="565"/>
        <v>0</v>
      </c>
      <c r="S6061" s="40" t="str">
        <f t="shared" si="568"/>
        <v/>
      </c>
    </row>
    <row r="6062" spans="1:19">
      <c r="A6062" s="33"/>
      <c r="B6062" s="34"/>
      <c r="C6062" s="33"/>
      <c r="D6062" s="33"/>
      <c r="E6062" s="33"/>
      <c r="F6062" s="42"/>
      <c r="G6062" s="42"/>
      <c r="I6062">
        <f t="shared" si="566"/>
        <v>0</v>
      </c>
      <c r="J6062">
        <f t="shared" si="567"/>
        <v>0</v>
      </c>
      <c r="L6062" s="107"/>
      <c r="M6062" s="110"/>
      <c r="N6062" s="109"/>
      <c r="P6062" s="38">
        <f t="shared" si="564"/>
        <v>0</v>
      </c>
      <c r="Q6062" s="105">
        <f t="shared" si="569"/>
        <v>0</v>
      </c>
      <c r="R6062" s="38">
        <f t="shared" si="565"/>
        <v>0</v>
      </c>
      <c r="S6062" s="40" t="str">
        <f t="shared" si="568"/>
        <v/>
      </c>
    </row>
    <row r="6063" spans="1:19">
      <c r="A6063" s="33"/>
      <c r="B6063" s="34"/>
      <c r="C6063" s="33"/>
      <c r="D6063" s="33"/>
      <c r="E6063" s="33"/>
      <c r="F6063" s="42"/>
      <c r="G6063" s="42"/>
      <c r="I6063">
        <f t="shared" si="566"/>
        <v>0</v>
      </c>
      <c r="J6063">
        <f t="shared" si="567"/>
        <v>0</v>
      </c>
      <c r="L6063" s="107"/>
      <c r="M6063" s="110"/>
      <c r="N6063" s="109"/>
      <c r="P6063" s="38">
        <f t="shared" si="564"/>
        <v>0</v>
      </c>
      <c r="Q6063" s="105">
        <f t="shared" si="569"/>
        <v>0</v>
      </c>
      <c r="R6063" s="38">
        <f t="shared" si="565"/>
        <v>0</v>
      </c>
      <c r="S6063" s="40" t="str">
        <f t="shared" si="568"/>
        <v/>
      </c>
    </row>
    <row r="6064" spans="1:19">
      <c r="A6064" s="33"/>
      <c r="B6064" s="34"/>
      <c r="C6064" s="33"/>
      <c r="D6064" s="33"/>
      <c r="E6064" s="33"/>
      <c r="F6064" s="42"/>
      <c r="G6064" s="42"/>
      <c r="I6064">
        <f t="shared" si="566"/>
        <v>0</v>
      </c>
      <c r="J6064">
        <f t="shared" si="567"/>
        <v>0</v>
      </c>
      <c r="L6064" s="107"/>
      <c r="M6064" s="110"/>
      <c r="N6064" s="109"/>
      <c r="P6064" s="38">
        <f t="shared" si="564"/>
        <v>0</v>
      </c>
      <c r="Q6064" s="105">
        <f t="shared" si="569"/>
        <v>0</v>
      </c>
      <c r="R6064" s="38">
        <f t="shared" si="565"/>
        <v>0</v>
      </c>
      <c r="S6064" s="40" t="str">
        <f t="shared" si="568"/>
        <v/>
      </c>
    </row>
    <row r="6065" spans="1:19">
      <c r="A6065" s="33"/>
      <c r="B6065" s="34"/>
      <c r="C6065" s="33"/>
      <c r="D6065" s="33"/>
      <c r="E6065" s="33"/>
      <c r="F6065" s="42"/>
      <c r="G6065" s="42"/>
      <c r="I6065">
        <f t="shared" si="566"/>
        <v>0</v>
      </c>
      <c r="J6065">
        <f t="shared" si="567"/>
        <v>0</v>
      </c>
      <c r="L6065" s="107"/>
      <c r="M6065" s="110"/>
      <c r="N6065" s="109"/>
      <c r="P6065" s="38">
        <f t="shared" si="564"/>
        <v>0</v>
      </c>
      <c r="Q6065" s="105">
        <f t="shared" si="569"/>
        <v>0</v>
      </c>
      <c r="R6065" s="38">
        <f t="shared" si="565"/>
        <v>0</v>
      </c>
      <c r="S6065" s="40" t="str">
        <f t="shared" si="568"/>
        <v/>
      </c>
    </row>
    <row r="6066" spans="1:19">
      <c r="A6066" s="33"/>
      <c r="B6066" s="34"/>
      <c r="C6066" s="33"/>
      <c r="D6066" s="33"/>
      <c r="E6066" s="33"/>
      <c r="F6066" s="42"/>
      <c r="G6066" s="42"/>
      <c r="I6066">
        <f t="shared" si="566"/>
        <v>0</v>
      </c>
      <c r="J6066">
        <f t="shared" si="567"/>
        <v>0</v>
      </c>
      <c r="L6066" s="107"/>
      <c r="M6066" s="110"/>
      <c r="N6066" s="109"/>
      <c r="P6066" s="38">
        <f t="shared" si="564"/>
        <v>0</v>
      </c>
      <c r="Q6066" s="105">
        <f t="shared" si="569"/>
        <v>0</v>
      </c>
      <c r="R6066" s="38">
        <f t="shared" si="565"/>
        <v>0</v>
      </c>
      <c r="S6066" s="40" t="str">
        <f t="shared" si="568"/>
        <v/>
      </c>
    </row>
    <row r="6067" spans="1:19">
      <c r="A6067" s="33"/>
      <c r="B6067" s="34"/>
      <c r="C6067" s="33"/>
      <c r="D6067" s="33"/>
      <c r="E6067" s="33"/>
      <c r="F6067" s="42"/>
      <c r="G6067" s="42"/>
      <c r="I6067">
        <f t="shared" si="566"/>
        <v>0</v>
      </c>
      <c r="J6067">
        <f t="shared" si="567"/>
        <v>0</v>
      </c>
      <c r="L6067" s="107"/>
      <c r="M6067" s="110"/>
      <c r="N6067" s="109"/>
      <c r="P6067" s="38">
        <f t="shared" si="564"/>
        <v>0</v>
      </c>
      <c r="Q6067" s="105">
        <f t="shared" si="569"/>
        <v>0</v>
      </c>
      <c r="R6067" s="38">
        <f t="shared" si="565"/>
        <v>0</v>
      </c>
      <c r="S6067" s="40" t="str">
        <f t="shared" si="568"/>
        <v/>
      </c>
    </row>
    <row r="6068" spans="1:19">
      <c r="A6068" s="33"/>
      <c r="B6068" s="34"/>
      <c r="C6068" s="33"/>
      <c r="D6068" s="33"/>
      <c r="E6068" s="33"/>
      <c r="F6068" s="42"/>
      <c r="G6068" s="42"/>
      <c r="I6068">
        <f t="shared" si="566"/>
        <v>0</v>
      </c>
      <c r="J6068">
        <f t="shared" si="567"/>
        <v>0</v>
      </c>
      <c r="L6068" s="107"/>
      <c r="M6068" s="110"/>
      <c r="N6068" s="109"/>
      <c r="P6068" s="38">
        <f t="shared" si="564"/>
        <v>0</v>
      </c>
      <c r="Q6068" s="105">
        <f t="shared" si="569"/>
        <v>0</v>
      </c>
      <c r="R6068" s="38">
        <f t="shared" si="565"/>
        <v>0</v>
      </c>
      <c r="S6068" s="40" t="str">
        <f t="shared" si="568"/>
        <v/>
      </c>
    </row>
    <row r="6069" spans="1:19">
      <c r="A6069" s="33"/>
      <c r="B6069" s="34"/>
      <c r="C6069" s="33"/>
      <c r="D6069" s="33"/>
      <c r="E6069" s="33"/>
      <c r="F6069" s="42"/>
      <c r="G6069" s="42"/>
      <c r="I6069">
        <f t="shared" si="566"/>
        <v>0</v>
      </c>
      <c r="J6069">
        <f t="shared" si="567"/>
        <v>0</v>
      </c>
      <c r="L6069" s="107"/>
      <c r="M6069" s="110"/>
      <c r="N6069" s="109"/>
      <c r="P6069" s="38">
        <f t="shared" si="564"/>
        <v>0</v>
      </c>
      <c r="Q6069" s="105">
        <f t="shared" si="569"/>
        <v>0</v>
      </c>
      <c r="R6069" s="38">
        <f t="shared" si="565"/>
        <v>0</v>
      </c>
      <c r="S6069" s="40" t="str">
        <f t="shared" si="568"/>
        <v/>
      </c>
    </row>
    <row r="6070" spans="1:19">
      <c r="A6070" s="33"/>
      <c r="B6070" s="34"/>
      <c r="C6070" s="33"/>
      <c r="D6070" s="33"/>
      <c r="E6070" s="33"/>
      <c r="F6070" s="42"/>
      <c r="G6070" s="42"/>
      <c r="I6070">
        <f t="shared" si="566"/>
        <v>0</v>
      </c>
      <c r="J6070">
        <f t="shared" si="567"/>
        <v>0</v>
      </c>
      <c r="L6070" s="107"/>
      <c r="M6070" s="110"/>
      <c r="N6070" s="109"/>
      <c r="P6070" s="38">
        <f t="shared" si="564"/>
        <v>0</v>
      </c>
      <c r="Q6070" s="105">
        <f t="shared" si="569"/>
        <v>0</v>
      </c>
      <c r="R6070" s="38">
        <f t="shared" si="565"/>
        <v>0</v>
      </c>
      <c r="S6070" s="40" t="str">
        <f t="shared" si="568"/>
        <v/>
      </c>
    </row>
    <row r="6071" spans="1:19">
      <c r="A6071" s="33"/>
      <c r="B6071" s="34"/>
      <c r="C6071" s="33"/>
      <c r="D6071" s="33"/>
      <c r="E6071" s="33"/>
      <c r="F6071" s="42"/>
      <c r="G6071" s="42"/>
      <c r="I6071">
        <f t="shared" si="566"/>
        <v>0</v>
      </c>
      <c r="J6071">
        <f t="shared" si="567"/>
        <v>0</v>
      </c>
      <c r="L6071" s="107"/>
      <c r="M6071" s="110"/>
      <c r="N6071" s="109"/>
      <c r="P6071" s="38">
        <f t="shared" ref="P6071:P6134" si="570">I6071*L6071/1000</f>
        <v>0</v>
      </c>
      <c r="Q6071" s="105">
        <f t="shared" si="569"/>
        <v>0</v>
      </c>
      <c r="R6071" s="38">
        <f t="shared" ref="R6071:R6134" si="571">J6071*N6071/1000</f>
        <v>0</v>
      </c>
      <c r="S6071" s="40" t="str">
        <f t="shared" si="568"/>
        <v/>
      </c>
    </row>
    <row r="6072" spans="1:19">
      <c r="A6072" s="33"/>
      <c r="B6072" s="34"/>
      <c r="C6072" s="33"/>
      <c r="D6072" s="33"/>
      <c r="E6072" s="33"/>
      <c r="F6072" s="42"/>
      <c r="G6072" s="42"/>
      <c r="I6072">
        <f t="shared" ref="I6072:I6135" si="572">IF(OR(E6072="R",E6072="E"),D6072,IF(D6072&gt;=E6072,D6072-E6072,0))</f>
        <v>0</v>
      </c>
      <c r="J6072">
        <f t="shared" ref="J6072:J6135" si="573">IF(OR(E6072="R",E6072="E"),0,IF(E6072&gt;D6072,E6072-D6072,0))</f>
        <v>0</v>
      </c>
      <c r="L6072" s="107"/>
      <c r="M6072" s="110"/>
      <c r="N6072" s="109"/>
      <c r="P6072" s="38">
        <f t="shared" si="570"/>
        <v>0</v>
      </c>
      <c r="Q6072" s="105">
        <f t="shared" si="569"/>
        <v>0</v>
      </c>
      <c r="R6072" s="38">
        <f t="shared" si="571"/>
        <v>0</v>
      </c>
      <c r="S6072" s="40" t="str">
        <f t="shared" si="568"/>
        <v/>
      </c>
    </row>
    <row r="6073" spans="1:19">
      <c r="A6073" s="33"/>
      <c r="B6073" s="34"/>
      <c r="C6073" s="33"/>
      <c r="D6073" s="33"/>
      <c r="E6073" s="33"/>
      <c r="F6073" s="42"/>
      <c r="G6073" s="42"/>
      <c r="I6073">
        <f t="shared" si="572"/>
        <v>0</v>
      </c>
      <c r="J6073">
        <f t="shared" si="573"/>
        <v>0</v>
      </c>
      <c r="L6073" s="107"/>
      <c r="M6073" s="110"/>
      <c r="N6073" s="109"/>
      <c r="P6073" s="38">
        <f t="shared" si="570"/>
        <v>0</v>
      </c>
      <c r="Q6073" s="105">
        <f t="shared" si="569"/>
        <v>0</v>
      </c>
      <c r="R6073" s="38">
        <f t="shared" si="571"/>
        <v>0</v>
      </c>
      <c r="S6073" s="40" t="str">
        <f t="shared" si="568"/>
        <v/>
      </c>
    </row>
    <row r="6074" spans="1:19">
      <c r="A6074" s="33"/>
      <c r="B6074" s="34"/>
      <c r="C6074" s="33"/>
      <c r="D6074" s="33"/>
      <c r="E6074" s="33"/>
      <c r="F6074" s="42"/>
      <c r="G6074" s="42"/>
      <c r="I6074">
        <f t="shared" si="572"/>
        <v>0</v>
      </c>
      <c r="J6074">
        <f t="shared" si="573"/>
        <v>0</v>
      </c>
      <c r="L6074" s="107"/>
      <c r="M6074" s="110"/>
      <c r="N6074" s="109"/>
      <c r="P6074" s="38">
        <f t="shared" si="570"/>
        <v>0</v>
      </c>
      <c r="Q6074" s="105">
        <f t="shared" si="569"/>
        <v>0</v>
      </c>
      <c r="R6074" s="38">
        <f t="shared" si="571"/>
        <v>0</v>
      </c>
      <c r="S6074" s="40" t="str">
        <f t="shared" si="568"/>
        <v/>
      </c>
    </row>
    <row r="6075" spans="1:19">
      <c r="A6075" s="33"/>
      <c r="B6075" s="34"/>
      <c r="C6075" s="33"/>
      <c r="D6075" s="33"/>
      <c r="E6075" s="33"/>
      <c r="F6075" s="42"/>
      <c r="G6075" s="42"/>
      <c r="I6075">
        <f t="shared" si="572"/>
        <v>0</v>
      </c>
      <c r="J6075">
        <f t="shared" si="573"/>
        <v>0</v>
      </c>
      <c r="L6075" s="107"/>
      <c r="M6075" s="110"/>
      <c r="N6075" s="109"/>
      <c r="P6075" s="38">
        <f t="shared" si="570"/>
        <v>0</v>
      </c>
      <c r="Q6075" s="105">
        <f t="shared" si="569"/>
        <v>0</v>
      </c>
      <c r="R6075" s="38">
        <f t="shared" si="571"/>
        <v>0</v>
      </c>
      <c r="S6075" s="40" t="str">
        <f t="shared" si="568"/>
        <v/>
      </c>
    </row>
    <row r="6076" spans="1:19">
      <c r="A6076" s="33"/>
      <c r="B6076" s="34"/>
      <c r="C6076" s="33"/>
      <c r="D6076" s="33"/>
      <c r="E6076" s="33"/>
      <c r="F6076" s="42"/>
      <c r="G6076" s="42"/>
      <c r="I6076">
        <f t="shared" si="572"/>
        <v>0</v>
      </c>
      <c r="J6076">
        <f t="shared" si="573"/>
        <v>0</v>
      </c>
      <c r="L6076" s="107"/>
      <c r="M6076" s="110"/>
      <c r="N6076" s="109"/>
      <c r="P6076" s="38">
        <f t="shared" si="570"/>
        <v>0</v>
      </c>
      <c r="Q6076" s="105">
        <f t="shared" si="569"/>
        <v>0</v>
      </c>
      <c r="R6076" s="38">
        <f t="shared" si="571"/>
        <v>0</v>
      </c>
      <c r="S6076" s="40" t="str">
        <f t="shared" si="568"/>
        <v/>
      </c>
    </row>
    <row r="6077" spans="1:19">
      <c r="A6077" s="33"/>
      <c r="B6077" s="34"/>
      <c r="C6077" s="33"/>
      <c r="D6077" s="33"/>
      <c r="E6077" s="33"/>
      <c r="F6077" s="42"/>
      <c r="G6077" s="42"/>
      <c r="I6077">
        <f t="shared" si="572"/>
        <v>0</v>
      </c>
      <c r="J6077">
        <f t="shared" si="573"/>
        <v>0</v>
      </c>
      <c r="L6077" s="107"/>
      <c r="M6077" s="110"/>
      <c r="N6077" s="109"/>
      <c r="P6077" s="38">
        <f t="shared" si="570"/>
        <v>0</v>
      </c>
      <c r="Q6077" s="105">
        <f t="shared" si="569"/>
        <v>0</v>
      </c>
      <c r="R6077" s="38">
        <f t="shared" si="571"/>
        <v>0</v>
      </c>
      <c r="S6077" s="40" t="str">
        <f t="shared" si="568"/>
        <v/>
      </c>
    </row>
    <row r="6078" spans="1:19">
      <c r="A6078" s="33"/>
      <c r="B6078" s="34"/>
      <c r="C6078" s="33"/>
      <c r="D6078" s="33"/>
      <c r="E6078" s="33"/>
      <c r="F6078" s="42"/>
      <c r="G6078" s="42"/>
      <c r="I6078">
        <f t="shared" si="572"/>
        <v>0</v>
      </c>
      <c r="J6078">
        <f t="shared" si="573"/>
        <v>0</v>
      </c>
      <c r="L6078" s="107"/>
      <c r="M6078" s="110"/>
      <c r="N6078" s="109"/>
      <c r="P6078" s="38">
        <f t="shared" si="570"/>
        <v>0</v>
      </c>
      <c r="Q6078" s="105">
        <f t="shared" si="569"/>
        <v>0</v>
      </c>
      <c r="R6078" s="38">
        <f t="shared" si="571"/>
        <v>0</v>
      </c>
      <c r="S6078" s="40" t="str">
        <f t="shared" si="568"/>
        <v/>
      </c>
    </row>
    <row r="6079" spans="1:19">
      <c r="A6079" s="33"/>
      <c r="B6079" s="34"/>
      <c r="C6079" s="33"/>
      <c r="D6079" s="33"/>
      <c r="E6079" s="33"/>
      <c r="F6079" s="42"/>
      <c r="G6079" s="42"/>
      <c r="I6079">
        <f t="shared" si="572"/>
        <v>0</v>
      </c>
      <c r="J6079">
        <f t="shared" si="573"/>
        <v>0</v>
      </c>
      <c r="L6079" s="107"/>
      <c r="M6079" s="110"/>
      <c r="N6079" s="109"/>
      <c r="P6079" s="38">
        <f t="shared" si="570"/>
        <v>0</v>
      </c>
      <c r="Q6079" s="105">
        <f t="shared" si="569"/>
        <v>0</v>
      </c>
      <c r="R6079" s="38">
        <f t="shared" si="571"/>
        <v>0</v>
      </c>
      <c r="S6079" s="40" t="str">
        <f t="shared" si="568"/>
        <v/>
      </c>
    </row>
    <row r="6080" spans="1:19">
      <c r="A6080" s="33"/>
      <c r="B6080" s="34"/>
      <c r="C6080" s="33"/>
      <c r="D6080" s="33"/>
      <c r="E6080" s="33"/>
      <c r="F6080" s="42"/>
      <c r="G6080" s="42"/>
      <c r="I6080">
        <f t="shared" si="572"/>
        <v>0</v>
      </c>
      <c r="J6080">
        <f t="shared" si="573"/>
        <v>0</v>
      </c>
      <c r="L6080" s="107"/>
      <c r="M6080" s="110"/>
      <c r="N6080" s="109"/>
      <c r="P6080" s="38">
        <f t="shared" si="570"/>
        <v>0</v>
      </c>
      <c r="Q6080" s="105">
        <f t="shared" si="569"/>
        <v>0</v>
      </c>
      <c r="R6080" s="38">
        <f t="shared" si="571"/>
        <v>0</v>
      </c>
      <c r="S6080" s="40" t="str">
        <f t="shared" si="568"/>
        <v/>
      </c>
    </row>
    <row r="6081" spans="1:19">
      <c r="A6081" s="33"/>
      <c r="B6081" s="34"/>
      <c r="C6081" s="33"/>
      <c r="D6081" s="33"/>
      <c r="E6081" s="33"/>
      <c r="F6081" s="42"/>
      <c r="G6081" s="42"/>
      <c r="I6081">
        <f t="shared" si="572"/>
        <v>0</v>
      </c>
      <c r="J6081">
        <f t="shared" si="573"/>
        <v>0</v>
      </c>
      <c r="L6081" s="107"/>
      <c r="M6081" s="110"/>
      <c r="N6081" s="109"/>
      <c r="P6081" s="38">
        <f t="shared" si="570"/>
        <v>0</v>
      </c>
      <c r="Q6081" s="105">
        <f t="shared" si="569"/>
        <v>0</v>
      </c>
      <c r="R6081" s="38">
        <f t="shared" si="571"/>
        <v>0</v>
      </c>
      <c r="S6081" s="40" t="str">
        <f t="shared" si="568"/>
        <v/>
      </c>
    </row>
    <row r="6082" spans="1:19">
      <c r="A6082" s="33"/>
      <c r="B6082" s="34"/>
      <c r="C6082" s="33"/>
      <c r="D6082" s="33"/>
      <c r="E6082" s="33"/>
      <c r="F6082" s="42"/>
      <c r="G6082" s="42"/>
      <c r="I6082">
        <f t="shared" si="572"/>
        <v>0</v>
      </c>
      <c r="J6082">
        <f t="shared" si="573"/>
        <v>0</v>
      </c>
      <c r="L6082" s="107"/>
      <c r="M6082" s="110"/>
      <c r="N6082" s="109"/>
      <c r="P6082" s="38">
        <f t="shared" si="570"/>
        <v>0</v>
      </c>
      <c r="Q6082" s="105">
        <f t="shared" si="569"/>
        <v>0</v>
      </c>
      <c r="R6082" s="38">
        <f t="shared" si="571"/>
        <v>0</v>
      </c>
      <c r="S6082" s="40" t="str">
        <f t="shared" si="568"/>
        <v/>
      </c>
    </row>
    <row r="6083" spans="1:19">
      <c r="A6083" s="33"/>
      <c r="B6083" s="34"/>
      <c r="C6083" s="33"/>
      <c r="D6083" s="33"/>
      <c r="E6083" s="33"/>
      <c r="F6083" s="42"/>
      <c r="G6083" s="42"/>
      <c r="I6083">
        <f t="shared" si="572"/>
        <v>0</v>
      </c>
      <c r="J6083">
        <f t="shared" si="573"/>
        <v>0</v>
      </c>
      <c r="L6083" s="107"/>
      <c r="M6083" s="110"/>
      <c r="N6083" s="109"/>
      <c r="P6083" s="38">
        <f t="shared" si="570"/>
        <v>0</v>
      </c>
      <c r="Q6083" s="105">
        <f t="shared" si="569"/>
        <v>0</v>
      </c>
      <c r="R6083" s="38">
        <f t="shared" si="571"/>
        <v>0</v>
      </c>
      <c r="S6083" s="40" t="str">
        <f t="shared" si="568"/>
        <v/>
      </c>
    </row>
    <row r="6084" spans="1:19">
      <c r="A6084" s="33"/>
      <c r="B6084" s="34"/>
      <c r="C6084" s="33"/>
      <c r="D6084" s="33"/>
      <c r="E6084" s="33"/>
      <c r="F6084" s="42"/>
      <c r="G6084" s="42"/>
      <c r="I6084">
        <f t="shared" si="572"/>
        <v>0</v>
      </c>
      <c r="J6084">
        <f t="shared" si="573"/>
        <v>0</v>
      </c>
      <c r="L6084" s="107"/>
      <c r="M6084" s="110"/>
      <c r="N6084" s="109"/>
      <c r="P6084" s="38">
        <f t="shared" si="570"/>
        <v>0</v>
      </c>
      <c r="Q6084" s="105">
        <f t="shared" si="569"/>
        <v>0</v>
      </c>
      <c r="R6084" s="38">
        <f t="shared" si="571"/>
        <v>0</v>
      </c>
      <c r="S6084" s="40" t="str">
        <f t="shared" si="568"/>
        <v/>
      </c>
    </row>
    <row r="6085" spans="1:19">
      <c r="A6085" s="33"/>
      <c r="B6085" s="34"/>
      <c r="C6085" s="33"/>
      <c r="D6085" s="33"/>
      <c r="E6085" s="33"/>
      <c r="F6085" s="42"/>
      <c r="G6085" s="42"/>
      <c r="I6085">
        <f t="shared" si="572"/>
        <v>0</v>
      </c>
      <c r="J6085">
        <f t="shared" si="573"/>
        <v>0</v>
      </c>
      <c r="L6085" s="107"/>
      <c r="M6085" s="110"/>
      <c r="N6085" s="109"/>
      <c r="P6085" s="38">
        <f t="shared" si="570"/>
        <v>0</v>
      </c>
      <c r="Q6085" s="105">
        <f t="shared" si="569"/>
        <v>0</v>
      </c>
      <c r="R6085" s="38">
        <f t="shared" si="571"/>
        <v>0</v>
      </c>
      <c r="S6085" s="40" t="str">
        <f t="shared" si="568"/>
        <v/>
      </c>
    </row>
    <row r="6086" spans="1:19">
      <c r="A6086" s="33"/>
      <c r="B6086" s="34"/>
      <c r="C6086" s="33"/>
      <c r="D6086" s="33"/>
      <c r="E6086" s="33"/>
      <c r="F6086" s="42"/>
      <c r="G6086" s="42"/>
      <c r="I6086">
        <f t="shared" si="572"/>
        <v>0</v>
      </c>
      <c r="J6086">
        <f t="shared" si="573"/>
        <v>0</v>
      </c>
      <c r="L6086" s="107"/>
      <c r="M6086" s="110"/>
      <c r="N6086" s="109"/>
      <c r="P6086" s="38">
        <f t="shared" si="570"/>
        <v>0</v>
      </c>
      <c r="Q6086" s="105">
        <f t="shared" si="569"/>
        <v>0</v>
      </c>
      <c r="R6086" s="38">
        <f t="shared" si="571"/>
        <v>0</v>
      </c>
      <c r="S6086" s="40" t="str">
        <f t="shared" si="568"/>
        <v/>
      </c>
    </row>
    <row r="6087" spans="1:19">
      <c r="A6087" s="33"/>
      <c r="B6087" s="34"/>
      <c r="C6087" s="33"/>
      <c r="D6087" s="33"/>
      <c r="E6087" s="33"/>
      <c r="F6087" s="42"/>
      <c r="G6087" s="42"/>
      <c r="I6087">
        <f t="shared" si="572"/>
        <v>0</v>
      </c>
      <c r="J6087">
        <f t="shared" si="573"/>
        <v>0</v>
      </c>
      <c r="L6087" s="107"/>
      <c r="M6087" s="110"/>
      <c r="N6087" s="109"/>
      <c r="P6087" s="38">
        <f t="shared" si="570"/>
        <v>0</v>
      </c>
      <c r="Q6087" s="105">
        <f t="shared" si="569"/>
        <v>0</v>
      </c>
      <c r="R6087" s="38">
        <f t="shared" si="571"/>
        <v>0</v>
      </c>
      <c r="S6087" s="40" t="str">
        <f t="shared" ref="S6087:S6150" si="574">IF(C6087=1,SUM(R6087:R6110)-SUM(P6087:P6110),"")</f>
        <v/>
      </c>
    </row>
    <row r="6088" spans="1:19">
      <c r="A6088" s="33"/>
      <c r="B6088" s="34"/>
      <c r="C6088" s="33"/>
      <c r="D6088" s="33"/>
      <c r="E6088" s="33"/>
      <c r="F6088" s="42"/>
      <c r="G6088" s="42"/>
      <c r="I6088">
        <f t="shared" si="572"/>
        <v>0</v>
      </c>
      <c r="J6088">
        <f t="shared" si="573"/>
        <v>0</v>
      </c>
      <c r="L6088" s="107"/>
      <c r="M6088" s="110"/>
      <c r="N6088" s="109"/>
      <c r="P6088" s="38">
        <f t="shared" si="570"/>
        <v>0</v>
      </c>
      <c r="Q6088" s="105">
        <f t="shared" ref="Q6088:Q6151" si="575">I6088*M6088/1000</f>
        <v>0</v>
      </c>
      <c r="R6088" s="38">
        <f t="shared" si="571"/>
        <v>0</v>
      </c>
      <c r="S6088" s="40" t="str">
        <f t="shared" si="574"/>
        <v/>
      </c>
    </row>
    <row r="6089" spans="1:19">
      <c r="A6089" s="33"/>
      <c r="B6089" s="34"/>
      <c r="C6089" s="33"/>
      <c r="D6089" s="33"/>
      <c r="E6089" s="33"/>
      <c r="F6089" s="42"/>
      <c r="G6089" s="42"/>
      <c r="I6089">
        <f t="shared" si="572"/>
        <v>0</v>
      </c>
      <c r="J6089">
        <f t="shared" si="573"/>
        <v>0</v>
      </c>
      <c r="L6089" s="107"/>
      <c r="M6089" s="110"/>
      <c r="N6089" s="109"/>
      <c r="P6089" s="38">
        <f t="shared" si="570"/>
        <v>0</v>
      </c>
      <c r="Q6089" s="105">
        <f t="shared" si="575"/>
        <v>0</v>
      </c>
      <c r="R6089" s="38">
        <f t="shared" si="571"/>
        <v>0</v>
      </c>
      <c r="S6089" s="40" t="str">
        <f t="shared" si="574"/>
        <v/>
      </c>
    </row>
    <row r="6090" spans="1:19">
      <c r="A6090" s="33"/>
      <c r="B6090" s="34"/>
      <c r="C6090" s="33"/>
      <c r="D6090" s="33"/>
      <c r="E6090" s="33"/>
      <c r="F6090" s="42"/>
      <c r="G6090" s="42"/>
      <c r="I6090">
        <f t="shared" si="572"/>
        <v>0</v>
      </c>
      <c r="J6090">
        <f t="shared" si="573"/>
        <v>0</v>
      </c>
      <c r="L6090" s="107"/>
      <c r="M6090" s="110"/>
      <c r="N6090" s="109"/>
      <c r="P6090" s="38">
        <f t="shared" si="570"/>
        <v>0</v>
      </c>
      <c r="Q6090" s="105">
        <f t="shared" si="575"/>
        <v>0</v>
      </c>
      <c r="R6090" s="38">
        <f t="shared" si="571"/>
        <v>0</v>
      </c>
      <c r="S6090" s="40" t="str">
        <f t="shared" si="574"/>
        <v/>
      </c>
    </row>
    <row r="6091" spans="1:19">
      <c r="A6091" s="33"/>
      <c r="B6091" s="34"/>
      <c r="C6091" s="33"/>
      <c r="D6091" s="33"/>
      <c r="E6091" s="33"/>
      <c r="F6091" s="42"/>
      <c r="G6091" s="42"/>
      <c r="I6091">
        <f t="shared" si="572"/>
        <v>0</v>
      </c>
      <c r="J6091">
        <f t="shared" si="573"/>
        <v>0</v>
      </c>
      <c r="L6091" s="107"/>
      <c r="M6091" s="110"/>
      <c r="N6091" s="109"/>
      <c r="P6091" s="38">
        <f t="shared" si="570"/>
        <v>0</v>
      </c>
      <c r="Q6091" s="105">
        <f t="shared" si="575"/>
        <v>0</v>
      </c>
      <c r="R6091" s="38">
        <f t="shared" si="571"/>
        <v>0</v>
      </c>
      <c r="S6091" s="40" t="str">
        <f t="shared" si="574"/>
        <v/>
      </c>
    </row>
    <row r="6092" spans="1:19">
      <c r="A6092" s="33"/>
      <c r="B6092" s="34"/>
      <c r="C6092" s="33"/>
      <c r="D6092" s="33"/>
      <c r="E6092" s="33"/>
      <c r="F6092" s="42"/>
      <c r="G6092" s="42"/>
      <c r="I6092">
        <f t="shared" si="572"/>
        <v>0</v>
      </c>
      <c r="J6092">
        <f t="shared" si="573"/>
        <v>0</v>
      </c>
      <c r="L6092" s="107"/>
      <c r="M6092" s="110"/>
      <c r="N6092" s="109"/>
      <c r="P6092" s="38">
        <f t="shared" si="570"/>
        <v>0</v>
      </c>
      <c r="Q6092" s="105">
        <f t="shared" si="575"/>
        <v>0</v>
      </c>
      <c r="R6092" s="38">
        <f t="shared" si="571"/>
        <v>0</v>
      </c>
      <c r="S6092" s="40" t="str">
        <f t="shared" si="574"/>
        <v/>
      </c>
    </row>
    <row r="6093" spans="1:19">
      <c r="A6093" s="33"/>
      <c r="B6093" s="34"/>
      <c r="C6093" s="33"/>
      <c r="D6093" s="33"/>
      <c r="E6093" s="33"/>
      <c r="F6093" s="42"/>
      <c r="G6093" s="42"/>
      <c r="I6093">
        <f t="shared" si="572"/>
        <v>0</v>
      </c>
      <c r="J6093">
        <f t="shared" si="573"/>
        <v>0</v>
      </c>
      <c r="L6093" s="107"/>
      <c r="M6093" s="110"/>
      <c r="N6093" s="109"/>
      <c r="P6093" s="38">
        <f t="shared" si="570"/>
        <v>0</v>
      </c>
      <c r="Q6093" s="105">
        <f t="shared" si="575"/>
        <v>0</v>
      </c>
      <c r="R6093" s="38">
        <f t="shared" si="571"/>
        <v>0</v>
      </c>
      <c r="S6093" s="40" t="str">
        <f t="shared" si="574"/>
        <v/>
      </c>
    </row>
    <row r="6094" spans="1:19">
      <c r="A6094" s="33"/>
      <c r="B6094" s="34"/>
      <c r="C6094" s="33"/>
      <c r="D6094" s="33"/>
      <c r="E6094" s="33"/>
      <c r="F6094" s="42"/>
      <c r="G6094" s="42"/>
      <c r="I6094">
        <f t="shared" si="572"/>
        <v>0</v>
      </c>
      <c r="J6094">
        <f t="shared" si="573"/>
        <v>0</v>
      </c>
      <c r="L6094" s="107"/>
      <c r="M6094" s="110"/>
      <c r="N6094" s="109"/>
      <c r="P6094" s="38">
        <f t="shared" si="570"/>
        <v>0</v>
      </c>
      <c r="Q6094" s="105">
        <f t="shared" si="575"/>
        <v>0</v>
      </c>
      <c r="R6094" s="38">
        <f t="shared" si="571"/>
        <v>0</v>
      </c>
      <c r="S6094" s="40" t="str">
        <f t="shared" si="574"/>
        <v/>
      </c>
    </row>
    <row r="6095" spans="1:19">
      <c r="A6095" s="33"/>
      <c r="B6095" s="34"/>
      <c r="C6095" s="33"/>
      <c r="D6095" s="33"/>
      <c r="E6095" s="33"/>
      <c r="F6095" s="42"/>
      <c r="G6095" s="42"/>
      <c r="I6095">
        <f t="shared" si="572"/>
        <v>0</v>
      </c>
      <c r="J6095">
        <f t="shared" si="573"/>
        <v>0</v>
      </c>
      <c r="L6095" s="107"/>
      <c r="M6095" s="110"/>
      <c r="N6095" s="109"/>
      <c r="P6095" s="38">
        <f t="shared" si="570"/>
        <v>0</v>
      </c>
      <c r="Q6095" s="105">
        <f t="shared" si="575"/>
        <v>0</v>
      </c>
      <c r="R6095" s="38">
        <f t="shared" si="571"/>
        <v>0</v>
      </c>
      <c r="S6095" s="40" t="str">
        <f t="shared" si="574"/>
        <v/>
      </c>
    </row>
    <row r="6096" spans="1:19">
      <c r="A6096" s="33"/>
      <c r="B6096" s="34"/>
      <c r="C6096" s="33"/>
      <c r="D6096" s="33"/>
      <c r="E6096" s="33"/>
      <c r="F6096" s="42"/>
      <c r="G6096" s="42"/>
      <c r="I6096">
        <f t="shared" si="572"/>
        <v>0</v>
      </c>
      <c r="J6096">
        <f t="shared" si="573"/>
        <v>0</v>
      </c>
      <c r="L6096" s="107"/>
      <c r="M6096" s="110"/>
      <c r="N6096" s="109"/>
      <c r="P6096" s="38">
        <f t="shared" si="570"/>
        <v>0</v>
      </c>
      <c r="Q6096" s="105">
        <f t="shared" si="575"/>
        <v>0</v>
      </c>
      <c r="R6096" s="38">
        <f t="shared" si="571"/>
        <v>0</v>
      </c>
      <c r="S6096" s="40" t="str">
        <f t="shared" si="574"/>
        <v/>
      </c>
    </row>
    <row r="6097" spans="1:19">
      <c r="A6097" s="33"/>
      <c r="B6097" s="34"/>
      <c r="C6097" s="33"/>
      <c r="D6097" s="33"/>
      <c r="E6097" s="33"/>
      <c r="F6097" s="42"/>
      <c r="G6097" s="42"/>
      <c r="I6097">
        <f t="shared" si="572"/>
        <v>0</v>
      </c>
      <c r="J6097">
        <f t="shared" si="573"/>
        <v>0</v>
      </c>
      <c r="L6097" s="107"/>
      <c r="M6097" s="110"/>
      <c r="N6097" s="109"/>
      <c r="P6097" s="38">
        <f t="shared" si="570"/>
        <v>0</v>
      </c>
      <c r="Q6097" s="105">
        <f t="shared" si="575"/>
        <v>0</v>
      </c>
      <c r="R6097" s="38">
        <f t="shared" si="571"/>
        <v>0</v>
      </c>
      <c r="S6097" s="40" t="str">
        <f t="shared" si="574"/>
        <v/>
      </c>
    </row>
    <row r="6098" spans="1:19">
      <c r="A6098" s="33"/>
      <c r="B6098" s="34"/>
      <c r="C6098" s="33"/>
      <c r="D6098" s="33"/>
      <c r="E6098" s="33"/>
      <c r="F6098" s="42"/>
      <c r="G6098" s="42"/>
      <c r="I6098">
        <f t="shared" si="572"/>
        <v>0</v>
      </c>
      <c r="J6098">
        <f t="shared" si="573"/>
        <v>0</v>
      </c>
      <c r="L6098" s="107"/>
      <c r="M6098" s="110"/>
      <c r="N6098" s="109"/>
      <c r="P6098" s="38">
        <f t="shared" si="570"/>
        <v>0</v>
      </c>
      <c r="Q6098" s="105">
        <f t="shared" si="575"/>
        <v>0</v>
      </c>
      <c r="R6098" s="38">
        <f t="shared" si="571"/>
        <v>0</v>
      </c>
      <c r="S6098" s="40" t="str">
        <f t="shared" si="574"/>
        <v/>
      </c>
    </row>
    <row r="6099" spans="1:19">
      <c r="A6099" s="33"/>
      <c r="B6099" s="34"/>
      <c r="C6099" s="33"/>
      <c r="D6099" s="33"/>
      <c r="E6099" s="33"/>
      <c r="F6099" s="42"/>
      <c r="G6099" s="42"/>
      <c r="I6099">
        <f t="shared" si="572"/>
        <v>0</v>
      </c>
      <c r="J6099">
        <f t="shared" si="573"/>
        <v>0</v>
      </c>
      <c r="L6099" s="107"/>
      <c r="M6099" s="110"/>
      <c r="N6099" s="109"/>
      <c r="P6099" s="38">
        <f t="shared" si="570"/>
        <v>0</v>
      </c>
      <c r="Q6099" s="105">
        <f t="shared" si="575"/>
        <v>0</v>
      </c>
      <c r="R6099" s="38">
        <f t="shared" si="571"/>
        <v>0</v>
      </c>
      <c r="S6099" s="40" t="str">
        <f t="shared" si="574"/>
        <v/>
      </c>
    </row>
    <row r="6100" spans="1:19">
      <c r="A6100" s="33"/>
      <c r="B6100" s="34"/>
      <c r="C6100" s="33"/>
      <c r="D6100" s="33"/>
      <c r="E6100" s="33"/>
      <c r="F6100" s="42"/>
      <c r="G6100" s="42"/>
      <c r="I6100">
        <f t="shared" si="572"/>
        <v>0</v>
      </c>
      <c r="J6100">
        <f t="shared" si="573"/>
        <v>0</v>
      </c>
      <c r="L6100" s="107"/>
      <c r="M6100" s="110"/>
      <c r="N6100" s="109"/>
      <c r="P6100" s="38">
        <f t="shared" si="570"/>
        <v>0</v>
      </c>
      <c r="Q6100" s="105">
        <f t="shared" si="575"/>
        <v>0</v>
      </c>
      <c r="R6100" s="38">
        <f t="shared" si="571"/>
        <v>0</v>
      </c>
      <c r="S6100" s="40" t="str">
        <f t="shared" si="574"/>
        <v/>
      </c>
    </row>
    <row r="6101" spans="1:19">
      <c r="A6101" s="33"/>
      <c r="B6101" s="34"/>
      <c r="C6101" s="33"/>
      <c r="D6101" s="33"/>
      <c r="E6101" s="33"/>
      <c r="F6101" s="42"/>
      <c r="G6101" s="42"/>
      <c r="I6101">
        <f t="shared" si="572"/>
        <v>0</v>
      </c>
      <c r="J6101">
        <f t="shared" si="573"/>
        <v>0</v>
      </c>
      <c r="L6101" s="107"/>
      <c r="M6101" s="110"/>
      <c r="N6101" s="109"/>
      <c r="P6101" s="38">
        <f t="shared" si="570"/>
        <v>0</v>
      </c>
      <c r="Q6101" s="105">
        <f t="shared" si="575"/>
        <v>0</v>
      </c>
      <c r="R6101" s="38">
        <f t="shared" si="571"/>
        <v>0</v>
      </c>
      <c r="S6101" s="40" t="str">
        <f t="shared" si="574"/>
        <v/>
      </c>
    </row>
    <row r="6102" spans="1:19">
      <c r="A6102" s="33"/>
      <c r="B6102" s="34"/>
      <c r="C6102" s="33"/>
      <c r="D6102" s="33"/>
      <c r="E6102" s="33"/>
      <c r="F6102" s="42"/>
      <c r="G6102" s="42"/>
      <c r="I6102">
        <f t="shared" si="572"/>
        <v>0</v>
      </c>
      <c r="J6102">
        <f t="shared" si="573"/>
        <v>0</v>
      </c>
      <c r="L6102" s="107"/>
      <c r="M6102" s="110"/>
      <c r="N6102" s="109"/>
      <c r="P6102" s="38">
        <f t="shared" si="570"/>
        <v>0</v>
      </c>
      <c r="Q6102" s="105">
        <f t="shared" si="575"/>
        <v>0</v>
      </c>
      <c r="R6102" s="38">
        <f t="shared" si="571"/>
        <v>0</v>
      </c>
      <c r="S6102" s="40" t="str">
        <f t="shared" si="574"/>
        <v/>
      </c>
    </row>
    <row r="6103" spans="1:19">
      <c r="A6103" s="33"/>
      <c r="B6103" s="34"/>
      <c r="C6103" s="33"/>
      <c r="D6103" s="33"/>
      <c r="E6103" s="33"/>
      <c r="F6103" s="42"/>
      <c r="G6103" s="42"/>
      <c r="I6103">
        <f t="shared" si="572"/>
        <v>0</v>
      </c>
      <c r="J6103">
        <f t="shared" si="573"/>
        <v>0</v>
      </c>
      <c r="L6103" s="107"/>
      <c r="M6103" s="110"/>
      <c r="N6103" s="109"/>
      <c r="P6103" s="38">
        <f t="shared" si="570"/>
        <v>0</v>
      </c>
      <c r="Q6103" s="105">
        <f t="shared" si="575"/>
        <v>0</v>
      </c>
      <c r="R6103" s="38">
        <f t="shared" si="571"/>
        <v>0</v>
      </c>
      <c r="S6103" s="40" t="str">
        <f t="shared" si="574"/>
        <v/>
      </c>
    </row>
    <row r="6104" spans="1:19">
      <c r="A6104" s="33"/>
      <c r="B6104" s="34"/>
      <c r="C6104" s="33"/>
      <c r="D6104" s="33"/>
      <c r="E6104" s="33"/>
      <c r="F6104" s="42"/>
      <c r="G6104" s="42"/>
      <c r="I6104">
        <f t="shared" si="572"/>
        <v>0</v>
      </c>
      <c r="J6104">
        <f t="shared" si="573"/>
        <v>0</v>
      </c>
      <c r="L6104" s="107"/>
      <c r="M6104" s="110"/>
      <c r="N6104" s="109"/>
      <c r="P6104" s="38">
        <f t="shared" si="570"/>
        <v>0</v>
      </c>
      <c r="Q6104" s="105">
        <f t="shared" si="575"/>
        <v>0</v>
      </c>
      <c r="R6104" s="38">
        <f t="shared" si="571"/>
        <v>0</v>
      </c>
      <c r="S6104" s="40" t="str">
        <f t="shared" si="574"/>
        <v/>
      </c>
    </row>
    <row r="6105" spans="1:19">
      <c r="A6105" s="33"/>
      <c r="B6105" s="34"/>
      <c r="C6105" s="33"/>
      <c r="D6105" s="33"/>
      <c r="E6105" s="33"/>
      <c r="F6105" s="42"/>
      <c r="G6105" s="42"/>
      <c r="I6105">
        <f t="shared" si="572"/>
        <v>0</v>
      </c>
      <c r="J6105">
        <f t="shared" si="573"/>
        <v>0</v>
      </c>
      <c r="L6105" s="107"/>
      <c r="M6105" s="110"/>
      <c r="N6105" s="109"/>
      <c r="P6105" s="38">
        <f t="shared" si="570"/>
        <v>0</v>
      </c>
      <c r="Q6105" s="105">
        <f t="shared" si="575"/>
        <v>0</v>
      </c>
      <c r="R6105" s="38">
        <f t="shared" si="571"/>
        <v>0</v>
      </c>
      <c r="S6105" s="40" t="str">
        <f t="shared" si="574"/>
        <v/>
      </c>
    </row>
    <row r="6106" spans="1:19">
      <c r="A6106" s="33"/>
      <c r="B6106" s="34"/>
      <c r="C6106" s="33"/>
      <c r="D6106" s="33"/>
      <c r="E6106" s="33"/>
      <c r="F6106" s="42"/>
      <c r="G6106" s="42"/>
      <c r="I6106">
        <f t="shared" si="572"/>
        <v>0</v>
      </c>
      <c r="J6106">
        <f t="shared" si="573"/>
        <v>0</v>
      </c>
      <c r="L6106" s="107"/>
      <c r="M6106" s="110"/>
      <c r="N6106" s="109"/>
      <c r="P6106" s="38">
        <f t="shared" si="570"/>
        <v>0</v>
      </c>
      <c r="Q6106" s="105">
        <f t="shared" si="575"/>
        <v>0</v>
      </c>
      <c r="R6106" s="38">
        <f t="shared" si="571"/>
        <v>0</v>
      </c>
      <c r="S6106" s="40" t="str">
        <f t="shared" si="574"/>
        <v/>
      </c>
    </row>
    <row r="6107" spans="1:19">
      <c r="A6107" s="33"/>
      <c r="B6107" s="34"/>
      <c r="C6107" s="33"/>
      <c r="D6107" s="33"/>
      <c r="E6107" s="33"/>
      <c r="F6107" s="42"/>
      <c r="G6107" s="42"/>
      <c r="I6107">
        <f t="shared" si="572"/>
        <v>0</v>
      </c>
      <c r="J6107">
        <f t="shared" si="573"/>
        <v>0</v>
      </c>
      <c r="L6107" s="107"/>
      <c r="M6107" s="110"/>
      <c r="N6107" s="109"/>
      <c r="P6107" s="38">
        <f t="shared" si="570"/>
        <v>0</v>
      </c>
      <c r="Q6107" s="105">
        <f t="shared" si="575"/>
        <v>0</v>
      </c>
      <c r="R6107" s="38">
        <f t="shared" si="571"/>
        <v>0</v>
      </c>
      <c r="S6107" s="40" t="str">
        <f t="shared" si="574"/>
        <v/>
      </c>
    </row>
    <row r="6108" spans="1:19">
      <c r="A6108" s="33"/>
      <c r="B6108" s="34"/>
      <c r="C6108" s="33"/>
      <c r="D6108" s="33"/>
      <c r="E6108" s="33"/>
      <c r="F6108" s="42"/>
      <c r="G6108" s="42"/>
      <c r="I6108">
        <f t="shared" si="572"/>
        <v>0</v>
      </c>
      <c r="J6108">
        <f t="shared" si="573"/>
        <v>0</v>
      </c>
      <c r="L6108" s="107"/>
      <c r="M6108" s="110"/>
      <c r="N6108" s="109"/>
      <c r="P6108" s="38">
        <f t="shared" si="570"/>
        <v>0</v>
      </c>
      <c r="Q6108" s="105">
        <f t="shared" si="575"/>
        <v>0</v>
      </c>
      <c r="R6108" s="38">
        <f t="shared" si="571"/>
        <v>0</v>
      </c>
      <c r="S6108" s="40" t="str">
        <f t="shared" si="574"/>
        <v/>
      </c>
    </row>
    <row r="6109" spans="1:19">
      <c r="A6109" s="33"/>
      <c r="B6109" s="34"/>
      <c r="C6109" s="33"/>
      <c r="D6109" s="33"/>
      <c r="E6109" s="33"/>
      <c r="F6109" s="42"/>
      <c r="G6109" s="42"/>
      <c r="I6109">
        <f t="shared" si="572"/>
        <v>0</v>
      </c>
      <c r="J6109">
        <f t="shared" si="573"/>
        <v>0</v>
      </c>
      <c r="L6109" s="107"/>
      <c r="M6109" s="110"/>
      <c r="N6109" s="109"/>
      <c r="P6109" s="38">
        <f t="shared" si="570"/>
        <v>0</v>
      </c>
      <c r="Q6109" s="105">
        <f t="shared" si="575"/>
        <v>0</v>
      </c>
      <c r="R6109" s="38">
        <f t="shared" si="571"/>
        <v>0</v>
      </c>
      <c r="S6109" s="40" t="str">
        <f t="shared" si="574"/>
        <v/>
      </c>
    </row>
    <row r="6110" spans="1:19">
      <c r="A6110" s="33"/>
      <c r="B6110" s="34"/>
      <c r="C6110" s="33"/>
      <c r="D6110" s="33"/>
      <c r="E6110" s="33"/>
      <c r="F6110" s="42"/>
      <c r="G6110" s="42"/>
      <c r="I6110">
        <f t="shared" si="572"/>
        <v>0</v>
      </c>
      <c r="J6110">
        <f t="shared" si="573"/>
        <v>0</v>
      </c>
      <c r="L6110" s="107"/>
      <c r="M6110" s="110"/>
      <c r="N6110" s="109"/>
      <c r="P6110" s="38">
        <f t="shared" si="570"/>
        <v>0</v>
      </c>
      <c r="Q6110" s="105">
        <f t="shared" si="575"/>
        <v>0</v>
      </c>
      <c r="R6110" s="38">
        <f t="shared" si="571"/>
        <v>0</v>
      </c>
      <c r="S6110" s="40" t="str">
        <f t="shared" si="574"/>
        <v/>
      </c>
    </row>
    <row r="6111" spans="1:19">
      <c r="A6111" s="33"/>
      <c r="B6111" s="34"/>
      <c r="C6111" s="33"/>
      <c r="D6111" s="33"/>
      <c r="E6111" s="33"/>
      <c r="F6111" s="42"/>
      <c r="G6111" s="42"/>
      <c r="I6111">
        <f t="shared" si="572"/>
        <v>0</v>
      </c>
      <c r="J6111">
        <f t="shared" si="573"/>
        <v>0</v>
      </c>
      <c r="L6111" s="107"/>
      <c r="M6111" s="110"/>
      <c r="N6111" s="109"/>
      <c r="P6111" s="38">
        <f t="shared" si="570"/>
        <v>0</v>
      </c>
      <c r="Q6111" s="105">
        <f t="shared" si="575"/>
        <v>0</v>
      </c>
      <c r="R6111" s="38">
        <f t="shared" si="571"/>
        <v>0</v>
      </c>
      <c r="S6111" s="40" t="str">
        <f t="shared" si="574"/>
        <v/>
      </c>
    </row>
    <row r="6112" spans="1:19">
      <c r="A6112" s="33"/>
      <c r="B6112" s="34"/>
      <c r="C6112" s="33"/>
      <c r="D6112" s="33"/>
      <c r="E6112" s="33"/>
      <c r="F6112" s="42"/>
      <c r="G6112" s="42"/>
      <c r="I6112">
        <f t="shared" si="572"/>
        <v>0</v>
      </c>
      <c r="J6112">
        <f t="shared" si="573"/>
        <v>0</v>
      </c>
      <c r="L6112" s="107"/>
      <c r="M6112" s="110"/>
      <c r="N6112" s="109"/>
      <c r="P6112" s="38">
        <f t="shared" si="570"/>
        <v>0</v>
      </c>
      <c r="Q6112" s="105">
        <f t="shared" si="575"/>
        <v>0</v>
      </c>
      <c r="R6112" s="38">
        <f t="shared" si="571"/>
        <v>0</v>
      </c>
      <c r="S6112" s="40" t="str">
        <f t="shared" si="574"/>
        <v/>
      </c>
    </row>
    <row r="6113" spans="1:19">
      <c r="A6113" s="33"/>
      <c r="B6113" s="34"/>
      <c r="C6113" s="33"/>
      <c r="D6113" s="33"/>
      <c r="E6113" s="33"/>
      <c r="F6113" s="42"/>
      <c r="G6113" s="42"/>
      <c r="I6113">
        <f t="shared" si="572"/>
        <v>0</v>
      </c>
      <c r="J6113">
        <f t="shared" si="573"/>
        <v>0</v>
      </c>
      <c r="L6113" s="107"/>
      <c r="M6113" s="110"/>
      <c r="N6113" s="109"/>
      <c r="P6113" s="38">
        <f t="shared" si="570"/>
        <v>0</v>
      </c>
      <c r="Q6113" s="105">
        <f t="shared" si="575"/>
        <v>0</v>
      </c>
      <c r="R6113" s="38">
        <f t="shared" si="571"/>
        <v>0</v>
      </c>
      <c r="S6113" s="40" t="str">
        <f t="shared" si="574"/>
        <v/>
      </c>
    </row>
    <row r="6114" spans="1:19">
      <c r="A6114" s="33"/>
      <c r="B6114" s="34"/>
      <c r="C6114" s="33"/>
      <c r="D6114" s="33"/>
      <c r="E6114" s="33"/>
      <c r="F6114" s="42"/>
      <c r="G6114" s="42"/>
      <c r="I6114">
        <f t="shared" si="572"/>
        <v>0</v>
      </c>
      <c r="J6114">
        <f t="shared" si="573"/>
        <v>0</v>
      </c>
      <c r="L6114" s="107"/>
      <c r="M6114" s="110"/>
      <c r="N6114" s="109"/>
      <c r="P6114" s="38">
        <f t="shared" si="570"/>
        <v>0</v>
      </c>
      <c r="Q6114" s="105">
        <f t="shared" si="575"/>
        <v>0</v>
      </c>
      <c r="R6114" s="38">
        <f t="shared" si="571"/>
        <v>0</v>
      </c>
      <c r="S6114" s="40" t="str">
        <f t="shared" si="574"/>
        <v/>
      </c>
    </row>
    <row r="6115" spans="1:19">
      <c r="A6115" s="33"/>
      <c r="B6115" s="34"/>
      <c r="C6115" s="33"/>
      <c r="D6115" s="33"/>
      <c r="E6115" s="33"/>
      <c r="F6115" s="42"/>
      <c r="G6115" s="42"/>
      <c r="I6115">
        <f t="shared" si="572"/>
        <v>0</v>
      </c>
      <c r="J6115">
        <f t="shared" si="573"/>
        <v>0</v>
      </c>
      <c r="L6115" s="107"/>
      <c r="M6115" s="110"/>
      <c r="N6115" s="109"/>
      <c r="P6115" s="38">
        <f t="shared" si="570"/>
        <v>0</v>
      </c>
      <c r="Q6115" s="105">
        <f t="shared" si="575"/>
        <v>0</v>
      </c>
      <c r="R6115" s="38">
        <f t="shared" si="571"/>
        <v>0</v>
      </c>
      <c r="S6115" s="40" t="str">
        <f t="shared" si="574"/>
        <v/>
      </c>
    </row>
    <row r="6116" spans="1:19">
      <c r="A6116" s="33"/>
      <c r="B6116" s="34"/>
      <c r="C6116" s="33"/>
      <c r="D6116" s="33"/>
      <c r="E6116" s="33"/>
      <c r="F6116" s="42"/>
      <c r="G6116" s="42"/>
      <c r="I6116">
        <f t="shared" si="572"/>
        <v>0</v>
      </c>
      <c r="J6116">
        <f t="shared" si="573"/>
        <v>0</v>
      </c>
      <c r="L6116" s="107"/>
      <c r="M6116" s="110"/>
      <c r="N6116" s="109"/>
      <c r="P6116" s="38">
        <f t="shared" si="570"/>
        <v>0</v>
      </c>
      <c r="Q6116" s="105">
        <f t="shared" si="575"/>
        <v>0</v>
      </c>
      <c r="R6116" s="38">
        <f t="shared" si="571"/>
        <v>0</v>
      </c>
      <c r="S6116" s="40" t="str">
        <f t="shared" si="574"/>
        <v/>
      </c>
    </row>
    <row r="6117" spans="1:19">
      <c r="A6117" s="33"/>
      <c r="B6117" s="34"/>
      <c r="C6117" s="33"/>
      <c r="D6117" s="33"/>
      <c r="E6117" s="33"/>
      <c r="F6117" s="42"/>
      <c r="G6117" s="42"/>
      <c r="I6117">
        <f t="shared" si="572"/>
        <v>0</v>
      </c>
      <c r="J6117">
        <f t="shared" si="573"/>
        <v>0</v>
      </c>
      <c r="L6117" s="107"/>
      <c r="M6117" s="110"/>
      <c r="N6117" s="109"/>
      <c r="P6117" s="38">
        <f t="shared" si="570"/>
        <v>0</v>
      </c>
      <c r="Q6117" s="105">
        <f t="shared" si="575"/>
        <v>0</v>
      </c>
      <c r="R6117" s="38">
        <f t="shared" si="571"/>
        <v>0</v>
      </c>
      <c r="S6117" s="40" t="str">
        <f t="shared" si="574"/>
        <v/>
      </c>
    </row>
    <row r="6118" spans="1:19">
      <c r="A6118" s="33"/>
      <c r="B6118" s="34"/>
      <c r="C6118" s="33"/>
      <c r="D6118" s="33"/>
      <c r="E6118" s="33"/>
      <c r="F6118" s="42"/>
      <c r="G6118" s="42"/>
      <c r="I6118">
        <f t="shared" si="572"/>
        <v>0</v>
      </c>
      <c r="J6118">
        <f t="shared" si="573"/>
        <v>0</v>
      </c>
      <c r="L6118" s="107"/>
      <c r="M6118" s="110"/>
      <c r="N6118" s="109"/>
      <c r="P6118" s="38">
        <f t="shared" si="570"/>
        <v>0</v>
      </c>
      <c r="Q6118" s="105">
        <f t="shared" si="575"/>
        <v>0</v>
      </c>
      <c r="R6118" s="38">
        <f t="shared" si="571"/>
        <v>0</v>
      </c>
      <c r="S6118" s="40" t="str">
        <f t="shared" si="574"/>
        <v/>
      </c>
    </row>
    <row r="6119" spans="1:19">
      <c r="A6119" s="33"/>
      <c r="B6119" s="34"/>
      <c r="C6119" s="33"/>
      <c r="D6119" s="33"/>
      <c r="E6119" s="33"/>
      <c r="F6119" s="42"/>
      <c r="G6119" s="42"/>
      <c r="I6119">
        <f t="shared" si="572"/>
        <v>0</v>
      </c>
      <c r="J6119">
        <f t="shared" si="573"/>
        <v>0</v>
      </c>
      <c r="L6119" s="107"/>
      <c r="M6119" s="110"/>
      <c r="N6119" s="109"/>
      <c r="P6119" s="38">
        <f t="shared" si="570"/>
        <v>0</v>
      </c>
      <c r="Q6119" s="105">
        <f t="shared" si="575"/>
        <v>0</v>
      </c>
      <c r="R6119" s="38">
        <f t="shared" si="571"/>
        <v>0</v>
      </c>
      <c r="S6119" s="40" t="str">
        <f t="shared" si="574"/>
        <v/>
      </c>
    </row>
    <row r="6120" spans="1:19">
      <c r="A6120" s="33"/>
      <c r="B6120" s="34"/>
      <c r="C6120" s="33"/>
      <c r="D6120" s="33"/>
      <c r="E6120" s="33"/>
      <c r="F6120" s="42"/>
      <c r="G6120" s="42"/>
      <c r="I6120">
        <f t="shared" si="572"/>
        <v>0</v>
      </c>
      <c r="J6120">
        <f t="shared" si="573"/>
        <v>0</v>
      </c>
      <c r="L6120" s="107"/>
      <c r="M6120" s="110"/>
      <c r="N6120" s="109"/>
      <c r="P6120" s="38">
        <f t="shared" si="570"/>
        <v>0</v>
      </c>
      <c r="Q6120" s="105">
        <f t="shared" si="575"/>
        <v>0</v>
      </c>
      <c r="R6120" s="38">
        <f t="shared" si="571"/>
        <v>0</v>
      </c>
      <c r="S6120" s="40" t="str">
        <f t="shared" si="574"/>
        <v/>
      </c>
    </row>
    <row r="6121" spans="1:19">
      <c r="A6121" s="33"/>
      <c r="B6121" s="34"/>
      <c r="C6121" s="33"/>
      <c r="D6121" s="33"/>
      <c r="E6121" s="33"/>
      <c r="F6121" s="42"/>
      <c r="G6121" s="42"/>
      <c r="I6121">
        <f t="shared" si="572"/>
        <v>0</v>
      </c>
      <c r="J6121">
        <f t="shared" si="573"/>
        <v>0</v>
      </c>
      <c r="L6121" s="107"/>
      <c r="M6121" s="110"/>
      <c r="N6121" s="109"/>
      <c r="P6121" s="38">
        <f t="shared" si="570"/>
        <v>0</v>
      </c>
      <c r="Q6121" s="105">
        <f t="shared" si="575"/>
        <v>0</v>
      </c>
      <c r="R6121" s="38">
        <f t="shared" si="571"/>
        <v>0</v>
      </c>
      <c r="S6121" s="40" t="str">
        <f t="shared" si="574"/>
        <v/>
      </c>
    </row>
    <row r="6122" spans="1:19">
      <c r="A6122" s="33"/>
      <c r="B6122" s="34"/>
      <c r="C6122" s="33"/>
      <c r="D6122" s="33"/>
      <c r="E6122" s="33"/>
      <c r="F6122" s="42"/>
      <c r="G6122" s="42"/>
      <c r="I6122">
        <f t="shared" si="572"/>
        <v>0</v>
      </c>
      <c r="J6122">
        <f t="shared" si="573"/>
        <v>0</v>
      </c>
      <c r="L6122" s="107"/>
      <c r="M6122" s="110"/>
      <c r="N6122" s="109"/>
      <c r="P6122" s="38">
        <f t="shared" si="570"/>
        <v>0</v>
      </c>
      <c r="Q6122" s="105">
        <f t="shared" si="575"/>
        <v>0</v>
      </c>
      <c r="R6122" s="38">
        <f t="shared" si="571"/>
        <v>0</v>
      </c>
      <c r="S6122" s="40" t="str">
        <f t="shared" si="574"/>
        <v/>
      </c>
    </row>
    <row r="6123" spans="1:19">
      <c r="A6123" s="33"/>
      <c r="B6123" s="34"/>
      <c r="C6123" s="33"/>
      <c r="D6123" s="33"/>
      <c r="E6123" s="33"/>
      <c r="F6123" s="42"/>
      <c r="G6123" s="42"/>
      <c r="I6123">
        <f t="shared" si="572"/>
        <v>0</v>
      </c>
      <c r="J6123">
        <f t="shared" si="573"/>
        <v>0</v>
      </c>
      <c r="L6123" s="107"/>
      <c r="M6123" s="110"/>
      <c r="N6123" s="109"/>
      <c r="P6123" s="38">
        <f t="shared" si="570"/>
        <v>0</v>
      </c>
      <c r="Q6123" s="105">
        <f t="shared" si="575"/>
        <v>0</v>
      </c>
      <c r="R6123" s="38">
        <f t="shared" si="571"/>
        <v>0</v>
      </c>
      <c r="S6123" s="40" t="str">
        <f t="shared" si="574"/>
        <v/>
      </c>
    </row>
    <row r="6124" spans="1:19">
      <c r="A6124" s="33"/>
      <c r="B6124" s="34"/>
      <c r="C6124" s="33"/>
      <c r="D6124" s="33"/>
      <c r="E6124" s="33"/>
      <c r="F6124" s="42"/>
      <c r="G6124" s="42"/>
      <c r="I6124">
        <f t="shared" si="572"/>
        <v>0</v>
      </c>
      <c r="J6124">
        <f t="shared" si="573"/>
        <v>0</v>
      </c>
      <c r="L6124" s="107"/>
      <c r="M6124" s="110"/>
      <c r="N6124" s="109"/>
      <c r="P6124" s="38">
        <f t="shared" si="570"/>
        <v>0</v>
      </c>
      <c r="Q6124" s="105">
        <f t="shared" si="575"/>
        <v>0</v>
      </c>
      <c r="R6124" s="38">
        <f t="shared" si="571"/>
        <v>0</v>
      </c>
      <c r="S6124" s="40" t="str">
        <f t="shared" si="574"/>
        <v/>
      </c>
    </row>
    <row r="6125" spans="1:19">
      <c r="A6125" s="33"/>
      <c r="B6125" s="34"/>
      <c r="C6125" s="33"/>
      <c r="D6125" s="33"/>
      <c r="E6125" s="33"/>
      <c r="F6125" s="42"/>
      <c r="G6125" s="42"/>
      <c r="I6125">
        <f t="shared" si="572"/>
        <v>0</v>
      </c>
      <c r="J6125">
        <f t="shared" si="573"/>
        <v>0</v>
      </c>
      <c r="L6125" s="107"/>
      <c r="M6125" s="110"/>
      <c r="N6125" s="109"/>
      <c r="P6125" s="38">
        <f t="shared" si="570"/>
        <v>0</v>
      </c>
      <c r="Q6125" s="105">
        <f t="shared" si="575"/>
        <v>0</v>
      </c>
      <c r="R6125" s="38">
        <f t="shared" si="571"/>
        <v>0</v>
      </c>
      <c r="S6125" s="40" t="str">
        <f t="shared" si="574"/>
        <v/>
      </c>
    </row>
    <row r="6126" spans="1:19">
      <c r="A6126" s="33"/>
      <c r="B6126" s="34"/>
      <c r="C6126" s="33"/>
      <c r="D6126" s="33"/>
      <c r="E6126" s="33"/>
      <c r="F6126" s="42"/>
      <c r="G6126" s="42"/>
      <c r="I6126">
        <f t="shared" si="572"/>
        <v>0</v>
      </c>
      <c r="J6126">
        <f t="shared" si="573"/>
        <v>0</v>
      </c>
      <c r="L6126" s="107"/>
      <c r="M6126" s="110"/>
      <c r="N6126" s="109"/>
      <c r="P6126" s="38">
        <f t="shared" si="570"/>
        <v>0</v>
      </c>
      <c r="Q6126" s="105">
        <f t="shared" si="575"/>
        <v>0</v>
      </c>
      <c r="R6126" s="38">
        <f t="shared" si="571"/>
        <v>0</v>
      </c>
      <c r="S6126" s="40" t="str">
        <f t="shared" si="574"/>
        <v/>
      </c>
    </row>
    <row r="6127" spans="1:19">
      <c r="A6127" s="33"/>
      <c r="B6127" s="34"/>
      <c r="C6127" s="33"/>
      <c r="D6127" s="33"/>
      <c r="E6127" s="33"/>
      <c r="F6127" s="42"/>
      <c r="G6127" s="42"/>
      <c r="I6127">
        <f t="shared" si="572"/>
        <v>0</v>
      </c>
      <c r="J6127">
        <f t="shared" si="573"/>
        <v>0</v>
      </c>
      <c r="L6127" s="107"/>
      <c r="M6127" s="110"/>
      <c r="N6127" s="109"/>
      <c r="P6127" s="38">
        <f t="shared" si="570"/>
        <v>0</v>
      </c>
      <c r="Q6127" s="105">
        <f t="shared" si="575"/>
        <v>0</v>
      </c>
      <c r="R6127" s="38">
        <f t="shared" si="571"/>
        <v>0</v>
      </c>
      <c r="S6127" s="40" t="str">
        <f t="shared" si="574"/>
        <v/>
      </c>
    </row>
    <row r="6128" spans="1:19">
      <c r="A6128" s="33"/>
      <c r="B6128" s="34"/>
      <c r="C6128" s="33"/>
      <c r="D6128" s="33"/>
      <c r="E6128" s="33"/>
      <c r="F6128" s="42"/>
      <c r="G6128" s="42"/>
      <c r="I6128">
        <f t="shared" si="572"/>
        <v>0</v>
      </c>
      <c r="J6128">
        <f t="shared" si="573"/>
        <v>0</v>
      </c>
      <c r="L6128" s="107"/>
      <c r="M6128" s="110"/>
      <c r="N6128" s="109"/>
      <c r="P6128" s="38">
        <f t="shared" si="570"/>
        <v>0</v>
      </c>
      <c r="Q6128" s="105">
        <f t="shared" si="575"/>
        <v>0</v>
      </c>
      <c r="R6128" s="38">
        <f t="shared" si="571"/>
        <v>0</v>
      </c>
      <c r="S6128" s="40" t="str">
        <f t="shared" si="574"/>
        <v/>
      </c>
    </row>
    <row r="6129" spans="1:19">
      <c r="A6129" s="33"/>
      <c r="B6129" s="34"/>
      <c r="C6129" s="33"/>
      <c r="D6129" s="33"/>
      <c r="E6129" s="33"/>
      <c r="F6129" s="42"/>
      <c r="G6129" s="42"/>
      <c r="I6129">
        <f t="shared" si="572"/>
        <v>0</v>
      </c>
      <c r="J6129">
        <f t="shared" si="573"/>
        <v>0</v>
      </c>
      <c r="L6129" s="107"/>
      <c r="M6129" s="110"/>
      <c r="N6129" s="109"/>
      <c r="P6129" s="38">
        <f t="shared" si="570"/>
        <v>0</v>
      </c>
      <c r="Q6129" s="105">
        <f t="shared" si="575"/>
        <v>0</v>
      </c>
      <c r="R6129" s="38">
        <f t="shared" si="571"/>
        <v>0</v>
      </c>
      <c r="S6129" s="40" t="str">
        <f t="shared" si="574"/>
        <v/>
      </c>
    </row>
    <row r="6130" spans="1:19">
      <c r="A6130" s="33"/>
      <c r="B6130" s="34"/>
      <c r="C6130" s="33"/>
      <c r="D6130" s="33"/>
      <c r="E6130" s="33"/>
      <c r="F6130" s="42"/>
      <c r="G6130" s="42"/>
      <c r="I6130">
        <f t="shared" si="572"/>
        <v>0</v>
      </c>
      <c r="J6130">
        <f t="shared" si="573"/>
        <v>0</v>
      </c>
      <c r="L6130" s="107"/>
      <c r="M6130" s="110"/>
      <c r="N6130" s="109"/>
      <c r="P6130" s="38">
        <f t="shared" si="570"/>
        <v>0</v>
      </c>
      <c r="Q6130" s="105">
        <f t="shared" si="575"/>
        <v>0</v>
      </c>
      <c r="R6130" s="38">
        <f t="shared" si="571"/>
        <v>0</v>
      </c>
      <c r="S6130" s="40" t="str">
        <f t="shared" si="574"/>
        <v/>
      </c>
    </row>
    <row r="6131" spans="1:19">
      <c r="A6131" s="33"/>
      <c r="B6131" s="34"/>
      <c r="C6131" s="33"/>
      <c r="D6131" s="33"/>
      <c r="E6131" s="33"/>
      <c r="F6131" s="42"/>
      <c r="G6131" s="42"/>
      <c r="I6131">
        <f t="shared" si="572"/>
        <v>0</v>
      </c>
      <c r="J6131">
        <f t="shared" si="573"/>
        <v>0</v>
      </c>
      <c r="L6131" s="107"/>
      <c r="M6131" s="110"/>
      <c r="N6131" s="109"/>
      <c r="P6131" s="38">
        <f t="shared" si="570"/>
        <v>0</v>
      </c>
      <c r="Q6131" s="105">
        <f t="shared" si="575"/>
        <v>0</v>
      </c>
      <c r="R6131" s="38">
        <f t="shared" si="571"/>
        <v>0</v>
      </c>
      <c r="S6131" s="40" t="str">
        <f t="shared" si="574"/>
        <v/>
      </c>
    </row>
    <row r="6132" spans="1:19">
      <c r="A6132" s="33"/>
      <c r="B6132" s="34"/>
      <c r="C6132" s="33"/>
      <c r="D6132" s="33"/>
      <c r="E6132" s="33"/>
      <c r="F6132" s="42"/>
      <c r="G6132" s="42"/>
      <c r="I6132">
        <f t="shared" si="572"/>
        <v>0</v>
      </c>
      <c r="J6132">
        <f t="shared" si="573"/>
        <v>0</v>
      </c>
      <c r="L6132" s="107"/>
      <c r="M6132" s="110"/>
      <c r="N6132" s="109"/>
      <c r="P6132" s="38">
        <f t="shared" si="570"/>
        <v>0</v>
      </c>
      <c r="Q6132" s="105">
        <f t="shared" si="575"/>
        <v>0</v>
      </c>
      <c r="R6132" s="38">
        <f t="shared" si="571"/>
        <v>0</v>
      </c>
      <c r="S6132" s="40" t="str">
        <f t="shared" si="574"/>
        <v/>
      </c>
    </row>
    <row r="6133" spans="1:19">
      <c r="A6133" s="33"/>
      <c r="B6133" s="34"/>
      <c r="C6133" s="33"/>
      <c r="D6133" s="33"/>
      <c r="E6133" s="33"/>
      <c r="F6133" s="42"/>
      <c r="G6133" s="42"/>
      <c r="I6133">
        <f t="shared" si="572"/>
        <v>0</v>
      </c>
      <c r="J6133">
        <f t="shared" si="573"/>
        <v>0</v>
      </c>
      <c r="L6133" s="107"/>
      <c r="M6133" s="110"/>
      <c r="N6133" s="109"/>
      <c r="P6133" s="38">
        <f t="shared" si="570"/>
        <v>0</v>
      </c>
      <c r="Q6133" s="105">
        <f t="shared" si="575"/>
        <v>0</v>
      </c>
      <c r="R6133" s="38">
        <f t="shared" si="571"/>
        <v>0</v>
      </c>
      <c r="S6133" s="40" t="str">
        <f t="shared" si="574"/>
        <v/>
      </c>
    </row>
    <row r="6134" spans="1:19">
      <c r="A6134" s="33"/>
      <c r="B6134" s="34"/>
      <c r="C6134" s="33"/>
      <c r="D6134" s="33"/>
      <c r="E6134" s="33"/>
      <c r="F6134" s="42"/>
      <c r="G6134" s="42"/>
      <c r="I6134">
        <f t="shared" si="572"/>
        <v>0</v>
      </c>
      <c r="J6134">
        <f t="shared" si="573"/>
        <v>0</v>
      </c>
      <c r="L6134" s="107"/>
      <c r="M6134" s="110"/>
      <c r="N6134" s="109"/>
      <c r="P6134" s="38">
        <f t="shared" si="570"/>
        <v>0</v>
      </c>
      <c r="Q6134" s="105">
        <f t="shared" si="575"/>
        <v>0</v>
      </c>
      <c r="R6134" s="38">
        <f t="shared" si="571"/>
        <v>0</v>
      </c>
      <c r="S6134" s="40" t="str">
        <f t="shared" si="574"/>
        <v/>
      </c>
    </row>
    <row r="6135" spans="1:19">
      <c r="A6135" s="33"/>
      <c r="B6135" s="34"/>
      <c r="C6135" s="33"/>
      <c r="D6135" s="33"/>
      <c r="E6135" s="33"/>
      <c r="F6135" s="42"/>
      <c r="G6135" s="42"/>
      <c r="I6135">
        <f t="shared" si="572"/>
        <v>0</v>
      </c>
      <c r="J6135">
        <f t="shared" si="573"/>
        <v>0</v>
      </c>
      <c r="L6135" s="107"/>
      <c r="M6135" s="110"/>
      <c r="N6135" s="109"/>
      <c r="P6135" s="38">
        <f t="shared" ref="P6135:P6198" si="576">I6135*L6135/1000</f>
        <v>0</v>
      </c>
      <c r="Q6135" s="105">
        <f t="shared" si="575"/>
        <v>0</v>
      </c>
      <c r="R6135" s="38">
        <f t="shared" ref="R6135:R6198" si="577">J6135*N6135/1000</f>
        <v>0</v>
      </c>
      <c r="S6135" s="40" t="str">
        <f t="shared" si="574"/>
        <v/>
      </c>
    </row>
    <row r="6136" spans="1:19">
      <c r="A6136" s="33"/>
      <c r="B6136" s="34"/>
      <c r="C6136" s="33"/>
      <c r="D6136" s="33"/>
      <c r="E6136" s="33"/>
      <c r="F6136" s="42"/>
      <c r="G6136" s="42"/>
      <c r="I6136">
        <f t="shared" ref="I6136:I6199" si="578">IF(OR(E6136="R",E6136="E"),D6136,IF(D6136&gt;=E6136,D6136-E6136,0))</f>
        <v>0</v>
      </c>
      <c r="J6136">
        <f t="shared" ref="J6136:J6199" si="579">IF(OR(E6136="R",E6136="E"),0,IF(E6136&gt;D6136,E6136-D6136,0))</f>
        <v>0</v>
      </c>
      <c r="L6136" s="107"/>
      <c r="M6136" s="110"/>
      <c r="N6136" s="109"/>
      <c r="P6136" s="38">
        <f t="shared" si="576"/>
        <v>0</v>
      </c>
      <c r="Q6136" s="105">
        <f t="shared" si="575"/>
        <v>0</v>
      </c>
      <c r="R6136" s="38">
        <f t="shared" si="577"/>
        <v>0</v>
      </c>
      <c r="S6136" s="40" t="str">
        <f t="shared" si="574"/>
        <v/>
      </c>
    </row>
    <row r="6137" spans="1:19">
      <c r="A6137" s="33"/>
      <c r="B6137" s="34"/>
      <c r="C6137" s="33"/>
      <c r="D6137" s="33"/>
      <c r="E6137" s="33"/>
      <c r="F6137" s="42"/>
      <c r="G6137" s="42"/>
      <c r="I6137">
        <f t="shared" si="578"/>
        <v>0</v>
      </c>
      <c r="J6137">
        <f t="shared" si="579"/>
        <v>0</v>
      </c>
      <c r="L6137" s="107"/>
      <c r="M6137" s="110"/>
      <c r="N6137" s="109"/>
      <c r="P6137" s="38">
        <f t="shared" si="576"/>
        <v>0</v>
      </c>
      <c r="Q6137" s="105">
        <f t="shared" si="575"/>
        <v>0</v>
      </c>
      <c r="R6137" s="38">
        <f t="shared" si="577"/>
        <v>0</v>
      </c>
      <c r="S6137" s="40" t="str">
        <f t="shared" si="574"/>
        <v/>
      </c>
    </row>
    <row r="6138" spans="1:19">
      <c r="A6138" s="33"/>
      <c r="B6138" s="34"/>
      <c r="C6138" s="33"/>
      <c r="D6138" s="33"/>
      <c r="E6138" s="33"/>
      <c r="F6138" s="42"/>
      <c r="G6138" s="42"/>
      <c r="I6138">
        <f t="shared" si="578"/>
        <v>0</v>
      </c>
      <c r="J6138">
        <f t="shared" si="579"/>
        <v>0</v>
      </c>
      <c r="L6138" s="107"/>
      <c r="M6138" s="110"/>
      <c r="N6138" s="109"/>
      <c r="P6138" s="38">
        <f t="shared" si="576"/>
        <v>0</v>
      </c>
      <c r="Q6138" s="105">
        <f t="shared" si="575"/>
        <v>0</v>
      </c>
      <c r="R6138" s="38">
        <f t="shared" si="577"/>
        <v>0</v>
      </c>
      <c r="S6138" s="40" t="str">
        <f t="shared" si="574"/>
        <v/>
      </c>
    </row>
    <row r="6139" spans="1:19">
      <c r="A6139" s="33"/>
      <c r="B6139" s="34"/>
      <c r="C6139" s="33"/>
      <c r="D6139" s="33"/>
      <c r="E6139" s="33"/>
      <c r="F6139" s="42"/>
      <c r="G6139" s="42"/>
      <c r="I6139">
        <f t="shared" si="578"/>
        <v>0</v>
      </c>
      <c r="J6139">
        <f t="shared" si="579"/>
        <v>0</v>
      </c>
      <c r="L6139" s="107"/>
      <c r="M6139" s="110"/>
      <c r="N6139" s="109"/>
      <c r="P6139" s="38">
        <f t="shared" si="576"/>
        <v>0</v>
      </c>
      <c r="Q6139" s="105">
        <f t="shared" si="575"/>
        <v>0</v>
      </c>
      <c r="R6139" s="38">
        <f t="shared" si="577"/>
        <v>0</v>
      </c>
      <c r="S6139" s="40" t="str">
        <f t="shared" si="574"/>
        <v/>
      </c>
    </row>
    <row r="6140" spans="1:19">
      <c r="A6140" s="33"/>
      <c r="B6140" s="34"/>
      <c r="C6140" s="33"/>
      <c r="D6140" s="33"/>
      <c r="E6140" s="33"/>
      <c r="F6140" s="42"/>
      <c r="G6140" s="42"/>
      <c r="I6140">
        <f t="shared" si="578"/>
        <v>0</v>
      </c>
      <c r="J6140">
        <f t="shared" si="579"/>
        <v>0</v>
      </c>
      <c r="L6140" s="107"/>
      <c r="M6140" s="110"/>
      <c r="N6140" s="109"/>
      <c r="P6140" s="38">
        <f t="shared" si="576"/>
        <v>0</v>
      </c>
      <c r="Q6140" s="105">
        <f t="shared" si="575"/>
        <v>0</v>
      </c>
      <c r="R6140" s="38">
        <f t="shared" si="577"/>
        <v>0</v>
      </c>
      <c r="S6140" s="40" t="str">
        <f t="shared" si="574"/>
        <v/>
      </c>
    </row>
    <row r="6141" spans="1:19">
      <c r="A6141" s="33"/>
      <c r="B6141" s="34"/>
      <c r="C6141" s="33"/>
      <c r="D6141" s="33"/>
      <c r="E6141" s="33"/>
      <c r="F6141" s="42"/>
      <c r="G6141" s="42"/>
      <c r="I6141">
        <f t="shared" si="578"/>
        <v>0</v>
      </c>
      <c r="J6141">
        <f t="shared" si="579"/>
        <v>0</v>
      </c>
      <c r="L6141" s="107"/>
      <c r="M6141" s="110"/>
      <c r="N6141" s="109"/>
      <c r="P6141" s="38">
        <f t="shared" si="576"/>
        <v>0</v>
      </c>
      <c r="Q6141" s="105">
        <f t="shared" si="575"/>
        <v>0</v>
      </c>
      <c r="R6141" s="38">
        <f t="shared" si="577"/>
        <v>0</v>
      </c>
      <c r="S6141" s="40" t="str">
        <f t="shared" si="574"/>
        <v/>
      </c>
    </row>
    <row r="6142" spans="1:19">
      <c r="A6142" s="33"/>
      <c r="B6142" s="34"/>
      <c r="C6142" s="33"/>
      <c r="D6142" s="33"/>
      <c r="E6142" s="33"/>
      <c r="F6142" s="42"/>
      <c r="G6142" s="42"/>
      <c r="I6142">
        <f t="shared" si="578"/>
        <v>0</v>
      </c>
      <c r="J6142">
        <f t="shared" si="579"/>
        <v>0</v>
      </c>
      <c r="L6142" s="107"/>
      <c r="M6142" s="110"/>
      <c r="N6142" s="109"/>
      <c r="P6142" s="38">
        <f t="shared" si="576"/>
        <v>0</v>
      </c>
      <c r="Q6142" s="105">
        <f t="shared" si="575"/>
        <v>0</v>
      </c>
      <c r="R6142" s="38">
        <f t="shared" si="577"/>
        <v>0</v>
      </c>
      <c r="S6142" s="40" t="str">
        <f t="shared" si="574"/>
        <v/>
      </c>
    </row>
    <row r="6143" spans="1:19">
      <c r="A6143" s="33"/>
      <c r="B6143" s="34"/>
      <c r="C6143" s="33"/>
      <c r="D6143" s="33"/>
      <c r="E6143" s="33"/>
      <c r="F6143" s="42"/>
      <c r="G6143" s="42"/>
      <c r="I6143">
        <f t="shared" si="578"/>
        <v>0</v>
      </c>
      <c r="J6143">
        <f t="shared" si="579"/>
        <v>0</v>
      </c>
      <c r="L6143" s="107"/>
      <c r="M6143" s="110"/>
      <c r="N6143" s="109"/>
      <c r="P6143" s="38">
        <f t="shared" si="576"/>
        <v>0</v>
      </c>
      <c r="Q6143" s="105">
        <f t="shared" si="575"/>
        <v>0</v>
      </c>
      <c r="R6143" s="38">
        <f t="shared" si="577"/>
        <v>0</v>
      </c>
      <c r="S6143" s="40" t="str">
        <f t="shared" si="574"/>
        <v/>
      </c>
    </row>
    <row r="6144" spans="1:19">
      <c r="A6144" s="33"/>
      <c r="B6144" s="34"/>
      <c r="C6144" s="33"/>
      <c r="D6144" s="33"/>
      <c r="E6144" s="33"/>
      <c r="F6144" s="42"/>
      <c r="G6144" s="42"/>
      <c r="I6144">
        <f t="shared" si="578"/>
        <v>0</v>
      </c>
      <c r="J6144">
        <f t="shared" si="579"/>
        <v>0</v>
      </c>
      <c r="L6144" s="107"/>
      <c r="M6144" s="110"/>
      <c r="N6144" s="109"/>
      <c r="P6144" s="38">
        <f t="shared" si="576"/>
        <v>0</v>
      </c>
      <c r="Q6144" s="105">
        <f t="shared" si="575"/>
        <v>0</v>
      </c>
      <c r="R6144" s="38">
        <f t="shared" si="577"/>
        <v>0</v>
      </c>
      <c r="S6144" s="40" t="str">
        <f t="shared" si="574"/>
        <v/>
      </c>
    </row>
    <row r="6145" spans="1:19">
      <c r="A6145" s="33"/>
      <c r="B6145" s="34"/>
      <c r="C6145" s="33"/>
      <c r="D6145" s="33"/>
      <c r="E6145" s="33"/>
      <c r="F6145" s="42"/>
      <c r="G6145" s="42"/>
      <c r="I6145">
        <f t="shared" si="578"/>
        <v>0</v>
      </c>
      <c r="J6145">
        <f t="shared" si="579"/>
        <v>0</v>
      </c>
      <c r="L6145" s="107"/>
      <c r="M6145" s="110"/>
      <c r="N6145" s="109"/>
      <c r="P6145" s="38">
        <f t="shared" si="576"/>
        <v>0</v>
      </c>
      <c r="Q6145" s="105">
        <f t="shared" si="575"/>
        <v>0</v>
      </c>
      <c r="R6145" s="38">
        <f t="shared" si="577"/>
        <v>0</v>
      </c>
      <c r="S6145" s="40" t="str">
        <f t="shared" si="574"/>
        <v/>
      </c>
    </row>
    <row r="6146" spans="1:19">
      <c r="A6146" s="33"/>
      <c r="B6146" s="34"/>
      <c r="C6146" s="33"/>
      <c r="D6146" s="33"/>
      <c r="E6146" s="33"/>
      <c r="F6146" s="42"/>
      <c r="G6146" s="42"/>
      <c r="I6146">
        <f t="shared" si="578"/>
        <v>0</v>
      </c>
      <c r="J6146">
        <f t="shared" si="579"/>
        <v>0</v>
      </c>
      <c r="L6146" s="107"/>
      <c r="M6146" s="110"/>
      <c r="N6146" s="109"/>
      <c r="P6146" s="38">
        <f t="shared" si="576"/>
        <v>0</v>
      </c>
      <c r="Q6146" s="105">
        <f t="shared" si="575"/>
        <v>0</v>
      </c>
      <c r="R6146" s="38">
        <f t="shared" si="577"/>
        <v>0</v>
      </c>
      <c r="S6146" s="40" t="str">
        <f t="shared" si="574"/>
        <v/>
      </c>
    </row>
    <row r="6147" spans="1:19">
      <c r="A6147" s="33"/>
      <c r="B6147" s="34"/>
      <c r="C6147" s="33"/>
      <c r="D6147" s="33"/>
      <c r="E6147" s="33"/>
      <c r="F6147" s="42"/>
      <c r="G6147" s="42"/>
      <c r="I6147">
        <f t="shared" si="578"/>
        <v>0</v>
      </c>
      <c r="J6147">
        <f t="shared" si="579"/>
        <v>0</v>
      </c>
      <c r="L6147" s="107"/>
      <c r="M6147" s="110"/>
      <c r="N6147" s="109"/>
      <c r="P6147" s="38">
        <f t="shared" si="576"/>
        <v>0</v>
      </c>
      <c r="Q6147" s="105">
        <f t="shared" si="575"/>
        <v>0</v>
      </c>
      <c r="R6147" s="38">
        <f t="shared" si="577"/>
        <v>0</v>
      </c>
      <c r="S6147" s="40" t="str">
        <f t="shared" si="574"/>
        <v/>
      </c>
    </row>
    <row r="6148" spans="1:19">
      <c r="A6148" s="33"/>
      <c r="B6148" s="34"/>
      <c r="C6148" s="33"/>
      <c r="D6148" s="33"/>
      <c r="E6148" s="33"/>
      <c r="F6148" s="42"/>
      <c r="G6148" s="42"/>
      <c r="I6148">
        <f t="shared" si="578"/>
        <v>0</v>
      </c>
      <c r="J6148">
        <f t="shared" si="579"/>
        <v>0</v>
      </c>
      <c r="L6148" s="107"/>
      <c r="M6148" s="110"/>
      <c r="N6148" s="109"/>
      <c r="P6148" s="38">
        <f t="shared" si="576"/>
        <v>0</v>
      </c>
      <c r="Q6148" s="105">
        <f t="shared" si="575"/>
        <v>0</v>
      </c>
      <c r="R6148" s="38">
        <f t="shared" si="577"/>
        <v>0</v>
      </c>
      <c r="S6148" s="40" t="str">
        <f t="shared" si="574"/>
        <v/>
      </c>
    </row>
    <row r="6149" spans="1:19">
      <c r="A6149" s="33"/>
      <c r="B6149" s="34"/>
      <c r="C6149" s="33"/>
      <c r="D6149" s="33"/>
      <c r="E6149" s="33"/>
      <c r="F6149" s="42"/>
      <c r="G6149" s="42"/>
      <c r="I6149">
        <f t="shared" si="578"/>
        <v>0</v>
      </c>
      <c r="J6149">
        <f t="shared" si="579"/>
        <v>0</v>
      </c>
      <c r="L6149" s="107"/>
      <c r="M6149" s="110"/>
      <c r="N6149" s="109"/>
      <c r="P6149" s="38">
        <f t="shared" si="576"/>
        <v>0</v>
      </c>
      <c r="Q6149" s="105">
        <f t="shared" si="575"/>
        <v>0</v>
      </c>
      <c r="R6149" s="38">
        <f t="shared" si="577"/>
        <v>0</v>
      </c>
      <c r="S6149" s="40" t="str">
        <f t="shared" si="574"/>
        <v/>
      </c>
    </row>
    <row r="6150" spans="1:19">
      <c r="A6150" s="33"/>
      <c r="B6150" s="34"/>
      <c r="C6150" s="33"/>
      <c r="D6150" s="33"/>
      <c r="E6150" s="33"/>
      <c r="F6150" s="42"/>
      <c r="G6150" s="42"/>
      <c r="I6150">
        <f t="shared" si="578"/>
        <v>0</v>
      </c>
      <c r="J6150">
        <f t="shared" si="579"/>
        <v>0</v>
      </c>
      <c r="L6150" s="107"/>
      <c r="M6150" s="110"/>
      <c r="N6150" s="109"/>
      <c r="P6150" s="38">
        <f t="shared" si="576"/>
        <v>0</v>
      </c>
      <c r="Q6150" s="105">
        <f t="shared" si="575"/>
        <v>0</v>
      </c>
      <c r="R6150" s="38">
        <f t="shared" si="577"/>
        <v>0</v>
      </c>
      <c r="S6150" s="40" t="str">
        <f t="shared" si="574"/>
        <v/>
      </c>
    </row>
    <row r="6151" spans="1:19">
      <c r="A6151" s="33"/>
      <c r="B6151" s="34"/>
      <c r="C6151" s="33"/>
      <c r="D6151" s="33"/>
      <c r="E6151" s="33"/>
      <c r="F6151" s="42"/>
      <c r="G6151" s="42"/>
      <c r="I6151">
        <f t="shared" si="578"/>
        <v>0</v>
      </c>
      <c r="J6151">
        <f t="shared" si="579"/>
        <v>0</v>
      </c>
      <c r="L6151" s="107"/>
      <c r="M6151" s="110"/>
      <c r="N6151" s="109"/>
      <c r="P6151" s="38">
        <f t="shared" si="576"/>
        <v>0</v>
      </c>
      <c r="Q6151" s="105">
        <f t="shared" si="575"/>
        <v>0</v>
      </c>
      <c r="R6151" s="38">
        <f t="shared" si="577"/>
        <v>0</v>
      </c>
      <c r="S6151" s="40" t="str">
        <f t="shared" ref="S6151:S6214" si="580">IF(C6151=1,SUM(R6151:R6174)-SUM(P6151:P6174),"")</f>
        <v/>
      </c>
    </row>
    <row r="6152" spans="1:19">
      <c r="A6152" s="33"/>
      <c r="B6152" s="34"/>
      <c r="C6152" s="33"/>
      <c r="D6152" s="33"/>
      <c r="E6152" s="33"/>
      <c r="F6152" s="42"/>
      <c r="G6152" s="42"/>
      <c r="I6152">
        <f t="shared" si="578"/>
        <v>0</v>
      </c>
      <c r="J6152">
        <f t="shared" si="579"/>
        <v>0</v>
      </c>
      <c r="L6152" s="107"/>
      <c r="M6152" s="110"/>
      <c r="N6152" s="109"/>
      <c r="P6152" s="38">
        <f t="shared" si="576"/>
        <v>0</v>
      </c>
      <c r="Q6152" s="105">
        <f t="shared" ref="Q6152:Q6215" si="581">I6152*M6152/1000</f>
        <v>0</v>
      </c>
      <c r="R6152" s="38">
        <f t="shared" si="577"/>
        <v>0</v>
      </c>
      <c r="S6152" s="40" t="str">
        <f t="shared" si="580"/>
        <v/>
      </c>
    </row>
    <row r="6153" spans="1:19">
      <c r="A6153" s="33"/>
      <c r="B6153" s="34"/>
      <c r="C6153" s="33"/>
      <c r="D6153" s="33"/>
      <c r="E6153" s="33"/>
      <c r="F6153" s="42"/>
      <c r="G6153" s="42"/>
      <c r="I6153">
        <f t="shared" si="578"/>
        <v>0</v>
      </c>
      <c r="J6153">
        <f t="shared" si="579"/>
        <v>0</v>
      </c>
      <c r="L6153" s="107"/>
      <c r="M6153" s="110"/>
      <c r="N6153" s="109"/>
      <c r="P6153" s="38">
        <f t="shared" si="576"/>
        <v>0</v>
      </c>
      <c r="Q6153" s="105">
        <f t="shared" si="581"/>
        <v>0</v>
      </c>
      <c r="R6153" s="38">
        <f t="shared" si="577"/>
        <v>0</v>
      </c>
      <c r="S6153" s="40" t="str">
        <f t="shared" si="580"/>
        <v/>
      </c>
    </row>
    <row r="6154" spans="1:19">
      <c r="A6154" s="33"/>
      <c r="B6154" s="34"/>
      <c r="C6154" s="33"/>
      <c r="D6154" s="33"/>
      <c r="E6154" s="33"/>
      <c r="F6154" s="42"/>
      <c r="G6154" s="42"/>
      <c r="I6154">
        <f t="shared" si="578"/>
        <v>0</v>
      </c>
      <c r="J6154">
        <f t="shared" si="579"/>
        <v>0</v>
      </c>
      <c r="L6154" s="107"/>
      <c r="M6154" s="110"/>
      <c r="N6154" s="109"/>
      <c r="P6154" s="38">
        <f t="shared" si="576"/>
        <v>0</v>
      </c>
      <c r="Q6154" s="105">
        <f t="shared" si="581"/>
        <v>0</v>
      </c>
      <c r="R6154" s="38">
        <f t="shared" si="577"/>
        <v>0</v>
      </c>
      <c r="S6154" s="40" t="str">
        <f t="shared" si="580"/>
        <v/>
      </c>
    </row>
    <row r="6155" spans="1:19">
      <c r="A6155" s="33"/>
      <c r="B6155" s="34"/>
      <c r="C6155" s="33"/>
      <c r="D6155" s="33"/>
      <c r="E6155" s="33"/>
      <c r="F6155" s="42"/>
      <c r="G6155" s="42"/>
      <c r="I6155">
        <f t="shared" si="578"/>
        <v>0</v>
      </c>
      <c r="J6155">
        <f t="shared" si="579"/>
        <v>0</v>
      </c>
      <c r="L6155" s="107"/>
      <c r="M6155" s="110"/>
      <c r="N6155" s="109"/>
      <c r="P6155" s="38">
        <f t="shared" si="576"/>
        <v>0</v>
      </c>
      <c r="Q6155" s="105">
        <f t="shared" si="581"/>
        <v>0</v>
      </c>
      <c r="R6155" s="38">
        <f t="shared" si="577"/>
        <v>0</v>
      </c>
      <c r="S6155" s="40" t="str">
        <f t="shared" si="580"/>
        <v/>
      </c>
    </row>
    <row r="6156" spans="1:19">
      <c r="A6156" s="33"/>
      <c r="B6156" s="34"/>
      <c r="C6156" s="33"/>
      <c r="D6156" s="33"/>
      <c r="E6156" s="33"/>
      <c r="F6156" s="42"/>
      <c r="G6156" s="42"/>
      <c r="I6156">
        <f t="shared" si="578"/>
        <v>0</v>
      </c>
      <c r="J6156">
        <f t="shared" si="579"/>
        <v>0</v>
      </c>
      <c r="L6156" s="107"/>
      <c r="M6156" s="110"/>
      <c r="N6156" s="109"/>
      <c r="P6156" s="38">
        <f t="shared" si="576"/>
        <v>0</v>
      </c>
      <c r="Q6156" s="105">
        <f t="shared" si="581"/>
        <v>0</v>
      </c>
      <c r="R6156" s="38">
        <f t="shared" si="577"/>
        <v>0</v>
      </c>
      <c r="S6156" s="40" t="str">
        <f t="shared" si="580"/>
        <v/>
      </c>
    </row>
    <row r="6157" spans="1:19">
      <c r="A6157" s="33"/>
      <c r="B6157" s="34"/>
      <c r="C6157" s="33"/>
      <c r="D6157" s="33"/>
      <c r="E6157" s="33"/>
      <c r="F6157" s="42"/>
      <c r="G6157" s="42"/>
      <c r="I6157">
        <f t="shared" si="578"/>
        <v>0</v>
      </c>
      <c r="J6157">
        <f t="shared" si="579"/>
        <v>0</v>
      </c>
      <c r="L6157" s="107"/>
      <c r="M6157" s="110"/>
      <c r="N6157" s="109"/>
      <c r="P6157" s="38">
        <f t="shared" si="576"/>
        <v>0</v>
      </c>
      <c r="Q6157" s="105">
        <f t="shared" si="581"/>
        <v>0</v>
      </c>
      <c r="R6157" s="38">
        <f t="shared" si="577"/>
        <v>0</v>
      </c>
      <c r="S6157" s="40" t="str">
        <f t="shared" si="580"/>
        <v/>
      </c>
    </row>
    <row r="6158" spans="1:19">
      <c r="A6158" s="33"/>
      <c r="B6158" s="34"/>
      <c r="C6158" s="33"/>
      <c r="D6158" s="33"/>
      <c r="E6158" s="33"/>
      <c r="F6158" s="42"/>
      <c r="G6158" s="42"/>
      <c r="I6158">
        <f t="shared" si="578"/>
        <v>0</v>
      </c>
      <c r="J6158">
        <f t="shared" si="579"/>
        <v>0</v>
      </c>
      <c r="L6158" s="107"/>
      <c r="M6158" s="110"/>
      <c r="N6158" s="109"/>
      <c r="P6158" s="38">
        <f t="shared" si="576"/>
        <v>0</v>
      </c>
      <c r="Q6158" s="105">
        <f t="shared" si="581"/>
        <v>0</v>
      </c>
      <c r="R6158" s="38">
        <f t="shared" si="577"/>
        <v>0</v>
      </c>
      <c r="S6158" s="40" t="str">
        <f t="shared" si="580"/>
        <v/>
      </c>
    </row>
    <row r="6159" spans="1:19">
      <c r="A6159" s="33"/>
      <c r="B6159" s="34"/>
      <c r="C6159" s="33"/>
      <c r="D6159" s="33"/>
      <c r="E6159" s="33"/>
      <c r="F6159" s="42"/>
      <c r="G6159" s="42"/>
      <c r="I6159">
        <f t="shared" si="578"/>
        <v>0</v>
      </c>
      <c r="J6159">
        <f t="shared" si="579"/>
        <v>0</v>
      </c>
      <c r="L6159" s="107"/>
      <c r="M6159" s="110"/>
      <c r="N6159" s="109"/>
      <c r="P6159" s="38">
        <f t="shared" si="576"/>
        <v>0</v>
      </c>
      <c r="Q6159" s="105">
        <f t="shared" si="581"/>
        <v>0</v>
      </c>
      <c r="R6159" s="38">
        <f t="shared" si="577"/>
        <v>0</v>
      </c>
      <c r="S6159" s="40" t="str">
        <f t="shared" si="580"/>
        <v/>
      </c>
    </row>
    <row r="6160" spans="1:19">
      <c r="A6160" s="33"/>
      <c r="B6160" s="34"/>
      <c r="C6160" s="33"/>
      <c r="D6160" s="33"/>
      <c r="E6160" s="33"/>
      <c r="F6160" s="42"/>
      <c r="G6160" s="42"/>
      <c r="I6160">
        <f t="shared" si="578"/>
        <v>0</v>
      </c>
      <c r="J6160">
        <f t="shared" si="579"/>
        <v>0</v>
      </c>
      <c r="L6160" s="107"/>
      <c r="M6160" s="110"/>
      <c r="N6160" s="109"/>
      <c r="P6160" s="38">
        <f t="shared" si="576"/>
        <v>0</v>
      </c>
      <c r="Q6160" s="105">
        <f t="shared" si="581"/>
        <v>0</v>
      </c>
      <c r="R6160" s="38">
        <f t="shared" si="577"/>
        <v>0</v>
      </c>
      <c r="S6160" s="40" t="str">
        <f t="shared" si="580"/>
        <v/>
      </c>
    </row>
    <row r="6161" spans="1:19">
      <c r="A6161" s="33"/>
      <c r="B6161" s="34"/>
      <c r="C6161" s="33"/>
      <c r="D6161" s="33"/>
      <c r="E6161" s="33"/>
      <c r="F6161" s="42"/>
      <c r="G6161" s="42"/>
      <c r="I6161">
        <f t="shared" si="578"/>
        <v>0</v>
      </c>
      <c r="J6161">
        <f t="shared" si="579"/>
        <v>0</v>
      </c>
      <c r="L6161" s="107"/>
      <c r="M6161" s="110"/>
      <c r="N6161" s="109"/>
      <c r="P6161" s="38">
        <f t="shared" si="576"/>
        <v>0</v>
      </c>
      <c r="Q6161" s="105">
        <f t="shared" si="581"/>
        <v>0</v>
      </c>
      <c r="R6161" s="38">
        <f t="shared" si="577"/>
        <v>0</v>
      </c>
      <c r="S6161" s="40" t="str">
        <f t="shared" si="580"/>
        <v/>
      </c>
    </row>
    <row r="6162" spans="1:19">
      <c r="A6162" s="33"/>
      <c r="B6162" s="34"/>
      <c r="C6162" s="33"/>
      <c r="D6162" s="33"/>
      <c r="E6162" s="33"/>
      <c r="F6162" s="42"/>
      <c r="G6162" s="42"/>
      <c r="I6162">
        <f t="shared" si="578"/>
        <v>0</v>
      </c>
      <c r="J6162">
        <f t="shared" si="579"/>
        <v>0</v>
      </c>
      <c r="L6162" s="107"/>
      <c r="M6162" s="110"/>
      <c r="N6162" s="109"/>
      <c r="P6162" s="38">
        <f t="shared" si="576"/>
        <v>0</v>
      </c>
      <c r="Q6162" s="105">
        <f t="shared" si="581"/>
        <v>0</v>
      </c>
      <c r="R6162" s="38">
        <f t="shared" si="577"/>
        <v>0</v>
      </c>
      <c r="S6162" s="40" t="str">
        <f t="shared" si="580"/>
        <v/>
      </c>
    </row>
    <row r="6163" spans="1:19">
      <c r="A6163" s="33"/>
      <c r="B6163" s="34"/>
      <c r="C6163" s="33"/>
      <c r="D6163" s="33"/>
      <c r="E6163" s="33"/>
      <c r="F6163" s="42"/>
      <c r="G6163" s="42"/>
      <c r="I6163">
        <f t="shared" si="578"/>
        <v>0</v>
      </c>
      <c r="J6163">
        <f t="shared" si="579"/>
        <v>0</v>
      </c>
      <c r="L6163" s="107"/>
      <c r="M6163" s="110"/>
      <c r="N6163" s="109"/>
      <c r="P6163" s="38">
        <f t="shared" si="576"/>
        <v>0</v>
      </c>
      <c r="Q6163" s="105">
        <f t="shared" si="581"/>
        <v>0</v>
      </c>
      <c r="R6163" s="38">
        <f t="shared" si="577"/>
        <v>0</v>
      </c>
      <c r="S6163" s="40" t="str">
        <f t="shared" si="580"/>
        <v/>
      </c>
    </row>
    <row r="6164" spans="1:19">
      <c r="A6164" s="33"/>
      <c r="B6164" s="34"/>
      <c r="C6164" s="33"/>
      <c r="D6164" s="33"/>
      <c r="E6164" s="33"/>
      <c r="F6164" s="42"/>
      <c r="G6164" s="42"/>
      <c r="I6164">
        <f t="shared" si="578"/>
        <v>0</v>
      </c>
      <c r="J6164">
        <f t="shared" si="579"/>
        <v>0</v>
      </c>
      <c r="L6164" s="107"/>
      <c r="M6164" s="110"/>
      <c r="N6164" s="109"/>
      <c r="P6164" s="38">
        <f t="shared" si="576"/>
        <v>0</v>
      </c>
      <c r="Q6164" s="105">
        <f t="shared" si="581"/>
        <v>0</v>
      </c>
      <c r="R6164" s="38">
        <f t="shared" si="577"/>
        <v>0</v>
      </c>
      <c r="S6164" s="40" t="str">
        <f t="shared" si="580"/>
        <v/>
      </c>
    </row>
    <row r="6165" spans="1:19">
      <c r="A6165" s="33"/>
      <c r="B6165" s="34"/>
      <c r="C6165" s="33"/>
      <c r="D6165" s="33"/>
      <c r="E6165" s="33"/>
      <c r="F6165" s="42"/>
      <c r="G6165" s="42"/>
      <c r="I6165">
        <f t="shared" si="578"/>
        <v>0</v>
      </c>
      <c r="J6165">
        <f t="shared" si="579"/>
        <v>0</v>
      </c>
      <c r="L6165" s="107"/>
      <c r="M6165" s="110"/>
      <c r="N6165" s="109"/>
      <c r="P6165" s="38">
        <f t="shared" si="576"/>
        <v>0</v>
      </c>
      <c r="Q6165" s="105">
        <f t="shared" si="581"/>
        <v>0</v>
      </c>
      <c r="R6165" s="38">
        <f t="shared" si="577"/>
        <v>0</v>
      </c>
      <c r="S6165" s="40" t="str">
        <f t="shared" si="580"/>
        <v/>
      </c>
    </row>
    <row r="6166" spans="1:19">
      <c r="A6166" s="33"/>
      <c r="B6166" s="34"/>
      <c r="C6166" s="33"/>
      <c r="D6166" s="33"/>
      <c r="E6166" s="33"/>
      <c r="F6166" s="42"/>
      <c r="G6166" s="42"/>
      <c r="I6166">
        <f t="shared" si="578"/>
        <v>0</v>
      </c>
      <c r="J6166">
        <f t="shared" si="579"/>
        <v>0</v>
      </c>
      <c r="L6166" s="107"/>
      <c r="M6166" s="110"/>
      <c r="N6166" s="109"/>
      <c r="P6166" s="38">
        <f t="shared" si="576"/>
        <v>0</v>
      </c>
      <c r="Q6166" s="105">
        <f t="shared" si="581"/>
        <v>0</v>
      </c>
      <c r="R6166" s="38">
        <f t="shared" si="577"/>
        <v>0</v>
      </c>
      <c r="S6166" s="40" t="str">
        <f t="shared" si="580"/>
        <v/>
      </c>
    </row>
    <row r="6167" spans="1:19">
      <c r="A6167" s="33"/>
      <c r="B6167" s="34"/>
      <c r="C6167" s="33"/>
      <c r="D6167" s="33"/>
      <c r="E6167" s="33"/>
      <c r="F6167" s="42"/>
      <c r="G6167" s="42"/>
      <c r="I6167">
        <f t="shared" si="578"/>
        <v>0</v>
      </c>
      <c r="J6167">
        <f t="shared" si="579"/>
        <v>0</v>
      </c>
      <c r="L6167" s="107"/>
      <c r="M6167" s="110"/>
      <c r="N6167" s="109"/>
      <c r="P6167" s="38">
        <f t="shared" si="576"/>
        <v>0</v>
      </c>
      <c r="Q6167" s="105">
        <f t="shared" si="581"/>
        <v>0</v>
      </c>
      <c r="R6167" s="38">
        <f t="shared" si="577"/>
        <v>0</v>
      </c>
      <c r="S6167" s="40" t="str">
        <f t="shared" si="580"/>
        <v/>
      </c>
    </row>
    <row r="6168" spans="1:19">
      <c r="A6168" s="33"/>
      <c r="B6168" s="34"/>
      <c r="C6168" s="33"/>
      <c r="D6168" s="33"/>
      <c r="E6168" s="33"/>
      <c r="F6168" s="42"/>
      <c r="G6168" s="42"/>
      <c r="I6168">
        <f t="shared" si="578"/>
        <v>0</v>
      </c>
      <c r="J6168">
        <f t="shared" si="579"/>
        <v>0</v>
      </c>
      <c r="L6168" s="107"/>
      <c r="M6168" s="110"/>
      <c r="N6168" s="109"/>
      <c r="P6168" s="38">
        <f t="shared" si="576"/>
        <v>0</v>
      </c>
      <c r="Q6168" s="105">
        <f t="shared" si="581"/>
        <v>0</v>
      </c>
      <c r="R6168" s="38">
        <f t="shared" si="577"/>
        <v>0</v>
      </c>
      <c r="S6168" s="40" t="str">
        <f t="shared" si="580"/>
        <v/>
      </c>
    </row>
    <row r="6169" spans="1:19">
      <c r="A6169" s="33"/>
      <c r="B6169" s="34"/>
      <c r="C6169" s="33"/>
      <c r="D6169" s="33"/>
      <c r="E6169" s="33"/>
      <c r="F6169" s="42"/>
      <c r="G6169" s="42"/>
      <c r="I6169">
        <f t="shared" si="578"/>
        <v>0</v>
      </c>
      <c r="J6169">
        <f t="shared" si="579"/>
        <v>0</v>
      </c>
      <c r="L6169" s="107"/>
      <c r="M6169" s="110"/>
      <c r="N6169" s="109"/>
      <c r="P6169" s="38">
        <f t="shared" si="576"/>
        <v>0</v>
      </c>
      <c r="Q6169" s="105">
        <f t="shared" si="581"/>
        <v>0</v>
      </c>
      <c r="R6169" s="38">
        <f t="shared" si="577"/>
        <v>0</v>
      </c>
      <c r="S6169" s="40" t="str">
        <f t="shared" si="580"/>
        <v/>
      </c>
    </row>
    <row r="6170" spans="1:19">
      <c r="A6170" s="33"/>
      <c r="B6170" s="34"/>
      <c r="C6170" s="33"/>
      <c r="D6170" s="33"/>
      <c r="E6170" s="33"/>
      <c r="F6170" s="42"/>
      <c r="G6170" s="42"/>
      <c r="I6170">
        <f t="shared" si="578"/>
        <v>0</v>
      </c>
      <c r="J6170">
        <f t="shared" si="579"/>
        <v>0</v>
      </c>
      <c r="L6170" s="107"/>
      <c r="M6170" s="110"/>
      <c r="N6170" s="109"/>
      <c r="P6170" s="38">
        <f t="shared" si="576"/>
        <v>0</v>
      </c>
      <c r="Q6170" s="105">
        <f t="shared" si="581"/>
        <v>0</v>
      </c>
      <c r="R6170" s="38">
        <f t="shared" si="577"/>
        <v>0</v>
      </c>
      <c r="S6170" s="40" t="str">
        <f t="shared" si="580"/>
        <v/>
      </c>
    </row>
    <row r="6171" spans="1:19">
      <c r="A6171" s="33"/>
      <c r="B6171" s="34"/>
      <c r="C6171" s="33"/>
      <c r="D6171" s="33"/>
      <c r="E6171" s="33"/>
      <c r="F6171" s="42"/>
      <c r="G6171" s="42"/>
      <c r="I6171">
        <f t="shared" si="578"/>
        <v>0</v>
      </c>
      <c r="J6171">
        <f t="shared" si="579"/>
        <v>0</v>
      </c>
      <c r="L6171" s="107"/>
      <c r="M6171" s="110"/>
      <c r="N6171" s="109"/>
      <c r="P6171" s="38">
        <f t="shared" si="576"/>
        <v>0</v>
      </c>
      <c r="Q6171" s="105">
        <f t="shared" si="581"/>
        <v>0</v>
      </c>
      <c r="R6171" s="38">
        <f t="shared" si="577"/>
        <v>0</v>
      </c>
      <c r="S6171" s="40" t="str">
        <f t="shared" si="580"/>
        <v/>
      </c>
    </row>
    <row r="6172" spans="1:19">
      <c r="A6172" s="33"/>
      <c r="B6172" s="34"/>
      <c r="C6172" s="33"/>
      <c r="D6172" s="33"/>
      <c r="E6172" s="33"/>
      <c r="F6172" s="42"/>
      <c r="G6172" s="42"/>
      <c r="I6172">
        <f t="shared" si="578"/>
        <v>0</v>
      </c>
      <c r="J6172">
        <f t="shared" si="579"/>
        <v>0</v>
      </c>
      <c r="L6172" s="107"/>
      <c r="M6172" s="110"/>
      <c r="N6172" s="109"/>
      <c r="P6172" s="38">
        <f t="shared" si="576"/>
        <v>0</v>
      </c>
      <c r="Q6172" s="105">
        <f t="shared" si="581"/>
        <v>0</v>
      </c>
      <c r="R6172" s="38">
        <f t="shared" si="577"/>
        <v>0</v>
      </c>
      <c r="S6172" s="40" t="str">
        <f t="shared" si="580"/>
        <v/>
      </c>
    </row>
    <row r="6173" spans="1:19">
      <c r="A6173" s="33"/>
      <c r="B6173" s="34"/>
      <c r="C6173" s="33"/>
      <c r="D6173" s="33"/>
      <c r="E6173" s="33"/>
      <c r="F6173" s="42"/>
      <c r="G6173" s="42"/>
      <c r="I6173">
        <f t="shared" si="578"/>
        <v>0</v>
      </c>
      <c r="J6173">
        <f t="shared" si="579"/>
        <v>0</v>
      </c>
      <c r="L6173" s="107"/>
      <c r="M6173" s="110"/>
      <c r="N6173" s="109"/>
      <c r="P6173" s="38">
        <f t="shared" si="576"/>
        <v>0</v>
      </c>
      <c r="Q6173" s="105">
        <f t="shared" si="581"/>
        <v>0</v>
      </c>
      <c r="R6173" s="38">
        <f t="shared" si="577"/>
        <v>0</v>
      </c>
      <c r="S6173" s="40" t="str">
        <f t="shared" si="580"/>
        <v/>
      </c>
    </row>
    <row r="6174" spans="1:19">
      <c r="A6174" s="33"/>
      <c r="B6174" s="34"/>
      <c r="C6174" s="33"/>
      <c r="D6174" s="33"/>
      <c r="E6174" s="33"/>
      <c r="F6174" s="42"/>
      <c r="G6174" s="42"/>
      <c r="I6174">
        <f t="shared" si="578"/>
        <v>0</v>
      </c>
      <c r="J6174">
        <f t="shared" si="579"/>
        <v>0</v>
      </c>
      <c r="L6174" s="107"/>
      <c r="M6174" s="110"/>
      <c r="N6174" s="109"/>
      <c r="P6174" s="38">
        <f t="shared" si="576"/>
        <v>0</v>
      </c>
      <c r="Q6174" s="105">
        <f t="shared" si="581"/>
        <v>0</v>
      </c>
      <c r="R6174" s="38">
        <f t="shared" si="577"/>
        <v>0</v>
      </c>
      <c r="S6174" s="40" t="str">
        <f t="shared" si="580"/>
        <v/>
      </c>
    </row>
    <row r="6175" spans="1:19">
      <c r="A6175" s="33"/>
      <c r="B6175" s="34"/>
      <c r="C6175" s="33"/>
      <c r="D6175" s="33"/>
      <c r="E6175" s="33"/>
      <c r="F6175" s="42"/>
      <c r="G6175" s="42"/>
      <c r="I6175">
        <f t="shared" si="578"/>
        <v>0</v>
      </c>
      <c r="J6175">
        <f t="shared" si="579"/>
        <v>0</v>
      </c>
      <c r="L6175" s="107"/>
      <c r="M6175" s="110"/>
      <c r="N6175" s="109"/>
      <c r="P6175" s="38">
        <f t="shared" si="576"/>
        <v>0</v>
      </c>
      <c r="Q6175" s="105">
        <f t="shared" si="581"/>
        <v>0</v>
      </c>
      <c r="R6175" s="38">
        <f t="shared" si="577"/>
        <v>0</v>
      </c>
      <c r="S6175" s="40" t="str">
        <f t="shared" si="580"/>
        <v/>
      </c>
    </row>
    <row r="6176" spans="1:19">
      <c r="A6176" s="33"/>
      <c r="B6176" s="34"/>
      <c r="C6176" s="33"/>
      <c r="D6176" s="33"/>
      <c r="E6176" s="33"/>
      <c r="F6176" s="42"/>
      <c r="G6176" s="42"/>
      <c r="I6176">
        <f t="shared" si="578"/>
        <v>0</v>
      </c>
      <c r="J6176">
        <f t="shared" si="579"/>
        <v>0</v>
      </c>
      <c r="L6176" s="107"/>
      <c r="M6176" s="110"/>
      <c r="N6176" s="109"/>
      <c r="P6176" s="38">
        <f t="shared" si="576"/>
        <v>0</v>
      </c>
      <c r="Q6176" s="105">
        <f t="shared" si="581"/>
        <v>0</v>
      </c>
      <c r="R6176" s="38">
        <f t="shared" si="577"/>
        <v>0</v>
      </c>
      <c r="S6176" s="40" t="str">
        <f t="shared" si="580"/>
        <v/>
      </c>
    </row>
    <row r="6177" spans="1:19">
      <c r="A6177" s="33"/>
      <c r="B6177" s="34"/>
      <c r="C6177" s="33"/>
      <c r="D6177" s="33"/>
      <c r="E6177" s="33"/>
      <c r="F6177" s="42"/>
      <c r="G6177" s="42"/>
      <c r="I6177">
        <f t="shared" si="578"/>
        <v>0</v>
      </c>
      <c r="J6177">
        <f t="shared" si="579"/>
        <v>0</v>
      </c>
      <c r="L6177" s="107"/>
      <c r="M6177" s="110"/>
      <c r="N6177" s="109"/>
      <c r="P6177" s="38">
        <f t="shared" si="576"/>
        <v>0</v>
      </c>
      <c r="Q6177" s="105">
        <f t="shared" si="581"/>
        <v>0</v>
      </c>
      <c r="R6177" s="38">
        <f t="shared" si="577"/>
        <v>0</v>
      </c>
      <c r="S6177" s="40" t="str">
        <f t="shared" si="580"/>
        <v/>
      </c>
    </row>
    <row r="6178" spans="1:19">
      <c r="A6178" s="33"/>
      <c r="B6178" s="34"/>
      <c r="C6178" s="33"/>
      <c r="D6178" s="33"/>
      <c r="E6178" s="33"/>
      <c r="F6178" s="42"/>
      <c r="G6178" s="42"/>
      <c r="I6178">
        <f t="shared" si="578"/>
        <v>0</v>
      </c>
      <c r="J6178">
        <f t="shared" si="579"/>
        <v>0</v>
      </c>
      <c r="L6178" s="107"/>
      <c r="M6178" s="110"/>
      <c r="N6178" s="109"/>
      <c r="P6178" s="38">
        <f t="shared" si="576"/>
        <v>0</v>
      </c>
      <c r="Q6178" s="105">
        <f t="shared" si="581"/>
        <v>0</v>
      </c>
      <c r="R6178" s="38">
        <f t="shared" si="577"/>
        <v>0</v>
      </c>
      <c r="S6178" s="40" t="str">
        <f t="shared" si="580"/>
        <v/>
      </c>
    </row>
    <row r="6179" spans="1:19">
      <c r="A6179" s="33"/>
      <c r="B6179" s="34"/>
      <c r="C6179" s="33"/>
      <c r="D6179" s="33"/>
      <c r="E6179" s="33"/>
      <c r="F6179" s="42"/>
      <c r="G6179" s="42"/>
      <c r="I6179">
        <f t="shared" si="578"/>
        <v>0</v>
      </c>
      <c r="J6179">
        <f t="shared" si="579"/>
        <v>0</v>
      </c>
      <c r="L6179" s="107"/>
      <c r="M6179" s="110"/>
      <c r="N6179" s="109"/>
      <c r="P6179" s="38">
        <f t="shared" si="576"/>
        <v>0</v>
      </c>
      <c r="Q6179" s="105">
        <f t="shared" si="581"/>
        <v>0</v>
      </c>
      <c r="R6179" s="38">
        <f t="shared" si="577"/>
        <v>0</v>
      </c>
      <c r="S6179" s="40" t="str">
        <f t="shared" si="580"/>
        <v/>
      </c>
    </row>
    <row r="6180" spans="1:19">
      <c r="A6180" s="33"/>
      <c r="B6180" s="34"/>
      <c r="C6180" s="33"/>
      <c r="D6180" s="33"/>
      <c r="E6180" s="33"/>
      <c r="F6180" s="42"/>
      <c r="G6180" s="42"/>
      <c r="I6180">
        <f t="shared" si="578"/>
        <v>0</v>
      </c>
      <c r="J6180">
        <f t="shared" si="579"/>
        <v>0</v>
      </c>
      <c r="L6180" s="107"/>
      <c r="M6180" s="110"/>
      <c r="N6180" s="109"/>
      <c r="P6180" s="38">
        <f t="shared" si="576"/>
        <v>0</v>
      </c>
      <c r="Q6180" s="105">
        <f t="shared" si="581"/>
        <v>0</v>
      </c>
      <c r="R6180" s="38">
        <f t="shared" si="577"/>
        <v>0</v>
      </c>
      <c r="S6180" s="40" t="str">
        <f t="shared" si="580"/>
        <v/>
      </c>
    </row>
    <row r="6181" spans="1:19">
      <c r="A6181" s="33"/>
      <c r="B6181" s="34"/>
      <c r="C6181" s="33"/>
      <c r="D6181" s="33"/>
      <c r="E6181" s="33"/>
      <c r="F6181" s="42"/>
      <c r="G6181" s="42"/>
      <c r="I6181">
        <f t="shared" si="578"/>
        <v>0</v>
      </c>
      <c r="J6181">
        <f t="shared" si="579"/>
        <v>0</v>
      </c>
      <c r="L6181" s="107"/>
      <c r="M6181" s="110"/>
      <c r="N6181" s="109"/>
      <c r="P6181" s="38">
        <f t="shared" si="576"/>
        <v>0</v>
      </c>
      <c r="Q6181" s="105">
        <f t="shared" si="581"/>
        <v>0</v>
      </c>
      <c r="R6181" s="38">
        <f t="shared" si="577"/>
        <v>0</v>
      </c>
      <c r="S6181" s="40" t="str">
        <f t="shared" si="580"/>
        <v/>
      </c>
    </row>
    <row r="6182" spans="1:19">
      <c r="A6182" s="33"/>
      <c r="B6182" s="34"/>
      <c r="C6182" s="33"/>
      <c r="D6182" s="33"/>
      <c r="E6182" s="33"/>
      <c r="F6182" s="42"/>
      <c r="G6182" s="42"/>
      <c r="I6182">
        <f t="shared" si="578"/>
        <v>0</v>
      </c>
      <c r="J6182">
        <f t="shared" si="579"/>
        <v>0</v>
      </c>
      <c r="L6182" s="107"/>
      <c r="M6182" s="110"/>
      <c r="N6182" s="109"/>
      <c r="P6182" s="38">
        <f t="shared" si="576"/>
        <v>0</v>
      </c>
      <c r="Q6182" s="105">
        <f t="shared" si="581"/>
        <v>0</v>
      </c>
      <c r="R6182" s="38">
        <f t="shared" si="577"/>
        <v>0</v>
      </c>
      <c r="S6182" s="40" t="str">
        <f t="shared" si="580"/>
        <v/>
      </c>
    </row>
    <row r="6183" spans="1:19">
      <c r="A6183" s="33"/>
      <c r="B6183" s="34"/>
      <c r="C6183" s="33"/>
      <c r="D6183" s="33"/>
      <c r="E6183" s="33"/>
      <c r="F6183" s="42"/>
      <c r="G6183" s="42"/>
      <c r="I6183">
        <f t="shared" si="578"/>
        <v>0</v>
      </c>
      <c r="J6183">
        <f t="shared" si="579"/>
        <v>0</v>
      </c>
      <c r="L6183" s="107"/>
      <c r="M6183" s="110"/>
      <c r="N6183" s="109"/>
      <c r="P6183" s="38">
        <f t="shared" si="576"/>
        <v>0</v>
      </c>
      <c r="Q6183" s="105">
        <f t="shared" si="581"/>
        <v>0</v>
      </c>
      <c r="R6183" s="38">
        <f t="shared" si="577"/>
        <v>0</v>
      </c>
      <c r="S6183" s="40" t="str">
        <f t="shared" si="580"/>
        <v/>
      </c>
    </row>
    <row r="6184" spans="1:19">
      <c r="A6184" s="33"/>
      <c r="B6184" s="34"/>
      <c r="C6184" s="33"/>
      <c r="D6184" s="33"/>
      <c r="E6184" s="33"/>
      <c r="F6184" s="42"/>
      <c r="G6184" s="42"/>
      <c r="I6184">
        <f t="shared" si="578"/>
        <v>0</v>
      </c>
      <c r="J6184">
        <f t="shared" si="579"/>
        <v>0</v>
      </c>
      <c r="L6184" s="107"/>
      <c r="M6184" s="110"/>
      <c r="N6184" s="109"/>
      <c r="P6184" s="38">
        <f t="shared" si="576"/>
        <v>0</v>
      </c>
      <c r="Q6184" s="105">
        <f t="shared" si="581"/>
        <v>0</v>
      </c>
      <c r="R6184" s="38">
        <f t="shared" si="577"/>
        <v>0</v>
      </c>
      <c r="S6184" s="40" t="str">
        <f t="shared" si="580"/>
        <v/>
      </c>
    </row>
    <row r="6185" spans="1:19">
      <c r="A6185" s="33"/>
      <c r="B6185" s="34"/>
      <c r="C6185" s="33"/>
      <c r="D6185" s="33"/>
      <c r="E6185" s="33"/>
      <c r="F6185" s="42"/>
      <c r="G6185" s="42"/>
      <c r="I6185">
        <f t="shared" si="578"/>
        <v>0</v>
      </c>
      <c r="J6185">
        <f t="shared" si="579"/>
        <v>0</v>
      </c>
      <c r="L6185" s="107"/>
      <c r="M6185" s="110"/>
      <c r="N6185" s="109"/>
      <c r="P6185" s="38">
        <f t="shared" si="576"/>
        <v>0</v>
      </c>
      <c r="Q6185" s="105">
        <f t="shared" si="581"/>
        <v>0</v>
      </c>
      <c r="R6185" s="38">
        <f t="shared" si="577"/>
        <v>0</v>
      </c>
      <c r="S6185" s="40" t="str">
        <f t="shared" si="580"/>
        <v/>
      </c>
    </row>
    <row r="6186" spans="1:19">
      <c r="A6186" s="33"/>
      <c r="B6186" s="34"/>
      <c r="C6186" s="33"/>
      <c r="D6186" s="33"/>
      <c r="E6186" s="33"/>
      <c r="F6186" s="42"/>
      <c r="G6186" s="42"/>
      <c r="I6186">
        <f t="shared" si="578"/>
        <v>0</v>
      </c>
      <c r="J6186">
        <f t="shared" si="579"/>
        <v>0</v>
      </c>
      <c r="L6186" s="107"/>
      <c r="M6186" s="110"/>
      <c r="N6186" s="109"/>
      <c r="P6186" s="38">
        <f t="shared" si="576"/>
        <v>0</v>
      </c>
      <c r="Q6186" s="105">
        <f t="shared" si="581"/>
        <v>0</v>
      </c>
      <c r="R6186" s="38">
        <f t="shared" si="577"/>
        <v>0</v>
      </c>
      <c r="S6186" s="40" t="str">
        <f t="shared" si="580"/>
        <v/>
      </c>
    </row>
    <row r="6187" spans="1:19">
      <c r="A6187" s="33"/>
      <c r="B6187" s="34"/>
      <c r="C6187" s="33"/>
      <c r="D6187" s="33"/>
      <c r="E6187" s="33"/>
      <c r="F6187" s="42"/>
      <c r="G6187" s="42"/>
      <c r="I6187">
        <f t="shared" si="578"/>
        <v>0</v>
      </c>
      <c r="J6187">
        <f t="shared" si="579"/>
        <v>0</v>
      </c>
      <c r="L6187" s="107"/>
      <c r="M6187" s="110"/>
      <c r="N6187" s="109"/>
      <c r="P6187" s="38">
        <f t="shared" si="576"/>
        <v>0</v>
      </c>
      <c r="Q6187" s="105">
        <f t="shared" si="581"/>
        <v>0</v>
      </c>
      <c r="R6187" s="38">
        <f t="shared" si="577"/>
        <v>0</v>
      </c>
      <c r="S6187" s="40" t="str">
        <f t="shared" si="580"/>
        <v/>
      </c>
    </row>
    <row r="6188" spans="1:19">
      <c r="A6188" s="33"/>
      <c r="B6188" s="34"/>
      <c r="C6188" s="33"/>
      <c r="D6188" s="33"/>
      <c r="E6188" s="33"/>
      <c r="F6188" s="42"/>
      <c r="G6188" s="42"/>
      <c r="I6188">
        <f t="shared" si="578"/>
        <v>0</v>
      </c>
      <c r="J6188">
        <f t="shared" si="579"/>
        <v>0</v>
      </c>
      <c r="L6188" s="107"/>
      <c r="M6188" s="110"/>
      <c r="N6188" s="109"/>
      <c r="P6188" s="38">
        <f t="shared" si="576"/>
        <v>0</v>
      </c>
      <c r="Q6188" s="105">
        <f t="shared" si="581"/>
        <v>0</v>
      </c>
      <c r="R6188" s="38">
        <f t="shared" si="577"/>
        <v>0</v>
      </c>
      <c r="S6188" s="40" t="str">
        <f t="shared" si="580"/>
        <v/>
      </c>
    </row>
    <row r="6189" spans="1:19">
      <c r="A6189" s="33"/>
      <c r="B6189" s="34"/>
      <c r="C6189" s="33"/>
      <c r="D6189" s="33"/>
      <c r="E6189" s="33"/>
      <c r="F6189" s="42"/>
      <c r="G6189" s="42"/>
      <c r="I6189">
        <f t="shared" si="578"/>
        <v>0</v>
      </c>
      <c r="J6189">
        <f t="shared" si="579"/>
        <v>0</v>
      </c>
      <c r="L6189" s="107"/>
      <c r="M6189" s="110"/>
      <c r="N6189" s="109"/>
      <c r="P6189" s="38">
        <f t="shared" si="576"/>
        <v>0</v>
      </c>
      <c r="Q6189" s="105">
        <f t="shared" si="581"/>
        <v>0</v>
      </c>
      <c r="R6189" s="38">
        <f t="shared" si="577"/>
        <v>0</v>
      </c>
      <c r="S6189" s="40" t="str">
        <f t="shared" si="580"/>
        <v/>
      </c>
    </row>
    <row r="6190" spans="1:19">
      <c r="A6190" s="33"/>
      <c r="B6190" s="34"/>
      <c r="C6190" s="33"/>
      <c r="D6190" s="33"/>
      <c r="E6190" s="33"/>
      <c r="F6190" s="42"/>
      <c r="G6190" s="42"/>
      <c r="I6190">
        <f t="shared" si="578"/>
        <v>0</v>
      </c>
      <c r="J6190">
        <f t="shared" si="579"/>
        <v>0</v>
      </c>
      <c r="L6190" s="107"/>
      <c r="M6190" s="110"/>
      <c r="N6190" s="109"/>
      <c r="P6190" s="38">
        <f t="shared" si="576"/>
        <v>0</v>
      </c>
      <c r="Q6190" s="105">
        <f t="shared" si="581"/>
        <v>0</v>
      </c>
      <c r="R6190" s="38">
        <f t="shared" si="577"/>
        <v>0</v>
      </c>
      <c r="S6190" s="40" t="str">
        <f t="shared" si="580"/>
        <v/>
      </c>
    </row>
    <row r="6191" spans="1:19">
      <c r="A6191" s="33"/>
      <c r="B6191" s="34"/>
      <c r="C6191" s="33"/>
      <c r="D6191" s="33"/>
      <c r="E6191" s="33"/>
      <c r="F6191" s="42"/>
      <c r="G6191" s="42"/>
      <c r="I6191">
        <f t="shared" si="578"/>
        <v>0</v>
      </c>
      <c r="J6191">
        <f t="shared" si="579"/>
        <v>0</v>
      </c>
      <c r="L6191" s="107"/>
      <c r="M6191" s="110"/>
      <c r="N6191" s="109"/>
      <c r="P6191" s="38">
        <f t="shared" si="576"/>
        <v>0</v>
      </c>
      <c r="Q6191" s="105">
        <f t="shared" si="581"/>
        <v>0</v>
      </c>
      <c r="R6191" s="38">
        <f t="shared" si="577"/>
        <v>0</v>
      </c>
      <c r="S6191" s="40" t="str">
        <f t="shared" si="580"/>
        <v/>
      </c>
    </row>
    <row r="6192" spans="1:19">
      <c r="A6192" s="33"/>
      <c r="B6192" s="34"/>
      <c r="C6192" s="33"/>
      <c r="D6192" s="33"/>
      <c r="E6192" s="33"/>
      <c r="F6192" s="42"/>
      <c r="G6192" s="42"/>
      <c r="I6192">
        <f t="shared" si="578"/>
        <v>0</v>
      </c>
      <c r="J6192">
        <f t="shared" si="579"/>
        <v>0</v>
      </c>
      <c r="L6192" s="107"/>
      <c r="M6192" s="110"/>
      <c r="N6192" s="109"/>
      <c r="P6192" s="38">
        <f t="shared" si="576"/>
        <v>0</v>
      </c>
      <c r="Q6192" s="105">
        <f t="shared" si="581"/>
        <v>0</v>
      </c>
      <c r="R6192" s="38">
        <f t="shared" si="577"/>
        <v>0</v>
      </c>
      <c r="S6192" s="40" t="str">
        <f t="shared" si="580"/>
        <v/>
      </c>
    </row>
    <row r="6193" spans="1:19">
      <c r="A6193" s="33"/>
      <c r="B6193" s="34"/>
      <c r="C6193" s="33"/>
      <c r="D6193" s="33"/>
      <c r="E6193" s="33"/>
      <c r="F6193" s="42"/>
      <c r="G6193" s="42"/>
      <c r="I6193">
        <f t="shared" si="578"/>
        <v>0</v>
      </c>
      <c r="J6193">
        <f t="shared" si="579"/>
        <v>0</v>
      </c>
      <c r="L6193" s="107"/>
      <c r="M6193" s="110"/>
      <c r="N6193" s="109"/>
      <c r="P6193" s="38">
        <f t="shared" si="576"/>
        <v>0</v>
      </c>
      <c r="Q6193" s="105">
        <f t="shared" si="581"/>
        <v>0</v>
      </c>
      <c r="R6193" s="38">
        <f t="shared" si="577"/>
        <v>0</v>
      </c>
      <c r="S6193" s="40" t="str">
        <f t="shared" si="580"/>
        <v/>
      </c>
    </row>
    <row r="6194" spans="1:19">
      <c r="A6194" s="33"/>
      <c r="B6194" s="34"/>
      <c r="C6194" s="33"/>
      <c r="D6194" s="33"/>
      <c r="E6194" s="33"/>
      <c r="F6194" s="42"/>
      <c r="G6194" s="42"/>
      <c r="I6194">
        <f t="shared" si="578"/>
        <v>0</v>
      </c>
      <c r="J6194">
        <f t="shared" si="579"/>
        <v>0</v>
      </c>
      <c r="L6194" s="107"/>
      <c r="M6194" s="110"/>
      <c r="N6194" s="109"/>
      <c r="P6194" s="38">
        <f t="shared" si="576"/>
        <v>0</v>
      </c>
      <c r="Q6194" s="105">
        <f t="shared" si="581"/>
        <v>0</v>
      </c>
      <c r="R6194" s="38">
        <f t="shared" si="577"/>
        <v>0</v>
      </c>
      <c r="S6194" s="40" t="str">
        <f t="shared" si="580"/>
        <v/>
      </c>
    </row>
    <row r="6195" spans="1:19">
      <c r="A6195" s="33"/>
      <c r="B6195" s="34"/>
      <c r="C6195" s="33"/>
      <c r="D6195" s="33"/>
      <c r="E6195" s="33"/>
      <c r="F6195" s="42"/>
      <c r="G6195" s="42"/>
      <c r="I6195">
        <f t="shared" si="578"/>
        <v>0</v>
      </c>
      <c r="J6195">
        <f t="shared" si="579"/>
        <v>0</v>
      </c>
      <c r="L6195" s="107"/>
      <c r="M6195" s="110"/>
      <c r="N6195" s="109"/>
      <c r="P6195" s="38">
        <f t="shared" si="576"/>
        <v>0</v>
      </c>
      <c r="Q6195" s="105">
        <f t="shared" si="581"/>
        <v>0</v>
      </c>
      <c r="R6195" s="38">
        <f t="shared" si="577"/>
        <v>0</v>
      </c>
      <c r="S6195" s="40" t="str">
        <f t="shared" si="580"/>
        <v/>
      </c>
    </row>
    <row r="6196" spans="1:19">
      <c r="A6196" s="33"/>
      <c r="B6196" s="34"/>
      <c r="C6196" s="33"/>
      <c r="D6196" s="33"/>
      <c r="E6196" s="33"/>
      <c r="F6196" s="42"/>
      <c r="G6196" s="42"/>
      <c r="I6196">
        <f t="shared" si="578"/>
        <v>0</v>
      </c>
      <c r="J6196">
        <f t="shared" si="579"/>
        <v>0</v>
      </c>
      <c r="L6196" s="107"/>
      <c r="M6196" s="110"/>
      <c r="N6196" s="109"/>
      <c r="P6196" s="38">
        <f t="shared" si="576"/>
        <v>0</v>
      </c>
      <c r="Q6196" s="105">
        <f t="shared" si="581"/>
        <v>0</v>
      </c>
      <c r="R6196" s="38">
        <f t="shared" si="577"/>
        <v>0</v>
      </c>
      <c r="S6196" s="40" t="str">
        <f t="shared" si="580"/>
        <v/>
      </c>
    </row>
    <row r="6197" spans="1:19">
      <c r="A6197" s="33"/>
      <c r="B6197" s="34"/>
      <c r="C6197" s="33"/>
      <c r="D6197" s="33"/>
      <c r="E6197" s="33"/>
      <c r="F6197" s="42"/>
      <c r="G6197" s="42"/>
      <c r="I6197">
        <f t="shared" si="578"/>
        <v>0</v>
      </c>
      <c r="J6197">
        <f t="shared" si="579"/>
        <v>0</v>
      </c>
      <c r="L6197" s="107"/>
      <c r="M6197" s="110"/>
      <c r="N6197" s="109"/>
      <c r="P6197" s="38">
        <f t="shared" si="576"/>
        <v>0</v>
      </c>
      <c r="Q6197" s="105">
        <f t="shared" si="581"/>
        <v>0</v>
      </c>
      <c r="R6197" s="38">
        <f t="shared" si="577"/>
        <v>0</v>
      </c>
      <c r="S6197" s="40" t="str">
        <f t="shared" si="580"/>
        <v/>
      </c>
    </row>
    <row r="6198" spans="1:19">
      <c r="A6198" s="33"/>
      <c r="B6198" s="34"/>
      <c r="C6198" s="33"/>
      <c r="D6198" s="33"/>
      <c r="E6198" s="33"/>
      <c r="F6198" s="42"/>
      <c r="G6198" s="42"/>
      <c r="I6198">
        <f t="shared" si="578"/>
        <v>0</v>
      </c>
      <c r="J6198">
        <f t="shared" si="579"/>
        <v>0</v>
      </c>
      <c r="L6198" s="107"/>
      <c r="M6198" s="110"/>
      <c r="N6198" s="109"/>
      <c r="P6198" s="38">
        <f t="shared" si="576"/>
        <v>0</v>
      </c>
      <c r="Q6198" s="105">
        <f t="shared" si="581"/>
        <v>0</v>
      </c>
      <c r="R6198" s="38">
        <f t="shared" si="577"/>
        <v>0</v>
      </c>
      <c r="S6198" s="40" t="str">
        <f t="shared" si="580"/>
        <v/>
      </c>
    </row>
    <row r="6199" spans="1:19">
      <c r="A6199" s="33"/>
      <c r="B6199" s="34"/>
      <c r="C6199" s="33"/>
      <c r="D6199" s="33"/>
      <c r="E6199" s="33"/>
      <c r="F6199" s="42"/>
      <c r="G6199" s="42"/>
      <c r="I6199">
        <f t="shared" si="578"/>
        <v>0</v>
      </c>
      <c r="J6199">
        <f t="shared" si="579"/>
        <v>0</v>
      </c>
      <c r="L6199" s="107"/>
      <c r="M6199" s="110"/>
      <c r="N6199" s="109"/>
      <c r="P6199" s="38">
        <f t="shared" ref="P6199:P6262" si="582">I6199*L6199/1000</f>
        <v>0</v>
      </c>
      <c r="Q6199" s="105">
        <f t="shared" si="581"/>
        <v>0</v>
      </c>
      <c r="R6199" s="38">
        <f t="shared" ref="R6199:R6262" si="583">J6199*N6199/1000</f>
        <v>0</v>
      </c>
      <c r="S6199" s="40" t="str">
        <f t="shared" si="580"/>
        <v/>
      </c>
    </row>
    <row r="6200" spans="1:19">
      <c r="A6200" s="33"/>
      <c r="B6200" s="34"/>
      <c r="C6200" s="33"/>
      <c r="D6200" s="33"/>
      <c r="E6200" s="33"/>
      <c r="F6200" s="42"/>
      <c r="G6200" s="42"/>
      <c r="I6200">
        <f t="shared" ref="I6200:I6263" si="584">IF(OR(E6200="R",E6200="E"),D6200,IF(D6200&gt;=E6200,D6200-E6200,0))</f>
        <v>0</v>
      </c>
      <c r="J6200">
        <f t="shared" ref="J6200:J6263" si="585">IF(OR(E6200="R",E6200="E"),0,IF(E6200&gt;D6200,E6200-D6200,0))</f>
        <v>0</v>
      </c>
      <c r="L6200" s="107"/>
      <c r="M6200" s="110"/>
      <c r="N6200" s="109"/>
      <c r="P6200" s="38">
        <f t="shared" si="582"/>
        <v>0</v>
      </c>
      <c r="Q6200" s="105">
        <f t="shared" si="581"/>
        <v>0</v>
      </c>
      <c r="R6200" s="38">
        <f t="shared" si="583"/>
        <v>0</v>
      </c>
      <c r="S6200" s="40" t="str">
        <f t="shared" si="580"/>
        <v/>
      </c>
    </row>
    <row r="6201" spans="1:19">
      <c r="A6201" s="33"/>
      <c r="B6201" s="34"/>
      <c r="C6201" s="33"/>
      <c r="D6201" s="33"/>
      <c r="E6201" s="33"/>
      <c r="F6201" s="42"/>
      <c r="G6201" s="42"/>
      <c r="I6201">
        <f t="shared" si="584"/>
        <v>0</v>
      </c>
      <c r="J6201">
        <f t="shared" si="585"/>
        <v>0</v>
      </c>
      <c r="L6201" s="107"/>
      <c r="M6201" s="110"/>
      <c r="N6201" s="109"/>
      <c r="P6201" s="38">
        <f t="shared" si="582"/>
        <v>0</v>
      </c>
      <c r="Q6201" s="105">
        <f t="shared" si="581"/>
        <v>0</v>
      </c>
      <c r="R6201" s="38">
        <f t="shared" si="583"/>
        <v>0</v>
      </c>
      <c r="S6201" s="40" t="str">
        <f t="shared" si="580"/>
        <v/>
      </c>
    </row>
    <row r="6202" spans="1:19">
      <c r="A6202" s="33"/>
      <c r="B6202" s="34"/>
      <c r="C6202" s="33"/>
      <c r="D6202" s="33"/>
      <c r="E6202" s="33"/>
      <c r="F6202" s="42"/>
      <c r="G6202" s="42"/>
      <c r="I6202">
        <f t="shared" si="584"/>
        <v>0</v>
      </c>
      <c r="J6202">
        <f t="shared" si="585"/>
        <v>0</v>
      </c>
      <c r="L6202" s="107"/>
      <c r="M6202" s="110"/>
      <c r="N6202" s="109"/>
      <c r="P6202" s="38">
        <f t="shared" si="582"/>
        <v>0</v>
      </c>
      <c r="Q6202" s="105">
        <f t="shared" si="581"/>
        <v>0</v>
      </c>
      <c r="R6202" s="38">
        <f t="shared" si="583"/>
        <v>0</v>
      </c>
      <c r="S6202" s="40" t="str">
        <f t="shared" si="580"/>
        <v/>
      </c>
    </row>
    <row r="6203" spans="1:19">
      <c r="A6203" s="33"/>
      <c r="B6203" s="34"/>
      <c r="C6203" s="33"/>
      <c r="D6203" s="33"/>
      <c r="E6203" s="33"/>
      <c r="F6203" s="42"/>
      <c r="G6203" s="42"/>
      <c r="I6203">
        <f t="shared" si="584"/>
        <v>0</v>
      </c>
      <c r="J6203">
        <f t="shared" si="585"/>
        <v>0</v>
      </c>
      <c r="L6203" s="107"/>
      <c r="M6203" s="110"/>
      <c r="N6203" s="109"/>
      <c r="P6203" s="38">
        <f t="shared" si="582"/>
        <v>0</v>
      </c>
      <c r="Q6203" s="105">
        <f t="shared" si="581"/>
        <v>0</v>
      </c>
      <c r="R6203" s="38">
        <f t="shared" si="583"/>
        <v>0</v>
      </c>
      <c r="S6203" s="40" t="str">
        <f t="shared" si="580"/>
        <v/>
      </c>
    </row>
    <row r="6204" spans="1:19">
      <c r="A6204" s="33"/>
      <c r="B6204" s="34"/>
      <c r="C6204" s="33"/>
      <c r="D6204" s="33"/>
      <c r="E6204" s="33"/>
      <c r="F6204" s="42"/>
      <c r="G6204" s="42"/>
      <c r="I6204">
        <f t="shared" si="584"/>
        <v>0</v>
      </c>
      <c r="J6204">
        <f t="shared" si="585"/>
        <v>0</v>
      </c>
      <c r="L6204" s="107"/>
      <c r="M6204" s="110"/>
      <c r="N6204" s="109"/>
      <c r="P6204" s="38">
        <f t="shared" si="582"/>
        <v>0</v>
      </c>
      <c r="Q6204" s="105">
        <f t="shared" si="581"/>
        <v>0</v>
      </c>
      <c r="R6204" s="38">
        <f t="shared" si="583"/>
        <v>0</v>
      </c>
      <c r="S6204" s="40" t="str">
        <f t="shared" si="580"/>
        <v/>
      </c>
    </row>
    <row r="6205" spans="1:19">
      <c r="A6205" s="33"/>
      <c r="B6205" s="34"/>
      <c r="C6205" s="33"/>
      <c r="D6205" s="33"/>
      <c r="E6205" s="33"/>
      <c r="F6205" s="42"/>
      <c r="G6205" s="42"/>
      <c r="I6205">
        <f t="shared" si="584"/>
        <v>0</v>
      </c>
      <c r="J6205">
        <f t="shared" si="585"/>
        <v>0</v>
      </c>
      <c r="L6205" s="107"/>
      <c r="M6205" s="110"/>
      <c r="N6205" s="109"/>
      <c r="P6205" s="38">
        <f t="shared" si="582"/>
        <v>0</v>
      </c>
      <c r="Q6205" s="105">
        <f t="shared" si="581"/>
        <v>0</v>
      </c>
      <c r="R6205" s="38">
        <f t="shared" si="583"/>
        <v>0</v>
      </c>
      <c r="S6205" s="40" t="str">
        <f t="shared" si="580"/>
        <v/>
      </c>
    </row>
    <row r="6206" spans="1:19">
      <c r="A6206" s="33"/>
      <c r="B6206" s="34"/>
      <c r="C6206" s="33"/>
      <c r="D6206" s="33"/>
      <c r="E6206" s="33"/>
      <c r="F6206" s="42"/>
      <c r="G6206" s="42"/>
      <c r="I6206">
        <f t="shared" si="584"/>
        <v>0</v>
      </c>
      <c r="J6206">
        <f t="shared" si="585"/>
        <v>0</v>
      </c>
      <c r="L6206" s="107"/>
      <c r="M6206" s="110"/>
      <c r="N6206" s="109"/>
      <c r="P6206" s="38">
        <f t="shared" si="582"/>
        <v>0</v>
      </c>
      <c r="Q6206" s="105">
        <f t="shared" si="581"/>
        <v>0</v>
      </c>
      <c r="R6206" s="38">
        <f t="shared" si="583"/>
        <v>0</v>
      </c>
      <c r="S6206" s="40" t="str">
        <f t="shared" si="580"/>
        <v/>
      </c>
    </row>
    <row r="6207" spans="1:19">
      <c r="A6207" s="33"/>
      <c r="B6207" s="34"/>
      <c r="C6207" s="33"/>
      <c r="D6207" s="33"/>
      <c r="E6207" s="33"/>
      <c r="F6207" s="42"/>
      <c r="G6207" s="42"/>
      <c r="I6207">
        <f t="shared" si="584"/>
        <v>0</v>
      </c>
      <c r="J6207">
        <f t="shared" si="585"/>
        <v>0</v>
      </c>
      <c r="L6207" s="107"/>
      <c r="M6207" s="110"/>
      <c r="N6207" s="109"/>
      <c r="P6207" s="38">
        <f t="shared" si="582"/>
        <v>0</v>
      </c>
      <c r="Q6207" s="105">
        <f t="shared" si="581"/>
        <v>0</v>
      </c>
      <c r="R6207" s="38">
        <f t="shared" si="583"/>
        <v>0</v>
      </c>
      <c r="S6207" s="40" t="str">
        <f t="shared" si="580"/>
        <v/>
      </c>
    </row>
    <row r="6208" spans="1:19">
      <c r="A6208" s="33"/>
      <c r="B6208" s="34"/>
      <c r="C6208" s="33"/>
      <c r="D6208" s="33"/>
      <c r="E6208" s="33"/>
      <c r="F6208" s="42"/>
      <c r="G6208" s="42"/>
      <c r="I6208">
        <f t="shared" si="584"/>
        <v>0</v>
      </c>
      <c r="J6208">
        <f t="shared" si="585"/>
        <v>0</v>
      </c>
      <c r="L6208" s="107"/>
      <c r="M6208" s="110"/>
      <c r="N6208" s="109"/>
      <c r="P6208" s="38">
        <f t="shared" si="582"/>
        <v>0</v>
      </c>
      <c r="Q6208" s="105">
        <f t="shared" si="581"/>
        <v>0</v>
      </c>
      <c r="R6208" s="38">
        <f t="shared" si="583"/>
        <v>0</v>
      </c>
      <c r="S6208" s="40" t="str">
        <f t="shared" si="580"/>
        <v/>
      </c>
    </row>
    <row r="6209" spans="1:19">
      <c r="A6209" s="33"/>
      <c r="B6209" s="34"/>
      <c r="C6209" s="33"/>
      <c r="D6209" s="33"/>
      <c r="E6209" s="33"/>
      <c r="F6209" s="42"/>
      <c r="G6209" s="42"/>
      <c r="I6209">
        <f t="shared" si="584"/>
        <v>0</v>
      </c>
      <c r="J6209">
        <f t="shared" si="585"/>
        <v>0</v>
      </c>
      <c r="L6209" s="107"/>
      <c r="M6209" s="110"/>
      <c r="N6209" s="109"/>
      <c r="P6209" s="38">
        <f t="shared" si="582"/>
        <v>0</v>
      </c>
      <c r="Q6209" s="105">
        <f t="shared" si="581"/>
        <v>0</v>
      </c>
      <c r="R6209" s="38">
        <f t="shared" si="583"/>
        <v>0</v>
      </c>
      <c r="S6209" s="40" t="str">
        <f t="shared" si="580"/>
        <v/>
      </c>
    </row>
    <row r="6210" spans="1:19">
      <c r="A6210" s="33"/>
      <c r="B6210" s="34"/>
      <c r="C6210" s="33"/>
      <c r="D6210" s="33"/>
      <c r="E6210" s="33"/>
      <c r="F6210" s="42"/>
      <c r="G6210" s="42"/>
      <c r="I6210">
        <f t="shared" si="584"/>
        <v>0</v>
      </c>
      <c r="J6210">
        <f t="shared" si="585"/>
        <v>0</v>
      </c>
      <c r="L6210" s="107"/>
      <c r="M6210" s="110"/>
      <c r="N6210" s="109"/>
      <c r="P6210" s="38">
        <f t="shared" si="582"/>
        <v>0</v>
      </c>
      <c r="Q6210" s="105">
        <f t="shared" si="581"/>
        <v>0</v>
      </c>
      <c r="R6210" s="38">
        <f t="shared" si="583"/>
        <v>0</v>
      </c>
      <c r="S6210" s="40" t="str">
        <f t="shared" si="580"/>
        <v/>
      </c>
    </row>
    <row r="6211" spans="1:19">
      <c r="A6211" s="33"/>
      <c r="B6211" s="34"/>
      <c r="C6211" s="33"/>
      <c r="D6211" s="33"/>
      <c r="E6211" s="33"/>
      <c r="F6211" s="42"/>
      <c r="G6211" s="42"/>
      <c r="I6211">
        <f t="shared" si="584"/>
        <v>0</v>
      </c>
      <c r="J6211">
        <f t="shared" si="585"/>
        <v>0</v>
      </c>
      <c r="L6211" s="107"/>
      <c r="M6211" s="110"/>
      <c r="N6211" s="109"/>
      <c r="P6211" s="38">
        <f t="shared" si="582"/>
        <v>0</v>
      </c>
      <c r="Q6211" s="105">
        <f t="shared" si="581"/>
        <v>0</v>
      </c>
      <c r="R6211" s="38">
        <f t="shared" si="583"/>
        <v>0</v>
      </c>
      <c r="S6211" s="40" t="str">
        <f t="shared" si="580"/>
        <v/>
      </c>
    </row>
    <row r="6212" spans="1:19">
      <c r="A6212" s="33"/>
      <c r="B6212" s="34"/>
      <c r="C6212" s="33"/>
      <c r="D6212" s="33"/>
      <c r="E6212" s="33"/>
      <c r="F6212" s="42"/>
      <c r="G6212" s="42"/>
      <c r="I6212">
        <f t="shared" si="584"/>
        <v>0</v>
      </c>
      <c r="J6212">
        <f t="shared" si="585"/>
        <v>0</v>
      </c>
      <c r="L6212" s="107"/>
      <c r="M6212" s="110"/>
      <c r="N6212" s="109"/>
      <c r="P6212" s="38">
        <f t="shared" si="582"/>
        <v>0</v>
      </c>
      <c r="Q6212" s="105">
        <f t="shared" si="581"/>
        <v>0</v>
      </c>
      <c r="R6212" s="38">
        <f t="shared" si="583"/>
        <v>0</v>
      </c>
      <c r="S6212" s="40" t="str">
        <f t="shared" si="580"/>
        <v/>
      </c>
    </row>
    <row r="6213" spans="1:19">
      <c r="A6213" s="33"/>
      <c r="B6213" s="34"/>
      <c r="C6213" s="33"/>
      <c r="D6213" s="33"/>
      <c r="E6213" s="33"/>
      <c r="F6213" s="42"/>
      <c r="G6213" s="42"/>
      <c r="I6213">
        <f t="shared" si="584"/>
        <v>0</v>
      </c>
      <c r="J6213">
        <f t="shared" si="585"/>
        <v>0</v>
      </c>
      <c r="L6213" s="107"/>
      <c r="M6213" s="110"/>
      <c r="N6213" s="109"/>
      <c r="P6213" s="38">
        <f t="shared" si="582"/>
        <v>0</v>
      </c>
      <c r="Q6213" s="105">
        <f t="shared" si="581"/>
        <v>0</v>
      </c>
      <c r="R6213" s="38">
        <f t="shared" si="583"/>
        <v>0</v>
      </c>
      <c r="S6213" s="40" t="str">
        <f t="shared" si="580"/>
        <v/>
      </c>
    </row>
    <row r="6214" spans="1:19">
      <c r="A6214" s="33"/>
      <c r="B6214" s="34"/>
      <c r="C6214" s="33"/>
      <c r="D6214" s="33"/>
      <c r="E6214" s="33"/>
      <c r="F6214" s="42"/>
      <c r="G6214" s="42"/>
      <c r="I6214">
        <f t="shared" si="584"/>
        <v>0</v>
      </c>
      <c r="J6214">
        <f t="shared" si="585"/>
        <v>0</v>
      </c>
      <c r="L6214" s="107"/>
      <c r="M6214" s="110"/>
      <c r="N6214" s="109"/>
      <c r="P6214" s="38">
        <f t="shared" si="582"/>
        <v>0</v>
      </c>
      <c r="Q6214" s="105">
        <f t="shared" si="581"/>
        <v>0</v>
      </c>
      <c r="R6214" s="38">
        <f t="shared" si="583"/>
        <v>0</v>
      </c>
      <c r="S6214" s="40" t="str">
        <f t="shared" si="580"/>
        <v/>
      </c>
    </row>
    <row r="6215" spans="1:19">
      <c r="A6215" s="33"/>
      <c r="B6215" s="34"/>
      <c r="C6215" s="33"/>
      <c r="D6215" s="33"/>
      <c r="E6215" s="33"/>
      <c r="F6215" s="42"/>
      <c r="G6215" s="42"/>
      <c r="I6215">
        <f t="shared" si="584"/>
        <v>0</v>
      </c>
      <c r="J6215">
        <f t="shared" si="585"/>
        <v>0</v>
      </c>
      <c r="L6215" s="107"/>
      <c r="M6215" s="110"/>
      <c r="N6215" s="109"/>
      <c r="P6215" s="38">
        <f t="shared" si="582"/>
        <v>0</v>
      </c>
      <c r="Q6215" s="105">
        <f t="shared" si="581"/>
        <v>0</v>
      </c>
      <c r="R6215" s="38">
        <f t="shared" si="583"/>
        <v>0</v>
      </c>
      <c r="S6215" s="40" t="str">
        <f t="shared" ref="S6215:S6278" si="586">IF(C6215=1,SUM(R6215:R6238)-SUM(P6215:P6238),"")</f>
        <v/>
      </c>
    </row>
    <row r="6216" spans="1:19">
      <c r="A6216" s="33"/>
      <c r="B6216" s="34"/>
      <c r="C6216" s="33"/>
      <c r="D6216" s="33"/>
      <c r="E6216" s="33"/>
      <c r="F6216" s="42"/>
      <c r="G6216" s="42"/>
      <c r="I6216">
        <f t="shared" si="584"/>
        <v>0</v>
      </c>
      <c r="J6216">
        <f t="shared" si="585"/>
        <v>0</v>
      </c>
      <c r="L6216" s="107"/>
      <c r="M6216" s="110"/>
      <c r="N6216" s="109"/>
      <c r="P6216" s="38">
        <f t="shared" si="582"/>
        <v>0</v>
      </c>
      <c r="Q6216" s="105">
        <f t="shared" ref="Q6216:Q6279" si="587">I6216*M6216/1000</f>
        <v>0</v>
      </c>
      <c r="R6216" s="38">
        <f t="shared" si="583"/>
        <v>0</v>
      </c>
      <c r="S6216" s="40" t="str">
        <f t="shared" si="586"/>
        <v/>
      </c>
    </row>
    <row r="6217" spans="1:19">
      <c r="A6217" s="33"/>
      <c r="B6217" s="34"/>
      <c r="C6217" s="33"/>
      <c r="D6217" s="33"/>
      <c r="E6217" s="33"/>
      <c r="F6217" s="42"/>
      <c r="G6217" s="42"/>
      <c r="I6217">
        <f t="shared" si="584"/>
        <v>0</v>
      </c>
      <c r="J6217">
        <f t="shared" si="585"/>
        <v>0</v>
      </c>
      <c r="L6217" s="107"/>
      <c r="M6217" s="110"/>
      <c r="N6217" s="109"/>
      <c r="P6217" s="38">
        <f t="shared" si="582"/>
        <v>0</v>
      </c>
      <c r="Q6217" s="105">
        <f t="shared" si="587"/>
        <v>0</v>
      </c>
      <c r="R6217" s="38">
        <f t="shared" si="583"/>
        <v>0</v>
      </c>
      <c r="S6217" s="40" t="str">
        <f t="shared" si="586"/>
        <v/>
      </c>
    </row>
    <row r="6218" spans="1:19">
      <c r="A6218" s="33"/>
      <c r="B6218" s="34"/>
      <c r="C6218" s="33"/>
      <c r="D6218" s="33"/>
      <c r="E6218" s="33"/>
      <c r="F6218" s="42"/>
      <c r="G6218" s="42"/>
      <c r="I6218">
        <f t="shared" si="584"/>
        <v>0</v>
      </c>
      <c r="J6218">
        <f t="shared" si="585"/>
        <v>0</v>
      </c>
      <c r="L6218" s="107"/>
      <c r="M6218" s="110"/>
      <c r="N6218" s="109"/>
      <c r="P6218" s="38">
        <f t="shared" si="582"/>
        <v>0</v>
      </c>
      <c r="Q6218" s="105">
        <f t="shared" si="587"/>
        <v>0</v>
      </c>
      <c r="R6218" s="38">
        <f t="shared" si="583"/>
        <v>0</v>
      </c>
      <c r="S6218" s="40" t="str">
        <f t="shared" si="586"/>
        <v/>
      </c>
    </row>
    <row r="6219" spans="1:19">
      <c r="A6219" s="33"/>
      <c r="B6219" s="34"/>
      <c r="C6219" s="33"/>
      <c r="D6219" s="33"/>
      <c r="E6219" s="33"/>
      <c r="F6219" s="42"/>
      <c r="G6219" s="42"/>
      <c r="I6219">
        <f t="shared" si="584"/>
        <v>0</v>
      </c>
      <c r="J6219">
        <f t="shared" si="585"/>
        <v>0</v>
      </c>
      <c r="L6219" s="107"/>
      <c r="M6219" s="110"/>
      <c r="N6219" s="109"/>
      <c r="P6219" s="38">
        <f t="shared" si="582"/>
        <v>0</v>
      </c>
      <c r="Q6219" s="105">
        <f t="shared" si="587"/>
        <v>0</v>
      </c>
      <c r="R6219" s="38">
        <f t="shared" si="583"/>
        <v>0</v>
      </c>
      <c r="S6219" s="40" t="str">
        <f t="shared" si="586"/>
        <v/>
      </c>
    </row>
    <row r="6220" spans="1:19">
      <c r="A6220" s="33"/>
      <c r="B6220" s="34"/>
      <c r="C6220" s="33"/>
      <c r="D6220" s="33"/>
      <c r="E6220" s="33"/>
      <c r="F6220" s="42"/>
      <c r="G6220" s="42"/>
      <c r="I6220">
        <f t="shared" si="584"/>
        <v>0</v>
      </c>
      <c r="J6220">
        <f t="shared" si="585"/>
        <v>0</v>
      </c>
      <c r="L6220" s="107"/>
      <c r="M6220" s="110"/>
      <c r="N6220" s="109"/>
      <c r="P6220" s="38">
        <f t="shared" si="582"/>
        <v>0</v>
      </c>
      <c r="Q6220" s="105">
        <f t="shared" si="587"/>
        <v>0</v>
      </c>
      <c r="R6220" s="38">
        <f t="shared" si="583"/>
        <v>0</v>
      </c>
      <c r="S6220" s="40" t="str">
        <f t="shared" si="586"/>
        <v/>
      </c>
    </row>
    <row r="6221" spans="1:19">
      <c r="A6221" s="33"/>
      <c r="B6221" s="34"/>
      <c r="C6221" s="33"/>
      <c r="D6221" s="33"/>
      <c r="E6221" s="33"/>
      <c r="F6221" s="42"/>
      <c r="G6221" s="42"/>
      <c r="I6221">
        <f t="shared" si="584"/>
        <v>0</v>
      </c>
      <c r="J6221">
        <f t="shared" si="585"/>
        <v>0</v>
      </c>
      <c r="L6221" s="107"/>
      <c r="M6221" s="110"/>
      <c r="N6221" s="109"/>
      <c r="P6221" s="38">
        <f t="shared" si="582"/>
        <v>0</v>
      </c>
      <c r="Q6221" s="105">
        <f t="shared" si="587"/>
        <v>0</v>
      </c>
      <c r="R6221" s="38">
        <f t="shared" si="583"/>
        <v>0</v>
      </c>
      <c r="S6221" s="40" t="str">
        <f t="shared" si="586"/>
        <v/>
      </c>
    </row>
    <row r="6222" spans="1:19">
      <c r="A6222" s="33"/>
      <c r="B6222" s="34"/>
      <c r="C6222" s="33"/>
      <c r="D6222" s="33"/>
      <c r="E6222" s="33"/>
      <c r="F6222" s="42"/>
      <c r="G6222" s="42"/>
      <c r="I6222">
        <f t="shared" si="584"/>
        <v>0</v>
      </c>
      <c r="J6222">
        <f t="shared" si="585"/>
        <v>0</v>
      </c>
      <c r="L6222" s="107"/>
      <c r="M6222" s="110"/>
      <c r="N6222" s="109"/>
      <c r="P6222" s="38">
        <f t="shared" si="582"/>
        <v>0</v>
      </c>
      <c r="Q6222" s="105">
        <f t="shared" si="587"/>
        <v>0</v>
      </c>
      <c r="R6222" s="38">
        <f t="shared" si="583"/>
        <v>0</v>
      </c>
      <c r="S6222" s="40" t="str">
        <f t="shared" si="586"/>
        <v/>
      </c>
    </row>
    <row r="6223" spans="1:19">
      <c r="A6223" s="33"/>
      <c r="B6223" s="34"/>
      <c r="C6223" s="33"/>
      <c r="D6223" s="33"/>
      <c r="E6223" s="33"/>
      <c r="F6223" s="42"/>
      <c r="G6223" s="42"/>
      <c r="I6223">
        <f t="shared" si="584"/>
        <v>0</v>
      </c>
      <c r="J6223">
        <f t="shared" si="585"/>
        <v>0</v>
      </c>
      <c r="L6223" s="107"/>
      <c r="M6223" s="110"/>
      <c r="N6223" s="109"/>
      <c r="P6223" s="38">
        <f t="shared" si="582"/>
        <v>0</v>
      </c>
      <c r="Q6223" s="105">
        <f t="shared" si="587"/>
        <v>0</v>
      </c>
      <c r="R6223" s="38">
        <f t="shared" si="583"/>
        <v>0</v>
      </c>
      <c r="S6223" s="40" t="str">
        <f t="shared" si="586"/>
        <v/>
      </c>
    </row>
    <row r="6224" spans="1:19">
      <c r="A6224" s="33"/>
      <c r="B6224" s="34"/>
      <c r="C6224" s="33"/>
      <c r="D6224" s="33"/>
      <c r="E6224" s="33"/>
      <c r="F6224" s="42"/>
      <c r="G6224" s="42"/>
      <c r="I6224">
        <f t="shared" si="584"/>
        <v>0</v>
      </c>
      <c r="J6224">
        <f t="shared" si="585"/>
        <v>0</v>
      </c>
      <c r="L6224" s="107"/>
      <c r="M6224" s="110"/>
      <c r="N6224" s="109"/>
      <c r="P6224" s="38">
        <f t="shared" si="582"/>
        <v>0</v>
      </c>
      <c r="Q6224" s="105">
        <f t="shared" si="587"/>
        <v>0</v>
      </c>
      <c r="R6224" s="38">
        <f t="shared" si="583"/>
        <v>0</v>
      </c>
      <c r="S6224" s="40" t="str">
        <f t="shared" si="586"/>
        <v/>
      </c>
    </row>
    <row r="6225" spans="1:19">
      <c r="A6225" s="33"/>
      <c r="B6225" s="34"/>
      <c r="C6225" s="33"/>
      <c r="D6225" s="33"/>
      <c r="E6225" s="33"/>
      <c r="F6225" s="42"/>
      <c r="G6225" s="42"/>
      <c r="I6225">
        <f t="shared" si="584"/>
        <v>0</v>
      </c>
      <c r="J6225">
        <f t="shared" si="585"/>
        <v>0</v>
      </c>
      <c r="L6225" s="107"/>
      <c r="M6225" s="110"/>
      <c r="N6225" s="109"/>
      <c r="P6225" s="38">
        <f t="shared" si="582"/>
        <v>0</v>
      </c>
      <c r="Q6225" s="105">
        <f t="shared" si="587"/>
        <v>0</v>
      </c>
      <c r="R6225" s="38">
        <f t="shared" si="583"/>
        <v>0</v>
      </c>
      <c r="S6225" s="40" t="str">
        <f t="shared" si="586"/>
        <v/>
      </c>
    </row>
    <row r="6226" spans="1:19">
      <c r="A6226" s="33"/>
      <c r="B6226" s="34"/>
      <c r="C6226" s="33"/>
      <c r="D6226" s="33"/>
      <c r="E6226" s="33"/>
      <c r="F6226" s="42"/>
      <c r="G6226" s="42"/>
      <c r="I6226">
        <f t="shared" si="584"/>
        <v>0</v>
      </c>
      <c r="J6226">
        <f t="shared" si="585"/>
        <v>0</v>
      </c>
      <c r="L6226" s="107"/>
      <c r="M6226" s="110"/>
      <c r="N6226" s="109"/>
      <c r="P6226" s="38">
        <f t="shared" si="582"/>
        <v>0</v>
      </c>
      <c r="Q6226" s="105">
        <f t="shared" si="587"/>
        <v>0</v>
      </c>
      <c r="R6226" s="38">
        <f t="shared" si="583"/>
        <v>0</v>
      </c>
      <c r="S6226" s="40" t="str">
        <f t="shared" si="586"/>
        <v/>
      </c>
    </row>
    <row r="6227" spans="1:19">
      <c r="A6227" s="33"/>
      <c r="B6227" s="34"/>
      <c r="C6227" s="33"/>
      <c r="D6227" s="33"/>
      <c r="E6227" s="33"/>
      <c r="F6227" s="42"/>
      <c r="G6227" s="42"/>
      <c r="I6227">
        <f t="shared" si="584"/>
        <v>0</v>
      </c>
      <c r="J6227">
        <f t="shared" si="585"/>
        <v>0</v>
      </c>
      <c r="L6227" s="107"/>
      <c r="M6227" s="110"/>
      <c r="N6227" s="109"/>
      <c r="P6227" s="38">
        <f t="shared" si="582"/>
        <v>0</v>
      </c>
      <c r="Q6227" s="105">
        <f t="shared" si="587"/>
        <v>0</v>
      </c>
      <c r="R6227" s="38">
        <f t="shared" si="583"/>
        <v>0</v>
      </c>
      <c r="S6227" s="40" t="str">
        <f t="shared" si="586"/>
        <v/>
      </c>
    </row>
    <row r="6228" spans="1:19">
      <c r="A6228" s="33"/>
      <c r="B6228" s="34"/>
      <c r="C6228" s="33"/>
      <c r="D6228" s="33"/>
      <c r="E6228" s="33"/>
      <c r="F6228" s="42"/>
      <c r="G6228" s="42"/>
      <c r="I6228">
        <f t="shared" si="584"/>
        <v>0</v>
      </c>
      <c r="J6228">
        <f t="shared" si="585"/>
        <v>0</v>
      </c>
      <c r="L6228" s="107"/>
      <c r="M6228" s="110"/>
      <c r="N6228" s="109"/>
      <c r="P6228" s="38">
        <f t="shared" si="582"/>
        <v>0</v>
      </c>
      <c r="Q6228" s="105">
        <f t="shared" si="587"/>
        <v>0</v>
      </c>
      <c r="R6228" s="38">
        <f t="shared" si="583"/>
        <v>0</v>
      </c>
      <c r="S6228" s="40" t="str">
        <f t="shared" si="586"/>
        <v/>
      </c>
    </row>
    <row r="6229" spans="1:19">
      <c r="A6229" s="33"/>
      <c r="B6229" s="34"/>
      <c r="C6229" s="33"/>
      <c r="D6229" s="33"/>
      <c r="E6229" s="33"/>
      <c r="F6229" s="42"/>
      <c r="G6229" s="42"/>
      <c r="I6229">
        <f t="shared" si="584"/>
        <v>0</v>
      </c>
      <c r="J6229">
        <f t="shared" si="585"/>
        <v>0</v>
      </c>
      <c r="L6229" s="107"/>
      <c r="M6229" s="110"/>
      <c r="N6229" s="109"/>
      <c r="P6229" s="38">
        <f t="shared" si="582"/>
        <v>0</v>
      </c>
      <c r="Q6229" s="105">
        <f t="shared" si="587"/>
        <v>0</v>
      </c>
      <c r="R6229" s="38">
        <f t="shared" si="583"/>
        <v>0</v>
      </c>
      <c r="S6229" s="40" t="str">
        <f t="shared" si="586"/>
        <v/>
      </c>
    </row>
    <row r="6230" spans="1:19">
      <c r="A6230" s="33"/>
      <c r="B6230" s="34"/>
      <c r="C6230" s="33"/>
      <c r="D6230" s="33"/>
      <c r="E6230" s="33"/>
      <c r="F6230" s="42"/>
      <c r="G6230" s="42"/>
      <c r="I6230">
        <f t="shared" si="584"/>
        <v>0</v>
      </c>
      <c r="J6230">
        <f t="shared" si="585"/>
        <v>0</v>
      </c>
      <c r="L6230" s="107"/>
      <c r="M6230" s="110"/>
      <c r="N6230" s="109"/>
      <c r="P6230" s="38">
        <f t="shared" si="582"/>
        <v>0</v>
      </c>
      <c r="Q6230" s="105">
        <f t="shared" si="587"/>
        <v>0</v>
      </c>
      <c r="R6230" s="38">
        <f t="shared" si="583"/>
        <v>0</v>
      </c>
      <c r="S6230" s="40" t="str">
        <f t="shared" si="586"/>
        <v/>
      </c>
    </row>
    <row r="6231" spans="1:19">
      <c r="A6231" s="33"/>
      <c r="B6231" s="34"/>
      <c r="C6231" s="33"/>
      <c r="D6231" s="33"/>
      <c r="E6231" s="33"/>
      <c r="F6231" s="42"/>
      <c r="G6231" s="42"/>
      <c r="I6231">
        <f t="shared" si="584"/>
        <v>0</v>
      </c>
      <c r="J6231">
        <f t="shared" si="585"/>
        <v>0</v>
      </c>
      <c r="L6231" s="107"/>
      <c r="M6231" s="110"/>
      <c r="N6231" s="109"/>
      <c r="P6231" s="38">
        <f t="shared" si="582"/>
        <v>0</v>
      </c>
      <c r="Q6231" s="105">
        <f t="shared" si="587"/>
        <v>0</v>
      </c>
      <c r="R6231" s="38">
        <f t="shared" si="583"/>
        <v>0</v>
      </c>
      <c r="S6231" s="40" t="str">
        <f t="shared" si="586"/>
        <v/>
      </c>
    </row>
    <row r="6232" spans="1:19">
      <c r="A6232" s="33"/>
      <c r="B6232" s="34"/>
      <c r="C6232" s="33"/>
      <c r="D6232" s="33"/>
      <c r="E6232" s="33"/>
      <c r="F6232" s="42"/>
      <c r="G6232" s="42"/>
      <c r="I6232">
        <f t="shared" si="584"/>
        <v>0</v>
      </c>
      <c r="J6232">
        <f t="shared" si="585"/>
        <v>0</v>
      </c>
      <c r="L6232" s="107"/>
      <c r="M6232" s="110"/>
      <c r="N6232" s="109"/>
      <c r="P6232" s="38">
        <f t="shared" si="582"/>
        <v>0</v>
      </c>
      <c r="Q6232" s="105">
        <f t="shared" si="587"/>
        <v>0</v>
      </c>
      <c r="R6232" s="38">
        <f t="shared" si="583"/>
        <v>0</v>
      </c>
      <c r="S6232" s="40" t="str">
        <f t="shared" si="586"/>
        <v/>
      </c>
    </row>
    <row r="6233" spans="1:19">
      <c r="A6233" s="33"/>
      <c r="B6233" s="34"/>
      <c r="C6233" s="33"/>
      <c r="D6233" s="33"/>
      <c r="E6233" s="33"/>
      <c r="F6233" s="42"/>
      <c r="G6233" s="42"/>
      <c r="I6233">
        <f t="shared" si="584"/>
        <v>0</v>
      </c>
      <c r="J6233">
        <f t="shared" si="585"/>
        <v>0</v>
      </c>
      <c r="L6233" s="107"/>
      <c r="M6233" s="110"/>
      <c r="N6233" s="109"/>
      <c r="P6233" s="38">
        <f t="shared" si="582"/>
        <v>0</v>
      </c>
      <c r="Q6233" s="105">
        <f t="shared" si="587"/>
        <v>0</v>
      </c>
      <c r="R6233" s="38">
        <f t="shared" si="583"/>
        <v>0</v>
      </c>
      <c r="S6233" s="40" t="str">
        <f t="shared" si="586"/>
        <v/>
      </c>
    </row>
    <row r="6234" spans="1:19">
      <c r="A6234" s="33"/>
      <c r="B6234" s="34"/>
      <c r="C6234" s="33"/>
      <c r="D6234" s="33"/>
      <c r="E6234" s="33"/>
      <c r="F6234" s="42"/>
      <c r="G6234" s="42"/>
      <c r="I6234">
        <f t="shared" si="584"/>
        <v>0</v>
      </c>
      <c r="J6234">
        <f t="shared" si="585"/>
        <v>0</v>
      </c>
      <c r="L6234" s="107"/>
      <c r="M6234" s="110"/>
      <c r="N6234" s="109"/>
      <c r="P6234" s="38">
        <f t="shared" si="582"/>
        <v>0</v>
      </c>
      <c r="Q6234" s="105">
        <f t="shared" si="587"/>
        <v>0</v>
      </c>
      <c r="R6234" s="38">
        <f t="shared" si="583"/>
        <v>0</v>
      </c>
      <c r="S6234" s="40" t="str">
        <f t="shared" si="586"/>
        <v/>
      </c>
    </row>
    <row r="6235" spans="1:19">
      <c r="A6235" s="33"/>
      <c r="B6235" s="34"/>
      <c r="C6235" s="33"/>
      <c r="D6235" s="33"/>
      <c r="E6235" s="33"/>
      <c r="F6235" s="42"/>
      <c r="G6235" s="42"/>
      <c r="I6235">
        <f t="shared" si="584"/>
        <v>0</v>
      </c>
      <c r="J6235">
        <f t="shared" si="585"/>
        <v>0</v>
      </c>
      <c r="L6235" s="107"/>
      <c r="M6235" s="110"/>
      <c r="N6235" s="109"/>
      <c r="P6235" s="38">
        <f t="shared" si="582"/>
        <v>0</v>
      </c>
      <c r="Q6235" s="105">
        <f t="shared" si="587"/>
        <v>0</v>
      </c>
      <c r="R6235" s="38">
        <f t="shared" si="583"/>
        <v>0</v>
      </c>
      <c r="S6235" s="40" t="str">
        <f t="shared" si="586"/>
        <v/>
      </c>
    </row>
    <row r="6236" spans="1:19">
      <c r="A6236" s="33"/>
      <c r="B6236" s="34"/>
      <c r="C6236" s="33"/>
      <c r="D6236" s="33"/>
      <c r="E6236" s="33"/>
      <c r="F6236" s="42"/>
      <c r="G6236" s="42"/>
      <c r="I6236">
        <f t="shared" si="584"/>
        <v>0</v>
      </c>
      <c r="J6236">
        <f t="shared" si="585"/>
        <v>0</v>
      </c>
      <c r="L6236" s="107"/>
      <c r="M6236" s="110"/>
      <c r="N6236" s="109"/>
      <c r="P6236" s="38">
        <f t="shared" si="582"/>
        <v>0</v>
      </c>
      <c r="Q6236" s="105">
        <f t="shared" si="587"/>
        <v>0</v>
      </c>
      <c r="R6236" s="38">
        <f t="shared" si="583"/>
        <v>0</v>
      </c>
      <c r="S6236" s="40" t="str">
        <f t="shared" si="586"/>
        <v/>
      </c>
    </row>
    <row r="6237" spans="1:19">
      <c r="A6237" s="33"/>
      <c r="B6237" s="34"/>
      <c r="C6237" s="33"/>
      <c r="D6237" s="33"/>
      <c r="E6237" s="33"/>
      <c r="F6237" s="42"/>
      <c r="G6237" s="42"/>
      <c r="I6237">
        <f t="shared" si="584"/>
        <v>0</v>
      </c>
      <c r="J6237">
        <f t="shared" si="585"/>
        <v>0</v>
      </c>
      <c r="L6237" s="107"/>
      <c r="M6237" s="110"/>
      <c r="N6237" s="109"/>
      <c r="P6237" s="38">
        <f t="shared" si="582"/>
        <v>0</v>
      </c>
      <c r="Q6237" s="105">
        <f t="shared" si="587"/>
        <v>0</v>
      </c>
      <c r="R6237" s="38">
        <f t="shared" si="583"/>
        <v>0</v>
      </c>
      <c r="S6237" s="40" t="str">
        <f t="shared" si="586"/>
        <v/>
      </c>
    </row>
    <row r="6238" spans="1:19">
      <c r="A6238" s="33"/>
      <c r="B6238" s="34"/>
      <c r="C6238" s="33"/>
      <c r="D6238" s="33"/>
      <c r="E6238" s="33"/>
      <c r="F6238" s="42"/>
      <c r="G6238" s="42"/>
      <c r="I6238">
        <f t="shared" si="584"/>
        <v>0</v>
      </c>
      <c r="J6238">
        <f t="shared" si="585"/>
        <v>0</v>
      </c>
      <c r="L6238" s="107"/>
      <c r="M6238" s="110"/>
      <c r="N6238" s="109"/>
      <c r="P6238" s="38">
        <f t="shared" si="582"/>
        <v>0</v>
      </c>
      <c r="Q6238" s="105">
        <f t="shared" si="587"/>
        <v>0</v>
      </c>
      <c r="R6238" s="38">
        <f t="shared" si="583"/>
        <v>0</v>
      </c>
      <c r="S6238" s="40" t="str">
        <f t="shared" si="586"/>
        <v/>
      </c>
    </row>
    <row r="6239" spans="1:19">
      <c r="A6239" s="33"/>
      <c r="B6239" s="34"/>
      <c r="C6239" s="33"/>
      <c r="D6239" s="33"/>
      <c r="E6239" s="33"/>
      <c r="F6239" s="42"/>
      <c r="G6239" s="42"/>
      <c r="I6239">
        <f t="shared" si="584"/>
        <v>0</v>
      </c>
      <c r="J6239">
        <f t="shared" si="585"/>
        <v>0</v>
      </c>
      <c r="L6239" s="107"/>
      <c r="M6239" s="110"/>
      <c r="N6239" s="109"/>
      <c r="P6239" s="38">
        <f t="shared" si="582"/>
        <v>0</v>
      </c>
      <c r="Q6239" s="105">
        <f t="shared" si="587"/>
        <v>0</v>
      </c>
      <c r="R6239" s="38">
        <f t="shared" si="583"/>
        <v>0</v>
      </c>
      <c r="S6239" s="40" t="str">
        <f t="shared" si="586"/>
        <v/>
      </c>
    </row>
    <row r="6240" spans="1:19">
      <c r="A6240" s="33"/>
      <c r="B6240" s="34"/>
      <c r="C6240" s="33"/>
      <c r="D6240" s="33"/>
      <c r="E6240" s="33"/>
      <c r="F6240" s="42"/>
      <c r="G6240" s="42"/>
      <c r="I6240">
        <f t="shared" si="584"/>
        <v>0</v>
      </c>
      <c r="J6240">
        <f t="shared" si="585"/>
        <v>0</v>
      </c>
      <c r="L6240" s="107"/>
      <c r="M6240" s="110"/>
      <c r="N6240" s="109"/>
      <c r="P6240" s="38">
        <f t="shared" si="582"/>
        <v>0</v>
      </c>
      <c r="Q6240" s="105">
        <f t="shared" si="587"/>
        <v>0</v>
      </c>
      <c r="R6240" s="38">
        <f t="shared" si="583"/>
        <v>0</v>
      </c>
      <c r="S6240" s="40" t="str">
        <f t="shared" si="586"/>
        <v/>
      </c>
    </row>
    <row r="6241" spans="1:19">
      <c r="A6241" s="33"/>
      <c r="B6241" s="34"/>
      <c r="C6241" s="33"/>
      <c r="D6241" s="33"/>
      <c r="E6241" s="33"/>
      <c r="F6241" s="42"/>
      <c r="G6241" s="42"/>
      <c r="I6241">
        <f t="shared" si="584"/>
        <v>0</v>
      </c>
      <c r="J6241">
        <f t="shared" si="585"/>
        <v>0</v>
      </c>
      <c r="L6241" s="107"/>
      <c r="M6241" s="110"/>
      <c r="N6241" s="109"/>
      <c r="P6241" s="38">
        <f t="shared" si="582"/>
        <v>0</v>
      </c>
      <c r="Q6241" s="105">
        <f t="shared" si="587"/>
        <v>0</v>
      </c>
      <c r="R6241" s="38">
        <f t="shared" si="583"/>
        <v>0</v>
      </c>
      <c r="S6241" s="40" t="str">
        <f t="shared" si="586"/>
        <v/>
      </c>
    </row>
    <row r="6242" spans="1:19">
      <c r="A6242" s="33"/>
      <c r="B6242" s="34"/>
      <c r="C6242" s="33"/>
      <c r="D6242" s="33"/>
      <c r="E6242" s="33"/>
      <c r="F6242" s="42"/>
      <c r="G6242" s="42"/>
      <c r="I6242">
        <f t="shared" si="584"/>
        <v>0</v>
      </c>
      <c r="J6242">
        <f t="shared" si="585"/>
        <v>0</v>
      </c>
      <c r="L6242" s="107"/>
      <c r="M6242" s="110"/>
      <c r="N6242" s="109"/>
      <c r="P6242" s="38">
        <f t="shared" si="582"/>
        <v>0</v>
      </c>
      <c r="Q6242" s="105">
        <f t="shared" si="587"/>
        <v>0</v>
      </c>
      <c r="R6242" s="38">
        <f t="shared" si="583"/>
        <v>0</v>
      </c>
      <c r="S6242" s="40" t="str">
        <f t="shared" si="586"/>
        <v/>
      </c>
    </row>
    <row r="6243" spans="1:19">
      <c r="A6243" s="33"/>
      <c r="B6243" s="34"/>
      <c r="C6243" s="33"/>
      <c r="D6243" s="33"/>
      <c r="E6243" s="33"/>
      <c r="F6243" s="42"/>
      <c r="G6243" s="42"/>
      <c r="I6243">
        <f t="shared" si="584"/>
        <v>0</v>
      </c>
      <c r="J6243">
        <f t="shared" si="585"/>
        <v>0</v>
      </c>
      <c r="L6243" s="107"/>
      <c r="M6243" s="110"/>
      <c r="N6243" s="109"/>
      <c r="P6243" s="38">
        <f t="shared" si="582"/>
        <v>0</v>
      </c>
      <c r="Q6243" s="105">
        <f t="shared" si="587"/>
        <v>0</v>
      </c>
      <c r="R6243" s="38">
        <f t="shared" si="583"/>
        <v>0</v>
      </c>
      <c r="S6243" s="40" t="str">
        <f t="shared" si="586"/>
        <v/>
      </c>
    </row>
    <row r="6244" spans="1:19">
      <c r="A6244" s="33"/>
      <c r="B6244" s="34"/>
      <c r="C6244" s="33"/>
      <c r="D6244" s="33"/>
      <c r="E6244" s="33"/>
      <c r="F6244" s="42"/>
      <c r="G6244" s="42"/>
      <c r="I6244">
        <f t="shared" si="584"/>
        <v>0</v>
      </c>
      <c r="J6244">
        <f t="shared" si="585"/>
        <v>0</v>
      </c>
      <c r="L6244" s="107"/>
      <c r="M6244" s="110"/>
      <c r="N6244" s="109"/>
      <c r="P6244" s="38">
        <f t="shared" si="582"/>
        <v>0</v>
      </c>
      <c r="Q6244" s="105">
        <f t="shared" si="587"/>
        <v>0</v>
      </c>
      <c r="R6244" s="38">
        <f t="shared" si="583"/>
        <v>0</v>
      </c>
      <c r="S6244" s="40" t="str">
        <f t="shared" si="586"/>
        <v/>
      </c>
    </row>
    <row r="6245" spans="1:19">
      <c r="A6245" s="33"/>
      <c r="B6245" s="34"/>
      <c r="C6245" s="33"/>
      <c r="D6245" s="33"/>
      <c r="E6245" s="33"/>
      <c r="F6245" s="42"/>
      <c r="G6245" s="42"/>
      <c r="I6245">
        <f t="shared" si="584"/>
        <v>0</v>
      </c>
      <c r="J6245">
        <f t="shared" si="585"/>
        <v>0</v>
      </c>
      <c r="L6245" s="107"/>
      <c r="M6245" s="110"/>
      <c r="N6245" s="109"/>
      <c r="P6245" s="38">
        <f t="shared" si="582"/>
        <v>0</v>
      </c>
      <c r="Q6245" s="105">
        <f t="shared" si="587"/>
        <v>0</v>
      </c>
      <c r="R6245" s="38">
        <f t="shared" si="583"/>
        <v>0</v>
      </c>
      <c r="S6245" s="40" t="str">
        <f t="shared" si="586"/>
        <v/>
      </c>
    </row>
    <row r="6246" spans="1:19">
      <c r="A6246" s="33"/>
      <c r="B6246" s="34"/>
      <c r="C6246" s="33"/>
      <c r="D6246" s="33"/>
      <c r="E6246" s="33"/>
      <c r="F6246" s="42"/>
      <c r="G6246" s="42"/>
      <c r="I6246">
        <f t="shared" si="584"/>
        <v>0</v>
      </c>
      <c r="J6246">
        <f t="shared" si="585"/>
        <v>0</v>
      </c>
      <c r="L6246" s="107"/>
      <c r="M6246" s="110"/>
      <c r="N6246" s="109"/>
      <c r="P6246" s="38">
        <f t="shared" si="582"/>
        <v>0</v>
      </c>
      <c r="Q6246" s="105">
        <f t="shared" si="587"/>
        <v>0</v>
      </c>
      <c r="R6246" s="38">
        <f t="shared" si="583"/>
        <v>0</v>
      </c>
      <c r="S6246" s="40" t="str">
        <f t="shared" si="586"/>
        <v/>
      </c>
    </row>
    <row r="6247" spans="1:19">
      <c r="A6247" s="33"/>
      <c r="B6247" s="34"/>
      <c r="C6247" s="33"/>
      <c r="D6247" s="33"/>
      <c r="E6247" s="33"/>
      <c r="F6247" s="42"/>
      <c r="G6247" s="42"/>
      <c r="I6247">
        <f t="shared" si="584"/>
        <v>0</v>
      </c>
      <c r="J6247">
        <f t="shared" si="585"/>
        <v>0</v>
      </c>
      <c r="L6247" s="107"/>
      <c r="M6247" s="110"/>
      <c r="N6247" s="109"/>
      <c r="P6247" s="38">
        <f t="shared" si="582"/>
        <v>0</v>
      </c>
      <c r="Q6247" s="105">
        <f t="shared" si="587"/>
        <v>0</v>
      </c>
      <c r="R6247" s="38">
        <f t="shared" si="583"/>
        <v>0</v>
      </c>
      <c r="S6247" s="40" t="str">
        <f t="shared" si="586"/>
        <v/>
      </c>
    </row>
    <row r="6248" spans="1:19">
      <c r="A6248" s="33"/>
      <c r="B6248" s="34"/>
      <c r="C6248" s="33"/>
      <c r="D6248" s="33"/>
      <c r="E6248" s="33"/>
      <c r="F6248" s="42"/>
      <c r="G6248" s="42"/>
      <c r="I6248">
        <f t="shared" si="584"/>
        <v>0</v>
      </c>
      <c r="J6248">
        <f t="shared" si="585"/>
        <v>0</v>
      </c>
      <c r="L6248" s="107"/>
      <c r="M6248" s="110"/>
      <c r="N6248" s="109"/>
      <c r="P6248" s="38">
        <f t="shared" si="582"/>
        <v>0</v>
      </c>
      <c r="Q6248" s="105">
        <f t="shared" si="587"/>
        <v>0</v>
      </c>
      <c r="R6248" s="38">
        <f t="shared" si="583"/>
        <v>0</v>
      </c>
      <c r="S6248" s="40" t="str">
        <f t="shared" si="586"/>
        <v/>
      </c>
    </row>
    <row r="6249" spans="1:19">
      <c r="A6249" s="33"/>
      <c r="B6249" s="34"/>
      <c r="C6249" s="33"/>
      <c r="D6249" s="33"/>
      <c r="E6249" s="33"/>
      <c r="F6249" s="42"/>
      <c r="G6249" s="42"/>
      <c r="I6249">
        <f t="shared" si="584"/>
        <v>0</v>
      </c>
      <c r="J6249">
        <f t="shared" si="585"/>
        <v>0</v>
      </c>
      <c r="L6249" s="107"/>
      <c r="M6249" s="110"/>
      <c r="N6249" s="109"/>
      <c r="P6249" s="38">
        <f t="shared" si="582"/>
        <v>0</v>
      </c>
      <c r="Q6249" s="105">
        <f t="shared" si="587"/>
        <v>0</v>
      </c>
      <c r="R6249" s="38">
        <f t="shared" si="583"/>
        <v>0</v>
      </c>
      <c r="S6249" s="40" t="str">
        <f t="shared" si="586"/>
        <v/>
      </c>
    </row>
    <row r="6250" spans="1:19">
      <c r="A6250" s="33"/>
      <c r="B6250" s="34"/>
      <c r="C6250" s="33"/>
      <c r="D6250" s="33"/>
      <c r="E6250" s="33"/>
      <c r="F6250" s="42"/>
      <c r="G6250" s="42"/>
      <c r="I6250">
        <f t="shared" si="584"/>
        <v>0</v>
      </c>
      <c r="J6250">
        <f t="shared" si="585"/>
        <v>0</v>
      </c>
      <c r="L6250" s="107"/>
      <c r="M6250" s="110"/>
      <c r="N6250" s="109"/>
      <c r="P6250" s="38">
        <f t="shared" si="582"/>
        <v>0</v>
      </c>
      <c r="Q6250" s="105">
        <f t="shared" si="587"/>
        <v>0</v>
      </c>
      <c r="R6250" s="38">
        <f t="shared" si="583"/>
        <v>0</v>
      </c>
      <c r="S6250" s="40" t="str">
        <f t="shared" si="586"/>
        <v/>
      </c>
    </row>
    <row r="6251" spans="1:19">
      <c r="A6251" s="33"/>
      <c r="B6251" s="34"/>
      <c r="C6251" s="33"/>
      <c r="D6251" s="33"/>
      <c r="E6251" s="33"/>
      <c r="F6251" s="42"/>
      <c r="G6251" s="42"/>
      <c r="I6251">
        <f t="shared" si="584"/>
        <v>0</v>
      </c>
      <c r="J6251">
        <f t="shared" si="585"/>
        <v>0</v>
      </c>
      <c r="L6251" s="107"/>
      <c r="M6251" s="110"/>
      <c r="N6251" s="109"/>
      <c r="P6251" s="38">
        <f t="shared" si="582"/>
        <v>0</v>
      </c>
      <c r="Q6251" s="105">
        <f t="shared" si="587"/>
        <v>0</v>
      </c>
      <c r="R6251" s="38">
        <f t="shared" si="583"/>
        <v>0</v>
      </c>
      <c r="S6251" s="40" t="str">
        <f t="shared" si="586"/>
        <v/>
      </c>
    </row>
    <row r="6252" spans="1:19">
      <c r="A6252" s="33"/>
      <c r="B6252" s="34"/>
      <c r="C6252" s="33"/>
      <c r="D6252" s="33"/>
      <c r="E6252" s="33"/>
      <c r="F6252" s="42"/>
      <c r="G6252" s="42"/>
      <c r="I6252">
        <f t="shared" si="584"/>
        <v>0</v>
      </c>
      <c r="J6252">
        <f t="shared" si="585"/>
        <v>0</v>
      </c>
      <c r="L6252" s="107"/>
      <c r="M6252" s="110"/>
      <c r="N6252" s="109"/>
      <c r="P6252" s="38">
        <f t="shared" si="582"/>
        <v>0</v>
      </c>
      <c r="Q6252" s="105">
        <f t="shared" si="587"/>
        <v>0</v>
      </c>
      <c r="R6252" s="38">
        <f t="shared" si="583"/>
        <v>0</v>
      </c>
      <c r="S6252" s="40" t="str">
        <f t="shared" si="586"/>
        <v/>
      </c>
    </row>
    <row r="6253" spans="1:19">
      <c r="A6253" s="33"/>
      <c r="B6253" s="34"/>
      <c r="C6253" s="33"/>
      <c r="D6253" s="33"/>
      <c r="E6253" s="33"/>
      <c r="F6253" s="42"/>
      <c r="G6253" s="42"/>
      <c r="I6253">
        <f t="shared" si="584"/>
        <v>0</v>
      </c>
      <c r="J6253">
        <f t="shared" si="585"/>
        <v>0</v>
      </c>
      <c r="L6253" s="107"/>
      <c r="M6253" s="110"/>
      <c r="N6253" s="109"/>
      <c r="P6253" s="38">
        <f t="shared" si="582"/>
        <v>0</v>
      </c>
      <c r="Q6253" s="105">
        <f t="shared" si="587"/>
        <v>0</v>
      </c>
      <c r="R6253" s="38">
        <f t="shared" si="583"/>
        <v>0</v>
      </c>
      <c r="S6253" s="40" t="str">
        <f t="shared" si="586"/>
        <v/>
      </c>
    </row>
    <row r="6254" spans="1:19">
      <c r="A6254" s="33"/>
      <c r="B6254" s="34"/>
      <c r="C6254" s="33"/>
      <c r="D6254" s="33"/>
      <c r="E6254" s="33"/>
      <c r="F6254" s="42"/>
      <c r="G6254" s="42"/>
      <c r="I6254">
        <f t="shared" si="584"/>
        <v>0</v>
      </c>
      <c r="J6254">
        <f t="shared" si="585"/>
        <v>0</v>
      </c>
      <c r="L6254" s="107"/>
      <c r="M6254" s="110"/>
      <c r="N6254" s="109"/>
      <c r="P6254" s="38">
        <f t="shared" si="582"/>
        <v>0</v>
      </c>
      <c r="Q6254" s="105">
        <f t="shared" si="587"/>
        <v>0</v>
      </c>
      <c r="R6254" s="38">
        <f t="shared" si="583"/>
        <v>0</v>
      </c>
      <c r="S6254" s="40" t="str">
        <f t="shared" si="586"/>
        <v/>
      </c>
    </row>
    <row r="6255" spans="1:19">
      <c r="A6255" s="33"/>
      <c r="B6255" s="34"/>
      <c r="C6255" s="33"/>
      <c r="D6255" s="33"/>
      <c r="E6255" s="33"/>
      <c r="F6255" s="42"/>
      <c r="G6255" s="42"/>
      <c r="I6255">
        <f t="shared" si="584"/>
        <v>0</v>
      </c>
      <c r="J6255">
        <f t="shared" si="585"/>
        <v>0</v>
      </c>
      <c r="L6255" s="107"/>
      <c r="M6255" s="110"/>
      <c r="N6255" s="109"/>
      <c r="P6255" s="38">
        <f t="shared" si="582"/>
        <v>0</v>
      </c>
      <c r="Q6255" s="105">
        <f t="shared" si="587"/>
        <v>0</v>
      </c>
      <c r="R6255" s="38">
        <f t="shared" si="583"/>
        <v>0</v>
      </c>
      <c r="S6255" s="40" t="str">
        <f t="shared" si="586"/>
        <v/>
      </c>
    </row>
    <row r="6256" spans="1:19">
      <c r="A6256" s="33"/>
      <c r="B6256" s="34"/>
      <c r="C6256" s="33"/>
      <c r="D6256" s="33"/>
      <c r="E6256" s="33"/>
      <c r="F6256" s="42"/>
      <c r="G6256" s="42"/>
      <c r="I6256">
        <f t="shared" si="584"/>
        <v>0</v>
      </c>
      <c r="J6256">
        <f t="shared" si="585"/>
        <v>0</v>
      </c>
      <c r="L6256" s="107"/>
      <c r="M6256" s="110"/>
      <c r="N6256" s="109"/>
      <c r="P6256" s="38">
        <f t="shared" si="582"/>
        <v>0</v>
      </c>
      <c r="Q6256" s="105">
        <f t="shared" si="587"/>
        <v>0</v>
      </c>
      <c r="R6256" s="38">
        <f t="shared" si="583"/>
        <v>0</v>
      </c>
      <c r="S6256" s="40" t="str">
        <f t="shared" si="586"/>
        <v/>
      </c>
    </row>
    <row r="6257" spans="1:19">
      <c r="A6257" s="33"/>
      <c r="B6257" s="34"/>
      <c r="C6257" s="33"/>
      <c r="D6257" s="33"/>
      <c r="E6257" s="33"/>
      <c r="F6257" s="42"/>
      <c r="G6257" s="42"/>
      <c r="I6257">
        <f t="shared" si="584"/>
        <v>0</v>
      </c>
      <c r="J6257">
        <f t="shared" si="585"/>
        <v>0</v>
      </c>
      <c r="L6257" s="107"/>
      <c r="M6257" s="110"/>
      <c r="N6257" s="109"/>
      <c r="P6257" s="38">
        <f t="shared" si="582"/>
        <v>0</v>
      </c>
      <c r="Q6257" s="105">
        <f t="shared" si="587"/>
        <v>0</v>
      </c>
      <c r="R6257" s="38">
        <f t="shared" si="583"/>
        <v>0</v>
      </c>
      <c r="S6257" s="40" t="str">
        <f t="shared" si="586"/>
        <v/>
      </c>
    </row>
    <row r="6258" spans="1:19">
      <c r="A6258" s="33"/>
      <c r="B6258" s="34"/>
      <c r="C6258" s="33"/>
      <c r="D6258" s="33"/>
      <c r="E6258" s="33"/>
      <c r="F6258" s="42"/>
      <c r="G6258" s="42"/>
      <c r="I6258">
        <f t="shared" si="584"/>
        <v>0</v>
      </c>
      <c r="J6258">
        <f t="shared" si="585"/>
        <v>0</v>
      </c>
      <c r="L6258" s="107"/>
      <c r="M6258" s="110"/>
      <c r="N6258" s="109"/>
      <c r="P6258" s="38">
        <f t="shared" si="582"/>
        <v>0</v>
      </c>
      <c r="Q6258" s="105">
        <f t="shared" si="587"/>
        <v>0</v>
      </c>
      <c r="R6258" s="38">
        <f t="shared" si="583"/>
        <v>0</v>
      </c>
      <c r="S6258" s="40" t="str">
        <f t="shared" si="586"/>
        <v/>
      </c>
    </row>
    <row r="6259" spans="1:19">
      <c r="A6259" s="33"/>
      <c r="B6259" s="34"/>
      <c r="C6259" s="33"/>
      <c r="D6259" s="33"/>
      <c r="E6259" s="33"/>
      <c r="F6259" s="42"/>
      <c r="G6259" s="42"/>
      <c r="I6259">
        <f t="shared" si="584"/>
        <v>0</v>
      </c>
      <c r="J6259">
        <f t="shared" si="585"/>
        <v>0</v>
      </c>
      <c r="L6259" s="107"/>
      <c r="M6259" s="110"/>
      <c r="N6259" s="109"/>
      <c r="P6259" s="38">
        <f t="shared" si="582"/>
        <v>0</v>
      </c>
      <c r="Q6259" s="105">
        <f t="shared" si="587"/>
        <v>0</v>
      </c>
      <c r="R6259" s="38">
        <f t="shared" si="583"/>
        <v>0</v>
      </c>
      <c r="S6259" s="40" t="str">
        <f t="shared" si="586"/>
        <v/>
      </c>
    </row>
    <row r="6260" spans="1:19">
      <c r="A6260" s="33"/>
      <c r="B6260" s="34"/>
      <c r="C6260" s="33"/>
      <c r="D6260" s="33"/>
      <c r="E6260" s="33"/>
      <c r="F6260" s="42"/>
      <c r="G6260" s="42"/>
      <c r="I6260">
        <f t="shared" si="584"/>
        <v>0</v>
      </c>
      <c r="J6260">
        <f t="shared" si="585"/>
        <v>0</v>
      </c>
      <c r="L6260" s="107"/>
      <c r="M6260" s="110"/>
      <c r="N6260" s="109"/>
      <c r="P6260" s="38">
        <f t="shared" si="582"/>
        <v>0</v>
      </c>
      <c r="Q6260" s="105">
        <f t="shared" si="587"/>
        <v>0</v>
      </c>
      <c r="R6260" s="38">
        <f t="shared" si="583"/>
        <v>0</v>
      </c>
      <c r="S6260" s="40" t="str">
        <f t="shared" si="586"/>
        <v/>
      </c>
    </row>
    <row r="6261" spans="1:19">
      <c r="A6261" s="33"/>
      <c r="B6261" s="34"/>
      <c r="C6261" s="33"/>
      <c r="D6261" s="33"/>
      <c r="E6261" s="33"/>
      <c r="F6261" s="42"/>
      <c r="G6261" s="42"/>
      <c r="I6261">
        <f t="shared" si="584"/>
        <v>0</v>
      </c>
      <c r="J6261">
        <f t="shared" si="585"/>
        <v>0</v>
      </c>
      <c r="L6261" s="107"/>
      <c r="M6261" s="110"/>
      <c r="N6261" s="109"/>
      <c r="P6261" s="38">
        <f t="shared" si="582"/>
        <v>0</v>
      </c>
      <c r="Q6261" s="105">
        <f t="shared" si="587"/>
        <v>0</v>
      </c>
      <c r="R6261" s="38">
        <f t="shared" si="583"/>
        <v>0</v>
      </c>
      <c r="S6261" s="40" t="str">
        <f t="shared" si="586"/>
        <v/>
      </c>
    </row>
    <row r="6262" spans="1:19">
      <c r="A6262" s="33"/>
      <c r="B6262" s="34"/>
      <c r="C6262" s="33"/>
      <c r="D6262" s="33"/>
      <c r="E6262" s="33"/>
      <c r="F6262" s="42"/>
      <c r="G6262" s="42"/>
      <c r="I6262">
        <f t="shared" si="584"/>
        <v>0</v>
      </c>
      <c r="J6262">
        <f t="shared" si="585"/>
        <v>0</v>
      </c>
      <c r="L6262" s="107"/>
      <c r="M6262" s="110"/>
      <c r="N6262" s="109"/>
      <c r="P6262" s="38">
        <f t="shared" si="582"/>
        <v>0</v>
      </c>
      <c r="Q6262" s="105">
        <f t="shared" si="587"/>
        <v>0</v>
      </c>
      <c r="R6262" s="38">
        <f t="shared" si="583"/>
        <v>0</v>
      </c>
      <c r="S6262" s="40" t="str">
        <f t="shared" si="586"/>
        <v/>
      </c>
    </row>
    <row r="6263" spans="1:19">
      <c r="A6263" s="33"/>
      <c r="B6263" s="34"/>
      <c r="C6263" s="33"/>
      <c r="D6263" s="33"/>
      <c r="E6263" s="33"/>
      <c r="F6263" s="42"/>
      <c r="G6263" s="42"/>
      <c r="I6263">
        <f t="shared" si="584"/>
        <v>0</v>
      </c>
      <c r="J6263">
        <f t="shared" si="585"/>
        <v>0</v>
      </c>
      <c r="L6263" s="107"/>
      <c r="M6263" s="110"/>
      <c r="N6263" s="109"/>
      <c r="P6263" s="38">
        <f t="shared" ref="P6263:P6326" si="588">I6263*L6263/1000</f>
        <v>0</v>
      </c>
      <c r="Q6263" s="105">
        <f t="shared" si="587"/>
        <v>0</v>
      </c>
      <c r="R6263" s="38">
        <f t="shared" ref="R6263:R6326" si="589">J6263*N6263/1000</f>
        <v>0</v>
      </c>
      <c r="S6263" s="40" t="str">
        <f t="shared" si="586"/>
        <v/>
      </c>
    </row>
    <row r="6264" spans="1:19">
      <c r="A6264" s="33"/>
      <c r="B6264" s="34"/>
      <c r="C6264" s="33"/>
      <c r="D6264" s="33"/>
      <c r="E6264" s="33"/>
      <c r="F6264" s="42"/>
      <c r="G6264" s="42"/>
      <c r="I6264">
        <f t="shared" ref="I6264:I6327" si="590">IF(OR(E6264="R",E6264="E"),D6264,IF(D6264&gt;=E6264,D6264-E6264,0))</f>
        <v>0</v>
      </c>
      <c r="J6264">
        <f t="shared" ref="J6264:J6327" si="591">IF(OR(E6264="R",E6264="E"),0,IF(E6264&gt;D6264,E6264-D6264,0))</f>
        <v>0</v>
      </c>
      <c r="L6264" s="107"/>
      <c r="M6264" s="110"/>
      <c r="N6264" s="109"/>
      <c r="P6264" s="38">
        <f t="shared" si="588"/>
        <v>0</v>
      </c>
      <c r="Q6264" s="105">
        <f t="shared" si="587"/>
        <v>0</v>
      </c>
      <c r="R6264" s="38">
        <f t="shared" si="589"/>
        <v>0</v>
      </c>
      <c r="S6264" s="40" t="str">
        <f t="shared" si="586"/>
        <v/>
      </c>
    </row>
    <row r="6265" spans="1:19">
      <c r="A6265" s="33"/>
      <c r="B6265" s="34"/>
      <c r="C6265" s="33"/>
      <c r="D6265" s="33"/>
      <c r="E6265" s="33"/>
      <c r="F6265" s="42"/>
      <c r="G6265" s="42"/>
      <c r="I6265">
        <f t="shared" si="590"/>
        <v>0</v>
      </c>
      <c r="J6265">
        <f t="shared" si="591"/>
        <v>0</v>
      </c>
      <c r="L6265" s="107"/>
      <c r="M6265" s="110"/>
      <c r="N6265" s="109"/>
      <c r="P6265" s="38">
        <f t="shared" si="588"/>
        <v>0</v>
      </c>
      <c r="Q6265" s="105">
        <f t="shared" si="587"/>
        <v>0</v>
      </c>
      <c r="R6265" s="38">
        <f t="shared" si="589"/>
        <v>0</v>
      </c>
      <c r="S6265" s="40" t="str">
        <f t="shared" si="586"/>
        <v/>
      </c>
    </row>
    <row r="6266" spans="1:19">
      <c r="A6266" s="33"/>
      <c r="B6266" s="34"/>
      <c r="C6266" s="33"/>
      <c r="D6266" s="33"/>
      <c r="E6266" s="33"/>
      <c r="F6266" s="42"/>
      <c r="G6266" s="42"/>
      <c r="I6266">
        <f t="shared" si="590"/>
        <v>0</v>
      </c>
      <c r="J6266">
        <f t="shared" si="591"/>
        <v>0</v>
      </c>
      <c r="L6266" s="107"/>
      <c r="M6266" s="110"/>
      <c r="N6266" s="109"/>
      <c r="P6266" s="38">
        <f t="shared" si="588"/>
        <v>0</v>
      </c>
      <c r="Q6266" s="105">
        <f t="shared" si="587"/>
        <v>0</v>
      </c>
      <c r="R6266" s="38">
        <f t="shared" si="589"/>
        <v>0</v>
      </c>
      <c r="S6266" s="40" t="str">
        <f t="shared" si="586"/>
        <v/>
      </c>
    </row>
    <row r="6267" spans="1:19">
      <c r="A6267" s="33"/>
      <c r="B6267" s="34"/>
      <c r="C6267" s="33"/>
      <c r="D6267" s="33"/>
      <c r="E6267" s="33"/>
      <c r="F6267" s="42"/>
      <c r="G6267" s="42"/>
      <c r="I6267">
        <f t="shared" si="590"/>
        <v>0</v>
      </c>
      <c r="J6267">
        <f t="shared" si="591"/>
        <v>0</v>
      </c>
      <c r="L6267" s="107"/>
      <c r="M6267" s="110"/>
      <c r="N6267" s="109"/>
      <c r="P6267" s="38">
        <f t="shared" si="588"/>
        <v>0</v>
      </c>
      <c r="Q6267" s="105">
        <f t="shared" si="587"/>
        <v>0</v>
      </c>
      <c r="R6267" s="38">
        <f t="shared" si="589"/>
        <v>0</v>
      </c>
      <c r="S6267" s="40" t="str">
        <f t="shared" si="586"/>
        <v/>
      </c>
    </row>
    <row r="6268" spans="1:19">
      <c r="A6268" s="33"/>
      <c r="B6268" s="34"/>
      <c r="C6268" s="33"/>
      <c r="D6268" s="33"/>
      <c r="E6268" s="33"/>
      <c r="F6268" s="42"/>
      <c r="G6268" s="42"/>
      <c r="I6268">
        <f t="shared" si="590"/>
        <v>0</v>
      </c>
      <c r="J6268">
        <f t="shared" si="591"/>
        <v>0</v>
      </c>
      <c r="L6268" s="107"/>
      <c r="M6268" s="110"/>
      <c r="N6268" s="109"/>
      <c r="P6268" s="38">
        <f t="shared" si="588"/>
        <v>0</v>
      </c>
      <c r="Q6268" s="105">
        <f t="shared" si="587"/>
        <v>0</v>
      </c>
      <c r="R6268" s="38">
        <f t="shared" si="589"/>
        <v>0</v>
      </c>
      <c r="S6268" s="40" t="str">
        <f t="shared" si="586"/>
        <v/>
      </c>
    </row>
    <row r="6269" spans="1:19">
      <c r="A6269" s="33"/>
      <c r="B6269" s="34"/>
      <c r="C6269" s="33"/>
      <c r="D6269" s="33"/>
      <c r="E6269" s="33"/>
      <c r="F6269" s="42"/>
      <c r="G6269" s="42"/>
      <c r="I6269">
        <f t="shared" si="590"/>
        <v>0</v>
      </c>
      <c r="J6269">
        <f t="shared" si="591"/>
        <v>0</v>
      </c>
      <c r="L6269" s="107"/>
      <c r="M6269" s="110"/>
      <c r="N6269" s="109"/>
      <c r="P6269" s="38">
        <f t="shared" si="588"/>
        <v>0</v>
      </c>
      <c r="Q6269" s="105">
        <f t="shared" si="587"/>
        <v>0</v>
      </c>
      <c r="R6269" s="38">
        <f t="shared" si="589"/>
        <v>0</v>
      </c>
      <c r="S6269" s="40" t="str">
        <f t="shared" si="586"/>
        <v/>
      </c>
    </row>
    <row r="6270" spans="1:19">
      <c r="A6270" s="33"/>
      <c r="B6270" s="34"/>
      <c r="C6270" s="33"/>
      <c r="D6270" s="33"/>
      <c r="E6270" s="33"/>
      <c r="F6270" s="42"/>
      <c r="G6270" s="42"/>
      <c r="I6270">
        <f t="shared" si="590"/>
        <v>0</v>
      </c>
      <c r="J6270">
        <f t="shared" si="591"/>
        <v>0</v>
      </c>
      <c r="L6270" s="107"/>
      <c r="M6270" s="110"/>
      <c r="N6270" s="109"/>
      <c r="P6270" s="38">
        <f t="shared" si="588"/>
        <v>0</v>
      </c>
      <c r="Q6270" s="105">
        <f t="shared" si="587"/>
        <v>0</v>
      </c>
      <c r="R6270" s="38">
        <f t="shared" si="589"/>
        <v>0</v>
      </c>
      <c r="S6270" s="40" t="str">
        <f t="shared" si="586"/>
        <v/>
      </c>
    </row>
    <row r="6271" spans="1:19">
      <c r="A6271" s="33"/>
      <c r="B6271" s="34"/>
      <c r="C6271" s="33"/>
      <c r="D6271" s="33"/>
      <c r="E6271" s="33"/>
      <c r="F6271" s="42"/>
      <c r="G6271" s="42"/>
      <c r="I6271">
        <f t="shared" si="590"/>
        <v>0</v>
      </c>
      <c r="J6271">
        <f t="shared" si="591"/>
        <v>0</v>
      </c>
      <c r="L6271" s="107"/>
      <c r="M6271" s="110"/>
      <c r="N6271" s="109"/>
      <c r="P6271" s="38">
        <f t="shared" si="588"/>
        <v>0</v>
      </c>
      <c r="Q6271" s="105">
        <f t="shared" si="587"/>
        <v>0</v>
      </c>
      <c r="R6271" s="38">
        <f t="shared" si="589"/>
        <v>0</v>
      </c>
      <c r="S6271" s="40" t="str">
        <f t="shared" si="586"/>
        <v/>
      </c>
    </row>
    <row r="6272" spans="1:19">
      <c r="A6272" s="33"/>
      <c r="B6272" s="34"/>
      <c r="C6272" s="33"/>
      <c r="D6272" s="33"/>
      <c r="E6272" s="33"/>
      <c r="F6272" s="42"/>
      <c r="G6272" s="42"/>
      <c r="I6272">
        <f t="shared" si="590"/>
        <v>0</v>
      </c>
      <c r="J6272">
        <f t="shared" si="591"/>
        <v>0</v>
      </c>
      <c r="L6272" s="107"/>
      <c r="M6272" s="110"/>
      <c r="N6272" s="109"/>
      <c r="P6272" s="38">
        <f t="shared" si="588"/>
        <v>0</v>
      </c>
      <c r="Q6272" s="105">
        <f t="shared" si="587"/>
        <v>0</v>
      </c>
      <c r="R6272" s="38">
        <f t="shared" si="589"/>
        <v>0</v>
      </c>
      <c r="S6272" s="40" t="str">
        <f t="shared" si="586"/>
        <v/>
      </c>
    </row>
    <row r="6273" spans="1:19">
      <c r="A6273" s="33"/>
      <c r="B6273" s="34"/>
      <c r="C6273" s="33"/>
      <c r="D6273" s="33"/>
      <c r="E6273" s="33"/>
      <c r="F6273" s="42"/>
      <c r="G6273" s="42"/>
      <c r="I6273">
        <f t="shared" si="590"/>
        <v>0</v>
      </c>
      <c r="J6273">
        <f t="shared" si="591"/>
        <v>0</v>
      </c>
      <c r="L6273" s="107"/>
      <c r="M6273" s="110"/>
      <c r="N6273" s="109"/>
      <c r="P6273" s="38">
        <f t="shared" si="588"/>
        <v>0</v>
      </c>
      <c r="Q6273" s="105">
        <f t="shared" si="587"/>
        <v>0</v>
      </c>
      <c r="R6273" s="38">
        <f t="shared" si="589"/>
        <v>0</v>
      </c>
      <c r="S6273" s="40" t="str">
        <f t="shared" si="586"/>
        <v/>
      </c>
    </row>
    <row r="6274" spans="1:19">
      <c r="A6274" s="33"/>
      <c r="B6274" s="34"/>
      <c r="C6274" s="33"/>
      <c r="D6274" s="33"/>
      <c r="E6274" s="33"/>
      <c r="F6274" s="42"/>
      <c r="G6274" s="42"/>
      <c r="I6274">
        <f t="shared" si="590"/>
        <v>0</v>
      </c>
      <c r="J6274">
        <f t="shared" si="591"/>
        <v>0</v>
      </c>
      <c r="L6274" s="107"/>
      <c r="M6274" s="110"/>
      <c r="N6274" s="109"/>
      <c r="P6274" s="38">
        <f t="shared" si="588"/>
        <v>0</v>
      </c>
      <c r="Q6274" s="105">
        <f t="shared" si="587"/>
        <v>0</v>
      </c>
      <c r="R6274" s="38">
        <f t="shared" si="589"/>
        <v>0</v>
      </c>
      <c r="S6274" s="40" t="str">
        <f t="shared" si="586"/>
        <v/>
      </c>
    </row>
    <row r="6275" spans="1:19">
      <c r="A6275" s="33"/>
      <c r="B6275" s="34"/>
      <c r="C6275" s="33"/>
      <c r="D6275" s="33"/>
      <c r="E6275" s="33"/>
      <c r="F6275" s="42"/>
      <c r="G6275" s="42"/>
      <c r="I6275">
        <f t="shared" si="590"/>
        <v>0</v>
      </c>
      <c r="J6275">
        <f t="shared" si="591"/>
        <v>0</v>
      </c>
      <c r="L6275" s="107"/>
      <c r="M6275" s="110"/>
      <c r="N6275" s="109"/>
      <c r="P6275" s="38">
        <f t="shared" si="588"/>
        <v>0</v>
      </c>
      <c r="Q6275" s="105">
        <f t="shared" si="587"/>
        <v>0</v>
      </c>
      <c r="R6275" s="38">
        <f t="shared" si="589"/>
        <v>0</v>
      </c>
      <c r="S6275" s="40" t="str">
        <f t="shared" si="586"/>
        <v/>
      </c>
    </row>
    <row r="6276" spans="1:19">
      <c r="A6276" s="33"/>
      <c r="B6276" s="34"/>
      <c r="C6276" s="33"/>
      <c r="D6276" s="33"/>
      <c r="E6276" s="33"/>
      <c r="F6276" s="42"/>
      <c r="G6276" s="42"/>
      <c r="I6276">
        <f t="shared" si="590"/>
        <v>0</v>
      </c>
      <c r="J6276">
        <f t="shared" si="591"/>
        <v>0</v>
      </c>
      <c r="L6276" s="107"/>
      <c r="M6276" s="110"/>
      <c r="N6276" s="109"/>
      <c r="P6276" s="38">
        <f t="shared" si="588"/>
        <v>0</v>
      </c>
      <c r="Q6276" s="105">
        <f t="shared" si="587"/>
        <v>0</v>
      </c>
      <c r="R6276" s="38">
        <f t="shared" si="589"/>
        <v>0</v>
      </c>
      <c r="S6276" s="40" t="str">
        <f t="shared" si="586"/>
        <v/>
      </c>
    </row>
    <row r="6277" spans="1:19">
      <c r="A6277" s="33"/>
      <c r="B6277" s="34"/>
      <c r="C6277" s="33"/>
      <c r="D6277" s="33"/>
      <c r="E6277" s="33"/>
      <c r="F6277" s="42"/>
      <c r="G6277" s="42"/>
      <c r="I6277">
        <f t="shared" si="590"/>
        <v>0</v>
      </c>
      <c r="J6277">
        <f t="shared" si="591"/>
        <v>0</v>
      </c>
      <c r="L6277" s="107"/>
      <c r="M6277" s="110"/>
      <c r="N6277" s="109"/>
      <c r="P6277" s="38">
        <f t="shared" si="588"/>
        <v>0</v>
      </c>
      <c r="Q6277" s="105">
        <f t="shared" si="587"/>
        <v>0</v>
      </c>
      <c r="R6277" s="38">
        <f t="shared" si="589"/>
        <v>0</v>
      </c>
      <c r="S6277" s="40" t="str">
        <f t="shared" si="586"/>
        <v/>
      </c>
    </row>
    <row r="6278" spans="1:19">
      <c r="A6278" s="33"/>
      <c r="B6278" s="34"/>
      <c r="C6278" s="33"/>
      <c r="D6278" s="33"/>
      <c r="E6278" s="33"/>
      <c r="F6278" s="42"/>
      <c r="G6278" s="42"/>
      <c r="I6278">
        <f t="shared" si="590"/>
        <v>0</v>
      </c>
      <c r="J6278">
        <f t="shared" si="591"/>
        <v>0</v>
      </c>
      <c r="L6278" s="107"/>
      <c r="M6278" s="110"/>
      <c r="N6278" s="109"/>
      <c r="P6278" s="38">
        <f t="shared" si="588"/>
        <v>0</v>
      </c>
      <c r="Q6278" s="105">
        <f t="shared" si="587"/>
        <v>0</v>
      </c>
      <c r="R6278" s="38">
        <f t="shared" si="589"/>
        <v>0</v>
      </c>
      <c r="S6278" s="40" t="str">
        <f t="shared" si="586"/>
        <v/>
      </c>
    </row>
    <row r="6279" spans="1:19">
      <c r="A6279" s="33"/>
      <c r="B6279" s="34"/>
      <c r="C6279" s="33"/>
      <c r="D6279" s="33"/>
      <c r="E6279" s="33"/>
      <c r="F6279" s="42"/>
      <c r="G6279" s="42"/>
      <c r="I6279">
        <f t="shared" si="590"/>
        <v>0</v>
      </c>
      <c r="J6279">
        <f t="shared" si="591"/>
        <v>0</v>
      </c>
      <c r="L6279" s="107"/>
      <c r="M6279" s="110"/>
      <c r="N6279" s="109"/>
      <c r="P6279" s="38">
        <f t="shared" si="588"/>
        <v>0</v>
      </c>
      <c r="Q6279" s="105">
        <f t="shared" si="587"/>
        <v>0</v>
      </c>
      <c r="R6279" s="38">
        <f t="shared" si="589"/>
        <v>0</v>
      </c>
      <c r="S6279" s="40" t="str">
        <f t="shared" ref="S6279:S6342" si="592">IF(C6279=1,SUM(R6279:R6302)-SUM(P6279:P6302),"")</f>
        <v/>
      </c>
    </row>
    <row r="6280" spans="1:19">
      <c r="A6280" s="33"/>
      <c r="B6280" s="34"/>
      <c r="C6280" s="33"/>
      <c r="D6280" s="33"/>
      <c r="E6280" s="33"/>
      <c r="F6280" s="42"/>
      <c r="G6280" s="42"/>
      <c r="I6280">
        <f t="shared" si="590"/>
        <v>0</v>
      </c>
      <c r="J6280">
        <f t="shared" si="591"/>
        <v>0</v>
      </c>
      <c r="L6280" s="107"/>
      <c r="M6280" s="110"/>
      <c r="N6280" s="109"/>
      <c r="P6280" s="38">
        <f t="shared" si="588"/>
        <v>0</v>
      </c>
      <c r="Q6280" s="105">
        <f t="shared" ref="Q6280:Q6343" si="593">I6280*M6280/1000</f>
        <v>0</v>
      </c>
      <c r="R6280" s="38">
        <f t="shared" si="589"/>
        <v>0</v>
      </c>
      <c r="S6280" s="40" t="str">
        <f t="shared" si="592"/>
        <v/>
      </c>
    </row>
    <row r="6281" spans="1:19">
      <c r="A6281" s="33"/>
      <c r="B6281" s="34"/>
      <c r="C6281" s="33"/>
      <c r="D6281" s="33"/>
      <c r="E6281" s="33"/>
      <c r="F6281" s="42"/>
      <c r="G6281" s="42"/>
      <c r="I6281">
        <f t="shared" si="590"/>
        <v>0</v>
      </c>
      <c r="J6281">
        <f t="shared" si="591"/>
        <v>0</v>
      </c>
      <c r="L6281" s="107"/>
      <c r="M6281" s="110"/>
      <c r="N6281" s="109"/>
      <c r="P6281" s="38">
        <f t="shared" si="588"/>
        <v>0</v>
      </c>
      <c r="Q6281" s="105">
        <f t="shared" si="593"/>
        <v>0</v>
      </c>
      <c r="R6281" s="38">
        <f t="shared" si="589"/>
        <v>0</v>
      </c>
      <c r="S6281" s="40" t="str">
        <f t="shared" si="592"/>
        <v/>
      </c>
    </row>
    <row r="6282" spans="1:19">
      <c r="A6282" s="33"/>
      <c r="B6282" s="34"/>
      <c r="C6282" s="33"/>
      <c r="D6282" s="33"/>
      <c r="E6282" s="33"/>
      <c r="F6282" s="42"/>
      <c r="G6282" s="42"/>
      <c r="I6282">
        <f t="shared" si="590"/>
        <v>0</v>
      </c>
      <c r="J6282">
        <f t="shared" si="591"/>
        <v>0</v>
      </c>
      <c r="L6282" s="107"/>
      <c r="M6282" s="110"/>
      <c r="N6282" s="109"/>
      <c r="P6282" s="38">
        <f t="shared" si="588"/>
        <v>0</v>
      </c>
      <c r="Q6282" s="105">
        <f t="shared" si="593"/>
        <v>0</v>
      </c>
      <c r="R6282" s="38">
        <f t="shared" si="589"/>
        <v>0</v>
      </c>
      <c r="S6282" s="40" t="str">
        <f t="shared" si="592"/>
        <v/>
      </c>
    </row>
    <row r="6283" spans="1:19">
      <c r="A6283" s="33"/>
      <c r="B6283" s="34"/>
      <c r="C6283" s="33"/>
      <c r="D6283" s="33"/>
      <c r="E6283" s="33"/>
      <c r="F6283" s="42"/>
      <c r="G6283" s="42"/>
      <c r="I6283">
        <f t="shared" si="590"/>
        <v>0</v>
      </c>
      <c r="J6283">
        <f t="shared" si="591"/>
        <v>0</v>
      </c>
      <c r="L6283" s="107"/>
      <c r="M6283" s="110"/>
      <c r="N6283" s="109"/>
      <c r="P6283" s="38">
        <f t="shared" si="588"/>
        <v>0</v>
      </c>
      <c r="Q6283" s="105">
        <f t="shared" si="593"/>
        <v>0</v>
      </c>
      <c r="R6283" s="38">
        <f t="shared" si="589"/>
        <v>0</v>
      </c>
      <c r="S6283" s="40" t="str">
        <f t="shared" si="592"/>
        <v/>
      </c>
    </row>
    <row r="6284" spans="1:19">
      <c r="A6284" s="33"/>
      <c r="B6284" s="34"/>
      <c r="C6284" s="33"/>
      <c r="D6284" s="33"/>
      <c r="E6284" s="33"/>
      <c r="F6284" s="42"/>
      <c r="G6284" s="42"/>
      <c r="I6284">
        <f t="shared" si="590"/>
        <v>0</v>
      </c>
      <c r="J6284">
        <f t="shared" si="591"/>
        <v>0</v>
      </c>
      <c r="L6284" s="107"/>
      <c r="M6284" s="110"/>
      <c r="N6284" s="109"/>
      <c r="P6284" s="38">
        <f t="shared" si="588"/>
        <v>0</v>
      </c>
      <c r="Q6284" s="105">
        <f t="shared" si="593"/>
        <v>0</v>
      </c>
      <c r="R6284" s="38">
        <f t="shared" si="589"/>
        <v>0</v>
      </c>
      <c r="S6284" s="40" t="str">
        <f t="shared" si="592"/>
        <v/>
      </c>
    </row>
    <row r="6285" spans="1:19">
      <c r="A6285" s="33"/>
      <c r="B6285" s="34"/>
      <c r="C6285" s="33"/>
      <c r="D6285" s="33"/>
      <c r="E6285" s="33"/>
      <c r="F6285" s="42"/>
      <c r="G6285" s="42"/>
      <c r="I6285">
        <f t="shared" si="590"/>
        <v>0</v>
      </c>
      <c r="J6285">
        <f t="shared" si="591"/>
        <v>0</v>
      </c>
      <c r="L6285" s="107"/>
      <c r="M6285" s="110"/>
      <c r="N6285" s="109"/>
      <c r="P6285" s="38">
        <f t="shared" si="588"/>
        <v>0</v>
      </c>
      <c r="Q6285" s="105">
        <f t="shared" si="593"/>
        <v>0</v>
      </c>
      <c r="R6285" s="38">
        <f t="shared" si="589"/>
        <v>0</v>
      </c>
      <c r="S6285" s="40" t="str">
        <f t="shared" si="592"/>
        <v/>
      </c>
    </row>
    <row r="6286" spans="1:19">
      <c r="A6286" s="33"/>
      <c r="B6286" s="34"/>
      <c r="C6286" s="33"/>
      <c r="D6286" s="33"/>
      <c r="E6286" s="33"/>
      <c r="F6286" s="42"/>
      <c r="G6286" s="42"/>
      <c r="I6286">
        <f t="shared" si="590"/>
        <v>0</v>
      </c>
      <c r="J6286">
        <f t="shared" si="591"/>
        <v>0</v>
      </c>
      <c r="L6286" s="107"/>
      <c r="M6286" s="110"/>
      <c r="N6286" s="109"/>
      <c r="P6286" s="38">
        <f t="shared" si="588"/>
        <v>0</v>
      </c>
      <c r="Q6286" s="105">
        <f t="shared" si="593"/>
        <v>0</v>
      </c>
      <c r="R6286" s="38">
        <f t="shared" si="589"/>
        <v>0</v>
      </c>
      <c r="S6286" s="40" t="str">
        <f t="shared" si="592"/>
        <v/>
      </c>
    </row>
    <row r="6287" spans="1:19">
      <c r="A6287" s="33"/>
      <c r="B6287" s="34"/>
      <c r="C6287" s="33"/>
      <c r="D6287" s="33"/>
      <c r="E6287" s="33"/>
      <c r="F6287" s="42"/>
      <c r="G6287" s="42"/>
      <c r="I6287">
        <f t="shared" si="590"/>
        <v>0</v>
      </c>
      <c r="J6287">
        <f t="shared" si="591"/>
        <v>0</v>
      </c>
      <c r="L6287" s="107"/>
      <c r="M6287" s="110"/>
      <c r="N6287" s="109"/>
      <c r="P6287" s="38">
        <f t="shared" si="588"/>
        <v>0</v>
      </c>
      <c r="Q6287" s="105">
        <f t="shared" si="593"/>
        <v>0</v>
      </c>
      <c r="R6287" s="38">
        <f t="shared" si="589"/>
        <v>0</v>
      </c>
      <c r="S6287" s="40" t="str">
        <f t="shared" si="592"/>
        <v/>
      </c>
    </row>
    <row r="6288" spans="1:19">
      <c r="A6288" s="33"/>
      <c r="B6288" s="34"/>
      <c r="C6288" s="33"/>
      <c r="D6288" s="33"/>
      <c r="E6288" s="33"/>
      <c r="F6288" s="42"/>
      <c r="G6288" s="42"/>
      <c r="I6288">
        <f t="shared" si="590"/>
        <v>0</v>
      </c>
      <c r="J6288">
        <f t="shared" si="591"/>
        <v>0</v>
      </c>
      <c r="L6288" s="107"/>
      <c r="M6288" s="110"/>
      <c r="N6288" s="109"/>
      <c r="P6288" s="38">
        <f t="shared" si="588"/>
        <v>0</v>
      </c>
      <c r="Q6288" s="105">
        <f t="shared" si="593"/>
        <v>0</v>
      </c>
      <c r="R6288" s="38">
        <f t="shared" si="589"/>
        <v>0</v>
      </c>
      <c r="S6288" s="40" t="str">
        <f t="shared" si="592"/>
        <v/>
      </c>
    </row>
    <row r="6289" spans="1:19">
      <c r="A6289" s="33"/>
      <c r="B6289" s="34"/>
      <c r="C6289" s="33"/>
      <c r="D6289" s="33"/>
      <c r="E6289" s="33"/>
      <c r="F6289" s="42"/>
      <c r="G6289" s="42"/>
      <c r="I6289">
        <f t="shared" si="590"/>
        <v>0</v>
      </c>
      <c r="J6289">
        <f t="shared" si="591"/>
        <v>0</v>
      </c>
      <c r="L6289" s="107"/>
      <c r="M6289" s="110"/>
      <c r="N6289" s="109"/>
      <c r="P6289" s="38">
        <f t="shared" si="588"/>
        <v>0</v>
      </c>
      <c r="Q6289" s="105">
        <f t="shared" si="593"/>
        <v>0</v>
      </c>
      <c r="R6289" s="38">
        <f t="shared" si="589"/>
        <v>0</v>
      </c>
      <c r="S6289" s="40" t="str">
        <f t="shared" si="592"/>
        <v/>
      </c>
    </row>
    <row r="6290" spans="1:19">
      <c r="A6290" s="33"/>
      <c r="B6290" s="34"/>
      <c r="C6290" s="33"/>
      <c r="D6290" s="33"/>
      <c r="E6290" s="33"/>
      <c r="F6290" s="42"/>
      <c r="G6290" s="42"/>
      <c r="I6290">
        <f t="shared" si="590"/>
        <v>0</v>
      </c>
      <c r="J6290">
        <f t="shared" si="591"/>
        <v>0</v>
      </c>
      <c r="L6290" s="107"/>
      <c r="M6290" s="110"/>
      <c r="N6290" s="109"/>
      <c r="P6290" s="38">
        <f t="shared" si="588"/>
        <v>0</v>
      </c>
      <c r="Q6290" s="105">
        <f t="shared" si="593"/>
        <v>0</v>
      </c>
      <c r="R6290" s="38">
        <f t="shared" si="589"/>
        <v>0</v>
      </c>
      <c r="S6290" s="40" t="str">
        <f t="shared" si="592"/>
        <v/>
      </c>
    </row>
    <row r="6291" spans="1:19">
      <c r="A6291" s="33"/>
      <c r="B6291" s="34"/>
      <c r="C6291" s="33"/>
      <c r="D6291" s="33"/>
      <c r="E6291" s="33"/>
      <c r="F6291" s="42"/>
      <c r="G6291" s="42"/>
      <c r="I6291">
        <f t="shared" si="590"/>
        <v>0</v>
      </c>
      <c r="J6291">
        <f t="shared" si="591"/>
        <v>0</v>
      </c>
      <c r="L6291" s="107"/>
      <c r="M6291" s="110"/>
      <c r="N6291" s="109"/>
      <c r="P6291" s="38">
        <f t="shared" si="588"/>
        <v>0</v>
      </c>
      <c r="Q6291" s="105">
        <f t="shared" si="593"/>
        <v>0</v>
      </c>
      <c r="R6291" s="38">
        <f t="shared" si="589"/>
        <v>0</v>
      </c>
      <c r="S6291" s="40" t="str">
        <f t="shared" si="592"/>
        <v/>
      </c>
    </row>
    <row r="6292" spans="1:19">
      <c r="A6292" s="33"/>
      <c r="B6292" s="34"/>
      <c r="C6292" s="33"/>
      <c r="D6292" s="33"/>
      <c r="E6292" s="33"/>
      <c r="F6292" s="42"/>
      <c r="G6292" s="42"/>
      <c r="I6292">
        <f t="shared" si="590"/>
        <v>0</v>
      </c>
      <c r="J6292">
        <f t="shared" si="591"/>
        <v>0</v>
      </c>
      <c r="L6292" s="107"/>
      <c r="M6292" s="110"/>
      <c r="N6292" s="109"/>
      <c r="P6292" s="38">
        <f t="shared" si="588"/>
        <v>0</v>
      </c>
      <c r="Q6292" s="105">
        <f t="shared" si="593"/>
        <v>0</v>
      </c>
      <c r="R6292" s="38">
        <f t="shared" si="589"/>
        <v>0</v>
      </c>
      <c r="S6292" s="40" t="str">
        <f t="shared" si="592"/>
        <v/>
      </c>
    </row>
    <row r="6293" spans="1:19">
      <c r="A6293" s="33"/>
      <c r="B6293" s="34"/>
      <c r="C6293" s="33"/>
      <c r="D6293" s="33"/>
      <c r="E6293" s="33"/>
      <c r="F6293" s="42"/>
      <c r="G6293" s="42"/>
      <c r="I6293">
        <f t="shared" si="590"/>
        <v>0</v>
      </c>
      <c r="J6293">
        <f t="shared" si="591"/>
        <v>0</v>
      </c>
      <c r="L6293" s="107"/>
      <c r="M6293" s="110"/>
      <c r="N6293" s="109"/>
      <c r="P6293" s="38">
        <f t="shared" si="588"/>
        <v>0</v>
      </c>
      <c r="Q6293" s="105">
        <f t="shared" si="593"/>
        <v>0</v>
      </c>
      <c r="R6293" s="38">
        <f t="shared" si="589"/>
        <v>0</v>
      </c>
      <c r="S6293" s="40" t="str">
        <f t="shared" si="592"/>
        <v/>
      </c>
    </row>
    <row r="6294" spans="1:19">
      <c r="A6294" s="33"/>
      <c r="B6294" s="34"/>
      <c r="C6294" s="33"/>
      <c r="D6294" s="33"/>
      <c r="E6294" s="33"/>
      <c r="F6294" s="42"/>
      <c r="G6294" s="42"/>
      <c r="I6294">
        <f t="shared" si="590"/>
        <v>0</v>
      </c>
      <c r="J6294">
        <f t="shared" si="591"/>
        <v>0</v>
      </c>
      <c r="L6294" s="107"/>
      <c r="M6294" s="110"/>
      <c r="N6294" s="109"/>
      <c r="P6294" s="38">
        <f t="shared" si="588"/>
        <v>0</v>
      </c>
      <c r="Q6294" s="105">
        <f t="shared" si="593"/>
        <v>0</v>
      </c>
      <c r="R6294" s="38">
        <f t="shared" si="589"/>
        <v>0</v>
      </c>
      <c r="S6294" s="40" t="str">
        <f t="shared" si="592"/>
        <v/>
      </c>
    </row>
    <row r="6295" spans="1:19">
      <c r="A6295" s="33"/>
      <c r="B6295" s="34"/>
      <c r="C6295" s="33"/>
      <c r="D6295" s="33"/>
      <c r="E6295" s="33"/>
      <c r="F6295" s="42"/>
      <c r="G6295" s="42"/>
      <c r="I6295">
        <f t="shared" si="590"/>
        <v>0</v>
      </c>
      <c r="J6295">
        <f t="shared" si="591"/>
        <v>0</v>
      </c>
      <c r="L6295" s="107"/>
      <c r="M6295" s="110"/>
      <c r="N6295" s="109"/>
      <c r="P6295" s="38">
        <f t="shared" si="588"/>
        <v>0</v>
      </c>
      <c r="Q6295" s="105">
        <f t="shared" si="593"/>
        <v>0</v>
      </c>
      <c r="R6295" s="38">
        <f t="shared" si="589"/>
        <v>0</v>
      </c>
      <c r="S6295" s="40" t="str">
        <f t="shared" si="592"/>
        <v/>
      </c>
    </row>
    <row r="6296" spans="1:19">
      <c r="A6296" s="33"/>
      <c r="B6296" s="34"/>
      <c r="C6296" s="33"/>
      <c r="D6296" s="33"/>
      <c r="E6296" s="33"/>
      <c r="F6296" s="42"/>
      <c r="G6296" s="42"/>
      <c r="I6296">
        <f t="shared" si="590"/>
        <v>0</v>
      </c>
      <c r="J6296">
        <f t="shared" si="591"/>
        <v>0</v>
      </c>
      <c r="L6296" s="107"/>
      <c r="M6296" s="110"/>
      <c r="N6296" s="109"/>
      <c r="P6296" s="38">
        <f t="shared" si="588"/>
        <v>0</v>
      </c>
      <c r="Q6296" s="105">
        <f t="shared" si="593"/>
        <v>0</v>
      </c>
      <c r="R6296" s="38">
        <f t="shared" si="589"/>
        <v>0</v>
      </c>
      <c r="S6296" s="40" t="str">
        <f t="shared" si="592"/>
        <v/>
      </c>
    </row>
    <row r="6297" spans="1:19">
      <c r="A6297" s="33"/>
      <c r="B6297" s="34"/>
      <c r="C6297" s="33"/>
      <c r="D6297" s="33"/>
      <c r="E6297" s="33"/>
      <c r="F6297" s="42"/>
      <c r="G6297" s="42"/>
      <c r="I6297">
        <f t="shared" si="590"/>
        <v>0</v>
      </c>
      <c r="J6297">
        <f t="shared" si="591"/>
        <v>0</v>
      </c>
      <c r="L6297" s="107"/>
      <c r="M6297" s="110"/>
      <c r="N6297" s="109"/>
      <c r="P6297" s="38">
        <f t="shared" si="588"/>
        <v>0</v>
      </c>
      <c r="Q6297" s="105">
        <f t="shared" si="593"/>
        <v>0</v>
      </c>
      <c r="R6297" s="38">
        <f t="shared" si="589"/>
        <v>0</v>
      </c>
      <c r="S6297" s="40" t="str">
        <f t="shared" si="592"/>
        <v/>
      </c>
    </row>
    <row r="6298" spans="1:19">
      <c r="A6298" s="33"/>
      <c r="B6298" s="34"/>
      <c r="C6298" s="33"/>
      <c r="D6298" s="33"/>
      <c r="E6298" s="33"/>
      <c r="F6298" s="42"/>
      <c r="G6298" s="42"/>
      <c r="I6298">
        <f t="shared" si="590"/>
        <v>0</v>
      </c>
      <c r="J6298">
        <f t="shared" si="591"/>
        <v>0</v>
      </c>
      <c r="L6298" s="107"/>
      <c r="M6298" s="110"/>
      <c r="N6298" s="109"/>
      <c r="P6298" s="38">
        <f t="shared" si="588"/>
        <v>0</v>
      </c>
      <c r="Q6298" s="105">
        <f t="shared" si="593"/>
        <v>0</v>
      </c>
      <c r="R6298" s="38">
        <f t="shared" si="589"/>
        <v>0</v>
      </c>
      <c r="S6298" s="40" t="str">
        <f t="shared" si="592"/>
        <v/>
      </c>
    </row>
    <row r="6299" spans="1:19">
      <c r="A6299" s="33"/>
      <c r="B6299" s="34"/>
      <c r="C6299" s="33"/>
      <c r="D6299" s="33"/>
      <c r="E6299" s="33"/>
      <c r="F6299" s="42"/>
      <c r="G6299" s="42"/>
      <c r="I6299">
        <f t="shared" si="590"/>
        <v>0</v>
      </c>
      <c r="J6299">
        <f t="shared" si="591"/>
        <v>0</v>
      </c>
      <c r="L6299" s="107"/>
      <c r="M6299" s="110"/>
      <c r="N6299" s="109"/>
      <c r="P6299" s="38">
        <f t="shared" si="588"/>
        <v>0</v>
      </c>
      <c r="Q6299" s="105">
        <f t="shared" si="593"/>
        <v>0</v>
      </c>
      <c r="R6299" s="38">
        <f t="shared" si="589"/>
        <v>0</v>
      </c>
      <c r="S6299" s="40" t="str">
        <f t="shared" si="592"/>
        <v/>
      </c>
    </row>
    <row r="6300" spans="1:19">
      <c r="A6300" s="33"/>
      <c r="B6300" s="34"/>
      <c r="C6300" s="33"/>
      <c r="D6300" s="33"/>
      <c r="E6300" s="33"/>
      <c r="F6300" s="42"/>
      <c r="G6300" s="42"/>
      <c r="I6300">
        <f t="shared" si="590"/>
        <v>0</v>
      </c>
      <c r="J6300">
        <f t="shared" si="591"/>
        <v>0</v>
      </c>
      <c r="L6300" s="107"/>
      <c r="M6300" s="110"/>
      <c r="N6300" s="109"/>
      <c r="P6300" s="38">
        <f t="shared" si="588"/>
        <v>0</v>
      </c>
      <c r="Q6300" s="105">
        <f t="shared" si="593"/>
        <v>0</v>
      </c>
      <c r="R6300" s="38">
        <f t="shared" si="589"/>
        <v>0</v>
      </c>
      <c r="S6300" s="40" t="str">
        <f t="shared" si="592"/>
        <v/>
      </c>
    </row>
    <row r="6301" spans="1:19">
      <c r="A6301" s="33"/>
      <c r="B6301" s="34"/>
      <c r="C6301" s="33"/>
      <c r="D6301" s="33"/>
      <c r="E6301" s="33"/>
      <c r="F6301" s="42"/>
      <c r="G6301" s="42"/>
      <c r="I6301">
        <f t="shared" si="590"/>
        <v>0</v>
      </c>
      <c r="J6301">
        <f t="shared" si="591"/>
        <v>0</v>
      </c>
      <c r="L6301" s="107"/>
      <c r="M6301" s="110"/>
      <c r="N6301" s="109"/>
      <c r="P6301" s="38">
        <f t="shared" si="588"/>
        <v>0</v>
      </c>
      <c r="Q6301" s="105">
        <f t="shared" si="593"/>
        <v>0</v>
      </c>
      <c r="R6301" s="38">
        <f t="shared" si="589"/>
        <v>0</v>
      </c>
      <c r="S6301" s="40" t="str">
        <f t="shared" si="592"/>
        <v/>
      </c>
    </row>
    <row r="6302" spans="1:19">
      <c r="A6302" s="33"/>
      <c r="B6302" s="34"/>
      <c r="C6302" s="33"/>
      <c r="D6302" s="33"/>
      <c r="E6302" s="33"/>
      <c r="F6302" s="42"/>
      <c r="G6302" s="42"/>
      <c r="I6302">
        <f t="shared" si="590"/>
        <v>0</v>
      </c>
      <c r="J6302">
        <f t="shared" si="591"/>
        <v>0</v>
      </c>
      <c r="L6302" s="107"/>
      <c r="M6302" s="110"/>
      <c r="N6302" s="109"/>
      <c r="P6302" s="38">
        <f t="shared" si="588"/>
        <v>0</v>
      </c>
      <c r="Q6302" s="105">
        <f t="shared" si="593"/>
        <v>0</v>
      </c>
      <c r="R6302" s="38">
        <f t="shared" si="589"/>
        <v>0</v>
      </c>
      <c r="S6302" s="40" t="str">
        <f t="shared" si="592"/>
        <v/>
      </c>
    </row>
    <row r="6303" spans="1:19">
      <c r="A6303" s="33"/>
      <c r="B6303" s="34"/>
      <c r="C6303" s="33"/>
      <c r="D6303" s="33"/>
      <c r="E6303" s="33"/>
      <c r="F6303" s="42"/>
      <c r="G6303" s="42"/>
      <c r="I6303">
        <f t="shared" si="590"/>
        <v>0</v>
      </c>
      <c r="J6303">
        <f t="shared" si="591"/>
        <v>0</v>
      </c>
      <c r="L6303" s="107"/>
      <c r="M6303" s="110"/>
      <c r="N6303" s="109"/>
      <c r="P6303" s="38">
        <f t="shared" si="588"/>
        <v>0</v>
      </c>
      <c r="Q6303" s="105">
        <f t="shared" si="593"/>
        <v>0</v>
      </c>
      <c r="R6303" s="38">
        <f t="shared" si="589"/>
        <v>0</v>
      </c>
      <c r="S6303" s="40" t="str">
        <f t="shared" si="592"/>
        <v/>
      </c>
    </row>
    <row r="6304" spans="1:19">
      <c r="A6304" s="33"/>
      <c r="B6304" s="34"/>
      <c r="C6304" s="33"/>
      <c r="D6304" s="33"/>
      <c r="E6304" s="33"/>
      <c r="F6304" s="42"/>
      <c r="G6304" s="42"/>
      <c r="I6304">
        <f t="shared" si="590"/>
        <v>0</v>
      </c>
      <c r="J6304">
        <f t="shared" si="591"/>
        <v>0</v>
      </c>
      <c r="L6304" s="107"/>
      <c r="M6304" s="110"/>
      <c r="N6304" s="109"/>
      <c r="P6304" s="38">
        <f t="shared" si="588"/>
        <v>0</v>
      </c>
      <c r="Q6304" s="105">
        <f t="shared" si="593"/>
        <v>0</v>
      </c>
      <c r="R6304" s="38">
        <f t="shared" si="589"/>
        <v>0</v>
      </c>
      <c r="S6304" s="40" t="str">
        <f t="shared" si="592"/>
        <v/>
      </c>
    </row>
    <row r="6305" spans="1:19">
      <c r="A6305" s="33"/>
      <c r="B6305" s="34"/>
      <c r="C6305" s="33"/>
      <c r="D6305" s="33"/>
      <c r="E6305" s="33"/>
      <c r="F6305" s="42"/>
      <c r="G6305" s="42"/>
      <c r="I6305">
        <f t="shared" si="590"/>
        <v>0</v>
      </c>
      <c r="J6305">
        <f t="shared" si="591"/>
        <v>0</v>
      </c>
      <c r="L6305" s="107"/>
      <c r="M6305" s="110"/>
      <c r="N6305" s="109"/>
      <c r="P6305" s="38">
        <f t="shared" si="588"/>
        <v>0</v>
      </c>
      <c r="Q6305" s="105">
        <f t="shared" si="593"/>
        <v>0</v>
      </c>
      <c r="R6305" s="38">
        <f t="shared" si="589"/>
        <v>0</v>
      </c>
      <c r="S6305" s="40" t="str">
        <f t="shared" si="592"/>
        <v/>
      </c>
    </row>
    <row r="6306" spans="1:19">
      <c r="A6306" s="33"/>
      <c r="B6306" s="34"/>
      <c r="C6306" s="33"/>
      <c r="D6306" s="33"/>
      <c r="E6306" s="33"/>
      <c r="F6306" s="42"/>
      <c r="G6306" s="42"/>
      <c r="I6306">
        <f t="shared" si="590"/>
        <v>0</v>
      </c>
      <c r="J6306">
        <f t="shared" si="591"/>
        <v>0</v>
      </c>
      <c r="L6306" s="107"/>
      <c r="M6306" s="110"/>
      <c r="N6306" s="109"/>
      <c r="P6306" s="38">
        <f t="shared" si="588"/>
        <v>0</v>
      </c>
      <c r="Q6306" s="105">
        <f t="shared" si="593"/>
        <v>0</v>
      </c>
      <c r="R6306" s="38">
        <f t="shared" si="589"/>
        <v>0</v>
      </c>
      <c r="S6306" s="40" t="str">
        <f t="shared" si="592"/>
        <v/>
      </c>
    </row>
    <row r="6307" spans="1:19">
      <c r="A6307" s="33"/>
      <c r="B6307" s="34"/>
      <c r="C6307" s="33"/>
      <c r="D6307" s="33"/>
      <c r="E6307" s="33"/>
      <c r="F6307" s="42"/>
      <c r="G6307" s="42"/>
      <c r="I6307">
        <f t="shared" si="590"/>
        <v>0</v>
      </c>
      <c r="J6307">
        <f t="shared" si="591"/>
        <v>0</v>
      </c>
      <c r="L6307" s="107"/>
      <c r="M6307" s="110"/>
      <c r="N6307" s="109"/>
      <c r="P6307" s="38">
        <f t="shared" si="588"/>
        <v>0</v>
      </c>
      <c r="Q6307" s="105">
        <f t="shared" si="593"/>
        <v>0</v>
      </c>
      <c r="R6307" s="38">
        <f t="shared" si="589"/>
        <v>0</v>
      </c>
      <c r="S6307" s="40" t="str">
        <f t="shared" si="592"/>
        <v/>
      </c>
    </row>
    <row r="6308" spans="1:19">
      <c r="A6308" s="33"/>
      <c r="B6308" s="34"/>
      <c r="C6308" s="33"/>
      <c r="D6308" s="33"/>
      <c r="E6308" s="33"/>
      <c r="F6308" s="42"/>
      <c r="G6308" s="42"/>
      <c r="I6308">
        <f t="shared" si="590"/>
        <v>0</v>
      </c>
      <c r="J6308">
        <f t="shared" si="591"/>
        <v>0</v>
      </c>
      <c r="L6308" s="107"/>
      <c r="M6308" s="110"/>
      <c r="N6308" s="109"/>
      <c r="P6308" s="38">
        <f t="shared" si="588"/>
        <v>0</v>
      </c>
      <c r="Q6308" s="105">
        <f t="shared" si="593"/>
        <v>0</v>
      </c>
      <c r="R6308" s="38">
        <f t="shared" si="589"/>
        <v>0</v>
      </c>
      <c r="S6308" s="40" t="str">
        <f t="shared" si="592"/>
        <v/>
      </c>
    </row>
    <row r="6309" spans="1:19">
      <c r="A6309" s="33"/>
      <c r="B6309" s="34"/>
      <c r="C6309" s="33"/>
      <c r="D6309" s="33"/>
      <c r="E6309" s="33"/>
      <c r="F6309" s="42"/>
      <c r="G6309" s="42"/>
      <c r="I6309">
        <f t="shared" si="590"/>
        <v>0</v>
      </c>
      <c r="J6309">
        <f t="shared" si="591"/>
        <v>0</v>
      </c>
      <c r="L6309" s="107"/>
      <c r="M6309" s="110"/>
      <c r="N6309" s="109"/>
      <c r="P6309" s="38">
        <f t="shared" si="588"/>
        <v>0</v>
      </c>
      <c r="Q6309" s="105">
        <f t="shared" si="593"/>
        <v>0</v>
      </c>
      <c r="R6309" s="38">
        <f t="shared" si="589"/>
        <v>0</v>
      </c>
      <c r="S6309" s="40" t="str">
        <f t="shared" si="592"/>
        <v/>
      </c>
    </row>
    <row r="6310" spans="1:19">
      <c r="A6310" s="33"/>
      <c r="B6310" s="34"/>
      <c r="C6310" s="33"/>
      <c r="D6310" s="33"/>
      <c r="E6310" s="33"/>
      <c r="F6310" s="42"/>
      <c r="G6310" s="42"/>
      <c r="I6310">
        <f t="shared" si="590"/>
        <v>0</v>
      </c>
      <c r="J6310">
        <f t="shared" si="591"/>
        <v>0</v>
      </c>
      <c r="L6310" s="107"/>
      <c r="M6310" s="110"/>
      <c r="N6310" s="109"/>
      <c r="P6310" s="38">
        <f t="shared" si="588"/>
        <v>0</v>
      </c>
      <c r="Q6310" s="105">
        <f t="shared" si="593"/>
        <v>0</v>
      </c>
      <c r="R6310" s="38">
        <f t="shared" si="589"/>
        <v>0</v>
      </c>
      <c r="S6310" s="40" t="str">
        <f t="shared" si="592"/>
        <v/>
      </c>
    </row>
    <row r="6311" spans="1:19">
      <c r="A6311" s="33"/>
      <c r="B6311" s="34"/>
      <c r="C6311" s="33"/>
      <c r="D6311" s="33"/>
      <c r="E6311" s="33"/>
      <c r="F6311" s="42"/>
      <c r="G6311" s="42"/>
      <c r="I6311">
        <f t="shared" si="590"/>
        <v>0</v>
      </c>
      <c r="J6311">
        <f t="shared" si="591"/>
        <v>0</v>
      </c>
      <c r="L6311" s="107"/>
      <c r="M6311" s="110"/>
      <c r="N6311" s="109"/>
      <c r="P6311" s="38">
        <f t="shared" si="588"/>
        <v>0</v>
      </c>
      <c r="Q6311" s="105">
        <f t="shared" si="593"/>
        <v>0</v>
      </c>
      <c r="R6311" s="38">
        <f t="shared" si="589"/>
        <v>0</v>
      </c>
      <c r="S6311" s="40" t="str">
        <f t="shared" si="592"/>
        <v/>
      </c>
    </row>
    <row r="6312" spans="1:19">
      <c r="A6312" s="33"/>
      <c r="B6312" s="34"/>
      <c r="C6312" s="33"/>
      <c r="D6312" s="33"/>
      <c r="E6312" s="33"/>
      <c r="F6312" s="42"/>
      <c r="G6312" s="42"/>
      <c r="I6312">
        <f t="shared" si="590"/>
        <v>0</v>
      </c>
      <c r="J6312">
        <f t="shared" si="591"/>
        <v>0</v>
      </c>
      <c r="L6312" s="107"/>
      <c r="M6312" s="110"/>
      <c r="N6312" s="109"/>
      <c r="P6312" s="38">
        <f t="shared" si="588"/>
        <v>0</v>
      </c>
      <c r="Q6312" s="105">
        <f t="shared" si="593"/>
        <v>0</v>
      </c>
      <c r="R6312" s="38">
        <f t="shared" si="589"/>
        <v>0</v>
      </c>
      <c r="S6312" s="40" t="str">
        <f t="shared" si="592"/>
        <v/>
      </c>
    </row>
    <row r="6313" spans="1:19">
      <c r="A6313" s="33"/>
      <c r="B6313" s="34"/>
      <c r="C6313" s="33"/>
      <c r="D6313" s="33"/>
      <c r="E6313" s="33"/>
      <c r="F6313" s="42"/>
      <c r="G6313" s="42"/>
      <c r="I6313">
        <f t="shared" si="590"/>
        <v>0</v>
      </c>
      <c r="J6313">
        <f t="shared" si="591"/>
        <v>0</v>
      </c>
      <c r="L6313" s="107"/>
      <c r="M6313" s="110"/>
      <c r="N6313" s="109"/>
      <c r="P6313" s="38">
        <f t="shared" si="588"/>
        <v>0</v>
      </c>
      <c r="Q6313" s="105">
        <f t="shared" si="593"/>
        <v>0</v>
      </c>
      <c r="R6313" s="38">
        <f t="shared" si="589"/>
        <v>0</v>
      </c>
      <c r="S6313" s="40" t="str">
        <f t="shared" si="592"/>
        <v/>
      </c>
    </row>
    <row r="6314" spans="1:19">
      <c r="A6314" s="33"/>
      <c r="B6314" s="34"/>
      <c r="C6314" s="33"/>
      <c r="D6314" s="33"/>
      <c r="E6314" s="33"/>
      <c r="F6314" s="42"/>
      <c r="G6314" s="42"/>
      <c r="I6314">
        <f t="shared" si="590"/>
        <v>0</v>
      </c>
      <c r="J6314">
        <f t="shared" si="591"/>
        <v>0</v>
      </c>
      <c r="L6314" s="107"/>
      <c r="M6314" s="110"/>
      <c r="N6314" s="109"/>
      <c r="P6314" s="38">
        <f t="shared" si="588"/>
        <v>0</v>
      </c>
      <c r="Q6314" s="105">
        <f t="shared" si="593"/>
        <v>0</v>
      </c>
      <c r="R6314" s="38">
        <f t="shared" si="589"/>
        <v>0</v>
      </c>
      <c r="S6314" s="40" t="str">
        <f t="shared" si="592"/>
        <v/>
      </c>
    </row>
    <row r="6315" spans="1:19">
      <c r="A6315" s="33"/>
      <c r="B6315" s="34"/>
      <c r="C6315" s="33"/>
      <c r="D6315" s="33"/>
      <c r="E6315" s="33"/>
      <c r="F6315" s="42"/>
      <c r="G6315" s="42"/>
      <c r="I6315">
        <f t="shared" si="590"/>
        <v>0</v>
      </c>
      <c r="J6315">
        <f t="shared" si="591"/>
        <v>0</v>
      </c>
      <c r="L6315" s="107"/>
      <c r="M6315" s="110"/>
      <c r="N6315" s="109"/>
      <c r="P6315" s="38">
        <f t="shared" si="588"/>
        <v>0</v>
      </c>
      <c r="Q6315" s="105">
        <f t="shared" si="593"/>
        <v>0</v>
      </c>
      <c r="R6315" s="38">
        <f t="shared" si="589"/>
        <v>0</v>
      </c>
      <c r="S6315" s="40" t="str">
        <f t="shared" si="592"/>
        <v/>
      </c>
    </row>
    <row r="6316" spans="1:19">
      <c r="A6316" s="33"/>
      <c r="B6316" s="34"/>
      <c r="C6316" s="33"/>
      <c r="D6316" s="33"/>
      <c r="E6316" s="33"/>
      <c r="F6316" s="42"/>
      <c r="G6316" s="42"/>
      <c r="I6316">
        <f t="shared" si="590"/>
        <v>0</v>
      </c>
      <c r="J6316">
        <f t="shared" si="591"/>
        <v>0</v>
      </c>
      <c r="L6316" s="107"/>
      <c r="M6316" s="110"/>
      <c r="N6316" s="109"/>
      <c r="P6316" s="38">
        <f t="shared" si="588"/>
        <v>0</v>
      </c>
      <c r="Q6316" s="105">
        <f t="shared" si="593"/>
        <v>0</v>
      </c>
      <c r="R6316" s="38">
        <f t="shared" si="589"/>
        <v>0</v>
      </c>
      <c r="S6316" s="40" t="str">
        <f t="shared" si="592"/>
        <v/>
      </c>
    </row>
    <row r="6317" spans="1:19">
      <c r="A6317" s="33"/>
      <c r="B6317" s="34"/>
      <c r="C6317" s="33"/>
      <c r="D6317" s="33"/>
      <c r="E6317" s="33"/>
      <c r="F6317" s="42"/>
      <c r="G6317" s="42"/>
      <c r="I6317">
        <f t="shared" si="590"/>
        <v>0</v>
      </c>
      <c r="J6317">
        <f t="shared" si="591"/>
        <v>0</v>
      </c>
      <c r="L6317" s="107"/>
      <c r="M6317" s="110"/>
      <c r="N6317" s="109"/>
      <c r="P6317" s="38">
        <f t="shared" si="588"/>
        <v>0</v>
      </c>
      <c r="Q6317" s="105">
        <f t="shared" si="593"/>
        <v>0</v>
      </c>
      <c r="R6317" s="38">
        <f t="shared" si="589"/>
        <v>0</v>
      </c>
      <c r="S6317" s="40" t="str">
        <f t="shared" si="592"/>
        <v/>
      </c>
    </row>
    <row r="6318" spans="1:19">
      <c r="A6318" s="33"/>
      <c r="B6318" s="34"/>
      <c r="C6318" s="33"/>
      <c r="D6318" s="33"/>
      <c r="E6318" s="33"/>
      <c r="F6318" s="42"/>
      <c r="G6318" s="42"/>
      <c r="I6318">
        <f t="shared" si="590"/>
        <v>0</v>
      </c>
      <c r="J6318">
        <f t="shared" si="591"/>
        <v>0</v>
      </c>
      <c r="L6318" s="107"/>
      <c r="M6318" s="110"/>
      <c r="N6318" s="109"/>
      <c r="P6318" s="38">
        <f t="shared" si="588"/>
        <v>0</v>
      </c>
      <c r="Q6318" s="105">
        <f t="shared" si="593"/>
        <v>0</v>
      </c>
      <c r="R6318" s="38">
        <f t="shared" si="589"/>
        <v>0</v>
      </c>
      <c r="S6318" s="40" t="str">
        <f t="shared" si="592"/>
        <v/>
      </c>
    </row>
    <row r="6319" spans="1:19">
      <c r="A6319" s="33"/>
      <c r="B6319" s="34"/>
      <c r="C6319" s="33"/>
      <c r="D6319" s="33"/>
      <c r="E6319" s="33"/>
      <c r="F6319" s="42"/>
      <c r="G6319" s="42"/>
      <c r="I6319">
        <f t="shared" si="590"/>
        <v>0</v>
      </c>
      <c r="J6319">
        <f t="shared" si="591"/>
        <v>0</v>
      </c>
      <c r="L6319" s="107"/>
      <c r="M6319" s="110"/>
      <c r="N6319" s="109"/>
      <c r="P6319" s="38">
        <f t="shared" si="588"/>
        <v>0</v>
      </c>
      <c r="Q6319" s="105">
        <f t="shared" si="593"/>
        <v>0</v>
      </c>
      <c r="R6319" s="38">
        <f t="shared" si="589"/>
        <v>0</v>
      </c>
      <c r="S6319" s="40" t="str">
        <f t="shared" si="592"/>
        <v/>
      </c>
    </row>
    <row r="6320" spans="1:19">
      <c r="A6320" s="33"/>
      <c r="B6320" s="34"/>
      <c r="C6320" s="33"/>
      <c r="D6320" s="33"/>
      <c r="E6320" s="33"/>
      <c r="F6320" s="42"/>
      <c r="G6320" s="42"/>
      <c r="I6320">
        <f t="shared" si="590"/>
        <v>0</v>
      </c>
      <c r="J6320">
        <f t="shared" si="591"/>
        <v>0</v>
      </c>
      <c r="L6320" s="107"/>
      <c r="M6320" s="110"/>
      <c r="N6320" s="109"/>
      <c r="P6320" s="38">
        <f t="shared" si="588"/>
        <v>0</v>
      </c>
      <c r="Q6320" s="105">
        <f t="shared" si="593"/>
        <v>0</v>
      </c>
      <c r="R6320" s="38">
        <f t="shared" si="589"/>
        <v>0</v>
      </c>
      <c r="S6320" s="40" t="str">
        <f t="shared" si="592"/>
        <v/>
      </c>
    </row>
    <row r="6321" spans="1:19">
      <c r="A6321" s="33"/>
      <c r="B6321" s="34"/>
      <c r="C6321" s="33"/>
      <c r="D6321" s="33"/>
      <c r="E6321" s="33"/>
      <c r="F6321" s="42"/>
      <c r="G6321" s="42"/>
      <c r="I6321">
        <f t="shared" si="590"/>
        <v>0</v>
      </c>
      <c r="J6321">
        <f t="shared" si="591"/>
        <v>0</v>
      </c>
      <c r="L6321" s="107"/>
      <c r="M6321" s="110"/>
      <c r="N6321" s="109"/>
      <c r="P6321" s="38">
        <f t="shared" si="588"/>
        <v>0</v>
      </c>
      <c r="Q6321" s="105">
        <f t="shared" si="593"/>
        <v>0</v>
      </c>
      <c r="R6321" s="38">
        <f t="shared" si="589"/>
        <v>0</v>
      </c>
      <c r="S6321" s="40" t="str">
        <f t="shared" si="592"/>
        <v/>
      </c>
    </row>
    <row r="6322" spans="1:19">
      <c r="A6322" s="33"/>
      <c r="B6322" s="34"/>
      <c r="C6322" s="33"/>
      <c r="D6322" s="33"/>
      <c r="E6322" s="33"/>
      <c r="F6322" s="42"/>
      <c r="G6322" s="42"/>
      <c r="I6322">
        <f t="shared" si="590"/>
        <v>0</v>
      </c>
      <c r="J6322">
        <f t="shared" si="591"/>
        <v>0</v>
      </c>
      <c r="L6322" s="107"/>
      <c r="M6322" s="110"/>
      <c r="N6322" s="109"/>
      <c r="P6322" s="38">
        <f t="shared" si="588"/>
        <v>0</v>
      </c>
      <c r="Q6322" s="105">
        <f t="shared" si="593"/>
        <v>0</v>
      </c>
      <c r="R6322" s="38">
        <f t="shared" si="589"/>
        <v>0</v>
      </c>
      <c r="S6322" s="40" t="str">
        <f t="shared" si="592"/>
        <v/>
      </c>
    </row>
    <row r="6323" spans="1:19">
      <c r="A6323" s="33"/>
      <c r="B6323" s="34"/>
      <c r="C6323" s="33"/>
      <c r="D6323" s="33"/>
      <c r="E6323" s="33"/>
      <c r="F6323" s="42"/>
      <c r="G6323" s="42"/>
      <c r="I6323">
        <f t="shared" si="590"/>
        <v>0</v>
      </c>
      <c r="J6323">
        <f t="shared" si="591"/>
        <v>0</v>
      </c>
      <c r="L6323" s="107"/>
      <c r="M6323" s="110"/>
      <c r="N6323" s="109"/>
      <c r="P6323" s="38">
        <f t="shared" si="588"/>
        <v>0</v>
      </c>
      <c r="Q6323" s="105">
        <f t="shared" si="593"/>
        <v>0</v>
      </c>
      <c r="R6323" s="38">
        <f t="shared" si="589"/>
        <v>0</v>
      </c>
      <c r="S6323" s="40" t="str">
        <f t="shared" si="592"/>
        <v/>
      </c>
    </row>
    <row r="6324" spans="1:19">
      <c r="A6324" s="33"/>
      <c r="B6324" s="34"/>
      <c r="C6324" s="33"/>
      <c r="D6324" s="33"/>
      <c r="E6324" s="33"/>
      <c r="F6324" s="42"/>
      <c r="G6324" s="42"/>
      <c r="I6324">
        <f t="shared" si="590"/>
        <v>0</v>
      </c>
      <c r="J6324">
        <f t="shared" si="591"/>
        <v>0</v>
      </c>
      <c r="L6324" s="107"/>
      <c r="M6324" s="110"/>
      <c r="N6324" s="109"/>
      <c r="P6324" s="38">
        <f t="shared" si="588"/>
        <v>0</v>
      </c>
      <c r="Q6324" s="105">
        <f t="shared" si="593"/>
        <v>0</v>
      </c>
      <c r="R6324" s="38">
        <f t="shared" si="589"/>
        <v>0</v>
      </c>
      <c r="S6324" s="40" t="str">
        <f t="shared" si="592"/>
        <v/>
      </c>
    </row>
    <row r="6325" spans="1:19">
      <c r="A6325" s="33"/>
      <c r="B6325" s="34"/>
      <c r="C6325" s="33"/>
      <c r="D6325" s="33"/>
      <c r="E6325" s="33"/>
      <c r="F6325" s="42"/>
      <c r="G6325" s="42"/>
      <c r="I6325">
        <f t="shared" si="590"/>
        <v>0</v>
      </c>
      <c r="J6325">
        <f t="shared" si="591"/>
        <v>0</v>
      </c>
      <c r="L6325" s="107"/>
      <c r="M6325" s="110"/>
      <c r="N6325" s="109"/>
      <c r="P6325" s="38">
        <f t="shared" si="588"/>
        <v>0</v>
      </c>
      <c r="Q6325" s="105">
        <f t="shared" si="593"/>
        <v>0</v>
      </c>
      <c r="R6325" s="38">
        <f t="shared" si="589"/>
        <v>0</v>
      </c>
      <c r="S6325" s="40" t="str">
        <f t="shared" si="592"/>
        <v/>
      </c>
    </row>
    <row r="6326" spans="1:19">
      <c r="A6326" s="33"/>
      <c r="B6326" s="34"/>
      <c r="C6326" s="33"/>
      <c r="D6326" s="33"/>
      <c r="E6326" s="33"/>
      <c r="F6326" s="42"/>
      <c r="G6326" s="42"/>
      <c r="I6326">
        <f t="shared" si="590"/>
        <v>0</v>
      </c>
      <c r="J6326">
        <f t="shared" si="591"/>
        <v>0</v>
      </c>
      <c r="L6326" s="107"/>
      <c r="M6326" s="110"/>
      <c r="N6326" s="109"/>
      <c r="P6326" s="38">
        <f t="shared" si="588"/>
        <v>0</v>
      </c>
      <c r="Q6326" s="105">
        <f t="shared" si="593"/>
        <v>0</v>
      </c>
      <c r="R6326" s="38">
        <f t="shared" si="589"/>
        <v>0</v>
      </c>
      <c r="S6326" s="40" t="str">
        <f t="shared" si="592"/>
        <v/>
      </c>
    </row>
    <row r="6327" spans="1:19">
      <c r="A6327" s="33"/>
      <c r="B6327" s="34"/>
      <c r="C6327" s="33"/>
      <c r="D6327" s="33"/>
      <c r="E6327" s="33"/>
      <c r="F6327" s="42"/>
      <c r="G6327" s="42"/>
      <c r="I6327">
        <f t="shared" si="590"/>
        <v>0</v>
      </c>
      <c r="J6327">
        <f t="shared" si="591"/>
        <v>0</v>
      </c>
      <c r="L6327" s="107"/>
      <c r="M6327" s="110"/>
      <c r="N6327" s="109"/>
      <c r="P6327" s="38">
        <f t="shared" ref="P6327:P6390" si="594">I6327*L6327/1000</f>
        <v>0</v>
      </c>
      <c r="Q6327" s="105">
        <f t="shared" si="593"/>
        <v>0</v>
      </c>
      <c r="R6327" s="38">
        <f t="shared" ref="R6327:R6390" si="595">J6327*N6327/1000</f>
        <v>0</v>
      </c>
      <c r="S6327" s="40" t="str">
        <f t="shared" si="592"/>
        <v/>
      </c>
    </row>
    <row r="6328" spans="1:19">
      <c r="A6328" s="33"/>
      <c r="B6328" s="34"/>
      <c r="C6328" s="33"/>
      <c r="D6328" s="33"/>
      <c r="E6328" s="33"/>
      <c r="F6328" s="42"/>
      <c r="G6328" s="42"/>
      <c r="I6328">
        <f t="shared" ref="I6328:I6391" si="596">IF(OR(E6328="R",E6328="E"),D6328,IF(D6328&gt;=E6328,D6328-E6328,0))</f>
        <v>0</v>
      </c>
      <c r="J6328">
        <f t="shared" ref="J6328:J6391" si="597">IF(OR(E6328="R",E6328="E"),0,IF(E6328&gt;D6328,E6328-D6328,0))</f>
        <v>0</v>
      </c>
      <c r="L6328" s="107"/>
      <c r="M6328" s="110"/>
      <c r="N6328" s="109"/>
      <c r="P6328" s="38">
        <f t="shared" si="594"/>
        <v>0</v>
      </c>
      <c r="Q6328" s="105">
        <f t="shared" si="593"/>
        <v>0</v>
      </c>
      <c r="R6328" s="38">
        <f t="shared" si="595"/>
        <v>0</v>
      </c>
      <c r="S6328" s="40" t="str">
        <f t="shared" si="592"/>
        <v/>
      </c>
    </row>
    <row r="6329" spans="1:19">
      <c r="A6329" s="33"/>
      <c r="B6329" s="34"/>
      <c r="C6329" s="33"/>
      <c r="D6329" s="33"/>
      <c r="E6329" s="33"/>
      <c r="F6329" s="42"/>
      <c r="G6329" s="42"/>
      <c r="I6329">
        <f t="shared" si="596"/>
        <v>0</v>
      </c>
      <c r="J6329">
        <f t="shared" si="597"/>
        <v>0</v>
      </c>
      <c r="L6329" s="107"/>
      <c r="M6329" s="110"/>
      <c r="N6329" s="109"/>
      <c r="P6329" s="38">
        <f t="shared" si="594"/>
        <v>0</v>
      </c>
      <c r="Q6329" s="105">
        <f t="shared" si="593"/>
        <v>0</v>
      </c>
      <c r="R6329" s="38">
        <f t="shared" si="595"/>
        <v>0</v>
      </c>
      <c r="S6329" s="40" t="str">
        <f t="shared" si="592"/>
        <v/>
      </c>
    </row>
    <row r="6330" spans="1:19">
      <c r="A6330" s="33"/>
      <c r="B6330" s="34"/>
      <c r="C6330" s="33"/>
      <c r="D6330" s="33"/>
      <c r="E6330" s="33"/>
      <c r="F6330" s="42"/>
      <c r="G6330" s="42"/>
      <c r="I6330">
        <f t="shared" si="596"/>
        <v>0</v>
      </c>
      <c r="J6330">
        <f t="shared" si="597"/>
        <v>0</v>
      </c>
      <c r="L6330" s="107"/>
      <c r="M6330" s="110"/>
      <c r="N6330" s="109"/>
      <c r="P6330" s="38">
        <f t="shared" si="594"/>
        <v>0</v>
      </c>
      <c r="Q6330" s="105">
        <f t="shared" si="593"/>
        <v>0</v>
      </c>
      <c r="R6330" s="38">
        <f t="shared" si="595"/>
        <v>0</v>
      </c>
      <c r="S6330" s="40" t="str">
        <f t="shared" si="592"/>
        <v/>
      </c>
    </row>
    <row r="6331" spans="1:19">
      <c r="A6331" s="33"/>
      <c r="B6331" s="34"/>
      <c r="C6331" s="33"/>
      <c r="D6331" s="33"/>
      <c r="E6331" s="33"/>
      <c r="F6331" s="42"/>
      <c r="G6331" s="42"/>
      <c r="I6331">
        <f t="shared" si="596"/>
        <v>0</v>
      </c>
      <c r="J6331">
        <f t="shared" si="597"/>
        <v>0</v>
      </c>
      <c r="L6331" s="107"/>
      <c r="M6331" s="110"/>
      <c r="N6331" s="109"/>
      <c r="P6331" s="38">
        <f t="shared" si="594"/>
        <v>0</v>
      </c>
      <c r="Q6331" s="105">
        <f t="shared" si="593"/>
        <v>0</v>
      </c>
      <c r="R6331" s="38">
        <f t="shared" si="595"/>
        <v>0</v>
      </c>
      <c r="S6331" s="40" t="str">
        <f t="shared" si="592"/>
        <v/>
      </c>
    </row>
    <row r="6332" spans="1:19">
      <c r="A6332" s="33"/>
      <c r="B6332" s="34"/>
      <c r="C6332" s="33"/>
      <c r="D6332" s="33"/>
      <c r="E6332" s="33"/>
      <c r="F6332" s="42"/>
      <c r="G6332" s="42"/>
      <c r="I6332">
        <f t="shared" si="596"/>
        <v>0</v>
      </c>
      <c r="J6332">
        <f t="shared" si="597"/>
        <v>0</v>
      </c>
      <c r="L6332" s="107"/>
      <c r="M6332" s="110"/>
      <c r="N6332" s="109"/>
      <c r="P6332" s="38">
        <f t="shared" si="594"/>
        <v>0</v>
      </c>
      <c r="Q6332" s="105">
        <f t="shared" si="593"/>
        <v>0</v>
      </c>
      <c r="R6332" s="38">
        <f t="shared" si="595"/>
        <v>0</v>
      </c>
      <c r="S6332" s="40" t="str">
        <f t="shared" si="592"/>
        <v/>
      </c>
    </row>
    <row r="6333" spans="1:19">
      <c r="A6333" s="33"/>
      <c r="B6333" s="34"/>
      <c r="C6333" s="33"/>
      <c r="D6333" s="33"/>
      <c r="E6333" s="33"/>
      <c r="F6333" s="42"/>
      <c r="G6333" s="42"/>
      <c r="I6333">
        <f t="shared" si="596"/>
        <v>0</v>
      </c>
      <c r="J6333">
        <f t="shared" si="597"/>
        <v>0</v>
      </c>
      <c r="L6333" s="107"/>
      <c r="M6333" s="110"/>
      <c r="N6333" s="109"/>
      <c r="P6333" s="38">
        <f t="shared" si="594"/>
        <v>0</v>
      </c>
      <c r="Q6333" s="105">
        <f t="shared" si="593"/>
        <v>0</v>
      </c>
      <c r="R6333" s="38">
        <f t="shared" si="595"/>
        <v>0</v>
      </c>
      <c r="S6333" s="40" t="str">
        <f t="shared" si="592"/>
        <v/>
      </c>
    </row>
    <row r="6334" spans="1:19">
      <c r="A6334" s="33"/>
      <c r="B6334" s="34"/>
      <c r="C6334" s="33"/>
      <c r="D6334" s="33"/>
      <c r="E6334" s="33"/>
      <c r="F6334" s="42"/>
      <c r="G6334" s="42"/>
      <c r="I6334">
        <f t="shared" si="596"/>
        <v>0</v>
      </c>
      <c r="J6334">
        <f t="shared" si="597"/>
        <v>0</v>
      </c>
      <c r="L6334" s="107"/>
      <c r="M6334" s="110"/>
      <c r="N6334" s="109"/>
      <c r="P6334" s="38">
        <f t="shared" si="594"/>
        <v>0</v>
      </c>
      <c r="Q6334" s="105">
        <f t="shared" si="593"/>
        <v>0</v>
      </c>
      <c r="R6334" s="38">
        <f t="shared" si="595"/>
        <v>0</v>
      </c>
      <c r="S6334" s="40" t="str">
        <f t="shared" si="592"/>
        <v/>
      </c>
    </row>
    <row r="6335" spans="1:19">
      <c r="A6335" s="33"/>
      <c r="B6335" s="34"/>
      <c r="C6335" s="33"/>
      <c r="D6335" s="33"/>
      <c r="E6335" s="33"/>
      <c r="F6335" s="42"/>
      <c r="G6335" s="42"/>
      <c r="I6335">
        <f t="shared" si="596"/>
        <v>0</v>
      </c>
      <c r="J6335">
        <f t="shared" si="597"/>
        <v>0</v>
      </c>
      <c r="L6335" s="107"/>
      <c r="M6335" s="110"/>
      <c r="N6335" s="109"/>
      <c r="P6335" s="38">
        <f t="shared" si="594"/>
        <v>0</v>
      </c>
      <c r="Q6335" s="105">
        <f t="shared" si="593"/>
        <v>0</v>
      </c>
      <c r="R6335" s="38">
        <f t="shared" si="595"/>
        <v>0</v>
      </c>
      <c r="S6335" s="40" t="str">
        <f t="shared" si="592"/>
        <v/>
      </c>
    </row>
    <row r="6336" spans="1:19">
      <c r="A6336" s="33"/>
      <c r="B6336" s="34"/>
      <c r="C6336" s="33"/>
      <c r="D6336" s="33"/>
      <c r="E6336" s="33"/>
      <c r="F6336" s="42"/>
      <c r="G6336" s="42"/>
      <c r="I6336">
        <f t="shared" si="596"/>
        <v>0</v>
      </c>
      <c r="J6336">
        <f t="shared" si="597"/>
        <v>0</v>
      </c>
      <c r="L6336" s="107"/>
      <c r="M6336" s="110"/>
      <c r="N6336" s="109"/>
      <c r="P6336" s="38">
        <f t="shared" si="594"/>
        <v>0</v>
      </c>
      <c r="Q6336" s="105">
        <f t="shared" si="593"/>
        <v>0</v>
      </c>
      <c r="R6336" s="38">
        <f t="shared" si="595"/>
        <v>0</v>
      </c>
      <c r="S6336" s="40" t="str">
        <f t="shared" si="592"/>
        <v/>
      </c>
    </row>
    <row r="6337" spans="1:19">
      <c r="A6337" s="33"/>
      <c r="B6337" s="34"/>
      <c r="C6337" s="33"/>
      <c r="D6337" s="33"/>
      <c r="E6337" s="33"/>
      <c r="F6337" s="42"/>
      <c r="G6337" s="42"/>
      <c r="I6337">
        <f t="shared" si="596"/>
        <v>0</v>
      </c>
      <c r="J6337">
        <f t="shared" si="597"/>
        <v>0</v>
      </c>
      <c r="L6337" s="107"/>
      <c r="M6337" s="110"/>
      <c r="N6337" s="109"/>
      <c r="P6337" s="38">
        <f t="shared" si="594"/>
        <v>0</v>
      </c>
      <c r="Q6337" s="105">
        <f t="shared" si="593"/>
        <v>0</v>
      </c>
      <c r="R6337" s="38">
        <f t="shared" si="595"/>
        <v>0</v>
      </c>
      <c r="S6337" s="40" t="str">
        <f t="shared" si="592"/>
        <v/>
      </c>
    </row>
    <row r="6338" spans="1:19">
      <c r="A6338" s="33"/>
      <c r="B6338" s="34"/>
      <c r="C6338" s="33"/>
      <c r="D6338" s="33"/>
      <c r="E6338" s="33"/>
      <c r="F6338" s="42"/>
      <c r="G6338" s="42"/>
      <c r="I6338">
        <f t="shared" si="596"/>
        <v>0</v>
      </c>
      <c r="J6338">
        <f t="shared" si="597"/>
        <v>0</v>
      </c>
      <c r="L6338" s="107"/>
      <c r="M6338" s="110"/>
      <c r="N6338" s="109"/>
      <c r="P6338" s="38">
        <f t="shared" si="594"/>
        <v>0</v>
      </c>
      <c r="Q6338" s="105">
        <f t="shared" si="593"/>
        <v>0</v>
      </c>
      <c r="R6338" s="38">
        <f t="shared" si="595"/>
        <v>0</v>
      </c>
      <c r="S6338" s="40" t="str">
        <f t="shared" si="592"/>
        <v/>
      </c>
    </row>
    <row r="6339" spans="1:19">
      <c r="A6339" s="33"/>
      <c r="B6339" s="34"/>
      <c r="C6339" s="33"/>
      <c r="D6339" s="33"/>
      <c r="E6339" s="33"/>
      <c r="F6339" s="42"/>
      <c r="G6339" s="42"/>
      <c r="I6339">
        <f t="shared" si="596"/>
        <v>0</v>
      </c>
      <c r="J6339">
        <f t="shared" si="597"/>
        <v>0</v>
      </c>
      <c r="L6339" s="107"/>
      <c r="M6339" s="110"/>
      <c r="N6339" s="109"/>
      <c r="P6339" s="38">
        <f t="shared" si="594"/>
        <v>0</v>
      </c>
      <c r="Q6339" s="105">
        <f t="shared" si="593"/>
        <v>0</v>
      </c>
      <c r="R6339" s="38">
        <f t="shared" si="595"/>
        <v>0</v>
      </c>
      <c r="S6339" s="40" t="str">
        <f t="shared" si="592"/>
        <v/>
      </c>
    </row>
    <row r="6340" spans="1:19">
      <c r="A6340" s="33"/>
      <c r="B6340" s="34"/>
      <c r="C6340" s="33"/>
      <c r="D6340" s="33"/>
      <c r="E6340" s="33"/>
      <c r="F6340" s="42"/>
      <c r="G6340" s="42"/>
      <c r="I6340">
        <f t="shared" si="596"/>
        <v>0</v>
      </c>
      <c r="J6340">
        <f t="shared" si="597"/>
        <v>0</v>
      </c>
      <c r="L6340" s="107"/>
      <c r="M6340" s="110"/>
      <c r="N6340" s="109"/>
      <c r="P6340" s="38">
        <f t="shared" si="594"/>
        <v>0</v>
      </c>
      <c r="Q6340" s="105">
        <f t="shared" si="593"/>
        <v>0</v>
      </c>
      <c r="R6340" s="38">
        <f t="shared" si="595"/>
        <v>0</v>
      </c>
      <c r="S6340" s="40" t="str">
        <f t="shared" si="592"/>
        <v/>
      </c>
    </row>
    <row r="6341" spans="1:19">
      <c r="A6341" s="33"/>
      <c r="B6341" s="34"/>
      <c r="C6341" s="33"/>
      <c r="D6341" s="33"/>
      <c r="E6341" s="33"/>
      <c r="F6341" s="42"/>
      <c r="G6341" s="42"/>
      <c r="I6341">
        <f t="shared" si="596"/>
        <v>0</v>
      </c>
      <c r="J6341">
        <f t="shared" si="597"/>
        <v>0</v>
      </c>
      <c r="L6341" s="107"/>
      <c r="M6341" s="110"/>
      <c r="N6341" s="109"/>
      <c r="P6341" s="38">
        <f t="shared" si="594"/>
        <v>0</v>
      </c>
      <c r="Q6341" s="105">
        <f t="shared" si="593"/>
        <v>0</v>
      </c>
      <c r="R6341" s="38">
        <f t="shared" si="595"/>
        <v>0</v>
      </c>
      <c r="S6341" s="40" t="str">
        <f t="shared" si="592"/>
        <v/>
      </c>
    </row>
    <row r="6342" spans="1:19">
      <c r="A6342" s="33"/>
      <c r="B6342" s="34"/>
      <c r="C6342" s="33"/>
      <c r="D6342" s="33"/>
      <c r="E6342" s="33"/>
      <c r="F6342" s="42"/>
      <c r="G6342" s="42"/>
      <c r="I6342">
        <f t="shared" si="596"/>
        <v>0</v>
      </c>
      <c r="J6342">
        <f t="shared" si="597"/>
        <v>0</v>
      </c>
      <c r="L6342" s="107"/>
      <c r="M6342" s="110"/>
      <c r="N6342" s="109"/>
      <c r="P6342" s="38">
        <f t="shared" si="594"/>
        <v>0</v>
      </c>
      <c r="Q6342" s="105">
        <f t="shared" si="593"/>
        <v>0</v>
      </c>
      <c r="R6342" s="38">
        <f t="shared" si="595"/>
        <v>0</v>
      </c>
      <c r="S6342" s="40" t="str">
        <f t="shared" si="592"/>
        <v/>
      </c>
    </row>
    <row r="6343" spans="1:19">
      <c r="A6343" s="33"/>
      <c r="B6343" s="34"/>
      <c r="C6343" s="33"/>
      <c r="D6343" s="33"/>
      <c r="E6343" s="33"/>
      <c r="F6343" s="42"/>
      <c r="G6343" s="42"/>
      <c r="I6343">
        <f t="shared" si="596"/>
        <v>0</v>
      </c>
      <c r="J6343">
        <f t="shared" si="597"/>
        <v>0</v>
      </c>
      <c r="L6343" s="107"/>
      <c r="M6343" s="110"/>
      <c r="N6343" s="109"/>
      <c r="P6343" s="38">
        <f t="shared" si="594"/>
        <v>0</v>
      </c>
      <c r="Q6343" s="105">
        <f t="shared" si="593"/>
        <v>0</v>
      </c>
      <c r="R6343" s="38">
        <f t="shared" si="595"/>
        <v>0</v>
      </c>
      <c r="S6343" s="40" t="str">
        <f t="shared" ref="S6343:S6406" si="598">IF(C6343=1,SUM(R6343:R6366)-SUM(P6343:P6366),"")</f>
        <v/>
      </c>
    </row>
    <row r="6344" spans="1:19">
      <c r="A6344" s="33"/>
      <c r="B6344" s="34"/>
      <c r="C6344" s="33"/>
      <c r="D6344" s="33"/>
      <c r="E6344" s="33"/>
      <c r="F6344" s="42"/>
      <c r="G6344" s="42"/>
      <c r="I6344">
        <f t="shared" si="596"/>
        <v>0</v>
      </c>
      <c r="J6344">
        <f t="shared" si="597"/>
        <v>0</v>
      </c>
      <c r="L6344" s="107"/>
      <c r="M6344" s="110"/>
      <c r="N6344" s="109"/>
      <c r="P6344" s="38">
        <f t="shared" si="594"/>
        <v>0</v>
      </c>
      <c r="Q6344" s="105">
        <f t="shared" ref="Q6344:Q6407" si="599">I6344*M6344/1000</f>
        <v>0</v>
      </c>
      <c r="R6344" s="38">
        <f t="shared" si="595"/>
        <v>0</v>
      </c>
      <c r="S6344" s="40" t="str">
        <f t="shared" si="598"/>
        <v/>
      </c>
    </row>
    <row r="6345" spans="1:19">
      <c r="A6345" s="33"/>
      <c r="B6345" s="34"/>
      <c r="C6345" s="33"/>
      <c r="D6345" s="33"/>
      <c r="E6345" s="33"/>
      <c r="F6345" s="42"/>
      <c r="G6345" s="42"/>
      <c r="I6345">
        <f t="shared" si="596"/>
        <v>0</v>
      </c>
      <c r="J6345">
        <f t="shared" si="597"/>
        <v>0</v>
      </c>
      <c r="L6345" s="107"/>
      <c r="M6345" s="110"/>
      <c r="N6345" s="109"/>
      <c r="P6345" s="38">
        <f t="shared" si="594"/>
        <v>0</v>
      </c>
      <c r="Q6345" s="105">
        <f t="shared" si="599"/>
        <v>0</v>
      </c>
      <c r="R6345" s="38">
        <f t="shared" si="595"/>
        <v>0</v>
      </c>
      <c r="S6345" s="40" t="str">
        <f t="shared" si="598"/>
        <v/>
      </c>
    </row>
    <row r="6346" spans="1:19">
      <c r="A6346" s="33"/>
      <c r="B6346" s="34"/>
      <c r="C6346" s="33"/>
      <c r="D6346" s="33"/>
      <c r="E6346" s="33"/>
      <c r="F6346" s="42"/>
      <c r="G6346" s="42"/>
      <c r="I6346">
        <f t="shared" si="596"/>
        <v>0</v>
      </c>
      <c r="J6346">
        <f t="shared" si="597"/>
        <v>0</v>
      </c>
      <c r="L6346" s="107"/>
      <c r="M6346" s="110"/>
      <c r="N6346" s="109"/>
      <c r="P6346" s="38">
        <f t="shared" si="594"/>
        <v>0</v>
      </c>
      <c r="Q6346" s="105">
        <f t="shared" si="599"/>
        <v>0</v>
      </c>
      <c r="R6346" s="38">
        <f t="shared" si="595"/>
        <v>0</v>
      </c>
      <c r="S6346" s="40" t="str">
        <f t="shared" si="598"/>
        <v/>
      </c>
    </row>
    <row r="6347" spans="1:19">
      <c r="A6347" s="33"/>
      <c r="B6347" s="34"/>
      <c r="C6347" s="33"/>
      <c r="D6347" s="33"/>
      <c r="E6347" s="33"/>
      <c r="F6347" s="42"/>
      <c r="G6347" s="42"/>
      <c r="I6347">
        <f t="shared" si="596"/>
        <v>0</v>
      </c>
      <c r="J6347">
        <f t="shared" si="597"/>
        <v>0</v>
      </c>
      <c r="L6347" s="107"/>
      <c r="M6347" s="110"/>
      <c r="N6347" s="109"/>
      <c r="P6347" s="38">
        <f t="shared" si="594"/>
        <v>0</v>
      </c>
      <c r="Q6347" s="105">
        <f t="shared" si="599"/>
        <v>0</v>
      </c>
      <c r="R6347" s="38">
        <f t="shared" si="595"/>
        <v>0</v>
      </c>
      <c r="S6347" s="40" t="str">
        <f t="shared" si="598"/>
        <v/>
      </c>
    </row>
    <row r="6348" spans="1:19">
      <c r="A6348" s="33"/>
      <c r="B6348" s="34"/>
      <c r="C6348" s="33"/>
      <c r="D6348" s="33"/>
      <c r="E6348" s="33"/>
      <c r="F6348" s="42"/>
      <c r="G6348" s="42"/>
      <c r="I6348">
        <f t="shared" si="596"/>
        <v>0</v>
      </c>
      <c r="J6348">
        <f t="shared" si="597"/>
        <v>0</v>
      </c>
      <c r="L6348" s="107"/>
      <c r="M6348" s="110"/>
      <c r="N6348" s="109"/>
      <c r="P6348" s="38">
        <f t="shared" si="594"/>
        <v>0</v>
      </c>
      <c r="Q6348" s="105">
        <f t="shared" si="599"/>
        <v>0</v>
      </c>
      <c r="R6348" s="38">
        <f t="shared" si="595"/>
        <v>0</v>
      </c>
      <c r="S6348" s="40" t="str">
        <f t="shared" si="598"/>
        <v/>
      </c>
    </row>
    <row r="6349" spans="1:19">
      <c r="A6349" s="33"/>
      <c r="B6349" s="34"/>
      <c r="C6349" s="33"/>
      <c r="D6349" s="33"/>
      <c r="E6349" s="33"/>
      <c r="F6349" s="42"/>
      <c r="G6349" s="42"/>
      <c r="I6349">
        <f t="shared" si="596"/>
        <v>0</v>
      </c>
      <c r="J6349">
        <f t="shared" si="597"/>
        <v>0</v>
      </c>
      <c r="L6349" s="107"/>
      <c r="M6349" s="110"/>
      <c r="N6349" s="109"/>
      <c r="P6349" s="38">
        <f t="shared" si="594"/>
        <v>0</v>
      </c>
      <c r="Q6349" s="105">
        <f t="shared" si="599"/>
        <v>0</v>
      </c>
      <c r="R6349" s="38">
        <f t="shared" si="595"/>
        <v>0</v>
      </c>
      <c r="S6349" s="40" t="str">
        <f t="shared" si="598"/>
        <v/>
      </c>
    </row>
    <row r="6350" spans="1:19">
      <c r="A6350" s="33"/>
      <c r="B6350" s="34"/>
      <c r="C6350" s="33"/>
      <c r="D6350" s="33"/>
      <c r="E6350" s="33"/>
      <c r="F6350" s="42"/>
      <c r="G6350" s="42"/>
      <c r="I6350">
        <f t="shared" si="596"/>
        <v>0</v>
      </c>
      <c r="J6350">
        <f t="shared" si="597"/>
        <v>0</v>
      </c>
      <c r="L6350" s="107"/>
      <c r="M6350" s="110"/>
      <c r="N6350" s="109"/>
      <c r="P6350" s="38">
        <f t="shared" si="594"/>
        <v>0</v>
      </c>
      <c r="Q6350" s="105">
        <f t="shared" si="599"/>
        <v>0</v>
      </c>
      <c r="R6350" s="38">
        <f t="shared" si="595"/>
        <v>0</v>
      </c>
      <c r="S6350" s="40" t="str">
        <f t="shared" si="598"/>
        <v/>
      </c>
    </row>
    <row r="6351" spans="1:19">
      <c r="A6351" s="33"/>
      <c r="B6351" s="34"/>
      <c r="C6351" s="33"/>
      <c r="D6351" s="33"/>
      <c r="E6351" s="33"/>
      <c r="F6351" s="42"/>
      <c r="G6351" s="42"/>
      <c r="I6351">
        <f t="shared" si="596"/>
        <v>0</v>
      </c>
      <c r="J6351">
        <f t="shared" si="597"/>
        <v>0</v>
      </c>
      <c r="L6351" s="107"/>
      <c r="M6351" s="110"/>
      <c r="N6351" s="109"/>
      <c r="P6351" s="38">
        <f t="shared" si="594"/>
        <v>0</v>
      </c>
      <c r="Q6351" s="105">
        <f t="shared" si="599"/>
        <v>0</v>
      </c>
      <c r="R6351" s="38">
        <f t="shared" si="595"/>
        <v>0</v>
      </c>
      <c r="S6351" s="40" t="str">
        <f t="shared" si="598"/>
        <v/>
      </c>
    </row>
    <row r="6352" spans="1:19">
      <c r="A6352" s="33"/>
      <c r="B6352" s="34"/>
      <c r="C6352" s="33"/>
      <c r="D6352" s="33"/>
      <c r="E6352" s="33"/>
      <c r="F6352" s="42"/>
      <c r="G6352" s="42"/>
      <c r="I6352">
        <f t="shared" si="596"/>
        <v>0</v>
      </c>
      <c r="J6352">
        <f t="shared" si="597"/>
        <v>0</v>
      </c>
      <c r="L6352" s="107"/>
      <c r="M6352" s="110"/>
      <c r="N6352" s="109"/>
      <c r="P6352" s="38">
        <f t="shared" si="594"/>
        <v>0</v>
      </c>
      <c r="Q6352" s="105">
        <f t="shared" si="599"/>
        <v>0</v>
      </c>
      <c r="R6352" s="38">
        <f t="shared" si="595"/>
        <v>0</v>
      </c>
      <c r="S6352" s="40" t="str">
        <f t="shared" si="598"/>
        <v/>
      </c>
    </row>
    <row r="6353" spans="1:19">
      <c r="A6353" s="33"/>
      <c r="B6353" s="34"/>
      <c r="C6353" s="33"/>
      <c r="D6353" s="33"/>
      <c r="E6353" s="33"/>
      <c r="F6353" s="42"/>
      <c r="G6353" s="42"/>
      <c r="I6353">
        <f t="shared" si="596"/>
        <v>0</v>
      </c>
      <c r="J6353">
        <f t="shared" si="597"/>
        <v>0</v>
      </c>
      <c r="L6353" s="107"/>
      <c r="M6353" s="110"/>
      <c r="N6353" s="109"/>
      <c r="P6353" s="38">
        <f t="shared" si="594"/>
        <v>0</v>
      </c>
      <c r="Q6353" s="105">
        <f t="shared" si="599"/>
        <v>0</v>
      </c>
      <c r="R6353" s="38">
        <f t="shared" si="595"/>
        <v>0</v>
      </c>
      <c r="S6353" s="40" t="str">
        <f t="shared" si="598"/>
        <v/>
      </c>
    </row>
    <row r="6354" spans="1:19">
      <c r="A6354" s="33"/>
      <c r="B6354" s="34"/>
      <c r="C6354" s="33"/>
      <c r="D6354" s="33"/>
      <c r="E6354" s="33"/>
      <c r="F6354" s="42"/>
      <c r="G6354" s="42"/>
      <c r="I6354">
        <f t="shared" si="596"/>
        <v>0</v>
      </c>
      <c r="J6354">
        <f t="shared" si="597"/>
        <v>0</v>
      </c>
      <c r="L6354" s="107"/>
      <c r="M6354" s="110"/>
      <c r="N6354" s="109"/>
      <c r="P6354" s="38">
        <f t="shared" si="594"/>
        <v>0</v>
      </c>
      <c r="Q6354" s="105">
        <f t="shared" si="599"/>
        <v>0</v>
      </c>
      <c r="R6354" s="38">
        <f t="shared" si="595"/>
        <v>0</v>
      </c>
      <c r="S6354" s="40" t="str">
        <f t="shared" si="598"/>
        <v/>
      </c>
    </row>
    <row r="6355" spans="1:19">
      <c r="A6355" s="33"/>
      <c r="B6355" s="34"/>
      <c r="C6355" s="33"/>
      <c r="D6355" s="33"/>
      <c r="E6355" s="33"/>
      <c r="F6355" s="42"/>
      <c r="G6355" s="42"/>
      <c r="I6355">
        <f t="shared" si="596"/>
        <v>0</v>
      </c>
      <c r="J6355">
        <f t="shared" si="597"/>
        <v>0</v>
      </c>
      <c r="L6355" s="107"/>
      <c r="M6355" s="110"/>
      <c r="N6355" s="109"/>
      <c r="P6355" s="38">
        <f t="shared" si="594"/>
        <v>0</v>
      </c>
      <c r="Q6355" s="105">
        <f t="shared" si="599"/>
        <v>0</v>
      </c>
      <c r="R6355" s="38">
        <f t="shared" si="595"/>
        <v>0</v>
      </c>
      <c r="S6355" s="40" t="str">
        <f t="shared" si="598"/>
        <v/>
      </c>
    </row>
    <row r="6356" spans="1:19">
      <c r="A6356" s="33"/>
      <c r="B6356" s="34"/>
      <c r="C6356" s="33"/>
      <c r="D6356" s="33"/>
      <c r="E6356" s="33"/>
      <c r="F6356" s="42"/>
      <c r="G6356" s="42"/>
      <c r="I6356">
        <f t="shared" si="596"/>
        <v>0</v>
      </c>
      <c r="J6356">
        <f t="shared" si="597"/>
        <v>0</v>
      </c>
      <c r="L6356" s="107"/>
      <c r="M6356" s="110"/>
      <c r="N6356" s="109"/>
      <c r="P6356" s="38">
        <f t="shared" si="594"/>
        <v>0</v>
      </c>
      <c r="Q6356" s="105">
        <f t="shared" si="599"/>
        <v>0</v>
      </c>
      <c r="R6356" s="38">
        <f t="shared" si="595"/>
        <v>0</v>
      </c>
      <c r="S6356" s="40" t="str">
        <f t="shared" si="598"/>
        <v/>
      </c>
    </row>
    <row r="6357" spans="1:19">
      <c r="A6357" s="33"/>
      <c r="B6357" s="34"/>
      <c r="C6357" s="33"/>
      <c r="D6357" s="33"/>
      <c r="E6357" s="33"/>
      <c r="F6357" s="42"/>
      <c r="G6357" s="42"/>
      <c r="I6357">
        <f t="shared" si="596"/>
        <v>0</v>
      </c>
      <c r="J6357">
        <f t="shared" si="597"/>
        <v>0</v>
      </c>
      <c r="L6357" s="107"/>
      <c r="M6357" s="110"/>
      <c r="N6357" s="109"/>
      <c r="P6357" s="38">
        <f t="shared" si="594"/>
        <v>0</v>
      </c>
      <c r="Q6357" s="105">
        <f t="shared" si="599"/>
        <v>0</v>
      </c>
      <c r="R6357" s="38">
        <f t="shared" si="595"/>
        <v>0</v>
      </c>
      <c r="S6357" s="40" t="str">
        <f t="shared" si="598"/>
        <v/>
      </c>
    </row>
    <row r="6358" spans="1:19">
      <c r="A6358" s="33"/>
      <c r="B6358" s="34"/>
      <c r="C6358" s="33"/>
      <c r="D6358" s="33"/>
      <c r="E6358" s="33"/>
      <c r="F6358" s="42"/>
      <c r="G6358" s="42"/>
      <c r="I6358">
        <f t="shared" si="596"/>
        <v>0</v>
      </c>
      <c r="J6358">
        <f t="shared" si="597"/>
        <v>0</v>
      </c>
      <c r="L6358" s="107"/>
      <c r="M6358" s="110"/>
      <c r="N6358" s="109"/>
      <c r="P6358" s="38">
        <f t="shared" si="594"/>
        <v>0</v>
      </c>
      <c r="Q6358" s="105">
        <f t="shared" si="599"/>
        <v>0</v>
      </c>
      <c r="R6358" s="38">
        <f t="shared" si="595"/>
        <v>0</v>
      </c>
      <c r="S6358" s="40" t="str">
        <f t="shared" si="598"/>
        <v/>
      </c>
    </row>
    <row r="6359" spans="1:19">
      <c r="A6359" s="33"/>
      <c r="B6359" s="34"/>
      <c r="C6359" s="33"/>
      <c r="D6359" s="33"/>
      <c r="E6359" s="33"/>
      <c r="F6359" s="42"/>
      <c r="G6359" s="42"/>
      <c r="I6359">
        <f t="shared" si="596"/>
        <v>0</v>
      </c>
      <c r="J6359">
        <f t="shared" si="597"/>
        <v>0</v>
      </c>
      <c r="L6359" s="107"/>
      <c r="M6359" s="110"/>
      <c r="N6359" s="109"/>
      <c r="P6359" s="38">
        <f t="shared" si="594"/>
        <v>0</v>
      </c>
      <c r="Q6359" s="105">
        <f t="shared" si="599"/>
        <v>0</v>
      </c>
      <c r="R6359" s="38">
        <f t="shared" si="595"/>
        <v>0</v>
      </c>
      <c r="S6359" s="40" t="str">
        <f t="shared" si="598"/>
        <v/>
      </c>
    </row>
    <row r="6360" spans="1:19">
      <c r="A6360" s="33"/>
      <c r="B6360" s="34"/>
      <c r="C6360" s="33"/>
      <c r="D6360" s="33"/>
      <c r="E6360" s="33"/>
      <c r="F6360" s="42"/>
      <c r="G6360" s="42"/>
      <c r="I6360">
        <f t="shared" si="596"/>
        <v>0</v>
      </c>
      <c r="J6360">
        <f t="shared" si="597"/>
        <v>0</v>
      </c>
      <c r="L6360" s="107"/>
      <c r="M6360" s="110"/>
      <c r="N6360" s="109"/>
      <c r="P6360" s="38">
        <f t="shared" si="594"/>
        <v>0</v>
      </c>
      <c r="Q6360" s="105">
        <f t="shared" si="599"/>
        <v>0</v>
      </c>
      <c r="R6360" s="38">
        <f t="shared" si="595"/>
        <v>0</v>
      </c>
      <c r="S6360" s="40" t="str">
        <f t="shared" si="598"/>
        <v/>
      </c>
    </row>
    <row r="6361" spans="1:19">
      <c r="A6361" s="33"/>
      <c r="B6361" s="34"/>
      <c r="C6361" s="33"/>
      <c r="D6361" s="33"/>
      <c r="E6361" s="33"/>
      <c r="F6361" s="42"/>
      <c r="G6361" s="42"/>
      <c r="I6361">
        <f t="shared" si="596"/>
        <v>0</v>
      </c>
      <c r="J6361">
        <f t="shared" si="597"/>
        <v>0</v>
      </c>
      <c r="L6361" s="107"/>
      <c r="M6361" s="110"/>
      <c r="N6361" s="109"/>
      <c r="P6361" s="38">
        <f t="shared" si="594"/>
        <v>0</v>
      </c>
      <c r="Q6361" s="105">
        <f t="shared" si="599"/>
        <v>0</v>
      </c>
      <c r="R6361" s="38">
        <f t="shared" si="595"/>
        <v>0</v>
      </c>
      <c r="S6361" s="40" t="str">
        <f t="shared" si="598"/>
        <v/>
      </c>
    </row>
    <row r="6362" spans="1:19">
      <c r="A6362" s="33"/>
      <c r="B6362" s="34"/>
      <c r="C6362" s="33"/>
      <c r="D6362" s="33"/>
      <c r="E6362" s="33"/>
      <c r="F6362" s="42"/>
      <c r="G6362" s="42"/>
      <c r="I6362">
        <f t="shared" si="596"/>
        <v>0</v>
      </c>
      <c r="J6362">
        <f t="shared" si="597"/>
        <v>0</v>
      </c>
      <c r="L6362" s="107"/>
      <c r="M6362" s="110"/>
      <c r="N6362" s="109"/>
      <c r="P6362" s="38">
        <f t="shared" si="594"/>
        <v>0</v>
      </c>
      <c r="Q6362" s="105">
        <f t="shared" si="599"/>
        <v>0</v>
      </c>
      <c r="R6362" s="38">
        <f t="shared" si="595"/>
        <v>0</v>
      </c>
      <c r="S6362" s="40" t="str">
        <f t="shared" si="598"/>
        <v/>
      </c>
    </row>
    <row r="6363" spans="1:19">
      <c r="A6363" s="33"/>
      <c r="B6363" s="34"/>
      <c r="C6363" s="33"/>
      <c r="D6363" s="33"/>
      <c r="E6363" s="33"/>
      <c r="F6363" s="42"/>
      <c r="G6363" s="42"/>
      <c r="I6363">
        <f t="shared" si="596"/>
        <v>0</v>
      </c>
      <c r="J6363">
        <f t="shared" si="597"/>
        <v>0</v>
      </c>
      <c r="L6363" s="107"/>
      <c r="M6363" s="110"/>
      <c r="N6363" s="109"/>
      <c r="P6363" s="38">
        <f t="shared" si="594"/>
        <v>0</v>
      </c>
      <c r="Q6363" s="105">
        <f t="shared" si="599"/>
        <v>0</v>
      </c>
      <c r="R6363" s="38">
        <f t="shared" si="595"/>
        <v>0</v>
      </c>
      <c r="S6363" s="40" t="str">
        <f t="shared" si="598"/>
        <v/>
      </c>
    </row>
    <row r="6364" spans="1:19">
      <c r="A6364" s="33"/>
      <c r="B6364" s="34"/>
      <c r="C6364" s="33"/>
      <c r="D6364" s="33"/>
      <c r="E6364" s="33"/>
      <c r="F6364" s="42"/>
      <c r="G6364" s="42"/>
      <c r="I6364">
        <f t="shared" si="596"/>
        <v>0</v>
      </c>
      <c r="J6364">
        <f t="shared" si="597"/>
        <v>0</v>
      </c>
      <c r="L6364" s="107"/>
      <c r="M6364" s="110"/>
      <c r="N6364" s="109"/>
      <c r="P6364" s="38">
        <f t="shared" si="594"/>
        <v>0</v>
      </c>
      <c r="Q6364" s="105">
        <f t="shared" si="599"/>
        <v>0</v>
      </c>
      <c r="R6364" s="38">
        <f t="shared" si="595"/>
        <v>0</v>
      </c>
      <c r="S6364" s="40" t="str">
        <f t="shared" si="598"/>
        <v/>
      </c>
    </row>
    <row r="6365" spans="1:19">
      <c r="A6365" s="33"/>
      <c r="B6365" s="34"/>
      <c r="C6365" s="33"/>
      <c r="D6365" s="33"/>
      <c r="E6365" s="33"/>
      <c r="F6365" s="42"/>
      <c r="G6365" s="42"/>
      <c r="I6365">
        <f t="shared" si="596"/>
        <v>0</v>
      </c>
      <c r="J6365">
        <f t="shared" si="597"/>
        <v>0</v>
      </c>
      <c r="L6365" s="107"/>
      <c r="M6365" s="110"/>
      <c r="N6365" s="109"/>
      <c r="P6365" s="38">
        <f t="shared" si="594"/>
        <v>0</v>
      </c>
      <c r="Q6365" s="105">
        <f t="shared" si="599"/>
        <v>0</v>
      </c>
      <c r="R6365" s="38">
        <f t="shared" si="595"/>
        <v>0</v>
      </c>
      <c r="S6365" s="40" t="str">
        <f t="shared" si="598"/>
        <v/>
      </c>
    </row>
    <row r="6366" spans="1:19">
      <c r="A6366" s="33"/>
      <c r="B6366" s="34"/>
      <c r="C6366" s="33"/>
      <c r="D6366" s="33"/>
      <c r="E6366" s="33"/>
      <c r="F6366" s="42"/>
      <c r="G6366" s="42"/>
      <c r="I6366">
        <f t="shared" si="596"/>
        <v>0</v>
      </c>
      <c r="J6366">
        <f t="shared" si="597"/>
        <v>0</v>
      </c>
      <c r="L6366" s="107"/>
      <c r="M6366" s="110"/>
      <c r="N6366" s="109"/>
      <c r="P6366" s="38">
        <f t="shared" si="594"/>
        <v>0</v>
      </c>
      <c r="Q6366" s="105">
        <f t="shared" si="599"/>
        <v>0</v>
      </c>
      <c r="R6366" s="38">
        <f t="shared" si="595"/>
        <v>0</v>
      </c>
      <c r="S6366" s="40" t="str">
        <f t="shared" si="598"/>
        <v/>
      </c>
    </row>
    <row r="6367" spans="1:19">
      <c r="A6367" s="33"/>
      <c r="B6367" s="34"/>
      <c r="C6367" s="33"/>
      <c r="D6367" s="33"/>
      <c r="E6367" s="33"/>
      <c r="F6367" s="42"/>
      <c r="G6367" s="42"/>
      <c r="I6367">
        <f t="shared" si="596"/>
        <v>0</v>
      </c>
      <c r="J6367">
        <f t="shared" si="597"/>
        <v>0</v>
      </c>
      <c r="L6367" s="107"/>
      <c r="M6367" s="110"/>
      <c r="N6367" s="109"/>
      <c r="P6367" s="38">
        <f t="shared" si="594"/>
        <v>0</v>
      </c>
      <c r="Q6367" s="105">
        <f t="shared" si="599"/>
        <v>0</v>
      </c>
      <c r="R6367" s="38">
        <f t="shared" si="595"/>
        <v>0</v>
      </c>
      <c r="S6367" s="40" t="str">
        <f t="shared" si="598"/>
        <v/>
      </c>
    </row>
    <row r="6368" spans="1:19">
      <c r="A6368" s="33"/>
      <c r="B6368" s="34"/>
      <c r="C6368" s="33"/>
      <c r="D6368" s="33"/>
      <c r="E6368" s="33"/>
      <c r="F6368" s="42"/>
      <c r="G6368" s="42"/>
      <c r="I6368">
        <f t="shared" si="596"/>
        <v>0</v>
      </c>
      <c r="J6368">
        <f t="shared" si="597"/>
        <v>0</v>
      </c>
      <c r="L6368" s="107"/>
      <c r="M6368" s="110"/>
      <c r="N6368" s="109"/>
      <c r="P6368" s="38">
        <f t="shared" si="594"/>
        <v>0</v>
      </c>
      <c r="Q6368" s="105">
        <f t="shared" si="599"/>
        <v>0</v>
      </c>
      <c r="R6368" s="38">
        <f t="shared" si="595"/>
        <v>0</v>
      </c>
      <c r="S6368" s="40" t="str">
        <f t="shared" si="598"/>
        <v/>
      </c>
    </row>
    <row r="6369" spans="1:19">
      <c r="A6369" s="33"/>
      <c r="B6369" s="34"/>
      <c r="C6369" s="33"/>
      <c r="D6369" s="33"/>
      <c r="E6369" s="33"/>
      <c r="F6369" s="42"/>
      <c r="G6369" s="42"/>
      <c r="I6369">
        <f t="shared" si="596"/>
        <v>0</v>
      </c>
      <c r="J6369">
        <f t="shared" si="597"/>
        <v>0</v>
      </c>
      <c r="L6369" s="107"/>
      <c r="M6369" s="110"/>
      <c r="N6369" s="109"/>
      <c r="P6369" s="38">
        <f t="shared" si="594"/>
        <v>0</v>
      </c>
      <c r="Q6369" s="105">
        <f t="shared" si="599"/>
        <v>0</v>
      </c>
      <c r="R6369" s="38">
        <f t="shared" si="595"/>
        <v>0</v>
      </c>
      <c r="S6369" s="40" t="str">
        <f t="shared" si="598"/>
        <v/>
      </c>
    </row>
    <row r="6370" spans="1:19">
      <c r="A6370" s="33"/>
      <c r="B6370" s="34"/>
      <c r="C6370" s="33"/>
      <c r="D6370" s="33"/>
      <c r="E6370" s="33"/>
      <c r="F6370" s="42"/>
      <c r="G6370" s="42"/>
      <c r="I6370">
        <f t="shared" si="596"/>
        <v>0</v>
      </c>
      <c r="J6370">
        <f t="shared" si="597"/>
        <v>0</v>
      </c>
      <c r="L6370" s="107"/>
      <c r="M6370" s="110"/>
      <c r="N6370" s="109"/>
      <c r="P6370" s="38">
        <f t="shared" si="594"/>
        <v>0</v>
      </c>
      <c r="Q6370" s="105">
        <f t="shared" si="599"/>
        <v>0</v>
      </c>
      <c r="R6370" s="38">
        <f t="shared" si="595"/>
        <v>0</v>
      </c>
      <c r="S6370" s="40" t="str">
        <f t="shared" si="598"/>
        <v/>
      </c>
    </row>
    <row r="6371" spans="1:19">
      <c r="A6371" s="33"/>
      <c r="B6371" s="34"/>
      <c r="C6371" s="33"/>
      <c r="D6371" s="33"/>
      <c r="E6371" s="33"/>
      <c r="F6371" s="42"/>
      <c r="G6371" s="42"/>
      <c r="I6371">
        <f t="shared" si="596"/>
        <v>0</v>
      </c>
      <c r="J6371">
        <f t="shared" si="597"/>
        <v>0</v>
      </c>
      <c r="L6371" s="107"/>
      <c r="M6371" s="110"/>
      <c r="N6371" s="109"/>
      <c r="P6371" s="38">
        <f t="shared" si="594"/>
        <v>0</v>
      </c>
      <c r="Q6371" s="105">
        <f t="shared" si="599"/>
        <v>0</v>
      </c>
      <c r="R6371" s="38">
        <f t="shared" si="595"/>
        <v>0</v>
      </c>
      <c r="S6371" s="40" t="str">
        <f t="shared" si="598"/>
        <v/>
      </c>
    </row>
    <row r="6372" spans="1:19">
      <c r="A6372" s="33"/>
      <c r="B6372" s="34"/>
      <c r="C6372" s="33"/>
      <c r="D6372" s="33"/>
      <c r="E6372" s="33"/>
      <c r="F6372" s="42"/>
      <c r="G6372" s="42"/>
      <c r="I6372">
        <f t="shared" si="596"/>
        <v>0</v>
      </c>
      <c r="J6372">
        <f t="shared" si="597"/>
        <v>0</v>
      </c>
      <c r="L6372" s="107"/>
      <c r="M6372" s="110"/>
      <c r="N6372" s="109"/>
      <c r="P6372" s="38">
        <f t="shared" si="594"/>
        <v>0</v>
      </c>
      <c r="Q6372" s="105">
        <f t="shared" si="599"/>
        <v>0</v>
      </c>
      <c r="R6372" s="38">
        <f t="shared" si="595"/>
        <v>0</v>
      </c>
      <c r="S6372" s="40" t="str">
        <f t="shared" si="598"/>
        <v/>
      </c>
    </row>
    <row r="6373" spans="1:19">
      <c r="A6373" s="33"/>
      <c r="B6373" s="34"/>
      <c r="C6373" s="33"/>
      <c r="D6373" s="33"/>
      <c r="E6373" s="33"/>
      <c r="F6373" s="42"/>
      <c r="G6373" s="42"/>
      <c r="I6373">
        <f t="shared" si="596"/>
        <v>0</v>
      </c>
      <c r="J6373">
        <f t="shared" si="597"/>
        <v>0</v>
      </c>
      <c r="L6373" s="107"/>
      <c r="M6373" s="110"/>
      <c r="N6373" s="109"/>
      <c r="P6373" s="38">
        <f t="shared" si="594"/>
        <v>0</v>
      </c>
      <c r="Q6373" s="105">
        <f t="shared" si="599"/>
        <v>0</v>
      </c>
      <c r="R6373" s="38">
        <f t="shared" si="595"/>
        <v>0</v>
      </c>
      <c r="S6373" s="40" t="str">
        <f t="shared" si="598"/>
        <v/>
      </c>
    </row>
    <row r="6374" spans="1:19">
      <c r="A6374" s="33"/>
      <c r="B6374" s="34"/>
      <c r="C6374" s="33"/>
      <c r="D6374" s="33"/>
      <c r="E6374" s="33"/>
      <c r="F6374" s="42"/>
      <c r="G6374" s="42"/>
      <c r="I6374">
        <f t="shared" si="596"/>
        <v>0</v>
      </c>
      <c r="J6374">
        <f t="shared" si="597"/>
        <v>0</v>
      </c>
      <c r="L6374" s="107"/>
      <c r="M6374" s="110"/>
      <c r="N6374" s="109"/>
      <c r="P6374" s="38">
        <f t="shared" si="594"/>
        <v>0</v>
      </c>
      <c r="Q6374" s="105">
        <f t="shared" si="599"/>
        <v>0</v>
      </c>
      <c r="R6374" s="38">
        <f t="shared" si="595"/>
        <v>0</v>
      </c>
      <c r="S6374" s="40" t="str">
        <f t="shared" si="598"/>
        <v/>
      </c>
    </row>
    <row r="6375" spans="1:19">
      <c r="A6375" s="33"/>
      <c r="B6375" s="34"/>
      <c r="C6375" s="33"/>
      <c r="D6375" s="33"/>
      <c r="E6375" s="33"/>
      <c r="F6375" s="42"/>
      <c r="G6375" s="42"/>
      <c r="I6375">
        <f t="shared" si="596"/>
        <v>0</v>
      </c>
      <c r="J6375">
        <f t="shared" si="597"/>
        <v>0</v>
      </c>
      <c r="L6375" s="107"/>
      <c r="M6375" s="110"/>
      <c r="N6375" s="109"/>
      <c r="P6375" s="38">
        <f t="shared" si="594"/>
        <v>0</v>
      </c>
      <c r="Q6375" s="105">
        <f t="shared" si="599"/>
        <v>0</v>
      </c>
      <c r="R6375" s="38">
        <f t="shared" si="595"/>
        <v>0</v>
      </c>
      <c r="S6375" s="40" t="str">
        <f t="shared" si="598"/>
        <v/>
      </c>
    </row>
    <row r="6376" spans="1:19">
      <c r="A6376" s="33"/>
      <c r="B6376" s="34"/>
      <c r="C6376" s="33"/>
      <c r="D6376" s="33"/>
      <c r="E6376" s="33"/>
      <c r="F6376" s="42"/>
      <c r="G6376" s="42"/>
      <c r="I6376">
        <f t="shared" si="596"/>
        <v>0</v>
      </c>
      <c r="J6376">
        <f t="shared" si="597"/>
        <v>0</v>
      </c>
      <c r="L6376" s="107"/>
      <c r="M6376" s="110"/>
      <c r="N6376" s="109"/>
      <c r="P6376" s="38">
        <f t="shared" si="594"/>
        <v>0</v>
      </c>
      <c r="Q6376" s="105">
        <f t="shared" si="599"/>
        <v>0</v>
      </c>
      <c r="R6376" s="38">
        <f t="shared" si="595"/>
        <v>0</v>
      </c>
      <c r="S6376" s="40" t="str">
        <f t="shared" si="598"/>
        <v/>
      </c>
    </row>
    <row r="6377" spans="1:19">
      <c r="A6377" s="33"/>
      <c r="B6377" s="34"/>
      <c r="C6377" s="33"/>
      <c r="D6377" s="33"/>
      <c r="E6377" s="33"/>
      <c r="F6377" s="42"/>
      <c r="G6377" s="42"/>
      <c r="I6377">
        <f t="shared" si="596"/>
        <v>0</v>
      </c>
      <c r="J6377">
        <f t="shared" si="597"/>
        <v>0</v>
      </c>
      <c r="L6377" s="107"/>
      <c r="M6377" s="110"/>
      <c r="N6377" s="109"/>
      <c r="P6377" s="38">
        <f t="shared" si="594"/>
        <v>0</v>
      </c>
      <c r="Q6377" s="105">
        <f t="shared" si="599"/>
        <v>0</v>
      </c>
      <c r="R6377" s="38">
        <f t="shared" si="595"/>
        <v>0</v>
      </c>
      <c r="S6377" s="40" t="str">
        <f t="shared" si="598"/>
        <v/>
      </c>
    </row>
    <row r="6378" spans="1:19">
      <c r="A6378" s="33"/>
      <c r="B6378" s="34"/>
      <c r="C6378" s="33"/>
      <c r="D6378" s="33"/>
      <c r="E6378" s="33"/>
      <c r="F6378" s="42"/>
      <c r="G6378" s="42"/>
      <c r="I6378">
        <f t="shared" si="596"/>
        <v>0</v>
      </c>
      <c r="J6378">
        <f t="shared" si="597"/>
        <v>0</v>
      </c>
      <c r="L6378" s="107"/>
      <c r="M6378" s="110"/>
      <c r="N6378" s="109"/>
      <c r="P6378" s="38">
        <f t="shared" si="594"/>
        <v>0</v>
      </c>
      <c r="Q6378" s="105">
        <f t="shared" si="599"/>
        <v>0</v>
      </c>
      <c r="R6378" s="38">
        <f t="shared" si="595"/>
        <v>0</v>
      </c>
      <c r="S6378" s="40" t="str">
        <f t="shared" si="598"/>
        <v/>
      </c>
    </row>
    <row r="6379" spans="1:19">
      <c r="A6379" s="33"/>
      <c r="B6379" s="34"/>
      <c r="C6379" s="33"/>
      <c r="D6379" s="33"/>
      <c r="E6379" s="33"/>
      <c r="F6379" s="42"/>
      <c r="G6379" s="42"/>
      <c r="I6379">
        <f t="shared" si="596"/>
        <v>0</v>
      </c>
      <c r="J6379">
        <f t="shared" si="597"/>
        <v>0</v>
      </c>
      <c r="L6379" s="107"/>
      <c r="M6379" s="110"/>
      <c r="N6379" s="109"/>
      <c r="P6379" s="38">
        <f t="shared" si="594"/>
        <v>0</v>
      </c>
      <c r="Q6379" s="105">
        <f t="shared" si="599"/>
        <v>0</v>
      </c>
      <c r="R6379" s="38">
        <f t="shared" si="595"/>
        <v>0</v>
      </c>
      <c r="S6379" s="40" t="str">
        <f t="shared" si="598"/>
        <v/>
      </c>
    </row>
    <row r="6380" spans="1:19">
      <c r="A6380" s="33"/>
      <c r="B6380" s="34"/>
      <c r="C6380" s="33"/>
      <c r="D6380" s="33"/>
      <c r="E6380" s="33"/>
      <c r="F6380" s="42"/>
      <c r="G6380" s="42"/>
      <c r="I6380">
        <f t="shared" si="596"/>
        <v>0</v>
      </c>
      <c r="J6380">
        <f t="shared" si="597"/>
        <v>0</v>
      </c>
      <c r="L6380" s="107"/>
      <c r="M6380" s="110"/>
      <c r="N6380" s="109"/>
      <c r="P6380" s="38">
        <f t="shared" si="594"/>
        <v>0</v>
      </c>
      <c r="Q6380" s="105">
        <f t="shared" si="599"/>
        <v>0</v>
      </c>
      <c r="R6380" s="38">
        <f t="shared" si="595"/>
        <v>0</v>
      </c>
      <c r="S6380" s="40" t="str">
        <f t="shared" si="598"/>
        <v/>
      </c>
    </row>
    <row r="6381" spans="1:19">
      <c r="A6381" s="33"/>
      <c r="B6381" s="34"/>
      <c r="C6381" s="33"/>
      <c r="D6381" s="33"/>
      <c r="E6381" s="33"/>
      <c r="F6381" s="42"/>
      <c r="G6381" s="42"/>
      <c r="I6381">
        <f t="shared" si="596"/>
        <v>0</v>
      </c>
      <c r="J6381">
        <f t="shared" si="597"/>
        <v>0</v>
      </c>
      <c r="L6381" s="107"/>
      <c r="M6381" s="110"/>
      <c r="N6381" s="109"/>
      <c r="P6381" s="38">
        <f t="shared" si="594"/>
        <v>0</v>
      </c>
      <c r="Q6381" s="105">
        <f t="shared" si="599"/>
        <v>0</v>
      </c>
      <c r="R6381" s="38">
        <f t="shared" si="595"/>
        <v>0</v>
      </c>
      <c r="S6381" s="40" t="str">
        <f t="shared" si="598"/>
        <v/>
      </c>
    </row>
    <row r="6382" spans="1:19">
      <c r="A6382" s="33"/>
      <c r="B6382" s="34"/>
      <c r="C6382" s="33"/>
      <c r="D6382" s="33"/>
      <c r="E6382" s="33"/>
      <c r="F6382" s="42"/>
      <c r="G6382" s="42"/>
      <c r="I6382">
        <f t="shared" si="596"/>
        <v>0</v>
      </c>
      <c r="J6382">
        <f t="shared" si="597"/>
        <v>0</v>
      </c>
      <c r="L6382" s="107"/>
      <c r="M6382" s="110"/>
      <c r="N6382" s="109"/>
      <c r="P6382" s="38">
        <f t="shared" si="594"/>
        <v>0</v>
      </c>
      <c r="Q6382" s="105">
        <f t="shared" si="599"/>
        <v>0</v>
      </c>
      <c r="R6382" s="38">
        <f t="shared" si="595"/>
        <v>0</v>
      </c>
      <c r="S6382" s="40" t="str">
        <f t="shared" si="598"/>
        <v/>
      </c>
    </row>
    <row r="6383" spans="1:19">
      <c r="A6383" s="33"/>
      <c r="B6383" s="34"/>
      <c r="C6383" s="33"/>
      <c r="D6383" s="33"/>
      <c r="E6383" s="33"/>
      <c r="F6383" s="42"/>
      <c r="G6383" s="42"/>
      <c r="I6383">
        <f t="shared" si="596"/>
        <v>0</v>
      </c>
      <c r="J6383">
        <f t="shared" si="597"/>
        <v>0</v>
      </c>
      <c r="L6383" s="107"/>
      <c r="M6383" s="110"/>
      <c r="N6383" s="109"/>
      <c r="P6383" s="38">
        <f t="shared" si="594"/>
        <v>0</v>
      </c>
      <c r="Q6383" s="105">
        <f t="shared" si="599"/>
        <v>0</v>
      </c>
      <c r="R6383" s="38">
        <f t="shared" si="595"/>
        <v>0</v>
      </c>
      <c r="S6383" s="40" t="str">
        <f t="shared" si="598"/>
        <v/>
      </c>
    </row>
    <row r="6384" spans="1:19">
      <c r="A6384" s="33"/>
      <c r="B6384" s="34"/>
      <c r="C6384" s="33"/>
      <c r="D6384" s="33"/>
      <c r="E6384" s="33"/>
      <c r="F6384" s="42"/>
      <c r="G6384" s="42"/>
      <c r="I6384">
        <f t="shared" si="596"/>
        <v>0</v>
      </c>
      <c r="J6384">
        <f t="shared" si="597"/>
        <v>0</v>
      </c>
      <c r="L6384" s="107"/>
      <c r="M6384" s="110"/>
      <c r="N6384" s="109"/>
      <c r="P6384" s="38">
        <f t="shared" si="594"/>
        <v>0</v>
      </c>
      <c r="Q6384" s="105">
        <f t="shared" si="599"/>
        <v>0</v>
      </c>
      <c r="R6384" s="38">
        <f t="shared" si="595"/>
        <v>0</v>
      </c>
      <c r="S6384" s="40" t="str">
        <f t="shared" si="598"/>
        <v/>
      </c>
    </row>
    <row r="6385" spans="1:19">
      <c r="A6385" s="33"/>
      <c r="B6385" s="34"/>
      <c r="C6385" s="33"/>
      <c r="D6385" s="33"/>
      <c r="E6385" s="33"/>
      <c r="F6385" s="42"/>
      <c r="G6385" s="42"/>
      <c r="I6385">
        <f t="shared" si="596"/>
        <v>0</v>
      </c>
      <c r="J6385">
        <f t="shared" si="597"/>
        <v>0</v>
      </c>
      <c r="L6385" s="107"/>
      <c r="M6385" s="110"/>
      <c r="N6385" s="109"/>
      <c r="P6385" s="38">
        <f t="shared" si="594"/>
        <v>0</v>
      </c>
      <c r="Q6385" s="105">
        <f t="shared" si="599"/>
        <v>0</v>
      </c>
      <c r="R6385" s="38">
        <f t="shared" si="595"/>
        <v>0</v>
      </c>
      <c r="S6385" s="40" t="str">
        <f t="shared" si="598"/>
        <v/>
      </c>
    </row>
    <row r="6386" spans="1:19">
      <c r="A6386" s="33"/>
      <c r="B6386" s="34"/>
      <c r="C6386" s="33"/>
      <c r="D6386" s="33"/>
      <c r="E6386" s="33"/>
      <c r="F6386" s="42"/>
      <c r="G6386" s="42"/>
      <c r="I6386">
        <f t="shared" si="596"/>
        <v>0</v>
      </c>
      <c r="J6386">
        <f t="shared" si="597"/>
        <v>0</v>
      </c>
      <c r="L6386" s="107"/>
      <c r="M6386" s="110"/>
      <c r="N6386" s="109"/>
      <c r="P6386" s="38">
        <f t="shared" si="594"/>
        <v>0</v>
      </c>
      <c r="Q6386" s="105">
        <f t="shared" si="599"/>
        <v>0</v>
      </c>
      <c r="R6386" s="38">
        <f t="shared" si="595"/>
        <v>0</v>
      </c>
      <c r="S6386" s="40" t="str">
        <f t="shared" si="598"/>
        <v/>
      </c>
    </row>
    <row r="6387" spans="1:19">
      <c r="A6387" s="33"/>
      <c r="B6387" s="34"/>
      <c r="C6387" s="33"/>
      <c r="D6387" s="33"/>
      <c r="E6387" s="33"/>
      <c r="F6387" s="42"/>
      <c r="G6387" s="42"/>
      <c r="I6387">
        <f t="shared" si="596"/>
        <v>0</v>
      </c>
      <c r="J6387">
        <f t="shared" si="597"/>
        <v>0</v>
      </c>
      <c r="L6387" s="107"/>
      <c r="M6387" s="110"/>
      <c r="N6387" s="109"/>
      <c r="P6387" s="38">
        <f t="shared" si="594"/>
        <v>0</v>
      </c>
      <c r="Q6387" s="105">
        <f t="shared" si="599"/>
        <v>0</v>
      </c>
      <c r="R6387" s="38">
        <f t="shared" si="595"/>
        <v>0</v>
      </c>
      <c r="S6387" s="40" t="str">
        <f t="shared" si="598"/>
        <v/>
      </c>
    </row>
    <row r="6388" spans="1:19">
      <c r="A6388" s="33"/>
      <c r="B6388" s="34"/>
      <c r="C6388" s="33"/>
      <c r="D6388" s="33"/>
      <c r="E6388" s="33"/>
      <c r="F6388" s="42"/>
      <c r="G6388" s="42"/>
      <c r="I6388">
        <f t="shared" si="596"/>
        <v>0</v>
      </c>
      <c r="J6388">
        <f t="shared" si="597"/>
        <v>0</v>
      </c>
      <c r="L6388" s="107"/>
      <c r="M6388" s="110"/>
      <c r="N6388" s="109"/>
      <c r="P6388" s="38">
        <f t="shared" si="594"/>
        <v>0</v>
      </c>
      <c r="Q6388" s="105">
        <f t="shared" si="599"/>
        <v>0</v>
      </c>
      <c r="R6388" s="38">
        <f t="shared" si="595"/>
        <v>0</v>
      </c>
      <c r="S6388" s="40" t="str">
        <f t="shared" si="598"/>
        <v/>
      </c>
    </row>
    <row r="6389" spans="1:19">
      <c r="A6389" s="33"/>
      <c r="B6389" s="34"/>
      <c r="C6389" s="33"/>
      <c r="D6389" s="33"/>
      <c r="E6389" s="33"/>
      <c r="F6389" s="42"/>
      <c r="G6389" s="42"/>
      <c r="I6389">
        <f t="shared" si="596"/>
        <v>0</v>
      </c>
      <c r="J6389">
        <f t="shared" si="597"/>
        <v>0</v>
      </c>
      <c r="L6389" s="107"/>
      <c r="M6389" s="110"/>
      <c r="N6389" s="109"/>
      <c r="P6389" s="38">
        <f t="shared" si="594"/>
        <v>0</v>
      </c>
      <c r="Q6389" s="105">
        <f t="shared" si="599"/>
        <v>0</v>
      </c>
      <c r="R6389" s="38">
        <f t="shared" si="595"/>
        <v>0</v>
      </c>
      <c r="S6389" s="40" t="str">
        <f t="shared" si="598"/>
        <v/>
      </c>
    </row>
    <row r="6390" spans="1:19">
      <c r="A6390" s="33"/>
      <c r="B6390" s="34"/>
      <c r="C6390" s="33"/>
      <c r="D6390" s="33"/>
      <c r="E6390" s="33"/>
      <c r="F6390" s="42"/>
      <c r="G6390" s="42"/>
      <c r="I6390">
        <f t="shared" si="596"/>
        <v>0</v>
      </c>
      <c r="J6390">
        <f t="shared" si="597"/>
        <v>0</v>
      </c>
      <c r="L6390" s="107"/>
      <c r="M6390" s="110"/>
      <c r="N6390" s="109"/>
      <c r="P6390" s="38">
        <f t="shared" si="594"/>
        <v>0</v>
      </c>
      <c r="Q6390" s="105">
        <f t="shared" si="599"/>
        <v>0</v>
      </c>
      <c r="R6390" s="38">
        <f t="shared" si="595"/>
        <v>0</v>
      </c>
      <c r="S6390" s="40" t="str">
        <f t="shared" si="598"/>
        <v/>
      </c>
    </row>
    <row r="6391" spans="1:19">
      <c r="A6391" s="33"/>
      <c r="B6391" s="34"/>
      <c r="C6391" s="33"/>
      <c r="D6391" s="33"/>
      <c r="E6391" s="33"/>
      <c r="F6391" s="42"/>
      <c r="G6391" s="42"/>
      <c r="I6391">
        <f t="shared" si="596"/>
        <v>0</v>
      </c>
      <c r="J6391">
        <f t="shared" si="597"/>
        <v>0</v>
      </c>
      <c r="L6391" s="107"/>
      <c r="M6391" s="110"/>
      <c r="N6391" s="109"/>
      <c r="P6391" s="38">
        <f t="shared" ref="P6391:P6454" si="600">I6391*L6391/1000</f>
        <v>0</v>
      </c>
      <c r="Q6391" s="105">
        <f t="shared" si="599"/>
        <v>0</v>
      </c>
      <c r="R6391" s="38">
        <f t="shared" ref="R6391:R6454" si="601">J6391*N6391/1000</f>
        <v>0</v>
      </c>
      <c r="S6391" s="40" t="str">
        <f t="shared" si="598"/>
        <v/>
      </c>
    </row>
    <row r="6392" spans="1:19">
      <c r="A6392" s="33"/>
      <c r="B6392" s="34"/>
      <c r="C6392" s="33"/>
      <c r="D6392" s="33"/>
      <c r="E6392" s="33"/>
      <c r="F6392" s="42"/>
      <c r="G6392" s="42"/>
      <c r="I6392">
        <f t="shared" ref="I6392:I6455" si="602">IF(OR(E6392="R",E6392="E"),D6392,IF(D6392&gt;=E6392,D6392-E6392,0))</f>
        <v>0</v>
      </c>
      <c r="J6392">
        <f t="shared" ref="J6392:J6455" si="603">IF(OR(E6392="R",E6392="E"),0,IF(E6392&gt;D6392,E6392-D6392,0))</f>
        <v>0</v>
      </c>
      <c r="L6392" s="107"/>
      <c r="M6392" s="110"/>
      <c r="N6392" s="109"/>
      <c r="P6392" s="38">
        <f t="shared" si="600"/>
        <v>0</v>
      </c>
      <c r="Q6392" s="105">
        <f t="shared" si="599"/>
        <v>0</v>
      </c>
      <c r="R6392" s="38">
        <f t="shared" si="601"/>
        <v>0</v>
      </c>
      <c r="S6392" s="40" t="str">
        <f t="shared" si="598"/>
        <v/>
      </c>
    </row>
    <row r="6393" spans="1:19">
      <c r="A6393" s="33"/>
      <c r="B6393" s="34"/>
      <c r="C6393" s="33"/>
      <c r="D6393" s="33"/>
      <c r="E6393" s="33"/>
      <c r="F6393" s="42"/>
      <c r="G6393" s="42"/>
      <c r="I6393">
        <f t="shared" si="602"/>
        <v>0</v>
      </c>
      <c r="J6393">
        <f t="shared" si="603"/>
        <v>0</v>
      </c>
      <c r="L6393" s="107"/>
      <c r="M6393" s="110"/>
      <c r="N6393" s="109"/>
      <c r="P6393" s="38">
        <f t="shared" si="600"/>
        <v>0</v>
      </c>
      <c r="Q6393" s="105">
        <f t="shared" si="599"/>
        <v>0</v>
      </c>
      <c r="R6393" s="38">
        <f t="shared" si="601"/>
        <v>0</v>
      </c>
      <c r="S6393" s="40" t="str">
        <f t="shared" si="598"/>
        <v/>
      </c>
    </row>
    <row r="6394" spans="1:19">
      <c r="A6394" s="33"/>
      <c r="B6394" s="34"/>
      <c r="C6394" s="33"/>
      <c r="D6394" s="33"/>
      <c r="E6394" s="33"/>
      <c r="F6394" s="42"/>
      <c r="G6394" s="42"/>
      <c r="I6394">
        <f t="shared" si="602"/>
        <v>0</v>
      </c>
      <c r="J6394">
        <f t="shared" si="603"/>
        <v>0</v>
      </c>
      <c r="L6394" s="107"/>
      <c r="M6394" s="110"/>
      <c r="N6394" s="109"/>
      <c r="P6394" s="38">
        <f t="shared" si="600"/>
        <v>0</v>
      </c>
      <c r="Q6394" s="105">
        <f t="shared" si="599"/>
        <v>0</v>
      </c>
      <c r="R6394" s="38">
        <f t="shared" si="601"/>
        <v>0</v>
      </c>
      <c r="S6394" s="40" t="str">
        <f t="shared" si="598"/>
        <v/>
      </c>
    </row>
    <row r="6395" spans="1:19">
      <c r="A6395" s="33"/>
      <c r="B6395" s="34"/>
      <c r="C6395" s="33"/>
      <c r="D6395" s="33"/>
      <c r="E6395" s="33"/>
      <c r="F6395" s="42"/>
      <c r="G6395" s="42"/>
      <c r="I6395">
        <f t="shared" si="602"/>
        <v>0</v>
      </c>
      <c r="J6395">
        <f t="shared" si="603"/>
        <v>0</v>
      </c>
      <c r="L6395" s="107"/>
      <c r="M6395" s="110"/>
      <c r="N6395" s="109"/>
      <c r="P6395" s="38">
        <f t="shared" si="600"/>
        <v>0</v>
      </c>
      <c r="Q6395" s="105">
        <f t="shared" si="599"/>
        <v>0</v>
      </c>
      <c r="R6395" s="38">
        <f t="shared" si="601"/>
        <v>0</v>
      </c>
      <c r="S6395" s="40" t="str">
        <f t="shared" si="598"/>
        <v/>
      </c>
    </row>
    <row r="6396" spans="1:19">
      <c r="A6396" s="33"/>
      <c r="B6396" s="34"/>
      <c r="C6396" s="33"/>
      <c r="D6396" s="33"/>
      <c r="E6396" s="33"/>
      <c r="F6396" s="42"/>
      <c r="G6396" s="42"/>
      <c r="I6396">
        <f t="shared" si="602"/>
        <v>0</v>
      </c>
      <c r="J6396">
        <f t="shared" si="603"/>
        <v>0</v>
      </c>
      <c r="L6396" s="107"/>
      <c r="M6396" s="110"/>
      <c r="N6396" s="109"/>
      <c r="P6396" s="38">
        <f t="shared" si="600"/>
        <v>0</v>
      </c>
      <c r="Q6396" s="105">
        <f t="shared" si="599"/>
        <v>0</v>
      </c>
      <c r="R6396" s="38">
        <f t="shared" si="601"/>
        <v>0</v>
      </c>
      <c r="S6396" s="40" t="str">
        <f t="shared" si="598"/>
        <v/>
      </c>
    </row>
    <row r="6397" spans="1:19">
      <c r="A6397" s="33"/>
      <c r="B6397" s="34"/>
      <c r="C6397" s="33"/>
      <c r="D6397" s="33"/>
      <c r="E6397" s="33"/>
      <c r="F6397" s="42"/>
      <c r="G6397" s="42"/>
      <c r="I6397">
        <f t="shared" si="602"/>
        <v>0</v>
      </c>
      <c r="J6397">
        <f t="shared" si="603"/>
        <v>0</v>
      </c>
      <c r="L6397" s="107"/>
      <c r="M6397" s="110"/>
      <c r="N6397" s="109"/>
      <c r="P6397" s="38">
        <f t="shared" si="600"/>
        <v>0</v>
      </c>
      <c r="Q6397" s="105">
        <f t="shared" si="599"/>
        <v>0</v>
      </c>
      <c r="R6397" s="38">
        <f t="shared" si="601"/>
        <v>0</v>
      </c>
      <c r="S6397" s="40" t="str">
        <f t="shared" si="598"/>
        <v/>
      </c>
    </row>
    <row r="6398" spans="1:19">
      <c r="A6398" s="33"/>
      <c r="B6398" s="34"/>
      <c r="C6398" s="33"/>
      <c r="D6398" s="33"/>
      <c r="E6398" s="33"/>
      <c r="F6398" s="42"/>
      <c r="G6398" s="42"/>
      <c r="I6398">
        <f t="shared" si="602"/>
        <v>0</v>
      </c>
      <c r="J6398">
        <f t="shared" si="603"/>
        <v>0</v>
      </c>
      <c r="L6398" s="107"/>
      <c r="M6398" s="110"/>
      <c r="N6398" s="109"/>
      <c r="P6398" s="38">
        <f t="shared" si="600"/>
        <v>0</v>
      </c>
      <c r="Q6398" s="105">
        <f t="shared" si="599"/>
        <v>0</v>
      </c>
      <c r="R6398" s="38">
        <f t="shared" si="601"/>
        <v>0</v>
      </c>
      <c r="S6398" s="40" t="str">
        <f t="shared" si="598"/>
        <v/>
      </c>
    </row>
    <row r="6399" spans="1:19">
      <c r="A6399" s="33"/>
      <c r="B6399" s="34"/>
      <c r="C6399" s="33"/>
      <c r="D6399" s="33"/>
      <c r="E6399" s="33"/>
      <c r="F6399" s="42"/>
      <c r="G6399" s="42"/>
      <c r="I6399">
        <f t="shared" si="602"/>
        <v>0</v>
      </c>
      <c r="J6399">
        <f t="shared" si="603"/>
        <v>0</v>
      </c>
      <c r="L6399" s="107"/>
      <c r="M6399" s="110"/>
      <c r="N6399" s="109"/>
      <c r="P6399" s="38">
        <f t="shared" si="600"/>
        <v>0</v>
      </c>
      <c r="Q6399" s="105">
        <f t="shared" si="599"/>
        <v>0</v>
      </c>
      <c r="R6399" s="38">
        <f t="shared" si="601"/>
        <v>0</v>
      </c>
      <c r="S6399" s="40" t="str">
        <f t="shared" si="598"/>
        <v/>
      </c>
    </row>
    <row r="6400" spans="1:19">
      <c r="A6400" s="33"/>
      <c r="B6400" s="34"/>
      <c r="C6400" s="33"/>
      <c r="D6400" s="33"/>
      <c r="E6400" s="33"/>
      <c r="F6400" s="42"/>
      <c r="G6400" s="42"/>
      <c r="I6400">
        <f t="shared" si="602"/>
        <v>0</v>
      </c>
      <c r="J6400">
        <f t="shared" si="603"/>
        <v>0</v>
      </c>
      <c r="L6400" s="107"/>
      <c r="M6400" s="110"/>
      <c r="N6400" s="109"/>
      <c r="P6400" s="38">
        <f t="shared" si="600"/>
        <v>0</v>
      </c>
      <c r="Q6400" s="105">
        <f t="shared" si="599"/>
        <v>0</v>
      </c>
      <c r="R6400" s="38">
        <f t="shared" si="601"/>
        <v>0</v>
      </c>
      <c r="S6400" s="40" t="str">
        <f t="shared" si="598"/>
        <v/>
      </c>
    </row>
    <row r="6401" spans="1:19">
      <c r="A6401" s="33"/>
      <c r="B6401" s="34"/>
      <c r="C6401" s="33"/>
      <c r="D6401" s="33"/>
      <c r="E6401" s="33"/>
      <c r="F6401" s="42"/>
      <c r="G6401" s="42"/>
      <c r="I6401">
        <f t="shared" si="602"/>
        <v>0</v>
      </c>
      <c r="J6401">
        <f t="shared" si="603"/>
        <v>0</v>
      </c>
      <c r="L6401" s="107"/>
      <c r="M6401" s="110"/>
      <c r="N6401" s="109"/>
      <c r="P6401" s="38">
        <f t="shared" si="600"/>
        <v>0</v>
      </c>
      <c r="Q6401" s="105">
        <f t="shared" si="599"/>
        <v>0</v>
      </c>
      <c r="R6401" s="38">
        <f t="shared" si="601"/>
        <v>0</v>
      </c>
      <c r="S6401" s="40" t="str">
        <f t="shared" si="598"/>
        <v/>
      </c>
    </row>
    <row r="6402" spans="1:19">
      <c r="A6402" s="33"/>
      <c r="B6402" s="34"/>
      <c r="C6402" s="33"/>
      <c r="D6402" s="33"/>
      <c r="E6402" s="33"/>
      <c r="F6402" s="42"/>
      <c r="G6402" s="42"/>
      <c r="I6402">
        <f t="shared" si="602"/>
        <v>0</v>
      </c>
      <c r="J6402">
        <f t="shared" si="603"/>
        <v>0</v>
      </c>
      <c r="L6402" s="107"/>
      <c r="M6402" s="110"/>
      <c r="N6402" s="109"/>
      <c r="P6402" s="38">
        <f t="shared" si="600"/>
        <v>0</v>
      </c>
      <c r="Q6402" s="105">
        <f t="shared" si="599"/>
        <v>0</v>
      </c>
      <c r="R6402" s="38">
        <f t="shared" si="601"/>
        <v>0</v>
      </c>
      <c r="S6402" s="40" t="str">
        <f t="shared" si="598"/>
        <v/>
      </c>
    </row>
    <row r="6403" spans="1:19">
      <c r="A6403" s="33"/>
      <c r="B6403" s="34"/>
      <c r="C6403" s="33"/>
      <c r="D6403" s="33"/>
      <c r="E6403" s="33"/>
      <c r="F6403" s="42"/>
      <c r="G6403" s="42"/>
      <c r="I6403">
        <f t="shared" si="602"/>
        <v>0</v>
      </c>
      <c r="J6403">
        <f t="shared" si="603"/>
        <v>0</v>
      </c>
      <c r="L6403" s="107"/>
      <c r="M6403" s="110"/>
      <c r="N6403" s="109"/>
      <c r="P6403" s="38">
        <f t="shared" si="600"/>
        <v>0</v>
      </c>
      <c r="Q6403" s="105">
        <f t="shared" si="599"/>
        <v>0</v>
      </c>
      <c r="R6403" s="38">
        <f t="shared" si="601"/>
        <v>0</v>
      </c>
      <c r="S6403" s="40" t="str">
        <f t="shared" si="598"/>
        <v/>
      </c>
    </row>
    <row r="6404" spans="1:19">
      <c r="A6404" s="33"/>
      <c r="B6404" s="34"/>
      <c r="C6404" s="33"/>
      <c r="D6404" s="33"/>
      <c r="E6404" s="33"/>
      <c r="F6404" s="42"/>
      <c r="G6404" s="42"/>
      <c r="I6404">
        <f t="shared" si="602"/>
        <v>0</v>
      </c>
      <c r="J6404">
        <f t="shared" si="603"/>
        <v>0</v>
      </c>
      <c r="L6404" s="107"/>
      <c r="M6404" s="110"/>
      <c r="N6404" s="109"/>
      <c r="P6404" s="38">
        <f t="shared" si="600"/>
        <v>0</v>
      </c>
      <c r="Q6404" s="105">
        <f t="shared" si="599"/>
        <v>0</v>
      </c>
      <c r="R6404" s="38">
        <f t="shared" si="601"/>
        <v>0</v>
      </c>
      <c r="S6404" s="40" t="str">
        <f t="shared" si="598"/>
        <v/>
      </c>
    </row>
    <row r="6405" spans="1:19">
      <c r="A6405" s="33"/>
      <c r="B6405" s="34"/>
      <c r="C6405" s="33"/>
      <c r="D6405" s="33"/>
      <c r="E6405" s="33"/>
      <c r="F6405" s="42"/>
      <c r="G6405" s="42"/>
      <c r="I6405">
        <f t="shared" si="602"/>
        <v>0</v>
      </c>
      <c r="J6405">
        <f t="shared" si="603"/>
        <v>0</v>
      </c>
      <c r="L6405" s="107"/>
      <c r="M6405" s="110"/>
      <c r="N6405" s="109"/>
      <c r="P6405" s="38">
        <f t="shared" si="600"/>
        <v>0</v>
      </c>
      <c r="Q6405" s="105">
        <f t="shared" si="599"/>
        <v>0</v>
      </c>
      <c r="R6405" s="38">
        <f t="shared" si="601"/>
        <v>0</v>
      </c>
      <c r="S6405" s="40" t="str">
        <f t="shared" si="598"/>
        <v/>
      </c>
    </row>
    <row r="6406" spans="1:19">
      <c r="A6406" s="33"/>
      <c r="B6406" s="34"/>
      <c r="C6406" s="33"/>
      <c r="D6406" s="33"/>
      <c r="E6406" s="33"/>
      <c r="F6406" s="42"/>
      <c r="G6406" s="42"/>
      <c r="I6406">
        <f t="shared" si="602"/>
        <v>0</v>
      </c>
      <c r="J6406">
        <f t="shared" si="603"/>
        <v>0</v>
      </c>
      <c r="L6406" s="107"/>
      <c r="M6406" s="110"/>
      <c r="N6406" s="109"/>
      <c r="P6406" s="38">
        <f t="shared" si="600"/>
        <v>0</v>
      </c>
      <c r="Q6406" s="105">
        <f t="shared" si="599"/>
        <v>0</v>
      </c>
      <c r="R6406" s="38">
        <f t="shared" si="601"/>
        <v>0</v>
      </c>
      <c r="S6406" s="40" t="str">
        <f t="shared" si="598"/>
        <v/>
      </c>
    </row>
    <row r="6407" spans="1:19">
      <c r="A6407" s="33"/>
      <c r="B6407" s="34"/>
      <c r="C6407" s="33"/>
      <c r="D6407" s="33"/>
      <c r="E6407" s="33"/>
      <c r="F6407" s="42"/>
      <c r="G6407" s="42"/>
      <c r="I6407">
        <f t="shared" si="602"/>
        <v>0</v>
      </c>
      <c r="J6407">
        <f t="shared" si="603"/>
        <v>0</v>
      </c>
      <c r="L6407" s="107"/>
      <c r="M6407" s="110"/>
      <c r="N6407" s="109"/>
      <c r="P6407" s="38">
        <f t="shared" si="600"/>
        <v>0</v>
      </c>
      <c r="Q6407" s="105">
        <f t="shared" si="599"/>
        <v>0</v>
      </c>
      <c r="R6407" s="38">
        <f t="shared" si="601"/>
        <v>0</v>
      </c>
      <c r="S6407" s="40" t="str">
        <f t="shared" ref="S6407:S6470" si="604">IF(C6407=1,SUM(R6407:R6430)-SUM(P6407:P6430),"")</f>
        <v/>
      </c>
    </row>
    <row r="6408" spans="1:19">
      <c r="A6408" s="33"/>
      <c r="B6408" s="34"/>
      <c r="C6408" s="33"/>
      <c r="D6408" s="33"/>
      <c r="E6408" s="33"/>
      <c r="F6408" s="42"/>
      <c r="G6408" s="42"/>
      <c r="I6408">
        <f t="shared" si="602"/>
        <v>0</v>
      </c>
      <c r="J6408">
        <f t="shared" si="603"/>
        <v>0</v>
      </c>
      <c r="L6408" s="107"/>
      <c r="M6408" s="110"/>
      <c r="N6408" s="109"/>
      <c r="P6408" s="38">
        <f t="shared" si="600"/>
        <v>0</v>
      </c>
      <c r="Q6408" s="105">
        <f t="shared" ref="Q6408:Q6471" si="605">I6408*M6408/1000</f>
        <v>0</v>
      </c>
      <c r="R6408" s="38">
        <f t="shared" si="601"/>
        <v>0</v>
      </c>
      <c r="S6408" s="40" t="str">
        <f t="shared" si="604"/>
        <v/>
      </c>
    </row>
    <row r="6409" spans="1:19">
      <c r="A6409" s="33"/>
      <c r="B6409" s="34"/>
      <c r="C6409" s="33"/>
      <c r="D6409" s="33"/>
      <c r="E6409" s="33"/>
      <c r="F6409" s="42"/>
      <c r="G6409" s="42"/>
      <c r="I6409">
        <f t="shared" si="602"/>
        <v>0</v>
      </c>
      <c r="J6409">
        <f t="shared" si="603"/>
        <v>0</v>
      </c>
      <c r="L6409" s="107"/>
      <c r="M6409" s="110"/>
      <c r="N6409" s="109"/>
      <c r="P6409" s="38">
        <f t="shared" si="600"/>
        <v>0</v>
      </c>
      <c r="Q6409" s="105">
        <f t="shared" si="605"/>
        <v>0</v>
      </c>
      <c r="R6409" s="38">
        <f t="shared" si="601"/>
        <v>0</v>
      </c>
      <c r="S6409" s="40" t="str">
        <f t="shared" si="604"/>
        <v/>
      </c>
    </row>
    <row r="6410" spans="1:19">
      <c r="A6410" s="33"/>
      <c r="B6410" s="34"/>
      <c r="C6410" s="33"/>
      <c r="D6410" s="33"/>
      <c r="E6410" s="33"/>
      <c r="F6410" s="42"/>
      <c r="G6410" s="42"/>
      <c r="I6410">
        <f t="shared" si="602"/>
        <v>0</v>
      </c>
      <c r="J6410">
        <f t="shared" si="603"/>
        <v>0</v>
      </c>
      <c r="L6410" s="107"/>
      <c r="M6410" s="110"/>
      <c r="N6410" s="109"/>
      <c r="P6410" s="38">
        <f t="shared" si="600"/>
        <v>0</v>
      </c>
      <c r="Q6410" s="105">
        <f t="shared" si="605"/>
        <v>0</v>
      </c>
      <c r="R6410" s="38">
        <f t="shared" si="601"/>
        <v>0</v>
      </c>
      <c r="S6410" s="40" t="str">
        <f t="shared" si="604"/>
        <v/>
      </c>
    </row>
    <row r="6411" spans="1:19">
      <c r="A6411" s="33"/>
      <c r="B6411" s="34"/>
      <c r="C6411" s="33"/>
      <c r="D6411" s="33"/>
      <c r="E6411" s="33"/>
      <c r="F6411" s="42"/>
      <c r="G6411" s="42"/>
      <c r="I6411">
        <f t="shared" si="602"/>
        <v>0</v>
      </c>
      <c r="J6411">
        <f t="shared" si="603"/>
        <v>0</v>
      </c>
      <c r="L6411" s="107"/>
      <c r="M6411" s="110"/>
      <c r="N6411" s="109"/>
      <c r="P6411" s="38">
        <f t="shared" si="600"/>
        <v>0</v>
      </c>
      <c r="Q6411" s="105">
        <f t="shared" si="605"/>
        <v>0</v>
      </c>
      <c r="R6411" s="38">
        <f t="shared" si="601"/>
        <v>0</v>
      </c>
      <c r="S6411" s="40" t="str">
        <f t="shared" si="604"/>
        <v/>
      </c>
    </row>
    <row r="6412" spans="1:19">
      <c r="A6412" s="33"/>
      <c r="B6412" s="34"/>
      <c r="C6412" s="33"/>
      <c r="D6412" s="33"/>
      <c r="E6412" s="33"/>
      <c r="F6412" s="42"/>
      <c r="G6412" s="42"/>
      <c r="I6412">
        <f t="shared" si="602"/>
        <v>0</v>
      </c>
      <c r="J6412">
        <f t="shared" si="603"/>
        <v>0</v>
      </c>
      <c r="L6412" s="107"/>
      <c r="M6412" s="110"/>
      <c r="N6412" s="109"/>
      <c r="P6412" s="38">
        <f t="shared" si="600"/>
        <v>0</v>
      </c>
      <c r="Q6412" s="105">
        <f t="shared" si="605"/>
        <v>0</v>
      </c>
      <c r="R6412" s="38">
        <f t="shared" si="601"/>
        <v>0</v>
      </c>
      <c r="S6412" s="40" t="str">
        <f t="shared" si="604"/>
        <v/>
      </c>
    </row>
    <row r="6413" spans="1:19">
      <c r="A6413" s="33"/>
      <c r="B6413" s="34"/>
      <c r="C6413" s="33"/>
      <c r="D6413" s="33"/>
      <c r="E6413" s="33"/>
      <c r="F6413" s="42"/>
      <c r="G6413" s="42"/>
      <c r="I6413">
        <f t="shared" si="602"/>
        <v>0</v>
      </c>
      <c r="J6413">
        <f t="shared" si="603"/>
        <v>0</v>
      </c>
      <c r="L6413" s="107"/>
      <c r="M6413" s="110"/>
      <c r="N6413" s="109"/>
      <c r="P6413" s="38">
        <f t="shared" si="600"/>
        <v>0</v>
      </c>
      <c r="Q6413" s="105">
        <f t="shared" si="605"/>
        <v>0</v>
      </c>
      <c r="R6413" s="38">
        <f t="shared" si="601"/>
        <v>0</v>
      </c>
      <c r="S6413" s="40" t="str">
        <f t="shared" si="604"/>
        <v/>
      </c>
    </row>
    <row r="6414" spans="1:19">
      <c r="A6414" s="33"/>
      <c r="B6414" s="34"/>
      <c r="C6414" s="33"/>
      <c r="D6414" s="33"/>
      <c r="E6414" s="33"/>
      <c r="F6414" s="42"/>
      <c r="G6414" s="42"/>
      <c r="I6414">
        <f t="shared" si="602"/>
        <v>0</v>
      </c>
      <c r="J6414">
        <f t="shared" si="603"/>
        <v>0</v>
      </c>
      <c r="L6414" s="107"/>
      <c r="M6414" s="110"/>
      <c r="N6414" s="109"/>
      <c r="P6414" s="38">
        <f t="shared" si="600"/>
        <v>0</v>
      </c>
      <c r="Q6414" s="105">
        <f t="shared" si="605"/>
        <v>0</v>
      </c>
      <c r="R6414" s="38">
        <f t="shared" si="601"/>
        <v>0</v>
      </c>
      <c r="S6414" s="40" t="str">
        <f t="shared" si="604"/>
        <v/>
      </c>
    </row>
    <row r="6415" spans="1:19">
      <c r="A6415" s="33"/>
      <c r="B6415" s="34"/>
      <c r="C6415" s="33"/>
      <c r="D6415" s="33"/>
      <c r="E6415" s="33"/>
      <c r="F6415" s="42"/>
      <c r="G6415" s="42"/>
      <c r="I6415">
        <f t="shared" si="602"/>
        <v>0</v>
      </c>
      <c r="J6415">
        <f t="shared" si="603"/>
        <v>0</v>
      </c>
      <c r="L6415" s="107"/>
      <c r="M6415" s="110"/>
      <c r="N6415" s="109"/>
      <c r="P6415" s="38">
        <f t="shared" si="600"/>
        <v>0</v>
      </c>
      <c r="Q6415" s="105">
        <f t="shared" si="605"/>
        <v>0</v>
      </c>
      <c r="R6415" s="38">
        <f t="shared" si="601"/>
        <v>0</v>
      </c>
      <c r="S6415" s="40" t="str">
        <f t="shared" si="604"/>
        <v/>
      </c>
    </row>
    <row r="6416" spans="1:19">
      <c r="A6416" s="33"/>
      <c r="B6416" s="34"/>
      <c r="C6416" s="33"/>
      <c r="D6416" s="33"/>
      <c r="E6416" s="33"/>
      <c r="F6416" s="42"/>
      <c r="G6416" s="42"/>
      <c r="I6416">
        <f t="shared" si="602"/>
        <v>0</v>
      </c>
      <c r="J6416">
        <f t="shared" si="603"/>
        <v>0</v>
      </c>
      <c r="L6416" s="107"/>
      <c r="M6416" s="110"/>
      <c r="N6416" s="109"/>
      <c r="P6416" s="38">
        <f t="shared" si="600"/>
        <v>0</v>
      </c>
      <c r="Q6416" s="105">
        <f t="shared" si="605"/>
        <v>0</v>
      </c>
      <c r="R6416" s="38">
        <f t="shared" si="601"/>
        <v>0</v>
      </c>
      <c r="S6416" s="40" t="str">
        <f t="shared" si="604"/>
        <v/>
      </c>
    </row>
    <row r="6417" spans="1:19">
      <c r="A6417" s="33"/>
      <c r="B6417" s="34"/>
      <c r="C6417" s="33"/>
      <c r="D6417" s="33"/>
      <c r="E6417" s="33"/>
      <c r="F6417" s="42"/>
      <c r="G6417" s="42"/>
      <c r="I6417">
        <f t="shared" si="602"/>
        <v>0</v>
      </c>
      <c r="J6417">
        <f t="shared" si="603"/>
        <v>0</v>
      </c>
      <c r="L6417" s="107"/>
      <c r="M6417" s="110"/>
      <c r="N6417" s="109"/>
      <c r="P6417" s="38">
        <f t="shared" si="600"/>
        <v>0</v>
      </c>
      <c r="Q6417" s="105">
        <f t="shared" si="605"/>
        <v>0</v>
      </c>
      <c r="R6417" s="38">
        <f t="shared" si="601"/>
        <v>0</v>
      </c>
      <c r="S6417" s="40" t="str">
        <f t="shared" si="604"/>
        <v/>
      </c>
    </row>
    <row r="6418" spans="1:19">
      <c r="A6418" s="33"/>
      <c r="B6418" s="34"/>
      <c r="C6418" s="33"/>
      <c r="D6418" s="33"/>
      <c r="E6418" s="33"/>
      <c r="F6418" s="42"/>
      <c r="G6418" s="42"/>
      <c r="I6418">
        <f t="shared" si="602"/>
        <v>0</v>
      </c>
      <c r="J6418">
        <f t="shared" si="603"/>
        <v>0</v>
      </c>
      <c r="L6418" s="107"/>
      <c r="M6418" s="110"/>
      <c r="N6418" s="109"/>
      <c r="P6418" s="38">
        <f t="shared" si="600"/>
        <v>0</v>
      </c>
      <c r="Q6418" s="105">
        <f t="shared" si="605"/>
        <v>0</v>
      </c>
      <c r="R6418" s="38">
        <f t="shared" si="601"/>
        <v>0</v>
      </c>
      <c r="S6418" s="40" t="str">
        <f t="shared" si="604"/>
        <v/>
      </c>
    </row>
    <row r="6419" spans="1:19">
      <c r="A6419" s="33"/>
      <c r="B6419" s="34"/>
      <c r="C6419" s="33"/>
      <c r="D6419" s="33"/>
      <c r="E6419" s="33"/>
      <c r="F6419" s="42"/>
      <c r="G6419" s="42"/>
      <c r="I6419">
        <f t="shared" si="602"/>
        <v>0</v>
      </c>
      <c r="J6419">
        <f t="shared" si="603"/>
        <v>0</v>
      </c>
      <c r="L6419" s="107"/>
      <c r="M6419" s="110"/>
      <c r="N6419" s="109"/>
      <c r="P6419" s="38">
        <f t="shared" si="600"/>
        <v>0</v>
      </c>
      <c r="Q6419" s="105">
        <f t="shared" si="605"/>
        <v>0</v>
      </c>
      <c r="R6419" s="38">
        <f t="shared" si="601"/>
        <v>0</v>
      </c>
      <c r="S6419" s="40" t="str">
        <f t="shared" si="604"/>
        <v/>
      </c>
    </row>
    <row r="6420" spans="1:19">
      <c r="A6420" s="33"/>
      <c r="B6420" s="34"/>
      <c r="C6420" s="33"/>
      <c r="D6420" s="33"/>
      <c r="E6420" s="33"/>
      <c r="F6420" s="42"/>
      <c r="G6420" s="42"/>
      <c r="I6420">
        <f t="shared" si="602"/>
        <v>0</v>
      </c>
      <c r="J6420">
        <f t="shared" si="603"/>
        <v>0</v>
      </c>
      <c r="L6420" s="107"/>
      <c r="M6420" s="110"/>
      <c r="N6420" s="109"/>
      <c r="P6420" s="38">
        <f t="shared" si="600"/>
        <v>0</v>
      </c>
      <c r="Q6420" s="105">
        <f t="shared" si="605"/>
        <v>0</v>
      </c>
      <c r="R6420" s="38">
        <f t="shared" si="601"/>
        <v>0</v>
      </c>
      <c r="S6420" s="40" t="str">
        <f t="shared" si="604"/>
        <v/>
      </c>
    </row>
    <row r="6421" spans="1:19">
      <c r="A6421" s="33"/>
      <c r="B6421" s="34"/>
      <c r="C6421" s="33"/>
      <c r="D6421" s="33"/>
      <c r="E6421" s="33"/>
      <c r="F6421" s="42"/>
      <c r="G6421" s="42"/>
      <c r="I6421">
        <f t="shared" si="602"/>
        <v>0</v>
      </c>
      <c r="J6421">
        <f t="shared" si="603"/>
        <v>0</v>
      </c>
      <c r="L6421" s="107"/>
      <c r="M6421" s="110"/>
      <c r="N6421" s="109"/>
      <c r="P6421" s="38">
        <f t="shared" si="600"/>
        <v>0</v>
      </c>
      <c r="Q6421" s="105">
        <f t="shared" si="605"/>
        <v>0</v>
      </c>
      <c r="R6421" s="38">
        <f t="shared" si="601"/>
        <v>0</v>
      </c>
      <c r="S6421" s="40" t="str">
        <f t="shared" si="604"/>
        <v/>
      </c>
    </row>
    <row r="6422" spans="1:19">
      <c r="A6422" s="33"/>
      <c r="B6422" s="34"/>
      <c r="C6422" s="33"/>
      <c r="D6422" s="33"/>
      <c r="E6422" s="33"/>
      <c r="F6422" s="42"/>
      <c r="G6422" s="42"/>
      <c r="I6422">
        <f t="shared" si="602"/>
        <v>0</v>
      </c>
      <c r="J6422">
        <f t="shared" si="603"/>
        <v>0</v>
      </c>
      <c r="L6422" s="107"/>
      <c r="M6422" s="110"/>
      <c r="N6422" s="109"/>
      <c r="P6422" s="38">
        <f t="shared" si="600"/>
        <v>0</v>
      </c>
      <c r="Q6422" s="105">
        <f t="shared" si="605"/>
        <v>0</v>
      </c>
      <c r="R6422" s="38">
        <f t="shared" si="601"/>
        <v>0</v>
      </c>
      <c r="S6422" s="40" t="str">
        <f t="shared" si="604"/>
        <v/>
      </c>
    </row>
    <row r="6423" spans="1:19">
      <c r="A6423" s="33"/>
      <c r="B6423" s="34"/>
      <c r="C6423" s="33"/>
      <c r="D6423" s="33"/>
      <c r="E6423" s="33"/>
      <c r="F6423" s="42"/>
      <c r="G6423" s="42"/>
      <c r="I6423">
        <f t="shared" si="602"/>
        <v>0</v>
      </c>
      <c r="J6423">
        <f t="shared" si="603"/>
        <v>0</v>
      </c>
      <c r="L6423" s="107"/>
      <c r="M6423" s="110"/>
      <c r="N6423" s="109"/>
      <c r="P6423" s="38">
        <f t="shared" si="600"/>
        <v>0</v>
      </c>
      <c r="Q6423" s="105">
        <f t="shared" si="605"/>
        <v>0</v>
      </c>
      <c r="R6423" s="38">
        <f t="shared" si="601"/>
        <v>0</v>
      </c>
      <c r="S6423" s="40" t="str">
        <f t="shared" si="604"/>
        <v/>
      </c>
    </row>
    <row r="6424" spans="1:19">
      <c r="A6424" s="33"/>
      <c r="B6424" s="34"/>
      <c r="C6424" s="33"/>
      <c r="D6424" s="33"/>
      <c r="E6424" s="33"/>
      <c r="F6424" s="42"/>
      <c r="G6424" s="42"/>
      <c r="I6424">
        <f t="shared" si="602"/>
        <v>0</v>
      </c>
      <c r="J6424">
        <f t="shared" si="603"/>
        <v>0</v>
      </c>
      <c r="L6424" s="107"/>
      <c r="M6424" s="110"/>
      <c r="N6424" s="109"/>
      <c r="P6424" s="38">
        <f t="shared" si="600"/>
        <v>0</v>
      </c>
      <c r="Q6424" s="105">
        <f t="shared" si="605"/>
        <v>0</v>
      </c>
      <c r="R6424" s="38">
        <f t="shared" si="601"/>
        <v>0</v>
      </c>
      <c r="S6424" s="40" t="str">
        <f t="shared" si="604"/>
        <v/>
      </c>
    </row>
    <row r="6425" spans="1:19">
      <c r="A6425" s="33"/>
      <c r="B6425" s="34"/>
      <c r="C6425" s="33"/>
      <c r="D6425" s="33"/>
      <c r="E6425" s="33"/>
      <c r="F6425" s="42"/>
      <c r="G6425" s="42"/>
      <c r="I6425">
        <f t="shared" si="602"/>
        <v>0</v>
      </c>
      <c r="J6425">
        <f t="shared" si="603"/>
        <v>0</v>
      </c>
      <c r="L6425" s="107"/>
      <c r="M6425" s="110"/>
      <c r="N6425" s="109"/>
      <c r="P6425" s="38">
        <f t="shared" si="600"/>
        <v>0</v>
      </c>
      <c r="Q6425" s="105">
        <f t="shared" si="605"/>
        <v>0</v>
      </c>
      <c r="R6425" s="38">
        <f t="shared" si="601"/>
        <v>0</v>
      </c>
      <c r="S6425" s="40" t="str">
        <f t="shared" si="604"/>
        <v/>
      </c>
    </row>
    <row r="6426" spans="1:19">
      <c r="A6426" s="33"/>
      <c r="B6426" s="34"/>
      <c r="C6426" s="33"/>
      <c r="D6426" s="33"/>
      <c r="E6426" s="33"/>
      <c r="F6426" s="42"/>
      <c r="G6426" s="42"/>
      <c r="I6426">
        <f t="shared" si="602"/>
        <v>0</v>
      </c>
      <c r="J6426">
        <f t="shared" si="603"/>
        <v>0</v>
      </c>
      <c r="L6426" s="107"/>
      <c r="M6426" s="110"/>
      <c r="N6426" s="109"/>
      <c r="P6426" s="38">
        <f t="shared" si="600"/>
        <v>0</v>
      </c>
      <c r="Q6426" s="105">
        <f t="shared" si="605"/>
        <v>0</v>
      </c>
      <c r="R6426" s="38">
        <f t="shared" si="601"/>
        <v>0</v>
      </c>
      <c r="S6426" s="40" t="str">
        <f t="shared" si="604"/>
        <v/>
      </c>
    </row>
    <row r="6427" spans="1:19">
      <c r="A6427" s="33"/>
      <c r="B6427" s="34"/>
      <c r="C6427" s="33"/>
      <c r="D6427" s="33"/>
      <c r="E6427" s="33"/>
      <c r="F6427" s="42"/>
      <c r="G6427" s="42"/>
      <c r="I6427">
        <f t="shared" si="602"/>
        <v>0</v>
      </c>
      <c r="J6427">
        <f t="shared" si="603"/>
        <v>0</v>
      </c>
      <c r="L6427" s="107"/>
      <c r="M6427" s="110"/>
      <c r="N6427" s="109"/>
      <c r="P6427" s="38">
        <f t="shared" si="600"/>
        <v>0</v>
      </c>
      <c r="Q6427" s="105">
        <f t="shared" si="605"/>
        <v>0</v>
      </c>
      <c r="R6427" s="38">
        <f t="shared" si="601"/>
        <v>0</v>
      </c>
      <c r="S6427" s="40" t="str">
        <f t="shared" si="604"/>
        <v/>
      </c>
    </row>
    <row r="6428" spans="1:19">
      <c r="A6428" s="33"/>
      <c r="B6428" s="34"/>
      <c r="C6428" s="33"/>
      <c r="D6428" s="33"/>
      <c r="E6428" s="33"/>
      <c r="F6428" s="42"/>
      <c r="G6428" s="42"/>
      <c r="I6428">
        <f t="shared" si="602"/>
        <v>0</v>
      </c>
      <c r="J6428">
        <f t="shared" si="603"/>
        <v>0</v>
      </c>
      <c r="L6428" s="107"/>
      <c r="M6428" s="110"/>
      <c r="N6428" s="109"/>
      <c r="P6428" s="38">
        <f t="shared" si="600"/>
        <v>0</v>
      </c>
      <c r="Q6428" s="105">
        <f t="shared" si="605"/>
        <v>0</v>
      </c>
      <c r="R6428" s="38">
        <f t="shared" si="601"/>
        <v>0</v>
      </c>
      <c r="S6428" s="40" t="str">
        <f t="shared" si="604"/>
        <v/>
      </c>
    </row>
    <row r="6429" spans="1:19">
      <c r="A6429" s="33"/>
      <c r="B6429" s="34"/>
      <c r="C6429" s="33"/>
      <c r="D6429" s="33"/>
      <c r="E6429" s="33"/>
      <c r="F6429" s="42"/>
      <c r="G6429" s="42"/>
      <c r="I6429">
        <f t="shared" si="602"/>
        <v>0</v>
      </c>
      <c r="J6429">
        <f t="shared" si="603"/>
        <v>0</v>
      </c>
      <c r="L6429" s="107"/>
      <c r="M6429" s="110"/>
      <c r="N6429" s="109"/>
      <c r="P6429" s="38">
        <f t="shared" si="600"/>
        <v>0</v>
      </c>
      <c r="Q6429" s="105">
        <f t="shared" si="605"/>
        <v>0</v>
      </c>
      <c r="R6429" s="38">
        <f t="shared" si="601"/>
        <v>0</v>
      </c>
      <c r="S6429" s="40" t="str">
        <f t="shared" si="604"/>
        <v/>
      </c>
    </row>
    <row r="6430" spans="1:19">
      <c r="A6430" s="33"/>
      <c r="B6430" s="34"/>
      <c r="C6430" s="33"/>
      <c r="D6430" s="33"/>
      <c r="E6430" s="33"/>
      <c r="F6430" s="42"/>
      <c r="G6430" s="42"/>
      <c r="I6430">
        <f t="shared" si="602"/>
        <v>0</v>
      </c>
      <c r="J6430">
        <f t="shared" si="603"/>
        <v>0</v>
      </c>
      <c r="L6430" s="107"/>
      <c r="M6430" s="110"/>
      <c r="N6430" s="109"/>
      <c r="P6430" s="38">
        <f t="shared" si="600"/>
        <v>0</v>
      </c>
      <c r="Q6430" s="105">
        <f t="shared" si="605"/>
        <v>0</v>
      </c>
      <c r="R6430" s="38">
        <f t="shared" si="601"/>
        <v>0</v>
      </c>
      <c r="S6430" s="40" t="str">
        <f t="shared" si="604"/>
        <v/>
      </c>
    </row>
    <row r="6431" spans="1:19">
      <c r="A6431" s="33"/>
      <c r="B6431" s="34"/>
      <c r="C6431" s="33"/>
      <c r="D6431" s="33"/>
      <c r="E6431" s="33"/>
      <c r="F6431" s="42"/>
      <c r="G6431" s="42"/>
      <c r="I6431">
        <f t="shared" si="602"/>
        <v>0</v>
      </c>
      <c r="J6431">
        <f t="shared" si="603"/>
        <v>0</v>
      </c>
      <c r="L6431" s="107"/>
      <c r="M6431" s="110"/>
      <c r="N6431" s="109"/>
      <c r="P6431" s="38">
        <f t="shared" si="600"/>
        <v>0</v>
      </c>
      <c r="Q6431" s="105">
        <f t="shared" si="605"/>
        <v>0</v>
      </c>
      <c r="R6431" s="38">
        <f t="shared" si="601"/>
        <v>0</v>
      </c>
      <c r="S6431" s="40" t="str">
        <f t="shared" si="604"/>
        <v/>
      </c>
    </row>
    <row r="6432" spans="1:19">
      <c r="A6432" s="33"/>
      <c r="B6432" s="34"/>
      <c r="C6432" s="33"/>
      <c r="D6432" s="33"/>
      <c r="E6432" s="33"/>
      <c r="F6432" s="42"/>
      <c r="G6432" s="42"/>
      <c r="I6432">
        <f t="shared" si="602"/>
        <v>0</v>
      </c>
      <c r="J6432">
        <f t="shared" si="603"/>
        <v>0</v>
      </c>
      <c r="L6432" s="107"/>
      <c r="M6432" s="110"/>
      <c r="N6432" s="109"/>
      <c r="P6432" s="38">
        <f t="shared" si="600"/>
        <v>0</v>
      </c>
      <c r="Q6432" s="105">
        <f t="shared" si="605"/>
        <v>0</v>
      </c>
      <c r="R6432" s="38">
        <f t="shared" si="601"/>
        <v>0</v>
      </c>
      <c r="S6432" s="40" t="str">
        <f t="shared" si="604"/>
        <v/>
      </c>
    </row>
    <row r="6433" spans="1:19">
      <c r="A6433" s="33"/>
      <c r="B6433" s="34"/>
      <c r="C6433" s="33"/>
      <c r="D6433" s="33"/>
      <c r="E6433" s="33"/>
      <c r="F6433" s="42"/>
      <c r="G6433" s="42"/>
      <c r="I6433">
        <f t="shared" si="602"/>
        <v>0</v>
      </c>
      <c r="J6433">
        <f t="shared" si="603"/>
        <v>0</v>
      </c>
      <c r="L6433" s="107"/>
      <c r="M6433" s="110"/>
      <c r="N6433" s="109"/>
      <c r="P6433" s="38">
        <f t="shared" si="600"/>
        <v>0</v>
      </c>
      <c r="Q6433" s="105">
        <f t="shared" si="605"/>
        <v>0</v>
      </c>
      <c r="R6433" s="38">
        <f t="shared" si="601"/>
        <v>0</v>
      </c>
      <c r="S6433" s="40" t="str">
        <f t="shared" si="604"/>
        <v/>
      </c>
    </row>
    <row r="6434" spans="1:19">
      <c r="A6434" s="33"/>
      <c r="B6434" s="34"/>
      <c r="C6434" s="33"/>
      <c r="D6434" s="33"/>
      <c r="E6434" s="33"/>
      <c r="F6434" s="42"/>
      <c r="G6434" s="42"/>
      <c r="I6434">
        <f t="shared" si="602"/>
        <v>0</v>
      </c>
      <c r="J6434">
        <f t="shared" si="603"/>
        <v>0</v>
      </c>
      <c r="L6434" s="107"/>
      <c r="M6434" s="110"/>
      <c r="N6434" s="109"/>
      <c r="P6434" s="38">
        <f t="shared" si="600"/>
        <v>0</v>
      </c>
      <c r="Q6434" s="105">
        <f t="shared" si="605"/>
        <v>0</v>
      </c>
      <c r="R6434" s="38">
        <f t="shared" si="601"/>
        <v>0</v>
      </c>
      <c r="S6434" s="40" t="str">
        <f t="shared" si="604"/>
        <v/>
      </c>
    </row>
    <row r="6435" spans="1:19">
      <c r="A6435" s="33"/>
      <c r="B6435" s="34"/>
      <c r="C6435" s="33"/>
      <c r="D6435" s="33"/>
      <c r="E6435" s="33"/>
      <c r="F6435" s="42"/>
      <c r="G6435" s="42"/>
      <c r="I6435">
        <f t="shared" si="602"/>
        <v>0</v>
      </c>
      <c r="J6435">
        <f t="shared" si="603"/>
        <v>0</v>
      </c>
      <c r="L6435" s="107"/>
      <c r="M6435" s="110"/>
      <c r="N6435" s="109"/>
      <c r="P6435" s="38">
        <f t="shared" si="600"/>
        <v>0</v>
      </c>
      <c r="Q6435" s="105">
        <f t="shared" si="605"/>
        <v>0</v>
      </c>
      <c r="R6435" s="38">
        <f t="shared" si="601"/>
        <v>0</v>
      </c>
      <c r="S6435" s="40" t="str">
        <f t="shared" si="604"/>
        <v/>
      </c>
    </row>
    <row r="6436" spans="1:19">
      <c r="A6436" s="33"/>
      <c r="B6436" s="34"/>
      <c r="C6436" s="33"/>
      <c r="D6436" s="33"/>
      <c r="E6436" s="33"/>
      <c r="F6436" s="42"/>
      <c r="G6436" s="42"/>
      <c r="I6436">
        <f t="shared" si="602"/>
        <v>0</v>
      </c>
      <c r="J6436">
        <f t="shared" si="603"/>
        <v>0</v>
      </c>
      <c r="L6436" s="107"/>
      <c r="M6436" s="110"/>
      <c r="N6436" s="109"/>
      <c r="P6436" s="38">
        <f t="shared" si="600"/>
        <v>0</v>
      </c>
      <c r="Q6436" s="105">
        <f t="shared" si="605"/>
        <v>0</v>
      </c>
      <c r="R6436" s="38">
        <f t="shared" si="601"/>
        <v>0</v>
      </c>
      <c r="S6436" s="40" t="str">
        <f t="shared" si="604"/>
        <v/>
      </c>
    </row>
    <row r="6437" spans="1:19">
      <c r="A6437" s="33"/>
      <c r="B6437" s="34"/>
      <c r="C6437" s="33"/>
      <c r="D6437" s="33"/>
      <c r="E6437" s="33"/>
      <c r="F6437" s="42"/>
      <c r="G6437" s="42"/>
      <c r="I6437">
        <f t="shared" si="602"/>
        <v>0</v>
      </c>
      <c r="J6437">
        <f t="shared" si="603"/>
        <v>0</v>
      </c>
      <c r="L6437" s="107"/>
      <c r="M6437" s="110"/>
      <c r="N6437" s="109"/>
      <c r="P6437" s="38">
        <f t="shared" si="600"/>
        <v>0</v>
      </c>
      <c r="Q6437" s="105">
        <f t="shared" si="605"/>
        <v>0</v>
      </c>
      <c r="R6437" s="38">
        <f t="shared" si="601"/>
        <v>0</v>
      </c>
      <c r="S6437" s="40" t="str">
        <f t="shared" si="604"/>
        <v/>
      </c>
    </row>
    <row r="6438" spans="1:19">
      <c r="A6438" s="33"/>
      <c r="B6438" s="34"/>
      <c r="C6438" s="33"/>
      <c r="D6438" s="33"/>
      <c r="E6438" s="33"/>
      <c r="F6438" s="42"/>
      <c r="G6438" s="42"/>
      <c r="I6438">
        <f t="shared" si="602"/>
        <v>0</v>
      </c>
      <c r="J6438">
        <f t="shared" si="603"/>
        <v>0</v>
      </c>
      <c r="L6438" s="107"/>
      <c r="M6438" s="110"/>
      <c r="N6438" s="109"/>
      <c r="P6438" s="38">
        <f t="shared" si="600"/>
        <v>0</v>
      </c>
      <c r="Q6438" s="105">
        <f t="shared" si="605"/>
        <v>0</v>
      </c>
      <c r="R6438" s="38">
        <f t="shared" si="601"/>
        <v>0</v>
      </c>
      <c r="S6438" s="40" t="str">
        <f t="shared" si="604"/>
        <v/>
      </c>
    </row>
    <row r="6439" spans="1:19">
      <c r="A6439" s="33"/>
      <c r="B6439" s="34"/>
      <c r="C6439" s="33"/>
      <c r="D6439" s="33"/>
      <c r="E6439" s="33"/>
      <c r="F6439" s="42"/>
      <c r="G6439" s="42"/>
      <c r="I6439">
        <f t="shared" si="602"/>
        <v>0</v>
      </c>
      <c r="J6439">
        <f t="shared" si="603"/>
        <v>0</v>
      </c>
      <c r="L6439" s="107"/>
      <c r="M6439" s="110"/>
      <c r="N6439" s="109"/>
      <c r="P6439" s="38">
        <f t="shared" si="600"/>
        <v>0</v>
      </c>
      <c r="Q6439" s="105">
        <f t="shared" si="605"/>
        <v>0</v>
      </c>
      <c r="R6439" s="38">
        <f t="shared" si="601"/>
        <v>0</v>
      </c>
      <c r="S6439" s="40" t="str">
        <f t="shared" si="604"/>
        <v/>
      </c>
    </row>
    <row r="6440" spans="1:19">
      <c r="A6440" s="33"/>
      <c r="B6440" s="34"/>
      <c r="C6440" s="33"/>
      <c r="D6440" s="33"/>
      <c r="E6440" s="33"/>
      <c r="F6440" s="42"/>
      <c r="G6440" s="42"/>
      <c r="I6440">
        <f t="shared" si="602"/>
        <v>0</v>
      </c>
      <c r="J6440">
        <f t="shared" si="603"/>
        <v>0</v>
      </c>
      <c r="L6440" s="107"/>
      <c r="M6440" s="110"/>
      <c r="N6440" s="109"/>
      <c r="P6440" s="38">
        <f t="shared" si="600"/>
        <v>0</v>
      </c>
      <c r="Q6440" s="105">
        <f t="shared" si="605"/>
        <v>0</v>
      </c>
      <c r="R6440" s="38">
        <f t="shared" si="601"/>
        <v>0</v>
      </c>
      <c r="S6440" s="40" t="str">
        <f t="shared" si="604"/>
        <v/>
      </c>
    </row>
    <row r="6441" spans="1:19">
      <c r="A6441" s="33"/>
      <c r="B6441" s="34"/>
      <c r="C6441" s="33"/>
      <c r="D6441" s="33"/>
      <c r="E6441" s="33"/>
      <c r="F6441" s="42"/>
      <c r="G6441" s="42"/>
      <c r="I6441">
        <f t="shared" si="602"/>
        <v>0</v>
      </c>
      <c r="J6441">
        <f t="shared" si="603"/>
        <v>0</v>
      </c>
      <c r="L6441" s="107"/>
      <c r="M6441" s="110"/>
      <c r="N6441" s="109"/>
      <c r="P6441" s="38">
        <f t="shared" si="600"/>
        <v>0</v>
      </c>
      <c r="Q6441" s="105">
        <f t="shared" si="605"/>
        <v>0</v>
      </c>
      <c r="R6441" s="38">
        <f t="shared" si="601"/>
        <v>0</v>
      </c>
      <c r="S6441" s="40" t="str">
        <f t="shared" si="604"/>
        <v/>
      </c>
    </row>
    <row r="6442" spans="1:19">
      <c r="A6442" s="33"/>
      <c r="B6442" s="34"/>
      <c r="C6442" s="33"/>
      <c r="D6442" s="33"/>
      <c r="E6442" s="33"/>
      <c r="F6442" s="42"/>
      <c r="G6442" s="42"/>
      <c r="I6442">
        <f t="shared" si="602"/>
        <v>0</v>
      </c>
      <c r="J6442">
        <f t="shared" si="603"/>
        <v>0</v>
      </c>
      <c r="L6442" s="107"/>
      <c r="M6442" s="110"/>
      <c r="N6442" s="109"/>
      <c r="P6442" s="38">
        <f t="shared" si="600"/>
        <v>0</v>
      </c>
      <c r="Q6442" s="105">
        <f t="shared" si="605"/>
        <v>0</v>
      </c>
      <c r="R6442" s="38">
        <f t="shared" si="601"/>
        <v>0</v>
      </c>
      <c r="S6442" s="40" t="str">
        <f t="shared" si="604"/>
        <v/>
      </c>
    </row>
    <row r="6443" spans="1:19">
      <c r="A6443" s="33"/>
      <c r="B6443" s="34"/>
      <c r="C6443" s="33"/>
      <c r="D6443" s="33"/>
      <c r="E6443" s="33"/>
      <c r="F6443" s="42"/>
      <c r="G6443" s="42"/>
      <c r="I6443">
        <f t="shared" si="602"/>
        <v>0</v>
      </c>
      <c r="J6443">
        <f t="shared" si="603"/>
        <v>0</v>
      </c>
      <c r="L6443" s="107"/>
      <c r="M6443" s="110"/>
      <c r="N6443" s="109"/>
      <c r="P6443" s="38">
        <f t="shared" si="600"/>
        <v>0</v>
      </c>
      <c r="Q6443" s="105">
        <f t="shared" si="605"/>
        <v>0</v>
      </c>
      <c r="R6443" s="38">
        <f t="shared" si="601"/>
        <v>0</v>
      </c>
      <c r="S6443" s="40" t="str">
        <f t="shared" si="604"/>
        <v/>
      </c>
    </row>
    <row r="6444" spans="1:19">
      <c r="A6444" s="33"/>
      <c r="B6444" s="34"/>
      <c r="C6444" s="33"/>
      <c r="D6444" s="33"/>
      <c r="E6444" s="33"/>
      <c r="F6444" s="42"/>
      <c r="G6444" s="42"/>
      <c r="I6444">
        <f t="shared" si="602"/>
        <v>0</v>
      </c>
      <c r="J6444">
        <f t="shared" si="603"/>
        <v>0</v>
      </c>
      <c r="L6444" s="107"/>
      <c r="M6444" s="110"/>
      <c r="N6444" s="109"/>
      <c r="P6444" s="38">
        <f t="shared" si="600"/>
        <v>0</v>
      </c>
      <c r="Q6444" s="105">
        <f t="shared" si="605"/>
        <v>0</v>
      </c>
      <c r="R6444" s="38">
        <f t="shared" si="601"/>
        <v>0</v>
      </c>
      <c r="S6444" s="40" t="str">
        <f t="shared" si="604"/>
        <v/>
      </c>
    </row>
    <row r="6445" spans="1:19">
      <c r="A6445" s="33"/>
      <c r="B6445" s="34"/>
      <c r="C6445" s="33"/>
      <c r="D6445" s="33"/>
      <c r="E6445" s="33"/>
      <c r="F6445" s="42"/>
      <c r="G6445" s="42"/>
      <c r="I6445">
        <f t="shared" si="602"/>
        <v>0</v>
      </c>
      <c r="J6445">
        <f t="shared" si="603"/>
        <v>0</v>
      </c>
      <c r="L6445" s="107"/>
      <c r="M6445" s="110"/>
      <c r="N6445" s="109"/>
      <c r="P6445" s="38">
        <f t="shared" si="600"/>
        <v>0</v>
      </c>
      <c r="Q6445" s="105">
        <f t="shared" si="605"/>
        <v>0</v>
      </c>
      <c r="R6445" s="38">
        <f t="shared" si="601"/>
        <v>0</v>
      </c>
      <c r="S6445" s="40" t="str">
        <f t="shared" si="604"/>
        <v/>
      </c>
    </row>
    <row r="6446" spans="1:19">
      <c r="A6446" s="33"/>
      <c r="B6446" s="34"/>
      <c r="C6446" s="33"/>
      <c r="D6446" s="33"/>
      <c r="E6446" s="33"/>
      <c r="F6446" s="42"/>
      <c r="G6446" s="42"/>
      <c r="I6446">
        <f t="shared" si="602"/>
        <v>0</v>
      </c>
      <c r="J6446">
        <f t="shared" si="603"/>
        <v>0</v>
      </c>
      <c r="L6446" s="107"/>
      <c r="M6446" s="110"/>
      <c r="N6446" s="109"/>
      <c r="P6446" s="38">
        <f t="shared" si="600"/>
        <v>0</v>
      </c>
      <c r="Q6446" s="105">
        <f t="shared" si="605"/>
        <v>0</v>
      </c>
      <c r="R6446" s="38">
        <f t="shared" si="601"/>
        <v>0</v>
      </c>
      <c r="S6446" s="40" t="str">
        <f t="shared" si="604"/>
        <v/>
      </c>
    </row>
    <row r="6447" spans="1:19">
      <c r="A6447" s="33"/>
      <c r="B6447" s="34"/>
      <c r="C6447" s="33"/>
      <c r="D6447" s="33"/>
      <c r="E6447" s="33"/>
      <c r="F6447" s="42"/>
      <c r="G6447" s="42"/>
      <c r="I6447">
        <f t="shared" si="602"/>
        <v>0</v>
      </c>
      <c r="J6447">
        <f t="shared" si="603"/>
        <v>0</v>
      </c>
      <c r="L6447" s="107"/>
      <c r="M6447" s="110"/>
      <c r="N6447" s="109"/>
      <c r="P6447" s="38">
        <f t="shared" si="600"/>
        <v>0</v>
      </c>
      <c r="Q6447" s="105">
        <f t="shared" si="605"/>
        <v>0</v>
      </c>
      <c r="R6447" s="38">
        <f t="shared" si="601"/>
        <v>0</v>
      </c>
      <c r="S6447" s="40" t="str">
        <f t="shared" si="604"/>
        <v/>
      </c>
    </row>
    <row r="6448" spans="1:19">
      <c r="A6448" s="33"/>
      <c r="B6448" s="34"/>
      <c r="C6448" s="33"/>
      <c r="D6448" s="33"/>
      <c r="E6448" s="33"/>
      <c r="F6448" s="42"/>
      <c r="G6448" s="42"/>
      <c r="I6448">
        <f t="shared" si="602"/>
        <v>0</v>
      </c>
      <c r="J6448">
        <f t="shared" si="603"/>
        <v>0</v>
      </c>
      <c r="L6448" s="107"/>
      <c r="M6448" s="110"/>
      <c r="N6448" s="109"/>
      <c r="P6448" s="38">
        <f t="shared" si="600"/>
        <v>0</v>
      </c>
      <c r="Q6448" s="105">
        <f t="shared" si="605"/>
        <v>0</v>
      </c>
      <c r="R6448" s="38">
        <f t="shared" si="601"/>
        <v>0</v>
      </c>
      <c r="S6448" s="40" t="str">
        <f t="shared" si="604"/>
        <v/>
      </c>
    </row>
    <row r="6449" spans="1:19">
      <c r="A6449" s="33"/>
      <c r="B6449" s="34"/>
      <c r="C6449" s="33"/>
      <c r="D6449" s="33"/>
      <c r="E6449" s="33"/>
      <c r="F6449" s="42"/>
      <c r="G6449" s="42"/>
      <c r="I6449">
        <f t="shared" si="602"/>
        <v>0</v>
      </c>
      <c r="J6449">
        <f t="shared" si="603"/>
        <v>0</v>
      </c>
      <c r="L6449" s="107"/>
      <c r="M6449" s="110"/>
      <c r="N6449" s="109"/>
      <c r="P6449" s="38">
        <f t="shared" si="600"/>
        <v>0</v>
      </c>
      <c r="Q6449" s="105">
        <f t="shared" si="605"/>
        <v>0</v>
      </c>
      <c r="R6449" s="38">
        <f t="shared" si="601"/>
        <v>0</v>
      </c>
      <c r="S6449" s="40" t="str">
        <f t="shared" si="604"/>
        <v/>
      </c>
    </row>
    <row r="6450" spans="1:19">
      <c r="A6450" s="33"/>
      <c r="B6450" s="34"/>
      <c r="C6450" s="33"/>
      <c r="D6450" s="33"/>
      <c r="E6450" s="33"/>
      <c r="F6450" s="42"/>
      <c r="G6450" s="42"/>
      <c r="I6450">
        <f t="shared" si="602"/>
        <v>0</v>
      </c>
      <c r="J6450">
        <f t="shared" si="603"/>
        <v>0</v>
      </c>
      <c r="L6450" s="107"/>
      <c r="M6450" s="110"/>
      <c r="N6450" s="109"/>
      <c r="P6450" s="38">
        <f t="shared" si="600"/>
        <v>0</v>
      </c>
      <c r="Q6450" s="105">
        <f t="shared" si="605"/>
        <v>0</v>
      </c>
      <c r="R6450" s="38">
        <f t="shared" si="601"/>
        <v>0</v>
      </c>
      <c r="S6450" s="40" t="str">
        <f t="shared" si="604"/>
        <v/>
      </c>
    </row>
    <row r="6451" spans="1:19">
      <c r="A6451" s="33"/>
      <c r="B6451" s="34"/>
      <c r="C6451" s="33"/>
      <c r="D6451" s="33"/>
      <c r="E6451" s="33"/>
      <c r="F6451" s="42"/>
      <c r="G6451" s="42"/>
      <c r="I6451">
        <f t="shared" si="602"/>
        <v>0</v>
      </c>
      <c r="J6451">
        <f t="shared" si="603"/>
        <v>0</v>
      </c>
      <c r="L6451" s="107"/>
      <c r="M6451" s="110"/>
      <c r="N6451" s="109"/>
      <c r="P6451" s="38">
        <f t="shared" si="600"/>
        <v>0</v>
      </c>
      <c r="Q6451" s="105">
        <f t="shared" si="605"/>
        <v>0</v>
      </c>
      <c r="R6451" s="38">
        <f t="shared" si="601"/>
        <v>0</v>
      </c>
      <c r="S6451" s="40" t="str">
        <f t="shared" si="604"/>
        <v/>
      </c>
    </row>
    <row r="6452" spans="1:19">
      <c r="A6452" s="33"/>
      <c r="B6452" s="34"/>
      <c r="C6452" s="33"/>
      <c r="D6452" s="33"/>
      <c r="E6452" s="33"/>
      <c r="F6452" s="42"/>
      <c r="G6452" s="42"/>
      <c r="I6452">
        <f t="shared" si="602"/>
        <v>0</v>
      </c>
      <c r="J6452">
        <f t="shared" si="603"/>
        <v>0</v>
      </c>
      <c r="L6452" s="107"/>
      <c r="M6452" s="110"/>
      <c r="N6452" s="109"/>
      <c r="P6452" s="38">
        <f t="shared" si="600"/>
        <v>0</v>
      </c>
      <c r="Q6452" s="105">
        <f t="shared" si="605"/>
        <v>0</v>
      </c>
      <c r="R6452" s="38">
        <f t="shared" si="601"/>
        <v>0</v>
      </c>
      <c r="S6452" s="40" t="str">
        <f t="shared" si="604"/>
        <v/>
      </c>
    </row>
    <row r="6453" spans="1:19">
      <c r="A6453" s="33"/>
      <c r="B6453" s="34"/>
      <c r="C6453" s="33"/>
      <c r="D6453" s="33"/>
      <c r="E6453" s="33"/>
      <c r="F6453" s="42"/>
      <c r="G6453" s="42"/>
      <c r="I6453">
        <f t="shared" si="602"/>
        <v>0</v>
      </c>
      <c r="J6453">
        <f t="shared" si="603"/>
        <v>0</v>
      </c>
      <c r="L6453" s="107"/>
      <c r="M6453" s="110"/>
      <c r="N6453" s="109"/>
      <c r="P6453" s="38">
        <f t="shared" si="600"/>
        <v>0</v>
      </c>
      <c r="Q6453" s="105">
        <f t="shared" si="605"/>
        <v>0</v>
      </c>
      <c r="R6453" s="38">
        <f t="shared" si="601"/>
        <v>0</v>
      </c>
      <c r="S6453" s="40" t="str">
        <f t="shared" si="604"/>
        <v/>
      </c>
    </row>
    <row r="6454" spans="1:19">
      <c r="A6454" s="33"/>
      <c r="B6454" s="34"/>
      <c r="C6454" s="33"/>
      <c r="D6454" s="33"/>
      <c r="E6454" s="33"/>
      <c r="F6454" s="42"/>
      <c r="G6454" s="42"/>
      <c r="I6454">
        <f t="shared" si="602"/>
        <v>0</v>
      </c>
      <c r="J6454">
        <f t="shared" si="603"/>
        <v>0</v>
      </c>
      <c r="L6454" s="107"/>
      <c r="M6454" s="110"/>
      <c r="N6454" s="109"/>
      <c r="P6454" s="38">
        <f t="shared" si="600"/>
        <v>0</v>
      </c>
      <c r="Q6454" s="105">
        <f t="shared" si="605"/>
        <v>0</v>
      </c>
      <c r="R6454" s="38">
        <f t="shared" si="601"/>
        <v>0</v>
      </c>
      <c r="S6454" s="40" t="str">
        <f t="shared" si="604"/>
        <v/>
      </c>
    </row>
    <row r="6455" spans="1:19">
      <c r="A6455" s="33"/>
      <c r="B6455" s="34"/>
      <c r="C6455" s="33"/>
      <c r="D6455" s="33"/>
      <c r="E6455" s="33"/>
      <c r="F6455" s="42"/>
      <c r="G6455" s="42"/>
      <c r="I6455">
        <f t="shared" si="602"/>
        <v>0</v>
      </c>
      <c r="J6455">
        <f t="shared" si="603"/>
        <v>0</v>
      </c>
      <c r="L6455" s="107"/>
      <c r="M6455" s="110"/>
      <c r="N6455" s="109"/>
      <c r="P6455" s="38">
        <f t="shared" ref="P6455:P6518" si="606">I6455*L6455/1000</f>
        <v>0</v>
      </c>
      <c r="Q6455" s="105">
        <f t="shared" si="605"/>
        <v>0</v>
      </c>
      <c r="R6455" s="38">
        <f t="shared" ref="R6455:R6518" si="607">J6455*N6455/1000</f>
        <v>0</v>
      </c>
      <c r="S6455" s="40" t="str">
        <f t="shared" si="604"/>
        <v/>
      </c>
    </row>
    <row r="6456" spans="1:19">
      <c r="A6456" s="33"/>
      <c r="B6456" s="34"/>
      <c r="C6456" s="33"/>
      <c r="D6456" s="33"/>
      <c r="E6456" s="33"/>
      <c r="F6456" s="42"/>
      <c r="G6456" s="42"/>
      <c r="I6456">
        <f t="shared" ref="I6456:I6519" si="608">IF(OR(E6456="R",E6456="E"),D6456,IF(D6456&gt;=E6456,D6456-E6456,0))</f>
        <v>0</v>
      </c>
      <c r="J6456">
        <f t="shared" ref="J6456:J6519" si="609">IF(OR(E6456="R",E6456="E"),0,IF(E6456&gt;D6456,E6456-D6456,0))</f>
        <v>0</v>
      </c>
      <c r="L6456" s="107"/>
      <c r="M6456" s="110"/>
      <c r="N6456" s="109"/>
      <c r="P6456" s="38">
        <f t="shared" si="606"/>
        <v>0</v>
      </c>
      <c r="Q6456" s="105">
        <f t="shared" si="605"/>
        <v>0</v>
      </c>
      <c r="R6456" s="38">
        <f t="shared" si="607"/>
        <v>0</v>
      </c>
      <c r="S6456" s="40" t="str">
        <f t="shared" si="604"/>
        <v/>
      </c>
    </row>
    <row r="6457" spans="1:19">
      <c r="A6457" s="33"/>
      <c r="B6457" s="34"/>
      <c r="C6457" s="33"/>
      <c r="D6457" s="33"/>
      <c r="E6457" s="33"/>
      <c r="F6457" s="42"/>
      <c r="G6457" s="42"/>
      <c r="I6457">
        <f t="shared" si="608"/>
        <v>0</v>
      </c>
      <c r="J6457">
        <f t="shared" si="609"/>
        <v>0</v>
      </c>
      <c r="L6457" s="107"/>
      <c r="M6457" s="110"/>
      <c r="N6457" s="109"/>
      <c r="P6457" s="38">
        <f t="shared" si="606"/>
        <v>0</v>
      </c>
      <c r="Q6457" s="105">
        <f t="shared" si="605"/>
        <v>0</v>
      </c>
      <c r="R6457" s="38">
        <f t="shared" si="607"/>
        <v>0</v>
      </c>
      <c r="S6457" s="40" t="str">
        <f t="shared" si="604"/>
        <v/>
      </c>
    </row>
    <row r="6458" spans="1:19">
      <c r="A6458" s="33"/>
      <c r="B6458" s="34"/>
      <c r="C6458" s="33"/>
      <c r="D6458" s="33"/>
      <c r="E6458" s="33"/>
      <c r="F6458" s="42"/>
      <c r="G6458" s="42"/>
      <c r="I6458">
        <f t="shared" si="608"/>
        <v>0</v>
      </c>
      <c r="J6458">
        <f t="shared" si="609"/>
        <v>0</v>
      </c>
      <c r="L6458" s="107"/>
      <c r="M6458" s="110"/>
      <c r="N6458" s="109"/>
      <c r="P6458" s="38">
        <f t="shared" si="606"/>
        <v>0</v>
      </c>
      <c r="Q6458" s="105">
        <f t="shared" si="605"/>
        <v>0</v>
      </c>
      <c r="R6458" s="38">
        <f t="shared" si="607"/>
        <v>0</v>
      </c>
      <c r="S6458" s="40" t="str">
        <f t="shared" si="604"/>
        <v/>
      </c>
    </row>
    <row r="6459" spans="1:19">
      <c r="A6459" s="33"/>
      <c r="B6459" s="34"/>
      <c r="C6459" s="33"/>
      <c r="D6459" s="33"/>
      <c r="E6459" s="33"/>
      <c r="F6459" s="42"/>
      <c r="G6459" s="42"/>
      <c r="I6459">
        <f t="shared" si="608"/>
        <v>0</v>
      </c>
      <c r="J6459">
        <f t="shared" si="609"/>
        <v>0</v>
      </c>
      <c r="L6459" s="107"/>
      <c r="M6459" s="110"/>
      <c r="N6459" s="109"/>
      <c r="P6459" s="38">
        <f t="shared" si="606"/>
        <v>0</v>
      </c>
      <c r="Q6459" s="105">
        <f t="shared" si="605"/>
        <v>0</v>
      </c>
      <c r="R6459" s="38">
        <f t="shared" si="607"/>
        <v>0</v>
      </c>
      <c r="S6459" s="40" t="str">
        <f t="shared" si="604"/>
        <v/>
      </c>
    </row>
    <row r="6460" spans="1:19">
      <c r="A6460" s="33"/>
      <c r="B6460" s="34"/>
      <c r="C6460" s="33"/>
      <c r="D6460" s="33"/>
      <c r="E6460" s="33"/>
      <c r="F6460" s="42"/>
      <c r="G6460" s="42"/>
      <c r="I6460">
        <f t="shared" si="608"/>
        <v>0</v>
      </c>
      <c r="J6460">
        <f t="shared" si="609"/>
        <v>0</v>
      </c>
      <c r="L6460" s="107"/>
      <c r="M6460" s="110"/>
      <c r="N6460" s="109"/>
      <c r="P6460" s="38">
        <f t="shared" si="606"/>
        <v>0</v>
      </c>
      <c r="Q6460" s="105">
        <f t="shared" si="605"/>
        <v>0</v>
      </c>
      <c r="R6460" s="38">
        <f t="shared" si="607"/>
        <v>0</v>
      </c>
      <c r="S6460" s="40" t="str">
        <f t="shared" si="604"/>
        <v/>
      </c>
    </row>
    <row r="6461" spans="1:19">
      <c r="A6461" s="33"/>
      <c r="B6461" s="34"/>
      <c r="C6461" s="33"/>
      <c r="D6461" s="33"/>
      <c r="E6461" s="33"/>
      <c r="F6461" s="42"/>
      <c r="G6461" s="42"/>
      <c r="I6461">
        <f t="shared" si="608"/>
        <v>0</v>
      </c>
      <c r="J6461">
        <f t="shared" si="609"/>
        <v>0</v>
      </c>
      <c r="L6461" s="107"/>
      <c r="M6461" s="110"/>
      <c r="N6461" s="109"/>
      <c r="P6461" s="38">
        <f t="shared" si="606"/>
        <v>0</v>
      </c>
      <c r="Q6461" s="105">
        <f t="shared" si="605"/>
        <v>0</v>
      </c>
      <c r="R6461" s="38">
        <f t="shared" si="607"/>
        <v>0</v>
      </c>
      <c r="S6461" s="40" t="str">
        <f t="shared" si="604"/>
        <v/>
      </c>
    </row>
    <row r="6462" spans="1:19">
      <c r="A6462" s="33"/>
      <c r="B6462" s="34"/>
      <c r="C6462" s="33"/>
      <c r="D6462" s="33"/>
      <c r="E6462" s="33"/>
      <c r="F6462" s="42"/>
      <c r="G6462" s="42"/>
      <c r="I6462">
        <f t="shared" si="608"/>
        <v>0</v>
      </c>
      <c r="J6462">
        <f t="shared" si="609"/>
        <v>0</v>
      </c>
      <c r="L6462" s="107"/>
      <c r="M6462" s="110"/>
      <c r="N6462" s="109"/>
      <c r="P6462" s="38">
        <f t="shared" si="606"/>
        <v>0</v>
      </c>
      <c r="Q6462" s="105">
        <f t="shared" si="605"/>
        <v>0</v>
      </c>
      <c r="R6462" s="38">
        <f t="shared" si="607"/>
        <v>0</v>
      </c>
      <c r="S6462" s="40" t="str">
        <f t="shared" si="604"/>
        <v/>
      </c>
    </row>
    <row r="6463" spans="1:19">
      <c r="A6463" s="33"/>
      <c r="B6463" s="34"/>
      <c r="C6463" s="33"/>
      <c r="D6463" s="33"/>
      <c r="E6463" s="33"/>
      <c r="F6463" s="42"/>
      <c r="G6463" s="42"/>
      <c r="I6463">
        <f t="shared" si="608"/>
        <v>0</v>
      </c>
      <c r="J6463">
        <f t="shared" si="609"/>
        <v>0</v>
      </c>
      <c r="L6463" s="107"/>
      <c r="M6463" s="110"/>
      <c r="N6463" s="109"/>
      <c r="P6463" s="38">
        <f t="shared" si="606"/>
        <v>0</v>
      </c>
      <c r="Q6463" s="105">
        <f t="shared" si="605"/>
        <v>0</v>
      </c>
      <c r="R6463" s="38">
        <f t="shared" si="607"/>
        <v>0</v>
      </c>
      <c r="S6463" s="40" t="str">
        <f t="shared" si="604"/>
        <v/>
      </c>
    </row>
    <row r="6464" spans="1:19">
      <c r="A6464" s="33"/>
      <c r="B6464" s="34"/>
      <c r="C6464" s="33"/>
      <c r="D6464" s="33"/>
      <c r="E6464" s="33"/>
      <c r="F6464" s="42"/>
      <c r="G6464" s="42"/>
      <c r="I6464">
        <f t="shared" si="608"/>
        <v>0</v>
      </c>
      <c r="J6464">
        <f t="shared" si="609"/>
        <v>0</v>
      </c>
      <c r="L6464" s="107"/>
      <c r="M6464" s="110"/>
      <c r="N6464" s="109"/>
      <c r="P6464" s="38">
        <f t="shared" si="606"/>
        <v>0</v>
      </c>
      <c r="Q6464" s="105">
        <f t="shared" si="605"/>
        <v>0</v>
      </c>
      <c r="R6464" s="38">
        <f t="shared" si="607"/>
        <v>0</v>
      </c>
      <c r="S6464" s="40" t="str">
        <f t="shared" si="604"/>
        <v/>
      </c>
    </row>
    <row r="6465" spans="1:19">
      <c r="A6465" s="33"/>
      <c r="B6465" s="34"/>
      <c r="C6465" s="33"/>
      <c r="D6465" s="33"/>
      <c r="E6465" s="33"/>
      <c r="F6465" s="42"/>
      <c r="G6465" s="42"/>
      <c r="I6465">
        <f t="shared" si="608"/>
        <v>0</v>
      </c>
      <c r="J6465">
        <f t="shared" si="609"/>
        <v>0</v>
      </c>
      <c r="L6465" s="107"/>
      <c r="M6465" s="110"/>
      <c r="N6465" s="109"/>
      <c r="P6465" s="38">
        <f t="shared" si="606"/>
        <v>0</v>
      </c>
      <c r="Q6465" s="105">
        <f t="shared" si="605"/>
        <v>0</v>
      </c>
      <c r="R6465" s="38">
        <f t="shared" si="607"/>
        <v>0</v>
      </c>
      <c r="S6465" s="40" t="str">
        <f t="shared" si="604"/>
        <v/>
      </c>
    </row>
    <row r="6466" spans="1:19">
      <c r="A6466" s="33"/>
      <c r="B6466" s="34"/>
      <c r="C6466" s="33"/>
      <c r="D6466" s="33"/>
      <c r="E6466" s="33"/>
      <c r="F6466" s="42"/>
      <c r="G6466" s="42"/>
      <c r="I6466">
        <f t="shared" si="608"/>
        <v>0</v>
      </c>
      <c r="J6466">
        <f t="shared" si="609"/>
        <v>0</v>
      </c>
      <c r="L6466" s="107"/>
      <c r="M6466" s="110"/>
      <c r="N6466" s="109"/>
      <c r="P6466" s="38">
        <f t="shared" si="606"/>
        <v>0</v>
      </c>
      <c r="Q6466" s="105">
        <f t="shared" si="605"/>
        <v>0</v>
      </c>
      <c r="R6466" s="38">
        <f t="shared" si="607"/>
        <v>0</v>
      </c>
      <c r="S6466" s="40" t="str">
        <f t="shared" si="604"/>
        <v/>
      </c>
    </row>
    <row r="6467" spans="1:19">
      <c r="A6467" s="33"/>
      <c r="B6467" s="34"/>
      <c r="C6467" s="33"/>
      <c r="D6467" s="33"/>
      <c r="E6467" s="33"/>
      <c r="F6467" s="42"/>
      <c r="G6467" s="42"/>
      <c r="I6467">
        <f t="shared" si="608"/>
        <v>0</v>
      </c>
      <c r="J6467">
        <f t="shared" si="609"/>
        <v>0</v>
      </c>
      <c r="L6467" s="107"/>
      <c r="M6467" s="110"/>
      <c r="N6467" s="109"/>
      <c r="P6467" s="38">
        <f t="shared" si="606"/>
        <v>0</v>
      </c>
      <c r="Q6467" s="105">
        <f t="shared" si="605"/>
        <v>0</v>
      </c>
      <c r="R6467" s="38">
        <f t="shared" si="607"/>
        <v>0</v>
      </c>
      <c r="S6467" s="40" t="str">
        <f t="shared" si="604"/>
        <v/>
      </c>
    </row>
    <row r="6468" spans="1:19">
      <c r="A6468" s="33"/>
      <c r="B6468" s="34"/>
      <c r="C6468" s="33"/>
      <c r="D6468" s="33"/>
      <c r="E6468" s="33"/>
      <c r="F6468" s="42"/>
      <c r="G6468" s="42"/>
      <c r="I6468">
        <f t="shared" si="608"/>
        <v>0</v>
      </c>
      <c r="J6468">
        <f t="shared" si="609"/>
        <v>0</v>
      </c>
      <c r="L6468" s="107"/>
      <c r="M6468" s="110"/>
      <c r="N6468" s="109"/>
      <c r="P6468" s="38">
        <f t="shared" si="606"/>
        <v>0</v>
      </c>
      <c r="Q6468" s="105">
        <f t="shared" si="605"/>
        <v>0</v>
      </c>
      <c r="R6468" s="38">
        <f t="shared" si="607"/>
        <v>0</v>
      </c>
      <c r="S6468" s="40" t="str">
        <f t="shared" si="604"/>
        <v/>
      </c>
    </row>
    <row r="6469" spans="1:19">
      <c r="A6469" s="33"/>
      <c r="B6469" s="34"/>
      <c r="C6469" s="33"/>
      <c r="D6469" s="33"/>
      <c r="E6469" s="33"/>
      <c r="F6469" s="42"/>
      <c r="G6469" s="42"/>
      <c r="I6469">
        <f t="shared" si="608"/>
        <v>0</v>
      </c>
      <c r="J6469">
        <f t="shared" si="609"/>
        <v>0</v>
      </c>
      <c r="L6469" s="107"/>
      <c r="M6469" s="110"/>
      <c r="N6469" s="109"/>
      <c r="P6469" s="38">
        <f t="shared" si="606"/>
        <v>0</v>
      </c>
      <c r="Q6469" s="105">
        <f t="shared" si="605"/>
        <v>0</v>
      </c>
      <c r="R6469" s="38">
        <f t="shared" si="607"/>
        <v>0</v>
      </c>
      <c r="S6469" s="40" t="str">
        <f t="shared" si="604"/>
        <v/>
      </c>
    </row>
    <row r="6470" spans="1:19">
      <c r="A6470" s="33"/>
      <c r="B6470" s="34"/>
      <c r="C6470" s="33"/>
      <c r="D6470" s="33"/>
      <c r="E6470" s="33"/>
      <c r="F6470" s="42"/>
      <c r="G6470" s="42"/>
      <c r="I6470">
        <f t="shared" si="608"/>
        <v>0</v>
      </c>
      <c r="J6470">
        <f t="shared" si="609"/>
        <v>0</v>
      </c>
      <c r="L6470" s="107"/>
      <c r="M6470" s="110"/>
      <c r="N6470" s="109"/>
      <c r="P6470" s="38">
        <f t="shared" si="606"/>
        <v>0</v>
      </c>
      <c r="Q6470" s="105">
        <f t="shared" si="605"/>
        <v>0</v>
      </c>
      <c r="R6470" s="38">
        <f t="shared" si="607"/>
        <v>0</v>
      </c>
      <c r="S6470" s="40" t="str">
        <f t="shared" si="604"/>
        <v/>
      </c>
    </row>
    <row r="6471" spans="1:19">
      <c r="A6471" s="33"/>
      <c r="B6471" s="34"/>
      <c r="C6471" s="33"/>
      <c r="D6471" s="33"/>
      <c r="E6471" s="33"/>
      <c r="F6471" s="42"/>
      <c r="G6471" s="42"/>
      <c r="I6471">
        <f t="shared" si="608"/>
        <v>0</v>
      </c>
      <c r="J6471">
        <f t="shared" si="609"/>
        <v>0</v>
      </c>
      <c r="L6471" s="107"/>
      <c r="M6471" s="110"/>
      <c r="N6471" s="109"/>
      <c r="P6471" s="38">
        <f t="shared" si="606"/>
        <v>0</v>
      </c>
      <c r="Q6471" s="105">
        <f t="shared" si="605"/>
        <v>0</v>
      </c>
      <c r="R6471" s="38">
        <f t="shared" si="607"/>
        <v>0</v>
      </c>
      <c r="S6471" s="40" t="str">
        <f t="shared" ref="S6471:S6534" si="610">IF(C6471=1,SUM(R6471:R6494)-SUM(P6471:P6494),"")</f>
        <v/>
      </c>
    </row>
    <row r="6472" spans="1:19">
      <c r="A6472" s="33"/>
      <c r="B6472" s="34"/>
      <c r="C6472" s="33"/>
      <c r="D6472" s="33"/>
      <c r="E6472" s="33"/>
      <c r="F6472" s="42"/>
      <c r="G6472" s="42"/>
      <c r="I6472">
        <f t="shared" si="608"/>
        <v>0</v>
      </c>
      <c r="J6472">
        <f t="shared" si="609"/>
        <v>0</v>
      </c>
      <c r="L6472" s="107"/>
      <c r="M6472" s="110"/>
      <c r="N6472" s="109"/>
      <c r="P6472" s="38">
        <f t="shared" si="606"/>
        <v>0</v>
      </c>
      <c r="Q6472" s="105">
        <f t="shared" ref="Q6472:Q6535" si="611">I6472*M6472/1000</f>
        <v>0</v>
      </c>
      <c r="R6472" s="38">
        <f t="shared" si="607"/>
        <v>0</v>
      </c>
      <c r="S6472" s="40" t="str">
        <f t="shared" si="610"/>
        <v/>
      </c>
    </row>
    <row r="6473" spans="1:19">
      <c r="A6473" s="33"/>
      <c r="B6473" s="34"/>
      <c r="C6473" s="33"/>
      <c r="D6473" s="33"/>
      <c r="E6473" s="33"/>
      <c r="F6473" s="42"/>
      <c r="G6473" s="42"/>
      <c r="I6473">
        <f t="shared" si="608"/>
        <v>0</v>
      </c>
      <c r="J6473">
        <f t="shared" si="609"/>
        <v>0</v>
      </c>
      <c r="L6473" s="107"/>
      <c r="M6473" s="110"/>
      <c r="N6473" s="109"/>
      <c r="P6473" s="38">
        <f t="shared" si="606"/>
        <v>0</v>
      </c>
      <c r="Q6473" s="105">
        <f t="shared" si="611"/>
        <v>0</v>
      </c>
      <c r="R6473" s="38">
        <f t="shared" si="607"/>
        <v>0</v>
      </c>
      <c r="S6473" s="40" t="str">
        <f t="shared" si="610"/>
        <v/>
      </c>
    </row>
    <row r="6474" spans="1:19">
      <c r="A6474" s="33"/>
      <c r="B6474" s="34"/>
      <c r="C6474" s="33"/>
      <c r="D6474" s="33"/>
      <c r="E6474" s="33"/>
      <c r="F6474" s="42"/>
      <c r="G6474" s="42"/>
      <c r="I6474">
        <f t="shared" si="608"/>
        <v>0</v>
      </c>
      <c r="J6474">
        <f t="shared" si="609"/>
        <v>0</v>
      </c>
      <c r="L6474" s="107"/>
      <c r="M6474" s="110"/>
      <c r="N6474" s="109"/>
      <c r="P6474" s="38">
        <f t="shared" si="606"/>
        <v>0</v>
      </c>
      <c r="Q6474" s="105">
        <f t="shared" si="611"/>
        <v>0</v>
      </c>
      <c r="R6474" s="38">
        <f t="shared" si="607"/>
        <v>0</v>
      </c>
      <c r="S6474" s="40" t="str">
        <f t="shared" si="610"/>
        <v/>
      </c>
    </row>
    <row r="6475" spans="1:19">
      <c r="A6475" s="33"/>
      <c r="B6475" s="34"/>
      <c r="C6475" s="33"/>
      <c r="D6475" s="33"/>
      <c r="E6475" s="33"/>
      <c r="F6475" s="42"/>
      <c r="G6475" s="42"/>
      <c r="I6475">
        <f t="shared" si="608"/>
        <v>0</v>
      </c>
      <c r="J6475">
        <f t="shared" si="609"/>
        <v>0</v>
      </c>
      <c r="L6475" s="107"/>
      <c r="M6475" s="110"/>
      <c r="N6475" s="109"/>
      <c r="P6475" s="38">
        <f t="shared" si="606"/>
        <v>0</v>
      </c>
      <c r="Q6475" s="105">
        <f t="shared" si="611"/>
        <v>0</v>
      </c>
      <c r="R6475" s="38">
        <f t="shared" si="607"/>
        <v>0</v>
      </c>
      <c r="S6475" s="40" t="str">
        <f t="shared" si="610"/>
        <v/>
      </c>
    </row>
    <row r="6476" spans="1:19">
      <c r="A6476" s="33"/>
      <c r="B6476" s="34"/>
      <c r="C6476" s="33"/>
      <c r="D6476" s="33"/>
      <c r="E6476" s="33"/>
      <c r="F6476" s="42"/>
      <c r="G6476" s="42"/>
      <c r="I6476">
        <f t="shared" si="608"/>
        <v>0</v>
      </c>
      <c r="J6476">
        <f t="shared" si="609"/>
        <v>0</v>
      </c>
      <c r="L6476" s="107"/>
      <c r="M6476" s="110"/>
      <c r="N6476" s="109"/>
      <c r="P6476" s="38">
        <f t="shared" si="606"/>
        <v>0</v>
      </c>
      <c r="Q6476" s="105">
        <f t="shared" si="611"/>
        <v>0</v>
      </c>
      <c r="R6476" s="38">
        <f t="shared" si="607"/>
        <v>0</v>
      </c>
      <c r="S6476" s="40" t="str">
        <f t="shared" si="610"/>
        <v/>
      </c>
    </row>
    <row r="6477" spans="1:19">
      <c r="A6477" s="33"/>
      <c r="B6477" s="34"/>
      <c r="C6477" s="33"/>
      <c r="D6477" s="33"/>
      <c r="E6477" s="33"/>
      <c r="F6477" s="42"/>
      <c r="G6477" s="42"/>
      <c r="I6477">
        <f t="shared" si="608"/>
        <v>0</v>
      </c>
      <c r="J6477">
        <f t="shared" si="609"/>
        <v>0</v>
      </c>
      <c r="L6477" s="107"/>
      <c r="M6477" s="110"/>
      <c r="N6477" s="109"/>
      <c r="P6477" s="38">
        <f t="shared" si="606"/>
        <v>0</v>
      </c>
      <c r="Q6477" s="105">
        <f t="shared" si="611"/>
        <v>0</v>
      </c>
      <c r="R6477" s="38">
        <f t="shared" si="607"/>
        <v>0</v>
      </c>
      <c r="S6477" s="40" t="str">
        <f t="shared" si="610"/>
        <v/>
      </c>
    </row>
    <row r="6478" spans="1:19">
      <c r="A6478" s="33"/>
      <c r="B6478" s="34"/>
      <c r="C6478" s="33"/>
      <c r="D6478" s="33"/>
      <c r="E6478" s="33"/>
      <c r="F6478" s="42"/>
      <c r="G6478" s="42"/>
      <c r="I6478">
        <f t="shared" si="608"/>
        <v>0</v>
      </c>
      <c r="J6478">
        <f t="shared" si="609"/>
        <v>0</v>
      </c>
      <c r="L6478" s="107"/>
      <c r="M6478" s="110"/>
      <c r="N6478" s="109"/>
      <c r="P6478" s="38">
        <f t="shared" si="606"/>
        <v>0</v>
      </c>
      <c r="Q6478" s="105">
        <f t="shared" si="611"/>
        <v>0</v>
      </c>
      <c r="R6478" s="38">
        <f t="shared" si="607"/>
        <v>0</v>
      </c>
      <c r="S6478" s="40" t="str">
        <f t="shared" si="610"/>
        <v/>
      </c>
    </row>
    <row r="6479" spans="1:19">
      <c r="A6479" s="33"/>
      <c r="B6479" s="34"/>
      <c r="C6479" s="33"/>
      <c r="D6479" s="33"/>
      <c r="E6479" s="33"/>
      <c r="F6479" s="42"/>
      <c r="G6479" s="42"/>
      <c r="I6479">
        <f t="shared" si="608"/>
        <v>0</v>
      </c>
      <c r="J6479">
        <f t="shared" si="609"/>
        <v>0</v>
      </c>
      <c r="L6479" s="107"/>
      <c r="M6479" s="110"/>
      <c r="N6479" s="109"/>
      <c r="P6479" s="38">
        <f t="shared" si="606"/>
        <v>0</v>
      </c>
      <c r="Q6479" s="105">
        <f t="shared" si="611"/>
        <v>0</v>
      </c>
      <c r="R6479" s="38">
        <f t="shared" si="607"/>
        <v>0</v>
      </c>
      <c r="S6479" s="40" t="str">
        <f t="shared" si="610"/>
        <v/>
      </c>
    </row>
    <row r="6480" spans="1:19">
      <c r="A6480" s="33"/>
      <c r="B6480" s="34"/>
      <c r="C6480" s="33"/>
      <c r="D6480" s="33"/>
      <c r="E6480" s="33"/>
      <c r="F6480" s="42"/>
      <c r="G6480" s="42"/>
      <c r="I6480">
        <f t="shared" si="608"/>
        <v>0</v>
      </c>
      <c r="J6480">
        <f t="shared" si="609"/>
        <v>0</v>
      </c>
      <c r="L6480" s="107"/>
      <c r="M6480" s="110"/>
      <c r="N6480" s="109"/>
      <c r="P6480" s="38">
        <f t="shared" si="606"/>
        <v>0</v>
      </c>
      <c r="Q6480" s="105">
        <f t="shared" si="611"/>
        <v>0</v>
      </c>
      <c r="R6480" s="38">
        <f t="shared" si="607"/>
        <v>0</v>
      </c>
      <c r="S6480" s="40" t="str">
        <f t="shared" si="610"/>
        <v/>
      </c>
    </row>
    <row r="6481" spans="1:19">
      <c r="A6481" s="33"/>
      <c r="B6481" s="34"/>
      <c r="C6481" s="33"/>
      <c r="D6481" s="33"/>
      <c r="E6481" s="33"/>
      <c r="F6481" s="42"/>
      <c r="G6481" s="42"/>
      <c r="I6481">
        <f t="shared" si="608"/>
        <v>0</v>
      </c>
      <c r="J6481">
        <f t="shared" si="609"/>
        <v>0</v>
      </c>
      <c r="L6481" s="107"/>
      <c r="M6481" s="110"/>
      <c r="N6481" s="109"/>
      <c r="P6481" s="38">
        <f t="shared" si="606"/>
        <v>0</v>
      </c>
      <c r="Q6481" s="105">
        <f t="shared" si="611"/>
        <v>0</v>
      </c>
      <c r="R6481" s="38">
        <f t="shared" si="607"/>
        <v>0</v>
      </c>
      <c r="S6481" s="40" t="str">
        <f t="shared" si="610"/>
        <v/>
      </c>
    </row>
    <row r="6482" spans="1:19">
      <c r="A6482" s="33"/>
      <c r="B6482" s="34"/>
      <c r="C6482" s="33"/>
      <c r="D6482" s="33"/>
      <c r="E6482" s="33"/>
      <c r="F6482" s="42"/>
      <c r="G6482" s="42"/>
      <c r="I6482">
        <f t="shared" si="608"/>
        <v>0</v>
      </c>
      <c r="J6482">
        <f t="shared" si="609"/>
        <v>0</v>
      </c>
      <c r="L6482" s="107"/>
      <c r="M6482" s="110"/>
      <c r="N6482" s="109"/>
      <c r="P6482" s="38">
        <f t="shared" si="606"/>
        <v>0</v>
      </c>
      <c r="Q6482" s="105">
        <f t="shared" si="611"/>
        <v>0</v>
      </c>
      <c r="R6482" s="38">
        <f t="shared" si="607"/>
        <v>0</v>
      </c>
      <c r="S6482" s="40" t="str">
        <f t="shared" si="610"/>
        <v/>
      </c>
    </row>
    <row r="6483" spans="1:19">
      <c r="A6483" s="33"/>
      <c r="B6483" s="34"/>
      <c r="C6483" s="33"/>
      <c r="D6483" s="33"/>
      <c r="E6483" s="33"/>
      <c r="F6483" s="42"/>
      <c r="G6483" s="42"/>
      <c r="I6483">
        <f t="shared" si="608"/>
        <v>0</v>
      </c>
      <c r="J6483">
        <f t="shared" si="609"/>
        <v>0</v>
      </c>
      <c r="L6483" s="107"/>
      <c r="M6483" s="110"/>
      <c r="N6483" s="109"/>
      <c r="P6483" s="38">
        <f t="shared" si="606"/>
        <v>0</v>
      </c>
      <c r="Q6483" s="105">
        <f t="shared" si="611"/>
        <v>0</v>
      </c>
      <c r="R6483" s="38">
        <f t="shared" si="607"/>
        <v>0</v>
      </c>
      <c r="S6483" s="40" t="str">
        <f t="shared" si="610"/>
        <v/>
      </c>
    </row>
    <row r="6484" spans="1:19">
      <c r="A6484" s="33"/>
      <c r="B6484" s="34"/>
      <c r="C6484" s="33"/>
      <c r="D6484" s="33"/>
      <c r="E6484" s="33"/>
      <c r="F6484" s="42"/>
      <c r="G6484" s="42"/>
      <c r="I6484">
        <f t="shared" si="608"/>
        <v>0</v>
      </c>
      <c r="J6484">
        <f t="shared" si="609"/>
        <v>0</v>
      </c>
      <c r="L6484" s="107"/>
      <c r="M6484" s="110"/>
      <c r="N6484" s="109"/>
      <c r="P6484" s="38">
        <f t="shared" si="606"/>
        <v>0</v>
      </c>
      <c r="Q6484" s="105">
        <f t="shared" si="611"/>
        <v>0</v>
      </c>
      <c r="R6484" s="38">
        <f t="shared" si="607"/>
        <v>0</v>
      </c>
      <c r="S6484" s="40" t="str">
        <f t="shared" si="610"/>
        <v/>
      </c>
    </row>
    <row r="6485" spans="1:19">
      <c r="A6485" s="33"/>
      <c r="B6485" s="34"/>
      <c r="C6485" s="33"/>
      <c r="D6485" s="33"/>
      <c r="E6485" s="33"/>
      <c r="F6485" s="42"/>
      <c r="G6485" s="42"/>
      <c r="I6485">
        <f t="shared" si="608"/>
        <v>0</v>
      </c>
      <c r="J6485">
        <f t="shared" si="609"/>
        <v>0</v>
      </c>
      <c r="L6485" s="107"/>
      <c r="M6485" s="110"/>
      <c r="N6485" s="109"/>
      <c r="P6485" s="38">
        <f t="shared" si="606"/>
        <v>0</v>
      </c>
      <c r="Q6485" s="105">
        <f t="shared" si="611"/>
        <v>0</v>
      </c>
      <c r="R6485" s="38">
        <f t="shared" si="607"/>
        <v>0</v>
      </c>
      <c r="S6485" s="40" t="str">
        <f t="shared" si="610"/>
        <v/>
      </c>
    </row>
    <row r="6486" spans="1:19">
      <c r="A6486" s="33"/>
      <c r="B6486" s="34"/>
      <c r="C6486" s="33"/>
      <c r="D6486" s="33"/>
      <c r="E6486" s="33"/>
      <c r="F6486" s="42"/>
      <c r="G6486" s="42"/>
      <c r="I6486">
        <f t="shared" si="608"/>
        <v>0</v>
      </c>
      <c r="J6486">
        <f t="shared" si="609"/>
        <v>0</v>
      </c>
      <c r="L6486" s="107"/>
      <c r="M6486" s="110"/>
      <c r="N6486" s="109"/>
      <c r="P6486" s="38">
        <f t="shared" si="606"/>
        <v>0</v>
      </c>
      <c r="Q6486" s="105">
        <f t="shared" si="611"/>
        <v>0</v>
      </c>
      <c r="R6486" s="38">
        <f t="shared" si="607"/>
        <v>0</v>
      </c>
      <c r="S6486" s="40" t="str">
        <f t="shared" si="610"/>
        <v/>
      </c>
    </row>
    <row r="6487" spans="1:19">
      <c r="A6487" s="33"/>
      <c r="B6487" s="34"/>
      <c r="C6487" s="33"/>
      <c r="D6487" s="33"/>
      <c r="E6487" s="33"/>
      <c r="F6487" s="42"/>
      <c r="G6487" s="42"/>
      <c r="I6487">
        <f t="shared" si="608"/>
        <v>0</v>
      </c>
      <c r="J6487">
        <f t="shared" si="609"/>
        <v>0</v>
      </c>
      <c r="L6487" s="107"/>
      <c r="M6487" s="110"/>
      <c r="N6487" s="109"/>
      <c r="P6487" s="38">
        <f t="shared" si="606"/>
        <v>0</v>
      </c>
      <c r="Q6487" s="105">
        <f t="shared" si="611"/>
        <v>0</v>
      </c>
      <c r="R6487" s="38">
        <f t="shared" si="607"/>
        <v>0</v>
      </c>
      <c r="S6487" s="40" t="str">
        <f t="shared" si="610"/>
        <v/>
      </c>
    </row>
    <row r="6488" spans="1:19">
      <c r="A6488" s="33"/>
      <c r="B6488" s="34"/>
      <c r="C6488" s="33"/>
      <c r="D6488" s="33"/>
      <c r="E6488" s="33"/>
      <c r="F6488" s="42"/>
      <c r="G6488" s="42"/>
      <c r="I6488">
        <f t="shared" si="608"/>
        <v>0</v>
      </c>
      <c r="J6488">
        <f t="shared" si="609"/>
        <v>0</v>
      </c>
      <c r="L6488" s="107"/>
      <c r="M6488" s="110"/>
      <c r="N6488" s="109"/>
      <c r="P6488" s="38">
        <f t="shared" si="606"/>
        <v>0</v>
      </c>
      <c r="Q6488" s="105">
        <f t="shared" si="611"/>
        <v>0</v>
      </c>
      <c r="R6488" s="38">
        <f t="shared" si="607"/>
        <v>0</v>
      </c>
      <c r="S6488" s="40" t="str">
        <f t="shared" si="610"/>
        <v/>
      </c>
    </row>
    <row r="6489" spans="1:19">
      <c r="A6489" s="33"/>
      <c r="B6489" s="34"/>
      <c r="C6489" s="33"/>
      <c r="D6489" s="33"/>
      <c r="E6489" s="33"/>
      <c r="F6489" s="42"/>
      <c r="G6489" s="42"/>
      <c r="I6489">
        <f t="shared" si="608"/>
        <v>0</v>
      </c>
      <c r="J6489">
        <f t="shared" si="609"/>
        <v>0</v>
      </c>
      <c r="L6489" s="107"/>
      <c r="M6489" s="110"/>
      <c r="N6489" s="109"/>
      <c r="P6489" s="38">
        <f t="shared" si="606"/>
        <v>0</v>
      </c>
      <c r="Q6489" s="105">
        <f t="shared" si="611"/>
        <v>0</v>
      </c>
      <c r="R6489" s="38">
        <f t="shared" si="607"/>
        <v>0</v>
      </c>
      <c r="S6489" s="40" t="str">
        <f t="shared" si="610"/>
        <v/>
      </c>
    </row>
    <row r="6490" spans="1:19">
      <c r="A6490" s="33"/>
      <c r="B6490" s="34"/>
      <c r="C6490" s="33"/>
      <c r="D6490" s="33"/>
      <c r="E6490" s="33"/>
      <c r="F6490" s="42"/>
      <c r="G6490" s="42"/>
      <c r="I6490">
        <f t="shared" si="608"/>
        <v>0</v>
      </c>
      <c r="J6490">
        <f t="shared" si="609"/>
        <v>0</v>
      </c>
      <c r="L6490" s="107"/>
      <c r="M6490" s="110"/>
      <c r="N6490" s="109"/>
      <c r="P6490" s="38">
        <f t="shared" si="606"/>
        <v>0</v>
      </c>
      <c r="Q6490" s="105">
        <f t="shared" si="611"/>
        <v>0</v>
      </c>
      <c r="R6490" s="38">
        <f t="shared" si="607"/>
        <v>0</v>
      </c>
      <c r="S6490" s="40" t="str">
        <f t="shared" si="610"/>
        <v/>
      </c>
    </row>
    <row r="6491" spans="1:19">
      <c r="A6491" s="33"/>
      <c r="B6491" s="34"/>
      <c r="C6491" s="33"/>
      <c r="D6491" s="33"/>
      <c r="E6491" s="33"/>
      <c r="F6491" s="42"/>
      <c r="G6491" s="42"/>
      <c r="I6491">
        <f t="shared" si="608"/>
        <v>0</v>
      </c>
      <c r="J6491">
        <f t="shared" si="609"/>
        <v>0</v>
      </c>
      <c r="L6491" s="107"/>
      <c r="M6491" s="110"/>
      <c r="N6491" s="109"/>
      <c r="P6491" s="38">
        <f t="shared" si="606"/>
        <v>0</v>
      </c>
      <c r="Q6491" s="105">
        <f t="shared" si="611"/>
        <v>0</v>
      </c>
      <c r="R6491" s="38">
        <f t="shared" si="607"/>
        <v>0</v>
      </c>
      <c r="S6491" s="40" t="str">
        <f t="shared" si="610"/>
        <v/>
      </c>
    </row>
    <row r="6492" spans="1:19">
      <c r="A6492" s="33"/>
      <c r="B6492" s="34"/>
      <c r="C6492" s="33"/>
      <c r="D6492" s="33"/>
      <c r="E6492" s="33"/>
      <c r="F6492" s="42"/>
      <c r="G6492" s="42"/>
      <c r="I6492">
        <f t="shared" si="608"/>
        <v>0</v>
      </c>
      <c r="J6492">
        <f t="shared" si="609"/>
        <v>0</v>
      </c>
      <c r="L6492" s="107"/>
      <c r="M6492" s="110"/>
      <c r="N6492" s="109"/>
      <c r="P6492" s="38">
        <f t="shared" si="606"/>
        <v>0</v>
      </c>
      <c r="Q6492" s="105">
        <f t="shared" si="611"/>
        <v>0</v>
      </c>
      <c r="R6492" s="38">
        <f t="shared" si="607"/>
        <v>0</v>
      </c>
      <c r="S6492" s="40" t="str">
        <f t="shared" si="610"/>
        <v/>
      </c>
    </row>
    <row r="6493" spans="1:19">
      <c r="A6493" s="33"/>
      <c r="B6493" s="34"/>
      <c r="C6493" s="33"/>
      <c r="D6493" s="33"/>
      <c r="E6493" s="33"/>
      <c r="F6493" s="42"/>
      <c r="G6493" s="42"/>
      <c r="I6493">
        <f t="shared" si="608"/>
        <v>0</v>
      </c>
      <c r="J6493">
        <f t="shared" si="609"/>
        <v>0</v>
      </c>
      <c r="L6493" s="107"/>
      <c r="M6493" s="110"/>
      <c r="N6493" s="109"/>
      <c r="P6493" s="38">
        <f t="shared" si="606"/>
        <v>0</v>
      </c>
      <c r="Q6493" s="105">
        <f t="shared" si="611"/>
        <v>0</v>
      </c>
      <c r="R6493" s="38">
        <f t="shared" si="607"/>
        <v>0</v>
      </c>
      <c r="S6493" s="40" t="str">
        <f t="shared" si="610"/>
        <v/>
      </c>
    </row>
    <row r="6494" spans="1:19">
      <c r="A6494" s="33"/>
      <c r="B6494" s="34"/>
      <c r="C6494" s="33"/>
      <c r="D6494" s="33"/>
      <c r="E6494" s="33"/>
      <c r="F6494" s="42"/>
      <c r="G6494" s="42"/>
      <c r="I6494">
        <f t="shared" si="608"/>
        <v>0</v>
      </c>
      <c r="J6494">
        <f t="shared" si="609"/>
        <v>0</v>
      </c>
      <c r="L6494" s="107"/>
      <c r="M6494" s="110"/>
      <c r="N6494" s="109"/>
      <c r="P6494" s="38">
        <f t="shared" si="606"/>
        <v>0</v>
      </c>
      <c r="Q6494" s="105">
        <f t="shared" si="611"/>
        <v>0</v>
      </c>
      <c r="R6494" s="38">
        <f t="shared" si="607"/>
        <v>0</v>
      </c>
      <c r="S6494" s="40" t="str">
        <f t="shared" si="610"/>
        <v/>
      </c>
    </row>
    <row r="6495" spans="1:19">
      <c r="A6495" s="33"/>
      <c r="B6495" s="34"/>
      <c r="C6495" s="33"/>
      <c r="D6495" s="33"/>
      <c r="E6495" s="33"/>
      <c r="F6495" s="42"/>
      <c r="G6495" s="42"/>
      <c r="I6495">
        <f t="shared" si="608"/>
        <v>0</v>
      </c>
      <c r="J6495">
        <f t="shared" si="609"/>
        <v>0</v>
      </c>
      <c r="L6495" s="107"/>
      <c r="M6495" s="110"/>
      <c r="N6495" s="109"/>
      <c r="P6495" s="38">
        <f t="shared" si="606"/>
        <v>0</v>
      </c>
      <c r="Q6495" s="105">
        <f t="shared" si="611"/>
        <v>0</v>
      </c>
      <c r="R6495" s="38">
        <f t="shared" si="607"/>
        <v>0</v>
      </c>
      <c r="S6495" s="40" t="str">
        <f t="shared" si="610"/>
        <v/>
      </c>
    </row>
    <row r="6496" spans="1:19">
      <c r="A6496" s="33"/>
      <c r="B6496" s="34"/>
      <c r="C6496" s="33"/>
      <c r="D6496" s="33"/>
      <c r="E6496" s="33"/>
      <c r="F6496" s="42"/>
      <c r="G6496" s="42"/>
      <c r="I6496">
        <f t="shared" si="608"/>
        <v>0</v>
      </c>
      <c r="J6496">
        <f t="shared" si="609"/>
        <v>0</v>
      </c>
      <c r="L6496" s="107"/>
      <c r="M6496" s="110"/>
      <c r="N6496" s="109"/>
      <c r="P6496" s="38">
        <f t="shared" si="606"/>
        <v>0</v>
      </c>
      <c r="Q6496" s="105">
        <f t="shared" si="611"/>
        <v>0</v>
      </c>
      <c r="R6496" s="38">
        <f t="shared" si="607"/>
        <v>0</v>
      </c>
      <c r="S6496" s="40" t="str">
        <f t="shared" si="610"/>
        <v/>
      </c>
    </row>
    <row r="6497" spans="1:19">
      <c r="A6497" s="33"/>
      <c r="B6497" s="34"/>
      <c r="C6497" s="33"/>
      <c r="D6497" s="33"/>
      <c r="E6497" s="33"/>
      <c r="F6497" s="42"/>
      <c r="G6497" s="42"/>
      <c r="I6497">
        <f t="shared" si="608"/>
        <v>0</v>
      </c>
      <c r="J6497">
        <f t="shared" si="609"/>
        <v>0</v>
      </c>
      <c r="L6497" s="107"/>
      <c r="M6497" s="110"/>
      <c r="N6497" s="109"/>
      <c r="P6497" s="38">
        <f t="shared" si="606"/>
        <v>0</v>
      </c>
      <c r="Q6497" s="105">
        <f t="shared" si="611"/>
        <v>0</v>
      </c>
      <c r="R6497" s="38">
        <f t="shared" si="607"/>
        <v>0</v>
      </c>
      <c r="S6497" s="40" t="str">
        <f t="shared" si="610"/>
        <v/>
      </c>
    </row>
    <row r="6498" spans="1:19">
      <c r="A6498" s="33"/>
      <c r="B6498" s="34"/>
      <c r="C6498" s="33"/>
      <c r="D6498" s="33"/>
      <c r="E6498" s="33"/>
      <c r="F6498" s="42"/>
      <c r="G6498" s="42"/>
      <c r="I6498">
        <f t="shared" si="608"/>
        <v>0</v>
      </c>
      <c r="J6498">
        <f t="shared" si="609"/>
        <v>0</v>
      </c>
      <c r="L6498" s="107"/>
      <c r="M6498" s="110"/>
      <c r="N6498" s="109"/>
      <c r="P6498" s="38">
        <f t="shared" si="606"/>
        <v>0</v>
      </c>
      <c r="Q6498" s="105">
        <f t="shared" si="611"/>
        <v>0</v>
      </c>
      <c r="R6498" s="38">
        <f t="shared" si="607"/>
        <v>0</v>
      </c>
      <c r="S6498" s="40" t="str">
        <f t="shared" si="610"/>
        <v/>
      </c>
    </row>
    <row r="6499" spans="1:19">
      <c r="A6499" s="33"/>
      <c r="B6499" s="34"/>
      <c r="C6499" s="33"/>
      <c r="D6499" s="33"/>
      <c r="E6499" s="33"/>
      <c r="F6499" s="42"/>
      <c r="G6499" s="42"/>
      <c r="I6499">
        <f t="shared" si="608"/>
        <v>0</v>
      </c>
      <c r="J6499">
        <f t="shared" si="609"/>
        <v>0</v>
      </c>
      <c r="L6499" s="107"/>
      <c r="M6499" s="110"/>
      <c r="N6499" s="109"/>
      <c r="P6499" s="38">
        <f t="shared" si="606"/>
        <v>0</v>
      </c>
      <c r="Q6499" s="105">
        <f t="shared" si="611"/>
        <v>0</v>
      </c>
      <c r="R6499" s="38">
        <f t="shared" si="607"/>
        <v>0</v>
      </c>
      <c r="S6499" s="40" t="str">
        <f t="shared" si="610"/>
        <v/>
      </c>
    </row>
    <row r="6500" spans="1:19">
      <c r="A6500" s="33"/>
      <c r="B6500" s="34"/>
      <c r="C6500" s="33"/>
      <c r="D6500" s="33"/>
      <c r="E6500" s="33"/>
      <c r="F6500" s="42"/>
      <c r="G6500" s="42"/>
      <c r="I6500">
        <f t="shared" si="608"/>
        <v>0</v>
      </c>
      <c r="J6500">
        <f t="shared" si="609"/>
        <v>0</v>
      </c>
      <c r="L6500" s="107"/>
      <c r="M6500" s="110"/>
      <c r="N6500" s="109"/>
      <c r="P6500" s="38">
        <f t="shared" si="606"/>
        <v>0</v>
      </c>
      <c r="Q6500" s="105">
        <f t="shared" si="611"/>
        <v>0</v>
      </c>
      <c r="R6500" s="38">
        <f t="shared" si="607"/>
        <v>0</v>
      </c>
      <c r="S6500" s="40" t="str">
        <f t="shared" si="610"/>
        <v/>
      </c>
    </row>
    <row r="6501" spans="1:19">
      <c r="A6501" s="33"/>
      <c r="B6501" s="34"/>
      <c r="C6501" s="33"/>
      <c r="D6501" s="33"/>
      <c r="E6501" s="33"/>
      <c r="F6501" s="42"/>
      <c r="G6501" s="42"/>
      <c r="I6501">
        <f t="shared" si="608"/>
        <v>0</v>
      </c>
      <c r="J6501">
        <f t="shared" si="609"/>
        <v>0</v>
      </c>
      <c r="L6501" s="107"/>
      <c r="M6501" s="110"/>
      <c r="N6501" s="109"/>
      <c r="P6501" s="38">
        <f t="shared" si="606"/>
        <v>0</v>
      </c>
      <c r="Q6501" s="105">
        <f t="shared" si="611"/>
        <v>0</v>
      </c>
      <c r="R6501" s="38">
        <f t="shared" si="607"/>
        <v>0</v>
      </c>
      <c r="S6501" s="40" t="str">
        <f t="shared" si="610"/>
        <v/>
      </c>
    </row>
    <row r="6502" spans="1:19">
      <c r="A6502" s="33"/>
      <c r="B6502" s="34"/>
      <c r="C6502" s="33"/>
      <c r="D6502" s="33"/>
      <c r="E6502" s="33"/>
      <c r="F6502" s="42"/>
      <c r="G6502" s="42"/>
      <c r="I6502">
        <f t="shared" si="608"/>
        <v>0</v>
      </c>
      <c r="J6502">
        <f t="shared" si="609"/>
        <v>0</v>
      </c>
      <c r="L6502" s="107"/>
      <c r="M6502" s="110"/>
      <c r="N6502" s="109"/>
      <c r="P6502" s="38">
        <f t="shared" si="606"/>
        <v>0</v>
      </c>
      <c r="Q6502" s="105">
        <f t="shared" si="611"/>
        <v>0</v>
      </c>
      <c r="R6502" s="38">
        <f t="shared" si="607"/>
        <v>0</v>
      </c>
      <c r="S6502" s="40" t="str">
        <f t="shared" si="610"/>
        <v/>
      </c>
    </row>
    <row r="6503" spans="1:19">
      <c r="A6503" s="33"/>
      <c r="B6503" s="34"/>
      <c r="C6503" s="33"/>
      <c r="D6503" s="33"/>
      <c r="E6503" s="33"/>
      <c r="F6503" s="42"/>
      <c r="G6503" s="42"/>
      <c r="I6503">
        <f t="shared" si="608"/>
        <v>0</v>
      </c>
      <c r="J6503">
        <f t="shared" si="609"/>
        <v>0</v>
      </c>
      <c r="L6503" s="107"/>
      <c r="M6503" s="110"/>
      <c r="N6503" s="109"/>
      <c r="P6503" s="38">
        <f t="shared" si="606"/>
        <v>0</v>
      </c>
      <c r="Q6503" s="105">
        <f t="shared" si="611"/>
        <v>0</v>
      </c>
      <c r="R6503" s="38">
        <f t="shared" si="607"/>
        <v>0</v>
      </c>
      <c r="S6503" s="40" t="str">
        <f t="shared" si="610"/>
        <v/>
      </c>
    </row>
    <row r="6504" spans="1:19">
      <c r="A6504" s="33"/>
      <c r="B6504" s="34"/>
      <c r="C6504" s="33"/>
      <c r="D6504" s="33"/>
      <c r="E6504" s="33"/>
      <c r="F6504" s="42"/>
      <c r="G6504" s="42"/>
      <c r="I6504">
        <f t="shared" si="608"/>
        <v>0</v>
      </c>
      <c r="J6504">
        <f t="shared" si="609"/>
        <v>0</v>
      </c>
      <c r="L6504" s="107"/>
      <c r="M6504" s="110"/>
      <c r="N6504" s="109"/>
      <c r="P6504" s="38">
        <f t="shared" si="606"/>
        <v>0</v>
      </c>
      <c r="Q6504" s="105">
        <f t="shared" si="611"/>
        <v>0</v>
      </c>
      <c r="R6504" s="38">
        <f t="shared" si="607"/>
        <v>0</v>
      </c>
      <c r="S6504" s="40" t="str">
        <f t="shared" si="610"/>
        <v/>
      </c>
    </row>
    <row r="6505" spans="1:19">
      <c r="A6505" s="33"/>
      <c r="B6505" s="34"/>
      <c r="C6505" s="33"/>
      <c r="D6505" s="33"/>
      <c r="E6505" s="33"/>
      <c r="F6505" s="42"/>
      <c r="G6505" s="42"/>
      <c r="I6505">
        <f t="shared" si="608"/>
        <v>0</v>
      </c>
      <c r="J6505">
        <f t="shared" si="609"/>
        <v>0</v>
      </c>
      <c r="L6505" s="107"/>
      <c r="M6505" s="110"/>
      <c r="N6505" s="109"/>
      <c r="P6505" s="38">
        <f t="shared" si="606"/>
        <v>0</v>
      </c>
      <c r="Q6505" s="105">
        <f t="shared" si="611"/>
        <v>0</v>
      </c>
      <c r="R6505" s="38">
        <f t="shared" si="607"/>
        <v>0</v>
      </c>
      <c r="S6505" s="40" t="str">
        <f t="shared" si="610"/>
        <v/>
      </c>
    </row>
    <row r="6506" spans="1:19">
      <c r="A6506" s="33"/>
      <c r="B6506" s="34"/>
      <c r="C6506" s="33"/>
      <c r="D6506" s="33"/>
      <c r="E6506" s="33"/>
      <c r="F6506" s="42"/>
      <c r="G6506" s="42"/>
      <c r="I6506">
        <f t="shared" si="608"/>
        <v>0</v>
      </c>
      <c r="J6506">
        <f t="shared" si="609"/>
        <v>0</v>
      </c>
      <c r="L6506" s="107"/>
      <c r="M6506" s="110"/>
      <c r="N6506" s="109"/>
      <c r="P6506" s="38">
        <f t="shared" si="606"/>
        <v>0</v>
      </c>
      <c r="Q6506" s="105">
        <f t="shared" si="611"/>
        <v>0</v>
      </c>
      <c r="R6506" s="38">
        <f t="shared" si="607"/>
        <v>0</v>
      </c>
      <c r="S6506" s="40" t="str">
        <f t="shared" si="610"/>
        <v/>
      </c>
    </row>
    <row r="6507" spans="1:19">
      <c r="A6507" s="33"/>
      <c r="B6507" s="34"/>
      <c r="C6507" s="33"/>
      <c r="D6507" s="33"/>
      <c r="E6507" s="33"/>
      <c r="F6507" s="42"/>
      <c r="G6507" s="42"/>
      <c r="I6507">
        <f t="shared" si="608"/>
        <v>0</v>
      </c>
      <c r="J6507">
        <f t="shared" si="609"/>
        <v>0</v>
      </c>
      <c r="L6507" s="107"/>
      <c r="M6507" s="110"/>
      <c r="N6507" s="109"/>
      <c r="P6507" s="38">
        <f t="shared" si="606"/>
        <v>0</v>
      </c>
      <c r="Q6507" s="105">
        <f t="shared" si="611"/>
        <v>0</v>
      </c>
      <c r="R6507" s="38">
        <f t="shared" si="607"/>
        <v>0</v>
      </c>
      <c r="S6507" s="40" t="str">
        <f t="shared" si="610"/>
        <v/>
      </c>
    </row>
    <row r="6508" spans="1:19">
      <c r="A6508" s="33"/>
      <c r="B6508" s="34"/>
      <c r="C6508" s="33"/>
      <c r="D6508" s="33"/>
      <c r="E6508" s="33"/>
      <c r="F6508" s="42"/>
      <c r="G6508" s="42"/>
      <c r="I6508">
        <f t="shared" si="608"/>
        <v>0</v>
      </c>
      <c r="J6508">
        <f t="shared" si="609"/>
        <v>0</v>
      </c>
      <c r="L6508" s="107"/>
      <c r="M6508" s="110"/>
      <c r="N6508" s="109"/>
      <c r="P6508" s="38">
        <f t="shared" si="606"/>
        <v>0</v>
      </c>
      <c r="Q6508" s="105">
        <f t="shared" si="611"/>
        <v>0</v>
      </c>
      <c r="R6508" s="38">
        <f t="shared" si="607"/>
        <v>0</v>
      </c>
      <c r="S6508" s="40" t="str">
        <f t="shared" si="610"/>
        <v/>
      </c>
    </row>
    <row r="6509" spans="1:19">
      <c r="A6509" s="33"/>
      <c r="B6509" s="34"/>
      <c r="C6509" s="33"/>
      <c r="D6509" s="33"/>
      <c r="E6509" s="33"/>
      <c r="F6509" s="42"/>
      <c r="G6509" s="42"/>
      <c r="I6509">
        <f t="shared" si="608"/>
        <v>0</v>
      </c>
      <c r="J6509">
        <f t="shared" si="609"/>
        <v>0</v>
      </c>
      <c r="L6509" s="107"/>
      <c r="M6509" s="110"/>
      <c r="N6509" s="109"/>
      <c r="P6509" s="38">
        <f t="shared" si="606"/>
        <v>0</v>
      </c>
      <c r="Q6509" s="105">
        <f t="shared" si="611"/>
        <v>0</v>
      </c>
      <c r="R6509" s="38">
        <f t="shared" si="607"/>
        <v>0</v>
      </c>
      <c r="S6509" s="40" t="str">
        <f t="shared" si="610"/>
        <v/>
      </c>
    </row>
    <row r="6510" spans="1:19">
      <c r="A6510" s="33"/>
      <c r="B6510" s="34"/>
      <c r="C6510" s="33"/>
      <c r="D6510" s="33"/>
      <c r="E6510" s="33"/>
      <c r="F6510" s="42"/>
      <c r="G6510" s="42"/>
      <c r="I6510">
        <f t="shared" si="608"/>
        <v>0</v>
      </c>
      <c r="J6510">
        <f t="shared" si="609"/>
        <v>0</v>
      </c>
      <c r="L6510" s="107"/>
      <c r="M6510" s="110"/>
      <c r="N6510" s="109"/>
      <c r="P6510" s="38">
        <f t="shared" si="606"/>
        <v>0</v>
      </c>
      <c r="Q6510" s="105">
        <f t="shared" si="611"/>
        <v>0</v>
      </c>
      <c r="R6510" s="38">
        <f t="shared" si="607"/>
        <v>0</v>
      </c>
      <c r="S6510" s="40" t="str">
        <f t="shared" si="610"/>
        <v/>
      </c>
    </row>
    <row r="6511" spans="1:19">
      <c r="A6511" s="33"/>
      <c r="B6511" s="34"/>
      <c r="C6511" s="33"/>
      <c r="D6511" s="33"/>
      <c r="E6511" s="33"/>
      <c r="F6511" s="42"/>
      <c r="G6511" s="42"/>
      <c r="I6511">
        <f t="shared" si="608"/>
        <v>0</v>
      </c>
      <c r="J6511">
        <f t="shared" si="609"/>
        <v>0</v>
      </c>
      <c r="L6511" s="107"/>
      <c r="M6511" s="110"/>
      <c r="N6511" s="109"/>
      <c r="P6511" s="38">
        <f t="shared" si="606"/>
        <v>0</v>
      </c>
      <c r="Q6511" s="105">
        <f t="shared" si="611"/>
        <v>0</v>
      </c>
      <c r="R6511" s="38">
        <f t="shared" si="607"/>
        <v>0</v>
      </c>
      <c r="S6511" s="40" t="str">
        <f t="shared" si="610"/>
        <v/>
      </c>
    </row>
    <row r="6512" spans="1:19">
      <c r="A6512" s="33"/>
      <c r="B6512" s="34"/>
      <c r="C6512" s="33"/>
      <c r="D6512" s="33"/>
      <c r="E6512" s="33"/>
      <c r="F6512" s="42"/>
      <c r="G6512" s="42"/>
      <c r="I6512">
        <f t="shared" si="608"/>
        <v>0</v>
      </c>
      <c r="J6512">
        <f t="shared" si="609"/>
        <v>0</v>
      </c>
      <c r="L6512" s="107"/>
      <c r="M6512" s="110"/>
      <c r="N6512" s="109"/>
      <c r="P6512" s="38">
        <f t="shared" si="606"/>
        <v>0</v>
      </c>
      <c r="Q6512" s="105">
        <f t="shared" si="611"/>
        <v>0</v>
      </c>
      <c r="R6512" s="38">
        <f t="shared" si="607"/>
        <v>0</v>
      </c>
      <c r="S6512" s="40" t="str">
        <f t="shared" si="610"/>
        <v/>
      </c>
    </row>
    <row r="6513" spans="1:19">
      <c r="A6513" s="33"/>
      <c r="B6513" s="34"/>
      <c r="C6513" s="33"/>
      <c r="D6513" s="33"/>
      <c r="E6513" s="33"/>
      <c r="F6513" s="42"/>
      <c r="G6513" s="42"/>
      <c r="I6513">
        <f t="shared" si="608"/>
        <v>0</v>
      </c>
      <c r="J6513">
        <f t="shared" si="609"/>
        <v>0</v>
      </c>
      <c r="L6513" s="107"/>
      <c r="M6513" s="110"/>
      <c r="N6513" s="109"/>
      <c r="P6513" s="38">
        <f t="shared" si="606"/>
        <v>0</v>
      </c>
      <c r="Q6513" s="105">
        <f t="shared" si="611"/>
        <v>0</v>
      </c>
      <c r="R6513" s="38">
        <f t="shared" si="607"/>
        <v>0</v>
      </c>
      <c r="S6513" s="40" t="str">
        <f t="shared" si="610"/>
        <v/>
      </c>
    </row>
    <row r="6514" spans="1:19">
      <c r="A6514" s="33"/>
      <c r="B6514" s="34"/>
      <c r="C6514" s="33"/>
      <c r="D6514" s="33"/>
      <c r="E6514" s="33"/>
      <c r="F6514" s="42"/>
      <c r="G6514" s="42"/>
      <c r="I6514">
        <f t="shared" si="608"/>
        <v>0</v>
      </c>
      <c r="J6514">
        <f t="shared" si="609"/>
        <v>0</v>
      </c>
      <c r="L6514" s="107"/>
      <c r="M6514" s="110"/>
      <c r="N6514" s="109"/>
      <c r="P6514" s="38">
        <f t="shared" si="606"/>
        <v>0</v>
      </c>
      <c r="Q6514" s="105">
        <f t="shared" si="611"/>
        <v>0</v>
      </c>
      <c r="R6514" s="38">
        <f t="shared" si="607"/>
        <v>0</v>
      </c>
      <c r="S6514" s="40" t="str">
        <f t="shared" si="610"/>
        <v/>
      </c>
    </row>
    <row r="6515" spans="1:19">
      <c r="A6515" s="33"/>
      <c r="B6515" s="34"/>
      <c r="C6515" s="33"/>
      <c r="D6515" s="33"/>
      <c r="E6515" s="33"/>
      <c r="F6515" s="42"/>
      <c r="G6515" s="42"/>
      <c r="I6515">
        <f t="shared" si="608"/>
        <v>0</v>
      </c>
      <c r="J6515">
        <f t="shared" si="609"/>
        <v>0</v>
      </c>
      <c r="L6515" s="107"/>
      <c r="M6515" s="110"/>
      <c r="N6515" s="109"/>
      <c r="P6515" s="38">
        <f t="shared" si="606"/>
        <v>0</v>
      </c>
      <c r="Q6515" s="105">
        <f t="shared" si="611"/>
        <v>0</v>
      </c>
      <c r="R6515" s="38">
        <f t="shared" si="607"/>
        <v>0</v>
      </c>
      <c r="S6515" s="40" t="str">
        <f t="shared" si="610"/>
        <v/>
      </c>
    </row>
    <row r="6516" spans="1:19">
      <c r="A6516" s="33"/>
      <c r="B6516" s="34"/>
      <c r="C6516" s="33"/>
      <c r="D6516" s="33"/>
      <c r="E6516" s="33"/>
      <c r="F6516" s="42"/>
      <c r="G6516" s="42"/>
      <c r="I6516">
        <f t="shared" si="608"/>
        <v>0</v>
      </c>
      <c r="J6516">
        <f t="shared" si="609"/>
        <v>0</v>
      </c>
      <c r="L6516" s="107"/>
      <c r="M6516" s="110"/>
      <c r="N6516" s="109"/>
      <c r="P6516" s="38">
        <f t="shared" si="606"/>
        <v>0</v>
      </c>
      <c r="Q6516" s="105">
        <f t="shared" si="611"/>
        <v>0</v>
      </c>
      <c r="R6516" s="38">
        <f t="shared" si="607"/>
        <v>0</v>
      </c>
      <c r="S6516" s="40" t="str">
        <f t="shared" si="610"/>
        <v/>
      </c>
    </row>
    <row r="6517" spans="1:19">
      <c r="A6517" s="33"/>
      <c r="B6517" s="34"/>
      <c r="C6517" s="33"/>
      <c r="D6517" s="33"/>
      <c r="E6517" s="33"/>
      <c r="F6517" s="42"/>
      <c r="G6517" s="42"/>
      <c r="I6517">
        <f t="shared" si="608"/>
        <v>0</v>
      </c>
      <c r="J6517">
        <f t="shared" si="609"/>
        <v>0</v>
      </c>
      <c r="L6517" s="107"/>
      <c r="M6517" s="110"/>
      <c r="N6517" s="109"/>
      <c r="P6517" s="38">
        <f t="shared" si="606"/>
        <v>0</v>
      </c>
      <c r="Q6517" s="105">
        <f t="shared" si="611"/>
        <v>0</v>
      </c>
      <c r="R6517" s="38">
        <f t="shared" si="607"/>
        <v>0</v>
      </c>
      <c r="S6517" s="40" t="str">
        <f t="shared" si="610"/>
        <v/>
      </c>
    </row>
    <row r="6518" spans="1:19">
      <c r="A6518" s="33"/>
      <c r="B6518" s="34"/>
      <c r="C6518" s="33"/>
      <c r="D6518" s="33"/>
      <c r="E6518" s="33"/>
      <c r="F6518" s="42"/>
      <c r="G6518" s="42"/>
      <c r="I6518">
        <f t="shared" si="608"/>
        <v>0</v>
      </c>
      <c r="J6518">
        <f t="shared" si="609"/>
        <v>0</v>
      </c>
      <c r="L6518" s="107"/>
      <c r="M6518" s="110"/>
      <c r="N6518" s="109"/>
      <c r="P6518" s="38">
        <f t="shared" si="606"/>
        <v>0</v>
      </c>
      <c r="Q6518" s="105">
        <f t="shared" si="611"/>
        <v>0</v>
      </c>
      <c r="R6518" s="38">
        <f t="shared" si="607"/>
        <v>0</v>
      </c>
      <c r="S6518" s="40" t="str">
        <f t="shared" si="610"/>
        <v/>
      </c>
    </row>
    <row r="6519" spans="1:19">
      <c r="A6519" s="33"/>
      <c r="B6519" s="34"/>
      <c r="C6519" s="33"/>
      <c r="D6519" s="33"/>
      <c r="E6519" s="33"/>
      <c r="F6519" s="42"/>
      <c r="G6519" s="42"/>
      <c r="I6519">
        <f t="shared" si="608"/>
        <v>0</v>
      </c>
      <c r="J6519">
        <f t="shared" si="609"/>
        <v>0</v>
      </c>
      <c r="L6519" s="107"/>
      <c r="M6519" s="110"/>
      <c r="N6519" s="109"/>
      <c r="P6519" s="38">
        <f t="shared" ref="P6519:P6582" si="612">I6519*L6519/1000</f>
        <v>0</v>
      </c>
      <c r="Q6519" s="105">
        <f t="shared" si="611"/>
        <v>0</v>
      </c>
      <c r="R6519" s="38">
        <f t="shared" ref="R6519:R6582" si="613">J6519*N6519/1000</f>
        <v>0</v>
      </c>
      <c r="S6519" s="40" t="str">
        <f t="shared" si="610"/>
        <v/>
      </c>
    </row>
    <row r="6520" spans="1:19">
      <c r="A6520" s="33"/>
      <c r="B6520" s="34"/>
      <c r="C6520" s="33"/>
      <c r="D6520" s="33"/>
      <c r="E6520" s="33"/>
      <c r="F6520" s="42"/>
      <c r="G6520" s="42"/>
      <c r="I6520">
        <f t="shared" ref="I6520:I6583" si="614">IF(OR(E6520="R",E6520="E"),D6520,IF(D6520&gt;=E6520,D6520-E6520,0))</f>
        <v>0</v>
      </c>
      <c r="J6520">
        <f t="shared" ref="J6520:J6583" si="615">IF(OR(E6520="R",E6520="E"),0,IF(E6520&gt;D6520,E6520-D6520,0))</f>
        <v>0</v>
      </c>
      <c r="L6520" s="107"/>
      <c r="M6520" s="110"/>
      <c r="N6520" s="109"/>
      <c r="P6520" s="38">
        <f t="shared" si="612"/>
        <v>0</v>
      </c>
      <c r="Q6520" s="105">
        <f t="shared" si="611"/>
        <v>0</v>
      </c>
      <c r="R6520" s="38">
        <f t="shared" si="613"/>
        <v>0</v>
      </c>
      <c r="S6520" s="40" t="str">
        <f t="shared" si="610"/>
        <v/>
      </c>
    </row>
    <row r="6521" spans="1:19">
      <c r="A6521" s="33"/>
      <c r="B6521" s="34"/>
      <c r="C6521" s="33"/>
      <c r="D6521" s="33"/>
      <c r="E6521" s="33"/>
      <c r="F6521" s="42"/>
      <c r="G6521" s="42"/>
      <c r="I6521">
        <f t="shared" si="614"/>
        <v>0</v>
      </c>
      <c r="J6521">
        <f t="shared" si="615"/>
        <v>0</v>
      </c>
      <c r="L6521" s="107"/>
      <c r="M6521" s="110"/>
      <c r="N6521" s="109"/>
      <c r="P6521" s="38">
        <f t="shared" si="612"/>
        <v>0</v>
      </c>
      <c r="Q6521" s="105">
        <f t="shared" si="611"/>
        <v>0</v>
      </c>
      <c r="R6521" s="38">
        <f t="shared" si="613"/>
        <v>0</v>
      </c>
      <c r="S6521" s="40" t="str">
        <f t="shared" si="610"/>
        <v/>
      </c>
    </row>
    <row r="6522" spans="1:19">
      <c r="A6522" s="33"/>
      <c r="B6522" s="34"/>
      <c r="C6522" s="33"/>
      <c r="D6522" s="33"/>
      <c r="E6522" s="33"/>
      <c r="F6522" s="42"/>
      <c r="G6522" s="42"/>
      <c r="I6522">
        <f t="shared" si="614"/>
        <v>0</v>
      </c>
      <c r="J6522">
        <f t="shared" si="615"/>
        <v>0</v>
      </c>
      <c r="L6522" s="107"/>
      <c r="M6522" s="110"/>
      <c r="N6522" s="109"/>
      <c r="P6522" s="38">
        <f t="shared" si="612"/>
        <v>0</v>
      </c>
      <c r="Q6522" s="105">
        <f t="shared" si="611"/>
        <v>0</v>
      </c>
      <c r="R6522" s="38">
        <f t="shared" si="613"/>
        <v>0</v>
      </c>
      <c r="S6522" s="40" t="str">
        <f t="shared" si="610"/>
        <v/>
      </c>
    </row>
    <row r="6523" spans="1:19">
      <c r="A6523" s="33"/>
      <c r="B6523" s="34"/>
      <c r="C6523" s="33"/>
      <c r="D6523" s="33"/>
      <c r="E6523" s="33"/>
      <c r="F6523" s="42"/>
      <c r="G6523" s="42"/>
      <c r="I6523">
        <f t="shared" si="614"/>
        <v>0</v>
      </c>
      <c r="J6523">
        <f t="shared" si="615"/>
        <v>0</v>
      </c>
      <c r="L6523" s="107"/>
      <c r="M6523" s="110"/>
      <c r="N6523" s="109"/>
      <c r="P6523" s="38">
        <f t="shared" si="612"/>
        <v>0</v>
      </c>
      <c r="Q6523" s="105">
        <f t="shared" si="611"/>
        <v>0</v>
      </c>
      <c r="R6523" s="38">
        <f t="shared" si="613"/>
        <v>0</v>
      </c>
      <c r="S6523" s="40" t="str">
        <f t="shared" si="610"/>
        <v/>
      </c>
    </row>
    <row r="6524" spans="1:19">
      <c r="A6524" s="33"/>
      <c r="B6524" s="34"/>
      <c r="C6524" s="33"/>
      <c r="D6524" s="33"/>
      <c r="E6524" s="33"/>
      <c r="F6524" s="42"/>
      <c r="G6524" s="42"/>
      <c r="I6524">
        <f t="shared" si="614"/>
        <v>0</v>
      </c>
      <c r="J6524">
        <f t="shared" si="615"/>
        <v>0</v>
      </c>
      <c r="L6524" s="107"/>
      <c r="M6524" s="110"/>
      <c r="N6524" s="109"/>
      <c r="P6524" s="38">
        <f t="shared" si="612"/>
        <v>0</v>
      </c>
      <c r="Q6524" s="105">
        <f t="shared" si="611"/>
        <v>0</v>
      </c>
      <c r="R6524" s="38">
        <f t="shared" si="613"/>
        <v>0</v>
      </c>
      <c r="S6524" s="40" t="str">
        <f t="shared" si="610"/>
        <v/>
      </c>
    </row>
    <row r="6525" spans="1:19">
      <c r="A6525" s="33"/>
      <c r="B6525" s="34"/>
      <c r="C6525" s="33"/>
      <c r="D6525" s="33"/>
      <c r="E6525" s="33"/>
      <c r="F6525" s="42"/>
      <c r="G6525" s="42"/>
      <c r="I6525">
        <f t="shared" si="614"/>
        <v>0</v>
      </c>
      <c r="J6525">
        <f t="shared" si="615"/>
        <v>0</v>
      </c>
      <c r="L6525" s="107"/>
      <c r="M6525" s="110"/>
      <c r="N6525" s="109"/>
      <c r="P6525" s="38">
        <f t="shared" si="612"/>
        <v>0</v>
      </c>
      <c r="Q6525" s="105">
        <f t="shared" si="611"/>
        <v>0</v>
      </c>
      <c r="R6525" s="38">
        <f t="shared" si="613"/>
        <v>0</v>
      </c>
      <c r="S6525" s="40" t="str">
        <f t="shared" si="610"/>
        <v/>
      </c>
    </row>
    <row r="6526" spans="1:19">
      <c r="A6526" s="33"/>
      <c r="B6526" s="34"/>
      <c r="C6526" s="33"/>
      <c r="D6526" s="33"/>
      <c r="E6526" s="33"/>
      <c r="F6526" s="42"/>
      <c r="G6526" s="42"/>
      <c r="I6526">
        <f t="shared" si="614"/>
        <v>0</v>
      </c>
      <c r="J6526">
        <f t="shared" si="615"/>
        <v>0</v>
      </c>
      <c r="L6526" s="107"/>
      <c r="M6526" s="110"/>
      <c r="N6526" s="109"/>
      <c r="P6526" s="38">
        <f t="shared" si="612"/>
        <v>0</v>
      </c>
      <c r="Q6526" s="105">
        <f t="shared" si="611"/>
        <v>0</v>
      </c>
      <c r="R6526" s="38">
        <f t="shared" si="613"/>
        <v>0</v>
      </c>
      <c r="S6526" s="40" t="str">
        <f t="shared" si="610"/>
        <v/>
      </c>
    </row>
    <row r="6527" spans="1:19">
      <c r="A6527" s="33"/>
      <c r="B6527" s="34"/>
      <c r="C6527" s="33"/>
      <c r="D6527" s="33"/>
      <c r="E6527" s="33"/>
      <c r="F6527" s="42"/>
      <c r="G6527" s="42"/>
      <c r="I6527">
        <f t="shared" si="614"/>
        <v>0</v>
      </c>
      <c r="J6527">
        <f t="shared" si="615"/>
        <v>0</v>
      </c>
      <c r="L6527" s="107"/>
      <c r="M6527" s="110"/>
      <c r="N6527" s="109"/>
      <c r="P6527" s="38">
        <f t="shared" si="612"/>
        <v>0</v>
      </c>
      <c r="Q6527" s="105">
        <f t="shared" si="611"/>
        <v>0</v>
      </c>
      <c r="R6527" s="38">
        <f t="shared" si="613"/>
        <v>0</v>
      </c>
      <c r="S6527" s="40" t="str">
        <f t="shared" si="610"/>
        <v/>
      </c>
    </row>
    <row r="6528" spans="1:19">
      <c r="A6528" s="33"/>
      <c r="B6528" s="34"/>
      <c r="C6528" s="33"/>
      <c r="D6528" s="33"/>
      <c r="E6528" s="33"/>
      <c r="F6528" s="42"/>
      <c r="G6528" s="42"/>
      <c r="I6528">
        <f t="shared" si="614"/>
        <v>0</v>
      </c>
      <c r="J6528">
        <f t="shared" si="615"/>
        <v>0</v>
      </c>
      <c r="L6528" s="107"/>
      <c r="M6528" s="110"/>
      <c r="N6528" s="109"/>
      <c r="P6528" s="38">
        <f t="shared" si="612"/>
        <v>0</v>
      </c>
      <c r="Q6528" s="105">
        <f t="shared" si="611"/>
        <v>0</v>
      </c>
      <c r="R6528" s="38">
        <f t="shared" si="613"/>
        <v>0</v>
      </c>
      <c r="S6528" s="40" t="str">
        <f t="shared" si="610"/>
        <v/>
      </c>
    </row>
    <row r="6529" spans="1:19">
      <c r="A6529" s="33"/>
      <c r="B6529" s="34"/>
      <c r="C6529" s="33"/>
      <c r="D6529" s="33"/>
      <c r="E6529" s="33"/>
      <c r="F6529" s="42"/>
      <c r="G6529" s="42"/>
      <c r="I6529">
        <f t="shared" si="614"/>
        <v>0</v>
      </c>
      <c r="J6529">
        <f t="shared" si="615"/>
        <v>0</v>
      </c>
      <c r="L6529" s="107"/>
      <c r="M6529" s="110"/>
      <c r="N6529" s="109"/>
      <c r="P6529" s="38">
        <f t="shared" si="612"/>
        <v>0</v>
      </c>
      <c r="Q6529" s="105">
        <f t="shared" si="611"/>
        <v>0</v>
      </c>
      <c r="R6529" s="38">
        <f t="shared" si="613"/>
        <v>0</v>
      </c>
      <c r="S6529" s="40" t="str">
        <f t="shared" si="610"/>
        <v/>
      </c>
    </row>
    <row r="6530" spans="1:19">
      <c r="A6530" s="33"/>
      <c r="B6530" s="34"/>
      <c r="C6530" s="33"/>
      <c r="D6530" s="33"/>
      <c r="E6530" s="33"/>
      <c r="F6530" s="42"/>
      <c r="G6530" s="42"/>
      <c r="I6530">
        <f t="shared" si="614"/>
        <v>0</v>
      </c>
      <c r="J6530">
        <f t="shared" si="615"/>
        <v>0</v>
      </c>
      <c r="L6530" s="107"/>
      <c r="M6530" s="110"/>
      <c r="N6530" s="109"/>
      <c r="P6530" s="38">
        <f t="shared" si="612"/>
        <v>0</v>
      </c>
      <c r="Q6530" s="105">
        <f t="shared" si="611"/>
        <v>0</v>
      </c>
      <c r="R6530" s="38">
        <f t="shared" si="613"/>
        <v>0</v>
      </c>
      <c r="S6530" s="40" t="str">
        <f t="shared" si="610"/>
        <v/>
      </c>
    </row>
    <row r="6531" spans="1:19">
      <c r="A6531" s="33"/>
      <c r="B6531" s="34"/>
      <c r="C6531" s="33"/>
      <c r="D6531" s="33"/>
      <c r="E6531" s="33"/>
      <c r="F6531" s="42"/>
      <c r="G6531" s="42"/>
      <c r="I6531">
        <f t="shared" si="614"/>
        <v>0</v>
      </c>
      <c r="J6531">
        <f t="shared" si="615"/>
        <v>0</v>
      </c>
      <c r="L6531" s="107"/>
      <c r="M6531" s="110"/>
      <c r="N6531" s="109"/>
      <c r="P6531" s="38">
        <f t="shared" si="612"/>
        <v>0</v>
      </c>
      <c r="Q6531" s="105">
        <f t="shared" si="611"/>
        <v>0</v>
      </c>
      <c r="R6531" s="38">
        <f t="shared" si="613"/>
        <v>0</v>
      </c>
      <c r="S6531" s="40" t="str">
        <f t="shared" si="610"/>
        <v/>
      </c>
    </row>
    <row r="6532" spans="1:19">
      <c r="A6532" s="33"/>
      <c r="B6532" s="34"/>
      <c r="C6532" s="33"/>
      <c r="D6532" s="33"/>
      <c r="E6532" s="33"/>
      <c r="F6532" s="42"/>
      <c r="G6532" s="42"/>
      <c r="I6532">
        <f t="shared" si="614"/>
        <v>0</v>
      </c>
      <c r="J6532">
        <f t="shared" si="615"/>
        <v>0</v>
      </c>
      <c r="L6532" s="107"/>
      <c r="M6532" s="110"/>
      <c r="N6532" s="109"/>
      <c r="P6532" s="38">
        <f t="shared" si="612"/>
        <v>0</v>
      </c>
      <c r="Q6532" s="105">
        <f t="shared" si="611"/>
        <v>0</v>
      </c>
      <c r="R6532" s="38">
        <f t="shared" si="613"/>
        <v>0</v>
      </c>
      <c r="S6532" s="40" t="str">
        <f t="shared" si="610"/>
        <v/>
      </c>
    </row>
    <row r="6533" spans="1:19">
      <c r="A6533" s="33"/>
      <c r="B6533" s="34"/>
      <c r="C6533" s="33"/>
      <c r="D6533" s="33"/>
      <c r="E6533" s="33"/>
      <c r="F6533" s="42"/>
      <c r="G6533" s="42"/>
      <c r="I6533">
        <f t="shared" si="614"/>
        <v>0</v>
      </c>
      <c r="J6533">
        <f t="shared" si="615"/>
        <v>0</v>
      </c>
      <c r="L6533" s="107"/>
      <c r="M6533" s="110"/>
      <c r="N6533" s="109"/>
      <c r="P6533" s="38">
        <f t="shared" si="612"/>
        <v>0</v>
      </c>
      <c r="Q6533" s="105">
        <f t="shared" si="611"/>
        <v>0</v>
      </c>
      <c r="R6533" s="38">
        <f t="shared" si="613"/>
        <v>0</v>
      </c>
      <c r="S6533" s="40" t="str">
        <f t="shared" si="610"/>
        <v/>
      </c>
    </row>
    <row r="6534" spans="1:19">
      <c r="A6534" s="33"/>
      <c r="B6534" s="34"/>
      <c r="C6534" s="33"/>
      <c r="D6534" s="33"/>
      <c r="E6534" s="33"/>
      <c r="F6534" s="42"/>
      <c r="G6534" s="42"/>
      <c r="I6534">
        <f t="shared" si="614"/>
        <v>0</v>
      </c>
      <c r="J6534">
        <f t="shared" si="615"/>
        <v>0</v>
      </c>
      <c r="L6534" s="107"/>
      <c r="M6534" s="110"/>
      <c r="N6534" s="109"/>
      <c r="P6534" s="38">
        <f t="shared" si="612"/>
        <v>0</v>
      </c>
      <c r="Q6534" s="105">
        <f t="shared" si="611"/>
        <v>0</v>
      </c>
      <c r="R6534" s="38">
        <f t="shared" si="613"/>
        <v>0</v>
      </c>
      <c r="S6534" s="40" t="str">
        <f t="shared" si="610"/>
        <v/>
      </c>
    </row>
    <row r="6535" spans="1:19">
      <c r="A6535" s="33"/>
      <c r="B6535" s="34"/>
      <c r="C6535" s="33"/>
      <c r="D6535" s="33"/>
      <c r="E6535" s="33"/>
      <c r="F6535" s="42"/>
      <c r="G6535" s="42"/>
      <c r="I6535">
        <f t="shared" si="614"/>
        <v>0</v>
      </c>
      <c r="J6535">
        <f t="shared" si="615"/>
        <v>0</v>
      </c>
      <c r="L6535" s="107"/>
      <c r="M6535" s="110"/>
      <c r="N6535" s="109"/>
      <c r="P6535" s="38">
        <f t="shared" si="612"/>
        <v>0</v>
      </c>
      <c r="Q6535" s="105">
        <f t="shared" si="611"/>
        <v>0</v>
      </c>
      <c r="R6535" s="38">
        <f t="shared" si="613"/>
        <v>0</v>
      </c>
      <c r="S6535" s="40" t="str">
        <f t="shared" ref="S6535:S6598" si="616">IF(C6535=1,SUM(R6535:R6558)-SUM(P6535:P6558),"")</f>
        <v/>
      </c>
    </row>
    <row r="6536" spans="1:19">
      <c r="A6536" s="33"/>
      <c r="B6536" s="34"/>
      <c r="C6536" s="33"/>
      <c r="D6536" s="33"/>
      <c r="E6536" s="33"/>
      <c r="F6536" s="42"/>
      <c r="G6536" s="42"/>
      <c r="I6536">
        <f t="shared" si="614"/>
        <v>0</v>
      </c>
      <c r="J6536">
        <f t="shared" si="615"/>
        <v>0</v>
      </c>
      <c r="L6536" s="107"/>
      <c r="M6536" s="110"/>
      <c r="N6536" s="109"/>
      <c r="P6536" s="38">
        <f t="shared" si="612"/>
        <v>0</v>
      </c>
      <c r="Q6536" s="105">
        <f t="shared" ref="Q6536:Q6599" si="617">I6536*M6536/1000</f>
        <v>0</v>
      </c>
      <c r="R6536" s="38">
        <f t="shared" si="613"/>
        <v>0</v>
      </c>
      <c r="S6536" s="40" t="str">
        <f t="shared" si="616"/>
        <v/>
      </c>
    </row>
    <row r="6537" spans="1:19">
      <c r="A6537" s="33"/>
      <c r="B6537" s="34"/>
      <c r="C6537" s="33"/>
      <c r="D6537" s="33"/>
      <c r="E6537" s="33"/>
      <c r="F6537" s="42"/>
      <c r="G6537" s="42"/>
      <c r="I6537">
        <f t="shared" si="614"/>
        <v>0</v>
      </c>
      <c r="J6537">
        <f t="shared" si="615"/>
        <v>0</v>
      </c>
      <c r="L6537" s="107"/>
      <c r="M6537" s="110"/>
      <c r="N6537" s="109"/>
      <c r="P6537" s="38">
        <f t="shared" si="612"/>
        <v>0</v>
      </c>
      <c r="Q6537" s="105">
        <f t="shared" si="617"/>
        <v>0</v>
      </c>
      <c r="R6537" s="38">
        <f t="shared" si="613"/>
        <v>0</v>
      </c>
      <c r="S6537" s="40" t="str">
        <f t="shared" si="616"/>
        <v/>
      </c>
    </row>
    <row r="6538" spans="1:19">
      <c r="A6538" s="33"/>
      <c r="B6538" s="34"/>
      <c r="C6538" s="33"/>
      <c r="D6538" s="33"/>
      <c r="E6538" s="33"/>
      <c r="F6538" s="42"/>
      <c r="G6538" s="42"/>
      <c r="I6538">
        <f t="shared" si="614"/>
        <v>0</v>
      </c>
      <c r="J6538">
        <f t="shared" si="615"/>
        <v>0</v>
      </c>
      <c r="L6538" s="107"/>
      <c r="M6538" s="110"/>
      <c r="N6538" s="109"/>
      <c r="P6538" s="38">
        <f t="shared" si="612"/>
        <v>0</v>
      </c>
      <c r="Q6538" s="105">
        <f t="shared" si="617"/>
        <v>0</v>
      </c>
      <c r="R6538" s="38">
        <f t="shared" si="613"/>
        <v>0</v>
      </c>
      <c r="S6538" s="40" t="str">
        <f t="shared" si="616"/>
        <v/>
      </c>
    </row>
    <row r="6539" spans="1:19">
      <c r="A6539" s="33"/>
      <c r="B6539" s="34"/>
      <c r="C6539" s="33"/>
      <c r="D6539" s="33"/>
      <c r="E6539" s="33"/>
      <c r="F6539" s="42"/>
      <c r="G6539" s="42"/>
      <c r="I6539">
        <f t="shared" si="614"/>
        <v>0</v>
      </c>
      <c r="J6539">
        <f t="shared" si="615"/>
        <v>0</v>
      </c>
      <c r="L6539" s="107"/>
      <c r="M6539" s="110"/>
      <c r="N6539" s="109"/>
      <c r="P6539" s="38">
        <f t="shared" si="612"/>
        <v>0</v>
      </c>
      <c r="Q6539" s="105">
        <f t="shared" si="617"/>
        <v>0</v>
      </c>
      <c r="R6539" s="38">
        <f t="shared" si="613"/>
        <v>0</v>
      </c>
      <c r="S6539" s="40" t="str">
        <f t="shared" si="616"/>
        <v/>
      </c>
    </row>
    <row r="6540" spans="1:19">
      <c r="A6540" s="33"/>
      <c r="B6540" s="34"/>
      <c r="C6540" s="33"/>
      <c r="D6540" s="33"/>
      <c r="E6540" s="33"/>
      <c r="F6540" s="42"/>
      <c r="G6540" s="42"/>
      <c r="I6540">
        <f t="shared" si="614"/>
        <v>0</v>
      </c>
      <c r="J6540">
        <f t="shared" si="615"/>
        <v>0</v>
      </c>
      <c r="L6540" s="107"/>
      <c r="M6540" s="110"/>
      <c r="N6540" s="109"/>
      <c r="P6540" s="38">
        <f t="shared" si="612"/>
        <v>0</v>
      </c>
      <c r="Q6540" s="105">
        <f t="shared" si="617"/>
        <v>0</v>
      </c>
      <c r="R6540" s="38">
        <f t="shared" si="613"/>
        <v>0</v>
      </c>
      <c r="S6540" s="40" t="str">
        <f t="shared" si="616"/>
        <v/>
      </c>
    </row>
    <row r="6541" spans="1:19">
      <c r="A6541" s="33"/>
      <c r="B6541" s="34"/>
      <c r="C6541" s="33"/>
      <c r="D6541" s="33"/>
      <c r="E6541" s="33"/>
      <c r="F6541" s="42"/>
      <c r="G6541" s="42"/>
      <c r="I6541">
        <f t="shared" si="614"/>
        <v>0</v>
      </c>
      <c r="J6541">
        <f t="shared" si="615"/>
        <v>0</v>
      </c>
      <c r="L6541" s="107"/>
      <c r="M6541" s="110"/>
      <c r="N6541" s="109"/>
      <c r="P6541" s="38">
        <f t="shared" si="612"/>
        <v>0</v>
      </c>
      <c r="Q6541" s="105">
        <f t="shared" si="617"/>
        <v>0</v>
      </c>
      <c r="R6541" s="38">
        <f t="shared" si="613"/>
        <v>0</v>
      </c>
      <c r="S6541" s="40" t="str">
        <f t="shared" si="616"/>
        <v/>
      </c>
    </row>
    <row r="6542" spans="1:19">
      <c r="A6542" s="33"/>
      <c r="B6542" s="34"/>
      <c r="C6542" s="33"/>
      <c r="D6542" s="33"/>
      <c r="E6542" s="33"/>
      <c r="F6542" s="42"/>
      <c r="G6542" s="42"/>
      <c r="I6542">
        <f t="shared" si="614"/>
        <v>0</v>
      </c>
      <c r="J6542">
        <f t="shared" si="615"/>
        <v>0</v>
      </c>
      <c r="L6542" s="107"/>
      <c r="M6542" s="110"/>
      <c r="N6542" s="109"/>
      <c r="P6542" s="38">
        <f t="shared" si="612"/>
        <v>0</v>
      </c>
      <c r="Q6542" s="105">
        <f t="shared" si="617"/>
        <v>0</v>
      </c>
      <c r="R6542" s="38">
        <f t="shared" si="613"/>
        <v>0</v>
      </c>
      <c r="S6542" s="40" t="str">
        <f t="shared" si="616"/>
        <v/>
      </c>
    </row>
    <row r="6543" spans="1:19">
      <c r="A6543" s="33"/>
      <c r="B6543" s="34"/>
      <c r="C6543" s="33"/>
      <c r="D6543" s="33"/>
      <c r="E6543" s="33"/>
      <c r="F6543" s="42"/>
      <c r="G6543" s="42"/>
      <c r="I6543">
        <f t="shared" si="614"/>
        <v>0</v>
      </c>
      <c r="J6543">
        <f t="shared" si="615"/>
        <v>0</v>
      </c>
      <c r="L6543" s="107"/>
      <c r="M6543" s="110"/>
      <c r="N6543" s="109"/>
      <c r="P6543" s="38">
        <f t="shared" si="612"/>
        <v>0</v>
      </c>
      <c r="Q6543" s="105">
        <f t="shared" si="617"/>
        <v>0</v>
      </c>
      <c r="R6543" s="38">
        <f t="shared" si="613"/>
        <v>0</v>
      </c>
      <c r="S6543" s="40" t="str">
        <f t="shared" si="616"/>
        <v/>
      </c>
    </row>
    <row r="6544" spans="1:19">
      <c r="A6544" s="33"/>
      <c r="B6544" s="34"/>
      <c r="C6544" s="33"/>
      <c r="D6544" s="33"/>
      <c r="E6544" s="33"/>
      <c r="F6544" s="42"/>
      <c r="G6544" s="42"/>
      <c r="I6544">
        <f t="shared" si="614"/>
        <v>0</v>
      </c>
      <c r="J6544">
        <f t="shared" si="615"/>
        <v>0</v>
      </c>
      <c r="L6544" s="107"/>
      <c r="M6544" s="110"/>
      <c r="N6544" s="109"/>
      <c r="P6544" s="38">
        <f t="shared" si="612"/>
        <v>0</v>
      </c>
      <c r="Q6544" s="105">
        <f t="shared" si="617"/>
        <v>0</v>
      </c>
      <c r="R6544" s="38">
        <f t="shared" si="613"/>
        <v>0</v>
      </c>
      <c r="S6544" s="40" t="str">
        <f t="shared" si="616"/>
        <v/>
      </c>
    </row>
    <row r="6545" spans="1:19">
      <c r="A6545" s="33"/>
      <c r="B6545" s="34"/>
      <c r="C6545" s="33"/>
      <c r="D6545" s="33"/>
      <c r="E6545" s="33"/>
      <c r="F6545" s="42"/>
      <c r="G6545" s="42"/>
      <c r="I6545">
        <f t="shared" si="614"/>
        <v>0</v>
      </c>
      <c r="J6545">
        <f t="shared" si="615"/>
        <v>0</v>
      </c>
      <c r="L6545" s="107"/>
      <c r="M6545" s="110"/>
      <c r="N6545" s="109"/>
      <c r="P6545" s="38">
        <f t="shared" si="612"/>
        <v>0</v>
      </c>
      <c r="Q6545" s="105">
        <f t="shared" si="617"/>
        <v>0</v>
      </c>
      <c r="R6545" s="38">
        <f t="shared" si="613"/>
        <v>0</v>
      </c>
      <c r="S6545" s="40" t="str">
        <f t="shared" si="616"/>
        <v/>
      </c>
    </row>
    <row r="6546" spans="1:19">
      <c r="A6546" s="33"/>
      <c r="B6546" s="34"/>
      <c r="C6546" s="33"/>
      <c r="D6546" s="33"/>
      <c r="E6546" s="33"/>
      <c r="F6546" s="42"/>
      <c r="G6546" s="42"/>
      <c r="I6546">
        <f t="shared" si="614"/>
        <v>0</v>
      </c>
      <c r="J6546">
        <f t="shared" si="615"/>
        <v>0</v>
      </c>
      <c r="L6546" s="107"/>
      <c r="M6546" s="110"/>
      <c r="N6546" s="109"/>
      <c r="P6546" s="38">
        <f t="shared" si="612"/>
        <v>0</v>
      </c>
      <c r="Q6546" s="105">
        <f t="shared" si="617"/>
        <v>0</v>
      </c>
      <c r="R6546" s="38">
        <f t="shared" si="613"/>
        <v>0</v>
      </c>
      <c r="S6546" s="40" t="str">
        <f t="shared" si="616"/>
        <v/>
      </c>
    </row>
    <row r="6547" spans="1:19">
      <c r="A6547" s="33"/>
      <c r="B6547" s="34"/>
      <c r="C6547" s="33"/>
      <c r="D6547" s="33"/>
      <c r="E6547" s="33"/>
      <c r="F6547" s="42"/>
      <c r="G6547" s="42"/>
      <c r="I6547">
        <f t="shared" si="614"/>
        <v>0</v>
      </c>
      <c r="J6547">
        <f t="shared" si="615"/>
        <v>0</v>
      </c>
      <c r="L6547" s="107"/>
      <c r="M6547" s="110"/>
      <c r="N6547" s="109"/>
      <c r="P6547" s="38">
        <f t="shared" si="612"/>
        <v>0</v>
      </c>
      <c r="Q6547" s="105">
        <f t="shared" si="617"/>
        <v>0</v>
      </c>
      <c r="R6547" s="38">
        <f t="shared" si="613"/>
        <v>0</v>
      </c>
      <c r="S6547" s="40" t="str">
        <f t="shared" si="616"/>
        <v/>
      </c>
    </row>
    <row r="6548" spans="1:19">
      <c r="A6548" s="33"/>
      <c r="B6548" s="34"/>
      <c r="C6548" s="33"/>
      <c r="D6548" s="33"/>
      <c r="E6548" s="33"/>
      <c r="F6548" s="42"/>
      <c r="G6548" s="42"/>
      <c r="I6548">
        <f t="shared" si="614"/>
        <v>0</v>
      </c>
      <c r="J6548">
        <f t="shared" si="615"/>
        <v>0</v>
      </c>
      <c r="L6548" s="107"/>
      <c r="M6548" s="110"/>
      <c r="N6548" s="109"/>
      <c r="P6548" s="38">
        <f t="shared" si="612"/>
        <v>0</v>
      </c>
      <c r="Q6548" s="105">
        <f t="shared" si="617"/>
        <v>0</v>
      </c>
      <c r="R6548" s="38">
        <f t="shared" si="613"/>
        <v>0</v>
      </c>
      <c r="S6548" s="40" t="str">
        <f t="shared" si="616"/>
        <v/>
      </c>
    </row>
    <row r="6549" spans="1:19">
      <c r="A6549" s="33"/>
      <c r="B6549" s="34"/>
      <c r="C6549" s="33"/>
      <c r="D6549" s="33"/>
      <c r="E6549" s="33"/>
      <c r="F6549" s="42"/>
      <c r="G6549" s="42"/>
      <c r="I6549">
        <f t="shared" si="614"/>
        <v>0</v>
      </c>
      <c r="J6549">
        <f t="shared" si="615"/>
        <v>0</v>
      </c>
      <c r="L6549" s="107"/>
      <c r="M6549" s="110"/>
      <c r="N6549" s="109"/>
      <c r="P6549" s="38">
        <f t="shared" si="612"/>
        <v>0</v>
      </c>
      <c r="Q6549" s="105">
        <f t="shared" si="617"/>
        <v>0</v>
      </c>
      <c r="R6549" s="38">
        <f t="shared" si="613"/>
        <v>0</v>
      </c>
      <c r="S6549" s="40" t="str">
        <f t="shared" si="616"/>
        <v/>
      </c>
    </row>
    <row r="6550" spans="1:19">
      <c r="A6550" s="33"/>
      <c r="B6550" s="34"/>
      <c r="C6550" s="33"/>
      <c r="D6550" s="33"/>
      <c r="E6550" s="33"/>
      <c r="F6550" s="42"/>
      <c r="G6550" s="42"/>
      <c r="I6550">
        <f t="shared" si="614"/>
        <v>0</v>
      </c>
      <c r="J6550">
        <f t="shared" si="615"/>
        <v>0</v>
      </c>
      <c r="L6550" s="107"/>
      <c r="M6550" s="110"/>
      <c r="N6550" s="109"/>
      <c r="P6550" s="38">
        <f t="shared" si="612"/>
        <v>0</v>
      </c>
      <c r="Q6550" s="105">
        <f t="shared" si="617"/>
        <v>0</v>
      </c>
      <c r="R6550" s="38">
        <f t="shared" si="613"/>
        <v>0</v>
      </c>
      <c r="S6550" s="40" t="str">
        <f t="shared" si="616"/>
        <v/>
      </c>
    </row>
    <row r="6551" spans="1:19">
      <c r="A6551" s="33"/>
      <c r="B6551" s="34"/>
      <c r="C6551" s="33"/>
      <c r="D6551" s="33"/>
      <c r="E6551" s="33"/>
      <c r="F6551" s="42"/>
      <c r="G6551" s="42"/>
      <c r="I6551">
        <f t="shared" si="614"/>
        <v>0</v>
      </c>
      <c r="J6551">
        <f t="shared" si="615"/>
        <v>0</v>
      </c>
      <c r="L6551" s="107"/>
      <c r="M6551" s="110"/>
      <c r="N6551" s="109"/>
      <c r="P6551" s="38">
        <f t="shared" si="612"/>
        <v>0</v>
      </c>
      <c r="Q6551" s="105">
        <f t="shared" si="617"/>
        <v>0</v>
      </c>
      <c r="R6551" s="38">
        <f t="shared" si="613"/>
        <v>0</v>
      </c>
      <c r="S6551" s="40" t="str">
        <f t="shared" si="616"/>
        <v/>
      </c>
    </row>
    <row r="6552" spans="1:19">
      <c r="A6552" s="33"/>
      <c r="B6552" s="34"/>
      <c r="C6552" s="33"/>
      <c r="D6552" s="33"/>
      <c r="E6552" s="33"/>
      <c r="F6552" s="42"/>
      <c r="G6552" s="42"/>
      <c r="I6552">
        <f t="shared" si="614"/>
        <v>0</v>
      </c>
      <c r="J6552">
        <f t="shared" si="615"/>
        <v>0</v>
      </c>
      <c r="L6552" s="107"/>
      <c r="M6552" s="110"/>
      <c r="N6552" s="109"/>
      <c r="P6552" s="38">
        <f t="shared" si="612"/>
        <v>0</v>
      </c>
      <c r="Q6552" s="105">
        <f t="shared" si="617"/>
        <v>0</v>
      </c>
      <c r="R6552" s="38">
        <f t="shared" si="613"/>
        <v>0</v>
      </c>
      <c r="S6552" s="40" t="str">
        <f t="shared" si="616"/>
        <v/>
      </c>
    </row>
    <row r="6553" spans="1:19">
      <c r="A6553" s="33"/>
      <c r="B6553" s="34"/>
      <c r="C6553" s="33"/>
      <c r="D6553" s="33"/>
      <c r="E6553" s="33"/>
      <c r="F6553" s="42"/>
      <c r="G6553" s="42"/>
      <c r="I6553">
        <f t="shared" si="614"/>
        <v>0</v>
      </c>
      <c r="J6553">
        <f t="shared" si="615"/>
        <v>0</v>
      </c>
      <c r="L6553" s="107"/>
      <c r="M6553" s="110"/>
      <c r="N6553" s="109"/>
      <c r="P6553" s="38">
        <f t="shared" si="612"/>
        <v>0</v>
      </c>
      <c r="Q6553" s="105">
        <f t="shared" si="617"/>
        <v>0</v>
      </c>
      <c r="R6553" s="38">
        <f t="shared" si="613"/>
        <v>0</v>
      </c>
      <c r="S6553" s="40" t="str">
        <f t="shared" si="616"/>
        <v/>
      </c>
    </row>
    <row r="6554" spans="1:19">
      <c r="A6554" s="33"/>
      <c r="B6554" s="34"/>
      <c r="C6554" s="33"/>
      <c r="D6554" s="33"/>
      <c r="E6554" s="33"/>
      <c r="F6554" s="42"/>
      <c r="G6554" s="42"/>
      <c r="I6554">
        <f t="shared" si="614"/>
        <v>0</v>
      </c>
      <c r="J6554">
        <f t="shared" si="615"/>
        <v>0</v>
      </c>
      <c r="L6554" s="107"/>
      <c r="M6554" s="110"/>
      <c r="N6554" s="109"/>
      <c r="P6554" s="38">
        <f t="shared" si="612"/>
        <v>0</v>
      </c>
      <c r="Q6554" s="105">
        <f t="shared" si="617"/>
        <v>0</v>
      </c>
      <c r="R6554" s="38">
        <f t="shared" si="613"/>
        <v>0</v>
      </c>
      <c r="S6554" s="40" t="str">
        <f t="shared" si="616"/>
        <v/>
      </c>
    </row>
    <row r="6555" spans="1:19">
      <c r="A6555" s="33"/>
      <c r="B6555" s="34"/>
      <c r="C6555" s="33"/>
      <c r="D6555" s="33"/>
      <c r="E6555" s="33"/>
      <c r="F6555" s="42"/>
      <c r="G6555" s="42"/>
      <c r="I6555">
        <f t="shared" si="614"/>
        <v>0</v>
      </c>
      <c r="J6555">
        <f t="shared" si="615"/>
        <v>0</v>
      </c>
      <c r="L6555" s="107"/>
      <c r="M6555" s="110"/>
      <c r="N6555" s="109"/>
      <c r="P6555" s="38">
        <f t="shared" si="612"/>
        <v>0</v>
      </c>
      <c r="Q6555" s="105">
        <f t="shared" si="617"/>
        <v>0</v>
      </c>
      <c r="R6555" s="38">
        <f t="shared" si="613"/>
        <v>0</v>
      </c>
      <c r="S6555" s="40" t="str">
        <f t="shared" si="616"/>
        <v/>
      </c>
    </row>
    <row r="6556" spans="1:19">
      <c r="A6556" s="33"/>
      <c r="B6556" s="34"/>
      <c r="C6556" s="33"/>
      <c r="D6556" s="33"/>
      <c r="E6556" s="33"/>
      <c r="F6556" s="42"/>
      <c r="G6556" s="42"/>
      <c r="I6556">
        <f t="shared" si="614"/>
        <v>0</v>
      </c>
      <c r="J6556">
        <f t="shared" si="615"/>
        <v>0</v>
      </c>
      <c r="L6556" s="107"/>
      <c r="M6556" s="110"/>
      <c r="N6556" s="109"/>
      <c r="P6556" s="38">
        <f t="shared" si="612"/>
        <v>0</v>
      </c>
      <c r="Q6556" s="105">
        <f t="shared" si="617"/>
        <v>0</v>
      </c>
      <c r="R6556" s="38">
        <f t="shared" si="613"/>
        <v>0</v>
      </c>
      <c r="S6556" s="40" t="str">
        <f t="shared" si="616"/>
        <v/>
      </c>
    </row>
    <row r="6557" spans="1:19">
      <c r="A6557" s="33"/>
      <c r="B6557" s="34"/>
      <c r="C6557" s="33"/>
      <c r="D6557" s="33"/>
      <c r="E6557" s="33"/>
      <c r="F6557" s="42"/>
      <c r="G6557" s="42"/>
      <c r="I6557">
        <f t="shared" si="614"/>
        <v>0</v>
      </c>
      <c r="J6557">
        <f t="shared" si="615"/>
        <v>0</v>
      </c>
      <c r="L6557" s="107"/>
      <c r="M6557" s="110"/>
      <c r="N6557" s="109"/>
      <c r="P6557" s="38">
        <f t="shared" si="612"/>
        <v>0</v>
      </c>
      <c r="Q6557" s="105">
        <f t="shared" si="617"/>
        <v>0</v>
      </c>
      <c r="R6557" s="38">
        <f t="shared" si="613"/>
        <v>0</v>
      </c>
      <c r="S6557" s="40" t="str">
        <f t="shared" si="616"/>
        <v/>
      </c>
    </row>
    <row r="6558" spans="1:19">
      <c r="A6558" s="33"/>
      <c r="B6558" s="34"/>
      <c r="C6558" s="33"/>
      <c r="D6558" s="33"/>
      <c r="E6558" s="33"/>
      <c r="F6558" s="42"/>
      <c r="G6558" s="42"/>
      <c r="I6558">
        <f t="shared" si="614"/>
        <v>0</v>
      </c>
      <c r="J6558">
        <f t="shared" si="615"/>
        <v>0</v>
      </c>
      <c r="L6558" s="107"/>
      <c r="M6558" s="110"/>
      <c r="N6558" s="109"/>
      <c r="P6558" s="38">
        <f t="shared" si="612"/>
        <v>0</v>
      </c>
      <c r="Q6558" s="105">
        <f t="shared" si="617"/>
        <v>0</v>
      </c>
      <c r="R6558" s="38">
        <f t="shared" si="613"/>
        <v>0</v>
      </c>
      <c r="S6558" s="40" t="str">
        <f t="shared" si="616"/>
        <v/>
      </c>
    </row>
    <row r="6559" spans="1:19">
      <c r="A6559" s="33"/>
      <c r="B6559" s="34"/>
      <c r="C6559" s="33"/>
      <c r="D6559" s="33"/>
      <c r="E6559" s="33"/>
      <c r="F6559" s="42"/>
      <c r="G6559" s="42"/>
      <c r="I6559">
        <f t="shared" si="614"/>
        <v>0</v>
      </c>
      <c r="J6559">
        <f t="shared" si="615"/>
        <v>0</v>
      </c>
      <c r="L6559" s="107"/>
      <c r="M6559" s="110"/>
      <c r="N6559" s="109"/>
      <c r="P6559" s="38">
        <f t="shared" si="612"/>
        <v>0</v>
      </c>
      <c r="Q6559" s="105">
        <f t="shared" si="617"/>
        <v>0</v>
      </c>
      <c r="R6559" s="38">
        <f t="shared" si="613"/>
        <v>0</v>
      </c>
      <c r="S6559" s="40" t="str">
        <f t="shared" si="616"/>
        <v/>
      </c>
    </row>
    <row r="6560" spans="1:19">
      <c r="A6560" s="33"/>
      <c r="B6560" s="34"/>
      <c r="C6560" s="33"/>
      <c r="D6560" s="33"/>
      <c r="E6560" s="33"/>
      <c r="F6560" s="42"/>
      <c r="G6560" s="42"/>
      <c r="I6560">
        <f t="shared" si="614"/>
        <v>0</v>
      </c>
      <c r="J6560">
        <f t="shared" si="615"/>
        <v>0</v>
      </c>
      <c r="L6560" s="107"/>
      <c r="M6560" s="110"/>
      <c r="N6560" s="109"/>
      <c r="P6560" s="38">
        <f t="shared" si="612"/>
        <v>0</v>
      </c>
      <c r="Q6560" s="105">
        <f t="shared" si="617"/>
        <v>0</v>
      </c>
      <c r="R6560" s="38">
        <f t="shared" si="613"/>
        <v>0</v>
      </c>
      <c r="S6560" s="40" t="str">
        <f t="shared" si="616"/>
        <v/>
      </c>
    </row>
    <row r="6561" spans="1:19">
      <c r="A6561" s="33"/>
      <c r="B6561" s="34"/>
      <c r="C6561" s="33"/>
      <c r="D6561" s="33"/>
      <c r="E6561" s="33"/>
      <c r="F6561" s="42"/>
      <c r="G6561" s="42"/>
      <c r="I6561">
        <f t="shared" si="614"/>
        <v>0</v>
      </c>
      <c r="J6561">
        <f t="shared" si="615"/>
        <v>0</v>
      </c>
      <c r="L6561" s="107"/>
      <c r="M6561" s="110"/>
      <c r="N6561" s="109"/>
      <c r="P6561" s="38">
        <f t="shared" si="612"/>
        <v>0</v>
      </c>
      <c r="Q6561" s="105">
        <f t="shared" si="617"/>
        <v>0</v>
      </c>
      <c r="R6561" s="38">
        <f t="shared" si="613"/>
        <v>0</v>
      </c>
      <c r="S6561" s="40" t="str">
        <f t="shared" si="616"/>
        <v/>
      </c>
    </row>
    <row r="6562" spans="1:19">
      <c r="A6562" s="33"/>
      <c r="B6562" s="34"/>
      <c r="C6562" s="33"/>
      <c r="D6562" s="33"/>
      <c r="E6562" s="33"/>
      <c r="F6562" s="42"/>
      <c r="G6562" s="42"/>
      <c r="I6562">
        <f t="shared" si="614"/>
        <v>0</v>
      </c>
      <c r="J6562">
        <f t="shared" si="615"/>
        <v>0</v>
      </c>
      <c r="L6562" s="107"/>
      <c r="M6562" s="110"/>
      <c r="N6562" s="109"/>
      <c r="P6562" s="38">
        <f t="shared" si="612"/>
        <v>0</v>
      </c>
      <c r="Q6562" s="105">
        <f t="shared" si="617"/>
        <v>0</v>
      </c>
      <c r="R6562" s="38">
        <f t="shared" si="613"/>
        <v>0</v>
      </c>
      <c r="S6562" s="40" t="str">
        <f t="shared" si="616"/>
        <v/>
      </c>
    </row>
    <row r="6563" spans="1:19">
      <c r="A6563" s="33"/>
      <c r="B6563" s="34"/>
      <c r="C6563" s="33"/>
      <c r="D6563" s="33"/>
      <c r="E6563" s="33"/>
      <c r="F6563" s="42"/>
      <c r="G6563" s="42"/>
      <c r="I6563">
        <f t="shared" si="614"/>
        <v>0</v>
      </c>
      <c r="J6563">
        <f t="shared" si="615"/>
        <v>0</v>
      </c>
      <c r="L6563" s="107"/>
      <c r="M6563" s="110"/>
      <c r="N6563" s="109"/>
      <c r="P6563" s="38">
        <f t="shared" si="612"/>
        <v>0</v>
      </c>
      <c r="Q6563" s="105">
        <f t="shared" si="617"/>
        <v>0</v>
      </c>
      <c r="R6563" s="38">
        <f t="shared" si="613"/>
        <v>0</v>
      </c>
      <c r="S6563" s="40" t="str">
        <f t="shared" si="616"/>
        <v/>
      </c>
    </row>
    <row r="6564" spans="1:19">
      <c r="A6564" s="33"/>
      <c r="B6564" s="34"/>
      <c r="C6564" s="33"/>
      <c r="D6564" s="33"/>
      <c r="E6564" s="33"/>
      <c r="F6564" s="42"/>
      <c r="G6564" s="42"/>
      <c r="I6564">
        <f t="shared" si="614"/>
        <v>0</v>
      </c>
      <c r="J6564">
        <f t="shared" si="615"/>
        <v>0</v>
      </c>
      <c r="L6564" s="107"/>
      <c r="M6564" s="110"/>
      <c r="N6564" s="109"/>
      <c r="P6564" s="38">
        <f t="shared" si="612"/>
        <v>0</v>
      </c>
      <c r="Q6564" s="105">
        <f t="shared" si="617"/>
        <v>0</v>
      </c>
      <c r="R6564" s="38">
        <f t="shared" si="613"/>
        <v>0</v>
      </c>
      <c r="S6564" s="40" t="str">
        <f t="shared" si="616"/>
        <v/>
      </c>
    </row>
    <row r="6565" spans="1:19">
      <c r="A6565" s="33"/>
      <c r="B6565" s="34"/>
      <c r="C6565" s="33"/>
      <c r="D6565" s="33"/>
      <c r="E6565" s="33"/>
      <c r="F6565" s="42"/>
      <c r="G6565" s="42"/>
      <c r="I6565">
        <f t="shared" si="614"/>
        <v>0</v>
      </c>
      <c r="J6565">
        <f t="shared" si="615"/>
        <v>0</v>
      </c>
      <c r="L6565" s="107"/>
      <c r="M6565" s="110"/>
      <c r="N6565" s="109"/>
      <c r="P6565" s="38">
        <f t="shared" si="612"/>
        <v>0</v>
      </c>
      <c r="Q6565" s="105">
        <f t="shared" si="617"/>
        <v>0</v>
      </c>
      <c r="R6565" s="38">
        <f t="shared" si="613"/>
        <v>0</v>
      </c>
      <c r="S6565" s="40" t="str">
        <f t="shared" si="616"/>
        <v/>
      </c>
    </row>
    <row r="6566" spans="1:19">
      <c r="A6566" s="33"/>
      <c r="B6566" s="34"/>
      <c r="C6566" s="33"/>
      <c r="D6566" s="33"/>
      <c r="E6566" s="33"/>
      <c r="F6566" s="42"/>
      <c r="G6566" s="42"/>
      <c r="I6566">
        <f t="shared" si="614"/>
        <v>0</v>
      </c>
      <c r="J6566">
        <f t="shared" si="615"/>
        <v>0</v>
      </c>
      <c r="L6566" s="107"/>
      <c r="M6566" s="110"/>
      <c r="N6566" s="109"/>
      <c r="P6566" s="38">
        <f t="shared" si="612"/>
        <v>0</v>
      </c>
      <c r="Q6566" s="105">
        <f t="shared" si="617"/>
        <v>0</v>
      </c>
      <c r="R6566" s="38">
        <f t="shared" si="613"/>
        <v>0</v>
      </c>
      <c r="S6566" s="40" t="str">
        <f t="shared" si="616"/>
        <v/>
      </c>
    </row>
    <row r="6567" spans="1:19">
      <c r="A6567" s="33"/>
      <c r="B6567" s="34"/>
      <c r="C6567" s="33"/>
      <c r="D6567" s="33"/>
      <c r="E6567" s="33"/>
      <c r="F6567" s="42"/>
      <c r="G6567" s="42"/>
      <c r="I6567">
        <f t="shared" si="614"/>
        <v>0</v>
      </c>
      <c r="J6567">
        <f t="shared" si="615"/>
        <v>0</v>
      </c>
      <c r="L6567" s="107"/>
      <c r="M6567" s="110"/>
      <c r="N6567" s="109"/>
      <c r="P6567" s="38">
        <f t="shared" si="612"/>
        <v>0</v>
      </c>
      <c r="Q6567" s="105">
        <f t="shared" si="617"/>
        <v>0</v>
      </c>
      <c r="R6567" s="38">
        <f t="shared" si="613"/>
        <v>0</v>
      </c>
      <c r="S6567" s="40" t="str">
        <f t="shared" si="616"/>
        <v/>
      </c>
    </row>
    <row r="6568" spans="1:19">
      <c r="A6568" s="33"/>
      <c r="B6568" s="34"/>
      <c r="C6568" s="33"/>
      <c r="D6568" s="33"/>
      <c r="E6568" s="33"/>
      <c r="F6568" s="42"/>
      <c r="G6568" s="42"/>
      <c r="I6568">
        <f t="shared" si="614"/>
        <v>0</v>
      </c>
      <c r="J6568">
        <f t="shared" si="615"/>
        <v>0</v>
      </c>
      <c r="L6568" s="107"/>
      <c r="M6568" s="110"/>
      <c r="N6568" s="109"/>
      <c r="P6568" s="38">
        <f t="shared" si="612"/>
        <v>0</v>
      </c>
      <c r="Q6568" s="105">
        <f t="shared" si="617"/>
        <v>0</v>
      </c>
      <c r="R6568" s="38">
        <f t="shared" si="613"/>
        <v>0</v>
      </c>
      <c r="S6568" s="40" t="str">
        <f t="shared" si="616"/>
        <v/>
      </c>
    </row>
    <row r="6569" spans="1:19">
      <c r="A6569" s="33"/>
      <c r="B6569" s="34"/>
      <c r="C6569" s="33"/>
      <c r="D6569" s="33"/>
      <c r="E6569" s="33"/>
      <c r="F6569" s="42"/>
      <c r="G6569" s="42"/>
      <c r="I6569">
        <f t="shared" si="614"/>
        <v>0</v>
      </c>
      <c r="J6569">
        <f t="shared" si="615"/>
        <v>0</v>
      </c>
      <c r="L6569" s="107"/>
      <c r="M6569" s="110"/>
      <c r="N6569" s="109"/>
      <c r="P6569" s="38">
        <f t="shared" si="612"/>
        <v>0</v>
      </c>
      <c r="Q6569" s="105">
        <f t="shared" si="617"/>
        <v>0</v>
      </c>
      <c r="R6569" s="38">
        <f t="shared" si="613"/>
        <v>0</v>
      </c>
      <c r="S6569" s="40" t="str">
        <f t="shared" si="616"/>
        <v/>
      </c>
    </row>
    <row r="6570" spans="1:19">
      <c r="A6570" s="33"/>
      <c r="B6570" s="34"/>
      <c r="C6570" s="33"/>
      <c r="D6570" s="33"/>
      <c r="E6570" s="33"/>
      <c r="F6570" s="42"/>
      <c r="G6570" s="42"/>
      <c r="I6570">
        <f t="shared" si="614"/>
        <v>0</v>
      </c>
      <c r="J6570">
        <f t="shared" si="615"/>
        <v>0</v>
      </c>
      <c r="L6570" s="107"/>
      <c r="M6570" s="110"/>
      <c r="N6570" s="109"/>
      <c r="P6570" s="38">
        <f t="shared" si="612"/>
        <v>0</v>
      </c>
      <c r="Q6570" s="105">
        <f t="shared" si="617"/>
        <v>0</v>
      </c>
      <c r="R6570" s="38">
        <f t="shared" si="613"/>
        <v>0</v>
      </c>
      <c r="S6570" s="40" t="str">
        <f t="shared" si="616"/>
        <v/>
      </c>
    </row>
    <row r="6571" spans="1:19">
      <c r="A6571" s="33"/>
      <c r="B6571" s="34"/>
      <c r="C6571" s="33"/>
      <c r="D6571" s="33"/>
      <c r="E6571" s="33"/>
      <c r="F6571" s="42"/>
      <c r="G6571" s="42"/>
      <c r="I6571">
        <f t="shared" si="614"/>
        <v>0</v>
      </c>
      <c r="J6571">
        <f t="shared" si="615"/>
        <v>0</v>
      </c>
      <c r="L6571" s="107"/>
      <c r="M6571" s="110"/>
      <c r="N6571" s="109"/>
      <c r="P6571" s="38">
        <f t="shared" si="612"/>
        <v>0</v>
      </c>
      <c r="Q6571" s="105">
        <f t="shared" si="617"/>
        <v>0</v>
      </c>
      <c r="R6571" s="38">
        <f t="shared" si="613"/>
        <v>0</v>
      </c>
      <c r="S6571" s="40" t="str">
        <f t="shared" si="616"/>
        <v/>
      </c>
    </row>
    <row r="6572" spans="1:19">
      <c r="A6572" s="33"/>
      <c r="B6572" s="34"/>
      <c r="C6572" s="33"/>
      <c r="D6572" s="33"/>
      <c r="E6572" s="33"/>
      <c r="F6572" s="42"/>
      <c r="G6572" s="42"/>
      <c r="I6572">
        <f t="shared" si="614"/>
        <v>0</v>
      </c>
      <c r="J6572">
        <f t="shared" si="615"/>
        <v>0</v>
      </c>
      <c r="L6572" s="107"/>
      <c r="M6572" s="110"/>
      <c r="N6572" s="109"/>
      <c r="P6572" s="38">
        <f t="shared" si="612"/>
        <v>0</v>
      </c>
      <c r="Q6572" s="105">
        <f t="shared" si="617"/>
        <v>0</v>
      </c>
      <c r="R6572" s="38">
        <f t="shared" si="613"/>
        <v>0</v>
      </c>
      <c r="S6572" s="40" t="str">
        <f t="shared" si="616"/>
        <v/>
      </c>
    </row>
    <row r="6573" spans="1:19">
      <c r="A6573" s="33"/>
      <c r="B6573" s="34"/>
      <c r="C6573" s="33"/>
      <c r="D6573" s="33"/>
      <c r="E6573" s="33"/>
      <c r="F6573" s="42"/>
      <c r="G6573" s="42"/>
      <c r="I6573">
        <f t="shared" si="614"/>
        <v>0</v>
      </c>
      <c r="J6573">
        <f t="shared" si="615"/>
        <v>0</v>
      </c>
      <c r="L6573" s="107"/>
      <c r="M6573" s="110"/>
      <c r="N6573" s="109"/>
      <c r="P6573" s="38">
        <f t="shared" si="612"/>
        <v>0</v>
      </c>
      <c r="Q6573" s="105">
        <f t="shared" si="617"/>
        <v>0</v>
      </c>
      <c r="R6573" s="38">
        <f t="shared" si="613"/>
        <v>0</v>
      </c>
      <c r="S6573" s="40" t="str">
        <f t="shared" si="616"/>
        <v/>
      </c>
    </row>
    <row r="6574" spans="1:19">
      <c r="A6574" s="33"/>
      <c r="B6574" s="34"/>
      <c r="C6574" s="33"/>
      <c r="D6574" s="33"/>
      <c r="E6574" s="33"/>
      <c r="F6574" s="42"/>
      <c r="G6574" s="42"/>
      <c r="I6574">
        <f t="shared" si="614"/>
        <v>0</v>
      </c>
      <c r="J6574">
        <f t="shared" si="615"/>
        <v>0</v>
      </c>
      <c r="L6574" s="107"/>
      <c r="M6574" s="110"/>
      <c r="N6574" s="109"/>
      <c r="P6574" s="38">
        <f t="shared" si="612"/>
        <v>0</v>
      </c>
      <c r="Q6574" s="105">
        <f t="shared" si="617"/>
        <v>0</v>
      </c>
      <c r="R6574" s="38">
        <f t="shared" si="613"/>
        <v>0</v>
      </c>
      <c r="S6574" s="40" t="str">
        <f t="shared" si="616"/>
        <v/>
      </c>
    </row>
    <row r="6575" spans="1:19">
      <c r="A6575" s="33"/>
      <c r="B6575" s="34"/>
      <c r="C6575" s="33"/>
      <c r="D6575" s="33"/>
      <c r="E6575" s="33"/>
      <c r="F6575" s="42"/>
      <c r="G6575" s="42"/>
      <c r="I6575">
        <f t="shared" si="614"/>
        <v>0</v>
      </c>
      <c r="J6575">
        <f t="shared" si="615"/>
        <v>0</v>
      </c>
      <c r="L6575" s="107"/>
      <c r="M6575" s="110"/>
      <c r="N6575" s="109"/>
      <c r="P6575" s="38">
        <f t="shared" si="612"/>
        <v>0</v>
      </c>
      <c r="Q6575" s="105">
        <f t="shared" si="617"/>
        <v>0</v>
      </c>
      <c r="R6575" s="38">
        <f t="shared" si="613"/>
        <v>0</v>
      </c>
      <c r="S6575" s="40" t="str">
        <f t="shared" si="616"/>
        <v/>
      </c>
    </row>
    <row r="6576" spans="1:19">
      <c r="A6576" s="33"/>
      <c r="B6576" s="34"/>
      <c r="C6576" s="33"/>
      <c r="D6576" s="33"/>
      <c r="E6576" s="33"/>
      <c r="F6576" s="42"/>
      <c r="G6576" s="42"/>
      <c r="I6576">
        <f t="shared" si="614"/>
        <v>0</v>
      </c>
      <c r="J6576">
        <f t="shared" si="615"/>
        <v>0</v>
      </c>
      <c r="L6576" s="107"/>
      <c r="M6576" s="110"/>
      <c r="N6576" s="109"/>
      <c r="P6576" s="38">
        <f t="shared" si="612"/>
        <v>0</v>
      </c>
      <c r="Q6576" s="105">
        <f t="shared" si="617"/>
        <v>0</v>
      </c>
      <c r="R6576" s="38">
        <f t="shared" si="613"/>
        <v>0</v>
      </c>
      <c r="S6576" s="40" t="str">
        <f t="shared" si="616"/>
        <v/>
      </c>
    </row>
    <row r="6577" spans="1:19">
      <c r="A6577" s="33"/>
      <c r="B6577" s="34"/>
      <c r="C6577" s="33"/>
      <c r="D6577" s="33"/>
      <c r="E6577" s="33"/>
      <c r="F6577" s="42"/>
      <c r="G6577" s="42"/>
      <c r="I6577">
        <f t="shared" si="614"/>
        <v>0</v>
      </c>
      <c r="J6577">
        <f t="shared" si="615"/>
        <v>0</v>
      </c>
      <c r="L6577" s="107"/>
      <c r="M6577" s="110"/>
      <c r="N6577" s="109"/>
      <c r="P6577" s="38">
        <f t="shared" si="612"/>
        <v>0</v>
      </c>
      <c r="Q6577" s="105">
        <f t="shared" si="617"/>
        <v>0</v>
      </c>
      <c r="R6577" s="38">
        <f t="shared" si="613"/>
        <v>0</v>
      </c>
      <c r="S6577" s="40" t="str">
        <f t="shared" si="616"/>
        <v/>
      </c>
    </row>
    <row r="6578" spans="1:19">
      <c r="A6578" s="33"/>
      <c r="B6578" s="34"/>
      <c r="C6578" s="33"/>
      <c r="D6578" s="33"/>
      <c r="E6578" s="33"/>
      <c r="F6578" s="42"/>
      <c r="G6578" s="42"/>
      <c r="I6578">
        <f t="shared" si="614"/>
        <v>0</v>
      </c>
      <c r="J6578">
        <f t="shared" si="615"/>
        <v>0</v>
      </c>
      <c r="L6578" s="107"/>
      <c r="M6578" s="110"/>
      <c r="N6578" s="109"/>
      <c r="P6578" s="38">
        <f t="shared" si="612"/>
        <v>0</v>
      </c>
      <c r="Q6578" s="105">
        <f t="shared" si="617"/>
        <v>0</v>
      </c>
      <c r="R6578" s="38">
        <f t="shared" si="613"/>
        <v>0</v>
      </c>
      <c r="S6578" s="40" t="str">
        <f t="shared" si="616"/>
        <v/>
      </c>
    </row>
    <row r="6579" spans="1:19">
      <c r="A6579" s="33"/>
      <c r="B6579" s="34"/>
      <c r="C6579" s="33"/>
      <c r="D6579" s="33"/>
      <c r="E6579" s="33"/>
      <c r="F6579" s="42"/>
      <c r="G6579" s="42"/>
      <c r="I6579">
        <f t="shared" si="614"/>
        <v>0</v>
      </c>
      <c r="J6579">
        <f t="shared" si="615"/>
        <v>0</v>
      </c>
      <c r="L6579" s="107"/>
      <c r="M6579" s="110"/>
      <c r="N6579" s="109"/>
      <c r="P6579" s="38">
        <f t="shared" si="612"/>
        <v>0</v>
      </c>
      <c r="Q6579" s="105">
        <f t="shared" si="617"/>
        <v>0</v>
      </c>
      <c r="R6579" s="38">
        <f t="shared" si="613"/>
        <v>0</v>
      </c>
      <c r="S6579" s="40" t="str">
        <f t="shared" si="616"/>
        <v/>
      </c>
    </row>
    <row r="6580" spans="1:19">
      <c r="A6580" s="33"/>
      <c r="B6580" s="34"/>
      <c r="C6580" s="33"/>
      <c r="D6580" s="33"/>
      <c r="E6580" s="33"/>
      <c r="F6580" s="42"/>
      <c r="G6580" s="42"/>
      <c r="I6580">
        <f t="shared" si="614"/>
        <v>0</v>
      </c>
      <c r="J6580">
        <f t="shared" si="615"/>
        <v>0</v>
      </c>
      <c r="L6580" s="107"/>
      <c r="M6580" s="110"/>
      <c r="N6580" s="109"/>
      <c r="P6580" s="38">
        <f t="shared" si="612"/>
        <v>0</v>
      </c>
      <c r="Q6580" s="105">
        <f t="shared" si="617"/>
        <v>0</v>
      </c>
      <c r="R6580" s="38">
        <f t="shared" si="613"/>
        <v>0</v>
      </c>
      <c r="S6580" s="40" t="str">
        <f t="shared" si="616"/>
        <v/>
      </c>
    </row>
    <row r="6581" spans="1:19">
      <c r="A6581" s="33"/>
      <c r="B6581" s="34"/>
      <c r="C6581" s="33"/>
      <c r="D6581" s="33"/>
      <c r="E6581" s="33"/>
      <c r="F6581" s="42"/>
      <c r="G6581" s="42"/>
      <c r="I6581">
        <f t="shared" si="614"/>
        <v>0</v>
      </c>
      <c r="J6581">
        <f t="shared" si="615"/>
        <v>0</v>
      </c>
      <c r="L6581" s="107"/>
      <c r="M6581" s="110"/>
      <c r="N6581" s="109"/>
      <c r="P6581" s="38">
        <f t="shared" si="612"/>
        <v>0</v>
      </c>
      <c r="Q6581" s="105">
        <f t="shared" si="617"/>
        <v>0</v>
      </c>
      <c r="R6581" s="38">
        <f t="shared" si="613"/>
        <v>0</v>
      </c>
      <c r="S6581" s="40" t="str">
        <f t="shared" si="616"/>
        <v/>
      </c>
    </row>
    <row r="6582" spans="1:19">
      <c r="A6582" s="33"/>
      <c r="B6582" s="34"/>
      <c r="C6582" s="33"/>
      <c r="D6582" s="33"/>
      <c r="E6582" s="33"/>
      <c r="F6582" s="42"/>
      <c r="G6582" s="42"/>
      <c r="I6582">
        <f t="shared" si="614"/>
        <v>0</v>
      </c>
      <c r="J6582">
        <f t="shared" si="615"/>
        <v>0</v>
      </c>
      <c r="L6582" s="107"/>
      <c r="M6582" s="110"/>
      <c r="N6582" s="109"/>
      <c r="P6582" s="38">
        <f t="shared" si="612"/>
        <v>0</v>
      </c>
      <c r="Q6582" s="105">
        <f t="shared" si="617"/>
        <v>0</v>
      </c>
      <c r="R6582" s="38">
        <f t="shared" si="613"/>
        <v>0</v>
      </c>
      <c r="S6582" s="40" t="str">
        <f t="shared" si="616"/>
        <v/>
      </c>
    </row>
    <row r="6583" spans="1:19">
      <c r="A6583" s="33"/>
      <c r="B6583" s="34"/>
      <c r="C6583" s="33"/>
      <c r="D6583" s="33"/>
      <c r="E6583" s="33"/>
      <c r="F6583" s="42"/>
      <c r="G6583" s="42"/>
      <c r="I6583">
        <f t="shared" si="614"/>
        <v>0</v>
      </c>
      <c r="J6583">
        <f t="shared" si="615"/>
        <v>0</v>
      </c>
      <c r="L6583" s="107"/>
      <c r="M6583" s="110"/>
      <c r="N6583" s="109"/>
      <c r="P6583" s="38">
        <f t="shared" ref="P6583:P6646" si="618">I6583*L6583/1000</f>
        <v>0</v>
      </c>
      <c r="Q6583" s="105">
        <f t="shared" si="617"/>
        <v>0</v>
      </c>
      <c r="R6583" s="38">
        <f t="shared" ref="R6583:R6646" si="619">J6583*N6583/1000</f>
        <v>0</v>
      </c>
      <c r="S6583" s="40" t="str">
        <f t="shared" si="616"/>
        <v/>
      </c>
    </row>
    <row r="6584" spans="1:19">
      <c r="A6584" s="33"/>
      <c r="B6584" s="34"/>
      <c r="C6584" s="33"/>
      <c r="D6584" s="33"/>
      <c r="E6584" s="33"/>
      <c r="F6584" s="42"/>
      <c r="G6584" s="42"/>
      <c r="I6584">
        <f t="shared" ref="I6584:I6647" si="620">IF(OR(E6584="R",E6584="E"),D6584,IF(D6584&gt;=E6584,D6584-E6584,0))</f>
        <v>0</v>
      </c>
      <c r="J6584">
        <f t="shared" ref="J6584:J6647" si="621">IF(OR(E6584="R",E6584="E"),0,IF(E6584&gt;D6584,E6584-D6584,0))</f>
        <v>0</v>
      </c>
      <c r="L6584" s="107"/>
      <c r="M6584" s="110"/>
      <c r="N6584" s="109"/>
      <c r="P6584" s="38">
        <f t="shared" si="618"/>
        <v>0</v>
      </c>
      <c r="Q6584" s="105">
        <f t="shared" si="617"/>
        <v>0</v>
      </c>
      <c r="R6584" s="38">
        <f t="shared" si="619"/>
        <v>0</v>
      </c>
      <c r="S6584" s="40" t="str">
        <f t="shared" si="616"/>
        <v/>
      </c>
    </row>
    <row r="6585" spans="1:19">
      <c r="A6585" s="33"/>
      <c r="B6585" s="34"/>
      <c r="C6585" s="33"/>
      <c r="D6585" s="33"/>
      <c r="E6585" s="33"/>
      <c r="F6585" s="42"/>
      <c r="G6585" s="42"/>
      <c r="I6585">
        <f t="shared" si="620"/>
        <v>0</v>
      </c>
      <c r="J6585">
        <f t="shared" si="621"/>
        <v>0</v>
      </c>
      <c r="L6585" s="107"/>
      <c r="M6585" s="110"/>
      <c r="N6585" s="109"/>
      <c r="P6585" s="38">
        <f t="shared" si="618"/>
        <v>0</v>
      </c>
      <c r="Q6585" s="105">
        <f t="shared" si="617"/>
        <v>0</v>
      </c>
      <c r="R6585" s="38">
        <f t="shared" si="619"/>
        <v>0</v>
      </c>
      <c r="S6585" s="40" t="str">
        <f t="shared" si="616"/>
        <v/>
      </c>
    </row>
    <row r="6586" spans="1:19">
      <c r="A6586" s="33"/>
      <c r="B6586" s="34"/>
      <c r="C6586" s="33"/>
      <c r="D6586" s="33"/>
      <c r="E6586" s="33"/>
      <c r="F6586" s="42"/>
      <c r="G6586" s="42"/>
      <c r="I6586">
        <f t="shared" si="620"/>
        <v>0</v>
      </c>
      <c r="J6586">
        <f t="shared" si="621"/>
        <v>0</v>
      </c>
      <c r="L6586" s="107"/>
      <c r="M6586" s="110"/>
      <c r="N6586" s="109"/>
      <c r="P6586" s="38">
        <f t="shared" si="618"/>
        <v>0</v>
      </c>
      <c r="Q6586" s="105">
        <f t="shared" si="617"/>
        <v>0</v>
      </c>
      <c r="R6586" s="38">
        <f t="shared" si="619"/>
        <v>0</v>
      </c>
      <c r="S6586" s="40" t="str">
        <f t="shared" si="616"/>
        <v/>
      </c>
    </row>
    <row r="6587" spans="1:19">
      <c r="A6587" s="33"/>
      <c r="B6587" s="34"/>
      <c r="C6587" s="33"/>
      <c r="D6587" s="33"/>
      <c r="E6587" s="33"/>
      <c r="F6587" s="42"/>
      <c r="G6587" s="42"/>
      <c r="I6587">
        <f t="shared" si="620"/>
        <v>0</v>
      </c>
      <c r="J6587">
        <f t="shared" si="621"/>
        <v>0</v>
      </c>
      <c r="L6587" s="107"/>
      <c r="M6587" s="110"/>
      <c r="N6587" s="109"/>
      <c r="P6587" s="38">
        <f t="shared" si="618"/>
        <v>0</v>
      </c>
      <c r="Q6587" s="105">
        <f t="shared" si="617"/>
        <v>0</v>
      </c>
      <c r="R6587" s="38">
        <f t="shared" si="619"/>
        <v>0</v>
      </c>
      <c r="S6587" s="40" t="str">
        <f t="shared" si="616"/>
        <v/>
      </c>
    </row>
    <row r="6588" spans="1:19">
      <c r="A6588" s="33"/>
      <c r="B6588" s="34"/>
      <c r="C6588" s="33"/>
      <c r="D6588" s="33"/>
      <c r="E6588" s="33"/>
      <c r="F6588" s="42"/>
      <c r="G6588" s="42"/>
      <c r="I6588">
        <f t="shared" si="620"/>
        <v>0</v>
      </c>
      <c r="J6588">
        <f t="shared" si="621"/>
        <v>0</v>
      </c>
      <c r="L6588" s="107"/>
      <c r="M6588" s="110"/>
      <c r="N6588" s="109"/>
      <c r="P6588" s="38">
        <f t="shared" si="618"/>
        <v>0</v>
      </c>
      <c r="Q6588" s="105">
        <f t="shared" si="617"/>
        <v>0</v>
      </c>
      <c r="R6588" s="38">
        <f t="shared" si="619"/>
        <v>0</v>
      </c>
      <c r="S6588" s="40" t="str">
        <f t="shared" si="616"/>
        <v/>
      </c>
    </row>
    <row r="6589" spans="1:19">
      <c r="A6589" s="33"/>
      <c r="B6589" s="34"/>
      <c r="C6589" s="33"/>
      <c r="D6589" s="33"/>
      <c r="E6589" s="33"/>
      <c r="F6589" s="42"/>
      <c r="G6589" s="42"/>
      <c r="I6589">
        <f t="shared" si="620"/>
        <v>0</v>
      </c>
      <c r="J6589">
        <f t="shared" si="621"/>
        <v>0</v>
      </c>
      <c r="L6589" s="107"/>
      <c r="M6589" s="110"/>
      <c r="N6589" s="109"/>
      <c r="P6589" s="38">
        <f t="shared" si="618"/>
        <v>0</v>
      </c>
      <c r="Q6589" s="105">
        <f t="shared" si="617"/>
        <v>0</v>
      </c>
      <c r="R6589" s="38">
        <f t="shared" si="619"/>
        <v>0</v>
      </c>
      <c r="S6589" s="40" t="str">
        <f t="shared" si="616"/>
        <v/>
      </c>
    </row>
    <row r="6590" spans="1:19">
      <c r="A6590" s="33"/>
      <c r="B6590" s="34"/>
      <c r="C6590" s="33"/>
      <c r="D6590" s="33"/>
      <c r="E6590" s="33"/>
      <c r="F6590" s="42"/>
      <c r="G6590" s="42"/>
      <c r="I6590">
        <f t="shared" si="620"/>
        <v>0</v>
      </c>
      <c r="J6590">
        <f t="shared" si="621"/>
        <v>0</v>
      </c>
      <c r="L6590" s="107"/>
      <c r="M6590" s="110"/>
      <c r="N6590" s="109"/>
      <c r="P6590" s="38">
        <f t="shared" si="618"/>
        <v>0</v>
      </c>
      <c r="Q6590" s="105">
        <f t="shared" si="617"/>
        <v>0</v>
      </c>
      <c r="R6590" s="38">
        <f t="shared" si="619"/>
        <v>0</v>
      </c>
      <c r="S6590" s="40" t="str">
        <f t="shared" si="616"/>
        <v/>
      </c>
    </row>
    <row r="6591" spans="1:19">
      <c r="A6591" s="33"/>
      <c r="B6591" s="34"/>
      <c r="C6591" s="33"/>
      <c r="D6591" s="33"/>
      <c r="E6591" s="33"/>
      <c r="F6591" s="42"/>
      <c r="G6591" s="42"/>
      <c r="I6591">
        <f t="shared" si="620"/>
        <v>0</v>
      </c>
      <c r="J6591">
        <f t="shared" si="621"/>
        <v>0</v>
      </c>
      <c r="L6591" s="107"/>
      <c r="M6591" s="110"/>
      <c r="N6591" s="109"/>
      <c r="P6591" s="38">
        <f t="shared" si="618"/>
        <v>0</v>
      </c>
      <c r="Q6591" s="105">
        <f t="shared" si="617"/>
        <v>0</v>
      </c>
      <c r="R6591" s="38">
        <f t="shared" si="619"/>
        <v>0</v>
      </c>
      <c r="S6591" s="40" t="str">
        <f t="shared" si="616"/>
        <v/>
      </c>
    </row>
    <row r="6592" spans="1:19">
      <c r="A6592" s="33"/>
      <c r="B6592" s="34"/>
      <c r="C6592" s="33"/>
      <c r="D6592" s="33"/>
      <c r="E6592" s="33"/>
      <c r="F6592" s="42"/>
      <c r="G6592" s="42"/>
      <c r="I6592">
        <f t="shared" si="620"/>
        <v>0</v>
      </c>
      <c r="J6592">
        <f t="shared" si="621"/>
        <v>0</v>
      </c>
      <c r="L6592" s="107"/>
      <c r="M6592" s="110"/>
      <c r="N6592" s="109"/>
      <c r="P6592" s="38">
        <f t="shared" si="618"/>
        <v>0</v>
      </c>
      <c r="Q6592" s="105">
        <f t="shared" si="617"/>
        <v>0</v>
      </c>
      <c r="R6592" s="38">
        <f t="shared" si="619"/>
        <v>0</v>
      </c>
      <c r="S6592" s="40" t="str">
        <f t="shared" si="616"/>
        <v/>
      </c>
    </row>
    <row r="6593" spans="1:19">
      <c r="A6593" s="33"/>
      <c r="B6593" s="34"/>
      <c r="C6593" s="33"/>
      <c r="D6593" s="33"/>
      <c r="E6593" s="33"/>
      <c r="F6593" s="42"/>
      <c r="G6593" s="42"/>
      <c r="I6593">
        <f t="shared" si="620"/>
        <v>0</v>
      </c>
      <c r="J6593">
        <f t="shared" si="621"/>
        <v>0</v>
      </c>
      <c r="L6593" s="107"/>
      <c r="M6593" s="110"/>
      <c r="N6593" s="109"/>
      <c r="P6593" s="38">
        <f t="shared" si="618"/>
        <v>0</v>
      </c>
      <c r="Q6593" s="105">
        <f t="shared" si="617"/>
        <v>0</v>
      </c>
      <c r="R6593" s="38">
        <f t="shared" si="619"/>
        <v>0</v>
      </c>
      <c r="S6593" s="40" t="str">
        <f t="shared" si="616"/>
        <v/>
      </c>
    </row>
    <row r="6594" spans="1:19">
      <c r="A6594" s="33"/>
      <c r="B6594" s="34"/>
      <c r="C6594" s="33"/>
      <c r="D6594" s="33"/>
      <c r="E6594" s="33"/>
      <c r="F6594" s="42"/>
      <c r="G6594" s="42"/>
      <c r="I6594">
        <f t="shared" si="620"/>
        <v>0</v>
      </c>
      <c r="J6594">
        <f t="shared" si="621"/>
        <v>0</v>
      </c>
      <c r="L6594" s="107"/>
      <c r="M6594" s="110"/>
      <c r="N6594" s="109"/>
      <c r="P6594" s="38">
        <f t="shared" si="618"/>
        <v>0</v>
      </c>
      <c r="Q6594" s="105">
        <f t="shared" si="617"/>
        <v>0</v>
      </c>
      <c r="R6594" s="38">
        <f t="shared" si="619"/>
        <v>0</v>
      </c>
      <c r="S6594" s="40" t="str">
        <f t="shared" si="616"/>
        <v/>
      </c>
    </row>
    <row r="6595" spans="1:19">
      <c r="A6595" s="33"/>
      <c r="B6595" s="34"/>
      <c r="C6595" s="33"/>
      <c r="D6595" s="33"/>
      <c r="E6595" s="33"/>
      <c r="F6595" s="42"/>
      <c r="G6595" s="42"/>
      <c r="I6595">
        <f t="shared" si="620"/>
        <v>0</v>
      </c>
      <c r="J6595">
        <f t="shared" si="621"/>
        <v>0</v>
      </c>
      <c r="L6595" s="107"/>
      <c r="M6595" s="110"/>
      <c r="N6595" s="109"/>
      <c r="P6595" s="38">
        <f t="shared" si="618"/>
        <v>0</v>
      </c>
      <c r="Q6595" s="105">
        <f t="shared" si="617"/>
        <v>0</v>
      </c>
      <c r="R6595" s="38">
        <f t="shared" si="619"/>
        <v>0</v>
      </c>
      <c r="S6595" s="40" t="str">
        <f t="shared" si="616"/>
        <v/>
      </c>
    </row>
    <row r="6596" spans="1:19">
      <c r="A6596" s="33"/>
      <c r="B6596" s="34"/>
      <c r="C6596" s="33"/>
      <c r="D6596" s="33"/>
      <c r="E6596" s="33"/>
      <c r="F6596" s="42"/>
      <c r="G6596" s="42"/>
      <c r="I6596">
        <f t="shared" si="620"/>
        <v>0</v>
      </c>
      <c r="J6596">
        <f t="shared" si="621"/>
        <v>0</v>
      </c>
      <c r="L6596" s="107"/>
      <c r="M6596" s="110"/>
      <c r="N6596" s="109"/>
      <c r="P6596" s="38">
        <f t="shared" si="618"/>
        <v>0</v>
      </c>
      <c r="Q6596" s="105">
        <f t="shared" si="617"/>
        <v>0</v>
      </c>
      <c r="R6596" s="38">
        <f t="shared" si="619"/>
        <v>0</v>
      </c>
      <c r="S6596" s="40" t="str">
        <f t="shared" si="616"/>
        <v/>
      </c>
    </row>
    <row r="6597" spans="1:19">
      <c r="A6597" s="33"/>
      <c r="B6597" s="34"/>
      <c r="C6597" s="33"/>
      <c r="D6597" s="33"/>
      <c r="E6597" s="33"/>
      <c r="F6597" s="42"/>
      <c r="G6597" s="42"/>
      <c r="I6597">
        <f t="shared" si="620"/>
        <v>0</v>
      </c>
      <c r="J6597">
        <f t="shared" si="621"/>
        <v>0</v>
      </c>
      <c r="L6597" s="107"/>
      <c r="M6597" s="110"/>
      <c r="N6597" s="109"/>
      <c r="P6597" s="38">
        <f t="shared" si="618"/>
        <v>0</v>
      </c>
      <c r="Q6597" s="105">
        <f t="shared" si="617"/>
        <v>0</v>
      </c>
      <c r="R6597" s="38">
        <f t="shared" si="619"/>
        <v>0</v>
      </c>
      <c r="S6597" s="40" t="str">
        <f t="shared" si="616"/>
        <v/>
      </c>
    </row>
    <row r="6598" spans="1:19">
      <c r="A6598" s="33"/>
      <c r="B6598" s="34"/>
      <c r="C6598" s="33"/>
      <c r="D6598" s="33"/>
      <c r="E6598" s="33"/>
      <c r="F6598" s="42"/>
      <c r="G6598" s="42"/>
      <c r="I6598">
        <f t="shared" si="620"/>
        <v>0</v>
      </c>
      <c r="J6598">
        <f t="shared" si="621"/>
        <v>0</v>
      </c>
      <c r="L6598" s="107"/>
      <c r="M6598" s="110"/>
      <c r="N6598" s="109"/>
      <c r="P6598" s="38">
        <f t="shared" si="618"/>
        <v>0</v>
      </c>
      <c r="Q6598" s="105">
        <f t="shared" si="617"/>
        <v>0</v>
      </c>
      <c r="R6598" s="38">
        <f t="shared" si="619"/>
        <v>0</v>
      </c>
      <c r="S6598" s="40" t="str">
        <f t="shared" si="616"/>
        <v/>
      </c>
    </row>
    <row r="6599" spans="1:19">
      <c r="A6599" s="33"/>
      <c r="B6599" s="34"/>
      <c r="C6599" s="33"/>
      <c r="D6599" s="33"/>
      <c r="E6599" s="33"/>
      <c r="F6599" s="42"/>
      <c r="G6599" s="42"/>
      <c r="I6599">
        <f t="shared" si="620"/>
        <v>0</v>
      </c>
      <c r="J6599">
        <f t="shared" si="621"/>
        <v>0</v>
      </c>
      <c r="L6599" s="107"/>
      <c r="M6599" s="110"/>
      <c r="N6599" s="109"/>
      <c r="P6599" s="38">
        <f t="shared" si="618"/>
        <v>0</v>
      </c>
      <c r="Q6599" s="105">
        <f t="shared" si="617"/>
        <v>0</v>
      </c>
      <c r="R6599" s="38">
        <f t="shared" si="619"/>
        <v>0</v>
      </c>
      <c r="S6599" s="40" t="str">
        <f t="shared" ref="S6599:S6662" si="622">IF(C6599=1,SUM(R6599:R6622)-SUM(P6599:P6622),"")</f>
        <v/>
      </c>
    </row>
    <row r="6600" spans="1:19">
      <c r="A6600" s="33"/>
      <c r="B6600" s="34"/>
      <c r="C6600" s="33"/>
      <c r="D6600" s="33"/>
      <c r="E6600" s="33"/>
      <c r="F6600" s="42"/>
      <c r="G6600" s="42"/>
      <c r="I6600">
        <f t="shared" si="620"/>
        <v>0</v>
      </c>
      <c r="J6600">
        <f t="shared" si="621"/>
        <v>0</v>
      </c>
      <c r="L6600" s="107"/>
      <c r="M6600" s="110"/>
      <c r="N6600" s="109"/>
      <c r="P6600" s="38">
        <f t="shared" si="618"/>
        <v>0</v>
      </c>
      <c r="Q6600" s="105">
        <f t="shared" ref="Q6600:Q6663" si="623">I6600*M6600/1000</f>
        <v>0</v>
      </c>
      <c r="R6600" s="38">
        <f t="shared" si="619"/>
        <v>0</v>
      </c>
      <c r="S6600" s="40" t="str">
        <f t="shared" si="622"/>
        <v/>
      </c>
    </row>
    <row r="6601" spans="1:19">
      <c r="A6601" s="33"/>
      <c r="B6601" s="34"/>
      <c r="C6601" s="33"/>
      <c r="D6601" s="33"/>
      <c r="E6601" s="33"/>
      <c r="F6601" s="42"/>
      <c r="G6601" s="42"/>
      <c r="I6601">
        <f t="shared" si="620"/>
        <v>0</v>
      </c>
      <c r="J6601">
        <f t="shared" si="621"/>
        <v>0</v>
      </c>
      <c r="L6601" s="107"/>
      <c r="M6601" s="110"/>
      <c r="N6601" s="109"/>
      <c r="P6601" s="38">
        <f t="shared" si="618"/>
        <v>0</v>
      </c>
      <c r="Q6601" s="105">
        <f t="shared" si="623"/>
        <v>0</v>
      </c>
      <c r="R6601" s="38">
        <f t="shared" si="619"/>
        <v>0</v>
      </c>
      <c r="S6601" s="40" t="str">
        <f t="shared" si="622"/>
        <v/>
      </c>
    </row>
    <row r="6602" spans="1:19">
      <c r="A6602" s="33"/>
      <c r="B6602" s="34"/>
      <c r="C6602" s="33"/>
      <c r="D6602" s="33"/>
      <c r="E6602" s="33"/>
      <c r="F6602" s="42"/>
      <c r="G6602" s="42"/>
      <c r="I6602">
        <f t="shared" si="620"/>
        <v>0</v>
      </c>
      <c r="J6602">
        <f t="shared" si="621"/>
        <v>0</v>
      </c>
      <c r="L6602" s="107"/>
      <c r="M6602" s="110"/>
      <c r="N6602" s="109"/>
      <c r="P6602" s="38">
        <f t="shared" si="618"/>
        <v>0</v>
      </c>
      <c r="Q6602" s="105">
        <f t="shared" si="623"/>
        <v>0</v>
      </c>
      <c r="R6602" s="38">
        <f t="shared" si="619"/>
        <v>0</v>
      </c>
      <c r="S6602" s="40" t="str">
        <f t="shared" si="622"/>
        <v/>
      </c>
    </row>
    <row r="6603" spans="1:19">
      <c r="A6603" s="33"/>
      <c r="B6603" s="34"/>
      <c r="C6603" s="33"/>
      <c r="D6603" s="33"/>
      <c r="E6603" s="33"/>
      <c r="F6603" s="42"/>
      <c r="G6603" s="42"/>
      <c r="I6603">
        <f t="shared" si="620"/>
        <v>0</v>
      </c>
      <c r="J6603">
        <f t="shared" si="621"/>
        <v>0</v>
      </c>
      <c r="L6603" s="107"/>
      <c r="M6603" s="110"/>
      <c r="N6603" s="109"/>
      <c r="P6603" s="38">
        <f t="shared" si="618"/>
        <v>0</v>
      </c>
      <c r="Q6603" s="105">
        <f t="shared" si="623"/>
        <v>0</v>
      </c>
      <c r="R6603" s="38">
        <f t="shared" si="619"/>
        <v>0</v>
      </c>
      <c r="S6603" s="40" t="str">
        <f t="shared" si="622"/>
        <v/>
      </c>
    </row>
    <row r="6604" spans="1:19">
      <c r="A6604" s="33"/>
      <c r="B6604" s="34"/>
      <c r="C6604" s="33"/>
      <c r="D6604" s="33"/>
      <c r="E6604" s="33"/>
      <c r="F6604" s="42"/>
      <c r="G6604" s="42"/>
      <c r="I6604">
        <f t="shared" si="620"/>
        <v>0</v>
      </c>
      <c r="J6604">
        <f t="shared" si="621"/>
        <v>0</v>
      </c>
      <c r="L6604" s="107"/>
      <c r="M6604" s="110"/>
      <c r="N6604" s="109"/>
      <c r="P6604" s="38">
        <f t="shared" si="618"/>
        <v>0</v>
      </c>
      <c r="Q6604" s="105">
        <f t="shared" si="623"/>
        <v>0</v>
      </c>
      <c r="R6604" s="38">
        <f t="shared" si="619"/>
        <v>0</v>
      </c>
      <c r="S6604" s="40" t="str">
        <f t="shared" si="622"/>
        <v/>
      </c>
    </row>
    <row r="6605" spans="1:19">
      <c r="A6605" s="33"/>
      <c r="B6605" s="34"/>
      <c r="C6605" s="33"/>
      <c r="D6605" s="33"/>
      <c r="E6605" s="33"/>
      <c r="F6605" s="42"/>
      <c r="G6605" s="42"/>
      <c r="I6605">
        <f t="shared" si="620"/>
        <v>0</v>
      </c>
      <c r="J6605">
        <f t="shared" si="621"/>
        <v>0</v>
      </c>
      <c r="L6605" s="107"/>
      <c r="M6605" s="110"/>
      <c r="N6605" s="109"/>
      <c r="P6605" s="38">
        <f t="shared" si="618"/>
        <v>0</v>
      </c>
      <c r="Q6605" s="105">
        <f t="shared" si="623"/>
        <v>0</v>
      </c>
      <c r="R6605" s="38">
        <f t="shared" si="619"/>
        <v>0</v>
      </c>
      <c r="S6605" s="40" t="str">
        <f t="shared" si="622"/>
        <v/>
      </c>
    </row>
    <row r="6606" spans="1:19">
      <c r="A6606" s="33"/>
      <c r="B6606" s="34"/>
      <c r="C6606" s="33"/>
      <c r="D6606" s="33"/>
      <c r="E6606" s="33"/>
      <c r="F6606" s="42"/>
      <c r="G6606" s="42"/>
      <c r="I6606">
        <f t="shared" si="620"/>
        <v>0</v>
      </c>
      <c r="J6606">
        <f t="shared" si="621"/>
        <v>0</v>
      </c>
      <c r="L6606" s="107"/>
      <c r="M6606" s="110"/>
      <c r="N6606" s="109"/>
      <c r="P6606" s="38">
        <f t="shared" si="618"/>
        <v>0</v>
      </c>
      <c r="Q6606" s="105">
        <f t="shared" si="623"/>
        <v>0</v>
      </c>
      <c r="R6606" s="38">
        <f t="shared" si="619"/>
        <v>0</v>
      </c>
      <c r="S6606" s="40" t="str">
        <f t="shared" si="622"/>
        <v/>
      </c>
    </row>
    <row r="6607" spans="1:19">
      <c r="A6607" s="33"/>
      <c r="B6607" s="34"/>
      <c r="C6607" s="33"/>
      <c r="D6607" s="33"/>
      <c r="E6607" s="33"/>
      <c r="F6607" s="42"/>
      <c r="G6607" s="42"/>
      <c r="I6607">
        <f t="shared" si="620"/>
        <v>0</v>
      </c>
      <c r="J6607">
        <f t="shared" si="621"/>
        <v>0</v>
      </c>
      <c r="L6607" s="107"/>
      <c r="M6607" s="110"/>
      <c r="N6607" s="109"/>
      <c r="P6607" s="38">
        <f t="shared" si="618"/>
        <v>0</v>
      </c>
      <c r="Q6607" s="105">
        <f t="shared" si="623"/>
        <v>0</v>
      </c>
      <c r="R6607" s="38">
        <f t="shared" si="619"/>
        <v>0</v>
      </c>
      <c r="S6607" s="40" t="str">
        <f t="shared" si="622"/>
        <v/>
      </c>
    </row>
    <row r="6608" spans="1:19">
      <c r="A6608" s="33"/>
      <c r="B6608" s="34"/>
      <c r="C6608" s="33"/>
      <c r="D6608" s="33"/>
      <c r="E6608" s="33"/>
      <c r="F6608" s="42"/>
      <c r="G6608" s="42"/>
      <c r="I6608">
        <f t="shared" si="620"/>
        <v>0</v>
      </c>
      <c r="J6608">
        <f t="shared" si="621"/>
        <v>0</v>
      </c>
      <c r="L6608" s="107"/>
      <c r="M6608" s="110"/>
      <c r="N6608" s="109"/>
      <c r="P6608" s="38">
        <f t="shared" si="618"/>
        <v>0</v>
      </c>
      <c r="Q6608" s="105">
        <f t="shared" si="623"/>
        <v>0</v>
      </c>
      <c r="R6608" s="38">
        <f t="shared" si="619"/>
        <v>0</v>
      </c>
      <c r="S6608" s="40" t="str">
        <f t="shared" si="622"/>
        <v/>
      </c>
    </row>
    <row r="6609" spans="1:19">
      <c r="A6609" s="33"/>
      <c r="B6609" s="34"/>
      <c r="C6609" s="33"/>
      <c r="D6609" s="33"/>
      <c r="E6609" s="33"/>
      <c r="F6609" s="42"/>
      <c r="G6609" s="42"/>
      <c r="I6609">
        <f t="shared" si="620"/>
        <v>0</v>
      </c>
      <c r="J6609">
        <f t="shared" si="621"/>
        <v>0</v>
      </c>
      <c r="L6609" s="107"/>
      <c r="M6609" s="110"/>
      <c r="N6609" s="109"/>
      <c r="P6609" s="38">
        <f t="shared" si="618"/>
        <v>0</v>
      </c>
      <c r="Q6609" s="105">
        <f t="shared" si="623"/>
        <v>0</v>
      </c>
      <c r="R6609" s="38">
        <f t="shared" si="619"/>
        <v>0</v>
      </c>
      <c r="S6609" s="40" t="str">
        <f t="shared" si="622"/>
        <v/>
      </c>
    </row>
    <row r="6610" spans="1:19">
      <c r="A6610" s="33"/>
      <c r="B6610" s="34"/>
      <c r="C6610" s="33"/>
      <c r="D6610" s="33"/>
      <c r="E6610" s="33"/>
      <c r="F6610" s="42"/>
      <c r="G6610" s="42"/>
      <c r="I6610">
        <f t="shared" si="620"/>
        <v>0</v>
      </c>
      <c r="J6610">
        <f t="shared" si="621"/>
        <v>0</v>
      </c>
      <c r="L6610" s="107"/>
      <c r="M6610" s="110"/>
      <c r="N6610" s="109"/>
      <c r="P6610" s="38">
        <f t="shared" si="618"/>
        <v>0</v>
      </c>
      <c r="Q6610" s="105">
        <f t="shared" si="623"/>
        <v>0</v>
      </c>
      <c r="R6610" s="38">
        <f t="shared" si="619"/>
        <v>0</v>
      </c>
      <c r="S6610" s="40" t="str">
        <f t="shared" si="622"/>
        <v/>
      </c>
    </row>
    <row r="6611" spans="1:19">
      <c r="A6611" s="33"/>
      <c r="B6611" s="34"/>
      <c r="C6611" s="33"/>
      <c r="D6611" s="33"/>
      <c r="E6611" s="33"/>
      <c r="F6611" s="42"/>
      <c r="G6611" s="42"/>
      <c r="I6611">
        <f t="shared" si="620"/>
        <v>0</v>
      </c>
      <c r="J6611">
        <f t="shared" si="621"/>
        <v>0</v>
      </c>
      <c r="L6611" s="107"/>
      <c r="M6611" s="110"/>
      <c r="N6611" s="109"/>
      <c r="P6611" s="38">
        <f t="shared" si="618"/>
        <v>0</v>
      </c>
      <c r="Q6611" s="105">
        <f t="shared" si="623"/>
        <v>0</v>
      </c>
      <c r="R6611" s="38">
        <f t="shared" si="619"/>
        <v>0</v>
      </c>
      <c r="S6611" s="40" t="str">
        <f t="shared" si="622"/>
        <v/>
      </c>
    </row>
    <row r="6612" spans="1:19">
      <c r="A6612" s="33"/>
      <c r="B6612" s="34"/>
      <c r="C6612" s="33"/>
      <c r="D6612" s="33"/>
      <c r="E6612" s="33"/>
      <c r="F6612" s="42"/>
      <c r="G6612" s="42"/>
      <c r="I6612">
        <f t="shared" si="620"/>
        <v>0</v>
      </c>
      <c r="J6612">
        <f t="shared" si="621"/>
        <v>0</v>
      </c>
      <c r="L6612" s="107"/>
      <c r="M6612" s="110"/>
      <c r="N6612" s="109"/>
      <c r="P6612" s="38">
        <f t="shared" si="618"/>
        <v>0</v>
      </c>
      <c r="Q6612" s="105">
        <f t="shared" si="623"/>
        <v>0</v>
      </c>
      <c r="R6612" s="38">
        <f t="shared" si="619"/>
        <v>0</v>
      </c>
      <c r="S6612" s="40" t="str">
        <f t="shared" si="622"/>
        <v/>
      </c>
    </row>
    <row r="6613" spans="1:19">
      <c r="A6613" s="33"/>
      <c r="B6613" s="34"/>
      <c r="C6613" s="33"/>
      <c r="D6613" s="33"/>
      <c r="E6613" s="33"/>
      <c r="F6613" s="42"/>
      <c r="G6613" s="42"/>
      <c r="I6613">
        <f t="shared" si="620"/>
        <v>0</v>
      </c>
      <c r="J6613">
        <f t="shared" si="621"/>
        <v>0</v>
      </c>
      <c r="L6613" s="107"/>
      <c r="M6613" s="110"/>
      <c r="N6613" s="109"/>
      <c r="P6613" s="38">
        <f t="shared" si="618"/>
        <v>0</v>
      </c>
      <c r="Q6613" s="105">
        <f t="shared" si="623"/>
        <v>0</v>
      </c>
      <c r="R6613" s="38">
        <f t="shared" si="619"/>
        <v>0</v>
      </c>
      <c r="S6613" s="40" t="str">
        <f t="shared" si="622"/>
        <v/>
      </c>
    </row>
    <row r="6614" spans="1:19">
      <c r="A6614" s="33"/>
      <c r="B6614" s="34"/>
      <c r="C6614" s="33"/>
      <c r="D6614" s="33"/>
      <c r="E6614" s="33"/>
      <c r="F6614" s="42"/>
      <c r="G6614" s="42"/>
      <c r="I6614">
        <f t="shared" si="620"/>
        <v>0</v>
      </c>
      <c r="J6614">
        <f t="shared" si="621"/>
        <v>0</v>
      </c>
      <c r="L6614" s="107"/>
      <c r="M6614" s="110"/>
      <c r="N6614" s="109"/>
      <c r="P6614" s="38">
        <f t="shared" si="618"/>
        <v>0</v>
      </c>
      <c r="Q6614" s="105">
        <f t="shared" si="623"/>
        <v>0</v>
      </c>
      <c r="R6614" s="38">
        <f t="shared" si="619"/>
        <v>0</v>
      </c>
      <c r="S6614" s="40" t="str">
        <f t="shared" si="622"/>
        <v/>
      </c>
    </row>
    <row r="6615" spans="1:19">
      <c r="A6615" s="33"/>
      <c r="B6615" s="34"/>
      <c r="C6615" s="33"/>
      <c r="D6615" s="33"/>
      <c r="E6615" s="33"/>
      <c r="F6615" s="42"/>
      <c r="G6615" s="42"/>
      <c r="I6615">
        <f t="shared" si="620"/>
        <v>0</v>
      </c>
      <c r="J6615">
        <f t="shared" si="621"/>
        <v>0</v>
      </c>
      <c r="L6615" s="107"/>
      <c r="M6615" s="110"/>
      <c r="N6615" s="109"/>
      <c r="P6615" s="38">
        <f t="shared" si="618"/>
        <v>0</v>
      </c>
      <c r="Q6615" s="105">
        <f t="shared" si="623"/>
        <v>0</v>
      </c>
      <c r="R6615" s="38">
        <f t="shared" si="619"/>
        <v>0</v>
      </c>
      <c r="S6615" s="40" t="str">
        <f t="shared" si="622"/>
        <v/>
      </c>
    </row>
    <row r="6616" spans="1:19">
      <c r="A6616" s="33"/>
      <c r="B6616" s="34"/>
      <c r="C6616" s="33"/>
      <c r="D6616" s="33"/>
      <c r="E6616" s="33"/>
      <c r="F6616" s="42"/>
      <c r="G6616" s="42"/>
      <c r="I6616">
        <f t="shared" si="620"/>
        <v>0</v>
      </c>
      <c r="J6616">
        <f t="shared" si="621"/>
        <v>0</v>
      </c>
      <c r="L6616" s="107"/>
      <c r="M6616" s="110"/>
      <c r="N6616" s="109"/>
      <c r="P6616" s="38">
        <f t="shared" si="618"/>
        <v>0</v>
      </c>
      <c r="Q6616" s="105">
        <f t="shared" si="623"/>
        <v>0</v>
      </c>
      <c r="R6616" s="38">
        <f t="shared" si="619"/>
        <v>0</v>
      </c>
      <c r="S6616" s="40" t="str">
        <f t="shared" si="622"/>
        <v/>
      </c>
    </row>
    <row r="6617" spans="1:19">
      <c r="A6617" s="33"/>
      <c r="B6617" s="34"/>
      <c r="C6617" s="33"/>
      <c r="D6617" s="33"/>
      <c r="E6617" s="33"/>
      <c r="F6617" s="42"/>
      <c r="G6617" s="42"/>
      <c r="I6617">
        <f t="shared" si="620"/>
        <v>0</v>
      </c>
      <c r="J6617">
        <f t="shared" si="621"/>
        <v>0</v>
      </c>
      <c r="L6617" s="107"/>
      <c r="M6617" s="110"/>
      <c r="N6617" s="109"/>
      <c r="P6617" s="38">
        <f t="shared" si="618"/>
        <v>0</v>
      </c>
      <c r="Q6617" s="105">
        <f t="shared" si="623"/>
        <v>0</v>
      </c>
      <c r="R6617" s="38">
        <f t="shared" si="619"/>
        <v>0</v>
      </c>
      <c r="S6617" s="40" t="str">
        <f t="shared" si="622"/>
        <v/>
      </c>
    </row>
    <row r="6618" spans="1:19">
      <c r="A6618" s="33"/>
      <c r="B6618" s="34"/>
      <c r="C6618" s="33"/>
      <c r="D6618" s="33"/>
      <c r="E6618" s="33"/>
      <c r="F6618" s="42"/>
      <c r="G6618" s="42"/>
      <c r="I6618">
        <f t="shared" si="620"/>
        <v>0</v>
      </c>
      <c r="J6618">
        <f t="shared" si="621"/>
        <v>0</v>
      </c>
      <c r="L6618" s="107"/>
      <c r="M6618" s="110"/>
      <c r="N6618" s="109"/>
      <c r="P6618" s="38">
        <f t="shared" si="618"/>
        <v>0</v>
      </c>
      <c r="Q6618" s="105">
        <f t="shared" si="623"/>
        <v>0</v>
      </c>
      <c r="R6618" s="38">
        <f t="shared" si="619"/>
        <v>0</v>
      </c>
      <c r="S6618" s="40" t="str">
        <f t="shared" si="622"/>
        <v/>
      </c>
    </row>
    <row r="6619" spans="1:19">
      <c r="A6619" s="33"/>
      <c r="B6619" s="34"/>
      <c r="C6619" s="33"/>
      <c r="D6619" s="33"/>
      <c r="E6619" s="33"/>
      <c r="F6619" s="42"/>
      <c r="G6619" s="42"/>
      <c r="I6619">
        <f t="shared" si="620"/>
        <v>0</v>
      </c>
      <c r="J6619">
        <f t="shared" si="621"/>
        <v>0</v>
      </c>
      <c r="L6619" s="107"/>
      <c r="M6619" s="110"/>
      <c r="N6619" s="109"/>
      <c r="P6619" s="38">
        <f t="shared" si="618"/>
        <v>0</v>
      </c>
      <c r="Q6619" s="105">
        <f t="shared" si="623"/>
        <v>0</v>
      </c>
      <c r="R6619" s="38">
        <f t="shared" si="619"/>
        <v>0</v>
      </c>
      <c r="S6619" s="40" t="str">
        <f t="shared" si="622"/>
        <v/>
      </c>
    </row>
    <row r="6620" spans="1:19">
      <c r="A6620" s="33"/>
      <c r="B6620" s="34"/>
      <c r="C6620" s="33"/>
      <c r="D6620" s="33"/>
      <c r="E6620" s="33"/>
      <c r="F6620" s="42"/>
      <c r="G6620" s="42"/>
      <c r="I6620">
        <f t="shared" si="620"/>
        <v>0</v>
      </c>
      <c r="J6620">
        <f t="shared" si="621"/>
        <v>0</v>
      </c>
      <c r="L6620" s="107"/>
      <c r="M6620" s="110"/>
      <c r="N6620" s="109"/>
      <c r="P6620" s="38">
        <f t="shared" si="618"/>
        <v>0</v>
      </c>
      <c r="Q6620" s="105">
        <f t="shared" si="623"/>
        <v>0</v>
      </c>
      <c r="R6620" s="38">
        <f t="shared" si="619"/>
        <v>0</v>
      </c>
      <c r="S6620" s="40" t="str">
        <f t="shared" si="622"/>
        <v/>
      </c>
    </row>
    <row r="6621" spans="1:19">
      <c r="A6621" s="33"/>
      <c r="B6621" s="34"/>
      <c r="C6621" s="33"/>
      <c r="D6621" s="33"/>
      <c r="E6621" s="33"/>
      <c r="F6621" s="42"/>
      <c r="G6621" s="42"/>
      <c r="I6621">
        <f t="shared" si="620"/>
        <v>0</v>
      </c>
      <c r="J6621">
        <f t="shared" si="621"/>
        <v>0</v>
      </c>
      <c r="L6621" s="107"/>
      <c r="M6621" s="110"/>
      <c r="N6621" s="109"/>
      <c r="P6621" s="38">
        <f t="shared" si="618"/>
        <v>0</v>
      </c>
      <c r="Q6621" s="105">
        <f t="shared" si="623"/>
        <v>0</v>
      </c>
      <c r="R6621" s="38">
        <f t="shared" si="619"/>
        <v>0</v>
      </c>
      <c r="S6621" s="40" t="str">
        <f t="shared" si="622"/>
        <v/>
      </c>
    </row>
    <row r="6622" spans="1:19">
      <c r="A6622" s="33"/>
      <c r="B6622" s="34"/>
      <c r="C6622" s="33"/>
      <c r="D6622" s="33"/>
      <c r="E6622" s="33"/>
      <c r="F6622" s="42"/>
      <c r="G6622" s="42"/>
      <c r="I6622">
        <f t="shared" si="620"/>
        <v>0</v>
      </c>
      <c r="J6622">
        <f t="shared" si="621"/>
        <v>0</v>
      </c>
      <c r="L6622" s="107"/>
      <c r="M6622" s="110"/>
      <c r="N6622" s="109"/>
      <c r="P6622" s="38">
        <f t="shared" si="618"/>
        <v>0</v>
      </c>
      <c r="Q6622" s="105">
        <f t="shared" si="623"/>
        <v>0</v>
      </c>
      <c r="R6622" s="38">
        <f t="shared" si="619"/>
        <v>0</v>
      </c>
      <c r="S6622" s="40" t="str">
        <f t="shared" si="622"/>
        <v/>
      </c>
    </row>
    <row r="6623" spans="1:19">
      <c r="A6623" s="33"/>
      <c r="B6623" s="34"/>
      <c r="C6623" s="33"/>
      <c r="D6623" s="33"/>
      <c r="E6623" s="33"/>
      <c r="F6623" s="42"/>
      <c r="G6623" s="42"/>
      <c r="I6623">
        <f t="shared" si="620"/>
        <v>0</v>
      </c>
      <c r="J6623">
        <f t="shared" si="621"/>
        <v>0</v>
      </c>
      <c r="L6623" s="107"/>
      <c r="M6623" s="110"/>
      <c r="N6623" s="109"/>
      <c r="P6623" s="38">
        <f t="shared" si="618"/>
        <v>0</v>
      </c>
      <c r="Q6623" s="105">
        <f t="shared" si="623"/>
        <v>0</v>
      </c>
      <c r="R6623" s="38">
        <f t="shared" si="619"/>
        <v>0</v>
      </c>
      <c r="S6623" s="40" t="str">
        <f t="shared" si="622"/>
        <v/>
      </c>
    </row>
    <row r="6624" spans="1:19">
      <c r="A6624" s="33"/>
      <c r="B6624" s="34"/>
      <c r="C6624" s="33"/>
      <c r="D6624" s="33"/>
      <c r="E6624" s="33"/>
      <c r="F6624" s="42"/>
      <c r="G6624" s="42"/>
      <c r="I6624">
        <f t="shared" si="620"/>
        <v>0</v>
      </c>
      <c r="J6624">
        <f t="shared" si="621"/>
        <v>0</v>
      </c>
      <c r="L6624" s="107"/>
      <c r="M6624" s="110"/>
      <c r="N6624" s="109"/>
      <c r="P6624" s="38">
        <f t="shared" si="618"/>
        <v>0</v>
      </c>
      <c r="Q6624" s="105">
        <f t="shared" si="623"/>
        <v>0</v>
      </c>
      <c r="R6624" s="38">
        <f t="shared" si="619"/>
        <v>0</v>
      </c>
      <c r="S6624" s="40" t="str">
        <f t="shared" si="622"/>
        <v/>
      </c>
    </row>
    <row r="6625" spans="1:19">
      <c r="A6625" s="33"/>
      <c r="B6625" s="34"/>
      <c r="C6625" s="33"/>
      <c r="D6625" s="33"/>
      <c r="E6625" s="33"/>
      <c r="F6625" s="42"/>
      <c r="G6625" s="42"/>
      <c r="I6625">
        <f t="shared" si="620"/>
        <v>0</v>
      </c>
      <c r="J6625">
        <f t="shared" si="621"/>
        <v>0</v>
      </c>
      <c r="L6625" s="107"/>
      <c r="M6625" s="110"/>
      <c r="N6625" s="109"/>
      <c r="P6625" s="38">
        <f t="shared" si="618"/>
        <v>0</v>
      </c>
      <c r="Q6625" s="105">
        <f t="shared" si="623"/>
        <v>0</v>
      </c>
      <c r="R6625" s="38">
        <f t="shared" si="619"/>
        <v>0</v>
      </c>
      <c r="S6625" s="40" t="str">
        <f t="shared" si="622"/>
        <v/>
      </c>
    </row>
    <row r="6626" spans="1:19">
      <c r="A6626" s="33"/>
      <c r="B6626" s="34"/>
      <c r="C6626" s="33"/>
      <c r="D6626" s="33"/>
      <c r="E6626" s="33"/>
      <c r="F6626" s="42"/>
      <c r="G6626" s="42"/>
      <c r="I6626">
        <f t="shared" si="620"/>
        <v>0</v>
      </c>
      <c r="J6626">
        <f t="shared" si="621"/>
        <v>0</v>
      </c>
      <c r="L6626" s="107"/>
      <c r="M6626" s="110"/>
      <c r="N6626" s="109"/>
      <c r="P6626" s="38">
        <f t="shared" si="618"/>
        <v>0</v>
      </c>
      <c r="Q6626" s="105">
        <f t="shared" si="623"/>
        <v>0</v>
      </c>
      <c r="R6626" s="38">
        <f t="shared" si="619"/>
        <v>0</v>
      </c>
      <c r="S6626" s="40" t="str">
        <f t="shared" si="622"/>
        <v/>
      </c>
    </row>
    <row r="6627" spans="1:19">
      <c r="A6627" s="33"/>
      <c r="B6627" s="34"/>
      <c r="C6627" s="33"/>
      <c r="D6627" s="33"/>
      <c r="E6627" s="33"/>
      <c r="F6627" s="42"/>
      <c r="G6627" s="42"/>
      <c r="I6627">
        <f t="shared" si="620"/>
        <v>0</v>
      </c>
      <c r="J6627">
        <f t="shared" si="621"/>
        <v>0</v>
      </c>
      <c r="L6627" s="107"/>
      <c r="M6627" s="110"/>
      <c r="N6627" s="109"/>
      <c r="P6627" s="38">
        <f t="shared" si="618"/>
        <v>0</v>
      </c>
      <c r="Q6627" s="105">
        <f t="shared" si="623"/>
        <v>0</v>
      </c>
      <c r="R6627" s="38">
        <f t="shared" si="619"/>
        <v>0</v>
      </c>
      <c r="S6627" s="40" t="str">
        <f t="shared" si="622"/>
        <v/>
      </c>
    </row>
    <row r="6628" spans="1:19">
      <c r="A6628" s="33"/>
      <c r="B6628" s="34"/>
      <c r="C6628" s="33"/>
      <c r="D6628" s="33"/>
      <c r="E6628" s="33"/>
      <c r="F6628" s="42"/>
      <c r="G6628" s="42"/>
      <c r="I6628">
        <f t="shared" si="620"/>
        <v>0</v>
      </c>
      <c r="J6628">
        <f t="shared" si="621"/>
        <v>0</v>
      </c>
      <c r="L6628" s="107"/>
      <c r="M6628" s="110"/>
      <c r="N6628" s="109"/>
      <c r="P6628" s="38">
        <f t="shared" si="618"/>
        <v>0</v>
      </c>
      <c r="Q6628" s="105">
        <f t="shared" si="623"/>
        <v>0</v>
      </c>
      <c r="R6628" s="38">
        <f t="shared" si="619"/>
        <v>0</v>
      </c>
      <c r="S6628" s="40" t="str">
        <f t="shared" si="622"/>
        <v/>
      </c>
    </row>
    <row r="6629" spans="1:19">
      <c r="A6629" s="33"/>
      <c r="B6629" s="34"/>
      <c r="C6629" s="33"/>
      <c r="D6629" s="33"/>
      <c r="E6629" s="33"/>
      <c r="F6629" s="42"/>
      <c r="G6629" s="42"/>
      <c r="I6629">
        <f t="shared" si="620"/>
        <v>0</v>
      </c>
      <c r="J6629">
        <f t="shared" si="621"/>
        <v>0</v>
      </c>
      <c r="L6629" s="107"/>
      <c r="M6629" s="110"/>
      <c r="N6629" s="109"/>
      <c r="P6629" s="38">
        <f t="shared" si="618"/>
        <v>0</v>
      </c>
      <c r="Q6629" s="105">
        <f t="shared" si="623"/>
        <v>0</v>
      </c>
      <c r="R6629" s="38">
        <f t="shared" si="619"/>
        <v>0</v>
      </c>
      <c r="S6629" s="40" t="str">
        <f t="shared" si="622"/>
        <v/>
      </c>
    </row>
    <row r="6630" spans="1:19">
      <c r="A6630" s="33"/>
      <c r="B6630" s="34"/>
      <c r="C6630" s="33"/>
      <c r="D6630" s="33"/>
      <c r="E6630" s="33"/>
      <c r="F6630" s="42"/>
      <c r="G6630" s="42"/>
      <c r="I6630">
        <f t="shared" si="620"/>
        <v>0</v>
      </c>
      <c r="J6630">
        <f t="shared" si="621"/>
        <v>0</v>
      </c>
      <c r="L6630" s="107"/>
      <c r="M6630" s="110"/>
      <c r="N6630" s="109"/>
      <c r="P6630" s="38">
        <f t="shared" si="618"/>
        <v>0</v>
      </c>
      <c r="Q6630" s="105">
        <f t="shared" si="623"/>
        <v>0</v>
      </c>
      <c r="R6630" s="38">
        <f t="shared" si="619"/>
        <v>0</v>
      </c>
      <c r="S6630" s="40" t="str">
        <f t="shared" si="622"/>
        <v/>
      </c>
    </row>
    <row r="6631" spans="1:19">
      <c r="A6631" s="33"/>
      <c r="B6631" s="34"/>
      <c r="C6631" s="33"/>
      <c r="D6631" s="33"/>
      <c r="E6631" s="33"/>
      <c r="F6631" s="42"/>
      <c r="G6631" s="42"/>
      <c r="I6631">
        <f t="shared" si="620"/>
        <v>0</v>
      </c>
      <c r="J6631">
        <f t="shared" si="621"/>
        <v>0</v>
      </c>
      <c r="L6631" s="107"/>
      <c r="M6631" s="110"/>
      <c r="N6631" s="109"/>
      <c r="P6631" s="38">
        <f t="shared" si="618"/>
        <v>0</v>
      </c>
      <c r="Q6631" s="105">
        <f t="shared" si="623"/>
        <v>0</v>
      </c>
      <c r="R6631" s="38">
        <f t="shared" si="619"/>
        <v>0</v>
      </c>
      <c r="S6631" s="40" t="str">
        <f t="shared" si="622"/>
        <v/>
      </c>
    </row>
    <row r="6632" spans="1:19">
      <c r="A6632" s="33"/>
      <c r="B6632" s="34"/>
      <c r="C6632" s="33"/>
      <c r="D6632" s="33"/>
      <c r="E6632" s="33"/>
      <c r="F6632" s="42"/>
      <c r="G6632" s="42"/>
      <c r="I6632">
        <f t="shared" si="620"/>
        <v>0</v>
      </c>
      <c r="J6632">
        <f t="shared" si="621"/>
        <v>0</v>
      </c>
      <c r="L6632" s="107"/>
      <c r="M6632" s="110"/>
      <c r="N6632" s="109"/>
      <c r="P6632" s="38">
        <f t="shared" si="618"/>
        <v>0</v>
      </c>
      <c r="Q6632" s="105">
        <f t="shared" si="623"/>
        <v>0</v>
      </c>
      <c r="R6632" s="38">
        <f t="shared" si="619"/>
        <v>0</v>
      </c>
      <c r="S6632" s="40" t="str">
        <f t="shared" si="622"/>
        <v/>
      </c>
    </row>
    <row r="6633" spans="1:19">
      <c r="A6633" s="33"/>
      <c r="B6633" s="34"/>
      <c r="C6633" s="33"/>
      <c r="D6633" s="33"/>
      <c r="E6633" s="33"/>
      <c r="F6633" s="42"/>
      <c r="G6633" s="42"/>
      <c r="I6633">
        <f t="shared" si="620"/>
        <v>0</v>
      </c>
      <c r="J6633">
        <f t="shared" si="621"/>
        <v>0</v>
      </c>
      <c r="L6633" s="107"/>
      <c r="M6633" s="110"/>
      <c r="N6633" s="109"/>
      <c r="P6633" s="38">
        <f t="shared" si="618"/>
        <v>0</v>
      </c>
      <c r="Q6633" s="105">
        <f t="shared" si="623"/>
        <v>0</v>
      </c>
      <c r="R6633" s="38">
        <f t="shared" si="619"/>
        <v>0</v>
      </c>
      <c r="S6633" s="40" t="str">
        <f t="shared" si="622"/>
        <v/>
      </c>
    </row>
    <row r="6634" spans="1:19">
      <c r="A6634" s="33"/>
      <c r="B6634" s="34"/>
      <c r="C6634" s="33"/>
      <c r="D6634" s="33"/>
      <c r="E6634" s="33"/>
      <c r="F6634" s="42"/>
      <c r="G6634" s="42"/>
      <c r="I6634">
        <f t="shared" si="620"/>
        <v>0</v>
      </c>
      <c r="J6634">
        <f t="shared" si="621"/>
        <v>0</v>
      </c>
      <c r="L6634" s="107"/>
      <c r="M6634" s="110"/>
      <c r="N6634" s="109"/>
      <c r="P6634" s="38">
        <f t="shared" si="618"/>
        <v>0</v>
      </c>
      <c r="Q6634" s="105">
        <f t="shared" si="623"/>
        <v>0</v>
      </c>
      <c r="R6634" s="38">
        <f t="shared" si="619"/>
        <v>0</v>
      </c>
      <c r="S6634" s="40" t="str">
        <f t="shared" si="622"/>
        <v/>
      </c>
    </row>
    <row r="6635" spans="1:19">
      <c r="A6635" s="33"/>
      <c r="B6635" s="34"/>
      <c r="C6635" s="33"/>
      <c r="D6635" s="33"/>
      <c r="E6635" s="33"/>
      <c r="F6635" s="42"/>
      <c r="G6635" s="42"/>
      <c r="I6635">
        <f t="shared" si="620"/>
        <v>0</v>
      </c>
      <c r="J6635">
        <f t="shared" si="621"/>
        <v>0</v>
      </c>
      <c r="L6635" s="107"/>
      <c r="M6635" s="110"/>
      <c r="N6635" s="109"/>
      <c r="P6635" s="38">
        <f t="shared" si="618"/>
        <v>0</v>
      </c>
      <c r="Q6635" s="105">
        <f t="shared" si="623"/>
        <v>0</v>
      </c>
      <c r="R6635" s="38">
        <f t="shared" si="619"/>
        <v>0</v>
      </c>
      <c r="S6635" s="40" t="str">
        <f t="shared" si="622"/>
        <v/>
      </c>
    </row>
    <row r="6636" spans="1:19">
      <c r="A6636" s="33"/>
      <c r="B6636" s="34"/>
      <c r="C6636" s="33"/>
      <c r="D6636" s="33"/>
      <c r="E6636" s="33"/>
      <c r="F6636" s="42"/>
      <c r="G6636" s="42"/>
      <c r="I6636">
        <f t="shared" si="620"/>
        <v>0</v>
      </c>
      <c r="J6636">
        <f t="shared" si="621"/>
        <v>0</v>
      </c>
      <c r="L6636" s="107"/>
      <c r="M6636" s="110"/>
      <c r="N6636" s="109"/>
      <c r="P6636" s="38">
        <f t="shared" si="618"/>
        <v>0</v>
      </c>
      <c r="Q6636" s="105">
        <f t="shared" si="623"/>
        <v>0</v>
      </c>
      <c r="R6636" s="38">
        <f t="shared" si="619"/>
        <v>0</v>
      </c>
      <c r="S6636" s="40" t="str">
        <f t="shared" si="622"/>
        <v/>
      </c>
    </row>
    <row r="6637" spans="1:19">
      <c r="A6637" s="33"/>
      <c r="B6637" s="34"/>
      <c r="C6637" s="33"/>
      <c r="D6637" s="33"/>
      <c r="E6637" s="33"/>
      <c r="F6637" s="42"/>
      <c r="G6637" s="42"/>
      <c r="I6637">
        <f t="shared" si="620"/>
        <v>0</v>
      </c>
      <c r="J6637">
        <f t="shared" si="621"/>
        <v>0</v>
      </c>
      <c r="L6637" s="107"/>
      <c r="M6637" s="110"/>
      <c r="N6637" s="109"/>
      <c r="P6637" s="38">
        <f t="shared" si="618"/>
        <v>0</v>
      </c>
      <c r="Q6637" s="105">
        <f t="shared" si="623"/>
        <v>0</v>
      </c>
      <c r="R6637" s="38">
        <f t="shared" si="619"/>
        <v>0</v>
      </c>
      <c r="S6637" s="40" t="str">
        <f t="shared" si="622"/>
        <v/>
      </c>
    </row>
    <row r="6638" spans="1:19">
      <c r="A6638" s="33"/>
      <c r="B6638" s="34"/>
      <c r="C6638" s="33"/>
      <c r="D6638" s="33"/>
      <c r="E6638" s="33"/>
      <c r="F6638" s="42"/>
      <c r="G6638" s="42"/>
      <c r="I6638">
        <f t="shared" si="620"/>
        <v>0</v>
      </c>
      <c r="J6638">
        <f t="shared" si="621"/>
        <v>0</v>
      </c>
      <c r="L6638" s="107"/>
      <c r="M6638" s="110"/>
      <c r="N6638" s="109"/>
      <c r="P6638" s="38">
        <f t="shared" si="618"/>
        <v>0</v>
      </c>
      <c r="Q6638" s="105">
        <f t="shared" si="623"/>
        <v>0</v>
      </c>
      <c r="R6638" s="38">
        <f t="shared" si="619"/>
        <v>0</v>
      </c>
      <c r="S6638" s="40" t="str">
        <f t="shared" si="622"/>
        <v/>
      </c>
    </row>
    <row r="6639" spans="1:19">
      <c r="A6639" s="33"/>
      <c r="B6639" s="34"/>
      <c r="C6639" s="33"/>
      <c r="D6639" s="33"/>
      <c r="E6639" s="33"/>
      <c r="F6639" s="42"/>
      <c r="G6639" s="42"/>
      <c r="I6639">
        <f t="shared" si="620"/>
        <v>0</v>
      </c>
      <c r="J6639">
        <f t="shared" si="621"/>
        <v>0</v>
      </c>
      <c r="L6639" s="107"/>
      <c r="M6639" s="110"/>
      <c r="N6639" s="109"/>
      <c r="P6639" s="38">
        <f t="shared" si="618"/>
        <v>0</v>
      </c>
      <c r="Q6639" s="105">
        <f t="shared" si="623"/>
        <v>0</v>
      </c>
      <c r="R6639" s="38">
        <f t="shared" si="619"/>
        <v>0</v>
      </c>
      <c r="S6639" s="40" t="str">
        <f t="shared" si="622"/>
        <v/>
      </c>
    </row>
    <row r="6640" spans="1:19">
      <c r="A6640" s="33"/>
      <c r="B6640" s="34"/>
      <c r="C6640" s="33"/>
      <c r="D6640" s="33"/>
      <c r="E6640" s="33"/>
      <c r="F6640" s="42"/>
      <c r="G6640" s="42"/>
      <c r="I6640">
        <f t="shared" si="620"/>
        <v>0</v>
      </c>
      <c r="J6640">
        <f t="shared" si="621"/>
        <v>0</v>
      </c>
      <c r="L6640" s="107"/>
      <c r="M6640" s="110"/>
      <c r="N6640" s="109"/>
      <c r="P6640" s="38">
        <f t="shared" si="618"/>
        <v>0</v>
      </c>
      <c r="Q6640" s="105">
        <f t="shared" si="623"/>
        <v>0</v>
      </c>
      <c r="R6640" s="38">
        <f t="shared" si="619"/>
        <v>0</v>
      </c>
      <c r="S6640" s="40" t="str">
        <f t="shared" si="622"/>
        <v/>
      </c>
    </row>
    <row r="6641" spans="1:19">
      <c r="A6641" s="33"/>
      <c r="B6641" s="34"/>
      <c r="C6641" s="33"/>
      <c r="D6641" s="33"/>
      <c r="E6641" s="33"/>
      <c r="F6641" s="42"/>
      <c r="G6641" s="42"/>
      <c r="I6641">
        <f t="shared" si="620"/>
        <v>0</v>
      </c>
      <c r="J6641">
        <f t="shared" si="621"/>
        <v>0</v>
      </c>
      <c r="L6641" s="107"/>
      <c r="M6641" s="110"/>
      <c r="N6641" s="109"/>
      <c r="P6641" s="38">
        <f t="shared" si="618"/>
        <v>0</v>
      </c>
      <c r="Q6641" s="105">
        <f t="shared" si="623"/>
        <v>0</v>
      </c>
      <c r="R6641" s="38">
        <f t="shared" si="619"/>
        <v>0</v>
      </c>
      <c r="S6641" s="40" t="str">
        <f t="shared" si="622"/>
        <v/>
      </c>
    </row>
    <row r="6642" spans="1:19">
      <c r="A6642" s="33"/>
      <c r="B6642" s="34"/>
      <c r="C6642" s="33"/>
      <c r="D6642" s="33"/>
      <c r="E6642" s="33"/>
      <c r="F6642" s="42"/>
      <c r="G6642" s="42"/>
      <c r="I6642">
        <f t="shared" si="620"/>
        <v>0</v>
      </c>
      <c r="J6642">
        <f t="shared" si="621"/>
        <v>0</v>
      </c>
      <c r="L6642" s="107"/>
      <c r="M6642" s="110"/>
      <c r="N6642" s="109"/>
      <c r="P6642" s="38">
        <f t="shared" si="618"/>
        <v>0</v>
      </c>
      <c r="Q6642" s="105">
        <f t="shared" si="623"/>
        <v>0</v>
      </c>
      <c r="R6642" s="38">
        <f t="shared" si="619"/>
        <v>0</v>
      </c>
      <c r="S6642" s="40" t="str">
        <f t="shared" si="622"/>
        <v/>
      </c>
    </row>
    <row r="6643" spans="1:19">
      <c r="A6643" s="33"/>
      <c r="B6643" s="34"/>
      <c r="C6643" s="33"/>
      <c r="D6643" s="33"/>
      <c r="E6643" s="33"/>
      <c r="F6643" s="42"/>
      <c r="G6643" s="42"/>
      <c r="I6643">
        <f t="shared" si="620"/>
        <v>0</v>
      </c>
      <c r="J6643">
        <f t="shared" si="621"/>
        <v>0</v>
      </c>
      <c r="L6643" s="107"/>
      <c r="M6643" s="110"/>
      <c r="N6643" s="109"/>
      <c r="P6643" s="38">
        <f t="shared" si="618"/>
        <v>0</v>
      </c>
      <c r="Q6643" s="105">
        <f t="shared" si="623"/>
        <v>0</v>
      </c>
      <c r="R6643" s="38">
        <f t="shared" si="619"/>
        <v>0</v>
      </c>
      <c r="S6643" s="40" t="str">
        <f t="shared" si="622"/>
        <v/>
      </c>
    </row>
    <row r="6644" spans="1:19">
      <c r="A6644" s="33"/>
      <c r="B6644" s="34"/>
      <c r="C6644" s="33"/>
      <c r="D6644" s="33"/>
      <c r="E6644" s="33"/>
      <c r="F6644" s="42"/>
      <c r="G6644" s="42"/>
      <c r="I6644">
        <f t="shared" si="620"/>
        <v>0</v>
      </c>
      <c r="J6644">
        <f t="shared" si="621"/>
        <v>0</v>
      </c>
      <c r="L6644" s="107"/>
      <c r="M6644" s="110"/>
      <c r="N6644" s="109"/>
      <c r="P6644" s="38">
        <f t="shared" si="618"/>
        <v>0</v>
      </c>
      <c r="Q6644" s="105">
        <f t="shared" si="623"/>
        <v>0</v>
      </c>
      <c r="R6644" s="38">
        <f t="shared" si="619"/>
        <v>0</v>
      </c>
      <c r="S6644" s="40" t="str">
        <f t="shared" si="622"/>
        <v/>
      </c>
    </row>
    <row r="6645" spans="1:19">
      <c r="A6645" s="33"/>
      <c r="B6645" s="34"/>
      <c r="C6645" s="33"/>
      <c r="D6645" s="33"/>
      <c r="E6645" s="33"/>
      <c r="F6645" s="42"/>
      <c r="G6645" s="42"/>
      <c r="I6645">
        <f t="shared" si="620"/>
        <v>0</v>
      </c>
      <c r="J6645">
        <f t="shared" si="621"/>
        <v>0</v>
      </c>
      <c r="L6645" s="107"/>
      <c r="M6645" s="110"/>
      <c r="N6645" s="109"/>
      <c r="P6645" s="38">
        <f t="shared" si="618"/>
        <v>0</v>
      </c>
      <c r="Q6645" s="105">
        <f t="shared" si="623"/>
        <v>0</v>
      </c>
      <c r="R6645" s="38">
        <f t="shared" si="619"/>
        <v>0</v>
      </c>
      <c r="S6645" s="40" t="str">
        <f t="shared" si="622"/>
        <v/>
      </c>
    </row>
    <row r="6646" spans="1:19">
      <c r="A6646" s="33"/>
      <c r="B6646" s="34"/>
      <c r="C6646" s="33"/>
      <c r="D6646" s="33"/>
      <c r="E6646" s="33"/>
      <c r="F6646" s="42"/>
      <c r="G6646" s="42"/>
      <c r="I6646">
        <f t="shared" si="620"/>
        <v>0</v>
      </c>
      <c r="J6646">
        <f t="shared" si="621"/>
        <v>0</v>
      </c>
      <c r="L6646" s="107"/>
      <c r="M6646" s="110"/>
      <c r="N6646" s="109"/>
      <c r="P6646" s="38">
        <f t="shared" si="618"/>
        <v>0</v>
      </c>
      <c r="Q6646" s="105">
        <f t="shared" si="623"/>
        <v>0</v>
      </c>
      <c r="R6646" s="38">
        <f t="shared" si="619"/>
        <v>0</v>
      </c>
      <c r="S6646" s="40" t="str">
        <f t="shared" si="622"/>
        <v/>
      </c>
    </row>
    <row r="6647" spans="1:19">
      <c r="A6647" s="33"/>
      <c r="B6647" s="34"/>
      <c r="C6647" s="33"/>
      <c r="D6647" s="33"/>
      <c r="E6647" s="33"/>
      <c r="F6647" s="42"/>
      <c r="G6647" s="42"/>
      <c r="I6647">
        <f t="shared" si="620"/>
        <v>0</v>
      </c>
      <c r="J6647">
        <f t="shared" si="621"/>
        <v>0</v>
      </c>
      <c r="L6647" s="107"/>
      <c r="M6647" s="110"/>
      <c r="N6647" s="109"/>
      <c r="P6647" s="38">
        <f t="shared" ref="P6647:P6710" si="624">I6647*L6647/1000</f>
        <v>0</v>
      </c>
      <c r="Q6647" s="105">
        <f t="shared" si="623"/>
        <v>0</v>
      </c>
      <c r="R6647" s="38">
        <f t="shared" ref="R6647:R6710" si="625">J6647*N6647/1000</f>
        <v>0</v>
      </c>
      <c r="S6647" s="40" t="str">
        <f t="shared" si="622"/>
        <v/>
      </c>
    </row>
    <row r="6648" spans="1:19">
      <c r="A6648" s="33"/>
      <c r="B6648" s="34"/>
      <c r="C6648" s="33"/>
      <c r="D6648" s="33"/>
      <c r="E6648" s="33"/>
      <c r="F6648" s="42"/>
      <c r="G6648" s="42"/>
      <c r="I6648">
        <f t="shared" ref="I6648:I6711" si="626">IF(OR(E6648="R",E6648="E"),D6648,IF(D6648&gt;=E6648,D6648-E6648,0))</f>
        <v>0</v>
      </c>
      <c r="J6648">
        <f t="shared" ref="J6648:J6711" si="627">IF(OR(E6648="R",E6648="E"),0,IF(E6648&gt;D6648,E6648-D6648,0))</f>
        <v>0</v>
      </c>
      <c r="L6648" s="107"/>
      <c r="M6648" s="110"/>
      <c r="N6648" s="109"/>
      <c r="P6648" s="38">
        <f t="shared" si="624"/>
        <v>0</v>
      </c>
      <c r="Q6648" s="105">
        <f t="shared" si="623"/>
        <v>0</v>
      </c>
      <c r="R6648" s="38">
        <f t="shared" si="625"/>
        <v>0</v>
      </c>
      <c r="S6648" s="40" t="str">
        <f t="shared" si="622"/>
        <v/>
      </c>
    </row>
    <row r="6649" spans="1:19">
      <c r="A6649" s="33"/>
      <c r="B6649" s="34"/>
      <c r="C6649" s="33"/>
      <c r="D6649" s="33"/>
      <c r="E6649" s="33"/>
      <c r="F6649" s="42"/>
      <c r="G6649" s="42"/>
      <c r="I6649">
        <f t="shared" si="626"/>
        <v>0</v>
      </c>
      <c r="J6649">
        <f t="shared" si="627"/>
        <v>0</v>
      </c>
      <c r="L6649" s="107"/>
      <c r="M6649" s="110"/>
      <c r="N6649" s="109"/>
      <c r="P6649" s="38">
        <f t="shared" si="624"/>
        <v>0</v>
      </c>
      <c r="Q6649" s="105">
        <f t="shared" si="623"/>
        <v>0</v>
      </c>
      <c r="R6649" s="38">
        <f t="shared" si="625"/>
        <v>0</v>
      </c>
      <c r="S6649" s="40" t="str">
        <f t="shared" si="622"/>
        <v/>
      </c>
    </row>
    <row r="6650" spans="1:19">
      <c r="A6650" s="33"/>
      <c r="B6650" s="34"/>
      <c r="C6650" s="33"/>
      <c r="D6650" s="33"/>
      <c r="E6650" s="33"/>
      <c r="F6650" s="42"/>
      <c r="G6650" s="42"/>
      <c r="I6650">
        <f t="shared" si="626"/>
        <v>0</v>
      </c>
      <c r="J6650">
        <f t="shared" si="627"/>
        <v>0</v>
      </c>
      <c r="L6650" s="107"/>
      <c r="M6650" s="110"/>
      <c r="N6650" s="109"/>
      <c r="P6650" s="38">
        <f t="shared" si="624"/>
        <v>0</v>
      </c>
      <c r="Q6650" s="105">
        <f t="shared" si="623"/>
        <v>0</v>
      </c>
      <c r="R6650" s="38">
        <f t="shared" si="625"/>
        <v>0</v>
      </c>
      <c r="S6650" s="40" t="str">
        <f t="shared" si="622"/>
        <v/>
      </c>
    </row>
    <row r="6651" spans="1:19">
      <c r="A6651" s="33"/>
      <c r="B6651" s="34"/>
      <c r="C6651" s="33"/>
      <c r="D6651" s="33"/>
      <c r="E6651" s="33"/>
      <c r="F6651" s="42"/>
      <c r="G6651" s="42"/>
      <c r="I6651">
        <f t="shared" si="626"/>
        <v>0</v>
      </c>
      <c r="J6651">
        <f t="shared" si="627"/>
        <v>0</v>
      </c>
      <c r="L6651" s="107"/>
      <c r="M6651" s="110"/>
      <c r="N6651" s="109"/>
      <c r="P6651" s="38">
        <f t="shared" si="624"/>
        <v>0</v>
      </c>
      <c r="Q6651" s="105">
        <f t="shared" si="623"/>
        <v>0</v>
      </c>
      <c r="R6651" s="38">
        <f t="shared" si="625"/>
        <v>0</v>
      </c>
      <c r="S6651" s="40" t="str">
        <f t="shared" si="622"/>
        <v/>
      </c>
    </row>
    <row r="6652" spans="1:19">
      <c r="A6652" s="33"/>
      <c r="B6652" s="34"/>
      <c r="C6652" s="33"/>
      <c r="D6652" s="33"/>
      <c r="E6652" s="33"/>
      <c r="F6652" s="42"/>
      <c r="G6652" s="42"/>
      <c r="I6652">
        <f t="shared" si="626"/>
        <v>0</v>
      </c>
      <c r="J6652">
        <f t="shared" si="627"/>
        <v>0</v>
      </c>
      <c r="L6652" s="107"/>
      <c r="M6652" s="110"/>
      <c r="N6652" s="109"/>
      <c r="P6652" s="38">
        <f t="shared" si="624"/>
        <v>0</v>
      </c>
      <c r="Q6652" s="105">
        <f t="shared" si="623"/>
        <v>0</v>
      </c>
      <c r="R6652" s="38">
        <f t="shared" si="625"/>
        <v>0</v>
      </c>
      <c r="S6652" s="40" t="str">
        <f t="shared" si="622"/>
        <v/>
      </c>
    </row>
    <row r="6653" spans="1:19">
      <c r="A6653" s="33"/>
      <c r="B6653" s="34"/>
      <c r="C6653" s="33"/>
      <c r="D6653" s="33"/>
      <c r="E6653" s="33"/>
      <c r="F6653" s="42"/>
      <c r="G6653" s="42"/>
      <c r="I6653">
        <f t="shared" si="626"/>
        <v>0</v>
      </c>
      <c r="J6653">
        <f t="shared" si="627"/>
        <v>0</v>
      </c>
      <c r="L6653" s="107"/>
      <c r="M6653" s="110"/>
      <c r="N6653" s="109"/>
      <c r="P6653" s="38">
        <f t="shared" si="624"/>
        <v>0</v>
      </c>
      <c r="Q6653" s="105">
        <f t="shared" si="623"/>
        <v>0</v>
      </c>
      <c r="R6653" s="38">
        <f t="shared" si="625"/>
        <v>0</v>
      </c>
      <c r="S6653" s="40" t="str">
        <f t="shared" si="622"/>
        <v/>
      </c>
    </row>
    <row r="6654" spans="1:19">
      <c r="A6654" s="33"/>
      <c r="B6654" s="34"/>
      <c r="C6654" s="33"/>
      <c r="D6654" s="33"/>
      <c r="E6654" s="33"/>
      <c r="F6654" s="42"/>
      <c r="G6654" s="42"/>
      <c r="I6654">
        <f t="shared" si="626"/>
        <v>0</v>
      </c>
      <c r="J6654">
        <f t="shared" si="627"/>
        <v>0</v>
      </c>
      <c r="L6654" s="107"/>
      <c r="M6654" s="110"/>
      <c r="N6654" s="109"/>
      <c r="P6654" s="38">
        <f t="shared" si="624"/>
        <v>0</v>
      </c>
      <c r="Q6654" s="105">
        <f t="shared" si="623"/>
        <v>0</v>
      </c>
      <c r="R6654" s="38">
        <f t="shared" si="625"/>
        <v>0</v>
      </c>
      <c r="S6654" s="40" t="str">
        <f t="shared" si="622"/>
        <v/>
      </c>
    </row>
    <row r="6655" spans="1:19">
      <c r="A6655" s="33"/>
      <c r="B6655" s="34"/>
      <c r="C6655" s="33"/>
      <c r="D6655" s="33"/>
      <c r="E6655" s="33"/>
      <c r="F6655" s="42"/>
      <c r="G6655" s="42"/>
      <c r="I6655">
        <f t="shared" si="626"/>
        <v>0</v>
      </c>
      <c r="J6655">
        <f t="shared" si="627"/>
        <v>0</v>
      </c>
      <c r="L6655" s="107"/>
      <c r="M6655" s="110"/>
      <c r="N6655" s="109"/>
      <c r="P6655" s="38">
        <f t="shared" si="624"/>
        <v>0</v>
      </c>
      <c r="Q6655" s="105">
        <f t="shared" si="623"/>
        <v>0</v>
      </c>
      <c r="R6655" s="38">
        <f t="shared" si="625"/>
        <v>0</v>
      </c>
      <c r="S6655" s="40" t="str">
        <f t="shared" si="622"/>
        <v/>
      </c>
    </row>
    <row r="6656" spans="1:19">
      <c r="A6656" s="33"/>
      <c r="B6656" s="34"/>
      <c r="C6656" s="33"/>
      <c r="D6656" s="33"/>
      <c r="E6656" s="33"/>
      <c r="F6656" s="42"/>
      <c r="G6656" s="42"/>
      <c r="I6656">
        <f t="shared" si="626"/>
        <v>0</v>
      </c>
      <c r="J6656">
        <f t="shared" si="627"/>
        <v>0</v>
      </c>
      <c r="L6656" s="107"/>
      <c r="M6656" s="110"/>
      <c r="N6656" s="109"/>
      <c r="P6656" s="38">
        <f t="shared" si="624"/>
        <v>0</v>
      </c>
      <c r="Q6656" s="105">
        <f t="shared" si="623"/>
        <v>0</v>
      </c>
      <c r="R6656" s="38">
        <f t="shared" si="625"/>
        <v>0</v>
      </c>
      <c r="S6656" s="40" t="str">
        <f t="shared" si="622"/>
        <v/>
      </c>
    </row>
    <row r="6657" spans="1:19">
      <c r="A6657" s="33"/>
      <c r="B6657" s="34"/>
      <c r="C6657" s="33"/>
      <c r="D6657" s="33"/>
      <c r="E6657" s="33"/>
      <c r="F6657" s="42"/>
      <c r="G6657" s="42"/>
      <c r="I6657">
        <f t="shared" si="626"/>
        <v>0</v>
      </c>
      <c r="J6657">
        <f t="shared" si="627"/>
        <v>0</v>
      </c>
      <c r="L6657" s="107"/>
      <c r="M6657" s="110"/>
      <c r="N6657" s="109"/>
      <c r="P6657" s="38">
        <f t="shared" si="624"/>
        <v>0</v>
      </c>
      <c r="Q6657" s="105">
        <f t="shared" si="623"/>
        <v>0</v>
      </c>
      <c r="R6657" s="38">
        <f t="shared" si="625"/>
        <v>0</v>
      </c>
      <c r="S6657" s="40" t="str">
        <f t="shared" si="622"/>
        <v/>
      </c>
    </row>
    <row r="6658" spans="1:19">
      <c r="A6658" s="33"/>
      <c r="B6658" s="34"/>
      <c r="C6658" s="33"/>
      <c r="D6658" s="33"/>
      <c r="E6658" s="33"/>
      <c r="F6658" s="42"/>
      <c r="G6658" s="42"/>
      <c r="I6658">
        <f t="shared" si="626"/>
        <v>0</v>
      </c>
      <c r="J6658">
        <f t="shared" si="627"/>
        <v>0</v>
      </c>
      <c r="L6658" s="107"/>
      <c r="M6658" s="110"/>
      <c r="N6658" s="109"/>
      <c r="P6658" s="38">
        <f t="shared" si="624"/>
        <v>0</v>
      </c>
      <c r="Q6658" s="105">
        <f t="shared" si="623"/>
        <v>0</v>
      </c>
      <c r="R6658" s="38">
        <f t="shared" si="625"/>
        <v>0</v>
      </c>
      <c r="S6658" s="40" t="str">
        <f t="shared" si="622"/>
        <v/>
      </c>
    </row>
    <row r="6659" spans="1:19">
      <c r="A6659" s="33"/>
      <c r="B6659" s="34"/>
      <c r="C6659" s="33"/>
      <c r="D6659" s="33"/>
      <c r="E6659" s="33"/>
      <c r="F6659" s="42"/>
      <c r="G6659" s="42"/>
      <c r="I6659">
        <f t="shared" si="626"/>
        <v>0</v>
      </c>
      <c r="J6659">
        <f t="shared" si="627"/>
        <v>0</v>
      </c>
      <c r="L6659" s="107"/>
      <c r="M6659" s="110"/>
      <c r="N6659" s="109"/>
      <c r="P6659" s="38">
        <f t="shared" si="624"/>
        <v>0</v>
      </c>
      <c r="Q6659" s="105">
        <f t="shared" si="623"/>
        <v>0</v>
      </c>
      <c r="R6659" s="38">
        <f t="shared" si="625"/>
        <v>0</v>
      </c>
      <c r="S6659" s="40" t="str">
        <f t="shared" si="622"/>
        <v/>
      </c>
    </row>
    <row r="6660" spans="1:19">
      <c r="A6660" s="33"/>
      <c r="B6660" s="34"/>
      <c r="C6660" s="33"/>
      <c r="D6660" s="33"/>
      <c r="E6660" s="33"/>
      <c r="F6660" s="42"/>
      <c r="G6660" s="42"/>
      <c r="I6660">
        <f t="shared" si="626"/>
        <v>0</v>
      </c>
      <c r="J6660">
        <f t="shared" si="627"/>
        <v>0</v>
      </c>
      <c r="L6660" s="107"/>
      <c r="M6660" s="110"/>
      <c r="N6660" s="109"/>
      <c r="P6660" s="38">
        <f t="shared" si="624"/>
        <v>0</v>
      </c>
      <c r="Q6660" s="105">
        <f t="shared" si="623"/>
        <v>0</v>
      </c>
      <c r="R6660" s="38">
        <f t="shared" si="625"/>
        <v>0</v>
      </c>
      <c r="S6660" s="40" t="str">
        <f t="shared" si="622"/>
        <v/>
      </c>
    </row>
    <row r="6661" spans="1:19">
      <c r="A6661" s="33"/>
      <c r="B6661" s="34"/>
      <c r="C6661" s="33"/>
      <c r="D6661" s="33"/>
      <c r="E6661" s="33"/>
      <c r="F6661" s="42"/>
      <c r="G6661" s="42"/>
      <c r="I6661">
        <f t="shared" si="626"/>
        <v>0</v>
      </c>
      <c r="J6661">
        <f t="shared" si="627"/>
        <v>0</v>
      </c>
      <c r="L6661" s="107"/>
      <c r="M6661" s="110"/>
      <c r="N6661" s="109"/>
      <c r="P6661" s="38">
        <f t="shared" si="624"/>
        <v>0</v>
      </c>
      <c r="Q6661" s="105">
        <f t="shared" si="623"/>
        <v>0</v>
      </c>
      <c r="R6661" s="38">
        <f t="shared" si="625"/>
        <v>0</v>
      </c>
      <c r="S6661" s="40" t="str">
        <f t="shared" si="622"/>
        <v/>
      </c>
    </row>
    <row r="6662" spans="1:19">
      <c r="A6662" s="33"/>
      <c r="B6662" s="34"/>
      <c r="C6662" s="33"/>
      <c r="D6662" s="33"/>
      <c r="E6662" s="33"/>
      <c r="F6662" s="42"/>
      <c r="G6662" s="42"/>
      <c r="I6662">
        <f t="shared" si="626"/>
        <v>0</v>
      </c>
      <c r="J6662">
        <f t="shared" si="627"/>
        <v>0</v>
      </c>
      <c r="L6662" s="107"/>
      <c r="M6662" s="110"/>
      <c r="N6662" s="109"/>
      <c r="P6662" s="38">
        <f t="shared" si="624"/>
        <v>0</v>
      </c>
      <c r="Q6662" s="105">
        <f t="shared" si="623"/>
        <v>0</v>
      </c>
      <c r="R6662" s="38">
        <f t="shared" si="625"/>
        <v>0</v>
      </c>
      <c r="S6662" s="40" t="str">
        <f t="shared" si="622"/>
        <v/>
      </c>
    </row>
    <row r="6663" spans="1:19">
      <c r="A6663" s="33"/>
      <c r="B6663" s="34"/>
      <c r="C6663" s="33"/>
      <c r="D6663" s="33"/>
      <c r="E6663" s="33"/>
      <c r="F6663" s="42"/>
      <c r="G6663" s="42"/>
      <c r="I6663">
        <f t="shared" si="626"/>
        <v>0</v>
      </c>
      <c r="J6663">
        <f t="shared" si="627"/>
        <v>0</v>
      </c>
      <c r="L6663" s="107"/>
      <c r="M6663" s="110"/>
      <c r="N6663" s="109"/>
      <c r="P6663" s="38">
        <f t="shared" si="624"/>
        <v>0</v>
      </c>
      <c r="Q6663" s="105">
        <f t="shared" si="623"/>
        <v>0</v>
      </c>
      <c r="R6663" s="38">
        <f t="shared" si="625"/>
        <v>0</v>
      </c>
      <c r="S6663" s="40" t="str">
        <f t="shared" ref="S6663:S6726" si="628">IF(C6663=1,SUM(R6663:R6686)-SUM(P6663:P6686),"")</f>
        <v/>
      </c>
    </row>
    <row r="6664" spans="1:19">
      <c r="A6664" s="33"/>
      <c r="B6664" s="34"/>
      <c r="C6664" s="33"/>
      <c r="D6664" s="33"/>
      <c r="E6664" s="33"/>
      <c r="F6664" s="42"/>
      <c r="G6664" s="42"/>
      <c r="I6664">
        <f t="shared" si="626"/>
        <v>0</v>
      </c>
      <c r="J6664">
        <f t="shared" si="627"/>
        <v>0</v>
      </c>
      <c r="L6664" s="107"/>
      <c r="M6664" s="110"/>
      <c r="N6664" s="109"/>
      <c r="P6664" s="38">
        <f t="shared" si="624"/>
        <v>0</v>
      </c>
      <c r="Q6664" s="105">
        <f t="shared" ref="Q6664:Q6727" si="629">I6664*M6664/1000</f>
        <v>0</v>
      </c>
      <c r="R6664" s="38">
        <f t="shared" si="625"/>
        <v>0</v>
      </c>
      <c r="S6664" s="40" t="str">
        <f t="shared" si="628"/>
        <v/>
      </c>
    </row>
    <row r="6665" spans="1:19">
      <c r="A6665" s="33"/>
      <c r="B6665" s="34"/>
      <c r="C6665" s="33"/>
      <c r="D6665" s="33"/>
      <c r="E6665" s="33"/>
      <c r="F6665" s="42"/>
      <c r="G6665" s="42"/>
      <c r="I6665">
        <f t="shared" si="626"/>
        <v>0</v>
      </c>
      <c r="J6665">
        <f t="shared" si="627"/>
        <v>0</v>
      </c>
      <c r="L6665" s="107"/>
      <c r="M6665" s="110"/>
      <c r="N6665" s="109"/>
      <c r="P6665" s="38">
        <f t="shared" si="624"/>
        <v>0</v>
      </c>
      <c r="Q6665" s="105">
        <f t="shared" si="629"/>
        <v>0</v>
      </c>
      <c r="R6665" s="38">
        <f t="shared" si="625"/>
        <v>0</v>
      </c>
      <c r="S6665" s="40" t="str">
        <f t="shared" si="628"/>
        <v/>
      </c>
    </row>
    <row r="6666" spans="1:19">
      <c r="A6666" s="33"/>
      <c r="B6666" s="34"/>
      <c r="C6666" s="33"/>
      <c r="D6666" s="33"/>
      <c r="E6666" s="33"/>
      <c r="F6666" s="42"/>
      <c r="G6666" s="42"/>
      <c r="I6666">
        <f t="shared" si="626"/>
        <v>0</v>
      </c>
      <c r="J6666">
        <f t="shared" si="627"/>
        <v>0</v>
      </c>
      <c r="L6666" s="107"/>
      <c r="M6666" s="110"/>
      <c r="N6666" s="109"/>
      <c r="P6666" s="38">
        <f t="shared" si="624"/>
        <v>0</v>
      </c>
      <c r="Q6666" s="105">
        <f t="shared" si="629"/>
        <v>0</v>
      </c>
      <c r="R6666" s="38">
        <f t="shared" si="625"/>
        <v>0</v>
      </c>
      <c r="S6666" s="40" t="str">
        <f t="shared" si="628"/>
        <v/>
      </c>
    </row>
    <row r="6667" spans="1:19">
      <c r="A6667" s="33"/>
      <c r="B6667" s="34"/>
      <c r="C6667" s="33"/>
      <c r="D6667" s="33"/>
      <c r="E6667" s="33"/>
      <c r="F6667" s="42"/>
      <c r="G6667" s="42"/>
      <c r="I6667">
        <f t="shared" si="626"/>
        <v>0</v>
      </c>
      <c r="J6667">
        <f t="shared" si="627"/>
        <v>0</v>
      </c>
      <c r="L6667" s="107"/>
      <c r="M6667" s="110"/>
      <c r="N6667" s="109"/>
      <c r="P6667" s="38">
        <f t="shared" si="624"/>
        <v>0</v>
      </c>
      <c r="Q6667" s="105">
        <f t="shared" si="629"/>
        <v>0</v>
      </c>
      <c r="R6667" s="38">
        <f t="shared" si="625"/>
        <v>0</v>
      </c>
      <c r="S6667" s="40" t="str">
        <f t="shared" si="628"/>
        <v/>
      </c>
    </row>
    <row r="6668" spans="1:19">
      <c r="A6668" s="33"/>
      <c r="B6668" s="34"/>
      <c r="C6668" s="33"/>
      <c r="D6668" s="33"/>
      <c r="E6668" s="33"/>
      <c r="F6668" s="42"/>
      <c r="G6668" s="42"/>
      <c r="I6668">
        <f t="shared" si="626"/>
        <v>0</v>
      </c>
      <c r="J6668">
        <f t="shared" si="627"/>
        <v>0</v>
      </c>
      <c r="L6668" s="107"/>
      <c r="M6668" s="110"/>
      <c r="N6668" s="109"/>
      <c r="P6668" s="38">
        <f t="shared" si="624"/>
        <v>0</v>
      </c>
      <c r="Q6668" s="105">
        <f t="shared" si="629"/>
        <v>0</v>
      </c>
      <c r="R6668" s="38">
        <f t="shared" si="625"/>
        <v>0</v>
      </c>
      <c r="S6668" s="40" t="str">
        <f t="shared" si="628"/>
        <v/>
      </c>
    </row>
    <row r="6669" spans="1:19">
      <c r="A6669" s="33"/>
      <c r="B6669" s="34"/>
      <c r="C6669" s="33"/>
      <c r="D6669" s="33"/>
      <c r="E6669" s="33"/>
      <c r="F6669" s="42"/>
      <c r="G6669" s="42"/>
      <c r="I6669">
        <f t="shared" si="626"/>
        <v>0</v>
      </c>
      <c r="J6669">
        <f t="shared" si="627"/>
        <v>0</v>
      </c>
      <c r="L6669" s="107"/>
      <c r="M6669" s="110"/>
      <c r="N6669" s="109"/>
      <c r="P6669" s="38">
        <f t="shared" si="624"/>
        <v>0</v>
      </c>
      <c r="Q6669" s="105">
        <f t="shared" si="629"/>
        <v>0</v>
      </c>
      <c r="R6669" s="38">
        <f t="shared" si="625"/>
        <v>0</v>
      </c>
      <c r="S6669" s="40" t="str">
        <f t="shared" si="628"/>
        <v/>
      </c>
    </row>
    <row r="6670" spans="1:19">
      <c r="A6670" s="33"/>
      <c r="B6670" s="34"/>
      <c r="C6670" s="33"/>
      <c r="D6670" s="33"/>
      <c r="E6670" s="33"/>
      <c r="F6670" s="42"/>
      <c r="G6670" s="42"/>
      <c r="I6670">
        <f t="shared" si="626"/>
        <v>0</v>
      </c>
      <c r="J6670">
        <f t="shared" si="627"/>
        <v>0</v>
      </c>
      <c r="L6670" s="107"/>
      <c r="M6670" s="110"/>
      <c r="N6670" s="109"/>
      <c r="P6670" s="38">
        <f t="shared" si="624"/>
        <v>0</v>
      </c>
      <c r="Q6670" s="105">
        <f t="shared" si="629"/>
        <v>0</v>
      </c>
      <c r="R6670" s="38">
        <f t="shared" si="625"/>
        <v>0</v>
      </c>
      <c r="S6670" s="40" t="str">
        <f t="shared" si="628"/>
        <v/>
      </c>
    </row>
    <row r="6671" spans="1:19">
      <c r="A6671" s="33"/>
      <c r="B6671" s="34"/>
      <c r="C6671" s="33"/>
      <c r="D6671" s="33"/>
      <c r="E6671" s="33"/>
      <c r="F6671" s="42"/>
      <c r="G6671" s="42"/>
      <c r="I6671">
        <f t="shared" si="626"/>
        <v>0</v>
      </c>
      <c r="J6671">
        <f t="shared" si="627"/>
        <v>0</v>
      </c>
      <c r="L6671" s="107"/>
      <c r="M6671" s="110"/>
      <c r="N6671" s="109"/>
      <c r="P6671" s="38">
        <f t="shared" si="624"/>
        <v>0</v>
      </c>
      <c r="Q6671" s="105">
        <f t="shared" si="629"/>
        <v>0</v>
      </c>
      <c r="R6671" s="38">
        <f t="shared" si="625"/>
        <v>0</v>
      </c>
      <c r="S6671" s="40" t="str">
        <f t="shared" si="628"/>
        <v/>
      </c>
    </row>
    <row r="6672" spans="1:19">
      <c r="A6672" s="33"/>
      <c r="B6672" s="34"/>
      <c r="C6672" s="33"/>
      <c r="D6672" s="33"/>
      <c r="E6672" s="33"/>
      <c r="F6672" s="42"/>
      <c r="G6672" s="42"/>
      <c r="I6672">
        <f t="shared" si="626"/>
        <v>0</v>
      </c>
      <c r="J6672">
        <f t="shared" si="627"/>
        <v>0</v>
      </c>
      <c r="L6672" s="107"/>
      <c r="M6672" s="110"/>
      <c r="N6672" s="109"/>
      <c r="P6672" s="38">
        <f t="shared" si="624"/>
        <v>0</v>
      </c>
      <c r="Q6672" s="105">
        <f t="shared" si="629"/>
        <v>0</v>
      </c>
      <c r="R6672" s="38">
        <f t="shared" si="625"/>
        <v>0</v>
      </c>
      <c r="S6672" s="40" t="str">
        <f t="shared" si="628"/>
        <v/>
      </c>
    </row>
    <row r="6673" spans="1:19">
      <c r="A6673" s="33"/>
      <c r="B6673" s="34"/>
      <c r="C6673" s="33"/>
      <c r="D6673" s="33"/>
      <c r="E6673" s="33"/>
      <c r="F6673" s="42"/>
      <c r="G6673" s="42"/>
      <c r="I6673">
        <f t="shared" si="626"/>
        <v>0</v>
      </c>
      <c r="J6673">
        <f t="shared" si="627"/>
        <v>0</v>
      </c>
      <c r="L6673" s="107"/>
      <c r="M6673" s="110"/>
      <c r="N6673" s="109"/>
      <c r="P6673" s="38">
        <f t="shared" si="624"/>
        <v>0</v>
      </c>
      <c r="Q6673" s="105">
        <f t="shared" si="629"/>
        <v>0</v>
      </c>
      <c r="R6673" s="38">
        <f t="shared" si="625"/>
        <v>0</v>
      </c>
      <c r="S6673" s="40" t="str">
        <f t="shared" si="628"/>
        <v/>
      </c>
    </row>
    <row r="6674" spans="1:19">
      <c r="A6674" s="33"/>
      <c r="B6674" s="34"/>
      <c r="C6674" s="33"/>
      <c r="D6674" s="33"/>
      <c r="E6674" s="33"/>
      <c r="F6674" s="42"/>
      <c r="G6674" s="42"/>
      <c r="I6674">
        <f t="shared" si="626"/>
        <v>0</v>
      </c>
      <c r="J6674">
        <f t="shared" si="627"/>
        <v>0</v>
      </c>
      <c r="L6674" s="107"/>
      <c r="M6674" s="110"/>
      <c r="N6674" s="109"/>
      <c r="P6674" s="38">
        <f t="shared" si="624"/>
        <v>0</v>
      </c>
      <c r="Q6674" s="105">
        <f t="shared" si="629"/>
        <v>0</v>
      </c>
      <c r="R6674" s="38">
        <f t="shared" si="625"/>
        <v>0</v>
      </c>
      <c r="S6674" s="40" t="str">
        <f t="shared" si="628"/>
        <v/>
      </c>
    </row>
    <row r="6675" spans="1:19">
      <c r="A6675" s="33"/>
      <c r="B6675" s="34"/>
      <c r="C6675" s="33"/>
      <c r="D6675" s="33"/>
      <c r="E6675" s="33"/>
      <c r="F6675" s="42"/>
      <c r="G6675" s="42"/>
      <c r="I6675">
        <f t="shared" si="626"/>
        <v>0</v>
      </c>
      <c r="J6675">
        <f t="shared" si="627"/>
        <v>0</v>
      </c>
      <c r="L6675" s="107"/>
      <c r="M6675" s="110"/>
      <c r="N6675" s="109"/>
      <c r="P6675" s="38">
        <f t="shared" si="624"/>
        <v>0</v>
      </c>
      <c r="Q6675" s="105">
        <f t="shared" si="629"/>
        <v>0</v>
      </c>
      <c r="R6675" s="38">
        <f t="shared" si="625"/>
        <v>0</v>
      </c>
      <c r="S6675" s="40" t="str">
        <f t="shared" si="628"/>
        <v/>
      </c>
    </row>
    <row r="6676" spans="1:19">
      <c r="A6676" s="33"/>
      <c r="B6676" s="34"/>
      <c r="C6676" s="33"/>
      <c r="D6676" s="33"/>
      <c r="E6676" s="33"/>
      <c r="F6676" s="42"/>
      <c r="G6676" s="42"/>
      <c r="I6676">
        <f t="shared" si="626"/>
        <v>0</v>
      </c>
      <c r="J6676">
        <f t="shared" si="627"/>
        <v>0</v>
      </c>
      <c r="L6676" s="107"/>
      <c r="M6676" s="110"/>
      <c r="N6676" s="109"/>
      <c r="P6676" s="38">
        <f t="shared" si="624"/>
        <v>0</v>
      </c>
      <c r="Q6676" s="105">
        <f t="shared" si="629"/>
        <v>0</v>
      </c>
      <c r="R6676" s="38">
        <f t="shared" si="625"/>
        <v>0</v>
      </c>
      <c r="S6676" s="40" t="str">
        <f t="shared" si="628"/>
        <v/>
      </c>
    </row>
    <row r="6677" spans="1:19">
      <c r="A6677" s="33"/>
      <c r="B6677" s="34"/>
      <c r="C6677" s="33"/>
      <c r="D6677" s="33"/>
      <c r="E6677" s="33"/>
      <c r="F6677" s="42"/>
      <c r="G6677" s="42"/>
      <c r="I6677">
        <f t="shared" si="626"/>
        <v>0</v>
      </c>
      <c r="J6677">
        <f t="shared" si="627"/>
        <v>0</v>
      </c>
      <c r="L6677" s="107"/>
      <c r="M6677" s="110"/>
      <c r="N6677" s="109"/>
      <c r="P6677" s="38">
        <f t="shared" si="624"/>
        <v>0</v>
      </c>
      <c r="Q6677" s="105">
        <f t="shared" si="629"/>
        <v>0</v>
      </c>
      <c r="R6677" s="38">
        <f t="shared" si="625"/>
        <v>0</v>
      </c>
      <c r="S6677" s="40" t="str">
        <f t="shared" si="628"/>
        <v/>
      </c>
    </row>
    <row r="6678" spans="1:19">
      <c r="A6678" s="33"/>
      <c r="B6678" s="34"/>
      <c r="C6678" s="33"/>
      <c r="D6678" s="33"/>
      <c r="E6678" s="33"/>
      <c r="F6678" s="42"/>
      <c r="G6678" s="42"/>
      <c r="I6678">
        <f t="shared" si="626"/>
        <v>0</v>
      </c>
      <c r="J6678">
        <f t="shared" si="627"/>
        <v>0</v>
      </c>
      <c r="L6678" s="107"/>
      <c r="M6678" s="110"/>
      <c r="N6678" s="109"/>
      <c r="P6678" s="38">
        <f t="shared" si="624"/>
        <v>0</v>
      </c>
      <c r="Q6678" s="105">
        <f t="shared" si="629"/>
        <v>0</v>
      </c>
      <c r="R6678" s="38">
        <f t="shared" si="625"/>
        <v>0</v>
      </c>
      <c r="S6678" s="40" t="str">
        <f t="shared" si="628"/>
        <v/>
      </c>
    </row>
    <row r="6679" spans="1:19">
      <c r="A6679" s="33"/>
      <c r="B6679" s="34"/>
      <c r="C6679" s="33"/>
      <c r="D6679" s="33"/>
      <c r="E6679" s="33"/>
      <c r="F6679" s="42"/>
      <c r="G6679" s="42"/>
      <c r="I6679">
        <f t="shared" si="626"/>
        <v>0</v>
      </c>
      <c r="J6679">
        <f t="shared" si="627"/>
        <v>0</v>
      </c>
      <c r="L6679" s="107"/>
      <c r="M6679" s="110"/>
      <c r="N6679" s="109"/>
      <c r="P6679" s="38">
        <f t="shared" si="624"/>
        <v>0</v>
      </c>
      <c r="Q6679" s="105">
        <f t="shared" si="629"/>
        <v>0</v>
      </c>
      <c r="R6679" s="38">
        <f t="shared" si="625"/>
        <v>0</v>
      </c>
      <c r="S6679" s="40" t="str">
        <f t="shared" si="628"/>
        <v/>
      </c>
    </row>
    <row r="6680" spans="1:19">
      <c r="A6680" s="33"/>
      <c r="B6680" s="34"/>
      <c r="C6680" s="33"/>
      <c r="D6680" s="33"/>
      <c r="E6680" s="33"/>
      <c r="F6680" s="42"/>
      <c r="G6680" s="42"/>
      <c r="I6680">
        <f t="shared" si="626"/>
        <v>0</v>
      </c>
      <c r="J6680">
        <f t="shared" si="627"/>
        <v>0</v>
      </c>
      <c r="L6680" s="107"/>
      <c r="M6680" s="110"/>
      <c r="N6680" s="109"/>
      <c r="P6680" s="38">
        <f t="shared" si="624"/>
        <v>0</v>
      </c>
      <c r="Q6680" s="105">
        <f t="shared" si="629"/>
        <v>0</v>
      </c>
      <c r="R6680" s="38">
        <f t="shared" si="625"/>
        <v>0</v>
      </c>
      <c r="S6680" s="40" t="str">
        <f t="shared" si="628"/>
        <v/>
      </c>
    </row>
    <row r="6681" spans="1:19">
      <c r="A6681" s="33"/>
      <c r="B6681" s="34"/>
      <c r="C6681" s="33"/>
      <c r="D6681" s="33"/>
      <c r="E6681" s="33"/>
      <c r="F6681" s="42"/>
      <c r="G6681" s="42"/>
      <c r="I6681">
        <f t="shared" si="626"/>
        <v>0</v>
      </c>
      <c r="J6681">
        <f t="shared" si="627"/>
        <v>0</v>
      </c>
      <c r="L6681" s="107"/>
      <c r="M6681" s="110"/>
      <c r="N6681" s="109"/>
      <c r="P6681" s="38">
        <f t="shared" si="624"/>
        <v>0</v>
      </c>
      <c r="Q6681" s="105">
        <f t="shared" si="629"/>
        <v>0</v>
      </c>
      <c r="R6681" s="38">
        <f t="shared" si="625"/>
        <v>0</v>
      </c>
      <c r="S6681" s="40" t="str">
        <f t="shared" si="628"/>
        <v/>
      </c>
    </row>
    <row r="6682" spans="1:19">
      <c r="A6682" s="33"/>
      <c r="B6682" s="34"/>
      <c r="C6682" s="33"/>
      <c r="D6682" s="33"/>
      <c r="E6682" s="33"/>
      <c r="F6682" s="42"/>
      <c r="G6682" s="42"/>
      <c r="I6682">
        <f t="shared" si="626"/>
        <v>0</v>
      </c>
      <c r="J6682">
        <f t="shared" si="627"/>
        <v>0</v>
      </c>
      <c r="L6682" s="107"/>
      <c r="M6682" s="110"/>
      <c r="N6682" s="109"/>
      <c r="P6682" s="38">
        <f t="shared" si="624"/>
        <v>0</v>
      </c>
      <c r="Q6682" s="105">
        <f t="shared" si="629"/>
        <v>0</v>
      </c>
      <c r="R6682" s="38">
        <f t="shared" si="625"/>
        <v>0</v>
      </c>
      <c r="S6682" s="40" t="str">
        <f t="shared" si="628"/>
        <v/>
      </c>
    </row>
    <row r="6683" spans="1:19">
      <c r="A6683" s="33"/>
      <c r="B6683" s="34"/>
      <c r="C6683" s="33"/>
      <c r="D6683" s="33"/>
      <c r="E6683" s="33"/>
      <c r="F6683" s="42"/>
      <c r="G6683" s="42"/>
      <c r="I6683">
        <f t="shared" si="626"/>
        <v>0</v>
      </c>
      <c r="J6683">
        <f t="shared" si="627"/>
        <v>0</v>
      </c>
      <c r="L6683" s="107"/>
      <c r="M6683" s="110"/>
      <c r="N6683" s="109"/>
      <c r="P6683" s="38">
        <f t="shared" si="624"/>
        <v>0</v>
      </c>
      <c r="Q6683" s="105">
        <f t="shared" si="629"/>
        <v>0</v>
      </c>
      <c r="R6683" s="38">
        <f t="shared" si="625"/>
        <v>0</v>
      </c>
      <c r="S6683" s="40" t="str">
        <f t="shared" si="628"/>
        <v/>
      </c>
    </row>
    <row r="6684" spans="1:19">
      <c r="A6684" s="33"/>
      <c r="B6684" s="34"/>
      <c r="C6684" s="33"/>
      <c r="D6684" s="33"/>
      <c r="E6684" s="33"/>
      <c r="F6684" s="42"/>
      <c r="G6684" s="42"/>
      <c r="I6684">
        <f t="shared" si="626"/>
        <v>0</v>
      </c>
      <c r="J6684">
        <f t="shared" si="627"/>
        <v>0</v>
      </c>
      <c r="L6684" s="107"/>
      <c r="M6684" s="110"/>
      <c r="N6684" s="109"/>
      <c r="P6684" s="38">
        <f t="shared" si="624"/>
        <v>0</v>
      </c>
      <c r="Q6684" s="105">
        <f t="shared" si="629"/>
        <v>0</v>
      </c>
      <c r="R6684" s="38">
        <f t="shared" si="625"/>
        <v>0</v>
      </c>
      <c r="S6684" s="40" t="str">
        <f t="shared" si="628"/>
        <v/>
      </c>
    </row>
    <row r="6685" spans="1:19">
      <c r="A6685" s="33"/>
      <c r="B6685" s="34"/>
      <c r="C6685" s="33"/>
      <c r="D6685" s="33"/>
      <c r="E6685" s="33"/>
      <c r="F6685" s="42"/>
      <c r="G6685" s="42"/>
      <c r="I6685">
        <f t="shared" si="626"/>
        <v>0</v>
      </c>
      <c r="J6685">
        <f t="shared" si="627"/>
        <v>0</v>
      </c>
      <c r="L6685" s="107"/>
      <c r="M6685" s="110"/>
      <c r="N6685" s="109"/>
      <c r="P6685" s="38">
        <f t="shared" si="624"/>
        <v>0</v>
      </c>
      <c r="Q6685" s="105">
        <f t="shared" si="629"/>
        <v>0</v>
      </c>
      <c r="R6685" s="38">
        <f t="shared" si="625"/>
        <v>0</v>
      </c>
      <c r="S6685" s="40" t="str">
        <f t="shared" si="628"/>
        <v/>
      </c>
    </row>
    <row r="6686" spans="1:19">
      <c r="A6686" s="33"/>
      <c r="B6686" s="34"/>
      <c r="C6686" s="33"/>
      <c r="D6686" s="33"/>
      <c r="E6686" s="33"/>
      <c r="F6686" s="42"/>
      <c r="G6686" s="42"/>
      <c r="I6686">
        <f t="shared" si="626"/>
        <v>0</v>
      </c>
      <c r="J6686">
        <f t="shared" si="627"/>
        <v>0</v>
      </c>
      <c r="L6686" s="107"/>
      <c r="M6686" s="110"/>
      <c r="N6686" s="109"/>
      <c r="P6686" s="38">
        <f t="shared" si="624"/>
        <v>0</v>
      </c>
      <c r="Q6686" s="105">
        <f t="shared" si="629"/>
        <v>0</v>
      </c>
      <c r="R6686" s="38">
        <f t="shared" si="625"/>
        <v>0</v>
      </c>
      <c r="S6686" s="40" t="str">
        <f t="shared" si="628"/>
        <v/>
      </c>
    </row>
    <row r="6687" spans="1:19">
      <c r="A6687" s="33"/>
      <c r="B6687" s="34"/>
      <c r="C6687" s="33"/>
      <c r="D6687" s="33"/>
      <c r="E6687" s="33"/>
      <c r="F6687" s="42"/>
      <c r="G6687" s="42"/>
      <c r="I6687">
        <f t="shared" si="626"/>
        <v>0</v>
      </c>
      <c r="J6687">
        <f t="shared" si="627"/>
        <v>0</v>
      </c>
      <c r="L6687" s="107"/>
      <c r="M6687" s="110"/>
      <c r="N6687" s="109"/>
      <c r="P6687" s="38">
        <f t="shared" si="624"/>
        <v>0</v>
      </c>
      <c r="Q6687" s="105">
        <f t="shared" si="629"/>
        <v>0</v>
      </c>
      <c r="R6687" s="38">
        <f t="shared" si="625"/>
        <v>0</v>
      </c>
      <c r="S6687" s="40" t="str">
        <f t="shared" si="628"/>
        <v/>
      </c>
    </row>
    <row r="6688" spans="1:19">
      <c r="A6688" s="33"/>
      <c r="B6688" s="34"/>
      <c r="C6688" s="33"/>
      <c r="D6688" s="33"/>
      <c r="E6688" s="33"/>
      <c r="F6688" s="42"/>
      <c r="G6688" s="42"/>
      <c r="I6688">
        <f t="shared" si="626"/>
        <v>0</v>
      </c>
      <c r="J6688">
        <f t="shared" si="627"/>
        <v>0</v>
      </c>
      <c r="L6688" s="107"/>
      <c r="M6688" s="110"/>
      <c r="N6688" s="109"/>
      <c r="P6688" s="38">
        <f t="shared" si="624"/>
        <v>0</v>
      </c>
      <c r="Q6688" s="105">
        <f t="shared" si="629"/>
        <v>0</v>
      </c>
      <c r="R6688" s="38">
        <f t="shared" si="625"/>
        <v>0</v>
      </c>
      <c r="S6688" s="40" t="str">
        <f t="shared" si="628"/>
        <v/>
      </c>
    </row>
    <row r="6689" spans="1:19">
      <c r="A6689" s="33"/>
      <c r="B6689" s="34"/>
      <c r="C6689" s="33"/>
      <c r="D6689" s="33"/>
      <c r="E6689" s="33"/>
      <c r="F6689" s="42"/>
      <c r="G6689" s="42"/>
      <c r="I6689">
        <f t="shared" si="626"/>
        <v>0</v>
      </c>
      <c r="J6689">
        <f t="shared" si="627"/>
        <v>0</v>
      </c>
      <c r="L6689" s="107"/>
      <c r="M6689" s="110"/>
      <c r="N6689" s="109"/>
      <c r="P6689" s="38">
        <f t="shared" si="624"/>
        <v>0</v>
      </c>
      <c r="Q6689" s="105">
        <f t="shared" si="629"/>
        <v>0</v>
      </c>
      <c r="R6689" s="38">
        <f t="shared" si="625"/>
        <v>0</v>
      </c>
      <c r="S6689" s="40" t="str">
        <f t="shared" si="628"/>
        <v/>
      </c>
    </row>
    <row r="6690" spans="1:19">
      <c r="A6690" s="33"/>
      <c r="B6690" s="34"/>
      <c r="C6690" s="33"/>
      <c r="D6690" s="33"/>
      <c r="E6690" s="33"/>
      <c r="F6690" s="42"/>
      <c r="G6690" s="42"/>
      <c r="I6690">
        <f t="shared" si="626"/>
        <v>0</v>
      </c>
      <c r="J6690">
        <f t="shared" si="627"/>
        <v>0</v>
      </c>
      <c r="L6690" s="107"/>
      <c r="M6690" s="110"/>
      <c r="N6690" s="109"/>
      <c r="P6690" s="38">
        <f t="shared" si="624"/>
        <v>0</v>
      </c>
      <c r="Q6690" s="105">
        <f t="shared" si="629"/>
        <v>0</v>
      </c>
      <c r="R6690" s="38">
        <f t="shared" si="625"/>
        <v>0</v>
      </c>
      <c r="S6690" s="40" t="str">
        <f t="shared" si="628"/>
        <v/>
      </c>
    </row>
    <row r="6691" spans="1:19">
      <c r="A6691" s="33"/>
      <c r="B6691" s="34"/>
      <c r="C6691" s="33"/>
      <c r="D6691" s="33"/>
      <c r="E6691" s="33"/>
      <c r="F6691" s="42"/>
      <c r="G6691" s="42"/>
      <c r="I6691">
        <f t="shared" si="626"/>
        <v>0</v>
      </c>
      <c r="J6691">
        <f t="shared" si="627"/>
        <v>0</v>
      </c>
      <c r="L6691" s="107"/>
      <c r="M6691" s="110"/>
      <c r="N6691" s="109"/>
      <c r="P6691" s="38">
        <f t="shared" si="624"/>
        <v>0</v>
      </c>
      <c r="Q6691" s="105">
        <f t="shared" si="629"/>
        <v>0</v>
      </c>
      <c r="R6691" s="38">
        <f t="shared" si="625"/>
        <v>0</v>
      </c>
      <c r="S6691" s="40" t="str">
        <f t="shared" si="628"/>
        <v/>
      </c>
    </row>
    <row r="6692" spans="1:19">
      <c r="A6692" s="33"/>
      <c r="B6692" s="34"/>
      <c r="C6692" s="33"/>
      <c r="D6692" s="33"/>
      <c r="E6692" s="33"/>
      <c r="F6692" s="42"/>
      <c r="G6692" s="42"/>
      <c r="I6692">
        <f t="shared" si="626"/>
        <v>0</v>
      </c>
      <c r="J6692">
        <f t="shared" si="627"/>
        <v>0</v>
      </c>
      <c r="L6692" s="107"/>
      <c r="M6692" s="110"/>
      <c r="N6692" s="109"/>
      <c r="P6692" s="38">
        <f t="shared" si="624"/>
        <v>0</v>
      </c>
      <c r="Q6692" s="105">
        <f t="shared" si="629"/>
        <v>0</v>
      </c>
      <c r="R6692" s="38">
        <f t="shared" si="625"/>
        <v>0</v>
      </c>
      <c r="S6692" s="40" t="str">
        <f t="shared" si="628"/>
        <v/>
      </c>
    </row>
    <row r="6693" spans="1:19">
      <c r="A6693" s="33"/>
      <c r="B6693" s="34"/>
      <c r="C6693" s="33"/>
      <c r="D6693" s="33"/>
      <c r="E6693" s="33"/>
      <c r="F6693" s="42"/>
      <c r="G6693" s="42"/>
      <c r="I6693">
        <f t="shared" si="626"/>
        <v>0</v>
      </c>
      <c r="J6693">
        <f t="shared" si="627"/>
        <v>0</v>
      </c>
      <c r="L6693" s="107"/>
      <c r="M6693" s="110"/>
      <c r="N6693" s="109"/>
      <c r="P6693" s="38">
        <f t="shared" si="624"/>
        <v>0</v>
      </c>
      <c r="Q6693" s="105">
        <f t="shared" si="629"/>
        <v>0</v>
      </c>
      <c r="R6693" s="38">
        <f t="shared" si="625"/>
        <v>0</v>
      </c>
      <c r="S6693" s="40" t="str">
        <f t="shared" si="628"/>
        <v/>
      </c>
    </row>
    <row r="6694" spans="1:19">
      <c r="A6694" s="33"/>
      <c r="B6694" s="34"/>
      <c r="C6694" s="33"/>
      <c r="D6694" s="33"/>
      <c r="E6694" s="33"/>
      <c r="F6694" s="42"/>
      <c r="G6694" s="42"/>
      <c r="I6694">
        <f t="shared" si="626"/>
        <v>0</v>
      </c>
      <c r="J6694">
        <f t="shared" si="627"/>
        <v>0</v>
      </c>
      <c r="L6694" s="107"/>
      <c r="M6694" s="110"/>
      <c r="N6694" s="109"/>
      <c r="P6694" s="38">
        <f t="shared" si="624"/>
        <v>0</v>
      </c>
      <c r="Q6694" s="105">
        <f t="shared" si="629"/>
        <v>0</v>
      </c>
      <c r="R6694" s="38">
        <f t="shared" si="625"/>
        <v>0</v>
      </c>
      <c r="S6694" s="40" t="str">
        <f t="shared" si="628"/>
        <v/>
      </c>
    </row>
    <row r="6695" spans="1:19">
      <c r="A6695" s="33"/>
      <c r="B6695" s="34"/>
      <c r="C6695" s="33"/>
      <c r="D6695" s="33"/>
      <c r="E6695" s="33"/>
      <c r="F6695" s="42"/>
      <c r="G6695" s="42"/>
      <c r="I6695">
        <f t="shared" si="626"/>
        <v>0</v>
      </c>
      <c r="J6695">
        <f t="shared" si="627"/>
        <v>0</v>
      </c>
      <c r="L6695" s="107"/>
      <c r="M6695" s="110"/>
      <c r="N6695" s="109"/>
      <c r="P6695" s="38">
        <f t="shared" si="624"/>
        <v>0</v>
      </c>
      <c r="Q6695" s="105">
        <f t="shared" si="629"/>
        <v>0</v>
      </c>
      <c r="R6695" s="38">
        <f t="shared" si="625"/>
        <v>0</v>
      </c>
      <c r="S6695" s="40" t="str">
        <f t="shared" si="628"/>
        <v/>
      </c>
    </row>
    <row r="6696" spans="1:19">
      <c r="A6696" s="33"/>
      <c r="B6696" s="34"/>
      <c r="C6696" s="33"/>
      <c r="D6696" s="33"/>
      <c r="E6696" s="33"/>
      <c r="F6696" s="42"/>
      <c r="G6696" s="42"/>
      <c r="I6696">
        <f t="shared" si="626"/>
        <v>0</v>
      </c>
      <c r="J6696">
        <f t="shared" si="627"/>
        <v>0</v>
      </c>
      <c r="L6696" s="107"/>
      <c r="M6696" s="110"/>
      <c r="N6696" s="109"/>
      <c r="P6696" s="38">
        <f t="shared" si="624"/>
        <v>0</v>
      </c>
      <c r="Q6696" s="105">
        <f t="shared" si="629"/>
        <v>0</v>
      </c>
      <c r="R6696" s="38">
        <f t="shared" si="625"/>
        <v>0</v>
      </c>
      <c r="S6696" s="40" t="str">
        <f t="shared" si="628"/>
        <v/>
      </c>
    </row>
    <row r="6697" spans="1:19">
      <c r="A6697" s="33"/>
      <c r="B6697" s="34"/>
      <c r="C6697" s="33"/>
      <c r="D6697" s="33"/>
      <c r="E6697" s="33"/>
      <c r="F6697" s="42"/>
      <c r="G6697" s="42"/>
      <c r="I6697">
        <f t="shared" si="626"/>
        <v>0</v>
      </c>
      <c r="J6697">
        <f t="shared" si="627"/>
        <v>0</v>
      </c>
      <c r="L6697" s="107"/>
      <c r="M6697" s="110"/>
      <c r="N6697" s="109"/>
      <c r="P6697" s="38">
        <f t="shared" si="624"/>
        <v>0</v>
      </c>
      <c r="Q6697" s="105">
        <f t="shared" si="629"/>
        <v>0</v>
      </c>
      <c r="R6697" s="38">
        <f t="shared" si="625"/>
        <v>0</v>
      </c>
      <c r="S6697" s="40" t="str">
        <f t="shared" si="628"/>
        <v/>
      </c>
    </row>
    <row r="6698" spans="1:19">
      <c r="A6698" s="33"/>
      <c r="B6698" s="34"/>
      <c r="C6698" s="33"/>
      <c r="D6698" s="33"/>
      <c r="E6698" s="33"/>
      <c r="F6698" s="42"/>
      <c r="G6698" s="42"/>
      <c r="I6698">
        <f t="shared" si="626"/>
        <v>0</v>
      </c>
      <c r="J6698">
        <f t="shared" si="627"/>
        <v>0</v>
      </c>
      <c r="L6698" s="107"/>
      <c r="M6698" s="110"/>
      <c r="N6698" s="109"/>
      <c r="P6698" s="38">
        <f t="shared" si="624"/>
        <v>0</v>
      </c>
      <c r="Q6698" s="105">
        <f t="shared" si="629"/>
        <v>0</v>
      </c>
      <c r="R6698" s="38">
        <f t="shared" si="625"/>
        <v>0</v>
      </c>
      <c r="S6698" s="40" t="str">
        <f t="shared" si="628"/>
        <v/>
      </c>
    </row>
    <row r="6699" spans="1:19">
      <c r="A6699" s="33"/>
      <c r="B6699" s="34"/>
      <c r="C6699" s="33"/>
      <c r="D6699" s="33"/>
      <c r="E6699" s="33"/>
      <c r="F6699" s="42"/>
      <c r="G6699" s="42"/>
      <c r="I6699">
        <f t="shared" si="626"/>
        <v>0</v>
      </c>
      <c r="J6699">
        <f t="shared" si="627"/>
        <v>0</v>
      </c>
      <c r="L6699" s="107"/>
      <c r="M6699" s="110"/>
      <c r="N6699" s="109"/>
      <c r="P6699" s="38">
        <f t="shared" si="624"/>
        <v>0</v>
      </c>
      <c r="Q6699" s="105">
        <f t="shared" si="629"/>
        <v>0</v>
      </c>
      <c r="R6699" s="38">
        <f t="shared" si="625"/>
        <v>0</v>
      </c>
      <c r="S6699" s="40" t="str">
        <f t="shared" si="628"/>
        <v/>
      </c>
    </row>
    <row r="6700" spans="1:19">
      <c r="A6700" s="33"/>
      <c r="B6700" s="34"/>
      <c r="C6700" s="33"/>
      <c r="D6700" s="33"/>
      <c r="E6700" s="33"/>
      <c r="F6700" s="42"/>
      <c r="G6700" s="42"/>
      <c r="I6700">
        <f t="shared" si="626"/>
        <v>0</v>
      </c>
      <c r="J6700">
        <f t="shared" si="627"/>
        <v>0</v>
      </c>
      <c r="L6700" s="107"/>
      <c r="M6700" s="110"/>
      <c r="N6700" s="109"/>
      <c r="P6700" s="38">
        <f t="shared" si="624"/>
        <v>0</v>
      </c>
      <c r="Q6700" s="105">
        <f t="shared" si="629"/>
        <v>0</v>
      </c>
      <c r="R6700" s="38">
        <f t="shared" si="625"/>
        <v>0</v>
      </c>
      <c r="S6700" s="40" t="str">
        <f t="shared" si="628"/>
        <v/>
      </c>
    </row>
    <row r="6701" spans="1:19">
      <c r="A6701" s="33"/>
      <c r="B6701" s="34"/>
      <c r="C6701" s="33"/>
      <c r="D6701" s="33"/>
      <c r="E6701" s="33"/>
      <c r="F6701" s="42"/>
      <c r="G6701" s="42"/>
      <c r="I6701">
        <f t="shared" si="626"/>
        <v>0</v>
      </c>
      <c r="J6701">
        <f t="shared" si="627"/>
        <v>0</v>
      </c>
      <c r="L6701" s="107"/>
      <c r="M6701" s="110"/>
      <c r="N6701" s="109"/>
      <c r="P6701" s="38">
        <f t="shared" si="624"/>
        <v>0</v>
      </c>
      <c r="Q6701" s="105">
        <f t="shared" si="629"/>
        <v>0</v>
      </c>
      <c r="R6701" s="38">
        <f t="shared" si="625"/>
        <v>0</v>
      </c>
      <c r="S6701" s="40" t="str">
        <f t="shared" si="628"/>
        <v/>
      </c>
    </row>
    <row r="6702" spans="1:19">
      <c r="A6702" s="33"/>
      <c r="B6702" s="34"/>
      <c r="C6702" s="33"/>
      <c r="D6702" s="33"/>
      <c r="E6702" s="33"/>
      <c r="F6702" s="42"/>
      <c r="G6702" s="42"/>
      <c r="I6702">
        <f t="shared" si="626"/>
        <v>0</v>
      </c>
      <c r="J6702">
        <f t="shared" si="627"/>
        <v>0</v>
      </c>
      <c r="L6702" s="107"/>
      <c r="M6702" s="110"/>
      <c r="N6702" s="109"/>
      <c r="P6702" s="38">
        <f t="shared" si="624"/>
        <v>0</v>
      </c>
      <c r="Q6702" s="105">
        <f t="shared" si="629"/>
        <v>0</v>
      </c>
      <c r="R6702" s="38">
        <f t="shared" si="625"/>
        <v>0</v>
      </c>
      <c r="S6702" s="40" t="str">
        <f t="shared" si="628"/>
        <v/>
      </c>
    </row>
    <row r="6703" spans="1:19">
      <c r="A6703" s="33"/>
      <c r="B6703" s="34"/>
      <c r="C6703" s="33"/>
      <c r="D6703" s="33"/>
      <c r="E6703" s="33"/>
      <c r="F6703" s="42"/>
      <c r="G6703" s="42"/>
      <c r="I6703">
        <f t="shared" si="626"/>
        <v>0</v>
      </c>
      <c r="J6703">
        <f t="shared" si="627"/>
        <v>0</v>
      </c>
      <c r="L6703" s="107"/>
      <c r="M6703" s="110"/>
      <c r="N6703" s="109"/>
      <c r="P6703" s="38">
        <f t="shared" si="624"/>
        <v>0</v>
      </c>
      <c r="Q6703" s="105">
        <f t="shared" si="629"/>
        <v>0</v>
      </c>
      <c r="R6703" s="38">
        <f t="shared" si="625"/>
        <v>0</v>
      </c>
      <c r="S6703" s="40" t="str">
        <f t="shared" si="628"/>
        <v/>
      </c>
    </row>
    <row r="6704" spans="1:19">
      <c r="A6704" s="33"/>
      <c r="B6704" s="34"/>
      <c r="C6704" s="33"/>
      <c r="D6704" s="33"/>
      <c r="E6704" s="33"/>
      <c r="F6704" s="42"/>
      <c r="G6704" s="42"/>
      <c r="I6704">
        <f t="shared" si="626"/>
        <v>0</v>
      </c>
      <c r="J6704">
        <f t="shared" si="627"/>
        <v>0</v>
      </c>
      <c r="L6704" s="107"/>
      <c r="M6704" s="110"/>
      <c r="N6704" s="109"/>
      <c r="P6704" s="38">
        <f t="shared" si="624"/>
        <v>0</v>
      </c>
      <c r="Q6704" s="105">
        <f t="shared" si="629"/>
        <v>0</v>
      </c>
      <c r="R6704" s="38">
        <f t="shared" si="625"/>
        <v>0</v>
      </c>
      <c r="S6704" s="40" t="str">
        <f t="shared" si="628"/>
        <v/>
      </c>
    </row>
    <row r="6705" spans="1:19">
      <c r="A6705" s="33"/>
      <c r="B6705" s="34"/>
      <c r="C6705" s="33"/>
      <c r="D6705" s="33"/>
      <c r="E6705" s="33"/>
      <c r="F6705" s="42"/>
      <c r="G6705" s="42"/>
      <c r="I6705">
        <f t="shared" si="626"/>
        <v>0</v>
      </c>
      <c r="J6705">
        <f t="shared" si="627"/>
        <v>0</v>
      </c>
      <c r="L6705" s="107"/>
      <c r="M6705" s="110"/>
      <c r="N6705" s="109"/>
      <c r="P6705" s="38">
        <f t="shared" si="624"/>
        <v>0</v>
      </c>
      <c r="Q6705" s="105">
        <f t="shared" si="629"/>
        <v>0</v>
      </c>
      <c r="R6705" s="38">
        <f t="shared" si="625"/>
        <v>0</v>
      </c>
      <c r="S6705" s="40" t="str">
        <f t="shared" si="628"/>
        <v/>
      </c>
    </row>
    <row r="6706" spans="1:19">
      <c r="A6706" s="33"/>
      <c r="B6706" s="34"/>
      <c r="C6706" s="33"/>
      <c r="D6706" s="33"/>
      <c r="E6706" s="33"/>
      <c r="F6706" s="42"/>
      <c r="G6706" s="42"/>
      <c r="I6706">
        <f t="shared" si="626"/>
        <v>0</v>
      </c>
      <c r="J6706">
        <f t="shared" si="627"/>
        <v>0</v>
      </c>
      <c r="L6706" s="107"/>
      <c r="M6706" s="110"/>
      <c r="N6706" s="109"/>
      <c r="P6706" s="38">
        <f t="shared" si="624"/>
        <v>0</v>
      </c>
      <c r="Q6706" s="105">
        <f t="shared" si="629"/>
        <v>0</v>
      </c>
      <c r="R6706" s="38">
        <f t="shared" si="625"/>
        <v>0</v>
      </c>
      <c r="S6706" s="40" t="str">
        <f t="shared" si="628"/>
        <v/>
      </c>
    </row>
    <row r="6707" spans="1:19">
      <c r="A6707" s="33"/>
      <c r="B6707" s="34"/>
      <c r="C6707" s="33"/>
      <c r="D6707" s="33"/>
      <c r="E6707" s="33"/>
      <c r="F6707" s="42"/>
      <c r="G6707" s="42"/>
      <c r="I6707">
        <f t="shared" si="626"/>
        <v>0</v>
      </c>
      <c r="J6707">
        <f t="shared" si="627"/>
        <v>0</v>
      </c>
      <c r="L6707" s="107"/>
      <c r="M6707" s="110"/>
      <c r="N6707" s="109"/>
      <c r="P6707" s="38">
        <f t="shared" si="624"/>
        <v>0</v>
      </c>
      <c r="Q6707" s="105">
        <f t="shared" si="629"/>
        <v>0</v>
      </c>
      <c r="R6707" s="38">
        <f t="shared" si="625"/>
        <v>0</v>
      </c>
      <c r="S6707" s="40" t="str">
        <f t="shared" si="628"/>
        <v/>
      </c>
    </row>
    <row r="6708" spans="1:19">
      <c r="A6708" s="33"/>
      <c r="B6708" s="34"/>
      <c r="C6708" s="33"/>
      <c r="D6708" s="33"/>
      <c r="E6708" s="33"/>
      <c r="F6708" s="42"/>
      <c r="G6708" s="42"/>
      <c r="I6708">
        <f t="shared" si="626"/>
        <v>0</v>
      </c>
      <c r="J6708">
        <f t="shared" si="627"/>
        <v>0</v>
      </c>
      <c r="L6708" s="107"/>
      <c r="M6708" s="110"/>
      <c r="N6708" s="109"/>
      <c r="P6708" s="38">
        <f t="shared" si="624"/>
        <v>0</v>
      </c>
      <c r="Q6708" s="105">
        <f t="shared" si="629"/>
        <v>0</v>
      </c>
      <c r="R6708" s="38">
        <f t="shared" si="625"/>
        <v>0</v>
      </c>
      <c r="S6708" s="40" t="str">
        <f t="shared" si="628"/>
        <v/>
      </c>
    </row>
    <row r="6709" spans="1:19">
      <c r="A6709" s="33"/>
      <c r="B6709" s="34"/>
      <c r="C6709" s="33"/>
      <c r="D6709" s="33"/>
      <c r="E6709" s="33"/>
      <c r="F6709" s="42"/>
      <c r="G6709" s="42"/>
      <c r="I6709">
        <f t="shared" si="626"/>
        <v>0</v>
      </c>
      <c r="J6709">
        <f t="shared" si="627"/>
        <v>0</v>
      </c>
      <c r="L6709" s="107"/>
      <c r="M6709" s="110"/>
      <c r="N6709" s="109"/>
      <c r="P6709" s="38">
        <f t="shared" si="624"/>
        <v>0</v>
      </c>
      <c r="Q6709" s="105">
        <f t="shared" si="629"/>
        <v>0</v>
      </c>
      <c r="R6709" s="38">
        <f t="shared" si="625"/>
        <v>0</v>
      </c>
      <c r="S6709" s="40" t="str">
        <f t="shared" si="628"/>
        <v/>
      </c>
    </row>
    <row r="6710" spans="1:19">
      <c r="A6710" s="33"/>
      <c r="B6710" s="34"/>
      <c r="C6710" s="33"/>
      <c r="D6710" s="33"/>
      <c r="E6710" s="33"/>
      <c r="F6710" s="42"/>
      <c r="G6710" s="42"/>
      <c r="I6710">
        <f t="shared" si="626"/>
        <v>0</v>
      </c>
      <c r="J6710">
        <f t="shared" si="627"/>
        <v>0</v>
      </c>
      <c r="L6710" s="107"/>
      <c r="M6710" s="110"/>
      <c r="N6710" s="109"/>
      <c r="P6710" s="38">
        <f t="shared" si="624"/>
        <v>0</v>
      </c>
      <c r="Q6710" s="105">
        <f t="shared" si="629"/>
        <v>0</v>
      </c>
      <c r="R6710" s="38">
        <f t="shared" si="625"/>
        <v>0</v>
      </c>
      <c r="S6710" s="40" t="str">
        <f t="shared" si="628"/>
        <v/>
      </c>
    </row>
    <row r="6711" spans="1:19">
      <c r="A6711" s="33"/>
      <c r="B6711" s="34"/>
      <c r="C6711" s="33"/>
      <c r="D6711" s="33"/>
      <c r="E6711" s="33"/>
      <c r="F6711" s="42"/>
      <c r="G6711" s="42"/>
      <c r="I6711">
        <f t="shared" si="626"/>
        <v>0</v>
      </c>
      <c r="J6711">
        <f t="shared" si="627"/>
        <v>0</v>
      </c>
      <c r="L6711" s="107"/>
      <c r="M6711" s="110"/>
      <c r="N6711" s="109"/>
      <c r="P6711" s="38">
        <f t="shared" ref="P6711:P6774" si="630">I6711*L6711/1000</f>
        <v>0</v>
      </c>
      <c r="Q6711" s="105">
        <f t="shared" si="629"/>
        <v>0</v>
      </c>
      <c r="R6711" s="38">
        <f t="shared" ref="R6711:R6774" si="631">J6711*N6711/1000</f>
        <v>0</v>
      </c>
      <c r="S6711" s="40" t="str">
        <f t="shared" si="628"/>
        <v/>
      </c>
    </row>
    <row r="6712" spans="1:19">
      <c r="A6712" s="33"/>
      <c r="B6712" s="34"/>
      <c r="C6712" s="33"/>
      <c r="D6712" s="33"/>
      <c r="E6712" s="33"/>
      <c r="F6712" s="42"/>
      <c r="G6712" s="42"/>
      <c r="I6712">
        <f t="shared" ref="I6712:I6775" si="632">IF(OR(E6712="R",E6712="E"),D6712,IF(D6712&gt;=E6712,D6712-E6712,0))</f>
        <v>0</v>
      </c>
      <c r="J6712">
        <f t="shared" ref="J6712:J6775" si="633">IF(OR(E6712="R",E6712="E"),0,IF(E6712&gt;D6712,E6712-D6712,0))</f>
        <v>0</v>
      </c>
      <c r="L6712" s="107"/>
      <c r="M6712" s="110"/>
      <c r="N6712" s="109"/>
      <c r="P6712" s="38">
        <f t="shared" si="630"/>
        <v>0</v>
      </c>
      <c r="Q6712" s="105">
        <f t="shared" si="629"/>
        <v>0</v>
      </c>
      <c r="R6712" s="38">
        <f t="shared" si="631"/>
        <v>0</v>
      </c>
      <c r="S6712" s="40" t="str">
        <f t="shared" si="628"/>
        <v/>
      </c>
    </row>
    <row r="6713" spans="1:19">
      <c r="A6713" s="33"/>
      <c r="B6713" s="34"/>
      <c r="C6713" s="33"/>
      <c r="D6713" s="33"/>
      <c r="E6713" s="33"/>
      <c r="F6713" s="42"/>
      <c r="G6713" s="42"/>
      <c r="I6713">
        <f t="shared" si="632"/>
        <v>0</v>
      </c>
      <c r="J6713">
        <f t="shared" si="633"/>
        <v>0</v>
      </c>
      <c r="L6713" s="107"/>
      <c r="M6713" s="110"/>
      <c r="N6713" s="109"/>
      <c r="P6713" s="38">
        <f t="shared" si="630"/>
        <v>0</v>
      </c>
      <c r="Q6713" s="105">
        <f t="shared" si="629"/>
        <v>0</v>
      </c>
      <c r="R6713" s="38">
        <f t="shared" si="631"/>
        <v>0</v>
      </c>
      <c r="S6713" s="40" t="str">
        <f t="shared" si="628"/>
        <v/>
      </c>
    </row>
    <row r="6714" spans="1:19">
      <c r="A6714" s="33"/>
      <c r="B6714" s="34"/>
      <c r="C6714" s="33"/>
      <c r="D6714" s="33"/>
      <c r="E6714" s="33"/>
      <c r="F6714" s="42"/>
      <c r="G6714" s="42"/>
      <c r="I6714">
        <f t="shared" si="632"/>
        <v>0</v>
      </c>
      <c r="J6714">
        <f t="shared" si="633"/>
        <v>0</v>
      </c>
      <c r="L6714" s="107"/>
      <c r="M6714" s="110"/>
      <c r="N6714" s="109"/>
      <c r="P6714" s="38">
        <f t="shared" si="630"/>
        <v>0</v>
      </c>
      <c r="Q6714" s="105">
        <f t="shared" si="629"/>
        <v>0</v>
      </c>
      <c r="R6714" s="38">
        <f t="shared" si="631"/>
        <v>0</v>
      </c>
      <c r="S6714" s="40" t="str">
        <f t="shared" si="628"/>
        <v/>
      </c>
    </row>
    <row r="6715" spans="1:19">
      <c r="A6715" s="33"/>
      <c r="B6715" s="34"/>
      <c r="C6715" s="33"/>
      <c r="D6715" s="33"/>
      <c r="E6715" s="33"/>
      <c r="F6715" s="42"/>
      <c r="G6715" s="42"/>
      <c r="I6715">
        <f t="shared" si="632"/>
        <v>0</v>
      </c>
      <c r="J6715">
        <f t="shared" si="633"/>
        <v>0</v>
      </c>
      <c r="L6715" s="107"/>
      <c r="M6715" s="110"/>
      <c r="N6715" s="109"/>
      <c r="P6715" s="38">
        <f t="shared" si="630"/>
        <v>0</v>
      </c>
      <c r="Q6715" s="105">
        <f t="shared" si="629"/>
        <v>0</v>
      </c>
      <c r="R6715" s="38">
        <f t="shared" si="631"/>
        <v>0</v>
      </c>
      <c r="S6715" s="40" t="str">
        <f t="shared" si="628"/>
        <v/>
      </c>
    </row>
    <row r="6716" spans="1:19">
      <c r="A6716" s="33"/>
      <c r="B6716" s="34"/>
      <c r="C6716" s="33"/>
      <c r="D6716" s="33"/>
      <c r="E6716" s="33"/>
      <c r="F6716" s="42"/>
      <c r="G6716" s="42"/>
      <c r="I6716">
        <f t="shared" si="632"/>
        <v>0</v>
      </c>
      <c r="J6716">
        <f t="shared" si="633"/>
        <v>0</v>
      </c>
      <c r="L6716" s="107"/>
      <c r="M6716" s="110"/>
      <c r="N6716" s="109"/>
      <c r="P6716" s="38">
        <f t="shared" si="630"/>
        <v>0</v>
      </c>
      <c r="Q6716" s="105">
        <f t="shared" si="629"/>
        <v>0</v>
      </c>
      <c r="R6716" s="38">
        <f t="shared" si="631"/>
        <v>0</v>
      </c>
      <c r="S6716" s="40" t="str">
        <f t="shared" si="628"/>
        <v/>
      </c>
    </row>
    <row r="6717" spans="1:19">
      <c r="A6717" s="33"/>
      <c r="B6717" s="34"/>
      <c r="C6717" s="33"/>
      <c r="D6717" s="33"/>
      <c r="E6717" s="33"/>
      <c r="F6717" s="42"/>
      <c r="G6717" s="42"/>
      <c r="I6717">
        <f t="shared" si="632"/>
        <v>0</v>
      </c>
      <c r="J6717">
        <f t="shared" si="633"/>
        <v>0</v>
      </c>
      <c r="L6717" s="107"/>
      <c r="M6717" s="110"/>
      <c r="N6717" s="109"/>
      <c r="P6717" s="38">
        <f t="shared" si="630"/>
        <v>0</v>
      </c>
      <c r="Q6717" s="105">
        <f t="shared" si="629"/>
        <v>0</v>
      </c>
      <c r="R6717" s="38">
        <f t="shared" si="631"/>
        <v>0</v>
      </c>
      <c r="S6717" s="40" t="str">
        <f t="shared" si="628"/>
        <v/>
      </c>
    </row>
    <row r="6718" spans="1:19">
      <c r="A6718" s="33"/>
      <c r="B6718" s="34"/>
      <c r="C6718" s="33"/>
      <c r="D6718" s="33"/>
      <c r="E6718" s="33"/>
      <c r="F6718" s="42"/>
      <c r="G6718" s="42"/>
      <c r="I6718">
        <f t="shared" si="632"/>
        <v>0</v>
      </c>
      <c r="J6718">
        <f t="shared" si="633"/>
        <v>0</v>
      </c>
      <c r="L6718" s="107"/>
      <c r="M6718" s="110"/>
      <c r="N6718" s="109"/>
      <c r="P6718" s="38">
        <f t="shared" si="630"/>
        <v>0</v>
      </c>
      <c r="Q6718" s="105">
        <f t="shared" si="629"/>
        <v>0</v>
      </c>
      <c r="R6718" s="38">
        <f t="shared" si="631"/>
        <v>0</v>
      </c>
      <c r="S6718" s="40" t="str">
        <f t="shared" si="628"/>
        <v/>
      </c>
    </row>
    <row r="6719" spans="1:19">
      <c r="A6719" s="33"/>
      <c r="B6719" s="34"/>
      <c r="C6719" s="33"/>
      <c r="D6719" s="33"/>
      <c r="E6719" s="33"/>
      <c r="F6719" s="42"/>
      <c r="G6719" s="42"/>
      <c r="I6719">
        <f t="shared" si="632"/>
        <v>0</v>
      </c>
      <c r="J6719">
        <f t="shared" si="633"/>
        <v>0</v>
      </c>
      <c r="L6719" s="107"/>
      <c r="M6719" s="110"/>
      <c r="N6719" s="109"/>
      <c r="P6719" s="38">
        <f t="shared" si="630"/>
        <v>0</v>
      </c>
      <c r="Q6719" s="105">
        <f t="shared" si="629"/>
        <v>0</v>
      </c>
      <c r="R6719" s="38">
        <f t="shared" si="631"/>
        <v>0</v>
      </c>
      <c r="S6719" s="40" t="str">
        <f t="shared" si="628"/>
        <v/>
      </c>
    </row>
    <row r="6720" spans="1:19">
      <c r="A6720" s="33"/>
      <c r="B6720" s="34"/>
      <c r="C6720" s="33"/>
      <c r="D6720" s="33"/>
      <c r="E6720" s="33"/>
      <c r="F6720" s="42"/>
      <c r="G6720" s="42"/>
      <c r="I6720">
        <f t="shared" si="632"/>
        <v>0</v>
      </c>
      <c r="J6720">
        <f t="shared" si="633"/>
        <v>0</v>
      </c>
      <c r="L6720" s="107"/>
      <c r="M6720" s="110"/>
      <c r="N6720" s="109"/>
      <c r="P6720" s="38">
        <f t="shared" si="630"/>
        <v>0</v>
      </c>
      <c r="Q6720" s="105">
        <f t="shared" si="629"/>
        <v>0</v>
      </c>
      <c r="R6720" s="38">
        <f t="shared" si="631"/>
        <v>0</v>
      </c>
      <c r="S6720" s="40" t="str">
        <f t="shared" si="628"/>
        <v/>
      </c>
    </row>
    <row r="6721" spans="1:19">
      <c r="A6721" s="33"/>
      <c r="B6721" s="34"/>
      <c r="C6721" s="33"/>
      <c r="D6721" s="33"/>
      <c r="E6721" s="33"/>
      <c r="F6721" s="42"/>
      <c r="G6721" s="42"/>
      <c r="I6721">
        <f t="shared" si="632"/>
        <v>0</v>
      </c>
      <c r="J6721">
        <f t="shared" si="633"/>
        <v>0</v>
      </c>
      <c r="L6721" s="107"/>
      <c r="M6721" s="110"/>
      <c r="N6721" s="109"/>
      <c r="P6721" s="38">
        <f t="shared" si="630"/>
        <v>0</v>
      </c>
      <c r="Q6721" s="105">
        <f t="shared" si="629"/>
        <v>0</v>
      </c>
      <c r="R6721" s="38">
        <f t="shared" si="631"/>
        <v>0</v>
      </c>
      <c r="S6721" s="40" t="str">
        <f t="shared" si="628"/>
        <v/>
      </c>
    </row>
    <row r="6722" spans="1:19">
      <c r="A6722" s="33"/>
      <c r="B6722" s="34"/>
      <c r="C6722" s="33"/>
      <c r="D6722" s="33"/>
      <c r="E6722" s="33"/>
      <c r="F6722" s="42"/>
      <c r="G6722" s="42"/>
      <c r="I6722">
        <f t="shared" si="632"/>
        <v>0</v>
      </c>
      <c r="J6722">
        <f t="shared" si="633"/>
        <v>0</v>
      </c>
      <c r="L6722" s="107"/>
      <c r="M6722" s="110"/>
      <c r="N6722" s="109"/>
      <c r="P6722" s="38">
        <f t="shared" si="630"/>
        <v>0</v>
      </c>
      <c r="Q6722" s="105">
        <f t="shared" si="629"/>
        <v>0</v>
      </c>
      <c r="R6722" s="38">
        <f t="shared" si="631"/>
        <v>0</v>
      </c>
      <c r="S6722" s="40" t="str">
        <f t="shared" si="628"/>
        <v/>
      </c>
    </row>
    <row r="6723" spans="1:19">
      <c r="A6723" s="33"/>
      <c r="B6723" s="34"/>
      <c r="C6723" s="33"/>
      <c r="D6723" s="33"/>
      <c r="E6723" s="33"/>
      <c r="F6723" s="42"/>
      <c r="G6723" s="42"/>
      <c r="I6723">
        <f t="shared" si="632"/>
        <v>0</v>
      </c>
      <c r="J6723">
        <f t="shared" si="633"/>
        <v>0</v>
      </c>
      <c r="L6723" s="107"/>
      <c r="M6723" s="110"/>
      <c r="N6723" s="109"/>
      <c r="P6723" s="38">
        <f t="shared" si="630"/>
        <v>0</v>
      </c>
      <c r="Q6723" s="105">
        <f t="shared" si="629"/>
        <v>0</v>
      </c>
      <c r="R6723" s="38">
        <f t="shared" si="631"/>
        <v>0</v>
      </c>
      <c r="S6723" s="40" t="str">
        <f t="shared" si="628"/>
        <v/>
      </c>
    </row>
    <row r="6724" spans="1:19">
      <c r="A6724" s="33"/>
      <c r="B6724" s="34"/>
      <c r="C6724" s="33"/>
      <c r="D6724" s="33"/>
      <c r="E6724" s="33"/>
      <c r="F6724" s="42"/>
      <c r="G6724" s="42"/>
      <c r="I6724">
        <f t="shared" si="632"/>
        <v>0</v>
      </c>
      <c r="J6724">
        <f t="shared" si="633"/>
        <v>0</v>
      </c>
      <c r="L6724" s="107"/>
      <c r="M6724" s="110"/>
      <c r="N6724" s="109"/>
      <c r="P6724" s="38">
        <f t="shared" si="630"/>
        <v>0</v>
      </c>
      <c r="Q6724" s="105">
        <f t="shared" si="629"/>
        <v>0</v>
      </c>
      <c r="R6724" s="38">
        <f t="shared" si="631"/>
        <v>0</v>
      </c>
      <c r="S6724" s="40" t="str">
        <f t="shared" si="628"/>
        <v/>
      </c>
    </row>
    <row r="6725" spans="1:19">
      <c r="A6725" s="33"/>
      <c r="B6725" s="34"/>
      <c r="C6725" s="33"/>
      <c r="D6725" s="33"/>
      <c r="E6725" s="33"/>
      <c r="F6725" s="42"/>
      <c r="G6725" s="42"/>
      <c r="I6725">
        <f t="shared" si="632"/>
        <v>0</v>
      </c>
      <c r="J6725">
        <f t="shared" si="633"/>
        <v>0</v>
      </c>
      <c r="L6725" s="107"/>
      <c r="M6725" s="110"/>
      <c r="N6725" s="109"/>
      <c r="P6725" s="38">
        <f t="shared" si="630"/>
        <v>0</v>
      </c>
      <c r="Q6725" s="105">
        <f t="shared" si="629"/>
        <v>0</v>
      </c>
      <c r="R6725" s="38">
        <f t="shared" si="631"/>
        <v>0</v>
      </c>
      <c r="S6725" s="40" t="str">
        <f t="shared" si="628"/>
        <v/>
      </c>
    </row>
    <row r="6726" spans="1:19">
      <c r="A6726" s="33"/>
      <c r="B6726" s="34"/>
      <c r="C6726" s="33"/>
      <c r="D6726" s="33"/>
      <c r="E6726" s="33"/>
      <c r="F6726" s="42"/>
      <c r="G6726" s="42"/>
      <c r="I6726">
        <f t="shared" si="632"/>
        <v>0</v>
      </c>
      <c r="J6726">
        <f t="shared" si="633"/>
        <v>0</v>
      </c>
      <c r="L6726" s="107"/>
      <c r="M6726" s="110"/>
      <c r="N6726" s="109"/>
      <c r="P6726" s="38">
        <f t="shared" si="630"/>
        <v>0</v>
      </c>
      <c r="Q6726" s="105">
        <f t="shared" si="629"/>
        <v>0</v>
      </c>
      <c r="R6726" s="38">
        <f t="shared" si="631"/>
        <v>0</v>
      </c>
      <c r="S6726" s="40" t="str">
        <f t="shared" si="628"/>
        <v/>
      </c>
    </row>
    <row r="6727" spans="1:19">
      <c r="A6727" s="33"/>
      <c r="B6727" s="34"/>
      <c r="C6727" s="33"/>
      <c r="D6727" s="33"/>
      <c r="E6727" s="33"/>
      <c r="F6727" s="42"/>
      <c r="G6727" s="42"/>
      <c r="I6727">
        <f t="shared" si="632"/>
        <v>0</v>
      </c>
      <c r="J6727">
        <f t="shared" si="633"/>
        <v>0</v>
      </c>
      <c r="L6727" s="107"/>
      <c r="M6727" s="110"/>
      <c r="N6727" s="109"/>
      <c r="P6727" s="38">
        <f t="shared" si="630"/>
        <v>0</v>
      </c>
      <c r="Q6727" s="105">
        <f t="shared" si="629"/>
        <v>0</v>
      </c>
      <c r="R6727" s="38">
        <f t="shared" si="631"/>
        <v>0</v>
      </c>
      <c r="S6727" s="40" t="str">
        <f t="shared" ref="S6727:S6790" si="634">IF(C6727=1,SUM(R6727:R6750)-SUM(P6727:P6750),"")</f>
        <v/>
      </c>
    </row>
    <row r="6728" spans="1:19">
      <c r="A6728" s="33"/>
      <c r="B6728" s="34"/>
      <c r="C6728" s="33"/>
      <c r="D6728" s="33"/>
      <c r="E6728" s="33"/>
      <c r="F6728" s="42"/>
      <c r="G6728" s="42"/>
      <c r="I6728">
        <f t="shared" si="632"/>
        <v>0</v>
      </c>
      <c r="J6728">
        <f t="shared" si="633"/>
        <v>0</v>
      </c>
      <c r="L6728" s="107"/>
      <c r="M6728" s="110"/>
      <c r="N6728" s="109"/>
      <c r="P6728" s="38">
        <f t="shared" si="630"/>
        <v>0</v>
      </c>
      <c r="Q6728" s="105">
        <f t="shared" ref="Q6728:Q6791" si="635">I6728*M6728/1000</f>
        <v>0</v>
      </c>
      <c r="R6728" s="38">
        <f t="shared" si="631"/>
        <v>0</v>
      </c>
      <c r="S6728" s="40" t="str">
        <f t="shared" si="634"/>
        <v/>
      </c>
    </row>
    <row r="6729" spans="1:19">
      <c r="A6729" s="33"/>
      <c r="B6729" s="34"/>
      <c r="C6729" s="33"/>
      <c r="D6729" s="33"/>
      <c r="E6729" s="33"/>
      <c r="F6729" s="42"/>
      <c r="G6729" s="42"/>
      <c r="I6729">
        <f t="shared" si="632"/>
        <v>0</v>
      </c>
      <c r="J6729">
        <f t="shared" si="633"/>
        <v>0</v>
      </c>
      <c r="L6729" s="107"/>
      <c r="M6729" s="110"/>
      <c r="N6729" s="109"/>
      <c r="P6729" s="38">
        <f t="shared" si="630"/>
        <v>0</v>
      </c>
      <c r="Q6729" s="105">
        <f t="shared" si="635"/>
        <v>0</v>
      </c>
      <c r="R6729" s="38">
        <f t="shared" si="631"/>
        <v>0</v>
      </c>
      <c r="S6729" s="40" t="str">
        <f t="shared" si="634"/>
        <v/>
      </c>
    </row>
    <row r="6730" spans="1:19">
      <c r="A6730" s="33"/>
      <c r="B6730" s="34"/>
      <c r="C6730" s="33"/>
      <c r="D6730" s="33"/>
      <c r="E6730" s="33"/>
      <c r="F6730" s="42"/>
      <c r="G6730" s="42"/>
      <c r="I6730">
        <f t="shared" si="632"/>
        <v>0</v>
      </c>
      <c r="J6730">
        <f t="shared" si="633"/>
        <v>0</v>
      </c>
      <c r="L6730" s="107"/>
      <c r="M6730" s="110"/>
      <c r="N6730" s="109"/>
      <c r="P6730" s="38">
        <f t="shared" si="630"/>
        <v>0</v>
      </c>
      <c r="Q6730" s="105">
        <f t="shared" si="635"/>
        <v>0</v>
      </c>
      <c r="R6730" s="38">
        <f t="shared" si="631"/>
        <v>0</v>
      </c>
      <c r="S6730" s="40" t="str">
        <f t="shared" si="634"/>
        <v/>
      </c>
    </row>
    <row r="6731" spans="1:19">
      <c r="A6731" s="33"/>
      <c r="B6731" s="34"/>
      <c r="C6731" s="33"/>
      <c r="D6731" s="33"/>
      <c r="E6731" s="33"/>
      <c r="F6731" s="42"/>
      <c r="G6731" s="42"/>
      <c r="I6731">
        <f t="shared" si="632"/>
        <v>0</v>
      </c>
      <c r="J6731">
        <f t="shared" si="633"/>
        <v>0</v>
      </c>
      <c r="L6731" s="107"/>
      <c r="M6731" s="110"/>
      <c r="N6731" s="109"/>
      <c r="P6731" s="38">
        <f t="shared" si="630"/>
        <v>0</v>
      </c>
      <c r="Q6731" s="105">
        <f t="shared" si="635"/>
        <v>0</v>
      </c>
      <c r="R6731" s="38">
        <f t="shared" si="631"/>
        <v>0</v>
      </c>
      <c r="S6731" s="40" t="str">
        <f t="shared" si="634"/>
        <v/>
      </c>
    </row>
    <row r="6732" spans="1:19">
      <c r="A6732" s="33"/>
      <c r="B6732" s="34"/>
      <c r="C6732" s="33"/>
      <c r="D6732" s="33"/>
      <c r="E6732" s="33"/>
      <c r="F6732" s="42"/>
      <c r="G6732" s="42"/>
      <c r="I6732">
        <f t="shared" si="632"/>
        <v>0</v>
      </c>
      <c r="J6732">
        <f t="shared" si="633"/>
        <v>0</v>
      </c>
      <c r="L6732" s="107"/>
      <c r="M6732" s="110"/>
      <c r="N6732" s="109"/>
      <c r="P6732" s="38">
        <f t="shared" si="630"/>
        <v>0</v>
      </c>
      <c r="Q6732" s="105">
        <f t="shared" si="635"/>
        <v>0</v>
      </c>
      <c r="R6732" s="38">
        <f t="shared" si="631"/>
        <v>0</v>
      </c>
      <c r="S6732" s="40" t="str">
        <f t="shared" si="634"/>
        <v/>
      </c>
    </row>
    <row r="6733" spans="1:19">
      <c r="A6733" s="33"/>
      <c r="B6733" s="34"/>
      <c r="C6733" s="33"/>
      <c r="D6733" s="33"/>
      <c r="E6733" s="33"/>
      <c r="F6733" s="42"/>
      <c r="G6733" s="42"/>
      <c r="I6733">
        <f t="shared" si="632"/>
        <v>0</v>
      </c>
      <c r="J6733">
        <f t="shared" si="633"/>
        <v>0</v>
      </c>
      <c r="L6733" s="107"/>
      <c r="M6733" s="110"/>
      <c r="N6733" s="109"/>
      <c r="P6733" s="38">
        <f t="shared" si="630"/>
        <v>0</v>
      </c>
      <c r="Q6733" s="105">
        <f t="shared" si="635"/>
        <v>0</v>
      </c>
      <c r="R6733" s="38">
        <f t="shared" si="631"/>
        <v>0</v>
      </c>
      <c r="S6733" s="40" t="str">
        <f t="shared" si="634"/>
        <v/>
      </c>
    </row>
    <row r="6734" spans="1:19">
      <c r="A6734" s="33"/>
      <c r="B6734" s="34"/>
      <c r="C6734" s="33"/>
      <c r="D6734" s="33"/>
      <c r="E6734" s="33"/>
      <c r="F6734" s="42"/>
      <c r="G6734" s="42"/>
      <c r="I6734">
        <f t="shared" si="632"/>
        <v>0</v>
      </c>
      <c r="J6734">
        <f t="shared" si="633"/>
        <v>0</v>
      </c>
      <c r="L6734" s="107"/>
      <c r="M6734" s="110"/>
      <c r="N6734" s="109"/>
      <c r="P6734" s="38">
        <f t="shared" si="630"/>
        <v>0</v>
      </c>
      <c r="Q6734" s="105">
        <f t="shared" si="635"/>
        <v>0</v>
      </c>
      <c r="R6734" s="38">
        <f t="shared" si="631"/>
        <v>0</v>
      </c>
      <c r="S6734" s="40" t="str">
        <f t="shared" si="634"/>
        <v/>
      </c>
    </row>
    <row r="6735" spans="1:19">
      <c r="A6735" s="33"/>
      <c r="B6735" s="34"/>
      <c r="C6735" s="33"/>
      <c r="D6735" s="33"/>
      <c r="E6735" s="33"/>
      <c r="F6735" s="42"/>
      <c r="G6735" s="42"/>
      <c r="I6735">
        <f t="shared" si="632"/>
        <v>0</v>
      </c>
      <c r="J6735">
        <f t="shared" si="633"/>
        <v>0</v>
      </c>
      <c r="L6735" s="107"/>
      <c r="M6735" s="110"/>
      <c r="N6735" s="109"/>
      <c r="P6735" s="38">
        <f t="shared" si="630"/>
        <v>0</v>
      </c>
      <c r="Q6735" s="105">
        <f t="shared" si="635"/>
        <v>0</v>
      </c>
      <c r="R6735" s="38">
        <f t="shared" si="631"/>
        <v>0</v>
      </c>
      <c r="S6735" s="40" t="str">
        <f t="shared" si="634"/>
        <v/>
      </c>
    </row>
    <row r="6736" spans="1:19">
      <c r="A6736" s="33"/>
      <c r="B6736" s="34"/>
      <c r="C6736" s="33"/>
      <c r="D6736" s="33"/>
      <c r="E6736" s="33"/>
      <c r="F6736" s="42"/>
      <c r="G6736" s="42"/>
      <c r="I6736">
        <f t="shared" si="632"/>
        <v>0</v>
      </c>
      <c r="J6736">
        <f t="shared" si="633"/>
        <v>0</v>
      </c>
      <c r="L6736" s="107"/>
      <c r="M6736" s="110"/>
      <c r="N6736" s="109"/>
      <c r="P6736" s="38">
        <f t="shared" si="630"/>
        <v>0</v>
      </c>
      <c r="Q6736" s="105">
        <f t="shared" si="635"/>
        <v>0</v>
      </c>
      <c r="R6736" s="38">
        <f t="shared" si="631"/>
        <v>0</v>
      </c>
      <c r="S6736" s="40" t="str">
        <f t="shared" si="634"/>
        <v/>
      </c>
    </row>
    <row r="6737" spans="1:19">
      <c r="A6737" s="33"/>
      <c r="B6737" s="34"/>
      <c r="C6737" s="33"/>
      <c r="D6737" s="33"/>
      <c r="E6737" s="33"/>
      <c r="F6737" s="42"/>
      <c r="G6737" s="42"/>
      <c r="I6737">
        <f t="shared" si="632"/>
        <v>0</v>
      </c>
      <c r="J6737">
        <f t="shared" si="633"/>
        <v>0</v>
      </c>
      <c r="L6737" s="107"/>
      <c r="M6737" s="110"/>
      <c r="N6737" s="109"/>
      <c r="P6737" s="38">
        <f t="shared" si="630"/>
        <v>0</v>
      </c>
      <c r="Q6737" s="105">
        <f t="shared" si="635"/>
        <v>0</v>
      </c>
      <c r="R6737" s="38">
        <f t="shared" si="631"/>
        <v>0</v>
      </c>
      <c r="S6737" s="40" t="str">
        <f t="shared" si="634"/>
        <v/>
      </c>
    </row>
    <row r="6738" spans="1:19">
      <c r="A6738" s="33"/>
      <c r="B6738" s="34"/>
      <c r="C6738" s="33"/>
      <c r="D6738" s="33"/>
      <c r="E6738" s="33"/>
      <c r="F6738" s="42"/>
      <c r="G6738" s="42"/>
      <c r="I6738">
        <f t="shared" si="632"/>
        <v>0</v>
      </c>
      <c r="J6738">
        <f t="shared" si="633"/>
        <v>0</v>
      </c>
      <c r="L6738" s="107"/>
      <c r="M6738" s="110"/>
      <c r="N6738" s="109"/>
      <c r="P6738" s="38">
        <f t="shared" si="630"/>
        <v>0</v>
      </c>
      <c r="Q6738" s="105">
        <f t="shared" si="635"/>
        <v>0</v>
      </c>
      <c r="R6738" s="38">
        <f t="shared" si="631"/>
        <v>0</v>
      </c>
      <c r="S6738" s="40" t="str">
        <f t="shared" si="634"/>
        <v/>
      </c>
    </row>
    <row r="6739" spans="1:19">
      <c r="A6739" s="33"/>
      <c r="B6739" s="34"/>
      <c r="C6739" s="33"/>
      <c r="D6739" s="33"/>
      <c r="E6739" s="33"/>
      <c r="F6739" s="42"/>
      <c r="G6739" s="42"/>
      <c r="I6739">
        <f t="shared" si="632"/>
        <v>0</v>
      </c>
      <c r="J6739">
        <f t="shared" si="633"/>
        <v>0</v>
      </c>
      <c r="L6739" s="107"/>
      <c r="M6739" s="110"/>
      <c r="N6739" s="109"/>
      <c r="P6739" s="38">
        <f t="shared" si="630"/>
        <v>0</v>
      </c>
      <c r="Q6739" s="105">
        <f t="shared" si="635"/>
        <v>0</v>
      </c>
      <c r="R6739" s="38">
        <f t="shared" si="631"/>
        <v>0</v>
      </c>
      <c r="S6739" s="40" t="str">
        <f t="shared" si="634"/>
        <v/>
      </c>
    </row>
    <row r="6740" spans="1:19">
      <c r="A6740" s="33"/>
      <c r="B6740" s="34"/>
      <c r="C6740" s="33"/>
      <c r="D6740" s="33"/>
      <c r="E6740" s="33"/>
      <c r="F6740" s="42"/>
      <c r="G6740" s="42"/>
      <c r="I6740">
        <f t="shared" si="632"/>
        <v>0</v>
      </c>
      <c r="J6740">
        <f t="shared" si="633"/>
        <v>0</v>
      </c>
      <c r="L6740" s="107"/>
      <c r="M6740" s="110"/>
      <c r="N6740" s="109"/>
      <c r="P6740" s="38">
        <f t="shared" si="630"/>
        <v>0</v>
      </c>
      <c r="Q6740" s="105">
        <f t="shared" si="635"/>
        <v>0</v>
      </c>
      <c r="R6740" s="38">
        <f t="shared" si="631"/>
        <v>0</v>
      </c>
      <c r="S6740" s="40" t="str">
        <f t="shared" si="634"/>
        <v/>
      </c>
    </row>
    <row r="6741" spans="1:19">
      <c r="A6741" s="33"/>
      <c r="B6741" s="34"/>
      <c r="C6741" s="33"/>
      <c r="D6741" s="33"/>
      <c r="E6741" s="33"/>
      <c r="F6741" s="42"/>
      <c r="G6741" s="42"/>
      <c r="I6741">
        <f t="shared" si="632"/>
        <v>0</v>
      </c>
      <c r="J6741">
        <f t="shared" si="633"/>
        <v>0</v>
      </c>
      <c r="L6741" s="107"/>
      <c r="M6741" s="110"/>
      <c r="N6741" s="109"/>
      <c r="P6741" s="38">
        <f t="shared" si="630"/>
        <v>0</v>
      </c>
      <c r="Q6741" s="105">
        <f t="shared" si="635"/>
        <v>0</v>
      </c>
      <c r="R6741" s="38">
        <f t="shared" si="631"/>
        <v>0</v>
      </c>
      <c r="S6741" s="40" t="str">
        <f t="shared" si="634"/>
        <v/>
      </c>
    </row>
    <row r="6742" spans="1:19">
      <c r="A6742" s="33"/>
      <c r="B6742" s="34"/>
      <c r="C6742" s="33"/>
      <c r="D6742" s="33"/>
      <c r="E6742" s="33"/>
      <c r="F6742" s="42"/>
      <c r="G6742" s="42"/>
      <c r="I6742">
        <f t="shared" si="632"/>
        <v>0</v>
      </c>
      <c r="J6742">
        <f t="shared" si="633"/>
        <v>0</v>
      </c>
      <c r="L6742" s="107"/>
      <c r="M6742" s="110"/>
      <c r="N6742" s="109"/>
      <c r="P6742" s="38">
        <f t="shared" si="630"/>
        <v>0</v>
      </c>
      <c r="Q6742" s="105">
        <f t="shared" si="635"/>
        <v>0</v>
      </c>
      <c r="R6742" s="38">
        <f t="shared" si="631"/>
        <v>0</v>
      </c>
      <c r="S6742" s="40" t="str">
        <f t="shared" si="634"/>
        <v/>
      </c>
    </row>
    <row r="6743" spans="1:19">
      <c r="A6743" s="33"/>
      <c r="B6743" s="34"/>
      <c r="C6743" s="33"/>
      <c r="D6743" s="33"/>
      <c r="E6743" s="33"/>
      <c r="F6743" s="42"/>
      <c r="G6743" s="42"/>
      <c r="I6743">
        <f t="shared" si="632"/>
        <v>0</v>
      </c>
      <c r="J6743">
        <f t="shared" si="633"/>
        <v>0</v>
      </c>
      <c r="L6743" s="107"/>
      <c r="M6743" s="110"/>
      <c r="N6743" s="109"/>
      <c r="P6743" s="38">
        <f t="shared" si="630"/>
        <v>0</v>
      </c>
      <c r="Q6743" s="105">
        <f t="shared" si="635"/>
        <v>0</v>
      </c>
      <c r="R6743" s="38">
        <f t="shared" si="631"/>
        <v>0</v>
      </c>
      <c r="S6743" s="40" t="str">
        <f t="shared" si="634"/>
        <v/>
      </c>
    </row>
    <row r="6744" spans="1:19">
      <c r="A6744" s="33"/>
      <c r="B6744" s="34"/>
      <c r="C6744" s="33"/>
      <c r="D6744" s="33"/>
      <c r="E6744" s="33"/>
      <c r="F6744" s="42"/>
      <c r="G6744" s="42"/>
      <c r="I6744">
        <f t="shared" si="632"/>
        <v>0</v>
      </c>
      <c r="J6744">
        <f t="shared" si="633"/>
        <v>0</v>
      </c>
      <c r="L6744" s="107"/>
      <c r="M6744" s="110"/>
      <c r="N6744" s="109"/>
      <c r="P6744" s="38">
        <f t="shared" si="630"/>
        <v>0</v>
      </c>
      <c r="Q6744" s="105">
        <f t="shared" si="635"/>
        <v>0</v>
      </c>
      <c r="R6744" s="38">
        <f t="shared" si="631"/>
        <v>0</v>
      </c>
      <c r="S6744" s="40" t="str">
        <f t="shared" si="634"/>
        <v/>
      </c>
    </row>
    <row r="6745" spans="1:19">
      <c r="A6745" s="33"/>
      <c r="B6745" s="34"/>
      <c r="C6745" s="33"/>
      <c r="D6745" s="33"/>
      <c r="E6745" s="33"/>
      <c r="F6745" s="42"/>
      <c r="G6745" s="42"/>
      <c r="I6745">
        <f t="shared" si="632"/>
        <v>0</v>
      </c>
      <c r="J6745">
        <f t="shared" si="633"/>
        <v>0</v>
      </c>
      <c r="L6745" s="107"/>
      <c r="M6745" s="110"/>
      <c r="N6745" s="109"/>
      <c r="P6745" s="38">
        <f t="shared" si="630"/>
        <v>0</v>
      </c>
      <c r="Q6745" s="105">
        <f t="shared" si="635"/>
        <v>0</v>
      </c>
      <c r="R6745" s="38">
        <f t="shared" si="631"/>
        <v>0</v>
      </c>
      <c r="S6745" s="40" t="str">
        <f t="shared" si="634"/>
        <v/>
      </c>
    </row>
    <row r="6746" spans="1:19">
      <c r="A6746" s="33"/>
      <c r="B6746" s="34"/>
      <c r="C6746" s="33"/>
      <c r="D6746" s="33"/>
      <c r="E6746" s="33"/>
      <c r="F6746" s="42"/>
      <c r="G6746" s="42"/>
      <c r="I6746">
        <f t="shared" si="632"/>
        <v>0</v>
      </c>
      <c r="J6746">
        <f t="shared" si="633"/>
        <v>0</v>
      </c>
      <c r="L6746" s="107"/>
      <c r="M6746" s="110"/>
      <c r="N6746" s="109"/>
      <c r="P6746" s="38">
        <f t="shared" si="630"/>
        <v>0</v>
      </c>
      <c r="Q6746" s="105">
        <f t="shared" si="635"/>
        <v>0</v>
      </c>
      <c r="R6746" s="38">
        <f t="shared" si="631"/>
        <v>0</v>
      </c>
      <c r="S6746" s="40" t="str">
        <f t="shared" si="634"/>
        <v/>
      </c>
    </row>
    <row r="6747" spans="1:19">
      <c r="A6747" s="33"/>
      <c r="B6747" s="34"/>
      <c r="C6747" s="33"/>
      <c r="D6747" s="33"/>
      <c r="E6747" s="33"/>
      <c r="F6747" s="42"/>
      <c r="G6747" s="42"/>
      <c r="I6747">
        <f t="shared" si="632"/>
        <v>0</v>
      </c>
      <c r="J6747">
        <f t="shared" si="633"/>
        <v>0</v>
      </c>
      <c r="L6747" s="107"/>
      <c r="M6747" s="110"/>
      <c r="N6747" s="109"/>
      <c r="P6747" s="38">
        <f t="shared" si="630"/>
        <v>0</v>
      </c>
      <c r="Q6747" s="105">
        <f t="shared" si="635"/>
        <v>0</v>
      </c>
      <c r="R6747" s="38">
        <f t="shared" si="631"/>
        <v>0</v>
      </c>
      <c r="S6747" s="40" t="str">
        <f t="shared" si="634"/>
        <v/>
      </c>
    </row>
    <row r="6748" spans="1:19">
      <c r="A6748" s="33"/>
      <c r="B6748" s="34"/>
      <c r="C6748" s="33"/>
      <c r="D6748" s="33"/>
      <c r="E6748" s="33"/>
      <c r="F6748" s="42"/>
      <c r="G6748" s="42"/>
      <c r="I6748">
        <f t="shared" si="632"/>
        <v>0</v>
      </c>
      <c r="J6748">
        <f t="shared" si="633"/>
        <v>0</v>
      </c>
      <c r="L6748" s="107"/>
      <c r="M6748" s="110"/>
      <c r="N6748" s="109"/>
      <c r="P6748" s="38">
        <f t="shared" si="630"/>
        <v>0</v>
      </c>
      <c r="Q6748" s="105">
        <f t="shared" si="635"/>
        <v>0</v>
      </c>
      <c r="R6748" s="38">
        <f t="shared" si="631"/>
        <v>0</v>
      </c>
      <c r="S6748" s="40" t="str">
        <f t="shared" si="634"/>
        <v/>
      </c>
    </row>
    <row r="6749" spans="1:19">
      <c r="A6749" s="33"/>
      <c r="B6749" s="34"/>
      <c r="C6749" s="33"/>
      <c r="D6749" s="33"/>
      <c r="E6749" s="33"/>
      <c r="F6749" s="42"/>
      <c r="G6749" s="42"/>
      <c r="I6749">
        <f t="shared" si="632"/>
        <v>0</v>
      </c>
      <c r="J6749">
        <f t="shared" si="633"/>
        <v>0</v>
      </c>
      <c r="L6749" s="107"/>
      <c r="M6749" s="110"/>
      <c r="N6749" s="109"/>
      <c r="P6749" s="38">
        <f t="shared" si="630"/>
        <v>0</v>
      </c>
      <c r="Q6749" s="105">
        <f t="shared" si="635"/>
        <v>0</v>
      </c>
      <c r="R6749" s="38">
        <f t="shared" si="631"/>
        <v>0</v>
      </c>
      <c r="S6749" s="40" t="str">
        <f t="shared" si="634"/>
        <v/>
      </c>
    </row>
    <row r="6750" spans="1:19">
      <c r="A6750" s="33"/>
      <c r="B6750" s="34"/>
      <c r="C6750" s="33"/>
      <c r="D6750" s="33"/>
      <c r="E6750" s="33"/>
      <c r="F6750" s="42"/>
      <c r="G6750" s="42"/>
      <c r="I6750">
        <f t="shared" si="632"/>
        <v>0</v>
      </c>
      <c r="J6750">
        <f t="shared" si="633"/>
        <v>0</v>
      </c>
      <c r="L6750" s="107"/>
      <c r="M6750" s="110"/>
      <c r="N6750" s="109"/>
      <c r="P6750" s="38">
        <f t="shared" si="630"/>
        <v>0</v>
      </c>
      <c r="Q6750" s="105">
        <f t="shared" si="635"/>
        <v>0</v>
      </c>
      <c r="R6750" s="38">
        <f t="shared" si="631"/>
        <v>0</v>
      </c>
      <c r="S6750" s="40" t="str">
        <f t="shared" si="634"/>
        <v/>
      </c>
    </row>
    <row r="6751" spans="1:19">
      <c r="A6751" s="33"/>
      <c r="B6751" s="34"/>
      <c r="C6751" s="33"/>
      <c r="D6751" s="33"/>
      <c r="E6751" s="33"/>
      <c r="F6751" s="42"/>
      <c r="G6751" s="42"/>
      <c r="I6751">
        <f t="shared" si="632"/>
        <v>0</v>
      </c>
      <c r="J6751">
        <f t="shared" si="633"/>
        <v>0</v>
      </c>
      <c r="L6751" s="107"/>
      <c r="M6751" s="110"/>
      <c r="N6751" s="109"/>
      <c r="P6751" s="38">
        <f t="shared" si="630"/>
        <v>0</v>
      </c>
      <c r="Q6751" s="105">
        <f t="shared" si="635"/>
        <v>0</v>
      </c>
      <c r="R6751" s="38">
        <f t="shared" si="631"/>
        <v>0</v>
      </c>
      <c r="S6751" s="40" t="str">
        <f t="shared" si="634"/>
        <v/>
      </c>
    </row>
    <row r="6752" spans="1:19">
      <c r="A6752" s="33"/>
      <c r="B6752" s="34"/>
      <c r="C6752" s="33"/>
      <c r="D6752" s="33"/>
      <c r="E6752" s="33"/>
      <c r="F6752" s="42"/>
      <c r="G6752" s="42"/>
      <c r="I6752">
        <f t="shared" si="632"/>
        <v>0</v>
      </c>
      <c r="J6752">
        <f t="shared" si="633"/>
        <v>0</v>
      </c>
      <c r="L6752" s="107"/>
      <c r="M6752" s="110"/>
      <c r="N6752" s="109"/>
      <c r="P6752" s="38">
        <f t="shared" si="630"/>
        <v>0</v>
      </c>
      <c r="Q6752" s="105">
        <f t="shared" si="635"/>
        <v>0</v>
      </c>
      <c r="R6752" s="38">
        <f t="shared" si="631"/>
        <v>0</v>
      </c>
      <c r="S6752" s="40" t="str">
        <f t="shared" si="634"/>
        <v/>
      </c>
    </row>
    <row r="6753" spans="1:19">
      <c r="A6753" s="33"/>
      <c r="B6753" s="34"/>
      <c r="C6753" s="33"/>
      <c r="D6753" s="33"/>
      <c r="E6753" s="33"/>
      <c r="F6753" s="42"/>
      <c r="G6753" s="42"/>
      <c r="I6753">
        <f t="shared" si="632"/>
        <v>0</v>
      </c>
      <c r="J6753">
        <f t="shared" si="633"/>
        <v>0</v>
      </c>
      <c r="L6753" s="107"/>
      <c r="M6753" s="110"/>
      <c r="N6753" s="109"/>
      <c r="P6753" s="38">
        <f t="shared" si="630"/>
        <v>0</v>
      </c>
      <c r="Q6753" s="105">
        <f t="shared" si="635"/>
        <v>0</v>
      </c>
      <c r="R6753" s="38">
        <f t="shared" si="631"/>
        <v>0</v>
      </c>
      <c r="S6753" s="40" t="str">
        <f t="shared" si="634"/>
        <v/>
      </c>
    </row>
    <row r="6754" spans="1:19">
      <c r="A6754" s="33"/>
      <c r="B6754" s="34"/>
      <c r="C6754" s="33"/>
      <c r="D6754" s="33"/>
      <c r="E6754" s="33"/>
      <c r="F6754" s="42"/>
      <c r="G6754" s="42"/>
      <c r="I6754">
        <f t="shared" si="632"/>
        <v>0</v>
      </c>
      <c r="J6754">
        <f t="shared" si="633"/>
        <v>0</v>
      </c>
      <c r="L6754" s="107"/>
      <c r="M6754" s="110"/>
      <c r="N6754" s="109"/>
      <c r="P6754" s="38">
        <f t="shared" si="630"/>
        <v>0</v>
      </c>
      <c r="Q6754" s="105">
        <f t="shared" si="635"/>
        <v>0</v>
      </c>
      <c r="R6754" s="38">
        <f t="shared" si="631"/>
        <v>0</v>
      </c>
      <c r="S6754" s="40" t="str">
        <f t="shared" si="634"/>
        <v/>
      </c>
    </row>
    <row r="6755" spans="1:19">
      <c r="A6755" s="33"/>
      <c r="B6755" s="34"/>
      <c r="C6755" s="33"/>
      <c r="D6755" s="33"/>
      <c r="E6755" s="33"/>
      <c r="F6755" s="42"/>
      <c r="G6755" s="42"/>
      <c r="I6755">
        <f t="shared" si="632"/>
        <v>0</v>
      </c>
      <c r="J6755">
        <f t="shared" si="633"/>
        <v>0</v>
      </c>
      <c r="L6755" s="107"/>
      <c r="M6755" s="110"/>
      <c r="N6755" s="109"/>
      <c r="P6755" s="38">
        <f t="shared" si="630"/>
        <v>0</v>
      </c>
      <c r="Q6755" s="105">
        <f t="shared" si="635"/>
        <v>0</v>
      </c>
      <c r="R6755" s="38">
        <f t="shared" si="631"/>
        <v>0</v>
      </c>
      <c r="S6755" s="40" t="str">
        <f t="shared" si="634"/>
        <v/>
      </c>
    </row>
    <row r="6756" spans="1:19">
      <c r="A6756" s="33"/>
      <c r="B6756" s="34"/>
      <c r="C6756" s="33"/>
      <c r="D6756" s="33"/>
      <c r="E6756" s="33"/>
      <c r="F6756" s="42"/>
      <c r="G6756" s="42"/>
      <c r="I6756">
        <f t="shared" si="632"/>
        <v>0</v>
      </c>
      <c r="J6756">
        <f t="shared" si="633"/>
        <v>0</v>
      </c>
      <c r="L6756" s="107"/>
      <c r="M6756" s="110"/>
      <c r="N6756" s="109"/>
      <c r="P6756" s="38">
        <f t="shared" si="630"/>
        <v>0</v>
      </c>
      <c r="Q6756" s="105">
        <f t="shared" si="635"/>
        <v>0</v>
      </c>
      <c r="R6756" s="38">
        <f t="shared" si="631"/>
        <v>0</v>
      </c>
      <c r="S6756" s="40" t="str">
        <f t="shared" si="634"/>
        <v/>
      </c>
    </row>
    <row r="6757" spans="1:19">
      <c r="A6757" s="33"/>
      <c r="B6757" s="34"/>
      <c r="C6757" s="33"/>
      <c r="D6757" s="33"/>
      <c r="E6757" s="33"/>
      <c r="F6757" s="42"/>
      <c r="G6757" s="42"/>
      <c r="I6757">
        <f t="shared" si="632"/>
        <v>0</v>
      </c>
      <c r="J6757">
        <f t="shared" si="633"/>
        <v>0</v>
      </c>
      <c r="L6757" s="107"/>
      <c r="M6757" s="110"/>
      <c r="N6757" s="109"/>
      <c r="P6757" s="38">
        <f t="shared" si="630"/>
        <v>0</v>
      </c>
      <c r="Q6757" s="105">
        <f t="shared" si="635"/>
        <v>0</v>
      </c>
      <c r="R6757" s="38">
        <f t="shared" si="631"/>
        <v>0</v>
      </c>
      <c r="S6757" s="40" t="str">
        <f t="shared" si="634"/>
        <v/>
      </c>
    </row>
    <row r="6758" spans="1:19">
      <c r="A6758" s="33"/>
      <c r="B6758" s="34"/>
      <c r="C6758" s="33"/>
      <c r="D6758" s="33"/>
      <c r="E6758" s="33"/>
      <c r="F6758" s="42"/>
      <c r="G6758" s="42"/>
      <c r="I6758">
        <f t="shared" si="632"/>
        <v>0</v>
      </c>
      <c r="J6758">
        <f t="shared" si="633"/>
        <v>0</v>
      </c>
      <c r="L6758" s="107"/>
      <c r="M6758" s="110"/>
      <c r="N6758" s="109"/>
      <c r="P6758" s="38">
        <f t="shared" si="630"/>
        <v>0</v>
      </c>
      <c r="Q6758" s="105">
        <f t="shared" si="635"/>
        <v>0</v>
      </c>
      <c r="R6758" s="38">
        <f t="shared" si="631"/>
        <v>0</v>
      </c>
      <c r="S6758" s="40" t="str">
        <f t="shared" si="634"/>
        <v/>
      </c>
    </row>
    <row r="6759" spans="1:19">
      <c r="A6759" s="33"/>
      <c r="B6759" s="34"/>
      <c r="C6759" s="33"/>
      <c r="D6759" s="33"/>
      <c r="E6759" s="33"/>
      <c r="F6759" s="42"/>
      <c r="G6759" s="42"/>
      <c r="I6759">
        <f t="shared" si="632"/>
        <v>0</v>
      </c>
      <c r="J6759">
        <f t="shared" si="633"/>
        <v>0</v>
      </c>
      <c r="L6759" s="107"/>
      <c r="M6759" s="110"/>
      <c r="N6759" s="109"/>
      <c r="P6759" s="38">
        <f t="shared" si="630"/>
        <v>0</v>
      </c>
      <c r="Q6759" s="105">
        <f t="shared" si="635"/>
        <v>0</v>
      </c>
      <c r="R6759" s="38">
        <f t="shared" si="631"/>
        <v>0</v>
      </c>
      <c r="S6759" s="40" t="str">
        <f t="shared" si="634"/>
        <v/>
      </c>
    </row>
    <row r="6760" spans="1:19">
      <c r="A6760" s="33"/>
      <c r="B6760" s="34"/>
      <c r="C6760" s="33"/>
      <c r="D6760" s="33"/>
      <c r="E6760" s="33"/>
      <c r="F6760" s="42"/>
      <c r="G6760" s="42"/>
      <c r="I6760">
        <f t="shared" si="632"/>
        <v>0</v>
      </c>
      <c r="J6760">
        <f t="shared" si="633"/>
        <v>0</v>
      </c>
      <c r="L6760" s="107"/>
      <c r="M6760" s="110"/>
      <c r="N6760" s="109"/>
      <c r="P6760" s="38">
        <f t="shared" si="630"/>
        <v>0</v>
      </c>
      <c r="Q6760" s="105">
        <f t="shared" si="635"/>
        <v>0</v>
      </c>
      <c r="R6760" s="38">
        <f t="shared" si="631"/>
        <v>0</v>
      </c>
      <c r="S6760" s="40" t="str">
        <f t="shared" si="634"/>
        <v/>
      </c>
    </row>
    <row r="6761" spans="1:19">
      <c r="A6761" s="33"/>
      <c r="B6761" s="34"/>
      <c r="C6761" s="33"/>
      <c r="D6761" s="33"/>
      <c r="E6761" s="33"/>
      <c r="F6761" s="42"/>
      <c r="G6761" s="42"/>
      <c r="I6761">
        <f t="shared" si="632"/>
        <v>0</v>
      </c>
      <c r="J6761">
        <f t="shared" si="633"/>
        <v>0</v>
      </c>
      <c r="L6761" s="107"/>
      <c r="M6761" s="110"/>
      <c r="N6761" s="109"/>
      <c r="P6761" s="38">
        <f t="shared" si="630"/>
        <v>0</v>
      </c>
      <c r="Q6761" s="105">
        <f t="shared" si="635"/>
        <v>0</v>
      </c>
      <c r="R6761" s="38">
        <f t="shared" si="631"/>
        <v>0</v>
      </c>
      <c r="S6761" s="40" t="str">
        <f t="shared" si="634"/>
        <v/>
      </c>
    </row>
    <row r="6762" spans="1:19">
      <c r="A6762" s="33"/>
      <c r="B6762" s="34"/>
      <c r="C6762" s="33"/>
      <c r="D6762" s="33"/>
      <c r="E6762" s="33"/>
      <c r="F6762" s="42"/>
      <c r="G6762" s="42"/>
      <c r="I6762">
        <f t="shared" si="632"/>
        <v>0</v>
      </c>
      <c r="J6762">
        <f t="shared" si="633"/>
        <v>0</v>
      </c>
      <c r="L6762" s="107"/>
      <c r="M6762" s="110"/>
      <c r="N6762" s="109"/>
      <c r="P6762" s="38">
        <f t="shared" si="630"/>
        <v>0</v>
      </c>
      <c r="Q6762" s="105">
        <f t="shared" si="635"/>
        <v>0</v>
      </c>
      <c r="R6762" s="38">
        <f t="shared" si="631"/>
        <v>0</v>
      </c>
      <c r="S6762" s="40" t="str">
        <f t="shared" si="634"/>
        <v/>
      </c>
    </row>
    <row r="6763" spans="1:19">
      <c r="A6763" s="33"/>
      <c r="B6763" s="34"/>
      <c r="C6763" s="33"/>
      <c r="D6763" s="33"/>
      <c r="E6763" s="33"/>
      <c r="F6763" s="42"/>
      <c r="G6763" s="42"/>
      <c r="I6763">
        <f t="shared" si="632"/>
        <v>0</v>
      </c>
      <c r="J6763">
        <f t="shared" si="633"/>
        <v>0</v>
      </c>
      <c r="L6763" s="107"/>
      <c r="M6763" s="110"/>
      <c r="N6763" s="109"/>
      <c r="P6763" s="38">
        <f t="shared" si="630"/>
        <v>0</v>
      </c>
      <c r="Q6763" s="105">
        <f t="shared" si="635"/>
        <v>0</v>
      </c>
      <c r="R6763" s="38">
        <f t="shared" si="631"/>
        <v>0</v>
      </c>
      <c r="S6763" s="40" t="str">
        <f t="shared" si="634"/>
        <v/>
      </c>
    </row>
    <row r="6764" spans="1:19">
      <c r="A6764" s="33"/>
      <c r="B6764" s="34"/>
      <c r="C6764" s="33"/>
      <c r="D6764" s="33"/>
      <c r="E6764" s="33"/>
      <c r="F6764" s="42"/>
      <c r="G6764" s="42"/>
      <c r="I6764">
        <f t="shared" si="632"/>
        <v>0</v>
      </c>
      <c r="J6764">
        <f t="shared" si="633"/>
        <v>0</v>
      </c>
      <c r="L6764" s="107"/>
      <c r="M6764" s="110"/>
      <c r="N6764" s="109"/>
      <c r="P6764" s="38">
        <f t="shared" si="630"/>
        <v>0</v>
      </c>
      <c r="Q6764" s="105">
        <f t="shared" si="635"/>
        <v>0</v>
      </c>
      <c r="R6764" s="38">
        <f t="shared" si="631"/>
        <v>0</v>
      </c>
      <c r="S6764" s="40" t="str">
        <f t="shared" si="634"/>
        <v/>
      </c>
    </row>
    <row r="6765" spans="1:19">
      <c r="A6765" s="33"/>
      <c r="B6765" s="34"/>
      <c r="C6765" s="33"/>
      <c r="D6765" s="33"/>
      <c r="E6765" s="33"/>
      <c r="F6765" s="42"/>
      <c r="G6765" s="42"/>
      <c r="I6765">
        <f t="shared" si="632"/>
        <v>0</v>
      </c>
      <c r="J6765">
        <f t="shared" si="633"/>
        <v>0</v>
      </c>
      <c r="L6765" s="107"/>
      <c r="M6765" s="110"/>
      <c r="N6765" s="109"/>
      <c r="P6765" s="38">
        <f t="shared" si="630"/>
        <v>0</v>
      </c>
      <c r="Q6765" s="105">
        <f t="shared" si="635"/>
        <v>0</v>
      </c>
      <c r="R6765" s="38">
        <f t="shared" si="631"/>
        <v>0</v>
      </c>
      <c r="S6765" s="40" t="str">
        <f t="shared" si="634"/>
        <v/>
      </c>
    </row>
    <row r="6766" spans="1:19">
      <c r="A6766" s="33"/>
      <c r="B6766" s="34"/>
      <c r="C6766" s="33"/>
      <c r="D6766" s="33"/>
      <c r="E6766" s="33"/>
      <c r="F6766" s="42"/>
      <c r="G6766" s="42"/>
      <c r="I6766">
        <f t="shared" si="632"/>
        <v>0</v>
      </c>
      <c r="J6766">
        <f t="shared" si="633"/>
        <v>0</v>
      </c>
      <c r="L6766" s="107"/>
      <c r="M6766" s="110"/>
      <c r="N6766" s="109"/>
      <c r="P6766" s="38">
        <f t="shared" si="630"/>
        <v>0</v>
      </c>
      <c r="Q6766" s="105">
        <f t="shared" si="635"/>
        <v>0</v>
      </c>
      <c r="R6766" s="38">
        <f t="shared" si="631"/>
        <v>0</v>
      </c>
      <c r="S6766" s="40" t="str">
        <f t="shared" si="634"/>
        <v/>
      </c>
    </row>
    <row r="6767" spans="1:19">
      <c r="A6767" s="33"/>
      <c r="B6767" s="34"/>
      <c r="C6767" s="33"/>
      <c r="D6767" s="33"/>
      <c r="E6767" s="33"/>
      <c r="F6767" s="42"/>
      <c r="G6767" s="42"/>
      <c r="I6767">
        <f t="shared" si="632"/>
        <v>0</v>
      </c>
      <c r="J6767">
        <f t="shared" si="633"/>
        <v>0</v>
      </c>
      <c r="L6767" s="107"/>
      <c r="M6767" s="110"/>
      <c r="N6767" s="109"/>
      <c r="P6767" s="38">
        <f t="shared" si="630"/>
        <v>0</v>
      </c>
      <c r="Q6767" s="105">
        <f t="shared" si="635"/>
        <v>0</v>
      </c>
      <c r="R6767" s="38">
        <f t="shared" si="631"/>
        <v>0</v>
      </c>
      <c r="S6767" s="40" t="str">
        <f t="shared" si="634"/>
        <v/>
      </c>
    </row>
    <row r="6768" spans="1:19">
      <c r="A6768" s="33"/>
      <c r="B6768" s="34"/>
      <c r="C6768" s="33"/>
      <c r="D6768" s="33"/>
      <c r="E6768" s="33"/>
      <c r="F6768" s="42"/>
      <c r="G6768" s="42"/>
      <c r="I6768">
        <f t="shared" si="632"/>
        <v>0</v>
      </c>
      <c r="J6768">
        <f t="shared" si="633"/>
        <v>0</v>
      </c>
      <c r="L6768" s="107"/>
      <c r="M6768" s="110"/>
      <c r="N6768" s="109"/>
      <c r="P6768" s="38">
        <f t="shared" si="630"/>
        <v>0</v>
      </c>
      <c r="Q6768" s="105">
        <f t="shared" si="635"/>
        <v>0</v>
      </c>
      <c r="R6768" s="38">
        <f t="shared" si="631"/>
        <v>0</v>
      </c>
      <c r="S6768" s="40" t="str">
        <f t="shared" si="634"/>
        <v/>
      </c>
    </row>
    <row r="6769" spans="1:19">
      <c r="A6769" s="33"/>
      <c r="B6769" s="34"/>
      <c r="C6769" s="33"/>
      <c r="D6769" s="33"/>
      <c r="E6769" s="33"/>
      <c r="F6769" s="42"/>
      <c r="G6769" s="42"/>
      <c r="I6769">
        <f t="shared" si="632"/>
        <v>0</v>
      </c>
      <c r="J6769">
        <f t="shared" si="633"/>
        <v>0</v>
      </c>
      <c r="L6769" s="107"/>
      <c r="M6769" s="110"/>
      <c r="N6769" s="109"/>
      <c r="P6769" s="38">
        <f t="shared" si="630"/>
        <v>0</v>
      </c>
      <c r="Q6769" s="105">
        <f t="shared" si="635"/>
        <v>0</v>
      </c>
      <c r="R6769" s="38">
        <f t="shared" si="631"/>
        <v>0</v>
      </c>
      <c r="S6769" s="40" t="str">
        <f t="shared" si="634"/>
        <v/>
      </c>
    </row>
    <row r="6770" spans="1:19">
      <c r="A6770" s="33"/>
      <c r="B6770" s="34"/>
      <c r="C6770" s="33"/>
      <c r="D6770" s="33"/>
      <c r="E6770" s="33"/>
      <c r="F6770" s="42"/>
      <c r="G6770" s="42"/>
      <c r="I6770">
        <f t="shared" si="632"/>
        <v>0</v>
      </c>
      <c r="J6770">
        <f t="shared" si="633"/>
        <v>0</v>
      </c>
      <c r="L6770" s="107"/>
      <c r="M6770" s="110"/>
      <c r="N6770" s="109"/>
      <c r="P6770" s="38">
        <f t="shared" si="630"/>
        <v>0</v>
      </c>
      <c r="Q6770" s="105">
        <f t="shared" si="635"/>
        <v>0</v>
      </c>
      <c r="R6770" s="38">
        <f t="shared" si="631"/>
        <v>0</v>
      </c>
      <c r="S6770" s="40" t="str">
        <f t="shared" si="634"/>
        <v/>
      </c>
    </row>
    <row r="6771" spans="1:19">
      <c r="A6771" s="33"/>
      <c r="B6771" s="34"/>
      <c r="C6771" s="33"/>
      <c r="D6771" s="33"/>
      <c r="E6771" s="33"/>
      <c r="F6771" s="42"/>
      <c r="G6771" s="42"/>
      <c r="I6771">
        <f t="shared" si="632"/>
        <v>0</v>
      </c>
      <c r="J6771">
        <f t="shared" si="633"/>
        <v>0</v>
      </c>
      <c r="L6771" s="107"/>
      <c r="M6771" s="110"/>
      <c r="N6771" s="109"/>
      <c r="P6771" s="38">
        <f t="shared" si="630"/>
        <v>0</v>
      </c>
      <c r="Q6771" s="105">
        <f t="shared" si="635"/>
        <v>0</v>
      </c>
      <c r="R6771" s="38">
        <f t="shared" si="631"/>
        <v>0</v>
      </c>
      <c r="S6771" s="40" t="str">
        <f t="shared" si="634"/>
        <v/>
      </c>
    </row>
    <row r="6772" spans="1:19">
      <c r="A6772" s="33"/>
      <c r="B6772" s="34"/>
      <c r="C6772" s="33"/>
      <c r="D6772" s="33"/>
      <c r="E6772" s="33"/>
      <c r="F6772" s="42"/>
      <c r="G6772" s="42"/>
      <c r="I6772">
        <f t="shared" si="632"/>
        <v>0</v>
      </c>
      <c r="J6772">
        <f t="shared" si="633"/>
        <v>0</v>
      </c>
      <c r="L6772" s="107"/>
      <c r="M6772" s="110"/>
      <c r="N6772" s="109"/>
      <c r="P6772" s="38">
        <f t="shared" si="630"/>
        <v>0</v>
      </c>
      <c r="Q6772" s="105">
        <f t="shared" si="635"/>
        <v>0</v>
      </c>
      <c r="R6772" s="38">
        <f t="shared" si="631"/>
        <v>0</v>
      </c>
      <c r="S6772" s="40" t="str">
        <f t="shared" si="634"/>
        <v/>
      </c>
    </row>
    <row r="6773" spans="1:19">
      <c r="A6773" s="33"/>
      <c r="B6773" s="34"/>
      <c r="C6773" s="33"/>
      <c r="D6773" s="33"/>
      <c r="E6773" s="33"/>
      <c r="F6773" s="42"/>
      <c r="G6773" s="42"/>
      <c r="I6773">
        <f t="shared" si="632"/>
        <v>0</v>
      </c>
      <c r="J6773">
        <f t="shared" si="633"/>
        <v>0</v>
      </c>
      <c r="L6773" s="107"/>
      <c r="M6773" s="110"/>
      <c r="N6773" s="109"/>
      <c r="P6773" s="38">
        <f t="shared" si="630"/>
        <v>0</v>
      </c>
      <c r="Q6773" s="105">
        <f t="shared" si="635"/>
        <v>0</v>
      </c>
      <c r="R6773" s="38">
        <f t="shared" si="631"/>
        <v>0</v>
      </c>
      <c r="S6773" s="40" t="str">
        <f t="shared" si="634"/>
        <v/>
      </c>
    </row>
    <row r="6774" spans="1:19">
      <c r="A6774" s="33"/>
      <c r="B6774" s="34"/>
      <c r="C6774" s="33"/>
      <c r="D6774" s="33"/>
      <c r="E6774" s="33"/>
      <c r="F6774" s="42"/>
      <c r="G6774" s="42"/>
      <c r="I6774">
        <f t="shared" si="632"/>
        <v>0</v>
      </c>
      <c r="J6774">
        <f t="shared" si="633"/>
        <v>0</v>
      </c>
      <c r="L6774" s="107"/>
      <c r="M6774" s="110"/>
      <c r="N6774" s="109"/>
      <c r="P6774" s="38">
        <f t="shared" si="630"/>
        <v>0</v>
      </c>
      <c r="Q6774" s="105">
        <f t="shared" si="635"/>
        <v>0</v>
      </c>
      <c r="R6774" s="38">
        <f t="shared" si="631"/>
        <v>0</v>
      </c>
      <c r="S6774" s="40" t="str">
        <f t="shared" si="634"/>
        <v/>
      </c>
    </row>
    <row r="6775" spans="1:19">
      <c r="A6775" s="33"/>
      <c r="B6775" s="34"/>
      <c r="C6775" s="33"/>
      <c r="D6775" s="33"/>
      <c r="E6775" s="33"/>
      <c r="F6775" s="42"/>
      <c r="G6775" s="42"/>
      <c r="I6775">
        <f t="shared" si="632"/>
        <v>0</v>
      </c>
      <c r="J6775">
        <f t="shared" si="633"/>
        <v>0</v>
      </c>
      <c r="L6775" s="107"/>
      <c r="M6775" s="110"/>
      <c r="N6775" s="109"/>
      <c r="P6775" s="38">
        <f t="shared" ref="P6775:P6838" si="636">I6775*L6775/1000</f>
        <v>0</v>
      </c>
      <c r="Q6775" s="105">
        <f t="shared" si="635"/>
        <v>0</v>
      </c>
      <c r="R6775" s="38">
        <f t="shared" ref="R6775:R6838" si="637">J6775*N6775/1000</f>
        <v>0</v>
      </c>
      <c r="S6775" s="40" t="str">
        <f t="shared" si="634"/>
        <v/>
      </c>
    </row>
    <row r="6776" spans="1:19">
      <c r="A6776" s="33"/>
      <c r="B6776" s="34"/>
      <c r="C6776" s="33"/>
      <c r="D6776" s="33"/>
      <c r="E6776" s="33"/>
      <c r="F6776" s="42"/>
      <c r="G6776" s="42"/>
      <c r="I6776">
        <f t="shared" ref="I6776:I6839" si="638">IF(OR(E6776="R",E6776="E"),D6776,IF(D6776&gt;=E6776,D6776-E6776,0))</f>
        <v>0</v>
      </c>
      <c r="J6776">
        <f t="shared" ref="J6776:J6839" si="639">IF(OR(E6776="R",E6776="E"),0,IF(E6776&gt;D6776,E6776-D6776,0))</f>
        <v>0</v>
      </c>
      <c r="L6776" s="107"/>
      <c r="M6776" s="110"/>
      <c r="N6776" s="109"/>
      <c r="P6776" s="38">
        <f t="shared" si="636"/>
        <v>0</v>
      </c>
      <c r="Q6776" s="105">
        <f t="shared" si="635"/>
        <v>0</v>
      </c>
      <c r="R6776" s="38">
        <f t="shared" si="637"/>
        <v>0</v>
      </c>
      <c r="S6776" s="40" t="str">
        <f t="shared" si="634"/>
        <v/>
      </c>
    </row>
    <row r="6777" spans="1:19">
      <c r="A6777" s="33"/>
      <c r="B6777" s="34"/>
      <c r="C6777" s="33"/>
      <c r="D6777" s="33"/>
      <c r="E6777" s="33"/>
      <c r="F6777" s="42"/>
      <c r="G6777" s="42"/>
      <c r="I6777">
        <f t="shared" si="638"/>
        <v>0</v>
      </c>
      <c r="J6777">
        <f t="shared" si="639"/>
        <v>0</v>
      </c>
      <c r="L6777" s="107"/>
      <c r="M6777" s="110"/>
      <c r="N6777" s="109"/>
      <c r="P6777" s="38">
        <f t="shared" si="636"/>
        <v>0</v>
      </c>
      <c r="Q6777" s="105">
        <f t="shared" si="635"/>
        <v>0</v>
      </c>
      <c r="R6777" s="38">
        <f t="shared" si="637"/>
        <v>0</v>
      </c>
      <c r="S6777" s="40" t="str">
        <f t="shared" si="634"/>
        <v/>
      </c>
    </row>
    <row r="6778" spans="1:19">
      <c r="A6778" s="33"/>
      <c r="B6778" s="34"/>
      <c r="C6778" s="33"/>
      <c r="D6778" s="33"/>
      <c r="E6778" s="33"/>
      <c r="F6778" s="42"/>
      <c r="G6778" s="42"/>
      <c r="I6778">
        <f t="shared" si="638"/>
        <v>0</v>
      </c>
      <c r="J6778">
        <f t="shared" si="639"/>
        <v>0</v>
      </c>
      <c r="L6778" s="107"/>
      <c r="M6778" s="110"/>
      <c r="N6778" s="109"/>
      <c r="P6778" s="38">
        <f t="shared" si="636"/>
        <v>0</v>
      </c>
      <c r="Q6778" s="105">
        <f t="shared" si="635"/>
        <v>0</v>
      </c>
      <c r="R6778" s="38">
        <f t="shared" si="637"/>
        <v>0</v>
      </c>
      <c r="S6778" s="40" t="str">
        <f t="shared" si="634"/>
        <v/>
      </c>
    </row>
    <row r="6779" spans="1:19">
      <c r="A6779" s="33"/>
      <c r="B6779" s="34"/>
      <c r="C6779" s="33"/>
      <c r="D6779" s="33"/>
      <c r="E6779" s="33"/>
      <c r="F6779" s="42"/>
      <c r="G6779" s="42"/>
      <c r="I6779">
        <f t="shared" si="638"/>
        <v>0</v>
      </c>
      <c r="J6779">
        <f t="shared" si="639"/>
        <v>0</v>
      </c>
      <c r="L6779" s="107"/>
      <c r="M6779" s="110"/>
      <c r="N6779" s="109"/>
      <c r="P6779" s="38">
        <f t="shared" si="636"/>
        <v>0</v>
      </c>
      <c r="Q6779" s="105">
        <f t="shared" si="635"/>
        <v>0</v>
      </c>
      <c r="R6779" s="38">
        <f t="shared" si="637"/>
        <v>0</v>
      </c>
      <c r="S6779" s="40" t="str">
        <f t="shared" si="634"/>
        <v/>
      </c>
    </row>
    <row r="6780" spans="1:19">
      <c r="A6780" s="33"/>
      <c r="B6780" s="34"/>
      <c r="C6780" s="33"/>
      <c r="D6780" s="33"/>
      <c r="E6780" s="33"/>
      <c r="F6780" s="42"/>
      <c r="G6780" s="42"/>
      <c r="I6780">
        <f t="shared" si="638"/>
        <v>0</v>
      </c>
      <c r="J6780">
        <f t="shared" si="639"/>
        <v>0</v>
      </c>
      <c r="L6780" s="107"/>
      <c r="M6780" s="110"/>
      <c r="N6780" s="109"/>
      <c r="P6780" s="38">
        <f t="shared" si="636"/>
        <v>0</v>
      </c>
      <c r="Q6780" s="105">
        <f t="shared" si="635"/>
        <v>0</v>
      </c>
      <c r="R6780" s="38">
        <f t="shared" si="637"/>
        <v>0</v>
      </c>
      <c r="S6780" s="40" t="str">
        <f t="shared" si="634"/>
        <v/>
      </c>
    </row>
    <row r="6781" spans="1:19">
      <c r="A6781" s="33"/>
      <c r="B6781" s="34"/>
      <c r="C6781" s="33"/>
      <c r="D6781" s="33"/>
      <c r="E6781" s="33"/>
      <c r="F6781" s="42"/>
      <c r="G6781" s="42"/>
      <c r="I6781">
        <f t="shared" si="638"/>
        <v>0</v>
      </c>
      <c r="J6781">
        <f t="shared" si="639"/>
        <v>0</v>
      </c>
      <c r="L6781" s="107"/>
      <c r="M6781" s="110"/>
      <c r="N6781" s="109"/>
      <c r="P6781" s="38">
        <f t="shared" si="636"/>
        <v>0</v>
      </c>
      <c r="Q6781" s="105">
        <f t="shared" si="635"/>
        <v>0</v>
      </c>
      <c r="R6781" s="38">
        <f t="shared" si="637"/>
        <v>0</v>
      </c>
      <c r="S6781" s="40" t="str">
        <f t="shared" si="634"/>
        <v/>
      </c>
    </row>
    <row r="6782" spans="1:19">
      <c r="A6782" s="33"/>
      <c r="B6782" s="34"/>
      <c r="C6782" s="33"/>
      <c r="D6782" s="33"/>
      <c r="E6782" s="33"/>
      <c r="F6782" s="42"/>
      <c r="G6782" s="42"/>
      <c r="I6782">
        <f t="shared" si="638"/>
        <v>0</v>
      </c>
      <c r="J6782">
        <f t="shared" si="639"/>
        <v>0</v>
      </c>
      <c r="L6782" s="107"/>
      <c r="M6782" s="110"/>
      <c r="N6782" s="109"/>
      <c r="P6782" s="38">
        <f t="shared" si="636"/>
        <v>0</v>
      </c>
      <c r="Q6782" s="105">
        <f t="shared" si="635"/>
        <v>0</v>
      </c>
      <c r="R6782" s="38">
        <f t="shared" si="637"/>
        <v>0</v>
      </c>
      <c r="S6782" s="40" t="str">
        <f t="shared" si="634"/>
        <v/>
      </c>
    </row>
    <row r="6783" spans="1:19">
      <c r="A6783" s="33"/>
      <c r="B6783" s="34"/>
      <c r="C6783" s="33"/>
      <c r="D6783" s="33"/>
      <c r="E6783" s="33"/>
      <c r="F6783" s="42"/>
      <c r="G6783" s="42"/>
      <c r="I6783">
        <f t="shared" si="638"/>
        <v>0</v>
      </c>
      <c r="J6783">
        <f t="shared" si="639"/>
        <v>0</v>
      </c>
      <c r="L6783" s="107"/>
      <c r="M6783" s="110"/>
      <c r="N6783" s="109"/>
      <c r="P6783" s="38">
        <f t="shared" si="636"/>
        <v>0</v>
      </c>
      <c r="Q6783" s="105">
        <f t="shared" si="635"/>
        <v>0</v>
      </c>
      <c r="R6783" s="38">
        <f t="shared" si="637"/>
        <v>0</v>
      </c>
      <c r="S6783" s="40" t="str">
        <f t="shared" si="634"/>
        <v/>
      </c>
    </row>
    <row r="6784" spans="1:19">
      <c r="A6784" s="33"/>
      <c r="B6784" s="34"/>
      <c r="C6784" s="33"/>
      <c r="D6784" s="33"/>
      <c r="E6784" s="33"/>
      <c r="F6784" s="42"/>
      <c r="G6784" s="42"/>
      <c r="I6784">
        <f t="shared" si="638"/>
        <v>0</v>
      </c>
      <c r="J6784">
        <f t="shared" si="639"/>
        <v>0</v>
      </c>
      <c r="L6784" s="107"/>
      <c r="M6784" s="110"/>
      <c r="N6784" s="109"/>
      <c r="P6784" s="38">
        <f t="shared" si="636"/>
        <v>0</v>
      </c>
      <c r="Q6784" s="105">
        <f t="shared" si="635"/>
        <v>0</v>
      </c>
      <c r="R6784" s="38">
        <f t="shared" si="637"/>
        <v>0</v>
      </c>
      <c r="S6784" s="40" t="str">
        <f t="shared" si="634"/>
        <v/>
      </c>
    </row>
    <row r="6785" spans="1:19">
      <c r="A6785" s="33"/>
      <c r="B6785" s="34"/>
      <c r="C6785" s="33"/>
      <c r="D6785" s="33"/>
      <c r="E6785" s="33"/>
      <c r="F6785" s="42"/>
      <c r="G6785" s="42"/>
      <c r="I6785">
        <f t="shared" si="638"/>
        <v>0</v>
      </c>
      <c r="J6785">
        <f t="shared" si="639"/>
        <v>0</v>
      </c>
      <c r="L6785" s="107"/>
      <c r="M6785" s="110"/>
      <c r="N6785" s="109"/>
      <c r="P6785" s="38">
        <f t="shared" si="636"/>
        <v>0</v>
      </c>
      <c r="Q6785" s="105">
        <f t="shared" si="635"/>
        <v>0</v>
      </c>
      <c r="R6785" s="38">
        <f t="shared" si="637"/>
        <v>0</v>
      </c>
      <c r="S6785" s="40" t="str">
        <f t="shared" si="634"/>
        <v/>
      </c>
    </row>
    <row r="6786" spans="1:19">
      <c r="A6786" s="33"/>
      <c r="B6786" s="34"/>
      <c r="C6786" s="33"/>
      <c r="D6786" s="33"/>
      <c r="E6786" s="33"/>
      <c r="F6786" s="42"/>
      <c r="G6786" s="42"/>
      <c r="I6786">
        <f t="shared" si="638"/>
        <v>0</v>
      </c>
      <c r="J6786">
        <f t="shared" si="639"/>
        <v>0</v>
      </c>
      <c r="L6786" s="107"/>
      <c r="M6786" s="110"/>
      <c r="N6786" s="109"/>
      <c r="P6786" s="38">
        <f t="shared" si="636"/>
        <v>0</v>
      </c>
      <c r="Q6786" s="105">
        <f t="shared" si="635"/>
        <v>0</v>
      </c>
      <c r="R6786" s="38">
        <f t="shared" si="637"/>
        <v>0</v>
      </c>
      <c r="S6786" s="40" t="str">
        <f t="shared" si="634"/>
        <v/>
      </c>
    </row>
    <row r="6787" spans="1:19">
      <c r="A6787" s="33"/>
      <c r="B6787" s="34"/>
      <c r="C6787" s="33"/>
      <c r="D6787" s="33"/>
      <c r="E6787" s="33"/>
      <c r="F6787" s="42"/>
      <c r="G6787" s="42"/>
      <c r="I6787">
        <f t="shared" si="638"/>
        <v>0</v>
      </c>
      <c r="J6787">
        <f t="shared" si="639"/>
        <v>0</v>
      </c>
      <c r="L6787" s="107"/>
      <c r="M6787" s="110"/>
      <c r="N6787" s="109"/>
      <c r="P6787" s="38">
        <f t="shared" si="636"/>
        <v>0</v>
      </c>
      <c r="Q6787" s="105">
        <f t="shared" si="635"/>
        <v>0</v>
      </c>
      <c r="R6787" s="38">
        <f t="shared" si="637"/>
        <v>0</v>
      </c>
      <c r="S6787" s="40" t="str">
        <f t="shared" si="634"/>
        <v/>
      </c>
    </row>
    <row r="6788" spans="1:19">
      <c r="A6788" s="33"/>
      <c r="B6788" s="34"/>
      <c r="C6788" s="33"/>
      <c r="D6788" s="33"/>
      <c r="E6788" s="33"/>
      <c r="F6788" s="42"/>
      <c r="G6788" s="42"/>
      <c r="I6788">
        <f t="shared" si="638"/>
        <v>0</v>
      </c>
      <c r="J6788">
        <f t="shared" si="639"/>
        <v>0</v>
      </c>
      <c r="L6788" s="107"/>
      <c r="M6788" s="110"/>
      <c r="N6788" s="109"/>
      <c r="P6788" s="38">
        <f t="shared" si="636"/>
        <v>0</v>
      </c>
      <c r="Q6788" s="105">
        <f t="shared" si="635"/>
        <v>0</v>
      </c>
      <c r="R6788" s="38">
        <f t="shared" si="637"/>
        <v>0</v>
      </c>
      <c r="S6788" s="40" t="str">
        <f t="shared" si="634"/>
        <v/>
      </c>
    </row>
    <row r="6789" spans="1:19">
      <c r="A6789" s="33"/>
      <c r="B6789" s="34"/>
      <c r="C6789" s="33"/>
      <c r="D6789" s="33"/>
      <c r="E6789" s="33"/>
      <c r="F6789" s="42"/>
      <c r="G6789" s="42"/>
      <c r="I6789">
        <f t="shared" si="638"/>
        <v>0</v>
      </c>
      <c r="J6789">
        <f t="shared" si="639"/>
        <v>0</v>
      </c>
      <c r="L6789" s="107"/>
      <c r="M6789" s="110"/>
      <c r="N6789" s="109"/>
      <c r="P6789" s="38">
        <f t="shared" si="636"/>
        <v>0</v>
      </c>
      <c r="Q6789" s="105">
        <f t="shared" si="635"/>
        <v>0</v>
      </c>
      <c r="R6789" s="38">
        <f t="shared" si="637"/>
        <v>0</v>
      </c>
      <c r="S6789" s="40" t="str">
        <f t="shared" si="634"/>
        <v/>
      </c>
    </row>
    <row r="6790" spans="1:19">
      <c r="A6790" s="33"/>
      <c r="B6790" s="34"/>
      <c r="C6790" s="33"/>
      <c r="D6790" s="33"/>
      <c r="E6790" s="33"/>
      <c r="F6790" s="42"/>
      <c r="G6790" s="42"/>
      <c r="I6790">
        <f t="shared" si="638"/>
        <v>0</v>
      </c>
      <c r="J6790">
        <f t="shared" si="639"/>
        <v>0</v>
      </c>
      <c r="L6790" s="107"/>
      <c r="M6790" s="110"/>
      <c r="N6790" s="109"/>
      <c r="P6790" s="38">
        <f t="shared" si="636"/>
        <v>0</v>
      </c>
      <c r="Q6790" s="105">
        <f t="shared" si="635"/>
        <v>0</v>
      </c>
      <c r="R6790" s="38">
        <f t="shared" si="637"/>
        <v>0</v>
      </c>
      <c r="S6790" s="40" t="str">
        <f t="shared" si="634"/>
        <v/>
      </c>
    </row>
    <row r="6791" spans="1:19">
      <c r="A6791" s="33"/>
      <c r="B6791" s="34"/>
      <c r="C6791" s="33"/>
      <c r="D6791" s="33"/>
      <c r="E6791" s="33"/>
      <c r="F6791" s="42"/>
      <c r="G6791" s="42"/>
      <c r="I6791">
        <f t="shared" si="638"/>
        <v>0</v>
      </c>
      <c r="J6791">
        <f t="shared" si="639"/>
        <v>0</v>
      </c>
      <c r="L6791" s="107"/>
      <c r="M6791" s="110"/>
      <c r="N6791" s="109"/>
      <c r="P6791" s="38">
        <f t="shared" si="636"/>
        <v>0</v>
      </c>
      <c r="Q6791" s="105">
        <f t="shared" si="635"/>
        <v>0</v>
      </c>
      <c r="R6791" s="38">
        <f t="shared" si="637"/>
        <v>0</v>
      </c>
      <c r="S6791" s="40" t="str">
        <f t="shared" ref="S6791:S6854" si="640">IF(C6791=1,SUM(R6791:R6814)-SUM(P6791:P6814),"")</f>
        <v/>
      </c>
    </row>
    <row r="6792" spans="1:19">
      <c r="A6792" s="33"/>
      <c r="B6792" s="34"/>
      <c r="C6792" s="33"/>
      <c r="D6792" s="33"/>
      <c r="E6792" s="33"/>
      <c r="F6792" s="42"/>
      <c r="G6792" s="42"/>
      <c r="I6792">
        <f t="shared" si="638"/>
        <v>0</v>
      </c>
      <c r="J6792">
        <f t="shared" si="639"/>
        <v>0</v>
      </c>
      <c r="L6792" s="107"/>
      <c r="M6792" s="110"/>
      <c r="N6792" s="109"/>
      <c r="P6792" s="38">
        <f t="shared" si="636"/>
        <v>0</v>
      </c>
      <c r="Q6792" s="105">
        <f t="shared" ref="Q6792:Q6855" si="641">I6792*M6792/1000</f>
        <v>0</v>
      </c>
      <c r="R6792" s="38">
        <f t="shared" si="637"/>
        <v>0</v>
      </c>
      <c r="S6792" s="40" t="str">
        <f t="shared" si="640"/>
        <v/>
      </c>
    </row>
    <row r="6793" spans="1:19">
      <c r="A6793" s="33"/>
      <c r="B6793" s="34"/>
      <c r="C6793" s="33"/>
      <c r="D6793" s="33"/>
      <c r="E6793" s="33"/>
      <c r="F6793" s="42"/>
      <c r="G6793" s="42"/>
      <c r="I6793">
        <f t="shared" si="638"/>
        <v>0</v>
      </c>
      <c r="J6793">
        <f t="shared" si="639"/>
        <v>0</v>
      </c>
      <c r="L6793" s="107"/>
      <c r="M6793" s="110"/>
      <c r="N6793" s="109"/>
      <c r="P6793" s="38">
        <f t="shared" si="636"/>
        <v>0</v>
      </c>
      <c r="Q6793" s="105">
        <f t="shared" si="641"/>
        <v>0</v>
      </c>
      <c r="R6793" s="38">
        <f t="shared" si="637"/>
        <v>0</v>
      </c>
      <c r="S6793" s="40" t="str">
        <f t="shared" si="640"/>
        <v/>
      </c>
    </row>
    <row r="6794" spans="1:19">
      <c r="A6794" s="33"/>
      <c r="B6794" s="34"/>
      <c r="C6794" s="33"/>
      <c r="D6794" s="33"/>
      <c r="E6794" s="33"/>
      <c r="F6794" s="42"/>
      <c r="G6794" s="42"/>
      <c r="I6794">
        <f t="shared" si="638"/>
        <v>0</v>
      </c>
      <c r="J6794">
        <f t="shared" si="639"/>
        <v>0</v>
      </c>
      <c r="L6794" s="107"/>
      <c r="M6794" s="110"/>
      <c r="N6794" s="109"/>
      <c r="P6794" s="38">
        <f t="shared" si="636"/>
        <v>0</v>
      </c>
      <c r="Q6794" s="105">
        <f t="shared" si="641"/>
        <v>0</v>
      </c>
      <c r="R6794" s="38">
        <f t="shared" si="637"/>
        <v>0</v>
      </c>
      <c r="S6794" s="40" t="str">
        <f t="shared" si="640"/>
        <v/>
      </c>
    </row>
    <row r="6795" spans="1:19">
      <c r="A6795" s="33"/>
      <c r="B6795" s="34"/>
      <c r="C6795" s="33"/>
      <c r="D6795" s="33"/>
      <c r="E6795" s="33"/>
      <c r="F6795" s="42"/>
      <c r="G6795" s="42"/>
      <c r="I6795">
        <f t="shared" si="638"/>
        <v>0</v>
      </c>
      <c r="J6795">
        <f t="shared" si="639"/>
        <v>0</v>
      </c>
      <c r="L6795" s="107"/>
      <c r="M6795" s="110"/>
      <c r="N6795" s="109"/>
      <c r="P6795" s="38">
        <f t="shared" si="636"/>
        <v>0</v>
      </c>
      <c r="Q6795" s="105">
        <f t="shared" si="641"/>
        <v>0</v>
      </c>
      <c r="R6795" s="38">
        <f t="shared" si="637"/>
        <v>0</v>
      </c>
      <c r="S6795" s="40" t="str">
        <f t="shared" si="640"/>
        <v/>
      </c>
    </row>
    <row r="6796" spans="1:19">
      <c r="A6796" s="33"/>
      <c r="B6796" s="34"/>
      <c r="C6796" s="33"/>
      <c r="D6796" s="33"/>
      <c r="E6796" s="33"/>
      <c r="F6796" s="42"/>
      <c r="G6796" s="42"/>
      <c r="I6796">
        <f t="shared" si="638"/>
        <v>0</v>
      </c>
      <c r="J6796">
        <f t="shared" si="639"/>
        <v>0</v>
      </c>
      <c r="L6796" s="107"/>
      <c r="M6796" s="110"/>
      <c r="N6796" s="109"/>
      <c r="P6796" s="38">
        <f t="shared" si="636"/>
        <v>0</v>
      </c>
      <c r="Q6796" s="105">
        <f t="shared" si="641"/>
        <v>0</v>
      </c>
      <c r="R6796" s="38">
        <f t="shared" si="637"/>
        <v>0</v>
      </c>
      <c r="S6796" s="40" t="str">
        <f t="shared" si="640"/>
        <v/>
      </c>
    </row>
    <row r="6797" spans="1:19">
      <c r="A6797" s="33"/>
      <c r="B6797" s="34"/>
      <c r="C6797" s="33"/>
      <c r="D6797" s="33"/>
      <c r="E6797" s="33"/>
      <c r="F6797" s="42"/>
      <c r="G6797" s="42"/>
      <c r="I6797">
        <f t="shared" si="638"/>
        <v>0</v>
      </c>
      <c r="J6797">
        <f t="shared" si="639"/>
        <v>0</v>
      </c>
      <c r="L6797" s="107"/>
      <c r="M6797" s="110"/>
      <c r="N6797" s="109"/>
      <c r="P6797" s="38">
        <f t="shared" si="636"/>
        <v>0</v>
      </c>
      <c r="Q6797" s="105">
        <f t="shared" si="641"/>
        <v>0</v>
      </c>
      <c r="R6797" s="38">
        <f t="shared" si="637"/>
        <v>0</v>
      </c>
      <c r="S6797" s="40" t="str">
        <f t="shared" si="640"/>
        <v/>
      </c>
    </row>
    <row r="6798" spans="1:19">
      <c r="A6798" s="33"/>
      <c r="B6798" s="34"/>
      <c r="C6798" s="33"/>
      <c r="D6798" s="33"/>
      <c r="E6798" s="33"/>
      <c r="F6798" s="42"/>
      <c r="G6798" s="42"/>
      <c r="I6798">
        <f t="shared" si="638"/>
        <v>0</v>
      </c>
      <c r="J6798">
        <f t="shared" si="639"/>
        <v>0</v>
      </c>
      <c r="L6798" s="107"/>
      <c r="M6798" s="110"/>
      <c r="N6798" s="109"/>
      <c r="P6798" s="38">
        <f t="shared" si="636"/>
        <v>0</v>
      </c>
      <c r="Q6798" s="105">
        <f t="shared" si="641"/>
        <v>0</v>
      </c>
      <c r="R6798" s="38">
        <f t="shared" si="637"/>
        <v>0</v>
      </c>
      <c r="S6798" s="40" t="str">
        <f t="shared" si="640"/>
        <v/>
      </c>
    </row>
    <row r="6799" spans="1:19">
      <c r="A6799" s="33"/>
      <c r="B6799" s="34"/>
      <c r="C6799" s="33"/>
      <c r="D6799" s="33"/>
      <c r="E6799" s="33"/>
      <c r="F6799" s="42"/>
      <c r="G6799" s="42"/>
      <c r="I6799">
        <f t="shared" si="638"/>
        <v>0</v>
      </c>
      <c r="J6799">
        <f t="shared" si="639"/>
        <v>0</v>
      </c>
      <c r="L6799" s="107"/>
      <c r="M6799" s="110"/>
      <c r="N6799" s="109"/>
      <c r="P6799" s="38">
        <f t="shared" si="636"/>
        <v>0</v>
      </c>
      <c r="Q6799" s="105">
        <f t="shared" si="641"/>
        <v>0</v>
      </c>
      <c r="R6799" s="38">
        <f t="shared" si="637"/>
        <v>0</v>
      </c>
      <c r="S6799" s="40" t="str">
        <f t="shared" si="640"/>
        <v/>
      </c>
    </row>
    <row r="6800" spans="1:19">
      <c r="A6800" s="33"/>
      <c r="B6800" s="34"/>
      <c r="C6800" s="33"/>
      <c r="D6800" s="33"/>
      <c r="E6800" s="33"/>
      <c r="F6800" s="42"/>
      <c r="G6800" s="42"/>
      <c r="I6800">
        <f t="shared" si="638"/>
        <v>0</v>
      </c>
      <c r="J6800">
        <f t="shared" si="639"/>
        <v>0</v>
      </c>
      <c r="L6800" s="107"/>
      <c r="M6800" s="110"/>
      <c r="N6800" s="109"/>
      <c r="P6800" s="38">
        <f t="shared" si="636"/>
        <v>0</v>
      </c>
      <c r="Q6800" s="105">
        <f t="shared" si="641"/>
        <v>0</v>
      </c>
      <c r="R6800" s="38">
        <f t="shared" si="637"/>
        <v>0</v>
      </c>
      <c r="S6800" s="40" t="str">
        <f t="shared" si="640"/>
        <v/>
      </c>
    </row>
    <row r="6801" spans="1:19">
      <c r="A6801" s="33"/>
      <c r="B6801" s="34"/>
      <c r="C6801" s="33"/>
      <c r="D6801" s="33"/>
      <c r="E6801" s="33"/>
      <c r="F6801" s="42"/>
      <c r="G6801" s="42"/>
      <c r="I6801">
        <f t="shared" si="638"/>
        <v>0</v>
      </c>
      <c r="J6801">
        <f t="shared" si="639"/>
        <v>0</v>
      </c>
      <c r="L6801" s="107"/>
      <c r="M6801" s="110"/>
      <c r="N6801" s="109"/>
      <c r="P6801" s="38">
        <f t="shared" si="636"/>
        <v>0</v>
      </c>
      <c r="Q6801" s="105">
        <f t="shared" si="641"/>
        <v>0</v>
      </c>
      <c r="R6801" s="38">
        <f t="shared" si="637"/>
        <v>0</v>
      </c>
      <c r="S6801" s="40" t="str">
        <f t="shared" si="640"/>
        <v/>
      </c>
    </row>
    <row r="6802" spans="1:19">
      <c r="A6802" s="33"/>
      <c r="B6802" s="34"/>
      <c r="C6802" s="33"/>
      <c r="D6802" s="33"/>
      <c r="E6802" s="33"/>
      <c r="F6802" s="42"/>
      <c r="G6802" s="42"/>
      <c r="I6802">
        <f t="shared" si="638"/>
        <v>0</v>
      </c>
      <c r="J6802">
        <f t="shared" si="639"/>
        <v>0</v>
      </c>
      <c r="L6802" s="107"/>
      <c r="M6802" s="110"/>
      <c r="N6802" s="109"/>
      <c r="P6802" s="38">
        <f t="shared" si="636"/>
        <v>0</v>
      </c>
      <c r="Q6802" s="105">
        <f t="shared" si="641"/>
        <v>0</v>
      </c>
      <c r="R6802" s="38">
        <f t="shared" si="637"/>
        <v>0</v>
      </c>
      <c r="S6802" s="40" t="str">
        <f t="shared" si="640"/>
        <v/>
      </c>
    </row>
    <row r="6803" spans="1:19">
      <c r="A6803" s="33"/>
      <c r="B6803" s="34"/>
      <c r="C6803" s="33"/>
      <c r="D6803" s="33"/>
      <c r="E6803" s="33"/>
      <c r="F6803" s="42"/>
      <c r="G6803" s="42"/>
      <c r="I6803">
        <f t="shared" si="638"/>
        <v>0</v>
      </c>
      <c r="J6803">
        <f t="shared" si="639"/>
        <v>0</v>
      </c>
      <c r="L6803" s="107"/>
      <c r="M6803" s="110"/>
      <c r="N6803" s="109"/>
      <c r="P6803" s="38">
        <f t="shared" si="636"/>
        <v>0</v>
      </c>
      <c r="Q6803" s="105">
        <f t="shared" si="641"/>
        <v>0</v>
      </c>
      <c r="R6803" s="38">
        <f t="shared" si="637"/>
        <v>0</v>
      </c>
      <c r="S6803" s="40" t="str">
        <f t="shared" si="640"/>
        <v/>
      </c>
    </row>
    <row r="6804" spans="1:19">
      <c r="A6804" s="33"/>
      <c r="B6804" s="34"/>
      <c r="C6804" s="33"/>
      <c r="D6804" s="33"/>
      <c r="E6804" s="33"/>
      <c r="F6804" s="42"/>
      <c r="G6804" s="42"/>
      <c r="I6804">
        <f t="shared" si="638"/>
        <v>0</v>
      </c>
      <c r="J6804">
        <f t="shared" si="639"/>
        <v>0</v>
      </c>
      <c r="L6804" s="107"/>
      <c r="M6804" s="110"/>
      <c r="N6804" s="109"/>
      <c r="P6804" s="38">
        <f t="shared" si="636"/>
        <v>0</v>
      </c>
      <c r="Q6804" s="105">
        <f t="shared" si="641"/>
        <v>0</v>
      </c>
      <c r="R6804" s="38">
        <f t="shared" si="637"/>
        <v>0</v>
      </c>
      <c r="S6804" s="40" t="str">
        <f t="shared" si="640"/>
        <v/>
      </c>
    </row>
    <row r="6805" spans="1:19">
      <c r="A6805" s="33"/>
      <c r="B6805" s="34"/>
      <c r="C6805" s="33"/>
      <c r="D6805" s="33"/>
      <c r="E6805" s="33"/>
      <c r="F6805" s="42"/>
      <c r="G6805" s="42"/>
      <c r="I6805">
        <f t="shared" si="638"/>
        <v>0</v>
      </c>
      <c r="J6805">
        <f t="shared" si="639"/>
        <v>0</v>
      </c>
      <c r="L6805" s="107"/>
      <c r="M6805" s="110"/>
      <c r="N6805" s="109"/>
      <c r="P6805" s="38">
        <f t="shared" si="636"/>
        <v>0</v>
      </c>
      <c r="Q6805" s="105">
        <f t="shared" si="641"/>
        <v>0</v>
      </c>
      <c r="R6805" s="38">
        <f t="shared" si="637"/>
        <v>0</v>
      </c>
      <c r="S6805" s="40" t="str">
        <f t="shared" si="640"/>
        <v/>
      </c>
    </row>
    <row r="6806" spans="1:19">
      <c r="A6806" s="33"/>
      <c r="B6806" s="34"/>
      <c r="C6806" s="33"/>
      <c r="D6806" s="33"/>
      <c r="E6806" s="33"/>
      <c r="F6806" s="42"/>
      <c r="G6806" s="42"/>
      <c r="I6806">
        <f t="shared" si="638"/>
        <v>0</v>
      </c>
      <c r="J6806">
        <f t="shared" si="639"/>
        <v>0</v>
      </c>
      <c r="L6806" s="107"/>
      <c r="M6806" s="110"/>
      <c r="N6806" s="109"/>
      <c r="P6806" s="38">
        <f t="shared" si="636"/>
        <v>0</v>
      </c>
      <c r="Q6806" s="105">
        <f t="shared" si="641"/>
        <v>0</v>
      </c>
      <c r="R6806" s="38">
        <f t="shared" si="637"/>
        <v>0</v>
      </c>
      <c r="S6806" s="40" t="str">
        <f t="shared" si="640"/>
        <v/>
      </c>
    </row>
    <row r="6807" spans="1:19">
      <c r="A6807" s="33"/>
      <c r="B6807" s="34"/>
      <c r="C6807" s="33"/>
      <c r="D6807" s="33"/>
      <c r="E6807" s="33"/>
      <c r="F6807" s="42"/>
      <c r="G6807" s="42"/>
      <c r="I6807">
        <f t="shared" si="638"/>
        <v>0</v>
      </c>
      <c r="J6807">
        <f t="shared" si="639"/>
        <v>0</v>
      </c>
      <c r="L6807" s="107"/>
      <c r="M6807" s="110"/>
      <c r="N6807" s="109"/>
      <c r="P6807" s="38">
        <f t="shared" si="636"/>
        <v>0</v>
      </c>
      <c r="Q6807" s="105">
        <f t="shared" si="641"/>
        <v>0</v>
      </c>
      <c r="R6807" s="38">
        <f t="shared" si="637"/>
        <v>0</v>
      </c>
      <c r="S6807" s="40" t="str">
        <f t="shared" si="640"/>
        <v/>
      </c>
    </row>
    <row r="6808" spans="1:19">
      <c r="A6808" s="33"/>
      <c r="B6808" s="34"/>
      <c r="C6808" s="33"/>
      <c r="D6808" s="33"/>
      <c r="E6808" s="33"/>
      <c r="F6808" s="42"/>
      <c r="G6808" s="42"/>
      <c r="I6808">
        <f t="shared" si="638"/>
        <v>0</v>
      </c>
      <c r="J6808">
        <f t="shared" si="639"/>
        <v>0</v>
      </c>
      <c r="L6808" s="107"/>
      <c r="M6808" s="110"/>
      <c r="N6808" s="109"/>
      <c r="P6808" s="38">
        <f t="shared" si="636"/>
        <v>0</v>
      </c>
      <c r="Q6808" s="105">
        <f t="shared" si="641"/>
        <v>0</v>
      </c>
      <c r="R6808" s="38">
        <f t="shared" si="637"/>
        <v>0</v>
      </c>
      <c r="S6808" s="40" t="str">
        <f t="shared" si="640"/>
        <v/>
      </c>
    </row>
    <row r="6809" spans="1:19">
      <c r="A6809" s="33"/>
      <c r="B6809" s="34"/>
      <c r="C6809" s="33"/>
      <c r="D6809" s="33"/>
      <c r="E6809" s="33"/>
      <c r="F6809" s="42"/>
      <c r="G6809" s="42"/>
      <c r="I6809">
        <f t="shared" si="638"/>
        <v>0</v>
      </c>
      <c r="J6809">
        <f t="shared" si="639"/>
        <v>0</v>
      </c>
      <c r="L6809" s="107"/>
      <c r="M6809" s="110"/>
      <c r="N6809" s="109"/>
      <c r="P6809" s="38">
        <f t="shared" si="636"/>
        <v>0</v>
      </c>
      <c r="Q6809" s="105">
        <f t="shared" si="641"/>
        <v>0</v>
      </c>
      <c r="R6809" s="38">
        <f t="shared" si="637"/>
        <v>0</v>
      </c>
      <c r="S6809" s="40" t="str">
        <f t="shared" si="640"/>
        <v/>
      </c>
    </row>
    <row r="6810" spans="1:19">
      <c r="A6810" s="33"/>
      <c r="B6810" s="34"/>
      <c r="C6810" s="33"/>
      <c r="D6810" s="33"/>
      <c r="E6810" s="33"/>
      <c r="F6810" s="42"/>
      <c r="G6810" s="42"/>
      <c r="I6810">
        <f t="shared" si="638"/>
        <v>0</v>
      </c>
      <c r="J6810">
        <f t="shared" si="639"/>
        <v>0</v>
      </c>
      <c r="L6810" s="107"/>
      <c r="M6810" s="110"/>
      <c r="N6810" s="109"/>
      <c r="P6810" s="38">
        <f t="shared" si="636"/>
        <v>0</v>
      </c>
      <c r="Q6810" s="105">
        <f t="shared" si="641"/>
        <v>0</v>
      </c>
      <c r="R6810" s="38">
        <f t="shared" si="637"/>
        <v>0</v>
      </c>
      <c r="S6810" s="40" t="str">
        <f t="shared" si="640"/>
        <v/>
      </c>
    </row>
    <row r="6811" spans="1:19">
      <c r="A6811" s="33"/>
      <c r="B6811" s="34"/>
      <c r="C6811" s="33"/>
      <c r="D6811" s="33"/>
      <c r="E6811" s="33"/>
      <c r="F6811" s="42"/>
      <c r="G6811" s="42"/>
      <c r="I6811">
        <f t="shared" si="638"/>
        <v>0</v>
      </c>
      <c r="J6811">
        <f t="shared" si="639"/>
        <v>0</v>
      </c>
      <c r="L6811" s="107"/>
      <c r="M6811" s="110"/>
      <c r="N6811" s="109"/>
      <c r="P6811" s="38">
        <f t="shared" si="636"/>
        <v>0</v>
      </c>
      <c r="Q6811" s="105">
        <f t="shared" si="641"/>
        <v>0</v>
      </c>
      <c r="R6811" s="38">
        <f t="shared" si="637"/>
        <v>0</v>
      </c>
      <c r="S6811" s="40" t="str">
        <f t="shared" si="640"/>
        <v/>
      </c>
    </row>
    <row r="6812" spans="1:19">
      <c r="A6812" s="33"/>
      <c r="B6812" s="34"/>
      <c r="C6812" s="33"/>
      <c r="D6812" s="33"/>
      <c r="E6812" s="33"/>
      <c r="F6812" s="42"/>
      <c r="G6812" s="42"/>
      <c r="I6812">
        <f t="shared" si="638"/>
        <v>0</v>
      </c>
      <c r="J6812">
        <f t="shared" si="639"/>
        <v>0</v>
      </c>
      <c r="L6812" s="107"/>
      <c r="M6812" s="110"/>
      <c r="N6812" s="109"/>
      <c r="P6812" s="38">
        <f t="shared" si="636"/>
        <v>0</v>
      </c>
      <c r="Q6812" s="105">
        <f t="shared" si="641"/>
        <v>0</v>
      </c>
      <c r="R6812" s="38">
        <f t="shared" si="637"/>
        <v>0</v>
      </c>
      <c r="S6812" s="40" t="str">
        <f t="shared" si="640"/>
        <v/>
      </c>
    </row>
    <row r="6813" spans="1:19">
      <c r="A6813" s="33"/>
      <c r="B6813" s="34"/>
      <c r="C6813" s="33"/>
      <c r="D6813" s="33"/>
      <c r="E6813" s="33"/>
      <c r="F6813" s="42"/>
      <c r="G6813" s="42"/>
      <c r="I6813">
        <f t="shared" si="638"/>
        <v>0</v>
      </c>
      <c r="J6813">
        <f t="shared" si="639"/>
        <v>0</v>
      </c>
      <c r="L6813" s="107"/>
      <c r="M6813" s="110"/>
      <c r="N6813" s="109"/>
      <c r="P6813" s="38">
        <f t="shared" si="636"/>
        <v>0</v>
      </c>
      <c r="Q6813" s="105">
        <f t="shared" si="641"/>
        <v>0</v>
      </c>
      <c r="R6813" s="38">
        <f t="shared" si="637"/>
        <v>0</v>
      </c>
      <c r="S6813" s="40" t="str">
        <f t="shared" si="640"/>
        <v/>
      </c>
    </row>
    <row r="6814" spans="1:19">
      <c r="A6814" s="33"/>
      <c r="B6814" s="34"/>
      <c r="C6814" s="33"/>
      <c r="D6814" s="33"/>
      <c r="E6814" s="33"/>
      <c r="F6814" s="42"/>
      <c r="G6814" s="42"/>
      <c r="I6814">
        <f t="shared" si="638"/>
        <v>0</v>
      </c>
      <c r="J6814">
        <f t="shared" si="639"/>
        <v>0</v>
      </c>
      <c r="L6814" s="107"/>
      <c r="M6814" s="110"/>
      <c r="N6814" s="109"/>
      <c r="P6814" s="38">
        <f t="shared" si="636"/>
        <v>0</v>
      </c>
      <c r="Q6814" s="105">
        <f t="shared" si="641"/>
        <v>0</v>
      </c>
      <c r="R6814" s="38">
        <f t="shared" si="637"/>
        <v>0</v>
      </c>
      <c r="S6814" s="40" t="str">
        <f t="shared" si="640"/>
        <v/>
      </c>
    </row>
    <row r="6815" spans="1:19">
      <c r="A6815" s="33"/>
      <c r="B6815" s="34"/>
      <c r="C6815" s="33"/>
      <c r="D6815" s="33"/>
      <c r="E6815" s="33"/>
      <c r="F6815" s="42"/>
      <c r="G6815" s="42"/>
      <c r="I6815">
        <f t="shared" si="638"/>
        <v>0</v>
      </c>
      <c r="J6815">
        <f t="shared" si="639"/>
        <v>0</v>
      </c>
      <c r="L6815" s="107"/>
      <c r="M6815" s="110"/>
      <c r="N6815" s="109"/>
      <c r="P6815" s="38">
        <f t="shared" si="636"/>
        <v>0</v>
      </c>
      <c r="Q6815" s="105">
        <f t="shared" si="641"/>
        <v>0</v>
      </c>
      <c r="R6815" s="38">
        <f t="shared" si="637"/>
        <v>0</v>
      </c>
      <c r="S6815" s="40" t="str">
        <f t="shared" si="640"/>
        <v/>
      </c>
    </row>
    <row r="6816" spans="1:19">
      <c r="A6816" s="33"/>
      <c r="B6816" s="34"/>
      <c r="C6816" s="33"/>
      <c r="D6816" s="33"/>
      <c r="E6816" s="33"/>
      <c r="F6816" s="42"/>
      <c r="G6816" s="42"/>
      <c r="I6816">
        <f t="shared" si="638"/>
        <v>0</v>
      </c>
      <c r="J6816">
        <f t="shared" si="639"/>
        <v>0</v>
      </c>
      <c r="L6816" s="107"/>
      <c r="M6816" s="110"/>
      <c r="N6816" s="109"/>
      <c r="P6816" s="38">
        <f t="shared" si="636"/>
        <v>0</v>
      </c>
      <c r="Q6816" s="105">
        <f t="shared" si="641"/>
        <v>0</v>
      </c>
      <c r="R6816" s="38">
        <f t="shared" si="637"/>
        <v>0</v>
      </c>
      <c r="S6816" s="40" t="str">
        <f t="shared" si="640"/>
        <v/>
      </c>
    </row>
    <row r="6817" spans="1:19">
      <c r="A6817" s="33"/>
      <c r="B6817" s="34"/>
      <c r="C6817" s="33"/>
      <c r="D6817" s="33"/>
      <c r="E6817" s="33"/>
      <c r="F6817" s="42"/>
      <c r="G6817" s="42"/>
      <c r="I6817">
        <f t="shared" si="638"/>
        <v>0</v>
      </c>
      <c r="J6817">
        <f t="shared" si="639"/>
        <v>0</v>
      </c>
      <c r="L6817" s="107"/>
      <c r="M6817" s="110"/>
      <c r="N6817" s="109"/>
      <c r="P6817" s="38">
        <f t="shared" si="636"/>
        <v>0</v>
      </c>
      <c r="Q6817" s="105">
        <f t="shared" si="641"/>
        <v>0</v>
      </c>
      <c r="R6817" s="38">
        <f t="shared" si="637"/>
        <v>0</v>
      </c>
      <c r="S6817" s="40" t="str">
        <f t="shared" si="640"/>
        <v/>
      </c>
    </row>
    <row r="6818" spans="1:19">
      <c r="A6818" s="33"/>
      <c r="B6818" s="34"/>
      <c r="C6818" s="33"/>
      <c r="D6818" s="33"/>
      <c r="E6818" s="33"/>
      <c r="F6818" s="42"/>
      <c r="G6818" s="42"/>
      <c r="I6818">
        <f t="shared" si="638"/>
        <v>0</v>
      </c>
      <c r="J6818">
        <f t="shared" si="639"/>
        <v>0</v>
      </c>
      <c r="L6818" s="107"/>
      <c r="M6818" s="110"/>
      <c r="N6818" s="109"/>
      <c r="P6818" s="38">
        <f t="shared" si="636"/>
        <v>0</v>
      </c>
      <c r="Q6818" s="105">
        <f t="shared" si="641"/>
        <v>0</v>
      </c>
      <c r="R6818" s="38">
        <f t="shared" si="637"/>
        <v>0</v>
      </c>
      <c r="S6818" s="40" t="str">
        <f t="shared" si="640"/>
        <v/>
      </c>
    </row>
    <row r="6819" spans="1:19">
      <c r="A6819" s="33"/>
      <c r="B6819" s="34"/>
      <c r="C6819" s="33"/>
      <c r="D6819" s="33"/>
      <c r="E6819" s="33"/>
      <c r="F6819" s="42"/>
      <c r="G6819" s="42"/>
      <c r="I6819">
        <f t="shared" si="638"/>
        <v>0</v>
      </c>
      <c r="J6819">
        <f t="shared" si="639"/>
        <v>0</v>
      </c>
      <c r="L6819" s="107"/>
      <c r="M6819" s="110"/>
      <c r="N6819" s="109"/>
      <c r="P6819" s="38">
        <f t="shared" si="636"/>
        <v>0</v>
      </c>
      <c r="Q6819" s="105">
        <f t="shared" si="641"/>
        <v>0</v>
      </c>
      <c r="R6819" s="38">
        <f t="shared" si="637"/>
        <v>0</v>
      </c>
      <c r="S6819" s="40" t="str">
        <f t="shared" si="640"/>
        <v/>
      </c>
    </row>
    <row r="6820" spans="1:19">
      <c r="A6820" s="33"/>
      <c r="B6820" s="34"/>
      <c r="C6820" s="33"/>
      <c r="D6820" s="33"/>
      <c r="E6820" s="33"/>
      <c r="F6820" s="42"/>
      <c r="G6820" s="42"/>
      <c r="I6820">
        <f t="shared" si="638"/>
        <v>0</v>
      </c>
      <c r="J6820">
        <f t="shared" si="639"/>
        <v>0</v>
      </c>
      <c r="L6820" s="107"/>
      <c r="M6820" s="110"/>
      <c r="N6820" s="109"/>
      <c r="P6820" s="38">
        <f t="shared" si="636"/>
        <v>0</v>
      </c>
      <c r="Q6820" s="105">
        <f t="shared" si="641"/>
        <v>0</v>
      </c>
      <c r="R6820" s="38">
        <f t="shared" si="637"/>
        <v>0</v>
      </c>
      <c r="S6820" s="40" t="str">
        <f t="shared" si="640"/>
        <v/>
      </c>
    </row>
    <row r="6821" spans="1:19">
      <c r="A6821" s="33"/>
      <c r="B6821" s="34"/>
      <c r="C6821" s="33"/>
      <c r="D6821" s="33"/>
      <c r="E6821" s="33"/>
      <c r="F6821" s="42"/>
      <c r="G6821" s="42"/>
      <c r="I6821">
        <f t="shared" si="638"/>
        <v>0</v>
      </c>
      <c r="J6821">
        <f t="shared" si="639"/>
        <v>0</v>
      </c>
      <c r="L6821" s="107"/>
      <c r="M6821" s="110"/>
      <c r="N6821" s="109"/>
      <c r="P6821" s="38">
        <f t="shared" si="636"/>
        <v>0</v>
      </c>
      <c r="Q6821" s="105">
        <f t="shared" si="641"/>
        <v>0</v>
      </c>
      <c r="R6821" s="38">
        <f t="shared" si="637"/>
        <v>0</v>
      </c>
      <c r="S6821" s="40" t="str">
        <f t="shared" si="640"/>
        <v/>
      </c>
    </row>
    <row r="6822" spans="1:19">
      <c r="A6822" s="33"/>
      <c r="B6822" s="34"/>
      <c r="C6822" s="33"/>
      <c r="D6822" s="33"/>
      <c r="E6822" s="33"/>
      <c r="F6822" s="42"/>
      <c r="G6822" s="42"/>
      <c r="I6822">
        <f t="shared" si="638"/>
        <v>0</v>
      </c>
      <c r="J6822">
        <f t="shared" si="639"/>
        <v>0</v>
      </c>
      <c r="L6822" s="107"/>
      <c r="M6822" s="110"/>
      <c r="N6822" s="109"/>
      <c r="P6822" s="38">
        <f t="shared" si="636"/>
        <v>0</v>
      </c>
      <c r="Q6822" s="105">
        <f t="shared" si="641"/>
        <v>0</v>
      </c>
      <c r="R6822" s="38">
        <f t="shared" si="637"/>
        <v>0</v>
      </c>
      <c r="S6822" s="40" t="str">
        <f t="shared" si="640"/>
        <v/>
      </c>
    </row>
    <row r="6823" spans="1:19">
      <c r="A6823" s="33"/>
      <c r="B6823" s="34"/>
      <c r="C6823" s="33"/>
      <c r="D6823" s="33"/>
      <c r="E6823" s="33"/>
      <c r="F6823" s="42"/>
      <c r="G6823" s="42"/>
      <c r="I6823">
        <f t="shared" si="638"/>
        <v>0</v>
      </c>
      <c r="J6823">
        <f t="shared" si="639"/>
        <v>0</v>
      </c>
      <c r="L6823" s="107"/>
      <c r="M6823" s="110"/>
      <c r="N6823" s="109"/>
      <c r="P6823" s="38">
        <f t="shared" si="636"/>
        <v>0</v>
      </c>
      <c r="Q6823" s="105">
        <f t="shared" si="641"/>
        <v>0</v>
      </c>
      <c r="R6823" s="38">
        <f t="shared" si="637"/>
        <v>0</v>
      </c>
      <c r="S6823" s="40" t="str">
        <f t="shared" si="640"/>
        <v/>
      </c>
    </row>
    <row r="6824" spans="1:19">
      <c r="A6824" s="33"/>
      <c r="B6824" s="34"/>
      <c r="C6824" s="33"/>
      <c r="D6824" s="33"/>
      <c r="E6824" s="33"/>
      <c r="F6824" s="42"/>
      <c r="G6824" s="42"/>
      <c r="I6824">
        <f t="shared" si="638"/>
        <v>0</v>
      </c>
      <c r="J6824">
        <f t="shared" si="639"/>
        <v>0</v>
      </c>
      <c r="L6824" s="107"/>
      <c r="M6824" s="110"/>
      <c r="N6824" s="109"/>
      <c r="P6824" s="38">
        <f t="shared" si="636"/>
        <v>0</v>
      </c>
      <c r="Q6824" s="105">
        <f t="shared" si="641"/>
        <v>0</v>
      </c>
      <c r="R6824" s="38">
        <f t="shared" si="637"/>
        <v>0</v>
      </c>
      <c r="S6824" s="40" t="str">
        <f t="shared" si="640"/>
        <v/>
      </c>
    </row>
    <row r="6825" spans="1:19">
      <c r="A6825" s="33"/>
      <c r="B6825" s="34"/>
      <c r="C6825" s="33"/>
      <c r="D6825" s="33"/>
      <c r="E6825" s="33"/>
      <c r="F6825" s="42"/>
      <c r="G6825" s="42"/>
      <c r="I6825">
        <f t="shared" si="638"/>
        <v>0</v>
      </c>
      <c r="J6825">
        <f t="shared" si="639"/>
        <v>0</v>
      </c>
      <c r="L6825" s="107"/>
      <c r="M6825" s="110"/>
      <c r="N6825" s="109"/>
      <c r="P6825" s="38">
        <f t="shared" si="636"/>
        <v>0</v>
      </c>
      <c r="Q6825" s="105">
        <f t="shared" si="641"/>
        <v>0</v>
      </c>
      <c r="R6825" s="38">
        <f t="shared" si="637"/>
        <v>0</v>
      </c>
      <c r="S6825" s="40" t="str">
        <f t="shared" si="640"/>
        <v/>
      </c>
    </row>
    <row r="6826" spans="1:19">
      <c r="A6826" s="33"/>
      <c r="B6826" s="34"/>
      <c r="C6826" s="33"/>
      <c r="D6826" s="33"/>
      <c r="E6826" s="33"/>
      <c r="F6826" s="42"/>
      <c r="G6826" s="42"/>
      <c r="I6826">
        <f t="shared" si="638"/>
        <v>0</v>
      </c>
      <c r="J6826">
        <f t="shared" si="639"/>
        <v>0</v>
      </c>
      <c r="L6826" s="107"/>
      <c r="M6826" s="110"/>
      <c r="N6826" s="109"/>
      <c r="P6826" s="38">
        <f t="shared" si="636"/>
        <v>0</v>
      </c>
      <c r="Q6826" s="105">
        <f t="shared" si="641"/>
        <v>0</v>
      </c>
      <c r="R6826" s="38">
        <f t="shared" si="637"/>
        <v>0</v>
      </c>
      <c r="S6826" s="40" t="str">
        <f t="shared" si="640"/>
        <v/>
      </c>
    </row>
    <row r="6827" spans="1:19">
      <c r="A6827" s="33"/>
      <c r="B6827" s="34"/>
      <c r="C6827" s="33"/>
      <c r="D6827" s="33"/>
      <c r="E6827" s="33"/>
      <c r="F6827" s="42"/>
      <c r="G6827" s="42"/>
      <c r="I6827">
        <f t="shared" si="638"/>
        <v>0</v>
      </c>
      <c r="J6827">
        <f t="shared" si="639"/>
        <v>0</v>
      </c>
      <c r="L6827" s="107"/>
      <c r="M6827" s="110"/>
      <c r="N6827" s="109"/>
      <c r="P6827" s="38">
        <f t="shared" si="636"/>
        <v>0</v>
      </c>
      <c r="Q6827" s="105">
        <f t="shared" si="641"/>
        <v>0</v>
      </c>
      <c r="R6827" s="38">
        <f t="shared" si="637"/>
        <v>0</v>
      </c>
      <c r="S6827" s="40" t="str">
        <f t="shared" si="640"/>
        <v/>
      </c>
    </row>
    <row r="6828" spans="1:19">
      <c r="A6828" s="33"/>
      <c r="B6828" s="34"/>
      <c r="C6828" s="33"/>
      <c r="D6828" s="33"/>
      <c r="E6828" s="33"/>
      <c r="F6828" s="42"/>
      <c r="G6828" s="42"/>
      <c r="I6828">
        <f t="shared" si="638"/>
        <v>0</v>
      </c>
      <c r="J6828">
        <f t="shared" si="639"/>
        <v>0</v>
      </c>
      <c r="L6828" s="107"/>
      <c r="M6828" s="110"/>
      <c r="N6828" s="109"/>
      <c r="P6828" s="38">
        <f t="shared" si="636"/>
        <v>0</v>
      </c>
      <c r="Q6828" s="105">
        <f t="shared" si="641"/>
        <v>0</v>
      </c>
      <c r="R6828" s="38">
        <f t="shared" si="637"/>
        <v>0</v>
      </c>
      <c r="S6828" s="40" t="str">
        <f t="shared" si="640"/>
        <v/>
      </c>
    </row>
    <row r="6829" spans="1:19">
      <c r="A6829" s="33"/>
      <c r="B6829" s="34"/>
      <c r="C6829" s="33"/>
      <c r="D6829" s="33"/>
      <c r="E6829" s="33"/>
      <c r="F6829" s="42"/>
      <c r="G6829" s="42"/>
      <c r="I6829">
        <f t="shared" si="638"/>
        <v>0</v>
      </c>
      <c r="J6829">
        <f t="shared" si="639"/>
        <v>0</v>
      </c>
      <c r="L6829" s="107"/>
      <c r="M6829" s="110"/>
      <c r="N6829" s="109"/>
      <c r="P6829" s="38">
        <f t="shared" si="636"/>
        <v>0</v>
      </c>
      <c r="Q6829" s="105">
        <f t="shared" si="641"/>
        <v>0</v>
      </c>
      <c r="R6829" s="38">
        <f t="shared" si="637"/>
        <v>0</v>
      </c>
      <c r="S6829" s="40" t="str">
        <f t="shared" si="640"/>
        <v/>
      </c>
    </row>
    <row r="6830" spans="1:19">
      <c r="A6830" s="33"/>
      <c r="B6830" s="34"/>
      <c r="C6830" s="33"/>
      <c r="D6830" s="33"/>
      <c r="E6830" s="33"/>
      <c r="F6830" s="42"/>
      <c r="G6830" s="42"/>
      <c r="I6830">
        <f t="shared" si="638"/>
        <v>0</v>
      </c>
      <c r="J6830">
        <f t="shared" si="639"/>
        <v>0</v>
      </c>
      <c r="L6830" s="107"/>
      <c r="M6830" s="110"/>
      <c r="N6830" s="109"/>
      <c r="P6830" s="38">
        <f t="shared" si="636"/>
        <v>0</v>
      </c>
      <c r="Q6830" s="105">
        <f t="shared" si="641"/>
        <v>0</v>
      </c>
      <c r="R6830" s="38">
        <f t="shared" si="637"/>
        <v>0</v>
      </c>
      <c r="S6830" s="40" t="str">
        <f t="shared" si="640"/>
        <v/>
      </c>
    </row>
    <row r="6831" spans="1:19">
      <c r="A6831" s="33"/>
      <c r="B6831" s="34"/>
      <c r="C6831" s="33"/>
      <c r="D6831" s="33"/>
      <c r="E6831" s="33"/>
      <c r="F6831" s="42"/>
      <c r="G6831" s="42"/>
      <c r="I6831">
        <f t="shared" si="638"/>
        <v>0</v>
      </c>
      <c r="J6831">
        <f t="shared" si="639"/>
        <v>0</v>
      </c>
      <c r="L6831" s="107"/>
      <c r="M6831" s="110"/>
      <c r="N6831" s="109"/>
      <c r="P6831" s="38">
        <f t="shared" si="636"/>
        <v>0</v>
      </c>
      <c r="Q6831" s="105">
        <f t="shared" si="641"/>
        <v>0</v>
      </c>
      <c r="R6831" s="38">
        <f t="shared" si="637"/>
        <v>0</v>
      </c>
      <c r="S6831" s="40" t="str">
        <f t="shared" si="640"/>
        <v/>
      </c>
    </row>
    <row r="6832" spans="1:19">
      <c r="A6832" s="33"/>
      <c r="B6832" s="34"/>
      <c r="C6832" s="33"/>
      <c r="D6832" s="33"/>
      <c r="E6832" s="33"/>
      <c r="F6832" s="42"/>
      <c r="G6832" s="42"/>
      <c r="I6832">
        <f t="shared" si="638"/>
        <v>0</v>
      </c>
      <c r="J6832">
        <f t="shared" si="639"/>
        <v>0</v>
      </c>
      <c r="L6832" s="107"/>
      <c r="M6832" s="110"/>
      <c r="N6832" s="109"/>
      <c r="P6832" s="38">
        <f t="shared" si="636"/>
        <v>0</v>
      </c>
      <c r="Q6832" s="105">
        <f t="shared" si="641"/>
        <v>0</v>
      </c>
      <c r="R6832" s="38">
        <f t="shared" si="637"/>
        <v>0</v>
      </c>
      <c r="S6832" s="40" t="str">
        <f t="shared" si="640"/>
        <v/>
      </c>
    </row>
    <row r="6833" spans="1:19">
      <c r="A6833" s="33"/>
      <c r="B6833" s="34"/>
      <c r="C6833" s="33"/>
      <c r="D6833" s="33"/>
      <c r="E6833" s="33"/>
      <c r="F6833" s="42"/>
      <c r="G6833" s="42"/>
      <c r="I6833">
        <f t="shared" si="638"/>
        <v>0</v>
      </c>
      <c r="J6833">
        <f t="shared" si="639"/>
        <v>0</v>
      </c>
      <c r="L6833" s="107"/>
      <c r="M6833" s="110"/>
      <c r="N6833" s="109"/>
      <c r="P6833" s="38">
        <f t="shared" si="636"/>
        <v>0</v>
      </c>
      <c r="Q6833" s="105">
        <f t="shared" si="641"/>
        <v>0</v>
      </c>
      <c r="R6833" s="38">
        <f t="shared" si="637"/>
        <v>0</v>
      </c>
      <c r="S6833" s="40" t="str">
        <f t="shared" si="640"/>
        <v/>
      </c>
    </row>
    <row r="6834" spans="1:19">
      <c r="A6834" s="33"/>
      <c r="B6834" s="34"/>
      <c r="C6834" s="33"/>
      <c r="D6834" s="33"/>
      <c r="E6834" s="33"/>
      <c r="F6834" s="42"/>
      <c r="G6834" s="42"/>
      <c r="I6834">
        <f t="shared" si="638"/>
        <v>0</v>
      </c>
      <c r="J6834">
        <f t="shared" si="639"/>
        <v>0</v>
      </c>
      <c r="L6834" s="107"/>
      <c r="M6834" s="110"/>
      <c r="N6834" s="109"/>
      <c r="P6834" s="38">
        <f t="shared" si="636"/>
        <v>0</v>
      </c>
      <c r="Q6834" s="105">
        <f t="shared" si="641"/>
        <v>0</v>
      </c>
      <c r="R6834" s="38">
        <f t="shared" si="637"/>
        <v>0</v>
      </c>
      <c r="S6834" s="40" t="str">
        <f t="shared" si="640"/>
        <v/>
      </c>
    </row>
    <row r="6835" spans="1:19">
      <c r="A6835" s="33"/>
      <c r="B6835" s="34"/>
      <c r="C6835" s="33"/>
      <c r="D6835" s="33"/>
      <c r="E6835" s="33"/>
      <c r="F6835" s="42"/>
      <c r="G6835" s="42"/>
      <c r="I6835">
        <f t="shared" si="638"/>
        <v>0</v>
      </c>
      <c r="J6835">
        <f t="shared" si="639"/>
        <v>0</v>
      </c>
      <c r="L6835" s="107"/>
      <c r="M6835" s="110"/>
      <c r="N6835" s="109"/>
      <c r="P6835" s="38">
        <f t="shared" si="636"/>
        <v>0</v>
      </c>
      <c r="Q6835" s="105">
        <f t="shared" si="641"/>
        <v>0</v>
      </c>
      <c r="R6835" s="38">
        <f t="shared" si="637"/>
        <v>0</v>
      </c>
      <c r="S6835" s="40" t="str">
        <f t="shared" si="640"/>
        <v/>
      </c>
    </row>
    <row r="6836" spans="1:19">
      <c r="A6836" s="33"/>
      <c r="B6836" s="34"/>
      <c r="C6836" s="33"/>
      <c r="D6836" s="33"/>
      <c r="E6836" s="33"/>
      <c r="F6836" s="42"/>
      <c r="G6836" s="42"/>
      <c r="I6836">
        <f t="shared" si="638"/>
        <v>0</v>
      </c>
      <c r="J6836">
        <f t="shared" si="639"/>
        <v>0</v>
      </c>
      <c r="L6836" s="107"/>
      <c r="M6836" s="110"/>
      <c r="N6836" s="109"/>
      <c r="P6836" s="38">
        <f t="shared" si="636"/>
        <v>0</v>
      </c>
      <c r="Q6836" s="105">
        <f t="shared" si="641"/>
        <v>0</v>
      </c>
      <c r="R6836" s="38">
        <f t="shared" si="637"/>
        <v>0</v>
      </c>
      <c r="S6836" s="40" t="str">
        <f t="shared" si="640"/>
        <v/>
      </c>
    </row>
    <row r="6837" spans="1:19">
      <c r="A6837" s="33"/>
      <c r="B6837" s="34"/>
      <c r="C6837" s="33"/>
      <c r="D6837" s="33"/>
      <c r="E6837" s="33"/>
      <c r="F6837" s="42"/>
      <c r="G6837" s="42"/>
      <c r="I6837">
        <f t="shared" si="638"/>
        <v>0</v>
      </c>
      <c r="J6837">
        <f t="shared" si="639"/>
        <v>0</v>
      </c>
      <c r="L6837" s="107"/>
      <c r="M6837" s="110"/>
      <c r="N6837" s="109"/>
      <c r="P6837" s="38">
        <f t="shared" si="636"/>
        <v>0</v>
      </c>
      <c r="Q6837" s="105">
        <f t="shared" si="641"/>
        <v>0</v>
      </c>
      <c r="R6837" s="38">
        <f t="shared" si="637"/>
        <v>0</v>
      </c>
      <c r="S6837" s="40" t="str">
        <f t="shared" si="640"/>
        <v/>
      </c>
    </row>
    <row r="6838" spans="1:19">
      <c r="A6838" s="33"/>
      <c r="B6838" s="34"/>
      <c r="C6838" s="33"/>
      <c r="D6838" s="33"/>
      <c r="E6838" s="33"/>
      <c r="F6838" s="42"/>
      <c r="G6838" s="42"/>
      <c r="I6838">
        <f t="shared" si="638"/>
        <v>0</v>
      </c>
      <c r="J6838">
        <f t="shared" si="639"/>
        <v>0</v>
      </c>
      <c r="L6838" s="107"/>
      <c r="M6838" s="110"/>
      <c r="N6838" s="109"/>
      <c r="P6838" s="38">
        <f t="shared" si="636"/>
        <v>0</v>
      </c>
      <c r="Q6838" s="105">
        <f t="shared" si="641"/>
        <v>0</v>
      </c>
      <c r="R6838" s="38">
        <f t="shared" si="637"/>
        <v>0</v>
      </c>
      <c r="S6838" s="40" t="str">
        <f t="shared" si="640"/>
        <v/>
      </c>
    </row>
    <row r="6839" spans="1:19">
      <c r="A6839" s="33"/>
      <c r="B6839" s="34"/>
      <c r="C6839" s="33"/>
      <c r="D6839" s="33"/>
      <c r="E6839" s="33"/>
      <c r="F6839" s="42"/>
      <c r="G6839" s="42"/>
      <c r="I6839">
        <f t="shared" si="638"/>
        <v>0</v>
      </c>
      <c r="J6839">
        <f t="shared" si="639"/>
        <v>0</v>
      </c>
      <c r="L6839" s="107"/>
      <c r="M6839" s="110"/>
      <c r="N6839" s="109"/>
      <c r="P6839" s="38">
        <f t="shared" ref="P6839:P6902" si="642">I6839*L6839/1000</f>
        <v>0</v>
      </c>
      <c r="Q6839" s="105">
        <f t="shared" si="641"/>
        <v>0</v>
      </c>
      <c r="R6839" s="38">
        <f t="shared" ref="R6839:R6902" si="643">J6839*N6839/1000</f>
        <v>0</v>
      </c>
      <c r="S6839" s="40" t="str">
        <f t="shared" si="640"/>
        <v/>
      </c>
    </row>
    <row r="6840" spans="1:19">
      <c r="A6840" s="33"/>
      <c r="B6840" s="34"/>
      <c r="C6840" s="33"/>
      <c r="D6840" s="33"/>
      <c r="E6840" s="33"/>
      <c r="F6840" s="42"/>
      <c r="G6840" s="42"/>
      <c r="I6840">
        <f t="shared" ref="I6840:I6903" si="644">IF(OR(E6840="R",E6840="E"),D6840,IF(D6840&gt;=E6840,D6840-E6840,0))</f>
        <v>0</v>
      </c>
      <c r="J6840">
        <f t="shared" ref="J6840:J6903" si="645">IF(OR(E6840="R",E6840="E"),0,IF(E6840&gt;D6840,E6840-D6840,0))</f>
        <v>0</v>
      </c>
      <c r="L6840" s="107"/>
      <c r="M6840" s="110"/>
      <c r="N6840" s="109"/>
      <c r="P6840" s="38">
        <f t="shared" si="642"/>
        <v>0</v>
      </c>
      <c r="Q6840" s="105">
        <f t="shared" si="641"/>
        <v>0</v>
      </c>
      <c r="R6840" s="38">
        <f t="shared" si="643"/>
        <v>0</v>
      </c>
      <c r="S6840" s="40" t="str">
        <f t="shared" si="640"/>
        <v/>
      </c>
    </row>
    <row r="6841" spans="1:19">
      <c r="A6841" s="33"/>
      <c r="B6841" s="34"/>
      <c r="C6841" s="33"/>
      <c r="D6841" s="33"/>
      <c r="E6841" s="33"/>
      <c r="F6841" s="42"/>
      <c r="G6841" s="42"/>
      <c r="I6841">
        <f t="shared" si="644"/>
        <v>0</v>
      </c>
      <c r="J6841">
        <f t="shared" si="645"/>
        <v>0</v>
      </c>
      <c r="L6841" s="107"/>
      <c r="M6841" s="110"/>
      <c r="N6841" s="109"/>
      <c r="P6841" s="38">
        <f t="shared" si="642"/>
        <v>0</v>
      </c>
      <c r="Q6841" s="105">
        <f t="shared" si="641"/>
        <v>0</v>
      </c>
      <c r="R6841" s="38">
        <f t="shared" si="643"/>
        <v>0</v>
      </c>
      <c r="S6841" s="40" t="str">
        <f t="shared" si="640"/>
        <v/>
      </c>
    </row>
    <row r="6842" spans="1:19">
      <c r="A6842" s="33"/>
      <c r="B6842" s="34"/>
      <c r="C6842" s="33"/>
      <c r="D6842" s="33"/>
      <c r="E6842" s="33"/>
      <c r="F6842" s="42"/>
      <c r="G6842" s="42"/>
      <c r="I6842">
        <f t="shared" si="644"/>
        <v>0</v>
      </c>
      <c r="J6842">
        <f t="shared" si="645"/>
        <v>0</v>
      </c>
      <c r="L6842" s="107"/>
      <c r="M6842" s="110"/>
      <c r="N6842" s="109"/>
      <c r="P6842" s="38">
        <f t="shared" si="642"/>
        <v>0</v>
      </c>
      <c r="Q6842" s="105">
        <f t="shared" si="641"/>
        <v>0</v>
      </c>
      <c r="R6842" s="38">
        <f t="shared" si="643"/>
        <v>0</v>
      </c>
      <c r="S6842" s="40" t="str">
        <f t="shared" si="640"/>
        <v/>
      </c>
    </row>
    <row r="6843" spans="1:19">
      <c r="A6843" s="33"/>
      <c r="B6843" s="34"/>
      <c r="C6843" s="33"/>
      <c r="D6843" s="33"/>
      <c r="E6843" s="33"/>
      <c r="F6843" s="42"/>
      <c r="G6843" s="42"/>
      <c r="I6843">
        <f t="shared" si="644"/>
        <v>0</v>
      </c>
      <c r="J6843">
        <f t="shared" si="645"/>
        <v>0</v>
      </c>
      <c r="L6843" s="107"/>
      <c r="M6843" s="110"/>
      <c r="N6843" s="109"/>
      <c r="P6843" s="38">
        <f t="shared" si="642"/>
        <v>0</v>
      </c>
      <c r="Q6843" s="105">
        <f t="shared" si="641"/>
        <v>0</v>
      </c>
      <c r="R6843" s="38">
        <f t="shared" si="643"/>
        <v>0</v>
      </c>
      <c r="S6843" s="40" t="str">
        <f t="shared" si="640"/>
        <v/>
      </c>
    </row>
    <row r="6844" spans="1:19">
      <c r="A6844" s="33"/>
      <c r="B6844" s="34"/>
      <c r="C6844" s="33"/>
      <c r="D6844" s="33"/>
      <c r="E6844" s="33"/>
      <c r="F6844" s="42"/>
      <c r="G6844" s="42"/>
      <c r="I6844">
        <f t="shared" si="644"/>
        <v>0</v>
      </c>
      <c r="J6844">
        <f t="shared" si="645"/>
        <v>0</v>
      </c>
      <c r="L6844" s="107"/>
      <c r="M6844" s="110"/>
      <c r="N6844" s="109"/>
      <c r="P6844" s="38">
        <f t="shared" si="642"/>
        <v>0</v>
      </c>
      <c r="Q6844" s="105">
        <f t="shared" si="641"/>
        <v>0</v>
      </c>
      <c r="R6844" s="38">
        <f t="shared" si="643"/>
        <v>0</v>
      </c>
      <c r="S6844" s="40" t="str">
        <f t="shared" si="640"/>
        <v/>
      </c>
    </row>
    <row r="6845" spans="1:19">
      <c r="A6845" s="33"/>
      <c r="B6845" s="34"/>
      <c r="C6845" s="33"/>
      <c r="D6845" s="33"/>
      <c r="E6845" s="33"/>
      <c r="F6845" s="42"/>
      <c r="G6845" s="42"/>
      <c r="I6845">
        <f t="shared" si="644"/>
        <v>0</v>
      </c>
      <c r="J6845">
        <f t="shared" si="645"/>
        <v>0</v>
      </c>
      <c r="L6845" s="107"/>
      <c r="M6845" s="110"/>
      <c r="N6845" s="109"/>
      <c r="P6845" s="38">
        <f t="shared" si="642"/>
        <v>0</v>
      </c>
      <c r="Q6845" s="105">
        <f t="shared" si="641"/>
        <v>0</v>
      </c>
      <c r="R6845" s="38">
        <f t="shared" si="643"/>
        <v>0</v>
      </c>
      <c r="S6845" s="40" t="str">
        <f t="shared" si="640"/>
        <v/>
      </c>
    </row>
    <row r="6846" spans="1:19">
      <c r="A6846" s="33"/>
      <c r="B6846" s="34"/>
      <c r="C6846" s="33"/>
      <c r="D6846" s="33"/>
      <c r="E6846" s="33"/>
      <c r="F6846" s="42"/>
      <c r="G6846" s="42"/>
      <c r="I6846">
        <f t="shared" si="644"/>
        <v>0</v>
      </c>
      <c r="J6846">
        <f t="shared" si="645"/>
        <v>0</v>
      </c>
      <c r="L6846" s="107"/>
      <c r="M6846" s="110"/>
      <c r="N6846" s="109"/>
      <c r="P6846" s="38">
        <f t="shared" si="642"/>
        <v>0</v>
      </c>
      <c r="Q6846" s="105">
        <f t="shared" si="641"/>
        <v>0</v>
      </c>
      <c r="R6846" s="38">
        <f t="shared" si="643"/>
        <v>0</v>
      </c>
      <c r="S6846" s="40" t="str">
        <f t="shared" si="640"/>
        <v/>
      </c>
    </row>
    <row r="6847" spans="1:19">
      <c r="A6847" s="33"/>
      <c r="B6847" s="34"/>
      <c r="C6847" s="33"/>
      <c r="D6847" s="33"/>
      <c r="E6847" s="33"/>
      <c r="F6847" s="42"/>
      <c r="G6847" s="42"/>
      <c r="I6847">
        <f t="shared" si="644"/>
        <v>0</v>
      </c>
      <c r="J6847">
        <f t="shared" si="645"/>
        <v>0</v>
      </c>
      <c r="L6847" s="107"/>
      <c r="M6847" s="110"/>
      <c r="N6847" s="109"/>
      <c r="P6847" s="38">
        <f t="shared" si="642"/>
        <v>0</v>
      </c>
      <c r="Q6847" s="105">
        <f t="shared" si="641"/>
        <v>0</v>
      </c>
      <c r="R6847" s="38">
        <f t="shared" si="643"/>
        <v>0</v>
      </c>
      <c r="S6847" s="40" t="str">
        <f t="shared" si="640"/>
        <v/>
      </c>
    </row>
    <row r="6848" spans="1:19">
      <c r="A6848" s="33"/>
      <c r="B6848" s="34"/>
      <c r="C6848" s="33"/>
      <c r="D6848" s="33"/>
      <c r="E6848" s="33"/>
      <c r="F6848" s="42"/>
      <c r="G6848" s="42"/>
      <c r="I6848">
        <f t="shared" si="644"/>
        <v>0</v>
      </c>
      <c r="J6848">
        <f t="shared" si="645"/>
        <v>0</v>
      </c>
      <c r="L6848" s="107"/>
      <c r="M6848" s="110"/>
      <c r="N6848" s="109"/>
      <c r="P6848" s="38">
        <f t="shared" si="642"/>
        <v>0</v>
      </c>
      <c r="Q6848" s="105">
        <f t="shared" si="641"/>
        <v>0</v>
      </c>
      <c r="R6848" s="38">
        <f t="shared" si="643"/>
        <v>0</v>
      </c>
      <c r="S6848" s="40" t="str">
        <f t="shared" si="640"/>
        <v/>
      </c>
    </row>
    <row r="6849" spans="1:19">
      <c r="A6849" s="33"/>
      <c r="B6849" s="34"/>
      <c r="C6849" s="33"/>
      <c r="D6849" s="33"/>
      <c r="E6849" s="33"/>
      <c r="F6849" s="42"/>
      <c r="G6849" s="42"/>
      <c r="I6849">
        <f t="shared" si="644"/>
        <v>0</v>
      </c>
      <c r="J6849">
        <f t="shared" si="645"/>
        <v>0</v>
      </c>
      <c r="L6849" s="107"/>
      <c r="M6849" s="110"/>
      <c r="N6849" s="109"/>
      <c r="P6849" s="38">
        <f t="shared" si="642"/>
        <v>0</v>
      </c>
      <c r="Q6849" s="105">
        <f t="shared" si="641"/>
        <v>0</v>
      </c>
      <c r="R6849" s="38">
        <f t="shared" si="643"/>
        <v>0</v>
      </c>
      <c r="S6849" s="40" t="str">
        <f t="shared" si="640"/>
        <v/>
      </c>
    </row>
    <row r="6850" spans="1:19">
      <c r="A6850" s="33"/>
      <c r="B6850" s="34"/>
      <c r="C6850" s="33"/>
      <c r="D6850" s="33"/>
      <c r="E6850" s="33"/>
      <c r="F6850" s="42"/>
      <c r="G6850" s="42"/>
      <c r="I6850">
        <f t="shared" si="644"/>
        <v>0</v>
      </c>
      <c r="J6850">
        <f t="shared" si="645"/>
        <v>0</v>
      </c>
      <c r="L6850" s="107"/>
      <c r="M6850" s="110"/>
      <c r="N6850" s="109"/>
      <c r="P6850" s="38">
        <f t="shared" si="642"/>
        <v>0</v>
      </c>
      <c r="Q6850" s="105">
        <f t="shared" si="641"/>
        <v>0</v>
      </c>
      <c r="R6850" s="38">
        <f t="shared" si="643"/>
        <v>0</v>
      </c>
      <c r="S6850" s="40" t="str">
        <f t="shared" si="640"/>
        <v/>
      </c>
    </row>
    <row r="6851" spans="1:19">
      <c r="A6851" s="33"/>
      <c r="B6851" s="34"/>
      <c r="C6851" s="33"/>
      <c r="D6851" s="33"/>
      <c r="E6851" s="33"/>
      <c r="F6851" s="42"/>
      <c r="G6851" s="42"/>
      <c r="I6851">
        <f t="shared" si="644"/>
        <v>0</v>
      </c>
      <c r="J6851">
        <f t="shared" si="645"/>
        <v>0</v>
      </c>
      <c r="L6851" s="107"/>
      <c r="M6851" s="110"/>
      <c r="N6851" s="109"/>
      <c r="P6851" s="38">
        <f t="shared" si="642"/>
        <v>0</v>
      </c>
      <c r="Q6851" s="105">
        <f t="shared" si="641"/>
        <v>0</v>
      </c>
      <c r="R6851" s="38">
        <f t="shared" si="643"/>
        <v>0</v>
      </c>
      <c r="S6851" s="40" t="str">
        <f t="shared" si="640"/>
        <v/>
      </c>
    </row>
    <row r="6852" spans="1:19">
      <c r="A6852" s="33"/>
      <c r="B6852" s="34"/>
      <c r="C6852" s="33"/>
      <c r="D6852" s="33"/>
      <c r="E6852" s="33"/>
      <c r="F6852" s="42"/>
      <c r="G6852" s="42"/>
      <c r="I6852">
        <f t="shared" si="644"/>
        <v>0</v>
      </c>
      <c r="J6852">
        <f t="shared" si="645"/>
        <v>0</v>
      </c>
      <c r="L6852" s="107"/>
      <c r="M6852" s="110"/>
      <c r="N6852" s="109"/>
      <c r="P6852" s="38">
        <f t="shared" si="642"/>
        <v>0</v>
      </c>
      <c r="Q6852" s="105">
        <f t="shared" si="641"/>
        <v>0</v>
      </c>
      <c r="R6852" s="38">
        <f t="shared" si="643"/>
        <v>0</v>
      </c>
      <c r="S6852" s="40" t="str">
        <f t="shared" si="640"/>
        <v/>
      </c>
    </row>
    <row r="6853" spans="1:19">
      <c r="A6853" s="33"/>
      <c r="B6853" s="34"/>
      <c r="C6853" s="33"/>
      <c r="D6853" s="33"/>
      <c r="E6853" s="33"/>
      <c r="F6853" s="42"/>
      <c r="G6853" s="42"/>
      <c r="I6853">
        <f t="shared" si="644"/>
        <v>0</v>
      </c>
      <c r="J6853">
        <f t="shared" si="645"/>
        <v>0</v>
      </c>
      <c r="L6853" s="107"/>
      <c r="M6853" s="110"/>
      <c r="N6853" s="109"/>
      <c r="P6853" s="38">
        <f t="shared" si="642"/>
        <v>0</v>
      </c>
      <c r="Q6853" s="105">
        <f t="shared" si="641"/>
        <v>0</v>
      </c>
      <c r="R6853" s="38">
        <f t="shared" si="643"/>
        <v>0</v>
      </c>
      <c r="S6853" s="40" t="str">
        <f t="shared" si="640"/>
        <v/>
      </c>
    </row>
    <row r="6854" spans="1:19">
      <c r="A6854" s="33"/>
      <c r="B6854" s="34"/>
      <c r="C6854" s="33"/>
      <c r="D6854" s="33"/>
      <c r="E6854" s="33"/>
      <c r="F6854" s="42"/>
      <c r="G6854" s="42"/>
      <c r="I6854">
        <f t="shared" si="644"/>
        <v>0</v>
      </c>
      <c r="J6854">
        <f t="shared" si="645"/>
        <v>0</v>
      </c>
      <c r="L6854" s="107"/>
      <c r="M6854" s="110"/>
      <c r="N6854" s="109"/>
      <c r="P6854" s="38">
        <f t="shared" si="642"/>
        <v>0</v>
      </c>
      <c r="Q6854" s="105">
        <f t="shared" si="641"/>
        <v>0</v>
      </c>
      <c r="R6854" s="38">
        <f t="shared" si="643"/>
        <v>0</v>
      </c>
      <c r="S6854" s="40" t="str">
        <f t="shared" si="640"/>
        <v/>
      </c>
    </row>
    <row r="6855" spans="1:19">
      <c r="A6855" s="33"/>
      <c r="B6855" s="34"/>
      <c r="C6855" s="33"/>
      <c r="D6855" s="33"/>
      <c r="E6855" s="33"/>
      <c r="F6855" s="42"/>
      <c r="G6855" s="42"/>
      <c r="I6855">
        <f t="shared" si="644"/>
        <v>0</v>
      </c>
      <c r="J6855">
        <f t="shared" si="645"/>
        <v>0</v>
      </c>
      <c r="L6855" s="107"/>
      <c r="M6855" s="110"/>
      <c r="N6855" s="109"/>
      <c r="P6855" s="38">
        <f t="shared" si="642"/>
        <v>0</v>
      </c>
      <c r="Q6855" s="105">
        <f t="shared" si="641"/>
        <v>0</v>
      </c>
      <c r="R6855" s="38">
        <f t="shared" si="643"/>
        <v>0</v>
      </c>
      <c r="S6855" s="40" t="str">
        <f t="shared" ref="S6855:S6918" si="646">IF(C6855=1,SUM(R6855:R6878)-SUM(P6855:P6878),"")</f>
        <v/>
      </c>
    </row>
    <row r="6856" spans="1:19">
      <c r="A6856" s="33"/>
      <c r="B6856" s="34"/>
      <c r="C6856" s="33"/>
      <c r="D6856" s="33"/>
      <c r="E6856" s="33"/>
      <c r="F6856" s="42"/>
      <c r="G6856" s="42"/>
      <c r="I6856">
        <f t="shared" si="644"/>
        <v>0</v>
      </c>
      <c r="J6856">
        <f t="shared" si="645"/>
        <v>0</v>
      </c>
      <c r="L6856" s="107"/>
      <c r="M6856" s="110"/>
      <c r="N6856" s="109"/>
      <c r="P6856" s="38">
        <f t="shared" si="642"/>
        <v>0</v>
      </c>
      <c r="Q6856" s="105">
        <f t="shared" ref="Q6856:Q6919" si="647">I6856*M6856/1000</f>
        <v>0</v>
      </c>
      <c r="R6856" s="38">
        <f t="shared" si="643"/>
        <v>0</v>
      </c>
      <c r="S6856" s="40" t="str">
        <f t="shared" si="646"/>
        <v/>
      </c>
    </row>
    <row r="6857" spans="1:19">
      <c r="A6857" s="33"/>
      <c r="B6857" s="34"/>
      <c r="C6857" s="33"/>
      <c r="D6857" s="33"/>
      <c r="E6857" s="33"/>
      <c r="F6857" s="42"/>
      <c r="G6857" s="42"/>
      <c r="I6857">
        <f t="shared" si="644"/>
        <v>0</v>
      </c>
      <c r="J6857">
        <f t="shared" si="645"/>
        <v>0</v>
      </c>
      <c r="L6857" s="107"/>
      <c r="M6857" s="110"/>
      <c r="N6857" s="109"/>
      <c r="P6857" s="38">
        <f t="shared" si="642"/>
        <v>0</v>
      </c>
      <c r="Q6857" s="105">
        <f t="shared" si="647"/>
        <v>0</v>
      </c>
      <c r="R6857" s="38">
        <f t="shared" si="643"/>
        <v>0</v>
      </c>
      <c r="S6857" s="40" t="str">
        <f t="shared" si="646"/>
        <v/>
      </c>
    </row>
    <row r="6858" spans="1:19">
      <c r="A6858" s="33"/>
      <c r="B6858" s="34"/>
      <c r="C6858" s="33"/>
      <c r="D6858" s="33"/>
      <c r="E6858" s="33"/>
      <c r="F6858" s="42"/>
      <c r="G6858" s="42"/>
      <c r="I6858">
        <f t="shared" si="644"/>
        <v>0</v>
      </c>
      <c r="J6858">
        <f t="shared" si="645"/>
        <v>0</v>
      </c>
      <c r="L6858" s="107"/>
      <c r="M6858" s="110"/>
      <c r="N6858" s="109"/>
      <c r="P6858" s="38">
        <f t="shared" si="642"/>
        <v>0</v>
      </c>
      <c r="Q6858" s="105">
        <f t="shared" si="647"/>
        <v>0</v>
      </c>
      <c r="R6858" s="38">
        <f t="shared" si="643"/>
        <v>0</v>
      </c>
      <c r="S6858" s="40" t="str">
        <f t="shared" si="646"/>
        <v/>
      </c>
    </row>
    <row r="6859" spans="1:19">
      <c r="A6859" s="33"/>
      <c r="B6859" s="34"/>
      <c r="C6859" s="33"/>
      <c r="D6859" s="33"/>
      <c r="E6859" s="33"/>
      <c r="F6859" s="42"/>
      <c r="G6859" s="42"/>
      <c r="I6859">
        <f t="shared" si="644"/>
        <v>0</v>
      </c>
      <c r="J6859">
        <f t="shared" si="645"/>
        <v>0</v>
      </c>
      <c r="L6859" s="107"/>
      <c r="M6859" s="110"/>
      <c r="N6859" s="109"/>
      <c r="P6859" s="38">
        <f t="shared" si="642"/>
        <v>0</v>
      </c>
      <c r="Q6859" s="105">
        <f t="shared" si="647"/>
        <v>0</v>
      </c>
      <c r="R6859" s="38">
        <f t="shared" si="643"/>
        <v>0</v>
      </c>
      <c r="S6859" s="40" t="str">
        <f t="shared" si="646"/>
        <v/>
      </c>
    </row>
    <row r="6860" spans="1:19">
      <c r="A6860" s="33"/>
      <c r="B6860" s="34"/>
      <c r="C6860" s="33"/>
      <c r="D6860" s="33"/>
      <c r="E6860" s="33"/>
      <c r="F6860" s="42"/>
      <c r="G6860" s="42"/>
      <c r="I6860">
        <f t="shared" si="644"/>
        <v>0</v>
      </c>
      <c r="J6860">
        <f t="shared" si="645"/>
        <v>0</v>
      </c>
      <c r="L6860" s="107"/>
      <c r="M6860" s="110"/>
      <c r="N6860" s="109"/>
      <c r="P6860" s="38">
        <f t="shared" si="642"/>
        <v>0</v>
      </c>
      <c r="Q6860" s="105">
        <f t="shared" si="647"/>
        <v>0</v>
      </c>
      <c r="R6860" s="38">
        <f t="shared" si="643"/>
        <v>0</v>
      </c>
      <c r="S6860" s="40" t="str">
        <f t="shared" si="646"/>
        <v/>
      </c>
    </row>
    <row r="6861" spans="1:19">
      <c r="A6861" s="33"/>
      <c r="B6861" s="34"/>
      <c r="C6861" s="33"/>
      <c r="D6861" s="33"/>
      <c r="E6861" s="33"/>
      <c r="F6861" s="42"/>
      <c r="G6861" s="42"/>
      <c r="I6861">
        <f t="shared" si="644"/>
        <v>0</v>
      </c>
      <c r="J6861">
        <f t="shared" si="645"/>
        <v>0</v>
      </c>
      <c r="L6861" s="107"/>
      <c r="M6861" s="110"/>
      <c r="N6861" s="109"/>
      <c r="P6861" s="38">
        <f t="shared" si="642"/>
        <v>0</v>
      </c>
      <c r="Q6861" s="105">
        <f t="shared" si="647"/>
        <v>0</v>
      </c>
      <c r="R6861" s="38">
        <f t="shared" si="643"/>
        <v>0</v>
      </c>
      <c r="S6861" s="40" t="str">
        <f t="shared" si="646"/>
        <v/>
      </c>
    </row>
    <row r="6862" spans="1:19">
      <c r="A6862" s="33"/>
      <c r="B6862" s="34"/>
      <c r="C6862" s="33"/>
      <c r="D6862" s="33"/>
      <c r="E6862" s="33"/>
      <c r="F6862" s="42"/>
      <c r="G6862" s="42"/>
      <c r="I6862">
        <f t="shared" si="644"/>
        <v>0</v>
      </c>
      <c r="J6862">
        <f t="shared" si="645"/>
        <v>0</v>
      </c>
      <c r="L6862" s="107"/>
      <c r="M6862" s="110"/>
      <c r="N6862" s="109"/>
      <c r="P6862" s="38">
        <f t="shared" si="642"/>
        <v>0</v>
      </c>
      <c r="Q6862" s="105">
        <f t="shared" si="647"/>
        <v>0</v>
      </c>
      <c r="R6862" s="38">
        <f t="shared" si="643"/>
        <v>0</v>
      </c>
      <c r="S6862" s="40" t="str">
        <f t="shared" si="646"/>
        <v/>
      </c>
    </row>
    <row r="6863" spans="1:19">
      <c r="A6863" s="33"/>
      <c r="B6863" s="34"/>
      <c r="C6863" s="33"/>
      <c r="D6863" s="33"/>
      <c r="E6863" s="33"/>
      <c r="F6863" s="42"/>
      <c r="G6863" s="42"/>
      <c r="I6863">
        <f t="shared" si="644"/>
        <v>0</v>
      </c>
      <c r="J6863">
        <f t="shared" si="645"/>
        <v>0</v>
      </c>
      <c r="L6863" s="107"/>
      <c r="M6863" s="110"/>
      <c r="N6863" s="109"/>
      <c r="P6863" s="38">
        <f t="shared" si="642"/>
        <v>0</v>
      </c>
      <c r="Q6863" s="105">
        <f t="shared" si="647"/>
        <v>0</v>
      </c>
      <c r="R6863" s="38">
        <f t="shared" si="643"/>
        <v>0</v>
      </c>
      <c r="S6863" s="40" t="str">
        <f t="shared" si="646"/>
        <v/>
      </c>
    </row>
    <row r="6864" spans="1:19">
      <c r="A6864" s="33"/>
      <c r="B6864" s="34"/>
      <c r="C6864" s="33"/>
      <c r="D6864" s="33"/>
      <c r="E6864" s="33"/>
      <c r="F6864" s="42"/>
      <c r="G6864" s="42"/>
      <c r="I6864">
        <f t="shared" si="644"/>
        <v>0</v>
      </c>
      <c r="J6864">
        <f t="shared" si="645"/>
        <v>0</v>
      </c>
      <c r="L6864" s="107"/>
      <c r="M6864" s="110"/>
      <c r="N6864" s="109"/>
      <c r="P6864" s="38">
        <f t="shared" si="642"/>
        <v>0</v>
      </c>
      <c r="Q6864" s="105">
        <f t="shared" si="647"/>
        <v>0</v>
      </c>
      <c r="R6864" s="38">
        <f t="shared" si="643"/>
        <v>0</v>
      </c>
      <c r="S6864" s="40" t="str">
        <f t="shared" si="646"/>
        <v/>
      </c>
    </row>
    <row r="6865" spans="1:19">
      <c r="A6865" s="33"/>
      <c r="B6865" s="34"/>
      <c r="C6865" s="33"/>
      <c r="D6865" s="33"/>
      <c r="E6865" s="33"/>
      <c r="F6865" s="42"/>
      <c r="G6865" s="42"/>
      <c r="I6865">
        <f t="shared" si="644"/>
        <v>0</v>
      </c>
      <c r="J6865">
        <f t="shared" si="645"/>
        <v>0</v>
      </c>
      <c r="L6865" s="107"/>
      <c r="M6865" s="110"/>
      <c r="N6865" s="109"/>
      <c r="P6865" s="38">
        <f t="shared" si="642"/>
        <v>0</v>
      </c>
      <c r="Q6865" s="105">
        <f t="shared" si="647"/>
        <v>0</v>
      </c>
      <c r="R6865" s="38">
        <f t="shared" si="643"/>
        <v>0</v>
      </c>
      <c r="S6865" s="40" t="str">
        <f t="shared" si="646"/>
        <v/>
      </c>
    </row>
    <row r="6866" spans="1:19">
      <c r="A6866" s="33"/>
      <c r="B6866" s="34"/>
      <c r="C6866" s="33"/>
      <c r="D6866" s="33"/>
      <c r="E6866" s="33"/>
      <c r="F6866" s="42"/>
      <c r="G6866" s="42"/>
      <c r="I6866">
        <f t="shared" si="644"/>
        <v>0</v>
      </c>
      <c r="J6866">
        <f t="shared" si="645"/>
        <v>0</v>
      </c>
      <c r="L6866" s="107"/>
      <c r="M6866" s="110"/>
      <c r="N6866" s="109"/>
      <c r="P6866" s="38">
        <f t="shared" si="642"/>
        <v>0</v>
      </c>
      <c r="Q6866" s="105">
        <f t="shared" si="647"/>
        <v>0</v>
      </c>
      <c r="R6866" s="38">
        <f t="shared" si="643"/>
        <v>0</v>
      </c>
      <c r="S6866" s="40" t="str">
        <f t="shared" si="646"/>
        <v/>
      </c>
    </row>
    <row r="6867" spans="1:19">
      <c r="A6867" s="33"/>
      <c r="B6867" s="34"/>
      <c r="C6867" s="33"/>
      <c r="D6867" s="33"/>
      <c r="E6867" s="33"/>
      <c r="F6867" s="42"/>
      <c r="G6867" s="42"/>
      <c r="I6867">
        <f t="shared" si="644"/>
        <v>0</v>
      </c>
      <c r="J6867">
        <f t="shared" si="645"/>
        <v>0</v>
      </c>
      <c r="L6867" s="107"/>
      <c r="M6867" s="110"/>
      <c r="N6867" s="109"/>
      <c r="P6867" s="38">
        <f t="shared" si="642"/>
        <v>0</v>
      </c>
      <c r="Q6867" s="105">
        <f t="shared" si="647"/>
        <v>0</v>
      </c>
      <c r="R6867" s="38">
        <f t="shared" si="643"/>
        <v>0</v>
      </c>
      <c r="S6867" s="40" t="str">
        <f t="shared" si="646"/>
        <v/>
      </c>
    </row>
    <row r="6868" spans="1:19">
      <c r="A6868" s="33"/>
      <c r="B6868" s="34"/>
      <c r="C6868" s="33"/>
      <c r="D6868" s="33"/>
      <c r="E6868" s="33"/>
      <c r="F6868" s="42"/>
      <c r="G6868" s="42"/>
      <c r="I6868">
        <f t="shared" si="644"/>
        <v>0</v>
      </c>
      <c r="J6868">
        <f t="shared" si="645"/>
        <v>0</v>
      </c>
      <c r="L6868" s="107"/>
      <c r="M6868" s="110"/>
      <c r="N6868" s="109"/>
      <c r="P6868" s="38">
        <f t="shared" si="642"/>
        <v>0</v>
      </c>
      <c r="Q6868" s="105">
        <f t="shared" si="647"/>
        <v>0</v>
      </c>
      <c r="R6868" s="38">
        <f t="shared" si="643"/>
        <v>0</v>
      </c>
      <c r="S6868" s="40" t="str">
        <f t="shared" si="646"/>
        <v/>
      </c>
    </row>
    <row r="6869" spans="1:19">
      <c r="A6869" s="33"/>
      <c r="B6869" s="34"/>
      <c r="C6869" s="33"/>
      <c r="D6869" s="33"/>
      <c r="E6869" s="33"/>
      <c r="F6869" s="42"/>
      <c r="G6869" s="42"/>
      <c r="I6869">
        <f t="shared" si="644"/>
        <v>0</v>
      </c>
      <c r="J6869">
        <f t="shared" si="645"/>
        <v>0</v>
      </c>
      <c r="L6869" s="107"/>
      <c r="M6869" s="110"/>
      <c r="N6869" s="109"/>
      <c r="P6869" s="38">
        <f t="shared" si="642"/>
        <v>0</v>
      </c>
      <c r="Q6869" s="105">
        <f t="shared" si="647"/>
        <v>0</v>
      </c>
      <c r="R6869" s="38">
        <f t="shared" si="643"/>
        <v>0</v>
      </c>
      <c r="S6869" s="40" t="str">
        <f t="shared" si="646"/>
        <v/>
      </c>
    </row>
    <row r="6870" spans="1:19">
      <c r="A6870" s="33"/>
      <c r="B6870" s="34"/>
      <c r="C6870" s="33"/>
      <c r="D6870" s="33"/>
      <c r="E6870" s="33"/>
      <c r="F6870" s="42"/>
      <c r="G6870" s="42"/>
      <c r="I6870">
        <f t="shared" si="644"/>
        <v>0</v>
      </c>
      <c r="J6870">
        <f t="shared" si="645"/>
        <v>0</v>
      </c>
      <c r="L6870" s="107"/>
      <c r="M6870" s="110"/>
      <c r="N6870" s="109"/>
      <c r="P6870" s="38">
        <f t="shared" si="642"/>
        <v>0</v>
      </c>
      <c r="Q6870" s="105">
        <f t="shared" si="647"/>
        <v>0</v>
      </c>
      <c r="R6870" s="38">
        <f t="shared" si="643"/>
        <v>0</v>
      </c>
      <c r="S6870" s="40" t="str">
        <f t="shared" si="646"/>
        <v/>
      </c>
    </row>
    <row r="6871" spans="1:19">
      <c r="A6871" s="33"/>
      <c r="B6871" s="34"/>
      <c r="C6871" s="33"/>
      <c r="D6871" s="33"/>
      <c r="E6871" s="33"/>
      <c r="F6871" s="42"/>
      <c r="G6871" s="42"/>
      <c r="I6871">
        <f t="shared" si="644"/>
        <v>0</v>
      </c>
      <c r="J6871">
        <f t="shared" si="645"/>
        <v>0</v>
      </c>
      <c r="L6871" s="107"/>
      <c r="M6871" s="110"/>
      <c r="N6871" s="109"/>
      <c r="P6871" s="38">
        <f t="shared" si="642"/>
        <v>0</v>
      </c>
      <c r="Q6871" s="105">
        <f t="shared" si="647"/>
        <v>0</v>
      </c>
      <c r="R6871" s="38">
        <f t="shared" si="643"/>
        <v>0</v>
      </c>
      <c r="S6871" s="40" t="str">
        <f t="shared" si="646"/>
        <v/>
      </c>
    </row>
    <row r="6872" spans="1:19">
      <c r="A6872" s="33"/>
      <c r="B6872" s="34"/>
      <c r="C6872" s="33"/>
      <c r="D6872" s="33"/>
      <c r="E6872" s="33"/>
      <c r="F6872" s="42"/>
      <c r="G6872" s="42"/>
      <c r="I6872">
        <f t="shared" si="644"/>
        <v>0</v>
      </c>
      <c r="J6872">
        <f t="shared" si="645"/>
        <v>0</v>
      </c>
      <c r="L6872" s="107"/>
      <c r="M6872" s="110"/>
      <c r="N6872" s="109"/>
      <c r="P6872" s="38">
        <f t="shared" si="642"/>
        <v>0</v>
      </c>
      <c r="Q6872" s="105">
        <f t="shared" si="647"/>
        <v>0</v>
      </c>
      <c r="R6872" s="38">
        <f t="shared" si="643"/>
        <v>0</v>
      </c>
      <c r="S6872" s="40" t="str">
        <f t="shared" si="646"/>
        <v/>
      </c>
    </row>
    <row r="6873" spans="1:19">
      <c r="A6873" s="33"/>
      <c r="B6873" s="34"/>
      <c r="C6873" s="33"/>
      <c r="D6873" s="33"/>
      <c r="E6873" s="33"/>
      <c r="F6873" s="42"/>
      <c r="G6873" s="42"/>
      <c r="I6873">
        <f t="shared" si="644"/>
        <v>0</v>
      </c>
      <c r="J6873">
        <f t="shared" si="645"/>
        <v>0</v>
      </c>
      <c r="L6873" s="107"/>
      <c r="M6873" s="110"/>
      <c r="N6873" s="109"/>
      <c r="P6873" s="38">
        <f t="shared" si="642"/>
        <v>0</v>
      </c>
      <c r="Q6873" s="105">
        <f t="shared" si="647"/>
        <v>0</v>
      </c>
      <c r="R6873" s="38">
        <f t="shared" si="643"/>
        <v>0</v>
      </c>
      <c r="S6873" s="40" t="str">
        <f t="shared" si="646"/>
        <v/>
      </c>
    </row>
    <row r="6874" spans="1:19">
      <c r="A6874" s="33"/>
      <c r="B6874" s="34"/>
      <c r="C6874" s="33"/>
      <c r="D6874" s="33"/>
      <c r="E6874" s="33"/>
      <c r="F6874" s="42"/>
      <c r="G6874" s="42"/>
      <c r="I6874">
        <f t="shared" si="644"/>
        <v>0</v>
      </c>
      <c r="J6874">
        <f t="shared" si="645"/>
        <v>0</v>
      </c>
      <c r="L6874" s="107"/>
      <c r="M6874" s="110"/>
      <c r="N6874" s="109"/>
      <c r="P6874" s="38">
        <f t="shared" si="642"/>
        <v>0</v>
      </c>
      <c r="Q6874" s="105">
        <f t="shared" si="647"/>
        <v>0</v>
      </c>
      <c r="R6874" s="38">
        <f t="shared" si="643"/>
        <v>0</v>
      </c>
      <c r="S6874" s="40" t="str">
        <f t="shared" si="646"/>
        <v/>
      </c>
    </row>
    <row r="6875" spans="1:19">
      <c r="A6875" s="33"/>
      <c r="B6875" s="34"/>
      <c r="C6875" s="33"/>
      <c r="D6875" s="33"/>
      <c r="E6875" s="33"/>
      <c r="F6875" s="42"/>
      <c r="G6875" s="42"/>
      <c r="I6875">
        <f t="shared" si="644"/>
        <v>0</v>
      </c>
      <c r="J6875">
        <f t="shared" si="645"/>
        <v>0</v>
      </c>
      <c r="L6875" s="107"/>
      <c r="M6875" s="110"/>
      <c r="N6875" s="109"/>
      <c r="P6875" s="38">
        <f t="shared" si="642"/>
        <v>0</v>
      </c>
      <c r="Q6875" s="105">
        <f t="shared" si="647"/>
        <v>0</v>
      </c>
      <c r="R6875" s="38">
        <f t="shared" si="643"/>
        <v>0</v>
      </c>
      <c r="S6875" s="40" t="str">
        <f t="shared" si="646"/>
        <v/>
      </c>
    </row>
    <row r="6876" spans="1:19">
      <c r="A6876" s="33"/>
      <c r="B6876" s="34"/>
      <c r="C6876" s="33"/>
      <c r="D6876" s="33"/>
      <c r="E6876" s="33"/>
      <c r="F6876" s="42"/>
      <c r="G6876" s="42"/>
      <c r="I6876">
        <f t="shared" si="644"/>
        <v>0</v>
      </c>
      <c r="J6876">
        <f t="shared" si="645"/>
        <v>0</v>
      </c>
      <c r="L6876" s="107"/>
      <c r="M6876" s="110"/>
      <c r="N6876" s="109"/>
      <c r="P6876" s="38">
        <f t="shared" si="642"/>
        <v>0</v>
      </c>
      <c r="Q6876" s="105">
        <f t="shared" si="647"/>
        <v>0</v>
      </c>
      <c r="R6876" s="38">
        <f t="shared" si="643"/>
        <v>0</v>
      </c>
      <c r="S6876" s="40" t="str">
        <f t="shared" si="646"/>
        <v/>
      </c>
    </row>
    <row r="6877" spans="1:19">
      <c r="A6877" s="33"/>
      <c r="B6877" s="34"/>
      <c r="C6877" s="33"/>
      <c r="D6877" s="33"/>
      <c r="E6877" s="33"/>
      <c r="F6877" s="42"/>
      <c r="G6877" s="42"/>
      <c r="I6877">
        <f t="shared" si="644"/>
        <v>0</v>
      </c>
      <c r="J6877">
        <f t="shared" si="645"/>
        <v>0</v>
      </c>
      <c r="L6877" s="107"/>
      <c r="M6877" s="110"/>
      <c r="N6877" s="109"/>
      <c r="P6877" s="38">
        <f t="shared" si="642"/>
        <v>0</v>
      </c>
      <c r="Q6877" s="105">
        <f t="shared" si="647"/>
        <v>0</v>
      </c>
      <c r="R6877" s="38">
        <f t="shared" si="643"/>
        <v>0</v>
      </c>
      <c r="S6877" s="40" t="str">
        <f t="shared" si="646"/>
        <v/>
      </c>
    </row>
    <row r="6878" spans="1:19">
      <c r="A6878" s="33"/>
      <c r="B6878" s="34"/>
      <c r="C6878" s="33"/>
      <c r="D6878" s="33"/>
      <c r="E6878" s="33"/>
      <c r="F6878" s="42"/>
      <c r="G6878" s="42"/>
      <c r="I6878">
        <f t="shared" si="644"/>
        <v>0</v>
      </c>
      <c r="J6878">
        <f t="shared" si="645"/>
        <v>0</v>
      </c>
      <c r="L6878" s="107"/>
      <c r="M6878" s="110"/>
      <c r="N6878" s="109"/>
      <c r="P6878" s="38">
        <f t="shared" si="642"/>
        <v>0</v>
      </c>
      <c r="Q6878" s="105">
        <f t="shared" si="647"/>
        <v>0</v>
      </c>
      <c r="R6878" s="38">
        <f t="shared" si="643"/>
        <v>0</v>
      </c>
      <c r="S6878" s="40" t="str">
        <f t="shared" si="646"/>
        <v/>
      </c>
    </row>
    <row r="6879" spans="1:19">
      <c r="A6879" s="33"/>
      <c r="B6879" s="34"/>
      <c r="C6879" s="33"/>
      <c r="D6879" s="33"/>
      <c r="E6879" s="33"/>
      <c r="F6879" s="42"/>
      <c r="G6879" s="42"/>
      <c r="I6879">
        <f t="shared" si="644"/>
        <v>0</v>
      </c>
      <c r="J6879">
        <f t="shared" si="645"/>
        <v>0</v>
      </c>
      <c r="L6879" s="107"/>
      <c r="M6879" s="110"/>
      <c r="N6879" s="109"/>
      <c r="P6879" s="38">
        <f t="shared" si="642"/>
        <v>0</v>
      </c>
      <c r="Q6879" s="105">
        <f t="shared" si="647"/>
        <v>0</v>
      </c>
      <c r="R6879" s="38">
        <f t="shared" si="643"/>
        <v>0</v>
      </c>
      <c r="S6879" s="40" t="str">
        <f t="shared" si="646"/>
        <v/>
      </c>
    </row>
    <row r="6880" spans="1:19">
      <c r="A6880" s="33"/>
      <c r="B6880" s="34"/>
      <c r="C6880" s="33"/>
      <c r="D6880" s="33"/>
      <c r="E6880" s="33"/>
      <c r="F6880" s="42"/>
      <c r="G6880" s="42"/>
      <c r="I6880">
        <f t="shared" si="644"/>
        <v>0</v>
      </c>
      <c r="J6880">
        <f t="shared" si="645"/>
        <v>0</v>
      </c>
      <c r="L6880" s="107"/>
      <c r="M6880" s="110"/>
      <c r="N6880" s="109"/>
      <c r="P6880" s="38">
        <f t="shared" si="642"/>
        <v>0</v>
      </c>
      <c r="Q6880" s="105">
        <f t="shared" si="647"/>
        <v>0</v>
      </c>
      <c r="R6880" s="38">
        <f t="shared" si="643"/>
        <v>0</v>
      </c>
      <c r="S6880" s="40" t="str">
        <f t="shared" si="646"/>
        <v/>
      </c>
    </row>
    <row r="6881" spans="1:19">
      <c r="A6881" s="33"/>
      <c r="B6881" s="34"/>
      <c r="C6881" s="33"/>
      <c r="D6881" s="33"/>
      <c r="E6881" s="33"/>
      <c r="F6881" s="42"/>
      <c r="G6881" s="42"/>
      <c r="I6881">
        <f t="shared" si="644"/>
        <v>0</v>
      </c>
      <c r="J6881">
        <f t="shared" si="645"/>
        <v>0</v>
      </c>
      <c r="L6881" s="107"/>
      <c r="M6881" s="110"/>
      <c r="N6881" s="109"/>
      <c r="P6881" s="38">
        <f t="shared" si="642"/>
        <v>0</v>
      </c>
      <c r="Q6881" s="105">
        <f t="shared" si="647"/>
        <v>0</v>
      </c>
      <c r="R6881" s="38">
        <f t="shared" si="643"/>
        <v>0</v>
      </c>
      <c r="S6881" s="40" t="str">
        <f t="shared" si="646"/>
        <v/>
      </c>
    </row>
    <row r="6882" spans="1:19">
      <c r="A6882" s="33"/>
      <c r="B6882" s="34"/>
      <c r="C6882" s="33"/>
      <c r="D6882" s="33"/>
      <c r="E6882" s="33"/>
      <c r="F6882" s="42"/>
      <c r="G6882" s="42"/>
      <c r="I6882">
        <f t="shared" si="644"/>
        <v>0</v>
      </c>
      <c r="J6882">
        <f t="shared" si="645"/>
        <v>0</v>
      </c>
      <c r="L6882" s="107"/>
      <c r="M6882" s="110"/>
      <c r="N6882" s="109"/>
      <c r="P6882" s="38">
        <f t="shared" si="642"/>
        <v>0</v>
      </c>
      <c r="Q6882" s="105">
        <f t="shared" si="647"/>
        <v>0</v>
      </c>
      <c r="R6882" s="38">
        <f t="shared" si="643"/>
        <v>0</v>
      </c>
      <c r="S6882" s="40" t="str">
        <f t="shared" si="646"/>
        <v/>
      </c>
    </row>
    <row r="6883" spans="1:19">
      <c r="A6883" s="33"/>
      <c r="B6883" s="34"/>
      <c r="C6883" s="33"/>
      <c r="D6883" s="33"/>
      <c r="E6883" s="33"/>
      <c r="F6883" s="42"/>
      <c r="G6883" s="42"/>
      <c r="I6883">
        <f t="shared" si="644"/>
        <v>0</v>
      </c>
      <c r="J6883">
        <f t="shared" si="645"/>
        <v>0</v>
      </c>
      <c r="L6883" s="107"/>
      <c r="M6883" s="110"/>
      <c r="N6883" s="109"/>
      <c r="P6883" s="38">
        <f t="shared" si="642"/>
        <v>0</v>
      </c>
      <c r="Q6883" s="105">
        <f t="shared" si="647"/>
        <v>0</v>
      </c>
      <c r="R6883" s="38">
        <f t="shared" si="643"/>
        <v>0</v>
      </c>
      <c r="S6883" s="40" t="str">
        <f t="shared" si="646"/>
        <v/>
      </c>
    </row>
    <row r="6884" spans="1:19">
      <c r="A6884" s="33"/>
      <c r="B6884" s="34"/>
      <c r="C6884" s="33"/>
      <c r="D6884" s="33"/>
      <c r="E6884" s="33"/>
      <c r="F6884" s="42"/>
      <c r="G6884" s="42"/>
      <c r="I6884">
        <f t="shared" si="644"/>
        <v>0</v>
      </c>
      <c r="J6884">
        <f t="shared" si="645"/>
        <v>0</v>
      </c>
      <c r="L6884" s="107"/>
      <c r="M6884" s="110"/>
      <c r="N6884" s="109"/>
      <c r="P6884" s="38">
        <f t="shared" si="642"/>
        <v>0</v>
      </c>
      <c r="Q6884" s="105">
        <f t="shared" si="647"/>
        <v>0</v>
      </c>
      <c r="R6884" s="38">
        <f t="shared" si="643"/>
        <v>0</v>
      </c>
      <c r="S6884" s="40" t="str">
        <f t="shared" si="646"/>
        <v/>
      </c>
    </row>
    <row r="6885" spans="1:19">
      <c r="A6885" s="33"/>
      <c r="B6885" s="34"/>
      <c r="C6885" s="33"/>
      <c r="D6885" s="33"/>
      <c r="E6885" s="33"/>
      <c r="F6885" s="42"/>
      <c r="G6885" s="42"/>
      <c r="I6885">
        <f t="shared" si="644"/>
        <v>0</v>
      </c>
      <c r="J6885">
        <f t="shared" si="645"/>
        <v>0</v>
      </c>
      <c r="L6885" s="107"/>
      <c r="M6885" s="110"/>
      <c r="N6885" s="109"/>
      <c r="P6885" s="38">
        <f t="shared" si="642"/>
        <v>0</v>
      </c>
      <c r="Q6885" s="105">
        <f t="shared" si="647"/>
        <v>0</v>
      </c>
      <c r="R6885" s="38">
        <f t="shared" si="643"/>
        <v>0</v>
      </c>
      <c r="S6885" s="40" t="str">
        <f t="shared" si="646"/>
        <v/>
      </c>
    </row>
    <row r="6886" spans="1:19">
      <c r="A6886" s="33"/>
      <c r="B6886" s="34"/>
      <c r="C6886" s="33"/>
      <c r="D6886" s="33"/>
      <c r="E6886" s="33"/>
      <c r="F6886" s="42"/>
      <c r="G6886" s="42"/>
      <c r="I6886">
        <f t="shared" si="644"/>
        <v>0</v>
      </c>
      <c r="J6886">
        <f t="shared" si="645"/>
        <v>0</v>
      </c>
      <c r="L6886" s="107"/>
      <c r="M6886" s="110"/>
      <c r="N6886" s="109"/>
      <c r="P6886" s="38">
        <f t="shared" si="642"/>
        <v>0</v>
      </c>
      <c r="Q6886" s="105">
        <f t="shared" si="647"/>
        <v>0</v>
      </c>
      <c r="R6886" s="38">
        <f t="shared" si="643"/>
        <v>0</v>
      </c>
      <c r="S6886" s="40" t="str">
        <f t="shared" si="646"/>
        <v/>
      </c>
    </row>
    <row r="6887" spans="1:19">
      <c r="A6887" s="33"/>
      <c r="B6887" s="34"/>
      <c r="C6887" s="33"/>
      <c r="D6887" s="33"/>
      <c r="E6887" s="33"/>
      <c r="F6887" s="42"/>
      <c r="G6887" s="42"/>
      <c r="I6887">
        <f t="shared" si="644"/>
        <v>0</v>
      </c>
      <c r="J6887">
        <f t="shared" si="645"/>
        <v>0</v>
      </c>
      <c r="L6887" s="107"/>
      <c r="M6887" s="110"/>
      <c r="N6887" s="109"/>
      <c r="P6887" s="38">
        <f t="shared" si="642"/>
        <v>0</v>
      </c>
      <c r="Q6887" s="105">
        <f t="shared" si="647"/>
        <v>0</v>
      </c>
      <c r="R6887" s="38">
        <f t="shared" si="643"/>
        <v>0</v>
      </c>
      <c r="S6887" s="40" t="str">
        <f t="shared" si="646"/>
        <v/>
      </c>
    </row>
    <row r="6888" spans="1:19">
      <c r="A6888" s="33"/>
      <c r="B6888" s="34"/>
      <c r="C6888" s="33"/>
      <c r="D6888" s="33"/>
      <c r="E6888" s="33"/>
      <c r="F6888" s="42"/>
      <c r="G6888" s="42"/>
      <c r="I6888">
        <f t="shared" si="644"/>
        <v>0</v>
      </c>
      <c r="J6888">
        <f t="shared" si="645"/>
        <v>0</v>
      </c>
      <c r="L6888" s="107"/>
      <c r="M6888" s="110"/>
      <c r="N6888" s="109"/>
      <c r="P6888" s="38">
        <f t="shared" si="642"/>
        <v>0</v>
      </c>
      <c r="Q6888" s="105">
        <f t="shared" si="647"/>
        <v>0</v>
      </c>
      <c r="R6888" s="38">
        <f t="shared" si="643"/>
        <v>0</v>
      </c>
      <c r="S6888" s="40" t="str">
        <f t="shared" si="646"/>
        <v/>
      </c>
    </row>
    <row r="6889" spans="1:19">
      <c r="A6889" s="33"/>
      <c r="B6889" s="34"/>
      <c r="C6889" s="33"/>
      <c r="D6889" s="33"/>
      <c r="E6889" s="33"/>
      <c r="F6889" s="42"/>
      <c r="G6889" s="42"/>
      <c r="I6889">
        <f t="shared" si="644"/>
        <v>0</v>
      </c>
      <c r="J6889">
        <f t="shared" si="645"/>
        <v>0</v>
      </c>
      <c r="L6889" s="107"/>
      <c r="M6889" s="110"/>
      <c r="N6889" s="109"/>
      <c r="P6889" s="38">
        <f t="shared" si="642"/>
        <v>0</v>
      </c>
      <c r="Q6889" s="105">
        <f t="shared" si="647"/>
        <v>0</v>
      </c>
      <c r="R6889" s="38">
        <f t="shared" si="643"/>
        <v>0</v>
      </c>
      <c r="S6889" s="40" t="str">
        <f t="shared" si="646"/>
        <v/>
      </c>
    </row>
    <row r="6890" spans="1:19">
      <c r="A6890" s="33"/>
      <c r="B6890" s="34"/>
      <c r="C6890" s="33"/>
      <c r="D6890" s="33"/>
      <c r="E6890" s="33"/>
      <c r="F6890" s="42"/>
      <c r="G6890" s="42"/>
      <c r="I6890">
        <f t="shared" si="644"/>
        <v>0</v>
      </c>
      <c r="J6890">
        <f t="shared" si="645"/>
        <v>0</v>
      </c>
      <c r="L6890" s="107"/>
      <c r="M6890" s="110"/>
      <c r="N6890" s="109"/>
      <c r="P6890" s="38">
        <f t="shared" si="642"/>
        <v>0</v>
      </c>
      <c r="Q6890" s="105">
        <f t="shared" si="647"/>
        <v>0</v>
      </c>
      <c r="R6890" s="38">
        <f t="shared" si="643"/>
        <v>0</v>
      </c>
      <c r="S6890" s="40" t="str">
        <f t="shared" si="646"/>
        <v/>
      </c>
    </row>
    <row r="6891" spans="1:19">
      <c r="A6891" s="33"/>
      <c r="B6891" s="34"/>
      <c r="C6891" s="33"/>
      <c r="D6891" s="33"/>
      <c r="E6891" s="33"/>
      <c r="F6891" s="42"/>
      <c r="G6891" s="42"/>
      <c r="I6891">
        <f t="shared" si="644"/>
        <v>0</v>
      </c>
      <c r="J6891">
        <f t="shared" si="645"/>
        <v>0</v>
      </c>
      <c r="L6891" s="107"/>
      <c r="M6891" s="110"/>
      <c r="N6891" s="109"/>
      <c r="P6891" s="38">
        <f t="shared" si="642"/>
        <v>0</v>
      </c>
      <c r="Q6891" s="105">
        <f t="shared" si="647"/>
        <v>0</v>
      </c>
      <c r="R6891" s="38">
        <f t="shared" si="643"/>
        <v>0</v>
      </c>
      <c r="S6891" s="40" t="str">
        <f t="shared" si="646"/>
        <v/>
      </c>
    </row>
    <row r="6892" spans="1:19">
      <c r="A6892" s="33"/>
      <c r="B6892" s="34"/>
      <c r="C6892" s="33"/>
      <c r="D6892" s="33"/>
      <c r="E6892" s="33"/>
      <c r="F6892" s="42"/>
      <c r="G6892" s="42"/>
      <c r="I6892">
        <f t="shared" si="644"/>
        <v>0</v>
      </c>
      <c r="J6892">
        <f t="shared" si="645"/>
        <v>0</v>
      </c>
      <c r="L6892" s="107"/>
      <c r="M6892" s="110"/>
      <c r="N6892" s="109"/>
      <c r="P6892" s="38">
        <f t="shared" si="642"/>
        <v>0</v>
      </c>
      <c r="Q6892" s="105">
        <f t="shared" si="647"/>
        <v>0</v>
      </c>
      <c r="R6892" s="38">
        <f t="shared" si="643"/>
        <v>0</v>
      </c>
      <c r="S6892" s="40" t="str">
        <f t="shared" si="646"/>
        <v/>
      </c>
    </row>
    <row r="6893" spans="1:19">
      <c r="A6893" s="33"/>
      <c r="B6893" s="34"/>
      <c r="C6893" s="33"/>
      <c r="D6893" s="33"/>
      <c r="E6893" s="33"/>
      <c r="F6893" s="42"/>
      <c r="G6893" s="42"/>
      <c r="I6893">
        <f t="shared" si="644"/>
        <v>0</v>
      </c>
      <c r="J6893">
        <f t="shared" si="645"/>
        <v>0</v>
      </c>
      <c r="L6893" s="107"/>
      <c r="M6893" s="110"/>
      <c r="N6893" s="109"/>
      <c r="P6893" s="38">
        <f t="shared" si="642"/>
        <v>0</v>
      </c>
      <c r="Q6893" s="105">
        <f t="shared" si="647"/>
        <v>0</v>
      </c>
      <c r="R6893" s="38">
        <f t="shared" si="643"/>
        <v>0</v>
      </c>
      <c r="S6893" s="40" t="str">
        <f t="shared" si="646"/>
        <v/>
      </c>
    </row>
    <row r="6894" spans="1:19">
      <c r="A6894" s="33"/>
      <c r="B6894" s="34"/>
      <c r="C6894" s="33"/>
      <c r="D6894" s="33"/>
      <c r="E6894" s="33"/>
      <c r="F6894" s="42"/>
      <c r="G6894" s="42"/>
      <c r="I6894">
        <f t="shared" si="644"/>
        <v>0</v>
      </c>
      <c r="J6894">
        <f t="shared" si="645"/>
        <v>0</v>
      </c>
      <c r="L6894" s="107"/>
      <c r="M6894" s="110"/>
      <c r="N6894" s="109"/>
      <c r="P6894" s="38">
        <f t="shared" si="642"/>
        <v>0</v>
      </c>
      <c r="Q6894" s="105">
        <f t="shared" si="647"/>
        <v>0</v>
      </c>
      <c r="R6894" s="38">
        <f t="shared" si="643"/>
        <v>0</v>
      </c>
      <c r="S6894" s="40" t="str">
        <f t="shared" si="646"/>
        <v/>
      </c>
    </row>
    <row r="6895" spans="1:19">
      <c r="A6895" s="33"/>
      <c r="B6895" s="34"/>
      <c r="C6895" s="33"/>
      <c r="D6895" s="33"/>
      <c r="E6895" s="33"/>
      <c r="F6895" s="42"/>
      <c r="G6895" s="42"/>
      <c r="I6895">
        <f t="shared" si="644"/>
        <v>0</v>
      </c>
      <c r="J6895">
        <f t="shared" si="645"/>
        <v>0</v>
      </c>
      <c r="L6895" s="107"/>
      <c r="M6895" s="110"/>
      <c r="N6895" s="109"/>
      <c r="P6895" s="38">
        <f t="shared" si="642"/>
        <v>0</v>
      </c>
      <c r="Q6895" s="105">
        <f t="shared" si="647"/>
        <v>0</v>
      </c>
      <c r="R6895" s="38">
        <f t="shared" si="643"/>
        <v>0</v>
      </c>
      <c r="S6895" s="40" t="str">
        <f t="shared" si="646"/>
        <v/>
      </c>
    </row>
    <row r="6896" spans="1:19">
      <c r="A6896" s="33"/>
      <c r="B6896" s="34"/>
      <c r="C6896" s="33"/>
      <c r="D6896" s="33"/>
      <c r="E6896" s="33"/>
      <c r="F6896" s="42"/>
      <c r="G6896" s="42"/>
      <c r="I6896">
        <f t="shared" si="644"/>
        <v>0</v>
      </c>
      <c r="J6896">
        <f t="shared" si="645"/>
        <v>0</v>
      </c>
      <c r="L6896" s="107"/>
      <c r="M6896" s="110"/>
      <c r="N6896" s="109"/>
      <c r="P6896" s="38">
        <f t="shared" si="642"/>
        <v>0</v>
      </c>
      <c r="Q6896" s="105">
        <f t="shared" si="647"/>
        <v>0</v>
      </c>
      <c r="R6896" s="38">
        <f t="shared" si="643"/>
        <v>0</v>
      </c>
      <c r="S6896" s="40" t="str">
        <f t="shared" si="646"/>
        <v/>
      </c>
    </row>
    <row r="6897" spans="1:19">
      <c r="A6897" s="33"/>
      <c r="B6897" s="34"/>
      <c r="C6897" s="33"/>
      <c r="D6897" s="33"/>
      <c r="E6897" s="33"/>
      <c r="F6897" s="42"/>
      <c r="G6897" s="42"/>
      <c r="I6897">
        <f t="shared" si="644"/>
        <v>0</v>
      </c>
      <c r="J6897">
        <f t="shared" si="645"/>
        <v>0</v>
      </c>
      <c r="L6897" s="107"/>
      <c r="M6897" s="110"/>
      <c r="N6897" s="109"/>
      <c r="P6897" s="38">
        <f t="shared" si="642"/>
        <v>0</v>
      </c>
      <c r="Q6897" s="105">
        <f t="shared" si="647"/>
        <v>0</v>
      </c>
      <c r="R6897" s="38">
        <f t="shared" si="643"/>
        <v>0</v>
      </c>
      <c r="S6897" s="40" t="str">
        <f t="shared" si="646"/>
        <v/>
      </c>
    </row>
    <row r="6898" spans="1:19">
      <c r="A6898" s="33"/>
      <c r="B6898" s="34"/>
      <c r="C6898" s="33"/>
      <c r="D6898" s="33"/>
      <c r="E6898" s="33"/>
      <c r="F6898" s="42"/>
      <c r="G6898" s="42"/>
      <c r="I6898">
        <f t="shared" si="644"/>
        <v>0</v>
      </c>
      <c r="J6898">
        <f t="shared" si="645"/>
        <v>0</v>
      </c>
      <c r="L6898" s="107"/>
      <c r="M6898" s="110"/>
      <c r="N6898" s="109"/>
      <c r="P6898" s="38">
        <f t="shared" si="642"/>
        <v>0</v>
      </c>
      <c r="Q6898" s="105">
        <f t="shared" si="647"/>
        <v>0</v>
      </c>
      <c r="R6898" s="38">
        <f t="shared" si="643"/>
        <v>0</v>
      </c>
      <c r="S6898" s="40" t="str">
        <f t="shared" si="646"/>
        <v/>
      </c>
    </row>
    <row r="6899" spans="1:19">
      <c r="A6899" s="33"/>
      <c r="B6899" s="34"/>
      <c r="C6899" s="33"/>
      <c r="D6899" s="33"/>
      <c r="E6899" s="33"/>
      <c r="F6899" s="42"/>
      <c r="G6899" s="42"/>
      <c r="I6899">
        <f t="shared" si="644"/>
        <v>0</v>
      </c>
      <c r="J6899">
        <f t="shared" si="645"/>
        <v>0</v>
      </c>
      <c r="L6899" s="107"/>
      <c r="M6899" s="110"/>
      <c r="N6899" s="109"/>
      <c r="P6899" s="38">
        <f t="shared" si="642"/>
        <v>0</v>
      </c>
      <c r="Q6899" s="105">
        <f t="shared" si="647"/>
        <v>0</v>
      </c>
      <c r="R6899" s="38">
        <f t="shared" si="643"/>
        <v>0</v>
      </c>
      <c r="S6899" s="40" t="str">
        <f t="shared" si="646"/>
        <v/>
      </c>
    </row>
    <row r="6900" spans="1:19">
      <c r="A6900" s="33"/>
      <c r="B6900" s="34"/>
      <c r="C6900" s="33"/>
      <c r="D6900" s="33"/>
      <c r="E6900" s="33"/>
      <c r="F6900" s="42"/>
      <c r="G6900" s="42"/>
      <c r="I6900">
        <f t="shared" si="644"/>
        <v>0</v>
      </c>
      <c r="J6900">
        <f t="shared" si="645"/>
        <v>0</v>
      </c>
      <c r="L6900" s="107"/>
      <c r="M6900" s="110"/>
      <c r="N6900" s="109"/>
      <c r="P6900" s="38">
        <f t="shared" si="642"/>
        <v>0</v>
      </c>
      <c r="Q6900" s="105">
        <f t="shared" si="647"/>
        <v>0</v>
      </c>
      <c r="R6900" s="38">
        <f t="shared" si="643"/>
        <v>0</v>
      </c>
      <c r="S6900" s="40" t="str">
        <f t="shared" si="646"/>
        <v/>
      </c>
    </row>
    <row r="6901" spans="1:19">
      <c r="A6901" s="33"/>
      <c r="B6901" s="34"/>
      <c r="C6901" s="33"/>
      <c r="D6901" s="33"/>
      <c r="E6901" s="33"/>
      <c r="F6901" s="42"/>
      <c r="G6901" s="42"/>
      <c r="I6901">
        <f t="shared" si="644"/>
        <v>0</v>
      </c>
      <c r="J6901">
        <f t="shared" si="645"/>
        <v>0</v>
      </c>
      <c r="L6901" s="107"/>
      <c r="M6901" s="110"/>
      <c r="N6901" s="109"/>
      <c r="P6901" s="38">
        <f t="shared" si="642"/>
        <v>0</v>
      </c>
      <c r="Q6901" s="105">
        <f t="shared" si="647"/>
        <v>0</v>
      </c>
      <c r="R6901" s="38">
        <f t="shared" si="643"/>
        <v>0</v>
      </c>
      <c r="S6901" s="40" t="str">
        <f t="shared" si="646"/>
        <v/>
      </c>
    </row>
    <row r="6902" spans="1:19">
      <c r="A6902" s="33"/>
      <c r="B6902" s="34"/>
      <c r="C6902" s="33"/>
      <c r="D6902" s="33"/>
      <c r="E6902" s="33"/>
      <c r="F6902" s="42"/>
      <c r="G6902" s="42"/>
      <c r="I6902">
        <f t="shared" si="644"/>
        <v>0</v>
      </c>
      <c r="J6902">
        <f t="shared" si="645"/>
        <v>0</v>
      </c>
      <c r="L6902" s="107"/>
      <c r="M6902" s="110"/>
      <c r="N6902" s="109"/>
      <c r="P6902" s="38">
        <f t="shared" si="642"/>
        <v>0</v>
      </c>
      <c r="Q6902" s="105">
        <f t="shared" si="647"/>
        <v>0</v>
      </c>
      <c r="R6902" s="38">
        <f t="shared" si="643"/>
        <v>0</v>
      </c>
      <c r="S6902" s="40" t="str">
        <f t="shared" si="646"/>
        <v/>
      </c>
    </row>
    <row r="6903" spans="1:19">
      <c r="A6903" s="33"/>
      <c r="B6903" s="34"/>
      <c r="C6903" s="33"/>
      <c r="D6903" s="33"/>
      <c r="E6903" s="33"/>
      <c r="F6903" s="42"/>
      <c r="G6903" s="42"/>
      <c r="I6903">
        <f t="shared" si="644"/>
        <v>0</v>
      </c>
      <c r="J6903">
        <f t="shared" si="645"/>
        <v>0</v>
      </c>
      <c r="L6903" s="107"/>
      <c r="M6903" s="110"/>
      <c r="N6903" s="109"/>
      <c r="P6903" s="38">
        <f t="shared" ref="P6903:P6966" si="648">I6903*L6903/1000</f>
        <v>0</v>
      </c>
      <c r="Q6903" s="105">
        <f t="shared" si="647"/>
        <v>0</v>
      </c>
      <c r="R6903" s="38">
        <f t="shared" ref="R6903:R6966" si="649">J6903*N6903/1000</f>
        <v>0</v>
      </c>
      <c r="S6903" s="40" t="str">
        <f t="shared" si="646"/>
        <v/>
      </c>
    </row>
    <row r="6904" spans="1:19">
      <c r="A6904" s="33"/>
      <c r="B6904" s="34"/>
      <c r="C6904" s="33"/>
      <c r="D6904" s="33"/>
      <c r="E6904" s="33"/>
      <c r="F6904" s="42"/>
      <c r="G6904" s="42"/>
      <c r="I6904">
        <f t="shared" ref="I6904:I6967" si="650">IF(OR(E6904="R",E6904="E"),D6904,IF(D6904&gt;=E6904,D6904-E6904,0))</f>
        <v>0</v>
      </c>
      <c r="J6904">
        <f t="shared" ref="J6904:J6967" si="651">IF(OR(E6904="R",E6904="E"),0,IF(E6904&gt;D6904,E6904-D6904,0))</f>
        <v>0</v>
      </c>
      <c r="L6904" s="107"/>
      <c r="M6904" s="110"/>
      <c r="N6904" s="109"/>
      <c r="P6904" s="38">
        <f t="shared" si="648"/>
        <v>0</v>
      </c>
      <c r="Q6904" s="105">
        <f t="shared" si="647"/>
        <v>0</v>
      </c>
      <c r="R6904" s="38">
        <f t="shared" si="649"/>
        <v>0</v>
      </c>
      <c r="S6904" s="40" t="str">
        <f t="shared" si="646"/>
        <v/>
      </c>
    </row>
    <row r="6905" spans="1:19">
      <c r="A6905" s="33"/>
      <c r="B6905" s="34"/>
      <c r="C6905" s="33"/>
      <c r="D6905" s="33"/>
      <c r="E6905" s="33"/>
      <c r="F6905" s="42"/>
      <c r="G6905" s="42"/>
      <c r="I6905">
        <f t="shared" si="650"/>
        <v>0</v>
      </c>
      <c r="J6905">
        <f t="shared" si="651"/>
        <v>0</v>
      </c>
      <c r="L6905" s="107"/>
      <c r="M6905" s="110"/>
      <c r="N6905" s="109"/>
      <c r="P6905" s="38">
        <f t="shared" si="648"/>
        <v>0</v>
      </c>
      <c r="Q6905" s="105">
        <f t="shared" si="647"/>
        <v>0</v>
      </c>
      <c r="R6905" s="38">
        <f t="shared" si="649"/>
        <v>0</v>
      </c>
      <c r="S6905" s="40" t="str">
        <f t="shared" si="646"/>
        <v/>
      </c>
    </row>
    <row r="6906" spans="1:19">
      <c r="A6906" s="33"/>
      <c r="B6906" s="34"/>
      <c r="C6906" s="33"/>
      <c r="D6906" s="33"/>
      <c r="E6906" s="33"/>
      <c r="F6906" s="42"/>
      <c r="G6906" s="42"/>
      <c r="I6906">
        <f t="shared" si="650"/>
        <v>0</v>
      </c>
      <c r="J6906">
        <f t="shared" si="651"/>
        <v>0</v>
      </c>
      <c r="L6906" s="107"/>
      <c r="M6906" s="110"/>
      <c r="N6906" s="109"/>
      <c r="P6906" s="38">
        <f t="shared" si="648"/>
        <v>0</v>
      </c>
      <c r="Q6906" s="105">
        <f t="shared" si="647"/>
        <v>0</v>
      </c>
      <c r="R6906" s="38">
        <f t="shared" si="649"/>
        <v>0</v>
      </c>
      <c r="S6906" s="40" t="str">
        <f t="shared" si="646"/>
        <v/>
      </c>
    </row>
    <row r="6907" spans="1:19">
      <c r="A6907" s="33"/>
      <c r="B6907" s="34"/>
      <c r="C6907" s="33"/>
      <c r="D6907" s="33"/>
      <c r="E6907" s="33"/>
      <c r="F6907" s="42"/>
      <c r="G6907" s="42"/>
      <c r="I6907">
        <f t="shared" si="650"/>
        <v>0</v>
      </c>
      <c r="J6907">
        <f t="shared" si="651"/>
        <v>0</v>
      </c>
      <c r="L6907" s="107"/>
      <c r="M6907" s="110"/>
      <c r="N6907" s="109"/>
      <c r="P6907" s="38">
        <f t="shared" si="648"/>
        <v>0</v>
      </c>
      <c r="Q6907" s="105">
        <f t="shared" si="647"/>
        <v>0</v>
      </c>
      <c r="R6907" s="38">
        <f t="shared" si="649"/>
        <v>0</v>
      </c>
      <c r="S6907" s="40" t="str">
        <f t="shared" si="646"/>
        <v/>
      </c>
    </row>
    <row r="6908" spans="1:19">
      <c r="A6908" s="33"/>
      <c r="B6908" s="34"/>
      <c r="C6908" s="33"/>
      <c r="D6908" s="33"/>
      <c r="E6908" s="33"/>
      <c r="F6908" s="42"/>
      <c r="G6908" s="42"/>
      <c r="I6908">
        <f t="shared" si="650"/>
        <v>0</v>
      </c>
      <c r="J6908">
        <f t="shared" si="651"/>
        <v>0</v>
      </c>
      <c r="L6908" s="107"/>
      <c r="M6908" s="110"/>
      <c r="N6908" s="109"/>
      <c r="P6908" s="38">
        <f t="shared" si="648"/>
        <v>0</v>
      </c>
      <c r="Q6908" s="105">
        <f t="shared" si="647"/>
        <v>0</v>
      </c>
      <c r="R6908" s="38">
        <f t="shared" si="649"/>
        <v>0</v>
      </c>
      <c r="S6908" s="40" t="str">
        <f t="shared" si="646"/>
        <v/>
      </c>
    </row>
    <row r="6909" spans="1:19">
      <c r="A6909" s="33"/>
      <c r="B6909" s="34"/>
      <c r="C6909" s="33"/>
      <c r="D6909" s="33"/>
      <c r="E6909" s="33"/>
      <c r="F6909" s="42"/>
      <c r="G6909" s="42"/>
      <c r="I6909">
        <f t="shared" si="650"/>
        <v>0</v>
      </c>
      <c r="J6909">
        <f t="shared" si="651"/>
        <v>0</v>
      </c>
      <c r="L6909" s="107"/>
      <c r="M6909" s="110"/>
      <c r="N6909" s="109"/>
      <c r="P6909" s="38">
        <f t="shared" si="648"/>
        <v>0</v>
      </c>
      <c r="Q6909" s="105">
        <f t="shared" si="647"/>
        <v>0</v>
      </c>
      <c r="R6909" s="38">
        <f t="shared" si="649"/>
        <v>0</v>
      </c>
      <c r="S6909" s="40" t="str">
        <f t="shared" si="646"/>
        <v/>
      </c>
    </row>
    <row r="6910" spans="1:19">
      <c r="A6910" s="33"/>
      <c r="B6910" s="34"/>
      <c r="C6910" s="33"/>
      <c r="D6910" s="33"/>
      <c r="E6910" s="33"/>
      <c r="F6910" s="42"/>
      <c r="G6910" s="42"/>
      <c r="I6910">
        <f t="shared" si="650"/>
        <v>0</v>
      </c>
      <c r="J6910">
        <f t="shared" si="651"/>
        <v>0</v>
      </c>
      <c r="L6910" s="107"/>
      <c r="M6910" s="110"/>
      <c r="N6910" s="109"/>
      <c r="P6910" s="38">
        <f t="shared" si="648"/>
        <v>0</v>
      </c>
      <c r="Q6910" s="105">
        <f t="shared" si="647"/>
        <v>0</v>
      </c>
      <c r="R6910" s="38">
        <f t="shared" si="649"/>
        <v>0</v>
      </c>
      <c r="S6910" s="40" t="str">
        <f t="shared" si="646"/>
        <v/>
      </c>
    </row>
    <row r="6911" spans="1:19">
      <c r="A6911" s="33"/>
      <c r="B6911" s="34"/>
      <c r="C6911" s="33"/>
      <c r="D6911" s="33"/>
      <c r="E6911" s="33"/>
      <c r="F6911" s="42"/>
      <c r="G6911" s="42"/>
      <c r="I6911">
        <f t="shared" si="650"/>
        <v>0</v>
      </c>
      <c r="J6911">
        <f t="shared" si="651"/>
        <v>0</v>
      </c>
      <c r="L6911" s="107"/>
      <c r="M6911" s="110"/>
      <c r="N6911" s="109"/>
      <c r="P6911" s="38">
        <f t="shared" si="648"/>
        <v>0</v>
      </c>
      <c r="Q6911" s="105">
        <f t="shared" si="647"/>
        <v>0</v>
      </c>
      <c r="R6911" s="38">
        <f t="shared" si="649"/>
        <v>0</v>
      </c>
      <c r="S6911" s="40" t="str">
        <f t="shared" si="646"/>
        <v/>
      </c>
    </row>
    <row r="6912" spans="1:19">
      <c r="A6912" s="33"/>
      <c r="B6912" s="34"/>
      <c r="C6912" s="33"/>
      <c r="D6912" s="33"/>
      <c r="E6912" s="33"/>
      <c r="F6912" s="42"/>
      <c r="G6912" s="42"/>
      <c r="I6912">
        <f t="shared" si="650"/>
        <v>0</v>
      </c>
      <c r="J6912">
        <f t="shared" si="651"/>
        <v>0</v>
      </c>
      <c r="L6912" s="107"/>
      <c r="M6912" s="110"/>
      <c r="N6912" s="109"/>
      <c r="P6912" s="38">
        <f t="shared" si="648"/>
        <v>0</v>
      </c>
      <c r="Q6912" s="105">
        <f t="shared" si="647"/>
        <v>0</v>
      </c>
      <c r="R6912" s="38">
        <f t="shared" si="649"/>
        <v>0</v>
      </c>
      <c r="S6912" s="40" t="str">
        <f t="shared" si="646"/>
        <v/>
      </c>
    </row>
    <row r="6913" spans="1:19">
      <c r="A6913" s="33"/>
      <c r="B6913" s="34"/>
      <c r="C6913" s="33"/>
      <c r="D6913" s="33"/>
      <c r="E6913" s="33"/>
      <c r="F6913" s="42"/>
      <c r="G6913" s="42"/>
      <c r="I6913">
        <f t="shared" si="650"/>
        <v>0</v>
      </c>
      <c r="J6913">
        <f t="shared" si="651"/>
        <v>0</v>
      </c>
      <c r="L6913" s="107"/>
      <c r="M6913" s="110"/>
      <c r="N6913" s="109"/>
      <c r="P6913" s="38">
        <f t="shared" si="648"/>
        <v>0</v>
      </c>
      <c r="Q6913" s="105">
        <f t="shared" si="647"/>
        <v>0</v>
      </c>
      <c r="R6913" s="38">
        <f t="shared" si="649"/>
        <v>0</v>
      </c>
      <c r="S6913" s="40" t="str">
        <f t="shared" si="646"/>
        <v/>
      </c>
    </row>
    <row r="6914" spans="1:19">
      <c r="A6914" s="33"/>
      <c r="B6914" s="34"/>
      <c r="C6914" s="33"/>
      <c r="D6914" s="33"/>
      <c r="E6914" s="33"/>
      <c r="F6914" s="42"/>
      <c r="G6914" s="42"/>
      <c r="I6914">
        <f t="shared" si="650"/>
        <v>0</v>
      </c>
      <c r="J6914">
        <f t="shared" si="651"/>
        <v>0</v>
      </c>
      <c r="L6914" s="107"/>
      <c r="M6914" s="110"/>
      <c r="N6914" s="109"/>
      <c r="P6914" s="38">
        <f t="shared" si="648"/>
        <v>0</v>
      </c>
      <c r="Q6914" s="105">
        <f t="shared" si="647"/>
        <v>0</v>
      </c>
      <c r="R6914" s="38">
        <f t="shared" si="649"/>
        <v>0</v>
      </c>
      <c r="S6914" s="40" t="str">
        <f t="shared" si="646"/>
        <v/>
      </c>
    </row>
    <row r="6915" spans="1:19">
      <c r="A6915" s="33"/>
      <c r="B6915" s="34"/>
      <c r="C6915" s="33"/>
      <c r="D6915" s="33"/>
      <c r="E6915" s="33"/>
      <c r="F6915" s="42"/>
      <c r="G6915" s="42"/>
      <c r="I6915">
        <f t="shared" si="650"/>
        <v>0</v>
      </c>
      <c r="J6915">
        <f t="shared" si="651"/>
        <v>0</v>
      </c>
      <c r="L6915" s="107"/>
      <c r="M6915" s="110"/>
      <c r="N6915" s="109"/>
      <c r="P6915" s="38">
        <f t="shared" si="648"/>
        <v>0</v>
      </c>
      <c r="Q6915" s="105">
        <f t="shared" si="647"/>
        <v>0</v>
      </c>
      <c r="R6915" s="38">
        <f t="shared" si="649"/>
        <v>0</v>
      </c>
      <c r="S6915" s="40" t="str">
        <f t="shared" si="646"/>
        <v/>
      </c>
    </row>
    <row r="6916" spans="1:19">
      <c r="A6916" s="33"/>
      <c r="B6916" s="34"/>
      <c r="C6916" s="33"/>
      <c r="D6916" s="33"/>
      <c r="E6916" s="33"/>
      <c r="F6916" s="42"/>
      <c r="G6916" s="42"/>
      <c r="I6916">
        <f t="shared" si="650"/>
        <v>0</v>
      </c>
      <c r="J6916">
        <f t="shared" si="651"/>
        <v>0</v>
      </c>
      <c r="L6916" s="107"/>
      <c r="M6916" s="110"/>
      <c r="N6916" s="109"/>
      <c r="P6916" s="38">
        <f t="shared" si="648"/>
        <v>0</v>
      </c>
      <c r="Q6916" s="105">
        <f t="shared" si="647"/>
        <v>0</v>
      </c>
      <c r="R6916" s="38">
        <f t="shared" si="649"/>
        <v>0</v>
      </c>
      <c r="S6916" s="40" t="str">
        <f t="shared" si="646"/>
        <v/>
      </c>
    </row>
    <row r="6917" spans="1:19">
      <c r="A6917" s="33"/>
      <c r="B6917" s="34"/>
      <c r="C6917" s="33"/>
      <c r="D6917" s="33"/>
      <c r="E6917" s="33"/>
      <c r="F6917" s="42"/>
      <c r="G6917" s="42"/>
      <c r="I6917">
        <f t="shared" si="650"/>
        <v>0</v>
      </c>
      <c r="J6917">
        <f t="shared" si="651"/>
        <v>0</v>
      </c>
      <c r="L6917" s="107"/>
      <c r="M6917" s="110"/>
      <c r="N6917" s="109"/>
      <c r="P6917" s="38">
        <f t="shared" si="648"/>
        <v>0</v>
      </c>
      <c r="Q6917" s="105">
        <f t="shared" si="647"/>
        <v>0</v>
      </c>
      <c r="R6917" s="38">
        <f t="shared" si="649"/>
        <v>0</v>
      </c>
      <c r="S6917" s="40" t="str">
        <f t="shared" si="646"/>
        <v/>
      </c>
    </row>
    <row r="6918" spans="1:19">
      <c r="A6918" s="33"/>
      <c r="B6918" s="34"/>
      <c r="C6918" s="33"/>
      <c r="D6918" s="33"/>
      <c r="E6918" s="33"/>
      <c r="F6918" s="42"/>
      <c r="G6918" s="42"/>
      <c r="I6918">
        <f t="shared" si="650"/>
        <v>0</v>
      </c>
      <c r="J6918">
        <f t="shared" si="651"/>
        <v>0</v>
      </c>
      <c r="L6918" s="107"/>
      <c r="M6918" s="110"/>
      <c r="N6918" s="109"/>
      <c r="P6918" s="38">
        <f t="shared" si="648"/>
        <v>0</v>
      </c>
      <c r="Q6918" s="105">
        <f t="shared" si="647"/>
        <v>0</v>
      </c>
      <c r="R6918" s="38">
        <f t="shared" si="649"/>
        <v>0</v>
      </c>
      <c r="S6918" s="40" t="str">
        <f t="shared" si="646"/>
        <v/>
      </c>
    </row>
    <row r="6919" spans="1:19">
      <c r="A6919" s="33"/>
      <c r="B6919" s="34"/>
      <c r="C6919" s="33"/>
      <c r="D6919" s="33"/>
      <c r="E6919" s="33"/>
      <c r="F6919" s="42"/>
      <c r="G6919" s="42"/>
      <c r="I6919">
        <f t="shared" si="650"/>
        <v>0</v>
      </c>
      <c r="J6919">
        <f t="shared" si="651"/>
        <v>0</v>
      </c>
      <c r="L6919" s="107"/>
      <c r="M6919" s="110"/>
      <c r="N6919" s="109"/>
      <c r="P6919" s="38">
        <f t="shared" si="648"/>
        <v>0</v>
      </c>
      <c r="Q6919" s="105">
        <f t="shared" si="647"/>
        <v>0</v>
      </c>
      <c r="R6919" s="38">
        <f t="shared" si="649"/>
        <v>0</v>
      </c>
      <c r="S6919" s="40" t="str">
        <f t="shared" ref="S6919:S6982" si="652">IF(C6919=1,SUM(R6919:R6942)-SUM(P6919:P6942),"")</f>
        <v/>
      </c>
    </row>
    <row r="6920" spans="1:19">
      <c r="A6920" s="33"/>
      <c r="B6920" s="34"/>
      <c r="C6920" s="33"/>
      <c r="D6920" s="33"/>
      <c r="E6920" s="33"/>
      <c r="F6920" s="42"/>
      <c r="G6920" s="42"/>
      <c r="I6920">
        <f t="shared" si="650"/>
        <v>0</v>
      </c>
      <c r="J6920">
        <f t="shared" si="651"/>
        <v>0</v>
      </c>
      <c r="L6920" s="107"/>
      <c r="M6920" s="110"/>
      <c r="N6920" s="109"/>
      <c r="P6920" s="38">
        <f t="shared" si="648"/>
        <v>0</v>
      </c>
      <c r="Q6920" s="105">
        <f t="shared" ref="Q6920:Q6983" si="653">I6920*M6920/1000</f>
        <v>0</v>
      </c>
      <c r="R6920" s="38">
        <f t="shared" si="649"/>
        <v>0</v>
      </c>
      <c r="S6920" s="40" t="str">
        <f t="shared" si="652"/>
        <v/>
      </c>
    </row>
    <row r="6921" spans="1:19">
      <c r="A6921" s="33"/>
      <c r="B6921" s="34"/>
      <c r="C6921" s="33"/>
      <c r="D6921" s="33"/>
      <c r="E6921" s="33"/>
      <c r="F6921" s="42"/>
      <c r="G6921" s="42"/>
      <c r="I6921">
        <f t="shared" si="650"/>
        <v>0</v>
      </c>
      <c r="J6921">
        <f t="shared" si="651"/>
        <v>0</v>
      </c>
      <c r="L6921" s="107"/>
      <c r="M6921" s="110"/>
      <c r="N6921" s="109"/>
      <c r="P6921" s="38">
        <f t="shared" si="648"/>
        <v>0</v>
      </c>
      <c r="Q6921" s="105">
        <f t="shared" si="653"/>
        <v>0</v>
      </c>
      <c r="R6921" s="38">
        <f t="shared" si="649"/>
        <v>0</v>
      </c>
      <c r="S6921" s="40" t="str">
        <f t="shared" si="652"/>
        <v/>
      </c>
    </row>
    <row r="6922" spans="1:19">
      <c r="A6922" s="33"/>
      <c r="B6922" s="34"/>
      <c r="C6922" s="33"/>
      <c r="D6922" s="33"/>
      <c r="E6922" s="33"/>
      <c r="F6922" s="42"/>
      <c r="G6922" s="42"/>
      <c r="I6922">
        <f t="shared" si="650"/>
        <v>0</v>
      </c>
      <c r="J6922">
        <f t="shared" si="651"/>
        <v>0</v>
      </c>
      <c r="L6922" s="107"/>
      <c r="M6922" s="110"/>
      <c r="N6922" s="109"/>
      <c r="P6922" s="38">
        <f t="shared" si="648"/>
        <v>0</v>
      </c>
      <c r="Q6922" s="105">
        <f t="shared" si="653"/>
        <v>0</v>
      </c>
      <c r="R6922" s="38">
        <f t="shared" si="649"/>
        <v>0</v>
      </c>
      <c r="S6922" s="40" t="str">
        <f t="shared" si="652"/>
        <v/>
      </c>
    </row>
    <row r="6923" spans="1:19">
      <c r="A6923" s="33"/>
      <c r="B6923" s="34"/>
      <c r="C6923" s="33"/>
      <c r="D6923" s="33"/>
      <c r="E6923" s="33"/>
      <c r="F6923" s="42"/>
      <c r="G6923" s="42"/>
      <c r="I6923">
        <f t="shared" si="650"/>
        <v>0</v>
      </c>
      <c r="J6923">
        <f t="shared" si="651"/>
        <v>0</v>
      </c>
      <c r="L6923" s="107"/>
      <c r="M6923" s="110"/>
      <c r="N6923" s="109"/>
      <c r="P6923" s="38">
        <f t="shared" si="648"/>
        <v>0</v>
      </c>
      <c r="Q6923" s="105">
        <f t="shared" si="653"/>
        <v>0</v>
      </c>
      <c r="R6923" s="38">
        <f t="shared" si="649"/>
        <v>0</v>
      </c>
      <c r="S6923" s="40" t="str">
        <f t="shared" si="652"/>
        <v/>
      </c>
    </row>
    <row r="6924" spans="1:19">
      <c r="A6924" s="33"/>
      <c r="B6924" s="34"/>
      <c r="C6924" s="33"/>
      <c r="D6924" s="33"/>
      <c r="E6924" s="33"/>
      <c r="F6924" s="42"/>
      <c r="G6924" s="42"/>
      <c r="I6924">
        <f t="shared" si="650"/>
        <v>0</v>
      </c>
      <c r="J6924">
        <f t="shared" si="651"/>
        <v>0</v>
      </c>
      <c r="L6924" s="107"/>
      <c r="M6924" s="110"/>
      <c r="N6924" s="109"/>
      <c r="P6924" s="38">
        <f t="shared" si="648"/>
        <v>0</v>
      </c>
      <c r="Q6924" s="105">
        <f t="shared" si="653"/>
        <v>0</v>
      </c>
      <c r="R6924" s="38">
        <f t="shared" si="649"/>
        <v>0</v>
      </c>
      <c r="S6924" s="40" t="str">
        <f t="shared" si="652"/>
        <v/>
      </c>
    </row>
    <row r="6925" spans="1:19">
      <c r="A6925" s="33"/>
      <c r="B6925" s="34"/>
      <c r="C6925" s="33"/>
      <c r="D6925" s="33"/>
      <c r="E6925" s="33"/>
      <c r="F6925" s="42"/>
      <c r="G6925" s="42"/>
      <c r="I6925">
        <f t="shared" si="650"/>
        <v>0</v>
      </c>
      <c r="J6925">
        <f t="shared" si="651"/>
        <v>0</v>
      </c>
      <c r="L6925" s="107"/>
      <c r="M6925" s="110"/>
      <c r="N6925" s="109"/>
      <c r="P6925" s="38">
        <f t="shared" si="648"/>
        <v>0</v>
      </c>
      <c r="Q6925" s="105">
        <f t="shared" si="653"/>
        <v>0</v>
      </c>
      <c r="R6925" s="38">
        <f t="shared" si="649"/>
        <v>0</v>
      </c>
      <c r="S6925" s="40" t="str">
        <f t="shared" si="652"/>
        <v/>
      </c>
    </row>
    <row r="6926" spans="1:19">
      <c r="A6926" s="33"/>
      <c r="B6926" s="34"/>
      <c r="C6926" s="33"/>
      <c r="D6926" s="33"/>
      <c r="E6926" s="33"/>
      <c r="F6926" s="42"/>
      <c r="G6926" s="42"/>
      <c r="I6926">
        <f t="shared" si="650"/>
        <v>0</v>
      </c>
      <c r="J6926">
        <f t="shared" si="651"/>
        <v>0</v>
      </c>
      <c r="L6926" s="107"/>
      <c r="M6926" s="110"/>
      <c r="N6926" s="109"/>
      <c r="P6926" s="38">
        <f t="shared" si="648"/>
        <v>0</v>
      </c>
      <c r="Q6926" s="105">
        <f t="shared" si="653"/>
        <v>0</v>
      </c>
      <c r="R6926" s="38">
        <f t="shared" si="649"/>
        <v>0</v>
      </c>
      <c r="S6926" s="40" t="str">
        <f t="shared" si="652"/>
        <v/>
      </c>
    </row>
    <row r="6927" spans="1:19">
      <c r="A6927" s="33"/>
      <c r="B6927" s="34"/>
      <c r="C6927" s="33"/>
      <c r="D6927" s="33"/>
      <c r="E6927" s="33"/>
      <c r="F6927" s="42"/>
      <c r="G6927" s="42"/>
      <c r="I6927">
        <f t="shared" si="650"/>
        <v>0</v>
      </c>
      <c r="J6927">
        <f t="shared" si="651"/>
        <v>0</v>
      </c>
      <c r="L6927" s="107"/>
      <c r="M6927" s="110"/>
      <c r="N6927" s="109"/>
      <c r="P6927" s="38">
        <f t="shared" si="648"/>
        <v>0</v>
      </c>
      <c r="Q6927" s="105">
        <f t="shared" si="653"/>
        <v>0</v>
      </c>
      <c r="R6927" s="38">
        <f t="shared" si="649"/>
        <v>0</v>
      </c>
      <c r="S6927" s="40" t="str">
        <f t="shared" si="652"/>
        <v/>
      </c>
    </row>
    <row r="6928" spans="1:19">
      <c r="A6928" s="33"/>
      <c r="B6928" s="34"/>
      <c r="C6928" s="33"/>
      <c r="D6928" s="33"/>
      <c r="E6928" s="33"/>
      <c r="F6928" s="42"/>
      <c r="G6928" s="42"/>
      <c r="I6928">
        <f t="shared" si="650"/>
        <v>0</v>
      </c>
      <c r="J6928">
        <f t="shared" si="651"/>
        <v>0</v>
      </c>
      <c r="L6928" s="107"/>
      <c r="M6928" s="110"/>
      <c r="N6928" s="109"/>
      <c r="P6928" s="38">
        <f t="shared" si="648"/>
        <v>0</v>
      </c>
      <c r="Q6928" s="105">
        <f t="shared" si="653"/>
        <v>0</v>
      </c>
      <c r="R6928" s="38">
        <f t="shared" si="649"/>
        <v>0</v>
      </c>
      <c r="S6928" s="40" t="str">
        <f t="shared" si="652"/>
        <v/>
      </c>
    </row>
    <row r="6929" spans="1:19">
      <c r="A6929" s="33"/>
      <c r="B6929" s="34"/>
      <c r="C6929" s="33"/>
      <c r="D6929" s="33"/>
      <c r="E6929" s="33"/>
      <c r="F6929" s="42"/>
      <c r="G6929" s="42"/>
      <c r="I6929">
        <f t="shared" si="650"/>
        <v>0</v>
      </c>
      <c r="J6929">
        <f t="shared" si="651"/>
        <v>0</v>
      </c>
      <c r="L6929" s="107"/>
      <c r="M6929" s="110"/>
      <c r="N6929" s="109"/>
      <c r="P6929" s="38">
        <f t="shared" si="648"/>
        <v>0</v>
      </c>
      <c r="Q6929" s="105">
        <f t="shared" si="653"/>
        <v>0</v>
      </c>
      <c r="R6929" s="38">
        <f t="shared" si="649"/>
        <v>0</v>
      </c>
      <c r="S6929" s="40" t="str">
        <f t="shared" si="652"/>
        <v/>
      </c>
    </row>
    <row r="6930" spans="1:19">
      <c r="A6930" s="33"/>
      <c r="B6930" s="34"/>
      <c r="C6930" s="33"/>
      <c r="D6930" s="33"/>
      <c r="E6930" s="33"/>
      <c r="F6930" s="42"/>
      <c r="G6930" s="42"/>
      <c r="I6930">
        <f t="shared" si="650"/>
        <v>0</v>
      </c>
      <c r="J6930">
        <f t="shared" si="651"/>
        <v>0</v>
      </c>
      <c r="L6930" s="107"/>
      <c r="M6930" s="110"/>
      <c r="N6930" s="109"/>
      <c r="P6930" s="38">
        <f t="shared" si="648"/>
        <v>0</v>
      </c>
      <c r="Q6930" s="105">
        <f t="shared" si="653"/>
        <v>0</v>
      </c>
      <c r="R6930" s="38">
        <f t="shared" si="649"/>
        <v>0</v>
      </c>
      <c r="S6930" s="40" t="str">
        <f t="shared" si="652"/>
        <v/>
      </c>
    </row>
    <row r="6931" spans="1:19">
      <c r="A6931" s="33"/>
      <c r="B6931" s="34"/>
      <c r="C6931" s="33"/>
      <c r="D6931" s="33"/>
      <c r="E6931" s="33"/>
      <c r="F6931" s="42"/>
      <c r="G6931" s="42"/>
      <c r="I6931">
        <f t="shared" si="650"/>
        <v>0</v>
      </c>
      <c r="J6931">
        <f t="shared" si="651"/>
        <v>0</v>
      </c>
      <c r="L6931" s="107"/>
      <c r="M6931" s="110"/>
      <c r="N6931" s="109"/>
      <c r="P6931" s="38">
        <f t="shared" si="648"/>
        <v>0</v>
      </c>
      <c r="Q6931" s="105">
        <f t="shared" si="653"/>
        <v>0</v>
      </c>
      <c r="R6931" s="38">
        <f t="shared" si="649"/>
        <v>0</v>
      </c>
      <c r="S6931" s="40" t="str">
        <f t="shared" si="652"/>
        <v/>
      </c>
    </row>
    <row r="6932" spans="1:19">
      <c r="A6932" s="33"/>
      <c r="B6932" s="34"/>
      <c r="C6932" s="33"/>
      <c r="D6932" s="33"/>
      <c r="E6932" s="33"/>
      <c r="F6932" s="42"/>
      <c r="G6932" s="42"/>
      <c r="I6932">
        <f t="shared" si="650"/>
        <v>0</v>
      </c>
      <c r="J6932">
        <f t="shared" si="651"/>
        <v>0</v>
      </c>
      <c r="L6932" s="107"/>
      <c r="M6932" s="110"/>
      <c r="N6932" s="109"/>
      <c r="P6932" s="38">
        <f t="shared" si="648"/>
        <v>0</v>
      </c>
      <c r="Q6932" s="105">
        <f t="shared" si="653"/>
        <v>0</v>
      </c>
      <c r="R6932" s="38">
        <f t="shared" si="649"/>
        <v>0</v>
      </c>
      <c r="S6932" s="40" t="str">
        <f t="shared" si="652"/>
        <v/>
      </c>
    </row>
    <row r="6933" spans="1:19">
      <c r="A6933" s="33"/>
      <c r="B6933" s="34"/>
      <c r="C6933" s="33"/>
      <c r="D6933" s="33"/>
      <c r="E6933" s="33"/>
      <c r="F6933" s="42"/>
      <c r="G6933" s="42"/>
      <c r="I6933">
        <f t="shared" si="650"/>
        <v>0</v>
      </c>
      <c r="J6933">
        <f t="shared" si="651"/>
        <v>0</v>
      </c>
      <c r="L6933" s="107"/>
      <c r="M6933" s="110"/>
      <c r="N6933" s="109"/>
      <c r="P6933" s="38">
        <f t="shared" si="648"/>
        <v>0</v>
      </c>
      <c r="Q6933" s="105">
        <f t="shared" si="653"/>
        <v>0</v>
      </c>
      <c r="R6933" s="38">
        <f t="shared" si="649"/>
        <v>0</v>
      </c>
      <c r="S6933" s="40" t="str">
        <f t="shared" si="652"/>
        <v/>
      </c>
    </row>
    <row r="6934" spans="1:19">
      <c r="A6934" s="33"/>
      <c r="B6934" s="34"/>
      <c r="C6934" s="33"/>
      <c r="D6934" s="33"/>
      <c r="E6934" s="33"/>
      <c r="F6934" s="42"/>
      <c r="G6934" s="42"/>
      <c r="I6934">
        <f t="shared" si="650"/>
        <v>0</v>
      </c>
      <c r="J6934">
        <f t="shared" si="651"/>
        <v>0</v>
      </c>
      <c r="L6934" s="107"/>
      <c r="M6934" s="110"/>
      <c r="N6934" s="109"/>
      <c r="P6934" s="38">
        <f t="shared" si="648"/>
        <v>0</v>
      </c>
      <c r="Q6934" s="105">
        <f t="shared" si="653"/>
        <v>0</v>
      </c>
      <c r="R6934" s="38">
        <f t="shared" si="649"/>
        <v>0</v>
      </c>
      <c r="S6934" s="40" t="str">
        <f t="shared" si="652"/>
        <v/>
      </c>
    </row>
    <row r="6935" spans="1:19">
      <c r="A6935" s="33"/>
      <c r="B6935" s="34"/>
      <c r="C6935" s="33"/>
      <c r="D6935" s="33"/>
      <c r="E6935" s="33"/>
      <c r="F6935" s="42"/>
      <c r="G6935" s="42"/>
      <c r="I6935">
        <f t="shared" si="650"/>
        <v>0</v>
      </c>
      <c r="J6935">
        <f t="shared" si="651"/>
        <v>0</v>
      </c>
      <c r="L6935" s="107"/>
      <c r="M6935" s="110"/>
      <c r="N6935" s="109"/>
      <c r="P6935" s="38">
        <f t="shared" si="648"/>
        <v>0</v>
      </c>
      <c r="Q6935" s="105">
        <f t="shared" si="653"/>
        <v>0</v>
      </c>
      <c r="R6935" s="38">
        <f t="shared" si="649"/>
        <v>0</v>
      </c>
      <c r="S6935" s="40" t="str">
        <f t="shared" si="652"/>
        <v/>
      </c>
    </row>
    <row r="6936" spans="1:19">
      <c r="A6936" s="33"/>
      <c r="B6936" s="34"/>
      <c r="C6936" s="33"/>
      <c r="D6936" s="33"/>
      <c r="E6936" s="33"/>
      <c r="F6936" s="42"/>
      <c r="G6936" s="42"/>
      <c r="I6936">
        <f t="shared" si="650"/>
        <v>0</v>
      </c>
      <c r="J6936">
        <f t="shared" si="651"/>
        <v>0</v>
      </c>
      <c r="L6936" s="107"/>
      <c r="M6936" s="110"/>
      <c r="N6936" s="109"/>
      <c r="P6936" s="38">
        <f t="shared" si="648"/>
        <v>0</v>
      </c>
      <c r="Q6936" s="105">
        <f t="shared" si="653"/>
        <v>0</v>
      </c>
      <c r="R6936" s="38">
        <f t="shared" si="649"/>
        <v>0</v>
      </c>
      <c r="S6936" s="40" t="str">
        <f t="shared" si="652"/>
        <v/>
      </c>
    </row>
    <row r="6937" spans="1:19">
      <c r="A6937" s="33"/>
      <c r="B6937" s="34"/>
      <c r="C6937" s="33"/>
      <c r="D6937" s="33"/>
      <c r="E6937" s="33"/>
      <c r="F6937" s="42"/>
      <c r="G6937" s="42"/>
      <c r="I6937">
        <f t="shared" si="650"/>
        <v>0</v>
      </c>
      <c r="J6937">
        <f t="shared" si="651"/>
        <v>0</v>
      </c>
      <c r="L6937" s="107"/>
      <c r="M6937" s="110"/>
      <c r="N6937" s="109"/>
      <c r="P6937" s="38">
        <f t="shared" si="648"/>
        <v>0</v>
      </c>
      <c r="Q6937" s="105">
        <f t="shared" si="653"/>
        <v>0</v>
      </c>
      <c r="R6937" s="38">
        <f t="shared" si="649"/>
        <v>0</v>
      </c>
      <c r="S6937" s="40" t="str">
        <f t="shared" si="652"/>
        <v/>
      </c>
    </row>
    <row r="6938" spans="1:19">
      <c r="A6938" s="33"/>
      <c r="B6938" s="34"/>
      <c r="C6938" s="33"/>
      <c r="D6938" s="33"/>
      <c r="E6938" s="33"/>
      <c r="F6938" s="42"/>
      <c r="G6938" s="42"/>
      <c r="I6938">
        <f t="shared" si="650"/>
        <v>0</v>
      </c>
      <c r="J6938">
        <f t="shared" si="651"/>
        <v>0</v>
      </c>
      <c r="L6938" s="107"/>
      <c r="M6938" s="110"/>
      <c r="N6938" s="109"/>
      <c r="P6938" s="38">
        <f t="shared" si="648"/>
        <v>0</v>
      </c>
      <c r="Q6938" s="105">
        <f t="shared" si="653"/>
        <v>0</v>
      </c>
      <c r="R6938" s="38">
        <f t="shared" si="649"/>
        <v>0</v>
      </c>
      <c r="S6938" s="40" t="str">
        <f t="shared" si="652"/>
        <v/>
      </c>
    </row>
    <row r="6939" spans="1:19">
      <c r="A6939" s="33"/>
      <c r="B6939" s="34"/>
      <c r="C6939" s="33"/>
      <c r="D6939" s="33"/>
      <c r="E6939" s="33"/>
      <c r="F6939" s="42"/>
      <c r="G6939" s="42"/>
      <c r="I6939">
        <f t="shared" si="650"/>
        <v>0</v>
      </c>
      <c r="J6939">
        <f t="shared" si="651"/>
        <v>0</v>
      </c>
      <c r="L6939" s="107"/>
      <c r="M6939" s="110"/>
      <c r="N6939" s="109"/>
      <c r="P6939" s="38">
        <f t="shared" si="648"/>
        <v>0</v>
      </c>
      <c r="Q6939" s="105">
        <f t="shared" si="653"/>
        <v>0</v>
      </c>
      <c r="R6939" s="38">
        <f t="shared" si="649"/>
        <v>0</v>
      </c>
      <c r="S6939" s="40" t="str">
        <f t="shared" si="652"/>
        <v/>
      </c>
    </row>
    <row r="6940" spans="1:19">
      <c r="A6940" s="33"/>
      <c r="B6940" s="34"/>
      <c r="C6940" s="33"/>
      <c r="D6940" s="33"/>
      <c r="E6940" s="33"/>
      <c r="F6940" s="42"/>
      <c r="G6940" s="42"/>
      <c r="I6940">
        <f t="shared" si="650"/>
        <v>0</v>
      </c>
      <c r="J6940">
        <f t="shared" si="651"/>
        <v>0</v>
      </c>
      <c r="L6940" s="107"/>
      <c r="M6940" s="110"/>
      <c r="N6940" s="109"/>
      <c r="P6940" s="38">
        <f t="shared" si="648"/>
        <v>0</v>
      </c>
      <c r="Q6940" s="105">
        <f t="shared" si="653"/>
        <v>0</v>
      </c>
      <c r="R6940" s="38">
        <f t="shared" si="649"/>
        <v>0</v>
      </c>
      <c r="S6940" s="40" t="str">
        <f t="shared" si="652"/>
        <v/>
      </c>
    </row>
    <row r="6941" spans="1:19">
      <c r="A6941" s="33"/>
      <c r="B6941" s="34"/>
      <c r="C6941" s="33"/>
      <c r="D6941" s="33"/>
      <c r="E6941" s="33"/>
      <c r="F6941" s="42"/>
      <c r="G6941" s="42"/>
      <c r="I6941">
        <f t="shared" si="650"/>
        <v>0</v>
      </c>
      <c r="J6941">
        <f t="shared" si="651"/>
        <v>0</v>
      </c>
      <c r="L6941" s="107"/>
      <c r="M6941" s="110"/>
      <c r="N6941" s="109"/>
      <c r="P6941" s="38">
        <f t="shared" si="648"/>
        <v>0</v>
      </c>
      <c r="Q6941" s="105">
        <f t="shared" si="653"/>
        <v>0</v>
      </c>
      <c r="R6941" s="38">
        <f t="shared" si="649"/>
        <v>0</v>
      </c>
      <c r="S6941" s="40" t="str">
        <f t="shared" si="652"/>
        <v/>
      </c>
    </row>
    <row r="6942" spans="1:19">
      <c r="A6942" s="33"/>
      <c r="B6942" s="34"/>
      <c r="C6942" s="33"/>
      <c r="D6942" s="33"/>
      <c r="E6942" s="33"/>
      <c r="F6942" s="42"/>
      <c r="G6942" s="42"/>
      <c r="I6942">
        <f t="shared" si="650"/>
        <v>0</v>
      </c>
      <c r="J6942">
        <f t="shared" si="651"/>
        <v>0</v>
      </c>
      <c r="L6942" s="107"/>
      <c r="M6942" s="110"/>
      <c r="N6942" s="109"/>
      <c r="P6942" s="38">
        <f t="shared" si="648"/>
        <v>0</v>
      </c>
      <c r="Q6942" s="105">
        <f t="shared" si="653"/>
        <v>0</v>
      </c>
      <c r="R6942" s="38">
        <f t="shared" si="649"/>
        <v>0</v>
      </c>
      <c r="S6942" s="40" t="str">
        <f t="shared" si="652"/>
        <v/>
      </c>
    </row>
    <row r="6943" spans="1:19">
      <c r="A6943" s="33"/>
      <c r="B6943" s="34"/>
      <c r="C6943" s="33"/>
      <c r="D6943" s="33"/>
      <c r="E6943" s="33"/>
      <c r="F6943" s="42"/>
      <c r="G6943" s="42"/>
      <c r="I6943">
        <f t="shared" si="650"/>
        <v>0</v>
      </c>
      <c r="J6943">
        <f t="shared" si="651"/>
        <v>0</v>
      </c>
      <c r="L6943" s="107"/>
      <c r="M6943" s="110"/>
      <c r="N6943" s="109"/>
      <c r="P6943" s="38">
        <f t="shared" si="648"/>
        <v>0</v>
      </c>
      <c r="Q6943" s="105">
        <f t="shared" si="653"/>
        <v>0</v>
      </c>
      <c r="R6943" s="38">
        <f t="shared" si="649"/>
        <v>0</v>
      </c>
      <c r="S6943" s="40" t="str">
        <f t="shared" si="652"/>
        <v/>
      </c>
    </row>
    <row r="6944" spans="1:19">
      <c r="A6944" s="33"/>
      <c r="B6944" s="34"/>
      <c r="C6944" s="33"/>
      <c r="D6944" s="33"/>
      <c r="E6944" s="33"/>
      <c r="F6944" s="42"/>
      <c r="G6944" s="42"/>
      <c r="I6944">
        <f t="shared" si="650"/>
        <v>0</v>
      </c>
      <c r="J6944">
        <f t="shared" si="651"/>
        <v>0</v>
      </c>
      <c r="L6944" s="107"/>
      <c r="M6944" s="110"/>
      <c r="N6944" s="109"/>
      <c r="P6944" s="38">
        <f t="shared" si="648"/>
        <v>0</v>
      </c>
      <c r="Q6944" s="105">
        <f t="shared" si="653"/>
        <v>0</v>
      </c>
      <c r="R6944" s="38">
        <f t="shared" si="649"/>
        <v>0</v>
      </c>
      <c r="S6944" s="40" t="str">
        <f t="shared" si="652"/>
        <v/>
      </c>
    </row>
    <row r="6945" spans="1:19">
      <c r="A6945" s="33"/>
      <c r="B6945" s="34"/>
      <c r="C6945" s="33"/>
      <c r="D6945" s="33"/>
      <c r="E6945" s="33"/>
      <c r="F6945" s="42"/>
      <c r="G6945" s="42"/>
      <c r="I6945">
        <f t="shared" si="650"/>
        <v>0</v>
      </c>
      <c r="J6945">
        <f t="shared" si="651"/>
        <v>0</v>
      </c>
      <c r="L6945" s="107"/>
      <c r="M6945" s="110"/>
      <c r="N6945" s="109"/>
      <c r="P6945" s="38">
        <f t="shared" si="648"/>
        <v>0</v>
      </c>
      <c r="Q6945" s="105">
        <f t="shared" si="653"/>
        <v>0</v>
      </c>
      <c r="R6945" s="38">
        <f t="shared" si="649"/>
        <v>0</v>
      </c>
      <c r="S6945" s="40" t="str">
        <f t="shared" si="652"/>
        <v/>
      </c>
    </row>
    <row r="6946" spans="1:19">
      <c r="A6946" s="33"/>
      <c r="B6946" s="34"/>
      <c r="C6946" s="33"/>
      <c r="D6946" s="33"/>
      <c r="E6946" s="33"/>
      <c r="F6946" s="42"/>
      <c r="G6946" s="42"/>
      <c r="I6946">
        <f t="shared" si="650"/>
        <v>0</v>
      </c>
      <c r="J6946">
        <f t="shared" si="651"/>
        <v>0</v>
      </c>
      <c r="L6946" s="107"/>
      <c r="M6946" s="110"/>
      <c r="N6946" s="109"/>
      <c r="P6946" s="38">
        <f t="shared" si="648"/>
        <v>0</v>
      </c>
      <c r="Q6946" s="105">
        <f t="shared" si="653"/>
        <v>0</v>
      </c>
      <c r="R6946" s="38">
        <f t="shared" si="649"/>
        <v>0</v>
      </c>
      <c r="S6946" s="40" t="str">
        <f t="shared" si="652"/>
        <v/>
      </c>
    </row>
    <row r="6947" spans="1:19">
      <c r="A6947" s="33"/>
      <c r="B6947" s="34"/>
      <c r="C6947" s="33"/>
      <c r="D6947" s="33"/>
      <c r="E6947" s="33"/>
      <c r="F6947" s="42"/>
      <c r="G6947" s="42"/>
      <c r="I6947">
        <f t="shared" si="650"/>
        <v>0</v>
      </c>
      <c r="J6947">
        <f t="shared" si="651"/>
        <v>0</v>
      </c>
      <c r="L6947" s="107"/>
      <c r="M6947" s="110"/>
      <c r="N6947" s="109"/>
      <c r="P6947" s="38">
        <f t="shared" si="648"/>
        <v>0</v>
      </c>
      <c r="Q6947" s="105">
        <f t="shared" si="653"/>
        <v>0</v>
      </c>
      <c r="R6947" s="38">
        <f t="shared" si="649"/>
        <v>0</v>
      </c>
      <c r="S6947" s="40" t="str">
        <f t="shared" si="652"/>
        <v/>
      </c>
    </row>
    <row r="6948" spans="1:19">
      <c r="A6948" s="33"/>
      <c r="B6948" s="34"/>
      <c r="C6948" s="33"/>
      <c r="D6948" s="33"/>
      <c r="E6948" s="33"/>
      <c r="F6948" s="42"/>
      <c r="G6948" s="42"/>
      <c r="I6948">
        <f t="shared" si="650"/>
        <v>0</v>
      </c>
      <c r="J6948">
        <f t="shared" si="651"/>
        <v>0</v>
      </c>
      <c r="L6948" s="107"/>
      <c r="M6948" s="110"/>
      <c r="N6948" s="109"/>
      <c r="P6948" s="38">
        <f t="shared" si="648"/>
        <v>0</v>
      </c>
      <c r="Q6948" s="105">
        <f t="shared" si="653"/>
        <v>0</v>
      </c>
      <c r="R6948" s="38">
        <f t="shared" si="649"/>
        <v>0</v>
      </c>
      <c r="S6948" s="40" t="str">
        <f t="shared" si="652"/>
        <v/>
      </c>
    </row>
    <row r="6949" spans="1:19">
      <c r="A6949" s="33"/>
      <c r="B6949" s="34"/>
      <c r="C6949" s="33"/>
      <c r="D6949" s="33"/>
      <c r="E6949" s="33"/>
      <c r="F6949" s="42"/>
      <c r="G6949" s="42"/>
      <c r="I6949">
        <f t="shared" si="650"/>
        <v>0</v>
      </c>
      <c r="J6949">
        <f t="shared" si="651"/>
        <v>0</v>
      </c>
      <c r="L6949" s="107"/>
      <c r="M6949" s="110"/>
      <c r="N6949" s="109"/>
      <c r="P6949" s="38">
        <f t="shared" si="648"/>
        <v>0</v>
      </c>
      <c r="Q6949" s="105">
        <f t="shared" si="653"/>
        <v>0</v>
      </c>
      <c r="R6949" s="38">
        <f t="shared" si="649"/>
        <v>0</v>
      </c>
      <c r="S6949" s="40" t="str">
        <f t="shared" si="652"/>
        <v/>
      </c>
    </row>
    <row r="6950" spans="1:19">
      <c r="A6950" s="33"/>
      <c r="B6950" s="34"/>
      <c r="C6950" s="33"/>
      <c r="D6950" s="33"/>
      <c r="E6950" s="33"/>
      <c r="F6950" s="42"/>
      <c r="G6950" s="42"/>
      <c r="I6950">
        <f t="shared" si="650"/>
        <v>0</v>
      </c>
      <c r="J6950">
        <f t="shared" si="651"/>
        <v>0</v>
      </c>
      <c r="L6950" s="107"/>
      <c r="M6950" s="110"/>
      <c r="N6950" s="109"/>
      <c r="P6950" s="38">
        <f t="shared" si="648"/>
        <v>0</v>
      </c>
      <c r="Q6950" s="105">
        <f t="shared" si="653"/>
        <v>0</v>
      </c>
      <c r="R6950" s="38">
        <f t="shared" si="649"/>
        <v>0</v>
      </c>
      <c r="S6950" s="40" t="str">
        <f t="shared" si="652"/>
        <v/>
      </c>
    </row>
    <row r="6951" spans="1:19">
      <c r="A6951" s="33"/>
      <c r="B6951" s="34"/>
      <c r="C6951" s="33"/>
      <c r="D6951" s="33"/>
      <c r="E6951" s="33"/>
      <c r="F6951" s="42"/>
      <c r="G6951" s="42"/>
      <c r="I6951">
        <f t="shared" si="650"/>
        <v>0</v>
      </c>
      <c r="J6951">
        <f t="shared" si="651"/>
        <v>0</v>
      </c>
      <c r="L6951" s="107"/>
      <c r="M6951" s="110"/>
      <c r="N6951" s="109"/>
      <c r="P6951" s="38">
        <f t="shared" si="648"/>
        <v>0</v>
      </c>
      <c r="Q6951" s="105">
        <f t="shared" si="653"/>
        <v>0</v>
      </c>
      <c r="R6951" s="38">
        <f t="shared" si="649"/>
        <v>0</v>
      </c>
      <c r="S6951" s="40" t="str">
        <f t="shared" si="652"/>
        <v/>
      </c>
    </row>
    <row r="6952" spans="1:19">
      <c r="A6952" s="33"/>
      <c r="B6952" s="34"/>
      <c r="C6952" s="33"/>
      <c r="D6952" s="33"/>
      <c r="E6952" s="33"/>
      <c r="F6952" s="42"/>
      <c r="G6952" s="42"/>
      <c r="I6952">
        <f t="shared" si="650"/>
        <v>0</v>
      </c>
      <c r="J6952">
        <f t="shared" si="651"/>
        <v>0</v>
      </c>
      <c r="L6952" s="107"/>
      <c r="M6952" s="110"/>
      <c r="N6952" s="109"/>
      <c r="P6952" s="38">
        <f t="shared" si="648"/>
        <v>0</v>
      </c>
      <c r="Q6952" s="105">
        <f t="shared" si="653"/>
        <v>0</v>
      </c>
      <c r="R6952" s="38">
        <f t="shared" si="649"/>
        <v>0</v>
      </c>
      <c r="S6952" s="40" t="str">
        <f t="shared" si="652"/>
        <v/>
      </c>
    </row>
    <row r="6953" spans="1:19">
      <c r="A6953" s="33"/>
      <c r="B6953" s="34"/>
      <c r="C6953" s="33"/>
      <c r="D6953" s="33"/>
      <c r="E6953" s="33"/>
      <c r="F6953" s="42"/>
      <c r="G6953" s="42"/>
      <c r="I6953">
        <f t="shared" si="650"/>
        <v>0</v>
      </c>
      <c r="J6953">
        <f t="shared" si="651"/>
        <v>0</v>
      </c>
      <c r="L6953" s="107"/>
      <c r="M6953" s="110"/>
      <c r="N6953" s="109"/>
      <c r="P6953" s="38">
        <f t="shared" si="648"/>
        <v>0</v>
      </c>
      <c r="Q6953" s="105">
        <f t="shared" si="653"/>
        <v>0</v>
      </c>
      <c r="R6953" s="38">
        <f t="shared" si="649"/>
        <v>0</v>
      </c>
      <c r="S6953" s="40" t="str">
        <f t="shared" si="652"/>
        <v/>
      </c>
    </row>
    <row r="6954" spans="1:19">
      <c r="A6954" s="33"/>
      <c r="B6954" s="34"/>
      <c r="C6954" s="33"/>
      <c r="D6954" s="33"/>
      <c r="E6954" s="33"/>
      <c r="F6954" s="42"/>
      <c r="G6954" s="42"/>
      <c r="I6954">
        <f t="shared" si="650"/>
        <v>0</v>
      </c>
      <c r="J6954">
        <f t="shared" si="651"/>
        <v>0</v>
      </c>
      <c r="L6954" s="107"/>
      <c r="M6954" s="110"/>
      <c r="N6954" s="109"/>
      <c r="P6954" s="38">
        <f t="shared" si="648"/>
        <v>0</v>
      </c>
      <c r="Q6954" s="105">
        <f t="shared" si="653"/>
        <v>0</v>
      </c>
      <c r="R6954" s="38">
        <f t="shared" si="649"/>
        <v>0</v>
      </c>
      <c r="S6954" s="40" t="str">
        <f t="shared" si="652"/>
        <v/>
      </c>
    </row>
    <row r="6955" spans="1:19">
      <c r="A6955" s="33"/>
      <c r="B6955" s="34"/>
      <c r="C6955" s="33"/>
      <c r="D6955" s="33"/>
      <c r="E6955" s="33"/>
      <c r="F6955" s="42"/>
      <c r="G6955" s="42"/>
      <c r="I6955">
        <f t="shared" si="650"/>
        <v>0</v>
      </c>
      <c r="J6955">
        <f t="shared" si="651"/>
        <v>0</v>
      </c>
      <c r="L6955" s="107"/>
      <c r="M6955" s="110"/>
      <c r="N6955" s="109"/>
      <c r="P6955" s="38">
        <f t="shared" si="648"/>
        <v>0</v>
      </c>
      <c r="Q6955" s="105">
        <f t="shared" si="653"/>
        <v>0</v>
      </c>
      <c r="R6955" s="38">
        <f t="shared" si="649"/>
        <v>0</v>
      </c>
      <c r="S6955" s="40" t="str">
        <f t="shared" si="652"/>
        <v/>
      </c>
    </row>
    <row r="6956" spans="1:19">
      <c r="A6956" s="33"/>
      <c r="B6956" s="34"/>
      <c r="C6956" s="33"/>
      <c r="D6956" s="33"/>
      <c r="E6956" s="33"/>
      <c r="F6956" s="42"/>
      <c r="G6956" s="42"/>
      <c r="I6956">
        <f t="shared" si="650"/>
        <v>0</v>
      </c>
      <c r="J6956">
        <f t="shared" si="651"/>
        <v>0</v>
      </c>
      <c r="L6956" s="107"/>
      <c r="M6956" s="110"/>
      <c r="N6956" s="109"/>
      <c r="P6956" s="38">
        <f t="shared" si="648"/>
        <v>0</v>
      </c>
      <c r="Q6956" s="105">
        <f t="shared" si="653"/>
        <v>0</v>
      </c>
      <c r="R6956" s="38">
        <f t="shared" si="649"/>
        <v>0</v>
      </c>
      <c r="S6956" s="40" t="str">
        <f t="shared" si="652"/>
        <v/>
      </c>
    </row>
    <row r="6957" spans="1:19">
      <c r="A6957" s="33"/>
      <c r="B6957" s="34"/>
      <c r="C6957" s="33"/>
      <c r="D6957" s="33"/>
      <c r="E6957" s="33"/>
      <c r="F6957" s="42"/>
      <c r="G6957" s="42"/>
      <c r="I6957">
        <f t="shared" si="650"/>
        <v>0</v>
      </c>
      <c r="J6957">
        <f t="shared" si="651"/>
        <v>0</v>
      </c>
      <c r="L6957" s="107"/>
      <c r="M6957" s="110"/>
      <c r="N6957" s="109"/>
      <c r="P6957" s="38">
        <f t="shared" si="648"/>
        <v>0</v>
      </c>
      <c r="Q6957" s="105">
        <f t="shared" si="653"/>
        <v>0</v>
      </c>
      <c r="R6957" s="38">
        <f t="shared" si="649"/>
        <v>0</v>
      </c>
      <c r="S6957" s="40" t="str">
        <f t="shared" si="652"/>
        <v/>
      </c>
    </row>
    <row r="6958" spans="1:19">
      <c r="A6958" s="33"/>
      <c r="B6958" s="34"/>
      <c r="C6958" s="33"/>
      <c r="D6958" s="33"/>
      <c r="E6958" s="33"/>
      <c r="F6958" s="42"/>
      <c r="G6958" s="42"/>
      <c r="I6958">
        <f t="shared" si="650"/>
        <v>0</v>
      </c>
      <c r="J6958">
        <f t="shared" si="651"/>
        <v>0</v>
      </c>
      <c r="L6958" s="107"/>
      <c r="M6958" s="110"/>
      <c r="N6958" s="109"/>
      <c r="P6958" s="38">
        <f t="shared" si="648"/>
        <v>0</v>
      </c>
      <c r="Q6958" s="105">
        <f t="shared" si="653"/>
        <v>0</v>
      </c>
      <c r="R6958" s="38">
        <f t="shared" si="649"/>
        <v>0</v>
      </c>
      <c r="S6958" s="40" t="str">
        <f t="shared" si="652"/>
        <v/>
      </c>
    </row>
    <row r="6959" spans="1:19">
      <c r="A6959" s="33"/>
      <c r="B6959" s="34"/>
      <c r="C6959" s="33"/>
      <c r="D6959" s="33"/>
      <c r="E6959" s="33"/>
      <c r="F6959" s="42"/>
      <c r="G6959" s="42"/>
      <c r="I6959">
        <f t="shared" si="650"/>
        <v>0</v>
      </c>
      <c r="J6959">
        <f t="shared" si="651"/>
        <v>0</v>
      </c>
      <c r="L6959" s="107"/>
      <c r="M6959" s="110"/>
      <c r="N6959" s="109"/>
      <c r="P6959" s="38">
        <f t="shared" si="648"/>
        <v>0</v>
      </c>
      <c r="Q6959" s="105">
        <f t="shared" si="653"/>
        <v>0</v>
      </c>
      <c r="R6959" s="38">
        <f t="shared" si="649"/>
        <v>0</v>
      </c>
      <c r="S6959" s="40" t="str">
        <f t="shared" si="652"/>
        <v/>
      </c>
    </row>
    <row r="6960" spans="1:19">
      <c r="A6960" s="33"/>
      <c r="B6960" s="34"/>
      <c r="C6960" s="33"/>
      <c r="D6960" s="33"/>
      <c r="E6960" s="33"/>
      <c r="F6960" s="42"/>
      <c r="G6960" s="42"/>
      <c r="I6960">
        <f t="shared" si="650"/>
        <v>0</v>
      </c>
      <c r="J6960">
        <f t="shared" si="651"/>
        <v>0</v>
      </c>
      <c r="L6960" s="107"/>
      <c r="M6960" s="110"/>
      <c r="N6960" s="109"/>
      <c r="P6960" s="38">
        <f t="shared" si="648"/>
        <v>0</v>
      </c>
      <c r="Q6960" s="105">
        <f t="shared" si="653"/>
        <v>0</v>
      </c>
      <c r="R6960" s="38">
        <f t="shared" si="649"/>
        <v>0</v>
      </c>
      <c r="S6960" s="40" t="str">
        <f t="shared" si="652"/>
        <v/>
      </c>
    </row>
    <row r="6961" spans="1:19">
      <c r="A6961" s="33"/>
      <c r="B6961" s="34"/>
      <c r="C6961" s="33"/>
      <c r="D6961" s="33"/>
      <c r="E6961" s="33"/>
      <c r="F6961" s="42"/>
      <c r="G6961" s="42"/>
      <c r="I6961">
        <f t="shared" si="650"/>
        <v>0</v>
      </c>
      <c r="J6961">
        <f t="shared" si="651"/>
        <v>0</v>
      </c>
      <c r="L6961" s="107"/>
      <c r="M6961" s="110"/>
      <c r="N6961" s="109"/>
      <c r="P6961" s="38">
        <f t="shared" si="648"/>
        <v>0</v>
      </c>
      <c r="Q6961" s="105">
        <f t="shared" si="653"/>
        <v>0</v>
      </c>
      <c r="R6961" s="38">
        <f t="shared" si="649"/>
        <v>0</v>
      </c>
      <c r="S6961" s="40" t="str">
        <f t="shared" si="652"/>
        <v/>
      </c>
    </row>
    <row r="6962" spans="1:19">
      <c r="A6962" s="33"/>
      <c r="B6962" s="34"/>
      <c r="C6962" s="33"/>
      <c r="D6962" s="33"/>
      <c r="E6962" s="33"/>
      <c r="F6962" s="42"/>
      <c r="G6962" s="42"/>
      <c r="I6962">
        <f t="shared" si="650"/>
        <v>0</v>
      </c>
      <c r="J6962">
        <f t="shared" si="651"/>
        <v>0</v>
      </c>
      <c r="L6962" s="107"/>
      <c r="M6962" s="110"/>
      <c r="N6962" s="109"/>
      <c r="P6962" s="38">
        <f t="shared" si="648"/>
        <v>0</v>
      </c>
      <c r="Q6962" s="105">
        <f t="shared" si="653"/>
        <v>0</v>
      </c>
      <c r="R6962" s="38">
        <f t="shared" si="649"/>
        <v>0</v>
      </c>
      <c r="S6962" s="40" t="str">
        <f t="shared" si="652"/>
        <v/>
      </c>
    </row>
    <row r="6963" spans="1:19">
      <c r="A6963" s="33"/>
      <c r="B6963" s="34"/>
      <c r="C6963" s="33"/>
      <c r="D6963" s="33"/>
      <c r="E6963" s="33"/>
      <c r="F6963" s="42"/>
      <c r="G6963" s="42"/>
      <c r="I6963">
        <f t="shared" si="650"/>
        <v>0</v>
      </c>
      <c r="J6963">
        <f t="shared" si="651"/>
        <v>0</v>
      </c>
      <c r="L6963" s="107"/>
      <c r="M6963" s="110"/>
      <c r="N6963" s="109"/>
      <c r="P6963" s="38">
        <f t="shared" si="648"/>
        <v>0</v>
      </c>
      <c r="Q6963" s="105">
        <f t="shared" si="653"/>
        <v>0</v>
      </c>
      <c r="R6963" s="38">
        <f t="shared" si="649"/>
        <v>0</v>
      </c>
      <c r="S6963" s="40" t="str">
        <f t="shared" si="652"/>
        <v/>
      </c>
    </row>
    <row r="6964" spans="1:19">
      <c r="A6964" s="33"/>
      <c r="B6964" s="34"/>
      <c r="C6964" s="33"/>
      <c r="D6964" s="33"/>
      <c r="E6964" s="33"/>
      <c r="F6964" s="42"/>
      <c r="G6964" s="42"/>
      <c r="I6964">
        <f t="shared" si="650"/>
        <v>0</v>
      </c>
      <c r="J6964">
        <f t="shared" si="651"/>
        <v>0</v>
      </c>
      <c r="L6964" s="107"/>
      <c r="M6964" s="110"/>
      <c r="N6964" s="109"/>
      <c r="P6964" s="38">
        <f t="shared" si="648"/>
        <v>0</v>
      </c>
      <c r="Q6964" s="105">
        <f t="shared" si="653"/>
        <v>0</v>
      </c>
      <c r="R6964" s="38">
        <f t="shared" si="649"/>
        <v>0</v>
      </c>
      <c r="S6964" s="40" t="str">
        <f t="shared" si="652"/>
        <v/>
      </c>
    </row>
    <row r="6965" spans="1:19">
      <c r="A6965" s="33"/>
      <c r="B6965" s="34"/>
      <c r="C6965" s="33"/>
      <c r="D6965" s="33"/>
      <c r="E6965" s="33"/>
      <c r="F6965" s="42"/>
      <c r="G6965" s="42"/>
      <c r="I6965">
        <f t="shared" si="650"/>
        <v>0</v>
      </c>
      <c r="J6965">
        <f t="shared" si="651"/>
        <v>0</v>
      </c>
      <c r="L6965" s="107"/>
      <c r="M6965" s="110"/>
      <c r="N6965" s="109"/>
      <c r="P6965" s="38">
        <f t="shared" si="648"/>
        <v>0</v>
      </c>
      <c r="Q6965" s="105">
        <f t="shared" si="653"/>
        <v>0</v>
      </c>
      <c r="R6965" s="38">
        <f t="shared" si="649"/>
        <v>0</v>
      </c>
      <c r="S6965" s="40" t="str">
        <f t="shared" si="652"/>
        <v/>
      </c>
    </row>
    <row r="6966" spans="1:19">
      <c r="A6966" s="33"/>
      <c r="B6966" s="34"/>
      <c r="C6966" s="33"/>
      <c r="D6966" s="33"/>
      <c r="E6966" s="33"/>
      <c r="F6966" s="42"/>
      <c r="G6966" s="42"/>
      <c r="I6966">
        <f t="shared" si="650"/>
        <v>0</v>
      </c>
      <c r="J6966">
        <f t="shared" si="651"/>
        <v>0</v>
      </c>
      <c r="L6966" s="107"/>
      <c r="M6966" s="110"/>
      <c r="N6966" s="109"/>
      <c r="P6966" s="38">
        <f t="shared" si="648"/>
        <v>0</v>
      </c>
      <c r="Q6966" s="105">
        <f t="shared" si="653"/>
        <v>0</v>
      </c>
      <c r="R6966" s="38">
        <f t="shared" si="649"/>
        <v>0</v>
      </c>
      <c r="S6966" s="40" t="str">
        <f t="shared" si="652"/>
        <v/>
      </c>
    </row>
    <row r="6967" spans="1:19">
      <c r="A6967" s="33"/>
      <c r="B6967" s="34"/>
      <c r="C6967" s="33"/>
      <c r="D6967" s="33"/>
      <c r="E6967" s="33"/>
      <c r="F6967" s="42"/>
      <c r="G6967" s="42"/>
      <c r="I6967">
        <f t="shared" si="650"/>
        <v>0</v>
      </c>
      <c r="J6967">
        <f t="shared" si="651"/>
        <v>0</v>
      </c>
      <c r="L6967" s="107"/>
      <c r="M6967" s="110"/>
      <c r="N6967" s="109"/>
      <c r="P6967" s="38">
        <f t="shared" ref="P6967:P7030" si="654">I6967*L6967/1000</f>
        <v>0</v>
      </c>
      <c r="Q6967" s="105">
        <f t="shared" si="653"/>
        <v>0</v>
      </c>
      <c r="R6967" s="38">
        <f t="shared" ref="R6967:R7030" si="655">J6967*N6967/1000</f>
        <v>0</v>
      </c>
      <c r="S6967" s="40" t="str">
        <f t="shared" si="652"/>
        <v/>
      </c>
    </row>
    <row r="6968" spans="1:19">
      <c r="A6968" s="33"/>
      <c r="B6968" s="34"/>
      <c r="C6968" s="33"/>
      <c r="D6968" s="33"/>
      <c r="E6968" s="33"/>
      <c r="F6968" s="42"/>
      <c r="G6968" s="42"/>
      <c r="I6968">
        <f t="shared" ref="I6968:I7031" si="656">IF(OR(E6968="R",E6968="E"),D6968,IF(D6968&gt;=E6968,D6968-E6968,0))</f>
        <v>0</v>
      </c>
      <c r="J6968">
        <f t="shared" ref="J6968:J7031" si="657">IF(OR(E6968="R",E6968="E"),0,IF(E6968&gt;D6968,E6968-D6968,0))</f>
        <v>0</v>
      </c>
      <c r="L6968" s="107"/>
      <c r="M6968" s="110"/>
      <c r="N6968" s="109"/>
      <c r="P6968" s="38">
        <f t="shared" si="654"/>
        <v>0</v>
      </c>
      <c r="Q6968" s="105">
        <f t="shared" si="653"/>
        <v>0</v>
      </c>
      <c r="R6968" s="38">
        <f t="shared" si="655"/>
        <v>0</v>
      </c>
      <c r="S6968" s="40" t="str">
        <f t="shared" si="652"/>
        <v/>
      </c>
    </row>
    <row r="6969" spans="1:19">
      <c r="A6969" s="33"/>
      <c r="B6969" s="34"/>
      <c r="C6969" s="33"/>
      <c r="D6969" s="33"/>
      <c r="E6969" s="33"/>
      <c r="F6969" s="42"/>
      <c r="G6969" s="42"/>
      <c r="I6969">
        <f t="shared" si="656"/>
        <v>0</v>
      </c>
      <c r="J6969">
        <f t="shared" si="657"/>
        <v>0</v>
      </c>
      <c r="L6969" s="107"/>
      <c r="M6969" s="110"/>
      <c r="N6969" s="109"/>
      <c r="P6969" s="38">
        <f t="shared" si="654"/>
        <v>0</v>
      </c>
      <c r="Q6969" s="105">
        <f t="shared" si="653"/>
        <v>0</v>
      </c>
      <c r="R6969" s="38">
        <f t="shared" si="655"/>
        <v>0</v>
      </c>
      <c r="S6969" s="40" t="str">
        <f t="shared" si="652"/>
        <v/>
      </c>
    </row>
    <row r="6970" spans="1:19">
      <c r="A6970" s="33"/>
      <c r="B6970" s="34"/>
      <c r="C6970" s="33"/>
      <c r="D6970" s="33"/>
      <c r="E6970" s="33"/>
      <c r="F6970" s="42"/>
      <c r="G6970" s="42"/>
      <c r="I6970">
        <f t="shared" si="656"/>
        <v>0</v>
      </c>
      <c r="J6970">
        <f t="shared" si="657"/>
        <v>0</v>
      </c>
      <c r="L6970" s="107"/>
      <c r="M6970" s="110"/>
      <c r="N6970" s="109"/>
      <c r="P6970" s="38">
        <f t="shared" si="654"/>
        <v>0</v>
      </c>
      <c r="Q6970" s="105">
        <f t="shared" si="653"/>
        <v>0</v>
      </c>
      <c r="R6970" s="38">
        <f t="shared" si="655"/>
        <v>0</v>
      </c>
      <c r="S6970" s="40" t="str">
        <f t="shared" si="652"/>
        <v/>
      </c>
    </row>
    <row r="6971" spans="1:19">
      <c r="A6971" s="33"/>
      <c r="B6971" s="34"/>
      <c r="C6971" s="33"/>
      <c r="D6971" s="33"/>
      <c r="E6971" s="33"/>
      <c r="F6971" s="42"/>
      <c r="G6971" s="42"/>
      <c r="I6971">
        <f t="shared" si="656"/>
        <v>0</v>
      </c>
      <c r="J6971">
        <f t="shared" si="657"/>
        <v>0</v>
      </c>
      <c r="L6971" s="107"/>
      <c r="M6971" s="110"/>
      <c r="N6971" s="109"/>
      <c r="P6971" s="38">
        <f t="shared" si="654"/>
        <v>0</v>
      </c>
      <c r="Q6971" s="105">
        <f t="shared" si="653"/>
        <v>0</v>
      </c>
      <c r="R6971" s="38">
        <f t="shared" si="655"/>
        <v>0</v>
      </c>
      <c r="S6971" s="40" t="str">
        <f t="shared" si="652"/>
        <v/>
      </c>
    </row>
    <row r="6972" spans="1:19">
      <c r="A6972" s="33"/>
      <c r="B6972" s="34"/>
      <c r="C6972" s="33"/>
      <c r="D6972" s="33"/>
      <c r="E6972" s="33"/>
      <c r="F6972" s="42"/>
      <c r="G6972" s="42"/>
      <c r="I6972">
        <f t="shared" si="656"/>
        <v>0</v>
      </c>
      <c r="J6972">
        <f t="shared" si="657"/>
        <v>0</v>
      </c>
      <c r="L6972" s="107"/>
      <c r="M6972" s="110"/>
      <c r="N6972" s="109"/>
      <c r="P6972" s="38">
        <f t="shared" si="654"/>
        <v>0</v>
      </c>
      <c r="Q6972" s="105">
        <f t="shared" si="653"/>
        <v>0</v>
      </c>
      <c r="R6972" s="38">
        <f t="shared" si="655"/>
        <v>0</v>
      </c>
      <c r="S6972" s="40" t="str">
        <f t="shared" si="652"/>
        <v/>
      </c>
    </row>
    <row r="6973" spans="1:19">
      <c r="A6973" s="33"/>
      <c r="B6973" s="34"/>
      <c r="C6973" s="33"/>
      <c r="D6973" s="33"/>
      <c r="E6973" s="33"/>
      <c r="F6973" s="42"/>
      <c r="G6973" s="42"/>
      <c r="I6973">
        <f t="shared" si="656"/>
        <v>0</v>
      </c>
      <c r="J6973">
        <f t="shared" si="657"/>
        <v>0</v>
      </c>
      <c r="L6973" s="107"/>
      <c r="M6973" s="110"/>
      <c r="N6973" s="109"/>
      <c r="P6973" s="38">
        <f t="shared" si="654"/>
        <v>0</v>
      </c>
      <c r="Q6973" s="105">
        <f t="shared" si="653"/>
        <v>0</v>
      </c>
      <c r="R6973" s="38">
        <f t="shared" si="655"/>
        <v>0</v>
      </c>
      <c r="S6973" s="40" t="str">
        <f t="shared" si="652"/>
        <v/>
      </c>
    </row>
    <row r="6974" spans="1:19">
      <c r="A6974" s="33"/>
      <c r="B6974" s="34"/>
      <c r="C6974" s="33"/>
      <c r="D6974" s="33"/>
      <c r="E6974" s="33"/>
      <c r="F6974" s="42"/>
      <c r="G6974" s="42"/>
      <c r="I6974">
        <f t="shared" si="656"/>
        <v>0</v>
      </c>
      <c r="J6974">
        <f t="shared" si="657"/>
        <v>0</v>
      </c>
      <c r="L6974" s="107"/>
      <c r="M6974" s="110"/>
      <c r="N6974" s="109"/>
      <c r="P6974" s="38">
        <f t="shared" si="654"/>
        <v>0</v>
      </c>
      <c r="Q6974" s="105">
        <f t="shared" si="653"/>
        <v>0</v>
      </c>
      <c r="R6974" s="38">
        <f t="shared" si="655"/>
        <v>0</v>
      </c>
      <c r="S6974" s="40" t="str">
        <f t="shared" si="652"/>
        <v/>
      </c>
    </row>
    <row r="6975" spans="1:19">
      <c r="A6975" s="33"/>
      <c r="B6975" s="34"/>
      <c r="C6975" s="33"/>
      <c r="D6975" s="33"/>
      <c r="E6975" s="33"/>
      <c r="F6975" s="42"/>
      <c r="G6975" s="42"/>
      <c r="I6975">
        <f t="shared" si="656"/>
        <v>0</v>
      </c>
      <c r="J6975">
        <f t="shared" si="657"/>
        <v>0</v>
      </c>
      <c r="L6975" s="107"/>
      <c r="M6975" s="110"/>
      <c r="N6975" s="109"/>
      <c r="P6975" s="38">
        <f t="shared" si="654"/>
        <v>0</v>
      </c>
      <c r="Q6975" s="105">
        <f t="shared" si="653"/>
        <v>0</v>
      </c>
      <c r="R6975" s="38">
        <f t="shared" si="655"/>
        <v>0</v>
      </c>
      <c r="S6975" s="40" t="str">
        <f t="shared" si="652"/>
        <v/>
      </c>
    </row>
    <row r="6976" spans="1:19">
      <c r="A6976" s="33"/>
      <c r="B6976" s="34"/>
      <c r="C6976" s="33"/>
      <c r="D6976" s="33"/>
      <c r="E6976" s="33"/>
      <c r="F6976" s="42"/>
      <c r="G6976" s="42"/>
      <c r="I6976">
        <f t="shared" si="656"/>
        <v>0</v>
      </c>
      <c r="J6976">
        <f t="shared" si="657"/>
        <v>0</v>
      </c>
      <c r="L6976" s="107"/>
      <c r="M6976" s="110"/>
      <c r="N6976" s="109"/>
      <c r="P6976" s="38">
        <f t="shared" si="654"/>
        <v>0</v>
      </c>
      <c r="Q6976" s="105">
        <f t="shared" si="653"/>
        <v>0</v>
      </c>
      <c r="R6976" s="38">
        <f t="shared" si="655"/>
        <v>0</v>
      </c>
      <c r="S6976" s="40" t="str">
        <f t="shared" si="652"/>
        <v/>
      </c>
    </row>
    <row r="6977" spans="1:19">
      <c r="A6977" s="33"/>
      <c r="B6977" s="34"/>
      <c r="C6977" s="33"/>
      <c r="D6977" s="33"/>
      <c r="E6977" s="33"/>
      <c r="F6977" s="42"/>
      <c r="G6977" s="42"/>
      <c r="I6977">
        <f t="shared" si="656"/>
        <v>0</v>
      </c>
      <c r="J6977">
        <f t="shared" si="657"/>
        <v>0</v>
      </c>
      <c r="L6977" s="107"/>
      <c r="M6977" s="110"/>
      <c r="N6977" s="109"/>
      <c r="P6977" s="38">
        <f t="shared" si="654"/>
        <v>0</v>
      </c>
      <c r="Q6977" s="105">
        <f t="shared" si="653"/>
        <v>0</v>
      </c>
      <c r="R6977" s="38">
        <f t="shared" si="655"/>
        <v>0</v>
      </c>
      <c r="S6977" s="40" t="str">
        <f t="shared" si="652"/>
        <v/>
      </c>
    </row>
    <row r="6978" spans="1:19">
      <c r="A6978" s="33"/>
      <c r="B6978" s="34"/>
      <c r="C6978" s="33"/>
      <c r="D6978" s="33"/>
      <c r="E6978" s="33"/>
      <c r="F6978" s="42"/>
      <c r="G6978" s="42"/>
      <c r="I6978">
        <f t="shared" si="656"/>
        <v>0</v>
      </c>
      <c r="J6978">
        <f t="shared" si="657"/>
        <v>0</v>
      </c>
      <c r="L6978" s="107"/>
      <c r="M6978" s="110"/>
      <c r="N6978" s="109"/>
      <c r="P6978" s="38">
        <f t="shared" si="654"/>
        <v>0</v>
      </c>
      <c r="Q6978" s="105">
        <f t="shared" si="653"/>
        <v>0</v>
      </c>
      <c r="R6978" s="38">
        <f t="shared" si="655"/>
        <v>0</v>
      </c>
      <c r="S6978" s="40" t="str">
        <f t="shared" si="652"/>
        <v/>
      </c>
    </row>
    <row r="6979" spans="1:19">
      <c r="A6979" s="33"/>
      <c r="B6979" s="34"/>
      <c r="C6979" s="33"/>
      <c r="D6979" s="33"/>
      <c r="E6979" s="33"/>
      <c r="F6979" s="42"/>
      <c r="G6979" s="42"/>
      <c r="I6979">
        <f t="shared" si="656"/>
        <v>0</v>
      </c>
      <c r="J6979">
        <f t="shared" si="657"/>
        <v>0</v>
      </c>
      <c r="L6979" s="107"/>
      <c r="M6979" s="110"/>
      <c r="N6979" s="109"/>
      <c r="P6979" s="38">
        <f t="shared" si="654"/>
        <v>0</v>
      </c>
      <c r="Q6979" s="105">
        <f t="shared" si="653"/>
        <v>0</v>
      </c>
      <c r="R6979" s="38">
        <f t="shared" si="655"/>
        <v>0</v>
      </c>
      <c r="S6979" s="40" t="str">
        <f t="shared" si="652"/>
        <v/>
      </c>
    </row>
    <row r="6980" spans="1:19">
      <c r="A6980" s="33"/>
      <c r="B6980" s="34"/>
      <c r="C6980" s="33"/>
      <c r="D6980" s="33"/>
      <c r="E6980" s="33"/>
      <c r="F6980" s="42"/>
      <c r="G6980" s="42"/>
      <c r="I6980">
        <f t="shared" si="656"/>
        <v>0</v>
      </c>
      <c r="J6980">
        <f t="shared" si="657"/>
        <v>0</v>
      </c>
      <c r="L6980" s="107"/>
      <c r="M6980" s="110"/>
      <c r="N6980" s="109"/>
      <c r="P6980" s="38">
        <f t="shared" si="654"/>
        <v>0</v>
      </c>
      <c r="Q6980" s="105">
        <f t="shared" si="653"/>
        <v>0</v>
      </c>
      <c r="R6980" s="38">
        <f t="shared" si="655"/>
        <v>0</v>
      </c>
      <c r="S6980" s="40" t="str">
        <f t="shared" si="652"/>
        <v/>
      </c>
    </row>
    <row r="6981" spans="1:19">
      <c r="A6981" s="33"/>
      <c r="B6981" s="34"/>
      <c r="C6981" s="33"/>
      <c r="D6981" s="33"/>
      <c r="E6981" s="33"/>
      <c r="F6981" s="42"/>
      <c r="G6981" s="42"/>
      <c r="I6981">
        <f t="shared" si="656"/>
        <v>0</v>
      </c>
      <c r="J6981">
        <f t="shared" si="657"/>
        <v>0</v>
      </c>
      <c r="L6981" s="107"/>
      <c r="M6981" s="110"/>
      <c r="N6981" s="109"/>
      <c r="P6981" s="38">
        <f t="shared" si="654"/>
        <v>0</v>
      </c>
      <c r="Q6981" s="105">
        <f t="shared" si="653"/>
        <v>0</v>
      </c>
      <c r="R6981" s="38">
        <f t="shared" si="655"/>
        <v>0</v>
      </c>
      <c r="S6981" s="40" t="str">
        <f t="shared" si="652"/>
        <v/>
      </c>
    </row>
    <row r="6982" spans="1:19">
      <c r="A6982" s="33"/>
      <c r="B6982" s="34"/>
      <c r="C6982" s="33"/>
      <c r="D6982" s="33"/>
      <c r="E6982" s="33"/>
      <c r="F6982" s="42"/>
      <c r="G6982" s="42"/>
      <c r="I6982">
        <f t="shared" si="656"/>
        <v>0</v>
      </c>
      <c r="J6982">
        <f t="shared" si="657"/>
        <v>0</v>
      </c>
      <c r="L6982" s="107"/>
      <c r="M6982" s="110"/>
      <c r="N6982" s="109"/>
      <c r="P6982" s="38">
        <f t="shared" si="654"/>
        <v>0</v>
      </c>
      <c r="Q6982" s="105">
        <f t="shared" si="653"/>
        <v>0</v>
      </c>
      <c r="R6982" s="38">
        <f t="shared" si="655"/>
        <v>0</v>
      </c>
      <c r="S6982" s="40" t="str">
        <f t="shared" si="652"/>
        <v/>
      </c>
    </row>
    <row r="6983" spans="1:19">
      <c r="A6983" s="33"/>
      <c r="B6983" s="34"/>
      <c r="C6983" s="33"/>
      <c r="D6983" s="33"/>
      <c r="E6983" s="33"/>
      <c r="F6983" s="42"/>
      <c r="G6983" s="42"/>
      <c r="I6983">
        <f t="shared" si="656"/>
        <v>0</v>
      </c>
      <c r="J6983">
        <f t="shared" si="657"/>
        <v>0</v>
      </c>
      <c r="L6983" s="107"/>
      <c r="M6983" s="110"/>
      <c r="N6983" s="109"/>
      <c r="P6983" s="38">
        <f t="shared" si="654"/>
        <v>0</v>
      </c>
      <c r="Q6983" s="105">
        <f t="shared" si="653"/>
        <v>0</v>
      </c>
      <c r="R6983" s="38">
        <f t="shared" si="655"/>
        <v>0</v>
      </c>
      <c r="S6983" s="40" t="str">
        <f t="shared" ref="S6983:S7046" si="658">IF(C6983=1,SUM(R6983:R7006)-SUM(P6983:P7006),"")</f>
        <v/>
      </c>
    </row>
    <row r="6984" spans="1:19">
      <c r="A6984" s="33"/>
      <c r="B6984" s="34"/>
      <c r="C6984" s="33"/>
      <c r="D6984" s="33"/>
      <c r="E6984" s="33"/>
      <c r="F6984" s="42"/>
      <c r="G6984" s="42"/>
      <c r="I6984">
        <f t="shared" si="656"/>
        <v>0</v>
      </c>
      <c r="J6984">
        <f t="shared" si="657"/>
        <v>0</v>
      </c>
      <c r="L6984" s="107"/>
      <c r="M6984" s="110"/>
      <c r="N6984" s="109"/>
      <c r="P6984" s="38">
        <f t="shared" si="654"/>
        <v>0</v>
      </c>
      <c r="Q6984" s="105">
        <f t="shared" ref="Q6984:Q7047" si="659">I6984*M6984/1000</f>
        <v>0</v>
      </c>
      <c r="R6984" s="38">
        <f t="shared" si="655"/>
        <v>0</v>
      </c>
      <c r="S6984" s="40" t="str">
        <f t="shared" si="658"/>
        <v/>
      </c>
    </row>
    <row r="6985" spans="1:19">
      <c r="A6985" s="33"/>
      <c r="B6985" s="34"/>
      <c r="C6985" s="33"/>
      <c r="D6985" s="33"/>
      <c r="E6985" s="33"/>
      <c r="F6985" s="42"/>
      <c r="G6985" s="42"/>
      <c r="I6985">
        <f t="shared" si="656"/>
        <v>0</v>
      </c>
      <c r="J6985">
        <f t="shared" si="657"/>
        <v>0</v>
      </c>
      <c r="L6985" s="107"/>
      <c r="M6985" s="110"/>
      <c r="N6985" s="109"/>
      <c r="P6985" s="38">
        <f t="shared" si="654"/>
        <v>0</v>
      </c>
      <c r="Q6985" s="105">
        <f t="shared" si="659"/>
        <v>0</v>
      </c>
      <c r="R6985" s="38">
        <f t="shared" si="655"/>
        <v>0</v>
      </c>
      <c r="S6985" s="40" t="str">
        <f t="shared" si="658"/>
        <v/>
      </c>
    </row>
    <row r="6986" spans="1:19">
      <c r="A6986" s="33"/>
      <c r="B6986" s="34"/>
      <c r="C6986" s="33"/>
      <c r="D6986" s="33"/>
      <c r="E6986" s="33"/>
      <c r="F6986" s="42"/>
      <c r="G6986" s="42"/>
      <c r="I6986">
        <f t="shared" si="656"/>
        <v>0</v>
      </c>
      <c r="J6986">
        <f t="shared" si="657"/>
        <v>0</v>
      </c>
      <c r="L6986" s="107"/>
      <c r="M6986" s="110"/>
      <c r="N6986" s="109"/>
      <c r="P6986" s="38">
        <f t="shared" si="654"/>
        <v>0</v>
      </c>
      <c r="Q6986" s="105">
        <f t="shared" si="659"/>
        <v>0</v>
      </c>
      <c r="R6986" s="38">
        <f t="shared" si="655"/>
        <v>0</v>
      </c>
      <c r="S6986" s="40" t="str">
        <f t="shared" si="658"/>
        <v/>
      </c>
    </row>
    <row r="6987" spans="1:19">
      <c r="A6987" s="33"/>
      <c r="B6987" s="34"/>
      <c r="C6987" s="33"/>
      <c r="D6987" s="33"/>
      <c r="E6987" s="33"/>
      <c r="F6987" s="42"/>
      <c r="G6987" s="42"/>
      <c r="I6987">
        <f t="shared" si="656"/>
        <v>0</v>
      </c>
      <c r="J6987">
        <f t="shared" si="657"/>
        <v>0</v>
      </c>
      <c r="L6987" s="107"/>
      <c r="M6987" s="110"/>
      <c r="N6987" s="109"/>
      <c r="P6987" s="38">
        <f t="shared" si="654"/>
        <v>0</v>
      </c>
      <c r="Q6987" s="105">
        <f t="shared" si="659"/>
        <v>0</v>
      </c>
      <c r="R6987" s="38">
        <f t="shared" si="655"/>
        <v>0</v>
      </c>
      <c r="S6987" s="40" t="str">
        <f t="shared" si="658"/>
        <v/>
      </c>
    </row>
    <row r="6988" spans="1:19">
      <c r="A6988" s="33"/>
      <c r="B6988" s="34"/>
      <c r="C6988" s="33"/>
      <c r="D6988" s="33"/>
      <c r="E6988" s="33"/>
      <c r="F6988" s="42"/>
      <c r="G6988" s="42"/>
      <c r="I6988">
        <f t="shared" si="656"/>
        <v>0</v>
      </c>
      <c r="J6988">
        <f t="shared" si="657"/>
        <v>0</v>
      </c>
      <c r="L6988" s="107"/>
      <c r="M6988" s="110"/>
      <c r="N6988" s="109"/>
      <c r="P6988" s="38">
        <f t="shared" si="654"/>
        <v>0</v>
      </c>
      <c r="Q6988" s="105">
        <f t="shared" si="659"/>
        <v>0</v>
      </c>
      <c r="R6988" s="38">
        <f t="shared" si="655"/>
        <v>0</v>
      </c>
      <c r="S6988" s="40" t="str">
        <f t="shared" si="658"/>
        <v/>
      </c>
    </row>
    <row r="6989" spans="1:19">
      <c r="A6989" s="33"/>
      <c r="B6989" s="34"/>
      <c r="C6989" s="33"/>
      <c r="D6989" s="33"/>
      <c r="E6989" s="33"/>
      <c r="F6989" s="42"/>
      <c r="G6989" s="42"/>
      <c r="I6989">
        <f t="shared" si="656"/>
        <v>0</v>
      </c>
      <c r="J6989">
        <f t="shared" si="657"/>
        <v>0</v>
      </c>
      <c r="L6989" s="107"/>
      <c r="M6989" s="110"/>
      <c r="N6989" s="109"/>
      <c r="P6989" s="38">
        <f t="shared" si="654"/>
        <v>0</v>
      </c>
      <c r="Q6989" s="105">
        <f t="shared" si="659"/>
        <v>0</v>
      </c>
      <c r="R6989" s="38">
        <f t="shared" si="655"/>
        <v>0</v>
      </c>
      <c r="S6989" s="40" t="str">
        <f t="shared" si="658"/>
        <v/>
      </c>
    </row>
    <row r="6990" spans="1:19">
      <c r="A6990" s="33"/>
      <c r="B6990" s="34"/>
      <c r="C6990" s="33"/>
      <c r="D6990" s="33"/>
      <c r="E6990" s="33"/>
      <c r="F6990" s="42"/>
      <c r="G6990" s="42"/>
      <c r="I6990">
        <f t="shared" si="656"/>
        <v>0</v>
      </c>
      <c r="J6990">
        <f t="shared" si="657"/>
        <v>0</v>
      </c>
      <c r="L6990" s="107"/>
      <c r="M6990" s="110"/>
      <c r="N6990" s="109"/>
      <c r="P6990" s="38">
        <f t="shared" si="654"/>
        <v>0</v>
      </c>
      <c r="Q6990" s="105">
        <f t="shared" si="659"/>
        <v>0</v>
      </c>
      <c r="R6990" s="38">
        <f t="shared" si="655"/>
        <v>0</v>
      </c>
      <c r="S6990" s="40" t="str">
        <f t="shared" si="658"/>
        <v/>
      </c>
    </row>
    <row r="6991" spans="1:19">
      <c r="A6991" s="33"/>
      <c r="B6991" s="34"/>
      <c r="C6991" s="33"/>
      <c r="D6991" s="33"/>
      <c r="E6991" s="33"/>
      <c r="F6991" s="42"/>
      <c r="G6991" s="42"/>
      <c r="I6991">
        <f t="shared" si="656"/>
        <v>0</v>
      </c>
      <c r="J6991">
        <f t="shared" si="657"/>
        <v>0</v>
      </c>
      <c r="L6991" s="107"/>
      <c r="M6991" s="110"/>
      <c r="N6991" s="109"/>
      <c r="P6991" s="38">
        <f t="shared" si="654"/>
        <v>0</v>
      </c>
      <c r="Q6991" s="105">
        <f t="shared" si="659"/>
        <v>0</v>
      </c>
      <c r="R6991" s="38">
        <f t="shared" si="655"/>
        <v>0</v>
      </c>
      <c r="S6991" s="40" t="str">
        <f t="shared" si="658"/>
        <v/>
      </c>
    </row>
    <row r="6992" spans="1:19">
      <c r="A6992" s="33"/>
      <c r="B6992" s="34"/>
      <c r="C6992" s="33"/>
      <c r="D6992" s="33"/>
      <c r="E6992" s="33"/>
      <c r="F6992" s="42"/>
      <c r="G6992" s="42"/>
      <c r="I6992">
        <f t="shared" si="656"/>
        <v>0</v>
      </c>
      <c r="J6992">
        <f t="shared" si="657"/>
        <v>0</v>
      </c>
      <c r="L6992" s="107"/>
      <c r="M6992" s="110"/>
      <c r="N6992" s="109"/>
      <c r="P6992" s="38">
        <f t="shared" si="654"/>
        <v>0</v>
      </c>
      <c r="Q6992" s="105">
        <f t="shared" si="659"/>
        <v>0</v>
      </c>
      <c r="R6992" s="38">
        <f t="shared" si="655"/>
        <v>0</v>
      </c>
      <c r="S6992" s="40" t="str">
        <f t="shared" si="658"/>
        <v/>
      </c>
    </row>
    <row r="6993" spans="1:19">
      <c r="A6993" s="33"/>
      <c r="B6993" s="34"/>
      <c r="C6993" s="33"/>
      <c r="D6993" s="33"/>
      <c r="E6993" s="33"/>
      <c r="F6993" s="42"/>
      <c r="G6993" s="42"/>
      <c r="I6993">
        <f t="shared" si="656"/>
        <v>0</v>
      </c>
      <c r="J6993">
        <f t="shared" si="657"/>
        <v>0</v>
      </c>
      <c r="L6993" s="107"/>
      <c r="M6993" s="110"/>
      <c r="N6993" s="109"/>
      <c r="P6993" s="38">
        <f t="shared" si="654"/>
        <v>0</v>
      </c>
      <c r="Q6993" s="105">
        <f t="shared" si="659"/>
        <v>0</v>
      </c>
      <c r="R6993" s="38">
        <f t="shared" si="655"/>
        <v>0</v>
      </c>
      <c r="S6993" s="40" t="str">
        <f t="shared" si="658"/>
        <v/>
      </c>
    </row>
    <row r="6994" spans="1:19">
      <c r="A6994" s="33"/>
      <c r="B6994" s="34"/>
      <c r="C6994" s="33"/>
      <c r="D6994" s="33"/>
      <c r="E6994" s="33"/>
      <c r="F6994" s="42"/>
      <c r="G6994" s="42"/>
      <c r="I6994">
        <f t="shared" si="656"/>
        <v>0</v>
      </c>
      <c r="J6994">
        <f t="shared" si="657"/>
        <v>0</v>
      </c>
      <c r="L6994" s="107"/>
      <c r="M6994" s="110"/>
      <c r="N6994" s="109"/>
      <c r="P6994" s="38">
        <f t="shared" si="654"/>
        <v>0</v>
      </c>
      <c r="Q6994" s="105">
        <f t="shared" si="659"/>
        <v>0</v>
      </c>
      <c r="R6994" s="38">
        <f t="shared" si="655"/>
        <v>0</v>
      </c>
      <c r="S6994" s="40" t="str">
        <f t="shared" si="658"/>
        <v/>
      </c>
    </row>
    <row r="6995" spans="1:19">
      <c r="A6995" s="33"/>
      <c r="B6995" s="34"/>
      <c r="C6995" s="33"/>
      <c r="D6995" s="33"/>
      <c r="E6995" s="33"/>
      <c r="F6995" s="42"/>
      <c r="G6995" s="42"/>
      <c r="I6995">
        <f t="shared" si="656"/>
        <v>0</v>
      </c>
      <c r="J6995">
        <f t="shared" si="657"/>
        <v>0</v>
      </c>
      <c r="L6995" s="107"/>
      <c r="M6995" s="110"/>
      <c r="N6995" s="109"/>
      <c r="P6995" s="38">
        <f t="shared" si="654"/>
        <v>0</v>
      </c>
      <c r="Q6995" s="105">
        <f t="shared" si="659"/>
        <v>0</v>
      </c>
      <c r="R6995" s="38">
        <f t="shared" si="655"/>
        <v>0</v>
      </c>
      <c r="S6995" s="40" t="str">
        <f t="shared" si="658"/>
        <v/>
      </c>
    </row>
    <row r="6996" spans="1:19">
      <c r="A6996" s="33"/>
      <c r="B6996" s="34"/>
      <c r="C6996" s="33"/>
      <c r="D6996" s="33"/>
      <c r="E6996" s="33"/>
      <c r="F6996" s="42"/>
      <c r="G6996" s="42"/>
      <c r="I6996">
        <f t="shared" si="656"/>
        <v>0</v>
      </c>
      <c r="J6996">
        <f t="shared" si="657"/>
        <v>0</v>
      </c>
      <c r="L6996" s="107"/>
      <c r="M6996" s="110"/>
      <c r="N6996" s="109"/>
      <c r="P6996" s="38">
        <f t="shared" si="654"/>
        <v>0</v>
      </c>
      <c r="Q6996" s="105">
        <f t="shared" si="659"/>
        <v>0</v>
      </c>
      <c r="R6996" s="38">
        <f t="shared" si="655"/>
        <v>0</v>
      </c>
      <c r="S6996" s="40" t="str">
        <f t="shared" si="658"/>
        <v/>
      </c>
    </row>
    <row r="6997" spans="1:19">
      <c r="A6997" s="33"/>
      <c r="B6997" s="34"/>
      <c r="C6997" s="33"/>
      <c r="D6997" s="33"/>
      <c r="E6997" s="33"/>
      <c r="F6997" s="42"/>
      <c r="G6997" s="42"/>
      <c r="I6997">
        <f t="shared" si="656"/>
        <v>0</v>
      </c>
      <c r="J6997">
        <f t="shared" si="657"/>
        <v>0</v>
      </c>
      <c r="L6997" s="107"/>
      <c r="M6997" s="110"/>
      <c r="N6997" s="109"/>
      <c r="P6997" s="38">
        <f t="shared" si="654"/>
        <v>0</v>
      </c>
      <c r="Q6997" s="105">
        <f t="shared" si="659"/>
        <v>0</v>
      </c>
      <c r="R6997" s="38">
        <f t="shared" si="655"/>
        <v>0</v>
      </c>
      <c r="S6997" s="40" t="str">
        <f t="shared" si="658"/>
        <v/>
      </c>
    </row>
    <row r="6998" spans="1:19">
      <c r="A6998" s="33"/>
      <c r="B6998" s="34"/>
      <c r="C6998" s="33"/>
      <c r="D6998" s="33"/>
      <c r="E6998" s="33"/>
      <c r="F6998" s="42"/>
      <c r="G6998" s="42"/>
      <c r="I6998">
        <f t="shared" si="656"/>
        <v>0</v>
      </c>
      <c r="J6998">
        <f t="shared" si="657"/>
        <v>0</v>
      </c>
      <c r="L6998" s="107"/>
      <c r="M6998" s="110"/>
      <c r="N6998" s="109"/>
      <c r="P6998" s="38">
        <f t="shared" si="654"/>
        <v>0</v>
      </c>
      <c r="Q6998" s="105">
        <f t="shared" si="659"/>
        <v>0</v>
      </c>
      <c r="R6998" s="38">
        <f t="shared" si="655"/>
        <v>0</v>
      </c>
      <c r="S6998" s="40" t="str">
        <f t="shared" si="658"/>
        <v/>
      </c>
    </row>
    <row r="6999" spans="1:19">
      <c r="A6999" s="33"/>
      <c r="B6999" s="34"/>
      <c r="C6999" s="33"/>
      <c r="D6999" s="33"/>
      <c r="E6999" s="33"/>
      <c r="F6999" s="42"/>
      <c r="G6999" s="42"/>
      <c r="I6999">
        <f t="shared" si="656"/>
        <v>0</v>
      </c>
      <c r="J6999">
        <f t="shared" si="657"/>
        <v>0</v>
      </c>
      <c r="L6999" s="107"/>
      <c r="M6999" s="110"/>
      <c r="N6999" s="109"/>
      <c r="P6999" s="38">
        <f t="shared" si="654"/>
        <v>0</v>
      </c>
      <c r="Q6999" s="105">
        <f t="shared" si="659"/>
        <v>0</v>
      </c>
      <c r="R6999" s="38">
        <f t="shared" si="655"/>
        <v>0</v>
      </c>
      <c r="S6999" s="40" t="str">
        <f t="shared" si="658"/>
        <v/>
      </c>
    </row>
    <row r="7000" spans="1:19">
      <c r="A7000" s="33"/>
      <c r="B7000" s="34"/>
      <c r="C7000" s="33"/>
      <c r="D7000" s="33"/>
      <c r="E7000" s="33"/>
      <c r="F7000" s="42"/>
      <c r="G7000" s="42"/>
      <c r="I7000">
        <f t="shared" si="656"/>
        <v>0</v>
      </c>
      <c r="J7000">
        <f t="shared" si="657"/>
        <v>0</v>
      </c>
      <c r="L7000" s="107"/>
      <c r="M7000" s="110"/>
      <c r="N7000" s="109"/>
      <c r="P7000" s="38">
        <f t="shared" si="654"/>
        <v>0</v>
      </c>
      <c r="Q7000" s="105">
        <f t="shared" si="659"/>
        <v>0</v>
      </c>
      <c r="R7000" s="38">
        <f t="shared" si="655"/>
        <v>0</v>
      </c>
      <c r="S7000" s="40" t="str">
        <f t="shared" si="658"/>
        <v/>
      </c>
    </row>
    <row r="7001" spans="1:19">
      <c r="A7001" s="33"/>
      <c r="B7001" s="34"/>
      <c r="C7001" s="33"/>
      <c r="D7001" s="33"/>
      <c r="E7001" s="33"/>
      <c r="F7001" s="42"/>
      <c r="G7001" s="42"/>
      <c r="I7001">
        <f t="shared" si="656"/>
        <v>0</v>
      </c>
      <c r="J7001">
        <f t="shared" si="657"/>
        <v>0</v>
      </c>
      <c r="L7001" s="107"/>
      <c r="M7001" s="110"/>
      <c r="N7001" s="109"/>
      <c r="P7001" s="38">
        <f t="shared" si="654"/>
        <v>0</v>
      </c>
      <c r="Q7001" s="105">
        <f t="shared" si="659"/>
        <v>0</v>
      </c>
      <c r="R7001" s="38">
        <f t="shared" si="655"/>
        <v>0</v>
      </c>
      <c r="S7001" s="40" t="str">
        <f t="shared" si="658"/>
        <v/>
      </c>
    </row>
    <row r="7002" spans="1:19">
      <c r="A7002" s="33"/>
      <c r="B7002" s="34"/>
      <c r="C7002" s="33"/>
      <c r="D7002" s="33"/>
      <c r="E7002" s="33"/>
      <c r="F7002" s="42"/>
      <c r="G7002" s="42"/>
      <c r="I7002">
        <f t="shared" si="656"/>
        <v>0</v>
      </c>
      <c r="J7002">
        <f t="shared" si="657"/>
        <v>0</v>
      </c>
      <c r="L7002" s="107"/>
      <c r="M7002" s="110"/>
      <c r="N7002" s="109"/>
      <c r="P7002" s="38">
        <f t="shared" si="654"/>
        <v>0</v>
      </c>
      <c r="Q7002" s="105">
        <f t="shared" si="659"/>
        <v>0</v>
      </c>
      <c r="R7002" s="38">
        <f t="shared" si="655"/>
        <v>0</v>
      </c>
      <c r="S7002" s="40" t="str">
        <f t="shared" si="658"/>
        <v/>
      </c>
    </row>
    <row r="7003" spans="1:19">
      <c r="A7003" s="33"/>
      <c r="B7003" s="34"/>
      <c r="C7003" s="33"/>
      <c r="D7003" s="33"/>
      <c r="E7003" s="33"/>
      <c r="F7003" s="42"/>
      <c r="G7003" s="42"/>
      <c r="I7003">
        <f t="shared" si="656"/>
        <v>0</v>
      </c>
      <c r="J7003">
        <f t="shared" si="657"/>
        <v>0</v>
      </c>
      <c r="L7003" s="107"/>
      <c r="M7003" s="110"/>
      <c r="N7003" s="109"/>
      <c r="P7003" s="38">
        <f t="shared" si="654"/>
        <v>0</v>
      </c>
      <c r="Q7003" s="105">
        <f t="shared" si="659"/>
        <v>0</v>
      </c>
      <c r="R7003" s="38">
        <f t="shared" si="655"/>
        <v>0</v>
      </c>
      <c r="S7003" s="40" t="str">
        <f t="shared" si="658"/>
        <v/>
      </c>
    </row>
    <row r="7004" spans="1:19">
      <c r="A7004" s="33"/>
      <c r="B7004" s="34"/>
      <c r="C7004" s="33"/>
      <c r="D7004" s="33"/>
      <c r="E7004" s="33"/>
      <c r="F7004" s="42"/>
      <c r="G7004" s="42"/>
      <c r="I7004">
        <f t="shared" si="656"/>
        <v>0</v>
      </c>
      <c r="J7004">
        <f t="shared" si="657"/>
        <v>0</v>
      </c>
      <c r="L7004" s="107"/>
      <c r="M7004" s="110"/>
      <c r="N7004" s="109"/>
      <c r="P7004" s="38">
        <f t="shared" si="654"/>
        <v>0</v>
      </c>
      <c r="Q7004" s="105">
        <f t="shared" si="659"/>
        <v>0</v>
      </c>
      <c r="R7004" s="38">
        <f t="shared" si="655"/>
        <v>0</v>
      </c>
      <c r="S7004" s="40" t="str">
        <f t="shared" si="658"/>
        <v/>
      </c>
    </row>
    <row r="7005" spans="1:19">
      <c r="A7005" s="33"/>
      <c r="B7005" s="34"/>
      <c r="C7005" s="33"/>
      <c r="D7005" s="33"/>
      <c r="E7005" s="33"/>
      <c r="F7005" s="42"/>
      <c r="G7005" s="42"/>
      <c r="I7005">
        <f t="shared" si="656"/>
        <v>0</v>
      </c>
      <c r="J7005">
        <f t="shared" si="657"/>
        <v>0</v>
      </c>
      <c r="L7005" s="107"/>
      <c r="M7005" s="110"/>
      <c r="N7005" s="109"/>
      <c r="P7005" s="38">
        <f t="shared" si="654"/>
        <v>0</v>
      </c>
      <c r="Q7005" s="105">
        <f t="shared" si="659"/>
        <v>0</v>
      </c>
      <c r="R7005" s="38">
        <f t="shared" si="655"/>
        <v>0</v>
      </c>
      <c r="S7005" s="40" t="str">
        <f t="shared" si="658"/>
        <v/>
      </c>
    </row>
    <row r="7006" spans="1:19">
      <c r="A7006" s="33"/>
      <c r="B7006" s="34"/>
      <c r="C7006" s="33"/>
      <c r="D7006" s="33"/>
      <c r="E7006" s="33"/>
      <c r="F7006" s="42"/>
      <c r="G7006" s="42"/>
      <c r="I7006">
        <f t="shared" si="656"/>
        <v>0</v>
      </c>
      <c r="J7006">
        <f t="shared" si="657"/>
        <v>0</v>
      </c>
      <c r="L7006" s="107"/>
      <c r="M7006" s="110"/>
      <c r="N7006" s="109"/>
      <c r="P7006" s="38">
        <f t="shared" si="654"/>
        <v>0</v>
      </c>
      <c r="Q7006" s="105">
        <f t="shared" si="659"/>
        <v>0</v>
      </c>
      <c r="R7006" s="38">
        <f t="shared" si="655"/>
        <v>0</v>
      </c>
      <c r="S7006" s="40" t="str">
        <f t="shared" si="658"/>
        <v/>
      </c>
    </row>
    <row r="7007" spans="1:19">
      <c r="A7007" s="33"/>
      <c r="B7007" s="34"/>
      <c r="C7007" s="33"/>
      <c r="D7007" s="33"/>
      <c r="E7007" s="33"/>
      <c r="F7007" s="42"/>
      <c r="G7007" s="42"/>
      <c r="I7007">
        <f t="shared" si="656"/>
        <v>0</v>
      </c>
      <c r="J7007">
        <f t="shared" si="657"/>
        <v>0</v>
      </c>
      <c r="L7007" s="107"/>
      <c r="M7007" s="110"/>
      <c r="N7007" s="109"/>
      <c r="P7007" s="38">
        <f t="shared" si="654"/>
        <v>0</v>
      </c>
      <c r="Q7007" s="105">
        <f t="shared" si="659"/>
        <v>0</v>
      </c>
      <c r="R7007" s="38">
        <f t="shared" si="655"/>
        <v>0</v>
      </c>
      <c r="S7007" s="40" t="str">
        <f t="shared" si="658"/>
        <v/>
      </c>
    </row>
    <row r="7008" spans="1:19">
      <c r="A7008" s="33"/>
      <c r="B7008" s="34"/>
      <c r="C7008" s="33"/>
      <c r="D7008" s="33"/>
      <c r="E7008" s="33"/>
      <c r="F7008" s="42"/>
      <c r="G7008" s="42"/>
      <c r="I7008">
        <f t="shared" si="656"/>
        <v>0</v>
      </c>
      <c r="J7008">
        <f t="shared" si="657"/>
        <v>0</v>
      </c>
      <c r="L7008" s="107"/>
      <c r="M7008" s="110"/>
      <c r="N7008" s="109"/>
      <c r="P7008" s="38">
        <f t="shared" si="654"/>
        <v>0</v>
      </c>
      <c r="Q7008" s="105">
        <f t="shared" si="659"/>
        <v>0</v>
      </c>
      <c r="R7008" s="38">
        <f t="shared" si="655"/>
        <v>0</v>
      </c>
      <c r="S7008" s="40" t="str">
        <f t="shared" si="658"/>
        <v/>
      </c>
    </row>
    <row r="7009" spans="1:19">
      <c r="A7009" s="33"/>
      <c r="B7009" s="34"/>
      <c r="C7009" s="33"/>
      <c r="D7009" s="33"/>
      <c r="E7009" s="33"/>
      <c r="F7009" s="42"/>
      <c r="G7009" s="42"/>
      <c r="I7009">
        <f t="shared" si="656"/>
        <v>0</v>
      </c>
      <c r="J7009">
        <f t="shared" si="657"/>
        <v>0</v>
      </c>
      <c r="L7009" s="107"/>
      <c r="M7009" s="110"/>
      <c r="N7009" s="109"/>
      <c r="P7009" s="38">
        <f t="shared" si="654"/>
        <v>0</v>
      </c>
      <c r="Q7009" s="105">
        <f t="shared" si="659"/>
        <v>0</v>
      </c>
      <c r="R7009" s="38">
        <f t="shared" si="655"/>
        <v>0</v>
      </c>
      <c r="S7009" s="40" t="str">
        <f t="shared" si="658"/>
        <v/>
      </c>
    </row>
    <row r="7010" spans="1:19">
      <c r="A7010" s="33"/>
      <c r="B7010" s="34"/>
      <c r="C7010" s="33"/>
      <c r="D7010" s="33"/>
      <c r="E7010" s="33"/>
      <c r="F7010" s="42"/>
      <c r="G7010" s="42"/>
      <c r="I7010">
        <f t="shared" si="656"/>
        <v>0</v>
      </c>
      <c r="J7010">
        <f t="shared" si="657"/>
        <v>0</v>
      </c>
      <c r="L7010" s="107"/>
      <c r="M7010" s="110"/>
      <c r="N7010" s="109"/>
      <c r="P7010" s="38">
        <f t="shared" si="654"/>
        <v>0</v>
      </c>
      <c r="Q7010" s="105">
        <f t="shared" si="659"/>
        <v>0</v>
      </c>
      <c r="R7010" s="38">
        <f t="shared" si="655"/>
        <v>0</v>
      </c>
      <c r="S7010" s="40" t="str">
        <f t="shared" si="658"/>
        <v/>
      </c>
    </row>
    <row r="7011" spans="1:19">
      <c r="A7011" s="33"/>
      <c r="B7011" s="34"/>
      <c r="C7011" s="33"/>
      <c r="D7011" s="33"/>
      <c r="E7011" s="33"/>
      <c r="F7011" s="42"/>
      <c r="G7011" s="42"/>
      <c r="I7011">
        <f t="shared" si="656"/>
        <v>0</v>
      </c>
      <c r="J7011">
        <f t="shared" si="657"/>
        <v>0</v>
      </c>
      <c r="L7011" s="107"/>
      <c r="M7011" s="110"/>
      <c r="N7011" s="109"/>
      <c r="P7011" s="38">
        <f t="shared" si="654"/>
        <v>0</v>
      </c>
      <c r="Q7011" s="105">
        <f t="shared" si="659"/>
        <v>0</v>
      </c>
      <c r="R7011" s="38">
        <f t="shared" si="655"/>
        <v>0</v>
      </c>
      <c r="S7011" s="40" t="str">
        <f t="shared" si="658"/>
        <v/>
      </c>
    </row>
    <row r="7012" spans="1:19">
      <c r="A7012" s="33"/>
      <c r="B7012" s="34"/>
      <c r="C7012" s="33"/>
      <c r="D7012" s="33"/>
      <c r="E7012" s="33"/>
      <c r="F7012" s="42"/>
      <c r="G7012" s="42"/>
      <c r="I7012">
        <f t="shared" si="656"/>
        <v>0</v>
      </c>
      <c r="J7012">
        <f t="shared" si="657"/>
        <v>0</v>
      </c>
      <c r="L7012" s="107"/>
      <c r="M7012" s="110"/>
      <c r="N7012" s="109"/>
      <c r="P7012" s="38">
        <f t="shared" si="654"/>
        <v>0</v>
      </c>
      <c r="Q7012" s="105">
        <f t="shared" si="659"/>
        <v>0</v>
      </c>
      <c r="R7012" s="38">
        <f t="shared" si="655"/>
        <v>0</v>
      </c>
      <c r="S7012" s="40" t="str">
        <f t="shared" si="658"/>
        <v/>
      </c>
    </row>
    <row r="7013" spans="1:19">
      <c r="A7013" s="33"/>
      <c r="B7013" s="34"/>
      <c r="C7013" s="33"/>
      <c r="D7013" s="33"/>
      <c r="E7013" s="33"/>
      <c r="F7013" s="42"/>
      <c r="G7013" s="42"/>
      <c r="I7013">
        <f t="shared" si="656"/>
        <v>0</v>
      </c>
      <c r="J7013">
        <f t="shared" si="657"/>
        <v>0</v>
      </c>
      <c r="L7013" s="107"/>
      <c r="M7013" s="110"/>
      <c r="N7013" s="109"/>
      <c r="P7013" s="38">
        <f t="shared" si="654"/>
        <v>0</v>
      </c>
      <c r="Q7013" s="105">
        <f t="shared" si="659"/>
        <v>0</v>
      </c>
      <c r="R7013" s="38">
        <f t="shared" si="655"/>
        <v>0</v>
      </c>
      <c r="S7013" s="40" t="str">
        <f t="shared" si="658"/>
        <v/>
      </c>
    </row>
    <row r="7014" spans="1:19">
      <c r="A7014" s="33"/>
      <c r="B7014" s="34"/>
      <c r="C7014" s="33"/>
      <c r="D7014" s="33"/>
      <c r="E7014" s="33"/>
      <c r="F7014" s="42"/>
      <c r="G7014" s="42"/>
      <c r="I7014">
        <f t="shared" si="656"/>
        <v>0</v>
      </c>
      <c r="J7014">
        <f t="shared" si="657"/>
        <v>0</v>
      </c>
      <c r="L7014" s="107"/>
      <c r="M7014" s="110"/>
      <c r="N7014" s="109"/>
      <c r="P7014" s="38">
        <f t="shared" si="654"/>
        <v>0</v>
      </c>
      <c r="Q7014" s="105">
        <f t="shared" si="659"/>
        <v>0</v>
      </c>
      <c r="R7014" s="38">
        <f t="shared" si="655"/>
        <v>0</v>
      </c>
      <c r="S7014" s="40" t="str">
        <f t="shared" si="658"/>
        <v/>
      </c>
    </row>
    <row r="7015" spans="1:19">
      <c r="A7015" s="33"/>
      <c r="B7015" s="34"/>
      <c r="C7015" s="33"/>
      <c r="D7015" s="33"/>
      <c r="E7015" s="33"/>
      <c r="F7015" s="42"/>
      <c r="G7015" s="42"/>
      <c r="I7015">
        <f t="shared" si="656"/>
        <v>0</v>
      </c>
      <c r="J7015">
        <f t="shared" si="657"/>
        <v>0</v>
      </c>
      <c r="L7015" s="107"/>
      <c r="M7015" s="110"/>
      <c r="N7015" s="109"/>
      <c r="P7015" s="38">
        <f t="shared" si="654"/>
        <v>0</v>
      </c>
      <c r="Q7015" s="105">
        <f t="shared" si="659"/>
        <v>0</v>
      </c>
      <c r="R7015" s="38">
        <f t="shared" si="655"/>
        <v>0</v>
      </c>
      <c r="S7015" s="40" t="str">
        <f t="shared" si="658"/>
        <v/>
      </c>
    </row>
    <row r="7016" spans="1:19">
      <c r="A7016" s="33"/>
      <c r="B7016" s="34"/>
      <c r="C7016" s="33"/>
      <c r="D7016" s="33"/>
      <c r="E7016" s="33"/>
      <c r="F7016" s="42"/>
      <c r="G7016" s="42"/>
      <c r="I7016">
        <f t="shared" si="656"/>
        <v>0</v>
      </c>
      <c r="J7016">
        <f t="shared" si="657"/>
        <v>0</v>
      </c>
      <c r="L7016" s="107"/>
      <c r="M7016" s="110"/>
      <c r="N7016" s="109"/>
      <c r="P7016" s="38">
        <f t="shared" si="654"/>
        <v>0</v>
      </c>
      <c r="Q7016" s="105">
        <f t="shared" si="659"/>
        <v>0</v>
      </c>
      <c r="R7016" s="38">
        <f t="shared" si="655"/>
        <v>0</v>
      </c>
      <c r="S7016" s="40" t="str">
        <f t="shared" si="658"/>
        <v/>
      </c>
    </row>
    <row r="7017" spans="1:19">
      <c r="A7017" s="33"/>
      <c r="B7017" s="34"/>
      <c r="C7017" s="33"/>
      <c r="D7017" s="33"/>
      <c r="E7017" s="33"/>
      <c r="F7017" s="42"/>
      <c r="G7017" s="42"/>
      <c r="I7017">
        <f t="shared" si="656"/>
        <v>0</v>
      </c>
      <c r="J7017">
        <f t="shared" si="657"/>
        <v>0</v>
      </c>
      <c r="L7017" s="107"/>
      <c r="M7017" s="110"/>
      <c r="N7017" s="109"/>
      <c r="P7017" s="38">
        <f t="shared" si="654"/>
        <v>0</v>
      </c>
      <c r="Q7017" s="105">
        <f t="shared" si="659"/>
        <v>0</v>
      </c>
      <c r="R7017" s="38">
        <f t="shared" si="655"/>
        <v>0</v>
      </c>
      <c r="S7017" s="40" t="str">
        <f t="shared" si="658"/>
        <v/>
      </c>
    </row>
    <row r="7018" spans="1:19">
      <c r="A7018" s="33"/>
      <c r="B7018" s="34"/>
      <c r="C7018" s="33"/>
      <c r="D7018" s="33"/>
      <c r="E7018" s="33"/>
      <c r="F7018" s="42"/>
      <c r="G7018" s="42"/>
      <c r="I7018">
        <f t="shared" si="656"/>
        <v>0</v>
      </c>
      <c r="J7018">
        <f t="shared" si="657"/>
        <v>0</v>
      </c>
      <c r="L7018" s="107"/>
      <c r="M7018" s="110"/>
      <c r="N7018" s="109"/>
      <c r="P7018" s="38">
        <f t="shared" si="654"/>
        <v>0</v>
      </c>
      <c r="Q7018" s="105">
        <f t="shared" si="659"/>
        <v>0</v>
      </c>
      <c r="R7018" s="38">
        <f t="shared" si="655"/>
        <v>0</v>
      </c>
      <c r="S7018" s="40" t="str">
        <f t="shared" si="658"/>
        <v/>
      </c>
    </row>
    <row r="7019" spans="1:19">
      <c r="A7019" s="33"/>
      <c r="B7019" s="34"/>
      <c r="C7019" s="33"/>
      <c r="D7019" s="33"/>
      <c r="E7019" s="33"/>
      <c r="F7019" s="42"/>
      <c r="G7019" s="42"/>
      <c r="I7019">
        <f t="shared" si="656"/>
        <v>0</v>
      </c>
      <c r="J7019">
        <f t="shared" si="657"/>
        <v>0</v>
      </c>
      <c r="L7019" s="107"/>
      <c r="M7019" s="110"/>
      <c r="N7019" s="109"/>
      <c r="P7019" s="38">
        <f t="shared" si="654"/>
        <v>0</v>
      </c>
      <c r="Q7019" s="105">
        <f t="shared" si="659"/>
        <v>0</v>
      </c>
      <c r="R7019" s="38">
        <f t="shared" si="655"/>
        <v>0</v>
      </c>
      <c r="S7019" s="40" t="str">
        <f t="shared" si="658"/>
        <v/>
      </c>
    </row>
    <row r="7020" spans="1:19">
      <c r="A7020" s="33"/>
      <c r="B7020" s="34"/>
      <c r="C7020" s="33"/>
      <c r="D7020" s="33"/>
      <c r="E7020" s="33"/>
      <c r="F7020" s="42"/>
      <c r="G7020" s="42"/>
      <c r="I7020">
        <f t="shared" si="656"/>
        <v>0</v>
      </c>
      <c r="J7020">
        <f t="shared" si="657"/>
        <v>0</v>
      </c>
      <c r="L7020" s="107"/>
      <c r="M7020" s="110"/>
      <c r="N7020" s="109"/>
      <c r="P7020" s="38">
        <f t="shared" si="654"/>
        <v>0</v>
      </c>
      <c r="Q7020" s="105">
        <f t="shared" si="659"/>
        <v>0</v>
      </c>
      <c r="R7020" s="38">
        <f t="shared" si="655"/>
        <v>0</v>
      </c>
      <c r="S7020" s="40" t="str">
        <f t="shared" si="658"/>
        <v/>
      </c>
    </row>
    <row r="7021" spans="1:19">
      <c r="A7021" s="33"/>
      <c r="B7021" s="34"/>
      <c r="C7021" s="33"/>
      <c r="D7021" s="33"/>
      <c r="E7021" s="33"/>
      <c r="F7021" s="42"/>
      <c r="G7021" s="42"/>
      <c r="I7021">
        <f t="shared" si="656"/>
        <v>0</v>
      </c>
      <c r="J7021">
        <f t="shared" si="657"/>
        <v>0</v>
      </c>
      <c r="L7021" s="107"/>
      <c r="M7021" s="110"/>
      <c r="N7021" s="109"/>
      <c r="P7021" s="38">
        <f t="shared" si="654"/>
        <v>0</v>
      </c>
      <c r="Q7021" s="105">
        <f t="shared" si="659"/>
        <v>0</v>
      </c>
      <c r="R7021" s="38">
        <f t="shared" si="655"/>
        <v>0</v>
      </c>
      <c r="S7021" s="40" t="str">
        <f t="shared" si="658"/>
        <v/>
      </c>
    </row>
    <row r="7022" spans="1:19">
      <c r="A7022" s="33"/>
      <c r="B7022" s="34"/>
      <c r="C7022" s="33"/>
      <c r="D7022" s="33"/>
      <c r="E7022" s="33"/>
      <c r="F7022" s="42"/>
      <c r="G7022" s="42"/>
      <c r="I7022">
        <f t="shared" si="656"/>
        <v>0</v>
      </c>
      <c r="J7022">
        <f t="shared" si="657"/>
        <v>0</v>
      </c>
      <c r="L7022" s="107"/>
      <c r="M7022" s="110"/>
      <c r="N7022" s="109"/>
      <c r="P7022" s="38">
        <f t="shared" si="654"/>
        <v>0</v>
      </c>
      <c r="Q7022" s="105">
        <f t="shared" si="659"/>
        <v>0</v>
      </c>
      <c r="R7022" s="38">
        <f t="shared" si="655"/>
        <v>0</v>
      </c>
      <c r="S7022" s="40" t="str">
        <f t="shared" si="658"/>
        <v/>
      </c>
    </row>
    <row r="7023" spans="1:19">
      <c r="A7023" s="33"/>
      <c r="B7023" s="34"/>
      <c r="C7023" s="33"/>
      <c r="D7023" s="33"/>
      <c r="E7023" s="33"/>
      <c r="F7023" s="42"/>
      <c r="G7023" s="42"/>
      <c r="I7023">
        <f t="shared" si="656"/>
        <v>0</v>
      </c>
      <c r="J7023">
        <f t="shared" si="657"/>
        <v>0</v>
      </c>
      <c r="L7023" s="107"/>
      <c r="M7023" s="110"/>
      <c r="N7023" s="109"/>
      <c r="P7023" s="38">
        <f t="shared" si="654"/>
        <v>0</v>
      </c>
      <c r="Q7023" s="105">
        <f t="shared" si="659"/>
        <v>0</v>
      </c>
      <c r="R7023" s="38">
        <f t="shared" si="655"/>
        <v>0</v>
      </c>
      <c r="S7023" s="40" t="str">
        <f t="shared" si="658"/>
        <v/>
      </c>
    </row>
    <row r="7024" spans="1:19">
      <c r="A7024" s="33"/>
      <c r="B7024" s="34"/>
      <c r="C7024" s="33"/>
      <c r="D7024" s="33"/>
      <c r="E7024" s="33"/>
      <c r="F7024" s="42"/>
      <c r="G7024" s="42"/>
      <c r="I7024">
        <f t="shared" si="656"/>
        <v>0</v>
      </c>
      <c r="J7024">
        <f t="shared" si="657"/>
        <v>0</v>
      </c>
      <c r="L7024" s="107"/>
      <c r="M7024" s="110"/>
      <c r="N7024" s="109"/>
      <c r="P7024" s="38">
        <f t="shared" si="654"/>
        <v>0</v>
      </c>
      <c r="Q7024" s="105">
        <f t="shared" si="659"/>
        <v>0</v>
      </c>
      <c r="R7024" s="38">
        <f t="shared" si="655"/>
        <v>0</v>
      </c>
      <c r="S7024" s="40" t="str">
        <f t="shared" si="658"/>
        <v/>
      </c>
    </row>
    <row r="7025" spans="1:19">
      <c r="A7025" s="33"/>
      <c r="B7025" s="34"/>
      <c r="C7025" s="33"/>
      <c r="D7025" s="33"/>
      <c r="E7025" s="33"/>
      <c r="F7025" s="42"/>
      <c r="G7025" s="42"/>
      <c r="I7025">
        <f t="shared" si="656"/>
        <v>0</v>
      </c>
      <c r="J7025">
        <f t="shared" si="657"/>
        <v>0</v>
      </c>
      <c r="L7025" s="107"/>
      <c r="M7025" s="110"/>
      <c r="N7025" s="109"/>
      <c r="P7025" s="38">
        <f t="shared" si="654"/>
        <v>0</v>
      </c>
      <c r="Q7025" s="105">
        <f t="shared" si="659"/>
        <v>0</v>
      </c>
      <c r="R7025" s="38">
        <f t="shared" si="655"/>
        <v>0</v>
      </c>
      <c r="S7025" s="40" t="str">
        <f t="shared" si="658"/>
        <v/>
      </c>
    </row>
    <row r="7026" spans="1:19">
      <c r="A7026" s="33"/>
      <c r="B7026" s="34"/>
      <c r="C7026" s="33"/>
      <c r="D7026" s="33"/>
      <c r="E7026" s="33"/>
      <c r="F7026" s="42"/>
      <c r="G7026" s="42"/>
      <c r="I7026">
        <f t="shared" si="656"/>
        <v>0</v>
      </c>
      <c r="J7026">
        <f t="shared" si="657"/>
        <v>0</v>
      </c>
      <c r="L7026" s="107"/>
      <c r="M7026" s="110"/>
      <c r="N7026" s="109"/>
      <c r="P7026" s="38">
        <f t="shared" si="654"/>
        <v>0</v>
      </c>
      <c r="Q7026" s="105">
        <f t="shared" si="659"/>
        <v>0</v>
      </c>
      <c r="R7026" s="38">
        <f t="shared" si="655"/>
        <v>0</v>
      </c>
      <c r="S7026" s="40" t="str">
        <f t="shared" si="658"/>
        <v/>
      </c>
    </row>
    <row r="7027" spans="1:19">
      <c r="A7027" s="33"/>
      <c r="B7027" s="34"/>
      <c r="C7027" s="33"/>
      <c r="D7027" s="33"/>
      <c r="E7027" s="33"/>
      <c r="F7027" s="42"/>
      <c r="G7027" s="42"/>
      <c r="I7027">
        <f t="shared" si="656"/>
        <v>0</v>
      </c>
      <c r="J7027">
        <f t="shared" si="657"/>
        <v>0</v>
      </c>
      <c r="L7027" s="107"/>
      <c r="M7027" s="110"/>
      <c r="N7027" s="109"/>
      <c r="P7027" s="38">
        <f t="shared" si="654"/>
        <v>0</v>
      </c>
      <c r="Q7027" s="105">
        <f t="shared" si="659"/>
        <v>0</v>
      </c>
      <c r="R7027" s="38">
        <f t="shared" si="655"/>
        <v>0</v>
      </c>
      <c r="S7027" s="40" t="str">
        <f t="shared" si="658"/>
        <v/>
      </c>
    </row>
    <row r="7028" spans="1:19">
      <c r="A7028" s="33"/>
      <c r="B7028" s="34"/>
      <c r="C7028" s="33"/>
      <c r="D7028" s="33"/>
      <c r="E7028" s="33"/>
      <c r="F7028" s="42"/>
      <c r="G7028" s="42"/>
      <c r="I7028">
        <f t="shared" si="656"/>
        <v>0</v>
      </c>
      <c r="J7028">
        <f t="shared" si="657"/>
        <v>0</v>
      </c>
      <c r="L7028" s="107"/>
      <c r="M7028" s="110"/>
      <c r="N7028" s="109"/>
      <c r="P7028" s="38">
        <f t="shared" si="654"/>
        <v>0</v>
      </c>
      <c r="Q7028" s="105">
        <f t="shared" si="659"/>
        <v>0</v>
      </c>
      <c r="R7028" s="38">
        <f t="shared" si="655"/>
        <v>0</v>
      </c>
      <c r="S7028" s="40" t="str">
        <f t="shared" si="658"/>
        <v/>
      </c>
    </row>
    <row r="7029" spans="1:19">
      <c r="A7029" s="33"/>
      <c r="B7029" s="34"/>
      <c r="C7029" s="33"/>
      <c r="D7029" s="33"/>
      <c r="E7029" s="33"/>
      <c r="F7029" s="42"/>
      <c r="G7029" s="42"/>
      <c r="I7029">
        <f t="shared" si="656"/>
        <v>0</v>
      </c>
      <c r="J7029">
        <f t="shared" si="657"/>
        <v>0</v>
      </c>
      <c r="L7029" s="107"/>
      <c r="M7029" s="110"/>
      <c r="N7029" s="109"/>
      <c r="P7029" s="38">
        <f t="shared" si="654"/>
        <v>0</v>
      </c>
      <c r="Q7029" s="105">
        <f t="shared" si="659"/>
        <v>0</v>
      </c>
      <c r="R7029" s="38">
        <f t="shared" si="655"/>
        <v>0</v>
      </c>
      <c r="S7029" s="40" t="str">
        <f t="shared" si="658"/>
        <v/>
      </c>
    </row>
    <row r="7030" spans="1:19">
      <c r="A7030" s="33"/>
      <c r="B7030" s="34"/>
      <c r="C7030" s="33"/>
      <c r="D7030" s="33"/>
      <c r="E7030" s="33"/>
      <c r="F7030" s="42"/>
      <c r="G7030" s="42"/>
      <c r="I7030">
        <f t="shared" si="656"/>
        <v>0</v>
      </c>
      <c r="J7030">
        <f t="shared" si="657"/>
        <v>0</v>
      </c>
      <c r="L7030" s="107"/>
      <c r="M7030" s="110"/>
      <c r="N7030" s="109"/>
      <c r="P7030" s="38">
        <f t="shared" si="654"/>
        <v>0</v>
      </c>
      <c r="Q7030" s="105">
        <f t="shared" si="659"/>
        <v>0</v>
      </c>
      <c r="R7030" s="38">
        <f t="shared" si="655"/>
        <v>0</v>
      </c>
      <c r="S7030" s="40" t="str">
        <f t="shared" si="658"/>
        <v/>
      </c>
    </row>
    <row r="7031" spans="1:19">
      <c r="A7031" s="33"/>
      <c r="B7031" s="34"/>
      <c r="C7031" s="33"/>
      <c r="D7031" s="33"/>
      <c r="E7031" s="33"/>
      <c r="F7031" s="42"/>
      <c r="G7031" s="42"/>
      <c r="I7031">
        <f t="shared" si="656"/>
        <v>0</v>
      </c>
      <c r="J7031">
        <f t="shared" si="657"/>
        <v>0</v>
      </c>
      <c r="L7031" s="107"/>
      <c r="M7031" s="110"/>
      <c r="N7031" s="109"/>
      <c r="P7031" s="38">
        <f t="shared" ref="P7031:P7094" si="660">I7031*L7031/1000</f>
        <v>0</v>
      </c>
      <c r="Q7031" s="105">
        <f t="shared" si="659"/>
        <v>0</v>
      </c>
      <c r="R7031" s="38">
        <f t="shared" ref="R7031:R7094" si="661">J7031*N7031/1000</f>
        <v>0</v>
      </c>
      <c r="S7031" s="40" t="str">
        <f t="shared" si="658"/>
        <v/>
      </c>
    </row>
    <row r="7032" spans="1:19">
      <c r="A7032" s="33"/>
      <c r="B7032" s="34"/>
      <c r="C7032" s="33"/>
      <c r="D7032" s="33"/>
      <c r="E7032" s="33"/>
      <c r="F7032" s="42"/>
      <c r="G7032" s="42"/>
      <c r="I7032">
        <f t="shared" ref="I7032:I7095" si="662">IF(OR(E7032="R",E7032="E"),D7032,IF(D7032&gt;=E7032,D7032-E7032,0))</f>
        <v>0</v>
      </c>
      <c r="J7032">
        <f t="shared" ref="J7032:J7095" si="663">IF(OR(E7032="R",E7032="E"),0,IF(E7032&gt;D7032,E7032-D7032,0))</f>
        <v>0</v>
      </c>
      <c r="L7032" s="107"/>
      <c r="M7032" s="110"/>
      <c r="N7032" s="109"/>
      <c r="P7032" s="38">
        <f t="shared" si="660"/>
        <v>0</v>
      </c>
      <c r="Q7032" s="105">
        <f t="shared" si="659"/>
        <v>0</v>
      </c>
      <c r="R7032" s="38">
        <f t="shared" si="661"/>
        <v>0</v>
      </c>
      <c r="S7032" s="40" t="str">
        <f t="shared" si="658"/>
        <v/>
      </c>
    </row>
    <row r="7033" spans="1:19">
      <c r="A7033" s="33"/>
      <c r="B7033" s="34"/>
      <c r="C7033" s="33"/>
      <c r="D7033" s="33"/>
      <c r="E7033" s="33"/>
      <c r="F7033" s="42"/>
      <c r="G7033" s="42"/>
      <c r="I7033">
        <f t="shared" si="662"/>
        <v>0</v>
      </c>
      <c r="J7033">
        <f t="shared" si="663"/>
        <v>0</v>
      </c>
      <c r="L7033" s="107"/>
      <c r="M7033" s="110"/>
      <c r="N7033" s="109"/>
      <c r="P7033" s="38">
        <f t="shared" si="660"/>
        <v>0</v>
      </c>
      <c r="Q7033" s="105">
        <f t="shared" si="659"/>
        <v>0</v>
      </c>
      <c r="R7033" s="38">
        <f t="shared" si="661"/>
        <v>0</v>
      </c>
      <c r="S7033" s="40" t="str">
        <f t="shared" si="658"/>
        <v/>
      </c>
    </row>
    <row r="7034" spans="1:19">
      <c r="A7034" s="33"/>
      <c r="B7034" s="34"/>
      <c r="C7034" s="33"/>
      <c r="D7034" s="33"/>
      <c r="E7034" s="33"/>
      <c r="F7034" s="42"/>
      <c r="G7034" s="42"/>
      <c r="I7034">
        <f t="shared" si="662"/>
        <v>0</v>
      </c>
      <c r="J7034">
        <f t="shared" si="663"/>
        <v>0</v>
      </c>
      <c r="L7034" s="107"/>
      <c r="M7034" s="110"/>
      <c r="N7034" s="109"/>
      <c r="P7034" s="38">
        <f t="shared" si="660"/>
        <v>0</v>
      </c>
      <c r="Q7034" s="105">
        <f t="shared" si="659"/>
        <v>0</v>
      </c>
      <c r="R7034" s="38">
        <f t="shared" si="661"/>
        <v>0</v>
      </c>
      <c r="S7034" s="40" t="str">
        <f t="shared" si="658"/>
        <v/>
      </c>
    </row>
    <row r="7035" spans="1:19">
      <c r="A7035" s="33"/>
      <c r="B7035" s="34"/>
      <c r="C7035" s="33"/>
      <c r="D7035" s="33"/>
      <c r="E7035" s="33"/>
      <c r="F7035" s="42"/>
      <c r="G7035" s="42"/>
      <c r="I7035">
        <f t="shared" si="662"/>
        <v>0</v>
      </c>
      <c r="J7035">
        <f t="shared" si="663"/>
        <v>0</v>
      </c>
      <c r="L7035" s="107"/>
      <c r="M7035" s="110"/>
      <c r="N7035" s="109"/>
      <c r="P7035" s="38">
        <f t="shared" si="660"/>
        <v>0</v>
      </c>
      <c r="Q7035" s="105">
        <f t="shared" si="659"/>
        <v>0</v>
      </c>
      <c r="R7035" s="38">
        <f t="shared" si="661"/>
        <v>0</v>
      </c>
      <c r="S7035" s="40" t="str">
        <f t="shared" si="658"/>
        <v/>
      </c>
    </row>
    <row r="7036" spans="1:19">
      <c r="A7036" s="33"/>
      <c r="B7036" s="34"/>
      <c r="C7036" s="33"/>
      <c r="D7036" s="33"/>
      <c r="E7036" s="33"/>
      <c r="F7036" s="42"/>
      <c r="G7036" s="42"/>
      <c r="I7036">
        <f t="shared" si="662"/>
        <v>0</v>
      </c>
      <c r="J7036">
        <f t="shared" si="663"/>
        <v>0</v>
      </c>
      <c r="L7036" s="107"/>
      <c r="M7036" s="110"/>
      <c r="N7036" s="109"/>
      <c r="P7036" s="38">
        <f t="shared" si="660"/>
        <v>0</v>
      </c>
      <c r="Q7036" s="105">
        <f t="shared" si="659"/>
        <v>0</v>
      </c>
      <c r="R7036" s="38">
        <f t="shared" si="661"/>
        <v>0</v>
      </c>
      <c r="S7036" s="40" t="str">
        <f t="shared" si="658"/>
        <v/>
      </c>
    </row>
    <row r="7037" spans="1:19">
      <c r="A7037" s="33"/>
      <c r="B7037" s="34"/>
      <c r="C7037" s="33"/>
      <c r="D7037" s="33"/>
      <c r="E7037" s="33"/>
      <c r="F7037" s="42"/>
      <c r="G7037" s="42"/>
      <c r="I7037">
        <f t="shared" si="662"/>
        <v>0</v>
      </c>
      <c r="J7037">
        <f t="shared" si="663"/>
        <v>0</v>
      </c>
      <c r="L7037" s="107"/>
      <c r="M7037" s="110"/>
      <c r="N7037" s="109"/>
      <c r="P7037" s="38">
        <f t="shared" si="660"/>
        <v>0</v>
      </c>
      <c r="Q7037" s="105">
        <f t="shared" si="659"/>
        <v>0</v>
      </c>
      <c r="R7037" s="38">
        <f t="shared" si="661"/>
        <v>0</v>
      </c>
      <c r="S7037" s="40" t="str">
        <f t="shared" si="658"/>
        <v/>
      </c>
    </row>
    <row r="7038" spans="1:19">
      <c r="A7038" s="33"/>
      <c r="B7038" s="34"/>
      <c r="C7038" s="33"/>
      <c r="D7038" s="33"/>
      <c r="E7038" s="33"/>
      <c r="F7038" s="42"/>
      <c r="G7038" s="42"/>
      <c r="I7038">
        <f t="shared" si="662"/>
        <v>0</v>
      </c>
      <c r="J7038">
        <f t="shared" si="663"/>
        <v>0</v>
      </c>
      <c r="L7038" s="107"/>
      <c r="M7038" s="110"/>
      <c r="N7038" s="109"/>
      <c r="P7038" s="38">
        <f t="shared" si="660"/>
        <v>0</v>
      </c>
      <c r="Q7038" s="105">
        <f t="shared" si="659"/>
        <v>0</v>
      </c>
      <c r="R7038" s="38">
        <f t="shared" si="661"/>
        <v>0</v>
      </c>
      <c r="S7038" s="40" t="str">
        <f t="shared" si="658"/>
        <v/>
      </c>
    </row>
    <row r="7039" spans="1:19">
      <c r="A7039" s="33"/>
      <c r="B7039" s="34"/>
      <c r="C7039" s="33"/>
      <c r="D7039" s="33"/>
      <c r="E7039" s="33"/>
      <c r="F7039" s="42"/>
      <c r="G7039" s="42"/>
      <c r="I7039">
        <f t="shared" si="662"/>
        <v>0</v>
      </c>
      <c r="J7039">
        <f t="shared" si="663"/>
        <v>0</v>
      </c>
      <c r="L7039" s="107"/>
      <c r="M7039" s="110"/>
      <c r="N7039" s="109"/>
      <c r="P7039" s="38">
        <f t="shared" si="660"/>
        <v>0</v>
      </c>
      <c r="Q7039" s="105">
        <f t="shared" si="659"/>
        <v>0</v>
      </c>
      <c r="R7039" s="38">
        <f t="shared" si="661"/>
        <v>0</v>
      </c>
      <c r="S7039" s="40" t="str">
        <f t="shared" si="658"/>
        <v/>
      </c>
    </row>
    <row r="7040" spans="1:19">
      <c r="A7040" s="33"/>
      <c r="B7040" s="34"/>
      <c r="C7040" s="33"/>
      <c r="D7040" s="33"/>
      <c r="E7040" s="33"/>
      <c r="F7040" s="42"/>
      <c r="G7040" s="42"/>
      <c r="I7040">
        <f t="shared" si="662"/>
        <v>0</v>
      </c>
      <c r="J7040">
        <f t="shared" si="663"/>
        <v>0</v>
      </c>
      <c r="L7040" s="107"/>
      <c r="M7040" s="110"/>
      <c r="N7040" s="109"/>
      <c r="P7040" s="38">
        <f t="shared" si="660"/>
        <v>0</v>
      </c>
      <c r="Q7040" s="105">
        <f t="shared" si="659"/>
        <v>0</v>
      </c>
      <c r="R7040" s="38">
        <f t="shared" si="661"/>
        <v>0</v>
      </c>
      <c r="S7040" s="40" t="str">
        <f t="shared" si="658"/>
        <v/>
      </c>
    </row>
    <row r="7041" spans="1:19">
      <c r="A7041" s="33"/>
      <c r="B7041" s="34"/>
      <c r="C7041" s="33"/>
      <c r="D7041" s="33"/>
      <c r="E7041" s="33"/>
      <c r="F7041" s="42"/>
      <c r="G7041" s="42"/>
      <c r="I7041">
        <f t="shared" si="662"/>
        <v>0</v>
      </c>
      <c r="J7041">
        <f t="shared" si="663"/>
        <v>0</v>
      </c>
      <c r="L7041" s="107"/>
      <c r="M7041" s="110"/>
      <c r="N7041" s="109"/>
      <c r="P7041" s="38">
        <f t="shared" si="660"/>
        <v>0</v>
      </c>
      <c r="Q7041" s="105">
        <f t="shared" si="659"/>
        <v>0</v>
      </c>
      <c r="R7041" s="38">
        <f t="shared" si="661"/>
        <v>0</v>
      </c>
      <c r="S7041" s="40" t="str">
        <f t="shared" si="658"/>
        <v/>
      </c>
    </row>
    <row r="7042" spans="1:19">
      <c r="A7042" s="33"/>
      <c r="B7042" s="34"/>
      <c r="C7042" s="33"/>
      <c r="D7042" s="33"/>
      <c r="E7042" s="33"/>
      <c r="F7042" s="42"/>
      <c r="G7042" s="42"/>
      <c r="I7042">
        <f t="shared" si="662"/>
        <v>0</v>
      </c>
      <c r="J7042">
        <f t="shared" si="663"/>
        <v>0</v>
      </c>
      <c r="L7042" s="107"/>
      <c r="M7042" s="110"/>
      <c r="N7042" s="109"/>
      <c r="P7042" s="38">
        <f t="shared" si="660"/>
        <v>0</v>
      </c>
      <c r="Q7042" s="105">
        <f t="shared" si="659"/>
        <v>0</v>
      </c>
      <c r="R7042" s="38">
        <f t="shared" si="661"/>
        <v>0</v>
      </c>
      <c r="S7042" s="40" t="str">
        <f t="shared" si="658"/>
        <v/>
      </c>
    </row>
    <row r="7043" spans="1:19">
      <c r="A7043" s="33"/>
      <c r="B7043" s="34"/>
      <c r="C7043" s="33"/>
      <c r="D7043" s="33"/>
      <c r="E7043" s="33"/>
      <c r="F7043" s="42"/>
      <c r="G7043" s="42"/>
      <c r="I7043">
        <f t="shared" si="662"/>
        <v>0</v>
      </c>
      <c r="J7043">
        <f t="shared" si="663"/>
        <v>0</v>
      </c>
      <c r="L7043" s="107"/>
      <c r="M7043" s="110"/>
      <c r="N7043" s="109"/>
      <c r="P7043" s="38">
        <f t="shared" si="660"/>
        <v>0</v>
      </c>
      <c r="Q7043" s="105">
        <f t="shared" si="659"/>
        <v>0</v>
      </c>
      <c r="R7043" s="38">
        <f t="shared" si="661"/>
        <v>0</v>
      </c>
      <c r="S7043" s="40" t="str">
        <f t="shared" si="658"/>
        <v/>
      </c>
    </row>
    <row r="7044" spans="1:19">
      <c r="A7044" s="33"/>
      <c r="B7044" s="34"/>
      <c r="C7044" s="33"/>
      <c r="D7044" s="33"/>
      <c r="E7044" s="33"/>
      <c r="F7044" s="42"/>
      <c r="G7044" s="42"/>
      <c r="I7044">
        <f t="shared" si="662"/>
        <v>0</v>
      </c>
      <c r="J7044">
        <f t="shared" si="663"/>
        <v>0</v>
      </c>
      <c r="L7044" s="107"/>
      <c r="M7044" s="110"/>
      <c r="N7044" s="109"/>
      <c r="P7044" s="38">
        <f t="shared" si="660"/>
        <v>0</v>
      </c>
      <c r="Q7044" s="105">
        <f t="shared" si="659"/>
        <v>0</v>
      </c>
      <c r="R7044" s="38">
        <f t="shared" si="661"/>
        <v>0</v>
      </c>
      <c r="S7044" s="40" t="str">
        <f t="shared" si="658"/>
        <v/>
      </c>
    </row>
    <row r="7045" spans="1:19">
      <c r="A7045" s="33"/>
      <c r="B7045" s="34"/>
      <c r="C7045" s="33"/>
      <c r="D7045" s="33"/>
      <c r="E7045" s="33"/>
      <c r="F7045" s="42"/>
      <c r="G7045" s="42"/>
      <c r="I7045">
        <f t="shared" si="662"/>
        <v>0</v>
      </c>
      <c r="J7045">
        <f t="shared" si="663"/>
        <v>0</v>
      </c>
      <c r="L7045" s="107"/>
      <c r="M7045" s="110"/>
      <c r="N7045" s="109"/>
      <c r="P7045" s="38">
        <f t="shared" si="660"/>
        <v>0</v>
      </c>
      <c r="Q7045" s="105">
        <f t="shared" si="659"/>
        <v>0</v>
      </c>
      <c r="R7045" s="38">
        <f t="shared" si="661"/>
        <v>0</v>
      </c>
      <c r="S7045" s="40" t="str">
        <f t="shared" si="658"/>
        <v/>
      </c>
    </row>
    <row r="7046" spans="1:19">
      <c r="A7046" s="33"/>
      <c r="B7046" s="34"/>
      <c r="C7046" s="33"/>
      <c r="D7046" s="33"/>
      <c r="E7046" s="33"/>
      <c r="F7046" s="42"/>
      <c r="G7046" s="42"/>
      <c r="I7046">
        <f t="shared" si="662"/>
        <v>0</v>
      </c>
      <c r="J7046">
        <f t="shared" si="663"/>
        <v>0</v>
      </c>
      <c r="L7046" s="107"/>
      <c r="M7046" s="110"/>
      <c r="N7046" s="109"/>
      <c r="P7046" s="38">
        <f t="shared" si="660"/>
        <v>0</v>
      </c>
      <c r="Q7046" s="105">
        <f t="shared" si="659"/>
        <v>0</v>
      </c>
      <c r="R7046" s="38">
        <f t="shared" si="661"/>
        <v>0</v>
      </c>
      <c r="S7046" s="40" t="str">
        <f t="shared" si="658"/>
        <v/>
      </c>
    </row>
    <row r="7047" spans="1:19">
      <c r="A7047" s="33"/>
      <c r="B7047" s="34"/>
      <c r="C7047" s="33"/>
      <c r="D7047" s="33"/>
      <c r="E7047" s="33"/>
      <c r="F7047" s="42"/>
      <c r="G7047" s="42"/>
      <c r="I7047">
        <f t="shared" si="662"/>
        <v>0</v>
      </c>
      <c r="J7047">
        <f t="shared" si="663"/>
        <v>0</v>
      </c>
      <c r="L7047" s="107"/>
      <c r="M7047" s="110"/>
      <c r="N7047" s="109"/>
      <c r="P7047" s="38">
        <f t="shared" si="660"/>
        <v>0</v>
      </c>
      <c r="Q7047" s="105">
        <f t="shared" si="659"/>
        <v>0</v>
      </c>
      <c r="R7047" s="38">
        <f t="shared" si="661"/>
        <v>0</v>
      </c>
      <c r="S7047" s="40" t="str">
        <f t="shared" ref="S7047:S7110" si="664">IF(C7047=1,SUM(R7047:R7070)-SUM(P7047:P7070),"")</f>
        <v/>
      </c>
    </row>
    <row r="7048" spans="1:19">
      <c r="A7048" s="33"/>
      <c r="B7048" s="34"/>
      <c r="C7048" s="33"/>
      <c r="D7048" s="33"/>
      <c r="E7048" s="33"/>
      <c r="F7048" s="42"/>
      <c r="G7048" s="42"/>
      <c r="I7048">
        <f t="shared" si="662"/>
        <v>0</v>
      </c>
      <c r="J7048">
        <f t="shared" si="663"/>
        <v>0</v>
      </c>
      <c r="L7048" s="107"/>
      <c r="M7048" s="110"/>
      <c r="N7048" s="109"/>
      <c r="P7048" s="38">
        <f t="shared" si="660"/>
        <v>0</v>
      </c>
      <c r="Q7048" s="105">
        <f t="shared" ref="Q7048:Q7111" si="665">I7048*M7048/1000</f>
        <v>0</v>
      </c>
      <c r="R7048" s="38">
        <f t="shared" si="661"/>
        <v>0</v>
      </c>
      <c r="S7048" s="40" t="str">
        <f t="shared" si="664"/>
        <v/>
      </c>
    </row>
    <row r="7049" spans="1:19">
      <c r="A7049" s="33"/>
      <c r="B7049" s="34"/>
      <c r="C7049" s="33"/>
      <c r="D7049" s="33"/>
      <c r="E7049" s="33"/>
      <c r="F7049" s="42"/>
      <c r="G7049" s="42"/>
      <c r="I7049">
        <f t="shared" si="662"/>
        <v>0</v>
      </c>
      <c r="J7049">
        <f t="shared" si="663"/>
        <v>0</v>
      </c>
      <c r="L7049" s="107"/>
      <c r="M7049" s="110"/>
      <c r="N7049" s="109"/>
      <c r="P7049" s="38">
        <f t="shared" si="660"/>
        <v>0</v>
      </c>
      <c r="Q7049" s="105">
        <f t="shared" si="665"/>
        <v>0</v>
      </c>
      <c r="R7049" s="38">
        <f t="shared" si="661"/>
        <v>0</v>
      </c>
      <c r="S7049" s="40" t="str">
        <f t="shared" si="664"/>
        <v/>
      </c>
    </row>
    <row r="7050" spans="1:19">
      <c r="A7050" s="33"/>
      <c r="B7050" s="34"/>
      <c r="C7050" s="33"/>
      <c r="D7050" s="33"/>
      <c r="E7050" s="33"/>
      <c r="F7050" s="42"/>
      <c r="G7050" s="42"/>
      <c r="I7050">
        <f t="shared" si="662"/>
        <v>0</v>
      </c>
      <c r="J7050">
        <f t="shared" si="663"/>
        <v>0</v>
      </c>
      <c r="L7050" s="107"/>
      <c r="M7050" s="110"/>
      <c r="N7050" s="109"/>
      <c r="P7050" s="38">
        <f t="shared" si="660"/>
        <v>0</v>
      </c>
      <c r="Q7050" s="105">
        <f t="shared" si="665"/>
        <v>0</v>
      </c>
      <c r="R7050" s="38">
        <f t="shared" si="661"/>
        <v>0</v>
      </c>
      <c r="S7050" s="40" t="str">
        <f t="shared" si="664"/>
        <v/>
      </c>
    </row>
    <row r="7051" spans="1:19">
      <c r="A7051" s="33"/>
      <c r="B7051" s="34"/>
      <c r="C7051" s="33"/>
      <c r="D7051" s="33"/>
      <c r="E7051" s="33"/>
      <c r="F7051" s="42"/>
      <c r="G7051" s="42"/>
      <c r="I7051">
        <f t="shared" si="662"/>
        <v>0</v>
      </c>
      <c r="J7051">
        <f t="shared" si="663"/>
        <v>0</v>
      </c>
      <c r="L7051" s="107"/>
      <c r="M7051" s="110"/>
      <c r="N7051" s="109"/>
      <c r="P7051" s="38">
        <f t="shared" si="660"/>
        <v>0</v>
      </c>
      <c r="Q7051" s="105">
        <f t="shared" si="665"/>
        <v>0</v>
      </c>
      <c r="R7051" s="38">
        <f t="shared" si="661"/>
        <v>0</v>
      </c>
      <c r="S7051" s="40" t="str">
        <f t="shared" si="664"/>
        <v/>
      </c>
    </row>
    <row r="7052" spans="1:19">
      <c r="A7052" s="33"/>
      <c r="B7052" s="34"/>
      <c r="C7052" s="33"/>
      <c r="D7052" s="33"/>
      <c r="E7052" s="33"/>
      <c r="F7052" s="42"/>
      <c r="G7052" s="42"/>
      <c r="I7052">
        <f t="shared" si="662"/>
        <v>0</v>
      </c>
      <c r="J7052">
        <f t="shared" si="663"/>
        <v>0</v>
      </c>
      <c r="L7052" s="107"/>
      <c r="M7052" s="110"/>
      <c r="N7052" s="109"/>
      <c r="P7052" s="38">
        <f t="shared" si="660"/>
        <v>0</v>
      </c>
      <c r="Q7052" s="105">
        <f t="shared" si="665"/>
        <v>0</v>
      </c>
      <c r="R7052" s="38">
        <f t="shared" si="661"/>
        <v>0</v>
      </c>
      <c r="S7052" s="40" t="str">
        <f t="shared" si="664"/>
        <v/>
      </c>
    </row>
    <row r="7053" spans="1:19">
      <c r="A7053" s="33"/>
      <c r="B7053" s="34"/>
      <c r="C7053" s="33"/>
      <c r="D7053" s="33"/>
      <c r="E7053" s="33"/>
      <c r="F7053" s="42"/>
      <c r="G7053" s="42"/>
      <c r="I7053">
        <f t="shared" si="662"/>
        <v>0</v>
      </c>
      <c r="J7053">
        <f t="shared" si="663"/>
        <v>0</v>
      </c>
      <c r="L7053" s="107"/>
      <c r="M7053" s="110"/>
      <c r="N7053" s="109"/>
      <c r="P7053" s="38">
        <f t="shared" si="660"/>
        <v>0</v>
      </c>
      <c r="Q7053" s="105">
        <f t="shared" si="665"/>
        <v>0</v>
      </c>
      <c r="R7053" s="38">
        <f t="shared" si="661"/>
        <v>0</v>
      </c>
      <c r="S7053" s="40" t="str">
        <f t="shared" si="664"/>
        <v/>
      </c>
    </row>
    <row r="7054" spans="1:19">
      <c r="A7054" s="33"/>
      <c r="B7054" s="34"/>
      <c r="C7054" s="33"/>
      <c r="D7054" s="33"/>
      <c r="E7054" s="33"/>
      <c r="F7054" s="42"/>
      <c r="G7054" s="42"/>
      <c r="I7054">
        <f t="shared" si="662"/>
        <v>0</v>
      </c>
      <c r="J7054">
        <f t="shared" si="663"/>
        <v>0</v>
      </c>
      <c r="L7054" s="107"/>
      <c r="M7054" s="110"/>
      <c r="N7054" s="109"/>
      <c r="P7054" s="38">
        <f t="shared" si="660"/>
        <v>0</v>
      </c>
      <c r="Q7054" s="105">
        <f t="shared" si="665"/>
        <v>0</v>
      </c>
      <c r="R7054" s="38">
        <f t="shared" si="661"/>
        <v>0</v>
      </c>
      <c r="S7054" s="40" t="str">
        <f t="shared" si="664"/>
        <v/>
      </c>
    </row>
    <row r="7055" spans="1:19">
      <c r="A7055" s="33"/>
      <c r="B7055" s="34"/>
      <c r="C7055" s="33"/>
      <c r="D7055" s="33"/>
      <c r="E7055" s="33"/>
      <c r="F7055" s="42"/>
      <c r="G7055" s="42"/>
      <c r="I7055">
        <f t="shared" si="662"/>
        <v>0</v>
      </c>
      <c r="J7055">
        <f t="shared" si="663"/>
        <v>0</v>
      </c>
      <c r="L7055" s="107"/>
      <c r="M7055" s="110"/>
      <c r="N7055" s="109"/>
      <c r="P7055" s="38">
        <f t="shared" si="660"/>
        <v>0</v>
      </c>
      <c r="Q7055" s="105">
        <f t="shared" si="665"/>
        <v>0</v>
      </c>
      <c r="R7055" s="38">
        <f t="shared" si="661"/>
        <v>0</v>
      </c>
      <c r="S7055" s="40" t="str">
        <f t="shared" si="664"/>
        <v/>
      </c>
    </row>
    <row r="7056" spans="1:19">
      <c r="A7056" s="33"/>
      <c r="B7056" s="34"/>
      <c r="C7056" s="33"/>
      <c r="D7056" s="33"/>
      <c r="E7056" s="33"/>
      <c r="F7056" s="42"/>
      <c r="G7056" s="42"/>
      <c r="I7056">
        <f t="shared" si="662"/>
        <v>0</v>
      </c>
      <c r="J7056">
        <f t="shared" si="663"/>
        <v>0</v>
      </c>
      <c r="L7056" s="107"/>
      <c r="M7056" s="110"/>
      <c r="N7056" s="109"/>
      <c r="P7056" s="38">
        <f t="shared" si="660"/>
        <v>0</v>
      </c>
      <c r="Q7056" s="105">
        <f t="shared" si="665"/>
        <v>0</v>
      </c>
      <c r="R7056" s="38">
        <f t="shared" si="661"/>
        <v>0</v>
      </c>
      <c r="S7056" s="40" t="str">
        <f t="shared" si="664"/>
        <v/>
      </c>
    </row>
    <row r="7057" spans="1:19">
      <c r="A7057" s="33"/>
      <c r="B7057" s="34"/>
      <c r="C7057" s="33"/>
      <c r="D7057" s="33"/>
      <c r="E7057" s="33"/>
      <c r="F7057" s="42"/>
      <c r="G7057" s="42"/>
      <c r="I7057">
        <f t="shared" si="662"/>
        <v>0</v>
      </c>
      <c r="J7057">
        <f t="shared" si="663"/>
        <v>0</v>
      </c>
      <c r="L7057" s="107"/>
      <c r="M7057" s="110"/>
      <c r="N7057" s="109"/>
      <c r="P7057" s="38">
        <f t="shared" si="660"/>
        <v>0</v>
      </c>
      <c r="Q7057" s="105">
        <f t="shared" si="665"/>
        <v>0</v>
      </c>
      <c r="R7057" s="38">
        <f t="shared" si="661"/>
        <v>0</v>
      </c>
      <c r="S7057" s="40" t="str">
        <f t="shared" si="664"/>
        <v/>
      </c>
    </row>
    <row r="7058" spans="1:19">
      <c r="A7058" s="33"/>
      <c r="B7058" s="34"/>
      <c r="C7058" s="33"/>
      <c r="D7058" s="33"/>
      <c r="E7058" s="33"/>
      <c r="F7058" s="42"/>
      <c r="G7058" s="42"/>
      <c r="I7058">
        <f t="shared" si="662"/>
        <v>0</v>
      </c>
      <c r="J7058">
        <f t="shared" si="663"/>
        <v>0</v>
      </c>
      <c r="L7058" s="107"/>
      <c r="M7058" s="110"/>
      <c r="N7058" s="109"/>
      <c r="P7058" s="38">
        <f t="shared" si="660"/>
        <v>0</v>
      </c>
      <c r="Q7058" s="105">
        <f t="shared" si="665"/>
        <v>0</v>
      </c>
      <c r="R7058" s="38">
        <f t="shared" si="661"/>
        <v>0</v>
      </c>
      <c r="S7058" s="40" t="str">
        <f t="shared" si="664"/>
        <v/>
      </c>
    </row>
    <row r="7059" spans="1:19">
      <c r="A7059" s="33"/>
      <c r="B7059" s="34"/>
      <c r="C7059" s="33"/>
      <c r="D7059" s="33"/>
      <c r="E7059" s="33"/>
      <c r="F7059" s="42"/>
      <c r="G7059" s="42"/>
      <c r="I7059">
        <f t="shared" si="662"/>
        <v>0</v>
      </c>
      <c r="J7059">
        <f t="shared" si="663"/>
        <v>0</v>
      </c>
      <c r="L7059" s="107"/>
      <c r="M7059" s="110"/>
      <c r="N7059" s="109"/>
      <c r="P7059" s="38">
        <f t="shared" si="660"/>
        <v>0</v>
      </c>
      <c r="Q7059" s="105">
        <f t="shared" si="665"/>
        <v>0</v>
      </c>
      <c r="R7059" s="38">
        <f t="shared" si="661"/>
        <v>0</v>
      </c>
      <c r="S7059" s="40" t="str">
        <f t="shared" si="664"/>
        <v/>
      </c>
    </row>
    <row r="7060" spans="1:19">
      <c r="A7060" s="33"/>
      <c r="B7060" s="34"/>
      <c r="C7060" s="33"/>
      <c r="D7060" s="33"/>
      <c r="E7060" s="33"/>
      <c r="F7060" s="42"/>
      <c r="G7060" s="42"/>
      <c r="I7060">
        <f t="shared" si="662"/>
        <v>0</v>
      </c>
      <c r="J7060">
        <f t="shared" si="663"/>
        <v>0</v>
      </c>
      <c r="L7060" s="107"/>
      <c r="M7060" s="110"/>
      <c r="N7060" s="109"/>
      <c r="P7060" s="38">
        <f t="shared" si="660"/>
        <v>0</v>
      </c>
      <c r="Q7060" s="105">
        <f t="shared" si="665"/>
        <v>0</v>
      </c>
      <c r="R7060" s="38">
        <f t="shared" si="661"/>
        <v>0</v>
      </c>
      <c r="S7060" s="40" t="str">
        <f t="shared" si="664"/>
        <v/>
      </c>
    </row>
    <row r="7061" spans="1:19">
      <c r="A7061" s="33"/>
      <c r="B7061" s="34"/>
      <c r="C7061" s="33"/>
      <c r="D7061" s="33"/>
      <c r="E7061" s="33"/>
      <c r="F7061" s="42"/>
      <c r="G7061" s="42"/>
      <c r="I7061">
        <f t="shared" si="662"/>
        <v>0</v>
      </c>
      <c r="J7061">
        <f t="shared" si="663"/>
        <v>0</v>
      </c>
      <c r="L7061" s="107"/>
      <c r="M7061" s="110"/>
      <c r="N7061" s="109"/>
      <c r="P7061" s="38">
        <f t="shared" si="660"/>
        <v>0</v>
      </c>
      <c r="Q7061" s="105">
        <f t="shared" si="665"/>
        <v>0</v>
      </c>
      <c r="R7061" s="38">
        <f t="shared" si="661"/>
        <v>0</v>
      </c>
      <c r="S7061" s="40" t="str">
        <f t="shared" si="664"/>
        <v/>
      </c>
    </row>
    <row r="7062" spans="1:19">
      <c r="A7062" s="33"/>
      <c r="B7062" s="34"/>
      <c r="C7062" s="33"/>
      <c r="D7062" s="33"/>
      <c r="E7062" s="33"/>
      <c r="F7062" s="42"/>
      <c r="G7062" s="42"/>
      <c r="I7062">
        <f t="shared" si="662"/>
        <v>0</v>
      </c>
      <c r="J7062">
        <f t="shared" si="663"/>
        <v>0</v>
      </c>
      <c r="L7062" s="107"/>
      <c r="M7062" s="110"/>
      <c r="N7062" s="109"/>
      <c r="P7062" s="38">
        <f t="shared" si="660"/>
        <v>0</v>
      </c>
      <c r="Q7062" s="105">
        <f t="shared" si="665"/>
        <v>0</v>
      </c>
      <c r="R7062" s="38">
        <f t="shared" si="661"/>
        <v>0</v>
      </c>
      <c r="S7062" s="40" t="str">
        <f t="shared" si="664"/>
        <v/>
      </c>
    </row>
    <row r="7063" spans="1:19">
      <c r="A7063" s="33"/>
      <c r="B7063" s="34"/>
      <c r="C7063" s="33"/>
      <c r="D7063" s="33"/>
      <c r="E7063" s="33"/>
      <c r="F7063" s="42"/>
      <c r="G7063" s="42"/>
      <c r="I7063">
        <f t="shared" si="662"/>
        <v>0</v>
      </c>
      <c r="J7063">
        <f t="shared" si="663"/>
        <v>0</v>
      </c>
      <c r="L7063" s="107"/>
      <c r="M7063" s="110"/>
      <c r="N7063" s="109"/>
      <c r="P7063" s="38">
        <f t="shared" si="660"/>
        <v>0</v>
      </c>
      <c r="Q7063" s="105">
        <f t="shared" si="665"/>
        <v>0</v>
      </c>
      <c r="R7063" s="38">
        <f t="shared" si="661"/>
        <v>0</v>
      </c>
      <c r="S7063" s="40" t="str">
        <f t="shared" si="664"/>
        <v/>
      </c>
    </row>
    <row r="7064" spans="1:19">
      <c r="A7064" s="33"/>
      <c r="B7064" s="34"/>
      <c r="C7064" s="33"/>
      <c r="D7064" s="33"/>
      <c r="E7064" s="33"/>
      <c r="F7064" s="42"/>
      <c r="G7064" s="42"/>
      <c r="I7064">
        <f t="shared" si="662"/>
        <v>0</v>
      </c>
      <c r="J7064">
        <f t="shared" si="663"/>
        <v>0</v>
      </c>
      <c r="L7064" s="107"/>
      <c r="M7064" s="110"/>
      <c r="N7064" s="109"/>
      <c r="P7064" s="38">
        <f t="shared" si="660"/>
        <v>0</v>
      </c>
      <c r="Q7064" s="105">
        <f t="shared" si="665"/>
        <v>0</v>
      </c>
      <c r="R7064" s="38">
        <f t="shared" si="661"/>
        <v>0</v>
      </c>
      <c r="S7064" s="40" t="str">
        <f t="shared" si="664"/>
        <v/>
      </c>
    </row>
    <row r="7065" spans="1:19">
      <c r="A7065" s="33"/>
      <c r="B7065" s="34"/>
      <c r="C7065" s="33"/>
      <c r="D7065" s="33"/>
      <c r="E7065" s="33"/>
      <c r="F7065" s="42"/>
      <c r="G7065" s="42"/>
      <c r="I7065">
        <f t="shared" si="662"/>
        <v>0</v>
      </c>
      <c r="J7065">
        <f t="shared" si="663"/>
        <v>0</v>
      </c>
      <c r="L7065" s="107"/>
      <c r="M7065" s="110"/>
      <c r="N7065" s="109"/>
      <c r="P7065" s="38">
        <f t="shared" si="660"/>
        <v>0</v>
      </c>
      <c r="Q7065" s="105">
        <f t="shared" si="665"/>
        <v>0</v>
      </c>
      <c r="R7065" s="38">
        <f t="shared" si="661"/>
        <v>0</v>
      </c>
      <c r="S7065" s="40" t="str">
        <f t="shared" si="664"/>
        <v/>
      </c>
    </row>
    <row r="7066" spans="1:19">
      <c r="A7066" s="33"/>
      <c r="B7066" s="34"/>
      <c r="C7066" s="33"/>
      <c r="D7066" s="33"/>
      <c r="E7066" s="33"/>
      <c r="F7066" s="42"/>
      <c r="G7066" s="42"/>
      <c r="I7066">
        <f t="shared" si="662"/>
        <v>0</v>
      </c>
      <c r="J7066">
        <f t="shared" si="663"/>
        <v>0</v>
      </c>
      <c r="L7066" s="107"/>
      <c r="M7066" s="110"/>
      <c r="N7066" s="109"/>
      <c r="P7066" s="38">
        <f t="shared" si="660"/>
        <v>0</v>
      </c>
      <c r="Q7066" s="105">
        <f t="shared" si="665"/>
        <v>0</v>
      </c>
      <c r="R7066" s="38">
        <f t="shared" si="661"/>
        <v>0</v>
      </c>
      <c r="S7066" s="40" t="str">
        <f t="shared" si="664"/>
        <v/>
      </c>
    </row>
    <row r="7067" spans="1:19">
      <c r="A7067" s="33"/>
      <c r="B7067" s="34"/>
      <c r="C7067" s="33"/>
      <c r="D7067" s="33"/>
      <c r="E7067" s="33"/>
      <c r="F7067" s="42"/>
      <c r="G7067" s="42"/>
      <c r="I7067">
        <f t="shared" si="662"/>
        <v>0</v>
      </c>
      <c r="J7067">
        <f t="shared" si="663"/>
        <v>0</v>
      </c>
      <c r="L7067" s="107"/>
      <c r="M7067" s="110"/>
      <c r="N7067" s="109"/>
      <c r="P7067" s="38">
        <f t="shared" si="660"/>
        <v>0</v>
      </c>
      <c r="Q7067" s="105">
        <f t="shared" si="665"/>
        <v>0</v>
      </c>
      <c r="R7067" s="38">
        <f t="shared" si="661"/>
        <v>0</v>
      </c>
      <c r="S7067" s="40" t="str">
        <f t="shared" si="664"/>
        <v/>
      </c>
    </row>
    <row r="7068" spans="1:19">
      <c r="A7068" s="33"/>
      <c r="B7068" s="34"/>
      <c r="C7068" s="33"/>
      <c r="D7068" s="33"/>
      <c r="E7068" s="33"/>
      <c r="F7068" s="42"/>
      <c r="G7068" s="42"/>
      <c r="I7068">
        <f t="shared" si="662"/>
        <v>0</v>
      </c>
      <c r="J7068">
        <f t="shared" si="663"/>
        <v>0</v>
      </c>
      <c r="L7068" s="107"/>
      <c r="M7068" s="110"/>
      <c r="N7068" s="109"/>
      <c r="P7068" s="38">
        <f t="shared" si="660"/>
        <v>0</v>
      </c>
      <c r="Q7068" s="105">
        <f t="shared" si="665"/>
        <v>0</v>
      </c>
      <c r="R7068" s="38">
        <f t="shared" si="661"/>
        <v>0</v>
      </c>
      <c r="S7068" s="40" t="str">
        <f t="shared" si="664"/>
        <v/>
      </c>
    </row>
    <row r="7069" spans="1:19">
      <c r="A7069" s="33"/>
      <c r="B7069" s="34"/>
      <c r="C7069" s="33"/>
      <c r="D7069" s="33"/>
      <c r="E7069" s="33"/>
      <c r="F7069" s="42"/>
      <c r="G7069" s="42"/>
      <c r="I7069">
        <f t="shared" si="662"/>
        <v>0</v>
      </c>
      <c r="J7069">
        <f t="shared" si="663"/>
        <v>0</v>
      </c>
      <c r="L7069" s="107"/>
      <c r="M7069" s="110"/>
      <c r="N7069" s="109"/>
      <c r="P7069" s="38">
        <f t="shared" si="660"/>
        <v>0</v>
      </c>
      <c r="Q7069" s="105">
        <f t="shared" si="665"/>
        <v>0</v>
      </c>
      <c r="R7069" s="38">
        <f t="shared" si="661"/>
        <v>0</v>
      </c>
      <c r="S7069" s="40" t="str">
        <f t="shared" si="664"/>
        <v/>
      </c>
    </row>
    <row r="7070" spans="1:19">
      <c r="A7070" s="33"/>
      <c r="B7070" s="34"/>
      <c r="C7070" s="33"/>
      <c r="D7070" s="33"/>
      <c r="E7070" s="33"/>
      <c r="F7070" s="42"/>
      <c r="G7070" s="42"/>
      <c r="I7070">
        <f t="shared" si="662"/>
        <v>0</v>
      </c>
      <c r="J7070">
        <f t="shared" si="663"/>
        <v>0</v>
      </c>
      <c r="L7070" s="107"/>
      <c r="M7070" s="110"/>
      <c r="N7070" s="109"/>
      <c r="P7070" s="38">
        <f t="shared" si="660"/>
        <v>0</v>
      </c>
      <c r="Q7070" s="105">
        <f t="shared" si="665"/>
        <v>0</v>
      </c>
      <c r="R7070" s="38">
        <f t="shared" si="661"/>
        <v>0</v>
      </c>
      <c r="S7070" s="40" t="str">
        <f t="shared" si="664"/>
        <v/>
      </c>
    </row>
    <row r="7071" spans="1:19">
      <c r="A7071" s="33"/>
      <c r="B7071" s="34"/>
      <c r="C7071" s="33"/>
      <c r="D7071" s="33"/>
      <c r="E7071" s="33"/>
      <c r="F7071" s="42"/>
      <c r="G7071" s="42"/>
      <c r="I7071">
        <f t="shared" si="662"/>
        <v>0</v>
      </c>
      <c r="J7071">
        <f t="shared" si="663"/>
        <v>0</v>
      </c>
      <c r="L7071" s="107"/>
      <c r="M7071" s="110"/>
      <c r="N7071" s="109"/>
      <c r="P7071" s="38">
        <f t="shared" si="660"/>
        <v>0</v>
      </c>
      <c r="Q7071" s="105">
        <f t="shared" si="665"/>
        <v>0</v>
      </c>
      <c r="R7071" s="38">
        <f t="shared" si="661"/>
        <v>0</v>
      </c>
      <c r="S7071" s="40" t="str">
        <f t="shared" si="664"/>
        <v/>
      </c>
    </row>
    <row r="7072" spans="1:19">
      <c r="A7072" s="33"/>
      <c r="B7072" s="34"/>
      <c r="C7072" s="33"/>
      <c r="D7072" s="33"/>
      <c r="E7072" s="33"/>
      <c r="F7072" s="42"/>
      <c r="G7072" s="42"/>
      <c r="I7072">
        <f t="shared" si="662"/>
        <v>0</v>
      </c>
      <c r="J7072">
        <f t="shared" si="663"/>
        <v>0</v>
      </c>
      <c r="L7072" s="107"/>
      <c r="M7072" s="110"/>
      <c r="N7072" s="109"/>
      <c r="P7072" s="38">
        <f t="shared" si="660"/>
        <v>0</v>
      </c>
      <c r="Q7072" s="105">
        <f t="shared" si="665"/>
        <v>0</v>
      </c>
      <c r="R7072" s="38">
        <f t="shared" si="661"/>
        <v>0</v>
      </c>
      <c r="S7072" s="40" t="str">
        <f t="shared" si="664"/>
        <v/>
      </c>
    </row>
    <row r="7073" spans="1:19">
      <c r="A7073" s="33"/>
      <c r="B7073" s="34"/>
      <c r="C7073" s="33"/>
      <c r="D7073" s="33"/>
      <c r="E7073" s="33"/>
      <c r="F7073" s="42"/>
      <c r="G7073" s="42"/>
      <c r="I7073">
        <f t="shared" si="662"/>
        <v>0</v>
      </c>
      <c r="J7073">
        <f t="shared" si="663"/>
        <v>0</v>
      </c>
      <c r="L7073" s="107"/>
      <c r="M7073" s="110"/>
      <c r="N7073" s="109"/>
      <c r="P7073" s="38">
        <f t="shared" si="660"/>
        <v>0</v>
      </c>
      <c r="Q7073" s="105">
        <f t="shared" si="665"/>
        <v>0</v>
      </c>
      <c r="R7073" s="38">
        <f t="shared" si="661"/>
        <v>0</v>
      </c>
      <c r="S7073" s="40" t="str">
        <f t="shared" si="664"/>
        <v/>
      </c>
    </row>
    <row r="7074" spans="1:19">
      <c r="A7074" s="33"/>
      <c r="B7074" s="34"/>
      <c r="C7074" s="33"/>
      <c r="D7074" s="33"/>
      <c r="E7074" s="33"/>
      <c r="F7074" s="42"/>
      <c r="G7074" s="42"/>
      <c r="I7074">
        <f t="shared" si="662"/>
        <v>0</v>
      </c>
      <c r="J7074">
        <f t="shared" si="663"/>
        <v>0</v>
      </c>
      <c r="L7074" s="107"/>
      <c r="M7074" s="110"/>
      <c r="N7074" s="109"/>
      <c r="P7074" s="38">
        <f t="shared" si="660"/>
        <v>0</v>
      </c>
      <c r="Q7074" s="105">
        <f t="shared" si="665"/>
        <v>0</v>
      </c>
      <c r="R7074" s="38">
        <f t="shared" si="661"/>
        <v>0</v>
      </c>
      <c r="S7074" s="40" t="str">
        <f t="shared" si="664"/>
        <v/>
      </c>
    </row>
    <row r="7075" spans="1:19">
      <c r="A7075" s="33"/>
      <c r="B7075" s="34"/>
      <c r="C7075" s="33"/>
      <c r="D7075" s="33"/>
      <c r="E7075" s="33"/>
      <c r="F7075" s="42"/>
      <c r="G7075" s="42"/>
      <c r="I7075">
        <f t="shared" si="662"/>
        <v>0</v>
      </c>
      <c r="J7075">
        <f t="shared" si="663"/>
        <v>0</v>
      </c>
      <c r="L7075" s="107"/>
      <c r="M7075" s="110"/>
      <c r="N7075" s="109"/>
      <c r="P7075" s="38">
        <f t="shared" si="660"/>
        <v>0</v>
      </c>
      <c r="Q7075" s="105">
        <f t="shared" si="665"/>
        <v>0</v>
      </c>
      <c r="R7075" s="38">
        <f t="shared" si="661"/>
        <v>0</v>
      </c>
      <c r="S7075" s="40" t="str">
        <f t="shared" si="664"/>
        <v/>
      </c>
    </row>
    <row r="7076" spans="1:19">
      <c r="A7076" s="33"/>
      <c r="B7076" s="34"/>
      <c r="C7076" s="33"/>
      <c r="D7076" s="33"/>
      <c r="E7076" s="33"/>
      <c r="F7076" s="42"/>
      <c r="G7076" s="42"/>
      <c r="I7076">
        <f t="shared" si="662"/>
        <v>0</v>
      </c>
      <c r="J7076">
        <f t="shared" si="663"/>
        <v>0</v>
      </c>
      <c r="L7076" s="107"/>
      <c r="M7076" s="110"/>
      <c r="N7076" s="109"/>
      <c r="P7076" s="38">
        <f t="shared" si="660"/>
        <v>0</v>
      </c>
      <c r="Q7076" s="105">
        <f t="shared" si="665"/>
        <v>0</v>
      </c>
      <c r="R7076" s="38">
        <f t="shared" si="661"/>
        <v>0</v>
      </c>
      <c r="S7076" s="40" t="str">
        <f t="shared" si="664"/>
        <v/>
      </c>
    </row>
    <row r="7077" spans="1:19">
      <c r="A7077" s="33"/>
      <c r="B7077" s="34"/>
      <c r="C7077" s="33"/>
      <c r="D7077" s="33"/>
      <c r="E7077" s="33"/>
      <c r="F7077" s="42"/>
      <c r="G7077" s="42"/>
      <c r="I7077">
        <f t="shared" si="662"/>
        <v>0</v>
      </c>
      <c r="J7077">
        <f t="shared" si="663"/>
        <v>0</v>
      </c>
      <c r="L7077" s="107"/>
      <c r="M7077" s="110"/>
      <c r="N7077" s="109"/>
      <c r="P7077" s="38">
        <f t="shared" si="660"/>
        <v>0</v>
      </c>
      <c r="Q7077" s="105">
        <f t="shared" si="665"/>
        <v>0</v>
      </c>
      <c r="R7077" s="38">
        <f t="shared" si="661"/>
        <v>0</v>
      </c>
      <c r="S7077" s="40" t="str">
        <f t="shared" si="664"/>
        <v/>
      </c>
    </row>
    <row r="7078" spans="1:19">
      <c r="A7078" s="33"/>
      <c r="B7078" s="34"/>
      <c r="C7078" s="33"/>
      <c r="D7078" s="33"/>
      <c r="E7078" s="33"/>
      <c r="F7078" s="42"/>
      <c r="G7078" s="42"/>
      <c r="I7078">
        <f t="shared" si="662"/>
        <v>0</v>
      </c>
      <c r="J7078">
        <f t="shared" si="663"/>
        <v>0</v>
      </c>
      <c r="L7078" s="107"/>
      <c r="M7078" s="110"/>
      <c r="N7078" s="109"/>
      <c r="P7078" s="38">
        <f t="shared" si="660"/>
        <v>0</v>
      </c>
      <c r="Q7078" s="105">
        <f t="shared" si="665"/>
        <v>0</v>
      </c>
      <c r="R7078" s="38">
        <f t="shared" si="661"/>
        <v>0</v>
      </c>
      <c r="S7078" s="40" t="str">
        <f t="shared" si="664"/>
        <v/>
      </c>
    </row>
    <row r="7079" spans="1:19">
      <c r="A7079" s="33"/>
      <c r="B7079" s="34"/>
      <c r="C7079" s="33"/>
      <c r="D7079" s="33"/>
      <c r="E7079" s="33"/>
      <c r="F7079" s="42"/>
      <c r="G7079" s="42"/>
      <c r="I7079">
        <f t="shared" si="662"/>
        <v>0</v>
      </c>
      <c r="J7079">
        <f t="shared" si="663"/>
        <v>0</v>
      </c>
      <c r="L7079" s="107"/>
      <c r="M7079" s="110"/>
      <c r="N7079" s="109"/>
      <c r="P7079" s="38">
        <f t="shared" si="660"/>
        <v>0</v>
      </c>
      <c r="Q7079" s="105">
        <f t="shared" si="665"/>
        <v>0</v>
      </c>
      <c r="R7079" s="38">
        <f t="shared" si="661"/>
        <v>0</v>
      </c>
      <c r="S7079" s="40" t="str">
        <f t="shared" si="664"/>
        <v/>
      </c>
    </row>
    <row r="7080" spans="1:19">
      <c r="A7080" s="33"/>
      <c r="B7080" s="34"/>
      <c r="C7080" s="33"/>
      <c r="D7080" s="33"/>
      <c r="E7080" s="33"/>
      <c r="F7080" s="42"/>
      <c r="G7080" s="42"/>
      <c r="I7080">
        <f t="shared" si="662"/>
        <v>0</v>
      </c>
      <c r="J7080">
        <f t="shared" si="663"/>
        <v>0</v>
      </c>
      <c r="L7080" s="107"/>
      <c r="M7080" s="110"/>
      <c r="N7080" s="109"/>
      <c r="P7080" s="38">
        <f t="shared" si="660"/>
        <v>0</v>
      </c>
      <c r="Q7080" s="105">
        <f t="shared" si="665"/>
        <v>0</v>
      </c>
      <c r="R7080" s="38">
        <f t="shared" si="661"/>
        <v>0</v>
      </c>
      <c r="S7080" s="40" t="str">
        <f t="shared" si="664"/>
        <v/>
      </c>
    </row>
    <row r="7081" spans="1:19">
      <c r="A7081" s="33"/>
      <c r="B7081" s="34"/>
      <c r="C7081" s="33"/>
      <c r="D7081" s="33"/>
      <c r="E7081" s="33"/>
      <c r="F7081" s="42"/>
      <c r="G7081" s="42"/>
      <c r="I7081">
        <f t="shared" si="662"/>
        <v>0</v>
      </c>
      <c r="J7081">
        <f t="shared" si="663"/>
        <v>0</v>
      </c>
      <c r="L7081" s="107"/>
      <c r="M7081" s="110"/>
      <c r="N7081" s="109"/>
      <c r="P7081" s="38">
        <f t="shared" si="660"/>
        <v>0</v>
      </c>
      <c r="Q7081" s="105">
        <f t="shared" si="665"/>
        <v>0</v>
      </c>
      <c r="R7081" s="38">
        <f t="shared" si="661"/>
        <v>0</v>
      </c>
      <c r="S7081" s="40" t="str">
        <f t="shared" si="664"/>
        <v/>
      </c>
    </row>
    <row r="7082" spans="1:19">
      <c r="A7082" s="33"/>
      <c r="B7082" s="34"/>
      <c r="C7082" s="33"/>
      <c r="D7082" s="33"/>
      <c r="E7082" s="33"/>
      <c r="F7082" s="42"/>
      <c r="G7082" s="42"/>
      <c r="I7082">
        <f t="shared" si="662"/>
        <v>0</v>
      </c>
      <c r="J7082">
        <f t="shared" si="663"/>
        <v>0</v>
      </c>
      <c r="L7082" s="107"/>
      <c r="M7082" s="110"/>
      <c r="N7082" s="109"/>
      <c r="P7082" s="38">
        <f t="shared" si="660"/>
        <v>0</v>
      </c>
      <c r="Q7082" s="105">
        <f t="shared" si="665"/>
        <v>0</v>
      </c>
      <c r="R7082" s="38">
        <f t="shared" si="661"/>
        <v>0</v>
      </c>
      <c r="S7082" s="40" t="str">
        <f t="shared" si="664"/>
        <v/>
      </c>
    </row>
    <row r="7083" spans="1:19">
      <c r="A7083" s="33"/>
      <c r="B7083" s="34"/>
      <c r="C7083" s="33"/>
      <c r="D7083" s="33"/>
      <c r="E7083" s="33"/>
      <c r="F7083" s="42"/>
      <c r="G7083" s="42"/>
      <c r="I7083">
        <f t="shared" si="662"/>
        <v>0</v>
      </c>
      <c r="J7083">
        <f t="shared" si="663"/>
        <v>0</v>
      </c>
      <c r="L7083" s="107"/>
      <c r="M7083" s="110"/>
      <c r="N7083" s="109"/>
      <c r="P7083" s="38">
        <f t="shared" si="660"/>
        <v>0</v>
      </c>
      <c r="Q7083" s="105">
        <f t="shared" si="665"/>
        <v>0</v>
      </c>
      <c r="R7083" s="38">
        <f t="shared" si="661"/>
        <v>0</v>
      </c>
      <c r="S7083" s="40" t="str">
        <f t="shared" si="664"/>
        <v/>
      </c>
    </row>
    <row r="7084" spans="1:19">
      <c r="A7084" s="33"/>
      <c r="B7084" s="34"/>
      <c r="C7084" s="33"/>
      <c r="D7084" s="33"/>
      <c r="E7084" s="33"/>
      <c r="F7084" s="42"/>
      <c r="G7084" s="42"/>
      <c r="I7084">
        <f t="shared" si="662"/>
        <v>0</v>
      </c>
      <c r="J7084">
        <f t="shared" si="663"/>
        <v>0</v>
      </c>
      <c r="L7084" s="107"/>
      <c r="M7084" s="110"/>
      <c r="N7084" s="109"/>
      <c r="P7084" s="38">
        <f t="shared" si="660"/>
        <v>0</v>
      </c>
      <c r="Q7084" s="105">
        <f t="shared" si="665"/>
        <v>0</v>
      </c>
      <c r="R7084" s="38">
        <f t="shared" si="661"/>
        <v>0</v>
      </c>
      <c r="S7084" s="40" t="str">
        <f t="shared" si="664"/>
        <v/>
      </c>
    </row>
    <row r="7085" spans="1:19">
      <c r="A7085" s="33"/>
      <c r="B7085" s="34"/>
      <c r="C7085" s="33"/>
      <c r="D7085" s="33"/>
      <c r="E7085" s="33"/>
      <c r="F7085" s="42"/>
      <c r="G7085" s="42"/>
      <c r="I7085">
        <f t="shared" si="662"/>
        <v>0</v>
      </c>
      <c r="J7085">
        <f t="shared" si="663"/>
        <v>0</v>
      </c>
      <c r="L7085" s="107"/>
      <c r="M7085" s="110"/>
      <c r="N7085" s="109"/>
      <c r="P7085" s="38">
        <f t="shared" si="660"/>
        <v>0</v>
      </c>
      <c r="Q7085" s="105">
        <f t="shared" si="665"/>
        <v>0</v>
      </c>
      <c r="R7085" s="38">
        <f t="shared" si="661"/>
        <v>0</v>
      </c>
      <c r="S7085" s="40" t="str">
        <f t="shared" si="664"/>
        <v/>
      </c>
    </row>
    <row r="7086" spans="1:19">
      <c r="A7086" s="33"/>
      <c r="B7086" s="34"/>
      <c r="C7086" s="33"/>
      <c r="D7086" s="33"/>
      <c r="E7086" s="33"/>
      <c r="F7086" s="42"/>
      <c r="G7086" s="42"/>
      <c r="I7086">
        <f t="shared" si="662"/>
        <v>0</v>
      </c>
      <c r="J7086">
        <f t="shared" si="663"/>
        <v>0</v>
      </c>
      <c r="L7086" s="107"/>
      <c r="M7086" s="110"/>
      <c r="N7086" s="109"/>
      <c r="P7086" s="38">
        <f t="shared" si="660"/>
        <v>0</v>
      </c>
      <c r="Q7086" s="105">
        <f t="shared" si="665"/>
        <v>0</v>
      </c>
      <c r="R7086" s="38">
        <f t="shared" si="661"/>
        <v>0</v>
      </c>
      <c r="S7086" s="40" t="str">
        <f t="shared" si="664"/>
        <v/>
      </c>
    </row>
    <row r="7087" spans="1:19">
      <c r="A7087" s="33"/>
      <c r="B7087" s="34"/>
      <c r="C7087" s="33"/>
      <c r="D7087" s="33"/>
      <c r="E7087" s="33"/>
      <c r="F7087" s="42"/>
      <c r="G7087" s="42"/>
      <c r="I7087">
        <f t="shared" si="662"/>
        <v>0</v>
      </c>
      <c r="J7087">
        <f t="shared" si="663"/>
        <v>0</v>
      </c>
      <c r="L7087" s="107"/>
      <c r="M7087" s="110"/>
      <c r="N7087" s="109"/>
      <c r="P7087" s="38">
        <f t="shared" si="660"/>
        <v>0</v>
      </c>
      <c r="Q7087" s="105">
        <f t="shared" si="665"/>
        <v>0</v>
      </c>
      <c r="R7087" s="38">
        <f t="shared" si="661"/>
        <v>0</v>
      </c>
      <c r="S7087" s="40" t="str">
        <f t="shared" si="664"/>
        <v/>
      </c>
    </row>
    <row r="7088" spans="1:19">
      <c r="A7088" s="33"/>
      <c r="B7088" s="34"/>
      <c r="C7088" s="33"/>
      <c r="D7088" s="33"/>
      <c r="E7088" s="33"/>
      <c r="F7088" s="42"/>
      <c r="G7088" s="42"/>
      <c r="I7088">
        <f t="shared" si="662"/>
        <v>0</v>
      </c>
      <c r="J7088">
        <f t="shared" si="663"/>
        <v>0</v>
      </c>
      <c r="L7088" s="107"/>
      <c r="M7088" s="110"/>
      <c r="N7088" s="109"/>
      <c r="P7088" s="38">
        <f t="shared" si="660"/>
        <v>0</v>
      </c>
      <c r="Q7088" s="105">
        <f t="shared" si="665"/>
        <v>0</v>
      </c>
      <c r="R7088" s="38">
        <f t="shared" si="661"/>
        <v>0</v>
      </c>
      <c r="S7088" s="40" t="str">
        <f t="shared" si="664"/>
        <v/>
      </c>
    </row>
    <row r="7089" spans="1:19">
      <c r="A7089" s="33"/>
      <c r="B7089" s="34"/>
      <c r="C7089" s="33"/>
      <c r="D7089" s="33"/>
      <c r="E7089" s="33"/>
      <c r="F7089" s="42"/>
      <c r="G7089" s="42"/>
      <c r="I7089">
        <f t="shared" si="662"/>
        <v>0</v>
      </c>
      <c r="J7089">
        <f t="shared" si="663"/>
        <v>0</v>
      </c>
      <c r="L7089" s="107"/>
      <c r="M7089" s="110"/>
      <c r="N7089" s="109"/>
      <c r="P7089" s="38">
        <f t="shared" si="660"/>
        <v>0</v>
      </c>
      <c r="Q7089" s="105">
        <f t="shared" si="665"/>
        <v>0</v>
      </c>
      <c r="R7089" s="38">
        <f t="shared" si="661"/>
        <v>0</v>
      </c>
      <c r="S7089" s="40" t="str">
        <f t="shared" si="664"/>
        <v/>
      </c>
    </row>
    <row r="7090" spans="1:19">
      <c r="A7090" s="33"/>
      <c r="B7090" s="34"/>
      <c r="C7090" s="33"/>
      <c r="D7090" s="33"/>
      <c r="E7090" s="33"/>
      <c r="F7090" s="42"/>
      <c r="G7090" s="42"/>
      <c r="I7090">
        <f t="shared" si="662"/>
        <v>0</v>
      </c>
      <c r="J7090">
        <f t="shared" si="663"/>
        <v>0</v>
      </c>
      <c r="L7090" s="107"/>
      <c r="M7090" s="110"/>
      <c r="N7090" s="109"/>
      <c r="P7090" s="38">
        <f t="shared" si="660"/>
        <v>0</v>
      </c>
      <c r="Q7090" s="105">
        <f t="shared" si="665"/>
        <v>0</v>
      </c>
      <c r="R7090" s="38">
        <f t="shared" si="661"/>
        <v>0</v>
      </c>
      <c r="S7090" s="40" t="str">
        <f t="shared" si="664"/>
        <v/>
      </c>
    </row>
    <row r="7091" spans="1:19">
      <c r="A7091" s="33"/>
      <c r="B7091" s="34"/>
      <c r="C7091" s="33"/>
      <c r="D7091" s="33"/>
      <c r="E7091" s="33"/>
      <c r="F7091" s="42"/>
      <c r="G7091" s="42"/>
      <c r="I7091">
        <f t="shared" si="662"/>
        <v>0</v>
      </c>
      <c r="J7091">
        <f t="shared" si="663"/>
        <v>0</v>
      </c>
      <c r="L7091" s="107"/>
      <c r="M7091" s="110"/>
      <c r="N7091" s="109"/>
      <c r="P7091" s="38">
        <f t="shared" si="660"/>
        <v>0</v>
      </c>
      <c r="Q7091" s="105">
        <f t="shared" si="665"/>
        <v>0</v>
      </c>
      <c r="R7091" s="38">
        <f t="shared" si="661"/>
        <v>0</v>
      </c>
      <c r="S7091" s="40" t="str">
        <f t="shared" si="664"/>
        <v/>
      </c>
    </row>
    <row r="7092" spans="1:19">
      <c r="A7092" s="33"/>
      <c r="B7092" s="34"/>
      <c r="C7092" s="33"/>
      <c r="D7092" s="33"/>
      <c r="E7092" s="33"/>
      <c r="F7092" s="42"/>
      <c r="G7092" s="42"/>
      <c r="I7092">
        <f t="shared" si="662"/>
        <v>0</v>
      </c>
      <c r="J7092">
        <f t="shared" si="663"/>
        <v>0</v>
      </c>
      <c r="L7092" s="107"/>
      <c r="M7092" s="110"/>
      <c r="N7092" s="109"/>
      <c r="P7092" s="38">
        <f t="shared" si="660"/>
        <v>0</v>
      </c>
      <c r="Q7092" s="105">
        <f t="shared" si="665"/>
        <v>0</v>
      </c>
      <c r="R7092" s="38">
        <f t="shared" si="661"/>
        <v>0</v>
      </c>
      <c r="S7092" s="40" t="str">
        <f t="shared" si="664"/>
        <v/>
      </c>
    </row>
    <row r="7093" spans="1:19">
      <c r="A7093" s="33"/>
      <c r="B7093" s="34"/>
      <c r="C7093" s="33"/>
      <c r="D7093" s="33"/>
      <c r="E7093" s="33"/>
      <c r="F7093" s="42"/>
      <c r="G7093" s="42"/>
      <c r="I7093">
        <f t="shared" si="662"/>
        <v>0</v>
      </c>
      <c r="J7093">
        <f t="shared" si="663"/>
        <v>0</v>
      </c>
      <c r="L7093" s="107"/>
      <c r="M7093" s="110"/>
      <c r="N7093" s="109"/>
      <c r="P7093" s="38">
        <f t="shared" si="660"/>
        <v>0</v>
      </c>
      <c r="Q7093" s="105">
        <f t="shared" si="665"/>
        <v>0</v>
      </c>
      <c r="R7093" s="38">
        <f t="shared" si="661"/>
        <v>0</v>
      </c>
      <c r="S7093" s="40" t="str">
        <f t="shared" si="664"/>
        <v/>
      </c>
    </row>
    <row r="7094" spans="1:19">
      <c r="A7094" s="33"/>
      <c r="B7094" s="34"/>
      <c r="C7094" s="33"/>
      <c r="D7094" s="33"/>
      <c r="E7094" s="33"/>
      <c r="F7094" s="42"/>
      <c r="G7094" s="42"/>
      <c r="I7094">
        <f t="shared" si="662"/>
        <v>0</v>
      </c>
      <c r="J7094">
        <f t="shared" si="663"/>
        <v>0</v>
      </c>
      <c r="L7094" s="107"/>
      <c r="M7094" s="110"/>
      <c r="N7094" s="109"/>
      <c r="P7094" s="38">
        <f t="shared" si="660"/>
        <v>0</v>
      </c>
      <c r="Q7094" s="105">
        <f t="shared" si="665"/>
        <v>0</v>
      </c>
      <c r="R7094" s="38">
        <f t="shared" si="661"/>
        <v>0</v>
      </c>
      <c r="S7094" s="40" t="str">
        <f t="shared" si="664"/>
        <v/>
      </c>
    </row>
    <row r="7095" spans="1:19">
      <c r="A7095" s="33"/>
      <c r="B7095" s="34"/>
      <c r="C7095" s="33"/>
      <c r="D7095" s="33"/>
      <c r="E7095" s="33"/>
      <c r="F7095" s="42"/>
      <c r="G7095" s="42"/>
      <c r="I7095">
        <f t="shared" si="662"/>
        <v>0</v>
      </c>
      <c r="J7095">
        <f t="shared" si="663"/>
        <v>0</v>
      </c>
      <c r="L7095" s="107"/>
      <c r="M7095" s="110"/>
      <c r="N7095" s="109"/>
      <c r="P7095" s="38">
        <f t="shared" ref="P7095:P7158" si="666">I7095*L7095/1000</f>
        <v>0</v>
      </c>
      <c r="Q7095" s="105">
        <f t="shared" si="665"/>
        <v>0</v>
      </c>
      <c r="R7095" s="38">
        <f t="shared" ref="R7095:R7158" si="667">J7095*N7095/1000</f>
        <v>0</v>
      </c>
      <c r="S7095" s="40" t="str">
        <f t="shared" si="664"/>
        <v/>
      </c>
    </row>
    <row r="7096" spans="1:19">
      <c r="A7096" s="33"/>
      <c r="B7096" s="34"/>
      <c r="C7096" s="33"/>
      <c r="D7096" s="33"/>
      <c r="E7096" s="33"/>
      <c r="F7096" s="42"/>
      <c r="G7096" s="42"/>
      <c r="I7096">
        <f t="shared" ref="I7096:I7159" si="668">IF(OR(E7096="R",E7096="E"),D7096,IF(D7096&gt;=E7096,D7096-E7096,0))</f>
        <v>0</v>
      </c>
      <c r="J7096">
        <f t="shared" ref="J7096:J7159" si="669">IF(OR(E7096="R",E7096="E"),0,IF(E7096&gt;D7096,E7096-D7096,0))</f>
        <v>0</v>
      </c>
      <c r="L7096" s="107"/>
      <c r="M7096" s="110"/>
      <c r="N7096" s="109"/>
      <c r="P7096" s="38">
        <f t="shared" si="666"/>
        <v>0</v>
      </c>
      <c r="Q7096" s="105">
        <f t="shared" si="665"/>
        <v>0</v>
      </c>
      <c r="R7096" s="38">
        <f t="shared" si="667"/>
        <v>0</v>
      </c>
      <c r="S7096" s="40" t="str">
        <f t="shared" si="664"/>
        <v/>
      </c>
    </row>
    <row r="7097" spans="1:19">
      <c r="A7097" s="33"/>
      <c r="B7097" s="34"/>
      <c r="C7097" s="33"/>
      <c r="D7097" s="33"/>
      <c r="E7097" s="33"/>
      <c r="F7097" s="42"/>
      <c r="G7097" s="42"/>
      <c r="I7097">
        <f t="shared" si="668"/>
        <v>0</v>
      </c>
      <c r="J7097">
        <f t="shared" si="669"/>
        <v>0</v>
      </c>
      <c r="L7097" s="107"/>
      <c r="M7097" s="110"/>
      <c r="N7097" s="109"/>
      <c r="P7097" s="38">
        <f t="shared" si="666"/>
        <v>0</v>
      </c>
      <c r="Q7097" s="105">
        <f t="shared" si="665"/>
        <v>0</v>
      </c>
      <c r="R7097" s="38">
        <f t="shared" si="667"/>
        <v>0</v>
      </c>
      <c r="S7097" s="40" t="str">
        <f t="shared" si="664"/>
        <v/>
      </c>
    </row>
    <row r="7098" spans="1:19">
      <c r="A7098" s="33"/>
      <c r="B7098" s="34"/>
      <c r="C7098" s="33"/>
      <c r="D7098" s="33"/>
      <c r="E7098" s="33"/>
      <c r="F7098" s="42"/>
      <c r="G7098" s="42"/>
      <c r="I7098">
        <f t="shared" si="668"/>
        <v>0</v>
      </c>
      <c r="J7098">
        <f t="shared" si="669"/>
        <v>0</v>
      </c>
      <c r="L7098" s="107"/>
      <c r="M7098" s="110"/>
      <c r="N7098" s="109"/>
      <c r="P7098" s="38">
        <f t="shared" si="666"/>
        <v>0</v>
      </c>
      <c r="Q7098" s="105">
        <f t="shared" si="665"/>
        <v>0</v>
      </c>
      <c r="R7098" s="38">
        <f t="shared" si="667"/>
        <v>0</v>
      </c>
      <c r="S7098" s="40" t="str">
        <f t="shared" si="664"/>
        <v/>
      </c>
    </row>
    <row r="7099" spans="1:19">
      <c r="A7099" s="33"/>
      <c r="B7099" s="34"/>
      <c r="C7099" s="33"/>
      <c r="D7099" s="33"/>
      <c r="E7099" s="33"/>
      <c r="F7099" s="42"/>
      <c r="G7099" s="42"/>
      <c r="I7099">
        <f t="shared" si="668"/>
        <v>0</v>
      </c>
      <c r="J7099">
        <f t="shared" si="669"/>
        <v>0</v>
      </c>
      <c r="L7099" s="107"/>
      <c r="M7099" s="110"/>
      <c r="N7099" s="109"/>
      <c r="P7099" s="38">
        <f t="shared" si="666"/>
        <v>0</v>
      </c>
      <c r="Q7099" s="105">
        <f t="shared" si="665"/>
        <v>0</v>
      </c>
      <c r="R7099" s="38">
        <f t="shared" si="667"/>
        <v>0</v>
      </c>
      <c r="S7099" s="40" t="str">
        <f t="shared" si="664"/>
        <v/>
      </c>
    </row>
    <row r="7100" spans="1:19">
      <c r="A7100" s="33"/>
      <c r="B7100" s="34"/>
      <c r="C7100" s="33"/>
      <c r="D7100" s="33"/>
      <c r="E7100" s="33"/>
      <c r="F7100" s="42"/>
      <c r="G7100" s="42"/>
      <c r="I7100">
        <f t="shared" si="668"/>
        <v>0</v>
      </c>
      <c r="J7100">
        <f t="shared" si="669"/>
        <v>0</v>
      </c>
      <c r="L7100" s="107"/>
      <c r="M7100" s="110"/>
      <c r="N7100" s="109"/>
      <c r="P7100" s="38">
        <f t="shared" si="666"/>
        <v>0</v>
      </c>
      <c r="Q7100" s="105">
        <f t="shared" si="665"/>
        <v>0</v>
      </c>
      <c r="R7100" s="38">
        <f t="shared" si="667"/>
        <v>0</v>
      </c>
      <c r="S7100" s="40" t="str">
        <f t="shared" si="664"/>
        <v/>
      </c>
    </row>
    <row r="7101" spans="1:19">
      <c r="A7101" s="33"/>
      <c r="B7101" s="34"/>
      <c r="C7101" s="33"/>
      <c r="D7101" s="33"/>
      <c r="E7101" s="33"/>
      <c r="F7101" s="42"/>
      <c r="G7101" s="42"/>
      <c r="I7101">
        <f t="shared" si="668"/>
        <v>0</v>
      </c>
      <c r="J7101">
        <f t="shared" si="669"/>
        <v>0</v>
      </c>
      <c r="L7101" s="107"/>
      <c r="M7101" s="110"/>
      <c r="N7101" s="109"/>
      <c r="P7101" s="38">
        <f t="shared" si="666"/>
        <v>0</v>
      </c>
      <c r="Q7101" s="105">
        <f t="shared" si="665"/>
        <v>0</v>
      </c>
      <c r="R7101" s="38">
        <f t="shared" si="667"/>
        <v>0</v>
      </c>
      <c r="S7101" s="40" t="str">
        <f t="shared" si="664"/>
        <v/>
      </c>
    </row>
    <row r="7102" spans="1:19">
      <c r="A7102" s="33"/>
      <c r="B7102" s="34"/>
      <c r="C7102" s="33"/>
      <c r="D7102" s="33"/>
      <c r="E7102" s="33"/>
      <c r="F7102" s="42"/>
      <c r="G7102" s="42"/>
      <c r="I7102">
        <f t="shared" si="668"/>
        <v>0</v>
      </c>
      <c r="J7102">
        <f t="shared" si="669"/>
        <v>0</v>
      </c>
      <c r="L7102" s="107"/>
      <c r="M7102" s="110"/>
      <c r="N7102" s="109"/>
      <c r="P7102" s="38">
        <f t="shared" si="666"/>
        <v>0</v>
      </c>
      <c r="Q7102" s="105">
        <f t="shared" si="665"/>
        <v>0</v>
      </c>
      <c r="R7102" s="38">
        <f t="shared" si="667"/>
        <v>0</v>
      </c>
      <c r="S7102" s="40" t="str">
        <f t="shared" si="664"/>
        <v/>
      </c>
    </row>
    <row r="7103" spans="1:19">
      <c r="A7103" s="33"/>
      <c r="B7103" s="34"/>
      <c r="C7103" s="33"/>
      <c r="D7103" s="33"/>
      <c r="E7103" s="33"/>
      <c r="F7103" s="42"/>
      <c r="G7103" s="42"/>
      <c r="I7103">
        <f t="shared" si="668"/>
        <v>0</v>
      </c>
      <c r="J7103">
        <f t="shared" si="669"/>
        <v>0</v>
      </c>
      <c r="L7103" s="107"/>
      <c r="M7103" s="110"/>
      <c r="N7103" s="109"/>
      <c r="P7103" s="38">
        <f t="shared" si="666"/>
        <v>0</v>
      </c>
      <c r="Q7103" s="105">
        <f t="shared" si="665"/>
        <v>0</v>
      </c>
      <c r="R7103" s="38">
        <f t="shared" si="667"/>
        <v>0</v>
      </c>
      <c r="S7103" s="40" t="str">
        <f t="shared" si="664"/>
        <v/>
      </c>
    </row>
    <row r="7104" spans="1:19">
      <c r="A7104" s="33"/>
      <c r="B7104" s="34"/>
      <c r="C7104" s="33"/>
      <c r="D7104" s="33"/>
      <c r="E7104" s="33"/>
      <c r="F7104" s="42"/>
      <c r="G7104" s="42"/>
      <c r="I7104">
        <f t="shared" si="668"/>
        <v>0</v>
      </c>
      <c r="J7104">
        <f t="shared" si="669"/>
        <v>0</v>
      </c>
      <c r="L7104" s="107"/>
      <c r="M7104" s="110"/>
      <c r="N7104" s="109"/>
      <c r="P7104" s="38">
        <f t="shared" si="666"/>
        <v>0</v>
      </c>
      <c r="Q7104" s="105">
        <f t="shared" si="665"/>
        <v>0</v>
      </c>
      <c r="R7104" s="38">
        <f t="shared" si="667"/>
        <v>0</v>
      </c>
      <c r="S7104" s="40" t="str">
        <f t="shared" si="664"/>
        <v/>
      </c>
    </row>
    <row r="7105" spans="1:19">
      <c r="A7105" s="33"/>
      <c r="B7105" s="34"/>
      <c r="C7105" s="33"/>
      <c r="D7105" s="33"/>
      <c r="E7105" s="33"/>
      <c r="F7105" s="42"/>
      <c r="G7105" s="42"/>
      <c r="I7105">
        <f t="shared" si="668"/>
        <v>0</v>
      </c>
      <c r="J7105">
        <f t="shared" si="669"/>
        <v>0</v>
      </c>
      <c r="L7105" s="107"/>
      <c r="M7105" s="110"/>
      <c r="N7105" s="109"/>
      <c r="P7105" s="38">
        <f t="shared" si="666"/>
        <v>0</v>
      </c>
      <c r="Q7105" s="105">
        <f t="shared" si="665"/>
        <v>0</v>
      </c>
      <c r="R7105" s="38">
        <f t="shared" si="667"/>
        <v>0</v>
      </c>
      <c r="S7105" s="40" t="str">
        <f t="shared" si="664"/>
        <v/>
      </c>
    </row>
    <row r="7106" spans="1:19">
      <c r="A7106" s="33"/>
      <c r="B7106" s="34"/>
      <c r="C7106" s="33"/>
      <c r="D7106" s="33"/>
      <c r="E7106" s="33"/>
      <c r="F7106" s="42"/>
      <c r="G7106" s="42"/>
      <c r="I7106">
        <f t="shared" si="668"/>
        <v>0</v>
      </c>
      <c r="J7106">
        <f t="shared" si="669"/>
        <v>0</v>
      </c>
      <c r="L7106" s="107"/>
      <c r="M7106" s="110"/>
      <c r="N7106" s="109"/>
      <c r="P7106" s="38">
        <f t="shared" si="666"/>
        <v>0</v>
      </c>
      <c r="Q7106" s="105">
        <f t="shared" si="665"/>
        <v>0</v>
      </c>
      <c r="R7106" s="38">
        <f t="shared" si="667"/>
        <v>0</v>
      </c>
      <c r="S7106" s="40" t="str">
        <f t="shared" si="664"/>
        <v/>
      </c>
    </row>
    <row r="7107" spans="1:19">
      <c r="A7107" s="33"/>
      <c r="B7107" s="34"/>
      <c r="C7107" s="33"/>
      <c r="D7107" s="33"/>
      <c r="E7107" s="33"/>
      <c r="F7107" s="42"/>
      <c r="G7107" s="42"/>
      <c r="I7107">
        <f t="shared" si="668"/>
        <v>0</v>
      </c>
      <c r="J7107">
        <f t="shared" si="669"/>
        <v>0</v>
      </c>
      <c r="L7107" s="107"/>
      <c r="M7107" s="110"/>
      <c r="N7107" s="109"/>
      <c r="P7107" s="38">
        <f t="shared" si="666"/>
        <v>0</v>
      </c>
      <c r="Q7107" s="105">
        <f t="shared" si="665"/>
        <v>0</v>
      </c>
      <c r="R7107" s="38">
        <f t="shared" si="667"/>
        <v>0</v>
      </c>
      <c r="S7107" s="40" t="str">
        <f t="shared" si="664"/>
        <v/>
      </c>
    </row>
    <row r="7108" spans="1:19">
      <c r="A7108" s="33"/>
      <c r="B7108" s="34"/>
      <c r="C7108" s="33"/>
      <c r="D7108" s="33"/>
      <c r="E7108" s="33"/>
      <c r="F7108" s="42"/>
      <c r="G7108" s="42"/>
      <c r="I7108">
        <f t="shared" si="668"/>
        <v>0</v>
      </c>
      <c r="J7108">
        <f t="shared" si="669"/>
        <v>0</v>
      </c>
      <c r="L7108" s="107"/>
      <c r="M7108" s="110"/>
      <c r="N7108" s="109"/>
      <c r="P7108" s="38">
        <f t="shared" si="666"/>
        <v>0</v>
      </c>
      <c r="Q7108" s="105">
        <f t="shared" si="665"/>
        <v>0</v>
      </c>
      <c r="R7108" s="38">
        <f t="shared" si="667"/>
        <v>0</v>
      </c>
      <c r="S7108" s="40" t="str">
        <f t="shared" si="664"/>
        <v/>
      </c>
    </row>
    <row r="7109" spans="1:19">
      <c r="A7109" s="33"/>
      <c r="B7109" s="34"/>
      <c r="C7109" s="33"/>
      <c r="D7109" s="33"/>
      <c r="E7109" s="33"/>
      <c r="F7109" s="42"/>
      <c r="G7109" s="42"/>
      <c r="I7109">
        <f t="shared" si="668"/>
        <v>0</v>
      </c>
      <c r="J7109">
        <f t="shared" si="669"/>
        <v>0</v>
      </c>
      <c r="L7109" s="107"/>
      <c r="M7109" s="110"/>
      <c r="N7109" s="109"/>
      <c r="P7109" s="38">
        <f t="shared" si="666"/>
        <v>0</v>
      </c>
      <c r="Q7109" s="105">
        <f t="shared" si="665"/>
        <v>0</v>
      </c>
      <c r="R7109" s="38">
        <f t="shared" si="667"/>
        <v>0</v>
      </c>
      <c r="S7109" s="40" t="str">
        <f t="shared" si="664"/>
        <v/>
      </c>
    </row>
    <row r="7110" spans="1:19">
      <c r="A7110" s="33"/>
      <c r="B7110" s="34"/>
      <c r="C7110" s="33"/>
      <c r="D7110" s="33"/>
      <c r="E7110" s="33"/>
      <c r="F7110" s="42"/>
      <c r="G7110" s="42"/>
      <c r="I7110">
        <f t="shared" si="668"/>
        <v>0</v>
      </c>
      <c r="J7110">
        <f t="shared" si="669"/>
        <v>0</v>
      </c>
      <c r="L7110" s="107"/>
      <c r="M7110" s="110"/>
      <c r="N7110" s="109"/>
      <c r="P7110" s="38">
        <f t="shared" si="666"/>
        <v>0</v>
      </c>
      <c r="Q7110" s="105">
        <f t="shared" si="665"/>
        <v>0</v>
      </c>
      <c r="R7110" s="38">
        <f t="shared" si="667"/>
        <v>0</v>
      </c>
      <c r="S7110" s="40" t="str">
        <f t="shared" si="664"/>
        <v/>
      </c>
    </row>
    <row r="7111" spans="1:19">
      <c r="A7111" s="33"/>
      <c r="B7111" s="34"/>
      <c r="C7111" s="33"/>
      <c r="D7111" s="33"/>
      <c r="E7111" s="33"/>
      <c r="F7111" s="42"/>
      <c r="G7111" s="42"/>
      <c r="I7111">
        <f t="shared" si="668"/>
        <v>0</v>
      </c>
      <c r="J7111">
        <f t="shared" si="669"/>
        <v>0</v>
      </c>
      <c r="L7111" s="107"/>
      <c r="M7111" s="110"/>
      <c r="N7111" s="109"/>
      <c r="P7111" s="38">
        <f t="shared" si="666"/>
        <v>0</v>
      </c>
      <c r="Q7111" s="105">
        <f t="shared" si="665"/>
        <v>0</v>
      </c>
      <c r="R7111" s="38">
        <f t="shared" si="667"/>
        <v>0</v>
      </c>
      <c r="S7111" s="40" t="str">
        <f t="shared" ref="S7111:S7174" si="670">IF(C7111=1,SUM(R7111:R7134)-SUM(P7111:P7134),"")</f>
        <v/>
      </c>
    </row>
    <row r="7112" spans="1:19">
      <c r="A7112" s="33"/>
      <c r="B7112" s="34"/>
      <c r="C7112" s="33"/>
      <c r="D7112" s="33"/>
      <c r="E7112" s="33"/>
      <c r="F7112" s="42"/>
      <c r="G7112" s="42"/>
      <c r="I7112">
        <f t="shared" si="668"/>
        <v>0</v>
      </c>
      <c r="J7112">
        <f t="shared" si="669"/>
        <v>0</v>
      </c>
      <c r="L7112" s="107"/>
      <c r="M7112" s="110"/>
      <c r="N7112" s="109"/>
      <c r="P7112" s="38">
        <f t="shared" si="666"/>
        <v>0</v>
      </c>
      <c r="Q7112" s="105">
        <f t="shared" ref="Q7112:Q7175" si="671">I7112*M7112/1000</f>
        <v>0</v>
      </c>
      <c r="R7112" s="38">
        <f t="shared" si="667"/>
        <v>0</v>
      </c>
      <c r="S7112" s="40" t="str">
        <f t="shared" si="670"/>
        <v/>
      </c>
    </row>
    <row r="7113" spans="1:19">
      <c r="A7113" s="33"/>
      <c r="B7113" s="34"/>
      <c r="C7113" s="33"/>
      <c r="D7113" s="33"/>
      <c r="E7113" s="33"/>
      <c r="F7113" s="42"/>
      <c r="G7113" s="42"/>
      <c r="I7113">
        <f t="shared" si="668"/>
        <v>0</v>
      </c>
      <c r="J7113">
        <f t="shared" si="669"/>
        <v>0</v>
      </c>
      <c r="L7113" s="107"/>
      <c r="M7113" s="110"/>
      <c r="N7113" s="109"/>
      <c r="P7113" s="38">
        <f t="shared" si="666"/>
        <v>0</v>
      </c>
      <c r="Q7113" s="105">
        <f t="shared" si="671"/>
        <v>0</v>
      </c>
      <c r="R7113" s="38">
        <f t="shared" si="667"/>
        <v>0</v>
      </c>
      <c r="S7113" s="40" t="str">
        <f t="shared" si="670"/>
        <v/>
      </c>
    </row>
    <row r="7114" spans="1:19">
      <c r="A7114" s="33"/>
      <c r="B7114" s="34"/>
      <c r="C7114" s="33"/>
      <c r="D7114" s="33"/>
      <c r="E7114" s="33"/>
      <c r="F7114" s="42"/>
      <c r="G7114" s="42"/>
      <c r="I7114">
        <f t="shared" si="668"/>
        <v>0</v>
      </c>
      <c r="J7114">
        <f t="shared" si="669"/>
        <v>0</v>
      </c>
      <c r="L7114" s="107"/>
      <c r="M7114" s="110"/>
      <c r="N7114" s="109"/>
      <c r="P7114" s="38">
        <f t="shared" si="666"/>
        <v>0</v>
      </c>
      <c r="Q7114" s="105">
        <f t="shared" si="671"/>
        <v>0</v>
      </c>
      <c r="R7114" s="38">
        <f t="shared" si="667"/>
        <v>0</v>
      </c>
      <c r="S7114" s="40" t="str">
        <f t="shared" si="670"/>
        <v/>
      </c>
    </row>
    <row r="7115" spans="1:19">
      <c r="A7115" s="33"/>
      <c r="B7115" s="34"/>
      <c r="C7115" s="33"/>
      <c r="D7115" s="33"/>
      <c r="E7115" s="33"/>
      <c r="F7115" s="42"/>
      <c r="G7115" s="42"/>
      <c r="I7115">
        <f t="shared" si="668"/>
        <v>0</v>
      </c>
      <c r="J7115">
        <f t="shared" si="669"/>
        <v>0</v>
      </c>
      <c r="L7115" s="107"/>
      <c r="M7115" s="110"/>
      <c r="N7115" s="109"/>
      <c r="P7115" s="38">
        <f t="shared" si="666"/>
        <v>0</v>
      </c>
      <c r="Q7115" s="105">
        <f t="shared" si="671"/>
        <v>0</v>
      </c>
      <c r="R7115" s="38">
        <f t="shared" si="667"/>
        <v>0</v>
      </c>
      <c r="S7115" s="40" t="str">
        <f t="shared" si="670"/>
        <v/>
      </c>
    </row>
    <row r="7116" spans="1:19">
      <c r="A7116" s="33"/>
      <c r="B7116" s="34"/>
      <c r="C7116" s="33"/>
      <c r="D7116" s="33"/>
      <c r="E7116" s="33"/>
      <c r="F7116" s="42"/>
      <c r="G7116" s="42"/>
      <c r="I7116">
        <f t="shared" si="668"/>
        <v>0</v>
      </c>
      <c r="J7116">
        <f t="shared" si="669"/>
        <v>0</v>
      </c>
      <c r="L7116" s="107"/>
      <c r="M7116" s="110"/>
      <c r="N7116" s="109"/>
      <c r="P7116" s="38">
        <f t="shared" si="666"/>
        <v>0</v>
      </c>
      <c r="Q7116" s="105">
        <f t="shared" si="671"/>
        <v>0</v>
      </c>
      <c r="R7116" s="38">
        <f t="shared" si="667"/>
        <v>0</v>
      </c>
      <c r="S7116" s="40" t="str">
        <f t="shared" si="670"/>
        <v/>
      </c>
    </row>
    <row r="7117" spans="1:19">
      <c r="A7117" s="33"/>
      <c r="B7117" s="34"/>
      <c r="C7117" s="33"/>
      <c r="D7117" s="33"/>
      <c r="E7117" s="33"/>
      <c r="F7117" s="42"/>
      <c r="G7117" s="42"/>
      <c r="I7117">
        <f t="shared" si="668"/>
        <v>0</v>
      </c>
      <c r="J7117">
        <f t="shared" si="669"/>
        <v>0</v>
      </c>
      <c r="L7117" s="107"/>
      <c r="M7117" s="110"/>
      <c r="N7117" s="109"/>
      <c r="P7117" s="38">
        <f t="shared" si="666"/>
        <v>0</v>
      </c>
      <c r="Q7117" s="105">
        <f t="shared" si="671"/>
        <v>0</v>
      </c>
      <c r="R7117" s="38">
        <f t="shared" si="667"/>
        <v>0</v>
      </c>
      <c r="S7117" s="40" t="str">
        <f t="shared" si="670"/>
        <v/>
      </c>
    </row>
    <row r="7118" spans="1:19">
      <c r="A7118" s="33"/>
      <c r="B7118" s="34"/>
      <c r="C7118" s="33"/>
      <c r="D7118" s="33"/>
      <c r="E7118" s="33"/>
      <c r="F7118" s="42"/>
      <c r="G7118" s="42"/>
      <c r="I7118">
        <f t="shared" si="668"/>
        <v>0</v>
      </c>
      <c r="J7118">
        <f t="shared" si="669"/>
        <v>0</v>
      </c>
      <c r="L7118" s="107"/>
      <c r="M7118" s="110"/>
      <c r="N7118" s="109"/>
      <c r="P7118" s="38">
        <f t="shared" si="666"/>
        <v>0</v>
      </c>
      <c r="Q7118" s="105">
        <f t="shared" si="671"/>
        <v>0</v>
      </c>
      <c r="R7118" s="38">
        <f t="shared" si="667"/>
        <v>0</v>
      </c>
      <c r="S7118" s="40" t="str">
        <f t="shared" si="670"/>
        <v/>
      </c>
    </row>
    <row r="7119" spans="1:19">
      <c r="A7119" s="33"/>
      <c r="B7119" s="34"/>
      <c r="C7119" s="33"/>
      <c r="D7119" s="33"/>
      <c r="E7119" s="33"/>
      <c r="F7119" s="42"/>
      <c r="G7119" s="42"/>
      <c r="I7119">
        <f t="shared" si="668"/>
        <v>0</v>
      </c>
      <c r="J7119">
        <f t="shared" si="669"/>
        <v>0</v>
      </c>
      <c r="L7119" s="107"/>
      <c r="M7119" s="110"/>
      <c r="N7119" s="109"/>
      <c r="P7119" s="38">
        <f t="shared" si="666"/>
        <v>0</v>
      </c>
      <c r="Q7119" s="105">
        <f t="shared" si="671"/>
        <v>0</v>
      </c>
      <c r="R7119" s="38">
        <f t="shared" si="667"/>
        <v>0</v>
      </c>
      <c r="S7119" s="40" t="str">
        <f t="shared" si="670"/>
        <v/>
      </c>
    </row>
    <row r="7120" spans="1:19">
      <c r="A7120" s="33"/>
      <c r="B7120" s="34"/>
      <c r="C7120" s="33"/>
      <c r="D7120" s="33"/>
      <c r="E7120" s="33"/>
      <c r="F7120" s="42"/>
      <c r="G7120" s="42"/>
      <c r="I7120">
        <f t="shared" si="668"/>
        <v>0</v>
      </c>
      <c r="J7120">
        <f t="shared" si="669"/>
        <v>0</v>
      </c>
      <c r="L7120" s="107"/>
      <c r="M7120" s="110"/>
      <c r="N7120" s="109"/>
      <c r="P7120" s="38">
        <f t="shared" si="666"/>
        <v>0</v>
      </c>
      <c r="Q7120" s="105">
        <f t="shared" si="671"/>
        <v>0</v>
      </c>
      <c r="R7120" s="38">
        <f t="shared" si="667"/>
        <v>0</v>
      </c>
      <c r="S7120" s="40" t="str">
        <f t="shared" si="670"/>
        <v/>
      </c>
    </row>
    <row r="7121" spans="1:19">
      <c r="A7121" s="33"/>
      <c r="B7121" s="34"/>
      <c r="C7121" s="33"/>
      <c r="D7121" s="33"/>
      <c r="E7121" s="33"/>
      <c r="F7121" s="42"/>
      <c r="G7121" s="42"/>
      <c r="I7121">
        <f t="shared" si="668"/>
        <v>0</v>
      </c>
      <c r="J7121">
        <f t="shared" si="669"/>
        <v>0</v>
      </c>
      <c r="L7121" s="107"/>
      <c r="M7121" s="110"/>
      <c r="N7121" s="109"/>
      <c r="P7121" s="38">
        <f t="shared" si="666"/>
        <v>0</v>
      </c>
      <c r="Q7121" s="105">
        <f t="shared" si="671"/>
        <v>0</v>
      </c>
      <c r="R7121" s="38">
        <f t="shared" si="667"/>
        <v>0</v>
      </c>
      <c r="S7121" s="40" t="str">
        <f t="shared" si="670"/>
        <v/>
      </c>
    </row>
    <row r="7122" spans="1:19">
      <c r="A7122" s="33"/>
      <c r="B7122" s="34"/>
      <c r="C7122" s="33"/>
      <c r="D7122" s="33"/>
      <c r="E7122" s="33"/>
      <c r="F7122" s="42"/>
      <c r="G7122" s="42"/>
      <c r="I7122">
        <f t="shared" si="668"/>
        <v>0</v>
      </c>
      <c r="J7122">
        <f t="shared" si="669"/>
        <v>0</v>
      </c>
      <c r="L7122" s="107"/>
      <c r="M7122" s="110"/>
      <c r="N7122" s="109"/>
      <c r="P7122" s="38">
        <f t="shared" si="666"/>
        <v>0</v>
      </c>
      <c r="Q7122" s="105">
        <f t="shared" si="671"/>
        <v>0</v>
      </c>
      <c r="R7122" s="38">
        <f t="shared" si="667"/>
        <v>0</v>
      </c>
      <c r="S7122" s="40" t="str">
        <f t="shared" si="670"/>
        <v/>
      </c>
    </row>
    <row r="7123" spans="1:19">
      <c r="A7123" s="33"/>
      <c r="B7123" s="34"/>
      <c r="C7123" s="33"/>
      <c r="D7123" s="33"/>
      <c r="E7123" s="33"/>
      <c r="F7123" s="42"/>
      <c r="G7123" s="42"/>
      <c r="I7123">
        <f t="shared" si="668"/>
        <v>0</v>
      </c>
      <c r="J7123">
        <f t="shared" si="669"/>
        <v>0</v>
      </c>
      <c r="L7123" s="107"/>
      <c r="M7123" s="110"/>
      <c r="N7123" s="109"/>
      <c r="P7123" s="38">
        <f t="shared" si="666"/>
        <v>0</v>
      </c>
      <c r="Q7123" s="105">
        <f t="shared" si="671"/>
        <v>0</v>
      </c>
      <c r="R7123" s="38">
        <f t="shared" si="667"/>
        <v>0</v>
      </c>
      <c r="S7123" s="40" t="str">
        <f t="shared" si="670"/>
        <v/>
      </c>
    </row>
    <row r="7124" spans="1:19">
      <c r="A7124" s="33"/>
      <c r="B7124" s="34"/>
      <c r="C7124" s="33"/>
      <c r="D7124" s="33"/>
      <c r="E7124" s="33"/>
      <c r="F7124" s="42"/>
      <c r="G7124" s="42"/>
      <c r="I7124">
        <f t="shared" si="668"/>
        <v>0</v>
      </c>
      <c r="J7124">
        <f t="shared" si="669"/>
        <v>0</v>
      </c>
      <c r="L7124" s="107"/>
      <c r="M7124" s="110"/>
      <c r="N7124" s="109"/>
      <c r="P7124" s="38">
        <f t="shared" si="666"/>
        <v>0</v>
      </c>
      <c r="Q7124" s="105">
        <f t="shared" si="671"/>
        <v>0</v>
      </c>
      <c r="R7124" s="38">
        <f t="shared" si="667"/>
        <v>0</v>
      </c>
      <c r="S7124" s="40" t="str">
        <f t="shared" si="670"/>
        <v/>
      </c>
    </row>
    <row r="7125" spans="1:19">
      <c r="A7125" s="33"/>
      <c r="B7125" s="34"/>
      <c r="C7125" s="33"/>
      <c r="D7125" s="33"/>
      <c r="E7125" s="33"/>
      <c r="F7125" s="42"/>
      <c r="G7125" s="42"/>
      <c r="I7125">
        <f t="shared" si="668"/>
        <v>0</v>
      </c>
      <c r="J7125">
        <f t="shared" si="669"/>
        <v>0</v>
      </c>
      <c r="L7125" s="107"/>
      <c r="M7125" s="110"/>
      <c r="N7125" s="109"/>
      <c r="P7125" s="38">
        <f t="shared" si="666"/>
        <v>0</v>
      </c>
      <c r="Q7125" s="105">
        <f t="shared" si="671"/>
        <v>0</v>
      </c>
      <c r="R7125" s="38">
        <f t="shared" si="667"/>
        <v>0</v>
      </c>
      <c r="S7125" s="40" t="str">
        <f t="shared" si="670"/>
        <v/>
      </c>
    </row>
    <row r="7126" spans="1:19">
      <c r="A7126" s="33"/>
      <c r="B7126" s="34"/>
      <c r="C7126" s="33"/>
      <c r="D7126" s="33"/>
      <c r="E7126" s="33"/>
      <c r="F7126" s="42"/>
      <c r="G7126" s="42"/>
      <c r="I7126">
        <f t="shared" si="668"/>
        <v>0</v>
      </c>
      <c r="J7126">
        <f t="shared" si="669"/>
        <v>0</v>
      </c>
      <c r="L7126" s="107"/>
      <c r="M7126" s="110"/>
      <c r="N7126" s="109"/>
      <c r="P7126" s="38">
        <f t="shared" si="666"/>
        <v>0</v>
      </c>
      <c r="Q7126" s="105">
        <f t="shared" si="671"/>
        <v>0</v>
      </c>
      <c r="R7126" s="38">
        <f t="shared" si="667"/>
        <v>0</v>
      </c>
      <c r="S7126" s="40" t="str">
        <f t="shared" si="670"/>
        <v/>
      </c>
    </row>
    <row r="7127" spans="1:19">
      <c r="A7127" s="33"/>
      <c r="B7127" s="34"/>
      <c r="C7127" s="33"/>
      <c r="D7127" s="33"/>
      <c r="E7127" s="33"/>
      <c r="F7127" s="42"/>
      <c r="G7127" s="42"/>
      <c r="I7127">
        <f t="shared" si="668"/>
        <v>0</v>
      </c>
      <c r="J7127">
        <f t="shared" si="669"/>
        <v>0</v>
      </c>
      <c r="L7127" s="107"/>
      <c r="M7127" s="110"/>
      <c r="N7127" s="109"/>
      <c r="P7127" s="38">
        <f t="shared" si="666"/>
        <v>0</v>
      </c>
      <c r="Q7127" s="105">
        <f t="shared" si="671"/>
        <v>0</v>
      </c>
      <c r="R7127" s="38">
        <f t="shared" si="667"/>
        <v>0</v>
      </c>
      <c r="S7127" s="40" t="str">
        <f t="shared" si="670"/>
        <v/>
      </c>
    </row>
    <row r="7128" spans="1:19">
      <c r="A7128" s="33"/>
      <c r="B7128" s="34"/>
      <c r="C7128" s="33"/>
      <c r="D7128" s="33"/>
      <c r="E7128" s="33"/>
      <c r="F7128" s="42"/>
      <c r="G7128" s="42"/>
      <c r="I7128">
        <f t="shared" si="668"/>
        <v>0</v>
      </c>
      <c r="J7128">
        <f t="shared" si="669"/>
        <v>0</v>
      </c>
      <c r="L7128" s="107"/>
      <c r="M7128" s="110"/>
      <c r="N7128" s="109"/>
      <c r="P7128" s="38">
        <f t="shared" si="666"/>
        <v>0</v>
      </c>
      <c r="Q7128" s="105">
        <f t="shared" si="671"/>
        <v>0</v>
      </c>
      <c r="R7128" s="38">
        <f t="shared" si="667"/>
        <v>0</v>
      </c>
      <c r="S7128" s="40" t="str">
        <f t="shared" si="670"/>
        <v/>
      </c>
    </row>
    <row r="7129" spans="1:19">
      <c r="A7129" s="33"/>
      <c r="B7129" s="34"/>
      <c r="C7129" s="33"/>
      <c r="D7129" s="33"/>
      <c r="E7129" s="33"/>
      <c r="F7129" s="42"/>
      <c r="G7129" s="42"/>
      <c r="I7129">
        <f t="shared" si="668"/>
        <v>0</v>
      </c>
      <c r="J7129">
        <f t="shared" si="669"/>
        <v>0</v>
      </c>
      <c r="L7129" s="107"/>
      <c r="M7129" s="110"/>
      <c r="N7129" s="109"/>
      <c r="P7129" s="38">
        <f t="shared" si="666"/>
        <v>0</v>
      </c>
      <c r="Q7129" s="105">
        <f t="shared" si="671"/>
        <v>0</v>
      </c>
      <c r="R7129" s="38">
        <f t="shared" si="667"/>
        <v>0</v>
      </c>
      <c r="S7129" s="40" t="str">
        <f t="shared" si="670"/>
        <v/>
      </c>
    </row>
    <row r="7130" spans="1:19">
      <c r="A7130" s="33"/>
      <c r="B7130" s="34"/>
      <c r="C7130" s="33"/>
      <c r="D7130" s="33"/>
      <c r="E7130" s="33"/>
      <c r="F7130" s="42"/>
      <c r="G7130" s="42"/>
      <c r="I7130">
        <f t="shared" si="668"/>
        <v>0</v>
      </c>
      <c r="J7130">
        <f t="shared" si="669"/>
        <v>0</v>
      </c>
      <c r="L7130" s="107"/>
      <c r="M7130" s="110"/>
      <c r="N7130" s="109"/>
      <c r="P7130" s="38">
        <f t="shared" si="666"/>
        <v>0</v>
      </c>
      <c r="Q7130" s="105">
        <f t="shared" si="671"/>
        <v>0</v>
      </c>
      <c r="R7130" s="38">
        <f t="shared" si="667"/>
        <v>0</v>
      </c>
      <c r="S7130" s="40" t="str">
        <f t="shared" si="670"/>
        <v/>
      </c>
    </row>
    <row r="7131" spans="1:19">
      <c r="A7131" s="33"/>
      <c r="B7131" s="34"/>
      <c r="C7131" s="33"/>
      <c r="D7131" s="33"/>
      <c r="E7131" s="33"/>
      <c r="F7131" s="42"/>
      <c r="G7131" s="42"/>
      <c r="I7131">
        <f t="shared" si="668"/>
        <v>0</v>
      </c>
      <c r="J7131">
        <f t="shared" si="669"/>
        <v>0</v>
      </c>
      <c r="L7131" s="107"/>
      <c r="M7131" s="110"/>
      <c r="N7131" s="109"/>
      <c r="P7131" s="38">
        <f t="shared" si="666"/>
        <v>0</v>
      </c>
      <c r="Q7131" s="105">
        <f t="shared" si="671"/>
        <v>0</v>
      </c>
      <c r="R7131" s="38">
        <f t="shared" si="667"/>
        <v>0</v>
      </c>
      <c r="S7131" s="40" t="str">
        <f t="shared" si="670"/>
        <v/>
      </c>
    </row>
    <row r="7132" spans="1:19">
      <c r="A7132" s="33"/>
      <c r="B7132" s="34"/>
      <c r="C7132" s="33"/>
      <c r="D7132" s="33"/>
      <c r="E7132" s="33"/>
      <c r="F7132" s="42"/>
      <c r="G7132" s="42"/>
      <c r="I7132">
        <f t="shared" si="668"/>
        <v>0</v>
      </c>
      <c r="J7132">
        <f t="shared" si="669"/>
        <v>0</v>
      </c>
      <c r="L7132" s="107"/>
      <c r="M7132" s="110"/>
      <c r="N7132" s="109"/>
      <c r="P7132" s="38">
        <f t="shared" si="666"/>
        <v>0</v>
      </c>
      <c r="Q7132" s="105">
        <f t="shared" si="671"/>
        <v>0</v>
      </c>
      <c r="R7132" s="38">
        <f t="shared" si="667"/>
        <v>0</v>
      </c>
      <c r="S7132" s="40" t="str">
        <f t="shared" si="670"/>
        <v/>
      </c>
    </row>
    <row r="7133" spans="1:19">
      <c r="A7133" s="33"/>
      <c r="B7133" s="34"/>
      <c r="C7133" s="33"/>
      <c r="D7133" s="33"/>
      <c r="E7133" s="33"/>
      <c r="F7133" s="42"/>
      <c r="G7133" s="42"/>
      <c r="I7133">
        <f t="shared" si="668"/>
        <v>0</v>
      </c>
      <c r="J7133">
        <f t="shared" si="669"/>
        <v>0</v>
      </c>
      <c r="L7133" s="107"/>
      <c r="M7133" s="110"/>
      <c r="N7133" s="109"/>
      <c r="P7133" s="38">
        <f t="shared" si="666"/>
        <v>0</v>
      </c>
      <c r="Q7133" s="105">
        <f t="shared" si="671"/>
        <v>0</v>
      </c>
      <c r="R7133" s="38">
        <f t="shared" si="667"/>
        <v>0</v>
      </c>
      <c r="S7133" s="40" t="str">
        <f t="shared" si="670"/>
        <v/>
      </c>
    </row>
    <row r="7134" spans="1:19">
      <c r="A7134" s="33"/>
      <c r="B7134" s="34"/>
      <c r="C7134" s="33"/>
      <c r="D7134" s="33"/>
      <c r="E7134" s="33"/>
      <c r="F7134" s="42"/>
      <c r="G7134" s="42"/>
      <c r="I7134">
        <f t="shared" si="668"/>
        <v>0</v>
      </c>
      <c r="J7134">
        <f t="shared" si="669"/>
        <v>0</v>
      </c>
      <c r="L7134" s="107"/>
      <c r="M7134" s="110"/>
      <c r="N7134" s="109"/>
      <c r="P7134" s="38">
        <f t="shared" si="666"/>
        <v>0</v>
      </c>
      <c r="Q7134" s="105">
        <f t="shared" si="671"/>
        <v>0</v>
      </c>
      <c r="R7134" s="38">
        <f t="shared" si="667"/>
        <v>0</v>
      </c>
      <c r="S7134" s="40" t="str">
        <f t="shared" si="670"/>
        <v/>
      </c>
    </row>
    <row r="7135" spans="1:19">
      <c r="A7135" s="33"/>
      <c r="B7135" s="34"/>
      <c r="C7135" s="33"/>
      <c r="D7135" s="33"/>
      <c r="E7135" s="33"/>
      <c r="F7135" s="42"/>
      <c r="G7135" s="42"/>
      <c r="I7135">
        <f t="shared" si="668"/>
        <v>0</v>
      </c>
      <c r="J7135">
        <f t="shared" si="669"/>
        <v>0</v>
      </c>
      <c r="L7135" s="107"/>
      <c r="M7135" s="110"/>
      <c r="N7135" s="109"/>
      <c r="P7135" s="38">
        <f t="shared" si="666"/>
        <v>0</v>
      </c>
      <c r="Q7135" s="105">
        <f t="shared" si="671"/>
        <v>0</v>
      </c>
      <c r="R7135" s="38">
        <f t="shared" si="667"/>
        <v>0</v>
      </c>
      <c r="S7135" s="40" t="str">
        <f t="shared" si="670"/>
        <v/>
      </c>
    </row>
    <row r="7136" spans="1:19">
      <c r="A7136" s="33"/>
      <c r="B7136" s="34"/>
      <c r="C7136" s="33"/>
      <c r="D7136" s="33"/>
      <c r="E7136" s="33"/>
      <c r="F7136" s="42"/>
      <c r="G7136" s="42"/>
      <c r="I7136">
        <f t="shared" si="668"/>
        <v>0</v>
      </c>
      <c r="J7136">
        <f t="shared" si="669"/>
        <v>0</v>
      </c>
      <c r="L7136" s="107"/>
      <c r="M7136" s="110"/>
      <c r="N7136" s="109"/>
      <c r="P7136" s="38">
        <f t="shared" si="666"/>
        <v>0</v>
      </c>
      <c r="Q7136" s="105">
        <f t="shared" si="671"/>
        <v>0</v>
      </c>
      <c r="R7136" s="38">
        <f t="shared" si="667"/>
        <v>0</v>
      </c>
      <c r="S7136" s="40" t="str">
        <f t="shared" si="670"/>
        <v/>
      </c>
    </row>
    <row r="7137" spans="1:19">
      <c r="A7137" s="33"/>
      <c r="B7137" s="34"/>
      <c r="C7137" s="33"/>
      <c r="D7137" s="33"/>
      <c r="E7137" s="33"/>
      <c r="F7137" s="42"/>
      <c r="G7137" s="42"/>
      <c r="I7137">
        <f t="shared" si="668"/>
        <v>0</v>
      </c>
      <c r="J7137">
        <f t="shared" si="669"/>
        <v>0</v>
      </c>
      <c r="L7137" s="107"/>
      <c r="M7137" s="110"/>
      <c r="N7137" s="109"/>
      <c r="P7137" s="38">
        <f t="shared" si="666"/>
        <v>0</v>
      </c>
      <c r="Q7137" s="105">
        <f t="shared" si="671"/>
        <v>0</v>
      </c>
      <c r="R7137" s="38">
        <f t="shared" si="667"/>
        <v>0</v>
      </c>
      <c r="S7137" s="40" t="str">
        <f t="shared" si="670"/>
        <v/>
      </c>
    </row>
    <row r="7138" spans="1:19">
      <c r="A7138" s="33"/>
      <c r="B7138" s="34"/>
      <c r="C7138" s="33"/>
      <c r="D7138" s="33"/>
      <c r="E7138" s="33"/>
      <c r="F7138" s="42"/>
      <c r="G7138" s="42"/>
      <c r="I7138">
        <f t="shared" si="668"/>
        <v>0</v>
      </c>
      <c r="J7138">
        <f t="shared" si="669"/>
        <v>0</v>
      </c>
      <c r="L7138" s="107"/>
      <c r="M7138" s="110"/>
      <c r="N7138" s="109"/>
      <c r="P7138" s="38">
        <f t="shared" si="666"/>
        <v>0</v>
      </c>
      <c r="Q7138" s="105">
        <f t="shared" si="671"/>
        <v>0</v>
      </c>
      <c r="R7138" s="38">
        <f t="shared" si="667"/>
        <v>0</v>
      </c>
      <c r="S7138" s="40" t="str">
        <f t="shared" si="670"/>
        <v/>
      </c>
    </row>
    <row r="7139" spans="1:19">
      <c r="A7139" s="33"/>
      <c r="B7139" s="34"/>
      <c r="C7139" s="33"/>
      <c r="D7139" s="33"/>
      <c r="E7139" s="33"/>
      <c r="F7139" s="42"/>
      <c r="G7139" s="42"/>
      <c r="I7139">
        <f t="shared" si="668"/>
        <v>0</v>
      </c>
      <c r="J7139">
        <f t="shared" si="669"/>
        <v>0</v>
      </c>
      <c r="L7139" s="107"/>
      <c r="M7139" s="110"/>
      <c r="N7139" s="109"/>
      <c r="P7139" s="38">
        <f t="shared" si="666"/>
        <v>0</v>
      </c>
      <c r="Q7139" s="105">
        <f t="shared" si="671"/>
        <v>0</v>
      </c>
      <c r="R7139" s="38">
        <f t="shared" si="667"/>
        <v>0</v>
      </c>
      <c r="S7139" s="40" t="str">
        <f t="shared" si="670"/>
        <v/>
      </c>
    </row>
    <row r="7140" spans="1:19">
      <c r="A7140" s="33"/>
      <c r="B7140" s="34"/>
      <c r="C7140" s="33"/>
      <c r="D7140" s="33"/>
      <c r="E7140" s="33"/>
      <c r="F7140" s="42"/>
      <c r="G7140" s="42"/>
      <c r="I7140">
        <f t="shared" si="668"/>
        <v>0</v>
      </c>
      <c r="J7140">
        <f t="shared" si="669"/>
        <v>0</v>
      </c>
      <c r="L7140" s="107"/>
      <c r="M7140" s="110"/>
      <c r="N7140" s="109"/>
      <c r="P7140" s="38">
        <f t="shared" si="666"/>
        <v>0</v>
      </c>
      <c r="Q7140" s="105">
        <f t="shared" si="671"/>
        <v>0</v>
      </c>
      <c r="R7140" s="38">
        <f t="shared" si="667"/>
        <v>0</v>
      </c>
      <c r="S7140" s="40" t="str">
        <f t="shared" si="670"/>
        <v/>
      </c>
    </row>
    <row r="7141" spans="1:19">
      <c r="A7141" s="33"/>
      <c r="B7141" s="34"/>
      <c r="C7141" s="33"/>
      <c r="D7141" s="33"/>
      <c r="E7141" s="33"/>
      <c r="F7141" s="42"/>
      <c r="G7141" s="42"/>
      <c r="I7141">
        <f t="shared" si="668"/>
        <v>0</v>
      </c>
      <c r="J7141">
        <f t="shared" si="669"/>
        <v>0</v>
      </c>
      <c r="L7141" s="107"/>
      <c r="M7141" s="110"/>
      <c r="N7141" s="109"/>
      <c r="P7141" s="38">
        <f t="shared" si="666"/>
        <v>0</v>
      </c>
      <c r="Q7141" s="105">
        <f t="shared" si="671"/>
        <v>0</v>
      </c>
      <c r="R7141" s="38">
        <f t="shared" si="667"/>
        <v>0</v>
      </c>
      <c r="S7141" s="40" t="str">
        <f t="shared" si="670"/>
        <v/>
      </c>
    </row>
    <row r="7142" spans="1:19">
      <c r="A7142" s="33"/>
      <c r="B7142" s="34"/>
      <c r="C7142" s="33"/>
      <c r="D7142" s="33"/>
      <c r="E7142" s="33"/>
      <c r="F7142" s="42"/>
      <c r="G7142" s="42"/>
      <c r="I7142">
        <f t="shared" si="668"/>
        <v>0</v>
      </c>
      <c r="J7142">
        <f t="shared" si="669"/>
        <v>0</v>
      </c>
      <c r="L7142" s="107"/>
      <c r="M7142" s="110"/>
      <c r="N7142" s="109"/>
      <c r="P7142" s="38">
        <f t="shared" si="666"/>
        <v>0</v>
      </c>
      <c r="Q7142" s="105">
        <f t="shared" si="671"/>
        <v>0</v>
      </c>
      <c r="R7142" s="38">
        <f t="shared" si="667"/>
        <v>0</v>
      </c>
      <c r="S7142" s="40" t="str">
        <f t="shared" si="670"/>
        <v/>
      </c>
    </row>
    <row r="7143" spans="1:19">
      <c r="A7143" s="33"/>
      <c r="B7143" s="34"/>
      <c r="C7143" s="33"/>
      <c r="D7143" s="33"/>
      <c r="E7143" s="33"/>
      <c r="F7143" s="42"/>
      <c r="G7143" s="42"/>
      <c r="I7143">
        <f t="shared" si="668"/>
        <v>0</v>
      </c>
      <c r="J7143">
        <f t="shared" si="669"/>
        <v>0</v>
      </c>
      <c r="L7143" s="107"/>
      <c r="M7143" s="110"/>
      <c r="N7143" s="109"/>
      <c r="P7143" s="38">
        <f t="shared" si="666"/>
        <v>0</v>
      </c>
      <c r="Q7143" s="105">
        <f t="shared" si="671"/>
        <v>0</v>
      </c>
      <c r="R7143" s="38">
        <f t="shared" si="667"/>
        <v>0</v>
      </c>
      <c r="S7143" s="40" t="str">
        <f t="shared" si="670"/>
        <v/>
      </c>
    </row>
    <row r="7144" spans="1:19">
      <c r="A7144" s="33"/>
      <c r="B7144" s="34"/>
      <c r="C7144" s="33"/>
      <c r="D7144" s="33"/>
      <c r="E7144" s="33"/>
      <c r="F7144" s="42"/>
      <c r="G7144" s="42"/>
      <c r="I7144">
        <f t="shared" si="668"/>
        <v>0</v>
      </c>
      <c r="J7144">
        <f t="shared" si="669"/>
        <v>0</v>
      </c>
      <c r="L7144" s="107"/>
      <c r="M7144" s="110"/>
      <c r="N7144" s="109"/>
      <c r="P7144" s="38">
        <f t="shared" si="666"/>
        <v>0</v>
      </c>
      <c r="Q7144" s="105">
        <f t="shared" si="671"/>
        <v>0</v>
      </c>
      <c r="R7144" s="38">
        <f t="shared" si="667"/>
        <v>0</v>
      </c>
      <c r="S7144" s="40" t="str">
        <f t="shared" si="670"/>
        <v/>
      </c>
    </row>
    <row r="7145" spans="1:19">
      <c r="A7145" s="33"/>
      <c r="B7145" s="34"/>
      <c r="C7145" s="33"/>
      <c r="D7145" s="33"/>
      <c r="E7145" s="33"/>
      <c r="F7145" s="42"/>
      <c r="G7145" s="42"/>
      <c r="I7145">
        <f t="shared" si="668"/>
        <v>0</v>
      </c>
      <c r="J7145">
        <f t="shared" si="669"/>
        <v>0</v>
      </c>
      <c r="L7145" s="107"/>
      <c r="M7145" s="110"/>
      <c r="N7145" s="109"/>
      <c r="P7145" s="38">
        <f t="shared" si="666"/>
        <v>0</v>
      </c>
      <c r="Q7145" s="105">
        <f t="shared" si="671"/>
        <v>0</v>
      </c>
      <c r="R7145" s="38">
        <f t="shared" si="667"/>
        <v>0</v>
      </c>
      <c r="S7145" s="40" t="str">
        <f t="shared" si="670"/>
        <v/>
      </c>
    </row>
    <row r="7146" spans="1:19">
      <c r="A7146" s="33"/>
      <c r="B7146" s="34"/>
      <c r="C7146" s="33"/>
      <c r="D7146" s="33"/>
      <c r="E7146" s="33"/>
      <c r="F7146" s="42"/>
      <c r="G7146" s="42"/>
      <c r="I7146">
        <f t="shared" si="668"/>
        <v>0</v>
      </c>
      <c r="J7146">
        <f t="shared" si="669"/>
        <v>0</v>
      </c>
      <c r="L7146" s="107"/>
      <c r="M7146" s="110"/>
      <c r="N7146" s="109"/>
      <c r="P7146" s="38">
        <f t="shared" si="666"/>
        <v>0</v>
      </c>
      <c r="Q7146" s="105">
        <f t="shared" si="671"/>
        <v>0</v>
      </c>
      <c r="R7146" s="38">
        <f t="shared" si="667"/>
        <v>0</v>
      </c>
      <c r="S7146" s="40" t="str">
        <f t="shared" si="670"/>
        <v/>
      </c>
    </row>
    <row r="7147" spans="1:19">
      <c r="A7147" s="33"/>
      <c r="B7147" s="34"/>
      <c r="C7147" s="33"/>
      <c r="D7147" s="33"/>
      <c r="E7147" s="33"/>
      <c r="F7147" s="42"/>
      <c r="G7147" s="42"/>
      <c r="I7147">
        <f t="shared" si="668"/>
        <v>0</v>
      </c>
      <c r="J7147">
        <f t="shared" si="669"/>
        <v>0</v>
      </c>
      <c r="L7147" s="107"/>
      <c r="M7147" s="110"/>
      <c r="N7147" s="109"/>
      <c r="P7147" s="38">
        <f t="shared" si="666"/>
        <v>0</v>
      </c>
      <c r="Q7147" s="105">
        <f t="shared" si="671"/>
        <v>0</v>
      </c>
      <c r="R7147" s="38">
        <f t="shared" si="667"/>
        <v>0</v>
      </c>
      <c r="S7147" s="40" t="str">
        <f t="shared" si="670"/>
        <v/>
      </c>
    </row>
    <row r="7148" spans="1:19">
      <c r="A7148" s="33"/>
      <c r="B7148" s="34"/>
      <c r="C7148" s="33"/>
      <c r="D7148" s="33"/>
      <c r="E7148" s="33"/>
      <c r="F7148" s="42"/>
      <c r="G7148" s="42"/>
      <c r="I7148">
        <f t="shared" si="668"/>
        <v>0</v>
      </c>
      <c r="J7148">
        <f t="shared" si="669"/>
        <v>0</v>
      </c>
      <c r="L7148" s="107"/>
      <c r="M7148" s="110"/>
      <c r="N7148" s="109"/>
      <c r="P7148" s="38">
        <f t="shared" si="666"/>
        <v>0</v>
      </c>
      <c r="Q7148" s="105">
        <f t="shared" si="671"/>
        <v>0</v>
      </c>
      <c r="R7148" s="38">
        <f t="shared" si="667"/>
        <v>0</v>
      </c>
      <c r="S7148" s="40" t="str">
        <f t="shared" si="670"/>
        <v/>
      </c>
    </row>
    <row r="7149" spans="1:19">
      <c r="A7149" s="33"/>
      <c r="B7149" s="34"/>
      <c r="C7149" s="33"/>
      <c r="D7149" s="33"/>
      <c r="E7149" s="33"/>
      <c r="F7149" s="42"/>
      <c r="G7149" s="42"/>
      <c r="I7149">
        <f t="shared" si="668"/>
        <v>0</v>
      </c>
      <c r="J7149">
        <f t="shared" si="669"/>
        <v>0</v>
      </c>
      <c r="L7149" s="107"/>
      <c r="M7149" s="110"/>
      <c r="N7149" s="109"/>
      <c r="P7149" s="38">
        <f t="shared" si="666"/>
        <v>0</v>
      </c>
      <c r="Q7149" s="105">
        <f t="shared" si="671"/>
        <v>0</v>
      </c>
      <c r="R7149" s="38">
        <f t="shared" si="667"/>
        <v>0</v>
      </c>
      <c r="S7149" s="40" t="str">
        <f t="shared" si="670"/>
        <v/>
      </c>
    </row>
    <row r="7150" spans="1:19">
      <c r="A7150" s="33"/>
      <c r="B7150" s="34"/>
      <c r="C7150" s="33"/>
      <c r="D7150" s="33"/>
      <c r="E7150" s="33"/>
      <c r="F7150" s="42"/>
      <c r="G7150" s="42"/>
      <c r="I7150">
        <f t="shared" si="668"/>
        <v>0</v>
      </c>
      <c r="J7150">
        <f t="shared" si="669"/>
        <v>0</v>
      </c>
      <c r="L7150" s="107"/>
      <c r="M7150" s="110"/>
      <c r="N7150" s="109"/>
      <c r="P7150" s="38">
        <f t="shared" si="666"/>
        <v>0</v>
      </c>
      <c r="Q7150" s="105">
        <f t="shared" si="671"/>
        <v>0</v>
      </c>
      <c r="R7150" s="38">
        <f t="shared" si="667"/>
        <v>0</v>
      </c>
      <c r="S7150" s="40" t="str">
        <f t="shared" si="670"/>
        <v/>
      </c>
    </row>
    <row r="7151" spans="1:19">
      <c r="A7151" s="33"/>
      <c r="B7151" s="34"/>
      <c r="C7151" s="33"/>
      <c r="D7151" s="33"/>
      <c r="E7151" s="33"/>
      <c r="F7151" s="42"/>
      <c r="G7151" s="42"/>
      <c r="I7151">
        <f t="shared" si="668"/>
        <v>0</v>
      </c>
      <c r="J7151">
        <f t="shared" si="669"/>
        <v>0</v>
      </c>
      <c r="L7151" s="107"/>
      <c r="M7151" s="110"/>
      <c r="N7151" s="109"/>
      <c r="P7151" s="38">
        <f t="shared" si="666"/>
        <v>0</v>
      </c>
      <c r="Q7151" s="105">
        <f t="shared" si="671"/>
        <v>0</v>
      </c>
      <c r="R7151" s="38">
        <f t="shared" si="667"/>
        <v>0</v>
      </c>
      <c r="S7151" s="40" t="str">
        <f t="shared" si="670"/>
        <v/>
      </c>
    </row>
    <row r="7152" spans="1:19">
      <c r="A7152" s="33"/>
      <c r="B7152" s="34"/>
      <c r="C7152" s="33"/>
      <c r="D7152" s="33"/>
      <c r="E7152" s="33"/>
      <c r="F7152" s="42"/>
      <c r="G7152" s="42"/>
      <c r="I7152">
        <f t="shared" si="668"/>
        <v>0</v>
      </c>
      <c r="J7152">
        <f t="shared" si="669"/>
        <v>0</v>
      </c>
      <c r="L7152" s="107"/>
      <c r="M7152" s="110"/>
      <c r="N7152" s="109"/>
      <c r="P7152" s="38">
        <f t="shared" si="666"/>
        <v>0</v>
      </c>
      <c r="Q7152" s="105">
        <f t="shared" si="671"/>
        <v>0</v>
      </c>
      <c r="R7152" s="38">
        <f t="shared" si="667"/>
        <v>0</v>
      </c>
      <c r="S7152" s="40" t="str">
        <f t="shared" si="670"/>
        <v/>
      </c>
    </row>
    <row r="7153" spans="1:19">
      <c r="A7153" s="33"/>
      <c r="B7153" s="34"/>
      <c r="C7153" s="33"/>
      <c r="D7153" s="33"/>
      <c r="E7153" s="33"/>
      <c r="F7153" s="42"/>
      <c r="G7153" s="42"/>
      <c r="I7153">
        <f t="shared" si="668"/>
        <v>0</v>
      </c>
      <c r="J7153">
        <f t="shared" si="669"/>
        <v>0</v>
      </c>
      <c r="L7153" s="107"/>
      <c r="M7153" s="110"/>
      <c r="N7153" s="109"/>
      <c r="P7153" s="38">
        <f t="shared" si="666"/>
        <v>0</v>
      </c>
      <c r="Q7153" s="105">
        <f t="shared" si="671"/>
        <v>0</v>
      </c>
      <c r="R7153" s="38">
        <f t="shared" si="667"/>
        <v>0</v>
      </c>
      <c r="S7153" s="40" t="str">
        <f t="shared" si="670"/>
        <v/>
      </c>
    </row>
    <row r="7154" spans="1:19">
      <c r="A7154" s="33"/>
      <c r="B7154" s="34"/>
      <c r="C7154" s="33"/>
      <c r="D7154" s="33"/>
      <c r="E7154" s="33"/>
      <c r="F7154" s="42"/>
      <c r="G7154" s="42"/>
      <c r="I7154">
        <f t="shared" si="668"/>
        <v>0</v>
      </c>
      <c r="J7154">
        <f t="shared" si="669"/>
        <v>0</v>
      </c>
      <c r="L7154" s="107"/>
      <c r="M7154" s="110"/>
      <c r="N7154" s="109"/>
      <c r="P7154" s="38">
        <f t="shared" si="666"/>
        <v>0</v>
      </c>
      <c r="Q7154" s="105">
        <f t="shared" si="671"/>
        <v>0</v>
      </c>
      <c r="R7154" s="38">
        <f t="shared" si="667"/>
        <v>0</v>
      </c>
      <c r="S7154" s="40" t="str">
        <f t="shared" si="670"/>
        <v/>
      </c>
    </row>
    <row r="7155" spans="1:19">
      <c r="A7155" s="33"/>
      <c r="B7155" s="34"/>
      <c r="C7155" s="33"/>
      <c r="D7155" s="33"/>
      <c r="E7155" s="33"/>
      <c r="F7155" s="42"/>
      <c r="G7155" s="42"/>
      <c r="I7155">
        <f t="shared" si="668"/>
        <v>0</v>
      </c>
      <c r="J7155">
        <f t="shared" si="669"/>
        <v>0</v>
      </c>
      <c r="L7155" s="107"/>
      <c r="M7155" s="110"/>
      <c r="N7155" s="109"/>
      <c r="P7155" s="38">
        <f t="shared" si="666"/>
        <v>0</v>
      </c>
      <c r="Q7155" s="105">
        <f t="shared" si="671"/>
        <v>0</v>
      </c>
      <c r="R7155" s="38">
        <f t="shared" si="667"/>
        <v>0</v>
      </c>
      <c r="S7155" s="40" t="str">
        <f t="shared" si="670"/>
        <v/>
      </c>
    </row>
    <row r="7156" spans="1:19">
      <c r="A7156" s="33"/>
      <c r="B7156" s="34"/>
      <c r="C7156" s="33"/>
      <c r="D7156" s="33"/>
      <c r="E7156" s="33"/>
      <c r="F7156" s="42"/>
      <c r="G7156" s="42"/>
      <c r="I7156">
        <f t="shared" si="668"/>
        <v>0</v>
      </c>
      <c r="J7156">
        <f t="shared" si="669"/>
        <v>0</v>
      </c>
      <c r="L7156" s="107"/>
      <c r="M7156" s="110"/>
      <c r="N7156" s="109"/>
      <c r="P7156" s="38">
        <f t="shared" si="666"/>
        <v>0</v>
      </c>
      <c r="Q7156" s="105">
        <f t="shared" si="671"/>
        <v>0</v>
      </c>
      <c r="R7156" s="38">
        <f t="shared" si="667"/>
        <v>0</v>
      </c>
      <c r="S7156" s="40" t="str">
        <f t="shared" si="670"/>
        <v/>
      </c>
    </row>
    <row r="7157" spans="1:19">
      <c r="A7157" s="33"/>
      <c r="B7157" s="34"/>
      <c r="C7157" s="33"/>
      <c r="D7157" s="33"/>
      <c r="E7157" s="33"/>
      <c r="F7157" s="42"/>
      <c r="G7157" s="42"/>
      <c r="I7157">
        <f t="shared" si="668"/>
        <v>0</v>
      </c>
      <c r="J7157">
        <f t="shared" si="669"/>
        <v>0</v>
      </c>
      <c r="L7157" s="107"/>
      <c r="M7157" s="110"/>
      <c r="N7157" s="109"/>
      <c r="P7157" s="38">
        <f t="shared" si="666"/>
        <v>0</v>
      </c>
      <c r="Q7157" s="105">
        <f t="shared" si="671"/>
        <v>0</v>
      </c>
      <c r="R7157" s="38">
        <f t="shared" si="667"/>
        <v>0</v>
      </c>
      <c r="S7157" s="40" t="str">
        <f t="shared" si="670"/>
        <v/>
      </c>
    </row>
    <row r="7158" spans="1:19">
      <c r="A7158" s="33"/>
      <c r="B7158" s="34"/>
      <c r="C7158" s="33"/>
      <c r="D7158" s="33"/>
      <c r="E7158" s="33"/>
      <c r="F7158" s="42"/>
      <c r="G7158" s="42"/>
      <c r="I7158">
        <f t="shared" si="668"/>
        <v>0</v>
      </c>
      <c r="J7158">
        <f t="shared" si="669"/>
        <v>0</v>
      </c>
      <c r="L7158" s="107"/>
      <c r="M7158" s="110"/>
      <c r="N7158" s="109"/>
      <c r="P7158" s="38">
        <f t="shared" si="666"/>
        <v>0</v>
      </c>
      <c r="Q7158" s="105">
        <f t="shared" si="671"/>
        <v>0</v>
      </c>
      <c r="R7158" s="38">
        <f t="shared" si="667"/>
        <v>0</v>
      </c>
      <c r="S7158" s="40" t="str">
        <f t="shared" si="670"/>
        <v/>
      </c>
    </row>
    <row r="7159" spans="1:19">
      <c r="A7159" s="33"/>
      <c r="B7159" s="34"/>
      <c r="C7159" s="33"/>
      <c r="D7159" s="33"/>
      <c r="E7159" s="33"/>
      <c r="F7159" s="42"/>
      <c r="G7159" s="42"/>
      <c r="I7159">
        <f t="shared" si="668"/>
        <v>0</v>
      </c>
      <c r="J7159">
        <f t="shared" si="669"/>
        <v>0</v>
      </c>
      <c r="L7159" s="107"/>
      <c r="M7159" s="110"/>
      <c r="N7159" s="109"/>
      <c r="P7159" s="38">
        <f t="shared" ref="P7159:P7222" si="672">I7159*L7159/1000</f>
        <v>0</v>
      </c>
      <c r="Q7159" s="105">
        <f t="shared" si="671"/>
        <v>0</v>
      </c>
      <c r="R7159" s="38">
        <f t="shared" ref="R7159:R7222" si="673">J7159*N7159/1000</f>
        <v>0</v>
      </c>
      <c r="S7159" s="40" t="str">
        <f t="shared" si="670"/>
        <v/>
      </c>
    </row>
    <row r="7160" spans="1:19">
      <c r="A7160" s="33"/>
      <c r="B7160" s="34"/>
      <c r="C7160" s="33"/>
      <c r="D7160" s="33"/>
      <c r="E7160" s="33"/>
      <c r="F7160" s="42"/>
      <c r="G7160" s="42"/>
      <c r="I7160">
        <f t="shared" ref="I7160:I7223" si="674">IF(OR(E7160="R",E7160="E"),D7160,IF(D7160&gt;=E7160,D7160-E7160,0))</f>
        <v>0</v>
      </c>
      <c r="J7160">
        <f t="shared" ref="J7160:J7223" si="675">IF(OR(E7160="R",E7160="E"),0,IF(E7160&gt;D7160,E7160-D7160,0))</f>
        <v>0</v>
      </c>
      <c r="L7160" s="107"/>
      <c r="M7160" s="110"/>
      <c r="N7160" s="109"/>
      <c r="P7160" s="38">
        <f t="shared" si="672"/>
        <v>0</v>
      </c>
      <c r="Q7160" s="105">
        <f t="shared" si="671"/>
        <v>0</v>
      </c>
      <c r="R7160" s="38">
        <f t="shared" si="673"/>
        <v>0</v>
      </c>
      <c r="S7160" s="40" t="str">
        <f t="shared" si="670"/>
        <v/>
      </c>
    </row>
    <row r="7161" spans="1:19">
      <c r="A7161" s="33"/>
      <c r="B7161" s="34"/>
      <c r="C7161" s="33"/>
      <c r="D7161" s="33"/>
      <c r="E7161" s="33"/>
      <c r="F7161" s="42"/>
      <c r="G7161" s="42"/>
      <c r="I7161">
        <f t="shared" si="674"/>
        <v>0</v>
      </c>
      <c r="J7161">
        <f t="shared" si="675"/>
        <v>0</v>
      </c>
      <c r="L7161" s="107"/>
      <c r="M7161" s="110"/>
      <c r="N7161" s="109"/>
      <c r="P7161" s="38">
        <f t="shared" si="672"/>
        <v>0</v>
      </c>
      <c r="Q7161" s="105">
        <f t="shared" si="671"/>
        <v>0</v>
      </c>
      <c r="R7161" s="38">
        <f t="shared" si="673"/>
        <v>0</v>
      </c>
      <c r="S7161" s="40" t="str">
        <f t="shared" si="670"/>
        <v/>
      </c>
    </row>
    <row r="7162" spans="1:19">
      <c r="A7162" s="33"/>
      <c r="B7162" s="34"/>
      <c r="C7162" s="33"/>
      <c r="D7162" s="33"/>
      <c r="E7162" s="33"/>
      <c r="F7162" s="42"/>
      <c r="G7162" s="42"/>
      <c r="I7162">
        <f t="shared" si="674"/>
        <v>0</v>
      </c>
      <c r="J7162">
        <f t="shared" si="675"/>
        <v>0</v>
      </c>
      <c r="L7162" s="107"/>
      <c r="M7162" s="110"/>
      <c r="N7162" s="109"/>
      <c r="P7162" s="38">
        <f t="shared" si="672"/>
        <v>0</v>
      </c>
      <c r="Q7162" s="105">
        <f t="shared" si="671"/>
        <v>0</v>
      </c>
      <c r="R7162" s="38">
        <f t="shared" si="673"/>
        <v>0</v>
      </c>
      <c r="S7162" s="40" t="str">
        <f t="shared" si="670"/>
        <v/>
      </c>
    </row>
    <row r="7163" spans="1:19">
      <c r="A7163" s="33"/>
      <c r="B7163" s="34"/>
      <c r="C7163" s="33"/>
      <c r="D7163" s="33"/>
      <c r="E7163" s="33"/>
      <c r="F7163" s="42"/>
      <c r="G7163" s="42"/>
      <c r="I7163">
        <f t="shared" si="674"/>
        <v>0</v>
      </c>
      <c r="J7163">
        <f t="shared" si="675"/>
        <v>0</v>
      </c>
      <c r="L7163" s="107"/>
      <c r="M7163" s="110"/>
      <c r="N7163" s="109"/>
      <c r="P7163" s="38">
        <f t="shared" si="672"/>
        <v>0</v>
      </c>
      <c r="Q7163" s="105">
        <f t="shared" si="671"/>
        <v>0</v>
      </c>
      <c r="R7163" s="38">
        <f t="shared" si="673"/>
        <v>0</v>
      </c>
      <c r="S7163" s="40" t="str">
        <f t="shared" si="670"/>
        <v/>
      </c>
    </row>
    <row r="7164" spans="1:19">
      <c r="A7164" s="33"/>
      <c r="B7164" s="34"/>
      <c r="C7164" s="33"/>
      <c r="D7164" s="33"/>
      <c r="E7164" s="33"/>
      <c r="F7164" s="42"/>
      <c r="G7164" s="42"/>
      <c r="I7164">
        <f t="shared" si="674"/>
        <v>0</v>
      </c>
      <c r="J7164">
        <f t="shared" si="675"/>
        <v>0</v>
      </c>
      <c r="L7164" s="107"/>
      <c r="M7164" s="110"/>
      <c r="N7164" s="109"/>
      <c r="P7164" s="38">
        <f t="shared" si="672"/>
        <v>0</v>
      </c>
      <c r="Q7164" s="105">
        <f t="shared" si="671"/>
        <v>0</v>
      </c>
      <c r="R7164" s="38">
        <f t="shared" si="673"/>
        <v>0</v>
      </c>
      <c r="S7164" s="40" t="str">
        <f t="shared" si="670"/>
        <v/>
      </c>
    </row>
    <row r="7165" spans="1:19">
      <c r="A7165" s="33"/>
      <c r="B7165" s="34"/>
      <c r="C7165" s="33"/>
      <c r="D7165" s="33"/>
      <c r="E7165" s="33"/>
      <c r="F7165" s="42"/>
      <c r="G7165" s="42"/>
      <c r="I7165">
        <f t="shared" si="674"/>
        <v>0</v>
      </c>
      <c r="J7165">
        <f t="shared" si="675"/>
        <v>0</v>
      </c>
      <c r="L7165" s="107"/>
      <c r="M7165" s="110"/>
      <c r="N7165" s="109"/>
      <c r="P7165" s="38">
        <f t="shared" si="672"/>
        <v>0</v>
      </c>
      <c r="Q7165" s="105">
        <f t="shared" si="671"/>
        <v>0</v>
      </c>
      <c r="R7165" s="38">
        <f t="shared" si="673"/>
        <v>0</v>
      </c>
      <c r="S7165" s="40" t="str">
        <f t="shared" si="670"/>
        <v/>
      </c>
    </row>
    <row r="7166" spans="1:19">
      <c r="A7166" s="33"/>
      <c r="B7166" s="34"/>
      <c r="C7166" s="33"/>
      <c r="D7166" s="33"/>
      <c r="E7166" s="33"/>
      <c r="F7166" s="42"/>
      <c r="G7166" s="42"/>
      <c r="I7166">
        <f t="shared" si="674"/>
        <v>0</v>
      </c>
      <c r="J7166">
        <f t="shared" si="675"/>
        <v>0</v>
      </c>
      <c r="L7166" s="107"/>
      <c r="M7166" s="110"/>
      <c r="N7166" s="109"/>
      <c r="P7166" s="38">
        <f t="shared" si="672"/>
        <v>0</v>
      </c>
      <c r="Q7166" s="105">
        <f t="shared" si="671"/>
        <v>0</v>
      </c>
      <c r="R7166" s="38">
        <f t="shared" si="673"/>
        <v>0</v>
      </c>
      <c r="S7166" s="40" t="str">
        <f t="shared" si="670"/>
        <v/>
      </c>
    </row>
    <row r="7167" spans="1:19">
      <c r="A7167" s="33"/>
      <c r="B7167" s="34"/>
      <c r="C7167" s="33"/>
      <c r="D7167" s="33"/>
      <c r="E7167" s="33"/>
      <c r="F7167" s="42"/>
      <c r="G7167" s="42"/>
      <c r="I7167">
        <f t="shared" si="674"/>
        <v>0</v>
      </c>
      <c r="J7167">
        <f t="shared" si="675"/>
        <v>0</v>
      </c>
      <c r="L7167" s="107"/>
      <c r="M7167" s="110"/>
      <c r="N7167" s="109"/>
      <c r="P7167" s="38">
        <f t="shared" si="672"/>
        <v>0</v>
      </c>
      <c r="Q7167" s="105">
        <f t="shared" si="671"/>
        <v>0</v>
      </c>
      <c r="R7167" s="38">
        <f t="shared" si="673"/>
        <v>0</v>
      </c>
      <c r="S7167" s="40" t="str">
        <f t="shared" si="670"/>
        <v/>
      </c>
    </row>
    <row r="7168" spans="1:19">
      <c r="A7168" s="33"/>
      <c r="B7168" s="34"/>
      <c r="C7168" s="33"/>
      <c r="D7168" s="33"/>
      <c r="E7168" s="33"/>
      <c r="F7168" s="42"/>
      <c r="G7168" s="42"/>
      <c r="I7168">
        <f t="shared" si="674"/>
        <v>0</v>
      </c>
      <c r="J7168">
        <f t="shared" si="675"/>
        <v>0</v>
      </c>
      <c r="L7168" s="107"/>
      <c r="M7168" s="110"/>
      <c r="N7168" s="109"/>
      <c r="P7168" s="38">
        <f t="shared" si="672"/>
        <v>0</v>
      </c>
      <c r="Q7168" s="105">
        <f t="shared" si="671"/>
        <v>0</v>
      </c>
      <c r="R7168" s="38">
        <f t="shared" si="673"/>
        <v>0</v>
      </c>
      <c r="S7168" s="40" t="str">
        <f t="shared" si="670"/>
        <v/>
      </c>
    </row>
    <row r="7169" spans="1:19">
      <c r="A7169" s="33"/>
      <c r="B7169" s="34"/>
      <c r="C7169" s="33"/>
      <c r="D7169" s="33"/>
      <c r="E7169" s="33"/>
      <c r="F7169" s="42"/>
      <c r="G7169" s="42"/>
      <c r="I7169">
        <f t="shared" si="674"/>
        <v>0</v>
      </c>
      <c r="J7169">
        <f t="shared" si="675"/>
        <v>0</v>
      </c>
      <c r="L7169" s="107"/>
      <c r="M7169" s="110"/>
      <c r="N7169" s="109"/>
      <c r="P7169" s="38">
        <f t="shared" si="672"/>
        <v>0</v>
      </c>
      <c r="Q7169" s="105">
        <f t="shared" si="671"/>
        <v>0</v>
      </c>
      <c r="R7169" s="38">
        <f t="shared" si="673"/>
        <v>0</v>
      </c>
      <c r="S7169" s="40" t="str">
        <f t="shared" si="670"/>
        <v/>
      </c>
    </row>
    <row r="7170" spans="1:19">
      <c r="A7170" s="33"/>
      <c r="B7170" s="34"/>
      <c r="C7170" s="33"/>
      <c r="D7170" s="33"/>
      <c r="E7170" s="33"/>
      <c r="F7170" s="42"/>
      <c r="G7170" s="42"/>
      <c r="I7170">
        <f t="shared" si="674"/>
        <v>0</v>
      </c>
      <c r="J7170">
        <f t="shared" si="675"/>
        <v>0</v>
      </c>
      <c r="L7170" s="107"/>
      <c r="M7170" s="110"/>
      <c r="N7170" s="109"/>
      <c r="P7170" s="38">
        <f t="shared" si="672"/>
        <v>0</v>
      </c>
      <c r="Q7170" s="105">
        <f t="shared" si="671"/>
        <v>0</v>
      </c>
      <c r="R7170" s="38">
        <f t="shared" si="673"/>
        <v>0</v>
      </c>
      <c r="S7170" s="40" t="str">
        <f t="shared" si="670"/>
        <v/>
      </c>
    </row>
    <row r="7171" spans="1:19">
      <c r="A7171" s="33"/>
      <c r="B7171" s="34"/>
      <c r="C7171" s="33"/>
      <c r="D7171" s="33"/>
      <c r="E7171" s="33"/>
      <c r="F7171" s="42"/>
      <c r="G7171" s="42"/>
      <c r="I7171">
        <f t="shared" si="674"/>
        <v>0</v>
      </c>
      <c r="J7171">
        <f t="shared" si="675"/>
        <v>0</v>
      </c>
      <c r="L7171" s="107"/>
      <c r="M7171" s="110"/>
      <c r="N7171" s="109"/>
      <c r="P7171" s="38">
        <f t="shared" si="672"/>
        <v>0</v>
      </c>
      <c r="Q7171" s="105">
        <f t="shared" si="671"/>
        <v>0</v>
      </c>
      <c r="R7171" s="38">
        <f t="shared" si="673"/>
        <v>0</v>
      </c>
      <c r="S7171" s="40" t="str">
        <f t="shared" si="670"/>
        <v/>
      </c>
    </row>
    <row r="7172" spans="1:19">
      <c r="A7172" s="33"/>
      <c r="B7172" s="34"/>
      <c r="C7172" s="33"/>
      <c r="D7172" s="33"/>
      <c r="E7172" s="33"/>
      <c r="F7172" s="42"/>
      <c r="G7172" s="42"/>
      <c r="I7172">
        <f t="shared" si="674"/>
        <v>0</v>
      </c>
      <c r="J7172">
        <f t="shared" si="675"/>
        <v>0</v>
      </c>
      <c r="L7172" s="107"/>
      <c r="M7172" s="110"/>
      <c r="N7172" s="109"/>
      <c r="P7172" s="38">
        <f t="shared" si="672"/>
        <v>0</v>
      </c>
      <c r="Q7172" s="105">
        <f t="shared" si="671"/>
        <v>0</v>
      </c>
      <c r="R7172" s="38">
        <f t="shared" si="673"/>
        <v>0</v>
      </c>
      <c r="S7172" s="40" t="str">
        <f t="shared" si="670"/>
        <v/>
      </c>
    </row>
    <row r="7173" spans="1:19">
      <c r="A7173" s="33"/>
      <c r="B7173" s="34"/>
      <c r="C7173" s="33"/>
      <c r="D7173" s="33"/>
      <c r="E7173" s="33"/>
      <c r="F7173" s="42"/>
      <c r="G7173" s="42"/>
      <c r="I7173">
        <f t="shared" si="674"/>
        <v>0</v>
      </c>
      <c r="J7173">
        <f t="shared" si="675"/>
        <v>0</v>
      </c>
      <c r="L7173" s="107"/>
      <c r="M7173" s="110"/>
      <c r="N7173" s="109"/>
      <c r="P7173" s="38">
        <f t="shared" si="672"/>
        <v>0</v>
      </c>
      <c r="Q7173" s="105">
        <f t="shared" si="671"/>
        <v>0</v>
      </c>
      <c r="R7173" s="38">
        <f t="shared" si="673"/>
        <v>0</v>
      </c>
      <c r="S7173" s="40" t="str">
        <f t="shared" si="670"/>
        <v/>
      </c>
    </row>
    <row r="7174" spans="1:19">
      <c r="A7174" s="33"/>
      <c r="B7174" s="34"/>
      <c r="C7174" s="33"/>
      <c r="D7174" s="33"/>
      <c r="E7174" s="33"/>
      <c r="F7174" s="42"/>
      <c r="G7174" s="42"/>
      <c r="I7174">
        <f t="shared" si="674"/>
        <v>0</v>
      </c>
      <c r="J7174">
        <f t="shared" si="675"/>
        <v>0</v>
      </c>
      <c r="L7174" s="107"/>
      <c r="M7174" s="110"/>
      <c r="N7174" s="109"/>
      <c r="P7174" s="38">
        <f t="shared" si="672"/>
        <v>0</v>
      </c>
      <c r="Q7174" s="105">
        <f t="shared" si="671"/>
        <v>0</v>
      </c>
      <c r="R7174" s="38">
        <f t="shared" si="673"/>
        <v>0</v>
      </c>
      <c r="S7174" s="40" t="str">
        <f t="shared" si="670"/>
        <v/>
      </c>
    </row>
    <row r="7175" spans="1:19">
      <c r="A7175" s="33"/>
      <c r="B7175" s="34"/>
      <c r="C7175" s="33"/>
      <c r="D7175" s="33"/>
      <c r="E7175" s="33"/>
      <c r="F7175" s="42"/>
      <c r="G7175" s="42"/>
      <c r="I7175">
        <f t="shared" si="674"/>
        <v>0</v>
      </c>
      <c r="J7175">
        <f t="shared" si="675"/>
        <v>0</v>
      </c>
      <c r="L7175" s="107"/>
      <c r="M7175" s="110"/>
      <c r="N7175" s="109"/>
      <c r="P7175" s="38">
        <f t="shared" si="672"/>
        <v>0</v>
      </c>
      <c r="Q7175" s="105">
        <f t="shared" si="671"/>
        <v>0</v>
      </c>
      <c r="R7175" s="38">
        <f t="shared" si="673"/>
        <v>0</v>
      </c>
      <c r="S7175" s="40" t="str">
        <f t="shared" ref="S7175:S7238" si="676">IF(C7175=1,SUM(R7175:R7198)-SUM(P7175:P7198),"")</f>
        <v/>
      </c>
    </row>
    <row r="7176" spans="1:19">
      <c r="A7176" s="33"/>
      <c r="B7176" s="34"/>
      <c r="C7176" s="33"/>
      <c r="D7176" s="33"/>
      <c r="E7176" s="33"/>
      <c r="F7176" s="42"/>
      <c r="G7176" s="42"/>
      <c r="I7176">
        <f t="shared" si="674"/>
        <v>0</v>
      </c>
      <c r="J7176">
        <f t="shared" si="675"/>
        <v>0</v>
      </c>
      <c r="L7176" s="107"/>
      <c r="M7176" s="110"/>
      <c r="N7176" s="109"/>
      <c r="P7176" s="38">
        <f t="shared" si="672"/>
        <v>0</v>
      </c>
      <c r="Q7176" s="105">
        <f t="shared" ref="Q7176:Q7239" si="677">I7176*M7176/1000</f>
        <v>0</v>
      </c>
      <c r="R7176" s="38">
        <f t="shared" si="673"/>
        <v>0</v>
      </c>
      <c r="S7176" s="40" t="str">
        <f t="shared" si="676"/>
        <v/>
      </c>
    </row>
    <row r="7177" spans="1:19">
      <c r="A7177" s="33"/>
      <c r="B7177" s="34"/>
      <c r="C7177" s="33"/>
      <c r="D7177" s="33"/>
      <c r="E7177" s="33"/>
      <c r="F7177" s="42"/>
      <c r="G7177" s="42"/>
      <c r="I7177">
        <f t="shared" si="674"/>
        <v>0</v>
      </c>
      <c r="J7177">
        <f t="shared" si="675"/>
        <v>0</v>
      </c>
      <c r="L7177" s="107"/>
      <c r="M7177" s="110"/>
      <c r="N7177" s="109"/>
      <c r="P7177" s="38">
        <f t="shared" si="672"/>
        <v>0</v>
      </c>
      <c r="Q7177" s="105">
        <f t="shared" si="677"/>
        <v>0</v>
      </c>
      <c r="R7177" s="38">
        <f t="shared" si="673"/>
        <v>0</v>
      </c>
      <c r="S7177" s="40" t="str">
        <f t="shared" si="676"/>
        <v/>
      </c>
    </row>
    <row r="7178" spans="1:19">
      <c r="A7178" s="33"/>
      <c r="B7178" s="34"/>
      <c r="C7178" s="33"/>
      <c r="D7178" s="33"/>
      <c r="E7178" s="33"/>
      <c r="F7178" s="42"/>
      <c r="G7178" s="42"/>
      <c r="I7178">
        <f t="shared" si="674"/>
        <v>0</v>
      </c>
      <c r="J7178">
        <f t="shared" si="675"/>
        <v>0</v>
      </c>
      <c r="L7178" s="107"/>
      <c r="M7178" s="110"/>
      <c r="N7178" s="109"/>
      <c r="P7178" s="38">
        <f t="shared" si="672"/>
        <v>0</v>
      </c>
      <c r="Q7178" s="105">
        <f t="shared" si="677"/>
        <v>0</v>
      </c>
      <c r="R7178" s="38">
        <f t="shared" si="673"/>
        <v>0</v>
      </c>
      <c r="S7178" s="40" t="str">
        <f t="shared" si="676"/>
        <v/>
      </c>
    </row>
    <row r="7179" spans="1:19">
      <c r="A7179" s="33"/>
      <c r="B7179" s="34"/>
      <c r="C7179" s="33"/>
      <c r="D7179" s="33"/>
      <c r="E7179" s="33"/>
      <c r="F7179" s="42"/>
      <c r="G7179" s="42"/>
      <c r="I7179">
        <f t="shared" si="674"/>
        <v>0</v>
      </c>
      <c r="J7179">
        <f t="shared" si="675"/>
        <v>0</v>
      </c>
      <c r="L7179" s="107"/>
      <c r="M7179" s="110"/>
      <c r="N7179" s="109"/>
      <c r="P7179" s="38">
        <f t="shared" si="672"/>
        <v>0</v>
      </c>
      <c r="Q7179" s="105">
        <f t="shared" si="677"/>
        <v>0</v>
      </c>
      <c r="R7179" s="38">
        <f t="shared" si="673"/>
        <v>0</v>
      </c>
      <c r="S7179" s="40" t="str">
        <f t="shared" si="676"/>
        <v/>
      </c>
    </row>
    <row r="7180" spans="1:19">
      <c r="A7180" s="33"/>
      <c r="B7180" s="34"/>
      <c r="C7180" s="33"/>
      <c r="D7180" s="33"/>
      <c r="E7180" s="33"/>
      <c r="F7180" s="42"/>
      <c r="G7180" s="42"/>
      <c r="I7180">
        <f t="shared" si="674"/>
        <v>0</v>
      </c>
      <c r="J7180">
        <f t="shared" si="675"/>
        <v>0</v>
      </c>
      <c r="L7180" s="107"/>
      <c r="M7180" s="110"/>
      <c r="N7180" s="109"/>
      <c r="P7180" s="38">
        <f t="shared" si="672"/>
        <v>0</v>
      </c>
      <c r="Q7180" s="105">
        <f t="shared" si="677"/>
        <v>0</v>
      </c>
      <c r="R7180" s="38">
        <f t="shared" si="673"/>
        <v>0</v>
      </c>
      <c r="S7180" s="40" t="str">
        <f t="shared" si="676"/>
        <v/>
      </c>
    </row>
    <row r="7181" spans="1:19">
      <c r="A7181" s="33"/>
      <c r="B7181" s="34"/>
      <c r="C7181" s="33"/>
      <c r="D7181" s="33"/>
      <c r="E7181" s="33"/>
      <c r="F7181" s="42"/>
      <c r="G7181" s="42"/>
      <c r="I7181">
        <f t="shared" si="674"/>
        <v>0</v>
      </c>
      <c r="J7181">
        <f t="shared" si="675"/>
        <v>0</v>
      </c>
      <c r="L7181" s="107"/>
      <c r="M7181" s="110"/>
      <c r="N7181" s="109"/>
      <c r="P7181" s="38">
        <f t="shared" si="672"/>
        <v>0</v>
      </c>
      <c r="Q7181" s="105">
        <f t="shared" si="677"/>
        <v>0</v>
      </c>
      <c r="R7181" s="38">
        <f t="shared" si="673"/>
        <v>0</v>
      </c>
      <c r="S7181" s="40" t="str">
        <f t="shared" si="676"/>
        <v/>
      </c>
    </row>
    <row r="7182" spans="1:19">
      <c r="A7182" s="33"/>
      <c r="B7182" s="34"/>
      <c r="C7182" s="33"/>
      <c r="D7182" s="33"/>
      <c r="E7182" s="33"/>
      <c r="F7182" s="42"/>
      <c r="G7182" s="42"/>
      <c r="I7182">
        <f t="shared" si="674"/>
        <v>0</v>
      </c>
      <c r="J7182">
        <f t="shared" si="675"/>
        <v>0</v>
      </c>
      <c r="L7182" s="107"/>
      <c r="M7182" s="110"/>
      <c r="N7182" s="109"/>
      <c r="P7182" s="38">
        <f t="shared" si="672"/>
        <v>0</v>
      </c>
      <c r="Q7182" s="105">
        <f t="shared" si="677"/>
        <v>0</v>
      </c>
      <c r="R7182" s="38">
        <f t="shared" si="673"/>
        <v>0</v>
      </c>
      <c r="S7182" s="40" t="str">
        <f t="shared" si="676"/>
        <v/>
      </c>
    </row>
    <row r="7183" spans="1:19">
      <c r="A7183" s="33"/>
      <c r="B7183" s="34"/>
      <c r="C7183" s="33"/>
      <c r="D7183" s="33"/>
      <c r="E7183" s="33"/>
      <c r="F7183" s="42"/>
      <c r="G7183" s="42"/>
      <c r="I7183">
        <f t="shared" si="674"/>
        <v>0</v>
      </c>
      <c r="J7183">
        <f t="shared" si="675"/>
        <v>0</v>
      </c>
      <c r="L7183" s="107"/>
      <c r="M7183" s="110"/>
      <c r="N7183" s="109"/>
      <c r="P7183" s="38">
        <f t="shared" si="672"/>
        <v>0</v>
      </c>
      <c r="Q7183" s="105">
        <f t="shared" si="677"/>
        <v>0</v>
      </c>
      <c r="R7183" s="38">
        <f t="shared" si="673"/>
        <v>0</v>
      </c>
      <c r="S7183" s="40" t="str">
        <f t="shared" si="676"/>
        <v/>
      </c>
    </row>
    <row r="7184" spans="1:19">
      <c r="A7184" s="33"/>
      <c r="B7184" s="34"/>
      <c r="C7184" s="33"/>
      <c r="D7184" s="33"/>
      <c r="E7184" s="33"/>
      <c r="F7184" s="42"/>
      <c r="G7184" s="42"/>
      <c r="I7184">
        <f t="shared" si="674"/>
        <v>0</v>
      </c>
      <c r="J7184">
        <f t="shared" si="675"/>
        <v>0</v>
      </c>
      <c r="L7184" s="107"/>
      <c r="M7184" s="110"/>
      <c r="N7184" s="109"/>
      <c r="P7184" s="38">
        <f t="shared" si="672"/>
        <v>0</v>
      </c>
      <c r="Q7184" s="105">
        <f t="shared" si="677"/>
        <v>0</v>
      </c>
      <c r="R7184" s="38">
        <f t="shared" si="673"/>
        <v>0</v>
      </c>
      <c r="S7184" s="40" t="str">
        <f t="shared" si="676"/>
        <v/>
      </c>
    </row>
    <row r="7185" spans="1:19">
      <c r="A7185" s="33"/>
      <c r="B7185" s="34"/>
      <c r="C7185" s="33"/>
      <c r="D7185" s="33"/>
      <c r="E7185" s="33"/>
      <c r="F7185" s="42"/>
      <c r="G7185" s="42"/>
      <c r="I7185">
        <f t="shared" si="674"/>
        <v>0</v>
      </c>
      <c r="J7185">
        <f t="shared" si="675"/>
        <v>0</v>
      </c>
      <c r="L7185" s="107"/>
      <c r="M7185" s="110"/>
      <c r="N7185" s="109"/>
      <c r="P7185" s="38">
        <f t="shared" si="672"/>
        <v>0</v>
      </c>
      <c r="Q7185" s="105">
        <f t="shared" si="677"/>
        <v>0</v>
      </c>
      <c r="R7185" s="38">
        <f t="shared" si="673"/>
        <v>0</v>
      </c>
      <c r="S7185" s="40" t="str">
        <f t="shared" si="676"/>
        <v/>
      </c>
    </row>
    <row r="7186" spans="1:19">
      <c r="A7186" s="33"/>
      <c r="B7186" s="34"/>
      <c r="C7186" s="33"/>
      <c r="D7186" s="33"/>
      <c r="E7186" s="33"/>
      <c r="F7186" s="42"/>
      <c r="G7186" s="42"/>
      <c r="I7186">
        <f t="shared" si="674"/>
        <v>0</v>
      </c>
      <c r="J7186">
        <f t="shared" si="675"/>
        <v>0</v>
      </c>
      <c r="L7186" s="107"/>
      <c r="M7186" s="110"/>
      <c r="N7186" s="109"/>
      <c r="P7186" s="38">
        <f t="shared" si="672"/>
        <v>0</v>
      </c>
      <c r="Q7186" s="105">
        <f t="shared" si="677"/>
        <v>0</v>
      </c>
      <c r="R7186" s="38">
        <f t="shared" si="673"/>
        <v>0</v>
      </c>
      <c r="S7186" s="40" t="str">
        <f t="shared" si="676"/>
        <v/>
      </c>
    </row>
    <row r="7187" spans="1:19">
      <c r="A7187" s="33"/>
      <c r="B7187" s="34"/>
      <c r="C7187" s="33"/>
      <c r="D7187" s="33"/>
      <c r="E7187" s="33"/>
      <c r="F7187" s="42"/>
      <c r="G7187" s="42"/>
      <c r="I7187">
        <f t="shared" si="674"/>
        <v>0</v>
      </c>
      <c r="J7187">
        <f t="shared" si="675"/>
        <v>0</v>
      </c>
      <c r="L7187" s="107"/>
      <c r="M7187" s="110"/>
      <c r="N7187" s="109"/>
      <c r="P7187" s="38">
        <f t="shared" si="672"/>
        <v>0</v>
      </c>
      <c r="Q7187" s="105">
        <f t="shared" si="677"/>
        <v>0</v>
      </c>
      <c r="R7187" s="38">
        <f t="shared" si="673"/>
        <v>0</v>
      </c>
      <c r="S7187" s="40" t="str">
        <f t="shared" si="676"/>
        <v/>
      </c>
    </row>
    <row r="7188" spans="1:19">
      <c r="A7188" s="33"/>
      <c r="B7188" s="34"/>
      <c r="C7188" s="33"/>
      <c r="D7188" s="33"/>
      <c r="E7188" s="33"/>
      <c r="F7188" s="42"/>
      <c r="G7188" s="42"/>
      <c r="I7188">
        <f t="shared" si="674"/>
        <v>0</v>
      </c>
      <c r="J7188">
        <f t="shared" si="675"/>
        <v>0</v>
      </c>
      <c r="L7188" s="107"/>
      <c r="M7188" s="110"/>
      <c r="N7188" s="109"/>
      <c r="P7188" s="38">
        <f t="shared" si="672"/>
        <v>0</v>
      </c>
      <c r="Q7188" s="105">
        <f t="shared" si="677"/>
        <v>0</v>
      </c>
      <c r="R7188" s="38">
        <f t="shared" si="673"/>
        <v>0</v>
      </c>
      <c r="S7188" s="40" t="str">
        <f t="shared" si="676"/>
        <v/>
      </c>
    </row>
    <row r="7189" spans="1:19">
      <c r="A7189" s="33"/>
      <c r="B7189" s="34"/>
      <c r="C7189" s="33"/>
      <c r="D7189" s="33"/>
      <c r="E7189" s="33"/>
      <c r="F7189" s="42"/>
      <c r="G7189" s="42"/>
      <c r="I7189">
        <f t="shared" si="674"/>
        <v>0</v>
      </c>
      <c r="J7189">
        <f t="shared" si="675"/>
        <v>0</v>
      </c>
      <c r="L7189" s="107"/>
      <c r="M7189" s="110"/>
      <c r="N7189" s="109"/>
      <c r="P7189" s="38">
        <f t="shared" si="672"/>
        <v>0</v>
      </c>
      <c r="Q7189" s="105">
        <f t="shared" si="677"/>
        <v>0</v>
      </c>
      <c r="R7189" s="38">
        <f t="shared" si="673"/>
        <v>0</v>
      </c>
      <c r="S7189" s="40" t="str">
        <f t="shared" si="676"/>
        <v/>
      </c>
    </row>
    <row r="7190" spans="1:19">
      <c r="A7190" s="33"/>
      <c r="B7190" s="34"/>
      <c r="C7190" s="33"/>
      <c r="D7190" s="33"/>
      <c r="E7190" s="33"/>
      <c r="F7190" s="42"/>
      <c r="G7190" s="42"/>
      <c r="I7190">
        <f t="shared" si="674"/>
        <v>0</v>
      </c>
      <c r="J7190">
        <f t="shared" si="675"/>
        <v>0</v>
      </c>
      <c r="L7190" s="107"/>
      <c r="M7190" s="110"/>
      <c r="N7190" s="109"/>
      <c r="P7190" s="38">
        <f t="shared" si="672"/>
        <v>0</v>
      </c>
      <c r="Q7190" s="105">
        <f t="shared" si="677"/>
        <v>0</v>
      </c>
      <c r="R7190" s="38">
        <f t="shared" si="673"/>
        <v>0</v>
      </c>
      <c r="S7190" s="40" t="str">
        <f t="shared" si="676"/>
        <v/>
      </c>
    </row>
    <row r="7191" spans="1:19">
      <c r="A7191" s="33"/>
      <c r="B7191" s="34"/>
      <c r="C7191" s="33"/>
      <c r="D7191" s="33"/>
      <c r="E7191" s="33"/>
      <c r="F7191" s="42"/>
      <c r="G7191" s="42"/>
      <c r="I7191">
        <f t="shared" si="674"/>
        <v>0</v>
      </c>
      <c r="J7191">
        <f t="shared" si="675"/>
        <v>0</v>
      </c>
      <c r="L7191" s="107"/>
      <c r="M7191" s="110"/>
      <c r="N7191" s="109"/>
      <c r="P7191" s="38">
        <f t="shared" si="672"/>
        <v>0</v>
      </c>
      <c r="Q7191" s="105">
        <f t="shared" si="677"/>
        <v>0</v>
      </c>
      <c r="R7191" s="38">
        <f t="shared" si="673"/>
        <v>0</v>
      </c>
      <c r="S7191" s="40" t="str">
        <f t="shared" si="676"/>
        <v/>
      </c>
    </row>
    <row r="7192" spans="1:19">
      <c r="A7192" s="33"/>
      <c r="B7192" s="34"/>
      <c r="C7192" s="33"/>
      <c r="D7192" s="33"/>
      <c r="E7192" s="33"/>
      <c r="F7192" s="42"/>
      <c r="G7192" s="42"/>
      <c r="I7192">
        <f t="shared" si="674"/>
        <v>0</v>
      </c>
      <c r="J7192">
        <f t="shared" si="675"/>
        <v>0</v>
      </c>
      <c r="L7192" s="107"/>
      <c r="M7192" s="110"/>
      <c r="N7192" s="109"/>
      <c r="P7192" s="38">
        <f t="shared" si="672"/>
        <v>0</v>
      </c>
      <c r="Q7192" s="105">
        <f t="shared" si="677"/>
        <v>0</v>
      </c>
      <c r="R7192" s="38">
        <f t="shared" si="673"/>
        <v>0</v>
      </c>
      <c r="S7192" s="40" t="str">
        <f t="shared" si="676"/>
        <v/>
      </c>
    </row>
    <row r="7193" spans="1:19">
      <c r="A7193" s="33"/>
      <c r="B7193" s="34"/>
      <c r="C7193" s="33"/>
      <c r="D7193" s="33"/>
      <c r="E7193" s="33"/>
      <c r="F7193" s="42"/>
      <c r="G7193" s="42"/>
      <c r="I7193">
        <f t="shared" si="674"/>
        <v>0</v>
      </c>
      <c r="J7193">
        <f t="shared" si="675"/>
        <v>0</v>
      </c>
      <c r="L7193" s="107"/>
      <c r="M7193" s="110"/>
      <c r="N7193" s="109"/>
      <c r="P7193" s="38">
        <f t="shared" si="672"/>
        <v>0</v>
      </c>
      <c r="Q7193" s="105">
        <f t="shared" si="677"/>
        <v>0</v>
      </c>
      <c r="R7193" s="38">
        <f t="shared" si="673"/>
        <v>0</v>
      </c>
      <c r="S7193" s="40" t="str">
        <f t="shared" si="676"/>
        <v/>
      </c>
    </row>
    <row r="7194" spans="1:19">
      <c r="A7194" s="33"/>
      <c r="B7194" s="34"/>
      <c r="C7194" s="33"/>
      <c r="D7194" s="33"/>
      <c r="E7194" s="33"/>
      <c r="F7194" s="42"/>
      <c r="G7194" s="42"/>
      <c r="I7194">
        <f t="shared" si="674"/>
        <v>0</v>
      </c>
      <c r="J7194">
        <f t="shared" si="675"/>
        <v>0</v>
      </c>
      <c r="L7194" s="107"/>
      <c r="M7194" s="110"/>
      <c r="N7194" s="109"/>
      <c r="P7194" s="38">
        <f t="shared" si="672"/>
        <v>0</v>
      </c>
      <c r="Q7194" s="105">
        <f t="shared" si="677"/>
        <v>0</v>
      </c>
      <c r="R7194" s="38">
        <f t="shared" si="673"/>
        <v>0</v>
      </c>
      <c r="S7194" s="40" t="str">
        <f t="shared" si="676"/>
        <v/>
      </c>
    </row>
    <row r="7195" spans="1:19">
      <c r="A7195" s="33"/>
      <c r="B7195" s="34"/>
      <c r="C7195" s="33"/>
      <c r="D7195" s="33"/>
      <c r="E7195" s="33"/>
      <c r="F7195" s="42"/>
      <c r="G7195" s="42"/>
      <c r="I7195">
        <f t="shared" si="674"/>
        <v>0</v>
      </c>
      <c r="J7195">
        <f t="shared" si="675"/>
        <v>0</v>
      </c>
      <c r="L7195" s="107"/>
      <c r="M7195" s="110"/>
      <c r="N7195" s="109"/>
      <c r="P7195" s="38">
        <f t="shared" si="672"/>
        <v>0</v>
      </c>
      <c r="Q7195" s="105">
        <f t="shared" si="677"/>
        <v>0</v>
      </c>
      <c r="R7195" s="38">
        <f t="shared" si="673"/>
        <v>0</v>
      </c>
      <c r="S7195" s="40" t="str">
        <f t="shared" si="676"/>
        <v/>
      </c>
    </row>
    <row r="7196" spans="1:19">
      <c r="A7196" s="33"/>
      <c r="B7196" s="34"/>
      <c r="C7196" s="33"/>
      <c r="D7196" s="33"/>
      <c r="E7196" s="33"/>
      <c r="F7196" s="42"/>
      <c r="G7196" s="42"/>
      <c r="I7196">
        <f t="shared" si="674"/>
        <v>0</v>
      </c>
      <c r="J7196">
        <f t="shared" si="675"/>
        <v>0</v>
      </c>
      <c r="L7196" s="107"/>
      <c r="M7196" s="110"/>
      <c r="N7196" s="109"/>
      <c r="P7196" s="38">
        <f t="shared" si="672"/>
        <v>0</v>
      </c>
      <c r="Q7196" s="105">
        <f t="shared" si="677"/>
        <v>0</v>
      </c>
      <c r="R7196" s="38">
        <f t="shared" si="673"/>
        <v>0</v>
      </c>
      <c r="S7196" s="40" t="str">
        <f t="shared" si="676"/>
        <v/>
      </c>
    </row>
    <row r="7197" spans="1:19">
      <c r="A7197" s="33"/>
      <c r="B7197" s="34"/>
      <c r="C7197" s="33"/>
      <c r="D7197" s="33"/>
      <c r="E7197" s="33"/>
      <c r="F7197" s="42"/>
      <c r="G7197" s="42"/>
      <c r="I7197">
        <f t="shared" si="674"/>
        <v>0</v>
      </c>
      <c r="J7197">
        <f t="shared" si="675"/>
        <v>0</v>
      </c>
      <c r="L7197" s="107"/>
      <c r="M7197" s="110"/>
      <c r="N7197" s="109"/>
      <c r="P7197" s="38">
        <f t="shared" si="672"/>
        <v>0</v>
      </c>
      <c r="Q7197" s="105">
        <f t="shared" si="677"/>
        <v>0</v>
      </c>
      <c r="R7197" s="38">
        <f t="shared" si="673"/>
        <v>0</v>
      </c>
      <c r="S7197" s="40" t="str">
        <f t="shared" si="676"/>
        <v/>
      </c>
    </row>
    <row r="7198" spans="1:19">
      <c r="A7198" s="33"/>
      <c r="B7198" s="34"/>
      <c r="C7198" s="33"/>
      <c r="D7198" s="33"/>
      <c r="E7198" s="33"/>
      <c r="F7198" s="42"/>
      <c r="G7198" s="42"/>
      <c r="I7198">
        <f t="shared" si="674"/>
        <v>0</v>
      </c>
      <c r="J7198">
        <f t="shared" si="675"/>
        <v>0</v>
      </c>
      <c r="L7198" s="107"/>
      <c r="M7198" s="110"/>
      <c r="N7198" s="109"/>
      <c r="P7198" s="38">
        <f t="shared" si="672"/>
        <v>0</v>
      </c>
      <c r="Q7198" s="105">
        <f t="shared" si="677"/>
        <v>0</v>
      </c>
      <c r="R7198" s="38">
        <f t="shared" si="673"/>
        <v>0</v>
      </c>
      <c r="S7198" s="40" t="str">
        <f t="shared" si="676"/>
        <v/>
      </c>
    </row>
    <row r="7199" spans="1:19">
      <c r="A7199" s="33"/>
      <c r="B7199" s="34"/>
      <c r="C7199" s="33"/>
      <c r="D7199" s="33"/>
      <c r="E7199" s="33"/>
      <c r="F7199" s="42"/>
      <c r="G7199" s="42"/>
      <c r="I7199">
        <f t="shared" si="674"/>
        <v>0</v>
      </c>
      <c r="J7199">
        <f t="shared" si="675"/>
        <v>0</v>
      </c>
      <c r="L7199" s="107"/>
      <c r="M7199" s="110"/>
      <c r="N7199" s="109"/>
      <c r="P7199" s="38">
        <f t="shared" si="672"/>
        <v>0</v>
      </c>
      <c r="Q7199" s="105">
        <f t="shared" si="677"/>
        <v>0</v>
      </c>
      <c r="R7199" s="38">
        <f t="shared" si="673"/>
        <v>0</v>
      </c>
      <c r="S7199" s="40" t="str">
        <f t="shared" si="676"/>
        <v/>
      </c>
    </row>
    <row r="7200" spans="1:19">
      <c r="A7200" s="33"/>
      <c r="B7200" s="34"/>
      <c r="C7200" s="33"/>
      <c r="D7200" s="33"/>
      <c r="E7200" s="33"/>
      <c r="F7200" s="42"/>
      <c r="G7200" s="42"/>
      <c r="I7200">
        <f t="shared" si="674"/>
        <v>0</v>
      </c>
      <c r="J7200">
        <f t="shared" si="675"/>
        <v>0</v>
      </c>
      <c r="L7200" s="107"/>
      <c r="M7200" s="110"/>
      <c r="N7200" s="109"/>
      <c r="P7200" s="38">
        <f t="shared" si="672"/>
        <v>0</v>
      </c>
      <c r="Q7200" s="105">
        <f t="shared" si="677"/>
        <v>0</v>
      </c>
      <c r="R7200" s="38">
        <f t="shared" si="673"/>
        <v>0</v>
      </c>
      <c r="S7200" s="40" t="str">
        <f t="shared" si="676"/>
        <v/>
      </c>
    </row>
    <row r="7201" spans="1:19">
      <c r="A7201" s="33"/>
      <c r="B7201" s="34"/>
      <c r="C7201" s="33"/>
      <c r="D7201" s="33"/>
      <c r="E7201" s="33"/>
      <c r="F7201" s="42"/>
      <c r="G7201" s="42"/>
      <c r="I7201">
        <f t="shared" si="674"/>
        <v>0</v>
      </c>
      <c r="J7201">
        <f t="shared" si="675"/>
        <v>0</v>
      </c>
      <c r="L7201" s="107"/>
      <c r="M7201" s="110"/>
      <c r="N7201" s="109"/>
      <c r="P7201" s="38">
        <f t="shared" si="672"/>
        <v>0</v>
      </c>
      <c r="Q7201" s="105">
        <f t="shared" si="677"/>
        <v>0</v>
      </c>
      <c r="R7201" s="38">
        <f t="shared" si="673"/>
        <v>0</v>
      </c>
      <c r="S7201" s="40" t="str">
        <f t="shared" si="676"/>
        <v/>
      </c>
    </row>
    <row r="7202" spans="1:19">
      <c r="A7202" s="33"/>
      <c r="B7202" s="34"/>
      <c r="C7202" s="33"/>
      <c r="D7202" s="33"/>
      <c r="E7202" s="33"/>
      <c r="F7202" s="42"/>
      <c r="G7202" s="42"/>
      <c r="I7202">
        <f t="shared" si="674"/>
        <v>0</v>
      </c>
      <c r="J7202">
        <f t="shared" si="675"/>
        <v>0</v>
      </c>
      <c r="L7202" s="107"/>
      <c r="M7202" s="110"/>
      <c r="N7202" s="109"/>
      <c r="P7202" s="38">
        <f t="shared" si="672"/>
        <v>0</v>
      </c>
      <c r="Q7202" s="105">
        <f t="shared" si="677"/>
        <v>0</v>
      </c>
      <c r="R7202" s="38">
        <f t="shared" si="673"/>
        <v>0</v>
      </c>
      <c r="S7202" s="40" t="str">
        <f t="shared" si="676"/>
        <v/>
      </c>
    </row>
    <row r="7203" spans="1:19">
      <c r="A7203" s="33"/>
      <c r="B7203" s="34"/>
      <c r="C7203" s="33"/>
      <c r="D7203" s="33"/>
      <c r="E7203" s="33"/>
      <c r="F7203" s="42"/>
      <c r="G7203" s="42"/>
      <c r="I7203">
        <f t="shared" si="674"/>
        <v>0</v>
      </c>
      <c r="J7203">
        <f t="shared" si="675"/>
        <v>0</v>
      </c>
      <c r="L7203" s="107"/>
      <c r="M7203" s="110"/>
      <c r="N7203" s="109"/>
      <c r="P7203" s="38">
        <f t="shared" si="672"/>
        <v>0</v>
      </c>
      <c r="Q7203" s="105">
        <f t="shared" si="677"/>
        <v>0</v>
      </c>
      <c r="R7203" s="38">
        <f t="shared" si="673"/>
        <v>0</v>
      </c>
      <c r="S7203" s="40" t="str">
        <f t="shared" si="676"/>
        <v/>
      </c>
    </row>
    <row r="7204" spans="1:19">
      <c r="A7204" s="33"/>
      <c r="B7204" s="34"/>
      <c r="C7204" s="33"/>
      <c r="D7204" s="33"/>
      <c r="E7204" s="33"/>
      <c r="F7204" s="42"/>
      <c r="G7204" s="42"/>
      <c r="I7204">
        <f t="shared" si="674"/>
        <v>0</v>
      </c>
      <c r="J7204">
        <f t="shared" si="675"/>
        <v>0</v>
      </c>
      <c r="L7204" s="107"/>
      <c r="M7204" s="110"/>
      <c r="N7204" s="109"/>
      <c r="P7204" s="38">
        <f t="shared" si="672"/>
        <v>0</v>
      </c>
      <c r="Q7204" s="105">
        <f t="shared" si="677"/>
        <v>0</v>
      </c>
      <c r="R7204" s="38">
        <f t="shared" si="673"/>
        <v>0</v>
      </c>
      <c r="S7204" s="40" t="str">
        <f t="shared" si="676"/>
        <v/>
      </c>
    </row>
    <row r="7205" spans="1:19">
      <c r="A7205" s="33"/>
      <c r="B7205" s="34"/>
      <c r="C7205" s="33"/>
      <c r="D7205" s="33"/>
      <c r="E7205" s="33"/>
      <c r="F7205" s="42"/>
      <c r="G7205" s="42"/>
      <c r="I7205">
        <f t="shared" si="674"/>
        <v>0</v>
      </c>
      <c r="J7205">
        <f t="shared" si="675"/>
        <v>0</v>
      </c>
      <c r="L7205" s="107"/>
      <c r="M7205" s="110"/>
      <c r="N7205" s="109"/>
      <c r="P7205" s="38">
        <f t="shared" si="672"/>
        <v>0</v>
      </c>
      <c r="Q7205" s="105">
        <f t="shared" si="677"/>
        <v>0</v>
      </c>
      <c r="R7205" s="38">
        <f t="shared" si="673"/>
        <v>0</v>
      </c>
      <c r="S7205" s="40" t="str">
        <f t="shared" si="676"/>
        <v/>
      </c>
    </row>
    <row r="7206" spans="1:19">
      <c r="A7206" s="33"/>
      <c r="B7206" s="34"/>
      <c r="C7206" s="33"/>
      <c r="D7206" s="33"/>
      <c r="E7206" s="33"/>
      <c r="F7206" s="42"/>
      <c r="G7206" s="42"/>
      <c r="I7206">
        <f t="shared" si="674"/>
        <v>0</v>
      </c>
      <c r="J7206">
        <f t="shared" si="675"/>
        <v>0</v>
      </c>
      <c r="L7206" s="107"/>
      <c r="M7206" s="110"/>
      <c r="N7206" s="109"/>
      <c r="P7206" s="38">
        <f t="shared" si="672"/>
        <v>0</v>
      </c>
      <c r="Q7206" s="105">
        <f t="shared" si="677"/>
        <v>0</v>
      </c>
      <c r="R7206" s="38">
        <f t="shared" si="673"/>
        <v>0</v>
      </c>
      <c r="S7206" s="40" t="str">
        <f t="shared" si="676"/>
        <v/>
      </c>
    </row>
    <row r="7207" spans="1:19">
      <c r="A7207" s="33"/>
      <c r="B7207" s="34"/>
      <c r="C7207" s="33"/>
      <c r="D7207" s="33"/>
      <c r="E7207" s="33"/>
      <c r="F7207" s="42"/>
      <c r="G7207" s="42"/>
      <c r="I7207">
        <f t="shared" si="674"/>
        <v>0</v>
      </c>
      <c r="J7207">
        <f t="shared" si="675"/>
        <v>0</v>
      </c>
      <c r="L7207" s="107"/>
      <c r="M7207" s="110"/>
      <c r="N7207" s="109"/>
      <c r="P7207" s="38">
        <f t="shared" si="672"/>
        <v>0</v>
      </c>
      <c r="Q7207" s="105">
        <f t="shared" si="677"/>
        <v>0</v>
      </c>
      <c r="R7207" s="38">
        <f t="shared" si="673"/>
        <v>0</v>
      </c>
      <c r="S7207" s="40" t="str">
        <f t="shared" si="676"/>
        <v/>
      </c>
    </row>
    <row r="7208" spans="1:19">
      <c r="A7208" s="33"/>
      <c r="B7208" s="34"/>
      <c r="C7208" s="33"/>
      <c r="D7208" s="33"/>
      <c r="E7208" s="33"/>
      <c r="F7208" s="42"/>
      <c r="G7208" s="42"/>
      <c r="I7208">
        <f t="shared" si="674"/>
        <v>0</v>
      </c>
      <c r="J7208">
        <f t="shared" si="675"/>
        <v>0</v>
      </c>
      <c r="L7208" s="107"/>
      <c r="M7208" s="110"/>
      <c r="N7208" s="109"/>
      <c r="P7208" s="38">
        <f t="shared" si="672"/>
        <v>0</v>
      </c>
      <c r="Q7208" s="105">
        <f t="shared" si="677"/>
        <v>0</v>
      </c>
      <c r="R7208" s="38">
        <f t="shared" si="673"/>
        <v>0</v>
      </c>
      <c r="S7208" s="40" t="str">
        <f t="shared" si="676"/>
        <v/>
      </c>
    </row>
    <row r="7209" spans="1:19">
      <c r="A7209" s="33"/>
      <c r="B7209" s="34"/>
      <c r="C7209" s="33"/>
      <c r="D7209" s="33"/>
      <c r="E7209" s="33"/>
      <c r="F7209" s="42"/>
      <c r="G7209" s="42"/>
      <c r="I7209">
        <f t="shared" si="674"/>
        <v>0</v>
      </c>
      <c r="J7209">
        <f t="shared" si="675"/>
        <v>0</v>
      </c>
      <c r="L7209" s="107"/>
      <c r="M7209" s="110"/>
      <c r="N7209" s="109"/>
      <c r="P7209" s="38">
        <f t="shared" si="672"/>
        <v>0</v>
      </c>
      <c r="Q7209" s="105">
        <f t="shared" si="677"/>
        <v>0</v>
      </c>
      <c r="R7209" s="38">
        <f t="shared" si="673"/>
        <v>0</v>
      </c>
      <c r="S7209" s="40" t="str">
        <f t="shared" si="676"/>
        <v/>
      </c>
    </row>
    <row r="7210" spans="1:19">
      <c r="A7210" s="33"/>
      <c r="B7210" s="34"/>
      <c r="C7210" s="33"/>
      <c r="D7210" s="33"/>
      <c r="E7210" s="33"/>
      <c r="F7210" s="42"/>
      <c r="G7210" s="42"/>
      <c r="I7210">
        <f t="shared" si="674"/>
        <v>0</v>
      </c>
      <c r="J7210">
        <f t="shared" si="675"/>
        <v>0</v>
      </c>
      <c r="L7210" s="107"/>
      <c r="M7210" s="110"/>
      <c r="N7210" s="109"/>
      <c r="P7210" s="38">
        <f t="shared" si="672"/>
        <v>0</v>
      </c>
      <c r="Q7210" s="105">
        <f t="shared" si="677"/>
        <v>0</v>
      </c>
      <c r="R7210" s="38">
        <f t="shared" si="673"/>
        <v>0</v>
      </c>
      <c r="S7210" s="40" t="str">
        <f t="shared" si="676"/>
        <v/>
      </c>
    </row>
    <row r="7211" spans="1:19">
      <c r="A7211" s="33"/>
      <c r="B7211" s="34"/>
      <c r="C7211" s="33"/>
      <c r="D7211" s="33"/>
      <c r="E7211" s="33"/>
      <c r="F7211" s="42"/>
      <c r="G7211" s="42"/>
      <c r="I7211">
        <f t="shared" si="674"/>
        <v>0</v>
      </c>
      <c r="J7211">
        <f t="shared" si="675"/>
        <v>0</v>
      </c>
      <c r="L7211" s="107"/>
      <c r="M7211" s="110"/>
      <c r="N7211" s="109"/>
      <c r="P7211" s="38">
        <f t="shared" si="672"/>
        <v>0</v>
      </c>
      <c r="Q7211" s="105">
        <f t="shared" si="677"/>
        <v>0</v>
      </c>
      <c r="R7211" s="38">
        <f t="shared" si="673"/>
        <v>0</v>
      </c>
      <c r="S7211" s="40" t="str">
        <f t="shared" si="676"/>
        <v/>
      </c>
    </row>
    <row r="7212" spans="1:19">
      <c r="A7212" s="33"/>
      <c r="B7212" s="34"/>
      <c r="C7212" s="33"/>
      <c r="D7212" s="33"/>
      <c r="E7212" s="33"/>
      <c r="F7212" s="42"/>
      <c r="G7212" s="42"/>
      <c r="I7212">
        <f t="shared" si="674"/>
        <v>0</v>
      </c>
      <c r="J7212">
        <f t="shared" si="675"/>
        <v>0</v>
      </c>
      <c r="L7212" s="107"/>
      <c r="M7212" s="110"/>
      <c r="N7212" s="109"/>
      <c r="P7212" s="38">
        <f t="shared" si="672"/>
        <v>0</v>
      </c>
      <c r="Q7212" s="105">
        <f t="shared" si="677"/>
        <v>0</v>
      </c>
      <c r="R7212" s="38">
        <f t="shared" si="673"/>
        <v>0</v>
      </c>
      <c r="S7212" s="40" t="str">
        <f t="shared" si="676"/>
        <v/>
      </c>
    </row>
    <row r="7213" spans="1:19">
      <c r="A7213" s="33"/>
      <c r="B7213" s="34"/>
      <c r="C7213" s="33"/>
      <c r="D7213" s="33"/>
      <c r="E7213" s="33"/>
      <c r="F7213" s="42"/>
      <c r="G7213" s="42"/>
      <c r="I7213">
        <f t="shared" si="674"/>
        <v>0</v>
      </c>
      <c r="J7213">
        <f t="shared" si="675"/>
        <v>0</v>
      </c>
      <c r="L7213" s="107"/>
      <c r="M7213" s="110"/>
      <c r="N7213" s="109"/>
      <c r="P7213" s="38">
        <f t="shared" si="672"/>
        <v>0</v>
      </c>
      <c r="Q7213" s="105">
        <f t="shared" si="677"/>
        <v>0</v>
      </c>
      <c r="R7213" s="38">
        <f t="shared" si="673"/>
        <v>0</v>
      </c>
      <c r="S7213" s="40" t="str">
        <f t="shared" si="676"/>
        <v/>
      </c>
    </row>
    <row r="7214" spans="1:19">
      <c r="A7214" s="33"/>
      <c r="B7214" s="34"/>
      <c r="C7214" s="33"/>
      <c r="D7214" s="33"/>
      <c r="E7214" s="33"/>
      <c r="F7214" s="42"/>
      <c r="G7214" s="42"/>
      <c r="I7214">
        <f t="shared" si="674"/>
        <v>0</v>
      </c>
      <c r="J7214">
        <f t="shared" si="675"/>
        <v>0</v>
      </c>
      <c r="L7214" s="107"/>
      <c r="M7214" s="110"/>
      <c r="N7214" s="109"/>
      <c r="P7214" s="38">
        <f t="shared" si="672"/>
        <v>0</v>
      </c>
      <c r="Q7214" s="105">
        <f t="shared" si="677"/>
        <v>0</v>
      </c>
      <c r="R7214" s="38">
        <f t="shared" si="673"/>
        <v>0</v>
      </c>
      <c r="S7214" s="40" t="str">
        <f t="shared" si="676"/>
        <v/>
      </c>
    </row>
    <row r="7215" spans="1:19">
      <c r="A7215" s="33"/>
      <c r="B7215" s="34"/>
      <c r="C7215" s="33"/>
      <c r="D7215" s="33"/>
      <c r="E7215" s="33"/>
      <c r="F7215" s="42"/>
      <c r="G7215" s="42"/>
      <c r="I7215">
        <f t="shared" si="674"/>
        <v>0</v>
      </c>
      <c r="J7215">
        <f t="shared" si="675"/>
        <v>0</v>
      </c>
      <c r="L7215" s="107"/>
      <c r="M7215" s="110"/>
      <c r="N7215" s="109"/>
      <c r="P7215" s="38">
        <f t="shared" si="672"/>
        <v>0</v>
      </c>
      <c r="Q7215" s="105">
        <f t="shared" si="677"/>
        <v>0</v>
      </c>
      <c r="R7215" s="38">
        <f t="shared" si="673"/>
        <v>0</v>
      </c>
      <c r="S7215" s="40" t="str">
        <f t="shared" si="676"/>
        <v/>
      </c>
    </row>
    <row r="7216" spans="1:19">
      <c r="A7216" s="33"/>
      <c r="B7216" s="34"/>
      <c r="C7216" s="33"/>
      <c r="D7216" s="33"/>
      <c r="E7216" s="33"/>
      <c r="F7216" s="42"/>
      <c r="G7216" s="42"/>
      <c r="I7216">
        <f t="shared" si="674"/>
        <v>0</v>
      </c>
      <c r="J7216">
        <f t="shared" si="675"/>
        <v>0</v>
      </c>
      <c r="L7216" s="107"/>
      <c r="M7216" s="110"/>
      <c r="N7216" s="109"/>
      <c r="P7216" s="38">
        <f t="shared" si="672"/>
        <v>0</v>
      </c>
      <c r="Q7216" s="105">
        <f t="shared" si="677"/>
        <v>0</v>
      </c>
      <c r="R7216" s="38">
        <f t="shared" si="673"/>
        <v>0</v>
      </c>
      <c r="S7216" s="40" t="str">
        <f t="shared" si="676"/>
        <v/>
      </c>
    </row>
    <row r="7217" spans="1:19">
      <c r="A7217" s="33"/>
      <c r="B7217" s="34"/>
      <c r="C7217" s="33"/>
      <c r="D7217" s="33"/>
      <c r="E7217" s="33"/>
      <c r="F7217" s="42"/>
      <c r="G7217" s="42"/>
      <c r="I7217">
        <f t="shared" si="674"/>
        <v>0</v>
      </c>
      <c r="J7217">
        <f t="shared" si="675"/>
        <v>0</v>
      </c>
      <c r="L7217" s="107"/>
      <c r="M7217" s="110"/>
      <c r="N7217" s="109"/>
      <c r="P7217" s="38">
        <f t="shared" si="672"/>
        <v>0</v>
      </c>
      <c r="Q7217" s="105">
        <f t="shared" si="677"/>
        <v>0</v>
      </c>
      <c r="R7217" s="38">
        <f t="shared" si="673"/>
        <v>0</v>
      </c>
      <c r="S7217" s="40" t="str">
        <f t="shared" si="676"/>
        <v/>
      </c>
    </row>
    <row r="7218" spans="1:19">
      <c r="A7218" s="33"/>
      <c r="B7218" s="34"/>
      <c r="C7218" s="33"/>
      <c r="D7218" s="33"/>
      <c r="E7218" s="33"/>
      <c r="F7218" s="42"/>
      <c r="G7218" s="42"/>
      <c r="I7218">
        <f t="shared" si="674"/>
        <v>0</v>
      </c>
      <c r="J7218">
        <f t="shared" si="675"/>
        <v>0</v>
      </c>
      <c r="L7218" s="107"/>
      <c r="M7218" s="110"/>
      <c r="N7218" s="109"/>
      <c r="P7218" s="38">
        <f t="shared" si="672"/>
        <v>0</v>
      </c>
      <c r="Q7218" s="105">
        <f t="shared" si="677"/>
        <v>0</v>
      </c>
      <c r="R7218" s="38">
        <f t="shared" si="673"/>
        <v>0</v>
      </c>
      <c r="S7218" s="40" t="str">
        <f t="shared" si="676"/>
        <v/>
      </c>
    </row>
    <row r="7219" spans="1:19">
      <c r="A7219" s="33"/>
      <c r="B7219" s="34"/>
      <c r="C7219" s="33"/>
      <c r="D7219" s="33"/>
      <c r="E7219" s="33"/>
      <c r="F7219" s="42"/>
      <c r="G7219" s="42"/>
      <c r="I7219">
        <f t="shared" si="674"/>
        <v>0</v>
      </c>
      <c r="J7219">
        <f t="shared" si="675"/>
        <v>0</v>
      </c>
      <c r="L7219" s="107"/>
      <c r="M7219" s="110"/>
      <c r="N7219" s="109"/>
      <c r="P7219" s="38">
        <f t="shared" si="672"/>
        <v>0</v>
      </c>
      <c r="Q7219" s="105">
        <f t="shared" si="677"/>
        <v>0</v>
      </c>
      <c r="R7219" s="38">
        <f t="shared" si="673"/>
        <v>0</v>
      </c>
      <c r="S7219" s="40" t="str">
        <f t="shared" si="676"/>
        <v/>
      </c>
    </row>
    <row r="7220" spans="1:19">
      <c r="A7220" s="33"/>
      <c r="B7220" s="34"/>
      <c r="C7220" s="33"/>
      <c r="D7220" s="33"/>
      <c r="E7220" s="33"/>
      <c r="F7220" s="42"/>
      <c r="G7220" s="42"/>
      <c r="I7220">
        <f t="shared" si="674"/>
        <v>0</v>
      </c>
      <c r="J7220">
        <f t="shared" si="675"/>
        <v>0</v>
      </c>
      <c r="L7220" s="107"/>
      <c r="M7220" s="110"/>
      <c r="N7220" s="109"/>
      <c r="P7220" s="38">
        <f t="shared" si="672"/>
        <v>0</v>
      </c>
      <c r="Q7220" s="105">
        <f t="shared" si="677"/>
        <v>0</v>
      </c>
      <c r="R7220" s="38">
        <f t="shared" si="673"/>
        <v>0</v>
      </c>
      <c r="S7220" s="40" t="str">
        <f t="shared" si="676"/>
        <v/>
      </c>
    </row>
    <row r="7221" spans="1:19">
      <c r="A7221" s="33"/>
      <c r="B7221" s="34"/>
      <c r="C7221" s="33"/>
      <c r="D7221" s="33"/>
      <c r="E7221" s="33"/>
      <c r="F7221" s="42"/>
      <c r="G7221" s="42"/>
      <c r="I7221">
        <f t="shared" si="674"/>
        <v>0</v>
      </c>
      <c r="J7221">
        <f t="shared" si="675"/>
        <v>0</v>
      </c>
      <c r="L7221" s="107"/>
      <c r="M7221" s="110"/>
      <c r="N7221" s="109"/>
      <c r="P7221" s="38">
        <f t="shared" si="672"/>
        <v>0</v>
      </c>
      <c r="Q7221" s="105">
        <f t="shared" si="677"/>
        <v>0</v>
      </c>
      <c r="R7221" s="38">
        <f t="shared" si="673"/>
        <v>0</v>
      </c>
      <c r="S7221" s="40" t="str">
        <f t="shared" si="676"/>
        <v/>
      </c>
    </row>
    <row r="7222" spans="1:19">
      <c r="A7222" s="33"/>
      <c r="B7222" s="34"/>
      <c r="C7222" s="33"/>
      <c r="D7222" s="33"/>
      <c r="E7222" s="33"/>
      <c r="F7222" s="42"/>
      <c r="G7222" s="42"/>
      <c r="I7222">
        <f t="shared" si="674"/>
        <v>0</v>
      </c>
      <c r="J7222">
        <f t="shared" si="675"/>
        <v>0</v>
      </c>
      <c r="L7222" s="107"/>
      <c r="M7222" s="110"/>
      <c r="N7222" s="109"/>
      <c r="P7222" s="38">
        <f t="shared" si="672"/>
        <v>0</v>
      </c>
      <c r="Q7222" s="105">
        <f t="shared" si="677"/>
        <v>0</v>
      </c>
      <c r="R7222" s="38">
        <f t="shared" si="673"/>
        <v>0</v>
      </c>
      <c r="S7222" s="40" t="str">
        <f t="shared" si="676"/>
        <v/>
      </c>
    </row>
    <row r="7223" spans="1:19">
      <c r="A7223" s="33"/>
      <c r="B7223" s="34"/>
      <c r="C7223" s="33"/>
      <c r="D7223" s="33"/>
      <c r="E7223" s="33"/>
      <c r="F7223" s="42"/>
      <c r="G7223" s="42"/>
      <c r="I7223">
        <f t="shared" si="674"/>
        <v>0</v>
      </c>
      <c r="J7223">
        <f t="shared" si="675"/>
        <v>0</v>
      </c>
      <c r="L7223" s="107"/>
      <c r="M7223" s="110"/>
      <c r="N7223" s="109"/>
      <c r="P7223" s="38">
        <f t="shared" ref="P7223:P7286" si="678">I7223*L7223/1000</f>
        <v>0</v>
      </c>
      <c r="Q7223" s="105">
        <f t="shared" si="677"/>
        <v>0</v>
      </c>
      <c r="R7223" s="38">
        <f t="shared" ref="R7223:R7286" si="679">J7223*N7223/1000</f>
        <v>0</v>
      </c>
      <c r="S7223" s="40" t="str">
        <f t="shared" si="676"/>
        <v/>
      </c>
    </row>
    <row r="7224" spans="1:19">
      <c r="A7224" s="33"/>
      <c r="B7224" s="34"/>
      <c r="C7224" s="33"/>
      <c r="D7224" s="33"/>
      <c r="E7224" s="33"/>
      <c r="F7224" s="42"/>
      <c r="G7224" s="42"/>
      <c r="I7224">
        <f t="shared" ref="I7224:I7287" si="680">IF(OR(E7224="R",E7224="E"),D7224,IF(D7224&gt;=E7224,D7224-E7224,0))</f>
        <v>0</v>
      </c>
      <c r="J7224">
        <f t="shared" ref="J7224:J7287" si="681">IF(OR(E7224="R",E7224="E"),0,IF(E7224&gt;D7224,E7224-D7224,0))</f>
        <v>0</v>
      </c>
      <c r="L7224" s="107"/>
      <c r="M7224" s="110"/>
      <c r="N7224" s="109"/>
      <c r="P7224" s="38">
        <f t="shared" si="678"/>
        <v>0</v>
      </c>
      <c r="Q7224" s="105">
        <f t="shared" si="677"/>
        <v>0</v>
      </c>
      <c r="R7224" s="38">
        <f t="shared" si="679"/>
        <v>0</v>
      </c>
      <c r="S7224" s="40" t="str">
        <f t="shared" si="676"/>
        <v/>
      </c>
    </row>
    <row r="7225" spans="1:19">
      <c r="A7225" s="33"/>
      <c r="B7225" s="34"/>
      <c r="C7225" s="33"/>
      <c r="D7225" s="33"/>
      <c r="E7225" s="33"/>
      <c r="F7225" s="42"/>
      <c r="G7225" s="42"/>
      <c r="I7225">
        <f t="shared" si="680"/>
        <v>0</v>
      </c>
      <c r="J7225">
        <f t="shared" si="681"/>
        <v>0</v>
      </c>
      <c r="L7225" s="107"/>
      <c r="M7225" s="110"/>
      <c r="N7225" s="109"/>
      <c r="P7225" s="38">
        <f t="shared" si="678"/>
        <v>0</v>
      </c>
      <c r="Q7225" s="105">
        <f t="shared" si="677"/>
        <v>0</v>
      </c>
      <c r="R7225" s="38">
        <f t="shared" si="679"/>
        <v>0</v>
      </c>
      <c r="S7225" s="40" t="str">
        <f t="shared" si="676"/>
        <v/>
      </c>
    </row>
    <row r="7226" spans="1:19">
      <c r="A7226" s="33"/>
      <c r="B7226" s="34"/>
      <c r="C7226" s="33"/>
      <c r="D7226" s="33"/>
      <c r="E7226" s="33"/>
      <c r="F7226" s="42"/>
      <c r="G7226" s="42"/>
      <c r="I7226">
        <f t="shared" si="680"/>
        <v>0</v>
      </c>
      <c r="J7226">
        <f t="shared" si="681"/>
        <v>0</v>
      </c>
      <c r="L7226" s="107"/>
      <c r="M7226" s="110"/>
      <c r="N7226" s="109"/>
      <c r="P7226" s="38">
        <f t="shared" si="678"/>
        <v>0</v>
      </c>
      <c r="Q7226" s="105">
        <f t="shared" si="677"/>
        <v>0</v>
      </c>
      <c r="R7226" s="38">
        <f t="shared" si="679"/>
        <v>0</v>
      </c>
      <c r="S7226" s="40" t="str">
        <f t="shared" si="676"/>
        <v/>
      </c>
    </row>
    <row r="7227" spans="1:19">
      <c r="A7227" s="33"/>
      <c r="B7227" s="34"/>
      <c r="C7227" s="33"/>
      <c r="D7227" s="33"/>
      <c r="E7227" s="33"/>
      <c r="F7227" s="42"/>
      <c r="G7227" s="42"/>
      <c r="I7227">
        <f t="shared" si="680"/>
        <v>0</v>
      </c>
      <c r="J7227">
        <f t="shared" si="681"/>
        <v>0</v>
      </c>
      <c r="L7227" s="107"/>
      <c r="M7227" s="110"/>
      <c r="N7227" s="109"/>
      <c r="P7227" s="38">
        <f t="shared" si="678"/>
        <v>0</v>
      </c>
      <c r="Q7227" s="105">
        <f t="shared" si="677"/>
        <v>0</v>
      </c>
      <c r="R7227" s="38">
        <f t="shared" si="679"/>
        <v>0</v>
      </c>
      <c r="S7227" s="40" t="str">
        <f t="shared" si="676"/>
        <v/>
      </c>
    </row>
    <row r="7228" spans="1:19">
      <c r="A7228" s="33"/>
      <c r="B7228" s="34"/>
      <c r="C7228" s="33"/>
      <c r="D7228" s="33"/>
      <c r="E7228" s="33"/>
      <c r="F7228" s="42"/>
      <c r="G7228" s="42"/>
      <c r="I7228">
        <f t="shared" si="680"/>
        <v>0</v>
      </c>
      <c r="J7228">
        <f t="shared" si="681"/>
        <v>0</v>
      </c>
      <c r="L7228" s="107"/>
      <c r="M7228" s="110"/>
      <c r="N7228" s="109"/>
      <c r="P7228" s="38">
        <f t="shared" si="678"/>
        <v>0</v>
      </c>
      <c r="Q7228" s="105">
        <f t="shared" si="677"/>
        <v>0</v>
      </c>
      <c r="R7228" s="38">
        <f t="shared" si="679"/>
        <v>0</v>
      </c>
      <c r="S7228" s="40" t="str">
        <f t="shared" si="676"/>
        <v/>
      </c>
    </row>
    <row r="7229" spans="1:19">
      <c r="A7229" s="33"/>
      <c r="B7229" s="34"/>
      <c r="C7229" s="33"/>
      <c r="D7229" s="33"/>
      <c r="E7229" s="33"/>
      <c r="F7229" s="42"/>
      <c r="G7229" s="42"/>
      <c r="I7229">
        <f t="shared" si="680"/>
        <v>0</v>
      </c>
      <c r="J7229">
        <f t="shared" si="681"/>
        <v>0</v>
      </c>
      <c r="L7229" s="107"/>
      <c r="M7229" s="110"/>
      <c r="N7229" s="109"/>
      <c r="P7229" s="38">
        <f t="shared" si="678"/>
        <v>0</v>
      </c>
      <c r="Q7229" s="105">
        <f t="shared" si="677"/>
        <v>0</v>
      </c>
      <c r="R7229" s="38">
        <f t="shared" si="679"/>
        <v>0</v>
      </c>
      <c r="S7229" s="40" t="str">
        <f t="shared" si="676"/>
        <v/>
      </c>
    </row>
    <row r="7230" spans="1:19">
      <c r="A7230" s="33"/>
      <c r="B7230" s="34"/>
      <c r="C7230" s="33"/>
      <c r="D7230" s="33"/>
      <c r="E7230" s="33"/>
      <c r="F7230" s="42"/>
      <c r="G7230" s="42"/>
      <c r="I7230">
        <f t="shared" si="680"/>
        <v>0</v>
      </c>
      <c r="J7230">
        <f t="shared" si="681"/>
        <v>0</v>
      </c>
      <c r="L7230" s="107"/>
      <c r="M7230" s="110"/>
      <c r="N7230" s="109"/>
      <c r="P7230" s="38">
        <f t="shared" si="678"/>
        <v>0</v>
      </c>
      <c r="Q7230" s="105">
        <f t="shared" si="677"/>
        <v>0</v>
      </c>
      <c r="R7230" s="38">
        <f t="shared" si="679"/>
        <v>0</v>
      </c>
      <c r="S7230" s="40" t="str">
        <f t="shared" si="676"/>
        <v/>
      </c>
    </row>
    <row r="7231" spans="1:19">
      <c r="A7231" s="33"/>
      <c r="B7231" s="34"/>
      <c r="C7231" s="33"/>
      <c r="D7231" s="33"/>
      <c r="E7231" s="33"/>
      <c r="F7231" s="42"/>
      <c r="G7231" s="42"/>
      <c r="I7231">
        <f t="shared" si="680"/>
        <v>0</v>
      </c>
      <c r="J7231">
        <f t="shared" si="681"/>
        <v>0</v>
      </c>
      <c r="L7231" s="107"/>
      <c r="M7231" s="110"/>
      <c r="N7231" s="109"/>
      <c r="P7231" s="38">
        <f t="shared" si="678"/>
        <v>0</v>
      </c>
      <c r="Q7231" s="105">
        <f t="shared" si="677"/>
        <v>0</v>
      </c>
      <c r="R7231" s="38">
        <f t="shared" si="679"/>
        <v>0</v>
      </c>
      <c r="S7231" s="40" t="str">
        <f t="shared" si="676"/>
        <v/>
      </c>
    </row>
    <row r="7232" spans="1:19">
      <c r="A7232" s="33"/>
      <c r="B7232" s="34"/>
      <c r="C7232" s="33"/>
      <c r="D7232" s="33"/>
      <c r="E7232" s="33"/>
      <c r="F7232" s="42"/>
      <c r="G7232" s="42"/>
      <c r="I7232">
        <f t="shared" si="680"/>
        <v>0</v>
      </c>
      <c r="J7232">
        <f t="shared" si="681"/>
        <v>0</v>
      </c>
      <c r="L7232" s="107"/>
      <c r="M7232" s="110"/>
      <c r="N7232" s="109"/>
      <c r="P7232" s="38">
        <f t="shared" si="678"/>
        <v>0</v>
      </c>
      <c r="Q7232" s="105">
        <f t="shared" si="677"/>
        <v>0</v>
      </c>
      <c r="R7232" s="38">
        <f t="shared" si="679"/>
        <v>0</v>
      </c>
      <c r="S7232" s="40" t="str">
        <f t="shared" si="676"/>
        <v/>
      </c>
    </row>
    <row r="7233" spans="1:19">
      <c r="A7233" s="33"/>
      <c r="B7233" s="34"/>
      <c r="C7233" s="33"/>
      <c r="D7233" s="33"/>
      <c r="E7233" s="33"/>
      <c r="F7233" s="42"/>
      <c r="G7233" s="42"/>
      <c r="I7233">
        <f t="shared" si="680"/>
        <v>0</v>
      </c>
      <c r="J7233">
        <f t="shared" si="681"/>
        <v>0</v>
      </c>
      <c r="L7233" s="107"/>
      <c r="M7233" s="110"/>
      <c r="N7233" s="109"/>
      <c r="P7233" s="38">
        <f t="shared" si="678"/>
        <v>0</v>
      </c>
      <c r="Q7233" s="105">
        <f t="shared" si="677"/>
        <v>0</v>
      </c>
      <c r="R7233" s="38">
        <f t="shared" si="679"/>
        <v>0</v>
      </c>
      <c r="S7233" s="40" t="str">
        <f t="shared" si="676"/>
        <v/>
      </c>
    </row>
    <row r="7234" spans="1:19">
      <c r="A7234" s="33"/>
      <c r="B7234" s="34"/>
      <c r="C7234" s="33"/>
      <c r="D7234" s="33"/>
      <c r="E7234" s="33"/>
      <c r="F7234" s="42"/>
      <c r="G7234" s="42"/>
      <c r="I7234">
        <f t="shared" si="680"/>
        <v>0</v>
      </c>
      <c r="J7234">
        <f t="shared" si="681"/>
        <v>0</v>
      </c>
      <c r="L7234" s="107"/>
      <c r="M7234" s="110"/>
      <c r="N7234" s="109"/>
      <c r="P7234" s="38">
        <f t="shared" si="678"/>
        <v>0</v>
      </c>
      <c r="Q7234" s="105">
        <f t="shared" si="677"/>
        <v>0</v>
      </c>
      <c r="R7234" s="38">
        <f t="shared" si="679"/>
        <v>0</v>
      </c>
      <c r="S7234" s="40" t="str">
        <f t="shared" si="676"/>
        <v/>
      </c>
    </row>
    <row r="7235" spans="1:19">
      <c r="A7235" s="33"/>
      <c r="B7235" s="34"/>
      <c r="C7235" s="33"/>
      <c r="D7235" s="33"/>
      <c r="E7235" s="33"/>
      <c r="F7235" s="42"/>
      <c r="G7235" s="42"/>
      <c r="I7235">
        <f t="shared" si="680"/>
        <v>0</v>
      </c>
      <c r="J7235">
        <f t="shared" si="681"/>
        <v>0</v>
      </c>
      <c r="L7235" s="107"/>
      <c r="M7235" s="110"/>
      <c r="N7235" s="109"/>
      <c r="P7235" s="38">
        <f t="shared" si="678"/>
        <v>0</v>
      </c>
      <c r="Q7235" s="105">
        <f t="shared" si="677"/>
        <v>0</v>
      </c>
      <c r="R7235" s="38">
        <f t="shared" si="679"/>
        <v>0</v>
      </c>
      <c r="S7235" s="40" t="str">
        <f t="shared" si="676"/>
        <v/>
      </c>
    </row>
    <row r="7236" spans="1:19">
      <c r="A7236" s="33"/>
      <c r="B7236" s="34"/>
      <c r="C7236" s="33"/>
      <c r="D7236" s="33"/>
      <c r="E7236" s="33"/>
      <c r="F7236" s="42"/>
      <c r="G7236" s="42"/>
      <c r="I7236">
        <f t="shared" si="680"/>
        <v>0</v>
      </c>
      <c r="J7236">
        <f t="shared" si="681"/>
        <v>0</v>
      </c>
      <c r="L7236" s="107"/>
      <c r="M7236" s="110"/>
      <c r="N7236" s="109"/>
      <c r="P7236" s="38">
        <f t="shared" si="678"/>
        <v>0</v>
      </c>
      <c r="Q7236" s="105">
        <f t="shared" si="677"/>
        <v>0</v>
      </c>
      <c r="R7236" s="38">
        <f t="shared" si="679"/>
        <v>0</v>
      </c>
      <c r="S7236" s="40" t="str">
        <f t="shared" si="676"/>
        <v/>
      </c>
    </row>
    <row r="7237" spans="1:19">
      <c r="A7237" s="33"/>
      <c r="B7237" s="34"/>
      <c r="C7237" s="33"/>
      <c r="D7237" s="33"/>
      <c r="E7237" s="33"/>
      <c r="F7237" s="42"/>
      <c r="G7237" s="42"/>
      <c r="I7237">
        <f t="shared" si="680"/>
        <v>0</v>
      </c>
      <c r="J7237">
        <f t="shared" si="681"/>
        <v>0</v>
      </c>
      <c r="L7237" s="107"/>
      <c r="M7237" s="110"/>
      <c r="N7237" s="109"/>
      <c r="P7237" s="38">
        <f t="shared" si="678"/>
        <v>0</v>
      </c>
      <c r="Q7237" s="105">
        <f t="shared" si="677"/>
        <v>0</v>
      </c>
      <c r="R7237" s="38">
        <f t="shared" si="679"/>
        <v>0</v>
      </c>
      <c r="S7237" s="40" t="str">
        <f t="shared" si="676"/>
        <v/>
      </c>
    </row>
    <row r="7238" spans="1:19">
      <c r="A7238" s="33"/>
      <c r="B7238" s="34"/>
      <c r="C7238" s="33"/>
      <c r="D7238" s="33"/>
      <c r="E7238" s="33"/>
      <c r="F7238" s="42"/>
      <c r="G7238" s="42"/>
      <c r="I7238">
        <f t="shared" si="680"/>
        <v>0</v>
      </c>
      <c r="J7238">
        <f t="shared" si="681"/>
        <v>0</v>
      </c>
      <c r="L7238" s="107"/>
      <c r="M7238" s="110"/>
      <c r="N7238" s="109"/>
      <c r="P7238" s="38">
        <f t="shared" si="678"/>
        <v>0</v>
      </c>
      <c r="Q7238" s="105">
        <f t="shared" si="677"/>
        <v>0</v>
      </c>
      <c r="R7238" s="38">
        <f t="shared" si="679"/>
        <v>0</v>
      </c>
      <c r="S7238" s="40" t="str">
        <f t="shared" si="676"/>
        <v/>
      </c>
    </row>
    <row r="7239" spans="1:19">
      <c r="A7239" s="33"/>
      <c r="B7239" s="34"/>
      <c r="C7239" s="33"/>
      <c r="D7239" s="33"/>
      <c r="E7239" s="33"/>
      <c r="F7239" s="42"/>
      <c r="G7239" s="42"/>
      <c r="I7239">
        <f t="shared" si="680"/>
        <v>0</v>
      </c>
      <c r="J7239">
        <f t="shared" si="681"/>
        <v>0</v>
      </c>
      <c r="L7239" s="107"/>
      <c r="M7239" s="110"/>
      <c r="N7239" s="109"/>
      <c r="P7239" s="38">
        <f t="shared" si="678"/>
        <v>0</v>
      </c>
      <c r="Q7239" s="105">
        <f t="shared" si="677"/>
        <v>0</v>
      </c>
      <c r="R7239" s="38">
        <f t="shared" si="679"/>
        <v>0</v>
      </c>
      <c r="S7239" s="40" t="str">
        <f t="shared" ref="S7239:S7302" si="682">IF(C7239=1,SUM(R7239:R7262)-SUM(P7239:P7262),"")</f>
        <v/>
      </c>
    </row>
    <row r="7240" spans="1:19">
      <c r="A7240" s="33"/>
      <c r="B7240" s="34"/>
      <c r="C7240" s="33"/>
      <c r="D7240" s="33"/>
      <c r="E7240" s="33"/>
      <c r="F7240" s="42"/>
      <c r="G7240" s="42"/>
      <c r="I7240">
        <f t="shared" si="680"/>
        <v>0</v>
      </c>
      <c r="J7240">
        <f t="shared" si="681"/>
        <v>0</v>
      </c>
      <c r="L7240" s="107"/>
      <c r="M7240" s="110"/>
      <c r="N7240" s="109"/>
      <c r="P7240" s="38">
        <f t="shared" si="678"/>
        <v>0</v>
      </c>
      <c r="Q7240" s="105">
        <f t="shared" ref="Q7240:Q7303" si="683">I7240*M7240/1000</f>
        <v>0</v>
      </c>
      <c r="R7240" s="38">
        <f t="shared" si="679"/>
        <v>0</v>
      </c>
      <c r="S7240" s="40" t="str">
        <f t="shared" si="682"/>
        <v/>
      </c>
    </row>
    <row r="7241" spans="1:19">
      <c r="A7241" s="33"/>
      <c r="B7241" s="34"/>
      <c r="C7241" s="33"/>
      <c r="D7241" s="33"/>
      <c r="E7241" s="33"/>
      <c r="F7241" s="42"/>
      <c r="G7241" s="42"/>
      <c r="I7241">
        <f t="shared" si="680"/>
        <v>0</v>
      </c>
      <c r="J7241">
        <f t="shared" si="681"/>
        <v>0</v>
      </c>
      <c r="L7241" s="107"/>
      <c r="M7241" s="110"/>
      <c r="N7241" s="109"/>
      <c r="P7241" s="38">
        <f t="shared" si="678"/>
        <v>0</v>
      </c>
      <c r="Q7241" s="105">
        <f t="shared" si="683"/>
        <v>0</v>
      </c>
      <c r="R7241" s="38">
        <f t="shared" si="679"/>
        <v>0</v>
      </c>
      <c r="S7241" s="40" t="str">
        <f t="shared" si="682"/>
        <v/>
      </c>
    </row>
    <row r="7242" spans="1:19">
      <c r="A7242" s="33"/>
      <c r="B7242" s="34"/>
      <c r="C7242" s="33"/>
      <c r="D7242" s="33"/>
      <c r="E7242" s="33"/>
      <c r="F7242" s="42"/>
      <c r="G7242" s="42"/>
      <c r="I7242">
        <f t="shared" si="680"/>
        <v>0</v>
      </c>
      <c r="J7242">
        <f t="shared" si="681"/>
        <v>0</v>
      </c>
      <c r="L7242" s="107"/>
      <c r="M7242" s="110"/>
      <c r="N7242" s="109"/>
      <c r="P7242" s="38">
        <f t="shared" si="678"/>
        <v>0</v>
      </c>
      <c r="Q7242" s="105">
        <f t="shared" si="683"/>
        <v>0</v>
      </c>
      <c r="R7242" s="38">
        <f t="shared" si="679"/>
        <v>0</v>
      </c>
      <c r="S7242" s="40" t="str">
        <f t="shared" si="682"/>
        <v/>
      </c>
    </row>
    <row r="7243" spans="1:19">
      <c r="A7243" s="33"/>
      <c r="B7243" s="34"/>
      <c r="C7243" s="33"/>
      <c r="D7243" s="33"/>
      <c r="E7243" s="33"/>
      <c r="F7243" s="42"/>
      <c r="G7243" s="42"/>
      <c r="I7243">
        <f t="shared" si="680"/>
        <v>0</v>
      </c>
      <c r="J7243">
        <f t="shared" si="681"/>
        <v>0</v>
      </c>
      <c r="L7243" s="107"/>
      <c r="M7243" s="110"/>
      <c r="N7243" s="109"/>
      <c r="P7243" s="38">
        <f t="shared" si="678"/>
        <v>0</v>
      </c>
      <c r="Q7243" s="105">
        <f t="shared" si="683"/>
        <v>0</v>
      </c>
      <c r="R7243" s="38">
        <f t="shared" si="679"/>
        <v>0</v>
      </c>
      <c r="S7243" s="40" t="str">
        <f t="shared" si="682"/>
        <v/>
      </c>
    </row>
    <row r="7244" spans="1:19">
      <c r="A7244" s="33"/>
      <c r="B7244" s="34"/>
      <c r="C7244" s="33"/>
      <c r="D7244" s="33"/>
      <c r="E7244" s="33"/>
      <c r="F7244" s="42"/>
      <c r="G7244" s="42"/>
      <c r="I7244">
        <f t="shared" si="680"/>
        <v>0</v>
      </c>
      <c r="J7244">
        <f t="shared" si="681"/>
        <v>0</v>
      </c>
      <c r="L7244" s="107"/>
      <c r="M7244" s="110"/>
      <c r="N7244" s="109"/>
      <c r="P7244" s="38">
        <f t="shared" si="678"/>
        <v>0</v>
      </c>
      <c r="Q7244" s="105">
        <f t="shared" si="683"/>
        <v>0</v>
      </c>
      <c r="R7244" s="38">
        <f t="shared" si="679"/>
        <v>0</v>
      </c>
      <c r="S7244" s="40" t="str">
        <f t="shared" si="682"/>
        <v/>
      </c>
    </row>
    <row r="7245" spans="1:19">
      <c r="A7245" s="33"/>
      <c r="B7245" s="34"/>
      <c r="C7245" s="33"/>
      <c r="D7245" s="33"/>
      <c r="E7245" s="33"/>
      <c r="F7245" s="42"/>
      <c r="G7245" s="42"/>
      <c r="I7245">
        <f t="shared" si="680"/>
        <v>0</v>
      </c>
      <c r="J7245">
        <f t="shared" si="681"/>
        <v>0</v>
      </c>
      <c r="L7245" s="107"/>
      <c r="M7245" s="110"/>
      <c r="N7245" s="109"/>
      <c r="P7245" s="38">
        <f t="shared" si="678"/>
        <v>0</v>
      </c>
      <c r="Q7245" s="105">
        <f t="shared" si="683"/>
        <v>0</v>
      </c>
      <c r="R7245" s="38">
        <f t="shared" si="679"/>
        <v>0</v>
      </c>
      <c r="S7245" s="40" t="str">
        <f t="shared" si="682"/>
        <v/>
      </c>
    </row>
    <row r="7246" spans="1:19">
      <c r="A7246" s="33"/>
      <c r="B7246" s="34"/>
      <c r="C7246" s="33"/>
      <c r="D7246" s="33"/>
      <c r="E7246" s="33"/>
      <c r="F7246" s="42"/>
      <c r="G7246" s="42"/>
      <c r="I7246">
        <f t="shared" si="680"/>
        <v>0</v>
      </c>
      <c r="J7246">
        <f t="shared" si="681"/>
        <v>0</v>
      </c>
      <c r="L7246" s="107"/>
      <c r="M7246" s="110"/>
      <c r="N7246" s="109"/>
      <c r="P7246" s="38">
        <f t="shared" si="678"/>
        <v>0</v>
      </c>
      <c r="Q7246" s="105">
        <f t="shared" si="683"/>
        <v>0</v>
      </c>
      <c r="R7246" s="38">
        <f t="shared" si="679"/>
        <v>0</v>
      </c>
      <c r="S7246" s="40" t="str">
        <f t="shared" si="682"/>
        <v/>
      </c>
    </row>
    <row r="7247" spans="1:19">
      <c r="A7247" s="33"/>
      <c r="B7247" s="34"/>
      <c r="C7247" s="33"/>
      <c r="D7247" s="33"/>
      <c r="E7247" s="33"/>
      <c r="F7247" s="42"/>
      <c r="G7247" s="42"/>
      <c r="I7247">
        <f t="shared" si="680"/>
        <v>0</v>
      </c>
      <c r="J7247">
        <f t="shared" si="681"/>
        <v>0</v>
      </c>
      <c r="L7247" s="107"/>
      <c r="M7247" s="110"/>
      <c r="N7247" s="109"/>
      <c r="P7247" s="38">
        <f t="shared" si="678"/>
        <v>0</v>
      </c>
      <c r="Q7247" s="105">
        <f t="shared" si="683"/>
        <v>0</v>
      </c>
      <c r="R7247" s="38">
        <f t="shared" si="679"/>
        <v>0</v>
      </c>
      <c r="S7247" s="40" t="str">
        <f t="shared" si="682"/>
        <v/>
      </c>
    </row>
    <row r="7248" spans="1:19">
      <c r="A7248" s="33"/>
      <c r="B7248" s="34"/>
      <c r="C7248" s="33"/>
      <c r="D7248" s="33"/>
      <c r="E7248" s="33"/>
      <c r="F7248" s="42"/>
      <c r="G7248" s="42"/>
      <c r="I7248">
        <f t="shared" si="680"/>
        <v>0</v>
      </c>
      <c r="J7248">
        <f t="shared" si="681"/>
        <v>0</v>
      </c>
      <c r="L7248" s="107"/>
      <c r="M7248" s="110"/>
      <c r="N7248" s="109"/>
      <c r="P7248" s="38">
        <f t="shared" si="678"/>
        <v>0</v>
      </c>
      <c r="Q7248" s="105">
        <f t="shared" si="683"/>
        <v>0</v>
      </c>
      <c r="R7248" s="38">
        <f t="shared" si="679"/>
        <v>0</v>
      </c>
      <c r="S7248" s="40" t="str">
        <f t="shared" si="682"/>
        <v/>
      </c>
    </row>
    <row r="7249" spans="1:19">
      <c r="A7249" s="33"/>
      <c r="B7249" s="34"/>
      <c r="C7249" s="33"/>
      <c r="D7249" s="33"/>
      <c r="E7249" s="33"/>
      <c r="F7249" s="42"/>
      <c r="G7249" s="42"/>
      <c r="I7249">
        <f t="shared" si="680"/>
        <v>0</v>
      </c>
      <c r="J7249">
        <f t="shared" si="681"/>
        <v>0</v>
      </c>
      <c r="L7249" s="107"/>
      <c r="M7249" s="110"/>
      <c r="N7249" s="109"/>
      <c r="P7249" s="38">
        <f t="shared" si="678"/>
        <v>0</v>
      </c>
      <c r="Q7249" s="105">
        <f t="shared" si="683"/>
        <v>0</v>
      </c>
      <c r="R7249" s="38">
        <f t="shared" si="679"/>
        <v>0</v>
      </c>
      <c r="S7249" s="40" t="str">
        <f t="shared" si="682"/>
        <v/>
      </c>
    </row>
    <row r="7250" spans="1:19">
      <c r="A7250" s="33"/>
      <c r="B7250" s="34"/>
      <c r="C7250" s="33"/>
      <c r="D7250" s="33"/>
      <c r="E7250" s="33"/>
      <c r="F7250" s="42"/>
      <c r="G7250" s="42"/>
      <c r="I7250">
        <f t="shared" si="680"/>
        <v>0</v>
      </c>
      <c r="J7250">
        <f t="shared" si="681"/>
        <v>0</v>
      </c>
      <c r="L7250" s="107"/>
      <c r="M7250" s="110"/>
      <c r="N7250" s="109"/>
      <c r="P7250" s="38">
        <f t="shared" si="678"/>
        <v>0</v>
      </c>
      <c r="Q7250" s="105">
        <f t="shared" si="683"/>
        <v>0</v>
      </c>
      <c r="R7250" s="38">
        <f t="shared" si="679"/>
        <v>0</v>
      </c>
      <c r="S7250" s="40" t="str">
        <f t="shared" si="682"/>
        <v/>
      </c>
    </row>
    <row r="7251" spans="1:19">
      <c r="A7251" s="33"/>
      <c r="B7251" s="34"/>
      <c r="C7251" s="33"/>
      <c r="D7251" s="33"/>
      <c r="E7251" s="33"/>
      <c r="F7251" s="42"/>
      <c r="G7251" s="42"/>
      <c r="I7251">
        <f t="shared" si="680"/>
        <v>0</v>
      </c>
      <c r="J7251">
        <f t="shared" si="681"/>
        <v>0</v>
      </c>
      <c r="L7251" s="107"/>
      <c r="M7251" s="110"/>
      <c r="N7251" s="109"/>
      <c r="P7251" s="38">
        <f t="shared" si="678"/>
        <v>0</v>
      </c>
      <c r="Q7251" s="105">
        <f t="shared" si="683"/>
        <v>0</v>
      </c>
      <c r="R7251" s="38">
        <f t="shared" si="679"/>
        <v>0</v>
      </c>
      <c r="S7251" s="40" t="str">
        <f t="shared" si="682"/>
        <v/>
      </c>
    </row>
    <row r="7252" spans="1:19">
      <c r="A7252" s="33"/>
      <c r="B7252" s="34"/>
      <c r="C7252" s="33"/>
      <c r="D7252" s="33"/>
      <c r="E7252" s="33"/>
      <c r="F7252" s="42"/>
      <c r="G7252" s="42"/>
      <c r="I7252">
        <f t="shared" si="680"/>
        <v>0</v>
      </c>
      <c r="J7252">
        <f t="shared" si="681"/>
        <v>0</v>
      </c>
      <c r="L7252" s="107"/>
      <c r="M7252" s="110"/>
      <c r="N7252" s="109"/>
      <c r="P7252" s="38">
        <f t="shared" si="678"/>
        <v>0</v>
      </c>
      <c r="Q7252" s="105">
        <f t="shared" si="683"/>
        <v>0</v>
      </c>
      <c r="R7252" s="38">
        <f t="shared" si="679"/>
        <v>0</v>
      </c>
      <c r="S7252" s="40" t="str">
        <f t="shared" si="682"/>
        <v/>
      </c>
    </row>
    <row r="7253" spans="1:19">
      <c r="A7253" s="33"/>
      <c r="B7253" s="34"/>
      <c r="C7253" s="33"/>
      <c r="D7253" s="33"/>
      <c r="E7253" s="33"/>
      <c r="F7253" s="42"/>
      <c r="G7253" s="42"/>
      <c r="I7253">
        <f t="shared" si="680"/>
        <v>0</v>
      </c>
      <c r="J7253">
        <f t="shared" si="681"/>
        <v>0</v>
      </c>
      <c r="L7253" s="107"/>
      <c r="M7253" s="110"/>
      <c r="N7253" s="109"/>
      <c r="P7253" s="38">
        <f t="shared" si="678"/>
        <v>0</v>
      </c>
      <c r="Q7253" s="105">
        <f t="shared" si="683"/>
        <v>0</v>
      </c>
      <c r="R7253" s="38">
        <f t="shared" si="679"/>
        <v>0</v>
      </c>
      <c r="S7253" s="40" t="str">
        <f t="shared" si="682"/>
        <v/>
      </c>
    </row>
    <row r="7254" spans="1:19">
      <c r="A7254" s="33"/>
      <c r="B7254" s="34"/>
      <c r="C7254" s="33"/>
      <c r="D7254" s="33"/>
      <c r="E7254" s="33"/>
      <c r="F7254" s="42"/>
      <c r="G7254" s="42"/>
      <c r="I7254">
        <f t="shared" si="680"/>
        <v>0</v>
      </c>
      <c r="J7254">
        <f t="shared" si="681"/>
        <v>0</v>
      </c>
      <c r="L7254" s="107"/>
      <c r="M7254" s="110"/>
      <c r="N7254" s="109"/>
      <c r="P7254" s="38">
        <f t="shared" si="678"/>
        <v>0</v>
      </c>
      <c r="Q7254" s="105">
        <f t="shared" si="683"/>
        <v>0</v>
      </c>
      <c r="R7254" s="38">
        <f t="shared" si="679"/>
        <v>0</v>
      </c>
      <c r="S7254" s="40" t="str">
        <f t="shared" si="682"/>
        <v/>
      </c>
    </row>
    <row r="7255" spans="1:19">
      <c r="A7255" s="33"/>
      <c r="B7255" s="34"/>
      <c r="C7255" s="33"/>
      <c r="D7255" s="33"/>
      <c r="E7255" s="33"/>
      <c r="F7255" s="42"/>
      <c r="G7255" s="42"/>
      <c r="I7255">
        <f t="shared" si="680"/>
        <v>0</v>
      </c>
      <c r="J7255">
        <f t="shared" si="681"/>
        <v>0</v>
      </c>
      <c r="L7255" s="107"/>
      <c r="M7255" s="110"/>
      <c r="N7255" s="109"/>
      <c r="P7255" s="38">
        <f t="shared" si="678"/>
        <v>0</v>
      </c>
      <c r="Q7255" s="105">
        <f t="shared" si="683"/>
        <v>0</v>
      </c>
      <c r="R7255" s="38">
        <f t="shared" si="679"/>
        <v>0</v>
      </c>
      <c r="S7255" s="40" t="str">
        <f t="shared" si="682"/>
        <v/>
      </c>
    </row>
    <row r="7256" spans="1:19">
      <c r="A7256" s="33"/>
      <c r="B7256" s="34"/>
      <c r="C7256" s="33"/>
      <c r="D7256" s="33"/>
      <c r="E7256" s="33"/>
      <c r="F7256" s="42"/>
      <c r="G7256" s="42"/>
      <c r="I7256">
        <f t="shared" si="680"/>
        <v>0</v>
      </c>
      <c r="J7256">
        <f t="shared" si="681"/>
        <v>0</v>
      </c>
      <c r="L7256" s="107"/>
      <c r="M7256" s="110"/>
      <c r="N7256" s="109"/>
      <c r="P7256" s="38">
        <f t="shared" si="678"/>
        <v>0</v>
      </c>
      <c r="Q7256" s="105">
        <f t="shared" si="683"/>
        <v>0</v>
      </c>
      <c r="R7256" s="38">
        <f t="shared" si="679"/>
        <v>0</v>
      </c>
      <c r="S7256" s="40" t="str">
        <f t="shared" si="682"/>
        <v/>
      </c>
    </row>
    <row r="7257" spans="1:19">
      <c r="A7257" s="33"/>
      <c r="B7257" s="34"/>
      <c r="C7257" s="33"/>
      <c r="D7257" s="33"/>
      <c r="E7257" s="33"/>
      <c r="F7257" s="42"/>
      <c r="G7257" s="42"/>
      <c r="I7257">
        <f t="shared" si="680"/>
        <v>0</v>
      </c>
      <c r="J7257">
        <f t="shared" si="681"/>
        <v>0</v>
      </c>
      <c r="L7257" s="107"/>
      <c r="M7257" s="110"/>
      <c r="N7257" s="109"/>
      <c r="P7257" s="38">
        <f t="shared" si="678"/>
        <v>0</v>
      </c>
      <c r="Q7257" s="105">
        <f t="shared" si="683"/>
        <v>0</v>
      </c>
      <c r="R7257" s="38">
        <f t="shared" si="679"/>
        <v>0</v>
      </c>
      <c r="S7257" s="40" t="str">
        <f t="shared" si="682"/>
        <v/>
      </c>
    </row>
    <row r="7258" spans="1:19">
      <c r="A7258" s="33"/>
      <c r="B7258" s="34"/>
      <c r="C7258" s="33"/>
      <c r="D7258" s="33"/>
      <c r="E7258" s="33"/>
      <c r="F7258" s="42"/>
      <c r="G7258" s="42"/>
      <c r="I7258">
        <f t="shared" si="680"/>
        <v>0</v>
      </c>
      <c r="J7258">
        <f t="shared" si="681"/>
        <v>0</v>
      </c>
      <c r="L7258" s="107"/>
      <c r="M7258" s="110"/>
      <c r="N7258" s="109"/>
      <c r="P7258" s="38">
        <f t="shared" si="678"/>
        <v>0</v>
      </c>
      <c r="Q7258" s="105">
        <f t="shared" si="683"/>
        <v>0</v>
      </c>
      <c r="R7258" s="38">
        <f t="shared" si="679"/>
        <v>0</v>
      </c>
      <c r="S7258" s="40" t="str">
        <f t="shared" si="682"/>
        <v/>
      </c>
    </row>
    <row r="7259" spans="1:19">
      <c r="A7259" s="33"/>
      <c r="B7259" s="34"/>
      <c r="C7259" s="33"/>
      <c r="D7259" s="33"/>
      <c r="E7259" s="33"/>
      <c r="F7259" s="42"/>
      <c r="G7259" s="42"/>
      <c r="I7259">
        <f t="shared" si="680"/>
        <v>0</v>
      </c>
      <c r="J7259">
        <f t="shared" si="681"/>
        <v>0</v>
      </c>
      <c r="L7259" s="107"/>
      <c r="M7259" s="110"/>
      <c r="N7259" s="109"/>
      <c r="P7259" s="38">
        <f t="shared" si="678"/>
        <v>0</v>
      </c>
      <c r="Q7259" s="105">
        <f t="shared" si="683"/>
        <v>0</v>
      </c>
      <c r="R7259" s="38">
        <f t="shared" si="679"/>
        <v>0</v>
      </c>
      <c r="S7259" s="40" t="str">
        <f t="shared" si="682"/>
        <v/>
      </c>
    </row>
    <row r="7260" spans="1:19">
      <c r="A7260" s="33"/>
      <c r="B7260" s="34"/>
      <c r="C7260" s="33"/>
      <c r="D7260" s="33"/>
      <c r="E7260" s="33"/>
      <c r="F7260" s="42"/>
      <c r="G7260" s="42"/>
      <c r="I7260">
        <f t="shared" si="680"/>
        <v>0</v>
      </c>
      <c r="J7260">
        <f t="shared" si="681"/>
        <v>0</v>
      </c>
      <c r="L7260" s="107"/>
      <c r="M7260" s="110"/>
      <c r="N7260" s="109"/>
      <c r="P7260" s="38">
        <f t="shared" si="678"/>
        <v>0</v>
      </c>
      <c r="Q7260" s="105">
        <f t="shared" si="683"/>
        <v>0</v>
      </c>
      <c r="R7260" s="38">
        <f t="shared" si="679"/>
        <v>0</v>
      </c>
      <c r="S7260" s="40" t="str">
        <f t="shared" si="682"/>
        <v/>
      </c>
    </row>
    <row r="7261" spans="1:19">
      <c r="A7261" s="33"/>
      <c r="B7261" s="34"/>
      <c r="C7261" s="33"/>
      <c r="D7261" s="33"/>
      <c r="E7261" s="33"/>
      <c r="F7261" s="42"/>
      <c r="G7261" s="42"/>
      <c r="I7261">
        <f t="shared" si="680"/>
        <v>0</v>
      </c>
      <c r="J7261">
        <f t="shared" si="681"/>
        <v>0</v>
      </c>
      <c r="L7261" s="107"/>
      <c r="M7261" s="110"/>
      <c r="N7261" s="109"/>
      <c r="P7261" s="38">
        <f t="shared" si="678"/>
        <v>0</v>
      </c>
      <c r="Q7261" s="105">
        <f t="shared" si="683"/>
        <v>0</v>
      </c>
      <c r="R7261" s="38">
        <f t="shared" si="679"/>
        <v>0</v>
      </c>
      <c r="S7261" s="40" t="str">
        <f t="shared" si="682"/>
        <v/>
      </c>
    </row>
    <row r="7262" spans="1:19">
      <c r="A7262" s="33"/>
      <c r="B7262" s="34"/>
      <c r="C7262" s="33"/>
      <c r="D7262" s="33"/>
      <c r="E7262" s="33"/>
      <c r="F7262" s="42"/>
      <c r="G7262" s="42"/>
      <c r="I7262">
        <f t="shared" si="680"/>
        <v>0</v>
      </c>
      <c r="J7262">
        <f t="shared" si="681"/>
        <v>0</v>
      </c>
      <c r="L7262" s="107"/>
      <c r="M7262" s="110"/>
      <c r="N7262" s="109"/>
      <c r="P7262" s="38">
        <f t="shared" si="678"/>
        <v>0</v>
      </c>
      <c r="Q7262" s="105">
        <f t="shared" si="683"/>
        <v>0</v>
      </c>
      <c r="R7262" s="38">
        <f t="shared" si="679"/>
        <v>0</v>
      </c>
      <c r="S7262" s="40" t="str">
        <f t="shared" si="682"/>
        <v/>
      </c>
    </row>
    <row r="7263" spans="1:19">
      <c r="A7263" s="33"/>
      <c r="B7263" s="34"/>
      <c r="C7263" s="33"/>
      <c r="D7263" s="33"/>
      <c r="E7263" s="33"/>
      <c r="F7263" s="42"/>
      <c r="G7263" s="42"/>
      <c r="I7263">
        <f t="shared" si="680"/>
        <v>0</v>
      </c>
      <c r="J7263">
        <f t="shared" si="681"/>
        <v>0</v>
      </c>
      <c r="L7263" s="107"/>
      <c r="M7263" s="110"/>
      <c r="N7263" s="109"/>
      <c r="P7263" s="38">
        <f t="shared" si="678"/>
        <v>0</v>
      </c>
      <c r="Q7263" s="105">
        <f t="shared" si="683"/>
        <v>0</v>
      </c>
      <c r="R7263" s="38">
        <f t="shared" si="679"/>
        <v>0</v>
      </c>
      <c r="S7263" s="40" t="str">
        <f t="shared" si="682"/>
        <v/>
      </c>
    </row>
    <row r="7264" spans="1:19">
      <c r="A7264" s="33"/>
      <c r="B7264" s="34"/>
      <c r="C7264" s="33"/>
      <c r="D7264" s="33"/>
      <c r="E7264" s="33"/>
      <c r="F7264" s="42"/>
      <c r="G7264" s="42"/>
      <c r="I7264">
        <f t="shared" si="680"/>
        <v>0</v>
      </c>
      <c r="J7264">
        <f t="shared" si="681"/>
        <v>0</v>
      </c>
      <c r="L7264" s="107"/>
      <c r="M7264" s="110"/>
      <c r="N7264" s="109"/>
      <c r="P7264" s="38">
        <f t="shared" si="678"/>
        <v>0</v>
      </c>
      <c r="Q7264" s="105">
        <f t="shared" si="683"/>
        <v>0</v>
      </c>
      <c r="R7264" s="38">
        <f t="shared" si="679"/>
        <v>0</v>
      </c>
      <c r="S7264" s="40" t="str">
        <f t="shared" si="682"/>
        <v/>
      </c>
    </row>
    <row r="7265" spans="1:19">
      <c r="A7265" s="33"/>
      <c r="B7265" s="34"/>
      <c r="C7265" s="33"/>
      <c r="D7265" s="33"/>
      <c r="E7265" s="33"/>
      <c r="F7265" s="42"/>
      <c r="G7265" s="42"/>
      <c r="I7265">
        <f t="shared" si="680"/>
        <v>0</v>
      </c>
      <c r="J7265">
        <f t="shared" si="681"/>
        <v>0</v>
      </c>
      <c r="L7265" s="107"/>
      <c r="M7265" s="110"/>
      <c r="N7265" s="109"/>
      <c r="P7265" s="38">
        <f t="shared" si="678"/>
        <v>0</v>
      </c>
      <c r="Q7265" s="105">
        <f t="shared" si="683"/>
        <v>0</v>
      </c>
      <c r="R7265" s="38">
        <f t="shared" si="679"/>
        <v>0</v>
      </c>
      <c r="S7265" s="40" t="str">
        <f t="shared" si="682"/>
        <v/>
      </c>
    </row>
    <row r="7266" spans="1:19">
      <c r="A7266" s="33"/>
      <c r="B7266" s="34"/>
      <c r="C7266" s="33"/>
      <c r="D7266" s="33"/>
      <c r="E7266" s="33"/>
      <c r="F7266" s="42"/>
      <c r="G7266" s="42"/>
      <c r="I7266">
        <f t="shared" si="680"/>
        <v>0</v>
      </c>
      <c r="J7266">
        <f t="shared" si="681"/>
        <v>0</v>
      </c>
      <c r="L7266" s="107"/>
      <c r="M7266" s="110"/>
      <c r="N7266" s="109"/>
      <c r="P7266" s="38">
        <f t="shared" si="678"/>
        <v>0</v>
      </c>
      <c r="Q7266" s="105">
        <f t="shared" si="683"/>
        <v>0</v>
      </c>
      <c r="R7266" s="38">
        <f t="shared" si="679"/>
        <v>0</v>
      </c>
      <c r="S7266" s="40" t="str">
        <f t="shared" si="682"/>
        <v/>
      </c>
    </row>
    <row r="7267" spans="1:19">
      <c r="A7267" s="33"/>
      <c r="B7267" s="34"/>
      <c r="C7267" s="33"/>
      <c r="D7267" s="33"/>
      <c r="E7267" s="33"/>
      <c r="F7267" s="42"/>
      <c r="G7267" s="42"/>
      <c r="I7267">
        <f t="shared" si="680"/>
        <v>0</v>
      </c>
      <c r="J7267">
        <f t="shared" si="681"/>
        <v>0</v>
      </c>
      <c r="L7267" s="107"/>
      <c r="M7267" s="110"/>
      <c r="N7267" s="109"/>
      <c r="P7267" s="38">
        <f t="shared" si="678"/>
        <v>0</v>
      </c>
      <c r="Q7267" s="105">
        <f t="shared" si="683"/>
        <v>0</v>
      </c>
      <c r="R7267" s="38">
        <f t="shared" si="679"/>
        <v>0</v>
      </c>
      <c r="S7267" s="40" t="str">
        <f t="shared" si="682"/>
        <v/>
      </c>
    </row>
    <row r="7268" spans="1:19">
      <c r="A7268" s="33"/>
      <c r="B7268" s="34"/>
      <c r="C7268" s="33"/>
      <c r="D7268" s="33"/>
      <c r="E7268" s="33"/>
      <c r="F7268" s="42"/>
      <c r="G7268" s="42"/>
      <c r="I7268">
        <f t="shared" si="680"/>
        <v>0</v>
      </c>
      <c r="J7268">
        <f t="shared" si="681"/>
        <v>0</v>
      </c>
      <c r="L7268" s="107"/>
      <c r="M7268" s="110"/>
      <c r="N7268" s="109"/>
      <c r="P7268" s="38">
        <f t="shared" si="678"/>
        <v>0</v>
      </c>
      <c r="Q7268" s="105">
        <f t="shared" si="683"/>
        <v>0</v>
      </c>
      <c r="R7268" s="38">
        <f t="shared" si="679"/>
        <v>0</v>
      </c>
      <c r="S7268" s="40" t="str">
        <f t="shared" si="682"/>
        <v/>
      </c>
    </row>
    <row r="7269" spans="1:19">
      <c r="A7269" s="33"/>
      <c r="B7269" s="34"/>
      <c r="C7269" s="33"/>
      <c r="D7269" s="33"/>
      <c r="E7269" s="33"/>
      <c r="F7269" s="42"/>
      <c r="G7269" s="42"/>
      <c r="I7269">
        <f t="shared" si="680"/>
        <v>0</v>
      </c>
      <c r="J7269">
        <f t="shared" si="681"/>
        <v>0</v>
      </c>
      <c r="L7269" s="107"/>
      <c r="M7269" s="110"/>
      <c r="N7269" s="109"/>
      <c r="P7269" s="38">
        <f t="shared" si="678"/>
        <v>0</v>
      </c>
      <c r="Q7269" s="105">
        <f t="shared" si="683"/>
        <v>0</v>
      </c>
      <c r="R7269" s="38">
        <f t="shared" si="679"/>
        <v>0</v>
      </c>
      <c r="S7269" s="40" t="str">
        <f t="shared" si="682"/>
        <v/>
      </c>
    </row>
    <row r="7270" spans="1:19">
      <c r="A7270" s="33"/>
      <c r="B7270" s="34"/>
      <c r="C7270" s="33"/>
      <c r="D7270" s="33"/>
      <c r="E7270" s="33"/>
      <c r="F7270" s="42"/>
      <c r="G7270" s="42"/>
      <c r="I7270">
        <f t="shared" si="680"/>
        <v>0</v>
      </c>
      <c r="J7270">
        <f t="shared" si="681"/>
        <v>0</v>
      </c>
      <c r="L7270" s="107"/>
      <c r="M7270" s="110"/>
      <c r="N7270" s="109"/>
      <c r="P7270" s="38">
        <f t="shared" si="678"/>
        <v>0</v>
      </c>
      <c r="Q7270" s="105">
        <f t="shared" si="683"/>
        <v>0</v>
      </c>
      <c r="R7270" s="38">
        <f t="shared" si="679"/>
        <v>0</v>
      </c>
      <c r="S7270" s="40" t="str">
        <f t="shared" si="682"/>
        <v/>
      </c>
    </row>
    <row r="7271" spans="1:19">
      <c r="A7271" s="33"/>
      <c r="B7271" s="34"/>
      <c r="C7271" s="33"/>
      <c r="D7271" s="33"/>
      <c r="E7271" s="33"/>
      <c r="F7271" s="42"/>
      <c r="G7271" s="42"/>
      <c r="I7271">
        <f t="shared" si="680"/>
        <v>0</v>
      </c>
      <c r="J7271">
        <f t="shared" si="681"/>
        <v>0</v>
      </c>
      <c r="L7271" s="107"/>
      <c r="M7271" s="110"/>
      <c r="N7271" s="109"/>
      <c r="P7271" s="38">
        <f t="shared" si="678"/>
        <v>0</v>
      </c>
      <c r="Q7271" s="105">
        <f t="shared" si="683"/>
        <v>0</v>
      </c>
      <c r="R7271" s="38">
        <f t="shared" si="679"/>
        <v>0</v>
      </c>
      <c r="S7271" s="40" t="str">
        <f t="shared" si="682"/>
        <v/>
      </c>
    </row>
    <row r="7272" spans="1:19">
      <c r="A7272" s="33"/>
      <c r="B7272" s="34"/>
      <c r="C7272" s="33"/>
      <c r="D7272" s="33"/>
      <c r="E7272" s="33"/>
      <c r="F7272" s="42"/>
      <c r="G7272" s="42"/>
      <c r="I7272">
        <f t="shared" si="680"/>
        <v>0</v>
      </c>
      <c r="J7272">
        <f t="shared" si="681"/>
        <v>0</v>
      </c>
      <c r="L7272" s="107"/>
      <c r="M7272" s="110"/>
      <c r="N7272" s="109"/>
      <c r="P7272" s="38">
        <f t="shared" si="678"/>
        <v>0</v>
      </c>
      <c r="Q7272" s="105">
        <f t="shared" si="683"/>
        <v>0</v>
      </c>
      <c r="R7272" s="38">
        <f t="shared" si="679"/>
        <v>0</v>
      </c>
      <c r="S7272" s="40" t="str">
        <f t="shared" si="682"/>
        <v/>
      </c>
    </row>
    <row r="7273" spans="1:19">
      <c r="A7273" s="33"/>
      <c r="B7273" s="34"/>
      <c r="C7273" s="33"/>
      <c r="D7273" s="33"/>
      <c r="E7273" s="33"/>
      <c r="F7273" s="42"/>
      <c r="G7273" s="42"/>
      <c r="I7273">
        <f t="shared" si="680"/>
        <v>0</v>
      </c>
      <c r="J7273">
        <f t="shared" si="681"/>
        <v>0</v>
      </c>
      <c r="L7273" s="107"/>
      <c r="M7273" s="110"/>
      <c r="N7273" s="109"/>
      <c r="P7273" s="38">
        <f t="shared" si="678"/>
        <v>0</v>
      </c>
      <c r="Q7273" s="105">
        <f t="shared" si="683"/>
        <v>0</v>
      </c>
      <c r="R7273" s="38">
        <f t="shared" si="679"/>
        <v>0</v>
      </c>
      <c r="S7273" s="40" t="str">
        <f t="shared" si="682"/>
        <v/>
      </c>
    </row>
    <row r="7274" spans="1:19">
      <c r="A7274" s="33"/>
      <c r="B7274" s="34"/>
      <c r="C7274" s="33"/>
      <c r="D7274" s="33"/>
      <c r="E7274" s="33"/>
      <c r="F7274" s="42"/>
      <c r="G7274" s="42"/>
      <c r="I7274">
        <f t="shared" si="680"/>
        <v>0</v>
      </c>
      <c r="J7274">
        <f t="shared" si="681"/>
        <v>0</v>
      </c>
      <c r="L7274" s="107"/>
      <c r="M7274" s="110"/>
      <c r="N7274" s="109"/>
      <c r="P7274" s="38">
        <f t="shared" si="678"/>
        <v>0</v>
      </c>
      <c r="Q7274" s="105">
        <f t="shared" si="683"/>
        <v>0</v>
      </c>
      <c r="R7274" s="38">
        <f t="shared" si="679"/>
        <v>0</v>
      </c>
      <c r="S7274" s="40" t="str">
        <f t="shared" si="682"/>
        <v/>
      </c>
    </row>
    <row r="7275" spans="1:19">
      <c r="A7275" s="33"/>
      <c r="B7275" s="34"/>
      <c r="C7275" s="33"/>
      <c r="D7275" s="33"/>
      <c r="E7275" s="33"/>
      <c r="F7275" s="42"/>
      <c r="G7275" s="42"/>
      <c r="I7275">
        <f t="shared" si="680"/>
        <v>0</v>
      </c>
      <c r="J7275">
        <f t="shared" si="681"/>
        <v>0</v>
      </c>
      <c r="L7275" s="107"/>
      <c r="M7275" s="110"/>
      <c r="N7275" s="109"/>
      <c r="P7275" s="38">
        <f t="shared" si="678"/>
        <v>0</v>
      </c>
      <c r="Q7275" s="105">
        <f t="shared" si="683"/>
        <v>0</v>
      </c>
      <c r="R7275" s="38">
        <f t="shared" si="679"/>
        <v>0</v>
      </c>
      <c r="S7275" s="40" t="str">
        <f t="shared" si="682"/>
        <v/>
      </c>
    </row>
    <row r="7276" spans="1:19">
      <c r="A7276" s="33"/>
      <c r="B7276" s="34"/>
      <c r="C7276" s="33"/>
      <c r="D7276" s="33"/>
      <c r="E7276" s="33"/>
      <c r="F7276" s="42"/>
      <c r="G7276" s="42"/>
      <c r="I7276">
        <f t="shared" si="680"/>
        <v>0</v>
      </c>
      <c r="J7276">
        <f t="shared" si="681"/>
        <v>0</v>
      </c>
      <c r="L7276" s="107"/>
      <c r="M7276" s="110"/>
      <c r="N7276" s="109"/>
      <c r="P7276" s="38">
        <f t="shared" si="678"/>
        <v>0</v>
      </c>
      <c r="Q7276" s="105">
        <f t="shared" si="683"/>
        <v>0</v>
      </c>
      <c r="R7276" s="38">
        <f t="shared" si="679"/>
        <v>0</v>
      </c>
      <c r="S7276" s="40" t="str">
        <f t="shared" si="682"/>
        <v/>
      </c>
    </row>
    <row r="7277" spans="1:19">
      <c r="A7277" s="33"/>
      <c r="B7277" s="34"/>
      <c r="C7277" s="33"/>
      <c r="D7277" s="33"/>
      <c r="E7277" s="33"/>
      <c r="F7277" s="42"/>
      <c r="G7277" s="42"/>
      <c r="I7277">
        <f t="shared" si="680"/>
        <v>0</v>
      </c>
      <c r="J7277">
        <f t="shared" si="681"/>
        <v>0</v>
      </c>
      <c r="L7277" s="107"/>
      <c r="M7277" s="110"/>
      <c r="N7277" s="109"/>
      <c r="P7277" s="38">
        <f t="shared" si="678"/>
        <v>0</v>
      </c>
      <c r="Q7277" s="105">
        <f t="shared" si="683"/>
        <v>0</v>
      </c>
      <c r="R7277" s="38">
        <f t="shared" si="679"/>
        <v>0</v>
      </c>
      <c r="S7277" s="40" t="str">
        <f t="shared" si="682"/>
        <v/>
      </c>
    </row>
    <row r="7278" spans="1:19">
      <c r="A7278" s="33"/>
      <c r="B7278" s="34"/>
      <c r="C7278" s="33"/>
      <c r="D7278" s="33"/>
      <c r="E7278" s="33"/>
      <c r="F7278" s="42"/>
      <c r="G7278" s="42"/>
      <c r="I7278">
        <f t="shared" si="680"/>
        <v>0</v>
      </c>
      <c r="J7278">
        <f t="shared" si="681"/>
        <v>0</v>
      </c>
      <c r="L7278" s="107"/>
      <c r="M7278" s="110"/>
      <c r="N7278" s="109"/>
      <c r="P7278" s="38">
        <f t="shared" si="678"/>
        <v>0</v>
      </c>
      <c r="Q7278" s="105">
        <f t="shared" si="683"/>
        <v>0</v>
      </c>
      <c r="R7278" s="38">
        <f t="shared" si="679"/>
        <v>0</v>
      </c>
      <c r="S7278" s="40" t="str">
        <f t="shared" si="682"/>
        <v/>
      </c>
    </row>
    <row r="7279" spans="1:19">
      <c r="A7279" s="33"/>
      <c r="B7279" s="34"/>
      <c r="C7279" s="33"/>
      <c r="D7279" s="33"/>
      <c r="E7279" s="33"/>
      <c r="F7279" s="42"/>
      <c r="G7279" s="42"/>
      <c r="I7279">
        <f t="shared" si="680"/>
        <v>0</v>
      </c>
      <c r="J7279">
        <f t="shared" si="681"/>
        <v>0</v>
      </c>
      <c r="L7279" s="107"/>
      <c r="M7279" s="110"/>
      <c r="N7279" s="109"/>
      <c r="P7279" s="38">
        <f t="shared" si="678"/>
        <v>0</v>
      </c>
      <c r="Q7279" s="105">
        <f t="shared" si="683"/>
        <v>0</v>
      </c>
      <c r="R7279" s="38">
        <f t="shared" si="679"/>
        <v>0</v>
      </c>
      <c r="S7279" s="40" t="str">
        <f t="shared" si="682"/>
        <v/>
      </c>
    </row>
    <row r="7280" spans="1:19">
      <c r="A7280" s="33"/>
      <c r="B7280" s="34"/>
      <c r="C7280" s="33"/>
      <c r="D7280" s="33"/>
      <c r="E7280" s="33"/>
      <c r="F7280" s="42"/>
      <c r="G7280" s="42"/>
      <c r="I7280">
        <f t="shared" si="680"/>
        <v>0</v>
      </c>
      <c r="J7280">
        <f t="shared" si="681"/>
        <v>0</v>
      </c>
      <c r="L7280" s="107"/>
      <c r="M7280" s="110"/>
      <c r="N7280" s="109"/>
      <c r="P7280" s="38">
        <f t="shared" si="678"/>
        <v>0</v>
      </c>
      <c r="Q7280" s="105">
        <f t="shared" si="683"/>
        <v>0</v>
      </c>
      <c r="R7280" s="38">
        <f t="shared" si="679"/>
        <v>0</v>
      </c>
      <c r="S7280" s="40" t="str">
        <f t="shared" si="682"/>
        <v/>
      </c>
    </row>
    <row r="7281" spans="1:19">
      <c r="A7281" s="33"/>
      <c r="B7281" s="34"/>
      <c r="C7281" s="33"/>
      <c r="D7281" s="33"/>
      <c r="E7281" s="33"/>
      <c r="F7281" s="42"/>
      <c r="G7281" s="42"/>
      <c r="I7281">
        <f t="shared" si="680"/>
        <v>0</v>
      </c>
      <c r="J7281">
        <f t="shared" si="681"/>
        <v>0</v>
      </c>
      <c r="L7281" s="107"/>
      <c r="M7281" s="110"/>
      <c r="N7281" s="109"/>
      <c r="P7281" s="38">
        <f t="shared" si="678"/>
        <v>0</v>
      </c>
      <c r="Q7281" s="105">
        <f t="shared" si="683"/>
        <v>0</v>
      </c>
      <c r="R7281" s="38">
        <f t="shared" si="679"/>
        <v>0</v>
      </c>
      <c r="S7281" s="40" t="str">
        <f t="shared" si="682"/>
        <v/>
      </c>
    </row>
    <row r="7282" spans="1:19">
      <c r="A7282" s="33"/>
      <c r="B7282" s="34"/>
      <c r="C7282" s="33"/>
      <c r="D7282" s="33"/>
      <c r="E7282" s="33"/>
      <c r="F7282" s="42"/>
      <c r="G7282" s="42"/>
      <c r="I7282">
        <f t="shared" si="680"/>
        <v>0</v>
      </c>
      <c r="J7282">
        <f t="shared" si="681"/>
        <v>0</v>
      </c>
      <c r="L7282" s="107"/>
      <c r="M7282" s="110"/>
      <c r="N7282" s="109"/>
      <c r="P7282" s="38">
        <f t="shared" si="678"/>
        <v>0</v>
      </c>
      <c r="Q7282" s="105">
        <f t="shared" si="683"/>
        <v>0</v>
      </c>
      <c r="R7282" s="38">
        <f t="shared" si="679"/>
        <v>0</v>
      </c>
      <c r="S7282" s="40" t="str">
        <f t="shared" si="682"/>
        <v/>
      </c>
    </row>
    <row r="7283" spans="1:19">
      <c r="A7283" s="33"/>
      <c r="B7283" s="34"/>
      <c r="C7283" s="33"/>
      <c r="D7283" s="33"/>
      <c r="E7283" s="33"/>
      <c r="F7283" s="42"/>
      <c r="G7283" s="42"/>
      <c r="I7283">
        <f t="shared" si="680"/>
        <v>0</v>
      </c>
      <c r="J7283">
        <f t="shared" si="681"/>
        <v>0</v>
      </c>
      <c r="L7283" s="107"/>
      <c r="M7283" s="110"/>
      <c r="N7283" s="109"/>
      <c r="P7283" s="38">
        <f t="shared" si="678"/>
        <v>0</v>
      </c>
      <c r="Q7283" s="105">
        <f t="shared" si="683"/>
        <v>0</v>
      </c>
      <c r="R7283" s="38">
        <f t="shared" si="679"/>
        <v>0</v>
      </c>
      <c r="S7283" s="40" t="str">
        <f t="shared" si="682"/>
        <v/>
      </c>
    </row>
    <row r="7284" spans="1:19">
      <c r="A7284" s="33"/>
      <c r="B7284" s="34"/>
      <c r="C7284" s="33"/>
      <c r="D7284" s="33"/>
      <c r="E7284" s="33"/>
      <c r="F7284" s="42"/>
      <c r="G7284" s="42"/>
      <c r="I7284">
        <f t="shared" si="680"/>
        <v>0</v>
      </c>
      <c r="J7284">
        <f t="shared" si="681"/>
        <v>0</v>
      </c>
      <c r="L7284" s="107"/>
      <c r="M7284" s="110"/>
      <c r="N7284" s="109"/>
      <c r="P7284" s="38">
        <f t="shared" si="678"/>
        <v>0</v>
      </c>
      <c r="Q7284" s="105">
        <f t="shared" si="683"/>
        <v>0</v>
      </c>
      <c r="R7284" s="38">
        <f t="shared" si="679"/>
        <v>0</v>
      </c>
      <c r="S7284" s="40" t="str">
        <f t="shared" si="682"/>
        <v/>
      </c>
    </row>
    <row r="7285" spans="1:19">
      <c r="A7285" s="33"/>
      <c r="B7285" s="34"/>
      <c r="C7285" s="33"/>
      <c r="D7285" s="33"/>
      <c r="E7285" s="33"/>
      <c r="F7285" s="42"/>
      <c r="G7285" s="42"/>
      <c r="I7285">
        <f t="shared" si="680"/>
        <v>0</v>
      </c>
      <c r="J7285">
        <f t="shared" si="681"/>
        <v>0</v>
      </c>
      <c r="L7285" s="107"/>
      <c r="M7285" s="110"/>
      <c r="N7285" s="109"/>
      <c r="P7285" s="38">
        <f t="shared" si="678"/>
        <v>0</v>
      </c>
      <c r="Q7285" s="105">
        <f t="shared" si="683"/>
        <v>0</v>
      </c>
      <c r="R7285" s="38">
        <f t="shared" si="679"/>
        <v>0</v>
      </c>
      <c r="S7285" s="40" t="str">
        <f t="shared" si="682"/>
        <v/>
      </c>
    </row>
    <row r="7286" spans="1:19">
      <c r="A7286" s="33"/>
      <c r="B7286" s="34"/>
      <c r="C7286" s="33"/>
      <c r="D7286" s="33"/>
      <c r="E7286" s="33"/>
      <c r="F7286" s="42"/>
      <c r="G7286" s="42"/>
      <c r="I7286">
        <f t="shared" si="680"/>
        <v>0</v>
      </c>
      <c r="J7286">
        <f t="shared" si="681"/>
        <v>0</v>
      </c>
      <c r="L7286" s="107"/>
      <c r="M7286" s="110"/>
      <c r="N7286" s="109"/>
      <c r="P7286" s="38">
        <f t="shared" si="678"/>
        <v>0</v>
      </c>
      <c r="Q7286" s="105">
        <f t="shared" si="683"/>
        <v>0</v>
      </c>
      <c r="R7286" s="38">
        <f t="shared" si="679"/>
        <v>0</v>
      </c>
      <c r="S7286" s="40" t="str">
        <f t="shared" si="682"/>
        <v/>
      </c>
    </row>
    <row r="7287" spans="1:19">
      <c r="A7287" s="33"/>
      <c r="B7287" s="34"/>
      <c r="C7287" s="33"/>
      <c r="D7287" s="33"/>
      <c r="E7287" s="33"/>
      <c r="F7287" s="42"/>
      <c r="G7287" s="42"/>
      <c r="I7287">
        <f t="shared" si="680"/>
        <v>0</v>
      </c>
      <c r="J7287">
        <f t="shared" si="681"/>
        <v>0</v>
      </c>
      <c r="L7287" s="107"/>
      <c r="M7287" s="110"/>
      <c r="N7287" s="109"/>
      <c r="P7287" s="38">
        <f t="shared" ref="P7287:P7350" si="684">I7287*L7287/1000</f>
        <v>0</v>
      </c>
      <c r="Q7287" s="105">
        <f t="shared" si="683"/>
        <v>0</v>
      </c>
      <c r="R7287" s="38">
        <f t="shared" ref="R7287:R7350" si="685">J7287*N7287/1000</f>
        <v>0</v>
      </c>
      <c r="S7287" s="40" t="str">
        <f t="shared" si="682"/>
        <v/>
      </c>
    </row>
    <row r="7288" spans="1:19">
      <c r="A7288" s="33"/>
      <c r="B7288" s="34"/>
      <c r="C7288" s="33"/>
      <c r="D7288" s="33"/>
      <c r="E7288" s="33"/>
      <c r="F7288" s="42"/>
      <c r="G7288" s="42"/>
      <c r="I7288">
        <f t="shared" ref="I7288:I7351" si="686">IF(OR(E7288="R",E7288="E"),D7288,IF(D7288&gt;=E7288,D7288-E7288,0))</f>
        <v>0</v>
      </c>
      <c r="J7288">
        <f t="shared" ref="J7288:J7351" si="687">IF(OR(E7288="R",E7288="E"),0,IF(E7288&gt;D7288,E7288-D7288,0))</f>
        <v>0</v>
      </c>
      <c r="L7288" s="107"/>
      <c r="M7288" s="110"/>
      <c r="N7288" s="109"/>
      <c r="P7288" s="38">
        <f t="shared" si="684"/>
        <v>0</v>
      </c>
      <c r="Q7288" s="105">
        <f t="shared" si="683"/>
        <v>0</v>
      </c>
      <c r="R7288" s="38">
        <f t="shared" si="685"/>
        <v>0</v>
      </c>
      <c r="S7288" s="40" t="str">
        <f t="shared" si="682"/>
        <v/>
      </c>
    </row>
    <row r="7289" spans="1:19">
      <c r="A7289" s="33"/>
      <c r="B7289" s="34"/>
      <c r="C7289" s="33"/>
      <c r="D7289" s="33"/>
      <c r="E7289" s="33"/>
      <c r="F7289" s="42"/>
      <c r="G7289" s="42"/>
      <c r="I7289">
        <f t="shared" si="686"/>
        <v>0</v>
      </c>
      <c r="J7289">
        <f t="shared" si="687"/>
        <v>0</v>
      </c>
      <c r="L7289" s="107"/>
      <c r="M7289" s="110"/>
      <c r="N7289" s="109"/>
      <c r="P7289" s="38">
        <f t="shared" si="684"/>
        <v>0</v>
      </c>
      <c r="Q7289" s="105">
        <f t="shared" si="683"/>
        <v>0</v>
      </c>
      <c r="R7289" s="38">
        <f t="shared" si="685"/>
        <v>0</v>
      </c>
      <c r="S7289" s="40" t="str">
        <f t="shared" si="682"/>
        <v/>
      </c>
    </row>
    <row r="7290" spans="1:19">
      <c r="A7290" s="33"/>
      <c r="B7290" s="34"/>
      <c r="C7290" s="33"/>
      <c r="D7290" s="33"/>
      <c r="E7290" s="33"/>
      <c r="F7290" s="42"/>
      <c r="G7290" s="42"/>
      <c r="I7290">
        <f t="shared" si="686"/>
        <v>0</v>
      </c>
      <c r="J7290">
        <f t="shared" si="687"/>
        <v>0</v>
      </c>
      <c r="L7290" s="107"/>
      <c r="M7290" s="110"/>
      <c r="N7290" s="109"/>
      <c r="P7290" s="38">
        <f t="shared" si="684"/>
        <v>0</v>
      </c>
      <c r="Q7290" s="105">
        <f t="shared" si="683"/>
        <v>0</v>
      </c>
      <c r="R7290" s="38">
        <f t="shared" si="685"/>
        <v>0</v>
      </c>
      <c r="S7290" s="40" t="str">
        <f t="shared" si="682"/>
        <v/>
      </c>
    </row>
    <row r="7291" spans="1:19">
      <c r="A7291" s="33"/>
      <c r="B7291" s="34"/>
      <c r="C7291" s="33"/>
      <c r="D7291" s="33"/>
      <c r="E7291" s="33"/>
      <c r="F7291" s="42"/>
      <c r="G7291" s="42"/>
      <c r="I7291">
        <f t="shared" si="686"/>
        <v>0</v>
      </c>
      <c r="J7291">
        <f t="shared" si="687"/>
        <v>0</v>
      </c>
      <c r="L7291" s="107"/>
      <c r="M7291" s="110"/>
      <c r="N7291" s="109"/>
      <c r="P7291" s="38">
        <f t="shared" si="684"/>
        <v>0</v>
      </c>
      <c r="Q7291" s="105">
        <f t="shared" si="683"/>
        <v>0</v>
      </c>
      <c r="R7291" s="38">
        <f t="shared" si="685"/>
        <v>0</v>
      </c>
      <c r="S7291" s="40" t="str">
        <f t="shared" si="682"/>
        <v/>
      </c>
    </row>
    <row r="7292" spans="1:19">
      <c r="A7292" s="33"/>
      <c r="B7292" s="34"/>
      <c r="C7292" s="33"/>
      <c r="D7292" s="33"/>
      <c r="E7292" s="33"/>
      <c r="F7292" s="42"/>
      <c r="G7292" s="42"/>
      <c r="I7292">
        <f t="shared" si="686"/>
        <v>0</v>
      </c>
      <c r="J7292">
        <f t="shared" si="687"/>
        <v>0</v>
      </c>
      <c r="L7292" s="107"/>
      <c r="M7292" s="110"/>
      <c r="N7292" s="109"/>
      <c r="P7292" s="38">
        <f t="shared" si="684"/>
        <v>0</v>
      </c>
      <c r="Q7292" s="105">
        <f t="shared" si="683"/>
        <v>0</v>
      </c>
      <c r="R7292" s="38">
        <f t="shared" si="685"/>
        <v>0</v>
      </c>
      <c r="S7292" s="40" t="str">
        <f t="shared" si="682"/>
        <v/>
      </c>
    </row>
    <row r="7293" spans="1:19">
      <c r="A7293" s="33"/>
      <c r="B7293" s="34"/>
      <c r="C7293" s="33"/>
      <c r="D7293" s="33"/>
      <c r="E7293" s="33"/>
      <c r="F7293" s="42"/>
      <c r="G7293" s="42"/>
      <c r="I7293">
        <f t="shared" si="686"/>
        <v>0</v>
      </c>
      <c r="J7293">
        <f t="shared" si="687"/>
        <v>0</v>
      </c>
      <c r="L7293" s="107"/>
      <c r="M7293" s="110"/>
      <c r="N7293" s="109"/>
      <c r="P7293" s="38">
        <f t="shared" si="684"/>
        <v>0</v>
      </c>
      <c r="Q7293" s="105">
        <f t="shared" si="683"/>
        <v>0</v>
      </c>
      <c r="R7293" s="38">
        <f t="shared" si="685"/>
        <v>0</v>
      </c>
      <c r="S7293" s="40" t="str">
        <f t="shared" si="682"/>
        <v/>
      </c>
    </row>
    <row r="7294" spans="1:19">
      <c r="A7294" s="33"/>
      <c r="B7294" s="34"/>
      <c r="C7294" s="33"/>
      <c r="D7294" s="33"/>
      <c r="E7294" s="33"/>
      <c r="F7294" s="42"/>
      <c r="G7294" s="42"/>
      <c r="I7294">
        <f t="shared" si="686"/>
        <v>0</v>
      </c>
      <c r="J7294">
        <f t="shared" si="687"/>
        <v>0</v>
      </c>
      <c r="L7294" s="107"/>
      <c r="M7294" s="110"/>
      <c r="N7294" s="109"/>
      <c r="P7294" s="38">
        <f t="shared" si="684"/>
        <v>0</v>
      </c>
      <c r="Q7294" s="105">
        <f t="shared" si="683"/>
        <v>0</v>
      </c>
      <c r="R7294" s="38">
        <f t="shared" si="685"/>
        <v>0</v>
      </c>
      <c r="S7294" s="40" t="str">
        <f t="shared" si="682"/>
        <v/>
      </c>
    </row>
    <row r="7295" spans="1:19">
      <c r="A7295" s="33"/>
      <c r="B7295" s="34"/>
      <c r="C7295" s="33"/>
      <c r="D7295" s="33"/>
      <c r="E7295" s="33"/>
      <c r="F7295" s="42"/>
      <c r="G7295" s="42"/>
      <c r="I7295">
        <f t="shared" si="686"/>
        <v>0</v>
      </c>
      <c r="J7295">
        <f t="shared" si="687"/>
        <v>0</v>
      </c>
      <c r="L7295" s="107"/>
      <c r="M7295" s="110"/>
      <c r="N7295" s="109"/>
      <c r="P7295" s="38">
        <f t="shared" si="684"/>
        <v>0</v>
      </c>
      <c r="Q7295" s="105">
        <f t="shared" si="683"/>
        <v>0</v>
      </c>
      <c r="R7295" s="38">
        <f t="shared" si="685"/>
        <v>0</v>
      </c>
      <c r="S7295" s="40" t="str">
        <f t="shared" si="682"/>
        <v/>
      </c>
    </row>
    <row r="7296" spans="1:19">
      <c r="A7296" s="33"/>
      <c r="B7296" s="34"/>
      <c r="C7296" s="33"/>
      <c r="D7296" s="33"/>
      <c r="E7296" s="33"/>
      <c r="F7296" s="42"/>
      <c r="G7296" s="42"/>
      <c r="I7296">
        <f t="shared" si="686"/>
        <v>0</v>
      </c>
      <c r="J7296">
        <f t="shared" si="687"/>
        <v>0</v>
      </c>
      <c r="L7296" s="107"/>
      <c r="M7296" s="110"/>
      <c r="N7296" s="109"/>
      <c r="P7296" s="38">
        <f t="shared" si="684"/>
        <v>0</v>
      </c>
      <c r="Q7296" s="105">
        <f t="shared" si="683"/>
        <v>0</v>
      </c>
      <c r="R7296" s="38">
        <f t="shared" si="685"/>
        <v>0</v>
      </c>
      <c r="S7296" s="40" t="str">
        <f t="shared" si="682"/>
        <v/>
      </c>
    </row>
    <row r="7297" spans="1:19">
      <c r="A7297" s="33"/>
      <c r="B7297" s="34"/>
      <c r="C7297" s="33"/>
      <c r="D7297" s="33"/>
      <c r="E7297" s="33"/>
      <c r="F7297" s="42"/>
      <c r="G7297" s="42"/>
      <c r="I7297">
        <f t="shared" si="686"/>
        <v>0</v>
      </c>
      <c r="J7297">
        <f t="shared" si="687"/>
        <v>0</v>
      </c>
      <c r="L7297" s="107"/>
      <c r="M7297" s="110"/>
      <c r="N7297" s="109"/>
      <c r="P7297" s="38">
        <f t="shared" si="684"/>
        <v>0</v>
      </c>
      <c r="Q7297" s="105">
        <f t="shared" si="683"/>
        <v>0</v>
      </c>
      <c r="R7297" s="38">
        <f t="shared" si="685"/>
        <v>0</v>
      </c>
      <c r="S7297" s="40" t="str">
        <f t="shared" si="682"/>
        <v/>
      </c>
    </row>
    <row r="7298" spans="1:19">
      <c r="A7298" s="33"/>
      <c r="B7298" s="34"/>
      <c r="C7298" s="33"/>
      <c r="D7298" s="33"/>
      <c r="E7298" s="33"/>
      <c r="F7298" s="42"/>
      <c r="G7298" s="42"/>
      <c r="I7298">
        <f t="shared" si="686"/>
        <v>0</v>
      </c>
      <c r="J7298">
        <f t="shared" si="687"/>
        <v>0</v>
      </c>
      <c r="L7298" s="107"/>
      <c r="M7298" s="110"/>
      <c r="N7298" s="109"/>
      <c r="P7298" s="38">
        <f t="shared" si="684"/>
        <v>0</v>
      </c>
      <c r="Q7298" s="105">
        <f t="shared" si="683"/>
        <v>0</v>
      </c>
      <c r="R7298" s="38">
        <f t="shared" si="685"/>
        <v>0</v>
      </c>
      <c r="S7298" s="40" t="str">
        <f t="shared" si="682"/>
        <v/>
      </c>
    </row>
    <row r="7299" spans="1:19">
      <c r="A7299" s="33"/>
      <c r="B7299" s="34"/>
      <c r="C7299" s="33"/>
      <c r="D7299" s="33"/>
      <c r="E7299" s="33"/>
      <c r="F7299" s="42"/>
      <c r="G7299" s="42"/>
      <c r="I7299">
        <f t="shared" si="686"/>
        <v>0</v>
      </c>
      <c r="J7299">
        <f t="shared" si="687"/>
        <v>0</v>
      </c>
      <c r="L7299" s="107"/>
      <c r="M7299" s="110"/>
      <c r="N7299" s="109"/>
      <c r="P7299" s="38">
        <f t="shared" si="684"/>
        <v>0</v>
      </c>
      <c r="Q7299" s="105">
        <f t="shared" si="683"/>
        <v>0</v>
      </c>
      <c r="R7299" s="38">
        <f t="shared" si="685"/>
        <v>0</v>
      </c>
      <c r="S7299" s="40" t="str">
        <f t="shared" si="682"/>
        <v/>
      </c>
    </row>
    <row r="7300" spans="1:19">
      <c r="A7300" s="33"/>
      <c r="B7300" s="34"/>
      <c r="C7300" s="33"/>
      <c r="D7300" s="33"/>
      <c r="E7300" s="33"/>
      <c r="F7300" s="42"/>
      <c r="G7300" s="42"/>
      <c r="I7300">
        <f t="shared" si="686"/>
        <v>0</v>
      </c>
      <c r="J7300">
        <f t="shared" si="687"/>
        <v>0</v>
      </c>
      <c r="L7300" s="107"/>
      <c r="M7300" s="110"/>
      <c r="N7300" s="109"/>
      <c r="P7300" s="38">
        <f t="shared" si="684"/>
        <v>0</v>
      </c>
      <c r="Q7300" s="105">
        <f t="shared" si="683"/>
        <v>0</v>
      </c>
      <c r="R7300" s="38">
        <f t="shared" si="685"/>
        <v>0</v>
      </c>
      <c r="S7300" s="40" t="str">
        <f t="shared" si="682"/>
        <v/>
      </c>
    </row>
    <row r="7301" spans="1:19">
      <c r="A7301" s="33"/>
      <c r="B7301" s="34"/>
      <c r="C7301" s="33"/>
      <c r="D7301" s="33"/>
      <c r="E7301" s="33"/>
      <c r="F7301" s="42"/>
      <c r="G7301" s="42"/>
      <c r="I7301">
        <f t="shared" si="686"/>
        <v>0</v>
      </c>
      <c r="J7301">
        <f t="shared" si="687"/>
        <v>0</v>
      </c>
      <c r="L7301" s="107"/>
      <c r="M7301" s="110"/>
      <c r="N7301" s="109"/>
      <c r="P7301" s="38">
        <f t="shared" si="684"/>
        <v>0</v>
      </c>
      <c r="Q7301" s="105">
        <f t="shared" si="683"/>
        <v>0</v>
      </c>
      <c r="R7301" s="38">
        <f t="shared" si="685"/>
        <v>0</v>
      </c>
      <c r="S7301" s="40" t="str">
        <f t="shared" si="682"/>
        <v/>
      </c>
    </row>
    <row r="7302" spans="1:19">
      <c r="A7302" s="33"/>
      <c r="B7302" s="34"/>
      <c r="C7302" s="33"/>
      <c r="D7302" s="33"/>
      <c r="E7302" s="33"/>
      <c r="F7302" s="42"/>
      <c r="G7302" s="42"/>
      <c r="I7302">
        <f t="shared" si="686"/>
        <v>0</v>
      </c>
      <c r="J7302">
        <f t="shared" si="687"/>
        <v>0</v>
      </c>
      <c r="L7302" s="107"/>
      <c r="M7302" s="110"/>
      <c r="N7302" s="109"/>
      <c r="P7302" s="38">
        <f t="shared" si="684"/>
        <v>0</v>
      </c>
      <c r="Q7302" s="105">
        <f t="shared" si="683"/>
        <v>0</v>
      </c>
      <c r="R7302" s="38">
        <f t="shared" si="685"/>
        <v>0</v>
      </c>
      <c r="S7302" s="40" t="str">
        <f t="shared" si="682"/>
        <v/>
      </c>
    </row>
    <row r="7303" spans="1:19">
      <c r="A7303" s="33"/>
      <c r="B7303" s="34"/>
      <c r="C7303" s="33"/>
      <c r="D7303" s="33"/>
      <c r="E7303" s="33"/>
      <c r="F7303" s="42"/>
      <c r="G7303" s="42"/>
      <c r="I7303">
        <f t="shared" si="686"/>
        <v>0</v>
      </c>
      <c r="J7303">
        <f t="shared" si="687"/>
        <v>0</v>
      </c>
      <c r="L7303" s="107"/>
      <c r="M7303" s="110"/>
      <c r="N7303" s="109"/>
      <c r="P7303" s="38">
        <f t="shared" si="684"/>
        <v>0</v>
      </c>
      <c r="Q7303" s="105">
        <f t="shared" si="683"/>
        <v>0</v>
      </c>
      <c r="R7303" s="38">
        <f t="shared" si="685"/>
        <v>0</v>
      </c>
      <c r="S7303" s="40" t="str">
        <f t="shared" ref="S7303:S7366" si="688">IF(C7303=1,SUM(R7303:R7326)-SUM(P7303:P7326),"")</f>
        <v/>
      </c>
    </row>
    <row r="7304" spans="1:19">
      <c r="A7304" s="33"/>
      <c r="B7304" s="34"/>
      <c r="C7304" s="33"/>
      <c r="D7304" s="33"/>
      <c r="E7304" s="33"/>
      <c r="F7304" s="42"/>
      <c r="G7304" s="42"/>
      <c r="I7304">
        <f t="shared" si="686"/>
        <v>0</v>
      </c>
      <c r="J7304">
        <f t="shared" si="687"/>
        <v>0</v>
      </c>
      <c r="L7304" s="107"/>
      <c r="M7304" s="110"/>
      <c r="N7304" s="109"/>
      <c r="P7304" s="38">
        <f t="shared" si="684"/>
        <v>0</v>
      </c>
      <c r="Q7304" s="105">
        <f t="shared" ref="Q7304:Q7367" si="689">I7304*M7304/1000</f>
        <v>0</v>
      </c>
      <c r="R7304" s="38">
        <f t="shared" si="685"/>
        <v>0</v>
      </c>
      <c r="S7304" s="40" t="str">
        <f t="shared" si="688"/>
        <v/>
      </c>
    </row>
    <row r="7305" spans="1:19">
      <c r="A7305" s="33"/>
      <c r="B7305" s="34"/>
      <c r="C7305" s="33"/>
      <c r="D7305" s="33"/>
      <c r="E7305" s="33"/>
      <c r="F7305" s="42"/>
      <c r="G7305" s="42"/>
      <c r="I7305">
        <f t="shared" si="686"/>
        <v>0</v>
      </c>
      <c r="J7305">
        <f t="shared" si="687"/>
        <v>0</v>
      </c>
      <c r="L7305" s="107"/>
      <c r="M7305" s="110"/>
      <c r="N7305" s="109"/>
      <c r="P7305" s="38">
        <f t="shared" si="684"/>
        <v>0</v>
      </c>
      <c r="Q7305" s="105">
        <f t="shared" si="689"/>
        <v>0</v>
      </c>
      <c r="R7305" s="38">
        <f t="shared" si="685"/>
        <v>0</v>
      </c>
      <c r="S7305" s="40" t="str">
        <f t="shared" si="688"/>
        <v/>
      </c>
    </row>
    <row r="7306" spans="1:19">
      <c r="A7306" s="33"/>
      <c r="B7306" s="34"/>
      <c r="C7306" s="33"/>
      <c r="D7306" s="33"/>
      <c r="E7306" s="33"/>
      <c r="F7306" s="42"/>
      <c r="G7306" s="42"/>
      <c r="I7306">
        <f t="shared" si="686"/>
        <v>0</v>
      </c>
      <c r="J7306">
        <f t="shared" si="687"/>
        <v>0</v>
      </c>
      <c r="L7306" s="107"/>
      <c r="M7306" s="110"/>
      <c r="N7306" s="109"/>
      <c r="P7306" s="38">
        <f t="shared" si="684"/>
        <v>0</v>
      </c>
      <c r="Q7306" s="105">
        <f t="shared" si="689"/>
        <v>0</v>
      </c>
      <c r="R7306" s="38">
        <f t="shared" si="685"/>
        <v>0</v>
      </c>
      <c r="S7306" s="40" t="str">
        <f t="shared" si="688"/>
        <v/>
      </c>
    </row>
    <row r="7307" spans="1:19">
      <c r="A7307" s="33"/>
      <c r="B7307" s="34"/>
      <c r="C7307" s="33"/>
      <c r="D7307" s="33"/>
      <c r="E7307" s="33"/>
      <c r="F7307" s="42"/>
      <c r="G7307" s="42"/>
      <c r="I7307">
        <f t="shared" si="686"/>
        <v>0</v>
      </c>
      <c r="J7307">
        <f t="shared" si="687"/>
        <v>0</v>
      </c>
      <c r="L7307" s="107"/>
      <c r="M7307" s="110"/>
      <c r="N7307" s="109"/>
      <c r="P7307" s="38">
        <f t="shared" si="684"/>
        <v>0</v>
      </c>
      <c r="Q7307" s="105">
        <f t="shared" si="689"/>
        <v>0</v>
      </c>
      <c r="R7307" s="38">
        <f t="shared" si="685"/>
        <v>0</v>
      </c>
      <c r="S7307" s="40" t="str">
        <f t="shared" si="688"/>
        <v/>
      </c>
    </row>
    <row r="7308" spans="1:19">
      <c r="A7308" s="33"/>
      <c r="B7308" s="34"/>
      <c r="C7308" s="33"/>
      <c r="D7308" s="33"/>
      <c r="E7308" s="33"/>
      <c r="F7308" s="42"/>
      <c r="G7308" s="42"/>
      <c r="I7308">
        <f t="shared" si="686"/>
        <v>0</v>
      </c>
      <c r="J7308">
        <f t="shared" si="687"/>
        <v>0</v>
      </c>
      <c r="L7308" s="107"/>
      <c r="M7308" s="110"/>
      <c r="N7308" s="109"/>
      <c r="P7308" s="38">
        <f t="shared" si="684"/>
        <v>0</v>
      </c>
      <c r="Q7308" s="105">
        <f t="shared" si="689"/>
        <v>0</v>
      </c>
      <c r="R7308" s="38">
        <f t="shared" si="685"/>
        <v>0</v>
      </c>
      <c r="S7308" s="40" t="str">
        <f t="shared" si="688"/>
        <v/>
      </c>
    </row>
    <row r="7309" spans="1:19">
      <c r="A7309" s="33"/>
      <c r="B7309" s="34"/>
      <c r="C7309" s="33"/>
      <c r="D7309" s="33"/>
      <c r="E7309" s="33"/>
      <c r="F7309" s="42"/>
      <c r="G7309" s="42"/>
      <c r="I7309">
        <f t="shared" si="686"/>
        <v>0</v>
      </c>
      <c r="J7309">
        <f t="shared" si="687"/>
        <v>0</v>
      </c>
      <c r="L7309" s="107"/>
      <c r="M7309" s="110"/>
      <c r="N7309" s="109"/>
      <c r="P7309" s="38">
        <f t="shared" si="684"/>
        <v>0</v>
      </c>
      <c r="Q7309" s="105">
        <f t="shared" si="689"/>
        <v>0</v>
      </c>
      <c r="R7309" s="38">
        <f t="shared" si="685"/>
        <v>0</v>
      </c>
      <c r="S7309" s="40" t="str">
        <f t="shared" si="688"/>
        <v/>
      </c>
    </row>
    <row r="7310" spans="1:19">
      <c r="A7310" s="33"/>
      <c r="B7310" s="34"/>
      <c r="C7310" s="33"/>
      <c r="D7310" s="33"/>
      <c r="E7310" s="33"/>
      <c r="F7310" s="42"/>
      <c r="G7310" s="42"/>
      <c r="I7310">
        <f t="shared" si="686"/>
        <v>0</v>
      </c>
      <c r="J7310">
        <f t="shared" si="687"/>
        <v>0</v>
      </c>
      <c r="L7310" s="107"/>
      <c r="M7310" s="110"/>
      <c r="N7310" s="109"/>
      <c r="P7310" s="38">
        <f t="shared" si="684"/>
        <v>0</v>
      </c>
      <c r="Q7310" s="105">
        <f t="shared" si="689"/>
        <v>0</v>
      </c>
      <c r="R7310" s="38">
        <f t="shared" si="685"/>
        <v>0</v>
      </c>
      <c r="S7310" s="40" t="str">
        <f t="shared" si="688"/>
        <v/>
      </c>
    </row>
    <row r="7311" spans="1:19">
      <c r="A7311" s="33"/>
      <c r="B7311" s="34"/>
      <c r="C7311" s="33"/>
      <c r="D7311" s="33"/>
      <c r="E7311" s="33"/>
      <c r="F7311" s="42"/>
      <c r="G7311" s="42"/>
      <c r="I7311">
        <f t="shared" si="686"/>
        <v>0</v>
      </c>
      <c r="J7311">
        <f t="shared" si="687"/>
        <v>0</v>
      </c>
      <c r="L7311" s="107"/>
      <c r="M7311" s="110"/>
      <c r="N7311" s="109"/>
      <c r="P7311" s="38">
        <f t="shared" si="684"/>
        <v>0</v>
      </c>
      <c r="Q7311" s="105">
        <f t="shared" si="689"/>
        <v>0</v>
      </c>
      <c r="R7311" s="38">
        <f t="shared" si="685"/>
        <v>0</v>
      </c>
      <c r="S7311" s="40" t="str">
        <f t="shared" si="688"/>
        <v/>
      </c>
    </row>
    <row r="7312" spans="1:19">
      <c r="A7312" s="33"/>
      <c r="B7312" s="34"/>
      <c r="C7312" s="33"/>
      <c r="D7312" s="33"/>
      <c r="E7312" s="33"/>
      <c r="F7312" s="42"/>
      <c r="G7312" s="42"/>
      <c r="I7312">
        <f t="shared" si="686"/>
        <v>0</v>
      </c>
      <c r="J7312">
        <f t="shared" si="687"/>
        <v>0</v>
      </c>
      <c r="L7312" s="107"/>
      <c r="M7312" s="110"/>
      <c r="N7312" s="109"/>
      <c r="P7312" s="38">
        <f t="shared" si="684"/>
        <v>0</v>
      </c>
      <c r="Q7312" s="105">
        <f t="shared" si="689"/>
        <v>0</v>
      </c>
      <c r="R7312" s="38">
        <f t="shared" si="685"/>
        <v>0</v>
      </c>
      <c r="S7312" s="40" t="str">
        <f t="shared" si="688"/>
        <v/>
      </c>
    </row>
    <row r="7313" spans="1:19">
      <c r="A7313" s="33"/>
      <c r="B7313" s="34"/>
      <c r="C7313" s="33"/>
      <c r="D7313" s="33"/>
      <c r="E7313" s="33"/>
      <c r="F7313" s="42"/>
      <c r="G7313" s="42"/>
      <c r="I7313">
        <f t="shared" si="686"/>
        <v>0</v>
      </c>
      <c r="J7313">
        <f t="shared" si="687"/>
        <v>0</v>
      </c>
      <c r="L7313" s="107"/>
      <c r="M7313" s="110"/>
      <c r="N7313" s="109"/>
      <c r="P7313" s="38">
        <f t="shared" si="684"/>
        <v>0</v>
      </c>
      <c r="Q7313" s="105">
        <f t="shared" si="689"/>
        <v>0</v>
      </c>
      <c r="R7313" s="38">
        <f t="shared" si="685"/>
        <v>0</v>
      </c>
      <c r="S7313" s="40" t="str">
        <f t="shared" si="688"/>
        <v/>
      </c>
    </row>
    <row r="7314" spans="1:19">
      <c r="A7314" s="33"/>
      <c r="B7314" s="34"/>
      <c r="C7314" s="33"/>
      <c r="D7314" s="33"/>
      <c r="E7314" s="33"/>
      <c r="F7314" s="42"/>
      <c r="G7314" s="42"/>
      <c r="I7314">
        <f t="shared" si="686"/>
        <v>0</v>
      </c>
      <c r="J7314">
        <f t="shared" si="687"/>
        <v>0</v>
      </c>
      <c r="L7314" s="107"/>
      <c r="M7314" s="110"/>
      <c r="N7314" s="109"/>
      <c r="P7314" s="38">
        <f t="shared" si="684"/>
        <v>0</v>
      </c>
      <c r="Q7314" s="105">
        <f t="shared" si="689"/>
        <v>0</v>
      </c>
      <c r="R7314" s="38">
        <f t="shared" si="685"/>
        <v>0</v>
      </c>
      <c r="S7314" s="40" t="str">
        <f t="shared" si="688"/>
        <v/>
      </c>
    </row>
    <row r="7315" spans="1:19">
      <c r="A7315" s="33"/>
      <c r="B7315" s="34"/>
      <c r="C7315" s="33"/>
      <c r="D7315" s="33"/>
      <c r="E7315" s="33"/>
      <c r="F7315" s="42"/>
      <c r="G7315" s="42"/>
      <c r="I7315">
        <f t="shared" si="686"/>
        <v>0</v>
      </c>
      <c r="J7315">
        <f t="shared" si="687"/>
        <v>0</v>
      </c>
      <c r="L7315" s="107"/>
      <c r="M7315" s="110"/>
      <c r="N7315" s="109"/>
      <c r="P7315" s="38">
        <f t="shared" si="684"/>
        <v>0</v>
      </c>
      <c r="Q7315" s="105">
        <f t="shared" si="689"/>
        <v>0</v>
      </c>
      <c r="R7315" s="38">
        <f t="shared" si="685"/>
        <v>0</v>
      </c>
      <c r="S7315" s="40" t="str">
        <f t="shared" si="688"/>
        <v/>
      </c>
    </row>
    <row r="7316" spans="1:19">
      <c r="A7316" s="33"/>
      <c r="B7316" s="34"/>
      <c r="C7316" s="33"/>
      <c r="D7316" s="33"/>
      <c r="E7316" s="33"/>
      <c r="F7316" s="42"/>
      <c r="G7316" s="42"/>
      <c r="I7316">
        <f t="shared" si="686"/>
        <v>0</v>
      </c>
      <c r="J7316">
        <f t="shared" si="687"/>
        <v>0</v>
      </c>
      <c r="L7316" s="107"/>
      <c r="M7316" s="110"/>
      <c r="N7316" s="109"/>
      <c r="P7316" s="38">
        <f t="shared" si="684"/>
        <v>0</v>
      </c>
      <c r="Q7316" s="105">
        <f t="shared" si="689"/>
        <v>0</v>
      </c>
      <c r="R7316" s="38">
        <f t="shared" si="685"/>
        <v>0</v>
      </c>
      <c r="S7316" s="40" t="str">
        <f t="shared" si="688"/>
        <v/>
      </c>
    </row>
    <row r="7317" spans="1:19">
      <c r="A7317" s="33"/>
      <c r="B7317" s="34"/>
      <c r="C7317" s="33"/>
      <c r="D7317" s="33"/>
      <c r="E7317" s="33"/>
      <c r="F7317" s="42"/>
      <c r="G7317" s="42"/>
      <c r="I7317">
        <f t="shared" si="686"/>
        <v>0</v>
      </c>
      <c r="J7317">
        <f t="shared" si="687"/>
        <v>0</v>
      </c>
      <c r="L7317" s="107"/>
      <c r="M7317" s="110"/>
      <c r="N7317" s="109"/>
      <c r="P7317" s="38">
        <f t="shared" si="684"/>
        <v>0</v>
      </c>
      <c r="Q7317" s="105">
        <f t="shared" si="689"/>
        <v>0</v>
      </c>
      <c r="R7317" s="38">
        <f t="shared" si="685"/>
        <v>0</v>
      </c>
      <c r="S7317" s="40" t="str">
        <f t="shared" si="688"/>
        <v/>
      </c>
    </row>
    <row r="7318" spans="1:19">
      <c r="A7318" s="33"/>
      <c r="B7318" s="34"/>
      <c r="C7318" s="33"/>
      <c r="D7318" s="33"/>
      <c r="E7318" s="33"/>
      <c r="F7318" s="42"/>
      <c r="G7318" s="42"/>
      <c r="I7318">
        <f t="shared" si="686"/>
        <v>0</v>
      </c>
      <c r="J7318">
        <f t="shared" si="687"/>
        <v>0</v>
      </c>
      <c r="L7318" s="107"/>
      <c r="M7318" s="110"/>
      <c r="N7318" s="109"/>
      <c r="P7318" s="38">
        <f t="shared" si="684"/>
        <v>0</v>
      </c>
      <c r="Q7318" s="105">
        <f t="shared" si="689"/>
        <v>0</v>
      </c>
      <c r="R7318" s="38">
        <f t="shared" si="685"/>
        <v>0</v>
      </c>
      <c r="S7318" s="40" t="str">
        <f t="shared" si="688"/>
        <v/>
      </c>
    </row>
    <row r="7319" spans="1:19">
      <c r="A7319" s="33"/>
      <c r="B7319" s="34"/>
      <c r="C7319" s="33"/>
      <c r="D7319" s="33"/>
      <c r="E7319" s="33"/>
      <c r="F7319" s="42"/>
      <c r="G7319" s="42"/>
      <c r="I7319">
        <f t="shared" si="686"/>
        <v>0</v>
      </c>
      <c r="J7319">
        <f t="shared" si="687"/>
        <v>0</v>
      </c>
      <c r="L7319" s="107"/>
      <c r="M7319" s="110"/>
      <c r="N7319" s="109"/>
      <c r="P7319" s="38">
        <f t="shared" si="684"/>
        <v>0</v>
      </c>
      <c r="Q7319" s="105">
        <f t="shared" si="689"/>
        <v>0</v>
      </c>
      <c r="R7319" s="38">
        <f t="shared" si="685"/>
        <v>0</v>
      </c>
      <c r="S7319" s="40" t="str">
        <f t="shared" si="688"/>
        <v/>
      </c>
    </row>
    <row r="7320" spans="1:19">
      <c r="A7320" s="33"/>
      <c r="B7320" s="34"/>
      <c r="C7320" s="33"/>
      <c r="D7320" s="33"/>
      <c r="E7320" s="33"/>
      <c r="F7320" s="42"/>
      <c r="G7320" s="42"/>
      <c r="I7320">
        <f t="shared" si="686"/>
        <v>0</v>
      </c>
      <c r="J7320">
        <f t="shared" si="687"/>
        <v>0</v>
      </c>
      <c r="L7320" s="107"/>
      <c r="M7320" s="110"/>
      <c r="N7320" s="109"/>
      <c r="P7320" s="38">
        <f t="shared" si="684"/>
        <v>0</v>
      </c>
      <c r="Q7320" s="105">
        <f t="shared" si="689"/>
        <v>0</v>
      </c>
      <c r="R7320" s="38">
        <f t="shared" si="685"/>
        <v>0</v>
      </c>
      <c r="S7320" s="40" t="str">
        <f t="shared" si="688"/>
        <v/>
      </c>
    </row>
    <row r="7321" spans="1:19">
      <c r="A7321" s="33"/>
      <c r="B7321" s="34"/>
      <c r="C7321" s="33"/>
      <c r="D7321" s="33"/>
      <c r="E7321" s="33"/>
      <c r="F7321" s="42"/>
      <c r="G7321" s="42"/>
      <c r="I7321">
        <f t="shared" si="686"/>
        <v>0</v>
      </c>
      <c r="J7321">
        <f t="shared" si="687"/>
        <v>0</v>
      </c>
      <c r="L7321" s="107"/>
      <c r="M7321" s="110"/>
      <c r="N7321" s="109"/>
      <c r="P7321" s="38">
        <f t="shared" si="684"/>
        <v>0</v>
      </c>
      <c r="Q7321" s="105">
        <f t="shared" si="689"/>
        <v>0</v>
      </c>
      <c r="R7321" s="38">
        <f t="shared" si="685"/>
        <v>0</v>
      </c>
      <c r="S7321" s="40" t="str">
        <f t="shared" si="688"/>
        <v/>
      </c>
    </row>
    <row r="7322" spans="1:19">
      <c r="A7322" s="33"/>
      <c r="B7322" s="34"/>
      <c r="C7322" s="33"/>
      <c r="D7322" s="33"/>
      <c r="E7322" s="33"/>
      <c r="F7322" s="42"/>
      <c r="G7322" s="42"/>
      <c r="I7322">
        <f t="shared" si="686"/>
        <v>0</v>
      </c>
      <c r="J7322">
        <f t="shared" si="687"/>
        <v>0</v>
      </c>
      <c r="L7322" s="107"/>
      <c r="M7322" s="110"/>
      <c r="N7322" s="109"/>
      <c r="P7322" s="38">
        <f t="shared" si="684"/>
        <v>0</v>
      </c>
      <c r="Q7322" s="105">
        <f t="shared" si="689"/>
        <v>0</v>
      </c>
      <c r="R7322" s="38">
        <f t="shared" si="685"/>
        <v>0</v>
      </c>
      <c r="S7322" s="40" t="str">
        <f t="shared" si="688"/>
        <v/>
      </c>
    </row>
    <row r="7323" spans="1:19">
      <c r="A7323" s="33"/>
      <c r="B7323" s="34"/>
      <c r="C7323" s="33"/>
      <c r="D7323" s="33"/>
      <c r="E7323" s="33"/>
      <c r="F7323" s="42"/>
      <c r="G7323" s="42"/>
      <c r="I7323">
        <f t="shared" si="686"/>
        <v>0</v>
      </c>
      <c r="J7323">
        <f t="shared" si="687"/>
        <v>0</v>
      </c>
      <c r="L7323" s="107"/>
      <c r="M7323" s="110"/>
      <c r="N7323" s="109"/>
      <c r="P7323" s="38">
        <f t="shared" si="684"/>
        <v>0</v>
      </c>
      <c r="Q7323" s="105">
        <f t="shared" si="689"/>
        <v>0</v>
      </c>
      <c r="R7323" s="38">
        <f t="shared" si="685"/>
        <v>0</v>
      </c>
      <c r="S7323" s="40" t="str">
        <f t="shared" si="688"/>
        <v/>
      </c>
    </row>
    <row r="7324" spans="1:19">
      <c r="A7324" s="33"/>
      <c r="B7324" s="34"/>
      <c r="C7324" s="33"/>
      <c r="D7324" s="33"/>
      <c r="E7324" s="33"/>
      <c r="F7324" s="42"/>
      <c r="G7324" s="42"/>
      <c r="I7324">
        <f t="shared" si="686"/>
        <v>0</v>
      </c>
      <c r="J7324">
        <f t="shared" si="687"/>
        <v>0</v>
      </c>
      <c r="L7324" s="107"/>
      <c r="M7324" s="110"/>
      <c r="N7324" s="109"/>
      <c r="P7324" s="38">
        <f t="shared" si="684"/>
        <v>0</v>
      </c>
      <c r="Q7324" s="105">
        <f t="shared" si="689"/>
        <v>0</v>
      </c>
      <c r="R7324" s="38">
        <f t="shared" si="685"/>
        <v>0</v>
      </c>
      <c r="S7324" s="40" t="str">
        <f t="shared" si="688"/>
        <v/>
      </c>
    </row>
    <row r="7325" spans="1:19">
      <c r="A7325" s="33"/>
      <c r="B7325" s="34"/>
      <c r="C7325" s="33"/>
      <c r="D7325" s="33"/>
      <c r="E7325" s="33"/>
      <c r="F7325" s="42"/>
      <c r="G7325" s="42"/>
      <c r="I7325">
        <f t="shared" si="686"/>
        <v>0</v>
      </c>
      <c r="J7325">
        <f t="shared" si="687"/>
        <v>0</v>
      </c>
      <c r="L7325" s="107"/>
      <c r="M7325" s="110"/>
      <c r="N7325" s="109"/>
      <c r="P7325" s="38">
        <f t="shared" si="684"/>
        <v>0</v>
      </c>
      <c r="Q7325" s="105">
        <f t="shared" si="689"/>
        <v>0</v>
      </c>
      <c r="R7325" s="38">
        <f t="shared" si="685"/>
        <v>0</v>
      </c>
      <c r="S7325" s="40" t="str">
        <f t="shared" si="688"/>
        <v/>
      </c>
    </row>
    <row r="7326" spans="1:19">
      <c r="A7326" s="33"/>
      <c r="B7326" s="34"/>
      <c r="C7326" s="33"/>
      <c r="D7326" s="33"/>
      <c r="E7326" s="33"/>
      <c r="F7326" s="42"/>
      <c r="G7326" s="42"/>
      <c r="I7326">
        <f t="shared" si="686"/>
        <v>0</v>
      </c>
      <c r="J7326">
        <f t="shared" si="687"/>
        <v>0</v>
      </c>
      <c r="L7326" s="107"/>
      <c r="M7326" s="110"/>
      <c r="N7326" s="109"/>
      <c r="P7326" s="38">
        <f t="shared" si="684"/>
        <v>0</v>
      </c>
      <c r="Q7326" s="105">
        <f t="shared" si="689"/>
        <v>0</v>
      </c>
      <c r="R7326" s="38">
        <f t="shared" si="685"/>
        <v>0</v>
      </c>
      <c r="S7326" s="40" t="str">
        <f t="shared" si="688"/>
        <v/>
      </c>
    </row>
    <row r="7327" spans="1:19">
      <c r="A7327" s="33"/>
      <c r="B7327" s="34"/>
      <c r="C7327" s="33"/>
      <c r="D7327" s="33"/>
      <c r="E7327" s="33"/>
      <c r="F7327" s="42"/>
      <c r="G7327" s="42"/>
      <c r="I7327">
        <f t="shared" si="686"/>
        <v>0</v>
      </c>
      <c r="J7327">
        <f t="shared" si="687"/>
        <v>0</v>
      </c>
      <c r="L7327" s="107"/>
      <c r="M7327" s="110"/>
      <c r="N7327" s="109"/>
      <c r="P7327" s="38">
        <f t="shared" si="684"/>
        <v>0</v>
      </c>
      <c r="Q7327" s="105">
        <f t="shared" si="689"/>
        <v>0</v>
      </c>
      <c r="R7327" s="38">
        <f t="shared" si="685"/>
        <v>0</v>
      </c>
      <c r="S7327" s="40" t="str">
        <f t="shared" si="688"/>
        <v/>
      </c>
    </row>
    <row r="7328" spans="1:19">
      <c r="A7328" s="33"/>
      <c r="B7328" s="34"/>
      <c r="C7328" s="33"/>
      <c r="D7328" s="33"/>
      <c r="E7328" s="33"/>
      <c r="F7328" s="42"/>
      <c r="G7328" s="42"/>
      <c r="I7328">
        <f t="shared" si="686"/>
        <v>0</v>
      </c>
      <c r="J7328">
        <f t="shared" si="687"/>
        <v>0</v>
      </c>
      <c r="L7328" s="107"/>
      <c r="M7328" s="110"/>
      <c r="N7328" s="109"/>
      <c r="P7328" s="38">
        <f t="shared" si="684"/>
        <v>0</v>
      </c>
      <c r="Q7328" s="105">
        <f t="shared" si="689"/>
        <v>0</v>
      </c>
      <c r="R7328" s="38">
        <f t="shared" si="685"/>
        <v>0</v>
      </c>
      <c r="S7328" s="40" t="str">
        <f t="shared" si="688"/>
        <v/>
      </c>
    </row>
    <row r="7329" spans="1:19">
      <c r="A7329" s="33"/>
      <c r="B7329" s="34"/>
      <c r="C7329" s="33"/>
      <c r="D7329" s="33"/>
      <c r="E7329" s="33"/>
      <c r="F7329" s="42"/>
      <c r="G7329" s="42"/>
      <c r="I7329">
        <f t="shared" si="686"/>
        <v>0</v>
      </c>
      <c r="J7329">
        <f t="shared" si="687"/>
        <v>0</v>
      </c>
      <c r="L7329" s="107"/>
      <c r="M7329" s="110"/>
      <c r="N7329" s="109"/>
      <c r="P7329" s="38">
        <f t="shared" si="684"/>
        <v>0</v>
      </c>
      <c r="Q7329" s="105">
        <f t="shared" si="689"/>
        <v>0</v>
      </c>
      <c r="R7329" s="38">
        <f t="shared" si="685"/>
        <v>0</v>
      </c>
      <c r="S7329" s="40" t="str">
        <f t="shared" si="688"/>
        <v/>
      </c>
    </row>
    <row r="7330" spans="1:19">
      <c r="A7330" s="33"/>
      <c r="B7330" s="34"/>
      <c r="C7330" s="33"/>
      <c r="D7330" s="33"/>
      <c r="E7330" s="33"/>
      <c r="F7330" s="42"/>
      <c r="G7330" s="42"/>
      <c r="I7330">
        <f t="shared" si="686"/>
        <v>0</v>
      </c>
      <c r="J7330">
        <f t="shared" si="687"/>
        <v>0</v>
      </c>
      <c r="L7330" s="107"/>
      <c r="M7330" s="110"/>
      <c r="N7330" s="109"/>
      <c r="P7330" s="38">
        <f t="shared" si="684"/>
        <v>0</v>
      </c>
      <c r="Q7330" s="105">
        <f t="shared" si="689"/>
        <v>0</v>
      </c>
      <c r="R7330" s="38">
        <f t="shared" si="685"/>
        <v>0</v>
      </c>
      <c r="S7330" s="40" t="str">
        <f t="shared" si="688"/>
        <v/>
      </c>
    </row>
    <row r="7331" spans="1:19">
      <c r="A7331" s="33"/>
      <c r="B7331" s="34"/>
      <c r="C7331" s="33"/>
      <c r="D7331" s="33"/>
      <c r="E7331" s="33"/>
      <c r="F7331" s="42"/>
      <c r="G7331" s="42"/>
      <c r="I7331">
        <f t="shared" si="686"/>
        <v>0</v>
      </c>
      <c r="J7331">
        <f t="shared" si="687"/>
        <v>0</v>
      </c>
      <c r="L7331" s="107"/>
      <c r="M7331" s="110"/>
      <c r="N7331" s="109"/>
      <c r="P7331" s="38">
        <f t="shared" si="684"/>
        <v>0</v>
      </c>
      <c r="Q7331" s="105">
        <f t="shared" si="689"/>
        <v>0</v>
      </c>
      <c r="R7331" s="38">
        <f t="shared" si="685"/>
        <v>0</v>
      </c>
      <c r="S7331" s="40" t="str">
        <f t="shared" si="688"/>
        <v/>
      </c>
    </row>
    <row r="7332" spans="1:19">
      <c r="A7332" s="33"/>
      <c r="B7332" s="34"/>
      <c r="C7332" s="33"/>
      <c r="D7332" s="33"/>
      <c r="E7332" s="33"/>
      <c r="F7332" s="42"/>
      <c r="G7332" s="42"/>
      <c r="I7332">
        <f t="shared" si="686"/>
        <v>0</v>
      </c>
      <c r="J7332">
        <f t="shared" si="687"/>
        <v>0</v>
      </c>
      <c r="L7332" s="107"/>
      <c r="M7332" s="110"/>
      <c r="N7332" s="109"/>
      <c r="P7332" s="38">
        <f t="shared" si="684"/>
        <v>0</v>
      </c>
      <c r="Q7332" s="105">
        <f t="shared" si="689"/>
        <v>0</v>
      </c>
      <c r="R7332" s="38">
        <f t="shared" si="685"/>
        <v>0</v>
      </c>
      <c r="S7332" s="40" t="str">
        <f t="shared" si="688"/>
        <v/>
      </c>
    </row>
    <row r="7333" spans="1:19">
      <c r="A7333" s="33"/>
      <c r="B7333" s="34"/>
      <c r="C7333" s="33"/>
      <c r="D7333" s="33"/>
      <c r="E7333" s="33"/>
      <c r="F7333" s="42"/>
      <c r="G7333" s="42"/>
      <c r="I7333">
        <f t="shared" si="686"/>
        <v>0</v>
      </c>
      <c r="J7333">
        <f t="shared" si="687"/>
        <v>0</v>
      </c>
      <c r="L7333" s="107"/>
      <c r="M7333" s="110"/>
      <c r="N7333" s="109"/>
      <c r="P7333" s="38">
        <f t="shared" si="684"/>
        <v>0</v>
      </c>
      <c r="Q7333" s="105">
        <f t="shared" si="689"/>
        <v>0</v>
      </c>
      <c r="R7333" s="38">
        <f t="shared" si="685"/>
        <v>0</v>
      </c>
      <c r="S7333" s="40" t="str">
        <f t="shared" si="688"/>
        <v/>
      </c>
    </row>
    <row r="7334" spans="1:19">
      <c r="A7334" s="33"/>
      <c r="B7334" s="34"/>
      <c r="C7334" s="33"/>
      <c r="D7334" s="33"/>
      <c r="E7334" s="33"/>
      <c r="F7334" s="42"/>
      <c r="G7334" s="42"/>
      <c r="I7334">
        <f t="shared" si="686"/>
        <v>0</v>
      </c>
      <c r="J7334">
        <f t="shared" si="687"/>
        <v>0</v>
      </c>
      <c r="L7334" s="107"/>
      <c r="M7334" s="110"/>
      <c r="N7334" s="109"/>
      <c r="P7334" s="38">
        <f t="shared" si="684"/>
        <v>0</v>
      </c>
      <c r="Q7334" s="105">
        <f t="shared" si="689"/>
        <v>0</v>
      </c>
      <c r="R7334" s="38">
        <f t="shared" si="685"/>
        <v>0</v>
      </c>
      <c r="S7334" s="40" t="str">
        <f t="shared" si="688"/>
        <v/>
      </c>
    </row>
    <row r="7335" spans="1:19">
      <c r="A7335" s="33"/>
      <c r="B7335" s="34"/>
      <c r="C7335" s="33"/>
      <c r="D7335" s="33"/>
      <c r="E7335" s="33"/>
      <c r="F7335" s="42"/>
      <c r="G7335" s="42"/>
      <c r="I7335">
        <f t="shared" si="686"/>
        <v>0</v>
      </c>
      <c r="J7335">
        <f t="shared" si="687"/>
        <v>0</v>
      </c>
      <c r="L7335" s="107"/>
      <c r="M7335" s="110"/>
      <c r="N7335" s="109"/>
      <c r="P7335" s="38">
        <f t="shared" si="684"/>
        <v>0</v>
      </c>
      <c r="Q7335" s="105">
        <f t="shared" si="689"/>
        <v>0</v>
      </c>
      <c r="R7335" s="38">
        <f t="shared" si="685"/>
        <v>0</v>
      </c>
      <c r="S7335" s="40" t="str">
        <f t="shared" si="688"/>
        <v/>
      </c>
    </row>
    <row r="7336" spans="1:19">
      <c r="A7336" s="33"/>
      <c r="B7336" s="34"/>
      <c r="C7336" s="33"/>
      <c r="D7336" s="33"/>
      <c r="E7336" s="33"/>
      <c r="F7336" s="42"/>
      <c r="G7336" s="42"/>
      <c r="I7336">
        <f t="shared" si="686"/>
        <v>0</v>
      </c>
      <c r="J7336">
        <f t="shared" si="687"/>
        <v>0</v>
      </c>
      <c r="L7336" s="107"/>
      <c r="M7336" s="110"/>
      <c r="N7336" s="109"/>
      <c r="P7336" s="38">
        <f t="shared" si="684"/>
        <v>0</v>
      </c>
      <c r="Q7336" s="105">
        <f t="shared" si="689"/>
        <v>0</v>
      </c>
      <c r="R7336" s="38">
        <f t="shared" si="685"/>
        <v>0</v>
      </c>
      <c r="S7336" s="40" t="str">
        <f t="shared" si="688"/>
        <v/>
      </c>
    </row>
    <row r="7337" spans="1:19">
      <c r="A7337" s="33"/>
      <c r="B7337" s="34"/>
      <c r="C7337" s="33"/>
      <c r="D7337" s="33"/>
      <c r="E7337" s="33"/>
      <c r="F7337" s="42"/>
      <c r="G7337" s="42"/>
      <c r="I7337">
        <f t="shared" si="686"/>
        <v>0</v>
      </c>
      <c r="J7337">
        <f t="shared" si="687"/>
        <v>0</v>
      </c>
      <c r="L7337" s="107"/>
      <c r="M7337" s="110"/>
      <c r="N7337" s="109"/>
      <c r="P7337" s="38">
        <f t="shared" si="684"/>
        <v>0</v>
      </c>
      <c r="Q7337" s="105">
        <f t="shared" si="689"/>
        <v>0</v>
      </c>
      <c r="R7337" s="38">
        <f t="shared" si="685"/>
        <v>0</v>
      </c>
      <c r="S7337" s="40" t="str">
        <f t="shared" si="688"/>
        <v/>
      </c>
    </row>
    <row r="7338" spans="1:19">
      <c r="A7338" s="33"/>
      <c r="B7338" s="34"/>
      <c r="C7338" s="33"/>
      <c r="D7338" s="33"/>
      <c r="E7338" s="33"/>
      <c r="F7338" s="42"/>
      <c r="G7338" s="42"/>
      <c r="I7338">
        <f t="shared" si="686"/>
        <v>0</v>
      </c>
      <c r="J7338">
        <f t="shared" si="687"/>
        <v>0</v>
      </c>
      <c r="L7338" s="107"/>
      <c r="M7338" s="110"/>
      <c r="N7338" s="109"/>
      <c r="P7338" s="38">
        <f t="shared" si="684"/>
        <v>0</v>
      </c>
      <c r="Q7338" s="105">
        <f t="shared" si="689"/>
        <v>0</v>
      </c>
      <c r="R7338" s="38">
        <f t="shared" si="685"/>
        <v>0</v>
      </c>
      <c r="S7338" s="40" t="str">
        <f t="shared" si="688"/>
        <v/>
      </c>
    </row>
    <row r="7339" spans="1:19">
      <c r="A7339" s="33"/>
      <c r="B7339" s="34"/>
      <c r="C7339" s="33"/>
      <c r="D7339" s="33"/>
      <c r="E7339" s="33"/>
      <c r="F7339" s="42"/>
      <c r="G7339" s="42"/>
      <c r="I7339">
        <f t="shared" si="686"/>
        <v>0</v>
      </c>
      <c r="J7339">
        <f t="shared" si="687"/>
        <v>0</v>
      </c>
      <c r="L7339" s="107"/>
      <c r="M7339" s="110"/>
      <c r="N7339" s="109"/>
      <c r="P7339" s="38">
        <f t="shared" si="684"/>
        <v>0</v>
      </c>
      <c r="Q7339" s="105">
        <f t="shared" si="689"/>
        <v>0</v>
      </c>
      <c r="R7339" s="38">
        <f t="shared" si="685"/>
        <v>0</v>
      </c>
      <c r="S7339" s="40" t="str">
        <f t="shared" si="688"/>
        <v/>
      </c>
    </row>
    <row r="7340" spans="1:19">
      <c r="A7340" s="33"/>
      <c r="B7340" s="34"/>
      <c r="C7340" s="33"/>
      <c r="D7340" s="33"/>
      <c r="E7340" s="33"/>
      <c r="F7340" s="42"/>
      <c r="G7340" s="42"/>
      <c r="I7340">
        <f t="shared" si="686"/>
        <v>0</v>
      </c>
      <c r="J7340">
        <f t="shared" si="687"/>
        <v>0</v>
      </c>
      <c r="L7340" s="107"/>
      <c r="M7340" s="110"/>
      <c r="N7340" s="109"/>
      <c r="P7340" s="38">
        <f t="shared" si="684"/>
        <v>0</v>
      </c>
      <c r="Q7340" s="105">
        <f t="shared" si="689"/>
        <v>0</v>
      </c>
      <c r="R7340" s="38">
        <f t="shared" si="685"/>
        <v>0</v>
      </c>
      <c r="S7340" s="40" t="str">
        <f t="shared" si="688"/>
        <v/>
      </c>
    </row>
    <row r="7341" spans="1:19">
      <c r="A7341" s="33"/>
      <c r="B7341" s="34"/>
      <c r="C7341" s="33"/>
      <c r="D7341" s="33"/>
      <c r="E7341" s="33"/>
      <c r="F7341" s="42"/>
      <c r="G7341" s="42"/>
      <c r="I7341">
        <f t="shared" si="686"/>
        <v>0</v>
      </c>
      <c r="J7341">
        <f t="shared" si="687"/>
        <v>0</v>
      </c>
      <c r="L7341" s="107"/>
      <c r="M7341" s="110"/>
      <c r="N7341" s="109"/>
      <c r="P7341" s="38">
        <f t="shared" si="684"/>
        <v>0</v>
      </c>
      <c r="Q7341" s="105">
        <f t="shared" si="689"/>
        <v>0</v>
      </c>
      <c r="R7341" s="38">
        <f t="shared" si="685"/>
        <v>0</v>
      </c>
      <c r="S7341" s="40" t="str">
        <f t="shared" si="688"/>
        <v/>
      </c>
    </row>
    <row r="7342" spans="1:19">
      <c r="A7342" s="33"/>
      <c r="B7342" s="34"/>
      <c r="C7342" s="33"/>
      <c r="D7342" s="33"/>
      <c r="E7342" s="33"/>
      <c r="F7342" s="42"/>
      <c r="G7342" s="42"/>
      <c r="I7342">
        <f t="shared" si="686"/>
        <v>0</v>
      </c>
      <c r="J7342">
        <f t="shared" si="687"/>
        <v>0</v>
      </c>
      <c r="L7342" s="107"/>
      <c r="M7342" s="110"/>
      <c r="N7342" s="109"/>
      <c r="P7342" s="38">
        <f t="shared" si="684"/>
        <v>0</v>
      </c>
      <c r="Q7342" s="105">
        <f t="shared" si="689"/>
        <v>0</v>
      </c>
      <c r="R7342" s="38">
        <f t="shared" si="685"/>
        <v>0</v>
      </c>
      <c r="S7342" s="40" t="str">
        <f t="shared" si="688"/>
        <v/>
      </c>
    </row>
    <row r="7343" spans="1:19">
      <c r="A7343" s="33"/>
      <c r="B7343" s="34"/>
      <c r="C7343" s="33"/>
      <c r="D7343" s="33"/>
      <c r="E7343" s="33"/>
      <c r="F7343" s="42"/>
      <c r="G7343" s="42"/>
      <c r="I7343">
        <f t="shared" si="686"/>
        <v>0</v>
      </c>
      <c r="J7343">
        <f t="shared" si="687"/>
        <v>0</v>
      </c>
      <c r="L7343" s="107"/>
      <c r="M7343" s="110"/>
      <c r="N7343" s="109"/>
      <c r="P7343" s="38">
        <f t="shared" si="684"/>
        <v>0</v>
      </c>
      <c r="Q7343" s="105">
        <f t="shared" si="689"/>
        <v>0</v>
      </c>
      <c r="R7343" s="38">
        <f t="shared" si="685"/>
        <v>0</v>
      </c>
      <c r="S7343" s="40" t="str">
        <f t="shared" si="688"/>
        <v/>
      </c>
    </row>
    <row r="7344" spans="1:19">
      <c r="A7344" s="33"/>
      <c r="B7344" s="34"/>
      <c r="C7344" s="33"/>
      <c r="D7344" s="33"/>
      <c r="E7344" s="33"/>
      <c r="F7344" s="42"/>
      <c r="G7344" s="42"/>
      <c r="I7344">
        <f t="shared" si="686"/>
        <v>0</v>
      </c>
      <c r="J7344">
        <f t="shared" si="687"/>
        <v>0</v>
      </c>
      <c r="L7344" s="107"/>
      <c r="M7344" s="110"/>
      <c r="N7344" s="109"/>
      <c r="P7344" s="38">
        <f t="shared" si="684"/>
        <v>0</v>
      </c>
      <c r="Q7344" s="105">
        <f t="shared" si="689"/>
        <v>0</v>
      </c>
      <c r="R7344" s="38">
        <f t="shared" si="685"/>
        <v>0</v>
      </c>
      <c r="S7344" s="40" t="str">
        <f t="shared" si="688"/>
        <v/>
      </c>
    </row>
    <row r="7345" spans="1:19">
      <c r="A7345" s="33"/>
      <c r="B7345" s="34"/>
      <c r="C7345" s="33"/>
      <c r="D7345" s="33"/>
      <c r="E7345" s="33"/>
      <c r="F7345" s="42"/>
      <c r="G7345" s="42"/>
      <c r="I7345">
        <f t="shared" si="686"/>
        <v>0</v>
      </c>
      <c r="J7345">
        <f t="shared" si="687"/>
        <v>0</v>
      </c>
      <c r="L7345" s="107"/>
      <c r="M7345" s="110"/>
      <c r="N7345" s="109"/>
      <c r="P7345" s="38">
        <f t="shared" si="684"/>
        <v>0</v>
      </c>
      <c r="Q7345" s="105">
        <f t="shared" si="689"/>
        <v>0</v>
      </c>
      <c r="R7345" s="38">
        <f t="shared" si="685"/>
        <v>0</v>
      </c>
      <c r="S7345" s="40" t="str">
        <f t="shared" si="688"/>
        <v/>
      </c>
    </row>
    <row r="7346" spans="1:19">
      <c r="A7346" s="33"/>
      <c r="B7346" s="34"/>
      <c r="C7346" s="33"/>
      <c r="D7346" s="33"/>
      <c r="E7346" s="33"/>
      <c r="F7346" s="42"/>
      <c r="G7346" s="42"/>
      <c r="I7346">
        <f t="shared" si="686"/>
        <v>0</v>
      </c>
      <c r="J7346">
        <f t="shared" si="687"/>
        <v>0</v>
      </c>
      <c r="L7346" s="107"/>
      <c r="M7346" s="110"/>
      <c r="N7346" s="109"/>
      <c r="P7346" s="38">
        <f t="shared" si="684"/>
        <v>0</v>
      </c>
      <c r="Q7346" s="105">
        <f t="shared" si="689"/>
        <v>0</v>
      </c>
      <c r="R7346" s="38">
        <f t="shared" si="685"/>
        <v>0</v>
      </c>
      <c r="S7346" s="40" t="str">
        <f t="shared" si="688"/>
        <v/>
      </c>
    </row>
    <row r="7347" spans="1:19">
      <c r="A7347" s="33"/>
      <c r="B7347" s="34"/>
      <c r="C7347" s="33"/>
      <c r="D7347" s="33"/>
      <c r="E7347" s="33"/>
      <c r="F7347" s="42"/>
      <c r="G7347" s="42"/>
      <c r="I7347">
        <f t="shared" si="686"/>
        <v>0</v>
      </c>
      <c r="J7347">
        <f t="shared" si="687"/>
        <v>0</v>
      </c>
      <c r="L7347" s="107"/>
      <c r="M7347" s="110"/>
      <c r="N7347" s="109"/>
      <c r="P7347" s="38">
        <f t="shared" si="684"/>
        <v>0</v>
      </c>
      <c r="Q7347" s="105">
        <f t="shared" si="689"/>
        <v>0</v>
      </c>
      <c r="R7347" s="38">
        <f t="shared" si="685"/>
        <v>0</v>
      </c>
      <c r="S7347" s="40" t="str">
        <f t="shared" si="688"/>
        <v/>
      </c>
    </row>
    <row r="7348" spans="1:19">
      <c r="A7348" s="33"/>
      <c r="B7348" s="34"/>
      <c r="C7348" s="33"/>
      <c r="D7348" s="33"/>
      <c r="E7348" s="33"/>
      <c r="F7348" s="42"/>
      <c r="G7348" s="42"/>
      <c r="I7348">
        <f t="shared" si="686"/>
        <v>0</v>
      </c>
      <c r="J7348">
        <f t="shared" si="687"/>
        <v>0</v>
      </c>
      <c r="L7348" s="107"/>
      <c r="M7348" s="110"/>
      <c r="N7348" s="109"/>
      <c r="P7348" s="38">
        <f t="shared" si="684"/>
        <v>0</v>
      </c>
      <c r="Q7348" s="105">
        <f t="shared" si="689"/>
        <v>0</v>
      </c>
      <c r="R7348" s="38">
        <f t="shared" si="685"/>
        <v>0</v>
      </c>
      <c r="S7348" s="40" t="str">
        <f t="shared" si="688"/>
        <v/>
      </c>
    </row>
    <row r="7349" spans="1:19">
      <c r="A7349" s="33"/>
      <c r="B7349" s="34"/>
      <c r="C7349" s="33"/>
      <c r="D7349" s="33"/>
      <c r="E7349" s="33"/>
      <c r="F7349" s="42"/>
      <c r="G7349" s="42"/>
      <c r="I7349">
        <f t="shared" si="686"/>
        <v>0</v>
      </c>
      <c r="J7349">
        <f t="shared" si="687"/>
        <v>0</v>
      </c>
      <c r="L7349" s="107"/>
      <c r="M7349" s="110"/>
      <c r="N7349" s="109"/>
      <c r="P7349" s="38">
        <f t="shared" si="684"/>
        <v>0</v>
      </c>
      <c r="Q7349" s="105">
        <f t="shared" si="689"/>
        <v>0</v>
      </c>
      <c r="R7349" s="38">
        <f t="shared" si="685"/>
        <v>0</v>
      </c>
      <c r="S7349" s="40" t="str">
        <f t="shared" si="688"/>
        <v/>
      </c>
    </row>
    <row r="7350" spans="1:19">
      <c r="A7350" s="33"/>
      <c r="B7350" s="34"/>
      <c r="C7350" s="33"/>
      <c r="D7350" s="33"/>
      <c r="E7350" s="33"/>
      <c r="F7350" s="42"/>
      <c r="G7350" s="42"/>
      <c r="I7350">
        <f t="shared" si="686"/>
        <v>0</v>
      </c>
      <c r="J7350">
        <f t="shared" si="687"/>
        <v>0</v>
      </c>
      <c r="L7350" s="107"/>
      <c r="M7350" s="110"/>
      <c r="N7350" s="109"/>
      <c r="P7350" s="38">
        <f t="shared" si="684"/>
        <v>0</v>
      </c>
      <c r="Q7350" s="105">
        <f t="shared" si="689"/>
        <v>0</v>
      </c>
      <c r="R7350" s="38">
        <f t="shared" si="685"/>
        <v>0</v>
      </c>
      <c r="S7350" s="40" t="str">
        <f t="shared" si="688"/>
        <v/>
      </c>
    </row>
    <row r="7351" spans="1:19">
      <c r="A7351" s="33"/>
      <c r="B7351" s="34"/>
      <c r="C7351" s="33"/>
      <c r="D7351" s="33"/>
      <c r="E7351" s="33"/>
      <c r="F7351" s="42"/>
      <c r="G7351" s="42"/>
      <c r="I7351">
        <f t="shared" si="686"/>
        <v>0</v>
      </c>
      <c r="J7351">
        <f t="shared" si="687"/>
        <v>0</v>
      </c>
      <c r="L7351" s="107"/>
      <c r="M7351" s="110"/>
      <c r="N7351" s="109"/>
      <c r="P7351" s="38">
        <f t="shared" ref="P7351:P7414" si="690">I7351*L7351/1000</f>
        <v>0</v>
      </c>
      <c r="Q7351" s="105">
        <f t="shared" si="689"/>
        <v>0</v>
      </c>
      <c r="R7351" s="38">
        <f t="shared" ref="R7351:R7414" si="691">J7351*N7351/1000</f>
        <v>0</v>
      </c>
      <c r="S7351" s="40" t="str">
        <f t="shared" si="688"/>
        <v/>
      </c>
    </row>
    <row r="7352" spans="1:19">
      <c r="A7352" s="33"/>
      <c r="B7352" s="34"/>
      <c r="C7352" s="33"/>
      <c r="D7352" s="33"/>
      <c r="E7352" s="33"/>
      <c r="F7352" s="42"/>
      <c r="G7352" s="42"/>
      <c r="I7352">
        <f t="shared" ref="I7352:I7415" si="692">IF(OR(E7352="R",E7352="E"),D7352,IF(D7352&gt;=E7352,D7352-E7352,0))</f>
        <v>0</v>
      </c>
      <c r="J7352">
        <f t="shared" ref="J7352:J7415" si="693">IF(OR(E7352="R",E7352="E"),0,IF(E7352&gt;D7352,E7352-D7352,0))</f>
        <v>0</v>
      </c>
      <c r="L7352" s="107"/>
      <c r="M7352" s="110"/>
      <c r="N7352" s="109"/>
      <c r="P7352" s="38">
        <f t="shared" si="690"/>
        <v>0</v>
      </c>
      <c r="Q7352" s="105">
        <f t="shared" si="689"/>
        <v>0</v>
      </c>
      <c r="R7352" s="38">
        <f t="shared" si="691"/>
        <v>0</v>
      </c>
      <c r="S7352" s="40" t="str">
        <f t="shared" si="688"/>
        <v/>
      </c>
    </row>
    <row r="7353" spans="1:19">
      <c r="A7353" s="33"/>
      <c r="B7353" s="34"/>
      <c r="C7353" s="33"/>
      <c r="D7353" s="33"/>
      <c r="E7353" s="33"/>
      <c r="F7353" s="42"/>
      <c r="G7353" s="42"/>
      <c r="I7353">
        <f t="shared" si="692"/>
        <v>0</v>
      </c>
      <c r="J7353">
        <f t="shared" si="693"/>
        <v>0</v>
      </c>
      <c r="L7353" s="107"/>
      <c r="M7353" s="110"/>
      <c r="N7353" s="109"/>
      <c r="P7353" s="38">
        <f t="shared" si="690"/>
        <v>0</v>
      </c>
      <c r="Q7353" s="105">
        <f t="shared" si="689"/>
        <v>0</v>
      </c>
      <c r="R7353" s="38">
        <f t="shared" si="691"/>
        <v>0</v>
      </c>
      <c r="S7353" s="40" t="str">
        <f t="shared" si="688"/>
        <v/>
      </c>
    </row>
    <row r="7354" spans="1:19">
      <c r="A7354" s="33"/>
      <c r="B7354" s="34"/>
      <c r="C7354" s="33"/>
      <c r="D7354" s="33"/>
      <c r="E7354" s="33"/>
      <c r="F7354" s="42"/>
      <c r="G7354" s="42"/>
      <c r="I7354">
        <f t="shared" si="692"/>
        <v>0</v>
      </c>
      <c r="J7354">
        <f t="shared" si="693"/>
        <v>0</v>
      </c>
      <c r="L7354" s="107"/>
      <c r="M7354" s="110"/>
      <c r="N7354" s="109"/>
      <c r="P7354" s="38">
        <f t="shared" si="690"/>
        <v>0</v>
      </c>
      <c r="Q7354" s="105">
        <f t="shared" si="689"/>
        <v>0</v>
      </c>
      <c r="R7354" s="38">
        <f t="shared" si="691"/>
        <v>0</v>
      </c>
      <c r="S7354" s="40" t="str">
        <f t="shared" si="688"/>
        <v/>
      </c>
    </row>
    <row r="7355" spans="1:19">
      <c r="A7355" s="33"/>
      <c r="B7355" s="34"/>
      <c r="C7355" s="33"/>
      <c r="D7355" s="33"/>
      <c r="E7355" s="33"/>
      <c r="F7355" s="42"/>
      <c r="G7355" s="42"/>
      <c r="I7355">
        <f t="shared" si="692"/>
        <v>0</v>
      </c>
      <c r="J7355">
        <f t="shared" si="693"/>
        <v>0</v>
      </c>
      <c r="L7355" s="107"/>
      <c r="M7355" s="110"/>
      <c r="N7355" s="109"/>
      <c r="P7355" s="38">
        <f t="shared" si="690"/>
        <v>0</v>
      </c>
      <c r="Q7355" s="105">
        <f t="shared" si="689"/>
        <v>0</v>
      </c>
      <c r="R7355" s="38">
        <f t="shared" si="691"/>
        <v>0</v>
      </c>
      <c r="S7355" s="40" t="str">
        <f t="shared" si="688"/>
        <v/>
      </c>
    </row>
    <row r="7356" spans="1:19">
      <c r="A7356" s="33"/>
      <c r="B7356" s="34"/>
      <c r="C7356" s="33"/>
      <c r="D7356" s="33"/>
      <c r="E7356" s="33"/>
      <c r="F7356" s="42"/>
      <c r="G7356" s="42"/>
      <c r="I7356">
        <f t="shared" si="692"/>
        <v>0</v>
      </c>
      <c r="J7356">
        <f t="shared" si="693"/>
        <v>0</v>
      </c>
      <c r="L7356" s="107"/>
      <c r="M7356" s="110"/>
      <c r="N7356" s="109"/>
      <c r="P7356" s="38">
        <f t="shared" si="690"/>
        <v>0</v>
      </c>
      <c r="Q7356" s="105">
        <f t="shared" si="689"/>
        <v>0</v>
      </c>
      <c r="R7356" s="38">
        <f t="shared" si="691"/>
        <v>0</v>
      </c>
      <c r="S7356" s="40" t="str">
        <f t="shared" si="688"/>
        <v/>
      </c>
    </row>
    <row r="7357" spans="1:19">
      <c r="A7357" s="33"/>
      <c r="B7357" s="34"/>
      <c r="C7357" s="33"/>
      <c r="D7357" s="33"/>
      <c r="E7357" s="33"/>
      <c r="F7357" s="42"/>
      <c r="G7357" s="42"/>
      <c r="I7357">
        <f t="shared" si="692"/>
        <v>0</v>
      </c>
      <c r="J7357">
        <f t="shared" si="693"/>
        <v>0</v>
      </c>
      <c r="L7357" s="107"/>
      <c r="M7357" s="110"/>
      <c r="N7357" s="109"/>
      <c r="P7357" s="38">
        <f t="shared" si="690"/>
        <v>0</v>
      </c>
      <c r="Q7357" s="105">
        <f t="shared" si="689"/>
        <v>0</v>
      </c>
      <c r="R7357" s="38">
        <f t="shared" si="691"/>
        <v>0</v>
      </c>
      <c r="S7357" s="40" t="str">
        <f t="shared" si="688"/>
        <v/>
      </c>
    </row>
    <row r="7358" spans="1:19">
      <c r="A7358" s="33"/>
      <c r="B7358" s="34"/>
      <c r="C7358" s="33"/>
      <c r="D7358" s="33"/>
      <c r="E7358" s="33"/>
      <c r="F7358" s="42"/>
      <c r="G7358" s="42"/>
      <c r="I7358">
        <f t="shared" si="692"/>
        <v>0</v>
      </c>
      <c r="J7358">
        <f t="shared" si="693"/>
        <v>0</v>
      </c>
      <c r="L7358" s="107"/>
      <c r="M7358" s="110"/>
      <c r="N7358" s="109"/>
      <c r="P7358" s="38">
        <f t="shared" si="690"/>
        <v>0</v>
      </c>
      <c r="Q7358" s="105">
        <f t="shared" si="689"/>
        <v>0</v>
      </c>
      <c r="R7358" s="38">
        <f t="shared" si="691"/>
        <v>0</v>
      </c>
      <c r="S7358" s="40" t="str">
        <f t="shared" si="688"/>
        <v/>
      </c>
    </row>
    <row r="7359" spans="1:19">
      <c r="A7359" s="33"/>
      <c r="B7359" s="34"/>
      <c r="C7359" s="33"/>
      <c r="D7359" s="33"/>
      <c r="E7359" s="33"/>
      <c r="F7359" s="42"/>
      <c r="G7359" s="42"/>
      <c r="I7359">
        <f t="shared" si="692"/>
        <v>0</v>
      </c>
      <c r="J7359">
        <f t="shared" si="693"/>
        <v>0</v>
      </c>
      <c r="L7359" s="107"/>
      <c r="M7359" s="110"/>
      <c r="N7359" s="109"/>
      <c r="P7359" s="38">
        <f t="shared" si="690"/>
        <v>0</v>
      </c>
      <c r="Q7359" s="105">
        <f t="shared" si="689"/>
        <v>0</v>
      </c>
      <c r="R7359" s="38">
        <f t="shared" si="691"/>
        <v>0</v>
      </c>
      <c r="S7359" s="40" t="str">
        <f t="shared" si="688"/>
        <v/>
      </c>
    </row>
    <row r="7360" spans="1:19">
      <c r="A7360" s="33"/>
      <c r="B7360" s="34"/>
      <c r="C7360" s="33"/>
      <c r="D7360" s="33"/>
      <c r="E7360" s="33"/>
      <c r="F7360" s="42"/>
      <c r="G7360" s="42"/>
      <c r="I7360">
        <f t="shared" si="692"/>
        <v>0</v>
      </c>
      <c r="J7360">
        <f t="shared" si="693"/>
        <v>0</v>
      </c>
      <c r="L7360" s="107"/>
      <c r="M7360" s="110"/>
      <c r="N7360" s="109"/>
      <c r="P7360" s="38">
        <f t="shared" si="690"/>
        <v>0</v>
      </c>
      <c r="Q7360" s="105">
        <f t="shared" si="689"/>
        <v>0</v>
      </c>
      <c r="R7360" s="38">
        <f t="shared" si="691"/>
        <v>0</v>
      </c>
      <c r="S7360" s="40" t="str">
        <f t="shared" si="688"/>
        <v/>
      </c>
    </row>
    <row r="7361" spans="1:19">
      <c r="A7361" s="33"/>
      <c r="B7361" s="34"/>
      <c r="C7361" s="33"/>
      <c r="D7361" s="33"/>
      <c r="E7361" s="33"/>
      <c r="F7361" s="42"/>
      <c r="G7361" s="42"/>
      <c r="I7361">
        <f t="shared" si="692"/>
        <v>0</v>
      </c>
      <c r="J7361">
        <f t="shared" si="693"/>
        <v>0</v>
      </c>
      <c r="L7361" s="107"/>
      <c r="M7361" s="110"/>
      <c r="N7361" s="109"/>
      <c r="P7361" s="38">
        <f t="shared" si="690"/>
        <v>0</v>
      </c>
      <c r="Q7361" s="105">
        <f t="shared" si="689"/>
        <v>0</v>
      </c>
      <c r="R7361" s="38">
        <f t="shared" si="691"/>
        <v>0</v>
      </c>
      <c r="S7361" s="40" t="str">
        <f t="shared" si="688"/>
        <v/>
      </c>
    </row>
    <row r="7362" spans="1:19">
      <c r="A7362" s="33"/>
      <c r="B7362" s="34"/>
      <c r="C7362" s="33"/>
      <c r="D7362" s="33"/>
      <c r="E7362" s="33"/>
      <c r="F7362" s="42"/>
      <c r="G7362" s="42"/>
      <c r="I7362">
        <f t="shared" si="692"/>
        <v>0</v>
      </c>
      <c r="J7362">
        <f t="shared" si="693"/>
        <v>0</v>
      </c>
      <c r="L7362" s="107"/>
      <c r="M7362" s="110"/>
      <c r="N7362" s="109"/>
      <c r="P7362" s="38">
        <f t="shared" si="690"/>
        <v>0</v>
      </c>
      <c r="Q7362" s="105">
        <f t="shared" si="689"/>
        <v>0</v>
      </c>
      <c r="R7362" s="38">
        <f t="shared" si="691"/>
        <v>0</v>
      </c>
      <c r="S7362" s="40" t="str">
        <f t="shared" si="688"/>
        <v/>
      </c>
    </row>
    <row r="7363" spans="1:19">
      <c r="A7363" s="33"/>
      <c r="B7363" s="34"/>
      <c r="C7363" s="33"/>
      <c r="D7363" s="33"/>
      <c r="E7363" s="33"/>
      <c r="F7363" s="42"/>
      <c r="G7363" s="42"/>
      <c r="I7363">
        <f t="shared" si="692"/>
        <v>0</v>
      </c>
      <c r="J7363">
        <f t="shared" si="693"/>
        <v>0</v>
      </c>
      <c r="L7363" s="107"/>
      <c r="M7363" s="110"/>
      <c r="N7363" s="109"/>
      <c r="P7363" s="38">
        <f t="shared" si="690"/>
        <v>0</v>
      </c>
      <c r="Q7363" s="105">
        <f t="shared" si="689"/>
        <v>0</v>
      </c>
      <c r="R7363" s="38">
        <f t="shared" si="691"/>
        <v>0</v>
      </c>
      <c r="S7363" s="40" t="str">
        <f t="shared" si="688"/>
        <v/>
      </c>
    </row>
    <row r="7364" spans="1:19">
      <c r="A7364" s="33"/>
      <c r="B7364" s="34"/>
      <c r="C7364" s="33"/>
      <c r="D7364" s="33"/>
      <c r="E7364" s="33"/>
      <c r="F7364" s="42"/>
      <c r="G7364" s="42"/>
      <c r="I7364">
        <f t="shared" si="692"/>
        <v>0</v>
      </c>
      <c r="J7364">
        <f t="shared" si="693"/>
        <v>0</v>
      </c>
      <c r="L7364" s="107"/>
      <c r="M7364" s="110"/>
      <c r="N7364" s="109"/>
      <c r="P7364" s="38">
        <f t="shared" si="690"/>
        <v>0</v>
      </c>
      <c r="Q7364" s="105">
        <f t="shared" si="689"/>
        <v>0</v>
      </c>
      <c r="R7364" s="38">
        <f t="shared" si="691"/>
        <v>0</v>
      </c>
      <c r="S7364" s="40" t="str">
        <f t="shared" si="688"/>
        <v/>
      </c>
    </row>
    <row r="7365" spans="1:19">
      <c r="A7365" s="33"/>
      <c r="B7365" s="34"/>
      <c r="C7365" s="33"/>
      <c r="D7365" s="33"/>
      <c r="E7365" s="33"/>
      <c r="F7365" s="42"/>
      <c r="G7365" s="42"/>
      <c r="I7365">
        <f t="shared" si="692"/>
        <v>0</v>
      </c>
      <c r="J7365">
        <f t="shared" si="693"/>
        <v>0</v>
      </c>
      <c r="L7365" s="107"/>
      <c r="M7365" s="110"/>
      <c r="N7365" s="109"/>
      <c r="P7365" s="38">
        <f t="shared" si="690"/>
        <v>0</v>
      </c>
      <c r="Q7365" s="105">
        <f t="shared" si="689"/>
        <v>0</v>
      </c>
      <c r="R7365" s="38">
        <f t="shared" si="691"/>
        <v>0</v>
      </c>
      <c r="S7365" s="40" t="str">
        <f t="shared" si="688"/>
        <v/>
      </c>
    </row>
    <row r="7366" spans="1:19">
      <c r="A7366" s="33"/>
      <c r="B7366" s="34"/>
      <c r="C7366" s="33"/>
      <c r="D7366" s="33"/>
      <c r="E7366" s="33"/>
      <c r="F7366" s="42"/>
      <c r="G7366" s="42"/>
      <c r="I7366">
        <f t="shared" si="692"/>
        <v>0</v>
      </c>
      <c r="J7366">
        <f t="shared" si="693"/>
        <v>0</v>
      </c>
      <c r="L7366" s="107"/>
      <c r="M7366" s="110"/>
      <c r="N7366" s="109"/>
      <c r="P7366" s="38">
        <f t="shared" si="690"/>
        <v>0</v>
      </c>
      <c r="Q7366" s="105">
        <f t="shared" si="689"/>
        <v>0</v>
      </c>
      <c r="R7366" s="38">
        <f t="shared" si="691"/>
        <v>0</v>
      </c>
      <c r="S7366" s="40" t="str">
        <f t="shared" si="688"/>
        <v/>
      </c>
    </row>
    <row r="7367" spans="1:19">
      <c r="A7367" s="33"/>
      <c r="B7367" s="34"/>
      <c r="C7367" s="33"/>
      <c r="D7367" s="33"/>
      <c r="E7367" s="33"/>
      <c r="F7367" s="42"/>
      <c r="G7367" s="42"/>
      <c r="I7367">
        <f t="shared" si="692"/>
        <v>0</v>
      </c>
      <c r="J7367">
        <f t="shared" si="693"/>
        <v>0</v>
      </c>
      <c r="L7367" s="107"/>
      <c r="M7367" s="110"/>
      <c r="N7367" s="109"/>
      <c r="P7367" s="38">
        <f t="shared" si="690"/>
        <v>0</v>
      </c>
      <c r="Q7367" s="105">
        <f t="shared" si="689"/>
        <v>0</v>
      </c>
      <c r="R7367" s="38">
        <f t="shared" si="691"/>
        <v>0</v>
      </c>
      <c r="S7367" s="40" t="str">
        <f t="shared" ref="S7367:S7430" si="694">IF(C7367=1,SUM(R7367:R7390)-SUM(P7367:P7390),"")</f>
        <v/>
      </c>
    </row>
    <row r="7368" spans="1:19">
      <c r="A7368" s="33"/>
      <c r="B7368" s="34"/>
      <c r="C7368" s="33"/>
      <c r="D7368" s="33"/>
      <c r="E7368" s="33"/>
      <c r="F7368" s="42"/>
      <c r="G7368" s="42"/>
      <c r="I7368">
        <f t="shared" si="692"/>
        <v>0</v>
      </c>
      <c r="J7368">
        <f t="shared" si="693"/>
        <v>0</v>
      </c>
      <c r="L7368" s="107"/>
      <c r="M7368" s="110"/>
      <c r="N7368" s="109"/>
      <c r="P7368" s="38">
        <f t="shared" si="690"/>
        <v>0</v>
      </c>
      <c r="Q7368" s="105">
        <f t="shared" ref="Q7368:Q7431" si="695">I7368*M7368/1000</f>
        <v>0</v>
      </c>
      <c r="R7368" s="38">
        <f t="shared" si="691"/>
        <v>0</v>
      </c>
      <c r="S7368" s="40" t="str">
        <f t="shared" si="694"/>
        <v/>
      </c>
    </row>
    <row r="7369" spans="1:19">
      <c r="A7369" s="33"/>
      <c r="B7369" s="34"/>
      <c r="C7369" s="33"/>
      <c r="D7369" s="33"/>
      <c r="E7369" s="33"/>
      <c r="F7369" s="42"/>
      <c r="G7369" s="42"/>
      <c r="I7369">
        <f t="shared" si="692"/>
        <v>0</v>
      </c>
      <c r="J7369">
        <f t="shared" si="693"/>
        <v>0</v>
      </c>
      <c r="L7369" s="107"/>
      <c r="M7369" s="110"/>
      <c r="N7369" s="109"/>
      <c r="P7369" s="38">
        <f t="shared" si="690"/>
        <v>0</v>
      </c>
      <c r="Q7369" s="105">
        <f t="shared" si="695"/>
        <v>0</v>
      </c>
      <c r="R7369" s="38">
        <f t="shared" si="691"/>
        <v>0</v>
      </c>
      <c r="S7369" s="40" t="str">
        <f t="shared" si="694"/>
        <v/>
      </c>
    </row>
    <row r="7370" spans="1:19">
      <c r="A7370" s="33"/>
      <c r="B7370" s="34"/>
      <c r="C7370" s="33"/>
      <c r="D7370" s="33"/>
      <c r="E7370" s="33"/>
      <c r="F7370" s="42"/>
      <c r="G7370" s="42"/>
      <c r="I7370">
        <f t="shared" si="692"/>
        <v>0</v>
      </c>
      <c r="J7370">
        <f t="shared" si="693"/>
        <v>0</v>
      </c>
      <c r="L7370" s="107"/>
      <c r="M7370" s="110"/>
      <c r="N7370" s="109"/>
      <c r="P7370" s="38">
        <f t="shared" si="690"/>
        <v>0</v>
      </c>
      <c r="Q7370" s="105">
        <f t="shared" si="695"/>
        <v>0</v>
      </c>
      <c r="R7370" s="38">
        <f t="shared" si="691"/>
        <v>0</v>
      </c>
      <c r="S7370" s="40" t="str">
        <f t="shared" si="694"/>
        <v/>
      </c>
    </row>
    <row r="7371" spans="1:19">
      <c r="A7371" s="33"/>
      <c r="B7371" s="34"/>
      <c r="C7371" s="33"/>
      <c r="D7371" s="33"/>
      <c r="E7371" s="33"/>
      <c r="F7371" s="42"/>
      <c r="G7371" s="42"/>
      <c r="I7371">
        <f t="shared" si="692"/>
        <v>0</v>
      </c>
      <c r="J7371">
        <f t="shared" si="693"/>
        <v>0</v>
      </c>
      <c r="L7371" s="107"/>
      <c r="M7371" s="110"/>
      <c r="N7371" s="109"/>
      <c r="P7371" s="38">
        <f t="shared" si="690"/>
        <v>0</v>
      </c>
      <c r="Q7371" s="105">
        <f t="shared" si="695"/>
        <v>0</v>
      </c>
      <c r="R7371" s="38">
        <f t="shared" si="691"/>
        <v>0</v>
      </c>
      <c r="S7371" s="40" t="str">
        <f t="shared" si="694"/>
        <v/>
      </c>
    </row>
    <row r="7372" spans="1:19">
      <c r="A7372" s="33"/>
      <c r="B7372" s="34"/>
      <c r="C7372" s="33"/>
      <c r="D7372" s="33"/>
      <c r="E7372" s="33"/>
      <c r="F7372" s="42"/>
      <c r="G7372" s="42"/>
      <c r="I7372">
        <f t="shared" si="692"/>
        <v>0</v>
      </c>
      <c r="J7372">
        <f t="shared" si="693"/>
        <v>0</v>
      </c>
      <c r="L7372" s="107"/>
      <c r="M7372" s="110"/>
      <c r="N7372" s="109"/>
      <c r="P7372" s="38">
        <f t="shared" si="690"/>
        <v>0</v>
      </c>
      <c r="Q7372" s="105">
        <f t="shared" si="695"/>
        <v>0</v>
      </c>
      <c r="R7372" s="38">
        <f t="shared" si="691"/>
        <v>0</v>
      </c>
      <c r="S7372" s="40" t="str">
        <f t="shared" si="694"/>
        <v/>
      </c>
    </row>
    <row r="7373" spans="1:19">
      <c r="A7373" s="33"/>
      <c r="B7373" s="34"/>
      <c r="C7373" s="33"/>
      <c r="D7373" s="33"/>
      <c r="E7373" s="33"/>
      <c r="F7373" s="42"/>
      <c r="G7373" s="42"/>
      <c r="I7373">
        <f t="shared" si="692"/>
        <v>0</v>
      </c>
      <c r="J7373">
        <f t="shared" si="693"/>
        <v>0</v>
      </c>
      <c r="L7373" s="107"/>
      <c r="M7373" s="110"/>
      <c r="N7373" s="109"/>
      <c r="P7373" s="38">
        <f t="shared" si="690"/>
        <v>0</v>
      </c>
      <c r="Q7373" s="105">
        <f t="shared" si="695"/>
        <v>0</v>
      </c>
      <c r="R7373" s="38">
        <f t="shared" si="691"/>
        <v>0</v>
      </c>
      <c r="S7373" s="40" t="str">
        <f t="shared" si="694"/>
        <v/>
      </c>
    </row>
    <row r="7374" spans="1:19">
      <c r="A7374" s="33"/>
      <c r="B7374" s="34"/>
      <c r="C7374" s="33"/>
      <c r="D7374" s="33"/>
      <c r="E7374" s="33"/>
      <c r="F7374" s="42"/>
      <c r="G7374" s="42"/>
      <c r="I7374">
        <f t="shared" si="692"/>
        <v>0</v>
      </c>
      <c r="J7374">
        <f t="shared" si="693"/>
        <v>0</v>
      </c>
      <c r="L7374" s="107"/>
      <c r="M7374" s="110"/>
      <c r="N7374" s="109"/>
      <c r="P7374" s="38">
        <f t="shared" si="690"/>
        <v>0</v>
      </c>
      <c r="Q7374" s="105">
        <f t="shared" si="695"/>
        <v>0</v>
      </c>
      <c r="R7374" s="38">
        <f t="shared" si="691"/>
        <v>0</v>
      </c>
      <c r="S7374" s="40" t="str">
        <f t="shared" si="694"/>
        <v/>
      </c>
    </row>
    <row r="7375" spans="1:19">
      <c r="A7375" s="33"/>
      <c r="B7375" s="34"/>
      <c r="C7375" s="33"/>
      <c r="D7375" s="33"/>
      <c r="E7375" s="33"/>
      <c r="F7375" s="42"/>
      <c r="G7375" s="42"/>
      <c r="I7375">
        <f t="shared" si="692"/>
        <v>0</v>
      </c>
      <c r="J7375">
        <f t="shared" si="693"/>
        <v>0</v>
      </c>
      <c r="L7375" s="107"/>
      <c r="M7375" s="110"/>
      <c r="N7375" s="109"/>
      <c r="P7375" s="38">
        <f t="shared" si="690"/>
        <v>0</v>
      </c>
      <c r="Q7375" s="105">
        <f t="shared" si="695"/>
        <v>0</v>
      </c>
      <c r="R7375" s="38">
        <f t="shared" si="691"/>
        <v>0</v>
      </c>
      <c r="S7375" s="40" t="str">
        <f t="shared" si="694"/>
        <v/>
      </c>
    </row>
    <row r="7376" spans="1:19">
      <c r="A7376" s="33"/>
      <c r="B7376" s="34"/>
      <c r="C7376" s="33"/>
      <c r="D7376" s="33"/>
      <c r="E7376" s="33"/>
      <c r="F7376" s="42"/>
      <c r="G7376" s="42"/>
      <c r="I7376">
        <f t="shared" si="692"/>
        <v>0</v>
      </c>
      <c r="J7376">
        <f t="shared" si="693"/>
        <v>0</v>
      </c>
      <c r="L7376" s="107"/>
      <c r="M7376" s="110"/>
      <c r="N7376" s="109"/>
      <c r="P7376" s="38">
        <f t="shared" si="690"/>
        <v>0</v>
      </c>
      <c r="Q7376" s="105">
        <f t="shared" si="695"/>
        <v>0</v>
      </c>
      <c r="R7376" s="38">
        <f t="shared" si="691"/>
        <v>0</v>
      </c>
      <c r="S7376" s="40" t="str">
        <f t="shared" si="694"/>
        <v/>
      </c>
    </row>
    <row r="7377" spans="1:19">
      <c r="A7377" s="33"/>
      <c r="B7377" s="34"/>
      <c r="C7377" s="33"/>
      <c r="D7377" s="33"/>
      <c r="E7377" s="33"/>
      <c r="F7377" s="42"/>
      <c r="G7377" s="42"/>
      <c r="I7377">
        <f t="shared" si="692"/>
        <v>0</v>
      </c>
      <c r="J7377">
        <f t="shared" si="693"/>
        <v>0</v>
      </c>
      <c r="L7377" s="107"/>
      <c r="M7377" s="110"/>
      <c r="N7377" s="109"/>
      <c r="P7377" s="38">
        <f t="shared" si="690"/>
        <v>0</v>
      </c>
      <c r="Q7377" s="105">
        <f t="shared" si="695"/>
        <v>0</v>
      </c>
      <c r="R7377" s="38">
        <f t="shared" si="691"/>
        <v>0</v>
      </c>
      <c r="S7377" s="40" t="str">
        <f t="shared" si="694"/>
        <v/>
      </c>
    </row>
    <row r="7378" spans="1:19">
      <c r="A7378" s="33"/>
      <c r="B7378" s="34"/>
      <c r="C7378" s="33"/>
      <c r="D7378" s="33"/>
      <c r="E7378" s="33"/>
      <c r="F7378" s="42"/>
      <c r="G7378" s="42"/>
      <c r="I7378">
        <f t="shared" si="692"/>
        <v>0</v>
      </c>
      <c r="J7378">
        <f t="shared" si="693"/>
        <v>0</v>
      </c>
      <c r="L7378" s="107"/>
      <c r="M7378" s="110"/>
      <c r="N7378" s="109"/>
      <c r="P7378" s="38">
        <f t="shared" si="690"/>
        <v>0</v>
      </c>
      <c r="Q7378" s="105">
        <f t="shared" si="695"/>
        <v>0</v>
      </c>
      <c r="R7378" s="38">
        <f t="shared" si="691"/>
        <v>0</v>
      </c>
      <c r="S7378" s="40" t="str">
        <f t="shared" si="694"/>
        <v/>
      </c>
    </row>
    <row r="7379" spans="1:19">
      <c r="A7379" s="33"/>
      <c r="B7379" s="34"/>
      <c r="C7379" s="33"/>
      <c r="D7379" s="33"/>
      <c r="E7379" s="33"/>
      <c r="F7379" s="42"/>
      <c r="G7379" s="42"/>
      <c r="I7379">
        <f t="shared" si="692"/>
        <v>0</v>
      </c>
      <c r="J7379">
        <f t="shared" si="693"/>
        <v>0</v>
      </c>
      <c r="L7379" s="107"/>
      <c r="M7379" s="110"/>
      <c r="N7379" s="109"/>
      <c r="P7379" s="38">
        <f t="shared" si="690"/>
        <v>0</v>
      </c>
      <c r="Q7379" s="105">
        <f t="shared" si="695"/>
        <v>0</v>
      </c>
      <c r="R7379" s="38">
        <f t="shared" si="691"/>
        <v>0</v>
      </c>
      <c r="S7379" s="40" t="str">
        <f t="shared" si="694"/>
        <v/>
      </c>
    </row>
    <row r="7380" spans="1:19">
      <c r="A7380" s="33"/>
      <c r="B7380" s="34"/>
      <c r="C7380" s="33"/>
      <c r="D7380" s="33"/>
      <c r="E7380" s="33"/>
      <c r="F7380" s="42"/>
      <c r="G7380" s="42"/>
      <c r="I7380">
        <f t="shared" si="692"/>
        <v>0</v>
      </c>
      <c r="J7380">
        <f t="shared" si="693"/>
        <v>0</v>
      </c>
      <c r="L7380" s="107"/>
      <c r="M7380" s="110"/>
      <c r="N7380" s="109"/>
      <c r="P7380" s="38">
        <f t="shared" si="690"/>
        <v>0</v>
      </c>
      <c r="Q7380" s="105">
        <f t="shared" si="695"/>
        <v>0</v>
      </c>
      <c r="R7380" s="38">
        <f t="shared" si="691"/>
        <v>0</v>
      </c>
      <c r="S7380" s="40" t="str">
        <f t="shared" si="694"/>
        <v/>
      </c>
    </row>
    <row r="7381" spans="1:19">
      <c r="A7381" s="33"/>
      <c r="B7381" s="34"/>
      <c r="C7381" s="33"/>
      <c r="D7381" s="33"/>
      <c r="E7381" s="33"/>
      <c r="F7381" s="42"/>
      <c r="G7381" s="42"/>
      <c r="I7381">
        <f t="shared" si="692"/>
        <v>0</v>
      </c>
      <c r="J7381">
        <f t="shared" si="693"/>
        <v>0</v>
      </c>
      <c r="L7381" s="107"/>
      <c r="M7381" s="110"/>
      <c r="N7381" s="109"/>
      <c r="P7381" s="38">
        <f t="shared" si="690"/>
        <v>0</v>
      </c>
      <c r="Q7381" s="105">
        <f t="shared" si="695"/>
        <v>0</v>
      </c>
      <c r="R7381" s="38">
        <f t="shared" si="691"/>
        <v>0</v>
      </c>
      <c r="S7381" s="40" t="str">
        <f t="shared" si="694"/>
        <v/>
      </c>
    </row>
    <row r="7382" spans="1:19">
      <c r="A7382" s="33"/>
      <c r="B7382" s="34"/>
      <c r="C7382" s="33"/>
      <c r="D7382" s="33"/>
      <c r="E7382" s="33"/>
      <c r="F7382" s="42"/>
      <c r="G7382" s="42"/>
      <c r="I7382">
        <f t="shared" si="692"/>
        <v>0</v>
      </c>
      <c r="J7382">
        <f t="shared" si="693"/>
        <v>0</v>
      </c>
      <c r="L7382" s="107"/>
      <c r="M7382" s="110"/>
      <c r="N7382" s="109"/>
      <c r="P7382" s="38">
        <f t="shared" si="690"/>
        <v>0</v>
      </c>
      <c r="Q7382" s="105">
        <f t="shared" si="695"/>
        <v>0</v>
      </c>
      <c r="R7382" s="38">
        <f t="shared" si="691"/>
        <v>0</v>
      </c>
      <c r="S7382" s="40" t="str">
        <f t="shared" si="694"/>
        <v/>
      </c>
    </row>
    <row r="7383" spans="1:19">
      <c r="A7383" s="33"/>
      <c r="B7383" s="34"/>
      <c r="C7383" s="33"/>
      <c r="D7383" s="33"/>
      <c r="E7383" s="33"/>
      <c r="F7383" s="42"/>
      <c r="G7383" s="42"/>
      <c r="I7383">
        <f t="shared" si="692"/>
        <v>0</v>
      </c>
      <c r="J7383">
        <f t="shared" si="693"/>
        <v>0</v>
      </c>
      <c r="L7383" s="107"/>
      <c r="M7383" s="110"/>
      <c r="N7383" s="109"/>
      <c r="P7383" s="38">
        <f t="shared" si="690"/>
        <v>0</v>
      </c>
      <c r="Q7383" s="105">
        <f t="shared" si="695"/>
        <v>0</v>
      </c>
      <c r="R7383" s="38">
        <f t="shared" si="691"/>
        <v>0</v>
      </c>
      <c r="S7383" s="40" t="str">
        <f t="shared" si="694"/>
        <v/>
      </c>
    </row>
    <row r="7384" spans="1:19">
      <c r="A7384" s="33"/>
      <c r="B7384" s="34"/>
      <c r="C7384" s="33"/>
      <c r="D7384" s="33"/>
      <c r="E7384" s="33"/>
      <c r="F7384" s="42"/>
      <c r="G7384" s="42"/>
      <c r="I7384">
        <f t="shared" si="692"/>
        <v>0</v>
      </c>
      <c r="J7384">
        <f t="shared" si="693"/>
        <v>0</v>
      </c>
      <c r="L7384" s="107"/>
      <c r="M7384" s="110"/>
      <c r="N7384" s="109"/>
      <c r="P7384" s="38">
        <f t="shared" si="690"/>
        <v>0</v>
      </c>
      <c r="Q7384" s="105">
        <f t="shared" si="695"/>
        <v>0</v>
      </c>
      <c r="R7384" s="38">
        <f t="shared" si="691"/>
        <v>0</v>
      </c>
      <c r="S7384" s="40" t="str">
        <f t="shared" si="694"/>
        <v/>
      </c>
    </row>
    <row r="7385" spans="1:19">
      <c r="A7385" s="33"/>
      <c r="B7385" s="34"/>
      <c r="C7385" s="33"/>
      <c r="D7385" s="33"/>
      <c r="E7385" s="33"/>
      <c r="F7385" s="42"/>
      <c r="G7385" s="42"/>
      <c r="I7385">
        <f t="shared" si="692"/>
        <v>0</v>
      </c>
      <c r="J7385">
        <f t="shared" si="693"/>
        <v>0</v>
      </c>
      <c r="L7385" s="107"/>
      <c r="M7385" s="110"/>
      <c r="N7385" s="109"/>
      <c r="P7385" s="38">
        <f t="shared" si="690"/>
        <v>0</v>
      </c>
      <c r="Q7385" s="105">
        <f t="shared" si="695"/>
        <v>0</v>
      </c>
      <c r="R7385" s="38">
        <f t="shared" si="691"/>
        <v>0</v>
      </c>
      <c r="S7385" s="40" t="str">
        <f t="shared" si="694"/>
        <v/>
      </c>
    </row>
    <row r="7386" spans="1:19">
      <c r="A7386" s="33"/>
      <c r="B7386" s="34"/>
      <c r="C7386" s="33"/>
      <c r="D7386" s="33"/>
      <c r="E7386" s="33"/>
      <c r="F7386" s="42"/>
      <c r="G7386" s="42"/>
      <c r="I7386">
        <f t="shared" si="692"/>
        <v>0</v>
      </c>
      <c r="J7386">
        <f t="shared" si="693"/>
        <v>0</v>
      </c>
      <c r="L7386" s="107"/>
      <c r="M7386" s="110"/>
      <c r="N7386" s="109"/>
      <c r="P7386" s="38">
        <f t="shared" si="690"/>
        <v>0</v>
      </c>
      <c r="Q7386" s="105">
        <f t="shared" si="695"/>
        <v>0</v>
      </c>
      <c r="R7386" s="38">
        <f t="shared" si="691"/>
        <v>0</v>
      </c>
      <c r="S7386" s="40" t="str">
        <f t="shared" si="694"/>
        <v/>
      </c>
    </row>
    <row r="7387" spans="1:19">
      <c r="A7387" s="33"/>
      <c r="B7387" s="34"/>
      <c r="C7387" s="33"/>
      <c r="D7387" s="33"/>
      <c r="E7387" s="33"/>
      <c r="F7387" s="42"/>
      <c r="G7387" s="42"/>
      <c r="I7387">
        <f t="shared" si="692"/>
        <v>0</v>
      </c>
      <c r="J7387">
        <f t="shared" si="693"/>
        <v>0</v>
      </c>
      <c r="L7387" s="107"/>
      <c r="M7387" s="110"/>
      <c r="N7387" s="109"/>
      <c r="P7387" s="38">
        <f t="shared" si="690"/>
        <v>0</v>
      </c>
      <c r="Q7387" s="105">
        <f t="shared" si="695"/>
        <v>0</v>
      </c>
      <c r="R7387" s="38">
        <f t="shared" si="691"/>
        <v>0</v>
      </c>
      <c r="S7387" s="40" t="str">
        <f t="shared" si="694"/>
        <v/>
      </c>
    </row>
    <row r="7388" spans="1:19">
      <c r="A7388" s="33"/>
      <c r="B7388" s="34"/>
      <c r="C7388" s="33"/>
      <c r="D7388" s="33"/>
      <c r="E7388" s="33"/>
      <c r="F7388" s="42"/>
      <c r="G7388" s="42"/>
      <c r="I7388">
        <f t="shared" si="692"/>
        <v>0</v>
      </c>
      <c r="J7388">
        <f t="shared" si="693"/>
        <v>0</v>
      </c>
      <c r="L7388" s="107"/>
      <c r="M7388" s="110"/>
      <c r="N7388" s="109"/>
      <c r="P7388" s="38">
        <f t="shared" si="690"/>
        <v>0</v>
      </c>
      <c r="Q7388" s="105">
        <f t="shared" si="695"/>
        <v>0</v>
      </c>
      <c r="R7388" s="38">
        <f t="shared" si="691"/>
        <v>0</v>
      </c>
      <c r="S7388" s="40" t="str">
        <f t="shared" si="694"/>
        <v/>
      </c>
    </row>
    <row r="7389" spans="1:19">
      <c r="A7389" s="33"/>
      <c r="B7389" s="34"/>
      <c r="C7389" s="33"/>
      <c r="D7389" s="33"/>
      <c r="E7389" s="33"/>
      <c r="F7389" s="42"/>
      <c r="G7389" s="42"/>
      <c r="I7389">
        <f t="shared" si="692"/>
        <v>0</v>
      </c>
      <c r="J7389">
        <f t="shared" si="693"/>
        <v>0</v>
      </c>
      <c r="L7389" s="107"/>
      <c r="M7389" s="110"/>
      <c r="N7389" s="109"/>
      <c r="P7389" s="38">
        <f t="shared" si="690"/>
        <v>0</v>
      </c>
      <c r="Q7389" s="105">
        <f t="shared" si="695"/>
        <v>0</v>
      </c>
      <c r="R7389" s="38">
        <f t="shared" si="691"/>
        <v>0</v>
      </c>
      <c r="S7389" s="40" t="str">
        <f t="shared" si="694"/>
        <v/>
      </c>
    </row>
    <row r="7390" spans="1:19">
      <c r="A7390" s="33"/>
      <c r="B7390" s="34"/>
      <c r="C7390" s="33"/>
      <c r="D7390" s="33"/>
      <c r="E7390" s="33"/>
      <c r="F7390" s="42"/>
      <c r="G7390" s="42"/>
      <c r="I7390">
        <f t="shared" si="692"/>
        <v>0</v>
      </c>
      <c r="J7390">
        <f t="shared" si="693"/>
        <v>0</v>
      </c>
      <c r="L7390" s="107"/>
      <c r="M7390" s="110"/>
      <c r="N7390" s="109"/>
      <c r="P7390" s="38">
        <f t="shared" si="690"/>
        <v>0</v>
      </c>
      <c r="Q7390" s="105">
        <f t="shared" si="695"/>
        <v>0</v>
      </c>
      <c r="R7390" s="38">
        <f t="shared" si="691"/>
        <v>0</v>
      </c>
      <c r="S7390" s="40" t="str">
        <f t="shared" si="694"/>
        <v/>
      </c>
    </row>
    <row r="7391" spans="1:19">
      <c r="A7391" s="33"/>
      <c r="B7391" s="34"/>
      <c r="C7391" s="33"/>
      <c r="D7391" s="33"/>
      <c r="E7391" s="33"/>
      <c r="F7391" s="42"/>
      <c r="G7391" s="42"/>
      <c r="I7391">
        <f t="shared" si="692"/>
        <v>0</v>
      </c>
      <c r="J7391">
        <f t="shared" si="693"/>
        <v>0</v>
      </c>
      <c r="L7391" s="107"/>
      <c r="M7391" s="110"/>
      <c r="N7391" s="109"/>
      <c r="P7391" s="38">
        <f t="shared" si="690"/>
        <v>0</v>
      </c>
      <c r="Q7391" s="105">
        <f t="shared" si="695"/>
        <v>0</v>
      </c>
      <c r="R7391" s="38">
        <f t="shared" si="691"/>
        <v>0</v>
      </c>
      <c r="S7391" s="40" t="str">
        <f t="shared" si="694"/>
        <v/>
      </c>
    </row>
    <row r="7392" spans="1:19">
      <c r="A7392" s="33"/>
      <c r="B7392" s="34"/>
      <c r="C7392" s="33"/>
      <c r="D7392" s="33"/>
      <c r="E7392" s="33"/>
      <c r="F7392" s="42"/>
      <c r="G7392" s="42"/>
      <c r="I7392">
        <f t="shared" si="692"/>
        <v>0</v>
      </c>
      <c r="J7392">
        <f t="shared" si="693"/>
        <v>0</v>
      </c>
      <c r="L7392" s="107"/>
      <c r="M7392" s="110"/>
      <c r="N7392" s="109"/>
      <c r="P7392" s="38">
        <f t="shared" si="690"/>
        <v>0</v>
      </c>
      <c r="Q7392" s="105">
        <f t="shared" si="695"/>
        <v>0</v>
      </c>
      <c r="R7392" s="38">
        <f t="shared" si="691"/>
        <v>0</v>
      </c>
      <c r="S7392" s="40" t="str">
        <f t="shared" si="694"/>
        <v/>
      </c>
    </row>
    <row r="7393" spans="1:19">
      <c r="A7393" s="33"/>
      <c r="B7393" s="34"/>
      <c r="C7393" s="33"/>
      <c r="D7393" s="33"/>
      <c r="E7393" s="33"/>
      <c r="F7393" s="42"/>
      <c r="G7393" s="42"/>
      <c r="I7393">
        <f t="shared" si="692"/>
        <v>0</v>
      </c>
      <c r="J7393">
        <f t="shared" si="693"/>
        <v>0</v>
      </c>
      <c r="L7393" s="107"/>
      <c r="M7393" s="110"/>
      <c r="N7393" s="109"/>
      <c r="P7393" s="38">
        <f t="shared" si="690"/>
        <v>0</v>
      </c>
      <c r="Q7393" s="105">
        <f t="shared" si="695"/>
        <v>0</v>
      </c>
      <c r="R7393" s="38">
        <f t="shared" si="691"/>
        <v>0</v>
      </c>
      <c r="S7393" s="40" t="str">
        <f t="shared" si="694"/>
        <v/>
      </c>
    </row>
    <row r="7394" spans="1:19">
      <c r="A7394" s="33"/>
      <c r="B7394" s="34"/>
      <c r="C7394" s="33"/>
      <c r="D7394" s="33"/>
      <c r="E7394" s="33"/>
      <c r="F7394" s="42"/>
      <c r="G7394" s="42"/>
      <c r="I7394">
        <f t="shared" si="692"/>
        <v>0</v>
      </c>
      <c r="J7394">
        <f t="shared" si="693"/>
        <v>0</v>
      </c>
      <c r="L7394" s="107"/>
      <c r="M7394" s="110"/>
      <c r="N7394" s="109"/>
      <c r="P7394" s="38">
        <f t="shared" si="690"/>
        <v>0</v>
      </c>
      <c r="Q7394" s="105">
        <f t="shared" si="695"/>
        <v>0</v>
      </c>
      <c r="R7394" s="38">
        <f t="shared" si="691"/>
        <v>0</v>
      </c>
      <c r="S7394" s="40" t="str">
        <f t="shared" si="694"/>
        <v/>
      </c>
    </row>
    <row r="7395" spans="1:19">
      <c r="A7395" s="33"/>
      <c r="B7395" s="34"/>
      <c r="C7395" s="33"/>
      <c r="D7395" s="33"/>
      <c r="E7395" s="33"/>
      <c r="F7395" s="42"/>
      <c r="G7395" s="42"/>
      <c r="I7395">
        <f t="shared" si="692"/>
        <v>0</v>
      </c>
      <c r="J7395">
        <f t="shared" si="693"/>
        <v>0</v>
      </c>
      <c r="L7395" s="107"/>
      <c r="M7395" s="110"/>
      <c r="N7395" s="109"/>
      <c r="P7395" s="38">
        <f t="shared" si="690"/>
        <v>0</v>
      </c>
      <c r="Q7395" s="105">
        <f t="shared" si="695"/>
        <v>0</v>
      </c>
      <c r="R7395" s="38">
        <f t="shared" si="691"/>
        <v>0</v>
      </c>
      <c r="S7395" s="40" t="str">
        <f t="shared" si="694"/>
        <v/>
      </c>
    </row>
    <row r="7396" spans="1:19">
      <c r="A7396" s="33"/>
      <c r="B7396" s="34"/>
      <c r="C7396" s="33"/>
      <c r="D7396" s="33"/>
      <c r="E7396" s="33"/>
      <c r="F7396" s="42"/>
      <c r="G7396" s="42"/>
      <c r="I7396">
        <f t="shared" si="692"/>
        <v>0</v>
      </c>
      <c r="J7396">
        <f t="shared" si="693"/>
        <v>0</v>
      </c>
      <c r="L7396" s="107"/>
      <c r="M7396" s="110"/>
      <c r="N7396" s="109"/>
      <c r="P7396" s="38">
        <f t="shared" si="690"/>
        <v>0</v>
      </c>
      <c r="Q7396" s="105">
        <f t="shared" si="695"/>
        <v>0</v>
      </c>
      <c r="R7396" s="38">
        <f t="shared" si="691"/>
        <v>0</v>
      </c>
      <c r="S7396" s="40" t="str">
        <f t="shared" si="694"/>
        <v/>
      </c>
    </row>
    <row r="7397" spans="1:19">
      <c r="A7397" s="33"/>
      <c r="B7397" s="34"/>
      <c r="C7397" s="33"/>
      <c r="D7397" s="33"/>
      <c r="E7397" s="33"/>
      <c r="F7397" s="42"/>
      <c r="G7397" s="42"/>
      <c r="I7397">
        <f t="shared" si="692"/>
        <v>0</v>
      </c>
      <c r="J7397">
        <f t="shared" si="693"/>
        <v>0</v>
      </c>
      <c r="L7397" s="107"/>
      <c r="M7397" s="110"/>
      <c r="N7397" s="109"/>
      <c r="P7397" s="38">
        <f t="shared" si="690"/>
        <v>0</v>
      </c>
      <c r="Q7397" s="105">
        <f t="shared" si="695"/>
        <v>0</v>
      </c>
      <c r="R7397" s="38">
        <f t="shared" si="691"/>
        <v>0</v>
      </c>
      <c r="S7397" s="40" t="str">
        <f t="shared" si="694"/>
        <v/>
      </c>
    </row>
    <row r="7398" spans="1:19">
      <c r="A7398" s="33"/>
      <c r="B7398" s="34"/>
      <c r="C7398" s="33"/>
      <c r="D7398" s="33"/>
      <c r="E7398" s="33"/>
      <c r="F7398" s="42"/>
      <c r="G7398" s="42"/>
      <c r="I7398">
        <f t="shared" si="692"/>
        <v>0</v>
      </c>
      <c r="J7398">
        <f t="shared" si="693"/>
        <v>0</v>
      </c>
      <c r="L7398" s="107"/>
      <c r="M7398" s="110"/>
      <c r="N7398" s="109"/>
      <c r="P7398" s="38">
        <f t="shared" si="690"/>
        <v>0</v>
      </c>
      <c r="Q7398" s="105">
        <f t="shared" si="695"/>
        <v>0</v>
      </c>
      <c r="R7398" s="38">
        <f t="shared" si="691"/>
        <v>0</v>
      </c>
      <c r="S7398" s="40" t="str">
        <f t="shared" si="694"/>
        <v/>
      </c>
    </row>
    <row r="7399" spans="1:19">
      <c r="A7399" s="33"/>
      <c r="B7399" s="34"/>
      <c r="C7399" s="33"/>
      <c r="D7399" s="33"/>
      <c r="E7399" s="33"/>
      <c r="F7399" s="42"/>
      <c r="G7399" s="42"/>
      <c r="I7399">
        <f t="shared" si="692"/>
        <v>0</v>
      </c>
      <c r="J7399">
        <f t="shared" si="693"/>
        <v>0</v>
      </c>
      <c r="L7399" s="107"/>
      <c r="M7399" s="110"/>
      <c r="N7399" s="109"/>
      <c r="P7399" s="38">
        <f t="shared" si="690"/>
        <v>0</v>
      </c>
      <c r="Q7399" s="105">
        <f t="shared" si="695"/>
        <v>0</v>
      </c>
      <c r="R7399" s="38">
        <f t="shared" si="691"/>
        <v>0</v>
      </c>
      <c r="S7399" s="40" t="str">
        <f t="shared" si="694"/>
        <v/>
      </c>
    </row>
    <row r="7400" spans="1:19">
      <c r="A7400" s="33"/>
      <c r="B7400" s="34"/>
      <c r="C7400" s="33"/>
      <c r="D7400" s="33"/>
      <c r="E7400" s="33"/>
      <c r="F7400" s="42"/>
      <c r="G7400" s="42"/>
      <c r="I7400">
        <f t="shared" si="692"/>
        <v>0</v>
      </c>
      <c r="J7400">
        <f t="shared" si="693"/>
        <v>0</v>
      </c>
      <c r="L7400" s="107"/>
      <c r="M7400" s="110"/>
      <c r="N7400" s="109"/>
      <c r="P7400" s="38">
        <f t="shared" si="690"/>
        <v>0</v>
      </c>
      <c r="Q7400" s="105">
        <f t="shared" si="695"/>
        <v>0</v>
      </c>
      <c r="R7400" s="38">
        <f t="shared" si="691"/>
        <v>0</v>
      </c>
      <c r="S7400" s="40" t="str">
        <f t="shared" si="694"/>
        <v/>
      </c>
    </row>
    <row r="7401" spans="1:19">
      <c r="A7401" s="33"/>
      <c r="B7401" s="34"/>
      <c r="C7401" s="33"/>
      <c r="D7401" s="33"/>
      <c r="E7401" s="33"/>
      <c r="F7401" s="42"/>
      <c r="G7401" s="42"/>
      <c r="I7401">
        <f t="shared" si="692"/>
        <v>0</v>
      </c>
      <c r="J7401">
        <f t="shared" si="693"/>
        <v>0</v>
      </c>
      <c r="L7401" s="107"/>
      <c r="M7401" s="110"/>
      <c r="N7401" s="109"/>
      <c r="P7401" s="38">
        <f t="shared" si="690"/>
        <v>0</v>
      </c>
      <c r="Q7401" s="105">
        <f t="shared" si="695"/>
        <v>0</v>
      </c>
      <c r="R7401" s="38">
        <f t="shared" si="691"/>
        <v>0</v>
      </c>
      <c r="S7401" s="40" t="str">
        <f t="shared" si="694"/>
        <v/>
      </c>
    </row>
    <row r="7402" spans="1:19">
      <c r="A7402" s="33"/>
      <c r="B7402" s="34"/>
      <c r="C7402" s="33"/>
      <c r="D7402" s="33"/>
      <c r="E7402" s="33"/>
      <c r="F7402" s="42"/>
      <c r="G7402" s="42"/>
      <c r="I7402">
        <f t="shared" si="692"/>
        <v>0</v>
      </c>
      <c r="J7402">
        <f t="shared" si="693"/>
        <v>0</v>
      </c>
      <c r="L7402" s="107"/>
      <c r="M7402" s="110"/>
      <c r="N7402" s="109"/>
      <c r="P7402" s="38">
        <f t="shared" si="690"/>
        <v>0</v>
      </c>
      <c r="Q7402" s="105">
        <f t="shared" si="695"/>
        <v>0</v>
      </c>
      <c r="R7402" s="38">
        <f t="shared" si="691"/>
        <v>0</v>
      </c>
      <c r="S7402" s="40" t="str">
        <f t="shared" si="694"/>
        <v/>
      </c>
    </row>
    <row r="7403" spans="1:19">
      <c r="A7403" s="33"/>
      <c r="B7403" s="34"/>
      <c r="C7403" s="33"/>
      <c r="D7403" s="33"/>
      <c r="E7403" s="33"/>
      <c r="F7403" s="42"/>
      <c r="G7403" s="42"/>
      <c r="I7403">
        <f t="shared" si="692"/>
        <v>0</v>
      </c>
      <c r="J7403">
        <f t="shared" si="693"/>
        <v>0</v>
      </c>
      <c r="L7403" s="107"/>
      <c r="M7403" s="110"/>
      <c r="N7403" s="109"/>
      <c r="P7403" s="38">
        <f t="shared" si="690"/>
        <v>0</v>
      </c>
      <c r="Q7403" s="105">
        <f t="shared" si="695"/>
        <v>0</v>
      </c>
      <c r="R7403" s="38">
        <f t="shared" si="691"/>
        <v>0</v>
      </c>
      <c r="S7403" s="40" t="str">
        <f t="shared" si="694"/>
        <v/>
      </c>
    </row>
    <row r="7404" spans="1:19">
      <c r="A7404" s="33"/>
      <c r="B7404" s="34"/>
      <c r="C7404" s="33"/>
      <c r="D7404" s="33"/>
      <c r="E7404" s="33"/>
      <c r="F7404" s="42"/>
      <c r="G7404" s="42"/>
      <c r="I7404">
        <f t="shared" si="692"/>
        <v>0</v>
      </c>
      <c r="J7404">
        <f t="shared" si="693"/>
        <v>0</v>
      </c>
      <c r="L7404" s="107"/>
      <c r="M7404" s="110"/>
      <c r="N7404" s="109"/>
      <c r="P7404" s="38">
        <f t="shared" si="690"/>
        <v>0</v>
      </c>
      <c r="Q7404" s="105">
        <f t="shared" si="695"/>
        <v>0</v>
      </c>
      <c r="R7404" s="38">
        <f t="shared" si="691"/>
        <v>0</v>
      </c>
      <c r="S7404" s="40" t="str">
        <f t="shared" si="694"/>
        <v/>
      </c>
    </row>
    <row r="7405" spans="1:19">
      <c r="A7405" s="33"/>
      <c r="B7405" s="34"/>
      <c r="C7405" s="33"/>
      <c r="D7405" s="33"/>
      <c r="E7405" s="33"/>
      <c r="F7405" s="42"/>
      <c r="G7405" s="42"/>
      <c r="I7405">
        <f t="shared" si="692"/>
        <v>0</v>
      </c>
      <c r="J7405">
        <f t="shared" si="693"/>
        <v>0</v>
      </c>
      <c r="L7405" s="107"/>
      <c r="M7405" s="110"/>
      <c r="N7405" s="109"/>
      <c r="P7405" s="38">
        <f t="shared" si="690"/>
        <v>0</v>
      </c>
      <c r="Q7405" s="105">
        <f t="shared" si="695"/>
        <v>0</v>
      </c>
      <c r="R7405" s="38">
        <f t="shared" si="691"/>
        <v>0</v>
      </c>
      <c r="S7405" s="40" t="str">
        <f t="shared" si="694"/>
        <v/>
      </c>
    </row>
    <row r="7406" spans="1:19">
      <c r="A7406" s="33"/>
      <c r="B7406" s="34"/>
      <c r="C7406" s="33"/>
      <c r="D7406" s="33"/>
      <c r="E7406" s="33"/>
      <c r="F7406" s="42"/>
      <c r="G7406" s="42"/>
      <c r="I7406">
        <f t="shared" si="692"/>
        <v>0</v>
      </c>
      <c r="J7406">
        <f t="shared" si="693"/>
        <v>0</v>
      </c>
      <c r="L7406" s="107"/>
      <c r="M7406" s="110"/>
      <c r="N7406" s="109"/>
      <c r="P7406" s="38">
        <f t="shared" si="690"/>
        <v>0</v>
      </c>
      <c r="Q7406" s="105">
        <f t="shared" si="695"/>
        <v>0</v>
      </c>
      <c r="R7406" s="38">
        <f t="shared" si="691"/>
        <v>0</v>
      </c>
      <c r="S7406" s="40" t="str">
        <f t="shared" si="694"/>
        <v/>
      </c>
    </row>
    <row r="7407" spans="1:19">
      <c r="A7407" s="33"/>
      <c r="B7407" s="34"/>
      <c r="C7407" s="33"/>
      <c r="D7407" s="33"/>
      <c r="E7407" s="33"/>
      <c r="F7407" s="42"/>
      <c r="G7407" s="42"/>
      <c r="I7407">
        <f t="shared" si="692"/>
        <v>0</v>
      </c>
      <c r="J7407">
        <f t="shared" si="693"/>
        <v>0</v>
      </c>
      <c r="L7407" s="107"/>
      <c r="M7407" s="110"/>
      <c r="N7407" s="109"/>
      <c r="P7407" s="38">
        <f t="shared" si="690"/>
        <v>0</v>
      </c>
      <c r="Q7407" s="105">
        <f t="shared" si="695"/>
        <v>0</v>
      </c>
      <c r="R7407" s="38">
        <f t="shared" si="691"/>
        <v>0</v>
      </c>
      <c r="S7407" s="40" t="str">
        <f t="shared" si="694"/>
        <v/>
      </c>
    </row>
    <row r="7408" spans="1:19">
      <c r="A7408" s="33"/>
      <c r="B7408" s="34"/>
      <c r="C7408" s="33"/>
      <c r="D7408" s="33"/>
      <c r="E7408" s="33"/>
      <c r="F7408" s="42"/>
      <c r="G7408" s="42"/>
      <c r="I7408">
        <f t="shared" si="692"/>
        <v>0</v>
      </c>
      <c r="J7408">
        <f t="shared" si="693"/>
        <v>0</v>
      </c>
      <c r="L7408" s="107"/>
      <c r="M7408" s="110"/>
      <c r="N7408" s="109"/>
      <c r="P7408" s="38">
        <f t="shared" si="690"/>
        <v>0</v>
      </c>
      <c r="Q7408" s="105">
        <f t="shared" si="695"/>
        <v>0</v>
      </c>
      <c r="R7408" s="38">
        <f t="shared" si="691"/>
        <v>0</v>
      </c>
      <c r="S7408" s="40" t="str">
        <f t="shared" si="694"/>
        <v/>
      </c>
    </row>
    <row r="7409" spans="1:19">
      <c r="A7409" s="33"/>
      <c r="B7409" s="34"/>
      <c r="C7409" s="33"/>
      <c r="D7409" s="33"/>
      <c r="E7409" s="33"/>
      <c r="F7409" s="42"/>
      <c r="G7409" s="42"/>
      <c r="I7409">
        <f t="shared" si="692"/>
        <v>0</v>
      </c>
      <c r="J7409">
        <f t="shared" si="693"/>
        <v>0</v>
      </c>
      <c r="L7409" s="107"/>
      <c r="M7409" s="110"/>
      <c r="N7409" s="109"/>
      <c r="P7409" s="38">
        <f t="shared" si="690"/>
        <v>0</v>
      </c>
      <c r="Q7409" s="105">
        <f t="shared" si="695"/>
        <v>0</v>
      </c>
      <c r="R7409" s="38">
        <f t="shared" si="691"/>
        <v>0</v>
      </c>
      <c r="S7409" s="40" t="str">
        <f t="shared" si="694"/>
        <v/>
      </c>
    </row>
    <row r="7410" spans="1:19">
      <c r="A7410" s="33"/>
      <c r="B7410" s="34"/>
      <c r="C7410" s="33"/>
      <c r="D7410" s="33"/>
      <c r="E7410" s="33"/>
      <c r="F7410" s="42"/>
      <c r="G7410" s="42"/>
      <c r="I7410">
        <f t="shared" si="692"/>
        <v>0</v>
      </c>
      <c r="J7410">
        <f t="shared" si="693"/>
        <v>0</v>
      </c>
      <c r="L7410" s="107"/>
      <c r="M7410" s="110"/>
      <c r="N7410" s="109"/>
      <c r="P7410" s="38">
        <f t="shared" si="690"/>
        <v>0</v>
      </c>
      <c r="Q7410" s="105">
        <f t="shared" si="695"/>
        <v>0</v>
      </c>
      <c r="R7410" s="38">
        <f t="shared" si="691"/>
        <v>0</v>
      </c>
      <c r="S7410" s="40" t="str">
        <f t="shared" si="694"/>
        <v/>
      </c>
    </row>
    <row r="7411" spans="1:19">
      <c r="A7411" s="33"/>
      <c r="B7411" s="34"/>
      <c r="C7411" s="33"/>
      <c r="D7411" s="33"/>
      <c r="E7411" s="33"/>
      <c r="F7411" s="42"/>
      <c r="G7411" s="42"/>
      <c r="I7411">
        <f t="shared" si="692"/>
        <v>0</v>
      </c>
      <c r="J7411">
        <f t="shared" si="693"/>
        <v>0</v>
      </c>
      <c r="L7411" s="107"/>
      <c r="M7411" s="110"/>
      <c r="N7411" s="109"/>
      <c r="P7411" s="38">
        <f t="shared" si="690"/>
        <v>0</v>
      </c>
      <c r="Q7411" s="105">
        <f t="shared" si="695"/>
        <v>0</v>
      </c>
      <c r="R7411" s="38">
        <f t="shared" si="691"/>
        <v>0</v>
      </c>
      <c r="S7411" s="40" t="str">
        <f t="shared" si="694"/>
        <v/>
      </c>
    </row>
    <row r="7412" spans="1:19">
      <c r="A7412" s="33"/>
      <c r="B7412" s="34"/>
      <c r="C7412" s="33"/>
      <c r="D7412" s="33"/>
      <c r="E7412" s="33"/>
      <c r="F7412" s="42"/>
      <c r="G7412" s="42"/>
      <c r="I7412">
        <f t="shared" si="692"/>
        <v>0</v>
      </c>
      <c r="J7412">
        <f t="shared" si="693"/>
        <v>0</v>
      </c>
      <c r="L7412" s="107"/>
      <c r="M7412" s="110"/>
      <c r="N7412" s="109"/>
      <c r="P7412" s="38">
        <f t="shared" si="690"/>
        <v>0</v>
      </c>
      <c r="Q7412" s="105">
        <f t="shared" si="695"/>
        <v>0</v>
      </c>
      <c r="R7412" s="38">
        <f t="shared" si="691"/>
        <v>0</v>
      </c>
      <c r="S7412" s="40" t="str">
        <f t="shared" si="694"/>
        <v/>
      </c>
    </row>
    <row r="7413" spans="1:19">
      <c r="A7413" s="33"/>
      <c r="B7413" s="34"/>
      <c r="C7413" s="33"/>
      <c r="D7413" s="33"/>
      <c r="E7413" s="33"/>
      <c r="F7413" s="42"/>
      <c r="G7413" s="42"/>
      <c r="I7413">
        <f t="shared" si="692"/>
        <v>0</v>
      </c>
      <c r="J7413">
        <f t="shared" si="693"/>
        <v>0</v>
      </c>
      <c r="L7413" s="107"/>
      <c r="M7413" s="110"/>
      <c r="N7413" s="109"/>
      <c r="P7413" s="38">
        <f t="shared" si="690"/>
        <v>0</v>
      </c>
      <c r="Q7413" s="105">
        <f t="shared" si="695"/>
        <v>0</v>
      </c>
      <c r="R7413" s="38">
        <f t="shared" si="691"/>
        <v>0</v>
      </c>
      <c r="S7413" s="40" t="str">
        <f t="shared" si="694"/>
        <v/>
      </c>
    </row>
    <row r="7414" spans="1:19">
      <c r="A7414" s="33"/>
      <c r="B7414" s="34"/>
      <c r="C7414" s="33"/>
      <c r="D7414" s="33"/>
      <c r="E7414" s="33"/>
      <c r="F7414" s="42"/>
      <c r="G7414" s="42"/>
      <c r="I7414">
        <f t="shared" si="692"/>
        <v>0</v>
      </c>
      <c r="J7414">
        <f t="shared" si="693"/>
        <v>0</v>
      </c>
      <c r="L7414" s="107"/>
      <c r="M7414" s="110"/>
      <c r="N7414" s="109"/>
      <c r="P7414" s="38">
        <f t="shared" si="690"/>
        <v>0</v>
      </c>
      <c r="Q7414" s="105">
        <f t="shared" si="695"/>
        <v>0</v>
      </c>
      <c r="R7414" s="38">
        <f t="shared" si="691"/>
        <v>0</v>
      </c>
      <c r="S7414" s="40" t="str">
        <f t="shared" si="694"/>
        <v/>
      </c>
    </row>
    <row r="7415" spans="1:19">
      <c r="A7415" s="33"/>
      <c r="B7415" s="34"/>
      <c r="C7415" s="33"/>
      <c r="D7415" s="33"/>
      <c r="E7415" s="33"/>
      <c r="F7415" s="42"/>
      <c r="G7415" s="42"/>
      <c r="I7415">
        <f t="shared" si="692"/>
        <v>0</v>
      </c>
      <c r="J7415">
        <f t="shared" si="693"/>
        <v>0</v>
      </c>
      <c r="L7415" s="107"/>
      <c r="M7415" s="110"/>
      <c r="N7415" s="109"/>
      <c r="P7415" s="38">
        <f t="shared" ref="P7415:P7478" si="696">I7415*L7415/1000</f>
        <v>0</v>
      </c>
      <c r="Q7415" s="105">
        <f t="shared" si="695"/>
        <v>0</v>
      </c>
      <c r="R7415" s="38">
        <f t="shared" ref="R7415:R7478" si="697">J7415*N7415/1000</f>
        <v>0</v>
      </c>
      <c r="S7415" s="40" t="str">
        <f t="shared" si="694"/>
        <v/>
      </c>
    </row>
    <row r="7416" spans="1:19">
      <c r="A7416" s="33"/>
      <c r="B7416" s="34"/>
      <c r="C7416" s="33"/>
      <c r="D7416" s="33"/>
      <c r="E7416" s="33"/>
      <c r="F7416" s="42"/>
      <c r="G7416" s="42"/>
      <c r="I7416">
        <f t="shared" ref="I7416:I7479" si="698">IF(OR(E7416="R",E7416="E"),D7416,IF(D7416&gt;=E7416,D7416-E7416,0))</f>
        <v>0</v>
      </c>
      <c r="J7416">
        <f t="shared" ref="J7416:J7479" si="699">IF(OR(E7416="R",E7416="E"),0,IF(E7416&gt;D7416,E7416-D7416,0))</f>
        <v>0</v>
      </c>
      <c r="L7416" s="107"/>
      <c r="M7416" s="110"/>
      <c r="N7416" s="109"/>
      <c r="P7416" s="38">
        <f t="shared" si="696"/>
        <v>0</v>
      </c>
      <c r="Q7416" s="105">
        <f t="shared" si="695"/>
        <v>0</v>
      </c>
      <c r="R7416" s="38">
        <f t="shared" si="697"/>
        <v>0</v>
      </c>
      <c r="S7416" s="40" t="str">
        <f t="shared" si="694"/>
        <v/>
      </c>
    </row>
    <row r="7417" spans="1:19">
      <c r="A7417" s="33"/>
      <c r="B7417" s="34"/>
      <c r="C7417" s="33"/>
      <c r="D7417" s="33"/>
      <c r="E7417" s="33"/>
      <c r="F7417" s="42"/>
      <c r="G7417" s="42"/>
      <c r="I7417">
        <f t="shared" si="698"/>
        <v>0</v>
      </c>
      <c r="J7417">
        <f t="shared" si="699"/>
        <v>0</v>
      </c>
      <c r="L7417" s="107"/>
      <c r="M7417" s="110"/>
      <c r="N7417" s="109"/>
      <c r="P7417" s="38">
        <f t="shared" si="696"/>
        <v>0</v>
      </c>
      <c r="Q7417" s="105">
        <f t="shared" si="695"/>
        <v>0</v>
      </c>
      <c r="R7417" s="38">
        <f t="shared" si="697"/>
        <v>0</v>
      </c>
      <c r="S7417" s="40" t="str">
        <f t="shared" si="694"/>
        <v/>
      </c>
    </row>
    <row r="7418" spans="1:19">
      <c r="A7418" s="33"/>
      <c r="B7418" s="34"/>
      <c r="C7418" s="33"/>
      <c r="D7418" s="33"/>
      <c r="E7418" s="33"/>
      <c r="F7418" s="42"/>
      <c r="G7418" s="42"/>
      <c r="I7418">
        <f t="shared" si="698"/>
        <v>0</v>
      </c>
      <c r="J7418">
        <f t="shared" si="699"/>
        <v>0</v>
      </c>
      <c r="L7418" s="107"/>
      <c r="M7418" s="110"/>
      <c r="N7418" s="109"/>
      <c r="P7418" s="38">
        <f t="shared" si="696"/>
        <v>0</v>
      </c>
      <c r="Q7418" s="105">
        <f t="shared" si="695"/>
        <v>0</v>
      </c>
      <c r="R7418" s="38">
        <f t="shared" si="697"/>
        <v>0</v>
      </c>
      <c r="S7418" s="40" t="str">
        <f t="shared" si="694"/>
        <v/>
      </c>
    </row>
    <row r="7419" spans="1:19">
      <c r="A7419" s="33"/>
      <c r="B7419" s="34"/>
      <c r="C7419" s="33"/>
      <c r="D7419" s="33"/>
      <c r="E7419" s="33"/>
      <c r="F7419" s="42"/>
      <c r="G7419" s="42"/>
      <c r="I7419">
        <f t="shared" si="698"/>
        <v>0</v>
      </c>
      <c r="J7419">
        <f t="shared" si="699"/>
        <v>0</v>
      </c>
      <c r="L7419" s="107"/>
      <c r="M7419" s="110"/>
      <c r="N7419" s="109"/>
      <c r="P7419" s="38">
        <f t="shared" si="696"/>
        <v>0</v>
      </c>
      <c r="Q7419" s="105">
        <f t="shared" si="695"/>
        <v>0</v>
      </c>
      <c r="R7419" s="38">
        <f t="shared" si="697"/>
        <v>0</v>
      </c>
      <c r="S7419" s="40" t="str">
        <f t="shared" si="694"/>
        <v/>
      </c>
    </row>
    <row r="7420" spans="1:19">
      <c r="A7420" s="33"/>
      <c r="B7420" s="34"/>
      <c r="C7420" s="33"/>
      <c r="D7420" s="33"/>
      <c r="E7420" s="33"/>
      <c r="F7420" s="42"/>
      <c r="G7420" s="42"/>
      <c r="I7420">
        <f t="shared" si="698"/>
        <v>0</v>
      </c>
      <c r="J7420">
        <f t="shared" si="699"/>
        <v>0</v>
      </c>
      <c r="L7420" s="107"/>
      <c r="M7420" s="110"/>
      <c r="N7420" s="109"/>
      <c r="P7420" s="38">
        <f t="shared" si="696"/>
        <v>0</v>
      </c>
      <c r="Q7420" s="105">
        <f t="shared" si="695"/>
        <v>0</v>
      </c>
      <c r="R7420" s="38">
        <f t="shared" si="697"/>
        <v>0</v>
      </c>
      <c r="S7420" s="40" t="str">
        <f t="shared" si="694"/>
        <v/>
      </c>
    </row>
    <row r="7421" spans="1:19">
      <c r="A7421" s="33"/>
      <c r="B7421" s="34"/>
      <c r="C7421" s="33"/>
      <c r="D7421" s="33"/>
      <c r="E7421" s="33"/>
      <c r="F7421" s="42"/>
      <c r="G7421" s="42"/>
      <c r="I7421">
        <f t="shared" si="698"/>
        <v>0</v>
      </c>
      <c r="J7421">
        <f t="shared" si="699"/>
        <v>0</v>
      </c>
      <c r="L7421" s="107"/>
      <c r="M7421" s="110"/>
      <c r="N7421" s="109"/>
      <c r="P7421" s="38">
        <f t="shared" si="696"/>
        <v>0</v>
      </c>
      <c r="Q7421" s="105">
        <f t="shared" si="695"/>
        <v>0</v>
      </c>
      <c r="R7421" s="38">
        <f t="shared" si="697"/>
        <v>0</v>
      </c>
      <c r="S7421" s="40" t="str">
        <f t="shared" si="694"/>
        <v/>
      </c>
    </row>
    <row r="7422" spans="1:19">
      <c r="A7422" s="33"/>
      <c r="B7422" s="34"/>
      <c r="C7422" s="33"/>
      <c r="D7422" s="33"/>
      <c r="E7422" s="33"/>
      <c r="F7422" s="42"/>
      <c r="G7422" s="42"/>
      <c r="I7422">
        <f t="shared" si="698"/>
        <v>0</v>
      </c>
      <c r="J7422">
        <f t="shared" si="699"/>
        <v>0</v>
      </c>
      <c r="L7422" s="107"/>
      <c r="M7422" s="110"/>
      <c r="N7422" s="109"/>
      <c r="P7422" s="38">
        <f t="shared" si="696"/>
        <v>0</v>
      </c>
      <c r="Q7422" s="105">
        <f t="shared" si="695"/>
        <v>0</v>
      </c>
      <c r="R7422" s="38">
        <f t="shared" si="697"/>
        <v>0</v>
      </c>
      <c r="S7422" s="40" t="str">
        <f t="shared" si="694"/>
        <v/>
      </c>
    </row>
    <row r="7423" spans="1:19">
      <c r="A7423" s="33"/>
      <c r="B7423" s="34"/>
      <c r="C7423" s="33"/>
      <c r="D7423" s="33"/>
      <c r="E7423" s="33"/>
      <c r="F7423" s="42"/>
      <c r="G7423" s="42"/>
      <c r="I7423">
        <f t="shared" si="698"/>
        <v>0</v>
      </c>
      <c r="J7423">
        <f t="shared" si="699"/>
        <v>0</v>
      </c>
      <c r="L7423" s="107"/>
      <c r="M7423" s="110"/>
      <c r="N7423" s="109"/>
      <c r="P7423" s="38">
        <f t="shared" si="696"/>
        <v>0</v>
      </c>
      <c r="Q7423" s="105">
        <f t="shared" si="695"/>
        <v>0</v>
      </c>
      <c r="R7423" s="38">
        <f t="shared" si="697"/>
        <v>0</v>
      </c>
      <c r="S7423" s="40" t="str">
        <f t="shared" si="694"/>
        <v/>
      </c>
    </row>
    <row r="7424" spans="1:19">
      <c r="A7424" s="33"/>
      <c r="B7424" s="34"/>
      <c r="C7424" s="33"/>
      <c r="D7424" s="33"/>
      <c r="E7424" s="33"/>
      <c r="F7424" s="42"/>
      <c r="G7424" s="42"/>
      <c r="I7424">
        <f t="shared" si="698"/>
        <v>0</v>
      </c>
      <c r="J7424">
        <f t="shared" si="699"/>
        <v>0</v>
      </c>
      <c r="L7424" s="107"/>
      <c r="M7424" s="110"/>
      <c r="N7424" s="109"/>
      <c r="P7424" s="38">
        <f t="shared" si="696"/>
        <v>0</v>
      </c>
      <c r="Q7424" s="105">
        <f t="shared" si="695"/>
        <v>0</v>
      </c>
      <c r="R7424" s="38">
        <f t="shared" si="697"/>
        <v>0</v>
      </c>
      <c r="S7424" s="40" t="str">
        <f t="shared" si="694"/>
        <v/>
      </c>
    </row>
    <row r="7425" spans="1:19">
      <c r="A7425" s="33"/>
      <c r="B7425" s="34"/>
      <c r="C7425" s="33"/>
      <c r="D7425" s="33"/>
      <c r="E7425" s="33"/>
      <c r="F7425" s="42"/>
      <c r="G7425" s="42"/>
      <c r="I7425">
        <f t="shared" si="698"/>
        <v>0</v>
      </c>
      <c r="J7425">
        <f t="shared" si="699"/>
        <v>0</v>
      </c>
      <c r="L7425" s="107"/>
      <c r="M7425" s="110"/>
      <c r="N7425" s="109"/>
      <c r="P7425" s="38">
        <f t="shared" si="696"/>
        <v>0</v>
      </c>
      <c r="Q7425" s="105">
        <f t="shared" si="695"/>
        <v>0</v>
      </c>
      <c r="R7425" s="38">
        <f t="shared" si="697"/>
        <v>0</v>
      </c>
      <c r="S7425" s="40" t="str">
        <f t="shared" si="694"/>
        <v/>
      </c>
    </row>
    <row r="7426" spans="1:19">
      <c r="A7426" s="33"/>
      <c r="B7426" s="34"/>
      <c r="C7426" s="33"/>
      <c r="D7426" s="33"/>
      <c r="E7426" s="33"/>
      <c r="F7426" s="42"/>
      <c r="G7426" s="42"/>
      <c r="I7426">
        <f t="shared" si="698"/>
        <v>0</v>
      </c>
      <c r="J7426">
        <f t="shared" si="699"/>
        <v>0</v>
      </c>
      <c r="L7426" s="107"/>
      <c r="M7426" s="110"/>
      <c r="N7426" s="109"/>
      <c r="P7426" s="38">
        <f t="shared" si="696"/>
        <v>0</v>
      </c>
      <c r="Q7426" s="105">
        <f t="shared" si="695"/>
        <v>0</v>
      </c>
      <c r="R7426" s="38">
        <f t="shared" si="697"/>
        <v>0</v>
      </c>
      <c r="S7426" s="40" t="str">
        <f t="shared" si="694"/>
        <v/>
      </c>
    </row>
    <row r="7427" spans="1:19">
      <c r="A7427" s="33"/>
      <c r="B7427" s="34"/>
      <c r="C7427" s="33"/>
      <c r="D7427" s="33"/>
      <c r="E7427" s="33"/>
      <c r="F7427" s="42"/>
      <c r="G7427" s="42"/>
      <c r="I7427">
        <f t="shared" si="698"/>
        <v>0</v>
      </c>
      <c r="J7427">
        <f t="shared" si="699"/>
        <v>0</v>
      </c>
      <c r="L7427" s="107"/>
      <c r="M7427" s="110"/>
      <c r="N7427" s="109"/>
      <c r="P7427" s="38">
        <f t="shared" si="696"/>
        <v>0</v>
      </c>
      <c r="Q7427" s="105">
        <f t="shared" si="695"/>
        <v>0</v>
      </c>
      <c r="R7427" s="38">
        <f t="shared" si="697"/>
        <v>0</v>
      </c>
      <c r="S7427" s="40" t="str">
        <f t="shared" si="694"/>
        <v/>
      </c>
    </row>
    <row r="7428" spans="1:19">
      <c r="A7428" s="33"/>
      <c r="B7428" s="34"/>
      <c r="C7428" s="33"/>
      <c r="D7428" s="33"/>
      <c r="E7428" s="33"/>
      <c r="F7428" s="42"/>
      <c r="G7428" s="42"/>
      <c r="I7428">
        <f t="shared" si="698"/>
        <v>0</v>
      </c>
      <c r="J7428">
        <f t="shared" si="699"/>
        <v>0</v>
      </c>
      <c r="L7428" s="107"/>
      <c r="M7428" s="110"/>
      <c r="N7428" s="109"/>
      <c r="P7428" s="38">
        <f t="shared" si="696"/>
        <v>0</v>
      </c>
      <c r="Q7428" s="105">
        <f t="shared" si="695"/>
        <v>0</v>
      </c>
      <c r="R7428" s="38">
        <f t="shared" si="697"/>
        <v>0</v>
      </c>
      <c r="S7428" s="40" t="str">
        <f t="shared" si="694"/>
        <v/>
      </c>
    </row>
    <row r="7429" spans="1:19">
      <c r="A7429" s="33"/>
      <c r="B7429" s="34"/>
      <c r="C7429" s="33"/>
      <c r="D7429" s="33"/>
      <c r="E7429" s="33"/>
      <c r="F7429" s="42"/>
      <c r="G7429" s="42"/>
      <c r="I7429">
        <f t="shared" si="698"/>
        <v>0</v>
      </c>
      <c r="J7429">
        <f t="shared" si="699"/>
        <v>0</v>
      </c>
      <c r="L7429" s="107"/>
      <c r="M7429" s="110"/>
      <c r="N7429" s="109"/>
      <c r="P7429" s="38">
        <f t="shared" si="696"/>
        <v>0</v>
      </c>
      <c r="Q7429" s="105">
        <f t="shared" si="695"/>
        <v>0</v>
      </c>
      <c r="R7429" s="38">
        <f t="shared" si="697"/>
        <v>0</v>
      </c>
      <c r="S7429" s="40" t="str">
        <f t="shared" si="694"/>
        <v/>
      </c>
    </row>
    <row r="7430" spans="1:19">
      <c r="A7430" s="33"/>
      <c r="B7430" s="34"/>
      <c r="C7430" s="33"/>
      <c r="D7430" s="33"/>
      <c r="E7430" s="33"/>
      <c r="F7430" s="42"/>
      <c r="G7430" s="42"/>
      <c r="I7430">
        <f t="shared" si="698"/>
        <v>0</v>
      </c>
      <c r="J7430">
        <f t="shared" si="699"/>
        <v>0</v>
      </c>
      <c r="L7430" s="107"/>
      <c r="M7430" s="110"/>
      <c r="N7430" s="109"/>
      <c r="P7430" s="38">
        <f t="shared" si="696"/>
        <v>0</v>
      </c>
      <c r="Q7430" s="105">
        <f t="shared" si="695"/>
        <v>0</v>
      </c>
      <c r="R7430" s="38">
        <f t="shared" si="697"/>
        <v>0</v>
      </c>
      <c r="S7430" s="40" t="str">
        <f t="shared" si="694"/>
        <v/>
      </c>
    </row>
    <row r="7431" spans="1:19">
      <c r="A7431" s="33"/>
      <c r="B7431" s="34"/>
      <c r="C7431" s="33"/>
      <c r="D7431" s="33"/>
      <c r="E7431" s="33"/>
      <c r="F7431" s="42"/>
      <c r="G7431" s="42"/>
      <c r="I7431">
        <f t="shared" si="698"/>
        <v>0</v>
      </c>
      <c r="J7431">
        <f t="shared" si="699"/>
        <v>0</v>
      </c>
      <c r="L7431" s="107"/>
      <c r="M7431" s="110"/>
      <c r="N7431" s="109"/>
      <c r="P7431" s="38">
        <f t="shared" si="696"/>
        <v>0</v>
      </c>
      <c r="Q7431" s="105">
        <f t="shared" si="695"/>
        <v>0</v>
      </c>
      <c r="R7431" s="38">
        <f t="shared" si="697"/>
        <v>0</v>
      </c>
      <c r="S7431" s="40" t="str">
        <f t="shared" ref="S7431:S7494" si="700">IF(C7431=1,SUM(R7431:R7454)-SUM(P7431:P7454),"")</f>
        <v/>
      </c>
    </row>
    <row r="7432" spans="1:19">
      <c r="A7432" s="33"/>
      <c r="B7432" s="34"/>
      <c r="C7432" s="33"/>
      <c r="D7432" s="33"/>
      <c r="E7432" s="33"/>
      <c r="F7432" s="42"/>
      <c r="G7432" s="42"/>
      <c r="I7432">
        <f t="shared" si="698"/>
        <v>0</v>
      </c>
      <c r="J7432">
        <f t="shared" si="699"/>
        <v>0</v>
      </c>
      <c r="L7432" s="107"/>
      <c r="M7432" s="110"/>
      <c r="N7432" s="109"/>
      <c r="P7432" s="38">
        <f t="shared" si="696"/>
        <v>0</v>
      </c>
      <c r="Q7432" s="105">
        <f t="shared" ref="Q7432:Q7495" si="701">I7432*M7432/1000</f>
        <v>0</v>
      </c>
      <c r="R7432" s="38">
        <f t="shared" si="697"/>
        <v>0</v>
      </c>
      <c r="S7432" s="40" t="str">
        <f t="shared" si="700"/>
        <v/>
      </c>
    </row>
    <row r="7433" spans="1:19">
      <c r="A7433" s="33"/>
      <c r="B7433" s="34"/>
      <c r="C7433" s="33"/>
      <c r="D7433" s="33"/>
      <c r="E7433" s="33"/>
      <c r="F7433" s="42"/>
      <c r="G7433" s="42"/>
      <c r="I7433">
        <f t="shared" si="698"/>
        <v>0</v>
      </c>
      <c r="J7433">
        <f t="shared" si="699"/>
        <v>0</v>
      </c>
      <c r="L7433" s="107"/>
      <c r="M7433" s="110"/>
      <c r="N7433" s="109"/>
      <c r="P7433" s="38">
        <f t="shared" si="696"/>
        <v>0</v>
      </c>
      <c r="Q7433" s="105">
        <f t="shared" si="701"/>
        <v>0</v>
      </c>
      <c r="R7433" s="38">
        <f t="shared" si="697"/>
        <v>0</v>
      </c>
      <c r="S7433" s="40" t="str">
        <f t="shared" si="700"/>
        <v/>
      </c>
    </row>
    <row r="7434" spans="1:19">
      <c r="A7434" s="33"/>
      <c r="B7434" s="34"/>
      <c r="C7434" s="33"/>
      <c r="D7434" s="33"/>
      <c r="E7434" s="33"/>
      <c r="F7434" s="42"/>
      <c r="G7434" s="42"/>
      <c r="I7434">
        <f t="shared" si="698"/>
        <v>0</v>
      </c>
      <c r="J7434">
        <f t="shared" si="699"/>
        <v>0</v>
      </c>
      <c r="L7434" s="107"/>
      <c r="M7434" s="110"/>
      <c r="N7434" s="109"/>
      <c r="P7434" s="38">
        <f t="shared" si="696"/>
        <v>0</v>
      </c>
      <c r="Q7434" s="105">
        <f t="shared" si="701"/>
        <v>0</v>
      </c>
      <c r="R7434" s="38">
        <f t="shared" si="697"/>
        <v>0</v>
      </c>
      <c r="S7434" s="40" t="str">
        <f t="shared" si="700"/>
        <v/>
      </c>
    </row>
    <row r="7435" spans="1:19">
      <c r="A7435" s="33"/>
      <c r="B7435" s="34"/>
      <c r="C7435" s="33"/>
      <c r="D7435" s="33"/>
      <c r="E7435" s="33"/>
      <c r="F7435" s="42"/>
      <c r="G7435" s="42"/>
      <c r="I7435">
        <f t="shared" si="698"/>
        <v>0</v>
      </c>
      <c r="J7435">
        <f t="shared" si="699"/>
        <v>0</v>
      </c>
      <c r="L7435" s="107"/>
      <c r="M7435" s="110"/>
      <c r="N7435" s="109"/>
      <c r="P7435" s="38">
        <f t="shared" si="696"/>
        <v>0</v>
      </c>
      <c r="Q7435" s="105">
        <f t="shared" si="701"/>
        <v>0</v>
      </c>
      <c r="R7435" s="38">
        <f t="shared" si="697"/>
        <v>0</v>
      </c>
      <c r="S7435" s="40" t="str">
        <f t="shared" si="700"/>
        <v/>
      </c>
    </row>
    <row r="7436" spans="1:19">
      <c r="A7436" s="33"/>
      <c r="B7436" s="34"/>
      <c r="C7436" s="33"/>
      <c r="D7436" s="33"/>
      <c r="E7436" s="33"/>
      <c r="F7436" s="42"/>
      <c r="G7436" s="42"/>
      <c r="I7436">
        <f t="shared" si="698"/>
        <v>0</v>
      </c>
      <c r="J7436">
        <f t="shared" si="699"/>
        <v>0</v>
      </c>
      <c r="L7436" s="107"/>
      <c r="M7436" s="110"/>
      <c r="N7436" s="109"/>
      <c r="P7436" s="38">
        <f t="shared" si="696"/>
        <v>0</v>
      </c>
      <c r="Q7436" s="105">
        <f t="shared" si="701"/>
        <v>0</v>
      </c>
      <c r="R7436" s="38">
        <f t="shared" si="697"/>
        <v>0</v>
      </c>
      <c r="S7436" s="40" t="str">
        <f t="shared" si="700"/>
        <v/>
      </c>
    </row>
    <row r="7437" spans="1:19">
      <c r="A7437" s="33"/>
      <c r="B7437" s="34"/>
      <c r="C7437" s="33"/>
      <c r="D7437" s="33"/>
      <c r="E7437" s="33"/>
      <c r="F7437" s="42"/>
      <c r="G7437" s="42"/>
      <c r="I7437">
        <f t="shared" si="698"/>
        <v>0</v>
      </c>
      <c r="J7437">
        <f t="shared" si="699"/>
        <v>0</v>
      </c>
      <c r="L7437" s="107"/>
      <c r="M7437" s="110"/>
      <c r="N7437" s="109"/>
      <c r="P7437" s="38">
        <f t="shared" si="696"/>
        <v>0</v>
      </c>
      <c r="Q7437" s="105">
        <f t="shared" si="701"/>
        <v>0</v>
      </c>
      <c r="R7437" s="38">
        <f t="shared" si="697"/>
        <v>0</v>
      </c>
      <c r="S7437" s="40" t="str">
        <f t="shared" si="700"/>
        <v/>
      </c>
    </row>
    <row r="7438" spans="1:19">
      <c r="A7438" s="33"/>
      <c r="B7438" s="34"/>
      <c r="C7438" s="33"/>
      <c r="D7438" s="33"/>
      <c r="E7438" s="33"/>
      <c r="F7438" s="42"/>
      <c r="G7438" s="42"/>
      <c r="I7438">
        <f t="shared" si="698"/>
        <v>0</v>
      </c>
      <c r="J7438">
        <f t="shared" si="699"/>
        <v>0</v>
      </c>
      <c r="L7438" s="107"/>
      <c r="M7438" s="110"/>
      <c r="N7438" s="109"/>
      <c r="P7438" s="38">
        <f t="shared" si="696"/>
        <v>0</v>
      </c>
      <c r="Q7438" s="105">
        <f t="shared" si="701"/>
        <v>0</v>
      </c>
      <c r="R7438" s="38">
        <f t="shared" si="697"/>
        <v>0</v>
      </c>
      <c r="S7438" s="40" t="str">
        <f t="shared" si="700"/>
        <v/>
      </c>
    </row>
    <row r="7439" spans="1:19">
      <c r="A7439" s="33"/>
      <c r="B7439" s="34"/>
      <c r="C7439" s="33"/>
      <c r="D7439" s="33"/>
      <c r="E7439" s="33"/>
      <c r="F7439" s="42"/>
      <c r="G7439" s="42"/>
      <c r="I7439">
        <f t="shared" si="698"/>
        <v>0</v>
      </c>
      <c r="J7439">
        <f t="shared" si="699"/>
        <v>0</v>
      </c>
      <c r="L7439" s="107"/>
      <c r="M7439" s="110"/>
      <c r="N7439" s="109"/>
      <c r="P7439" s="38">
        <f t="shared" si="696"/>
        <v>0</v>
      </c>
      <c r="Q7439" s="105">
        <f t="shared" si="701"/>
        <v>0</v>
      </c>
      <c r="R7439" s="38">
        <f t="shared" si="697"/>
        <v>0</v>
      </c>
      <c r="S7439" s="40" t="str">
        <f t="shared" si="700"/>
        <v/>
      </c>
    </row>
    <row r="7440" spans="1:19">
      <c r="A7440" s="33"/>
      <c r="B7440" s="34"/>
      <c r="C7440" s="33"/>
      <c r="D7440" s="33"/>
      <c r="E7440" s="33"/>
      <c r="F7440" s="42"/>
      <c r="G7440" s="42"/>
      <c r="I7440">
        <f t="shared" si="698"/>
        <v>0</v>
      </c>
      <c r="J7440">
        <f t="shared" si="699"/>
        <v>0</v>
      </c>
      <c r="L7440" s="107"/>
      <c r="M7440" s="110"/>
      <c r="N7440" s="109"/>
      <c r="P7440" s="38">
        <f t="shared" si="696"/>
        <v>0</v>
      </c>
      <c r="Q7440" s="105">
        <f t="shared" si="701"/>
        <v>0</v>
      </c>
      <c r="R7440" s="38">
        <f t="shared" si="697"/>
        <v>0</v>
      </c>
      <c r="S7440" s="40" t="str">
        <f t="shared" si="700"/>
        <v/>
      </c>
    </row>
    <row r="7441" spans="1:19">
      <c r="A7441" s="33"/>
      <c r="B7441" s="34"/>
      <c r="C7441" s="33"/>
      <c r="D7441" s="33"/>
      <c r="E7441" s="33"/>
      <c r="F7441" s="42"/>
      <c r="G7441" s="42"/>
      <c r="I7441">
        <f t="shared" si="698"/>
        <v>0</v>
      </c>
      <c r="J7441">
        <f t="shared" si="699"/>
        <v>0</v>
      </c>
      <c r="L7441" s="107"/>
      <c r="M7441" s="110"/>
      <c r="N7441" s="109"/>
      <c r="P7441" s="38">
        <f t="shared" si="696"/>
        <v>0</v>
      </c>
      <c r="Q7441" s="105">
        <f t="shared" si="701"/>
        <v>0</v>
      </c>
      <c r="R7441" s="38">
        <f t="shared" si="697"/>
        <v>0</v>
      </c>
      <c r="S7441" s="40" t="str">
        <f t="shared" si="700"/>
        <v/>
      </c>
    </row>
    <row r="7442" spans="1:19">
      <c r="A7442" s="33"/>
      <c r="B7442" s="34"/>
      <c r="C7442" s="33"/>
      <c r="D7442" s="33"/>
      <c r="E7442" s="33"/>
      <c r="F7442" s="42"/>
      <c r="G7442" s="42"/>
      <c r="I7442">
        <f t="shared" si="698"/>
        <v>0</v>
      </c>
      <c r="J7442">
        <f t="shared" si="699"/>
        <v>0</v>
      </c>
      <c r="L7442" s="107"/>
      <c r="M7442" s="110"/>
      <c r="N7442" s="109"/>
      <c r="P7442" s="38">
        <f t="shared" si="696"/>
        <v>0</v>
      </c>
      <c r="Q7442" s="105">
        <f t="shared" si="701"/>
        <v>0</v>
      </c>
      <c r="R7442" s="38">
        <f t="shared" si="697"/>
        <v>0</v>
      </c>
      <c r="S7442" s="40" t="str">
        <f t="shared" si="700"/>
        <v/>
      </c>
    </row>
    <row r="7443" spans="1:19">
      <c r="A7443" s="33"/>
      <c r="B7443" s="34"/>
      <c r="C7443" s="33"/>
      <c r="D7443" s="33"/>
      <c r="E7443" s="33"/>
      <c r="F7443" s="42"/>
      <c r="G7443" s="42"/>
      <c r="I7443">
        <f t="shared" si="698"/>
        <v>0</v>
      </c>
      <c r="J7443">
        <f t="shared" si="699"/>
        <v>0</v>
      </c>
      <c r="L7443" s="107"/>
      <c r="M7443" s="110"/>
      <c r="N7443" s="109"/>
      <c r="P7443" s="38">
        <f t="shared" si="696"/>
        <v>0</v>
      </c>
      <c r="Q7443" s="105">
        <f t="shared" si="701"/>
        <v>0</v>
      </c>
      <c r="R7443" s="38">
        <f t="shared" si="697"/>
        <v>0</v>
      </c>
      <c r="S7443" s="40" t="str">
        <f t="shared" si="700"/>
        <v/>
      </c>
    </row>
    <row r="7444" spans="1:19">
      <c r="A7444" s="33"/>
      <c r="B7444" s="34"/>
      <c r="C7444" s="33"/>
      <c r="D7444" s="33"/>
      <c r="E7444" s="33"/>
      <c r="F7444" s="42"/>
      <c r="G7444" s="42"/>
      <c r="I7444">
        <f t="shared" si="698"/>
        <v>0</v>
      </c>
      <c r="J7444">
        <f t="shared" si="699"/>
        <v>0</v>
      </c>
      <c r="L7444" s="107"/>
      <c r="M7444" s="110"/>
      <c r="N7444" s="109"/>
      <c r="P7444" s="38">
        <f t="shared" si="696"/>
        <v>0</v>
      </c>
      <c r="Q7444" s="105">
        <f t="shared" si="701"/>
        <v>0</v>
      </c>
      <c r="R7444" s="38">
        <f t="shared" si="697"/>
        <v>0</v>
      </c>
      <c r="S7444" s="40" t="str">
        <f t="shared" si="700"/>
        <v/>
      </c>
    </row>
    <row r="7445" spans="1:19">
      <c r="A7445" s="33"/>
      <c r="B7445" s="34"/>
      <c r="C7445" s="33"/>
      <c r="D7445" s="33"/>
      <c r="E7445" s="33"/>
      <c r="F7445" s="42"/>
      <c r="G7445" s="42"/>
      <c r="I7445">
        <f t="shared" si="698"/>
        <v>0</v>
      </c>
      <c r="J7445">
        <f t="shared" si="699"/>
        <v>0</v>
      </c>
      <c r="L7445" s="107"/>
      <c r="M7445" s="110"/>
      <c r="N7445" s="109"/>
      <c r="P7445" s="38">
        <f t="shared" si="696"/>
        <v>0</v>
      </c>
      <c r="Q7445" s="105">
        <f t="shared" si="701"/>
        <v>0</v>
      </c>
      <c r="R7445" s="38">
        <f t="shared" si="697"/>
        <v>0</v>
      </c>
      <c r="S7445" s="40" t="str">
        <f t="shared" si="700"/>
        <v/>
      </c>
    </row>
    <row r="7446" spans="1:19">
      <c r="A7446" s="33"/>
      <c r="B7446" s="34"/>
      <c r="C7446" s="33"/>
      <c r="D7446" s="33"/>
      <c r="E7446" s="33"/>
      <c r="F7446" s="42"/>
      <c r="G7446" s="42"/>
      <c r="I7446">
        <f t="shared" si="698"/>
        <v>0</v>
      </c>
      <c r="J7446">
        <f t="shared" si="699"/>
        <v>0</v>
      </c>
      <c r="L7446" s="107"/>
      <c r="M7446" s="110"/>
      <c r="N7446" s="109"/>
      <c r="P7446" s="38">
        <f t="shared" si="696"/>
        <v>0</v>
      </c>
      <c r="Q7446" s="105">
        <f t="shared" si="701"/>
        <v>0</v>
      </c>
      <c r="R7446" s="38">
        <f t="shared" si="697"/>
        <v>0</v>
      </c>
      <c r="S7446" s="40" t="str">
        <f t="shared" si="700"/>
        <v/>
      </c>
    </row>
    <row r="7447" spans="1:19">
      <c r="A7447" s="33"/>
      <c r="B7447" s="34"/>
      <c r="C7447" s="33"/>
      <c r="D7447" s="33"/>
      <c r="E7447" s="33"/>
      <c r="F7447" s="42"/>
      <c r="G7447" s="42"/>
      <c r="I7447">
        <f t="shared" si="698"/>
        <v>0</v>
      </c>
      <c r="J7447">
        <f t="shared" si="699"/>
        <v>0</v>
      </c>
      <c r="L7447" s="107"/>
      <c r="M7447" s="110"/>
      <c r="N7447" s="109"/>
      <c r="P7447" s="38">
        <f t="shared" si="696"/>
        <v>0</v>
      </c>
      <c r="Q7447" s="105">
        <f t="shared" si="701"/>
        <v>0</v>
      </c>
      <c r="R7447" s="38">
        <f t="shared" si="697"/>
        <v>0</v>
      </c>
      <c r="S7447" s="40" t="str">
        <f t="shared" si="700"/>
        <v/>
      </c>
    </row>
    <row r="7448" spans="1:19">
      <c r="A7448" s="33"/>
      <c r="B7448" s="34"/>
      <c r="C7448" s="33"/>
      <c r="D7448" s="33"/>
      <c r="E7448" s="33"/>
      <c r="F7448" s="42"/>
      <c r="G7448" s="42"/>
      <c r="I7448">
        <f t="shared" si="698"/>
        <v>0</v>
      </c>
      <c r="J7448">
        <f t="shared" si="699"/>
        <v>0</v>
      </c>
      <c r="L7448" s="107"/>
      <c r="M7448" s="110"/>
      <c r="N7448" s="109"/>
      <c r="P7448" s="38">
        <f t="shared" si="696"/>
        <v>0</v>
      </c>
      <c r="Q7448" s="105">
        <f t="shared" si="701"/>
        <v>0</v>
      </c>
      <c r="R7448" s="38">
        <f t="shared" si="697"/>
        <v>0</v>
      </c>
      <c r="S7448" s="40" t="str">
        <f t="shared" si="700"/>
        <v/>
      </c>
    </row>
    <row r="7449" spans="1:19">
      <c r="A7449" s="33"/>
      <c r="B7449" s="34"/>
      <c r="C7449" s="33"/>
      <c r="D7449" s="33"/>
      <c r="E7449" s="33"/>
      <c r="F7449" s="42"/>
      <c r="G7449" s="42"/>
      <c r="I7449">
        <f t="shared" si="698"/>
        <v>0</v>
      </c>
      <c r="J7449">
        <f t="shared" si="699"/>
        <v>0</v>
      </c>
      <c r="L7449" s="107"/>
      <c r="M7449" s="110"/>
      <c r="N7449" s="109"/>
      <c r="P7449" s="38">
        <f t="shared" si="696"/>
        <v>0</v>
      </c>
      <c r="Q7449" s="105">
        <f t="shared" si="701"/>
        <v>0</v>
      </c>
      <c r="R7449" s="38">
        <f t="shared" si="697"/>
        <v>0</v>
      </c>
      <c r="S7449" s="40" t="str">
        <f t="shared" si="700"/>
        <v/>
      </c>
    </row>
    <row r="7450" spans="1:19">
      <c r="A7450" s="33"/>
      <c r="B7450" s="34"/>
      <c r="C7450" s="33"/>
      <c r="D7450" s="33"/>
      <c r="E7450" s="33"/>
      <c r="F7450" s="42"/>
      <c r="G7450" s="42"/>
      <c r="I7450">
        <f t="shared" si="698"/>
        <v>0</v>
      </c>
      <c r="J7450">
        <f t="shared" si="699"/>
        <v>0</v>
      </c>
      <c r="L7450" s="107"/>
      <c r="M7450" s="110"/>
      <c r="N7450" s="109"/>
      <c r="P7450" s="38">
        <f t="shared" si="696"/>
        <v>0</v>
      </c>
      <c r="Q7450" s="105">
        <f t="shared" si="701"/>
        <v>0</v>
      </c>
      <c r="R7450" s="38">
        <f t="shared" si="697"/>
        <v>0</v>
      </c>
      <c r="S7450" s="40" t="str">
        <f t="shared" si="700"/>
        <v/>
      </c>
    </row>
    <row r="7451" spans="1:19">
      <c r="A7451" s="33"/>
      <c r="B7451" s="34"/>
      <c r="C7451" s="33"/>
      <c r="D7451" s="33"/>
      <c r="E7451" s="33"/>
      <c r="F7451" s="42"/>
      <c r="G7451" s="42"/>
      <c r="I7451">
        <f t="shared" si="698"/>
        <v>0</v>
      </c>
      <c r="J7451">
        <f t="shared" si="699"/>
        <v>0</v>
      </c>
      <c r="L7451" s="107"/>
      <c r="M7451" s="110"/>
      <c r="N7451" s="109"/>
      <c r="P7451" s="38">
        <f t="shared" si="696"/>
        <v>0</v>
      </c>
      <c r="Q7451" s="105">
        <f t="shared" si="701"/>
        <v>0</v>
      </c>
      <c r="R7451" s="38">
        <f t="shared" si="697"/>
        <v>0</v>
      </c>
      <c r="S7451" s="40" t="str">
        <f t="shared" si="700"/>
        <v/>
      </c>
    </row>
    <row r="7452" spans="1:19">
      <c r="A7452" s="33"/>
      <c r="B7452" s="34"/>
      <c r="C7452" s="33"/>
      <c r="D7452" s="33"/>
      <c r="E7452" s="33"/>
      <c r="F7452" s="42"/>
      <c r="G7452" s="42"/>
      <c r="I7452">
        <f t="shared" si="698"/>
        <v>0</v>
      </c>
      <c r="J7452">
        <f t="shared" si="699"/>
        <v>0</v>
      </c>
      <c r="L7452" s="107"/>
      <c r="M7452" s="110"/>
      <c r="N7452" s="109"/>
      <c r="P7452" s="38">
        <f t="shared" si="696"/>
        <v>0</v>
      </c>
      <c r="Q7452" s="105">
        <f t="shared" si="701"/>
        <v>0</v>
      </c>
      <c r="R7452" s="38">
        <f t="shared" si="697"/>
        <v>0</v>
      </c>
      <c r="S7452" s="40" t="str">
        <f t="shared" si="700"/>
        <v/>
      </c>
    </row>
    <row r="7453" spans="1:19">
      <c r="A7453" s="33"/>
      <c r="B7453" s="34"/>
      <c r="C7453" s="33"/>
      <c r="D7453" s="33"/>
      <c r="E7453" s="33"/>
      <c r="F7453" s="42"/>
      <c r="G7453" s="42"/>
      <c r="I7453">
        <f t="shared" si="698"/>
        <v>0</v>
      </c>
      <c r="J7453">
        <f t="shared" si="699"/>
        <v>0</v>
      </c>
      <c r="L7453" s="107"/>
      <c r="M7453" s="110"/>
      <c r="N7453" s="109"/>
      <c r="P7453" s="38">
        <f t="shared" si="696"/>
        <v>0</v>
      </c>
      <c r="Q7453" s="105">
        <f t="shared" si="701"/>
        <v>0</v>
      </c>
      <c r="R7453" s="38">
        <f t="shared" si="697"/>
        <v>0</v>
      </c>
      <c r="S7453" s="40" t="str">
        <f t="shared" si="700"/>
        <v/>
      </c>
    </row>
    <row r="7454" spans="1:19">
      <c r="A7454" s="33"/>
      <c r="B7454" s="34"/>
      <c r="C7454" s="33"/>
      <c r="D7454" s="33"/>
      <c r="E7454" s="33"/>
      <c r="F7454" s="42"/>
      <c r="G7454" s="42"/>
      <c r="I7454">
        <f t="shared" si="698"/>
        <v>0</v>
      </c>
      <c r="J7454">
        <f t="shared" si="699"/>
        <v>0</v>
      </c>
      <c r="L7454" s="107"/>
      <c r="M7454" s="110"/>
      <c r="N7454" s="109"/>
      <c r="P7454" s="38">
        <f t="shared" si="696"/>
        <v>0</v>
      </c>
      <c r="Q7454" s="105">
        <f t="shared" si="701"/>
        <v>0</v>
      </c>
      <c r="R7454" s="38">
        <f t="shared" si="697"/>
        <v>0</v>
      </c>
      <c r="S7454" s="40" t="str">
        <f t="shared" si="700"/>
        <v/>
      </c>
    </row>
    <row r="7455" spans="1:19">
      <c r="A7455" s="33"/>
      <c r="B7455" s="34"/>
      <c r="C7455" s="33"/>
      <c r="D7455" s="33"/>
      <c r="E7455" s="33"/>
      <c r="F7455" s="42"/>
      <c r="G7455" s="42"/>
      <c r="I7455">
        <f t="shared" si="698"/>
        <v>0</v>
      </c>
      <c r="J7455">
        <f t="shared" si="699"/>
        <v>0</v>
      </c>
      <c r="L7455" s="107"/>
      <c r="M7455" s="110"/>
      <c r="N7455" s="109"/>
      <c r="P7455" s="38">
        <f t="shared" si="696"/>
        <v>0</v>
      </c>
      <c r="Q7455" s="105">
        <f t="shared" si="701"/>
        <v>0</v>
      </c>
      <c r="R7455" s="38">
        <f t="shared" si="697"/>
        <v>0</v>
      </c>
      <c r="S7455" s="40" t="str">
        <f t="shared" si="700"/>
        <v/>
      </c>
    </row>
    <row r="7456" spans="1:19">
      <c r="A7456" s="33"/>
      <c r="B7456" s="34"/>
      <c r="C7456" s="33"/>
      <c r="D7456" s="33"/>
      <c r="E7456" s="33"/>
      <c r="F7456" s="42"/>
      <c r="G7456" s="42"/>
      <c r="I7456">
        <f t="shared" si="698"/>
        <v>0</v>
      </c>
      <c r="J7456">
        <f t="shared" si="699"/>
        <v>0</v>
      </c>
      <c r="L7456" s="107"/>
      <c r="M7456" s="110"/>
      <c r="N7456" s="109"/>
      <c r="P7456" s="38">
        <f t="shared" si="696"/>
        <v>0</v>
      </c>
      <c r="Q7456" s="105">
        <f t="shared" si="701"/>
        <v>0</v>
      </c>
      <c r="R7456" s="38">
        <f t="shared" si="697"/>
        <v>0</v>
      </c>
      <c r="S7456" s="40" t="str">
        <f t="shared" si="700"/>
        <v/>
      </c>
    </row>
    <row r="7457" spans="1:19">
      <c r="A7457" s="33"/>
      <c r="B7457" s="34"/>
      <c r="C7457" s="33"/>
      <c r="D7457" s="33"/>
      <c r="E7457" s="33"/>
      <c r="F7457" s="42"/>
      <c r="G7457" s="42"/>
      <c r="I7457">
        <f t="shared" si="698"/>
        <v>0</v>
      </c>
      <c r="J7457">
        <f t="shared" si="699"/>
        <v>0</v>
      </c>
      <c r="L7457" s="107"/>
      <c r="M7457" s="110"/>
      <c r="N7457" s="109"/>
      <c r="P7457" s="38">
        <f t="shared" si="696"/>
        <v>0</v>
      </c>
      <c r="Q7457" s="105">
        <f t="shared" si="701"/>
        <v>0</v>
      </c>
      <c r="R7457" s="38">
        <f t="shared" si="697"/>
        <v>0</v>
      </c>
      <c r="S7457" s="40" t="str">
        <f t="shared" si="700"/>
        <v/>
      </c>
    </row>
    <row r="7458" spans="1:19">
      <c r="A7458" s="33"/>
      <c r="B7458" s="34"/>
      <c r="C7458" s="33"/>
      <c r="D7458" s="33"/>
      <c r="E7458" s="33"/>
      <c r="F7458" s="42"/>
      <c r="G7458" s="42"/>
      <c r="I7458">
        <f t="shared" si="698"/>
        <v>0</v>
      </c>
      <c r="J7458">
        <f t="shared" si="699"/>
        <v>0</v>
      </c>
      <c r="L7458" s="107"/>
      <c r="M7458" s="110"/>
      <c r="N7458" s="109"/>
      <c r="P7458" s="38">
        <f t="shared" si="696"/>
        <v>0</v>
      </c>
      <c r="Q7458" s="105">
        <f t="shared" si="701"/>
        <v>0</v>
      </c>
      <c r="R7458" s="38">
        <f t="shared" si="697"/>
        <v>0</v>
      </c>
      <c r="S7458" s="40" t="str">
        <f t="shared" si="700"/>
        <v/>
      </c>
    </row>
    <row r="7459" spans="1:19">
      <c r="A7459" s="33"/>
      <c r="B7459" s="34"/>
      <c r="C7459" s="33"/>
      <c r="D7459" s="33"/>
      <c r="E7459" s="33"/>
      <c r="F7459" s="42"/>
      <c r="G7459" s="42"/>
      <c r="I7459">
        <f t="shared" si="698"/>
        <v>0</v>
      </c>
      <c r="J7459">
        <f t="shared" si="699"/>
        <v>0</v>
      </c>
      <c r="L7459" s="107"/>
      <c r="M7459" s="110"/>
      <c r="N7459" s="109"/>
      <c r="P7459" s="38">
        <f t="shared" si="696"/>
        <v>0</v>
      </c>
      <c r="Q7459" s="105">
        <f t="shared" si="701"/>
        <v>0</v>
      </c>
      <c r="R7459" s="38">
        <f t="shared" si="697"/>
        <v>0</v>
      </c>
      <c r="S7459" s="40" t="str">
        <f t="shared" si="700"/>
        <v/>
      </c>
    </row>
    <row r="7460" spans="1:19">
      <c r="A7460" s="33"/>
      <c r="B7460" s="34"/>
      <c r="C7460" s="33"/>
      <c r="D7460" s="33"/>
      <c r="E7460" s="33"/>
      <c r="F7460" s="42"/>
      <c r="G7460" s="42"/>
      <c r="I7460">
        <f t="shared" si="698"/>
        <v>0</v>
      </c>
      <c r="J7460">
        <f t="shared" si="699"/>
        <v>0</v>
      </c>
      <c r="L7460" s="107"/>
      <c r="M7460" s="110"/>
      <c r="N7460" s="109"/>
      <c r="P7460" s="38">
        <f t="shared" si="696"/>
        <v>0</v>
      </c>
      <c r="Q7460" s="105">
        <f t="shared" si="701"/>
        <v>0</v>
      </c>
      <c r="R7460" s="38">
        <f t="shared" si="697"/>
        <v>0</v>
      </c>
      <c r="S7460" s="40" t="str">
        <f t="shared" si="700"/>
        <v/>
      </c>
    </row>
    <row r="7461" spans="1:19">
      <c r="A7461" s="33"/>
      <c r="B7461" s="34"/>
      <c r="C7461" s="33"/>
      <c r="D7461" s="33"/>
      <c r="E7461" s="33"/>
      <c r="F7461" s="42"/>
      <c r="G7461" s="42"/>
      <c r="I7461">
        <f t="shared" si="698"/>
        <v>0</v>
      </c>
      <c r="J7461">
        <f t="shared" si="699"/>
        <v>0</v>
      </c>
      <c r="L7461" s="107"/>
      <c r="M7461" s="110"/>
      <c r="N7461" s="109"/>
      <c r="P7461" s="38">
        <f t="shared" si="696"/>
        <v>0</v>
      </c>
      <c r="Q7461" s="105">
        <f t="shared" si="701"/>
        <v>0</v>
      </c>
      <c r="R7461" s="38">
        <f t="shared" si="697"/>
        <v>0</v>
      </c>
      <c r="S7461" s="40" t="str">
        <f t="shared" si="700"/>
        <v/>
      </c>
    </row>
    <row r="7462" spans="1:19">
      <c r="A7462" s="33"/>
      <c r="B7462" s="34"/>
      <c r="C7462" s="33"/>
      <c r="D7462" s="33"/>
      <c r="E7462" s="33"/>
      <c r="F7462" s="42"/>
      <c r="G7462" s="42"/>
      <c r="I7462">
        <f t="shared" si="698"/>
        <v>0</v>
      </c>
      <c r="J7462">
        <f t="shared" si="699"/>
        <v>0</v>
      </c>
      <c r="L7462" s="107"/>
      <c r="M7462" s="110"/>
      <c r="N7462" s="109"/>
      <c r="P7462" s="38">
        <f t="shared" si="696"/>
        <v>0</v>
      </c>
      <c r="Q7462" s="105">
        <f t="shared" si="701"/>
        <v>0</v>
      </c>
      <c r="R7462" s="38">
        <f t="shared" si="697"/>
        <v>0</v>
      </c>
      <c r="S7462" s="40" t="str">
        <f t="shared" si="700"/>
        <v/>
      </c>
    </row>
    <row r="7463" spans="1:19">
      <c r="A7463" s="33"/>
      <c r="B7463" s="34"/>
      <c r="C7463" s="33"/>
      <c r="D7463" s="33"/>
      <c r="E7463" s="33"/>
      <c r="F7463" s="42"/>
      <c r="G7463" s="42"/>
      <c r="I7463">
        <f t="shared" si="698"/>
        <v>0</v>
      </c>
      <c r="J7463">
        <f t="shared" si="699"/>
        <v>0</v>
      </c>
      <c r="L7463" s="107"/>
      <c r="M7463" s="110"/>
      <c r="N7463" s="109"/>
      <c r="P7463" s="38">
        <f t="shared" si="696"/>
        <v>0</v>
      </c>
      <c r="Q7463" s="105">
        <f t="shared" si="701"/>
        <v>0</v>
      </c>
      <c r="R7463" s="38">
        <f t="shared" si="697"/>
        <v>0</v>
      </c>
      <c r="S7463" s="40" t="str">
        <f t="shared" si="700"/>
        <v/>
      </c>
    </row>
    <row r="7464" spans="1:19">
      <c r="A7464" s="33"/>
      <c r="B7464" s="34"/>
      <c r="C7464" s="33"/>
      <c r="D7464" s="33"/>
      <c r="E7464" s="33"/>
      <c r="F7464" s="42"/>
      <c r="G7464" s="42"/>
      <c r="I7464">
        <f t="shared" si="698"/>
        <v>0</v>
      </c>
      <c r="J7464">
        <f t="shared" si="699"/>
        <v>0</v>
      </c>
      <c r="L7464" s="107"/>
      <c r="M7464" s="110"/>
      <c r="N7464" s="109"/>
      <c r="P7464" s="38">
        <f t="shared" si="696"/>
        <v>0</v>
      </c>
      <c r="Q7464" s="105">
        <f t="shared" si="701"/>
        <v>0</v>
      </c>
      <c r="R7464" s="38">
        <f t="shared" si="697"/>
        <v>0</v>
      </c>
      <c r="S7464" s="40" t="str">
        <f t="shared" si="700"/>
        <v/>
      </c>
    </row>
    <row r="7465" spans="1:19">
      <c r="A7465" s="33"/>
      <c r="B7465" s="34"/>
      <c r="C7465" s="33"/>
      <c r="D7465" s="33"/>
      <c r="E7465" s="33"/>
      <c r="F7465" s="42"/>
      <c r="G7465" s="42"/>
      <c r="I7465">
        <f t="shared" si="698"/>
        <v>0</v>
      </c>
      <c r="J7465">
        <f t="shared" si="699"/>
        <v>0</v>
      </c>
      <c r="L7465" s="107"/>
      <c r="M7465" s="110"/>
      <c r="N7465" s="109"/>
      <c r="P7465" s="38">
        <f t="shared" si="696"/>
        <v>0</v>
      </c>
      <c r="Q7465" s="105">
        <f t="shared" si="701"/>
        <v>0</v>
      </c>
      <c r="R7465" s="38">
        <f t="shared" si="697"/>
        <v>0</v>
      </c>
      <c r="S7465" s="40" t="str">
        <f t="shared" si="700"/>
        <v/>
      </c>
    </row>
    <row r="7466" spans="1:19">
      <c r="A7466" s="33"/>
      <c r="B7466" s="34"/>
      <c r="C7466" s="33"/>
      <c r="D7466" s="33"/>
      <c r="E7466" s="33"/>
      <c r="F7466" s="42"/>
      <c r="G7466" s="42"/>
      <c r="I7466">
        <f t="shared" si="698"/>
        <v>0</v>
      </c>
      <c r="J7466">
        <f t="shared" si="699"/>
        <v>0</v>
      </c>
      <c r="L7466" s="107"/>
      <c r="M7466" s="110"/>
      <c r="N7466" s="109"/>
      <c r="P7466" s="38">
        <f t="shared" si="696"/>
        <v>0</v>
      </c>
      <c r="Q7466" s="105">
        <f t="shared" si="701"/>
        <v>0</v>
      </c>
      <c r="R7466" s="38">
        <f t="shared" si="697"/>
        <v>0</v>
      </c>
      <c r="S7466" s="40" t="str">
        <f t="shared" si="700"/>
        <v/>
      </c>
    </row>
    <row r="7467" spans="1:19">
      <c r="A7467" s="33"/>
      <c r="B7467" s="34"/>
      <c r="C7467" s="33"/>
      <c r="D7467" s="33"/>
      <c r="E7467" s="33"/>
      <c r="F7467" s="42"/>
      <c r="G7467" s="42"/>
      <c r="I7467">
        <f t="shared" si="698"/>
        <v>0</v>
      </c>
      <c r="J7467">
        <f t="shared" si="699"/>
        <v>0</v>
      </c>
      <c r="L7467" s="107"/>
      <c r="M7467" s="110"/>
      <c r="N7467" s="109"/>
      <c r="P7467" s="38">
        <f t="shared" si="696"/>
        <v>0</v>
      </c>
      <c r="Q7467" s="105">
        <f t="shared" si="701"/>
        <v>0</v>
      </c>
      <c r="R7467" s="38">
        <f t="shared" si="697"/>
        <v>0</v>
      </c>
      <c r="S7467" s="40" t="str">
        <f t="shared" si="700"/>
        <v/>
      </c>
    </row>
    <row r="7468" spans="1:19">
      <c r="A7468" s="33"/>
      <c r="B7468" s="34"/>
      <c r="C7468" s="33"/>
      <c r="D7468" s="33"/>
      <c r="E7468" s="33"/>
      <c r="F7468" s="42"/>
      <c r="G7468" s="42"/>
      <c r="I7468">
        <f t="shared" si="698"/>
        <v>0</v>
      </c>
      <c r="J7468">
        <f t="shared" si="699"/>
        <v>0</v>
      </c>
      <c r="L7468" s="107"/>
      <c r="M7468" s="110"/>
      <c r="N7468" s="109"/>
      <c r="P7468" s="38">
        <f t="shared" si="696"/>
        <v>0</v>
      </c>
      <c r="Q7468" s="105">
        <f t="shared" si="701"/>
        <v>0</v>
      </c>
      <c r="R7468" s="38">
        <f t="shared" si="697"/>
        <v>0</v>
      </c>
      <c r="S7468" s="40" t="str">
        <f t="shared" si="700"/>
        <v/>
      </c>
    </row>
    <row r="7469" spans="1:19">
      <c r="A7469" s="33"/>
      <c r="B7469" s="34"/>
      <c r="C7469" s="33"/>
      <c r="D7469" s="33"/>
      <c r="E7469" s="33"/>
      <c r="F7469" s="42"/>
      <c r="G7469" s="42"/>
      <c r="I7469">
        <f t="shared" si="698"/>
        <v>0</v>
      </c>
      <c r="J7469">
        <f t="shared" si="699"/>
        <v>0</v>
      </c>
      <c r="L7469" s="107"/>
      <c r="M7469" s="110"/>
      <c r="N7469" s="109"/>
      <c r="P7469" s="38">
        <f t="shared" si="696"/>
        <v>0</v>
      </c>
      <c r="Q7469" s="105">
        <f t="shared" si="701"/>
        <v>0</v>
      </c>
      <c r="R7469" s="38">
        <f t="shared" si="697"/>
        <v>0</v>
      </c>
      <c r="S7469" s="40" t="str">
        <f t="shared" si="700"/>
        <v/>
      </c>
    </row>
    <row r="7470" spans="1:19">
      <c r="A7470" s="33"/>
      <c r="B7470" s="34"/>
      <c r="C7470" s="33"/>
      <c r="D7470" s="33"/>
      <c r="E7470" s="33"/>
      <c r="F7470" s="42"/>
      <c r="G7470" s="42"/>
      <c r="I7470">
        <f t="shared" si="698"/>
        <v>0</v>
      </c>
      <c r="J7470">
        <f t="shared" si="699"/>
        <v>0</v>
      </c>
      <c r="L7470" s="107"/>
      <c r="M7470" s="110"/>
      <c r="N7470" s="109"/>
      <c r="P7470" s="38">
        <f t="shared" si="696"/>
        <v>0</v>
      </c>
      <c r="Q7470" s="105">
        <f t="shared" si="701"/>
        <v>0</v>
      </c>
      <c r="R7470" s="38">
        <f t="shared" si="697"/>
        <v>0</v>
      </c>
      <c r="S7470" s="40" t="str">
        <f t="shared" si="700"/>
        <v/>
      </c>
    </row>
    <row r="7471" spans="1:19">
      <c r="A7471" s="33"/>
      <c r="B7471" s="34"/>
      <c r="C7471" s="33"/>
      <c r="D7471" s="33"/>
      <c r="E7471" s="33"/>
      <c r="F7471" s="42"/>
      <c r="G7471" s="42"/>
      <c r="I7471">
        <f t="shared" si="698"/>
        <v>0</v>
      </c>
      <c r="J7471">
        <f t="shared" si="699"/>
        <v>0</v>
      </c>
      <c r="L7471" s="107"/>
      <c r="M7471" s="110"/>
      <c r="N7471" s="109"/>
      <c r="P7471" s="38">
        <f t="shared" si="696"/>
        <v>0</v>
      </c>
      <c r="Q7471" s="105">
        <f t="shared" si="701"/>
        <v>0</v>
      </c>
      <c r="R7471" s="38">
        <f t="shared" si="697"/>
        <v>0</v>
      </c>
      <c r="S7471" s="40" t="str">
        <f t="shared" si="700"/>
        <v/>
      </c>
    </row>
    <row r="7472" spans="1:19">
      <c r="A7472" s="33"/>
      <c r="B7472" s="34"/>
      <c r="C7472" s="33"/>
      <c r="D7472" s="33"/>
      <c r="E7472" s="33"/>
      <c r="F7472" s="42"/>
      <c r="G7472" s="42"/>
      <c r="I7472">
        <f t="shared" si="698"/>
        <v>0</v>
      </c>
      <c r="J7472">
        <f t="shared" si="699"/>
        <v>0</v>
      </c>
      <c r="L7472" s="107"/>
      <c r="M7472" s="110"/>
      <c r="N7472" s="109"/>
      <c r="P7472" s="38">
        <f t="shared" si="696"/>
        <v>0</v>
      </c>
      <c r="Q7472" s="105">
        <f t="shared" si="701"/>
        <v>0</v>
      </c>
      <c r="R7472" s="38">
        <f t="shared" si="697"/>
        <v>0</v>
      </c>
      <c r="S7472" s="40" t="str">
        <f t="shared" si="700"/>
        <v/>
      </c>
    </row>
    <row r="7473" spans="1:19">
      <c r="A7473" s="33"/>
      <c r="B7473" s="34"/>
      <c r="C7473" s="33"/>
      <c r="D7473" s="33"/>
      <c r="E7473" s="33"/>
      <c r="F7473" s="42"/>
      <c r="G7473" s="42"/>
      <c r="I7473">
        <f t="shared" si="698"/>
        <v>0</v>
      </c>
      <c r="J7473">
        <f t="shared" si="699"/>
        <v>0</v>
      </c>
      <c r="L7473" s="107"/>
      <c r="M7473" s="110"/>
      <c r="N7473" s="109"/>
      <c r="P7473" s="38">
        <f t="shared" si="696"/>
        <v>0</v>
      </c>
      <c r="Q7473" s="105">
        <f t="shared" si="701"/>
        <v>0</v>
      </c>
      <c r="R7473" s="38">
        <f t="shared" si="697"/>
        <v>0</v>
      </c>
      <c r="S7473" s="40" t="str">
        <f t="shared" si="700"/>
        <v/>
      </c>
    </row>
    <row r="7474" spans="1:19">
      <c r="A7474" s="33"/>
      <c r="B7474" s="34"/>
      <c r="C7474" s="33"/>
      <c r="D7474" s="33"/>
      <c r="E7474" s="33"/>
      <c r="F7474" s="42"/>
      <c r="G7474" s="42"/>
      <c r="I7474">
        <f t="shared" si="698"/>
        <v>0</v>
      </c>
      <c r="J7474">
        <f t="shared" si="699"/>
        <v>0</v>
      </c>
      <c r="L7474" s="107"/>
      <c r="M7474" s="110"/>
      <c r="N7474" s="109"/>
      <c r="P7474" s="38">
        <f t="shared" si="696"/>
        <v>0</v>
      </c>
      <c r="Q7474" s="105">
        <f t="shared" si="701"/>
        <v>0</v>
      </c>
      <c r="R7474" s="38">
        <f t="shared" si="697"/>
        <v>0</v>
      </c>
      <c r="S7474" s="40" t="str">
        <f t="shared" si="700"/>
        <v/>
      </c>
    </row>
    <row r="7475" spans="1:19">
      <c r="A7475" s="33"/>
      <c r="B7475" s="34"/>
      <c r="C7475" s="33"/>
      <c r="D7475" s="33"/>
      <c r="E7475" s="33"/>
      <c r="F7475" s="42"/>
      <c r="G7475" s="42"/>
      <c r="I7475">
        <f t="shared" si="698"/>
        <v>0</v>
      </c>
      <c r="J7475">
        <f t="shared" si="699"/>
        <v>0</v>
      </c>
      <c r="L7475" s="107"/>
      <c r="M7475" s="110"/>
      <c r="N7475" s="109"/>
      <c r="P7475" s="38">
        <f t="shared" si="696"/>
        <v>0</v>
      </c>
      <c r="Q7475" s="105">
        <f t="shared" si="701"/>
        <v>0</v>
      </c>
      <c r="R7475" s="38">
        <f t="shared" si="697"/>
        <v>0</v>
      </c>
      <c r="S7475" s="40" t="str">
        <f t="shared" si="700"/>
        <v/>
      </c>
    </row>
    <row r="7476" spans="1:19">
      <c r="A7476" s="33"/>
      <c r="B7476" s="34"/>
      <c r="C7476" s="33"/>
      <c r="D7476" s="33"/>
      <c r="E7476" s="33"/>
      <c r="F7476" s="42"/>
      <c r="G7476" s="42"/>
      <c r="I7476">
        <f t="shared" si="698"/>
        <v>0</v>
      </c>
      <c r="J7476">
        <f t="shared" si="699"/>
        <v>0</v>
      </c>
      <c r="L7476" s="107"/>
      <c r="M7476" s="110"/>
      <c r="N7476" s="109"/>
      <c r="P7476" s="38">
        <f t="shared" si="696"/>
        <v>0</v>
      </c>
      <c r="Q7476" s="105">
        <f t="shared" si="701"/>
        <v>0</v>
      </c>
      <c r="R7476" s="38">
        <f t="shared" si="697"/>
        <v>0</v>
      </c>
      <c r="S7476" s="40" t="str">
        <f t="shared" si="700"/>
        <v/>
      </c>
    </row>
    <row r="7477" spans="1:19">
      <c r="A7477" s="33"/>
      <c r="B7477" s="34"/>
      <c r="C7477" s="33"/>
      <c r="D7477" s="33"/>
      <c r="E7477" s="33"/>
      <c r="F7477" s="42"/>
      <c r="G7477" s="42"/>
      <c r="I7477">
        <f t="shared" si="698"/>
        <v>0</v>
      </c>
      <c r="J7477">
        <f t="shared" si="699"/>
        <v>0</v>
      </c>
      <c r="L7477" s="107"/>
      <c r="M7477" s="110"/>
      <c r="N7477" s="109"/>
      <c r="P7477" s="38">
        <f t="shared" si="696"/>
        <v>0</v>
      </c>
      <c r="Q7477" s="105">
        <f t="shared" si="701"/>
        <v>0</v>
      </c>
      <c r="R7477" s="38">
        <f t="shared" si="697"/>
        <v>0</v>
      </c>
      <c r="S7477" s="40" t="str">
        <f t="shared" si="700"/>
        <v/>
      </c>
    </row>
    <row r="7478" spans="1:19">
      <c r="A7478" s="33"/>
      <c r="B7478" s="34"/>
      <c r="C7478" s="33"/>
      <c r="D7478" s="33"/>
      <c r="E7478" s="33"/>
      <c r="F7478" s="42"/>
      <c r="G7478" s="42"/>
      <c r="I7478">
        <f t="shared" si="698"/>
        <v>0</v>
      </c>
      <c r="J7478">
        <f t="shared" si="699"/>
        <v>0</v>
      </c>
      <c r="L7478" s="107"/>
      <c r="M7478" s="110"/>
      <c r="N7478" s="109"/>
      <c r="P7478" s="38">
        <f t="shared" si="696"/>
        <v>0</v>
      </c>
      <c r="Q7478" s="105">
        <f t="shared" si="701"/>
        <v>0</v>
      </c>
      <c r="R7478" s="38">
        <f t="shared" si="697"/>
        <v>0</v>
      </c>
      <c r="S7478" s="40" t="str">
        <f t="shared" si="700"/>
        <v/>
      </c>
    </row>
    <row r="7479" spans="1:19">
      <c r="A7479" s="33"/>
      <c r="B7479" s="34"/>
      <c r="C7479" s="33"/>
      <c r="D7479" s="33"/>
      <c r="E7479" s="33"/>
      <c r="F7479" s="42"/>
      <c r="G7479" s="42"/>
      <c r="I7479">
        <f t="shared" si="698"/>
        <v>0</v>
      </c>
      <c r="J7479">
        <f t="shared" si="699"/>
        <v>0</v>
      </c>
      <c r="L7479" s="107"/>
      <c r="M7479" s="110"/>
      <c r="N7479" s="109"/>
      <c r="P7479" s="38">
        <f t="shared" ref="P7479:P7542" si="702">I7479*L7479/1000</f>
        <v>0</v>
      </c>
      <c r="Q7479" s="105">
        <f t="shared" si="701"/>
        <v>0</v>
      </c>
      <c r="R7479" s="38">
        <f t="shared" ref="R7479:R7542" si="703">J7479*N7479/1000</f>
        <v>0</v>
      </c>
      <c r="S7479" s="40" t="str">
        <f t="shared" si="700"/>
        <v/>
      </c>
    </row>
    <row r="7480" spans="1:19">
      <c r="A7480" s="33"/>
      <c r="B7480" s="34"/>
      <c r="C7480" s="33"/>
      <c r="D7480" s="33"/>
      <c r="E7480" s="33"/>
      <c r="F7480" s="42"/>
      <c r="G7480" s="42"/>
      <c r="I7480">
        <f t="shared" ref="I7480:I7543" si="704">IF(OR(E7480="R",E7480="E"),D7480,IF(D7480&gt;=E7480,D7480-E7480,0))</f>
        <v>0</v>
      </c>
      <c r="J7480">
        <f t="shared" ref="J7480:J7543" si="705">IF(OR(E7480="R",E7480="E"),0,IF(E7480&gt;D7480,E7480-D7480,0))</f>
        <v>0</v>
      </c>
      <c r="L7480" s="107"/>
      <c r="M7480" s="110"/>
      <c r="N7480" s="109"/>
      <c r="P7480" s="38">
        <f t="shared" si="702"/>
        <v>0</v>
      </c>
      <c r="Q7480" s="105">
        <f t="shared" si="701"/>
        <v>0</v>
      </c>
      <c r="R7480" s="38">
        <f t="shared" si="703"/>
        <v>0</v>
      </c>
      <c r="S7480" s="40" t="str">
        <f t="shared" si="700"/>
        <v/>
      </c>
    </row>
    <row r="7481" spans="1:19">
      <c r="A7481" s="33"/>
      <c r="B7481" s="34"/>
      <c r="C7481" s="33"/>
      <c r="D7481" s="33"/>
      <c r="E7481" s="33"/>
      <c r="F7481" s="42"/>
      <c r="G7481" s="42"/>
      <c r="I7481">
        <f t="shared" si="704"/>
        <v>0</v>
      </c>
      <c r="J7481">
        <f t="shared" si="705"/>
        <v>0</v>
      </c>
      <c r="L7481" s="107"/>
      <c r="M7481" s="110"/>
      <c r="N7481" s="109"/>
      <c r="P7481" s="38">
        <f t="shared" si="702"/>
        <v>0</v>
      </c>
      <c r="Q7481" s="105">
        <f t="shared" si="701"/>
        <v>0</v>
      </c>
      <c r="R7481" s="38">
        <f t="shared" si="703"/>
        <v>0</v>
      </c>
      <c r="S7481" s="40" t="str">
        <f t="shared" si="700"/>
        <v/>
      </c>
    </row>
    <row r="7482" spans="1:19">
      <c r="A7482" s="33"/>
      <c r="B7482" s="34"/>
      <c r="C7482" s="33"/>
      <c r="D7482" s="33"/>
      <c r="E7482" s="33"/>
      <c r="F7482" s="42"/>
      <c r="G7482" s="42"/>
      <c r="I7482">
        <f t="shared" si="704"/>
        <v>0</v>
      </c>
      <c r="J7482">
        <f t="shared" si="705"/>
        <v>0</v>
      </c>
      <c r="L7482" s="107"/>
      <c r="M7482" s="110"/>
      <c r="N7482" s="109"/>
      <c r="P7482" s="38">
        <f t="shared" si="702"/>
        <v>0</v>
      </c>
      <c r="Q7482" s="105">
        <f t="shared" si="701"/>
        <v>0</v>
      </c>
      <c r="R7482" s="38">
        <f t="shared" si="703"/>
        <v>0</v>
      </c>
      <c r="S7482" s="40" t="str">
        <f t="shared" si="700"/>
        <v/>
      </c>
    </row>
    <row r="7483" spans="1:19">
      <c r="A7483" s="33"/>
      <c r="B7483" s="34"/>
      <c r="C7483" s="33"/>
      <c r="D7483" s="33"/>
      <c r="E7483" s="33"/>
      <c r="F7483" s="42"/>
      <c r="G7483" s="42"/>
      <c r="I7483">
        <f t="shared" si="704"/>
        <v>0</v>
      </c>
      <c r="J7483">
        <f t="shared" si="705"/>
        <v>0</v>
      </c>
      <c r="L7483" s="107"/>
      <c r="M7483" s="110"/>
      <c r="N7483" s="109"/>
      <c r="P7483" s="38">
        <f t="shared" si="702"/>
        <v>0</v>
      </c>
      <c r="Q7483" s="105">
        <f t="shared" si="701"/>
        <v>0</v>
      </c>
      <c r="R7483" s="38">
        <f t="shared" si="703"/>
        <v>0</v>
      </c>
      <c r="S7483" s="40" t="str">
        <f t="shared" si="700"/>
        <v/>
      </c>
    </row>
    <row r="7484" spans="1:19">
      <c r="A7484" s="33"/>
      <c r="B7484" s="34"/>
      <c r="C7484" s="33"/>
      <c r="D7484" s="33"/>
      <c r="E7484" s="33"/>
      <c r="F7484" s="42"/>
      <c r="G7484" s="42"/>
      <c r="I7484">
        <f t="shared" si="704"/>
        <v>0</v>
      </c>
      <c r="J7484">
        <f t="shared" si="705"/>
        <v>0</v>
      </c>
      <c r="L7484" s="107"/>
      <c r="M7484" s="110"/>
      <c r="N7484" s="109"/>
      <c r="P7484" s="38">
        <f t="shared" si="702"/>
        <v>0</v>
      </c>
      <c r="Q7484" s="105">
        <f t="shared" si="701"/>
        <v>0</v>
      </c>
      <c r="R7484" s="38">
        <f t="shared" si="703"/>
        <v>0</v>
      </c>
      <c r="S7484" s="40" t="str">
        <f t="shared" si="700"/>
        <v/>
      </c>
    </row>
    <row r="7485" spans="1:19">
      <c r="A7485" s="33"/>
      <c r="B7485" s="34"/>
      <c r="C7485" s="33"/>
      <c r="D7485" s="33"/>
      <c r="E7485" s="33"/>
      <c r="F7485" s="42"/>
      <c r="G7485" s="42"/>
      <c r="I7485">
        <f t="shared" si="704"/>
        <v>0</v>
      </c>
      <c r="J7485">
        <f t="shared" si="705"/>
        <v>0</v>
      </c>
      <c r="L7485" s="107"/>
      <c r="M7485" s="110"/>
      <c r="N7485" s="109"/>
      <c r="P7485" s="38">
        <f t="shared" si="702"/>
        <v>0</v>
      </c>
      <c r="Q7485" s="105">
        <f t="shared" si="701"/>
        <v>0</v>
      </c>
      <c r="R7485" s="38">
        <f t="shared" si="703"/>
        <v>0</v>
      </c>
      <c r="S7485" s="40" t="str">
        <f t="shared" si="700"/>
        <v/>
      </c>
    </row>
    <row r="7486" spans="1:19">
      <c r="A7486" s="33"/>
      <c r="B7486" s="34"/>
      <c r="C7486" s="33"/>
      <c r="D7486" s="33"/>
      <c r="E7486" s="33"/>
      <c r="F7486" s="42"/>
      <c r="G7486" s="42"/>
      <c r="I7486">
        <f t="shared" si="704"/>
        <v>0</v>
      </c>
      <c r="J7486">
        <f t="shared" si="705"/>
        <v>0</v>
      </c>
      <c r="L7486" s="107"/>
      <c r="M7486" s="110"/>
      <c r="N7486" s="109"/>
      <c r="P7486" s="38">
        <f t="shared" si="702"/>
        <v>0</v>
      </c>
      <c r="Q7486" s="105">
        <f t="shared" si="701"/>
        <v>0</v>
      </c>
      <c r="R7486" s="38">
        <f t="shared" si="703"/>
        <v>0</v>
      </c>
      <c r="S7486" s="40" t="str">
        <f t="shared" si="700"/>
        <v/>
      </c>
    </row>
    <row r="7487" spans="1:19">
      <c r="A7487" s="33"/>
      <c r="B7487" s="34"/>
      <c r="C7487" s="33"/>
      <c r="D7487" s="33"/>
      <c r="E7487" s="33"/>
      <c r="F7487" s="42"/>
      <c r="G7487" s="42"/>
      <c r="I7487">
        <f t="shared" si="704"/>
        <v>0</v>
      </c>
      <c r="J7487">
        <f t="shared" si="705"/>
        <v>0</v>
      </c>
      <c r="L7487" s="107"/>
      <c r="M7487" s="110"/>
      <c r="N7487" s="109"/>
      <c r="P7487" s="38">
        <f t="shared" si="702"/>
        <v>0</v>
      </c>
      <c r="Q7487" s="105">
        <f t="shared" si="701"/>
        <v>0</v>
      </c>
      <c r="R7487" s="38">
        <f t="shared" si="703"/>
        <v>0</v>
      </c>
      <c r="S7487" s="40" t="str">
        <f t="shared" si="700"/>
        <v/>
      </c>
    </row>
    <row r="7488" spans="1:19">
      <c r="A7488" s="33"/>
      <c r="B7488" s="34"/>
      <c r="C7488" s="33"/>
      <c r="D7488" s="33"/>
      <c r="E7488" s="33"/>
      <c r="F7488" s="42"/>
      <c r="G7488" s="42"/>
      <c r="I7488">
        <f t="shared" si="704"/>
        <v>0</v>
      </c>
      <c r="J7488">
        <f t="shared" si="705"/>
        <v>0</v>
      </c>
      <c r="L7488" s="107"/>
      <c r="M7488" s="110"/>
      <c r="N7488" s="109"/>
      <c r="P7488" s="38">
        <f t="shared" si="702"/>
        <v>0</v>
      </c>
      <c r="Q7488" s="105">
        <f t="shared" si="701"/>
        <v>0</v>
      </c>
      <c r="R7488" s="38">
        <f t="shared" si="703"/>
        <v>0</v>
      </c>
      <c r="S7488" s="40" t="str">
        <f t="shared" si="700"/>
        <v/>
      </c>
    </row>
    <row r="7489" spans="1:19">
      <c r="A7489" s="33"/>
      <c r="B7489" s="34"/>
      <c r="C7489" s="33"/>
      <c r="D7489" s="33"/>
      <c r="E7489" s="33"/>
      <c r="F7489" s="42"/>
      <c r="G7489" s="42"/>
      <c r="I7489">
        <f t="shared" si="704"/>
        <v>0</v>
      </c>
      <c r="J7489">
        <f t="shared" si="705"/>
        <v>0</v>
      </c>
      <c r="L7489" s="107"/>
      <c r="M7489" s="110"/>
      <c r="N7489" s="109"/>
      <c r="P7489" s="38">
        <f t="shared" si="702"/>
        <v>0</v>
      </c>
      <c r="Q7489" s="105">
        <f t="shared" si="701"/>
        <v>0</v>
      </c>
      <c r="R7489" s="38">
        <f t="shared" si="703"/>
        <v>0</v>
      </c>
      <c r="S7489" s="40" t="str">
        <f t="shared" si="700"/>
        <v/>
      </c>
    </row>
    <row r="7490" spans="1:19">
      <c r="A7490" s="33"/>
      <c r="B7490" s="34"/>
      <c r="C7490" s="33"/>
      <c r="D7490" s="33"/>
      <c r="E7490" s="33"/>
      <c r="F7490" s="42"/>
      <c r="G7490" s="42"/>
      <c r="I7490">
        <f t="shared" si="704"/>
        <v>0</v>
      </c>
      <c r="J7490">
        <f t="shared" si="705"/>
        <v>0</v>
      </c>
      <c r="L7490" s="107"/>
      <c r="M7490" s="110"/>
      <c r="N7490" s="109"/>
      <c r="P7490" s="38">
        <f t="shared" si="702"/>
        <v>0</v>
      </c>
      <c r="Q7490" s="105">
        <f t="shared" si="701"/>
        <v>0</v>
      </c>
      <c r="R7490" s="38">
        <f t="shared" si="703"/>
        <v>0</v>
      </c>
      <c r="S7490" s="40" t="str">
        <f t="shared" si="700"/>
        <v/>
      </c>
    </row>
    <row r="7491" spans="1:19">
      <c r="A7491" s="33"/>
      <c r="B7491" s="34"/>
      <c r="C7491" s="33"/>
      <c r="D7491" s="33"/>
      <c r="E7491" s="33"/>
      <c r="F7491" s="42"/>
      <c r="G7491" s="42"/>
      <c r="I7491">
        <f t="shared" si="704"/>
        <v>0</v>
      </c>
      <c r="J7491">
        <f t="shared" si="705"/>
        <v>0</v>
      </c>
      <c r="L7491" s="107"/>
      <c r="M7491" s="110"/>
      <c r="N7491" s="109"/>
      <c r="P7491" s="38">
        <f t="shared" si="702"/>
        <v>0</v>
      </c>
      <c r="Q7491" s="105">
        <f t="shared" si="701"/>
        <v>0</v>
      </c>
      <c r="R7491" s="38">
        <f t="shared" si="703"/>
        <v>0</v>
      </c>
      <c r="S7491" s="40" t="str">
        <f t="shared" si="700"/>
        <v/>
      </c>
    </row>
    <row r="7492" spans="1:19">
      <c r="A7492" s="33"/>
      <c r="B7492" s="34"/>
      <c r="C7492" s="33"/>
      <c r="D7492" s="33"/>
      <c r="E7492" s="33"/>
      <c r="F7492" s="42"/>
      <c r="G7492" s="42"/>
      <c r="I7492">
        <f t="shared" si="704"/>
        <v>0</v>
      </c>
      <c r="J7492">
        <f t="shared" si="705"/>
        <v>0</v>
      </c>
      <c r="L7492" s="107"/>
      <c r="M7492" s="110"/>
      <c r="N7492" s="109"/>
      <c r="P7492" s="38">
        <f t="shared" si="702"/>
        <v>0</v>
      </c>
      <c r="Q7492" s="105">
        <f t="shared" si="701"/>
        <v>0</v>
      </c>
      <c r="R7492" s="38">
        <f t="shared" si="703"/>
        <v>0</v>
      </c>
      <c r="S7492" s="40" t="str">
        <f t="shared" si="700"/>
        <v/>
      </c>
    </row>
    <row r="7493" spans="1:19">
      <c r="A7493" s="33"/>
      <c r="B7493" s="34"/>
      <c r="C7493" s="33"/>
      <c r="D7493" s="33"/>
      <c r="E7493" s="33"/>
      <c r="F7493" s="42"/>
      <c r="G7493" s="42"/>
      <c r="I7493">
        <f t="shared" si="704"/>
        <v>0</v>
      </c>
      <c r="J7493">
        <f t="shared" si="705"/>
        <v>0</v>
      </c>
      <c r="L7493" s="107"/>
      <c r="M7493" s="110"/>
      <c r="N7493" s="109"/>
      <c r="P7493" s="38">
        <f t="shared" si="702"/>
        <v>0</v>
      </c>
      <c r="Q7493" s="105">
        <f t="shared" si="701"/>
        <v>0</v>
      </c>
      <c r="R7493" s="38">
        <f t="shared" si="703"/>
        <v>0</v>
      </c>
      <c r="S7493" s="40" t="str">
        <f t="shared" si="700"/>
        <v/>
      </c>
    </row>
    <row r="7494" spans="1:19">
      <c r="A7494" s="33"/>
      <c r="B7494" s="34"/>
      <c r="C7494" s="33"/>
      <c r="D7494" s="33"/>
      <c r="E7494" s="33"/>
      <c r="F7494" s="42"/>
      <c r="G7494" s="42"/>
      <c r="I7494">
        <f t="shared" si="704"/>
        <v>0</v>
      </c>
      <c r="J7494">
        <f t="shared" si="705"/>
        <v>0</v>
      </c>
      <c r="L7494" s="107"/>
      <c r="M7494" s="110"/>
      <c r="N7494" s="109"/>
      <c r="P7494" s="38">
        <f t="shared" si="702"/>
        <v>0</v>
      </c>
      <c r="Q7494" s="105">
        <f t="shared" si="701"/>
        <v>0</v>
      </c>
      <c r="R7494" s="38">
        <f t="shared" si="703"/>
        <v>0</v>
      </c>
      <c r="S7494" s="40" t="str">
        <f t="shared" si="700"/>
        <v/>
      </c>
    </row>
    <row r="7495" spans="1:19">
      <c r="A7495" s="33"/>
      <c r="B7495" s="34"/>
      <c r="C7495" s="33"/>
      <c r="D7495" s="33"/>
      <c r="E7495" s="33"/>
      <c r="F7495" s="42"/>
      <c r="G7495" s="42"/>
      <c r="I7495">
        <f t="shared" si="704"/>
        <v>0</v>
      </c>
      <c r="J7495">
        <f t="shared" si="705"/>
        <v>0</v>
      </c>
      <c r="L7495" s="107"/>
      <c r="M7495" s="110"/>
      <c r="N7495" s="109"/>
      <c r="P7495" s="38">
        <f t="shared" si="702"/>
        <v>0</v>
      </c>
      <c r="Q7495" s="105">
        <f t="shared" si="701"/>
        <v>0</v>
      </c>
      <c r="R7495" s="38">
        <f t="shared" si="703"/>
        <v>0</v>
      </c>
      <c r="S7495" s="40" t="str">
        <f t="shared" ref="S7495:S7558" si="706">IF(C7495=1,SUM(R7495:R7518)-SUM(P7495:P7518),"")</f>
        <v/>
      </c>
    </row>
    <row r="7496" spans="1:19">
      <c r="A7496" s="33"/>
      <c r="B7496" s="34"/>
      <c r="C7496" s="33"/>
      <c r="D7496" s="33"/>
      <c r="E7496" s="33"/>
      <c r="F7496" s="42"/>
      <c r="G7496" s="42"/>
      <c r="I7496">
        <f t="shared" si="704"/>
        <v>0</v>
      </c>
      <c r="J7496">
        <f t="shared" si="705"/>
        <v>0</v>
      </c>
      <c r="L7496" s="107"/>
      <c r="M7496" s="110"/>
      <c r="N7496" s="109"/>
      <c r="P7496" s="38">
        <f t="shared" si="702"/>
        <v>0</v>
      </c>
      <c r="Q7496" s="105">
        <f t="shared" ref="Q7496:Q7559" si="707">I7496*M7496/1000</f>
        <v>0</v>
      </c>
      <c r="R7496" s="38">
        <f t="shared" si="703"/>
        <v>0</v>
      </c>
      <c r="S7496" s="40" t="str">
        <f t="shared" si="706"/>
        <v/>
      </c>
    </row>
    <row r="7497" spans="1:19">
      <c r="A7497" s="33"/>
      <c r="B7497" s="34"/>
      <c r="C7497" s="33"/>
      <c r="D7497" s="33"/>
      <c r="E7497" s="33"/>
      <c r="F7497" s="42"/>
      <c r="G7497" s="42"/>
      <c r="I7497">
        <f t="shared" si="704"/>
        <v>0</v>
      </c>
      <c r="J7497">
        <f t="shared" si="705"/>
        <v>0</v>
      </c>
      <c r="L7497" s="107"/>
      <c r="M7497" s="110"/>
      <c r="N7497" s="109"/>
      <c r="P7497" s="38">
        <f t="shared" si="702"/>
        <v>0</v>
      </c>
      <c r="Q7497" s="105">
        <f t="shared" si="707"/>
        <v>0</v>
      </c>
      <c r="R7497" s="38">
        <f t="shared" si="703"/>
        <v>0</v>
      </c>
      <c r="S7497" s="40" t="str">
        <f t="shared" si="706"/>
        <v/>
      </c>
    </row>
    <row r="7498" spans="1:19">
      <c r="A7498" s="33"/>
      <c r="B7498" s="34"/>
      <c r="C7498" s="33"/>
      <c r="D7498" s="33"/>
      <c r="E7498" s="33"/>
      <c r="F7498" s="42"/>
      <c r="G7498" s="42"/>
      <c r="I7498">
        <f t="shared" si="704"/>
        <v>0</v>
      </c>
      <c r="J7498">
        <f t="shared" si="705"/>
        <v>0</v>
      </c>
      <c r="L7498" s="107"/>
      <c r="M7498" s="110"/>
      <c r="N7498" s="109"/>
      <c r="P7498" s="38">
        <f t="shared" si="702"/>
        <v>0</v>
      </c>
      <c r="Q7498" s="105">
        <f t="shared" si="707"/>
        <v>0</v>
      </c>
      <c r="R7498" s="38">
        <f t="shared" si="703"/>
        <v>0</v>
      </c>
      <c r="S7498" s="40" t="str">
        <f t="shared" si="706"/>
        <v/>
      </c>
    </row>
    <row r="7499" spans="1:19">
      <c r="A7499" s="33"/>
      <c r="B7499" s="34"/>
      <c r="C7499" s="33"/>
      <c r="D7499" s="33"/>
      <c r="E7499" s="33"/>
      <c r="F7499" s="42"/>
      <c r="G7499" s="42"/>
      <c r="I7499">
        <f t="shared" si="704"/>
        <v>0</v>
      </c>
      <c r="J7499">
        <f t="shared" si="705"/>
        <v>0</v>
      </c>
      <c r="L7499" s="107"/>
      <c r="M7499" s="110"/>
      <c r="N7499" s="109"/>
      <c r="P7499" s="38">
        <f t="shared" si="702"/>
        <v>0</v>
      </c>
      <c r="Q7499" s="105">
        <f t="shared" si="707"/>
        <v>0</v>
      </c>
      <c r="R7499" s="38">
        <f t="shared" si="703"/>
        <v>0</v>
      </c>
      <c r="S7499" s="40" t="str">
        <f t="shared" si="706"/>
        <v/>
      </c>
    </row>
    <row r="7500" spans="1:19">
      <c r="A7500" s="33"/>
      <c r="B7500" s="34"/>
      <c r="C7500" s="33"/>
      <c r="D7500" s="33"/>
      <c r="E7500" s="33"/>
      <c r="F7500" s="42"/>
      <c r="G7500" s="42"/>
      <c r="I7500">
        <f t="shared" si="704"/>
        <v>0</v>
      </c>
      <c r="J7500">
        <f t="shared" si="705"/>
        <v>0</v>
      </c>
      <c r="L7500" s="107"/>
      <c r="M7500" s="110"/>
      <c r="N7500" s="109"/>
      <c r="P7500" s="38">
        <f t="shared" si="702"/>
        <v>0</v>
      </c>
      <c r="Q7500" s="105">
        <f t="shared" si="707"/>
        <v>0</v>
      </c>
      <c r="R7500" s="38">
        <f t="shared" si="703"/>
        <v>0</v>
      </c>
      <c r="S7500" s="40" t="str">
        <f t="shared" si="706"/>
        <v/>
      </c>
    </row>
    <row r="7501" spans="1:19">
      <c r="A7501" s="33"/>
      <c r="B7501" s="34"/>
      <c r="C7501" s="33"/>
      <c r="D7501" s="33"/>
      <c r="E7501" s="33"/>
      <c r="F7501" s="42"/>
      <c r="G7501" s="42"/>
      <c r="I7501">
        <f t="shared" si="704"/>
        <v>0</v>
      </c>
      <c r="J7501">
        <f t="shared" si="705"/>
        <v>0</v>
      </c>
      <c r="L7501" s="107"/>
      <c r="M7501" s="110"/>
      <c r="N7501" s="109"/>
      <c r="P7501" s="38">
        <f t="shared" si="702"/>
        <v>0</v>
      </c>
      <c r="Q7501" s="105">
        <f t="shared" si="707"/>
        <v>0</v>
      </c>
      <c r="R7501" s="38">
        <f t="shared" si="703"/>
        <v>0</v>
      </c>
      <c r="S7501" s="40" t="str">
        <f t="shared" si="706"/>
        <v/>
      </c>
    </row>
    <row r="7502" spans="1:19">
      <c r="A7502" s="33"/>
      <c r="B7502" s="34"/>
      <c r="C7502" s="33"/>
      <c r="D7502" s="33"/>
      <c r="E7502" s="33"/>
      <c r="F7502" s="42"/>
      <c r="G7502" s="42"/>
      <c r="I7502">
        <f t="shared" si="704"/>
        <v>0</v>
      </c>
      <c r="J7502">
        <f t="shared" si="705"/>
        <v>0</v>
      </c>
      <c r="L7502" s="107"/>
      <c r="M7502" s="110"/>
      <c r="N7502" s="109"/>
      <c r="P7502" s="38">
        <f t="shared" si="702"/>
        <v>0</v>
      </c>
      <c r="Q7502" s="105">
        <f t="shared" si="707"/>
        <v>0</v>
      </c>
      <c r="R7502" s="38">
        <f t="shared" si="703"/>
        <v>0</v>
      </c>
      <c r="S7502" s="40" t="str">
        <f t="shared" si="706"/>
        <v/>
      </c>
    </row>
    <row r="7503" spans="1:19">
      <c r="A7503" s="33"/>
      <c r="B7503" s="34"/>
      <c r="C7503" s="33"/>
      <c r="D7503" s="33"/>
      <c r="E7503" s="33"/>
      <c r="F7503" s="42"/>
      <c r="G7503" s="42"/>
      <c r="I7503">
        <f t="shared" si="704"/>
        <v>0</v>
      </c>
      <c r="J7503">
        <f t="shared" si="705"/>
        <v>0</v>
      </c>
      <c r="L7503" s="107"/>
      <c r="M7503" s="110"/>
      <c r="N7503" s="109"/>
      <c r="P7503" s="38">
        <f t="shared" si="702"/>
        <v>0</v>
      </c>
      <c r="Q7503" s="105">
        <f t="shared" si="707"/>
        <v>0</v>
      </c>
      <c r="R7503" s="38">
        <f t="shared" si="703"/>
        <v>0</v>
      </c>
      <c r="S7503" s="40" t="str">
        <f t="shared" si="706"/>
        <v/>
      </c>
    </row>
    <row r="7504" spans="1:19">
      <c r="A7504" s="33"/>
      <c r="B7504" s="34"/>
      <c r="C7504" s="33"/>
      <c r="D7504" s="33"/>
      <c r="E7504" s="33"/>
      <c r="F7504" s="42"/>
      <c r="G7504" s="42"/>
      <c r="I7504">
        <f t="shared" si="704"/>
        <v>0</v>
      </c>
      <c r="J7504">
        <f t="shared" si="705"/>
        <v>0</v>
      </c>
      <c r="L7504" s="107"/>
      <c r="M7504" s="110"/>
      <c r="N7504" s="109"/>
      <c r="P7504" s="38">
        <f t="shared" si="702"/>
        <v>0</v>
      </c>
      <c r="Q7504" s="105">
        <f t="shared" si="707"/>
        <v>0</v>
      </c>
      <c r="R7504" s="38">
        <f t="shared" si="703"/>
        <v>0</v>
      </c>
      <c r="S7504" s="40" t="str">
        <f t="shared" si="706"/>
        <v/>
      </c>
    </row>
    <row r="7505" spans="1:19">
      <c r="A7505" s="33"/>
      <c r="B7505" s="34"/>
      <c r="C7505" s="33"/>
      <c r="D7505" s="33"/>
      <c r="E7505" s="33"/>
      <c r="F7505" s="42"/>
      <c r="G7505" s="42"/>
      <c r="I7505">
        <f t="shared" si="704"/>
        <v>0</v>
      </c>
      <c r="J7505">
        <f t="shared" si="705"/>
        <v>0</v>
      </c>
      <c r="L7505" s="107"/>
      <c r="M7505" s="110"/>
      <c r="N7505" s="109"/>
      <c r="P7505" s="38">
        <f t="shared" si="702"/>
        <v>0</v>
      </c>
      <c r="Q7505" s="105">
        <f t="shared" si="707"/>
        <v>0</v>
      </c>
      <c r="R7505" s="38">
        <f t="shared" si="703"/>
        <v>0</v>
      </c>
      <c r="S7505" s="40" t="str">
        <f t="shared" si="706"/>
        <v/>
      </c>
    </row>
    <row r="7506" spans="1:19">
      <c r="A7506" s="33"/>
      <c r="B7506" s="34"/>
      <c r="C7506" s="33"/>
      <c r="D7506" s="33"/>
      <c r="E7506" s="33"/>
      <c r="F7506" s="42"/>
      <c r="G7506" s="42"/>
      <c r="I7506">
        <f t="shared" si="704"/>
        <v>0</v>
      </c>
      <c r="J7506">
        <f t="shared" si="705"/>
        <v>0</v>
      </c>
      <c r="L7506" s="107"/>
      <c r="M7506" s="110"/>
      <c r="N7506" s="109"/>
      <c r="P7506" s="38">
        <f t="shared" si="702"/>
        <v>0</v>
      </c>
      <c r="Q7506" s="105">
        <f t="shared" si="707"/>
        <v>0</v>
      </c>
      <c r="R7506" s="38">
        <f t="shared" si="703"/>
        <v>0</v>
      </c>
      <c r="S7506" s="40" t="str">
        <f t="shared" si="706"/>
        <v/>
      </c>
    </row>
    <row r="7507" spans="1:19">
      <c r="A7507" s="33"/>
      <c r="B7507" s="34"/>
      <c r="C7507" s="33"/>
      <c r="D7507" s="33"/>
      <c r="E7507" s="33"/>
      <c r="F7507" s="42"/>
      <c r="G7507" s="42"/>
      <c r="I7507">
        <f t="shared" si="704"/>
        <v>0</v>
      </c>
      <c r="J7507">
        <f t="shared" si="705"/>
        <v>0</v>
      </c>
      <c r="L7507" s="107"/>
      <c r="M7507" s="110"/>
      <c r="N7507" s="109"/>
      <c r="P7507" s="38">
        <f t="shared" si="702"/>
        <v>0</v>
      </c>
      <c r="Q7507" s="105">
        <f t="shared" si="707"/>
        <v>0</v>
      </c>
      <c r="R7507" s="38">
        <f t="shared" si="703"/>
        <v>0</v>
      </c>
      <c r="S7507" s="40" t="str">
        <f t="shared" si="706"/>
        <v/>
      </c>
    </row>
    <row r="7508" spans="1:19">
      <c r="A7508" s="33"/>
      <c r="B7508" s="34"/>
      <c r="C7508" s="33"/>
      <c r="D7508" s="33"/>
      <c r="E7508" s="33"/>
      <c r="F7508" s="42"/>
      <c r="G7508" s="42"/>
      <c r="I7508">
        <f t="shared" si="704"/>
        <v>0</v>
      </c>
      <c r="J7508">
        <f t="shared" si="705"/>
        <v>0</v>
      </c>
      <c r="L7508" s="107"/>
      <c r="M7508" s="110"/>
      <c r="N7508" s="109"/>
      <c r="P7508" s="38">
        <f t="shared" si="702"/>
        <v>0</v>
      </c>
      <c r="Q7508" s="105">
        <f t="shared" si="707"/>
        <v>0</v>
      </c>
      <c r="R7508" s="38">
        <f t="shared" si="703"/>
        <v>0</v>
      </c>
      <c r="S7508" s="40" t="str">
        <f t="shared" si="706"/>
        <v/>
      </c>
    </row>
    <row r="7509" spans="1:19">
      <c r="A7509" s="33"/>
      <c r="B7509" s="34"/>
      <c r="C7509" s="33"/>
      <c r="D7509" s="33"/>
      <c r="E7509" s="33"/>
      <c r="F7509" s="42"/>
      <c r="G7509" s="42"/>
      <c r="I7509">
        <f t="shared" si="704"/>
        <v>0</v>
      </c>
      <c r="J7509">
        <f t="shared" si="705"/>
        <v>0</v>
      </c>
      <c r="L7509" s="107"/>
      <c r="M7509" s="110"/>
      <c r="N7509" s="109"/>
      <c r="P7509" s="38">
        <f t="shared" si="702"/>
        <v>0</v>
      </c>
      <c r="Q7509" s="105">
        <f t="shared" si="707"/>
        <v>0</v>
      </c>
      <c r="R7509" s="38">
        <f t="shared" si="703"/>
        <v>0</v>
      </c>
      <c r="S7509" s="40" t="str">
        <f t="shared" si="706"/>
        <v/>
      </c>
    </row>
    <row r="7510" spans="1:19">
      <c r="A7510" s="33"/>
      <c r="B7510" s="34"/>
      <c r="C7510" s="33"/>
      <c r="D7510" s="33"/>
      <c r="E7510" s="33"/>
      <c r="F7510" s="42"/>
      <c r="G7510" s="42"/>
      <c r="I7510">
        <f t="shared" si="704"/>
        <v>0</v>
      </c>
      <c r="J7510">
        <f t="shared" si="705"/>
        <v>0</v>
      </c>
      <c r="L7510" s="107"/>
      <c r="M7510" s="110"/>
      <c r="N7510" s="109"/>
      <c r="P7510" s="38">
        <f t="shared" si="702"/>
        <v>0</v>
      </c>
      <c r="Q7510" s="105">
        <f t="shared" si="707"/>
        <v>0</v>
      </c>
      <c r="R7510" s="38">
        <f t="shared" si="703"/>
        <v>0</v>
      </c>
      <c r="S7510" s="40" t="str">
        <f t="shared" si="706"/>
        <v/>
      </c>
    </row>
    <row r="7511" spans="1:19">
      <c r="A7511" s="33"/>
      <c r="B7511" s="34"/>
      <c r="C7511" s="33"/>
      <c r="D7511" s="33"/>
      <c r="E7511" s="33"/>
      <c r="F7511" s="42"/>
      <c r="G7511" s="42"/>
      <c r="I7511">
        <f t="shared" si="704"/>
        <v>0</v>
      </c>
      <c r="J7511">
        <f t="shared" si="705"/>
        <v>0</v>
      </c>
      <c r="L7511" s="107"/>
      <c r="M7511" s="110"/>
      <c r="N7511" s="109"/>
      <c r="P7511" s="38">
        <f t="shared" si="702"/>
        <v>0</v>
      </c>
      <c r="Q7511" s="105">
        <f t="shared" si="707"/>
        <v>0</v>
      </c>
      <c r="R7511" s="38">
        <f t="shared" si="703"/>
        <v>0</v>
      </c>
      <c r="S7511" s="40" t="str">
        <f t="shared" si="706"/>
        <v/>
      </c>
    </row>
    <row r="7512" spans="1:19">
      <c r="A7512" s="33"/>
      <c r="B7512" s="34"/>
      <c r="C7512" s="33"/>
      <c r="D7512" s="33"/>
      <c r="E7512" s="33"/>
      <c r="F7512" s="42"/>
      <c r="G7512" s="42"/>
      <c r="I7512">
        <f t="shared" si="704"/>
        <v>0</v>
      </c>
      <c r="J7512">
        <f t="shared" si="705"/>
        <v>0</v>
      </c>
      <c r="L7512" s="107"/>
      <c r="M7512" s="110"/>
      <c r="N7512" s="109"/>
      <c r="P7512" s="38">
        <f t="shared" si="702"/>
        <v>0</v>
      </c>
      <c r="Q7512" s="105">
        <f t="shared" si="707"/>
        <v>0</v>
      </c>
      <c r="R7512" s="38">
        <f t="shared" si="703"/>
        <v>0</v>
      </c>
      <c r="S7512" s="40" t="str">
        <f t="shared" si="706"/>
        <v/>
      </c>
    </row>
    <row r="7513" spans="1:19">
      <c r="A7513" s="33"/>
      <c r="B7513" s="34"/>
      <c r="C7513" s="33"/>
      <c r="D7513" s="33"/>
      <c r="E7513" s="33"/>
      <c r="F7513" s="42"/>
      <c r="G7513" s="42"/>
      <c r="I7513">
        <f t="shared" si="704"/>
        <v>0</v>
      </c>
      <c r="J7513">
        <f t="shared" si="705"/>
        <v>0</v>
      </c>
      <c r="L7513" s="107"/>
      <c r="M7513" s="110"/>
      <c r="N7513" s="109"/>
      <c r="P7513" s="38">
        <f t="shared" si="702"/>
        <v>0</v>
      </c>
      <c r="Q7513" s="105">
        <f t="shared" si="707"/>
        <v>0</v>
      </c>
      <c r="R7513" s="38">
        <f t="shared" si="703"/>
        <v>0</v>
      </c>
      <c r="S7513" s="40" t="str">
        <f t="shared" si="706"/>
        <v/>
      </c>
    </row>
    <row r="7514" spans="1:19">
      <c r="A7514" s="33"/>
      <c r="B7514" s="34"/>
      <c r="C7514" s="33"/>
      <c r="D7514" s="33"/>
      <c r="E7514" s="33"/>
      <c r="F7514" s="42"/>
      <c r="G7514" s="42"/>
      <c r="I7514">
        <f t="shared" si="704"/>
        <v>0</v>
      </c>
      <c r="J7514">
        <f t="shared" si="705"/>
        <v>0</v>
      </c>
      <c r="L7514" s="107"/>
      <c r="M7514" s="110"/>
      <c r="N7514" s="109"/>
      <c r="P7514" s="38">
        <f t="shared" si="702"/>
        <v>0</v>
      </c>
      <c r="Q7514" s="105">
        <f t="shared" si="707"/>
        <v>0</v>
      </c>
      <c r="R7514" s="38">
        <f t="shared" si="703"/>
        <v>0</v>
      </c>
      <c r="S7514" s="40" t="str">
        <f t="shared" si="706"/>
        <v/>
      </c>
    </row>
    <row r="7515" spans="1:19">
      <c r="A7515" s="33"/>
      <c r="B7515" s="34"/>
      <c r="C7515" s="33"/>
      <c r="D7515" s="33"/>
      <c r="E7515" s="33"/>
      <c r="F7515" s="42"/>
      <c r="G7515" s="42"/>
      <c r="I7515">
        <f t="shared" si="704"/>
        <v>0</v>
      </c>
      <c r="J7515">
        <f t="shared" si="705"/>
        <v>0</v>
      </c>
      <c r="L7515" s="107"/>
      <c r="M7515" s="110"/>
      <c r="N7515" s="109"/>
      <c r="P7515" s="38">
        <f t="shared" si="702"/>
        <v>0</v>
      </c>
      <c r="Q7515" s="105">
        <f t="shared" si="707"/>
        <v>0</v>
      </c>
      <c r="R7515" s="38">
        <f t="shared" si="703"/>
        <v>0</v>
      </c>
      <c r="S7515" s="40" t="str">
        <f t="shared" si="706"/>
        <v/>
      </c>
    </row>
    <row r="7516" spans="1:19">
      <c r="A7516" s="33"/>
      <c r="B7516" s="34"/>
      <c r="C7516" s="33"/>
      <c r="D7516" s="33"/>
      <c r="E7516" s="33"/>
      <c r="F7516" s="42"/>
      <c r="G7516" s="42"/>
      <c r="I7516">
        <f t="shared" si="704"/>
        <v>0</v>
      </c>
      <c r="J7516">
        <f t="shared" si="705"/>
        <v>0</v>
      </c>
      <c r="L7516" s="107"/>
      <c r="M7516" s="110"/>
      <c r="N7516" s="109"/>
      <c r="P7516" s="38">
        <f t="shared" si="702"/>
        <v>0</v>
      </c>
      <c r="Q7516" s="105">
        <f t="shared" si="707"/>
        <v>0</v>
      </c>
      <c r="R7516" s="38">
        <f t="shared" si="703"/>
        <v>0</v>
      </c>
      <c r="S7516" s="40" t="str">
        <f t="shared" si="706"/>
        <v/>
      </c>
    </row>
    <row r="7517" spans="1:19">
      <c r="A7517" s="33"/>
      <c r="B7517" s="34"/>
      <c r="C7517" s="33"/>
      <c r="D7517" s="33"/>
      <c r="E7517" s="33"/>
      <c r="F7517" s="42"/>
      <c r="G7517" s="42"/>
      <c r="I7517">
        <f t="shared" si="704"/>
        <v>0</v>
      </c>
      <c r="J7517">
        <f t="shared" si="705"/>
        <v>0</v>
      </c>
      <c r="L7517" s="107"/>
      <c r="M7517" s="110"/>
      <c r="N7517" s="109"/>
      <c r="P7517" s="38">
        <f t="shared" si="702"/>
        <v>0</v>
      </c>
      <c r="Q7517" s="105">
        <f t="shared" si="707"/>
        <v>0</v>
      </c>
      <c r="R7517" s="38">
        <f t="shared" si="703"/>
        <v>0</v>
      </c>
      <c r="S7517" s="40" t="str">
        <f t="shared" si="706"/>
        <v/>
      </c>
    </row>
    <row r="7518" spans="1:19">
      <c r="A7518" s="33"/>
      <c r="B7518" s="34"/>
      <c r="C7518" s="33"/>
      <c r="D7518" s="33"/>
      <c r="E7518" s="33"/>
      <c r="F7518" s="42"/>
      <c r="G7518" s="42"/>
      <c r="I7518">
        <f t="shared" si="704"/>
        <v>0</v>
      </c>
      <c r="J7518">
        <f t="shared" si="705"/>
        <v>0</v>
      </c>
      <c r="L7518" s="107"/>
      <c r="M7518" s="110"/>
      <c r="N7518" s="109"/>
      <c r="P7518" s="38">
        <f t="shared" si="702"/>
        <v>0</v>
      </c>
      <c r="Q7518" s="105">
        <f t="shared" si="707"/>
        <v>0</v>
      </c>
      <c r="R7518" s="38">
        <f t="shared" si="703"/>
        <v>0</v>
      </c>
      <c r="S7518" s="40" t="str">
        <f t="shared" si="706"/>
        <v/>
      </c>
    </row>
    <row r="7519" spans="1:19">
      <c r="A7519" s="33"/>
      <c r="B7519" s="34"/>
      <c r="C7519" s="33"/>
      <c r="D7519" s="33"/>
      <c r="E7519" s="33"/>
      <c r="F7519" s="42"/>
      <c r="G7519" s="42"/>
      <c r="I7519">
        <f t="shared" si="704"/>
        <v>0</v>
      </c>
      <c r="J7519">
        <f t="shared" si="705"/>
        <v>0</v>
      </c>
      <c r="L7519" s="107"/>
      <c r="M7519" s="110"/>
      <c r="N7519" s="109"/>
      <c r="P7519" s="38">
        <f t="shared" si="702"/>
        <v>0</v>
      </c>
      <c r="Q7519" s="105">
        <f t="shared" si="707"/>
        <v>0</v>
      </c>
      <c r="R7519" s="38">
        <f t="shared" si="703"/>
        <v>0</v>
      </c>
      <c r="S7519" s="40" t="str">
        <f t="shared" si="706"/>
        <v/>
      </c>
    </row>
    <row r="7520" spans="1:19">
      <c r="A7520" s="33"/>
      <c r="B7520" s="34"/>
      <c r="C7520" s="33"/>
      <c r="D7520" s="33"/>
      <c r="E7520" s="33"/>
      <c r="F7520" s="42"/>
      <c r="G7520" s="42"/>
      <c r="I7520">
        <f t="shared" si="704"/>
        <v>0</v>
      </c>
      <c r="J7520">
        <f t="shared" si="705"/>
        <v>0</v>
      </c>
      <c r="L7520" s="107"/>
      <c r="M7520" s="110"/>
      <c r="N7520" s="109"/>
      <c r="P7520" s="38">
        <f t="shared" si="702"/>
        <v>0</v>
      </c>
      <c r="Q7520" s="105">
        <f t="shared" si="707"/>
        <v>0</v>
      </c>
      <c r="R7520" s="38">
        <f t="shared" si="703"/>
        <v>0</v>
      </c>
      <c r="S7520" s="40" t="str">
        <f t="shared" si="706"/>
        <v/>
      </c>
    </row>
    <row r="7521" spans="1:19">
      <c r="A7521" s="33"/>
      <c r="B7521" s="34"/>
      <c r="C7521" s="33"/>
      <c r="D7521" s="33"/>
      <c r="E7521" s="33"/>
      <c r="F7521" s="42"/>
      <c r="G7521" s="42"/>
      <c r="I7521">
        <f t="shared" si="704"/>
        <v>0</v>
      </c>
      <c r="J7521">
        <f t="shared" si="705"/>
        <v>0</v>
      </c>
      <c r="L7521" s="107"/>
      <c r="M7521" s="110"/>
      <c r="N7521" s="109"/>
      <c r="P7521" s="38">
        <f t="shared" si="702"/>
        <v>0</v>
      </c>
      <c r="Q7521" s="105">
        <f t="shared" si="707"/>
        <v>0</v>
      </c>
      <c r="R7521" s="38">
        <f t="shared" si="703"/>
        <v>0</v>
      </c>
      <c r="S7521" s="40" t="str">
        <f t="shared" si="706"/>
        <v/>
      </c>
    </row>
    <row r="7522" spans="1:19">
      <c r="A7522" s="33"/>
      <c r="B7522" s="34"/>
      <c r="C7522" s="33"/>
      <c r="D7522" s="33"/>
      <c r="E7522" s="33"/>
      <c r="F7522" s="42"/>
      <c r="G7522" s="42"/>
      <c r="I7522">
        <f t="shared" si="704"/>
        <v>0</v>
      </c>
      <c r="J7522">
        <f t="shared" si="705"/>
        <v>0</v>
      </c>
      <c r="L7522" s="107"/>
      <c r="M7522" s="110"/>
      <c r="N7522" s="109"/>
      <c r="P7522" s="38">
        <f t="shared" si="702"/>
        <v>0</v>
      </c>
      <c r="Q7522" s="105">
        <f t="shared" si="707"/>
        <v>0</v>
      </c>
      <c r="R7522" s="38">
        <f t="shared" si="703"/>
        <v>0</v>
      </c>
      <c r="S7522" s="40" t="str">
        <f t="shared" si="706"/>
        <v/>
      </c>
    </row>
    <row r="7523" spans="1:19">
      <c r="A7523" s="33"/>
      <c r="B7523" s="34"/>
      <c r="C7523" s="33"/>
      <c r="D7523" s="33"/>
      <c r="E7523" s="33"/>
      <c r="F7523" s="42"/>
      <c r="G7523" s="42"/>
      <c r="I7523">
        <f t="shared" si="704"/>
        <v>0</v>
      </c>
      <c r="J7523">
        <f t="shared" si="705"/>
        <v>0</v>
      </c>
      <c r="L7523" s="107"/>
      <c r="M7523" s="110"/>
      <c r="N7523" s="109"/>
      <c r="P7523" s="38">
        <f t="shared" si="702"/>
        <v>0</v>
      </c>
      <c r="Q7523" s="105">
        <f t="shared" si="707"/>
        <v>0</v>
      </c>
      <c r="R7523" s="38">
        <f t="shared" si="703"/>
        <v>0</v>
      </c>
      <c r="S7523" s="40" t="str">
        <f t="shared" si="706"/>
        <v/>
      </c>
    </row>
    <row r="7524" spans="1:19">
      <c r="A7524" s="33"/>
      <c r="B7524" s="34"/>
      <c r="C7524" s="33"/>
      <c r="D7524" s="33"/>
      <c r="E7524" s="33"/>
      <c r="F7524" s="42"/>
      <c r="G7524" s="42"/>
      <c r="I7524">
        <f t="shared" si="704"/>
        <v>0</v>
      </c>
      <c r="J7524">
        <f t="shared" si="705"/>
        <v>0</v>
      </c>
      <c r="L7524" s="107"/>
      <c r="M7524" s="110"/>
      <c r="N7524" s="109"/>
      <c r="P7524" s="38">
        <f t="shared" si="702"/>
        <v>0</v>
      </c>
      <c r="Q7524" s="105">
        <f t="shared" si="707"/>
        <v>0</v>
      </c>
      <c r="R7524" s="38">
        <f t="shared" si="703"/>
        <v>0</v>
      </c>
      <c r="S7524" s="40" t="str">
        <f t="shared" si="706"/>
        <v/>
      </c>
    </row>
    <row r="7525" spans="1:19">
      <c r="A7525" s="33"/>
      <c r="B7525" s="34"/>
      <c r="C7525" s="33"/>
      <c r="D7525" s="33"/>
      <c r="E7525" s="33"/>
      <c r="F7525" s="42"/>
      <c r="G7525" s="42"/>
      <c r="I7525">
        <f t="shared" si="704"/>
        <v>0</v>
      </c>
      <c r="J7525">
        <f t="shared" si="705"/>
        <v>0</v>
      </c>
      <c r="L7525" s="107"/>
      <c r="M7525" s="110"/>
      <c r="N7525" s="109"/>
      <c r="P7525" s="38">
        <f t="shared" si="702"/>
        <v>0</v>
      </c>
      <c r="Q7525" s="105">
        <f t="shared" si="707"/>
        <v>0</v>
      </c>
      <c r="R7525" s="38">
        <f t="shared" si="703"/>
        <v>0</v>
      </c>
      <c r="S7525" s="40" t="str">
        <f t="shared" si="706"/>
        <v/>
      </c>
    </row>
    <row r="7526" spans="1:19">
      <c r="A7526" s="33"/>
      <c r="B7526" s="34"/>
      <c r="C7526" s="33"/>
      <c r="D7526" s="33"/>
      <c r="E7526" s="33"/>
      <c r="F7526" s="42"/>
      <c r="G7526" s="42"/>
      <c r="I7526">
        <f t="shared" si="704"/>
        <v>0</v>
      </c>
      <c r="J7526">
        <f t="shared" si="705"/>
        <v>0</v>
      </c>
      <c r="L7526" s="107"/>
      <c r="M7526" s="110"/>
      <c r="N7526" s="109"/>
      <c r="P7526" s="38">
        <f t="shared" si="702"/>
        <v>0</v>
      </c>
      <c r="Q7526" s="105">
        <f t="shared" si="707"/>
        <v>0</v>
      </c>
      <c r="R7526" s="38">
        <f t="shared" si="703"/>
        <v>0</v>
      </c>
      <c r="S7526" s="40" t="str">
        <f t="shared" si="706"/>
        <v/>
      </c>
    </row>
    <row r="7527" spans="1:19">
      <c r="A7527" s="33"/>
      <c r="B7527" s="34"/>
      <c r="C7527" s="33"/>
      <c r="D7527" s="33"/>
      <c r="E7527" s="33"/>
      <c r="F7527" s="42"/>
      <c r="G7527" s="42"/>
      <c r="I7527">
        <f t="shared" si="704"/>
        <v>0</v>
      </c>
      <c r="J7527">
        <f t="shared" si="705"/>
        <v>0</v>
      </c>
      <c r="L7527" s="107"/>
      <c r="M7527" s="110"/>
      <c r="N7527" s="109"/>
      <c r="P7527" s="38">
        <f t="shared" si="702"/>
        <v>0</v>
      </c>
      <c r="Q7527" s="105">
        <f t="shared" si="707"/>
        <v>0</v>
      </c>
      <c r="R7527" s="38">
        <f t="shared" si="703"/>
        <v>0</v>
      </c>
      <c r="S7527" s="40" t="str">
        <f t="shared" si="706"/>
        <v/>
      </c>
    </row>
    <row r="7528" spans="1:19">
      <c r="A7528" s="33"/>
      <c r="B7528" s="34"/>
      <c r="C7528" s="33"/>
      <c r="D7528" s="33"/>
      <c r="E7528" s="33"/>
      <c r="F7528" s="42"/>
      <c r="G7528" s="42"/>
      <c r="I7528">
        <f t="shared" si="704"/>
        <v>0</v>
      </c>
      <c r="J7528">
        <f t="shared" si="705"/>
        <v>0</v>
      </c>
      <c r="L7528" s="107"/>
      <c r="M7528" s="110"/>
      <c r="N7528" s="109"/>
      <c r="P7528" s="38">
        <f t="shared" si="702"/>
        <v>0</v>
      </c>
      <c r="Q7528" s="105">
        <f t="shared" si="707"/>
        <v>0</v>
      </c>
      <c r="R7528" s="38">
        <f t="shared" si="703"/>
        <v>0</v>
      </c>
      <c r="S7528" s="40" t="str">
        <f t="shared" si="706"/>
        <v/>
      </c>
    </row>
    <row r="7529" spans="1:19">
      <c r="A7529" s="33"/>
      <c r="B7529" s="34"/>
      <c r="C7529" s="33"/>
      <c r="D7529" s="33"/>
      <c r="E7529" s="33"/>
      <c r="F7529" s="42"/>
      <c r="G7529" s="42"/>
      <c r="I7529">
        <f t="shared" si="704"/>
        <v>0</v>
      </c>
      <c r="J7529">
        <f t="shared" si="705"/>
        <v>0</v>
      </c>
      <c r="L7529" s="107"/>
      <c r="M7529" s="110"/>
      <c r="N7529" s="109"/>
      <c r="P7529" s="38">
        <f t="shared" si="702"/>
        <v>0</v>
      </c>
      <c r="Q7529" s="105">
        <f t="shared" si="707"/>
        <v>0</v>
      </c>
      <c r="R7529" s="38">
        <f t="shared" si="703"/>
        <v>0</v>
      </c>
      <c r="S7529" s="40" t="str">
        <f t="shared" si="706"/>
        <v/>
      </c>
    </row>
    <row r="7530" spans="1:19">
      <c r="A7530" s="33"/>
      <c r="B7530" s="34"/>
      <c r="C7530" s="33"/>
      <c r="D7530" s="33"/>
      <c r="E7530" s="33"/>
      <c r="F7530" s="42"/>
      <c r="G7530" s="42"/>
      <c r="I7530">
        <f t="shared" si="704"/>
        <v>0</v>
      </c>
      <c r="J7530">
        <f t="shared" si="705"/>
        <v>0</v>
      </c>
      <c r="L7530" s="107"/>
      <c r="M7530" s="110"/>
      <c r="N7530" s="109"/>
      <c r="P7530" s="38">
        <f t="shared" si="702"/>
        <v>0</v>
      </c>
      <c r="Q7530" s="105">
        <f t="shared" si="707"/>
        <v>0</v>
      </c>
      <c r="R7530" s="38">
        <f t="shared" si="703"/>
        <v>0</v>
      </c>
      <c r="S7530" s="40" t="str">
        <f t="shared" si="706"/>
        <v/>
      </c>
    </row>
    <row r="7531" spans="1:19">
      <c r="A7531" s="33"/>
      <c r="B7531" s="34"/>
      <c r="C7531" s="33"/>
      <c r="D7531" s="33"/>
      <c r="E7531" s="33"/>
      <c r="F7531" s="42"/>
      <c r="G7531" s="42"/>
      <c r="I7531">
        <f t="shared" si="704"/>
        <v>0</v>
      </c>
      <c r="J7531">
        <f t="shared" si="705"/>
        <v>0</v>
      </c>
      <c r="L7531" s="107"/>
      <c r="M7531" s="110"/>
      <c r="N7531" s="109"/>
      <c r="P7531" s="38">
        <f t="shared" si="702"/>
        <v>0</v>
      </c>
      <c r="Q7531" s="105">
        <f t="shared" si="707"/>
        <v>0</v>
      </c>
      <c r="R7531" s="38">
        <f t="shared" si="703"/>
        <v>0</v>
      </c>
      <c r="S7531" s="40" t="str">
        <f t="shared" si="706"/>
        <v/>
      </c>
    </row>
    <row r="7532" spans="1:19">
      <c r="A7532" s="33"/>
      <c r="B7532" s="34"/>
      <c r="C7532" s="33"/>
      <c r="D7532" s="33"/>
      <c r="E7532" s="33"/>
      <c r="F7532" s="42"/>
      <c r="G7532" s="42"/>
      <c r="I7532">
        <f t="shared" si="704"/>
        <v>0</v>
      </c>
      <c r="J7532">
        <f t="shared" si="705"/>
        <v>0</v>
      </c>
      <c r="L7532" s="107"/>
      <c r="M7532" s="110"/>
      <c r="N7532" s="109"/>
      <c r="P7532" s="38">
        <f t="shared" si="702"/>
        <v>0</v>
      </c>
      <c r="Q7532" s="105">
        <f t="shared" si="707"/>
        <v>0</v>
      </c>
      <c r="R7532" s="38">
        <f t="shared" si="703"/>
        <v>0</v>
      </c>
      <c r="S7532" s="40" t="str">
        <f t="shared" si="706"/>
        <v/>
      </c>
    </row>
    <row r="7533" spans="1:19">
      <c r="A7533" s="33"/>
      <c r="B7533" s="34"/>
      <c r="C7533" s="33"/>
      <c r="D7533" s="33"/>
      <c r="E7533" s="33"/>
      <c r="F7533" s="42"/>
      <c r="G7533" s="42"/>
      <c r="I7533">
        <f t="shared" si="704"/>
        <v>0</v>
      </c>
      <c r="J7533">
        <f t="shared" si="705"/>
        <v>0</v>
      </c>
      <c r="L7533" s="107"/>
      <c r="M7533" s="110"/>
      <c r="N7533" s="109"/>
      <c r="P7533" s="38">
        <f t="shared" si="702"/>
        <v>0</v>
      </c>
      <c r="Q7533" s="105">
        <f t="shared" si="707"/>
        <v>0</v>
      </c>
      <c r="R7533" s="38">
        <f t="shared" si="703"/>
        <v>0</v>
      </c>
      <c r="S7533" s="40" t="str">
        <f t="shared" si="706"/>
        <v/>
      </c>
    </row>
    <row r="7534" spans="1:19">
      <c r="A7534" s="33"/>
      <c r="B7534" s="34"/>
      <c r="C7534" s="33"/>
      <c r="D7534" s="33"/>
      <c r="E7534" s="33"/>
      <c r="F7534" s="42"/>
      <c r="G7534" s="42"/>
      <c r="I7534">
        <f t="shared" si="704"/>
        <v>0</v>
      </c>
      <c r="J7534">
        <f t="shared" si="705"/>
        <v>0</v>
      </c>
      <c r="L7534" s="107"/>
      <c r="M7534" s="110"/>
      <c r="N7534" s="109"/>
      <c r="P7534" s="38">
        <f t="shared" si="702"/>
        <v>0</v>
      </c>
      <c r="Q7534" s="105">
        <f t="shared" si="707"/>
        <v>0</v>
      </c>
      <c r="R7534" s="38">
        <f t="shared" si="703"/>
        <v>0</v>
      </c>
      <c r="S7534" s="40" t="str">
        <f t="shared" si="706"/>
        <v/>
      </c>
    </row>
    <row r="7535" spans="1:19">
      <c r="A7535" s="33"/>
      <c r="B7535" s="34"/>
      <c r="C7535" s="33"/>
      <c r="D7535" s="33"/>
      <c r="E7535" s="33"/>
      <c r="F7535" s="42"/>
      <c r="G7535" s="42"/>
      <c r="I7535">
        <f t="shared" si="704"/>
        <v>0</v>
      </c>
      <c r="J7535">
        <f t="shared" si="705"/>
        <v>0</v>
      </c>
      <c r="L7535" s="107"/>
      <c r="M7535" s="110"/>
      <c r="N7535" s="109"/>
      <c r="P7535" s="38">
        <f t="shared" si="702"/>
        <v>0</v>
      </c>
      <c r="Q7535" s="105">
        <f t="shared" si="707"/>
        <v>0</v>
      </c>
      <c r="R7535" s="38">
        <f t="shared" si="703"/>
        <v>0</v>
      </c>
      <c r="S7535" s="40" t="str">
        <f t="shared" si="706"/>
        <v/>
      </c>
    </row>
    <row r="7536" spans="1:19">
      <c r="A7536" s="33"/>
      <c r="B7536" s="34"/>
      <c r="C7536" s="33"/>
      <c r="D7536" s="33"/>
      <c r="E7536" s="33"/>
      <c r="F7536" s="42"/>
      <c r="G7536" s="42"/>
      <c r="I7536">
        <f t="shared" si="704"/>
        <v>0</v>
      </c>
      <c r="J7536">
        <f t="shared" si="705"/>
        <v>0</v>
      </c>
      <c r="L7536" s="107"/>
      <c r="M7536" s="110"/>
      <c r="N7536" s="109"/>
      <c r="P7536" s="38">
        <f t="shared" si="702"/>
        <v>0</v>
      </c>
      <c r="Q7536" s="105">
        <f t="shared" si="707"/>
        <v>0</v>
      </c>
      <c r="R7536" s="38">
        <f t="shared" si="703"/>
        <v>0</v>
      </c>
      <c r="S7536" s="40" t="str">
        <f t="shared" si="706"/>
        <v/>
      </c>
    </row>
    <row r="7537" spans="1:19">
      <c r="A7537" s="33"/>
      <c r="B7537" s="34"/>
      <c r="C7537" s="33"/>
      <c r="D7537" s="33"/>
      <c r="E7537" s="33"/>
      <c r="F7537" s="42"/>
      <c r="G7537" s="42"/>
      <c r="I7537">
        <f t="shared" si="704"/>
        <v>0</v>
      </c>
      <c r="J7537">
        <f t="shared" si="705"/>
        <v>0</v>
      </c>
      <c r="L7537" s="107"/>
      <c r="M7537" s="110"/>
      <c r="N7537" s="109"/>
      <c r="P7537" s="38">
        <f t="shared" si="702"/>
        <v>0</v>
      </c>
      <c r="Q7537" s="105">
        <f t="shared" si="707"/>
        <v>0</v>
      </c>
      <c r="R7537" s="38">
        <f t="shared" si="703"/>
        <v>0</v>
      </c>
      <c r="S7537" s="40" t="str">
        <f t="shared" si="706"/>
        <v/>
      </c>
    </row>
    <row r="7538" spans="1:19">
      <c r="A7538" s="33"/>
      <c r="B7538" s="34"/>
      <c r="C7538" s="33"/>
      <c r="D7538" s="33"/>
      <c r="E7538" s="33"/>
      <c r="F7538" s="42"/>
      <c r="G7538" s="42"/>
      <c r="I7538">
        <f t="shared" si="704"/>
        <v>0</v>
      </c>
      <c r="J7538">
        <f t="shared" si="705"/>
        <v>0</v>
      </c>
      <c r="L7538" s="107"/>
      <c r="M7538" s="110"/>
      <c r="N7538" s="109"/>
      <c r="P7538" s="38">
        <f t="shared" si="702"/>
        <v>0</v>
      </c>
      <c r="Q7538" s="105">
        <f t="shared" si="707"/>
        <v>0</v>
      </c>
      <c r="R7538" s="38">
        <f t="shared" si="703"/>
        <v>0</v>
      </c>
      <c r="S7538" s="40" t="str">
        <f t="shared" si="706"/>
        <v/>
      </c>
    </row>
    <row r="7539" spans="1:19">
      <c r="A7539" s="33"/>
      <c r="B7539" s="34"/>
      <c r="C7539" s="33"/>
      <c r="D7539" s="33"/>
      <c r="E7539" s="33"/>
      <c r="F7539" s="42"/>
      <c r="G7539" s="42"/>
      <c r="I7539">
        <f t="shared" si="704"/>
        <v>0</v>
      </c>
      <c r="J7539">
        <f t="shared" si="705"/>
        <v>0</v>
      </c>
      <c r="L7539" s="107"/>
      <c r="M7539" s="110"/>
      <c r="N7539" s="109"/>
      <c r="P7539" s="38">
        <f t="shared" si="702"/>
        <v>0</v>
      </c>
      <c r="Q7539" s="105">
        <f t="shared" si="707"/>
        <v>0</v>
      </c>
      <c r="R7539" s="38">
        <f t="shared" si="703"/>
        <v>0</v>
      </c>
      <c r="S7539" s="40" t="str">
        <f t="shared" si="706"/>
        <v/>
      </c>
    </row>
    <row r="7540" spans="1:19">
      <c r="A7540" s="33"/>
      <c r="B7540" s="34"/>
      <c r="C7540" s="33"/>
      <c r="D7540" s="33"/>
      <c r="E7540" s="33"/>
      <c r="F7540" s="42"/>
      <c r="G7540" s="42"/>
      <c r="I7540">
        <f t="shared" si="704"/>
        <v>0</v>
      </c>
      <c r="J7540">
        <f t="shared" si="705"/>
        <v>0</v>
      </c>
      <c r="L7540" s="107"/>
      <c r="M7540" s="110"/>
      <c r="N7540" s="109"/>
      <c r="P7540" s="38">
        <f t="shared" si="702"/>
        <v>0</v>
      </c>
      <c r="Q7540" s="105">
        <f t="shared" si="707"/>
        <v>0</v>
      </c>
      <c r="R7540" s="38">
        <f t="shared" si="703"/>
        <v>0</v>
      </c>
      <c r="S7540" s="40" t="str">
        <f t="shared" si="706"/>
        <v/>
      </c>
    </row>
    <row r="7541" spans="1:19">
      <c r="A7541" s="33"/>
      <c r="B7541" s="34"/>
      <c r="C7541" s="33"/>
      <c r="D7541" s="33"/>
      <c r="E7541" s="33"/>
      <c r="F7541" s="42"/>
      <c r="G7541" s="42"/>
      <c r="I7541">
        <f t="shared" si="704"/>
        <v>0</v>
      </c>
      <c r="J7541">
        <f t="shared" si="705"/>
        <v>0</v>
      </c>
      <c r="L7541" s="107"/>
      <c r="M7541" s="110"/>
      <c r="N7541" s="109"/>
      <c r="P7541" s="38">
        <f t="shared" si="702"/>
        <v>0</v>
      </c>
      <c r="Q7541" s="105">
        <f t="shared" si="707"/>
        <v>0</v>
      </c>
      <c r="R7541" s="38">
        <f t="shared" si="703"/>
        <v>0</v>
      </c>
      <c r="S7541" s="40" t="str">
        <f t="shared" si="706"/>
        <v/>
      </c>
    </row>
    <row r="7542" spans="1:19">
      <c r="A7542" s="33"/>
      <c r="B7542" s="34"/>
      <c r="C7542" s="33"/>
      <c r="D7542" s="33"/>
      <c r="E7542" s="33"/>
      <c r="F7542" s="42"/>
      <c r="G7542" s="42"/>
      <c r="I7542">
        <f t="shared" si="704"/>
        <v>0</v>
      </c>
      <c r="J7542">
        <f t="shared" si="705"/>
        <v>0</v>
      </c>
      <c r="L7542" s="107"/>
      <c r="M7542" s="110"/>
      <c r="N7542" s="109"/>
      <c r="P7542" s="38">
        <f t="shared" si="702"/>
        <v>0</v>
      </c>
      <c r="Q7542" s="105">
        <f t="shared" si="707"/>
        <v>0</v>
      </c>
      <c r="R7542" s="38">
        <f t="shared" si="703"/>
        <v>0</v>
      </c>
      <c r="S7542" s="40" t="str">
        <f t="shared" si="706"/>
        <v/>
      </c>
    </row>
    <row r="7543" spans="1:19">
      <c r="A7543" s="33"/>
      <c r="B7543" s="34"/>
      <c r="C7543" s="33"/>
      <c r="D7543" s="33"/>
      <c r="E7543" s="33"/>
      <c r="F7543" s="42"/>
      <c r="G7543" s="42"/>
      <c r="I7543">
        <f t="shared" si="704"/>
        <v>0</v>
      </c>
      <c r="J7543">
        <f t="shared" si="705"/>
        <v>0</v>
      </c>
      <c r="L7543" s="107"/>
      <c r="M7543" s="110"/>
      <c r="N7543" s="109"/>
      <c r="P7543" s="38">
        <f t="shared" ref="P7543:P7606" si="708">I7543*L7543/1000</f>
        <v>0</v>
      </c>
      <c r="Q7543" s="105">
        <f t="shared" si="707"/>
        <v>0</v>
      </c>
      <c r="R7543" s="38">
        <f t="shared" ref="R7543:R7606" si="709">J7543*N7543/1000</f>
        <v>0</v>
      </c>
      <c r="S7543" s="40" t="str">
        <f t="shared" si="706"/>
        <v/>
      </c>
    </row>
    <row r="7544" spans="1:19">
      <c r="A7544" s="33"/>
      <c r="B7544" s="34"/>
      <c r="C7544" s="33"/>
      <c r="D7544" s="33"/>
      <c r="E7544" s="33"/>
      <c r="F7544" s="42"/>
      <c r="G7544" s="42"/>
      <c r="I7544">
        <f t="shared" ref="I7544:I7607" si="710">IF(OR(E7544="R",E7544="E"),D7544,IF(D7544&gt;=E7544,D7544-E7544,0))</f>
        <v>0</v>
      </c>
      <c r="J7544">
        <f t="shared" ref="J7544:J7607" si="711">IF(OR(E7544="R",E7544="E"),0,IF(E7544&gt;D7544,E7544-D7544,0))</f>
        <v>0</v>
      </c>
      <c r="L7544" s="107"/>
      <c r="M7544" s="110"/>
      <c r="N7544" s="109"/>
      <c r="P7544" s="38">
        <f t="shared" si="708"/>
        <v>0</v>
      </c>
      <c r="Q7544" s="105">
        <f t="shared" si="707"/>
        <v>0</v>
      </c>
      <c r="R7544" s="38">
        <f t="shared" si="709"/>
        <v>0</v>
      </c>
      <c r="S7544" s="40" t="str">
        <f t="shared" si="706"/>
        <v/>
      </c>
    </row>
    <row r="7545" spans="1:19">
      <c r="A7545" s="33"/>
      <c r="B7545" s="34"/>
      <c r="C7545" s="33"/>
      <c r="D7545" s="33"/>
      <c r="E7545" s="33"/>
      <c r="F7545" s="42"/>
      <c r="G7545" s="42"/>
      <c r="I7545">
        <f t="shared" si="710"/>
        <v>0</v>
      </c>
      <c r="J7545">
        <f t="shared" si="711"/>
        <v>0</v>
      </c>
      <c r="L7545" s="107"/>
      <c r="M7545" s="110"/>
      <c r="N7545" s="109"/>
      <c r="P7545" s="38">
        <f t="shared" si="708"/>
        <v>0</v>
      </c>
      <c r="Q7545" s="105">
        <f t="shared" si="707"/>
        <v>0</v>
      </c>
      <c r="R7545" s="38">
        <f t="shared" si="709"/>
        <v>0</v>
      </c>
      <c r="S7545" s="40" t="str">
        <f t="shared" si="706"/>
        <v/>
      </c>
    </row>
    <row r="7546" spans="1:19">
      <c r="A7546" s="33"/>
      <c r="B7546" s="34"/>
      <c r="C7546" s="33"/>
      <c r="D7546" s="33"/>
      <c r="E7546" s="33"/>
      <c r="F7546" s="42"/>
      <c r="G7546" s="42"/>
      <c r="I7546">
        <f t="shared" si="710"/>
        <v>0</v>
      </c>
      <c r="J7546">
        <f t="shared" si="711"/>
        <v>0</v>
      </c>
      <c r="L7546" s="107"/>
      <c r="M7546" s="110"/>
      <c r="N7546" s="109"/>
      <c r="P7546" s="38">
        <f t="shared" si="708"/>
        <v>0</v>
      </c>
      <c r="Q7546" s="105">
        <f t="shared" si="707"/>
        <v>0</v>
      </c>
      <c r="R7546" s="38">
        <f t="shared" si="709"/>
        <v>0</v>
      </c>
      <c r="S7546" s="40" t="str">
        <f t="shared" si="706"/>
        <v/>
      </c>
    </row>
    <row r="7547" spans="1:19">
      <c r="A7547" s="33"/>
      <c r="B7547" s="34"/>
      <c r="C7547" s="33"/>
      <c r="D7547" s="33"/>
      <c r="E7547" s="33"/>
      <c r="F7547" s="42"/>
      <c r="G7547" s="42"/>
      <c r="I7547">
        <f t="shared" si="710"/>
        <v>0</v>
      </c>
      <c r="J7547">
        <f t="shared" si="711"/>
        <v>0</v>
      </c>
      <c r="L7547" s="107"/>
      <c r="M7547" s="110"/>
      <c r="N7547" s="109"/>
      <c r="P7547" s="38">
        <f t="shared" si="708"/>
        <v>0</v>
      </c>
      <c r="Q7547" s="105">
        <f t="shared" si="707"/>
        <v>0</v>
      </c>
      <c r="R7547" s="38">
        <f t="shared" si="709"/>
        <v>0</v>
      </c>
      <c r="S7547" s="40" t="str">
        <f t="shared" si="706"/>
        <v/>
      </c>
    </row>
    <row r="7548" spans="1:19">
      <c r="A7548" s="33"/>
      <c r="B7548" s="34"/>
      <c r="C7548" s="33"/>
      <c r="D7548" s="33"/>
      <c r="E7548" s="33"/>
      <c r="F7548" s="42"/>
      <c r="G7548" s="42"/>
      <c r="I7548">
        <f t="shared" si="710"/>
        <v>0</v>
      </c>
      <c r="J7548">
        <f t="shared" si="711"/>
        <v>0</v>
      </c>
      <c r="L7548" s="107"/>
      <c r="M7548" s="110"/>
      <c r="N7548" s="109"/>
      <c r="P7548" s="38">
        <f t="shared" si="708"/>
        <v>0</v>
      </c>
      <c r="Q7548" s="105">
        <f t="shared" si="707"/>
        <v>0</v>
      </c>
      <c r="R7548" s="38">
        <f t="shared" si="709"/>
        <v>0</v>
      </c>
      <c r="S7548" s="40" t="str">
        <f t="shared" si="706"/>
        <v/>
      </c>
    </row>
    <row r="7549" spans="1:19">
      <c r="A7549" s="33"/>
      <c r="B7549" s="34"/>
      <c r="C7549" s="33"/>
      <c r="D7549" s="33"/>
      <c r="E7549" s="33"/>
      <c r="F7549" s="42"/>
      <c r="G7549" s="42"/>
      <c r="I7549">
        <f t="shared" si="710"/>
        <v>0</v>
      </c>
      <c r="J7549">
        <f t="shared" si="711"/>
        <v>0</v>
      </c>
      <c r="L7549" s="107"/>
      <c r="M7549" s="110"/>
      <c r="N7549" s="109"/>
      <c r="P7549" s="38">
        <f t="shared" si="708"/>
        <v>0</v>
      </c>
      <c r="Q7549" s="105">
        <f t="shared" si="707"/>
        <v>0</v>
      </c>
      <c r="R7549" s="38">
        <f t="shared" si="709"/>
        <v>0</v>
      </c>
      <c r="S7549" s="40" t="str">
        <f t="shared" si="706"/>
        <v/>
      </c>
    </row>
    <row r="7550" spans="1:19">
      <c r="A7550" s="33"/>
      <c r="B7550" s="34"/>
      <c r="C7550" s="33"/>
      <c r="D7550" s="33"/>
      <c r="E7550" s="33"/>
      <c r="F7550" s="42"/>
      <c r="G7550" s="42"/>
      <c r="I7550">
        <f t="shared" si="710"/>
        <v>0</v>
      </c>
      <c r="J7550">
        <f t="shared" si="711"/>
        <v>0</v>
      </c>
      <c r="L7550" s="107"/>
      <c r="M7550" s="110"/>
      <c r="N7550" s="109"/>
      <c r="P7550" s="38">
        <f t="shared" si="708"/>
        <v>0</v>
      </c>
      <c r="Q7550" s="105">
        <f t="shared" si="707"/>
        <v>0</v>
      </c>
      <c r="R7550" s="38">
        <f t="shared" si="709"/>
        <v>0</v>
      </c>
      <c r="S7550" s="40" t="str">
        <f t="shared" si="706"/>
        <v/>
      </c>
    </row>
    <row r="7551" spans="1:19">
      <c r="A7551" s="33"/>
      <c r="B7551" s="34"/>
      <c r="C7551" s="33"/>
      <c r="D7551" s="33"/>
      <c r="E7551" s="33"/>
      <c r="F7551" s="42"/>
      <c r="G7551" s="42"/>
      <c r="I7551">
        <f t="shared" si="710"/>
        <v>0</v>
      </c>
      <c r="J7551">
        <f t="shared" si="711"/>
        <v>0</v>
      </c>
      <c r="L7551" s="107"/>
      <c r="M7551" s="110"/>
      <c r="N7551" s="109"/>
      <c r="P7551" s="38">
        <f t="shared" si="708"/>
        <v>0</v>
      </c>
      <c r="Q7551" s="105">
        <f t="shared" si="707"/>
        <v>0</v>
      </c>
      <c r="R7551" s="38">
        <f t="shared" si="709"/>
        <v>0</v>
      </c>
      <c r="S7551" s="40" t="str">
        <f t="shared" si="706"/>
        <v/>
      </c>
    </row>
    <row r="7552" spans="1:19">
      <c r="A7552" s="33"/>
      <c r="B7552" s="34"/>
      <c r="C7552" s="33"/>
      <c r="D7552" s="33"/>
      <c r="E7552" s="33"/>
      <c r="F7552" s="42"/>
      <c r="G7552" s="42"/>
      <c r="I7552">
        <f t="shared" si="710"/>
        <v>0</v>
      </c>
      <c r="J7552">
        <f t="shared" si="711"/>
        <v>0</v>
      </c>
      <c r="L7552" s="107"/>
      <c r="M7552" s="110"/>
      <c r="N7552" s="109"/>
      <c r="P7552" s="38">
        <f t="shared" si="708"/>
        <v>0</v>
      </c>
      <c r="Q7552" s="105">
        <f t="shared" si="707"/>
        <v>0</v>
      </c>
      <c r="R7552" s="38">
        <f t="shared" si="709"/>
        <v>0</v>
      </c>
      <c r="S7552" s="40" t="str">
        <f t="shared" si="706"/>
        <v/>
      </c>
    </row>
    <row r="7553" spans="1:19">
      <c r="A7553" s="33"/>
      <c r="B7553" s="34"/>
      <c r="C7553" s="33"/>
      <c r="D7553" s="33"/>
      <c r="E7553" s="33"/>
      <c r="F7553" s="42"/>
      <c r="G7553" s="42"/>
      <c r="I7553">
        <f t="shared" si="710"/>
        <v>0</v>
      </c>
      <c r="J7553">
        <f t="shared" si="711"/>
        <v>0</v>
      </c>
      <c r="L7553" s="107"/>
      <c r="M7553" s="110"/>
      <c r="N7553" s="109"/>
      <c r="P7553" s="38">
        <f t="shared" si="708"/>
        <v>0</v>
      </c>
      <c r="Q7553" s="105">
        <f t="shared" si="707"/>
        <v>0</v>
      </c>
      <c r="R7553" s="38">
        <f t="shared" si="709"/>
        <v>0</v>
      </c>
      <c r="S7553" s="40" t="str">
        <f t="shared" si="706"/>
        <v/>
      </c>
    </row>
    <row r="7554" spans="1:19">
      <c r="A7554" s="33"/>
      <c r="B7554" s="34"/>
      <c r="C7554" s="33"/>
      <c r="D7554" s="33"/>
      <c r="E7554" s="33"/>
      <c r="F7554" s="42"/>
      <c r="G7554" s="42"/>
      <c r="I7554">
        <f t="shared" si="710"/>
        <v>0</v>
      </c>
      <c r="J7554">
        <f t="shared" si="711"/>
        <v>0</v>
      </c>
      <c r="L7554" s="107"/>
      <c r="M7554" s="110"/>
      <c r="N7554" s="109"/>
      <c r="P7554" s="38">
        <f t="shared" si="708"/>
        <v>0</v>
      </c>
      <c r="Q7554" s="105">
        <f t="shared" si="707"/>
        <v>0</v>
      </c>
      <c r="R7554" s="38">
        <f t="shared" si="709"/>
        <v>0</v>
      </c>
      <c r="S7554" s="40" t="str">
        <f t="shared" si="706"/>
        <v/>
      </c>
    </row>
    <row r="7555" spans="1:19">
      <c r="A7555" s="33"/>
      <c r="B7555" s="34"/>
      <c r="C7555" s="33"/>
      <c r="D7555" s="33"/>
      <c r="E7555" s="33"/>
      <c r="F7555" s="42"/>
      <c r="G7555" s="42"/>
      <c r="I7555">
        <f t="shared" si="710"/>
        <v>0</v>
      </c>
      <c r="J7555">
        <f t="shared" si="711"/>
        <v>0</v>
      </c>
      <c r="L7555" s="107"/>
      <c r="M7555" s="110"/>
      <c r="N7555" s="109"/>
      <c r="P7555" s="38">
        <f t="shared" si="708"/>
        <v>0</v>
      </c>
      <c r="Q7555" s="105">
        <f t="shared" si="707"/>
        <v>0</v>
      </c>
      <c r="R7555" s="38">
        <f t="shared" si="709"/>
        <v>0</v>
      </c>
      <c r="S7555" s="40" t="str">
        <f t="shared" si="706"/>
        <v/>
      </c>
    </row>
    <row r="7556" spans="1:19">
      <c r="A7556" s="33"/>
      <c r="B7556" s="34"/>
      <c r="C7556" s="33"/>
      <c r="D7556" s="33"/>
      <c r="E7556" s="33"/>
      <c r="F7556" s="42"/>
      <c r="G7556" s="42"/>
      <c r="I7556">
        <f t="shared" si="710"/>
        <v>0</v>
      </c>
      <c r="J7556">
        <f t="shared" si="711"/>
        <v>0</v>
      </c>
      <c r="L7556" s="107"/>
      <c r="M7556" s="110"/>
      <c r="N7556" s="109"/>
      <c r="P7556" s="38">
        <f t="shared" si="708"/>
        <v>0</v>
      </c>
      <c r="Q7556" s="105">
        <f t="shared" si="707"/>
        <v>0</v>
      </c>
      <c r="R7556" s="38">
        <f t="shared" si="709"/>
        <v>0</v>
      </c>
      <c r="S7556" s="40" t="str">
        <f t="shared" si="706"/>
        <v/>
      </c>
    </row>
    <row r="7557" spans="1:19">
      <c r="A7557" s="33"/>
      <c r="B7557" s="34"/>
      <c r="C7557" s="33"/>
      <c r="D7557" s="33"/>
      <c r="E7557" s="33"/>
      <c r="F7557" s="42"/>
      <c r="G7557" s="42"/>
      <c r="I7557">
        <f t="shared" si="710"/>
        <v>0</v>
      </c>
      <c r="J7557">
        <f t="shared" si="711"/>
        <v>0</v>
      </c>
      <c r="L7557" s="107"/>
      <c r="M7557" s="110"/>
      <c r="N7557" s="109"/>
      <c r="P7557" s="38">
        <f t="shared" si="708"/>
        <v>0</v>
      </c>
      <c r="Q7557" s="105">
        <f t="shared" si="707"/>
        <v>0</v>
      </c>
      <c r="R7557" s="38">
        <f t="shared" si="709"/>
        <v>0</v>
      </c>
      <c r="S7557" s="40" t="str">
        <f t="shared" si="706"/>
        <v/>
      </c>
    </row>
    <row r="7558" spans="1:19">
      <c r="A7558" s="33"/>
      <c r="B7558" s="34"/>
      <c r="C7558" s="33"/>
      <c r="D7558" s="33"/>
      <c r="E7558" s="33"/>
      <c r="F7558" s="42"/>
      <c r="G7558" s="42"/>
      <c r="I7558">
        <f t="shared" si="710"/>
        <v>0</v>
      </c>
      <c r="J7558">
        <f t="shared" si="711"/>
        <v>0</v>
      </c>
      <c r="L7558" s="107"/>
      <c r="M7558" s="110"/>
      <c r="N7558" s="109"/>
      <c r="P7558" s="38">
        <f t="shared" si="708"/>
        <v>0</v>
      </c>
      <c r="Q7558" s="105">
        <f t="shared" si="707"/>
        <v>0</v>
      </c>
      <c r="R7558" s="38">
        <f t="shared" si="709"/>
        <v>0</v>
      </c>
      <c r="S7558" s="40" t="str">
        <f t="shared" si="706"/>
        <v/>
      </c>
    </row>
    <row r="7559" spans="1:19">
      <c r="A7559" s="33"/>
      <c r="B7559" s="34"/>
      <c r="C7559" s="33"/>
      <c r="D7559" s="33"/>
      <c r="E7559" s="33"/>
      <c r="F7559" s="42"/>
      <c r="G7559" s="42"/>
      <c r="I7559">
        <f t="shared" si="710"/>
        <v>0</v>
      </c>
      <c r="J7559">
        <f t="shared" si="711"/>
        <v>0</v>
      </c>
      <c r="L7559" s="107"/>
      <c r="M7559" s="110"/>
      <c r="N7559" s="109"/>
      <c r="P7559" s="38">
        <f t="shared" si="708"/>
        <v>0</v>
      </c>
      <c r="Q7559" s="105">
        <f t="shared" si="707"/>
        <v>0</v>
      </c>
      <c r="R7559" s="38">
        <f t="shared" si="709"/>
        <v>0</v>
      </c>
      <c r="S7559" s="40" t="str">
        <f t="shared" ref="S7559:S7622" si="712">IF(C7559=1,SUM(R7559:R7582)-SUM(P7559:P7582),"")</f>
        <v/>
      </c>
    </row>
    <row r="7560" spans="1:19">
      <c r="A7560" s="33"/>
      <c r="B7560" s="34"/>
      <c r="C7560" s="33"/>
      <c r="D7560" s="33"/>
      <c r="E7560" s="33"/>
      <c r="F7560" s="42"/>
      <c r="G7560" s="42"/>
      <c r="I7560">
        <f t="shared" si="710"/>
        <v>0</v>
      </c>
      <c r="J7560">
        <f t="shared" si="711"/>
        <v>0</v>
      </c>
      <c r="L7560" s="107"/>
      <c r="M7560" s="110"/>
      <c r="N7560" s="109"/>
      <c r="P7560" s="38">
        <f t="shared" si="708"/>
        <v>0</v>
      </c>
      <c r="Q7560" s="105">
        <f t="shared" ref="Q7560:Q7623" si="713">I7560*M7560/1000</f>
        <v>0</v>
      </c>
      <c r="R7560" s="38">
        <f t="shared" si="709"/>
        <v>0</v>
      </c>
      <c r="S7560" s="40" t="str">
        <f t="shared" si="712"/>
        <v/>
      </c>
    </row>
    <row r="7561" spans="1:19">
      <c r="A7561" s="33"/>
      <c r="B7561" s="34"/>
      <c r="C7561" s="33"/>
      <c r="D7561" s="33"/>
      <c r="E7561" s="33"/>
      <c r="F7561" s="42"/>
      <c r="G7561" s="42"/>
      <c r="I7561">
        <f t="shared" si="710"/>
        <v>0</v>
      </c>
      <c r="J7561">
        <f t="shared" si="711"/>
        <v>0</v>
      </c>
      <c r="L7561" s="107"/>
      <c r="M7561" s="110"/>
      <c r="N7561" s="109"/>
      <c r="P7561" s="38">
        <f t="shared" si="708"/>
        <v>0</v>
      </c>
      <c r="Q7561" s="105">
        <f t="shared" si="713"/>
        <v>0</v>
      </c>
      <c r="R7561" s="38">
        <f t="shared" si="709"/>
        <v>0</v>
      </c>
      <c r="S7561" s="40" t="str">
        <f t="shared" si="712"/>
        <v/>
      </c>
    </row>
    <row r="7562" spans="1:19">
      <c r="A7562" s="33"/>
      <c r="B7562" s="34"/>
      <c r="C7562" s="33"/>
      <c r="D7562" s="33"/>
      <c r="E7562" s="33"/>
      <c r="F7562" s="42"/>
      <c r="G7562" s="42"/>
      <c r="I7562">
        <f t="shared" si="710"/>
        <v>0</v>
      </c>
      <c r="J7562">
        <f t="shared" si="711"/>
        <v>0</v>
      </c>
      <c r="L7562" s="107"/>
      <c r="M7562" s="110"/>
      <c r="N7562" s="109"/>
      <c r="P7562" s="38">
        <f t="shared" si="708"/>
        <v>0</v>
      </c>
      <c r="Q7562" s="105">
        <f t="shared" si="713"/>
        <v>0</v>
      </c>
      <c r="R7562" s="38">
        <f t="shared" si="709"/>
        <v>0</v>
      </c>
      <c r="S7562" s="40" t="str">
        <f t="shared" si="712"/>
        <v/>
      </c>
    </row>
    <row r="7563" spans="1:19">
      <c r="A7563" s="33"/>
      <c r="B7563" s="34"/>
      <c r="C7563" s="33"/>
      <c r="D7563" s="33"/>
      <c r="E7563" s="33"/>
      <c r="F7563" s="42"/>
      <c r="G7563" s="42"/>
      <c r="I7563">
        <f t="shared" si="710"/>
        <v>0</v>
      </c>
      <c r="J7563">
        <f t="shared" si="711"/>
        <v>0</v>
      </c>
      <c r="L7563" s="107"/>
      <c r="M7563" s="110"/>
      <c r="N7563" s="109"/>
      <c r="P7563" s="38">
        <f t="shared" si="708"/>
        <v>0</v>
      </c>
      <c r="Q7563" s="105">
        <f t="shared" si="713"/>
        <v>0</v>
      </c>
      <c r="R7563" s="38">
        <f t="shared" si="709"/>
        <v>0</v>
      </c>
      <c r="S7563" s="40" t="str">
        <f t="shared" si="712"/>
        <v/>
      </c>
    </row>
    <row r="7564" spans="1:19">
      <c r="A7564" s="33"/>
      <c r="B7564" s="34"/>
      <c r="C7564" s="33"/>
      <c r="D7564" s="33"/>
      <c r="E7564" s="33"/>
      <c r="F7564" s="42"/>
      <c r="G7564" s="42"/>
      <c r="I7564">
        <f t="shared" si="710"/>
        <v>0</v>
      </c>
      <c r="J7564">
        <f t="shared" si="711"/>
        <v>0</v>
      </c>
      <c r="L7564" s="107"/>
      <c r="M7564" s="110"/>
      <c r="N7564" s="109"/>
      <c r="P7564" s="38">
        <f t="shared" si="708"/>
        <v>0</v>
      </c>
      <c r="Q7564" s="105">
        <f t="shared" si="713"/>
        <v>0</v>
      </c>
      <c r="R7564" s="38">
        <f t="shared" si="709"/>
        <v>0</v>
      </c>
      <c r="S7564" s="40" t="str">
        <f t="shared" si="712"/>
        <v/>
      </c>
    </row>
    <row r="7565" spans="1:19">
      <c r="A7565" s="33"/>
      <c r="B7565" s="34"/>
      <c r="C7565" s="33"/>
      <c r="D7565" s="33"/>
      <c r="E7565" s="33"/>
      <c r="F7565" s="42"/>
      <c r="G7565" s="42"/>
      <c r="I7565">
        <f t="shared" si="710"/>
        <v>0</v>
      </c>
      <c r="J7565">
        <f t="shared" si="711"/>
        <v>0</v>
      </c>
      <c r="L7565" s="107"/>
      <c r="M7565" s="110"/>
      <c r="N7565" s="109"/>
      <c r="P7565" s="38">
        <f t="shared" si="708"/>
        <v>0</v>
      </c>
      <c r="Q7565" s="105">
        <f t="shared" si="713"/>
        <v>0</v>
      </c>
      <c r="R7565" s="38">
        <f t="shared" si="709"/>
        <v>0</v>
      </c>
      <c r="S7565" s="40" t="str">
        <f t="shared" si="712"/>
        <v/>
      </c>
    </row>
    <row r="7566" spans="1:19">
      <c r="A7566" s="33"/>
      <c r="B7566" s="34"/>
      <c r="C7566" s="33"/>
      <c r="D7566" s="33"/>
      <c r="E7566" s="33"/>
      <c r="F7566" s="42"/>
      <c r="G7566" s="42"/>
      <c r="I7566">
        <f t="shared" si="710"/>
        <v>0</v>
      </c>
      <c r="J7566">
        <f t="shared" si="711"/>
        <v>0</v>
      </c>
      <c r="L7566" s="107"/>
      <c r="M7566" s="110"/>
      <c r="N7566" s="109"/>
      <c r="P7566" s="38">
        <f t="shared" si="708"/>
        <v>0</v>
      </c>
      <c r="Q7566" s="105">
        <f t="shared" si="713"/>
        <v>0</v>
      </c>
      <c r="R7566" s="38">
        <f t="shared" si="709"/>
        <v>0</v>
      </c>
      <c r="S7566" s="40" t="str">
        <f t="shared" si="712"/>
        <v/>
      </c>
    </row>
    <row r="7567" spans="1:19">
      <c r="A7567" s="33"/>
      <c r="B7567" s="34"/>
      <c r="C7567" s="33"/>
      <c r="D7567" s="33"/>
      <c r="E7567" s="33"/>
      <c r="F7567" s="42"/>
      <c r="G7567" s="42"/>
      <c r="I7567">
        <f t="shared" si="710"/>
        <v>0</v>
      </c>
      <c r="J7567">
        <f t="shared" si="711"/>
        <v>0</v>
      </c>
      <c r="L7567" s="107"/>
      <c r="M7567" s="110"/>
      <c r="N7567" s="109"/>
      <c r="P7567" s="38">
        <f t="shared" si="708"/>
        <v>0</v>
      </c>
      <c r="Q7567" s="105">
        <f t="shared" si="713"/>
        <v>0</v>
      </c>
      <c r="R7567" s="38">
        <f t="shared" si="709"/>
        <v>0</v>
      </c>
      <c r="S7567" s="40" t="str">
        <f t="shared" si="712"/>
        <v/>
      </c>
    </row>
    <row r="7568" spans="1:19">
      <c r="A7568" s="33"/>
      <c r="B7568" s="34"/>
      <c r="C7568" s="33"/>
      <c r="D7568" s="33"/>
      <c r="E7568" s="33"/>
      <c r="F7568" s="42"/>
      <c r="G7568" s="42"/>
      <c r="I7568">
        <f t="shared" si="710"/>
        <v>0</v>
      </c>
      <c r="J7568">
        <f t="shared" si="711"/>
        <v>0</v>
      </c>
      <c r="L7568" s="107"/>
      <c r="M7568" s="110"/>
      <c r="N7568" s="109"/>
      <c r="P7568" s="38">
        <f t="shared" si="708"/>
        <v>0</v>
      </c>
      <c r="Q7568" s="105">
        <f t="shared" si="713"/>
        <v>0</v>
      </c>
      <c r="R7568" s="38">
        <f t="shared" si="709"/>
        <v>0</v>
      </c>
      <c r="S7568" s="40" t="str">
        <f t="shared" si="712"/>
        <v/>
      </c>
    </row>
    <row r="7569" spans="1:19">
      <c r="A7569" s="33"/>
      <c r="B7569" s="34"/>
      <c r="C7569" s="33"/>
      <c r="D7569" s="33"/>
      <c r="E7569" s="33"/>
      <c r="F7569" s="42"/>
      <c r="G7569" s="42"/>
      <c r="I7569">
        <f t="shared" si="710"/>
        <v>0</v>
      </c>
      <c r="J7569">
        <f t="shared" si="711"/>
        <v>0</v>
      </c>
      <c r="L7569" s="107"/>
      <c r="M7569" s="110"/>
      <c r="N7569" s="109"/>
      <c r="P7569" s="38">
        <f t="shared" si="708"/>
        <v>0</v>
      </c>
      <c r="Q7569" s="105">
        <f t="shared" si="713"/>
        <v>0</v>
      </c>
      <c r="R7569" s="38">
        <f t="shared" si="709"/>
        <v>0</v>
      </c>
      <c r="S7569" s="40" t="str">
        <f t="shared" si="712"/>
        <v/>
      </c>
    </row>
    <row r="7570" spans="1:19">
      <c r="A7570" s="33"/>
      <c r="B7570" s="34"/>
      <c r="C7570" s="33"/>
      <c r="D7570" s="33"/>
      <c r="E7570" s="33"/>
      <c r="F7570" s="42"/>
      <c r="G7570" s="42"/>
      <c r="I7570">
        <f t="shared" si="710"/>
        <v>0</v>
      </c>
      <c r="J7570">
        <f t="shared" si="711"/>
        <v>0</v>
      </c>
      <c r="L7570" s="107"/>
      <c r="M7570" s="110"/>
      <c r="N7570" s="109"/>
      <c r="P7570" s="38">
        <f t="shared" si="708"/>
        <v>0</v>
      </c>
      <c r="Q7570" s="105">
        <f t="shared" si="713"/>
        <v>0</v>
      </c>
      <c r="R7570" s="38">
        <f t="shared" si="709"/>
        <v>0</v>
      </c>
      <c r="S7570" s="40" t="str">
        <f t="shared" si="712"/>
        <v/>
      </c>
    </row>
    <row r="7571" spans="1:19">
      <c r="A7571" s="33"/>
      <c r="B7571" s="34"/>
      <c r="C7571" s="33"/>
      <c r="D7571" s="33"/>
      <c r="E7571" s="33"/>
      <c r="F7571" s="42"/>
      <c r="G7571" s="42"/>
      <c r="I7571">
        <f t="shared" si="710"/>
        <v>0</v>
      </c>
      <c r="J7571">
        <f t="shared" si="711"/>
        <v>0</v>
      </c>
      <c r="L7571" s="107"/>
      <c r="M7571" s="110"/>
      <c r="N7571" s="109"/>
      <c r="P7571" s="38">
        <f t="shared" si="708"/>
        <v>0</v>
      </c>
      <c r="Q7571" s="105">
        <f t="shared" si="713"/>
        <v>0</v>
      </c>
      <c r="R7571" s="38">
        <f t="shared" si="709"/>
        <v>0</v>
      </c>
      <c r="S7571" s="40" t="str">
        <f t="shared" si="712"/>
        <v/>
      </c>
    </row>
    <row r="7572" spans="1:19">
      <c r="A7572" s="33"/>
      <c r="B7572" s="34"/>
      <c r="C7572" s="33"/>
      <c r="D7572" s="33"/>
      <c r="E7572" s="33"/>
      <c r="F7572" s="42"/>
      <c r="G7572" s="42"/>
      <c r="I7572">
        <f t="shared" si="710"/>
        <v>0</v>
      </c>
      <c r="J7572">
        <f t="shared" si="711"/>
        <v>0</v>
      </c>
      <c r="L7572" s="107"/>
      <c r="M7572" s="110"/>
      <c r="N7572" s="109"/>
      <c r="P7572" s="38">
        <f t="shared" si="708"/>
        <v>0</v>
      </c>
      <c r="Q7572" s="105">
        <f t="shared" si="713"/>
        <v>0</v>
      </c>
      <c r="R7572" s="38">
        <f t="shared" si="709"/>
        <v>0</v>
      </c>
      <c r="S7572" s="40" t="str">
        <f t="shared" si="712"/>
        <v/>
      </c>
    </row>
    <row r="7573" spans="1:19">
      <c r="A7573" s="33"/>
      <c r="B7573" s="34"/>
      <c r="C7573" s="33"/>
      <c r="D7573" s="33"/>
      <c r="E7573" s="33"/>
      <c r="F7573" s="42"/>
      <c r="G7573" s="42"/>
      <c r="I7573">
        <f t="shared" si="710"/>
        <v>0</v>
      </c>
      <c r="J7573">
        <f t="shared" si="711"/>
        <v>0</v>
      </c>
      <c r="L7573" s="107"/>
      <c r="M7573" s="110"/>
      <c r="N7573" s="109"/>
      <c r="P7573" s="38">
        <f t="shared" si="708"/>
        <v>0</v>
      </c>
      <c r="Q7573" s="105">
        <f t="shared" si="713"/>
        <v>0</v>
      </c>
      <c r="R7573" s="38">
        <f t="shared" si="709"/>
        <v>0</v>
      </c>
      <c r="S7573" s="40" t="str">
        <f t="shared" si="712"/>
        <v/>
      </c>
    </row>
    <row r="7574" spans="1:19">
      <c r="A7574" s="33"/>
      <c r="B7574" s="34"/>
      <c r="C7574" s="33"/>
      <c r="D7574" s="33"/>
      <c r="E7574" s="33"/>
      <c r="F7574" s="42"/>
      <c r="G7574" s="42"/>
      <c r="I7574">
        <f t="shared" si="710"/>
        <v>0</v>
      </c>
      <c r="J7574">
        <f t="shared" si="711"/>
        <v>0</v>
      </c>
      <c r="L7574" s="107"/>
      <c r="M7574" s="110"/>
      <c r="N7574" s="109"/>
      <c r="P7574" s="38">
        <f t="shared" si="708"/>
        <v>0</v>
      </c>
      <c r="Q7574" s="105">
        <f t="shared" si="713"/>
        <v>0</v>
      </c>
      <c r="R7574" s="38">
        <f t="shared" si="709"/>
        <v>0</v>
      </c>
      <c r="S7574" s="40" t="str">
        <f t="shared" si="712"/>
        <v/>
      </c>
    </row>
    <row r="7575" spans="1:19">
      <c r="A7575" s="33"/>
      <c r="B7575" s="34"/>
      <c r="C7575" s="33"/>
      <c r="D7575" s="33"/>
      <c r="E7575" s="33"/>
      <c r="F7575" s="42"/>
      <c r="G7575" s="42"/>
      <c r="I7575">
        <f t="shared" si="710"/>
        <v>0</v>
      </c>
      <c r="J7575">
        <f t="shared" si="711"/>
        <v>0</v>
      </c>
      <c r="L7575" s="107"/>
      <c r="M7575" s="110"/>
      <c r="N7575" s="109"/>
      <c r="P7575" s="38">
        <f t="shared" si="708"/>
        <v>0</v>
      </c>
      <c r="Q7575" s="105">
        <f t="shared" si="713"/>
        <v>0</v>
      </c>
      <c r="R7575" s="38">
        <f t="shared" si="709"/>
        <v>0</v>
      </c>
      <c r="S7575" s="40" t="str">
        <f t="shared" si="712"/>
        <v/>
      </c>
    </row>
    <row r="7576" spans="1:19">
      <c r="A7576" s="33"/>
      <c r="B7576" s="34"/>
      <c r="C7576" s="33"/>
      <c r="D7576" s="33"/>
      <c r="E7576" s="33"/>
      <c r="F7576" s="42"/>
      <c r="G7576" s="42"/>
      <c r="I7576">
        <f t="shared" si="710"/>
        <v>0</v>
      </c>
      <c r="J7576">
        <f t="shared" si="711"/>
        <v>0</v>
      </c>
      <c r="L7576" s="107"/>
      <c r="M7576" s="110"/>
      <c r="N7576" s="109"/>
      <c r="P7576" s="38">
        <f t="shared" si="708"/>
        <v>0</v>
      </c>
      <c r="Q7576" s="105">
        <f t="shared" si="713"/>
        <v>0</v>
      </c>
      <c r="R7576" s="38">
        <f t="shared" si="709"/>
        <v>0</v>
      </c>
      <c r="S7576" s="40" t="str">
        <f t="shared" si="712"/>
        <v/>
      </c>
    </row>
    <row r="7577" spans="1:19">
      <c r="A7577" s="33"/>
      <c r="B7577" s="34"/>
      <c r="C7577" s="33"/>
      <c r="D7577" s="33"/>
      <c r="E7577" s="33"/>
      <c r="F7577" s="42"/>
      <c r="G7577" s="42"/>
      <c r="I7577">
        <f t="shared" si="710"/>
        <v>0</v>
      </c>
      <c r="J7577">
        <f t="shared" si="711"/>
        <v>0</v>
      </c>
      <c r="L7577" s="107"/>
      <c r="M7577" s="110"/>
      <c r="N7577" s="109"/>
      <c r="P7577" s="38">
        <f t="shared" si="708"/>
        <v>0</v>
      </c>
      <c r="Q7577" s="105">
        <f t="shared" si="713"/>
        <v>0</v>
      </c>
      <c r="R7577" s="38">
        <f t="shared" si="709"/>
        <v>0</v>
      </c>
      <c r="S7577" s="40" t="str">
        <f t="shared" si="712"/>
        <v/>
      </c>
    </row>
    <row r="7578" spans="1:19">
      <c r="A7578" s="33"/>
      <c r="B7578" s="34"/>
      <c r="C7578" s="33"/>
      <c r="D7578" s="33"/>
      <c r="E7578" s="33"/>
      <c r="F7578" s="42"/>
      <c r="G7578" s="42"/>
      <c r="I7578">
        <f t="shared" si="710"/>
        <v>0</v>
      </c>
      <c r="J7578">
        <f t="shared" si="711"/>
        <v>0</v>
      </c>
      <c r="L7578" s="107"/>
      <c r="M7578" s="110"/>
      <c r="N7578" s="109"/>
      <c r="P7578" s="38">
        <f t="shared" si="708"/>
        <v>0</v>
      </c>
      <c r="Q7578" s="105">
        <f t="shared" si="713"/>
        <v>0</v>
      </c>
      <c r="R7578" s="38">
        <f t="shared" si="709"/>
        <v>0</v>
      </c>
      <c r="S7578" s="40" t="str">
        <f t="shared" si="712"/>
        <v/>
      </c>
    </row>
    <row r="7579" spans="1:19">
      <c r="A7579" s="33"/>
      <c r="B7579" s="34"/>
      <c r="C7579" s="33"/>
      <c r="D7579" s="33"/>
      <c r="E7579" s="33"/>
      <c r="F7579" s="42"/>
      <c r="G7579" s="42"/>
      <c r="I7579">
        <f t="shared" si="710"/>
        <v>0</v>
      </c>
      <c r="J7579">
        <f t="shared" si="711"/>
        <v>0</v>
      </c>
      <c r="L7579" s="107"/>
      <c r="M7579" s="110"/>
      <c r="N7579" s="109"/>
      <c r="P7579" s="38">
        <f t="shared" si="708"/>
        <v>0</v>
      </c>
      <c r="Q7579" s="105">
        <f t="shared" si="713"/>
        <v>0</v>
      </c>
      <c r="R7579" s="38">
        <f t="shared" si="709"/>
        <v>0</v>
      </c>
      <c r="S7579" s="40" t="str">
        <f t="shared" si="712"/>
        <v/>
      </c>
    </row>
    <row r="7580" spans="1:19">
      <c r="A7580" s="33"/>
      <c r="B7580" s="34"/>
      <c r="C7580" s="33"/>
      <c r="D7580" s="33"/>
      <c r="E7580" s="33"/>
      <c r="F7580" s="42"/>
      <c r="G7580" s="42"/>
      <c r="I7580">
        <f t="shared" si="710"/>
        <v>0</v>
      </c>
      <c r="J7580">
        <f t="shared" si="711"/>
        <v>0</v>
      </c>
      <c r="L7580" s="107"/>
      <c r="M7580" s="110"/>
      <c r="N7580" s="109"/>
      <c r="P7580" s="38">
        <f t="shared" si="708"/>
        <v>0</v>
      </c>
      <c r="Q7580" s="105">
        <f t="shared" si="713"/>
        <v>0</v>
      </c>
      <c r="R7580" s="38">
        <f t="shared" si="709"/>
        <v>0</v>
      </c>
      <c r="S7580" s="40" t="str">
        <f t="shared" si="712"/>
        <v/>
      </c>
    </row>
    <row r="7581" spans="1:19">
      <c r="A7581" s="33"/>
      <c r="B7581" s="34"/>
      <c r="C7581" s="33"/>
      <c r="D7581" s="33"/>
      <c r="E7581" s="33"/>
      <c r="F7581" s="42"/>
      <c r="G7581" s="42"/>
      <c r="I7581">
        <f t="shared" si="710"/>
        <v>0</v>
      </c>
      <c r="J7581">
        <f t="shared" si="711"/>
        <v>0</v>
      </c>
      <c r="L7581" s="107"/>
      <c r="M7581" s="110"/>
      <c r="N7581" s="109"/>
      <c r="P7581" s="38">
        <f t="shared" si="708"/>
        <v>0</v>
      </c>
      <c r="Q7581" s="105">
        <f t="shared" si="713"/>
        <v>0</v>
      </c>
      <c r="R7581" s="38">
        <f t="shared" si="709"/>
        <v>0</v>
      </c>
      <c r="S7581" s="40" t="str">
        <f t="shared" si="712"/>
        <v/>
      </c>
    </row>
    <row r="7582" spans="1:19">
      <c r="A7582" s="33"/>
      <c r="B7582" s="34"/>
      <c r="C7582" s="33"/>
      <c r="D7582" s="33"/>
      <c r="E7582" s="33"/>
      <c r="F7582" s="42"/>
      <c r="G7582" s="42"/>
      <c r="I7582">
        <f t="shared" si="710"/>
        <v>0</v>
      </c>
      <c r="J7582">
        <f t="shared" si="711"/>
        <v>0</v>
      </c>
      <c r="L7582" s="107"/>
      <c r="M7582" s="110"/>
      <c r="N7582" s="109"/>
      <c r="P7582" s="38">
        <f t="shared" si="708"/>
        <v>0</v>
      </c>
      <c r="Q7582" s="105">
        <f t="shared" si="713"/>
        <v>0</v>
      </c>
      <c r="R7582" s="38">
        <f t="shared" si="709"/>
        <v>0</v>
      </c>
      <c r="S7582" s="40" t="str">
        <f t="shared" si="712"/>
        <v/>
      </c>
    </row>
    <row r="7583" spans="1:19">
      <c r="A7583" s="33"/>
      <c r="B7583" s="34"/>
      <c r="C7583" s="33"/>
      <c r="D7583" s="33"/>
      <c r="E7583" s="33"/>
      <c r="F7583" s="42"/>
      <c r="G7583" s="42"/>
      <c r="I7583">
        <f t="shared" si="710"/>
        <v>0</v>
      </c>
      <c r="J7583">
        <f t="shared" si="711"/>
        <v>0</v>
      </c>
      <c r="L7583" s="107"/>
      <c r="M7583" s="110"/>
      <c r="N7583" s="109"/>
      <c r="P7583" s="38">
        <f t="shared" si="708"/>
        <v>0</v>
      </c>
      <c r="Q7583" s="105">
        <f t="shared" si="713"/>
        <v>0</v>
      </c>
      <c r="R7583" s="38">
        <f t="shared" si="709"/>
        <v>0</v>
      </c>
      <c r="S7583" s="40" t="str">
        <f t="shared" si="712"/>
        <v/>
      </c>
    </row>
    <row r="7584" spans="1:19">
      <c r="A7584" s="33"/>
      <c r="B7584" s="34"/>
      <c r="C7584" s="33"/>
      <c r="D7584" s="33"/>
      <c r="E7584" s="33"/>
      <c r="F7584" s="42"/>
      <c r="G7584" s="42"/>
      <c r="I7584">
        <f t="shared" si="710"/>
        <v>0</v>
      </c>
      <c r="J7584">
        <f t="shared" si="711"/>
        <v>0</v>
      </c>
      <c r="L7584" s="107"/>
      <c r="M7584" s="110"/>
      <c r="N7584" s="109"/>
      <c r="P7584" s="38">
        <f t="shared" si="708"/>
        <v>0</v>
      </c>
      <c r="Q7584" s="105">
        <f t="shared" si="713"/>
        <v>0</v>
      </c>
      <c r="R7584" s="38">
        <f t="shared" si="709"/>
        <v>0</v>
      </c>
      <c r="S7584" s="40" t="str">
        <f t="shared" si="712"/>
        <v/>
      </c>
    </row>
    <row r="7585" spans="1:19">
      <c r="A7585" s="33"/>
      <c r="B7585" s="34"/>
      <c r="C7585" s="33"/>
      <c r="D7585" s="33"/>
      <c r="E7585" s="33"/>
      <c r="F7585" s="42"/>
      <c r="G7585" s="42"/>
      <c r="I7585">
        <f t="shared" si="710"/>
        <v>0</v>
      </c>
      <c r="J7585">
        <f t="shared" si="711"/>
        <v>0</v>
      </c>
      <c r="L7585" s="107"/>
      <c r="M7585" s="110"/>
      <c r="N7585" s="109"/>
      <c r="P7585" s="38">
        <f t="shared" si="708"/>
        <v>0</v>
      </c>
      <c r="Q7585" s="105">
        <f t="shared" si="713"/>
        <v>0</v>
      </c>
      <c r="R7585" s="38">
        <f t="shared" si="709"/>
        <v>0</v>
      </c>
      <c r="S7585" s="40" t="str">
        <f t="shared" si="712"/>
        <v/>
      </c>
    </row>
    <row r="7586" spans="1:19">
      <c r="A7586" s="33"/>
      <c r="B7586" s="34"/>
      <c r="C7586" s="33"/>
      <c r="D7586" s="33"/>
      <c r="E7586" s="33"/>
      <c r="F7586" s="42"/>
      <c r="G7586" s="42"/>
      <c r="I7586">
        <f t="shared" si="710"/>
        <v>0</v>
      </c>
      <c r="J7586">
        <f t="shared" si="711"/>
        <v>0</v>
      </c>
      <c r="L7586" s="107"/>
      <c r="M7586" s="110"/>
      <c r="N7586" s="109"/>
      <c r="P7586" s="38">
        <f t="shared" si="708"/>
        <v>0</v>
      </c>
      <c r="Q7586" s="105">
        <f t="shared" si="713"/>
        <v>0</v>
      </c>
      <c r="R7586" s="38">
        <f t="shared" si="709"/>
        <v>0</v>
      </c>
      <c r="S7586" s="40" t="str">
        <f t="shared" si="712"/>
        <v/>
      </c>
    </row>
    <row r="7587" spans="1:19">
      <c r="A7587" s="33"/>
      <c r="B7587" s="34"/>
      <c r="C7587" s="33"/>
      <c r="D7587" s="33"/>
      <c r="E7587" s="33"/>
      <c r="F7587" s="42"/>
      <c r="G7587" s="42"/>
      <c r="I7587">
        <f t="shared" si="710"/>
        <v>0</v>
      </c>
      <c r="J7587">
        <f t="shared" si="711"/>
        <v>0</v>
      </c>
      <c r="L7587" s="107"/>
      <c r="M7587" s="110"/>
      <c r="N7587" s="109"/>
      <c r="P7587" s="38">
        <f t="shared" si="708"/>
        <v>0</v>
      </c>
      <c r="Q7587" s="105">
        <f t="shared" si="713"/>
        <v>0</v>
      </c>
      <c r="R7587" s="38">
        <f t="shared" si="709"/>
        <v>0</v>
      </c>
      <c r="S7587" s="40" t="str">
        <f t="shared" si="712"/>
        <v/>
      </c>
    </row>
    <row r="7588" spans="1:19">
      <c r="A7588" s="33"/>
      <c r="B7588" s="34"/>
      <c r="C7588" s="33"/>
      <c r="D7588" s="33"/>
      <c r="E7588" s="33"/>
      <c r="F7588" s="42"/>
      <c r="G7588" s="42"/>
      <c r="I7588">
        <f t="shared" si="710"/>
        <v>0</v>
      </c>
      <c r="J7588">
        <f t="shared" si="711"/>
        <v>0</v>
      </c>
      <c r="L7588" s="107"/>
      <c r="M7588" s="110"/>
      <c r="N7588" s="109"/>
      <c r="P7588" s="38">
        <f t="shared" si="708"/>
        <v>0</v>
      </c>
      <c r="Q7588" s="105">
        <f t="shared" si="713"/>
        <v>0</v>
      </c>
      <c r="R7588" s="38">
        <f t="shared" si="709"/>
        <v>0</v>
      </c>
      <c r="S7588" s="40" t="str">
        <f t="shared" si="712"/>
        <v/>
      </c>
    </row>
    <row r="7589" spans="1:19">
      <c r="A7589" s="33"/>
      <c r="B7589" s="34"/>
      <c r="C7589" s="33"/>
      <c r="D7589" s="33"/>
      <c r="E7589" s="33"/>
      <c r="F7589" s="42"/>
      <c r="G7589" s="42"/>
      <c r="I7589">
        <f t="shared" si="710"/>
        <v>0</v>
      </c>
      <c r="J7589">
        <f t="shared" si="711"/>
        <v>0</v>
      </c>
      <c r="L7589" s="107"/>
      <c r="M7589" s="110"/>
      <c r="N7589" s="109"/>
      <c r="P7589" s="38">
        <f t="shared" si="708"/>
        <v>0</v>
      </c>
      <c r="Q7589" s="105">
        <f t="shared" si="713"/>
        <v>0</v>
      </c>
      <c r="R7589" s="38">
        <f t="shared" si="709"/>
        <v>0</v>
      </c>
      <c r="S7589" s="40" t="str">
        <f t="shared" si="712"/>
        <v/>
      </c>
    </row>
    <row r="7590" spans="1:19">
      <c r="A7590" s="33"/>
      <c r="B7590" s="34"/>
      <c r="C7590" s="33"/>
      <c r="D7590" s="33"/>
      <c r="E7590" s="33"/>
      <c r="F7590" s="42"/>
      <c r="G7590" s="42"/>
      <c r="I7590">
        <f t="shared" si="710"/>
        <v>0</v>
      </c>
      <c r="J7590">
        <f t="shared" si="711"/>
        <v>0</v>
      </c>
      <c r="L7590" s="107"/>
      <c r="M7590" s="110"/>
      <c r="N7590" s="109"/>
      <c r="P7590" s="38">
        <f t="shared" si="708"/>
        <v>0</v>
      </c>
      <c r="Q7590" s="105">
        <f t="shared" si="713"/>
        <v>0</v>
      </c>
      <c r="R7590" s="38">
        <f t="shared" si="709"/>
        <v>0</v>
      </c>
      <c r="S7590" s="40" t="str">
        <f t="shared" si="712"/>
        <v/>
      </c>
    </row>
    <row r="7591" spans="1:19">
      <c r="A7591" s="33"/>
      <c r="B7591" s="34"/>
      <c r="C7591" s="33"/>
      <c r="D7591" s="33"/>
      <c r="E7591" s="33"/>
      <c r="F7591" s="42"/>
      <c r="G7591" s="42"/>
      <c r="I7591">
        <f t="shared" si="710"/>
        <v>0</v>
      </c>
      <c r="J7591">
        <f t="shared" si="711"/>
        <v>0</v>
      </c>
      <c r="L7591" s="107"/>
      <c r="M7591" s="110"/>
      <c r="N7591" s="109"/>
      <c r="P7591" s="38">
        <f t="shared" si="708"/>
        <v>0</v>
      </c>
      <c r="Q7591" s="105">
        <f t="shared" si="713"/>
        <v>0</v>
      </c>
      <c r="R7591" s="38">
        <f t="shared" si="709"/>
        <v>0</v>
      </c>
      <c r="S7591" s="40" t="str">
        <f t="shared" si="712"/>
        <v/>
      </c>
    </row>
    <row r="7592" spans="1:19">
      <c r="A7592" s="33"/>
      <c r="B7592" s="34"/>
      <c r="C7592" s="33"/>
      <c r="D7592" s="33"/>
      <c r="E7592" s="33"/>
      <c r="F7592" s="42"/>
      <c r="G7592" s="42"/>
      <c r="I7592">
        <f t="shared" si="710"/>
        <v>0</v>
      </c>
      <c r="J7592">
        <f t="shared" si="711"/>
        <v>0</v>
      </c>
      <c r="L7592" s="107"/>
      <c r="M7592" s="110"/>
      <c r="N7592" s="109"/>
      <c r="P7592" s="38">
        <f t="shared" si="708"/>
        <v>0</v>
      </c>
      <c r="Q7592" s="105">
        <f t="shared" si="713"/>
        <v>0</v>
      </c>
      <c r="R7592" s="38">
        <f t="shared" si="709"/>
        <v>0</v>
      </c>
      <c r="S7592" s="40" t="str">
        <f t="shared" si="712"/>
        <v/>
      </c>
    </row>
    <row r="7593" spans="1:19">
      <c r="A7593" s="33"/>
      <c r="B7593" s="34"/>
      <c r="C7593" s="33"/>
      <c r="D7593" s="33"/>
      <c r="E7593" s="33"/>
      <c r="F7593" s="42"/>
      <c r="G7593" s="42"/>
      <c r="I7593">
        <f t="shared" si="710"/>
        <v>0</v>
      </c>
      <c r="J7593">
        <f t="shared" si="711"/>
        <v>0</v>
      </c>
      <c r="L7593" s="107"/>
      <c r="M7593" s="110"/>
      <c r="N7593" s="109"/>
      <c r="P7593" s="38">
        <f t="shared" si="708"/>
        <v>0</v>
      </c>
      <c r="Q7593" s="105">
        <f t="shared" si="713"/>
        <v>0</v>
      </c>
      <c r="R7593" s="38">
        <f t="shared" si="709"/>
        <v>0</v>
      </c>
      <c r="S7593" s="40" t="str">
        <f t="shared" si="712"/>
        <v/>
      </c>
    </row>
    <row r="7594" spans="1:19">
      <c r="A7594" s="33"/>
      <c r="B7594" s="34"/>
      <c r="C7594" s="33"/>
      <c r="D7594" s="33"/>
      <c r="E7594" s="33"/>
      <c r="F7594" s="42"/>
      <c r="G7594" s="42"/>
      <c r="I7594">
        <f t="shared" si="710"/>
        <v>0</v>
      </c>
      <c r="J7594">
        <f t="shared" si="711"/>
        <v>0</v>
      </c>
      <c r="L7594" s="107"/>
      <c r="M7594" s="110"/>
      <c r="N7594" s="109"/>
      <c r="P7594" s="38">
        <f t="shared" si="708"/>
        <v>0</v>
      </c>
      <c r="Q7594" s="105">
        <f t="shared" si="713"/>
        <v>0</v>
      </c>
      <c r="R7594" s="38">
        <f t="shared" si="709"/>
        <v>0</v>
      </c>
      <c r="S7594" s="40" t="str">
        <f t="shared" si="712"/>
        <v/>
      </c>
    </row>
    <row r="7595" spans="1:19">
      <c r="A7595" s="33"/>
      <c r="B7595" s="34"/>
      <c r="C7595" s="33"/>
      <c r="D7595" s="33"/>
      <c r="E7595" s="33"/>
      <c r="F7595" s="42"/>
      <c r="G7595" s="42"/>
      <c r="I7595">
        <f t="shared" si="710"/>
        <v>0</v>
      </c>
      <c r="J7595">
        <f t="shared" si="711"/>
        <v>0</v>
      </c>
      <c r="L7595" s="107"/>
      <c r="M7595" s="110"/>
      <c r="N7595" s="109"/>
      <c r="P7595" s="38">
        <f t="shared" si="708"/>
        <v>0</v>
      </c>
      <c r="Q7595" s="105">
        <f t="shared" si="713"/>
        <v>0</v>
      </c>
      <c r="R7595" s="38">
        <f t="shared" si="709"/>
        <v>0</v>
      </c>
      <c r="S7595" s="40" t="str">
        <f t="shared" si="712"/>
        <v/>
      </c>
    </row>
    <row r="7596" spans="1:19">
      <c r="A7596" s="33"/>
      <c r="B7596" s="34"/>
      <c r="C7596" s="33"/>
      <c r="D7596" s="33"/>
      <c r="E7596" s="33"/>
      <c r="F7596" s="42"/>
      <c r="G7596" s="42"/>
      <c r="I7596">
        <f t="shared" si="710"/>
        <v>0</v>
      </c>
      <c r="J7596">
        <f t="shared" si="711"/>
        <v>0</v>
      </c>
      <c r="L7596" s="107"/>
      <c r="M7596" s="110"/>
      <c r="N7596" s="109"/>
      <c r="P7596" s="38">
        <f t="shared" si="708"/>
        <v>0</v>
      </c>
      <c r="Q7596" s="105">
        <f t="shared" si="713"/>
        <v>0</v>
      </c>
      <c r="R7596" s="38">
        <f t="shared" si="709"/>
        <v>0</v>
      </c>
      <c r="S7596" s="40" t="str">
        <f t="shared" si="712"/>
        <v/>
      </c>
    </row>
    <row r="7597" spans="1:19">
      <c r="A7597" s="33"/>
      <c r="B7597" s="34"/>
      <c r="C7597" s="33"/>
      <c r="D7597" s="33"/>
      <c r="E7597" s="33"/>
      <c r="F7597" s="42"/>
      <c r="G7597" s="42"/>
      <c r="I7597">
        <f t="shared" si="710"/>
        <v>0</v>
      </c>
      <c r="J7597">
        <f t="shared" si="711"/>
        <v>0</v>
      </c>
      <c r="L7597" s="107"/>
      <c r="M7597" s="110"/>
      <c r="N7597" s="109"/>
      <c r="P7597" s="38">
        <f t="shared" si="708"/>
        <v>0</v>
      </c>
      <c r="Q7597" s="105">
        <f t="shared" si="713"/>
        <v>0</v>
      </c>
      <c r="R7597" s="38">
        <f t="shared" si="709"/>
        <v>0</v>
      </c>
      <c r="S7597" s="40" t="str">
        <f t="shared" si="712"/>
        <v/>
      </c>
    </row>
    <row r="7598" spans="1:19">
      <c r="A7598" s="33"/>
      <c r="B7598" s="34"/>
      <c r="C7598" s="33"/>
      <c r="D7598" s="33"/>
      <c r="E7598" s="33"/>
      <c r="F7598" s="42"/>
      <c r="G7598" s="42"/>
      <c r="I7598">
        <f t="shared" si="710"/>
        <v>0</v>
      </c>
      <c r="J7598">
        <f t="shared" si="711"/>
        <v>0</v>
      </c>
      <c r="L7598" s="107"/>
      <c r="M7598" s="110"/>
      <c r="N7598" s="109"/>
      <c r="P7598" s="38">
        <f t="shared" si="708"/>
        <v>0</v>
      </c>
      <c r="Q7598" s="105">
        <f t="shared" si="713"/>
        <v>0</v>
      </c>
      <c r="R7598" s="38">
        <f t="shared" si="709"/>
        <v>0</v>
      </c>
      <c r="S7598" s="40" t="str">
        <f t="shared" si="712"/>
        <v/>
      </c>
    </row>
    <row r="7599" spans="1:19">
      <c r="A7599" s="33"/>
      <c r="B7599" s="34"/>
      <c r="C7599" s="33"/>
      <c r="D7599" s="33"/>
      <c r="E7599" s="33"/>
      <c r="F7599" s="42"/>
      <c r="G7599" s="42"/>
      <c r="I7599">
        <f t="shared" si="710"/>
        <v>0</v>
      </c>
      <c r="J7599">
        <f t="shared" si="711"/>
        <v>0</v>
      </c>
      <c r="L7599" s="107"/>
      <c r="M7599" s="110"/>
      <c r="N7599" s="109"/>
      <c r="P7599" s="38">
        <f t="shared" si="708"/>
        <v>0</v>
      </c>
      <c r="Q7599" s="105">
        <f t="shared" si="713"/>
        <v>0</v>
      </c>
      <c r="R7599" s="38">
        <f t="shared" si="709"/>
        <v>0</v>
      </c>
      <c r="S7599" s="40" t="str">
        <f t="shared" si="712"/>
        <v/>
      </c>
    </row>
    <row r="7600" spans="1:19">
      <c r="A7600" s="33"/>
      <c r="B7600" s="34"/>
      <c r="C7600" s="33"/>
      <c r="D7600" s="33"/>
      <c r="E7600" s="33"/>
      <c r="F7600" s="42"/>
      <c r="G7600" s="42"/>
      <c r="I7600">
        <f t="shared" si="710"/>
        <v>0</v>
      </c>
      <c r="J7600">
        <f t="shared" si="711"/>
        <v>0</v>
      </c>
      <c r="L7600" s="107"/>
      <c r="M7600" s="110"/>
      <c r="N7600" s="109"/>
      <c r="P7600" s="38">
        <f t="shared" si="708"/>
        <v>0</v>
      </c>
      <c r="Q7600" s="105">
        <f t="shared" si="713"/>
        <v>0</v>
      </c>
      <c r="R7600" s="38">
        <f t="shared" si="709"/>
        <v>0</v>
      </c>
      <c r="S7600" s="40" t="str">
        <f t="shared" si="712"/>
        <v/>
      </c>
    </row>
    <row r="7601" spans="1:19">
      <c r="A7601" s="33"/>
      <c r="B7601" s="34"/>
      <c r="C7601" s="33"/>
      <c r="D7601" s="33"/>
      <c r="E7601" s="33"/>
      <c r="F7601" s="42"/>
      <c r="G7601" s="42"/>
      <c r="I7601">
        <f t="shared" si="710"/>
        <v>0</v>
      </c>
      <c r="J7601">
        <f t="shared" si="711"/>
        <v>0</v>
      </c>
      <c r="L7601" s="107"/>
      <c r="M7601" s="110"/>
      <c r="N7601" s="109"/>
      <c r="P7601" s="38">
        <f t="shared" si="708"/>
        <v>0</v>
      </c>
      <c r="Q7601" s="105">
        <f t="shared" si="713"/>
        <v>0</v>
      </c>
      <c r="R7601" s="38">
        <f t="shared" si="709"/>
        <v>0</v>
      </c>
      <c r="S7601" s="40" t="str">
        <f t="shared" si="712"/>
        <v/>
      </c>
    </row>
    <row r="7602" spans="1:19">
      <c r="A7602" s="33"/>
      <c r="B7602" s="34"/>
      <c r="C7602" s="33"/>
      <c r="D7602" s="33"/>
      <c r="E7602" s="33"/>
      <c r="F7602" s="42"/>
      <c r="G7602" s="42"/>
      <c r="I7602">
        <f t="shared" si="710"/>
        <v>0</v>
      </c>
      <c r="J7602">
        <f t="shared" si="711"/>
        <v>0</v>
      </c>
      <c r="L7602" s="107"/>
      <c r="M7602" s="110"/>
      <c r="N7602" s="109"/>
      <c r="P7602" s="38">
        <f t="shared" si="708"/>
        <v>0</v>
      </c>
      <c r="Q7602" s="105">
        <f t="shared" si="713"/>
        <v>0</v>
      </c>
      <c r="R7602" s="38">
        <f t="shared" si="709"/>
        <v>0</v>
      </c>
      <c r="S7602" s="40" t="str">
        <f t="shared" si="712"/>
        <v/>
      </c>
    </row>
    <row r="7603" spans="1:19">
      <c r="A7603" s="33"/>
      <c r="B7603" s="34"/>
      <c r="C7603" s="33"/>
      <c r="D7603" s="33"/>
      <c r="E7603" s="33"/>
      <c r="F7603" s="42"/>
      <c r="G7603" s="42"/>
      <c r="I7603">
        <f t="shared" si="710"/>
        <v>0</v>
      </c>
      <c r="J7603">
        <f t="shared" si="711"/>
        <v>0</v>
      </c>
      <c r="L7603" s="107"/>
      <c r="M7603" s="110"/>
      <c r="N7603" s="109"/>
      <c r="P7603" s="38">
        <f t="shared" si="708"/>
        <v>0</v>
      </c>
      <c r="Q7603" s="105">
        <f t="shared" si="713"/>
        <v>0</v>
      </c>
      <c r="R7603" s="38">
        <f t="shared" si="709"/>
        <v>0</v>
      </c>
      <c r="S7603" s="40" t="str">
        <f t="shared" si="712"/>
        <v/>
      </c>
    </row>
    <row r="7604" spans="1:19">
      <c r="A7604" s="33"/>
      <c r="B7604" s="34"/>
      <c r="C7604" s="33"/>
      <c r="D7604" s="33"/>
      <c r="E7604" s="33"/>
      <c r="F7604" s="42"/>
      <c r="G7604" s="42"/>
      <c r="I7604">
        <f t="shared" si="710"/>
        <v>0</v>
      </c>
      <c r="J7604">
        <f t="shared" si="711"/>
        <v>0</v>
      </c>
      <c r="L7604" s="107"/>
      <c r="M7604" s="110"/>
      <c r="N7604" s="109"/>
      <c r="P7604" s="38">
        <f t="shared" si="708"/>
        <v>0</v>
      </c>
      <c r="Q7604" s="105">
        <f t="shared" si="713"/>
        <v>0</v>
      </c>
      <c r="R7604" s="38">
        <f t="shared" si="709"/>
        <v>0</v>
      </c>
      <c r="S7604" s="40" t="str">
        <f t="shared" si="712"/>
        <v/>
      </c>
    </row>
    <row r="7605" spans="1:19">
      <c r="A7605" s="33"/>
      <c r="B7605" s="34"/>
      <c r="C7605" s="33"/>
      <c r="D7605" s="33"/>
      <c r="E7605" s="33"/>
      <c r="F7605" s="42"/>
      <c r="G7605" s="42"/>
      <c r="I7605">
        <f t="shared" si="710"/>
        <v>0</v>
      </c>
      <c r="J7605">
        <f t="shared" si="711"/>
        <v>0</v>
      </c>
      <c r="L7605" s="107"/>
      <c r="M7605" s="110"/>
      <c r="N7605" s="109"/>
      <c r="P7605" s="38">
        <f t="shared" si="708"/>
        <v>0</v>
      </c>
      <c r="Q7605" s="105">
        <f t="shared" si="713"/>
        <v>0</v>
      </c>
      <c r="R7605" s="38">
        <f t="shared" si="709"/>
        <v>0</v>
      </c>
      <c r="S7605" s="40" t="str">
        <f t="shared" si="712"/>
        <v/>
      </c>
    </row>
    <row r="7606" spans="1:19">
      <c r="A7606" s="33"/>
      <c r="B7606" s="34"/>
      <c r="C7606" s="33"/>
      <c r="D7606" s="33"/>
      <c r="E7606" s="33"/>
      <c r="F7606" s="42"/>
      <c r="G7606" s="42"/>
      <c r="I7606">
        <f t="shared" si="710"/>
        <v>0</v>
      </c>
      <c r="J7606">
        <f t="shared" si="711"/>
        <v>0</v>
      </c>
      <c r="L7606" s="107"/>
      <c r="M7606" s="110"/>
      <c r="N7606" s="109"/>
      <c r="P7606" s="38">
        <f t="shared" si="708"/>
        <v>0</v>
      </c>
      <c r="Q7606" s="105">
        <f t="shared" si="713"/>
        <v>0</v>
      </c>
      <c r="R7606" s="38">
        <f t="shared" si="709"/>
        <v>0</v>
      </c>
      <c r="S7606" s="40" t="str">
        <f t="shared" si="712"/>
        <v/>
      </c>
    </row>
    <row r="7607" spans="1:19">
      <c r="A7607" s="33"/>
      <c r="B7607" s="34"/>
      <c r="C7607" s="33"/>
      <c r="D7607" s="33"/>
      <c r="E7607" s="33"/>
      <c r="F7607" s="42"/>
      <c r="G7607" s="42"/>
      <c r="I7607">
        <f t="shared" si="710"/>
        <v>0</v>
      </c>
      <c r="J7607">
        <f t="shared" si="711"/>
        <v>0</v>
      </c>
      <c r="L7607" s="107"/>
      <c r="M7607" s="110"/>
      <c r="N7607" s="109"/>
      <c r="P7607" s="38">
        <f t="shared" ref="P7607:P7664" si="714">I7607*L7607/1000</f>
        <v>0</v>
      </c>
      <c r="Q7607" s="105">
        <f t="shared" si="713"/>
        <v>0</v>
      </c>
      <c r="R7607" s="38">
        <f t="shared" ref="R7607:R7664" si="715">J7607*N7607/1000</f>
        <v>0</v>
      </c>
      <c r="S7607" s="40" t="str">
        <f t="shared" si="712"/>
        <v/>
      </c>
    </row>
    <row r="7608" spans="1:19">
      <c r="A7608" s="33"/>
      <c r="B7608" s="34"/>
      <c r="C7608" s="33"/>
      <c r="D7608" s="33"/>
      <c r="E7608" s="33"/>
      <c r="F7608" s="42"/>
      <c r="G7608" s="42"/>
      <c r="I7608">
        <f t="shared" ref="I7608:I7664" si="716">IF(OR(E7608="R",E7608="E"),D7608,IF(D7608&gt;=E7608,D7608-E7608,0))</f>
        <v>0</v>
      </c>
      <c r="J7608">
        <f t="shared" ref="J7608:J7664" si="717">IF(OR(E7608="R",E7608="E"),0,IF(E7608&gt;D7608,E7608-D7608,0))</f>
        <v>0</v>
      </c>
      <c r="L7608" s="107"/>
      <c r="M7608" s="110"/>
      <c r="N7608" s="109"/>
      <c r="P7608" s="38">
        <f t="shared" si="714"/>
        <v>0</v>
      </c>
      <c r="Q7608" s="105">
        <f t="shared" si="713"/>
        <v>0</v>
      </c>
      <c r="R7608" s="38">
        <f t="shared" si="715"/>
        <v>0</v>
      </c>
      <c r="S7608" s="40" t="str">
        <f t="shared" si="712"/>
        <v/>
      </c>
    </row>
    <row r="7609" spans="1:19">
      <c r="A7609" s="33"/>
      <c r="B7609" s="34"/>
      <c r="C7609" s="33"/>
      <c r="D7609" s="33"/>
      <c r="E7609" s="33"/>
      <c r="F7609" s="42"/>
      <c r="G7609" s="42"/>
      <c r="I7609">
        <f t="shared" si="716"/>
        <v>0</v>
      </c>
      <c r="J7609">
        <f t="shared" si="717"/>
        <v>0</v>
      </c>
      <c r="L7609" s="107"/>
      <c r="M7609" s="110"/>
      <c r="N7609" s="109"/>
      <c r="P7609" s="38">
        <f t="shared" si="714"/>
        <v>0</v>
      </c>
      <c r="Q7609" s="105">
        <f t="shared" si="713"/>
        <v>0</v>
      </c>
      <c r="R7609" s="38">
        <f t="shared" si="715"/>
        <v>0</v>
      </c>
      <c r="S7609" s="40" t="str">
        <f t="shared" si="712"/>
        <v/>
      </c>
    </row>
    <row r="7610" spans="1:19">
      <c r="A7610" s="33"/>
      <c r="B7610" s="34"/>
      <c r="C7610" s="33"/>
      <c r="D7610" s="33"/>
      <c r="E7610" s="33"/>
      <c r="F7610" s="42"/>
      <c r="G7610" s="42"/>
      <c r="I7610">
        <f t="shared" si="716"/>
        <v>0</v>
      </c>
      <c r="J7610">
        <f t="shared" si="717"/>
        <v>0</v>
      </c>
      <c r="L7610" s="107"/>
      <c r="M7610" s="110"/>
      <c r="N7610" s="109"/>
      <c r="P7610" s="38">
        <f t="shared" si="714"/>
        <v>0</v>
      </c>
      <c r="Q7610" s="105">
        <f t="shared" si="713"/>
        <v>0</v>
      </c>
      <c r="R7610" s="38">
        <f t="shared" si="715"/>
        <v>0</v>
      </c>
      <c r="S7610" s="40" t="str">
        <f t="shared" si="712"/>
        <v/>
      </c>
    </row>
    <row r="7611" spans="1:19">
      <c r="A7611" s="33"/>
      <c r="B7611" s="34"/>
      <c r="C7611" s="33"/>
      <c r="D7611" s="33"/>
      <c r="E7611" s="33"/>
      <c r="F7611" s="42"/>
      <c r="G7611" s="42"/>
      <c r="I7611">
        <f t="shared" si="716"/>
        <v>0</v>
      </c>
      <c r="J7611">
        <f t="shared" si="717"/>
        <v>0</v>
      </c>
      <c r="L7611" s="107"/>
      <c r="M7611" s="110"/>
      <c r="N7611" s="109"/>
      <c r="P7611" s="38">
        <f t="shared" si="714"/>
        <v>0</v>
      </c>
      <c r="Q7611" s="105">
        <f t="shared" si="713"/>
        <v>0</v>
      </c>
      <c r="R7611" s="38">
        <f t="shared" si="715"/>
        <v>0</v>
      </c>
      <c r="S7611" s="40" t="str">
        <f t="shared" si="712"/>
        <v/>
      </c>
    </row>
    <row r="7612" spans="1:19">
      <c r="A7612" s="33"/>
      <c r="B7612" s="34"/>
      <c r="C7612" s="33"/>
      <c r="D7612" s="33"/>
      <c r="E7612" s="33"/>
      <c r="F7612" s="42"/>
      <c r="G7612" s="42"/>
      <c r="I7612">
        <f t="shared" si="716"/>
        <v>0</v>
      </c>
      <c r="J7612">
        <f t="shared" si="717"/>
        <v>0</v>
      </c>
      <c r="L7612" s="107"/>
      <c r="M7612" s="110"/>
      <c r="N7612" s="109"/>
      <c r="P7612" s="38">
        <f t="shared" si="714"/>
        <v>0</v>
      </c>
      <c r="Q7612" s="105">
        <f t="shared" si="713"/>
        <v>0</v>
      </c>
      <c r="R7612" s="38">
        <f t="shared" si="715"/>
        <v>0</v>
      </c>
      <c r="S7612" s="40" t="str">
        <f t="shared" si="712"/>
        <v/>
      </c>
    </row>
    <row r="7613" spans="1:19">
      <c r="A7613" s="33"/>
      <c r="B7613" s="34"/>
      <c r="C7613" s="33"/>
      <c r="D7613" s="33"/>
      <c r="E7613" s="33"/>
      <c r="F7613" s="42"/>
      <c r="G7613" s="42"/>
      <c r="I7613">
        <f t="shared" si="716"/>
        <v>0</v>
      </c>
      <c r="J7613">
        <f t="shared" si="717"/>
        <v>0</v>
      </c>
      <c r="L7613" s="107"/>
      <c r="M7613" s="110"/>
      <c r="N7613" s="109"/>
      <c r="P7613" s="38">
        <f t="shared" si="714"/>
        <v>0</v>
      </c>
      <c r="Q7613" s="105">
        <f t="shared" si="713"/>
        <v>0</v>
      </c>
      <c r="R7613" s="38">
        <f t="shared" si="715"/>
        <v>0</v>
      </c>
      <c r="S7613" s="40" t="str">
        <f t="shared" si="712"/>
        <v/>
      </c>
    </row>
    <row r="7614" spans="1:19">
      <c r="A7614" s="33"/>
      <c r="B7614" s="34"/>
      <c r="C7614" s="33"/>
      <c r="D7614" s="33"/>
      <c r="E7614" s="33"/>
      <c r="F7614" s="42"/>
      <c r="G7614" s="42"/>
      <c r="I7614">
        <f t="shared" si="716"/>
        <v>0</v>
      </c>
      <c r="J7614">
        <f t="shared" si="717"/>
        <v>0</v>
      </c>
      <c r="L7614" s="107"/>
      <c r="M7614" s="110"/>
      <c r="N7614" s="109"/>
      <c r="P7614" s="38">
        <f t="shared" si="714"/>
        <v>0</v>
      </c>
      <c r="Q7614" s="105">
        <f t="shared" si="713"/>
        <v>0</v>
      </c>
      <c r="R7614" s="38">
        <f t="shared" si="715"/>
        <v>0</v>
      </c>
      <c r="S7614" s="40" t="str">
        <f t="shared" si="712"/>
        <v/>
      </c>
    </row>
    <row r="7615" spans="1:19">
      <c r="A7615" s="33"/>
      <c r="B7615" s="34"/>
      <c r="C7615" s="33"/>
      <c r="D7615" s="33"/>
      <c r="E7615" s="33"/>
      <c r="F7615" s="42"/>
      <c r="G7615" s="42"/>
      <c r="I7615">
        <f t="shared" si="716"/>
        <v>0</v>
      </c>
      <c r="J7615">
        <f t="shared" si="717"/>
        <v>0</v>
      </c>
      <c r="L7615" s="107"/>
      <c r="M7615" s="110"/>
      <c r="N7615" s="109"/>
      <c r="P7615" s="38">
        <f t="shared" si="714"/>
        <v>0</v>
      </c>
      <c r="Q7615" s="105">
        <f t="shared" si="713"/>
        <v>0</v>
      </c>
      <c r="R7615" s="38">
        <f t="shared" si="715"/>
        <v>0</v>
      </c>
      <c r="S7615" s="40" t="str">
        <f t="shared" si="712"/>
        <v/>
      </c>
    </row>
    <row r="7616" spans="1:19">
      <c r="A7616" s="33"/>
      <c r="B7616" s="34"/>
      <c r="C7616" s="33"/>
      <c r="D7616" s="33"/>
      <c r="E7616" s="33"/>
      <c r="F7616" s="42"/>
      <c r="G7616" s="42"/>
      <c r="I7616">
        <f t="shared" si="716"/>
        <v>0</v>
      </c>
      <c r="J7616">
        <f t="shared" si="717"/>
        <v>0</v>
      </c>
      <c r="L7616" s="107"/>
      <c r="M7616" s="110"/>
      <c r="N7616" s="109"/>
      <c r="P7616" s="38">
        <f t="shared" si="714"/>
        <v>0</v>
      </c>
      <c r="Q7616" s="105">
        <f t="shared" si="713"/>
        <v>0</v>
      </c>
      <c r="R7616" s="38">
        <f t="shared" si="715"/>
        <v>0</v>
      </c>
      <c r="S7616" s="40" t="str">
        <f t="shared" si="712"/>
        <v/>
      </c>
    </row>
    <row r="7617" spans="1:19">
      <c r="A7617" s="33"/>
      <c r="B7617" s="34"/>
      <c r="C7617" s="33"/>
      <c r="D7617" s="33"/>
      <c r="E7617" s="33"/>
      <c r="F7617" s="42"/>
      <c r="G7617" s="42"/>
      <c r="I7617">
        <f t="shared" si="716"/>
        <v>0</v>
      </c>
      <c r="J7617">
        <f t="shared" si="717"/>
        <v>0</v>
      </c>
      <c r="L7617" s="107"/>
      <c r="M7617" s="110"/>
      <c r="N7617" s="109"/>
      <c r="P7617" s="38">
        <f t="shared" si="714"/>
        <v>0</v>
      </c>
      <c r="Q7617" s="105">
        <f t="shared" si="713"/>
        <v>0</v>
      </c>
      <c r="R7617" s="38">
        <f t="shared" si="715"/>
        <v>0</v>
      </c>
      <c r="S7617" s="40" t="str">
        <f t="shared" si="712"/>
        <v/>
      </c>
    </row>
    <row r="7618" spans="1:19">
      <c r="A7618" s="33"/>
      <c r="B7618" s="34"/>
      <c r="C7618" s="33"/>
      <c r="D7618" s="33"/>
      <c r="E7618" s="33"/>
      <c r="F7618" s="42"/>
      <c r="G7618" s="42"/>
      <c r="I7618">
        <f t="shared" si="716"/>
        <v>0</v>
      </c>
      <c r="J7618">
        <f t="shared" si="717"/>
        <v>0</v>
      </c>
      <c r="L7618" s="107"/>
      <c r="M7618" s="110"/>
      <c r="N7618" s="109"/>
      <c r="P7618" s="38">
        <f t="shared" si="714"/>
        <v>0</v>
      </c>
      <c r="Q7618" s="105">
        <f t="shared" si="713"/>
        <v>0</v>
      </c>
      <c r="R7618" s="38">
        <f t="shared" si="715"/>
        <v>0</v>
      </c>
      <c r="S7618" s="40" t="str">
        <f t="shared" si="712"/>
        <v/>
      </c>
    </row>
    <row r="7619" spans="1:19">
      <c r="A7619" s="33"/>
      <c r="B7619" s="34"/>
      <c r="C7619" s="33"/>
      <c r="D7619" s="33"/>
      <c r="E7619" s="33"/>
      <c r="F7619" s="42"/>
      <c r="G7619" s="42"/>
      <c r="I7619">
        <f t="shared" si="716"/>
        <v>0</v>
      </c>
      <c r="J7619">
        <f t="shared" si="717"/>
        <v>0</v>
      </c>
      <c r="L7619" s="107"/>
      <c r="M7619" s="110"/>
      <c r="N7619" s="109"/>
      <c r="P7619" s="38">
        <f t="shared" si="714"/>
        <v>0</v>
      </c>
      <c r="Q7619" s="105">
        <f t="shared" si="713"/>
        <v>0</v>
      </c>
      <c r="R7619" s="38">
        <f t="shared" si="715"/>
        <v>0</v>
      </c>
      <c r="S7619" s="40" t="str">
        <f t="shared" si="712"/>
        <v/>
      </c>
    </row>
    <row r="7620" spans="1:19">
      <c r="A7620" s="33"/>
      <c r="B7620" s="34"/>
      <c r="C7620" s="33"/>
      <c r="D7620" s="33"/>
      <c r="E7620" s="33"/>
      <c r="F7620" s="42"/>
      <c r="G7620" s="42"/>
      <c r="I7620">
        <f t="shared" si="716"/>
        <v>0</v>
      </c>
      <c r="J7620">
        <f t="shared" si="717"/>
        <v>0</v>
      </c>
      <c r="L7620" s="107"/>
      <c r="M7620" s="110"/>
      <c r="N7620" s="109"/>
      <c r="P7620" s="38">
        <f t="shared" si="714"/>
        <v>0</v>
      </c>
      <c r="Q7620" s="105">
        <f t="shared" si="713"/>
        <v>0</v>
      </c>
      <c r="R7620" s="38">
        <f t="shared" si="715"/>
        <v>0</v>
      </c>
      <c r="S7620" s="40" t="str">
        <f t="shared" si="712"/>
        <v/>
      </c>
    </row>
    <row r="7621" spans="1:19">
      <c r="A7621" s="33"/>
      <c r="B7621" s="34"/>
      <c r="C7621" s="33"/>
      <c r="D7621" s="33"/>
      <c r="E7621" s="33"/>
      <c r="F7621" s="42"/>
      <c r="G7621" s="42"/>
      <c r="I7621">
        <f t="shared" si="716"/>
        <v>0</v>
      </c>
      <c r="J7621">
        <f t="shared" si="717"/>
        <v>0</v>
      </c>
      <c r="L7621" s="107"/>
      <c r="M7621" s="110"/>
      <c r="N7621" s="109"/>
      <c r="P7621" s="38">
        <f t="shared" si="714"/>
        <v>0</v>
      </c>
      <c r="Q7621" s="105">
        <f t="shared" si="713"/>
        <v>0</v>
      </c>
      <c r="R7621" s="38">
        <f t="shared" si="715"/>
        <v>0</v>
      </c>
      <c r="S7621" s="40" t="str">
        <f t="shared" si="712"/>
        <v/>
      </c>
    </row>
    <row r="7622" spans="1:19">
      <c r="A7622" s="33"/>
      <c r="B7622" s="34"/>
      <c r="C7622" s="33"/>
      <c r="D7622" s="33"/>
      <c r="E7622" s="33"/>
      <c r="F7622" s="42"/>
      <c r="G7622" s="42"/>
      <c r="I7622">
        <f t="shared" si="716"/>
        <v>0</v>
      </c>
      <c r="J7622">
        <f t="shared" si="717"/>
        <v>0</v>
      </c>
      <c r="L7622" s="107"/>
      <c r="M7622" s="110"/>
      <c r="N7622" s="109"/>
      <c r="P7622" s="38">
        <f t="shared" si="714"/>
        <v>0</v>
      </c>
      <c r="Q7622" s="105">
        <f t="shared" si="713"/>
        <v>0</v>
      </c>
      <c r="R7622" s="38">
        <f t="shared" si="715"/>
        <v>0</v>
      </c>
      <c r="S7622" s="40" t="str">
        <f t="shared" si="712"/>
        <v/>
      </c>
    </row>
    <row r="7623" spans="1:19">
      <c r="A7623" s="33"/>
      <c r="B7623" s="34"/>
      <c r="C7623" s="33"/>
      <c r="D7623" s="33"/>
      <c r="E7623" s="33"/>
      <c r="F7623" s="42"/>
      <c r="G7623" s="42"/>
      <c r="I7623">
        <f t="shared" si="716"/>
        <v>0</v>
      </c>
      <c r="J7623">
        <f t="shared" si="717"/>
        <v>0</v>
      </c>
      <c r="L7623" s="107"/>
      <c r="M7623" s="110"/>
      <c r="N7623" s="109"/>
      <c r="P7623" s="38">
        <f t="shared" si="714"/>
        <v>0</v>
      </c>
      <c r="Q7623" s="105">
        <f t="shared" si="713"/>
        <v>0</v>
      </c>
      <c r="R7623" s="38">
        <f t="shared" si="715"/>
        <v>0</v>
      </c>
      <c r="S7623" s="40" t="str">
        <f t="shared" ref="S7623:S7664" si="718">IF(C7623=1,SUM(R7623:R7646)-SUM(P7623:P7646),"")</f>
        <v/>
      </c>
    </row>
    <row r="7624" spans="1:19">
      <c r="A7624" s="33"/>
      <c r="B7624" s="34"/>
      <c r="C7624" s="33"/>
      <c r="D7624" s="33"/>
      <c r="E7624" s="33"/>
      <c r="F7624" s="42"/>
      <c r="G7624" s="42"/>
      <c r="I7624">
        <f t="shared" si="716"/>
        <v>0</v>
      </c>
      <c r="J7624">
        <f t="shared" si="717"/>
        <v>0</v>
      </c>
      <c r="L7624" s="107"/>
      <c r="M7624" s="110"/>
      <c r="N7624" s="109"/>
      <c r="P7624" s="38">
        <f t="shared" si="714"/>
        <v>0</v>
      </c>
      <c r="Q7624" s="105">
        <f t="shared" ref="Q7624:Q7687" si="719">I7624*M7624/1000</f>
        <v>0</v>
      </c>
      <c r="R7624" s="38">
        <f t="shared" si="715"/>
        <v>0</v>
      </c>
      <c r="S7624" s="40" t="str">
        <f t="shared" si="718"/>
        <v/>
      </c>
    </row>
    <row r="7625" spans="1:19">
      <c r="A7625" s="33"/>
      <c r="B7625" s="34"/>
      <c r="C7625" s="33"/>
      <c r="D7625" s="33"/>
      <c r="E7625" s="33"/>
      <c r="F7625" s="42"/>
      <c r="G7625" s="42"/>
      <c r="I7625">
        <f t="shared" si="716"/>
        <v>0</v>
      </c>
      <c r="J7625">
        <f t="shared" si="717"/>
        <v>0</v>
      </c>
      <c r="L7625" s="107"/>
      <c r="M7625" s="110"/>
      <c r="N7625" s="109"/>
      <c r="P7625" s="38">
        <f t="shared" si="714"/>
        <v>0</v>
      </c>
      <c r="Q7625" s="105">
        <f t="shared" si="719"/>
        <v>0</v>
      </c>
      <c r="R7625" s="38">
        <f t="shared" si="715"/>
        <v>0</v>
      </c>
      <c r="S7625" s="40" t="str">
        <f t="shared" si="718"/>
        <v/>
      </c>
    </row>
    <row r="7626" spans="1:19">
      <c r="A7626" s="33"/>
      <c r="B7626" s="34"/>
      <c r="C7626" s="33"/>
      <c r="D7626" s="33"/>
      <c r="E7626" s="33"/>
      <c r="F7626" s="42"/>
      <c r="G7626" s="42"/>
      <c r="I7626">
        <f t="shared" si="716"/>
        <v>0</v>
      </c>
      <c r="J7626">
        <f t="shared" si="717"/>
        <v>0</v>
      </c>
      <c r="L7626" s="107"/>
      <c r="M7626" s="110"/>
      <c r="N7626" s="109"/>
      <c r="P7626" s="38">
        <f t="shared" si="714"/>
        <v>0</v>
      </c>
      <c r="Q7626" s="105">
        <f t="shared" si="719"/>
        <v>0</v>
      </c>
      <c r="R7626" s="38">
        <f t="shared" si="715"/>
        <v>0</v>
      </c>
      <c r="S7626" s="40" t="str">
        <f t="shared" si="718"/>
        <v/>
      </c>
    </row>
    <row r="7627" spans="1:19">
      <c r="A7627" s="33"/>
      <c r="B7627" s="34"/>
      <c r="C7627" s="33"/>
      <c r="D7627" s="33"/>
      <c r="E7627" s="33"/>
      <c r="F7627" s="42"/>
      <c r="G7627" s="42"/>
      <c r="I7627">
        <f t="shared" si="716"/>
        <v>0</v>
      </c>
      <c r="J7627">
        <f t="shared" si="717"/>
        <v>0</v>
      </c>
      <c r="L7627" s="107"/>
      <c r="M7627" s="110"/>
      <c r="N7627" s="109"/>
      <c r="P7627" s="38">
        <f t="shared" si="714"/>
        <v>0</v>
      </c>
      <c r="Q7627" s="105">
        <f t="shared" si="719"/>
        <v>0</v>
      </c>
      <c r="R7627" s="38">
        <f t="shared" si="715"/>
        <v>0</v>
      </c>
      <c r="S7627" s="40" t="str">
        <f t="shared" si="718"/>
        <v/>
      </c>
    </row>
    <row r="7628" spans="1:19">
      <c r="A7628" s="33"/>
      <c r="B7628" s="34"/>
      <c r="C7628" s="33"/>
      <c r="D7628" s="33"/>
      <c r="E7628" s="33"/>
      <c r="F7628" s="42"/>
      <c r="G7628" s="42"/>
      <c r="I7628">
        <f t="shared" si="716"/>
        <v>0</v>
      </c>
      <c r="J7628">
        <f t="shared" si="717"/>
        <v>0</v>
      </c>
      <c r="L7628" s="107"/>
      <c r="M7628" s="110"/>
      <c r="N7628" s="109"/>
      <c r="P7628" s="38">
        <f t="shared" si="714"/>
        <v>0</v>
      </c>
      <c r="Q7628" s="105">
        <f t="shared" si="719"/>
        <v>0</v>
      </c>
      <c r="R7628" s="38">
        <f t="shared" si="715"/>
        <v>0</v>
      </c>
      <c r="S7628" s="40" t="str">
        <f t="shared" si="718"/>
        <v/>
      </c>
    </row>
    <row r="7629" spans="1:19">
      <c r="A7629" s="33"/>
      <c r="B7629" s="34"/>
      <c r="C7629" s="33"/>
      <c r="D7629" s="33"/>
      <c r="E7629" s="33"/>
      <c r="F7629" s="42"/>
      <c r="G7629" s="42"/>
      <c r="I7629">
        <f t="shared" si="716"/>
        <v>0</v>
      </c>
      <c r="J7629">
        <f t="shared" si="717"/>
        <v>0</v>
      </c>
      <c r="L7629" s="107"/>
      <c r="M7629" s="110"/>
      <c r="N7629" s="109"/>
      <c r="P7629" s="38">
        <f t="shared" si="714"/>
        <v>0</v>
      </c>
      <c r="Q7629" s="105">
        <f t="shared" si="719"/>
        <v>0</v>
      </c>
      <c r="R7629" s="38">
        <f t="shared" si="715"/>
        <v>0</v>
      </c>
      <c r="S7629" s="40" t="str">
        <f t="shared" si="718"/>
        <v/>
      </c>
    </row>
    <row r="7630" spans="1:19">
      <c r="A7630" s="33"/>
      <c r="B7630" s="34"/>
      <c r="C7630" s="33"/>
      <c r="D7630" s="33"/>
      <c r="E7630" s="33"/>
      <c r="F7630" s="42"/>
      <c r="G7630" s="42"/>
      <c r="I7630">
        <f t="shared" si="716"/>
        <v>0</v>
      </c>
      <c r="J7630">
        <f t="shared" si="717"/>
        <v>0</v>
      </c>
      <c r="L7630" s="107"/>
      <c r="M7630" s="110"/>
      <c r="N7630" s="109"/>
      <c r="P7630" s="38">
        <f t="shared" si="714"/>
        <v>0</v>
      </c>
      <c r="Q7630" s="105">
        <f t="shared" si="719"/>
        <v>0</v>
      </c>
      <c r="R7630" s="38">
        <f t="shared" si="715"/>
        <v>0</v>
      </c>
      <c r="S7630" s="40" t="str">
        <f t="shared" si="718"/>
        <v/>
      </c>
    </row>
    <row r="7631" spans="1:19">
      <c r="A7631" s="33"/>
      <c r="B7631" s="34"/>
      <c r="C7631" s="33"/>
      <c r="D7631" s="33"/>
      <c r="E7631" s="33"/>
      <c r="F7631" s="42"/>
      <c r="G7631" s="42"/>
      <c r="I7631">
        <f t="shared" si="716"/>
        <v>0</v>
      </c>
      <c r="J7631">
        <f t="shared" si="717"/>
        <v>0</v>
      </c>
      <c r="L7631" s="107"/>
      <c r="M7631" s="110"/>
      <c r="N7631" s="109"/>
      <c r="P7631" s="38">
        <f t="shared" si="714"/>
        <v>0</v>
      </c>
      <c r="Q7631" s="105">
        <f t="shared" si="719"/>
        <v>0</v>
      </c>
      <c r="R7631" s="38">
        <f t="shared" si="715"/>
        <v>0</v>
      </c>
      <c r="S7631" s="40" t="str">
        <f t="shared" si="718"/>
        <v/>
      </c>
    </row>
    <row r="7632" spans="1:19">
      <c r="A7632" s="33"/>
      <c r="B7632" s="34"/>
      <c r="C7632" s="33"/>
      <c r="D7632" s="33"/>
      <c r="E7632" s="33"/>
      <c r="F7632" s="42"/>
      <c r="G7632" s="42"/>
      <c r="I7632">
        <f t="shared" si="716"/>
        <v>0</v>
      </c>
      <c r="J7632">
        <f t="shared" si="717"/>
        <v>0</v>
      </c>
      <c r="L7632" s="107"/>
      <c r="M7632" s="110"/>
      <c r="N7632" s="109"/>
      <c r="P7632" s="38">
        <f t="shared" si="714"/>
        <v>0</v>
      </c>
      <c r="Q7632" s="105">
        <f t="shared" si="719"/>
        <v>0</v>
      </c>
      <c r="R7632" s="38">
        <f t="shared" si="715"/>
        <v>0</v>
      </c>
      <c r="S7632" s="40" t="str">
        <f t="shared" si="718"/>
        <v/>
      </c>
    </row>
    <row r="7633" spans="1:19">
      <c r="A7633" s="33"/>
      <c r="B7633" s="34"/>
      <c r="C7633" s="33"/>
      <c r="D7633" s="33"/>
      <c r="E7633" s="33"/>
      <c r="F7633" s="42"/>
      <c r="G7633" s="42"/>
      <c r="I7633">
        <f t="shared" si="716"/>
        <v>0</v>
      </c>
      <c r="J7633">
        <f t="shared" si="717"/>
        <v>0</v>
      </c>
      <c r="L7633" s="107"/>
      <c r="M7633" s="110"/>
      <c r="N7633" s="109"/>
      <c r="P7633" s="38">
        <f t="shared" si="714"/>
        <v>0</v>
      </c>
      <c r="Q7633" s="105">
        <f t="shared" si="719"/>
        <v>0</v>
      </c>
      <c r="R7633" s="38">
        <f t="shared" si="715"/>
        <v>0</v>
      </c>
      <c r="S7633" s="40" t="str">
        <f t="shared" si="718"/>
        <v/>
      </c>
    </row>
    <row r="7634" spans="1:19">
      <c r="A7634" s="33"/>
      <c r="B7634" s="34"/>
      <c r="C7634" s="33"/>
      <c r="D7634" s="33"/>
      <c r="E7634" s="33"/>
      <c r="F7634" s="42"/>
      <c r="G7634" s="42"/>
      <c r="I7634">
        <f t="shared" si="716"/>
        <v>0</v>
      </c>
      <c r="J7634">
        <f t="shared" si="717"/>
        <v>0</v>
      </c>
      <c r="L7634" s="107"/>
      <c r="M7634" s="110"/>
      <c r="N7634" s="109"/>
      <c r="P7634" s="38">
        <f t="shared" si="714"/>
        <v>0</v>
      </c>
      <c r="Q7634" s="105">
        <f t="shared" si="719"/>
        <v>0</v>
      </c>
      <c r="R7634" s="38">
        <f t="shared" si="715"/>
        <v>0</v>
      </c>
      <c r="S7634" s="40" t="str">
        <f t="shared" si="718"/>
        <v/>
      </c>
    </row>
    <row r="7635" spans="1:19">
      <c r="A7635" s="33"/>
      <c r="B7635" s="34"/>
      <c r="C7635" s="33"/>
      <c r="D7635" s="33"/>
      <c r="E7635" s="33"/>
      <c r="F7635" s="42"/>
      <c r="G7635" s="42"/>
      <c r="I7635">
        <f t="shared" si="716"/>
        <v>0</v>
      </c>
      <c r="J7635">
        <f t="shared" si="717"/>
        <v>0</v>
      </c>
      <c r="L7635" s="107"/>
      <c r="M7635" s="110"/>
      <c r="N7635" s="109"/>
      <c r="P7635" s="38">
        <f t="shared" si="714"/>
        <v>0</v>
      </c>
      <c r="Q7635" s="105">
        <f t="shared" si="719"/>
        <v>0</v>
      </c>
      <c r="R7635" s="38">
        <f t="shared" si="715"/>
        <v>0</v>
      </c>
      <c r="S7635" s="40" t="str">
        <f t="shared" si="718"/>
        <v/>
      </c>
    </row>
    <row r="7636" spans="1:19">
      <c r="A7636" s="33"/>
      <c r="B7636" s="34"/>
      <c r="C7636" s="33"/>
      <c r="D7636" s="33"/>
      <c r="E7636" s="33"/>
      <c r="F7636" s="42"/>
      <c r="G7636" s="42"/>
      <c r="I7636">
        <f t="shared" si="716"/>
        <v>0</v>
      </c>
      <c r="J7636">
        <f t="shared" si="717"/>
        <v>0</v>
      </c>
      <c r="L7636" s="107"/>
      <c r="M7636" s="110"/>
      <c r="N7636" s="109"/>
      <c r="P7636" s="38">
        <f t="shared" si="714"/>
        <v>0</v>
      </c>
      <c r="Q7636" s="105">
        <f t="shared" si="719"/>
        <v>0</v>
      </c>
      <c r="R7636" s="38">
        <f t="shared" si="715"/>
        <v>0</v>
      </c>
      <c r="S7636" s="40" t="str">
        <f t="shared" si="718"/>
        <v/>
      </c>
    </row>
    <row r="7637" spans="1:19">
      <c r="A7637" s="33"/>
      <c r="B7637" s="34"/>
      <c r="C7637" s="33"/>
      <c r="D7637" s="33"/>
      <c r="E7637" s="33"/>
      <c r="F7637" s="42"/>
      <c r="G7637" s="42"/>
      <c r="I7637">
        <f t="shared" si="716"/>
        <v>0</v>
      </c>
      <c r="J7637">
        <f t="shared" si="717"/>
        <v>0</v>
      </c>
      <c r="L7637" s="107"/>
      <c r="M7637" s="110"/>
      <c r="N7637" s="109"/>
      <c r="P7637" s="38">
        <f t="shared" si="714"/>
        <v>0</v>
      </c>
      <c r="Q7637" s="105">
        <f t="shared" si="719"/>
        <v>0</v>
      </c>
      <c r="R7637" s="38">
        <f t="shared" si="715"/>
        <v>0</v>
      </c>
      <c r="S7637" s="40" t="str">
        <f t="shared" si="718"/>
        <v/>
      </c>
    </row>
    <row r="7638" spans="1:19">
      <c r="A7638" s="33"/>
      <c r="B7638" s="34"/>
      <c r="C7638" s="33"/>
      <c r="D7638" s="33"/>
      <c r="E7638" s="33"/>
      <c r="F7638" s="42"/>
      <c r="G7638" s="42"/>
      <c r="I7638">
        <f t="shared" si="716"/>
        <v>0</v>
      </c>
      <c r="J7638">
        <f t="shared" si="717"/>
        <v>0</v>
      </c>
      <c r="L7638" s="107"/>
      <c r="M7638" s="110"/>
      <c r="N7638" s="109"/>
      <c r="P7638" s="38">
        <f t="shared" si="714"/>
        <v>0</v>
      </c>
      <c r="Q7638" s="105">
        <f t="shared" si="719"/>
        <v>0</v>
      </c>
      <c r="R7638" s="38">
        <f t="shared" si="715"/>
        <v>0</v>
      </c>
      <c r="S7638" s="40" t="str">
        <f t="shared" si="718"/>
        <v/>
      </c>
    </row>
    <row r="7639" spans="1:19">
      <c r="A7639" s="33"/>
      <c r="B7639" s="34"/>
      <c r="C7639" s="33"/>
      <c r="D7639" s="33"/>
      <c r="E7639" s="33"/>
      <c r="F7639" s="42"/>
      <c r="G7639" s="42"/>
      <c r="I7639">
        <f t="shared" si="716"/>
        <v>0</v>
      </c>
      <c r="J7639">
        <f t="shared" si="717"/>
        <v>0</v>
      </c>
      <c r="L7639" s="107"/>
      <c r="M7639" s="110"/>
      <c r="N7639" s="109"/>
      <c r="P7639" s="38">
        <f t="shared" si="714"/>
        <v>0</v>
      </c>
      <c r="Q7639" s="105">
        <f t="shared" si="719"/>
        <v>0</v>
      </c>
      <c r="R7639" s="38">
        <f t="shared" si="715"/>
        <v>0</v>
      </c>
      <c r="S7639" s="40" t="str">
        <f t="shared" si="718"/>
        <v/>
      </c>
    </row>
    <row r="7640" spans="1:19">
      <c r="A7640" s="33"/>
      <c r="B7640" s="34"/>
      <c r="C7640" s="33"/>
      <c r="D7640" s="33"/>
      <c r="E7640" s="33"/>
      <c r="F7640" s="42"/>
      <c r="G7640" s="42"/>
      <c r="I7640">
        <f t="shared" si="716"/>
        <v>0</v>
      </c>
      <c r="J7640">
        <f t="shared" si="717"/>
        <v>0</v>
      </c>
      <c r="L7640" s="107"/>
      <c r="M7640" s="110"/>
      <c r="N7640" s="109"/>
      <c r="P7640" s="38">
        <f t="shared" si="714"/>
        <v>0</v>
      </c>
      <c r="Q7640" s="105">
        <f t="shared" si="719"/>
        <v>0</v>
      </c>
      <c r="R7640" s="38">
        <f t="shared" si="715"/>
        <v>0</v>
      </c>
      <c r="S7640" s="40" t="str">
        <f t="shared" si="718"/>
        <v/>
      </c>
    </row>
    <row r="7641" spans="1:19">
      <c r="A7641" s="33"/>
      <c r="B7641" s="34"/>
      <c r="C7641" s="33"/>
      <c r="D7641" s="33"/>
      <c r="E7641" s="33"/>
      <c r="F7641" s="42"/>
      <c r="G7641" s="42"/>
      <c r="I7641">
        <f t="shared" si="716"/>
        <v>0</v>
      </c>
      <c r="J7641">
        <f t="shared" si="717"/>
        <v>0</v>
      </c>
      <c r="L7641" s="107"/>
      <c r="M7641" s="110"/>
      <c r="N7641" s="109"/>
      <c r="P7641" s="38">
        <f t="shared" si="714"/>
        <v>0</v>
      </c>
      <c r="Q7641" s="105">
        <f t="shared" si="719"/>
        <v>0</v>
      </c>
      <c r="R7641" s="38">
        <f t="shared" si="715"/>
        <v>0</v>
      </c>
      <c r="S7641" s="40" t="str">
        <f t="shared" si="718"/>
        <v/>
      </c>
    </row>
    <row r="7642" spans="1:19">
      <c r="A7642" s="33"/>
      <c r="B7642" s="34"/>
      <c r="C7642" s="33"/>
      <c r="D7642" s="33"/>
      <c r="E7642" s="33"/>
      <c r="F7642" s="42"/>
      <c r="G7642" s="42"/>
      <c r="I7642">
        <f t="shared" si="716"/>
        <v>0</v>
      </c>
      <c r="J7642">
        <f t="shared" si="717"/>
        <v>0</v>
      </c>
      <c r="L7642" s="107"/>
      <c r="M7642" s="110"/>
      <c r="N7642" s="109"/>
      <c r="P7642" s="38">
        <f t="shared" si="714"/>
        <v>0</v>
      </c>
      <c r="Q7642" s="105">
        <f t="shared" si="719"/>
        <v>0</v>
      </c>
      <c r="R7642" s="38">
        <f t="shared" si="715"/>
        <v>0</v>
      </c>
      <c r="S7642" s="40" t="str">
        <f t="shared" si="718"/>
        <v/>
      </c>
    </row>
    <row r="7643" spans="1:19">
      <c r="A7643" s="33"/>
      <c r="B7643" s="34"/>
      <c r="C7643" s="33"/>
      <c r="D7643" s="33"/>
      <c r="E7643" s="33"/>
      <c r="F7643" s="42"/>
      <c r="G7643" s="42"/>
      <c r="I7643">
        <f t="shared" si="716"/>
        <v>0</v>
      </c>
      <c r="J7643">
        <f t="shared" si="717"/>
        <v>0</v>
      </c>
      <c r="L7643" s="107"/>
      <c r="M7643" s="110"/>
      <c r="N7643" s="109"/>
      <c r="P7643" s="38">
        <f t="shared" si="714"/>
        <v>0</v>
      </c>
      <c r="Q7643" s="105">
        <f t="shared" si="719"/>
        <v>0</v>
      </c>
      <c r="R7643" s="38">
        <f t="shared" si="715"/>
        <v>0</v>
      </c>
      <c r="S7643" s="40" t="str">
        <f t="shared" si="718"/>
        <v/>
      </c>
    </row>
    <row r="7644" spans="1:19">
      <c r="A7644" s="33"/>
      <c r="B7644" s="34"/>
      <c r="C7644" s="33"/>
      <c r="D7644" s="33"/>
      <c r="E7644" s="33"/>
      <c r="F7644" s="42"/>
      <c r="G7644" s="42"/>
      <c r="I7644">
        <f t="shared" si="716"/>
        <v>0</v>
      </c>
      <c r="J7644">
        <f t="shared" si="717"/>
        <v>0</v>
      </c>
      <c r="L7644" s="107"/>
      <c r="M7644" s="110"/>
      <c r="N7644" s="109"/>
      <c r="P7644" s="38">
        <f t="shared" si="714"/>
        <v>0</v>
      </c>
      <c r="Q7644" s="105">
        <f t="shared" si="719"/>
        <v>0</v>
      </c>
      <c r="R7644" s="38">
        <f t="shared" si="715"/>
        <v>0</v>
      </c>
      <c r="S7644" s="40" t="str">
        <f t="shared" si="718"/>
        <v/>
      </c>
    </row>
    <row r="7645" spans="1:19">
      <c r="A7645" s="33"/>
      <c r="B7645" s="34"/>
      <c r="C7645" s="33"/>
      <c r="D7645" s="33"/>
      <c r="E7645" s="33"/>
      <c r="F7645" s="42"/>
      <c r="G7645" s="42"/>
      <c r="I7645">
        <f t="shared" si="716"/>
        <v>0</v>
      </c>
      <c r="J7645">
        <f t="shared" si="717"/>
        <v>0</v>
      </c>
      <c r="L7645" s="107"/>
      <c r="M7645" s="110"/>
      <c r="N7645" s="109"/>
      <c r="P7645" s="38">
        <f t="shared" si="714"/>
        <v>0</v>
      </c>
      <c r="Q7645" s="105">
        <f t="shared" si="719"/>
        <v>0</v>
      </c>
      <c r="R7645" s="38">
        <f t="shared" si="715"/>
        <v>0</v>
      </c>
      <c r="S7645" s="40" t="str">
        <f t="shared" si="718"/>
        <v/>
      </c>
    </row>
    <row r="7646" spans="1:19">
      <c r="A7646" s="33"/>
      <c r="B7646" s="34"/>
      <c r="C7646" s="33"/>
      <c r="D7646" s="33"/>
      <c r="E7646" s="33"/>
      <c r="F7646" s="42"/>
      <c r="G7646" s="42"/>
      <c r="I7646">
        <f t="shared" si="716"/>
        <v>0</v>
      </c>
      <c r="J7646">
        <f t="shared" si="717"/>
        <v>0</v>
      </c>
      <c r="L7646" s="107"/>
      <c r="M7646" s="110"/>
      <c r="N7646" s="109"/>
      <c r="P7646" s="38">
        <f t="shared" si="714"/>
        <v>0</v>
      </c>
      <c r="Q7646" s="105">
        <f t="shared" si="719"/>
        <v>0</v>
      </c>
      <c r="R7646" s="38">
        <f t="shared" si="715"/>
        <v>0</v>
      </c>
      <c r="S7646" s="40" t="str">
        <f t="shared" si="718"/>
        <v/>
      </c>
    </row>
    <row r="7647" spans="1:19">
      <c r="A7647" s="33"/>
      <c r="B7647" s="34"/>
      <c r="C7647" s="33"/>
      <c r="D7647" s="33"/>
      <c r="E7647" s="33"/>
      <c r="F7647" s="42"/>
      <c r="G7647" s="42"/>
      <c r="I7647">
        <f t="shared" si="716"/>
        <v>0</v>
      </c>
      <c r="J7647">
        <f t="shared" si="717"/>
        <v>0</v>
      </c>
      <c r="L7647" s="107"/>
      <c r="M7647" s="110"/>
      <c r="N7647" s="109"/>
      <c r="P7647" s="38">
        <f t="shared" si="714"/>
        <v>0</v>
      </c>
      <c r="Q7647" s="105">
        <f t="shared" si="719"/>
        <v>0</v>
      </c>
      <c r="R7647" s="38">
        <f t="shared" si="715"/>
        <v>0</v>
      </c>
      <c r="S7647" s="40" t="str">
        <f t="shared" si="718"/>
        <v/>
      </c>
    </row>
    <row r="7648" spans="1:19">
      <c r="A7648" s="33"/>
      <c r="B7648" s="34"/>
      <c r="C7648" s="33"/>
      <c r="D7648" s="33"/>
      <c r="E7648" s="33"/>
      <c r="F7648" s="42"/>
      <c r="G7648" s="42"/>
      <c r="I7648">
        <f t="shared" si="716"/>
        <v>0</v>
      </c>
      <c r="J7648">
        <f t="shared" si="717"/>
        <v>0</v>
      </c>
      <c r="L7648" s="107"/>
      <c r="M7648" s="110"/>
      <c r="N7648" s="109"/>
      <c r="P7648" s="38">
        <f t="shared" si="714"/>
        <v>0</v>
      </c>
      <c r="Q7648" s="105">
        <f t="shared" si="719"/>
        <v>0</v>
      </c>
      <c r="R7648" s="38">
        <f t="shared" si="715"/>
        <v>0</v>
      </c>
      <c r="S7648" s="40" t="str">
        <f t="shared" si="718"/>
        <v/>
      </c>
    </row>
    <row r="7649" spans="1:19">
      <c r="A7649" s="33"/>
      <c r="B7649" s="34"/>
      <c r="C7649" s="33"/>
      <c r="D7649" s="33"/>
      <c r="E7649" s="33"/>
      <c r="F7649" s="42"/>
      <c r="G7649" s="42"/>
      <c r="I7649">
        <f t="shared" si="716"/>
        <v>0</v>
      </c>
      <c r="J7649">
        <f t="shared" si="717"/>
        <v>0</v>
      </c>
      <c r="L7649" s="107"/>
      <c r="M7649" s="110"/>
      <c r="N7649" s="109"/>
      <c r="P7649" s="38">
        <f t="shared" si="714"/>
        <v>0</v>
      </c>
      <c r="Q7649" s="105">
        <f t="shared" si="719"/>
        <v>0</v>
      </c>
      <c r="R7649" s="38">
        <f t="shared" si="715"/>
        <v>0</v>
      </c>
      <c r="S7649" s="40" t="str">
        <f t="shared" si="718"/>
        <v/>
      </c>
    </row>
    <row r="7650" spans="1:19">
      <c r="A7650" s="33"/>
      <c r="B7650" s="34"/>
      <c r="C7650" s="33"/>
      <c r="D7650" s="33"/>
      <c r="E7650" s="33"/>
      <c r="F7650" s="42"/>
      <c r="G7650" s="42"/>
      <c r="I7650">
        <f t="shared" si="716"/>
        <v>0</v>
      </c>
      <c r="J7650">
        <f t="shared" si="717"/>
        <v>0</v>
      </c>
      <c r="L7650" s="107"/>
      <c r="M7650" s="110"/>
      <c r="N7650" s="109"/>
      <c r="P7650" s="38">
        <f t="shared" si="714"/>
        <v>0</v>
      </c>
      <c r="Q7650" s="105">
        <f t="shared" si="719"/>
        <v>0</v>
      </c>
      <c r="R7650" s="38">
        <f t="shared" si="715"/>
        <v>0</v>
      </c>
      <c r="S7650" s="40" t="str">
        <f t="shared" si="718"/>
        <v/>
      </c>
    </row>
    <row r="7651" spans="1:19">
      <c r="A7651" s="33"/>
      <c r="B7651" s="34"/>
      <c r="C7651" s="33"/>
      <c r="D7651" s="33"/>
      <c r="E7651" s="33"/>
      <c r="F7651" s="42"/>
      <c r="G7651" s="42"/>
      <c r="I7651">
        <f t="shared" si="716"/>
        <v>0</v>
      </c>
      <c r="J7651">
        <f t="shared" si="717"/>
        <v>0</v>
      </c>
      <c r="L7651" s="107"/>
      <c r="M7651" s="110"/>
      <c r="N7651" s="109"/>
      <c r="P7651" s="38">
        <f t="shared" si="714"/>
        <v>0</v>
      </c>
      <c r="Q7651" s="105">
        <f t="shared" si="719"/>
        <v>0</v>
      </c>
      <c r="R7651" s="38">
        <f t="shared" si="715"/>
        <v>0</v>
      </c>
      <c r="S7651" s="40" t="str">
        <f t="shared" si="718"/>
        <v/>
      </c>
    </row>
    <row r="7652" spans="1:19">
      <c r="A7652" s="33"/>
      <c r="B7652" s="34"/>
      <c r="C7652" s="33"/>
      <c r="D7652" s="33"/>
      <c r="E7652" s="33"/>
      <c r="F7652" s="42"/>
      <c r="G7652" s="42"/>
      <c r="I7652">
        <f t="shared" si="716"/>
        <v>0</v>
      </c>
      <c r="J7652">
        <f t="shared" si="717"/>
        <v>0</v>
      </c>
      <c r="L7652" s="107"/>
      <c r="M7652" s="110"/>
      <c r="N7652" s="109"/>
      <c r="P7652" s="38">
        <f t="shared" si="714"/>
        <v>0</v>
      </c>
      <c r="Q7652" s="105">
        <f t="shared" si="719"/>
        <v>0</v>
      </c>
      <c r="R7652" s="38">
        <f t="shared" si="715"/>
        <v>0</v>
      </c>
      <c r="S7652" s="40" t="str">
        <f t="shared" si="718"/>
        <v/>
      </c>
    </row>
    <row r="7653" spans="1:19">
      <c r="A7653" s="33"/>
      <c r="B7653" s="34"/>
      <c r="C7653" s="33"/>
      <c r="D7653" s="33"/>
      <c r="E7653" s="33"/>
      <c r="F7653" s="42"/>
      <c r="G7653" s="42"/>
      <c r="I7653">
        <f t="shared" si="716"/>
        <v>0</v>
      </c>
      <c r="J7653">
        <f t="shared" si="717"/>
        <v>0</v>
      </c>
      <c r="L7653" s="107"/>
      <c r="M7653" s="110"/>
      <c r="N7653" s="109"/>
      <c r="P7653" s="38">
        <f t="shared" si="714"/>
        <v>0</v>
      </c>
      <c r="Q7653" s="105">
        <f t="shared" si="719"/>
        <v>0</v>
      </c>
      <c r="R7653" s="38">
        <f t="shared" si="715"/>
        <v>0</v>
      </c>
      <c r="S7653" s="40" t="str">
        <f t="shared" si="718"/>
        <v/>
      </c>
    </row>
    <row r="7654" spans="1:19">
      <c r="A7654" s="33"/>
      <c r="B7654" s="34"/>
      <c r="C7654" s="33"/>
      <c r="D7654" s="33"/>
      <c r="E7654" s="33"/>
      <c r="F7654" s="42"/>
      <c r="G7654" s="42"/>
      <c r="I7654">
        <f t="shared" si="716"/>
        <v>0</v>
      </c>
      <c r="J7654">
        <f t="shared" si="717"/>
        <v>0</v>
      </c>
      <c r="L7654" s="107"/>
      <c r="M7654" s="110"/>
      <c r="N7654" s="109"/>
      <c r="P7654" s="38">
        <f t="shared" si="714"/>
        <v>0</v>
      </c>
      <c r="Q7654" s="105">
        <f t="shared" si="719"/>
        <v>0</v>
      </c>
      <c r="R7654" s="38">
        <f t="shared" si="715"/>
        <v>0</v>
      </c>
      <c r="S7654" s="40" t="str">
        <f t="shared" si="718"/>
        <v/>
      </c>
    </row>
    <row r="7655" spans="1:19">
      <c r="A7655" s="33"/>
      <c r="B7655" s="34"/>
      <c r="C7655" s="33"/>
      <c r="D7655" s="33"/>
      <c r="E7655" s="33"/>
      <c r="F7655" s="42"/>
      <c r="G7655" s="42"/>
      <c r="I7655">
        <f t="shared" si="716"/>
        <v>0</v>
      </c>
      <c r="J7655">
        <f t="shared" si="717"/>
        <v>0</v>
      </c>
      <c r="L7655" s="107"/>
      <c r="M7655" s="110"/>
      <c r="N7655" s="109"/>
      <c r="P7655" s="38">
        <f t="shared" si="714"/>
        <v>0</v>
      </c>
      <c r="Q7655" s="105">
        <f t="shared" si="719"/>
        <v>0</v>
      </c>
      <c r="R7655" s="38">
        <f t="shared" si="715"/>
        <v>0</v>
      </c>
      <c r="S7655" s="40" t="str">
        <f t="shared" si="718"/>
        <v/>
      </c>
    </row>
    <row r="7656" spans="1:19">
      <c r="A7656" s="33"/>
      <c r="B7656" s="34"/>
      <c r="C7656" s="33"/>
      <c r="D7656" s="33"/>
      <c r="E7656" s="33"/>
      <c r="F7656" s="42"/>
      <c r="G7656" s="42"/>
      <c r="I7656">
        <f t="shared" si="716"/>
        <v>0</v>
      </c>
      <c r="J7656">
        <f t="shared" si="717"/>
        <v>0</v>
      </c>
      <c r="L7656" s="107"/>
      <c r="M7656" s="110"/>
      <c r="N7656" s="109"/>
      <c r="P7656" s="38">
        <f t="shared" si="714"/>
        <v>0</v>
      </c>
      <c r="Q7656" s="105">
        <f t="shared" si="719"/>
        <v>0</v>
      </c>
      <c r="R7656" s="38">
        <f t="shared" si="715"/>
        <v>0</v>
      </c>
      <c r="S7656" s="40" t="str">
        <f t="shared" si="718"/>
        <v/>
      </c>
    </row>
    <row r="7657" spans="1:19">
      <c r="A7657" s="33"/>
      <c r="B7657" s="34"/>
      <c r="C7657" s="33"/>
      <c r="D7657" s="33"/>
      <c r="E7657" s="33"/>
      <c r="F7657" s="42"/>
      <c r="G7657" s="42"/>
      <c r="I7657">
        <f t="shared" si="716"/>
        <v>0</v>
      </c>
      <c r="J7657">
        <f t="shared" si="717"/>
        <v>0</v>
      </c>
      <c r="L7657" s="107"/>
      <c r="M7657" s="110"/>
      <c r="N7657" s="109"/>
      <c r="P7657" s="38">
        <f t="shared" si="714"/>
        <v>0</v>
      </c>
      <c r="Q7657" s="105">
        <f t="shared" si="719"/>
        <v>0</v>
      </c>
      <c r="R7657" s="38">
        <f t="shared" si="715"/>
        <v>0</v>
      </c>
      <c r="S7657" s="40" t="str">
        <f t="shared" si="718"/>
        <v/>
      </c>
    </row>
    <row r="7658" spans="1:19">
      <c r="A7658" s="33"/>
      <c r="B7658" s="34"/>
      <c r="C7658" s="33"/>
      <c r="D7658" s="33"/>
      <c r="E7658" s="33"/>
      <c r="F7658" s="42"/>
      <c r="G7658" s="42"/>
      <c r="I7658">
        <f t="shared" si="716"/>
        <v>0</v>
      </c>
      <c r="J7658">
        <f t="shared" si="717"/>
        <v>0</v>
      </c>
      <c r="L7658" s="107"/>
      <c r="M7658" s="110"/>
      <c r="N7658" s="109"/>
      <c r="P7658" s="38">
        <f t="shared" si="714"/>
        <v>0</v>
      </c>
      <c r="Q7658" s="105">
        <f t="shared" si="719"/>
        <v>0</v>
      </c>
      <c r="R7658" s="38">
        <f t="shared" si="715"/>
        <v>0</v>
      </c>
      <c r="S7658" s="40" t="str">
        <f t="shared" si="718"/>
        <v/>
      </c>
    </row>
    <row r="7659" spans="1:19">
      <c r="A7659" s="33"/>
      <c r="B7659" s="34"/>
      <c r="C7659" s="33"/>
      <c r="D7659" s="33"/>
      <c r="E7659" s="33"/>
      <c r="F7659" s="42"/>
      <c r="G7659" s="42"/>
      <c r="I7659">
        <f t="shared" si="716"/>
        <v>0</v>
      </c>
      <c r="J7659">
        <f t="shared" si="717"/>
        <v>0</v>
      </c>
      <c r="L7659" s="107"/>
      <c r="M7659" s="110"/>
      <c r="N7659" s="109"/>
      <c r="P7659" s="38">
        <f t="shared" si="714"/>
        <v>0</v>
      </c>
      <c r="Q7659" s="105">
        <f t="shared" si="719"/>
        <v>0</v>
      </c>
      <c r="R7659" s="38">
        <f t="shared" si="715"/>
        <v>0</v>
      </c>
      <c r="S7659" s="40" t="str">
        <f t="shared" si="718"/>
        <v/>
      </c>
    </row>
    <row r="7660" spans="1:19">
      <c r="A7660" s="33"/>
      <c r="B7660" s="34"/>
      <c r="C7660" s="33"/>
      <c r="D7660" s="33"/>
      <c r="E7660" s="33"/>
      <c r="F7660" s="42"/>
      <c r="G7660" s="42"/>
      <c r="I7660">
        <f t="shared" si="716"/>
        <v>0</v>
      </c>
      <c r="J7660">
        <f t="shared" si="717"/>
        <v>0</v>
      </c>
      <c r="L7660" s="107"/>
      <c r="M7660" s="110"/>
      <c r="N7660" s="109"/>
      <c r="P7660" s="38">
        <f t="shared" si="714"/>
        <v>0</v>
      </c>
      <c r="Q7660" s="105">
        <f t="shared" si="719"/>
        <v>0</v>
      </c>
      <c r="R7660" s="38">
        <f t="shared" si="715"/>
        <v>0</v>
      </c>
      <c r="S7660" s="40" t="str">
        <f t="shared" si="718"/>
        <v/>
      </c>
    </row>
    <row r="7661" spans="1:19">
      <c r="A7661" s="33"/>
      <c r="B7661" s="34"/>
      <c r="C7661" s="33"/>
      <c r="D7661" s="33"/>
      <c r="E7661" s="33"/>
      <c r="F7661" s="42"/>
      <c r="G7661" s="42"/>
      <c r="I7661">
        <f t="shared" si="716"/>
        <v>0</v>
      </c>
      <c r="J7661">
        <f t="shared" si="717"/>
        <v>0</v>
      </c>
      <c r="L7661" s="107"/>
      <c r="M7661" s="110"/>
      <c r="N7661" s="109"/>
      <c r="P7661" s="38">
        <f t="shared" si="714"/>
        <v>0</v>
      </c>
      <c r="Q7661" s="105">
        <f t="shared" si="719"/>
        <v>0</v>
      </c>
      <c r="R7661" s="38">
        <f t="shared" si="715"/>
        <v>0</v>
      </c>
      <c r="S7661" s="40" t="str">
        <f t="shared" si="718"/>
        <v/>
      </c>
    </row>
    <row r="7662" spans="1:19">
      <c r="A7662" s="33"/>
      <c r="B7662" s="34"/>
      <c r="C7662" s="33"/>
      <c r="D7662" s="33"/>
      <c r="E7662" s="33"/>
      <c r="F7662" s="42"/>
      <c r="G7662" s="42"/>
      <c r="I7662">
        <f t="shared" si="716"/>
        <v>0</v>
      </c>
      <c r="J7662">
        <f t="shared" si="717"/>
        <v>0</v>
      </c>
      <c r="L7662" s="107"/>
      <c r="M7662" s="110"/>
      <c r="N7662" s="109"/>
      <c r="P7662" s="38">
        <f t="shared" si="714"/>
        <v>0</v>
      </c>
      <c r="Q7662" s="105">
        <f t="shared" si="719"/>
        <v>0</v>
      </c>
      <c r="R7662" s="38">
        <f t="shared" si="715"/>
        <v>0</v>
      </c>
      <c r="S7662" s="40" t="str">
        <f t="shared" si="718"/>
        <v/>
      </c>
    </row>
    <row r="7663" spans="1:19">
      <c r="A7663" s="33"/>
      <c r="B7663" s="34"/>
      <c r="C7663" s="33"/>
      <c r="D7663" s="33"/>
      <c r="E7663" s="33"/>
      <c r="F7663" s="42"/>
      <c r="G7663" s="42"/>
      <c r="I7663">
        <f t="shared" si="716"/>
        <v>0</v>
      </c>
      <c r="J7663">
        <f t="shared" si="717"/>
        <v>0</v>
      </c>
      <c r="L7663" s="107"/>
      <c r="M7663" s="110"/>
      <c r="N7663" s="109"/>
      <c r="P7663" s="38">
        <f t="shared" si="714"/>
        <v>0</v>
      </c>
      <c r="Q7663" s="105">
        <f t="shared" si="719"/>
        <v>0</v>
      </c>
      <c r="R7663" s="38">
        <f t="shared" si="715"/>
        <v>0</v>
      </c>
      <c r="S7663" s="40" t="str">
        <f t="shared" si="718"/>
        <v/>
      </c>
    </row>
    <row r="7664" spans="1:19">
      <c r="A7664" s="33"/>
      <c r="B7664" s="34"/>
      <c r="C7664" s="33"/>
      <c r="D7664" s="33"/>
      <c r="E7664" s="33"/>
      <c r="F7664" s="42"/>
      <c r="G7664" s="42"/>
      <c r="I7664">
        <f t="shared" si="716"/>
        <v>0</v>
      </c>
      <c r="J7664">
        <f t="shared" si="717"/>
        <v>0</v>
      </c>
      <c r="L7664" s="107"/>
      <c r="M7664" s="110"/>
      <c r="N7664" s="109"/>
      <c r="P7664" s="38">
        <f t="shared" si="714"/>
        <v>0</v>
      </c>
      <c r="Q7664" s="105">
        <f t="shared" si="719"/>
        <v>0</v>
      </c>
      <c r="R7664" s="38">
        <f t="shared" si="715"/>
        <v>0</v>
      </c>
      <c r="S7664" s="40" t="str">
        <f t="shared" si="718"/>
        <v/>
      </c>
    </row>
    <row r="7665" spans="1:18">
      <c r="A7665" s="33"/>
      <c r="B7665" s="34"/>
      <c r="C7665" s="33"/>
      <c r="D7665" s="33"/>
      <c r="E7665" s="33"/>
      <c r="F7665" s="42"/>
      <c r="G7665" s="42"/>
      <c r="I7665">
        <f t="shared" ref="I7665:I7728" si="720">IF(OR(E7665="R",E7665="E"),D7665,IF(D7665&gt;=E7665,D7665-E7665,0))</f>
        <v>0</v>
      </c>
      <c r="J7665">
        <f t="shared" ref="J7665:J7728" si="721">IF(OR(E7665="R",E7665="E"),0,IF(E7665&gt;D7665,E7665-D7665,0))</f>
        <v>0</v>
      </c>
      <c r="L7665" s="107"/>
      <c r="M7665" s="110"/>
      <c r="N7665" s="109"/>
      <c r="P7665" s="38">
        <f t="shared" ref="P7665:P7728" si="722">I7665*L7665/1000</f>
        <v>0</v>
      </c>
      <c r="Q7665" s="105">
        <f t="shared" si="719"/>
        <v>0</v>
      </c>
      <c r="R7665" s="38">
        <f t="shared" ref="R7665:R7728" si="723">J7665*N7665/1000</f>
        <v>0</v>
      </c>
    </row>
    <row r="7666" spans="1:18">
      <c r="A7666" s="33"/>
      <c r="B7666" s="34"/>
      <c r="C7666" s="33"/>
      <c r="D7666" s="33"/>
      <c r="E7666" s="33"/>
      <c r="F7666" s="42"/>
      <c r="G7666" s="42"/>
      <c r="I7666">
        <f t="shared" si="720"/>
        <v>0</v>
      </c>
      <c r="J7666">
        <f t="shared" si="721"/>
        <v>0</v>
      </c>
      <c r="L7666" s="107"/>
      <c r="M7666" s="110"/>
      <c r="N7666" s="109"/>
      <c r="P7666" s="38">
        <f t="shared" si="722"/>
        <v>0</v>
      </c>
      <c r="Q7666" s="105">
        <f t="shared" si="719"/>
        <v>0</v>
      </c>
      <c r="R7666" s="38">
        <f t="shared" si="723"/>
        <v>0</v>
      </c>
    </row>
    <row r="7667" spans="1:18">
      <c r="A7667" s="33"/>
      <c r="B7667" s="34"/>
      <c r="C7667" s="33"/>
      <c r="D7667" s="33"/>
      <c r="E7667" s="33"/>
      <c r="F7667" s="42"/>
      <c r="G7667" s="42"/>
      <c r="I7667">
        <f t="shared" si="720"/>
        <v>0</v>
      </c>
      <c r="J7667">
        <f t="shared" si="721"/>
        <v>0</v>
      </c>
      <c r="L7667" s="107"/>
      <c r="M7667" s="110"/>
      <c r="N7667" s="109"/>
      <c r="P7667" s="38">
        <f t="shared" si="722"/>
        <v>0</v>
      </c>
      <c r="Q7667" s="105">
        <f t="shared" si="719"/>
        <v>0</v>
      </c>
      <c r="R7667" s="38">
        <f t="shared" si="723"/>
        <v>0</v>
      </c>
    </row>
    <row r="7668" spans="1:18">
      <c r="A7668" s="33"/>
      <c r="B7668" s="34"/>
      <c r="C7668" s="33"/>
      <c r="D7668" s="33"/>
      <c r="E7668" s="33"/>
      <c r="F7668" s="42"/>
      <c r="G7668" s="42"/>
      <c r="I7668">
        <f t="shared" si="720"/>
        <v>0</v>
      </c>
      <c r="J7668">
        <f t="shared" si="721"/>
        <v>0</v>
      </c>
      <c r="L7668" s="107"/>
      <c r="M7668" s="110"/>
      <c r="N7668" s="109"/>
      <c r="P7668" s="38">
        <f t="shared" si="722"/>
        <v>0</v>
      </c>
      <c r="Q7668" s="105">
        <f t="shared" si="719"/>
        <v>0</v>
      </c>
      <c r="R7668" s="38">
        <f t="shared" si="723"/>
        <v>0</v>
      </c>
    </row>
    <row r="7669" spans="1:18">
      <c r="A7669" s="33"/>
      <c r="B7669" s="34"/>
      <c r="C7669" s="33"/>
      <c r="D7669" s="33"/>
      <c r="E7669" s="33"/>
      <c r="F7669" s="42"/>
      <c r="G7669" s="42"/>
      <c r="I7669">
        <f t="shared" si="720"/>
        <v>0</v>
      </c>
      <c r="J7669">
        <f t="shared" si="721"/>
        <v>0</v>
      </c>
      <c r="L7669" s="107"/>
      <c r="M7669" s="110"/>
      <c r="N7669" s="109"/>
      <c r="P7669" s="38">
        <f t="shared" si="722"/>
        <v>0</v>
      </c>
      <c r="Q7669" s="105">
        <f t="shared" si="719"/>
        <v>0</v>
      </c>
      <c r="R7669" s="38">
        <f t="shared" si="723"/>
        <v>0</v>
      </c>
    </row>
    <row r="7670" spans="1:18">
      <c r="A7670" s="33"/>
      <c r="B7670" s="34"/>
      <c r="C7670" s="33"/>
      <c r="D7670" s="33"/>
      <c r="E7670" s="33"/>
      <c r="F7670" s="42"/>
      <c r="G7670" s="42"/>
      <c r="I7670">
        <f t="shared" si="720"/>
        <v>0</v>
      </c>
      <c r="J7670">
        <f t="shared" si="721"/>
        <v>0</v>
      </c>
      <c r="L7670" s="107"/>
      <c r="M7670" s="110"/>
      <c r="N7670" s="109"/>
      <c r="P7670" s="38">
        <f t="shared" si="722"/>
        <v>0</v>
      </c>
      <c r="Q7670" s="105">
        <f t="shared" si="719"/>
        <v>0</v>
      </c>
      <c r="R7670" s="38">
        <f t="shared" si="723"/>
        <v>0</v>
      </c>
    </row>
    <row r="7671" spans="1:18">
      <c r="A7671" s="33"/>
      <c r="B7671" s="34"/>
      <c r="C7671" s="33"/>
      <c r="D7671" s="33"/>
      <c r="E7671" s="33"/>
      <c r="F7671" s="42"/>
      <c r="G7671" s="42"/>
      <c r="I7671">
        <f t="shared" si="720"/>
        <v>0</v>
      </c>
      <c r="J7671">
        <f t="shared" si="721"/>
        <v>0</v>
      </c>
      <c r="L7671" s="107"/>
      <c r="M7671" s="110"/>
      <c r="N7671" s="109"/>
      <c r="P7671" s="38">
        <f t="shared" si="722"/>
        <v>0</v>
      </c>
      <c r="Q7671" s="105">
        <f t="shared" si="719"/>
        <v>0</v>
      </c>
      <c r="R7671" s="38">
        <f t="shared" si="723"/>
        <v>0</v>
      </c>
    </row>
    <row r="7672" spans="1:18">
      <c r="A7672" s="33"/>
      <c r="B7672" s="34"/>
      <c r="C7672" s="33"/>
      <c r="D7672" s="33"/>
      <c r="E7672" s="33"/>
      <c r="F7672" s="42"/>
      <c r="G7672" s="42"/>
      <c r="I7672">
        <f t="shared" si="720"/>
        <v>0</v>
      </c>
      <c r="J7672">
        <f t="shared" si="721"/>
        <v>0</v>
      </c>
      <c r="L7672" s="107"/>
      <c r="M7672" s="110"/>
      <c r="N7672" s="109"/>
      <c r="P7672" s="38">
        <f t="shared" si="722"/>
        <v>0</v>
      </c>
      <c r="Q7672" s="105">
        <f t="shared" si="719"/>
        <v>0</v>
      </c>
      <c r="R7672" s="38">
        <f t="shared" si="723"/>
        <v>0</v>
      </c>
    </row>
    <row r="7673" spans="1:18">
      <c r="A7673" s="33"/>
      <c r="B7673" s="34"/>
      <c r="C7673" s="33"/>
      <c r="D7673" s="33"/>
      <c r="E7673" s="33"/>
      <c r="F7673" s="42"/>
      <c r="G7673" s="42"/>
      <c r="I7673">
        <f t="shared" si="720"/>
        <v>0</v>
      </c>
      <c r="J7673">
        <f t="shared" si="721"/>
        <v>0</v>
      </c>
      <c r="L7673" s="107"/>
      <c r="M7673" s="110"/>
      <c r="N7673" s="109"/>
      <c r="P7673" s="38">
        <f t="shared" si="722"/>
        <v>0</v>
      </c>
      <c r="Q7673" s="105">
        <f t="shared" si="719"/>
        <v>0</v>
      </c>
      <c r="R7673" s="38">
        <f t="shared" si="723"/>
        <v>0</v>
      </c>
    </row>
    <row r="7674" spans="1:18">
      <c r="A7674" s="33"/>
      <c r="B7674" s="34"/>
      <c r="C7674" s="33"/>
      <c r="D7674" s="33"/>
      <c r="E7674" s="33"/>
      <c r="F7674" s="42"/>
      <c r="G7674" s="42"/>
      <c r="I7674">
        <f t="shared" si="720"/>
        <v>0</v>
      </c>
      <c r="J7674">
        <f t="shared" si="721"/>
        <v>0</v>
      </c>
      <c r="L7674" s="107"/>
      <c r="M7674" s="110"/>
      <c r="N7674" s="109"/>
      <c r="P7674" s="38">
        <f t="shared" si="722"/>
        <v>0</v>
      </c>
      <c r="Q7674" s="105">
        <f t="shared" si="719"/>
        <v>0</v>
      </c>
      <c r="R7674" s="38">
        <f t="shared" si="723"/>
        <v>0</v>
      </c>
    </row>
    <row r="7675" spans="1:18">
      <c r="A7675" s="33"/>
      <c r="B7675" s="34"/>
      <c r="C7675" s="33"/>
      <c r="D7675" s="33"/>
      <c r="E7675" s="33"/>
      <c r="F7675" s="42"/>
      <c r="G7675" s="42"/>
      <c r="I7675">
        <f t="shared" si="720"/>
        <v>0</v>
      </c>
      <c r="J7675">
        <f t="shared" si="721"/>
        <v>0</v>
      </c>
      <c r="L7675" s="107"/>
      <c r="M7675" s="110"/>
      <c r="N7675" s="109"/>
      <c r="P7675" s="38">
        <f t="shared" si="722"/>
        <v>0</v>
      </c>
      <c r="Q7675" s="105">
        <f t="shared" si="719"/>
        <v>0</v>
      </c>
      <c r="R7675" s="38">
        <f t="shared" si="723"/>
        <v>0</v>
      </c>
    </row>
    <row r="7676" spans="1:18">
      <c r="A7676" s="33"/>
      <c r="B7676" s="34"/>
      <c r="C7676" s="33"/>
      <c r="D7676" s="33"/>
      <c r="E7676" s="33"/>
      <c r="F7676" s="42"/>
      <c r="G7676" s="42"/>
      <c r="I7676">
        <f t="shared" si="720"/>
        <v>0</v>
      </c>
      <c r="J7676">
        <f t="shared" si="721"/>
        <v>0</v>
      </c>
      <c r="L7676" s="107"/>
      <c r="M7676" s="110"/>
      <c r="N7676" s="109"/>
      <c r="P7676" s="38">
        <f t="shared" si="722"/>
        <v>0</v>
      </c>
      <c r="Q7676" s="105">
        <f t="shared" si="719"/>
        <v>0</v>
      </c>
      <c r="R7676" s="38">
        <f t="shared" si="723"/>
        <v>0</v>
      </c>
    </row>
    <row r="7677" spans="1:18">
      <c r="A7677" s="33"/>
      <c r="B7677" s="34"/>
      <c r="C7677" s="33"/>
      <c r="D7677" s="33"/>
      <c r="E7677" s="33"/>
      <c r="F7677" s="42"/>
      <c r="G7677" s="42"/>
      <c r="I7677">
        <f t="shared" si="720"/>
        <v>0</v>
      </c>
      <c r="J7677">
        <f t="shared" si="721"/>
        <v>0</v>
      </c>
      <c r="L7677" s="107"/>
      <c r="M7677" s="110"/>
      <c r="N7677" s="109"/>
      <c r="P7677" s="38">
        <f t="shared" si="722"/>
        <v>0</v>
      </c>
      <c r="Q7677" s="105">
        <f t="shared" si="719"/>
        <v>0</v>
      </c>
      <c r="R7677" s="38">
        <f t="shared" si="723"/>
        <v>0</v>
      </c>
    </row>
    <row r="7678" spans="1:18">
      <c r="A7678" s="33"/>
      <c r="B7678" s="34"/>
      <c r="C7678" s="33"/>
      <c r="D7678" s="33"/>
      <c r="E7678" s="33"/>
      <c r="F7678" s="42"/>
      <c r="G7678" s="42"/>
      <c r="I7678">
        <f t="shared" si="720"/>
        <v>0</v>
      </c>
      <c r="J7678">
        <f t="shared" si="721"/>
        <v>0</v>
      </c>
      <c r="L7678" s="107"/>
      <c r="M7678" s="110"/>
      <c r="N7678" s="109"/>
      <c r="P7678" s="38">
        <f t="shared" si="722"/>
        <v>0</v>
      </c>
      <c r="Q7678" s="105">
        <f t="shared" si="719"/>
        <v>0</v>
      </c>
      <c r="R7678" s="38">
        <f t="shared" si="723"/>
        <v>0</v>
      </c>
    </row>
    <row r="7679" spans="1:18">
      <c r="A7679" s="33"/>
      <c r="B7679" s="34"/>
      <c r="C7679" s="33"/>
      <c r="D7679" s="33"/>
      <c r="E7679" s="33"/>
      <c r="F7679" s="42"/>
      <c r="G7679" s="42"/>
      <c r="I7679">
        <f t="shared" si="720"/>
        <v>0</v>
      </c>
      <c r="J7679">
        <f t="shared" si="721"/>
        <v>0</v>
      </c>
      <c r="L7679" s="107"/>
      <c r="M7679" s="110"/>
      <c r="N7679" s="109"/>
      <c r="P7679" s="38">
        <f t="shared" si="722"/>
        <v>0</v>
      </c>
      <c r="Q7679" s="105">
        <f t="shared" si="719"/>
        <v>0</v>
      </c>
      <c r="R7679" s="38">
        <f t="shared" si="723"/>
        <v>0</v>
      </c>
    </row>
    <row r="7680" spans="1:18">
      <c r="A7680" s="33"/>
      <c r="B7680" s="34"/>
      <c r="C7680" s="33"/>
      <c r="D7680" s="33"/>
      <c r="E7680" s="33"/>
      <c r="F7680" s="42"/>
      <c r="G7680" s="42"/>
      <c r="I7680">
        <f t="shared" si="720"/>
        <v>0</v>
      </c>
      <c r="J7680">
        <f t="shared" si="721"/>
        <v>0</v>
      </c>
      <c r="L7680" s="107"/>
      <c r="M7680" s="110"/>
      <c r="N7680" s="109"/>
      <c r="P7680" s="38">
        <f t="shared" si="722"/>
        <v>0</v>
      </c>
      <c r="Q7680" s="105">
        <f t="shared" si="719"/>
        <v>0</v>
      </c>
      <c r="R7680" s="38">
        <f t="shared" si="723"/>
        <v>0</v>
      </c>
    </row>
    <row r="7681" spans="1:18">
      <c r="A7681" s="33"/>
      <c r="B7681" s="34"/>
      <c r="C7681" s="33"/>
      <c r="D7681" s="33"/>
      <c r="E7681" s="33"/>
      <c r="F7681" s="42"/>
      <c r="G7681" s="42"/>
      <c r="I7681">
        <f t="shared" si="720"/>
        <v>0</v>
      </c>
      <c r="J7681">
        <f t="shared" si="721"/>
        <v>0</v>
      </c>
      <c r="L7681" s="107"/>
      <c r="M7681" s="110"/>
      <c r="N7681" s="109"/>
      <c r="P7681" s="38">
        <f t="shared" si="722"/>
        <v>0</v>
      </c>
      <c r="Q7681" s="105">
        <f t="shared" si="719"/>
        <v>0</v>
      </c>
      <c r="R7681" s="38">
        <f t="shared" si="723"/>
        <v>0</v>
      </c>
    </row>
    <row r="7682" spans="1:18">
      <c r="A7682" s="33"/>
      <c r="B7682" s="34"/>
      <c r="C7682" s="33"/>
      <c r="D7682" s="33"/>
      <c r="E7682" s="33"/>
      <c r="F7682" s="42"/>
      <c r="G7682" s="42"/>
      <c r="I7682">
        <f t="shared" si="720"/>
        <v>0</v>
      </c>
      <c r="J7682">
        <f t="shared" si="721"/>
        <v>0</v>
      </c>
      <c r="L7682" s="107"/>
      <c r="M7682" s="110"/>
      <c r="N7682" s="109"/>
      <c r="P7682" s="38">
        <f t="shared" si="722"/>
        <v>0</v>
      </c>
      <c r="Q7682" s="105">
        <f t="shared" si="719"/>
        <v>0</v>
      </c>
      <c r="R7682" s="38">
        <f t="shared" si="723"/>
        <v>0</v>
      </c>
    </row>
    <row r="7683" spans="1:18">
      <c r="A7683" s="33"/>
      <c r="B7683" s="34"/>
      <c r="C7683" s="33"/>
      <c r="D7683" s="33"/>
      <c r="E7683" s="33"/>
      <c r="F7683" s="42"/>
      <c r="G7683" s="42"/>
      <c r="I7683">
        <f t="shared" si="720"/>
        <v>0</v>
      </c>
      <c r="J7683">
        <f t="shared" si="721"/>
        <v>0</v>
      </c>
      <c r="L7683" s="107"/>
      <c r="M7683" s="110"/>
      <c r="N7683" s="109"/>
      <c r="P7683" s="38">
        <f t="shared" si="722"/>
        <v>0</v>
      </c>
      <c r="Q7683" s="105">
        <f t="shared" si="719"/>
        <v>0</v>
      </c>
      <c r="R7683" s="38">
        <f t="shared" si="723"/>
        <v>0</v>
      </c>
    </row>
    <row r="7684" spans="1:18">
      <c r="A7684" s="33"/>
      <c r="B7684" s="34"/>
      <c r="C7684" s="33"/>
      <c r="D7684" s="33"/>
      <c r="E7684" s="33"/>
      <c r="F7684" s="42"/>
      <c r="G7684" s="42"/>
      <c r="I7684">
        <f t="shared" si="720"/>
        <v>0</v>
      </c>
      <c r="J7684">
        <f t="shared" si="721"/>
        <v>0</v>
      </c>
      <c r="L7684" s="107"/>
      <c r="M7684" s="110"/>
      <c r="N7684" s="109"/>
      <c r="P7684" s="38">
        <f t="shared" si="722"/>
        <v>0</v>
      </c>
      <c r="Q7684" s="105">
        <f t="shared" si="719"/>
        <v>0</v>
      </c>
      <c r="R7684" s="38">
        <f t="shared" si="723"/>
        <v>0</v>
      </c>
    </row>
    <row r="7685" spans="1:18">
      <c r="A7685" s="33"/>
      <c r="B7685" s="34"/>
      <c r="C7685" s="33"/>
      <c r="D7685" s="33"/>
      <c r="E7685" s="33"/>
      <c r="F7685" s="42"/>
      <c r="G7685" s="42"/>
      <c r="I7685">
        <f t="shared" si="720"/>
        <v>0</v>
      </c>
      <c r="J7685">
        <f t="shared" si="721"/>
        <v>0</v>
      </c>
      <c r="L7685" s="107"/>
      <c r="M7685" s="110"/>
      <c r="N7685" s="109"/>
      <c r="P7685" s="38">
        <f t="shared" si="722"/>
        <v>0</v>
      </c>
      <c r="Q7685" s="105">
        <f t="shared" si="719"/>
        <v>0</v>
      </c>
      <c r="R7685" s="38">
        <f t="shared" si="723"/>
        <v>0</v>
      </c>
    </row>
    <row r="7686" spans="1:18">
      <c r="A7686" s="33"/>
      <c r="B7686" s="34"/>
      <c r="C7686" s="33"/>
      <c r="D7686" s="33"/>
      <c r="E7686" s="33"/>
      <c r="F7686" s="42"/>
      <c r="G7686" s="42"/>
      <c r="I7686">
        <f t="shared" si="720"/>
        <v>0</v>
      </c>
      <c r="J7686">
        <f t="shared" si="721"/>
        <v>0</v>
      </c>
      <c r="L7686" s="107"/>
      <c r="M7686" s="110"/>
      <c r="N7686" s="109"/>
      <c r="P7686" s="38">
        <f t="shared" si="722"/>
        <v>0</v>
      </c>
      <c r="Q7686" s="105">
        <f t="shared" si="719"/>
        <v>0</v>
      </c>
      <c r="R7686" s="38">
        <f t="shared" si="723"/>
        <v>0</v>
      </c>
    </row>
    <row r="7687" spans="1:18">
      <c r="A7687" s="33"/>
      <c r="B7687" s="34"/>
      <c r="C7687" s="33"/>
      <c r="D7687" s="33"/>
      <c r="E7687" s="33"/>
      <c r="F7687" s="42"/>
      <c r="G7687" s="42"/>
      <c r="I7687">
        <f t="shared" si="720"/>
        <v>0</v>
      </c>
      <c r="J7687">
        <f t="shared" si="721"/>
        <v>0</v>
      </c>
      <c r="L7687" s="107"/>
      <c r="M7687" s="110"/>
      <c r="N7687" s="109"/>
      <c r="P7687" s="38">
        <f t="shared" si="722"/>
        <v>0</v>
      </c>
      <c r="Q7687" s="105">
        <f t="shared" si="719"/>
        <v>0</v>
      </c>
      <c r="R7687" s="38">
        <f t="shared" si="723"/>
        <v>0</v>
      </c>
    </row>
    <row r="7688" spans="1:18">
      <c r="A7688" s="33"/>
      <c r="B7688" s="34"/>
      <c r="C7688" s="33"/>
      <c r="D7688" s="33"/>
      <c r="E7688" s="33"/>
      <c r="F7688" s="42"/>
      <c r="G7688" s="42"/>
      <c r="I7688">
        <f t="shared" si="720"/>
        <v>0</v>
      </c>
      <c r="J7688">
        <f t="shared" si="721"/>
        <v>0</v>
      </c>
      <c r="L7688" s="107"/>
      <c r="M7688" s="110"/>
      <c r="N7688" s="109"/>
      <c r="P7688" s="38">
        <f t="shared" si="722"/>
        <v>0</v>
      </c>
      <c r="Q7688" s="105">
        <f t="shared" ref="Q7688:Q7751" si="724">I7688*M7688/1000</f>
        <v>0</v>
      </c>
      <c r="R7688" s="38">
        <f t="shared" si="723"/>
        <v>0</v>
      </c>
    </row>
    <row r="7689" spans="1:18">
      <c r="A7689" s="33"/>
      <c r="B7689" s="34"/>
      <c r="C7689" s="33"/>
      <c r="D7689" s="33"/>
      <c r="E7689" s="33"/>
      <c r="F7689" s="42"/>
      <c r="G7689" s="42"/>
      <c r="I7689">
        <f t="shared" si="720"/>
        <v>0</v>
      </c>
      <c r="J7689">
        <f t="shared" si="721"/>
        <v>0</v>
      </c>
      <c r="L7689" s="107"/>
      <c r="M7689" s="110"/>
      <c r="N7689" s="109"/>
      <c r="P7689" s="38">
        <f t="shared" si="722"/>
        <v>0</v>
      </c>
      <c r="Q7689" s="105">
        <f t="shared" si="724"/>
        <v>0</v>
      </c>
      <c r="R7689" s="38">
        <f t="shared" si="723"/>
        <v>0</v>
      </c>
    </row>
    <row r="7690" spans="1:18">
      <c r="A7690" s="33"/>
      <c r="B7690" s="34"/>
      <c r="C7690" s="33"/>
      <c r="D7690" s="33"/>
      <c r="E7690" s="33"/>
      <c r="F7690" s="42"/>
      <c r="G7690" s="42"/>
      <c r="I7690">
        <f t="shared" si="720"/>
        <v>0</v>
      </c>
      <c r="J7690">
        <f t="shared" si="721"/>
        <v>0</v>
      </c>
      <c r="L7690" s="107"/>
      <c r="M7690" s="110"/>
      <c r="N7690" s="109"/>
      <c r="P7690" s="38">
        <f t="shared" si="722"/>
        <v>0</v>
      </c>
      <c r="Q7690" s="105">
        <f t="shared" si="724"/>
        <v>0</v>
      </c>
      <c r="R7690" s="38">
        <f t="shared" si="723"/>
        <v>0</v>
      </c>
    </row>
    <row r="7691" spans="1:18">
      <c r="A7691" s="33"/>
      <c r="B7691" s="34"/>
      <c r="C7691" s="33"/>
      <c r="D7691" s="33"/>
      <c r="E7691" s="33"/>
      <c r="F7691" s="42"/>
      <c r="G7691" s="42"/>
      <c r="I7691">
        <f t="shared" si="720"/>
        <v>0</v>
      </c>
      <c r="J7691">
        <f t="shared" si="721"/>
        <v>0</v>
      </c>
      <c r="L7691" s="107"/>
      <c r="M7691" s="110"/>
      <c r="N7691" s="109"/>
      <c r="P7691" s="38">
        <f t="shared" si="722"/>
        <v>0</v>
      </c>
      <c r="Q7691" s="105">
        <f t="shared" si="724"/>
        <v>0</v>
      </c>
      <c r="R7691" s="38">
        <f t="shared" si="723"/>
        <v>0</v>
      </c>
    </row>
    <row r="7692" spans="1:18">
      <c r="A7692" s="33"/>
      <c r="B7692" s="34"/>
      <c r="C7692" s="33"/>
      <c r="D7692" s="33"/>
      <c r="E7692" s="33"/>
      <c r="F7692" s="42"/>
      <c r="G7692" s="42"/>
      <c r="I7692">
        <f t="shared" si="720"/>
        <v>0</v>
      </c>
      <c r="J7692">
        <f t="shared" si="721"/>
        <v>0</v>
      </c>
      <c r="L7692" s="107"/>
      <c r="M7692" s="110"/>
      <c r="N7692" s="109"/>
      <c r="P7692" s="38">
        <f t="shared" si="722"/>
        <v>0</v>
      </c>
      <c r="Q7692" s="105">
        <f t="shared" si="724"/>
        <v>0</v>
      </c>
      <c r="R7692" s="38">
        <f t="shared" si="723"/>
        <v>0</v>
      </c>
    </row>
    <row r="7693" spans="1:18">
      <c r="A7693" s="33"/>
      <c r="B7693" s="34"/>
      <c r="C7693" s="33"/>
      <c r="D7693" s="33"/>
      <c r="E7693" s="33"/>
      <c r="F7693" s="42"/>
      <c r="G7693" s="42"/>
      <c r="I7693">
        <f t="shared" si="720"/>
        <v>0</v>
      </c>
      <c r="J7693">
        <f t="shared" si="721"/>
        <v>0</v>
      </c>
      <c r="L7693" s="107"/>
      <c r="M7693" s="110"/>
      <c r="N7693" s="109"/>
      <c r="P7693" s="38">
        <f t="shared" si="722"/>
        <v>0</v>
      </c>
      <c r="Q7693" s="105">
        <f t="shared" si="724"/>
        <v>0</v>
      </c>
      <c r="R7693" s="38">
        <f t="shared" si="723"/>
        <v>0</v>
      </c>
    </row>
    <row r="7694" spans="1:18">
      <c r="A7694" s="33"/>
      <c r="B7694" s="34"/>
      <c r="C7694" s="33"/>
      <c r="D7694" s="33"/>
      <c r="E7694" s="33"/>
      <c r="F7694" s="42"/>
      <c r="G7694" s="42"/>
      <c r="I7694">
        <f t="shared" si="720"/>
        <v>0</v>
      </c>
      <c r="J7694">
        <f t="shared" si="721"/>
        <v>0</v>
      </c>
      <c r="L7694" s="107"/>
      <c r="M7694" s="110"/>
      <c r="N7694" s="109"/>
      <c r="P7694" s="38">
        <f t="shared" si="722"/>
        <v>0</v>
      </c>
      <c r="Q7694" s="105">
        <f t="shared" si="724"/>
        <v>0</v>
      </c>
      <c r="R7694" s="38">
        <f t="shared" si="723"/>
        <v>0</v>
      </c>
    </row>
    <row r="7695" spans="1:18">
      <c r="A7695" s="33"/>
      <c r="B7695" s="34"/>
      <c r="C7695" s="33"/>
      <c r="D7695" s="33"/>
      <c r="E7695" s="33"/>
      <c r="F7695" s="42"/>
      <c r="G7695" s="42"/>
      <c r="I7695">
        <f t="shared" si="720"/>
        <v>0</v>
      </c>
      <c r="J7695">
        <f t="shared" si="721"/>
        <v>0</v>
      </c>
      <c r="L7695" s="107"/>
      <c r="M7695" s="110"/>
      <c r="N7695" s="109"/>
      <c r="P7695" s="38">
        <f t="shared" si="722"/>
        <v>0</v>
      </c>
      <c r="Q7695" s="105">
        <f t="shared" si="724"/>
        <v>0</v>
      </c>
      <c r="R7695" s="38">
        <f t="shared" si="723"/>
        <v>0</v>
      </c>
    </row>
    <row r="7696" spans="1:18">
      <c r="A7696" s="33"/>
      <c r="B7696" s="34"/>
      <c r="C7696" s="33"/>
      <c r="D7696" s="33"/>
      <c r="E7696" s="33"/>
      <c r="F7696" s="42"/>
      <c r="G7696" s="42"/>
      <c r="I7696">
        <f t="shared" si="720"/>
        <v>0</v>
      </c>
      <c r="J7696">
        <f t="shared" si="721"/>
        <v>0</v>
      </c>
      <c r="L7696" s="107"/>
      <c r="M7696" s="110"/>
      <c r="N7696" s="109"/>
      <c r="P7696" s="38">
        <f t="shared" si="722"/>
        <v>0</v>
      </c>
      <c r="Q7696" s="105">
        <f t="shared" si="724"/>
        <v>0</v>
      </c>
      <c r="R7696" s="38">
        <f t="shared" si="723"/>
        <v>0</v>
      </c>
    </row>
    <row r="7697" spans="1:18">
      <c r="A7697" s="33"/>
      <c r="B7697" s="34"/>
      <c r="C7697" s="33"/>
      <c r="D7697" s="33"/>
      <c r="E7697" s="33"/>
      <c r="F7697" s="42"/>
      <c r="G7697" s="42"/>
      <c r="I7697">
        <f t="shared" si="720"/>
        <v>0</v>
      </c>
      <c r="J7697">
        <f t="shared" si="721"/>
        <v>0</v>
      </c>
      <c r="L7697" s="107"/>
      <c r="M7697" s="110"/>
      <c r="N7697" s="109"/>
      <c r="P7697" s="38">
        <f t="shared" si="722"/>
        <v>0</v>
      </c>
      <c r="Q7697" s="105">
        <f t="shared" si="724"/>
        <v>0</v>
      </c>
      <c r="R7697" s="38">
        <f t="shared" si="723"/>
        <v>0</v>
      </c>
    </row>
    <row r="7698" spans="1:18">
      <c r="A7698" s="33"/>
      <c r="B7698" s="34"/>
      <c r="C7698" s="33"/>
      <c r="D7698" s="33"/>
      <c r="E7698" s="33"/>
      <c r="F7698" s="42"/>
      <c r="G7698" s="42"/>
      <c r="I7698">
        <f t="shared" si="720"/>
        <v>0</v>
      </c>
      <c r="J7698">
        <f t="shared" si="721"/>
        <v>0</v>
      </c>
      <c r="L7698" s="107"/>
      <c r="M7698" s="110"/>
      <c r="N7698" s="109"/>
      <c r="P7698" s="38">
        <f t="shared" si="722"/>
        <v>0</v>
      </c>
      <c r="Q7698" s="105">
        <f t="shared" si="724"/>
        <v>0</v>
      </c>
      <c r="R7698" s="38">
        <f t="shared" si="723"/>
        <v>0</v>
      </c>
    </row>
    <row r="7699" spans="1:18">
      <c r="A7699" s="33"/>
      <c r="B7699" s="34"/>
      <c r="C7699" s="33"/>
      <c r="D7699" s="33"/>
      <c r="E7699" s="33"/>
      <c r="F7699" s="42"/>
      <c r="G7699" s="42"/>
      <c r="I7699">
        <f t="shared" si="720"/>
        <v>0</v>
      </c>
      <c r="J7699">
        <f t="shared" si="721"/>
        <v>0</v>
      </c>
      <c r="L7699" s="107"/>
      <c r="M7699" s="110"/>
      <c r="N7699" s="109"/>
      <c r="P7699" s="38">
        <f t="shared" si="722"/>
        <v>0</v>
      </c>
      <c r="Q7699" s="105">
        <f t="shared" si="724"/>
        <v>0</v>
      </c>
      <c r="R7699" s="38">
        <f t="shared" si="723"/>
        <v>0</v>
      </c>
    </row>
    <row r="7700" spans="1:18">
      <c r="A7700" s="33"/>
      <c r="B7700" s="34"/>
      <c r="C7700" s="33"/>
      <c r="D7700" s="33"/>
      <c r="E7700" s="33"/>
      <c r="F7700" s="42"/>
      <c r="G7700" s="42"/>
      <c r="I7700">
        <f t="shared" si="720"/>
        <v>0</v>
      </c>
      <c r="J7700">
        <f t="shared" si="721"/>
        <v>0</v>
      </c>
      <c r="L7700" s="107"/>
      <c r="M7700" s="110"/>
      <c r="N7700" s="109"/>
      <c r="P7700" s="38">
        <f t="shared" si="722"/>
        <v>0</v>
      </c>
      <c r="Q7700" s="105">
        <f t="shared" si="724"/>
        <v>0</v>
      </c>
      <c r="R7700" s="38">
        <f t="shared" si="723"/>
        <v>0</v>
      </c>
    </row>
    <row r="7701" spans="1:18">
      <c r="A7701" s="33"/>
      <c r="B7701" s="34"/>
      <c r="C7701" s="33"/>
      <c r="D7701" s="33"/>
      <c r="E7701" s="33"/>
      <c r="F7701" s="42"/>
      <c r="G7701" s="42"/>
      <c r="I7701">
        <f t="shared" si="720"/>
        <v>0</v>
      </c>
      <c r="J7701">
        <f t="shared" si="721"/>
        <v>0</v>
      </c>
      <c r="L7701" s="107"/>
      <c r="M7701" s="110"/>
      <c r="N7701" s="109"/>
      <c r="P7701" s="38">
        <f t="shared" si="722"/>
        <v>0</v>
      </c>
      <c r="Q7701" s="105">
        <f t="shared" si="724"/>
        <v>0</v>
      </c>
      <c r="R7701" s="38">
        <f t="shared" si="723"/>
        <v>0</v>
      </c>
    </row>
    <row r="7702" spans="1:18">
      <c r="A7702" s="33"/>
      <c r="B7702" s="34"/>
      <c r="C7702" s="33"/>
      <c r="D7702" s="33"/>
      <c r="E7702" s="33"/>
      <c r="F7702" s="42"/>
      <c r="G7702" s="42"/>
      <c r="I7702">
        <f t="shared" si="720"/>
        <v>0</v>
      </c>
      <c r="J7702">
        <f t="shared" si="721"/>
        <v>0</v>
      </c>
      <c r="L7702" s="107"/>
      <c r="M7702" s="110"/>
      <c r="N7702" s="109"/>
      <c r="P7702" s="38">
        <f t="shared" si="722"/>
        <v>0</v>
      </c>
      <c r="Q7702" s="105">
        <f t="shared" si="724"/>
        <v>0</v>
      </c>
      <c r="R7702" s="38">
        <f t="shared" si="723"/>
        <v>0</v>
      </c>
    </row>
    <row r="7703" spans="1:18">
      <c r="A7703" s="33"/>
      <c r="B7703" s="34"/>
      <c r="C7703" s="33"/>
      <c r="D7703" s="33"/>
      <c r="E7703" s="33"/>
      <c r="F7703" s="42"/>
      <c r="G7703" s="42"/>
      <c r="I7703">
        <f t="shared" si="720"/>
        <v>0</v>
      </c>
      <c r="J7703">
        <f t="shared" si="721"/>
        <v>0</v>
      </c>
      <c r="L7703" s="107"/>
      <c r="M7703" s="110"/>
      <c r="N7703" s="109"/>
      <c r="P7703" s="38">
        <f t="shared" si="722"/>
        <v>0</v>
      </c>
      <c r="Q7703" s="105">
        <f t="shared" si="724"/>
        <v>0</v>
      </c>
      <c r="R7703" s="38">
        <f t="shared" si="723"/>
        <v>0</v>
      </c>
    </row>
    <row r="7704" spans="1:18">
      <c r="A7704" s="33"/>
      <c r="B7704" s="34"/>
      <c r="C7704" s="33"/>
      <c r="D7704" s="33"/>
      <c r="E7704" s="33"/>
      <c r="F7704" s="42"/>
      <c r="G7704" s="42"/>
      <c r="I7704">
        <f t="shared" si="720"/>
        <v>0</v>
      </c>
      <c r="J7704">
        <f t="shared" si="721"/>
        <v>0</v>
      </c>
      <c r="L7704" s="107"/>
      <c r="M7704" s="110"/>
      <c r="N7704" s="109"/>
      <c r="P7704" s="38">
        <f t="shared" si="722"/>
        <v>0</v>
      </c>
      <c r="Q7704" s="105">
        <f t="shared" si="724"/>
        <v>0</v>
      </c>
      <c r="R7704" s="38">
        <f t="shared" si="723"/>
        <v>0</v>
      </c>
    </row>
    <row r="7705" spans="1:18">
      <c r="A7705" s="33"/>
      <c r="B7705" s="34"/>
      <c r="C7705" s="33"/>
      <c r="D7705" s="33"/>
      <c r="E7705" s="33"/>
      <c r="F7705" s="42"/>
      <c r="G7705" s="42"/>
      <c r="I7705">
        <f t="shared" si="720"/>
        <v>0</v>
      </c>
      <c r="J7705">
        <f t="shared" si="721"/>
        <v>0</v>
      </c>
      <c r="L7705" s="107"/>
      <c r="M7705" s="110"/>
      <c r="N7705" s="109"/>
      <c r="P7705" s="38">
        <f t="shared" si="722"/>
        <v>0</v>
      </c>
      <c r="Q7705" s="105">
        <f t="shared" si="724"/>
        <v>0</v>
      </c>
      <c r="R7705" s="38">
        <f t="shared" si="723"/>
        <v>0</v>
      </c>
    </row>
    <row r="7706" spans="1:18">
      <c r="A7706" s="33"/>
      <c r="B7706" s="34"/>
      <c r="C7706" s="33"/>
      <c r="D7706" s="33"/>
      <c r="E7706" s="33"/>
      <c r="F7706" s="42"/>
      <c r="G7706" s="42"/>
      <c r="I7706">
        <f t="shared" si="720"/>
        <v>0</v>
      </c>
      <c r="J7706">
        <f t="shared" si="721"/>
        <v>0</v>
      </c>
      <c r="L7706" s="107"/>
      <c r="M7706" s="110"/>
      <c r="N7706" s="109"/>
      <c r="P7706" s="38">
        <f t="shared" si="722"/>
        <v>0</v>
      </c>
      <c r="Q7706" s="105">
        <f t="shared" si="724"/>
        <v>0</v>
      </c>
      <c r="R7706" s="38">
        <f t="shared" si="723"/>
        <v>0</v>
      </c>
    </row>
    <row r="7707" spans="1:18">
      <c r="A7707" s="33"/>
      <c r="B7707" s="34"/>
      <c r="C7707" s="33"/>
      <c r="D7707" s="33"/>
      <c r="E7707" s="33"/>
      <c r="F7707" s="42"/>
      <c r="G7707" s="42"/>
      <c r="I7707">
        <f t="shared" si="720"/>
        <v>0</v>
      </c>
      <c r="J7707">
        <f t="shared" si="721"/>
        <v>0</v>
      </c>
      <c r="L7707" s="107"/>
      <c r="M7707" s="110"/>
      <c r="N7707" s="109"/>
      <c r="P7707" s="38">
        <f t="shared" si="722"/>
        <v>0</v>
      </c>
      <c r="Q7707" s="105">
        <f t="shared" si="724"/>
        <v>0</v>
      </c>
      <c r="R7707" s="38">
        <f t="shared" si="723"/>
        <v>0</v>
      </c>
    </row>
    <row r="7708" spans="1:18">
      <c r="A7708" s="33"/>
      <c r="B7708" s="34"/>
      <c r="C7708" s="33"/>
      <c r="D7708" s="33"/>
      <c r="E7708" s="33"/>
      <c r="F7708" s="42"/>
      <c r="G7708" s="42"/>
      <c r="I7708">
        <f t="shared" si="720"/>
        <v>0</v>
      </c>
      <c r="J7708">
        <f t="shared" si="721"/>
        <v>0</v>
      </c>
      <c r="L7708" s="107"/>
      <c r="M7708" s="110"/>
      <c r="N7708" s="109"/>
      <c r="P7708" s="38">
        <f t="shared" si="722"/>
        <v>0</v>
      </c>
      <c r="Q7708" s="105">
        <f t="shared" si="724"/>
        <v>0</v>
      </c>
      <c r="R7708" s="38">
        <f t="shared" si="723"/>
        <v>0</v>
      </c>
    </row>
    <row r="7709" spans="1:18">
      <c r="A7709" s="33"/>
      <c r="B7709" s="34"/>
      <c r="C7709" s="33"/>
      <c r="D7709" s="33"/>
      <c r="E7709" s="33"/>
      <c r="F7709" s="42"/>
      <c r="G7709" s="42"/>
      <c r="I7709">
        <f t="shared" si="720"/>
        <v>0</v>
      </c>
      <c r="J7709">
        <f t="shared" si="721"/>
        <v>0</v>
      </c>
      <c r="L7709" s="107"/>
      <c r="M7709" s="110"/>
      <c r="N7709" s="109"/>
      <c r="P7709" s="38">
        <f t="shared" si="722"/>
        <v>0</v>
      </c>
      <c r="Q7709" s="105">
        <f t="shared" si="724"/>
        <v>0</v>
      </c>
      <c r="R7709" s="38">
        <f t="shared" si="723"/>
        <v>0</v>
      </c>
    </row>
    <row r="7710" spans="1:18">
      <c r="A7710" s="33"/>
      <c r="B7710" s="34"/>
      <c r="C7710" s="33"/>
      <c r="D7710" s="33"/>
      <c r="E7710" s="33"/>
      <c r="F7710" s="42"/>
      <c r="G7710" s="42"/>
      <c r="I7710">
        <f t="shared" si="720"/>
        <v>0</v>
      </c>
      <c r="J7710">
        <f t="shared" si="721"/>
        <v>0</v>
      </c>
      <c r="L7710" s="107"/>
      <c r="M7710" s="110"/>
      <c r="N7710" s="109"/>
      <c r="P7710" s="38">
        <f t="shared" si="722"/>
        <v>0</v>
      </c>
      <c r="Q7710" s="105">
        <f t="shared" si="724"/>
        <v>0</v>
      </c>
      <c r="R7710" s="38">
        <f t="shared" si="723"/>
        <v>0</v>
      </c>
    </row>
    <row r="7711" spans="1:18">
      <c r="A7711" s="33"/>
      <c r="B7711" s="34"/>
      <c r="C7711" s="33"/>
      <c r="D7711" s="33"/>
      <c r="E7711" s="33"/>
      <c r="F7711" s="42"/>
      <c r="G7711" s="42"/>
      <c r="I7711">
        <f t="shared" si="720"/>
        <v>0</v>
      </c>
      <c r="J7711">
        <f t="shared" si="721"/>
        <v>0</v>
      </c>
      <c r="L7711" s="107"/>
      <c r="M7711" s="110"/>
      <c r="N7711" s="109"/>
      <c r="P7711" s="38">
        <f t="shared" si="722"/>
        <v>0</v>
      </c>
      <c r="Q7711" s="105">
        <f t="shared" si="724"/>
        <v>0</v>
      </c>
      <c r="R7711" s="38">
        <f t="shared" si="723"/>
        <v>0</v>
      </c>
    </row>
    <row r="7712" spans="1:18">
      <c r="A7712" s="33"/>
      <c r="B7712" s="34"/>
      <c r="C7712" s="33"/>
      <c r="D7712" s="33"/>
      <c r="E7712" s="33"/>
      <c r="F7712" s="42"/>
      <c r="G7712" s="42"/>
      <c r="I7712">
        <f t="shared" si="720"/>
        <v>0</v>
      </c>
      <c r="J7712">
        <f t="shared" si="721"/>
        <v>0</v>
      </c>
      <c r="L7712" s="107"/>
      <c r="M7712" s="110"/>
      <c r="N7712" s="109"/>
      <c r="P7712" s="38">
        <f t="shared" si="722"/>
        <v>0</v>
      </c>
      <c r="Q7712" s="105">
        <f t="shared" si="724"/>
        <v>0</v>
      </c>
      <c r="R7712" s="38">
        <f t="shared" si="723"/>
        <v>0</v>
      </c>
    </row>
    <row r="7713" spans="1:18">
      <c r="A7713" s="33"/>
      <c r="B7713" s="34"/>
      <c r="C7713" s="33"/>
      <c r="D7713" s="33"/>
      <c r="E7713" s="33"/>
      <c r="F7713" s="42"/>
      <c r="G7713" s="42"/>
      <c r="I7713">
        <f t="shared" si="720"/>
        <v>0</v>
      </c>
      <c r="J7713">
        <f t="shared" si="721"/>
        <v>0</v>
      </c>
      <c r="L7713" s="107"/>
      <c r="M7713" s="110"/>
      <c r="N7713" s="109"/>
      <c r="P7713" s="38">
        <f t="shared" si="722"/>
        <v>0</v>
      </c>
      <c r="Q7713" s="105">
        <f t="shared" si="724"/>
        <v>0</v>
      </c>
      <c r="R7713" s="38">
        <f t="shared" si="723"/>
        <v>0</v>
      </c>
    </row>
    <row r="7714" spans="1:18">
      <c r="A7714" s="33"/>
      <c r="B7714" s="34"/>
      <c r="C7714" s="33"/>
      <c r="D7714" s="33"/>
      <c r="E7714" s="33"/>
      <c r="F7714" s="42"/>
      <c r="G7714" s="42"/>
      <c r="I7714">
        <f t="shared" si="720"/>
        <v>0</v>
      </c>
      <c r="J7714">
        <f t="shared" si="721"/>
        <v>0</v>
      </c>
      <c r="L7714" s="107"/>
      <c r="M7714" s="110"/>
      <c r="N7714" s="109"/>
      <c r="P7714" s="38">
        <f t="shared" si="722"/>
        <v>0</v>
      </c>
      <c r="Q7714" s="105">
        <f t="shared" si="724"/>
        <v>0</v>
      </c>
      <c r="R7714" s="38">
        <f t="shared" si="723"/>
        <v>0</v>
      </c>
    </row>
    <row r="7715" spans="1:18">
      <c r="A7715" s="33"/>
      <c r="B7715" s="34"/>
      <c r="C7715" s="33"/>
      <c r="D7715" s="33"/>
      <c r="E7715" s="33"/>
      <c r="F7715" s="42"/>
      <c r="G7715" s="42"/>
      <c r="I7715">
        <f t="shared" si="720"/>
        <v>0</v>
      </c>
      <c r="J7715">
        <f t="shared" si="721"/>
        <v>0</v>
      </c>
      <c r="L7715" s="107"/>
      <c r="M7715" s="110"/>
      <c r="N7715" s="109"/>
      <c r="P7715" s="38">
        <f t="shared" si="722"/>
        <v>0</v>
      </c>
      <c r="Q7715" s="105">
        <f t="shared" si="724"/>
        <v>0</v>
      </c>
      <c r="R7715" s="38">
        <f t="shared" si="723"/>
        <v>0</v>
      </c>
    </row>
    <row r="7716" spans="1:18">
      <c r="A7716" s="33"/>
      <c r="B7716" s="34"/>
      <c r="C7716" s="33"/>
      <c r="D7716" s="33"/>
      <c r="E7716" s="33"/>
      <c r="F7716" s="42"/>
      <c r="G7716" s="42"/>
      <c r="I7716">
        <f t="shared" si="720"/>
        <v>0</v>
      </c>
      <c r="J7716">
        <f t="shared" si="721"/>
        <v>0</v>
      </c>
      <c r="L7716" s="107"/>
      <c r="M7716" s="110"/>
      <c r="N7716" s="109"/>
      <c r="P7716" s="38">
        <f t="shared" si="722"/>
        <v>0</v>
      </c>
      <c r="Q7716" s="105">
        <f t="shared" si="724"/>
        <v>0</v>
      </c>
      <c r="R7716" s="38">
        <f t="shared" si="723"/>
        <v>0</v>
      </c>
    </row>
    <row r="7717" spans="1:18">
      <c r="A7717" s="33"/>
      <c r="B7717" s="34"/>
      <c r="C7717" s="33"/>
      <c r="D7717" s="33"/>
      <c r="E7717" s="33"/>
      <c r="F7717" s="42"/>
      <c r="G7717" s="42"/>
      <c r="I7717">
        <f t="shared" si="720"/>
        <v>0</v>
      </c>
      <c r="J7717">
        <f t="shared" si="721"/>
        <v>0</v>
      </c>
      <c r="L7717" s="107"/>
      <c r="M7717" s="110"/>
      <c r="N7717" s="109"/>
      <c r="P7717" s="38">
        <f t="shared" si="722"/>
        <v>0</v>
      </c>
      <c r="Q7717" s="105">
        <f t="shared" si="724"/>
        <v>0</v>
      </c>
      <c r="R7717" s="38">
        <f t="shared" si="723"/>
        <v>0</v>
      </c>
    </row>
    <row r="7718" spans="1:18">
      <c r="A7718" s="33"/>
      <c r="B7718" s="34"/>
      <c r="C7718" s="33"/>
      <c r="D7718" s="33"/>
      <c r="E7718" s="33"/>
      <c r="F7718" s="42"/>
      <c r="G7718" s="42"/>
      <c r="I7718">
        <f t="shared" si="720"/>
        <v>0</v>
      </c>
      <c r="J7718">
        <f t="shared" si="721"/>
        <v>0</v>
      </c>
      <c r="L7718" s="107"/>
      <c r="M7718" s="110"/>
      <c r="N7718" s="109"/>
      <c r="P7718" s="38">
        <f t="shared" si="722"/>
        <v>0</v>
      </c>
      <c r="Q7718" s="105">
        <f t="shared" si="724"/>
        <v>0</v>
      </c>
      <c r="R7718" s="38">
        <f t="shared" si="723"/>
        <v>0</v>
      </c>
    </row>
    <row r="7719" spans="1:18">
      <c r="A7719" s="33"/>
      <c r="B7719" s="34"/>
      <c r="C7719" s="33"/>
      <c r="D7719" s="33"/>
      <c r="E7719" s="33"/>
      <c r="F7719" s="42"/>
      <c r="G7719" s="42"/>
      <c r="I7719">
        <f t="shared" si="720"/>
        <v>0</v>
      </c>
      <c r="J7719">
        <f t="shared" si="721"/>
        <v>0</v>
      </c>
      <c r="L7719" s="107"/>
      <c r="M7719" s="110"/>
      <c r="N7719" s="109"/>
      <c r="P7719" s="38">
        <f t="shared" si="722"/>
        <v>0</v>
      </c>
      <c r="Q7719" s="105">
        <f t="shared" si="724"/>
        <v>0</v>
      </c>
      <c r="R7719" s="38">
        <f t="shared" si="723"/>
        <v>0</v>
      </c>
    </row>
    <row r="7720" spans="1:18">
      <c r="A7720" s="33"/>
      <c r="B7720" s="34"/>
      <c r="C7720" s="33"/>
      <c r="D7720" s="33"/>
      <c r="E7720" s="33"/>
      <c r="F7720" s="42"/>
      <c r="G7720" s="42"/>
      <c r="I7720">
        <f t="shared" si="720"/>
        <v>0</v>
      </c>
      <c r="J7720">
        <f t="shared" si="721"/>
        <v>0</v>
      </c>
      <c r="L7720" s="107"/>
      <c r="M7720" s="110"/>
      <c r="N7720" s="109"/>
      <c r="P7720" s="38">
        <f t="shared" si="722"/>
        <v>0</v>
      </c>
      <c r="Q7720" s="105">
        <f t="shared" si="724"/>
        <v>0</v>
      </c>
      <c r="R7720" s="38">
        <f t="shared" si="723"/>
        <v>0</v>
      </c>
    </row>
    <row r="7721" spans="1:18">
      <c r="A7721" s="33"/>
      <c r="B7721" s="34"/>
      <c r="C7721" s="33"/>
      <c r="D7721" s="33"/>
      <c r="E7721" s="33"/>
      <c r="F7721" s="42"/>
      <c r="G7721" s="42"/>
      <c r="I7721">
        <f t="shared" si="720"/>
        <v>0</v>
      </c>
      <c r="J7721">
        <f t="shared" si="721"/>
        <v>0</v>
      </c>
      <c r="L7721" s="107"/>
      <c r="M7721" s="110"/>
      <c r="N7721" s="109"/>
      <c r="P7721" s="38">
        <f t="shared" si="722"/>
        <v>0</v>
      </c>
      <c r="Q7721" s="105">
        <f t="shared" si="724"/>
        <v>0</v>
      </c>
      <c r="R7721" s="38">
        <f t="shared" si="723"/>
        <v>0</v>
      </c>
    </row>
    <row r="7722" spans="1:18">
      <c r="A7722" s="33"/>
      <c r="B7722" s="34"/>
      <c r="C7722" s="33"/>
      <c r="D7722" s="33"/>
      <c r="E7722" s="33"/>
      <c r="F7722" s="42"/>
      <c r="G7722" s="42"/>
      <c r="I7722">
        <f t="shared" si="720"/>
        <v>0</v>
      </c>
      <c r="J7722">
        <f t="shared" si="721"/>
        <v>0</v>
      </c>
      <c r="L7722" s="107"/>
      <c r="M7722" s="110"/>
      <c r="N7722" s="109"/>
      <c r="P7722" s="38">
        <f t="shared" si="722"/>
        <v>0</v>
      </c>
      <c r="Q7722" s="105">
        <f t="shared" si="724"/>
        <v>0</v>
      </c>
      <c r="R7722" s="38">
        <f t="shared" si="723"/>
        <v>0</v>
      </c>
    </row>
    <row r="7723" spans="1:18">
      <c r="A7723" s="33"/>
      <c r="B7723" s="34"/>
      <c r="C7723" s="33"/>
      <c r="D7723" s="33"/>
      <c r="E7723" s="33"/>
      <c r="F7723" s="42"/>
      <c r="G7723" s="42"/>
      <c r="I7723">
        <f t="shared" si="720"/>
        <v>0</v>
      </c>
      <c r="J7723">
        <f t="shared" si="721"/>
        <v>0</v>
      </c>
      <c r="L7723" s="107"/>
      <c r="M7723" s="110"/>
      <c r="N7723" s="109"/>
      <c r="P7723" s="38">
        <f t="shared" si="722"/>
        <v>0</v>
      </c>
      <c r="Q7723" s="105">
        <f t="shared" si="724"/>
        <v>0</v>
      </c>
      <c r="R7723" s="38">
        <f t="shared" si="723"/>
        <v>0</v>
      </c>
    </row>
    <row r="7724" spans="1:18">
      <c r="A7724" s="33"/>
      <c r="B7724" s="34"/>
      <c r="C7724" s="33"/>
      <c r="D7724" s="33"/>
      <c r="E7724" s="33"/>
      <c r="F7724" s="42"/>
      <c r="G7724" s="42"/>
      <c r="I7724">
        <f t="shared" si="720"/>
        <v>0</v>
      </c>
      <c r="J7724">
        <f t="shared" si="721"/>
        <v>0</v>
      </c>
      <c r="L7724" s="107"/>
      <c r="M7724" s="110"/>
      <c r="N7724" s="109"/>
      <c r="P7724" s="38">
        <f t="shared" si="722"/>
        <v>0</v>
      </c>
      <c r="Q7724" s="105">
        <f t="shared" si="724"/>
        <v>0</v>
      </c>
      <c r="R7724" s="38">
        <f t="shared" si="723"/>
        <v>0</v>
      </c>
    </row>
    <row r="7725" spans="1:18">
      <c r="A7725" s="33"/>
      <c r="B7725" s="34"/>
      <c r="C7725" s="33"/>
      <c r="D7725" s="33"/>
      <c r="E7725" s="33"/>
      <c r="F7725" s="42"/>
      <c r="G7725" s="42"/>
      <c r="I7725">
        <f t="shared" si="720"/>
        <v>0</v>
      </c>
      <c r="J7725">
        <f t="shared" si="721"/>
        <v>0</v>
      </c>
      <c r="L7725" s="107"/>
      <c r="M7725" s="110"/>
      <c r="N7725" s="109"/>
      <c r="P7725" s="38">
        <f t="shared" si="722"/>
        <v>0</v>
      </c>
      <c r="Q7725" s="105">
        <f t="shared" si="724"/>
        <v>0</v>
      </c>
      <c r="R7725" s="38">
        <f t="shared" si="723"/>
        <v>0</v>
      </c>
    </row>
    <row r="7726" spans="1:18">
      <c r="A7726" s="33"/>
      <c r="B7726" s="34"/>
      <c r="C7726" s="33"/>
      <c r="D7726" s="33"/>
      <c r="E7726" s="33"/>
      <c r="F7726" s="42"/>
      <c r="G7726" s="42"/>
      <c r="I7726">
        <f t="shared" si="720"/>
        <v>0</v>
      </c>
      <c r="J7726">
        <f t="shared" si="721"/>
        <v>0</v>
      </c>
      <c r="L7726" s="107"/>
      <c r="M7726" s="110"/>
      <c r="N7726" s="109"/>
      <c r="P7726" s="38">
        <f t="shared" si="722"/>
        <v>0</v>
      </c>
      <c r="Q7726" s="105">
        <f t="shared" si="724"/>
        <v>0</v>
      </c>
      <c r="R7726" s="38">
        <f t="shared" si="723"/>
        <v>0</v>
      </c>
    </row>
    <row r="7727" spans="1:18">
      <c r="A7727" s="33"/>
      <c r="B7727" s="34"/>
      <c r="C7727" s="33"/>
      <c r="D7727" s="33"/>
      <c r="E7727" s="33"/>
      <c r="F7727" s="42"/>
      <c r="G7727" s="42"/>
      <c r="I7727">
        <f t="shared" si="720"/>
        <v>0</v>
      </c>
      <c r="J7727">
        <f t="shared" si="721"/>
        <v>0</v>
      </c>
      <c r="L7727" s="107"/>
      <c r="M7727" s="110"/>
      <c r="N7727" s="109"/>
      <c r="P7727" s="38">
        <f t="shared" si="722"/>
        <v>0</v>
      </c>
      <c r="Q7727" s="105">
        <f t="shared" si="724"/>
        <v>0</v>
      </c>
      <c r="R7727" s="38">
        <f t="shared" si="723"/>
        <v>0</v>
      </c>
    </row>
    <row r="7728" spans="1:18">
      <c r="A7728" s="33"/>
      <c r="B7728" s="34"/>
      <c r="C7728" s="33"/>
      <c r="D7728" s="33"/>
      <c r="E7728" s="33"/>
      <c r="F7728" s="42"/>
      <c r="G7728" s="42"/>
      <c r="I7728">
        <f t="shared" si="720"/>
        <v>0</v>
      </c>
      <c r="J7728">
        <f t="shared" si="721"/>
        <v>0</v>
      </c>
      <c r="L7728" s="107"/>
      <c r="M7728" s="110"/>
      <c r="N7728" s="109"/>
      <c r="P7728" s="38">
        <f t="shared" si="722"/>
        <v>0</v>
      </c>
      <c r="Q7728" s="105">
        <f t="shared" si="724"/>
        <v>0</v>
      </c>
      <c r="R7728" s="38">
        <f t="shared" si="723"/>
        <v>0</v>
      </c>
    </row>
    <row r="7729" spans="1:18">
      <c r="A7729" s="33"/>
      <c r="B7729" s="34"/>
      <c r="C7729" s="33"/>
      <c r="D7729" s="33"/>
      <c r="E7729" s="33"/>
      <c r="F7729" s="42"/>
      <c r="G7729" s="42"/>
      <c r="I7729">
        <f t="shared" ref="I7729:I7792" si="725">IF(OR(E7729="R",E7729="E"),D7729,IF(D7729&gt;=E7729,D7729-E7729,0))</f>
        <v>0</v>
      </c>
      <c r="J7729">
        <f t="shared" ref="J7729:J7792" si="726">IF(OR(E7729="R",E7729="E"),0,IF(E7729&gt;D7729,E7729-D7729,0))</f>
        <v>0</v>
      </c>
      <c r="L7729" s="107"/>
      <c r="M7729" s="110"/>
      <c r="N7729" s="109"/>
      <c r="P7729" s="38">
        <f t="shared" ref="P7729:P7792" si="727">I7729*L7729/1000</f>
        <v>0</v>
      </c>
      <c r="Q7729" s="105">
        <f t="shared" si="724"/>
        <v>0</v>
      </c>
      <c r="R7729" s="38">
        <f t="shared" ref="R7729:R7792" si="728">J7729*N7729/1000</f>
        <v>0</v>
      </c>
    </row>
    <row r="7730" spans="1:18">
      <c r="A7730" s="33"/>
      <c r="B7730" s="34"/>
      <c r="C7730" s="33"/>
      <c r="D7730" s="33"/>
      <c r="E7730" s="33"/>
      <c r="F7730" s="42"/>
      <c r="G7730" s="42"/>
      <c r="I7730">
        <f t="shared" si="725"/>
        <v>0</v>
      </c>
      <c r="J7730">
        <f t="shared" si="726"/>
        <v>0</v>
      </c>
      <c r="L7730" s="107"/>
      <c r="M7730" s="110"/>
      <c r="N7730" s="109"/>
      <c r="P7730" s="38">
        <f t="shared" si="727"/>
        <v>0</v>
      </c>
      <c r="Q7730" s="105">
        <f t="shared" si="724"/>
        <v>0</v>
      </c>
      <c r="R7730" s="38">
        <f t="shared" si="728"/>
        <v>0</v>
      </c>
    </row>
    <row r="7731" spans="1:18">
      <c r="A7731" s="33"/>
      <c r="B7731" s="34"/>
      <c r="C7731" s="33"/>
      <c r="D7731" s="33"/>
      <c r="E7731" s="33"/>
      <c r="F7731" s="42"/>
      <c r="G7731" s="42"/>
      <c r="I7731">
        <f t="shared" si="725"/>
        <v>0</v>
      </c>
      <c r="J7731">
        <f t="shared" si="726"/>
        <v>0</v>
      </c>
      <c r="L7731" s="107"/>
      <c r="M7731" s="110"/>
      <c r="N7731" s="109"/>
      <c r="P7731" s="38">
        <f t="shared" si="727"/>
        <v>0</v>
      </c>
      <c r="Q7731" s="105">
        <f t="shared" si="724"/>
        <v>0</v>
      </c>
      <c r="R7731" s="38">
        <f t="shared" si="728"/>
        <v>0</v>
      </c>
    </row>
    <row r="7732" spans="1:18">
      <c r="A7732" s="33"/>
      <c r="B7732" s="34"/>
      <c r="C7732" s="33"/>
      <c r="D7732" s="33"/>
      <c r="E7732" s="33"/>
      <c r="F7732" s="42"/>
      <c r="G7732" s="42"/>
      <c r="I7732">
        <f t="shared" si="725"/>
        <v>0</v>
      </c>
      <c r="J7732">
        <f t="shared" si="726"/>
        <v>0</v>
      </c>
      <c r="L7732" s="107"/>
      <c r="M7732" s="110"/>
      <c r="N7732" s="109"/>
      <c r="P7732" s="38">
        <f t="shared" si="727"/>
        <v>0</v>
      </c>
      <c r="Q7732" s="105">
        <f t="shared" si="724"/>
        <v>0</v>
      </c>
      <c r="R7732" s="38">
        <f t="shared" si="728"/>
        <v>0</v>
      </c>
    </row>
    <row r="7733" spans="1:18">
      <c r="A7733" s="33"/>
      <c r="B7733" s="34"/>
      <c r="C7733" s="33"/>
      <c r="D7733" s="33"/>
      <c r="E7733" s="33"/>
      <c r="F7733" s="42"/>
      <c r="G7733" s="42"/>
      <c r="I7733">
        <f t="shared" si="725"/>
        <v>0</v>
      </c>
      <c r="J7733">
        <f t="shared" si="726"/>
        <v>0</v>
      </c>
      <c r="L7733" s="107"/>
      <c r="M7733" s="110"/>
      <c r="N7733" s="109"/>
      <c r="P7733" s="38">
        <f t="shared" si="727"/>
        <v>0</v>
      </c>
      <c r="Q7733" s="105">
        <f t="shared" si="724"/>
        <v>0</v>
      </c>
      <c r="R7733" s="38">
        <f t="shared" si="728"/>
        <v>0</v>
      </c>
    </row>
    <row r="7734" spans="1:18">
      <c r="A7734" s="33"/>
      <c r="B7734" s="34"/>
      <c r="C7734" s="33"/>
      <c r="D7734" s="33"/>
      <c r="E7734" s="33"/>
      <c r="F7734" s="42"/>
      <c r="G7734" s="42"/>
      <c r="I7734">
        <f t="shared" si="725"/>
        <v>0</v>
      </c>
      <c r="J7734">
        <f t="shared" si="726"/>
        <v>0</v>
      </c>
      <c r="L7734" s="107"/>
      <c r="M7734" s="110"/>
      <c r="N7734" s="109"/>
      <c r="P7734" s="38">
        <f t="shared" si="727"/>
        <v>0</v>
      </c>
      <c r="Q7734" s="105">
        <f t="shared" si="724"/>
        <v>0</v>
      </c>
      <c r="R7734" s="38">
        <f t="shared" si="728"/>
        <v>0</v>
      </c>
    </row>
    <row r="7735" spans="1:18">
      <c r="A7735" s="33"/>
      <c r="B7735" s="34"/>
      <c r="C7735" s="33"/>
      <c r="D7735" s="33"/>
      <c r="E7735" s="33"/>
      <c r="F7735" s="42"/>
      <c r="G7735" s="42"/>
      <c r="I7735">
        <f t="shared" si="725"/>
        <v>0</v>
      </c>
      <c r="J7735">
        <f t="shared" si="726"/>
        <v>0</v>
      </c>
      <c r="L7735" s="107"/>
      <c r="M7735" s="110"/>
      <c r="N7735" s="109"/>
      <c r="P7735" s="38">
        <f t="shared" si="727"/>
        <v>0</v>
      </c>
      <c r="Q7735" s="105">
        <f t="shared" si="724"/>
        <v>0</v>
      </c>
      <c r="R7735" s="38">
        <f t="shared" si="728"/>
        <v>0</v>
      </c>
    </row>
    <row r="7736" spans="1:18">
      <c r="A7736" s="33"/>
      <c r="B7736" s="34"/>
      <c r="C7736" s="33"/>
      <c r="D7736" s="33"/>
      <c r="E7736" s="33"/>
      <c r="F7736" s="42"/>
      <c r="G7736" s="42"/>
      <c r="I7736">
        <f t="shared" si="725"/>
        <v>0</v>
      </c>
      <c r="J7736">
        <f t="shared" si="726"/>
        <v>0</v>
      </c>
      <c r="L7736" s="107"/>
      <c r="M7736" s="110"/>
      <c r="N7736" s="109"/>
      <c r="P7736" s="38">
        <f t="shared" si="727"/>
        <v>0</v>
      </c>
      <c r="Q7736" s="105">
        <f t="shared" si="724"/>
        <v>0</v>
      </c>
      <c r="R7736" s="38">
        <f t="shared" si="728"/>
        <v>0</v>
      </c>
    </row>
    <row r="7737" spans="1:18">
      <c r="A7737" s="33"/>
      <c r="B7737" s="34"/>
      <c r="C7737" s="33"/>
      <c r="D7737" s="33"/>
      <c r="E7737" s="33"/>
      <c r="F7737" s="42"/>
      <c r="G7737" s="42"/>
      <c r="I7737">
        <f t="shared" si="725"/>
        <v>0</v>
      </c>
      <c r="J7737">
        <f t="shared" si="726"/>
        <v>0</v>
      </c>
      <c r="L7737" s="107"/>
      <c r="M7737" s="110"/>
      <c r="N7737" s="109"/>
      <c r="P7737" s="38">
        <f t="shared" si="727"/>
        <v>0</v>
      </c>
      <c r="Q7737" s="105">
        <f t="shared" si="724"/>
        <v>0</v>
      </c>
      <c r="R7737" s="38">
        <f t="shared" si="728"/>
        <v>0</v>
      </c>
    </row>
    <row r="7738" spans="1:18">
      <c r="A7738" s="33"/>
      <c r="B7738" s="34"/>
      <c r="C7738" s="33"/>
      <c r="D7738" s="33"/>
      <c r="E7738" s="33"/>
      <c r="F7738" s="42"/>
      <c r="G7738" s="42"/>
      <c r="I7738">
        <f t="shared" si="725"/>
        <v>0</v>
      </c>
      <c r="J7738">
        <f t="shared" si="726"/>
        <v>0</v>
      </c>
      <c r="L7738" s="107"/>
      <c r="M7738" s="110"/>
      <c r="N7738" s="109"/>
      <c r="P7738" s="38">
        <f t="shared" si="727"/>
        <v>0</v>
      </c>
      <c r="Q7738" s="105">
        <f t="shared" si="724"/>
        <v>0</v>
      </c>
      <c r="R7738" s="38">
        <f t="shared" si="728"/>
        <v>0</v>
      </c>
    </row>
    <row r="7739" spans="1:18">
      <c r="A7739" s="33"/>
      <c r="B7739" s="34"/>
      <c r="C7739" s="33"/>
      <c r="D7739" s="33"/>
      <c r="E7739" s="33"/>
      <c r="F7739" s="42"/>
      <c r="G7739" s="42"/>
      <c r="I7739">
        <f t="shared" si="725"/>
        <v>0</v>
      </c>
      <c r="J7739">
        <f t="shared" si="726"/>
        <v>0</v>
      </c>
      <c r="L7739" s="107"/>
      <c r="M7739" s="110"/>
      <c r="N7739" s="109"/>
      <c r="P7739" s="38">
        <f t="shared" si="727"/>
        <v>0</v>
      </c>
      <c r="Q7739" s="105">
        <f t="shared" si="724"/>
        <v>0</v>
      </c>
      <c r="R7739" s="38">
        <f t="shared" si="728"/>
        <v>0</v>
      </c>
    </row>
    <row r="7740" spans="1:18">
      <c r="A7740" s="33"/>
      <c r="B7740" s="34"/>
      <c r="C7740" s="33"/>
      <c r="D7740" s="33"/>
      <c r="E7740" s="33"/>
      <c r="F7740" s="42"/>
      <c r="G7740" s="42"/>
      <c r="I7740">
        <f t="shared" si="725"/>
        <v>0</v>
      </c>
      <c r="J7740">
        <f t="shared" si="726"/>
        <v>0</v>
      </c>
      <c r="L7740" s="107"/>
      <c r="M7740" s="110"/>
      <c r="N7740" s="109"/>
      <c r="P7740" s="38">
        <f t="shared" si="727"/>
        <v>0</v>
      </c>
      <c r="Q7740" s="105">
        <f t="shared" si="724"/>
        <v>0</v>
      </c>
      <c r="R7740" s="38">
        <f t="shared" si="728"/>
        <v>0</v>
      </c>
    </row>
    <row r="7741" spans="1:18">
      <c r="A7741" s="33"/>
      <c r="B7741" s="34"/>
      <c r="C7741" s="33"/>
      <c r="D7741" s="33"/>
      <c r="E7741" s="33"/>
      <c r="F7741" s="42"/>
      <c r="G7741" s="42"/>
      <c r="I7741">
        <f t="shared" si="725"/>
        <v>0</v>
      </c>
      <c r="J7741">
        <f t="shared" si="726"/>
        <v>0</v>
      </c>
      <c r="L7741" s="107"/>
      <c r="M7741" s="110"/>
      <c r="N7741" s="109"/>
      <c r="P7741" s="38">
        <f t="shared" si="727"/>
        <v>0</v>
      </c>
      <c r="Q7741" s="105">
        <f t="shared" si="724"/>
        <v>0</v>
      </c>
      <c r="R7741" s="38">
        <f t="shared" si="728"/>
        <v>0</v>
      </c>
    </row>
    <row r="7742" spans="1:18">
      <c r="A7742" s="33"/>
      <c r="B7742" s="34"/>
      <c r="C7742" s="33"/>
      <c r="D7742" s="33"/>
      <c r="E7742" s="33"/>
      <c r="F7742" s="42"/>
      <c r="G7742" s="42"/>
      <c r="I7742">
        <f t="shared" si="725"/>
        <v>0</v>
      </c>
      <c r="J7742">
        <f t="shared" si="726"/>
        <v>0</v>
      </c>
      <c r="L7742" s="107"/>
      <c r="M7742" s="110"/>
      <c r="N7742" s="109"/>
      <c r="P7742" s="38">
        <f t="shared" si="727"/>
        <v>0</v>
      </c>
      <c r="Q7742" s="105">
        <f t="shared" si="724"/>
        <v>0</v>
      </c>
      <c r="R7742" s="38">
        <f t="shared" si="728"/>
        <v>0</v>
      </c>
    </row>
    <row r="7743" spans="1:18">
      <c r="A7743" s="33"/>
      <c r="B7743" s="34"/>
      <c r="C7743" s="33"/>
      <c r="D7743" s="33"/>
      <c r="E7743" s="33"/>
      <c r="F7743" s="42"/>
      <c r="G7743" s="42"/>
      <c r="I7743">
        <f t="shared" si="725"/>
        <v>0</v>
      </c>
      <c r="J7743">
        <f t="shared" si="726"/>
        <v>0</v>
      </c>
      <c r="L7743" s="107"/>
      <c r="M7743" s="110"/>
      <c r="N7743" s="109"/>
      <c r="P7743" s="38">
        <f t="shared" si="727"/>
        <v>0</v>
      </c>
      <c r="Q7743" s="105">
        <f t="shared" si="724"/>
        <v>0</v>
      </c>
      <c r="R7743" s="38">
        <f t="shared" si="728"/>
        <v>0</v>
      </c>
    </row>
    <row r="7744" spans="1:18">
      <c r="A7744" s="33"/>
      <c r="B7744" s="34"/>
      <c r="C7744" s="33"/>
      <c r="D7744" s="33"/>
      <c r="E7744" s="33"/>
      <c r="F7744" s="42"/>
      <c r="G7744" s="42"/>
      <c r="I7744">
        <f t="shared" si="725"/>
        <v>0</v>
      </c>
      <c r="J7744">
        <f t="shared" si="726"/>
        <v>0</v>
      </c>
      <c r="L7744" s="107"/>
      <c r="M7744" s="110"/>
      <c r="N7744" s="109"/>
      <c r="P7744" s="38">
        <f t="shared" si="727"/>
        <v>0</v>
      </c>
      <c r="Q7744" s="105">
        <f t="shared" si="724"/>
        <v>0</v>
      </c>
      <c r="R7744" s="38">
        <f t="shared" si="728"/>
        <v>0</v>
      </c>
    </row>
    <row r="7745" spans="1:18">
      <c r="A7745" s="33"/>
      <c r="B7745" s="34"/>
      <c r="C7745" s="33"/>
      <c r="D7745" s="33"/>
      <c r="E7745" s="33"/>
      <c r="F7745" s="42"/>
      <c r="G7745" s="42"/>
      <c r="I7745">
        <f t="shared" si="725"/>
        <v>0</v>
      </c>
      <c r="J7745">
        <f t="shared" si="726"/>
        <v>0</v>
      </c>
      <c r="L7745" s="107"/>
      <c r="M7745" s="110"/>
      <c r="N7745" s="109"/>
      <c r="P7745" s="38">
        <f t="shared" si="727"/>
        <v>0</v>
      </c>
      <c r="Q7745" s="105">
        <f t="shared" si="724"/>
        <v>0</v>
      </c>
      <c r="R7745" s="38">
        <f t="shared" si="728"/>
        <v>0</v>
      </c>
    </row>
    <row r="7746" spans="1:18">
      <c r="A7746" s="33"/>
      <c r="B7746" s="34"/>
      <c r="C7746" s="33"/>
      <c r="D7746" s="33"/>
      <c r="E7746" s="33"/>
      <c r="F7746" s="42"/>
      <c r="G7746" s="42"/>
      <c r="I7746">
        <f t="shared" si="725"/>
        <v>0</v>
      </c>
      <c r="J7746">
        <f t="shared" si="726"/>
        <v>0</v>
      </c>
      <c r="L7746" s="107"/>
      <c r="M7746" s="110"/>
      <c r="N7746" s="109"/>
      <c r="P7746" s="38">
        <f t="shared" si="727"/>
        <v>0</v>
      </c>
      <c r="Q7746" s="105">
        <f t="shared" si="724"/>
        <v>0</v>
      </c>
      <c r="R7746" s="38">
        <f t="shared" si="728"/>
        <v>0</v>
      </c>
    </row>
    <row r="7747" spans="1:18">
      <c r="A7747" s="33"/>
      <c r="B7747" s="34"/>
      <c r="C7747" s="33"/>
      <c r="D7747" s="33"/>
      <c r="E7747" s="33"/>
      <c r="F7747" s="42"/>
      <c r="G7747" s="42"/>
      <c r="I7747">
        <f t="shared" si="725"/>
        <v>0</v>
      </c>
      <c r="J7747">
        <f t="shared" si="726"/>
        <v>0</v>
      </c>
      <c r="L7747" s="107"/>
      <c r="M7747" s="110"/>
      <c r="N7747" s="109"/>
      <c r="P7747" s="38">
        <f t="shared" si="727"/>
        <v>0</v>
      </c>
      <c r="Q7747" s="105">
        <f t="shared" si="724"/>
        <v>0</v>
      </c>
      <c r="R7747" s="38">
        <f t="shared" si="728"/>
        <v>0</v>
      </c>
    </row>
    <row r="7748" spans="1:18">
      <c r="A7748" s="33"/>
      <c r="B7748" s="34"/>
      <c r="C7748" s="33"/>
      <c r="D7748" s="33"/>
      <c r="E7748" s="33"/>
      <c r="F7748" s="42"/>
      <c r="G7748" s="42"/>
      <c r="I7748">
        <f t="shared" si="725"/>
        <v>0</v>
      </c>
      <c r="J7748">
        <f t="shared" si="726"/>
        <v>0</v>
      </c>
      <c r="L7748" s="107"/>
      <c r="M7748" s="110"/>
      <c r="N7748" s="109"/>
      <c r="P7748" s="38">
        <f t="shared" si="727"/>
        <v>0</v>
      </c>
      <c r="Q7748" s="105">
        <f t="shared" si="724"/>
        <v>0</v>
      </c>
      <c r="R7748" s="38">
        <f t="shared" si="728"/>
        <v>0</v>
      </c>
    </row>
    <row r="7749" spans="1:18">
      <c r="A7749" s="33"/>
      <c r="B7749" s="34"/>
      <c r="C7749" s="33"/>
      <c r="D7749" s="33"/>
      <c r="E7749" s="33"/>
      <c r="F7749" s="42"/>
      <c r="G7749" s="42"/>
      <c r="I7749">
        <f t="shared" si="725"/>
        <v>0</v>
      </c>
      <c r="J7749">
        <f t="shared" si="726"/>
        <v>0</v>
      </c>
      <c r="L7749" s="107"/>
      <c r="M7749" s="110"/>
      <c r="N7749" s="109"/>
      <c r="P7749" s="38">
        <f t="shared" si="727"/>
        <v>0</v>
      </c>
      <c r="Q7749" s="105">
        <f t="shared" si="724"/>
        <v>0</v>
      </c>
      <c r="R7749" s="38">
        <f t="shared" si="728"/>
        <v>0</v>
      </c>
    </row>
    <row r="7750" spans="1:18">
      <c r="A7750" s="33"/>
      <c r="B7750" s="34"/>
      <c r="C7750" s="33"/>
      <c r="D7750" s="33"/>
      <c r="E7750" s="33"/>
      <c r="F7750" s="42"/>
      <c r="G7750" s="42"/>
      <c r="I7750">
        <f t="shared" si="725"/>
        <v>0</v>
      </c>
      <c r="J7750">
        <f t="shared" si="726"/>
        <v>0</v>
      </c>
      <c r="L7750" s="107"/>
      <c r="M7750" s="110"/>
      <c r="N7750" s="109"/>
      <c r="P7750" s="38">
        <f t="shared" si="727"/>
        <v>0</v>
      </c>
      <c r="Q7750" s="105">
        <f t="shared" si="724"/>
        <v>0</v>
      </c>
      <c r="R7750" s="38">
        <f t="shared" si="728"/>
        <v>0</v>
      </c>
    </row>
    <row r="7751" spans="1:18">
      <c r="A7751" s="33"/>
      <c r="B7751" s="34"/>
      <c r="C7751" s="33"/>
      <c r="D7751" s="33"/>
      <c r="E7751" s="33"/>
      <c r="F7751" s="42"/>
      <c r="G7751" s="42"/>
      <c r="I7751">
        <f t="shared" si="725"/>
        <v>0</v>
      </c>
      <c r="J7751">
        <f t="shared" si="726"/>
        <v>0</v>
      </c>
      <c r="L7751" s="107"/>
      <c r="M7751" s="110"/>
      <c r="N7751" s="109"/>
      <c r="P7751" s="38">
        <f t="shared" si="727"/>
        <v>0</v>
      </c>
      <c r="Q7751" s="105">
        <f t="shared" si="724"/>
        <v>0</v>
      </c>
      <c r="R7751" s="38">
        <f t="shared" si="728"/>
        <v>0</v>
      </c>
    </row>
    <row r="7752" spans="1:18">
      <c r="A7752" s="33"/>
      <c r="B7752" s="34"/>
      <c r="C7752" s="33"/>
      <c r="D7752" s="33"/>
      <c r="E7752" s="33"/>
      <c r="F7752" s="42"/>
      <c r="G7752" s="42"/>
      <c r="I7752">
        <f t="shared" si="725"/>
        <v>0</v>
      </c>
      <c r="J7752">
        <f t="shared" si="726"/>
        <v>0</v>
      </c>
      <c r="L7752" s="107"/>
      <c r="M7752" s="110"/>
      <c r="N7752" s="109"/>
      <c r="P7752" s="38">
        <f t="shared" si="727"/>
        <v>0</v>
      </c>
      <c r="Q7752" s="105">
        <f t="shared" ref="Q7752:Q7815" si="729">I7752*M7752/1000</f>
        <v>0</v>
      </c>
      <c r="R7752" s="38">
        <f t="shared" si="728"/>
        <v>0</v>
      </c>
    </row>
    <row r="7753" spans="1:18">
      <c r="A7753" s="33"/>
      <c r="B7753" s="34"/>
      <c r="C7753" s="33"/>
      <c r="D7753" s="33"/>
      <c r="E7753" s="33"/>
      <c r="F7753" s="42"/>
      <c r="G7753" s="42"/>
      <c r="I7753">
        <f t="shared" si="725"/>
        <v>0</v>
      </c>
      <c r="J7753">
        <f t="shared" si="726"/>
        <v>0</v>
      </c>
      <c r="L7753" s="107"/>
      <c r="M7753" s="110"/>
      <c r="N7753" s="109"/>
      <c r="P7753" s="38">
        <f t="shared" si="727"/>
        <v>0</v>
      </c>
      <c r="Q7753" s="105">
        <f t="shared" si="729"/>
        <v>0</v>
      </c>
      <c r="R7753" s="38">
        <f t="shared" si="728"/>
        <v>0</v>
      </c>
    </row>
    <row r="7754" spans="1:18">
      <c r="A7754" s="33"/>
      <c r="B7754" s="34"/>
      <c r="C7754" s="33"/>
      <c r="D7754" s="33"/>
      <c r="E7754" s="33"/>
      <c r="F7754" s="42"/>
      <c r="G7754" s="42"/>
      <c r="I7754">
        <f t="shared" si="725"/>
        <v>0</v>
      </c>
      <c r="J7754">
        <f t="shared" si="726"/>
        <v>0</v>
      </c>
      <c r="L7754" s="107"/>
      <c r="M7754" s="110"/>
      <c r="N7754" s="109"/>
      <c r="P7754" s="38">
        <f t="shared" si="727"/>
        <v>0</v>
      </c>
      <c r="Q7754" s="105">
        <f t="shared" si="729"/>
        <v>0</v>
      </c>
      <c r="R7754" s="38">
        <f t="shared" si="728"/>
        <v>0</v>
      </c>
    </row>
    <row r="7755" spans="1:18">
      <c r="A7755" s="33"/>
      <c r="B7755" s="34"/>
      <c r="C7755" s="33"/>
      <c r="D7755" s="33"/>
      <c r="E7755" s="33"/>
      <c r="F7755" s="42"/>
      <c r="G7755" s="42"/>
      <c r="I7755">
        <f t="shared" si="725"/>
        <v>0</v>
      </c>
      <c r="J7755">
        <f t="shared" si="726"/>
        <v>0</v>
      </c>
      <c r="L7755" s="107"/>
      <c r="M7755" s="110"/>
      <c r="N7755" s="109"/>
      <c r="P7755" s="38">
        <f t="shared" si="727"/>
        <v>0</v>
      </c>
      <c r="Q7755" s="105">
        <f t="shared" si="729"/>
        <v>0</v>
      </c>
      <c r="R7755" s="38">
        <f t="shared" si="728"/>
        <v>0</v>
      </c>
    </row>
    <row r="7756" spans="1:18">
      <c r="A7756" s="33"/>
      <c r="B7756" s="34"/>
      <c r="C7756" s="33"/>
      <c r="D7756" s="33"/>
      <c r="E7756" s="33"/>
      <c r="F7756" s="42"/>
      <c r="G7756" s="42"/>
      <c r="I7756">
        <f t="shared" si="725"/>
        <v>0</v>
      </c>
      <c r="J7756">
        <f t="shared" si="726"/>
        <v>0</v>
      </c>
      <c r="L7756" s="107"/>
      <c r="M7756" s="110"/>
      <c r="N7756" s="109"/>
      <c r="P7756" s="38">
        <f t="shared" si="727"/>
        <v>0</v>
      </c>
      <c r="Q7756" s="105">
        <f t="shared" si="729"/>
        <v>0</v>
      </c>
      <c r="R7756" s="38">
        <f t="shared" si="728"/>
        <v>0</v>
      </c>
    </row>
    <row r="7757" spans="1:18">
      <c r="A7757" s="33"/>
      <c r="B7757" s="34"/>
      <c r="C7757" s="33"/>
      <c r="D7757" s="33"/>
      <c r="E7757" s="33"/>
      <c r="F7757" s="42"/>
      <c r="G7757" s="42"/>
      <c r="I7757">
        <f t="shared" si="725"/>
        <v>0</v>
      </c>
      <c r="J7757">
        <f t="shared" si="726"/>
        <v>0</v>
      </c>
      <c r="L7757" s="107"/>
      <c r="M7757" s="110"/>
      <c r="N7757" s="109"/>
      <c r="P7757" s="38">
        <f t="shared" si="727"/>
        <v>0</v>
      </c>
      <c r="Q7757" s="105">
        <f t="shared" si="729"/>
        <v>0</v>
      </c>
      <c r="R7757" s="38">
        <f t="shared" si="728"/>
        <v>0</v>
      </c>
    </row>
    <row r="7758" spans="1:18">
      <c r="A7758" s="33"/>
      <c r="B7758" s="34"/>
      <c r="C7758" s="33"/>
      <c r="D7758" s="33"/>
      <c r="E7758" s="33"/>
      <c r="F7758" s="42"/>
      <c r="G7758" s="42"/>
      <c r="I7758">
        <f t="shared" si="725"/>
        <v>0</v>
      </c>
      <c r="J7758">
        <f t="shared" si="726"/>
        <v>0</v>
      </c>
      <c r="L7758" s="107"/>
      <c r="M7758" s="110"/>
      <c r="N7758" s="109"/>
      <c r="P7758" s="38">
        <f t="shared" si="727"/>
        <v>0</v>
      </c>
      <c r="Q7758" s="105">
        <f t="shared" si="729"/>
        <v>0</v>
      </c>
      <c r="R7758" s="38">
        <f t="shared" si="728"/>
        <v>0</v>
      </c>
    </row>
    <row r="7759" spans="1:18">
      <c r="A7759" s="33"/>
      <c r="B7759" s="34"/>
      <c r="C7759" s="33"/>
      <c r="D7759" s="33"/>
      <c r="E7759" s="33"/>
      <c r="F7759" s="42"/>
      <c r="G7759" s="42"/>
      <c r="I7759">
        <f t="shared" si="725"/>
        <v>0</v>
      </c>
      <c r="J7759">
        <f t="shared" si="726"/>
        <v>0</v>
      </c>
      <c r="L7759" s="107"/>
      <c r="M7759" s="110"/>
      <c r="N7759" s="109"/>
      <c r="P7759" s="38">
        <f t="shared" si="727"/>
        <v>0</v>
      </c>
      <c r="Q7759" s="105">
        <f t="shared" si="729"/>
        <v>0</v>
      </c>
      <c r="R7759" s="38">
        <f t="shared" si="728"/>
        <v>0</v>
      </c>
    </row>
    <row r="7760" spans="1:18">
      <c r="A7760" s="33"/>
      <c r="B7760" s="34"/>
      <c r="C7760" s="33"/>
      <c r="D7760" s="33"/>
      <c r="E7760" s="33"/>
      <c r="F7760" s="42"/>
      <c r="G7760" s="42"/>
      <c r="I7760">
        <f t="shared" si="725"/>
        <v>0</v>
      </c>
      <c r="J7760">
        <f t="shared" si="726"/>
        <v>0</v>
      </c>
      <c r="L7760" s="107"/>
      <c r="M7760" s="110"/>
      <c r="N7760" s="109"/>
      <c r="P7760" s="38">
        <f t="shared" si="727"/>
        <v>0</v>
      </c>
      <c r="Q7760" s="105">
        <f t="shared" si="729"/>
        <v>0</v>
      </c>
      <c r="R7760" s="38">
        <f t="shared" si="728"/>
        <v>0</v>
      </c>
    </row>
    <row r="7761" spans="1:18">
      <c r="A7761" s="33"/>
      <c r="B7761" s="34"/>
      <c r="C7761" s="33"/>
      <c r="D7761" s="33"/>
      <c r="E7761" s="33"/>
      <c r="F7761" s="42"/>
      <c r="G7761" s="42"/>
      <c r="I7761">
        <f t="shared" si="725"/>
        <v>0</v>
      </c>
      <c r="J7761">
        <f t="shared" si="726"/>
        <v>0</v>
      </c>
      <c r="L7761" s="107"/>
      <c r="M7761" s="110"/>
      <c r="N7761" s="109"/>
      <c r="P7761" s="38">
        <f t="shared" si="727"/>
        <v>0</v>
      </c>
      <c r="Q7761" s="105">
        <f t="shared" si="729"/>
        <v>0</v>
      </c>
      <c r="R7761" s="38">
        <f t="shared" si="728"/>
        <v>0</v>
      </c>
    </row>
    <row r="7762" spans="1:18">
      <c r="A7762" s="33"/>
      <c r="B7762" s="34"/>
      <c r="C7762" s="33"/>
      <c r="D7762" s="33"/>
      <c r="E7762" s="33"/>
      <c r="F7762" s="42"/>
      <c r="G7762" s="42"/>
      <c r="I7762">
        <f t="shared" si="725"/>
        <v>0</v>
      </c>
      <c r="J7762">
        <f t="shared" si="726"/>
        <v>0</v>
      </c>
      <c r="L7762" s="107"/>
      <c r="M7762" s="110"/>
      <c r="N7762" s="109"/>
      <c r="P7762" s="38">
        <f t="shared" si="727"/>
        <v>0</v>
      </c>
      <c r="Q7762" s="105">
        <f t="shared" si="729"/>
        <v>0</v>
      </c>
      <c r="R7762" s="38">
        <f t="shared" si="728"/>
        <v>0</v>
      </c>
    </row>
    <row r="7763" spans="1:18">
      <c r="A7763" s="33"/>
      <c r="B7763" s="34"/>
      <c r="C7763" s="33"/>
      <c r="D7763" s="33"/>
      <c r="E7763" s="33"/>
      <c r="F7763" s="42"/>
      <c r="G7763" s="42"/>
      <c r="I7763">
        <f t="shared" si="725"/>
        <v>0</v>
      </c>
      <c r="J7763">
        <f t="shared" si="726"/>
        <v>0</v>
      </c>
      <c r="L7763" s="107"/>
      <c r="M7763" s="110"/>
      <c r="N7763" s="109"/>
      <c r="P7763" s="38">
        <f t="shared" si="727"/>
        <v>0</v>
      </c>
      <c r="Q7763" s="105">
        <f t="shared" si="729"/>
        <v>0</v>
      </c>
      <c r="R7763" s="38">
        <f t="shared" si="728"/>
        <v>0</v>
      </c>
    </row>
    <row r="7764" spans="1:18">
      <c r="A7764" s="33"/>
      <c r="B7764" s="34"/>
      <c r="C7764" s="33"/>
      <c r="D7764" s="33"/>
      <c r="E7764" s="33"/>
      <c r="F7764" s="42"/>
      <c r="G7764" s="42"/>
      <c r="I7764">
        <f t="shared" si="725"/>
        <v>0</v>
      </c>
      <c r="J7764">
        <f t="shared" si="726"/>
        <v>0</v>
      </c>
      <c r="L7764" s="107"/>
      <c r="M7764" s="110"/>
      <c r="N7764" s="109"/>
      <c r="P7764" s="38">
        <f t="shared" si="727"/>
        <v>0</v>
      </c>
      <c r="Q7764" s="105">
        <f t="shared" si="729"/>
        <v>0</v>
      </c>
      <c r="R7764" s="38">
        <f t="shared" si="728"/>
        <v>0</v>
      </c>
    </row>
    <row r="7765" spans="1:18">
      <c r="A7765" s="33"/>
      <c r="B7765" s="34"/>
      <c r="C7765" s="33"/>
      <c r="D7765" s="33"/>
      <c r="E7765" s="33"/>
      <c r="F7765" s="42"/>
      <c r="G7765" s="42"/>
      <c r="I7765">
        <f t="shared" si="725"/>
        <v>0</v>
      </c>
      <c r="J7765">
        <f t="shared" si="726"/>
        <v>0</v>
      </c>
      <c r="L7765" s="107"/>
      <c r="M7765" s="110"/>
      <c r="N7765" s="109"/>
      <c r="P7765" s="38">
        <f t="shared" si="727"/>
        <v>0</v>
      </c>
      <c r="Q7765" s="105">
        <f t="shared" si="729"/>
        <v>0</v>
      </c>
      <c r="R7765" s="38">
        <f t="shared" si="728"/>
        <v>0</v>
      </c>
    </row>
    <row r="7766" spans="1:18">
      <c r="A7766" s="33"/>
      <c r="B7766" s="34"/>
      <c r="C7766" s="33"/>
      <c r="D7766" s="33"/>
      <c r="E7766" s="33"/>
      <c r="F7766" s="42"/>
      <c r="G7766" s="42"/>
      <c r="I7766">
        <f t="shared" si="725"/>
        <v>0</v>
      </c>
      <c r="J7766">
        <f t="shared" si="726"/>
        <v>0</v>
      </c>
      <c r="L7766" s="107"/>
      <c r="M7766" s="110"/>
      <c r="N7766" s="109"/>
      <c r="P7766" s="38">
        <f t="shared" si="727"/>
        <v>0</v>
      </c>
      <c r="Q7766" s="105">
        <f t="shared" si="729"/>
        <v>0</v>
      </c>
      <c r="R7766" s="38">
        <f t="shared" si="728"/>
        <v>0</v>
      </c>
    </row>
    <row r="7767" spans="1:18">
      <c r="A7767" s="33"/>
      <c r="B7767" s="34"/>
      <c r="C7767" s="33"/>
      <c r="D7767" s="33"/>
      <c r="E7767" s="33"/>
      <c r="F7767" s="42"/>
      <c r="G7767" s="42"/>
      <c r="I7767">
        <f t="shared" si="725"/>
        <v>0</v>
      </c>
      <c r="J7767">
        <f t="shared" si="726"/>
        <v>0</v>
      </c>
      <c r="L7767" s="107"/>
      <c r="M7767" s="110"/>
      <c r="N7767" s="109"/>
      <c r="P7767" s="38">
        <f t="shared" si="727"/>
        <v>0</v>
      </c>
      <c r="Q7767" s="105">
        <f t="shared" si="729"/>
        <v>0</v>
      </c>
      <c r="R7767" s="38">
        <f t="shared" si="728"/>
        <v>0</v>
      </c>
    </row>
    <row r="7768" spans="1:18">
      <c r="A7768" s="33"/>
      <c r="B7768" s="34"/>
      <c r="C7768" s="33"/>
      <c r="D7768" s="33"/>
      <c r="E7768" s="33"/>
      <c r="F7768" s="42"/>
      <c r="G7768" s="42"/>
      <c r="I7768">
        <f t="shared" si="725"/>
        <v>0</v>
      </c>
      <c r="J7768">
        <f t="shared" si="726"/>
        <v>0</v>
      </c>
      <c r="L7768" s="107"/>
      <c r="M7768" s="110"/>
      <c r="N7768" s="109"/>
      <c r="P7768" s="38">
        <f t="shared" si="727"/>
        <v>0</v>
      </c>
      <c r="Q7768" s="105">
        <f t="shared" si="729"/>
        <v>0</v>
      </c>
      <c r="R7768" s="38">
        <f t="shared" si="728"/>
        <v>0</v>
      </c>
    </row>
    <row r="7769" spans="1:18">
      <c r="A7769" s="33"/>
      <c r="B7769" s="34"/>
      <c r="C7769" s="33"/>
      <c r="D7769" s="33"/>
      <c r="E7769" s="33"/>
      <c r="F7769" s="42"/>
      <c r="G7769" s="42"/>
      <c r="I7769">
        <f t="shared" si="725"/>
        <v>0</v>
      </c>
      <c r="J7769">
        <f t="shared" si="726"/>
        <v>0</v>
      </c>
      <c r="L7769" s="107"/>
      <c r="M7769" s="110"/>
      <c r="N7769" s="109"/>
      <c r="P7769" s="38">
        <f t="shared" si="727"/>
        <v>0</v>
      </c>
      <c r="Q7769" s="105">
        <f t="shared" si="729"/>
        <v>0</v>
      </c>
      <c r="R7769" s="38">
        <f t="shared" si="728"/>
        <v>0</v>
      </c>
    </row>
    <row r="7770" spans="1:18">
      <c r="A7770" s="33"/>
      <c r="B7770" s="34"/>
      <c r="C7770" s="33"/>
      <c r="D7770" s="33"/>
      <c r="E7770" s="33"/>
      <c r="F7770" s="42"/>
      <c r="G7770" s="42"/>
      <c r="I7770">
        <f t="shared" si="725"/>
        <v>0</v>
      </c>
      <c r="J7770">
        <f t="shared" si="726"/>
        <v>0</v>
      </c>
      <c r="L7770" s="107"/>
      <c r="M7770" s="110"/>
      <c r="N7770" s="109"/>
      <c r="P7770" s="38">
        <f t="shared" si="727"/>
        <v>0</v>
      </c>
      <c r="Q7770" s="105">
        <f t="shared" si="729"/>
        <v>0</v>
      </c>
      <c r="R7770" s="38">
        <f t="shared" si="728"/>
        <v>0</v>
      </c>
    </row>
    <row r="7771" spans="1:18">
      <c r="A7771" s="33"/>
      <c r="B7771" s="34"/>
      <c r="C7771" s="33"/>
      <c r="D7771" s="33"/>
      <c r="E7771" s="33"/>
      <c r="F7771" s="42"/>
      <c r="G7771" s="42"/>
      <c r="I7771">
        <f t="shared" si="725"/>
        <v>0</v>
      </c>
      <c r="J7771">
        <f t="shared" si="726"/>
        <v>0</v>
      </c>
      <c r="L7771" s="107"/>
      <c r="M7771" s="110"/>
      <c r="N7771" s="109"/>
      <c r="P7771" s="38">
        <f t="shared" si="727"/>
        <v>0</v>
      </c>
      <c r="Q7771" s="105">
        <f t="shared" si="729"/>
        <v>0</v>
      </c>
      <c r="R7771" s="38">
        <f t="shared" si="728"/>
        <v>0</v>
      </c>
    </row>
    <row r="7772" spans="1:18">
      <c r="A7772" s="33"/>
      <c r="B7772" s="34"/>
      <c r="C7772" s="33"/>
      <c r="D7772" s="33"/>
      <c r="E7772" s="33"/>
      <c r="F7772" s="42"/>
      <c r="G7772" s="42"/>
      <c r="I7772">
        <f t="shared" si="725"/>
        <v>0</v>
      </c>
      <c r="J7772">
        <f t="shared" si="726"/>
        <v>0</v>
      </c>
      <c r="L7772" s="107"/>
      <c r="M7772" s="110"/>
      <c r="N7772" s="109"/>
      <c r="P7772" s="38">
        <f t="shared" si="727"/>
        <v>0</v>
      </c>
      <c r="Q7772" s="105">
        <f t="shared" si="729"/>
        <v>0</v>
      </c>
      <c r="R7772" s="38">
        <f t="shared" si="728"/>
        <v>0</v>
      </c>
    </row>
    <row r="7773" spans="1:18">
      <c r="A7773" s="33"/>
      <c r="B7773" s="34"/>
      <c r="C7773" s="33"/>
      <c r="D7773" s="33"/>
      <c r="E7773" s="33"/>
      <c r="F7773" s="42"/>
      <c r="G7773" s="42"/>
      <c r="I7773">
        <f t="shared" si="725"/>
        <v>0</v>
      </c>
      <c r="J7773">
        <f t="shared" si="726"/>
        <v>0</v>
      </c>
      <c r="L7773" s="107"/>
      <c r="M7773" s="110"/>
      <c r="N7773" s="109"/>
      <c r="P7773" s="38">
        <f t="shared" si="727"/>
        <v>0</v>
      </c>
      <c r="Q7773" s="105">
        <f t="shared" si="729"/>
        <v>0</v>
      </c>
      <c r="R7773" s="38">
        <f t="shared" si="728"/>
        <v>0</v>
      </c>
    </row>
    <row r="7774" spans="1:18">
      <c r="A7774" s="33"/>
      <c r="B7774" s="34"/>
      <c r="C7774" s="33"/>
      <c r="D7774" s="33"/>
      <c r="E7774" s="33"/>
      <c r="F7774" s="42"/>
      <c r="G7774" s="42"/>
      <c r="I7774">
        <f t="shared" si="725"/>
        <v>0</v>
      </c>
      <c r="J7774">
        <f t="shared" si="726"/>
        <v>0</v>
      </c>
      <c r="L7774" s="107"/>
      <c r="M7774" s="110"/>
      <c r="N7774" s="109"/>
      <c r="P7774" s="38">
        <f t="shared" si="727"/>
        <v>0</v>
      </c>
      <c r="Q7774" s="105">
        <f t="shared" si="729"/>
        <v>0</v>
      </c>
      <c r="R7774" s="38">
        <f t="shared" si="728"/>
        <v>0</v>
      </c>
    </row>
    <row r="7775" spans="1:18">
      <c r="A7775" s="33"/>
      <c r="B7775" s="34"/>
      <c r="C7775" s="33"/>
      <c r="D7775" s="33"/>
      <c r="E7775" s="33"/>
      <c r="F7775" s="42"/>
      <c r="G7775" s="42"/>
      <c r="I7775">
        <f t="shared" si="725"/>
        <v>0</v>
      </c>
      <c r="J7775">
        <f t="shared" si="726"/>
        <v>0</v>
      </c>
      <c r="L7775" s="107"/>
      <c r="M7775" s="110"/>
      <c r="N7775" s="109"/>
      <c r="P7775" s="38">
        <f t="shared" si="727"/>
        <v>0</v>
      </c>
      <c r="Q7775" s="105">
        <f t="shared" si="729"/>
        <v>0</v>
      </c>
      <c r="R7775" s="38">
        <f t="shared" si="728"/>
        <v>0</v>
      </c>
    </row>
    <row r="7776" spans="1:18">
      <c r="A7776" s="33"/>
      <c r="B7776" s="34"/>
      <c r="C7776" s="33"/>
      <c r="D7776" s="33"/>
      <c r="E7776" s="33"/>
      <c r="F7776" s="42"/>
      <c r="G7776" s="42"/>
      <c r="I7776">
        <f t="shared" si="725"/>
        <v>0</v>
      </c>
      <c r="J7776">
        <f t="shared" si="726"/>
        <v>0</v>
      </c>
      <c r="L7776" s="107"/>
      <c r="M7776" s="110"/>
      <c r="N7776" s="109"/>
      <c r="P7776" s="38">
        <f t="shared" si="727"/>
        <v>0</v>
      </c>
      <c r="Q7776" s="105">
        <f t="shared" si="729"/>
        <v>0</v>
      </c>
      <c r="R7776" s="38">
        <f t="shared" si="728"/>
        <v>0</v>
      </c>
    </row>
    <row r="7777" spans="1:18">
      <c r="A7777" s="33"/>
      <c r="B7777" s="34"/>
      <c r="C7777" s="33"/>
      <c r="D7777" s="33"/>
      <c r="E7777" s="33"/>
      <c r="F7777" s="42"/>
      <c r="G7777" s="42"/>
      <c r="I7777">
        <f t="shared" si="725"/>
        <v>0</v>
      </c>
      <c r="J7777">
        <f t="shared" si="726"/>
        <v>0</v>
      </c>
      <c r="L7777" s="107"/>
      <c r="M7777" s="110"/>
      <c r="N7777" s="109"/>
      <c r="P7777" s="38">
        <f t="shared" si="727"/>
        <v>0</v>
      </c>
      <c r="Q7777" s="105">
        <f t="shared" si="729"/>
        <v>0</v>
      </c>
      <c r="R7777" s="38">
        <f t="shared" si="728"/>
        <v>0</v>
      </c>
    </row>
    <row r="7778" spans="1:18">
      <c r="A7778" s="33"/>
      <c r="B7778" s="34"/>
      <c r="C7778" s="33"/>
      <c r="D7778" s="33"/>
      <c r="E7778" s="33"/>
      <c r="F7778" s="42"/>
      <c r="G7778" s="42"/>
      <c r="I7778">
        <f t="shared" si="725"/>
        <v>0</v>
      </c>
      <c r="J7778">
        <f t="shared" si="726"/>
        <v>0</v>
      </c>
      <c r="L7778" s="107"/>
      <c r="M7778" s="110"/>
      <c r="N7778" s="109"/>
      <c r="P7778" s="38">
        <f t="shared" si="727"/>
        <v>0</v>
      </c>
      <c r="Q7778" s="105">
        <f t="shared" si="729"/>
        <v>0</v>
      </c>
      <c r="R7778" s="38">
        <f t="shared" si="728"/>
        <v>0</v>
      </c>
    </row>
    <row r="7779" spans="1:18">
      <c r="A7779" s="33"/>
      <c r="B7779" s="34"/>
      <c r="C7779" s="33"/>
      <c r="D7779" s="33"/>
      <c r="E7779" s="33"/>
      <c r="F7779" s="42"/>
      <c r="G7779" s="42"/>
      <c r="I7779">
        <f t="shared" si="725"/>
        <v>0</v>
      </c>
      <c r="J7779">
        <f t="shared" si="726"/>
        <v>0</v>
      </c>
      <c r="L7779" s="107"/>
      <c r="M7779" s="110"/>
      <c r="N7779" s="109"/>
      <c r="P7779" s="38">
        <f t="shared" si="727"/>
        <v>0</v>
      </c>
      <c r="Q7779" s="105">
        <f t="shared" si="729"/>
        <v>0</v>
      </c>
      <c r="R7779" s="38">
        <f t="shared" si="728"/>
        <v>0</v>
      </c>
    </row>
    <row r="7780" spans="1:18">
      <c r="A7780" s="33"/>
      <c r="B7780" s="34"/>
      <c r="C7780" s="33"/>
      <c r="D7780" s="33"/>
      <c r="E7780" s="33"/>
      <c r="F7780" s="42"/>
      <c r="G7780" s="42"/>
      <c r="I7780">
        <f t="shared" si="725"/>
        <v>0</v>
      </c>
      <c r="J7780">
        <f t="shared" si="726"/>
        <v>0</v>
      </c>
      <c r="L7780" s="107"/>
      <c r="M7780" s="110"/>
      <c r="N7780" s="109"/>
      <c r="P7780" s="38">
        <f t="shared" si="727"/>
        <v>0</v>
      </c>
      <c r="Q7780" s="105">
        <f t="shared" si="729"/>
        <v>0</v>
      </c>
      <c r="R7780" s="38">
        <f t="shared" si="728"/>
        <v>0</v>
      </c>
    </row>
    <row r="7781" spans="1:18">
      <c r="A7781" s="33"/>
      <c r="B7781" s="34"/>
      <c r="C7781" s="33"/>
      <c r="D7781" s="33"/>
      <c r="E7781" s="33"/>
      <c r="F7781" s="42"/>
      <c r="G7781" s="42"/>
      <c r="I7781">
        <f t="shared" si="725"/>
        <v>0</v>
      </c>
      <c r="J7781">
        <f t="shared" si="726"/>
        <v>0</v>
      </c>
      <c r="L7781" s="107"/>
      <c r="M7781" s="110"/>
      <c r="N7781" s="109"/>
      <c r="P7781" s="38">
        <f t="shared" si="727"/>
        <v>0</v>
      </c>
      <c r="Q7781" s="105">
        <f t="shared" si="729"/>
        <v>0</v>
      </c>
      <c r="R7781" s="38">
        <f t="shared" si="728"/>
        <v>0</v>
      </c>
    </row>
    <row r="7782" spans="1:18">
      <c r="A7782" s="33"/>
      <c r="B7782" s="34"/>
      <c r="C7782" s="33"/>
      <c r="D7782" s="33"/>
      <c r="E7782" s="33"/>
      <c r="F7782" s="42"/>
      <c r="G7782" s="42"/>
      <c r="I7782">
        <f t="shared" si="725"/>
        <v>0</v>
      </c>
      <c r="J7782">
        <f t="shared" si="726"/>
        <v>0</v>
      </c>
      <c r="L7782" s="107"/>
      <c r="M7782" s="110"/>
      <c r="N7782" s="109"/>
      <c r="P7782" s="38">
        <f t="shared" si="727"/>
        <v>0</v>
      </c>
      <c r="Q7782" s="105">
        <f t="shared" si="729"/>
        <v>0</v>
      </c>
      <c r="R7782" s="38">
        <f t="shared" si="728"/>
        <v>0</v>
      </c>
    </row>
    <row r="7783" spans="1:18">
      <c r="A7783" s="33"/>
      <c r="B7783" s="34"/>
      <c r="C7783" s="33"/>
      <c r="D7783" s="33"/>
      <c r="E7783" s="33"/>
      <c r="F7783" s="42"/>
      <c r="G7783" s="42"/>
      <c r="I7783">
        <f t="shared" si="725"/>
        <v>0</v>
      </c>
      <c r="J7783">
        <f t="shared" si="726"/>
        <v>0</v>
      </c>
      <c r="L7783" s="107"/>
      <c r="M7783" s="110"/>
      <c r="N7783" s="109"/>
      <c r="P7783" s="38">
        <f t="shared" si="727"/>
        <v>0</v>
      </c>
      <c r="Q7783" s="105">
        <f t="shared" si="729"/>
        <v>0</v>
      </c>
      <c r="R7783" s="38">
        <f t="shared" si="728"/>
        <v>0</v>
      </c>
    </row>
    <row r="7784" spans="1:18">
      <c r="A7784" s="33"/>
      <c r="B7784" s="34"/>
      <c r="C7784" s="33"/>
      <c r="D7784" s="33"/>
      <c r="E7784" s="33"/>
      <c r="F7784" s="42"/>
      <c r="G7784" s="42"/>
      <c r="I7784">
        <f t="shared" si="725"/>
        <v>0</v>
      </c>
      <c r="J7784">
        <f t="shared" si="726"/>
        <v>0</v>
      </c>
      <c r="L7784" s="107"/>
      <c r="M7784" s="110"/>
      <c r="N7784" s="109"/>
      <c r="P7784" s="38">
        <f t="shared" si="727"/>
        <v>0</v>
      </c>
      <c r="Q7784" s="105">
        <f t="shared" si="729"/>
        <v>0</v>
      </c>
      <c r="R7784" s="38">
        <f t="shared" si="728"/>
        <v>0</v>
      </c>
    </row>
    <row r="7785" spans="1:18">
      <c r="A7785" s="33"/>
      <c r="B7785" s="34"/>
      <c r="C7785" s="33"/>
      <c r="D7785" s="33"/>
      <c r="E7785" s="33"/>
      <c r="F7785" s="42"/>
      <c r="G7785" s="42"/>
      <c r="I7785">
        <f t="shared" si="725"/>
        <v>0</v>
      </c>
      <c r="J7785">
        <f t="shared" si="726"/>
        <v>0</v>
      </c>
      <c r="L7785" s="107"/>
      <c r="M7785" s="110"/>
      <c r="N7785" s="109"/>
      <c r="P7785" s="38">
        <f t="shared" si="727"/>
        <v>0</v>
      </c>
      <c r="Q7785" s="105">
        <f t="shared" si="729"/>
        <v>0</v>
      </c>
      <c r="R7785" s="38">
        <f t="shared" si="728"/>
        <v>0</v>
      </c>
    </row>
    <row r="7786" spans="1:18">
      <c r="A7786" s="33"/>
      <c r="B7786" s="34"/>
      <c r="C7786" s="33"/>
      <c r="D7786" s="33"/>
      <c r="E7786" s="33"/>
      <c r="F7786" s="42"/>
      <c r="G7786" s="42"/>
      <c r="I7786">
        <f t="shared" si="725"/>
        <v>0</v>
      </c>
      <c r="J7786">
        <f t="shared" si="726"/>
        <v>0</v>
      </c>
      <c r="L7786" s="107"/>
      <c r="M7786" s="110"/>
      <c r="N7786" s="109"/>
      <c r="P7786" s="38">
        <f t="shared" si="727"/>
        <v>0</v>
      </c>
      <c r="Q7786" s="105">
        <f t="shared" si="729"/>
        <v>0</v>
      </c>
      <c r="R7786" s="38">
        <f t="shared" si="728"/>
        <v>0</v>
      </c>
    </row>
    <row r="7787" spans="1:18">
      <c r="A7787" s="33"/>
      <c r="B7787" s="34"/>
      <c r="C7787" s="33"/>
      <c r="D7787" s="33"/>
      <c r="E7787" s="33"/>
      <c r="F7787" s="42"/>
      <c r="G7787" s="42"/>
      <c r="I7787">
        <f t="shared" si="725"/>
        <v>0</v>
      </c>
      <c r="J7787">
        <f t="shared" si="726"/>
        <v>0</v>
      </c>
      <c r="L7787" s="107"/>
      <c r="M7787" s="110"/>
      <c r="N7787" s="109"/>
      <c r="P7787" s="38">
        <f t="shared" si="727"/>
        <v>0</v>
      </c>
      <c r="Q7787" s="105">
        <f t="shared" si="729"/>
        <v>0</v>
      </c>
      <c r="R7787" s="38">
        <f t="shared" si="728"/>
        <v>0</v>
      </c>
    </row>
    <row r="7788" spans="1:18">
      <c r="A7788" s="33"/>
      <c r="B7788" s="34"/>
      <c r="C7788" s="33"/>
      <c r="D7788" s="33"/>
      <c r="E7788" s="33"/>
      <c r="F7788" s="42"/>
      <c r="G7788" s="42"/>
      <c r="I7788">
        <f t="shared" si="725"/>
        <v>0</v>
      </c>
      <c r="J7788">
        <f t="shared" si="726"/>
        <v>0</v>
      </c>
      <c r="L7788" s="107"/>
      <c r="M7788" s="110"/>
      <c r="N7788" s="109"/>
      <c r="P7788" s="38">
        <f t="shared" si="727"/>
        <v>0</v>
      </c>
      <c r="Q7788" s="105">
        <f t="shared" si="729"/>
        <v>0</v>
      </c>
      <c r="R7788" s="38">
        <f t="shared" si="728"/>
        <v>0</v>
      </c>
    </row>
    <row r="7789" spans="1:18">
      <c r="A7789" s="33"/>
      <c r="B7789" s="34"/>
      <c r="C7789" s="33"/>
      <c r="D7789" s="33"/>
      <c r="E7789" s="33"/>
      <c r="F7789" s="42"/>
      <c r="G7789" s="42"/>
      <c r="I7789">
        <f t="shared" si="725"/>
        <v>0</v>
      </c>
      <c r="J7789">
        <f t="shared" si="726"/>
        <v>0</v>
      </c>
      <c r="L7789" s="107"/>
      <c r="M7789" s="110"/>
      <c r="N7789" s="109"/>
      <c r="P7789" s="38">
        <f t="shared" si="727"/>
        <v>0</v>
      </c>
      <c r="Q7789" s="105">
        <f t="shared" si="729"/>
        <v>0</v>
      </c>
      <c r="R7789" s="38">
        <f t="shared" si="728"/>
        <v>0</v>
      </c>
    </row>
    <row r="7790" spans="1:18">
      <c r="A7790" s="33"/>
      <c r="B7790" s="34"/>
      <c r="C7790" s="33"/>
      <c r="D7790" s="33"/>
      <c r="E7790" s="33"/>
      <c r="F7790" s="42"/>
      <c r="G7790" s="42"/>
      <c r="I7790">
        <f t="shared" si="725"/>
        <v>0</v>
      </c>
      <c r="J7790">
        <f t="shared" si="726"/>
        <v>0</v>
      </c>
      <c r="L7790" s="107"/>
      <c r="M7790" s="110"/>
      <c r="N7790" s="109"/>
      <c r="P7790" s="38">
        <f t="shared" si="727"/>
        <v>0</v>
      </c>
      <c r="Q7790" s="105">
        <f t="shared" si="729"/>
        <v>0</v>
      </c>
      <c r="R7790" s="38">
        <f t="shared" si="728"/>
        <v>0</v>
      </c>
    </row>
    <row r="7791" spans="1:18">
      <c r="A7791" s="33"/>
      <c r="B7791" s="34"/>
      <c r="C7791" s="33"/>
      <c r="D7791" s="33"/>
      <c r="E7791" s="33"/>
      <c r="F7791" s="42"/>
      <c r="G7791" s="42"/>
      <c r="I7791">
        <f t="shared" si="725"/>
        <v>0</v>
      </c>
      <c r="J7791">
        <f t="shared" si="726"/>
        <v>0</v>
      </c>
      <c r="L7791" s="107"/>
      <c r="M7791" s="110"/>
      <c r="N7791" s="109"/>
      <c r="P7791" s="38">
        <f t="shared" si="727"/>
        <v>0</v>
      </c>
      <c r="Q7791" s="105">
        <f t="shared" si="729"/>
        <v>0</v>
      </c>
      <c r="R7791" s="38">
        <f t="shared" si="728"/>
        <v>0</v>
      </c>
    </row>
    <row r="7792" spans="1:18">
      <c r="A7792" s="33"/>
      <c r="B7792" s="34"/>
      <c r="C7792" s="33"/>
      <c r="D7792" s="33"/>
      <c r="E7792" s="33"/>
      <c r="F7792" s="42"/>
      <c r="G7792" s="42"/>
      <c r="I7792">
        <f t="shared" si="725"/>
        <v>0</v>
      </c>
      <c r="J7792">
        <f t="shared" si="726"/>
        <v>0</v>
      </c>
      <c r="L7792" s="107"/>
      <c r="M7792" s="110"/>
      <c r="N7792" s="109"/>
      <c r="P7792" s="38">
        <f t="shared" si="727"/>
        <v>0</v>
      </c>
      <c r="Q7792" s="105">
        <f t="shared" si="729"/>
        <v>0</v>
      </c>
      <c r="R7792" s="38">
        <f t="shared" si="728"/>
        <v>0</v>
      </c>
    </row>
    <row r="7793" spans="1:18">
      <c r="A7793" s="33"/>
      <c r="B7793" s="34"/>
      <c r="C7793" s="33"/>
      <c r="D7793" s="33"/>
      <c r="E7793" s="33"/>
      <c r="F7793" s="42"/>
      <c r="G7793" s="42"/>
      <c r="I7793">
        <f t="shared" ref="I7793:I7856" si="730">IF(OR(E7793="R",E7793="E"),D7793,IF(D7793&gt;=E7793,D7793-E7793,0))</f>
        <v>0</v>
      </c>
      <c r="J7793">
        <f t="shared" ref="J7793:J7856" si="731">IF(OR(E7793="R",E7793="E"),0,IF(E7793&gt;D7793,E7793-D7793,0))</f>
        <v>0</v>
      </c>
      <c r="L7793" s="107"/>
      <c r="M7793" s="110"/>
      <c r="N7793" s="109"/>
      <c r="P7793" s="38">
        <f t="shared" ref="P7793:P7856" si="732">I7793*L7793/1000</f>
        <v>0</v>
      </c>
      <c r="Q7793" s="105">
        <f t="shared" si="729"/>
        <v>0</v>
      </c>
      <c r="R7793" s="38">
        <f t="shared" ref="R7793:R7856" si="733">J7793*N7793/1000</f>
        <v>0</v>
      </c>
    </row>
    <row r="7794" spans="1:18">
      <c r="A7794" s="33"/>
      <c r="B7794" s="34"/>
      <c r="C7794" s="33"/>
      <c r="D7794" s="33"/>
      <c r="E7794" s="33"/>
      <c r="F7794" s="42"/>
      <c r="G7794" s="42"/>
      <c r="I7794">
        <f t="shared" si="730"/>
        <v>0</v>
      </c>
      <c r="J7794">
        <f t="shared" si="731"/>
        <v>0</v>
      </c>
      <c r="L7794" s="107"/>
      <c r="M7794" s="110"/>
      <c r="N7794" s="109"/>
      <c r="P7794" s="38">
        <f t="shared" si="732"/>
        <v>0</v>
      </c>
      <c r="Q7794" s="105">
        <f t="shared" si="729"/>
        <v>0</v>
      </c>
      <c r="R7794" s="38">
        <f t="shared" si="733"/>
        <v>0</v>
      </c>
    </row>
    <row r="7795" spans="1:18">
      <c r="A7795" s="33"/>
      <c r="B7795" s="34"/>
      <c r="C7795" s="33"/>
      <c r="D7795" s="33"/>
      <c r="E7795" s="33"/>
      <c r="F7795" s="42"/>
      <c r="G7795" s="42"/>
      <c r="I7795">
        <f t="shared" si="730"/>
        <v>0</v>
      </c>
      <c r="J7795">
        <f t="shared" si="731"/>
        <v>0</v>
      </c>
      <c r="L7795" s="107"/>
      <c r="M7795" s="110"/>
      <c r="N7795" s="109"/>
      <c r="P7795" s="38">
        <f t="shared" si="732"/>
        <v>0</v>
      </c>
      <c r="Q7795" s="105">
        <f t="shared" si="729"/>
        <v>0</v>
      </c>
      <c r="R7795" s="38">
        <f t="shared" si="733"/>
        <v>0</v>
      </c>
    </row>
    <row r="7796" spans="1:18">
      <c r="A7796" s="33"/>
      <c r="B7796" s="34"/>
      <c r="C7796" s="33"/>
      <c r="D7796" s="33"/>
      <c r="E7796" s="33"/>
      <c r="F7796" s="42"/>
      <c r="G7796" s="42"/>
      <c r="I7796">
        <f t="shared" si="730"/>
        <v>0</v>
      </c>
      <c r="J7796">
        <f t="shared" si="731"/>
        <v>0</v>
      </c>
      <c r="L7796" s="107"/>
      <c r="M7796" s="110"/>
      <c r="N7796" s="109"/>
      <c r="P7796" s="38">
        <f t="shared" si="732"/>
        <v>0</v>
      </c>
      <c r="Q7796" s="105">
        <f t="shared" si="729"/>
        <v>0</v>
      </c>
      <c r="R7796" s="38">
        <f t="shared" si="733"/>
        <v>0</v>
      </c>
    </row>
    <row r="7797" spans="1:18">
      <c r="A7797" s="33"/>
      <c r="B7797" s="34"/>
      <c r="C7797" s="33"/>
      <c r="D7797" s="33"/>
      <c r="E7797" s="33"/>
      <c r="F7797" s="42"/>
      <c r="G7797" s="42"/>
      <c r="I7797">
        <f t="shared" si="730"/>
        <v>0</v>
      </c>
      <c r="J7797">
        <f t="shared" si="731"/>
        <v>0</v>
      </c>
      <c r="L7797" s="107"/>
      <c r="M7797" s="110"/>
      <c r="N7797" s="109"/>
      <c r="P7797" s="38">
        <f t="shared" si="732"/>
        <v>0</v>
      </c>
      <c r="Q7797" s="105">
        <f t="shared" si="729"/>
        <v>0</v>
      </c>
      <c r="R7797" s="38">
        <f t="shared" si="733"/>
        <v>0</v>
      </c>
    </row>
    <row r="7798" spans="1:18">
      <c r="A7798" s="33"/>
      <c r="B7798" s="34"/>
      <c r="C7798" s="33"/>
      <c r="D7798" s="33"/>
      <c r="E7798" s="33"/>
      <c r="F7798" s="42"/>
      <c r="G7798" s="42"/>
      <c r="I7798">
        <f t="shared" si="730"/>
        <v>0</v>
      </c>
      <c r="J7798">
        <f t="shared" si="731"/>
        <v>0</v>
      </c>
      <c r="L7798" s="107"/>
      <c r="M7798" s="110"/>
      <c r="N7798" s="109"/>
      <c r="P7798" s="38">
        <f t="shared" si="732"/>
        <v>0</v>
      </c>
      <c r="Q7798" s="105">
        <f t="shared" si="729"/>
        <v>0</v>
      </c>
      <c r="R7798" s="38">
        <f t="shared" si="733"/>
        <v>0</v>
      </c>
    </row>
    <row r="7799" spans="1:18">
      <c r="A7799" s="33"/>
      <c r="B7799" s="34"/>
      <c r="C7799" s="33"/>
      <c r="D7799" s="33"/>
      <c r="E7799" s="33"/>
      <c r="F7799" s="42"/>
      <c r="G7799" s="42"/>
      <c r="I7799">
        <f t="shared" si="730"/>
        <v>0</v>
      </c>
      <c r="J7799">
        <f t="shared" si="731"/>
        <v>0</v>
      </c>
      <c r="L7799" s="107"/>
      <c r="M7799" s="110"/>
      <c r="N7799" s="109"/>
      <c r="P7799" s="38">
        <f t="shared" si="732"/>
        <v>0</v>
      </c>
      <c r="Q7799" s="105">
        <f t="shared" si="729"/>
        <v>0</v>
      </c>
      <c r="R7799" s="38">
        <f t="shared" si="733"/>
        <v>0</v>
      </c>
    </row>
    <row r="7800" spans="1:18">
      <c r="A7800" s="33"/>
      <c r="B7800" s="34"/>
      <c r="C7800" s="33"/>
      <c r="D7800" s="33"/>
      <c r="E7800" s="33"/>
      <c r="F7800" s="42"/>
      <c r="G7800" s="42"/>
      <c r="I7800">
        <f t="shared" si="730"/>
        <v>0</v>
      </c>
      <c r="J7800">
        <f t="shared" si="731"/>
        <v>0</v>
      </c>
      <c r="L7800" s="107"/>
      <c r="M7800" s="110"/>
      <c r="N7800" s="109"/>
      <c r="P7800" s="38">
        <f t="shared" si="732"/>
        <v>0</v>
      </c>
      <c r="Q7800" s="105">
        <f t="shared" si="729"/>
        <v>0</v>
      </c>
      <c r="R7800" s="38">
        <f t="shared" si="733"/>
        <v>0</v>
      </c>
    </row>
    <row r="7801" spans="1:18">
      <c r="A7801" s="33"/>
      <c r="B7801" s="34"/>
      <c r="C7801" s="33"/>
      <c r="D7801" s="33"/>
      <c r="E7801" s="33"/>
      <c r="F7801" s="42"/>
      <c r="G7801" s="42"/>
      <c r="I7801">
        <f t="shared" si="730"/>
        <v>0</v>
      </c>
      <c r="J7801">
        <f t="shared" si="731"/>
        <v>0</v>
      </c>
      <c r="L7801" s="107"/>
      <c r="M7801" s="110"/>
      <c r="N7801" s="109"/>
      <c r="P7801" s="38">
        <f t="shared" si="732"/>
        <v>0</v>
      </c>
      <c r="Q7801" s="105">
        <f t="shared" si="729"/>
        <v>0</v>
      </c>
      <c r="R7801" s="38">
        <f t="shared" si="733"/>
        <v>0</v>
      </c>
    </row>
    <row r="7802" spans="1:18">
      <c r="A7802" s="33"/>
      <c r="B7802" s="34"/>
      <c r="C7802" s="33"/>
      <c r="D7802" s="33"/>
      <c r="E7802" s="33"/>
      <c r="F7802" s="42"/>
      <c r="G7802" s="42"/>
      <c r="I7802">
        <f t="shared" si="730"/>
        <v>0</v>
      </c>
      <c r="J7802">
        <f t="shared" si="731"/>
        <v>0</v>
      </c>
      <c r="L7802" s="107"/>
      <c r="M7802" s="110"/>
      <c r="N7802" s="109"/>
      <c r="P7802" s="38">
        <f t="shared" si="732"/>
        <v>0</v>
      </c>
      <c r="Q7802" s="105">
        <f t="shared" si="729"/>
        <v>0</v>
      </c>
      <c r="R7802" s="38">
        <f t="shared" si="733"/>
        <v>0</v>
      </c>
    </row>
    <row r="7803" spans="1:18">
      <c r="A7803" s="33"/>
      <c r="B7803" s="34"/>
      <c r="C7803" s="33"/>
      <c r="D7803" s="33"/>
      <c r="E7803" s="33"/>
      <c r="F7803" s="42"/>
      <c r="G7803" s="42"/>
      <c r="I7803">
        <f t="shared" si="730"/>
        <v>0</v>
      </c>
      <c r="J7803">
        <f t="shared" si="731"/>
        <v>0</v>
      </c>
      <c r="L7803" s="107"/>
      <c r="M7803" s="110"/>
      <c r="N7803" s="109"/>
      <c r="P7803" s="38">
        <f t="shared" si="732"/>
        <v>0</v>
      </c>
      <c r="Q7803" s="105">
        <f t="shared" si="729"/>
        <v>0</v>
      </c>
      <c r="R7803" s="38">
        <f t="shared" si="733"/>
        <v>0</v>
      </c>
    </row>
    <row r="7804" spans="1:18">
      <c r="A7804" s="33"/>
      <c r="B7804" s="34"/>
      <c r="C7804" s="33"/>
      <c r="D7804" s="33"/>
      <c r="E7804" s="33"/>
      <c r="F7804" s="42"/>
      <c r="G7804" s="42"/>
      <c r="I7804">
        <f t="shared" si="730"/>
        <v>0</v>
      </c>
      <c r="J7804">
        <f t="shared" si="731"/>
        <v>0</v>
      </c>
      <c r="L7804" s="107"/>
      <c r="M7804" s="110"/>
      <c r="N7804" s="109"/>
      <c r="P7804" s="38">
        <f t="shared" si="732"/>
        <v>0</v>
      </c>
      <c r="Q7804" s="105">
        <f t="shared" si="729"/>
        <v>0</v>
      </c>
      <c r="R7804" s="38">
        <f t="shared" si="733"/>
        <v>0</v>
      </c>
    </row>
    <row r="7805" spans="1:18">
      <c r="A7805" s="33"/>
      <c r="B7805" s="34"/>
      <c r="C7805" s="33"/>
      <c r="D7805" s="33"/>
      <c r="E7805" s="33"/>
      <c r="F7805" s="42"/>
      <c r="G7805" s="42"/>
      <c r="I7805">
        <f t="shared" si="730"/>
        <v>0</v>
      </c>
      <c r="J7805">
        <f t="shared" si="731"/>
        <v>0</v>
      </c>
      <c r="L7805" s="107"/>
      <c r="M7805" s="110"/>
      <c r="N7805" s="109"/>
      <c r="P7805" s="38">
        <f t="shared" si="732"/>
        <v>0</v>
      </c>
      <c r="Q7805" s="105">
        <f t="shared" si="729"/>
        <v>0</v>
      </c>
      <c r="R7805" s="38">
        <f t="shared" si="733"/>
        <v>0</v>
      </c>
    </row>
    <row r="7806" spans="1:18">
      <c r="A7806" s="33"/>
      <c r="B7806" s="34"/>
      <c r="C7806" s="33"/>
      <c r="D7806" s="33"/>
      <c r="E7806" s="33"/>
      <c r="F7806" s="42"/>
      <c r="G7806" s="42"/>
      <c r="I7806">
        <f t="shared" si="730"/>
        <v>0</v>
      </c>
      <c r="J7806">
        <f t="shared" si="731"/>
        <v>0</v>
      </c>
      <c r="L7806" s="107"/>
      <c r="M7806" s="110"/>
      <c r="N7806" s="109"/>
      <c r="P7806" s="38">
        <f t="shared" si="732"/>
        <v>0</v>
      </c>
      <c r="Q7806" s="105">
        <f t="shared" si="729"/>
        <v>0</v>
      </c>
      <c r="R7806" s="38">
        <f t="shared" si="733"/>
        <v>0</v>
      </c>
    </row>
    <row r="7807" spans="1:18">
      <c r="A7807" s="33"/>
      <c r="B7807" s="34"/>
      <c r="C7807" s="33"/>
      <c r="D7807" s="33"/>
      <c r="E7807" s="33"/>
      <c r="F7807" s="42"/>
      <c r="G7807" s="42"/>
      <c r="I7807">
        <f t="shared" si="730"/>
        <v>0</v>
      </c>
      <c r="J7807">
        <f t="shared" si="731"/>
        <v>0</v>
      </c>
      <c r="L7807" s="107"/>
      <c r="M7807" s="110"/>
      <c r="N7807" s="109"/>
      <c r="P7807" s="38">
        <f t="shared" si="732"/>
        <v>0</v>
      </c>
      <c r="Q7807" s="105">
        <f t="shared" si="729"/>
        <v>0</v>
      </c>
      <c r="R7807" s="38">
        <f t="shared" si="733"/>
        <v>0</v>
      </c>
    </row>
    <row r="7808" spans="1:18">
      <c r="A7808" s="33"/>
      <c r="B7808" s="34"/>
      <c r="C7808" s="33"/>
      <c r="D7808" s="33"/>
      <c r="E7808" s="33"/>
      <c r="F7808" s="42"/>
      <c r="G7808" s="42"/>
      <c r="I7808">
        <f t="shared" si="730"/>
        <v>0</v>
      </c>
      <c r="J7808">
        <f t="shared" si="731"/>
        <v>0</v>
      </c>
      <c r="L7808" s="107"/>
      <c r="M7808" s="110"/>
      <c r="N7808" s="109"/>
      <c r="P7808" s="38">
        <f t="shared" si="732"/>
        <v>0</v>
      </c>
      <c r="Q7808" s="105">
        <f t="shared" si="729"/>
        <v>0</v>
      </c>
      <c r="R7808" s="38">
        <f t="shared" si="733"/>
        <v>0</v>
      </c>
    </row>
    <row r="7809" spans="1:18">
      <c r="A7809" s="33"/>
      <c r="B7809" s="34"/>
      <c r="C7809" s="33"/>
      <c r="D7809" s="33"/>
      <c r="E7809" s="33"/>
      <c r="F7809" s="42"/>
      <c r="G7809" s="42"/>
      <c r="I7809">
        <f t="shared" si="730"/>
        <v>0</v>
      </c>
      <c r="J7809">
        <f t="shared" si="731"/>
        <v>0</v>
      </c>
      <c r="L7809" s="107"/>
      <c r="M7809" s="110"/>
      <c r="N7809" s="109"/>
      <c r="P7809" s="38">
        <f t="shared" si="732"/>
        <v>0</v>
      </c>
      <c r="Q7809" s="105">
        <f t="shared" si="729"/>
        <v>0</v>
      </c>
      <c r="R7809" s="38">
        <f t="shared" si="733"/>
        <v>0</v>
      </c>
    </row>
    <row r="7810" spans="1:18">
      <c r="A7810" s="33"/>
      <c r="B7810" s="34"/>
      <c r="C7810" s="33"/>
      <c r="D7810" s="33"/>
      <c r="E7810" s="33"/>
      <c r="F7810" s="42"/>
      <c r="G7810" s="42"/>
      <c r="I7810">
        <f t="shared" si="730"/>
        <v>0</v>
      </c>
      <c r="J7810">
        <f t="shared" si="731"/>
        <v>0</v>
      </c>
      <c r="L7810" s="107"/>
      <c r="M7810" s="110"/>
      <c r="N7810" s="109"/>
      <c r="P7810" s="38">
        <f t="shared" si="732"/>
        <v>0</v>
      </c>
      <c r="Q7810" s="105">
        <f t="shared" si="729"/>
        <v>0</v>
      </c>
      <c r="R7810" s="38">
        <f t="shared" si="733"/>
        <v>0</v>
      </c>
    </row>
    <row r="7811" spans="1:18">
      <c r="A7811" s="33"/>
      <c r="B7811" s="34"/>
      <c r="C7811" s="33"/>
      <c r="D7811" s="33"/>
      <c r="E7811" s="33"/>
      <c r="F7811" s="42"/>
      <c r="G7811" s="42"/>
      <c r="I7811">
        <f t="shared" si="730"/>
        <v>0</v>
      </c>
      <c r="J7811">
        <f t="shared" si="731"/>
        <v>0</v>
      </c>
      <c r="L7811" s="107"/>
      <c r="M7811" s="110"/>
      <c r="N7811" s="109"/>
      <c r="P7811" s="38">
        <f t="shared" si="732"/>
        <v>0</v>
      </c>
      <c r="Q7811" s="105">
        <f t="shared" si="729"/>
        <v>0</v>
      </c>
      <c r="R7811" s="38">
        <f t="shared" si="733"/>
        <v>0</v>
      </c>
    </row>
    <row r="7812" spans="1:18">
      <c r="A7812" s="33"/>
      <c r="B7812" s="34"/>
      <c r="C7812" s="33"/>
      <c r="D7812" s="33"/>
      <c r="E7812" s="33"/>
      <c r="F7812" s="42"/>
      <c r="G7812" s="42"/>
      <c r="I7812">
        <f t="shared" si="730"/>
        <v>0</v>
      </c>
      <c r="J7812">
        <f t="shared" si="731"/>
        <v>0</v>
      </c>
      <c r="L7812" s="107"/>
      <c r="M7812" s="110"/>
      <c r="N7812" s="109"/>
      <c r="P7812" s="38">
        <f t="shared" si="732"/>
        <v>0</v>
      </c>
      <c r="Q7812" s="105">
        <f t="shared" si="729"/>
        <v>0</v>
      </c>
      <c r="R7812" s="38">
        <f t="shared" si="733"/>
        <v>0</v>
      </c>
    </row>
    <row r="7813" spans="1:18">
      <c r="A7813" s="33"/>
      <c r="B7813" s="34"/>
      <c r="C7813" s="33"/>
      <c r="D7813" s="33"/>
      <c r="E7813" s="33"/>
      <c r="F7813" s="42"/>
      <c r="G7813" s="42"/>
      <c r="I7813">
        <f t="shared" si="730"/>
        <v>0</v>
      </c>
      <c r="J7813">
        <f t="shared" si="731"/>
        <v>0</v>
      </c>
      <c r="L7813" s="107"/>
      <c r="M7813" s="110"/>
      <c r="N7813" s="109"/>
      <c r="P7813" s="38">
        <f t="shared" si="732"/>
        <v>0</v>
      </c>
      <c r="Q7813" s="105">
        <f t="shared" si="729"/>
        <v>0</v>
      </c>
      <c r="R7813" s="38">
        <f t="shared" si="733"/>
        <v>0</v>
      </c>
    </row>
    <row r="7814" spans="1:18">
      <c r="A7814" s="33"/>
      <c r="B7814" s="34"/>
      <c r="C7814" s="33"/>
      <c r="D7814" s="33"/>
      <c r="E7814" s="33"/>
      <c r="F7814" s="42"/>
      <c r="G7814" s="42"/>
      <c r="I7814">
        <f t="shared" si="730"/>
        <v>0</v>
      </c>
      <c r="J7814">
        <f t="shared" si="731"/>
        <v>0</v>
      </c>
      <c r="L7814" s="107"/>
      <c r="M7814" s="110"/>
      <c r="N7814" s="109"/>
      <c r="P7814" s="38">
        <f t="shared" si="732"/>
        <v>0</v>
      </c>
      <c r="Q7814" s="105">
        <f t="shared" si="729"/>
        <v>0</v>
      </c>
      <c r="R7814" s="38">
        <f t="shared" si="733"/>
        <v>0</v>
      </c>
    </row>
    <row r="7815" spans="1:18">
      <c r="A7815" s="33"/>
      <c r="B7815" s="34"/>
      <c r="C7815" s="33"/>
      <c r="D7815" s="33"/>
      <c r="E7815" s="33"/>
      <c r="F7815" s="42"/>
      <c r="G7815" s="42"/>
      <c r="I7815">
        <f t="shared" si="730"/>
        <v>0</v>
      </c>
      <c r="J7815">
        <f t="shared" si="731"/>
        <v>0</v>
      </c>
      <c r="L7815" s="107"/>
      <c r="M7815" s="110"/>
      <c r="N7815" s="109"/>
      <c r="P7815" s="38">
        <f t="shared" si="732"/>
        <v>0</v>
      </c>
      <c r="Q7815" s="105">
        <f t="shared" si="729"/>
        <v>0</v>
      </c>
      <c r="R7815" s="38">
        <f t="shared" si="733"/>
        <v>0</v>
      </c>
    </row>
    <row r="7816" spans="1:18">
      <c r="A7816" s="33"/>
      <c r="B7816" s="34"/>
      <c r="C7816" s="33"/>
      <c r="D7816" s="33"/>
      <c r="E7816" s="33"/>
      <c r="F7816" s="42"/>
      <c r="G7816" s="42"/>
      <c r="I7816">
        <f t="shared" si="730"/>
        <v>0</v>
      </c>
      <c r="J7816">
        <f t="shared" si="731"/>
        <v>0</v>
      </c>
      <c r="L7816" s="107"/>
      <c r="M7816" s="110"/>
      <c r="N7816" s="109"/>
      <c r="P7816" s="38">
        <f t="shared" si="732"/>
        <v>0</v>
      </c>
      <c r="Q7816" s="105">
        <f t="shared" ref="Q7816:Q7879" si="734">I7816*M7816/1000</f>
        <v>0</v>
      </c>
      <c r="R7816" s="38">
        <f t="shared" si="733"/>
        <v>0</v>
      </c>
    </row>
    <row r="7817" spans="1:18">
      <c r="A7817" s="33"/>
      <c r="B7817" s="34"/>
      <c r="C7817" s="33"/>
      <c r="D7817" s="33"/>
      <c r="E7817" s="33"/>
      <c r="F7817" s="42"/>
      <c r="G7817" s="42"/>
      <c r="I7817">
        <f t="shared" si="730"/>
        <v>0</v>
      </c>
      <c r="J7817">
        <f t="shared" si="731"/>
        <v>0</v>
      </c>
      <c r="L7817" s="107"/>
      <c r="M7817" s="110"/>
      <c r="N7817" s="109"/>
      <c r="P7817" s="38">
        <f t="shared" si="732"/>
        <v>0</v>
      </c>
      <c r="Q7817" s="105">
        <f t="shared" si="734"/>
        <v>0</v>
      </c>
      <c r="R7817" s="38">
        <f t="shared" si="733"/>
        <v>0</v>
      </c>
    </row>
    <row r="7818" spans="1:18">
      <c r="A7818" s="33"/>
      <c r="B7818" s="34"/>
      <c r="C7818" s="33"/>
      <c r="D7818" s="33"/>
      <c r="E7818" s="33"/>
      <c r="F7818" s="42"/>
      <c r="G7818" s="42"/>
      <c r="I7818">
        <f t="shared" si="730"/>
        <v>0</v>
      </c>
      <c r="J7818">
        <f t="shared" si="731"/>
        <v>0</v>
      </c>
      <c r="L7818" s="107"/>
      <c r="M7818" s="110"/>
      <c r="N7818" s="109"/>
      <c r="P7818" s="38">
        <f t="shared" si="732"/>
        <v>0</v>
      </c>
      <c r="Q7818" s="105">
        <f t="shared" si="734"/>
        <v>0</v>
      </c>
      <c r="R7818" s="38">
        <f t="shared" si="733"/>
        <v>0</v>
      </c>
    </row>
    <row r="7819" spans="1:18">
      <c r="A7819" s="33"/>
      <c r="B7819" s="34"/>
      <c r="C7819" s="33"/>
      <c r="D7819" s="33"/>
      <c r="E7819" s="33"/>
      <c r="F7819" s="42"/>
      <c r="G7819" s="42"/>
      <c r="I7819">
        <f t="shared" si="730"/>
        <v>0</v>
      </c>
      <c r="J7819">
        <f t="shared" si="731"/>
        <v>0</v>
      </c>
      <c r="L7819" s="107"/>
      <c r="M7819" s="110"/>
      <c r="N7819" s="109"/>
      <c r="P7819" s="38">
        <f t="shared" si="732"/>
        <v>0</v>
      </c>
      <c r="Q7819" s="105">
        <f t="shared" si="734"/>
        <v>0</v>
      </c>
      <c r="R7819" s="38">
        <f t="shared" si="733"/>
        <v>0</v>
      </c>
    </row>
    <row r="7820" spans="1:18">
      <c r="A7820" s="33"/>
      <c r="B7820" s="34"/>
      <c r="C7820" s="33"/>
      <c r="D7820" s="33"/>
      <c r="E7820" s="33"/>
      <c r="F7820" s="42"/>
      <c r="G7820" s="42"/>
      <c r="I7820">
        <f t="shared" si="730"/>
        <v>0</v>
      </c>
      <c r="J7820">
        <f t="shared" si="731"/>
        <v>0</v>
      </c>
      <c r="L7820" s="107"/>
      <c r="M7820" s="110"/>
      <c r="N7820" s="109"/>
      <c r="P7820" s="38">
        <f t="shared" si="732"/>
        <v>0</v>
      </c>
      <c r="Q7820" s="105">
        <f t="shared" si="734"/>
        <v>0</v>
      </c>
      <c r="R7820" s="38">
        <f t="shared" si="733"/>
        <v>0</v>
      </c>
    </row>
    <row r="7821" spans="1:18">
      <c r="A7821" s="33"/>
      <c r="B7821" s="34"/>
      <c r="C7821" s="33"/>
      <c r="D7821" s="33"/>
      <c r="E7821" s="33"/>
      <c r="F7821" s="42"/>
      <c r="G7821" s="42"/>
      <c r="I7821">
        <f t="shared" si="730"/>
        <v>0</v>
      </c>
      <c r="J7821">
        <f t="shared" si="731"/>
        <v>0</v>
      </c>
      <c r="L7821" s="107"/>
      <c r="M7821" s="110"/>
      <c r="N7821" s="109"/>
      <c r="P7821" s="38">
        <f t="shared" si="732"/>
        <v>0</v>
      </c>
      <c r="Q7821" s="105">
        <f t="shared" si="734"/>
        <v>0</v>
      </c>
      <c r="R7821" s="38">
        <f t="shared" si="733"/>
        <v>0</v>
      </c>
    </row>
    <row r="7822" spans="1:18">
      <c r="A7822" s="33"/>
      <c r="B7822" s="34"/>
      <c r="C7822" s="33"/>
      <c r="D7822" s="33"/>
      <c r="E7822" s="33"/>
      <c r="F7822" s="42"/>
      <c r="G7822" s="42"/>
      <c r="I7822">
        <f t="shared" si="730"/>
        <v>0</v>
      </c>
      <c r="J7822">
        <f t="shared" si="731"/>
        <v>0</v>
      </c>
      <c r="L7822" s="107"/>
      <c r="M7822" s="110"/>
      <c r="N7822" s="109"/>
      <c r="P7822" s="38">
        <f t="shared" si="732"/>
        <v>0</v>
      </c>
      <c r="Q7822" s="105">
        <f t="shared" si="734"/>
        <v>0</v>
      </c>
      <c r="R7822" s="38">
        <f t="shared" si="733"/>
        <v>0</v>
      </c>
    </row>
    <row r="7823" spans="1:18">
      <c r="A7823" s="33"/>
      <c r="B7823" s="34"/>
      <c r="C7823" s="33"/>
      <c r="D7823" s="33"/>
      <c r="E7823" s="33"/>
      <c r="F7823" s="42"/>
      <c r="G7823" s="42"/>
      <c r="I7823">
        <f t="shared" si="730"/>
        <v>0</v>
      </c>
      <c r="J7823">
        <f t="shared" si="731"/>
        <v>0</v>
      </c>
      <c r="L7823" s="107"/>
      <c r="M7823" s="110"/>
      <c r="N7823" s="109"/>
      <c r="P7823" s="38">
        <f t="shared" si="732"/>
        <v>0</v>
      </c>
      <c r="Q7823" s="105">
        <f t="shared" si="734"/>
        <v>0</v>
      </c>
      <c r="R7823" s="38">
        <f t="shared" si="733"/>
        <v>0</v>
      </c>
    </row>
    <row r="7824" spans="1:18">
      <c r="A7824" s="33"/>
      <c r="B7824" s="34"/>
      <c r="C7824" s="33"/>
      <c r="D7824" s="33"/>
      <c r="E7824" s="33"/>
      <c r="F7824" s="42"/>
      <c r="G7824" s="42"/>
      <c r="I7824">
        <f t="shared" si="730"/>
        <v>0</v>
      </c>
      <c r="J7824">
        <f t="shared" si="731"/>
        <v>0</v>
      </c>
      <c r="L7824" s="107"/>
      <c r="M7824" s="110"/>
      <c r="N7824" s="109"/>
      <c r="P7824" s="38">
        <f t="shared" si="732"/>
        <v>0</v>
      </c>
      <c r="Q7824" s="105">
        <f t="shared" si="734"/>
        <v>0</v>
      </c>
      <c r="R7824" s="38">
        <f t="shared" si="733"/>
        <v>0</v>
      </c>
    </row>
    <row r="7825" spans="1:18">
      <c r="A7825" s="33"/>
      <c r="B7825" s="34"/>
      <c r="C7825" s="33"/>
      <c r="D7825" s="33"/>
      <c r="E7825" s="33"/>
      <c r="F7825" s="42"/>
      <c r="G7825" s="42"/>
      <c r="I7825">
        <f t="shared" si="730"/>
        <v>0</v>
      </c>
      <c r="J7825">
        <f t="shared" si="731"/>
        <v>0</v>
      </c>
      <c r="L7825" s="107"/>
      <c r="M7825" s="110"/>
      <c r="N7825" s="109"/>
      <c r="P7825" s="38">
        <f t="shared" si="732"/>
        <v>0</v>
      </c>
      <c r="Q7825" s="105">
        <f t="shared" si="734"/>
        <v>0</v>
      </c>
      <c r="R7825" s="38">
        <f t="shared" si="733"/>
        <v>0</v>
      </c>
    </row>
    <row r="7826" spans="1:18">
      <c r="A7826" s="33"/>
      <c r="B7826" s="34"/>
      <c r="C7826" s="33"/>
      <c r="D7826" s="33"/>
      <c r="E7826" s="33"/>
      <c r="F7826" s="42"/>
      <c r="G7826" s="42"/>
      <c r="I7826">
        <f t="shared" si="730"/>
        <v>0</v>
      </c>
      <c r="J7826">
        <f t="shared" si="731"/>
        <v>0</v>
      </c>
      <c r="L7826" s="107"/>
      <c r="M7826" s="110"/>
      <c r="N7826" s="109"/>
      <c r="P7826" s="38">
        <f t="shared" si="732"/>
        <v>0</v>
      </c>
      <c r="Q7826" s="105">
        <f t="shared" si="734"/>
        <v>0</v>
      </c>
      <c r="R7826" s="38">
        <f t="shared" si="733"/>
        <v>0</v>
      </c>
    </row>
    <row r="7827" spans="1:18">
      <c r="A7827" s="33"/>
      <c r="B7827" s="34"/>
      <c r="C7827" s="33"/>
      <c r="D7827" s="33"/>
      <c r="E7827" s="33"/>
      <c r="F7827" s="42"/>
      <c r="G7827" s="42"/>
      <c r="I7827">
        <f t="shared" si="730"/>
        <v>0</v>
      </c>
      <c r="J7827">
        <f t="shared" si="731"/>
        <v>0</v>
      </c>
      <c r="L7827" s="107"/>
      <c r="M7827" s="110"/>
      <c r="N7827" s="109"/>
      <c r="P7827" s="38">
        <f t="shared" si="732"/>
        <v>0</v>
      </c>
      <c r="Q7827" s="105">
        <f t="shared" si="734"/>
        <v>0</v>
      </c>
      <c r="R7827" s="38">
        <f t="shared" si="733"/>
        <v>0</v>
      </c>
    </row>
    <row r="7828" spans="1:18">
      <c r="A7828" s="33"/>
      <c r="B7828" s="34"/>
      <c r="C7828" s="33"/>
      <c r="D7828" s="33"/>
      <c r="E7828" s="33"/>
      <c r="F7828" s="42"/>
      <c r="G7828" s="42"/>
      <c r="I7828">
        <f t="shared" si="730"/>
        <v>0</v>
      </c>
      <c r="J7828">
        <f t="shared" si="731"/>
        <v>0</v>
      </c>
      <c r="L7828" s="107"/>
      <c r="M7828" s="110"/>
      <c r="N7828" s="109"/>
      <c r="P7828" s="38">
        <f t="shared" si="732"/>
        <v>0</v>
      </c>
      <c r="Q7828" s="105">
        <f t="shared" si="734"/>
        <v>0</v>
      </c>
      <c r="R7828" s="38">
        <f t="shared" si="733"/>
        <v>0</v>
      </c>
    </row>
    <row r="7829" spans="1:18">
      <c r="A7829" s="33"/>
      <c r="B7829" s="34"/>
      <c r="C7829" s="33"/>
      <c r="D7829" s="33"/>
      <c r="E7829" s="33"/>
      <c r="F7829" s="42"/>
      <c r="G7829" s="42"/>
      <c r="I7829">
        <f t="shared" si="730"/>
        <v>0</v>
      </c>
      <c r="J7829">
        <f t="shared" si="731"/>
        <v>0</v>
      </c>
      <c r="L7829" s="107"/>
      <c r="M7829" s="110"/>
      <c r="N7829" s="109"/>
      <c r="P7829" s="38">
        <f t="shared" si="732"/>
        <v>0</v>
      </c>
      <c r="Q7829" s="105">
        <f t="shared" si="734"/>
        <v>0</v>
      </c>
      <c r="R7829" s="38">
        <f t="shared" si="733"/>
        <v>0</v>
      </c>
    </row>
    <row r="7830" spans="1:18">
      <c r="A7830" s="33"/>
      <c r="B7830" s="34"/>
      <c r="C7830" s="33"/>
      <c r="D7830" s="33"/>
      <c r="E7830" s="33"/>
      <c r="F7830" s="42"/>
      <c r="G7830" s="42"/>
      <c r="I7830">
        <f t="shared" si="730"/>
        <v>0</v>
      </c>
      <c r="J7830">
        <f t="shared" si="731"/>
        <v>0</v>
      </c>
      <c r="L7830" s="107"/>
      <c r="M7830" s="110"/>
      <c r="N7830" s="109"/>
      <c r="P7830" s="38">
        <f t="shared" si="732"/>
        <v>0</v>
      </c>
      <c r="Q7830" s="105">
        <f t="shared" si="734"/>
        <v>0</v>
      </c>
      <c r="R7830" s="38">
        <f t="shared" si="733"/>
        <v>0</v>
      </c>
    </row>
    <row r="7831" spans="1:18">
      <c r="A7831" s="33"/>
      <c r="B7831" s="34"/>
      <c r="C7831" s="33"/>
      <c r="D7831" s="33"/>
      <c r="E7831" s="33"/>
      <c r="F7831" s="42"/>
      <c r="G7831" s="42"/>
      <c r="I7831">
        <f t="shared" si="730"/>
        <v>0</v>
      </c>
      <c r="J7831">
        <f t="shared" si="731"/>
        <v>0</v>
      </c>
      <c r="L7831" s="107"/>
      <c r="M7831" s="110"/>
      <c r="N7831" s="109"/>
      <c r="P7831" s="38">
        <f t="shared" si="732"/>
        <v>0</v>
      </c>
      <c r="Q7831" s="105">
        <f t="shared" si="734"/>
        <v>0</v>
      </c>
      <c r="R7831" s="38">
        <f t="shared" si="733"/>
        <v>0</v>
      </c>
    </row>
    <row r="7832" spans="1:18">
      <c r="A7832" s="33"/>
      <c r="B7832" s="34"/>
      <c r="C7832" s="33"/>
      <c r="D7832" s="33"/>
      <c r="E7832" s="33"/>
      <c r="F7832" s="42"/>
      <c r="G7832" s="42"/>
      <c r="I7832">
        <f t="shared" si="730"/>
        <v>0</v>
      </c>
      <c r="J7832">
        <f t="shared" si="731"/>
        <v>0</v>
      </c>
      <c r="L7832" s="107"/>
      <c r="M7832" s="110"/>
      <c r="N7832" s="109"/>
      <c r="P7832" s="38">
        <f t="shared" si="732"/>
        <v>0</v>
      </c>
      <c r="Q7832" s="105">
        <f t="shared" si="734"/>
        <v>0</v>
      </c>
      <c r="R7832" s="38">
        <f t="shared" si="733"/>
        <v>0</v>
      </c>
    </row>
    <row r="7833" spans="1:18">
      <c r="A7833" s="33"/>
      <c r="B7833" s="34"/>
      <c r="C7833" s="33"/>
      <c r="D7833" s="33"/>
      <c r="E7833" s="33"/>
      <c r="F7833" s="42"/>
      <c r="G7833" s="42"/>
      <c r="I7833">
        <f t="shared" si="730"/>
        <v>0</v>
      </c>
      <c r="J7833">
        <f t="shared" si="731"/>
        <v>0</v>
      </c>
      <c r="L7833" s="107"/>
      <c r="M7833" s="110"/>
      <c r="N7833" s="109"/>
      <c r="P7833" s="38">
        <f t="shared" si="732"/>
        <v>0</v>
      </c>
      <c r="Q7833" s="105">
        <f t="shared" si="734"/>
        <v>0</v>
      </c>
      <c r="R7833" s="38">
        <f t="shared" si="733"/>
        <v>0</v>
      </c>
    </row>
    <row r="7834" spans="1:18">
      <c r="A7834" s="33"/>
      <c r="B7834" s="34"/>
      <c r="C7834" s="33"/>
      <c r="D7834" s="33"/>
      <c r="E7834" s="33"/>
      <c r="F7834" s="42"/>
      <c r="G7834" s="42"/>
      <c r="I7834">
        <f t="shared" si="730"/>
        <v>0</v>
      </c>
      <c r="J7834">
        <f t="shared" si="731"/>
        <v>0</v>
      </c>
      <c r="L7834" s="107"/>
      <c r="M7834" s="110"/>
      <c r="N7834" s="109"/>
      <c r="P7834" s="38">
        <f t="shared" si="732"/>
        <v>0</v>
      </c>
      <c r="Q7834" s="105">
        <f t="shared" si="734"/>
        <v>0</v>
      </c>
      <c r="R7834" s="38">
        <f t="shared" si="733"/>
        <v>0</v>
      </c>
    </row>
    <row r="7835" spans="1:18">
      <c r="A7835" s="33"/>
      <c r="B7835" s="34"/>
      <c r="C7835" s="33"/>
      <c r="D7835" s="33"/>
      <c r="E7835" s="33"/>
      <c r="F7835" s="42"/>
      <c r="G7835" s="42"/>
      <c r="I7835">
        <f t="shared" si="730"/>
        <v>0</v>
      </c>
      <c r="J7835">
        <f t="shared" si="731"/>
        <v>0</v>
      </c>
      <c r="L7835" s="107"/>
      <c r="M7835" s="110"/>
      <c r="N7835" s="109"/>
      <c r="P7835" s="38">
        <f t="shared" si="732"/>
        <v>0</v>
      </c>
      <c r="Q7835" s="105">
        <f t="shared" si="734"/>
        <v>0</v>
      </c>
      <c r="R7835" s="38">
        <f t="shared" si="733"/>
        <v>0</v>
      </c>
    </row>
    <row r="7836" spans="1:18">
      <c r="A7836" s="33"/>
      <c r="B7836" s="34"/>
      <c r="C7836" s="33"/>
      <c r="D7836" s="33"/>
      <c r="E7836" s="33"/>
      <c r="F7836" s="42"/>
      <c r="G7836" s="42"/>
      <c r="I7836">
        <f t="shared" si="730"/>
        <v>0</v>
      </c>
      <c r="J7836">
        <f t="shared" si="731"/>
        <v>0</v>
      </c>
      <c r="L7836" s="107"/>
      <c r="M7836" s="110"/>
      <c r="N7836" s="109"/>
      <c r="P7836" s="38">
        <f t="shared" si="732"/>
        <v>0</v>
      </c>
      <c r="Q7836" s="105">
        <f t="shared" si="734"/>
        <v>0</v>
      </c>
      <c r="R7836" s="38">
        <f t="shared" si="733"/>
        <v>0</v>
      </c>
    </row>
    <row r="7837" spans="1:18">
      <c r="A7837" s="33"/>
      <c r="B7837" s="34"/>
      <c r="C7837" s="33"/>
      <c r="D7837" s="33"/>
      <c r="E7837" s="33"/>
      <c r="F7837" s="42"/>
      <c r="G7837" s="42"/>
      <c r="I7837">
        <f t="shared" si="730"/>
        <v>0</v>
      </c>
      <c r="J7837">
        <f t="shared" si="731"/>
        <v>0</v>
      </c>
      <c r="L7837" s="107"/>
      <c r="M7837" s="110"/>
      <c r="N7837" s="109"/>
      <c r="P7837" s="38">
        <f t="shared" si="732"/>
        <v>0</v>
      </c>
      <c r="Q7837" s="105">
        <f t="shared" si="734"/>
        <v>0</v>
      </c>
      <c r="R7837" s="38">
        <f t="shared" si="733"/>
        <v>0</v>
      </c>
    </row>
    <row r="7838" spans="1:18">
      <c r="A7838" s="33"/>
      <c r="B7838" s="34"/>
      <c r="C7838" s="33"/>
      <c r="D7838" s="33"/>
      <c r="E7838" s="33"/>
      <c r="F7838" s="42"/>
      <c r="G7838" s="42"/>
      <c r="I7838">
        <f t="shared" si="730"/>
        <v>0</v>
      </c>
      <c r="J7838">
        <f t="shared" si="731"/>
        <v>0</v>
      </c>
      <c r="L7838" s="107"/>
      <c r="M7838" s="110"/>
      <c r="N7838" s="109"/>
      <c r="P7838" s="38">
        <f t="shared" si="732"/>
        <v>0</v>
      </c>
      <c r="Q7838" s="105">
        <f t="shared" si="734"/>
        <v>0</v>
      </c>
      <c r="R7838" s="38">
        <f t="shared" si="733"/>
        <v>0</v>
      </c>
    </row>
    <row r="7839" spans="1:18">
      <c r="A7839" s="33"/>
      <c r="B7839" s="34"/>
      <c r="C7839" s="33"/>
      <c r="D7839" s="33"/>
      <c r="E7839" s="33"/>
      <c r="F7839" s="42"/>
      <c r="G7839" s="42"/>
      <c r="I7839">
        <f t="shared" si="730"/>
        <v>0</v>
      </c>
      <c r="J7839">
        <f t="shared" si="731"/>
        <v>0</v>
      </c>
      <c r="L7839" s="107"/>
      <c r="M7839" s="110"/>
      <c r="N7839" s="109"/>
      <c r="P7839" s="38">
        <f t="shared" si="732"/>
        <v>0</v>
      </c>
      <c r="Q7839" s="105">
        <f t="shared" si="734"/>
        <v>0</v>
      </c>
      <c r="R7839" s="38">
        <f t="shared" si="733"/>
        <v>0</v>
      </c>
    </row>
    <row r="7840" spans="1:18">
      <c r="A7840" s="33"/>
      <c r="B7840" s="34"/>
      <c r="C7840" s="33"/>
      <c r="D7840" s="33"/>
      <c r="E7840" s="33"/>
      <c r="F7840" s="42"/>
      <c r="G7840" s="42"/>
      <c r="I7840">
        <f t="shared" si="730"/>
        <v>0</v>
      </c>
      <c r="J7840">
        <f t="shared" si="731"/>
        <v>0</v>
      </c>
      <c r="L7840" s="107"/>
      <c r="M7840" s="110"/>
      <c r="N7840" s="109"/>
      <c r="P7840" s="38">
        <f t="shared" si="732"/>
        <v>0</v>
      </c>
      <c r="Q7840" s="105">
        <f t="shared" si="734"/>
        <v>0</v>
      </c>
      <c r="R7840" s="38">
        <f t="shared" si="733"/>
        <v>0</v>
      </c>
    </row>
    <row r="7841" spans="1:18">
      <c r="A7841" s="33"/>
      <c r="B7841" s="34"/>
      <c r="C7841" s="33"/>
      <c r="D7841" s="33"/>
      <c r="E7841" s="33"/>
      <c r="F7841" s="42"/>
      <c r="G7841" s="42"/>
      <c r="I7841">
        <f t="shared" si="730"/>
        <v>0</v>
      </c>
      <c r="J7841">
        <f t="shared" si="731"/>
        <v>0</v>
      </c>
      <c r="L7841" s="107"/>
      <c r="M7841" s="110"/>
      <c r="N7841" s="109"/>
      <c r="P7841" s="38">
        <f t="shared" si="732"/>
        <v>0</v>
      </c>
      <c r="Q7841" s="105">
        <f t="shared" si="734"/>
        <v>0</v>
      </c>
      <c r="R7841" s="38">
        <f t="shared" si="733"/>
        <v>0</v>
      </c>
    </row>
    <row r="7842" spans="1:18">
      <c r="A7842" s="33"/>
      <c r="B7842" s="34"/>
      <c r="C7842" s="33"/>
      <c r="D7842" s="33"/>
      <c r="E7842" s="33"/>
      <c r="F7842" s="42"/>
      <c r="G7842" s="42"/>
      <c r="I7842">
        <f t="shared" si="730"/>
        <v>0</v>
      </c>
      <c r="J7842">
        <f t="shared" si="731"/>
        <v>0</v>
      </c>
      <c r="L7842" s="107"/>
      <c r="M7842" s="110"/>
      <c r="N7842" s="109"/>
      <c r="P7842" s="38">
        <f t="shared" si="732"/>
        <v>0</v>
      </c>
      <c r="Q7842" s="105">
        <f t="shared" si="734"/>
        <v>0</v>
      </c>
      <c r="R7842" s="38">
        <f t="shared" si="733"/>
        <v>0</v>
      </c>
    </row>
    <row r="7843" spans="1:18">
      <c r="A7843" s="33"/>
      <c r="B7843" s="34"/>
      <c r="C7843" s="33"/>
      <c r="D7843" s="33"/>
      <c r="E7843" s="33"/>
      <c r="F7843" s="42"/>
      <c r="G7843" s="42"/>
      <c r="I7843">
        <f t="shared" si="730"/>
        <v>0</v>
      </c>
      <c r="J7843">
        <f t="shared" si="731"/>
        <v>0</v>
      </c>
      <c r="L7843" s="107"/>
      <c r="M7843" s="110"/>
      <c r="N7843" s="109"/>
      <c r="P7843" s="38">
        <f t="shared" si="732"/>
        <v>0</v>
      </c>
      <c r="Q7843" s="105">
        <f t="shared" si="734"/>
        <v>0</v>
      </c>
      <c r="R7843" s="38">
        <f t="shared" si="733"/>
        <v>0</v>
      </c>
    </row>
    <row r="7844" spans="1:18">
      <c r="A7844" s="33"/>
      <c r="B7844" s="34"/>
      <c r="C7844" s="33"/>
      <c r="D7844" s="33"/>
      <c r="E7844" s="33"/>
      <c r="F7844" s="42"/>
      <c r="G7844" s="42"/>
      <c r="I7844">
        <f t="shared" si="730"/>
        <v>0</v>
      </c>
      <c r="J7844">
        <f t="shared" si="731"/>
        <v>0</v>
      </c>
      <c r="L7844" s="107"/>
      <c r="M7844" s="110"/>
      <c r="N7844" s="109"/>
      <c r="P7844" s="38">
        <f t="shared" si="732"/>
        <v>0</v>
      </c>
      <c r="Q7844" s="105">
        <f t="shared" si="734"/>
        <v>0</v>
      </c>
      <c r="R7844" s="38">
        <f t="shared" si="733"/>
        <v>0</v>
      </c>
    </row>
    <row r="7845" spans="1:18">
      <c r="A7845" s="33"/>
      <c r="B7845" s="34"/>
      <c r="C7845" s="33"/>
      <c r="D7845" s="33"/>
      <c r="E7845" s="33"/>
      <c r="F7845" s="42"/>
      <c r="G7845" s="42"/>
      <c r="I7845">
        <f t="shared" si="730"/>
        <v>0</v>
      </c>
      <c r="J7845">
        <f t="shared" si="731"/>
        <v>0</v>
      </c>
      <c r="L7845" s="107"/>
      <c r="M7845" s="110"/>
      <c r="N7845" s="109"/>
      <c r="P7845" s="38">
        <f t="shared" si="732"/>
        <v>0</v>
      </c>
      <c r="Q7845" s="105">
        <f t="shared" si="734"/>
        <v>0</v>
      </c>
      <c r="R7845" s="38">
        <f t="shared" si="733"/>
        <v>0</v>
      </c>
    </row>
    <row r="7846" spans="1:18">
      <c r="A7846" s="33"/>
      <c r="B7846" s="34"/>
      <c r="C7846" s="33"/>
      <c r="D7846" s="33"/>
      <c r="E7846" s="33"/>
      <c r="F7846" s="42"/>
      <c r="G7846" s="42"/>
      <c r="I7846">
        <f t="shared" si="730"/>
        <v>0</v>
      </c>
      <c r="J7846">
        <f t="shared" si="731"/>
        <v>0</v>
      </c>
      <c r="L7846" s="107"/>
      <c r="M7846" s="110"/>
      <c r="N7846" s="109"/>
      <c r="P7846" s="38">
        <f t="shared" si="732"/>
        <v>0</v>
      </c>
      <c r="Q7846" s="105">
        <f t="shared" si="734"/>
        <v>0</v>
      </c>
      <c r="R7846" s="38">
        <f t="shared" si="733"/>
        <v>0</v>
      </c>
    </row>
    <row r="7847" spans="1:18">
      <c r="A7847" s="33"/>
      <c r="B7847" s="34"/>
      <c r="C7847" s="33"/>
      <c r="D7847" s="33"/>
      <c r="E7847" s="33"/>
      <c r="F7847" s="42"/>
      <c r="G7847" s="42"/>
      <c r="I7847">
        <f t="shared" si="730"/>
        <v>0</v>
      </c>
      <c r="J7847">
        <f t="shared" si="731"/>
        <v>0</v>
      </c>
      <c r="L7847" s="107"/>
      <c r="M7847" s="110"/>
      <c r="N7847" s="109"/>
      <c r="P7847" s="38">
        <f t="shared" si="732"/>
        <v>0</v>
      </c>
      <c r="Q7847" s="105">
        <f t="shared" si="734"/>
        <v>0</v>
      </c>
      <c r="R7847" s="38">
        <f t="shared" si="733"/>
        <v>0</v>
      </c>
    </row>
    <row r="7848" spans="1:18">
      <c r="A7848" s="33"/>
      <c r="B7848" s="34"/>
      <c r="C7848" s="33"/>
      <c r="D7848" s="33"/>
      <c r="E7848" s="33"/>
      <c r="F7848" s="42"/>
      <c r="G7848" s="42"/>
      <c r="I7848">
        <f t="shared" si="730"/>
        <v>0</v>
      </c>
      <c r="J7848">
        <f t="shared" si="731"/>
        <v>0</v>
      </c>
      <c r="L7848" s="107"/>
      <c r="M7848" s="110"/>
      <c r="N7848" s="109"/>
      <c r="P7848" s="38">
        <f t="shared" si="732"/>
        <v>0</v>
      </c>
      <c r="Q7848" s="105">
        <f t="shared" si="734"/>
        <v>0</v>
      </c>
      <c r="R7848" s="38">
        <f t="shared" si="733"/>
        <v>0</v>
      </c>
    </row>
    <row r="7849" spans="1:18">
      <c r="A7849" s="33"/>
      <c r="B7849" s="34"/>
      <c r="C7849" s="33"/>
      <c r="D7849" s="33"/>
      <c r="E7849" s="33"/>
      <c r="F7849" s="42"/>
      <c r="G7849" s="42"/>
      <c r="I7849">
        <f t="shared" si="730"/>
        <v>0</v>
      </c>
      <c r="J7849">
        <f t="shared" si="731"/>
        <v>0</v>
      </c>
      <c r="L7849" s="107"/>
      <c r="M7849" s="110"/>
      <c r="N7849" s="109"/>
      <c r="P7849" s="38">
        <f t="shared" si="732"/>
        <v>0</v>
      </c>
      <c r="Q7849" s="105">
        <f t="shared" si="734"/>
        <v>0</v>
      </c>
      <c r="R7849" s="38">
        <f t="shared" si="733"/>
        <v>0</v>
      </c>
    </row>
    <row r="7850" spans="1:18">
      <c r="A7850" s="33"/>
      <c r="B7850" s="34"/>
      <c r="C7850" s="33"/>
      <c r="D7850" s="33"/>
      <c r="E7850" s="33"/>
      <c r="F7850" s="42"/>
      <c r="G7850" s="42"/>
      <c r="I7850">
        <f t="shared" si="730"/>
        <v>0</v>
      </c>
      <c r="J7850">
        <f t="shared" si="731"/>
        <v>0</v>
      </c>
      <c r="L7850" s="107"/>
      <c r="M7850" s="110"/>
      <c r="N7850" s="109"/>
      <c r="P7850" s="38">
        <f t="shared" si="732"/>
        <v>0</v>
      </c>
      <c r="Q7850" s="105">
        <f t="shared" si="734"/>
        <v>0</v>
      </c>
      <c r="R7850" s="38">
        <f t="shared" si="733"/>
        <v>0</v>
      </c>
    </row>
    <row r="7851" spans="1:18">
      <c r="A7851" s="33"/>
      <c r="B7851" s="34"/>
      <c r="C7851" s="33"/>
      <c r="D7851" s="33"/>
      <c r="E7851" s="33"/>
      <c r="F7851" s="42"/>
      <c r="G7851" s="42"/>
      <c r="I7851">
        <f t="shared" si="730"/>
        <v>0</v>
      </c>
      <c r="J7851">
        <f t="shared" si="731"/>
        <v>0</v>
      </c>
      <c r="L7851" s="107"/>
      <c r="M7851" s="110"/>
      <c r="N7851" s="109"/>
      <c r="P7851" s="38">
        <f t="shared" si="732"/>
        <v>0</v>
      </c>
      <c r="Q7851" s="105">
        <f t="shared" si="734"/>
        <v>0</v>
      </c>
      <c r="R7851" s="38">
        <f t="shared" si="733"/>
        <v>0</v>
      </c>
    </row>
    <row r="7852" spans="1:18">
      <c r="A7852" s="33"/>
      <c r="B7852" s="34"/>
      <c r="C7852" s="33"/>
      <c r="D7852" s="33"/>
      <c r="E7852" s="33"/>
      <c r="F7852" s="42"/>
      <c r="G7852" s="42"/>
      <c r="I7852">
        <f t="shared" si="730"/>
        <v>0</v>
      </c>
      <c r="J7852">
        <f t="shared" si="731"/>
        <v>0</v>
      </c>
      <c r="L7852" s="107"/>
      <c r="M7852" s="110"/>
      <c r="N7852" s="109"/>
      <c r="P7852" s="38">
        <f t="shared" si="732"/>
        <v>0</v>
      </c>
      <c r="Q7852" s="105">
        <f t="shared" si="734"/>
        <v>0</v>
      </c>
      <c r="R7852" s="38">
        <f t="shared" si="733"/>
        <v>0</v>
      </c>
    </row>
    <row r="7853" spans="1:18">
      <c r="A7853" s="33"/>
      <c r="B7853" s="34"/>
      <c r="C7853" s="33"/>
      <c r="D7853" s="33"/>
      <c r="E7853" s="33"/>
      <c r="F7853" s="42"/>
      <c r="G7853" s="42"/>
      <c r="I7853">
        <f t="shared" si="730"/>
        <v>0</v>
      </c>
      <c r="J7853">
        <f t="shared" si="731"/>
        <v>0</v>
      </c>
      <c r="L7853" s="107"/>
      <c r="M7853" s="110"/>
      <c r="N7853" s="109"/>
      <c r="P7853" s="38">
        <f t="shared" si="732"/>
        <v>0</v>
      </c>
      <c r="Q7853" s="105">
        <f t="shared" si="734"/>
        <v>0</v>
      </c>
      <c r="R7853" s="38">
        <f t="shared" si="733"/>
        <v>0</v>
      </c>
    </row>
    <row r="7854" spans="1:18">
      <c r="A7854" s="33"/>
      <c r="B7854" s="34"/>
      <c r="C7854" s="33"/>
      <c r="D7854" s="33"/>
      <c r="E7854" s="33"/>
      <c r="F7854" s="42"/>
      <c r="G7854" s="42"/>
      <c r="I7854">
        <f t="shared" si="730"/>
        <v>0</v>
      </c>
      <c r="J7854">
        <f t="shared" si="731"/>
        <v>0</v>
      </c>
      <c r="L7854" s="107"/>
      <c r="M7854" s="110"/>
      <c r="N7854" s="109"/>
      <c r="P7854" s="38">
        <f t="shared" si="732"/>
        <v>0</v>
      </c>
      <c r="Q7854" s="105">
        <f t="shared" si="734"/>
        <v>0</v>
      </c>
      <c r="R7854" s="38">
        <f t="shared" si="733"/>
        <v>0</v>
      </c>
    </row>
    <row r="7855" spans="1:18">
      <c r="A7855" s="33"/>
      <c r="B7855" s="34"/>
      <c r="C7855" s="33"/>
      <c r="D7855" s="33"/>
      <c r="E7855" s="33"/>
      <c r="F7855" s="42"/>
      <c r="G7855" s="42"/>
      <c r="I7855">
        <f t="shared" si="730"/>
        <v>0</v>
      </c>
      <c r="J7855">
        <f t="shared" si="731"/>
        <v>0</v>
      </c>
      <c r="L7855" s="107"/>
      <c r="M7855" s="110"/>
      <c r="N7855" s="109"/>
      <c r="P7855" s="38">
        <f t="shared" si="732"/>
        <v>0</v>
      </c>
      <c r="Q7855" s="105">
        <f t="shared" si="734"/>
        <v>0</v>
      </c>
      <c r="R7855" s="38">
        <f t="shared" si="733"/>
        <v>0</v>
      </c>
    </row>
    <row r="7856" spans="1:18">
      <c r="A7856" s="33"/>
      <c r="B7856" s="34"/>
      <c r="C7856" s="33"/>
      <c r="D7856" s="33"/>
      <c r="E7856" s="33"/>
      <c r="F7856" s="42"/>
      <c r="G7856" s="42"/>
      <c r="I7856">
        <f t="shared" si="730"/>
        <v>0</v>
      </c>
      <c r="J7856">
        <f t="shared" si="731"/>
        <v>0</v>
      </c>
      <c r="L7856" s="107"/>
      <c r="M7856" s="110"/>
      <c r="N7856" s="109"/>
      <c r="P7856" s="38">
        <f t="shared" si="732"/>
        <v>0</v>
      </c>
      <c r="Q7856" s="105">
        <f t="shared" si="734"/>
        <v>0</v>
      </c>
      <c r="R7856" s="38">
        <f t="shared" si="733"/>
        <v>0</v>
      </c>
    </row>
    <row r="7857" spans="1:18">
      <c r="A7857" s="33"/>
      <c r="B7857" s="34"/>
      <c r="C7857" s="33"/>
      <c r="D7857" s="33"/>
      <c r="E7857" s="33"/>
      <c r="F7857" s="42"/>
      <c r="G7857" s="42"/>
      <c r="I7857">
        <f t="shared" ref="I7857:I7920" si="735">IF(OR(E7857="R",E7857="E"),D7857,IF(D7857&gt;=E7857,D7857-E7857,0))</f>
        <v>0</v>
      </c>
      <c r="J7857">
        <f t="shared" ref="J7857:J7920" si="736">IF(OR(E7857="R",E7857="E"),0,IF(E7857&gt;D7857,E7857-D7857,0))</f>
        <v>0</v>
      </c>
      <c r="L7857" s="107"/>
      <c r="M7857" s="110"/>
      <c r="N7857" s="109"/>
      <c r="P7857" s="38">
        <f t="shared" ref="P7857:P7920" si="737">I7857*L7857/1000</f>
        <v>0</v>
      </c>
      <c r="Q7857" s="105">
        <f t="shared" si="734"/>
        <v>0</v>
      </c>
      <c r="R7857" s="38">
        <f t="shared" ref="R7857:R7920" si="738">J7857*N7857/1000</f>
        <v>0</v>
      </c>
    </row>
    <row r="7858" spans="1:18">
      <c r="A7858" s="33"/>
      <c r="B7858" s="34"/>
      <c r="C7858" s="33"/>
      <c r="D7858" s="33"/>
      <c r="E7858" s="33"/>
      <c r="F7858" s="42"/>
      <c r="G7858" s="42"/>
      <c r="I7858">
        <f t="shared" si="735"/>
        <v>0</v>
      </c>
      <c r="J7858">
        <f t="shared" si="736"/>
        <v>0</v>
      </c>
      <c r="L7858" s="107"/>
      <c r="M7858" s="110"/>
      <c r="N7858" s="109"/>
      <c r="P7858" s="38">
        <f t="shared" si="737"/>
        <v>0</v>
      </c>
      <c r="Q7858" s="105">
        <f t="shared" si="734"/>
        <v>0</v>
      </c>
      <c r="R7858" s="38">
        <f t="shared" si="738"/>
        <v>0</v>
      </c>
    </row>
    <row r="7859" spans="1:18">
      <c r="A7859" s="33"/>
      <c r="B7859" s="34"/>
      <c r="C7859" s="33"/>
      <c r="D7859" s="33"/>
      <c r="E7859" s="33"/>
      <c r="F7859" s="42"/>
      <c r="G7859" s="42"/>
      <c r="I7859">
        <f t="shared" si="735"/>
        <v>0</v>
      </c>
      <c r="J7859">
        <f t="shared" si="736"/>
        <v>0</v>
      </c>
      <c r="L7859" s="107"/>
      <c r="M7859" s="110"/>
      <c r="N7859" s="109"/>
      <c r="P7859" s="38">
        <f t="shared" si="737"/>
        <v>0</v>
      </c>
      <c r="Q7859" s="105">
        <f t="shared" si="734"/>
        <v>0</v>
      </c>
      <c r="R7859" s="38">
        <f t="shared" si="738"/>
        <v>0</v>
      </c>
    </row>
    <row r="7860" spans="1:18">
      <c r="A7860" s="33"/>
      <c r="B7860" s="34"/>
      <c r="C7860" s="33"/>
      <c r="D7860" s="33"/>
      <c r="E7860" s="33"/>
      <c r="F7860" s="42"/>
      <c r="G7860" s="42"/>
      <c r="I7860">
        <f t="shared" si="735"/>
        <v>0</v>
      </c>
      <c r="J7860">
        <f t="shared" si="736"/>
        <v>0</v>
      </c>
      <c r="L7860" s="107"/>
      <c r="M7860" s="110"/>
      <c r="N7860" s="109"/>
      <c r="P7860" s="38">
        <f t="shared" si="737"/>
        <v>0</v>
      </c>
      <c r="Q7860" s="105">
        <f t="shared" si="734"/>
        <v>0</v>
      </c>
      <c r="R7860" s="38">
        <f t="shared" si="738"/>
        <v>0</v>
      </c>
    </row>
    <row r="7861" spans="1:18">
      <c r="A7861" s="33"/>
      <c r="B7861" s="34"/>
      <c r="C7861" s="33"/>
      <c r="D7861" s="33"/>
      <c r="E7861" s="33"/>
      <c r="F7861" s="42"/>
      <c r="G7861" s="42"/>
      <c r="I7861">
        <f t="shared" si="735"/>
        <v>0</v>
      </c>
      <c r="J7861">
        <f t="shared" si="736"/>
        <v>0</v>
      </c>
      <c r="L7861" s="107"/>
      <c r="M7861" s="110"/>
      <c r="N7861" s="109"/>
      <c r="P7861" s="38">
        <f t="shared" si="737"/>
        <v>0</v>
      </c>
      <c r="Q7861" s="105">
        <f t="shared" si="734"/>
        <v>0</v>
      </c>
      <c r="R7861" s="38">
        <f t="shared" si="738"/>
        <v>0</v>
      </c>
    </row>
    <row r="7862" spans="1:18">
      <c r="A7862" s="33"/>
      <c r="B7862" s="34"/>
      <c r="C7862" s="33"/>
      <c r="D7862" s="33"/>
      <c r="E7862" s="33"/>
      <c r="F7862" s="42"/>
      <c r="G7862" s="42"/>
      <c r="I7862">
        <f t="shared" si="735"/>
        <v>0</v>
      </c>
      <c r="J7862">
        <f t="shared" si="736"/>
        <v>0</v>
      </c>
      <c r="L7862" s="107"/>
      <c r="M7862" s="110"/>
      <c r="N7862" s="109"/>
      <c r="P7862" s="38">
        <f t="shared" si="737"/>
        <v>0</v>
      </c>
      <c r="Q7862" s="105">
        <f t="shared" si="734"/>
        <v>0</v>
      </c>
      <c r="R7862" s="38">
        <f t="shared" si="738"/>
        <v>0</v>
      </c>
    </row>
    <row r="7863" spans="1:18">
      <c r="A7863" s="33"/>
      <c r="B7863" s="34"/>
      <c r="C7863" s="33"/>
      <c r="D7863" s="33"/>
      <c r="E7863" s="33"/>
      <c r="F7863" s="42"/>
      <c r="G7863" s="42"/>
      <c r="I7863">
        <f t="shared" si="735"/>
        <v>0</v>
      </c>
      <c r="J7863">
        <f t="shared" si="736"/>
        <v>0</v>
      </c>
      <c r="L7863" s="107"/>
      <c r="M7863" s="110"/>
      <c r="N7863" s="109"/>
      <c r="P7863" s="38">
        <f t="shared" si="737"/>
        <v>0</v>
      </c>
      <c r="Q7863" s="105">
        <f t="shared" si="734"/>
        <v>0</v>
      </c>
      <c r="R7863" s="38">
        <f t="shared" si="738"/>
        <v>0</v>
      </c>
    </row>
    <row r="7864" spans="1:18">
      <c r="A7864" s="33"/>
      <c r="B7864" s="34"/>
      <c r="C7864" s="33"/>
      <c r="D7864" s="33"/>
      <c r="E7864" s="33"/>
      <c r="F7864" s="42"/>
      <c r="G7864" s="42"/>
      <c r="I7864">
        <f t="shared" si="735"/>
        <v>0</v>
      </c>
      <c r="J7864">
        <f t="shared" si="736"/>
        <v>0</v>
      </c>
      <c r="L7864" s="107"/>
      <c r="M7864" s="110"/>
      <c r="N7864" s="109"/>
      <c r="P7864" s="38">
        <f t="shared" si="737"/>
        <v>0</v>
      </c>
      <c r="Q7864" s="105">
        <f t="shared" si="734"/>
        <v>0</v>
      </c>
      <c r="R7864" s="38">
        <f t="shared" si="738"/>
        <v>0</v>
      </c>
    </row>
    <row r="7865" spans="1:18">
      <c r="A7865" s="33"/>
      <c r="B7865" s="34"/>
      <c r="C7865" s="33"/>
      <c r="D7865" s="33"/>
      <c r="E7865" s="33"/>
      <c r="F7865" s="42"/>
      <c r="G7865" s="42"/>
      <c r="I7865">
        <f t="shared" si="735"/>
        <v>0</v>
      </c>
      <c r="J7865">
        <f t="shared" si="736"/>
        <v>0</v>
      </c>
      <c r="L7865" s="107"/>
      <c r="M7865" s="110"/>
      <c r="N7865" s="109"/>
      <c r="P7865" s="38">
        <f t="shared" si="737"/>
        <v>0</v>
      </c>
      <c r="Q7865" s="105">
        <f t="shared" si="734"/>
        <v>0</v>
      </c>
      <c r="R7865" s="38">
        <f t="shared" si="738"/>
        <v>0</v>
      </c>
    </row>
    <row r="7866" spans="1:18">
      <c r="A7866" s="33"/>
      <c r="B7866" s="34"/>
      <c r="C7866" s="33"/>
      <c r="D7866" s="33"/>
      <c r="E7866" s="33"/>
      <c r="F7866" s="42"/>
      <c r="G7866" s="42"/>
      <c r="I7866">
        <f t="shared" si="735"/>
        <v>0</v>
      </c>
      <c r="J7866">
        <f t="shared" si="736"/>
        <v>0</v>
      </c>
      <c r="L7866" s="107"/>
      <c r="M7866" s="110"/>
      <c r="N7866" s="109"/>
      <c r="P7866" s="38">
        <f t="shared" si="737"/>
        <v>0</v>
      </c>
      <c r="Q7866" s="105">
        <f t="shared" si="734"/>
        <v>0</v>
      </c>
      <c r="R7866" s="38">
        <f t="shared" si="738"/>
        <v>0</v>
      </c>
    </row>
    <row r="7867" spans="1:18">
      <c r="A7867" s="33"/>
      <c r="B7867" s="34"/>
      <c r="C7867" s="33"/>
      <c r="D7867" s="33"/>
      <c r="E7867" s="33"/>
      <c r="F7867" s="42"/>
      <c r="G7867" s="42"/>
      <c r="I7867">
        <f t="shared" si="735"/>
        <v>0</v>
      </c>
      <c r="J7867">
        <f t="shared" si="736"/>
        <v>0</v>
      </c>
      <c r="L7867" s="107"/>
      <c r="M7867" s="110"/>
      <c r="N7867" s="109"/>
      <c r="P7867" s="38">
        <f t="shared" si="737"/>
        <v>0</v>
      </c>
      <c r="Q7867" s="105">
        <f t="shared" si="734"/>
        <v>0</v>
      </c>
      <c r="R7867" s="38">
        <f t="shared" si="738"/>
        <v>0</v>
      </c>
    </row>
    <row r="7868" spans="1:18">
      <c r="A7868" s="33"/>
      <c r="B7868" s="34"/>
      <c r="C7868" s="33"/>
      <c r="D7868" s="33"/>
      <c r="E7868" s="33"/>
      <c r="F7868" s="42"/>
      <c r="G7868" s="42"/>
      <c r="I7868">
        <f t="shared" si="735"/>
        <v>0</v>
      </c>
      <c r="J7868">
        <f t="shared" si="736"/>
        <v>0</v>
      </c>
      <c r="L7868" s="107"/>
      <c r="M7868" s="110"/>
      <c r="N7868" s="109"/>
      <c r="P7868" s="38">
        <f t="shared" si="737"/>
        <v>0</v>
      </c>
      <c r="Q7868" s="105">
        <f t="shared" si="734"/>
        <v>0</v>
      </c>
      <c r="R7868" s="38">
        <f t="shared" si="738"/>
        <v>0</v>
      </c>
    </row>
    <row r="7869" spans="1:18">
      <c r="A7869" s="33"/>
      <c r="B7869" s="34"/>
      <c r="C7869" s="33"/>
      <c r="D7869" s="33"/>
      <c r="E7869" s="33"/>
      <c r="F7869" s="42"/>
      <c r="G7869" s="42"/>
      <c r="I7869">
        <f t="shared" si="735"/>
        <v>0</v>
      </c>
      <c r="J7869">
        <f t="shared" si="736"/>
        <v>0</v>
      </c>
      <c r="L7869" s="107"/>
      <c r="M7869" s="110"/>
      <c r="N7869" s="109"/>
      <c r="P7869" s="38">
        <f t="shared" si="737"/>
        <v>0</v>
      </c>
      <c r="Q7869" s="105">
        <f t="shared" si="734"/>
        <v>0</v>
      </c>
      <c r="R7869" s="38">
        <f t="shared" si="738"/>
        <v>0</v>
      </c>
    </row>
    <row r="7870" spans="1:18">
      <c r="A7870" s="33"/>
      <c r="B7870" s="34"/>
      <c r="C7870" s="33"/>
      <c r="D7870" s="33"/>
      <c r="E7870" s="33"/>
      <c r="F7870" s="42"/>
      <c r="G7870" s="42"/>
      <c r="I7870">
        <f t="shared" si="735"/>
        <v>0</v>
      </c>
      <c r="J7870">
        <f t="shared" si="736"/>
        <v>0</v>
      </c>
      <c r="L7870" s="107"/>
      <c r="M7870" s="110"/>
      <c r="N7870" s="109"/>
      <c r="P7870" s="38">
        <f t="shared" si="737"/>
        <v>0</v>
      </c>
      <c r="Q7870" s="105">
        <f t="shared" si="734"/>
        <v>0</v>
      </c>
      <c r="R7870" s="38">
        <f t="shared" si="738"/>
        <v>0</v>
      </c>
    </row>
    <row r="7871" spans="1:18">
      <c r="A7871" s="33"/>
      <c r="B7871" s="34"/>
      <c r="C7871" s="33"/>
      <c r="D7871" s="33"/>
      <c r="E7871" s="33"/>
      <c r="F7871" s="42"/>
      <c r="G7871" s="42"/>
      <c r="I7871">
        <f t="shared" si="735"/>
        <v>0</v>
      </c>
      <c r="J7871">
        <f t="shared" si="736"/>
        <v>0</v>
      </c>
      <c r="L7871" s="107"/>
      <c r="M7871" s="110"/>
      <c r="N7871" s="109"/>
      <c r="P7871" s="38">
        <f t="shared" si="737"/>
        <v>0</v>
      </c>
      <c r="Q7871" s="105">
        <f t="shared" si="734"/>
        <v>0</v>
      </c>
      <c r="R7871" s="38">
        <f t="shared" si="738"/>
        <v>0</v>
      </c>
    </row>
    <row r="7872" spans="1:18">
      <c r="A7872" s="33"/>
      <c r="B7872" s="34"/>
      <c r="C7872" s="33"/>
      <c r="D7872" s="33"/>
      <c r="E7872" s="33"/>
      <c r="F7872" s="42"/>
      <c r="G7872" s="42"/>
      <c r="I7872">
        <f t="shared" si="735"/>
        <v>0</v>
      </c>
      <c r="J7872">
        <f t="shared" si="736"/>
        <v>0</v>
      </c>
      <c r="L7872" s="107"/>
      <c r="M7872" s="110"/>
      <c r="N7872" s="109"/>
      <c r="P7872" s="38">
        <f t="shared" si="737"/>
        <v>0</v>
      </c>
      <c r="Q7872" s="105">
        <f t="shared" si="734"/>
        <v>0</v>
      </c>
      <c r="R7872" s="38">
        <f t="shared" si="738"/>
        <v>0</v>
      </c>
    </row>
    <row r="7873" spans="1:18">
      <c r="A7873" s="33"/>
      <c r="B7873" s="34"/>
      <c r="C7873" s="33"/>
      <c r="D7873" s="33"/>
      <c r="E7873" s="33"/>
      <c r="F7873" s="42"/>
      <c r="G7873" s="42"/>
      <c r="I7873">
        <f t="shared" si="735"/>
        <v>0</v>
      </c>
      <c r="J7873">
        <f t="shared" si="736"/>
        <v>0</v>
      </c>
      <c r="L7873" s="107"/>
      <c r="M7873" s="110"/>
      <c r="N7873" s="109"/>
      <c r="P7873" s="38">
        <f t="shared" si="737"/>
        <v>0</v>
      </c>
      <c r="Q7873" s="105">
        <f t="shared" si="734"/>
        <v>0</v>
      </c>
      <c r="R7873" s="38">
        <f t="shared" si="738"/>
        <v>0</v>
      </c>
    </row>
    <row r="7874" spans="1:18">
      <c r="A7874" s="33"/>
      <c r="B7874" s="34"/>
      <c r="C7874" s="33"/>
      <c r="D7874" s="33"/>
      <c r="E7874" s="33"/>
      <c r="F7874" s="42"/>
      <c r="G7874" s="42"/>
      <c r="I7874">
        <f t="shared" si="735"/>
        <v>0</v>
      </c>
      <c r="J7874">
        <f t="shared" si="736"/>
        <v>0</v>
      </c>
      <c r="L7874" s="107"/>
      <c r="M7874" s="110"/>
      <c r="N7874" s="109"/>
      <c r="P7874" s="38">
        <f t="shared" si="737"/>
        <v>0</v>
      </c>
      <c r="Q7874" s="105">
        <f t="shared" si="734"/>
        <v>0</v>
      </c>
      <c r="R7874" s="38">
        <f t="shared" si="738"/>
        <v>0</v>
      </c>
    </row>
    <row r="7875" spans="1:18">
      <c r="A7875" s="33"/>
      <c r="B7875" s="34"/>
      <c r="C7875" s="33"/>
      <c r="D7875" s="33"/>
      <c r="E7875" s="33"/>
      <c r="F7875" s="42"/>
      <c r="G7875" s="42"/>
      <c r="I7875">
        <f t="shared" si="735"/>
        <v>0</v>
      </c>
      <c r="J7875">
        <f t="shared" si="736"/>
        <v>0</v>
      </c>
      <c r="L7875" s="107"/>
      <c r="M7875" s="110"/>
      <c r="N7875" s="109"/>
      <c r="P7875" s="38">
        <f t="shared" si="737"/>
        <v>0</v>
      </c>
      <c r="Q7875" s="105">
        <f t="shared" si="734"/>
        <v>0</v>
      </c>
      <c r="R7875" s="38">
        <f t="shared" si="738"/>
        <v>0</v>
      </c>
    </row>
    <row r="7876" spans="1:18">
      <c r="A7876" s="33"/>
      <c r="B7876" s="34"/>
      <c r="C7876" s="33"/>
      <c r="D7876" s="33"/>
      <c r="E7876" s="33"/>
      <c r="F7876" s="42"/>
      <c r="G7876" s="42"/>
      <c r="I7876">
        <f t="shared" si="735"/>
        <v>0</v>
      </c>
      <c r="J7876">
        <f t="shared" si="736"/>
        <v>0</v>
      </c>
      <c r="L7876" s="107"/>
      <c r="M7876" s="110"/>
      <c r="N7876" s="109"/>
      <c r="P7876" s="38">
        <f t="shared" si="737"/>
        <v>0</v>
      </c>
      <c r="Q7876" s="105">
        <f t="shared" si="734"/>
        <v>0</v>
      </c>
      <c r="R7876" s="38">
        <f t="shared" si="738"/>
        <v>0</v>
      </c>
    </row>
    <row r="7877" spans="1:18">
      <c r="A7877" s="33"/>
      <c r="B7877" s="34"/>
      <c r="C7877" s="33"/>
      <c r="D7877" s="33"/>
      <c r="E7877" s="33"/>
      <c r="F7877" s="42"/>
      <c r="G7877" s="42"/>
      <c r="I7877">
        <f t="shared" si="735"/>
        <v>0</v>
      </c>
      <c r="J7877">
        <f t="shared" si="736"/>
        <v>0</v>
      </c>
      <c r="L7877" s="107"/>
      <c r="M7877" s="110"/>
      <c r="N7877" s="109"/>
      <c r="P7877" s="38">
        <f t="shared" si="737"/>
        <v>0</v>
      </c>
      <c r="Q7877" s="105">
        <f t="shared" si="734"/>
        <v>0</v>
      </c>
      <c r="R7877" s="38">
        <f t="shared" si="738"/>
        <v>0</v>
      </c>
    </row>
    <row r="7878" spans="1:18">
      <c r="A7878" s="33"/>
      <c r="B7878" s="34"/>
      <c r="C7878" s="33"/>
      <c r="D7878" s="33"/>
      <c r="E7878" s="33"/>
      <c r="F7878" s="42"/>
      <c r="G7878" s="42"/>
      <c r="I7878">
        <f t="shared" si="735"/>
        <v>0</v>
      </c>
      <c r="J7878">
        <f t="shared" si="736"/>
        <v>0</v>
      </c>
      <c r="L7878" s="107"/>
      <c r="M7878" s="110"/>
      <c r="N7878" s="109"/>
      <c r="P7878" s="38">
        <f t="shared" si="737"/>
        <v>0</v>
      </c>
      <c r="Q7878" s="105">
        <f t="shared" si="734"/>
        <v>0</v>
      </c>
      <c r="R7878" s="38">
        <f t="shared" si="738"/>
        <v>0</v>
      </c>
    </row>
    <row r="7879" spans="1:18">
      <c r="A7879" s="33"/>
      <c r="B7879" s="34"/>
      <c r="C7879" s="33"/>
      <c r="D7879" s="33"/>
      <c r="E7879" s="33"/>
      <c r="F7879" s="42"/>
      <c r="G7879" s="42"/>
      <c r="I7879">
        <f t="shared" si="735"/>
        <v>0</v>
      </c>
      <c r="J7879">
        <f t="shared" si="736"/>
        <v>0</v>
      </c>
      <c r="L7879" s="107"/>
      <c r="M7879" s="110"/>
      <c r="N7879" s="109"/>
      <c r="P7879" s="38">
        <f t="shared" si="737"/>
        <v>0</v>
      </c>
      <c r="Q7879" s="105">
        <f t="shared" si="734"/>
        <v>0</v>
      </c>
      <c r="R7879" s="38">
        <f t="shared" si="738"/>
        <v>0</v>
      </c>
    </row>
    <row r="7880" spans="1:18">
      <c r="A7880" s="33"/>
      <c r="B7880" s="34"/>
      <c r="C7880" s="33"/>
      <c r="D7880" s="33"/>
      <c r="E7880" s="33"/>
      <c r="F7880" s="42"/>
      <c r="G7880" s="42"/>
      <c r="I7880">
        <f t="shared" si="735"/>
        <v>0</v>
      </c>
      <c r="J7880">
        <f t="shared" si="736"/>
        <v>0</v>
      </c>
      <c r="L7880" s="107"/>
      <c r="M7880" s="110"/>
      <c r="N7880" s="109"/>
      <c r="P7880" s="38">
        <f t="shared" si="737"/>
        <v>0</v>
      </c>
      <c r="Q7880" s="105">
        <f t="shared" ref="Q7880:Q7943" si="739">I7880*M7880/1000</f>
        <v>0</v>
      </c>
      <c r="R7880" s="38">
        <f t="shared" si="738"/>
        <v>0</v>
      </c>
    </row>
    <row r="7881" spans="1:18">
      <c r="A7881" s="33"/>
      <c r="B7881" s="34"/>
      <c r="C7881" s="33"/>
      <c r="D7881" s="33"/>
      <c r="E7881" s="33"/>
      <c r="F7881" s="42"/>
      <c r="G7881" s="42"/>
      <c r="I7881">
        <f t="shared" si="735"/>
        <v>0</v>
      </c>
      <c r="J7881">
        <f t="shared" si="736"/>
        <v>0</v>
      </c>
      <c r="L7881" s="107"/>
      <c r="M7881" s="110"/>
      <c r="N7881" s="109"/>
      <c r="P7881" s="38">
        <f t="shared" si="737"/>
        <v>0</v>
      </c>
      <c r="Q7881" s="105">
        <f t="shared" si="739"/>
        <v>0</v>
      </c>
      <c r="R7881" s="38">
        <f t="shared" si="738"/>
        <v>0</v>
      </c>
    </row>
    <row r="7882" spans="1:18">
      <c r="A7882" s="33"/>
      <c r="B7882" s="34"/>
      <c r="C7882" s="33"/>
      <c r="D7882" s="33"/>
      <c r="E7882" s="33"/>
      <c r="F7882" s="42"/>
      <c r="G7882" s="42"/>
      <c r="I7882">
        <f t="shared" si="735"/>
        <v>0</v>
      </c>
      <c r="J7882">
        <f t="shared" si="736"/>
        <v>0</v>
      </c>
      <c r="L7882" s="107"/>
      <c r="M7882" s="110"/>
      <c r="N7882" s="109"/>
      <c r="P7882" s="38">
        <f t="shared" si="737"/>
        <v>0</v>
      </c>
      <c r="Q7882" s="105">
        <f t="shared" si="739"/>
        <v>0</v>
      </c>
      <c r="R7882" s="38">
        <f t="shared" si="738"/>
        <v>0</v>
      </c>
    </row>
    <row r="7883" spans="1:18">
      <c r="A7883" s="33"/>
      <c r="B7883" s="34"/>
      <c r="C7883" s="33"/>
      <c r="D7883" s="33"/>
      <c r="E7883" s="33"/>
      <c r="F7883" s="42"/>
      <c r="G7883" s="42"/>
      <c r="I7883">
        <f t="shared" si="735"/>
        <v>0</v>
      </c>
      <c r="J7883">
        <f t="shared" si="736"/>
        <v>0</v>
      </c>
      <c r="L7883" s="107"/>
      <c r="M7883" s="110"/>
      <c r="N7883" s="109"/>
      <c r="P7883" s="38">
        <f t="shared" si="737"/>
        <v>0</v>
      </c>
      <c r="Q7883" s="105">
        <f t="shared" si="739"/>
        <v>0</v>
      </c>
      <c r="R7883" s="38">
        <f t="shared" si="738"/>
        <v>0</v>
      </c>
    </row>
    <row r="7884" spans="1:18">
      <c r="A7884" s="33"/>
      <c r="B7884" s="34"/>
      <c r="C7884" s="33"/>
      <c r="D7884" s="33"/>
      <c r="E7884" s="33"/>
      <c r="F7884" s="42"/>
      <c r="G7884" s="42"/>
      <c r="I7884">
        <f t="shared" si="735"/>
        <v>0</v>
      </c>
      <c r="J7884">
        <f t="shared" si="736"/>
        <v>0</v>
      </c>
      <c r="L7884" s="107"/>
      <c r="M7884" s="110"/>
      <c r="N7884" s="109"/>
      <c r="P7884" s="38">
        <f t="shared" si="737"/>
        <v>0</v>
      </c>
      <c r="Q7884" s="105">
        <f t="shared" si="739"/>
        <v>0</v>
      </c>
      <c r="R7884" s="38">
        <f t="shared" si="738"/>
        <v>0</v>
      </c>
    </row>
    <row r="7885" spans="1:18">
      <c r="A7885" s="33"/>
      <c r="B7885" s="34"/>
      <c r="C7885" s="33"/>
      <c r="D7885" s="33"/>
      <c r="E7885" s="33"/>
      <c r="F7885" s="42"/>
      <c r="G7885" s="42"/>
      <c r="I7885">
        <f t="shared" si="735"/>
        <v>0</v>
      </c>
      <c r="J7885">
        <f t="shared" si="736"/>
        <v>0</v>
      </c>
      <c r="L7885" s="107"/>
      <c r="M7885" s="110"/>
      <c r="N7885" s="109"/>
      <c r="P7885" s="38">
        <f t="shared" si="737"/>
        <v>0</v>
      </c>
      <c r="Q7885" s="105">
        <f t="shared" si="739"/>
        <v>0</v>
      </c>
      <c r="R7885" s="38">
        <f t="shared" si="738"/>
        <v>0</v>
      </c>
    </row>
    <row r="7886" spans="1:18">
      <c r="A7886" s="33"/>
      <c r="B7886" s="34"/>
      <c r="C7886" s="33"/>
      <c r="D7886" s="33"/>
      <c r="E7886" s="33"/>
      <c r="F7886" s="42"/>
      <c r="G7886" s="42"/>
      <c r="I7886">
        <f t="shared" si="735"/>
        <v>0</v>
      </c>
      <c r="J7886">
        <f t="shared" si="736"/>
        <v>0</v>
      </c>
      <c r="L7886" s="107"/>
      <c r="M7886" s="110"/>
      <c r="N7886" s="109"/>
      <c r="P7886" s="38">
        <f t="shared" si="737"/>
        <v>0</v>
      </c>
      <c r="Q7886" s="105">
        <f t="shared" si="739"/>
        <v>0</v>
      </c>
      <c r="R7886" s="38">
        <f t="shared" si="738"/>
        <v>0</v>
      </c>
    </row>
    <row r="7887" spans="1:18">
      <c r="A7887" s="33"/>
      <c r="B7887" s="34"/>
      <c r="C7887" s="33"/>
      <c r="D7887" s="33"/>
      <c r="E7887" s="33"/>
      <c r="F7887" s="42"/>
      <c r="G7887" s="42"/>
      <c r="I7887">
        <f t="shared" si="735"/>
        <v>0</v>
      </c>
      <c r="J7887">
        <f t="shared" si="736"/>
        <v>0</v>
      </c>
      <c r="L7887" s="107"/>
      <c r="M7887" s="110"/>
      <c r="N7887" s="109"/>
      <c r="P7887" s="38">
        <f t="shared" si="737"/>
        <v>0</v>
      </c>
      <c r="Q7887" s="105">
        <f t="shared" si="739"/>
        <v>0</v>
      </c>
      <c r="R7887" s="38">
        <f t="shared" si="738"/>
        <v>0</v>
      </c>
    </row>
    <row r="7888" spans="1:18">
      <c r="A7888" s="33"/>
      <c r="B7888" s="34"/>
      <c r="C7888" s="33"/>
      <c r="D7888" s="33"/>
      <c r="E7888" s="33"/>
      <c r="F7888" s="42"/>
      <c r="G7888" s="42"/>
      <c r="I7888">
        <f t="shared" si="735"/>
        <v>0</v>
      </c>
      <c r="J7888">
        <f t="shared" si="736"/>
        <v>0</v>
      </c>
      <c r="L7888" s="107"/>
      <c r="M7888" s="110"/>
      <c r="N7888" s="109"/>
      <c r="P7888" s="38">
        <f t="shared" si="737"/>
        <v>0</v>
      </c>
      <c r="Q7888" s="105">
        <f t="shared" si="739"/>
        <v>0</v>
      </c>
      <c r="R7888" s="38">
        <f t="shared" si="738"/>
        <v>0</v>
      </c>
    </row>
    <row r="7889" spans="1:18">
      <c r="A7889" s="33"/>
      <c r="B7889" s="34"/>
      <c r="C7889" s="33"/>
      <c r="D7889" s="33"/>
      <c r="E7889" s="33"/>
      <c r="F7889" s="42"/>
      <c r="G7889" s="42"/>
      <c r="I7889">
        <f t="shared" si="735"/>
        <v>0</v>
      </c>
      <c r="J7889">
        <f t="shared" si="736"/>
        <v>0</v>
      </c>
      <c r="L7889" s="107"/>
      <c r="M7889" s="110"/>
      <c r="N7889" s="109"/>
      <c r="P7889" s="38">
        <f t="shared" si="737"/>
        <v>0</v>
      </c>
      <c r="Q7889" s="105">
        <f t="shared" si="739"/>
        <v>0</v>
      </c>
      <c r="R7889" s="38">
        <f t="shared" si="738"/>
        <v>0</v>
      </c>
    </row>
    <row r="7890" spans="1:18">
      <c r="A7890" s="33"/>
      <c r="B7890" s="34"/>
      <c r="C7890" s="33"/>
      <c r="D7890" s="33"/>
      <c r="E7890" s="33"/>
      <c r="F7890" s="42"/>
      <c r="G7890" s="42"/>
      <c r="I7890">
        <f t="shared" si="735"/>
        <v>0</v>
      </c>
      <c r="J7890">
        <f t="shared" si="736"/>
        <v>0</v>
      </c>
      <c r="L7890" s="107"/>
      <c r="M7890" s="110"/>
      <c r="N7890" s="109"/>
      <c r="P7890" s="38">
        <f t="shared" si="737"/>
        <v>0</v>
      </c>
      <c r="Q7890" s="105">
        <f t="shared" si="739"/>
        <v>0</v>
      </c>
      <c r="R7890" s="38">
        <f t="shared" si="738"/>
        <v>0</v>
      </c>
    </row>
    <row r="7891" spans="1:18">
      <c r="A7891" s="33"/>
      <c r="B7891" s="34"/>
      <c r="C7891" s="33"/>
      <c r="D7891" s="33"/>
      <c r="E7891" s="33"/>
      <c r="F7891" s="42"/>
      <c r="G7891" s="42"/>
      <c r="I7891">
        <f t="shared" si="735"/>
        <v>0</v>
      </c>
      <c r="J7891">
        <f t="shared" si="736"/>
        <v>0</v>
      </c>
      <c r="L7891" s="107"/>
      <c r="M7891" s="110"/>
      <c r="N7891" s="109"/>
      <c r="P7891" s="38">
        <f t="shared" si="737"/>
        <v>0</v>
      </c>
      <c r="Q7891" s="105">
        <f t="shared" si="739"/>
        <v>0</v>
      </c>
      <c r="R7891" s="38">
        <f t="shared" si="738"/>
        <v>0</v>
      </c>
    </row>
    <row r="7892" spans="1:18">
      <c r="A7892" s="33"/>
      <c r="B7892" s="34"/>
      <c r="C7892" s="33"/>
      <c r="D7892" s="33"/>
      <c r="E7892" s="33"/>
      <c r="F7892" s="42"/>
      <c r="G7892" s="42"/>
      <c r="I7892">
        <f t="shared" si="735"/>
        <v>0</v>
      </c>
      <c r="J7892">
        <f t="shared" si="736"/>
        <v>0</v>
      </c>
      <c r="L7892" s="107"/>
      <c r="M7892" s="110"/>
      <c r="N7892" s="109"/>
      <c r="P7892" s="38">
        <f t="shared" si="737"/>
        <v>0</v>
      </c>
      <c r="Q7892" s="105">
        <f t="shared" si="739"/>
        <v>0</v>
      </c>
      <c r="R7892" s="38">
        <f t="shared" si="738"/>
        <v>0</v>
      </c>
    </row>
    <row r="7893" spans="1:18">
      <c r="A7893" s="33"/>
      <c r="B7893" s="34"/>
      <c r="C7893" s="33"/>
      <c r="D7893" s="33"/>
      <c r="E7893" s="33"/>
      <c r="F7893" s="42"/>
      <c r="G7893" s="42"/>
      <c r="I7893">
        <f t="shared" si="735"/>
        <v>0</v>
      </c>
      <c r="J7893">
        <f t="shared" si="736"/>
        <v>0</v>
      </c>
      <c r="L7893" s="107"/>
      <c r="M7893" s="110"/>
      <c r="N7893" s="109"/>
      <c r="P7893" s="38">
        <f t="shared" si="737"/>
        <v>0</v>
      </c>
      <c r="Q7893" s="105">
        <f t="shared" si="739"/>
        <v>0</v>
      </c>
      <c r="R7893" s="38">
        <f t="shared" si="738"/>
        <v>0</v>
      </c>
    </row>
    <row r="7894" spans="1:18">
      <c r="A7894" s="33"/>
      <c r="B7894" s="34"/>
      <c r="C7894" s="33"/>
      <c r="D7894" s="33"/>
      <c r="E7894" s="33"/>
      <c r="F7894" s="42"/>
      <c r="G7894" s="42"/>
      <c r="I7894">
        <f t="shared" si="735"/>
        <v>0</v>
      </c>
      <c r="J7894">
        <f t="shared" si="736"/>
        <v>0</v>
      </c>
      <c r="L7894" s="107"/>
      <c r="M7894" s="110"/>
      <c r="N7894" s="109"/>
      <c r="P7894" s="38">
        <f t="shared" si="737"/>
        <v>0</v>
      </c>
      <c r="Q7894" s="105">
        <f t="shared" si="739"/>
        <v>0</v>
      </c>
      <c r="R7894" s="38">
        <f t="shared" si="738"/>
        <v>0</v>
      </c>
    </row>
    <row r="7895" spans="1:18">
      <c r="A7895" s="33"/>
      <c r="B7895" s="34"/>
      <c r="C7895" s="33"/>
      <c r="D7895" s="33"/>
      <c r="E7895" s="33"/>
      <c r="F7895" s="42"/>
      <c r="G7895" s="42"/>
      <c r="I7895">
        <f t="shared" si="735"/>
        <v>0</v>
      </c>
      <c r="J7895">
        <f t="shared" si="736"/>
        <v>0</v>
      </c>
      <c r="L7895" s="107"/>
      <c r="M7895" s="110"/>
      <c r="N7895" s="109"/>
      <c r="P7895" s="38">
        <f t="shared" si="737"/>
        <v>0</v>
      </c>
      <c r="Q7895" s="105">
        <f t="shared" si="739"/>
        <v>0</v>
      </c>
      <c r="R7895" s="38">
        <f t="shared" si="738"/>
        <v>0</v>
      </c>
    </row>
    <row r="7896" spans="1:18">
      <c r="A7896" s="33"/>
      <c r="B7896" s="34"/>
      <c r="C7896" s="33"/>
      <c r="D7896" s="33"/>
      <c r="E7896" s="33"/>
      <c r="F7896" s="42"/>
      <c r="G7896" s="42"/>
      <c r="I7896">
        <f t="shared" si="735"/>
        <v>0</v>
      </c>
      <c r="J7896">
        <f t="shared" si="736"/>
        <v>0</v>
      </c>
      <c r="L7896" s="107"/>
      <c r="M7896" s="110"/>
      <c r="N7896" s="109"/>
      <c r="P7896" s="38">
        <f t="shared" si="737"/>
        <v>0</v>
      </c>
      <c r="Q7896" s="105">
        <f t="shared" si="739"/>
        <v>0</v>
      </c>
      <c r="R7896" s="38">
        <f t="shared" si="738"/>
        <v>0</v>
      </c>
    </row>
    <row r="7897" spans="1:18">
      <c r="A7897" s="33"/>
      <c r="B7897" s="34"/>
      <c r="C7897" s="33"/>
      <c r="D7897" s="33"/>
      <c r="E7897" s="33"/>
      <c r="F7897" s="42"/>
      <c r="G7897" s="42"/>
      <c r="I7897">
        <f t="shared" si="735"/>
        <v>0</v>
      </c>
      <c r="J7897">
        <f t="shared" si="736"/>
        <v>0</v>
      </c>
      <c r="L7897" s="107"/>
      <c r="M7897" s="110"/>
      <c r="N7897" s="109"/>
      <c r="P7897" s="38">
        <f t="shared" si="737"/>
        <v>0</v>
      </c>
      <c r="Q7897" s="105">
        <f t="shared" si="739"/>
        <v>0</v>
      </c>
      <c r="R7897" s="38">
        <f t="shared" si="738"/>
        <v>0</v>
      </c>
    </row>
    <row r="7898" spans="1:18">
      <c r="A7898" s="33"/>
      <c r="B7898" s="34"/>
      <c r="C7898" s="33"/>
      <c r="D7898" s="33"/>
      <c r="E7898" s="33"/>
      <c r="F7898" s="42"/>
      <c r="G7898" s="42"/>
      <c r="I7898">
        <f t="shared" si="735"/>
        <v>0</v>
      </c>
      <c r="J7898">
        <f t="shared" si="736"/>
        <v>0</v>
      </c>
      <c r="L7898" s="107"/>
      <c r="M7898" s="110"/>
      <c r="N7898" s="109"/>
      <c r="P7898" s="38">
        <f t="shared" si="737"/>
        <v>0</v>
      </c>
      <c r="Q7898" s="105">
        <f t="shared" si="739"/>
        <v>0</v>
      </c>
      <c r="R7898" s="38">
        <f t="shared" si="738"/>
        <v>0</v>
      </c>
    </row>
    <row r="7899" spans="1:18">
      <c r="A7899" s="33"/>
      <c r="B7899" s="34"/>
      <c r="C7899" s="33"/>
      <c r="D7899" s="33"/>
      <c r="E7899" s="33"/>
      <c r="F7899" s="42"/>
      <c r="G7899" s="42"/>
      <c r="I7899">
        <f t="shared" si="735"/>
        <v>0</v>
      </c>
      <c r="J7899">
        <f t="shared" si="736"/>
        <v>0</v>
      </c>
      <c r="L7899" s="107"/>
      <c r="M7899" s="110"/>
      <c r="N7899" s="109"/>
      <c r="P7899" s="38">
        <f t="shared" si="737"/>
        <v>0</v>
      </c>
      <c r="Q7899" s="105">
        <f t="shared" si="739"/>
        <v>0</v>
      </c>
      <c r="R7899" s="38">
        <f t="shared" si="738"/>
        <v>0</v>
      </c>
    </row>
    <row r="7900" spans="1:18">
      <c r="A7900" s="33"/>
      <c r="B7900" s="34"/>
      <c r="C7900" s="33"/>
      <c r="D7900" s="33"/>
      <c r="E7900" s="33"/>
      <c r="F7900" s="42"/>
      <c r="G7900" s="42"/>
      <c r="I7900">
        <f t="shared" si="735"/>
        <v>0</v>
      </c>
      <c r="J7900">
        <f t="shared" si="736"/>
        <v>0</v>
      </c>
      <c r="L7900" s="107"/>
      <c r="M7900" s="110"/>
      <c r="N7900" s="109"/>
      <c r="P7900" s="38">
        <f t="shared" si="737"/>
        <v>0</v>
      </c>
      <c r="Q7900" s="105">
        <f t="shared" si="739"/>
        <v>0</v>
      </c>
      <c r="R7900" s="38">
        <f t="shared" si="738"/>
        <v>0</v>
      </c>
    </row>
    <row r="7901" spans="1:18">
      <c r="A7901" s="33"/>
      <c r="B7901" s="34"/>
      <c r="C7901" s="33"/>
      <c r="D7901" s="33"/>
      <c r="E7901" s="33"/>
      <c r="F7901" s="42"/>
      <c r="G7901" s="42"/>
      <c r="I7901">
        <f t="shared" si="735"/>
        <v>0</v>
      </c>
      <c r="J7901">
        <f t="shared" si="736"/>
        <v>0</v>
      </c>
      <c r="L7901" s="107"/>
      <c r="M7901" s="110"/>
      <c r="N7901" s="109"/>
      <c r="P7901" s="38">
        <f t="shared" si="737"/>
        <v>0</v>
      </c>
      <c r="Q7901" s="105">
        <f t="shared" si="739"/>
        <v>0</v>
      </c>
      <c r="R7901" s="38">
        <f t="shared" si="738"/>
        <v>0</v>
      </c>
    </row>
    <row r="7902" spans="1:18">
      <c r="A7902" s="33"/>
      <c r="B7902" s="34"/>
      <c r="C7902" s="33"/>
      <c r="D7902" s="33"/>
      <c r="E7902" s="33"/>
      <c r="F7902" s="42"/>
      <c r="G7902" s="42"/>
      <c r="I7902">
        <f t="shared" si="735"/>
        <v>0</v>
      </c>
      <c r="J7902">
        <f t="shared" si="736"/>
        <v>0</v>
      </c>
      <c r="L7902" s="107"/>
      <c r="M7902" s="110"/>
      <c r="N7902" s="109"/>
      <c r="P7902" s="38">
        <f t="shared" si="737"/>
        <v>0</v>
      </c>
      <c r="Q7902" s="105">
        <f t="shared" si="739"/>
        <v>0</v>
      </c>
      <c r="R7902" s="38">
        <f t="shared" si="738"/>
        <v>0</v>
      </c>
    </row>
    <row r="7903" spans="1:18">
      <c r="A7903" s="33"/>
      <c r="B7903" s="34"/>
      <c r="C7903" s="33"/>
      <c r="D7903" s="33"/>
      <c r="E7903" s="33"/>
      <c r="F7903" s="42"/>
      <c r="G7903" s="42"/>
      <c r="I7903">
        <f t="shared" si="735"/>
        <v>0</v>
      </c>
      <c r="J7903">
        <f t="shared" si="736"/>
        <v>0</v>
      </c>
      <c r="L7903" s="107"/>
      <c r="M7903" s="110"/>
      <c r="N7903" s="109"/>
      <c r="P7903" s="38">
        <f t="shared" si="737"/>
        <v>0</v>
      </c>
      <c r="Q7903" s="105">
        <f t="shared" si="739"/>
        <v>0</v>
      </c>
      <c r="R7903" s="38">
        <f t="shared" si="738"/>
        <v>0</v>
      </c>
    </row>
    <row r="7904" spans="1:18">
      <c r="A7904" s="33"/>
      <c r="B7904" s="34"/>
      <c r="C7904" s="33"/>
      <c r="D7904" s="33"/>
      <c r="E7904" s="33"/>
      <c r="F7904" s="42"/>
      <c r="G7904" s="42"/>
      <c r="I7904">
        <f t="shared" si="735"/>
        <v>0</v>
      </c>
      <c r="J7904">
        <f t="shared" si="736"/>
        <v>0</v>
      </c>
      <c r="L7904" s="107"/>
      <c r="M7904" s="110"/>
      <c r="N7904" s="109"/>
      <c r="P7904" s="38">
        <f t="shared" si="737"/>
        <v>0</v>
      </c>
      <c r="Q7904" s="105">
        <f t="shared" si="739"/>
        <v>0</v>
      </c>
      <c r="R7904" s="38">
        <f t="shared" si="738"/>
        <v>0</v>
      </c>
    </row>
    <row r="7905" spans="1:18">
      <c r="A7905" s="33"/>
      <c r="B7905" s="34"/>
      <c r="C7905" s="33"/>
      <c r="D7905" s="33"/>
      <c r="E7905" s="33"/>
      <c r="F7905" s="42"/>
      <c r="G7905" s="42"/>
      <c r="I7905">
        <f t="shared" si="735"/>
        <v>0</v>
      </c>
      <c r="J7905">
        <f t="shared" si="736"/>
        <v>0</v>
      </c>
      <c r="L7905" s="107"/>
      <c r="M7905" s="110"/>
      <c r="N7905" s="109"/>
      <c r="P7905" s="38">
        <f t="shared" si="737"/>
        <v>0</v>
      </c>
      <c r="Q7905" s="105">
        <f t="shared" si="739"/>
        <v>0</v>
      </c>
      <c r="R7905" s="38">
        <f t="shared" si="738"/>
        <v>0</v>
      </c>
    </row>
    <row r="7906" spans="1:18">
      <c r="A7906" s="33"/>
      <c r="B7906" s="34"/>
      <c r="C7906" s="33"/>
      <c r="D7906" s="33"/>
      <c r="E7906" s="33"/>
      <c r="F7906" s="42"/>
      <c r="G7906" s="42"/>
      <c r="I7906">
        <f t="shared" si="735"/>
        <v>0</v>
      </c>
      <c r="J7906">
        <f t="shared" si="736"/>
        <v>0</v>
      </c>
      <c r="L7906" s="107"/>
      <c r="M7906" s="110"/>
      <c r="N7906" s="109"/>
      <c r="P7906" s="38">
        <f t="shared" si="737"/>
        <v>0</v>
      </c>
      <c r="Q7906" s="105">
        <f t="shared" si="739"/>
        <v>0</v>
      </c>
      <c r="R7906" s="38">
        <f t="shared" si="738"/>
        <v>0</v>
      </c>
    </row>
    <row r="7907" spans="1:18">
      <c r="A7907" s="33"/>
      <c r="B7907" s="34"/>
      <c r="C7907" s="33"/>
      <c r="D7907" s="33"/>
      <c r="E7907" s="33"/>
      <c r="F7907" s="42"/>
      <c r="G7907" s="42"/>
      <c r="I7907">
        <f t="shared" si="735"/>
        <v>0</v>
      </c>
      <c r="J7907">
        <f t="shared" si="736"/>
        <v>0</v>
      </c>
      <c r="L7907" s="107"/>
      <c r="M7907" s="110"/>
      <c r="N7907" s="109"/>
      <c r="P7907" s="38">
        <f t="shared" si="737"/>
        <v>0</v>
      </c>
      <c r="Q7907" s="105">
        <f t="shared" si="739"/>
        <v>0</v>
      </c>
      <c r="R7907" s="38">
        <f t="shared" si="738"/>
        <v>0</v>
      </c>
    </row>
    <row r="7908" spans="1:18">
      <c r="A7908" s="33"/>
      <c r="B7908" s="34"/>
      <c r="C7908" s="33"/>
      <c r="D7908" s="33"/>
      <c r="E7908" s="33"/>
      <c r="F7908" s="42"/>
      <c r="G7908" s="42"/>
      <c r="I7908">
        <f t="shared" si="735"/>
        <v>0</v>
      </c>
      <c r="J7908">
        <f t="shared" si="736"/>
        <v>0</v>
      </c>
      <c r="L7908" s="107"/>
      <c r="M7908" s="110"/>
      <c r="N7908" s="109"/>
      <c r="P7908" s="38">
        <f t="shared" si="737"/>
        <v>0</v>
      </c>
      <c r="Q7908" s="105">
        <f t="shared" si="739"/>
        <v>0</v>
      </c>
      <c r="R7908" s="38">
        <f t="shared" si="738"/>
        <v>0</v>
      </c>
    </row>
    <row r="7909" spans="1:18">
      <c r="A7909" s="33"/>
      <c r="B7909" s="34"/>
      <c r="C7909" s="33"/>
      <c r="D7909" s="33"/>
      <c r="E7909" s="33"/>
      <c r="F7909" s="42"/>
      <c r="G7909" s="42"/>
      <c r="I7909">
        <f t="shared" si="735"/>
        <v>0</v>
      </c>
      <c r="J7909">
        <f t="shared" si="736"/>
        <v>0</v>
      </c>
      <c r="L7909" s="107"/>
      <c r="M7909" s="110"/>
      <c r="N7909" s="109"/>
      <c r="P7909" s="38">
        <f t="shared" si="737"/>
        <v>0</v>
      </c>
      <c r="Q7909" s="105">
        <f t="shared" si="739"/>
        <v>0</v>
      </c>
      <c r="R7909" s="38">
        <f t="shared" si="738"/>
        <v>0</v>
      </c>
    </row>
    <row r="7910" spans="1:18">
      <c r="A7910" s="33"/>
      <c r="B7910" s="34"/>
      <c r="C7910" s="33"/>
      <c r="D7910" s="33"/>
      <c r="E7910" s="33"/>
      <c r="F7910" s="42"/>
      <c r="G7910" s="42"/>
      <c r="I7910">
        <f t="shared" si="735"/>
        <v>0</v>
      </c>
      <c r="J7910">
        <f t="shared" si="736"/>
        <v>0</v>
      </c>
      <c r="L7910" s="107"/>
      <c r="M7910" s="110"/>
      <c r="N7910" s="109"/>
      <c r="P7910" s="38">
        <f t="shared" si="737"/>
        <v>0</v>
      </c>
      <c r="Q7910" s="105">
        <f t="shared" si="739"/>
        <v>0</v>
      </c>
      <c r="R7910" s="38">
        <f t="shared" si="738"/>
        <v>0</v>
      </c>
    </row>
    <row r="7911" spans="1:18">
      <c r="A7911" s="33"/>
      <c r="B7911" s="34"/>
      <c r="C7911" s="33"/>
      <c r="D7911" s="33"/>
      <c r="E7911" s="33"/>
      <c r="F7911" s="42"/>
      <c r="G7911" s="42"/>
      <c r="I7911">
        <f t="shared" si="735"/>
        <v>0</v>
      </c>
      <c r="J7911">
        <f t="shared" si="736"/>
        <v>0</v>
      </c>
      <c r="L7911" s="107"/>
      <c r="M7911" s="110"/>
      <c r="N7911" s="109"/>
      <c r="P7911" s="38">
        <f t="shared" si="737"/>
        <v>0</v>
      </c>
      <c r="Q7911" s="105">
        <f t="shared" si="739"/>
        <v>0</v>
      </c>
      <c r="R7911" s="38">
        <f t="shared" si="738"/>
        <v>0</v>
      </c>
    </row>
    <row r="7912" spans="1:18">
      <c r="A7912" s="33"/>
      <c r="B7912" s="34"/>
      <c r="C7912" s="33"/>
      <c r="D7912" s="33"/>
      <c r="E7912" s="33"/>
      <c r="F7912" s="42"/>
      <c r="G7912" s="42"/>
      <c r="I7912">
        <f t="shared" si="735"/>
        <v>0</v>
      </c>
      <c r="J7912">
        <f t="shared" si="736"/>
        <v>0</v>
      </c>
      <c r="L7912" s="107"/>
      <c r="M7912" s="110"/>
      <c r="N7912" s="109"/>
      <c r="P7912" s="38">
        <f t="shared" si="737"/>
        <v>0</v>
      </c>
      <c r="Q7912" s="105">
        <f t="shared" si="739"/>
        <v>0</v>
      </c>
      <c r="R7912" s="38">
        <f t="shared" si="738"/>
        <v>0</v>
      </c>
    </row>
    <row r="7913" spans="1:18">
      <c r="A7913" s="33"/>
      <c r="B7913" s="34"/>
      <c r="C7913" s="33"/>
      <c r="D7913" s="33"/>
      <c r="E7913" s="33"/>
      <c r="F7913" s="42"/>
      <c r="G7913" s="42"/>
      <c r="I7913">
        <f t="shared" si="735"/>
        <v>0</v>
      </c>
      <c r="J7913">
        <f t="shared" si="736"/>
        <v>0</v>
      </c>
      <c r="L7913" s="107"/>
      <c r="M7913" s="110"/>
      <c r="N7913" s="109"/>
      <c r="P7913" s="38">
        <f t="shared" si="737"/>
        <v>0</v>
      </c>
      <c r="Q7913" s="105">
        <f t="shared" si="739"/>
        <v>0</v>
      </c>
      <c r="R7913" s="38">
        <f t="shared" si="738"/>
        <v>0</v>
      </c>
    </row>
    <row r="7914" spans="1:18">
      <c r="A7914" s="33"/>
      <c r="B7914" s="34"/>
      <c r="C7914" s="33"/>
      <c r="D7914" s="33"/>
      <c r="E7914" s="33"/>
      <c r="F7914" s="42"/>
      <c r="G7914" s="42"/>
      <c r="I7914">
        <f t="shared" si="735"/>
        <v>0</v>
      </c>
      <c r="J7914">
        <f t="shared" si="736"/>
        <v>0</v>
      </c>
      <c r="L7914" s="107"/>
      <c r="M7914" s="110"/>
      <c r="N7914" s="109"/>
      <c r="P7914" s="38">
        <f t="shared" si="737"/>
        <v>0</v>
      </c>
      <c r="Q7914" s="105">
        <f t="shared" si="739"/>
        <v>0</v>
      </c>
      <c r="R7914" s="38">
        <f t="shared" si="738"/>
        <v>0</v>
      </c>
    </row>
    <row r="7915" spans="1:18">
      <c r="A7915" s="33"/>
      <c r="B7915" s="34"/>
      <c r="C7915" s="33"/>
      <c r="D7915" s="33"/>
      <c r="E7915" s="33"/>
      <c r="F7915" s="42"/>
      <c r="G7915" s="42"/>
      <c r="I7915">
        <f t="shared" si="735"/>
        <v>0</v>
      </c>
      <c r="J7915">
        <f t="shared" si="736"/>
        <v>0</v>
      </c>
      <c r="L7915" s="107"/>
      <c r="M7915" s="110"/>
      <c r="N7915" s="109"/>
      <c r="P7915" s="38">
        <f t="shared" si="737"/>
        <v>0</v>
      </c>
      <c r="Q7915" s="105">
        <f t="shared" si="739"/>
        <v>0</v>
      </c>
      <c r="R7915" s="38">
        <f t="shared" si="738"/>
        <v>0</v>
      </c>
    </row>
    <row r="7916" spans="1:18">
      <c r="A7916" s="33"/>
      <c r="B7916" s="34"/>
      <c r="C7916" s="33"/>
      <c r="D7916" s="33"/>
      <c r="E7916" s="33"/>
      <c r="F7916" s="42"/>
      <c r="G7916" s="42"/>
      <c r="I7916">
        <f t="shared" si="735"/>
        <v>0</v>
      </c>
      <c r="J7916">
        <f t="shared" si="736"/>
        <v>0</v>
      </c>
      <c r="L7916" s="107"/>
      <c r="M7916" s="110"/>
      <c r="N7916" s="109"/>
      <c r="P7916" s="38">
        <f t="shared" si="737"/>
        <v>0</v>
      </c>
      <c r="Q7916" s="105">
        <f t="shared" si="739"/>
        <v>0</v>
      </c>
      <c r="R7916" s="38">
        <f t="shared" si="738"/>
        <v>0</v>
      </c>
    </row>
    <row r="7917" spans="1:18">
      <c r="A7917" s="33"/>
      <c r="B7917" s="34"/>
      <c r="C7917" s="33"/>
      <c r="D7917" s="33"/>
      <c r="E7917" s="33"/>
      <c r="F7917" s="42"/>
      <c r="G7917" s="42"/>
      <c r="I7917">
        <f t="shared" si="735"/>
        <v>0</v>
      </c>
      <c r="J7917">
        <f t="shared" si="736"/>
        <v>0</v>
      </c>
      <c r="L7917" s="107"/>
      <c r="M7917" s="110"/>
      <c r="N7917" s="109"/>
      <c r="P7917" s="38">
        <f t="shared" si="737"/>
        <v>0</v>
      </c>
      <c r="Q7917" s="105">
        <f t="shared" si="739"/>
        <v>0</v>
      </c>
      <c r="R7917" s="38">
        <f t="shared" si="738"/>
        <v>0</v>
      </c>
    </row>
    <row r="7918" spans="1:18">
      <c r="A7918" s="33"/>
      <c r="B7918" s="34"/>
      <c r="C7918" s="33"/>
      <c r="D7918" s="33"/>
      <c r="E7918" s="33"/>
      <c r="F7918" s="42"/>
      <c r="G7918" s="42"/>
      <c r="I7918">
        <f t="shared" si="735"/>
        <v>0</v>
      </c>
      <c r="J7918">
        <f t="shared" si="736"/>
        <v>0</v>
      </c>
      <c r="L7918" s="107"/>
      <c r="M7918" s="110"/>
      <c r="N7918" s="109"/>
      <c r="P7918" s="38">
        <f t="shared" si="737"/>
        <v>0</v>
      </c>
      <c r="Q7918" s="105">
        <f t="shared" si="739"/>
        <v>0</v>
      </c>
      <c r="R7918" s="38">
        <f t="shared" si="738"/>
        <v>0</v>
      </c>
    </row>
    <row r="7919" spans="1:18">
      <c r="A7919" s="33"/>
      <c r="B7919" s="34"/>
      <c r="C7919" s="33"/>
      <c r="D7919" s="33"/>
      <c r="E7919" s="33"/>
      <c r="F7919" s="42"/>
      <c r="G7919" s="42"/>
      <c r="I7919">
        <f t="shared" si="735"/>
        <v>0</v>
      </c>
      <c r="J7919">
        <f t="shared" si="736"/>
        <v>0</v>
      </c>
      <c r="L7919" s="107"/>
      <c r="M7919" s="110"/>
      <c r="N7919" s="109"/>
      <c r="P7919" s="38">
        <f t="shared" si="737"/>
        <v>0</v>
      </c>
      <c r="Q7919" s="105">
        <f t="shared" si="739"/>
        <v>0</v>
      </c>
      <c r="R7919" s="38">
        <f t="shared" si="738"/>
        <v>0</v>
      </c>
    </row>
    <row r="7920" spans="1:18">
      <c r="A7920" s="33"/>
      <c r="B7920" s="34"/>
      <c r="C7920" s="33"/>
      <c r="D7920" s="33"/>
      <c r="E7920" s="33"/>
      <c r="F7920" s="42"/>
      <c r="G7920" s="42"/>
      <c r="I7920">
        <f t="shared" si="735"/>
        <v>0</v>
      </c>
      <c r="J7920">
        <f t="shared" si="736"/>
        <v>0</v>
      </c>
      <c r="L7920" s="107"/>
      <c r="M7920" s="110"/>
      <c r="N7920" s="109"/>
      <c r="P7920" s="38">
        <f t="shared" si="737"/>
        <v>0</v>
      </c>
      <c r="Q7920" s="105">
        <f t="shared" si="739"/>
        <v>0</v>
      </c>
      <c r="R7920" s="38">
        <f t="shared" si="738"/>
        <v>0</v>
      </c>
    </row>
    <row r="7921" spans="1:18">
      <c r="A7921" s="33"/>
      <c r="B7921" s="34"/>
      <c r="C7921" s="33"/>
      <c r="D7921" s="33"/>
      <c r="E7921" s="33"/>
      <c r="F7921" s="42"/>
      <c r="G7921" s="42"/>
      <c r="I7921">
        <f t="shared" ref="I7921:I7984" si="740">IF(OR(E7921="R",E7921="E"),D7921,IF(D7921&gt;=E7921,D7921-E7921,0))</f>
        <v>0</v>
      </c>
      <c r="J7921">
        <f t="shared" ref="J7921:J7984" si="741">IF(OR(E7921="R",E7921="E"),0,IF(E7921&gt;D7921,E7921-D7921,0))</f>
        <v>0</v>
      </c>
      <c r="L7921" s="107"/>
      <c r="M7921" s="110"/>
      <c r="N7921" s="109"/>
      <c r="P7921" s="38">
        <f t="shared" ref="P7921:P7984" si="742">I7921*L7921/1000</f>
        <v>0</v>
      </c>
      <c r="Q7921" s="105">
        <f t="shared" si="739"/>
        <v>0</v>
      </c>
      <c r="R7921" s="38">
        <f t="shared" ref="R7921:R7984" si="743">J7921*N7921/1000</f>
        <v>0</v>
      </c>
    </row>
    <row r="7922" spans="1:18">
      <c r="A7922" s="33"/>
      <c r="B7922" s="34"/>
      <c r="C7922" s="33"/>
      <c r="D7922" s="33"/>
      <c r="E7922" s="33"/>
      <c r="F7922" s="42"/>
      <c r="G7922" s="42"/>
      <c r="I7922">
        <f t="shared" si="740"/>
        <v>0</v>
      </c>
      <c r="J7922">
        <f t="shared" si="741"/>
        <v>0</v>
      </c>
      <c r="L7922" s="107"/>
      <c r="M7922" s="110"/>
      <c r="N7922" s="109"/>
      <c r="P7922" s="38">
        <f t="shared" si="742"/>
        <v>0</v>
      </c>
      <c r="Q7922" s="105">
        <f t="shared" si="739"/>
        <v>0</v>
      </c>
      <c r="R7922" s="38">
        <f t="shared" si="743"/>
        <v>0</v>
      </c>
    </row>
    <row r="7923" spans="1:18">
      <c r="A7923" s="33"/>
      <c r="B7923" s="34"/>
      <c r="C7923" s="33"/>
      <c r="D7923" s="33"/>
      <c r="E7923" s="33"/>
      <c r="F7923" s="42"/>
      <c r="G7923" s="42"/>
      <c r="I7923">
        <f t="shared" si="740"/>
        <v>0</v>
      </c>
      <c r="J7923">
        <f t="shared" si="741"/>
        <v>0</v>
      </c>
      <c r="L7923" s="107"/>
      <c r="M7923" s="110"/>
      <c r="N7923" s="109"/>
      <c r="P7923" s="38">
        <f t="shared" si="742"/>
        <v>0</v>
      </c>
      <c r="Q7923" s="105">
        <f t="shared" si="739"/>
        <v>0</v>
      </c>
      <c r="R7923" s="38">
        <f t="shared" si="743"/>
        <v>0</v>
      </c>
    </row>
    <row r="7924" spans="1:18">
      <c r="A7924" s="33"/>
      <c r="B7924" s="34"/>
      <c r="C7924" s="33"/>
      <c r="D7924" s="33"/>
      <c r="E7924" s="33"/>
      <c r="F7924" s="42"/>
      <c r="G7924" s="42"/>
      <c r="I7924">
        <f t="shared" si="740"/>
        <v>0</v>
      </c>
      <c r="J7924">
        <f t="shared" si="741"/>
        <v>0</v>
      </c>
      <c r="L7924" s="107"/>
      <c r="M7924" s="110"/>
      <c r="N7924" s="109"/>
      <c r="P7924" s="38">
        <f t="shared" si="742"/>
        <v>0</v>
      </c>
      <c r="Q7924" s="105">
        <f t="shared" si="739"/>
        <v>0</v>
      </c>
      <c r="R7924" s="38">
        <f t="shared" si="743"/>
        <v>0</v>
      </c>
    </row>
    <row r="7925" spans="1:18">
      <c r="A7925" s="33"/>
      <c r="B7925" s="34"/>
      <c r="C7925" s="33"/>
      <c r="D7925" s="33"/>
      <c r="E7925" s="33"/>
      <c r="F7925" s="42"/>
      <c r="G7925" s="42"/>
      <c r="I7925">
        <f t="shared" si="740"/>
        <v>0</v>
      </c>
      <c r="J7925">
        <f t="shared" si="741"/>
        <v>0</v>
      </c>
      <c r="L7925" s="107"/>
      <c r="M7925" s="110"/>
      <c r="N7925" s="109"/>
      <c r="P7925" s="38">
        <f t="shared" si="742"/>
        <v>0</v>
      </c>
      <c r="Q7925" s="105">
        <f t="shared" si="739"/>
        <v>0</v>
      </c>
      <c r="R7925" s="38">
        <f t="shared" si="743"/>
        <v>0</v>
      </c>
    </row>
    <row r="7926" spans="1:18">
      <c r="A7926" s="33"/>
      <c r="B7926" s="34"/>
      <c r="C7926" s="33"/>
      <c r="D7926" s="33"/>
      <c r="E7926" s="33"/>
      <c r="F7926" s="42"/>
      <c r="G7926" s="42"/>
      <c r="I7926">
        <f t="shared" si="740"/>
        <v>0</v>
      </c>
      <c r="J7926">
        <f t="shared" si="741"/>
        <v>0</v>
      </c>
      <c r="L7926" s="107"/>
      <c r="M7926" s="110"/>
      <c r="N7926" s="109"/>
      <c r="P7926" s="38">
        <f t="shared" si="742"/>
        <v>0</v>
      </c>
      <c r="Q7926" s="105">
        <f t="shared" si="739"/>
        <v>0</v>
      </c>
      <c r="R7926" s="38">
        <f t="shared" si="743"/>
        <v>0</v>
      </c>
    </row>
    <row r="7927" spans="1:18">
      <c r="A7927" s="33"/>
      <c r="B7927" s="34"/>
      <c r="C7927" s="33"/>
      <c r="D7927" s="33"/>
      <c r="E7927" s="33"/>
      <c r="F7927" s="42"/>
      <c r="G7927" s="42"/>
      <c r="I7927">
        <f t="shared" si="740"/>
        <v>0</v>
      </c>
      <c r="J7927">
        <f t="shared" si="741"/>
        <v>0</v>
      </c>
      <c r="L7927" s="107"/>
      <c r="M7927" s="110"/>
      <c r="N7927" s="109"/>
      <c r="P7927" s="38">
        <f t="shared" si="742"/>
        <v>0</v>
      </c>
      <c r="Q7927" s="105">
        <f t="shared" si="739"/>
        <v>0</v>
      </c>
      <c r="R7927" s="38">
        <f t="shared" si="743"/>
        <v>0</v>
      </c>
    </row>
    <row r="7928" spans="1:18">
      <c r="A7928" s="33"/>
      <c r="B7928" s="34"/>
      <c r="C7928" s="33"/>
      <c r="D7928" s="33"/>
      <c r="E7928" s="33"/>
      <c r="F7928" s="42"/>
      <c r="G7928" s="42"/>
      <c r="I7928">
        <f t="shared" si="740"/>
        <v>0</v>
      </c>
      <c r="J7928">
        <f t="shared" si="741"/>
        <v>0</v>
      </c>
      <c r="L7928" s="107"/>
      <c r="M7928" s="110"/>
      <c r="N7928" s="109"/>
      <c r="P7928" s="38">
        <f t="shared" si="742"/>
        <v>0</v>
      </c>
      <c r="Q7928" s="105">
        <f t="shared" si="739"/>
        <v>0</v>
      </c>
      <c r="R7928" s="38">
        <f t="shared" si="743"/>
        <v>0</v>
      </c>
    </row>
    <row r="7929" spans="1:18">
      <c r="A7929" s="33"/>
      <c r="B7929" s="34"/>
      <c r="C7929" s="33"/>
      <c r="D7929" s="33"/>
      <c r="E7929" s="33"/>
      <c r="F7929" s="42"/>
      <c r="G7929" s="42"/>
      <c r="I7929">
        <f t="shared" si="740"/>
        <v>0</v>
      </c>
      <c r="J7929">
        <f t="shared" si="741"/>
        <v>0</v>
      </c>
      <c r="L7929" s="107"/>
      <c r="M7929" s="110"/>
      <c r="N7929" s="109"/>
      <c r="P7929" s="38">
        <f t="shared" si="742"/>
        <v>0</v>
      </c>
      <c r="Q7929" s="105">
        <f t="shared" si="739"/>
        <v>0</v>
      </c>
      <c r="R7929" s="38">
        <f t="shared" si="743"/>
        <v>0</v>
      </c>
    </row>
    <row r="7930" spans="1:18">
      <c r="A7930" s="33"/>
      <c r="B7930" s="34"/>
      <c r="C7930" s="33"/>
      <c r="D7930" s="33"/>
      <c r="E7930" s="33"/>
      <c r="F7930" s="42"/>
      <c r="G7930" s="42"/>
      <c r="I7930">
        <f t="shared" si="740"/>
        <v>0</v>
      </c>
      <c r="J7930">
        <f t="shared" si="741"/>
        <v>0</v>
      </c>
      <c r="L7930" s="107"/>
      <c r="M7930" s="110"/>
      <c r="N7930" s="109"/>
      <c r="P7930" s="38">
        <f t="shared" si="742"/>
        <v>0</v>
      </c>
      <c r="Q7930" s="105">
        <f t="shared" si="739"/>
        <v>0</v>
      </c>
      <c r="R7930" s="38">
        <f t="shared" si="743"/>
        <v>0</v>
      </c>
    </row>
    <row r="7931" spans="1:18">
      <c r="A7931" s="33"/>
      <c r="B7931" s="34"/>
      <c r="C7931" s="33"/>
      <c r="D7931" s="33"/>
      <c r="E7931" s="33"/>
      <c r="F7931" s="42"/>
      <c r="G7931" s="42"/>
      <c r="I7931">
        <f t="shared" si="740"/>
        <v>0</v>
      </c>
      <c r="J7931">
        <f t="shared" si="741"/>
        <v>0</v>
      </c>
      <c r="L7931" s="107"/>
      <c r="M7931" s="110"/>
      <c r="N7931" s="109"/>
      <c r="P7931" s="38">
        <f t="shared" si="742"/>
        <v>0</v>
      </c>
      <c r="Q7931" s="105">
        <f t="shared" si="739"/>
        <v>0</v>
      </c>
      <c r="R7931" s="38">
        <f t="shared" si="743"/>
        <v>0</v>
      </c>
    </row>
    <row r="7932" spans="1:18">
      <c r="A7932" s="33"/>
      <c r="B7932" s="34"/>
      <c r="C7932" s="33"/>
      <c r="D7932" s="33"/>
      <c r="E7932" s="33"/>
      <c r="F7932" s="42"/>
      <c r="G7932" s="42"/>
      <c r="I7932">
        <f t="shared" si="740"/>
        <v>0</v>
      </c>
      <c r="J7932">
        <f t="shared" si="741"/>
        <v>0</v>
      </c>
      <c r="L7932" s="107"/>
      <c r="M7932" s="110"/>
      <c r="N7932" s="109"/>
      <c r="P7932" s="38">
        <f t="shared" si="742"/>
        <v>0</v>
      </c>
      <c r="Q7932" s="105">
        <f t="shared" si="739"/>
        <v>0</v>
      </c>
      <c r="R7932" s="38">
        <f t="shared" si="743"/>
        <v>0</v>
      </c>
    </row>
    <row r="7933" spans="1:18">
      <c r="A7933" s="33"/>
      <c r="B7933" s="34"/>
      <c r="C7933" s="33"/>
      <c r="D7933" s="33"/>
      <c r="E7933" s="33"/>
      <c r="F7933" s="42"/>
      <c r="G7933" s="42"/>
      <c r="I7933">
        <f t="shared" si="740"/>
        <v>0</v>
      </c>
      <c r="J7933">
        <f t="shared" si="741"/>
        <v>0</v>
      </c>
      <c r="L7933" s="107"/>
      <c r="M7933" s="110"/>
      <c r="N7933" s="109"/>
      <c r="P7933" s="38">
        <f t="shared" si="742"/>
        <v>0</v>
      </c>
      <c r="Q7933" s="105">
        <f t="shared" si="739"/>
        <v>0</v>
      </c>
      <c r="R7933" s="38">
        <f t="shared" si="743"/>
        <v>0</v>
      </c>
    </row>
    <row r="7934" spans="1:18">
      <c r="A7934" s="33"/>
      <c r="B7934" s="34"/>
      <c r="C7934" s="33"/>
      <c r="D7934" s="33"/>
      <c r="E7934" s="33"/>
      <c r="F7934" s="42"/>
      <c r="G7934" s="42"/>
      <c r="I7934">
        <f t="shared" si="740"/>
        <v>0</v>
      </c>
      <c r="J7934">
        <f t="shared" si="741"/>
        <v>0</v>
      </c>
      <c r="L7934" s="107"/>
      <c r="M7934" s="110"/>
      <c r="N7934" s="109"/>
      <c r="P7934" s="38">
        <f t="shared" si="742"/>
        <v>0</v>
      </c>
      <c r="Q7934" s="105">
        <f t="shared" si="739"/>
        <v>0</v>
      </c>
      <c r="R7934" s="38">
        <f t="shared" si="743"/>
        <v>0</v>
      </c>
    </row>
    <row r="7935" spans="1:18">
      <c r="A7935" s="33"/>
      <c r="B7935" s="34"/>
      <c r="C7935" s="33"/>
      <c r="D7935" s="33"/>
      <c r="E7935" s="33"/>
      <c r="F7935" s="42"/>
      <c r="G7935" s="42"/>
      <c r="I7935">
        <f t="shared" si="740"/>
        <v>0</v>
      </c>
      <c r="J7935">
        <f t="shared" si="741"/>
        <v>0</v>
      </c>
      <c r="L7935" s="107"/>
      <c r="M7935" s="110"/>
      <c r="N7935" s="109"/>
      <c r="P7935" s="38">
        <f t="shared" si="742"/>
        <v>0</v>
      </c>
      <c r="Q7935" s="105">
        <f t="shared" si="739"/>
        <v>0</v>
      </c>
      <c r="R7935" s="38">
        <f t="shared" si="743"/>
        <v>0</v>
      </c>
    </row>
    <row r="7936" spans="1:18">
      <c r="A7936" s="33"/>
      <c r="B7936" s="34"/>
      <c r="C7936" s="33"/>
      <c r="D7936" s="33"/>
      <c r="E7936" s="33"/>
      <c r="F7936" s="42"/>
      <c r="G7936" s="42"/>
      <c r="I7936">
        <f t="shared" si="740"/>
        <v>0</v>
      </c>
      <c r="J7936">
        <f t="shared" si="741"/>
        <v>0</v>
      </c>
      <c r="L7936" s="107"/>
      <c r="M7936" s="110"/>
      <c r="N7936" s="109"/>
      <c r="P7936" s="38">
        <f t="shared" si="742"/>
        <v>0</v>
      </c>
      <c r="Q7936" s="105">
        <f t="shared" si="739"/>
        <v>0</v>
      </c>
      <c r="R7936" s="38">
        <f t="shared" si="743"/>
        <v>0</v>
      </c>
    </row>
    <row r="7937" spans="1:18">
      <c r="A7937" s="33"/>
      <c r="B7937" s="34"/>
      <c r="C7937" s="33"/>
      <c r="D7937" s="33"/>
      <c r="E7937" s="33"/>
      <c r="F7937" s="42"/>
      <c r="G7937" s="42"/>
      <c r="I7937">
        <f t="shared" si="740"/>
        <v>0</v>
      </c>
      <c r="J7937">
        <f t="shared" si="741"/>
        <v>0</v>
      </c>
      <c r="L7937" s="107"/>
      <c r="M7937" s="110"/>
      <c r="N7937" s="109"/>
      <c r="P7937" s="38">
        <f t="shared" si="742"/>
        <v>0</v>
      </c>
      <c r="Q7937" s="105">
        <f t="shared" si="739"/>
        <v>0</v>
      </c>
      <c r="R7937" s="38">
        <f t="shared" si="743"/>
        <v>0</v>
      </c>
    </row>
    <row r="7938" spans="1:18">
      <c r="A7938" s="33"/>
      <c r="B7938" s="34"/>
      <c r="C7938" s="33"/>
      <c r="D7938" s="33"/>
      <c r="E7938" s="33"/>
      <c r="F7938" s="42"/>
      <c r="G7938" s="42"/>
      <c r="I7938">
        <f t="shared" si="740"/>
        <v>0</v>
      </c>
      <c r="J7938">
        <f t="shared" si="741"/>
        <v>0</v>
      </c>
      <c r="L7938" s="107"/>
      <c r="M7938" s="110"/>
      <c r="N7938" s="109"/>
      <c r="P7938" s="38">
        <f t="shared" si="742"/>
        <v>0</v>
      </c>
      <c r="Q7938" s="105">
        <f t="shared" si="739"/>
        <v>0</v>
      </c>
      <c r="R7938" s="38">
        <f t="shared" si="743"/>
        <v>0</v>
      </c>
    </row>
    <row r="7939" spans="1:18">
      <c r="A7939" s="33"/>
      <c r="B7939" s="34"/>
      <c r="C7939" s="33"/>
      <c r="D7939" s="33"/>
      <c r="E7939" s="33"/>
      <c r="F7939" s="42"/>
      <c r="G7939" s="42"/>
      <c r="I7939">
        <f t="shared" si="740"/>
        <v>0</v>
      </c>
      <c r="J7939">
        <f t="shared" si="741"/>
        <v>0</v>
      </c>
      <c r="L7939" s="107"/>
      <c r="M7939" s="110"/>
      <c r="N7939" s="109"/>
      <c r="P7939" s="38">
        <f t="shared" si="742"/>
        <v>0</v>
      </c>
      <c r="Q7939" s="105">
        <f t="shared" si="739"/>
        <v>0</v>
      </c>
      <c r="R7939" s="38">
        <f t="shared" si="743"/>
        <v>0</v>
      </c>
    </row>
    <row r="7940" spans="1:18">
      <c r="A7940" s="33"/>
      <c r="B7940" s="34"/>
      <c r="C7940" s="33"/>
      <c r="D7940" s="33"/>
      <c r="E7940" s="33"/>
      <c r="F7940" s="42"/>
      <c r="G7940" s="42"/>
      <c r="I7940">
        <f t="shared" si="740"/>
        <v>0</v>
      </c>
      <c r="J7940">
        <f t="shared" si="741"/>
        <v>0</v>
      </c>
      <c r="L7940" s="107"/>
      <c r="M7940" s="110"/>
      <c r="N7940" s="109"/>
      <c r="P7940" s="38">
        <f t="shared" si="742"/>
        <v>0</v>
      </c>
      <c r="Q7940" s="105">
        <f t="shared" si="739"/>
        <v>0</v>
      </c>
      <c r="R7940" s="38">
        <f t="shared" si="743"/>
        <v>0</v>
      </c>
    </row>
    <row r="7941" spans="1:18">
      <c r="A7941" s="33"/>
      <c r="B7941" s="34"/>
      <c r="C7941" s="33"/>
      <c r="D7941" s="33"/>
      <c r="E7941" s="33"/>
      <c r="F7941" s="42"/>
      <c r="G7941" s="42"/>
      <c r="I7941">
        <f t="shared" si="740"/>
        <v>0</v>
      </c>
      <c r="J7941">
        <f t="shared" si="741"/>
        <v>0</v>
      </c>
      <c r="L7941" s="107"/>
      <c r="M7941" s="110"/>
      <c r="N7941" s="109"/>
      <c r="P7941" s="38">
        <f t="shared" si="742"/>
        <v>0</v>
      </c>
      <c r="Q7941" s="105">
        <f t="shared" si="739"/>
        <v>0</v>
      </c>
      <c r="R7941" s="38">
        <f t="shared" si="743"/>
        <v>0</v>
      </c>
    </row>
    <row r="7942" spans="1:18">
      <c r="A7942" s="33"/>
      <c r="B7942" s="34"/>
      <c r="C7942" s="33"/>
      <c r="D7942" s="33"/>
      <c r="E7942" s="33"/>
      <c r="F7942" s="42"/>
      <c r="G7942" s="42"/>
      <c r="I7942">
        <f t="shared" si="740"/>
        <v>0</v>
      </c>
      <c r="J7942">
        <f t="shared" si="741"/>
        <v>0</v>
      </c>
      <c r="L7942" s="107"/>
      <c r="M7942" s="110"/>
      <c r="N7942" s="109"/>
      <c r="P7942" s="38">
        <f t="shared" si="742"/>
        <v>0</v>
      </c>
      <c r="Q7942" s="105">
        <f t="shared" si="739"/>
        <v>0</v>
      </c>
      <c r="R7942" s="38">
        <f t="shared" si="743"/>
        <v>0</v>
      </c>
    </row>
    <row r="7943" spans="1:18">
      <c r="A7943" s="33"/>
      <c r="B7943" s="34"/>
      <c r="C7943" s="33"/>
      <c r="D7943" s="33"/>
      <c r="E7943" s="33"/>
      <c r="F7943" s="42"/>
      <c r="G7943" s="42"/>
      <c r="I7943">
        <f t="shared" si="740"/>
        <v>0</v>
      </c>
      <c r="J7943">
        <f t="shared" si="741"/>
        <v>0</v>
      </c>
      <c r="L7943" s="107"/>
      <c r="M7943" s="110"/>
      <c r="N7943" s="109"/>
      <c r="P7943" s="38">
        <f t="shared" si="742"/>
        <v>0</v>
      </c>
      <c r="Q7943" s="105">
        <f t="shared" si="739"/>
        <v>0</v>
      </c>
      <c r="R7943" s="38">
        <f t="shared" si="743"/>
        <v>0</v>
      </c>
    </row>
    <row r="7944" spans="1:18">
      <c r="A7944" s="33"/>
      <c r="B7944" s="34"/>
      <c r="C7944" s="33"/>
      <c r="D7944" s="33"/>
      <c r="E7944" s="33"/>
      <c r="F7944" s="42"/>
      <c r="G7944" s="42"/>
      <c r="I7944">
        <f t="shared" si="740"/>
        <v>0</v>
      </c>
      <c r="J7944">
        <f t="shared" si="741"/>
        <v>0</v>
      </c>
      <c r="L7944" s="107"/>
      <c r="M7944" s="110"/>
      <c r="N7944" s="109"/>
      <c r="P7944" s="38">
        <f t="shared" si="742"/>
        <v>0</v>
      </c>
      <c r="Q7944" s="105">
        <f t="shared" ref="Q7944:Q8000" si="744">I7944*M7944/1000</f>
        <v>0</v>
      </c>
      <c r="R7944" s="38">
        <f t="shared" si="743"/>
        <v>0</v>
      </c>
    </row>
    <row r="7945" spans="1:18">
      <c r="A7945" s="33"/>
      <c r="B7945" s="34"/>
      <c r="C7945" s="33"/>
      <c r="D7945" s="33"/>
      <c r="E7945" s="33"/>
      <c r="F7945" s="42"/>
      <c r="G7945" s="42"/>
      <c r="I7945">
        <f t="shared" si="740"/>
        <v>0</v>
      </c>
      <c r="J7945">
        <f t="shared" si="741"/>
        <v>0</v>
      </c>
      <c r="L7945" s="107"/>
      <c r="M7945" s="110"/>
      <c r="N7945" s="109"/>
      <c r="P7945" s="38">
        <f t="shared" si="742"/>
        <v>0</v>
      </c>
      <c r="Q7945" s="105">
        <f t="shared" si="744"/>
        <v>0</v>
      </c>
      <c r="R7945" s="38">
        <f t="shared" si="743"/>
        <v>0</v>
      </c>
    </row>
    <row r="7946" spans="1:18">
      <c r="A7946" s="33"/>
      <c r="B7946" s="34"/>
      <c r="C7946" s="33"/>
      <c r="D7946" s="33"/>
      <c r="E7946" s="33"/>
      <c r="F7946" s="42"/>
      <c r="G7946" s="42"/>
      <c r="I7946">
        <f t="shared" si="740"/>
        <v>0</v>
      </c>
      <c r="J7946">
        <f t="shared" si="741"/>
        <v>0</v>
      </c>
      <c r="L7946" s="107"/>
      <c r="M7946" s="110"/>
      <c r="N7946" s="109"/>
      <c r="P7946" s="38">
        <f t="shared" si="742"/>
        <v>0</v>
      </c>
      <c r="Q7946" s="105">
        <f t="shared" si="744"/>
        <v>0</v>
      </c>
      <c r="R7946" s="38">
        <f t="shared" si="743"/>
        <v>0</v>
      </c>
    </row>
    <row r="7947" spans="1:18">
      <c r="A7947" s="33"/>
      <c r="B7947" s="34"/>
      <c r="C7947" s="33"/>
      <c r="D7947" s="33"/>
      <c r="E7947" s="33"/>
      <c r="F7947" s="42"/>
      <c r="G7947" s="42"/>
      <c r="I7947">
        <f t="shared" si="740"/>
        <v>0</v>
      </c>
      <c r="J7947">
        <f t="shared" si="741"/>
        <v>0</v>
      </c>
      <c r="L7947" s="107"/>
      <c r="M7947" s="110"/>
      <c r="N7947" s="109"/>
      <c r="P7947" s="38">
        <f t="shared" si="742"/>
        <v>0</v>
      </c>
      <c r="Q7947" s="105">
        <f t="shared" si="744"/>
        <v>0</v>
      </c>
      <c r="R7947" s="38">
        <f t="shared" si="743"/>
        <v>0</v>
      </c>
    </row>
    <row r="7948" spans="1:18">
      <c r="A7948" s="33"/>
      <c r="B7948" s="34"/>
      <c r="C7948" s="33"/>
      <c r="D7948" s="33"/>
      <c r="E7948" s="33"/>
      <c r="F7948" s="42"/>
      <c r="G7948" s="42"/>
      <c r="I7948">
        <f t="shared" si="740"/>
        <v>0</v>
      </c>
      <c r="J7948">
        <f t="shared" si="741"/>
        <v>0</v>
      </c>
      <c r="L7948" s="107"/>
      <c r="M7948" s="110"/>
      <c r="N7948" s="109"/>
      <c r="P7948" s="38">
        <f t="shared" si="742"/>
        <v>0</v>
      </c>
      <c r="Q7948" s="105">
        <f t="shared" si="744"/>
        <v>0</v>
      </c>
      <c r="R7948" s="38">
        <f t="shared" si="743"/>
        <v>0</v>
      </c>
    </row>
    <row r="7949" spans="1:18">
      <c r="A7949" s="33"/>
      <c r="B7949" s="34"/>
      <c r="C7949" s="33"/>
      <c r="D7949" s="33"/>
      <c r="E7949" s="33"/>
      <c r="F7949" s="42"/>
      <c r="G7949" s="42"/>
      <c r="I7949">
        <f t="shared" si="740"/>
        <v>0</v>
      </c>
      <c r="J7949">
        <f t="shared" si="741"/>
        <v>0</v>
      </c>
      <c r="L7949" s="107"/>
      <c r="M7949" s="110"/>
      <c r="N7949" s="109"/>
      <c r="P7949" s="38">
        <f t="shared" si="742"/>
        <v>0</v>
      </c>
      <c r="Q7949" s="105">
        <f t="shared" si="744"/>
        <v>0</v>
      </c>
      <c r="R7949" s="38">
        <f t="shared" si="743"/>
        <v>0</v>
      </c>
    </row>
    <row r="7950" spans="1:18">
      <c r="A7950" s="33"/>
      <c r="B7950" s="34"/>
      <c r="C7950" s="33"/>
      <c r="D7950" s="33"/>
      <c r="E7950" s="33"/>
      <c r="F7950" s="42"/>
      <c r="G7950" s="42"/>
      <c r="I7950">
        <f t="shared" si="740"/>
        <v>0</v>
      </c>
      <c r="J7950">
        <f t="shared" si="741"/>
        <v>0</v>
      </c>
      <c r="L7950" s="107"/>
      <c r="M7950" s="110"/>
      <c r="N7950" s="109"/>
      <c r="P7950" s="38">
        <f t="shared" si="742"/>
        <v>0</v>
      </c>
      <c r="Q7950" s="105">
        <f t="shared" si="744"/>
        <v>0</v>
      </c>
      <c r="R7950" s="38">
        <f t="shared" si="743"/>
        <v>0</v>
      </c>
    </row>
    <row r="7951" spans="1:18">
      <c r="A7951" s="33"/>
      <c r="B7951" s="34"/>
      <c r="C7951" s="33"/>
      <c r="D7951" s="33"/>
      <c r="E7951" s="33"/>
      <c r="F7951" s="42"/>
      <c r="G7951" s="42"/>
      <c r="I7951">
        <f t="shared" si="740"/>
        <v>0</v>
      </c>
      <c r="J7951">
        <f t="shared" si="741"/>
        <v>0</v>
      </c>
      <c r="L7951" s="107"/>
      <c r="M7951" s="110"/>
      <c r="N7951" s="109"/>
      <c r="P7951" s="38">
        <f t="shared" si="742"/>
        <v>0</v>
      </c>
      <c r="Q7951" s="105">
        <f t="shared" si="744"/>
        <v>0</v>
      </c>
      <c r="R7951" s="38">
        <f t="shared" si="743"/>
        <v>0</v>
      </c>
    </row>
    <row r="7952" spans="1:18">
      <c r="A7952" s="33"/>
      <c r="B7952" s="34"/>
      <c r="C7952" s="33"/>
      <c r="D7952" s="33"/>
      <c r="E7952" s="33"/>
      <c r="F7952" s="42"/>
      <c r="G7952" s="42"/>
      <c r="I7952">
        <f t="shared" si="740"/>
        <v>0</v>
      </c>
      <c r="J7952">
        <f t="shared" si="741"/>
        <v>0</v>
      </c>
      <c r="L7952" s="107"/>
      <c r="M7952" s="110"/>
      <c r="N7952" s="109"/>
      <c r="P7952" s="38">
        <f t="shared" si="742"/>
        <v>0</v>
      </c>
      <c r="Q7952" s="105">
        <f t="shared" si="744"/>
        <v>0</v>
      </c>
      <c r="R7952" s="38">
        <f t="shared" si="743"/>
        <v>0</v>
      </c>
    </row>
    <row r="7953" spans="1:18">
      <c r="A7953" s="33"/>
      <c r="B7953" s="34"/>
      <c r="C7953" s="33"/>
      <c r="D7953" s="33"/>
      <c r="E7953" s="33"/>
      <c r="F7953" s="42"/>
      <c r="G7953" s="42"/>
      <c r="I7953">
        <f t="shared" si="740"/>
        <v>0</v>
      </c>
      <c r="J7953">
        <f t="shared" si="741"/>
        <v>0</v>
      </c>
      <c r="L7953" s="107"/>
      <c r="M7953" s="110"/>
      <c r="N7953" s="109"/>
      <c r="P7953" s="38">
        <f t="shared" si="742"/>
        <v>0</v>
      </c>
      <c r="Q7953" s="105">
        <f t="shared" si="744"/>
        <v>0</v>
      </c>
      <c r="R7953" s="38">
        <f t="shared" si="743"/>
        <v>0</v>
      </c>
    </row>
    <row r="7954" spans="1:18">
      <c r="A7954" s="33"/>
      <c r="B7954" s="34"/>
      <c r="C7954" s="33"/>
      <c r="D7954" s="33"/>
      <c r="E7954" s="33"/>
      <c r="F7954" s="42"/>
      <c r="G7954" s="42"/>
      <c r="I7954">
        <f t="shared" si="740"/>
        <v>0</v>
      </c>
      <c r="J7954">
        <f t="shared" si="741"/>
        <v>0</v>
      </c>
      <c r="L7954" s="107"/>
      <c r="M7954" s="110"/>
      <c r="N7954" s="109"/>
      <c r="P7954" s="38">
        <f t="shared" si="742"/>
        <v>0</v>
      </c>
      <c r="Q7954" s="105">
        <f t="shared" si="744"/>
        <v>0</v>
      </c>
      <c r="R7954" s="38">
        <f t="shared" si="743"/>
        <v>0</v>
      </c>
    </row>
    <row r="7955" spans="1:18">
      <c r="A7955" s="33"/>
      <c r="B7955" s="34"/>
      <c r="C7955" s="33"/>
      <c r="D7955" s="33"/>
      <c r="E7955" s="33"/>
      <c r="F7955" s="42"/>
      <c r="G7955" s="42"/>
      <c r="I7955">
        <f t="shared" si="740"/>
        <v>0</v>
      </c>
      <c r="J7955">
        <f t="shared" si="741"/>
        <v>0</v>
      </c>
      <c r="L7955" s="107"/>
      <c r="M7955" s="110"/>
      <c r="N7955" s="109"/>
      <c r="P7955" s="38">
        <f t="shared" si="742"/>
        <v>0</v>
      </c>
      <c r="Q7955" s="105">
        <f t="shared" si="744"/>
        <v>0</v>
      </c>
      <c r="R7955" s="38">
        <f t="shared" si="743"/>
        <v>0</v>
      </c>
    </row>
    <row r="7956" spans="1:18">
      <c r="A7956" s="33"/>
      <c r="B7956" s="34"/>
      <c r="C7956" s="33"/>
      <c r="D7956" s="33"/>
      <c r="E7956" s="33"/>
      <c r="F7956" s="42"/>
      <c r="G7956" s="42"/>
      <c r="I7956">
        <f t="shared" si="740"/>
        <v>0</v>
      </c>
      <c r="J7956">
        <f t="shared" si="741"/>
        <v>0</v>
      </c>
      <c r="L7956" s="107"/>
      <c r="M7956" s="110"/>
      <c r="N7956" s="109"/>
      <c r="P7956" s="38">
        <f t="shared" si="742"/>
        <v>0</v>
      </c>
      <c r="Q7956" s="105">
        <f t="shared" si="744"/>
        <v>0</v>
      </c>
      <c r="R7956" s="38">
        <f t="shared" si="743"/>
        <v>0</v>
      </c>
    </row>
    <row r="7957" spans="1:18">
      <c r="A7957" s="33"/>
      <c r="B7957" s="34"/>
      <c r="C7957" s="33"/>
      <c r="D7957" s="33"/>
      <c r="E7957" s="33"/>
      <c r="F7957" s="42"/>
      <c r="G7957" s="42"/>
      <c r="I7957">
        <f t="shared" si="740"/>
        <v>0</v>
      </c>
      <c r="J7957">
        <f t="shared" si="741"/>
        <v>0</v>
      </c>
      <c r="L7957" s="107"/>
      <c r="M7957" s="110"/>
      <c r="N7957" s="109"/>
      <c r="P7957" s="38">
        <f t="shared" si="742"/>
        <v>0</v>
      </c>
      <c r="Q7957" s="105">
        <f t="shared" si="744"/>
        <v>0</v>
      </c>
      <c r="R7957" s="38">
        <f t="shared" si="743"/>
        <v>0</v>
      </c>
    </row>
    <row r="7958" spans="1:18">
      <c r="A7958" s="33"/>
      <c r="B7958" s="34"/>
      <c r="C7958" s="33"/>
      <c r="D7958" s="33"/>
      <c r="E7958" s="33"/>
      <c r="F7958" s="42"/>
      <c r="G7958" s="42"/>
      <c r="I7958">
        <f t="shared" si="740"/>
        <v>0</v>
      </c>
      <c r="J7958">
        <f t="shared" si="741"/>
        <v>0</v>
      </c>
      <c r="L7958" s="107"/>
      <c r="M7958" s="110"/>
      <c r="N7958" s="109"/>
      <c r="P7958" s="38">
        <f t="shared" si="742"/>
        <v>0</v>
      </c>
      <c r="Q7958" s="105">
        <f t="shared" si="744"/>
        <v>0</v>
      </c>
      <c r="R7958" s="38">
        <f t="shared" si="743"/>
        <v>0</v>
      </c>
    </row>
    <row r="7959" spans="1:18">
      <c r="A7959" s="33"/>
      <c r="B7959" s="34"/>
      <c r="C7959" s="33"/>
      <c r="D7959" s="33"/>
      <c r="E7959" s="33"/>
      <c r="F7959" s="42"/>
      <c r="G7959" s="42"/>
      <c r="I7959">
        <f t="shared" si="740"/>
        <v>0</v>
      </c>
      <c r="J7959">
        <f t="shared" si="741"/>
        <v>0</v>
      </c>
      <c r="L7959" s="107"/>
      <c r="M7959" s="110"/>
      <c r="N7959" s="109"/>
      <c r="P7959" s="38">
        <f t="shared" si="742"/>
        <v>0</v>
      </c>
      <c r="Q7959" s="105">
        <f t="shared" si="744"/>
        <v>0</v>
      </c>
      <c r="R7959" s="38">
        <f t="shared" si="743"/>
        <v>0</v>
      </c>
    </row>
    <row r="7960" spans="1:18">
      <c r="A7960" s="33"/>
      <c r="B7960" s="34"/>
      <c r="C7960" s="33"/>
      <c r="D7960" s="33"/>
      <c r="E7960" s="33"/>
      <c r="F7960" s="42"/>
      <c r="G7960" s="42"/>
      <c r="I7960">
        <f t="shared" si="740"/>
        <v>0</v>
      </c>
      <c r="J7960">
        <f t="shared" si="741"/>
        <v>0</v>
      </c>
      <c r="L7960" s="107"/>
      <c r="M7960" s="110"/>
      <c r="N7960" s="109"/>
      <c r="P7960" s="38">
        <f t="shared" si="742"/>
        <v>0</v>
      </c>
      <c r="Q7960" s="105">
        <f t="shared" si="744"/>
        <v>0</v>
      </c>
      <c r="R7960" s="38">
        <f t="shared" si="743"/>
        <v>0</v>
      </c>
    </row>
    <row r="7961" spans="1:18">
      <c r="A7961" s="33"/>
      <c r="B7961" s="34"/>
      <c r="C7961" s="33"/>
      <c r="D7961" s="33"/>
      <c r="E7961" s="33"/>
      <c r="F7961" s="42"/>
      <c r="G7961" s="42"/>
      <c r="I7961">
        <f t="shared" si="740"/>
        <v>0</v>
      </c>
      <c r="J7961">
        <f t="shared" si="741"/>
        <v>0</v>
      </c>
      <c r="L7961" s="107"/>
      <c r="M7961" s="110"/>
      <c r="N7961" s="109"/>
      <c r="P7961" s="38">
        <f t="shared" si="742"/>
        <v>0</v>
      </c>
      <c r="Q7961" s="105">
        <f t="shared" si="744"/>
        <v>0</v>
      </c>
      <c r="R7961" s="38">
        <f t="shared" si="743"/>
        <v>0</v>
      </c>
    </row>
    <row r="7962" spans="1:18">
      <c r="A7962" s="33"/>
      <c r="B7962" s="34"/>
      <c r="C7962" s="33"/>
      <c r="D7962" s="33"/>
      <c r="E7962" s="33"/>
      <c r="F7962" s="42"/>
      <c r="G7962" s="42"/>
      <c r="I7962">
        <f t="shared" si="740"/>
        <v>0</v>
      </c>
      <c r="J7962">
        <f t="shared" si="741"/>
        <v>0</v>
      </c>
      <c r="L7962" s="107"/>
      <c r="M7962" s="110"/>
      <c r="N7962" s="109"/>
      <c r="P7962" s="38">
        <f t="shared" si="742"/>
        <v>0</v>
      </c>
      <c r="Q7962" s="105">
        <f t="shared" si="744"/>
        <v>0</v>
      </c>
      <c r="R7962" s="38">
        <f t="shared" si="743"/>
        <v>0</v>
      </c>
    </row>
    <row r="7963" spans="1:18">
      <c r="A7963" s="33"/>
      <c r="B7963" s="34"/>
      <c r="C7963" s="33"/>
      <c r="D7963" s="33"/>
      <c r="E7963" s="33"/>
      <c r="F7963" s="42"/>
      <c r="G7963" s="42"/>
      <c r="I7963">
        <f t="shared" si="740"/>
        <v>0</v>
      </c>
      <c r="J7963">
        <f t="shared" si="741"/>
        <v>0</v>
      </c>
      <c r="L7963" s="107"/>
      <c r="M7963" s="110"/>
      <c r="N7963" s="109"/>
      <c r="P7963" s="38">
        <f t="shared" si="742"/>
        <v>0</v>
      </c>
      <c r="Q7963" s="105">
        <f t="shared" si="744"/>
        <v>0</v>
      </c>
      <c r="R7963" s="38">
        <f t="shared" si="743"/>
        <v>0</v>
      </c>
    </row>
    <row r="7964" spans="1:18">
      <c r="A7964" s="33"/>
      <c r="B7964" s="34"/>
      <c r="C7964" s="33"/>
      <c r="D7964" s="33"/>
      <c r="E7964" s="33"/>
      <c r="F7964" s="42"/>
      <c r="G7964" s="42"/>
      <c r="I7964">
        <f t="shared" si="740"/>
        <v>0</v>
      </c>
      <c r="J7964">
        <f t="shared" si="741"/>
        <v>0</v>
      </c>
      <c r="L7964" s="107"/>
      <c r="M7964" s="110"/>
      <c r="N7964" s="109"/>
      <c r="P7964" s="38">
        <f t="shared" si="742"/>
        <v>0</v>
      </c>
      <c r="Q7964" s="105">
        <f t="shared" si="744"/>
        <v>0</v>
      </c>
      <c r="R7964" s="38">
        <f t="shared" si="743"/>
        <v>0</v>
      </c>
    </row>
    <row r="7965" spans="1:18">
      <c r="A7965" s="33"/>
      <c r="B7965" s="34"/>
      <c r="C7965" s="33"/>
      <c r="D7965" s="33"/>
      <c r="E7965" s="33"/>
      <c r="F7965" s="42"/>
      <c r="G7965" s="42"/>
      <c r="I7965">
        <f t="shared" si="740"/>
        <v>0</v>
      </c>
      <c r="J7965">
        <f t="shared" si="741"/>
        <v>0</v>
      </c>
      <c r="L7965" s="107"/>
      <c r="M7965" s="110"/>
      <c r="N7965" s="109"/>
      <c r="P7965" s="38">
        <f t="shared" si="742"/>
        <v>0</v>
      </c>
      <c r="Q7965" s="105">
        <f t="shared" si="744"/>
        <v>0</v>
      </c>
      <c r="R7965" s="38">
        <f t="shared" si="743"/>
        <v>0</v>
      </c>
    </row>
    <row r="7966" spans="1:18">
      <c r="A7966" s="33"/>
      <c r="B7966" s="34"/>
      <c r="C7966" s="33"/>
      <c r="D7966" s="33"/>
      <c r="E7966" s="33"/>
      <c r="F7966" s="42"/>
      <c r="G7966" s="42"/>
      <c r="I7966">
        <f t="shared" si="740"/>
        <v>0</v>
      </c>
      <c r="J7966">
        <f t="shared" si="741"/>
        <v>0</v>
      </c>
      <c r="L7966" s="107"/>
      <c r="M7966" s="110"/>
      <c r="N7966" s="109"/>
      <c r="P7966" s="38">
        <f t="shared" si="742"/>
        <v>0</v>
      </c>
      <c r="Q7966" s="105">
        <f t="shared" si="744"/>
        <v>0</v>
      </c>
      <c r="R7966" s="38">
        <f t="shared" si="743"/>
        <v>0</v>
      </c>
    </row>
    <row r="7967" spans="1:18">
      <c r="A7967" s="33"/>
      <c r="B7967" s="34"/>
      <c r="C7967" s="33"/>
      <c r="D7967" s="33"/>
      <c r="E7967" s="33"/>
      <c r="F7967" s="42"/>
      <c r="G7967" s="42"/>
      <c r="I7967">
        <f t="shared" si="740"/>
        <v>0</v>
      </c>
      <c r="J7967">
        <f t="shared" si="741"/>
        <v>0</v>
      </c>
      <c r="L7967" s="107"/>
      <c r="M7967" s="110"/>
      <c r="N7967" s="109"/>
      <c r="P7967" s="38">
        <f t="shared" si="742"/>
        <v>0</v>
      </c>
      <c r="Q7967" s="105">
        <f t="shared" si="744"/>
        <v>0</v>
      </c>
      <c r="R7967" s="38">
        <f t="shared" si="743"/>
        <v>0</v>
      </c>
    </row>
    <row r="7968" spans="1:18">
      <c r="A7968" s="33"/>
      <c r="B7968" s="34"/>
      <c r="C7968" s="33"/>
      <c r="D7968" s="33"/>
      <c r="E7968" s="33"/>
      <c r="F7968" s="42"/>
      <c r="G7968" s="42"/>
      <c r="I7968">
        <f t="shared" si="740"/>
        <v>0</v>
      </c>
      <c r="J7968">
        <f t="shared" si="741"/>
        <v>0</v>
      </c>
      <c r="L7968" s="107"/>
      <c r="M7968" s="110"/>
      <c r="N7968" s="109"/>
      <c r="P7968" s="38">
        <f t="shared" si="742"/>
        <v>0</v>
      </c>
      <c r="Q7968" s="105">
        <f t="shared" si="744"/>
        <v>0</v>
      </c>
      <c r="R7968" s="38">
        <f t="shared" si="743"/>
        <v>0</v>
      </c>
    </row>
    <row r="7969" spans="1:18">
      <c r="A7969" s="33"/>
      <c r="B7969" s="34"/>
      <c r="C7969" s="33"/>
      <c r="D7969" s="33"/>
      <c r="E7969" s="33"/>
      <c r="F7969" s="42"/>
      <c r="G7969" s="42"/>
      <c r="I7969">
        <f t="shared" si="740"/>
        <v>0</v>
      </c>
      <c r="J7969">
        <f t="shared" si="741"/>
        <v>0</v>
      </c>
      <c r="L7969" s="107"/>
      <c r="M7969" s="110"/>
      <c r="N7969" s="109"/>
      <c r="P7969" s="38">
        <f t="shared" si="742"/>
        <v>0</v>
      </c>
      <c r="Q7969" s="105">
        <f t="shared" si="744"/>
        <v>0</v>
      </c>
      <c r="R7969" s="38">
        <f t="shared" si="743"/>
        <v>0</v>
      </c>
    </row>
    <row r="7970" spans="1:18">
      <c r="A7970" s="33"/>
      <c r="B7970" s="34"/>
      <c r="C7970" s="33"/>
      <c r="D7970" s="33"/>
      <c r="E7970" s="33"/>
      <c r="F7970" s="42"/>
      <c r="G7970" s="42"/>
      <c r="I7970">
        <f t="shared" si="740"/>
        <v>0</v>
      </c>
      <c r="J7970">
        <f t="shared" si="741"/>
        <v>0</v>
      </c>
      <c r="L7970" s="107"/>
      <c r="M7970" s="110"/>
      <c r="N7970" s="109"/>
      <c r="P7970" s="38">
        <f t="shared" si="742"/>
        <v>0</v>
      </c>
      <c r="Q7970" s="105">
        <f t="shared" si="744"/>
        <v>0</v>
      </c>
      <c r="R7970" s="38">
        <f t="shared" si="743"/>
        <v>0</v>
      </c>
    </row>
    <row r="7971" spans="1:18">
      <c r="A7971" s="33"/>
      <c r="B7971" s="34"/>
      <c r="C7971" s="33"/>
      <c r="D7971" s="33"/>
      <c r="E7971" s="33"/>
      <c r="F7971" s="42"/>
      <c r="G7971" s="42"/>
      <c r="I7971">
        <f t="shared" si="740"/>
        <v>0</v>
      </c>
      <c r="J7971">
        <f t="shared" si="741"/>
        <v>0</v>
      </c>
      <c r="L7971" s="107"/>
      <c r="M7971" s="110"/>
      <c r="N7971" s="109"/>
      <c r="P7971" s="38">
        <f t="shared" si="742"/>
        <v>0</v>
      </c>
      <c r="Q7971" s="105">
        <f t="shared" si="744"/>
        <v>0</v>
      </c>
      <c r="R7971" s="38">
        <f t="shared" si="743"/>
        <v>0</v>
      </c>
    </row>
    <row r="7972" spans="1:18">
      <c r="A7972" s="33"/>
      <c r="B7972" s="34"/>
      <c r="C7972" s="33"/>
      <c r="D7972" s="33"/>
      <c r="E7972" s="33"/>
      <c r="F7972" s="42"/>
      <c r="G7972" s="42"/>
      <c r="I7972">
        <f t="shared" si="740"/>
        <v>0</v>
      </c>
      <c r="J7972">
        <f t="shared" si="741"/>
        <v>0</v>
      </c>
      <c r="L7972" s="107"/>
      <c r="M7972" s="110"/>
      <c r="N7972" s="109"/>
      <c r="P7972" s="38">
        <f t="shared" si="742"/>
        <v>0</v>
      </c>
      <c r="Q7972" s="105">
        <f t="shared" si="744"/>
        <v>0</v>
      </c>
      <c r="R7972" s="38">
        <f t="shared" si="743"/>
        <v>0</v>
      </c>
    </row>
    <row r="7973" spans="1:18">
      <c r="A7973" s="33"/>
      <c r="B7973" s="34"/>
      <c r="C7973" s="33"/>
      <c r="D7973" s="33"/>
      <c r="E7973" s="33"/>
      <c r="F7973" s="42"/>
      <c r="G7973" s="42"/>
      <c r="I7973">
        <f t="shared" si="740"/>
        <v>0</v>
      </c>
      <c r="J7973">
        <f t="shared" si="741"/>
        <v>0</v>
      </c>
      <c r="L7973" s="107"/>
      <c r="M7973" s="110"/>
      <c r="N7973" s="109"/>
      <c r="P7973" s="38">
        <f t="shared" si="742"/>
        <v>0</v>
      </c>
      <c r="Q7973" s="105">
        <f t="shared" si="744"/>
        <v>0</v>
      </c>
      <c r="R7973" s="38">
        <f t="shared" si="743"/>
        <v>0</v>
      </c>
    </row>
    <row r="7974" spans="1:18">
      <c r="A7974" s="33"/>
      <c r="B7974" s="34"/>
      <c r="C7974" s="33"/>
      <c r="D7974" s="33"/>
      <c r="E7974" s="33"/>
      <c r="F7974" s="42"/>
      <c r="G7974" s="42"/>
      <c r="I7974">
        <f t="shared" si="740"/>
        <v>0</v>
      </c>
      <c r="J7974">
        <f t="shared" si="741"/>
        <v>0</v>
      </c>
      <c r="L7974" s="107"/>
      <c r="M7974" s="110"/>
      <c r="N7974" s="109"/>
      <c r="P7974" s="38">
        <f t="shared" si="742"/>
        <v>0</v>
      </c>
      <c r="Q7974" s="105">
        <f t="shared" si="744"/>
        <v>0</v>
      </c>
      <c r="R7974" s="38">
        <f t="shared" si="743"/>
        <v>0</v>
      </c>
    </row>
    <row r="7975" spans="1:18">
      <c r="A7975" s="33"/>
      <c r="B7975" s="34"/>
      <c r="C7975" s="33"/>
      <c r="D7975" s="33"/>
      <c r="E7975" s="33"/>
      <c r="F7975" s="42"/>
      <c r="G7975" s="42"/>
      <c r="I7975">
        <f t="shared" si="740"/>
        <v>0</v>
      </c>
      <c r="J7975">
        <f t="shared" si="741"/>
        <v>0</v>
      </c>
      <c r="L7975" s="107"/>
      <c r="M7975" s="110"/>
      <c r="N7975" s="109"/>
      <c r="P7975" s="38">
        <f t="shared" si="742"/>
        <v>0</v>
      </c>
      <c r="Q7975" s="105">
        <f t="shared" si="744"/>
        <v>0</v>
      </c>
      <c r="R7975" s="38">
        <f t="shared" si="743"/>
        <v>0</v>
      </c>
    </row>
    <row r="7976" spans="1:18">
      <c r="A7976" s="33"/>
      <c r="B7976" s="34"/>
      <c r="C7976" s="33"/>
      <c r="D7976" s="33"/>
      <c r="E7976" s="33"/>
      <c r="F7976" s="42"/>
      <c r="G7976" s="42"/>
      <c r="I7976">
        <f t="shared" si="740"/>
        <v>0</v>
      </c>
      <c r="J7976">
        <f t="shared" si="741"/>
        <v>0</v>
      </c>
      <c r="L7976" s="107"/>
      <c r="M7976" s="110"/>
      <c r="N7976" s="109"/>
      <c r="P7976" s="38">
        <f t="shared" si="742"/>
        <v>0</v>
      </c>
      <c r="Q7976" s="105">
        <f t="shared" si="744"/>
        <v>0</v>
      </c>
      <c r="R7976" s="38">
        <f t="shared" si="743"/>
        <v>0</v>
      </c>
    </row>
    <row r="7977" spans="1:18">
      <c r="A7977" s="33"/>
      <c r="B7977" s="34"/>
      <c r="C7977" s="33"/>
      <c r="D7977" s="33"/>
      <c r="E7977" s="33"/>
      <c r="F7977" s="42"/>
      <c r="G7977" s="42"/>
      <c r="I7977">
        <f t="shared" si="740"/>
        <v>0</v>
      </c>
      <c r="J7977">
        <f t="shared" si="741"/>
        <v>0</v>
      </c>
      <c r="L7977" s="107"/>
      <c r="M7977" s="110"/>
      <c r="N7977" s="109"/>
      <c r="P7977" s="38">
        <f t="shared" si="742"/>
        <v>0</v>
      </c>
      <c r="Q7977" s="105">
        <f t="shared" si="744"/>
        <v>0</v>
      </c>
      <c r="R7977" s="38">
        <f t="shared" si="743"/>
        <v>0</v>
      </c>
    </row>
    <row r="7978" spans="1:18">
      <c r="A7978" s="33"/>
      <c r="B7978" s="34"/>
      <c r="C7978" s="33"/>
      <c r="D7978" s="33"/>
      <c r="E7978" s="33"/>
      <c r="F7978" s="42"/>
      <c r="G7978" s="42"/>
      <c r="I7978">
        <f t="shared" si="740"/>
        <v>0</v>
      </c>
      <c r="J7978">
        <f t="shared" si="741"/>
        <v>0</v>
      </c>
      <c r="L7978" s="107"/>
      <c r="M7978" s="110"/>
      <c r="N7978" s="109"/>
      <c r="P7978" s="38">
        <f t="shared" si="742"/>
        <v>0</v>
      </c>
      <c r="Q7978" s="105">
        <f t="shared" si="744"/>
        <v>0</v>
      </c>
      <c r="R7978" s="38">
        <f t="shared" si="743"/>
        <v>0</v>
      </c>
    </row>
    <row r="7979" spans="1:18">
      <c r="A7979" s="33"/>
      <c r="B7979" s="34"/>
      <c r="C7979" s="33"/>
      <c r="D7979" s="33"/>
      <c r="E7979" s="33"/>
      <c r="F7979" s="42"/>
      <c r="G7979" s="42"/>
      <c r="I7979">
        <f t="shared" si="740"/>
        <v>0</v>
      </c>
      <c r="J7979">
        <f t="shared" si="741"/>
        <v>0</v>
      </c>
      <c r="L7979" s="107"/>
      <c r="M7979" s="110"/>
      <c r="N7979" s="109"/>
      <c r="P7979" s="38">
        <f t="shared" si="742"/>
        <v>0</v>
      </c>
      <c r="Q7979" s="105">
        <f t="shared" si="744"/>
        <v>0</v>
      </c>
      <c r="R7979" s="38">
        <f t="shared" si="743"/>
        <v>0</v>
      </c>
    </row>
    <row r="7980" spans="1:18">
      <c r="A7980" s="33"/>
      <c r="B7980" s="34"/>
      <c r="C7980" s="33"/>
      <c r="D7980" s="33"/>
      <c r="E7980" s="33"/>
      <c r="F7980" s="42"/>
      <c r="G7980" s="42"/>
      <c r="I7980">
        <f t="shared" si="740"/>
        <v>0</v>
      </c>
      <c r="J7980">
        <f t="shared" si="741"/>
        <v>0</v>
      </c>
      <c r="L7980" s="107"/>
      <c r="M7980" s="110"/>
      <c r="N7980" s="109"/>
      <c r="P7980" s="38">
        <f t="shared" si="742"/>
        <v>0</v>
      </c>
      <c r="Q7980" s="105">
        <f t="shared" si="744"/>
        <v>0</v>
      </c>
      <c r="R7980" s="38">
        <f t="shared" si="743"/>
        <v>0</v>
      </c>
    </row>
    <row r="7981" spans="1:18">
      <c r="A7981" s="33"/>
      <c r="B7981" s="34"/>
      <c r="C7981" s="33"/>
      <c r="D7981" s="33"/>
      <c r="E7981" s="33"/>
      <c r="F7981" s="42"/>
      <c r="G7981" s="42"/>
      <c r="I7981">
        <f t="shared" si="740"/>
        <v>0</v>
      </c>
      <c r="J7981">
        <f t="shared" si="741"/>
        <v>0</v>
      </c>
      <c r="L7981" s="107"/>
      <c r="M7981" s="110"/>
      <c r="N7981" s="109"/>
      <c r="P7981" s="38">
        <f t="shared" si="742"/>
        <v>0</v>
      </c>
      <c r="Q7981" s="105">
        <f t="shared" si="744"/>
        <v>0</v>
      </c>
      <c r="R7981" s="38">
        <f t="shared" si="743"/>
        <v>0</v>
      </c>
    </row>
    <row r="7982" spans="1:18">
      <c r="A7982" s="33"/>
      <c r="B7982" s="34"/>
      <c r="C7982" s="33"/>
      <c r="D7982" s="33"/>
      <c r="E7982" s="33"/>
      <c r="F7982" s="42"/>
      <c r="G7982" s="42"/>
      <c r="I7982">
        <f t="shared" si="740"/>
        <v>0</v>
      </c>
      <c r="J7982">
        <f t="shared" si="741"/>
        <v>0</v>
      </c>
      <c r="L7982" s="107"/>
      <c r="M7982" s="110"/>
      <c r="N7982" s="109"/>
      <c r="P7982" s="38">
        <f t="shared" si="742"/>
        <v>0</v>
      </c>
      <c r="Q7982" s="105">
        <f t="shared" si="744"/>
        <v>0</v>
      </c>
      <c r="R7982" s="38">
        <f t="shared" si="743"/>
        <v>0</v>
      </c>
    </row>
    <row r="7983" spans="1:18">
      <c r="A7983" s="33"/>
      <c r="B7983" s="34"/>
      <c r="C7983" s="33"/>
      <c r="D7983" s="33"/>
      <c r="E7983" s="33"/>
      <c r="F7983" s="42"/>
      <c r="G7983" s="42"/>
      <c r="I7983">
        <f t="shared" si="740"/>
        <v>0</v>
      </c>
      <c r="J7983">
        <f t="shared" si="741"/>
        <v>0</v>
      </c>
      <c r="L7983" s="107"/>
      <c r="M7983" s="110"/>
      <c r="N7983" s="109"/>
      <c r="P7983" s="38">
        <f t="shared" si="742"/>
        <v>0</v>
      </c>
      <c r="Q7983" s="105">
        <f t="shared" si="744"/>
        <v>0</v>
      </c>
      <c r="R7983" s="38">
        <f t="shared" si="743"/>
        <v>0</v>
      </c>
    </row>
    <row r="7984" spans="1:18">
      <c r="A7984" s="33"/>
      <c r="B7984" s="34"/>
      <c r="C7984" s="33"/>
      <c r="D7984" s="33"/>
      <c r="E7984" s="33"/>
      <c r="F7984" s="42"/>
      <c r="G7984" s="42"/>
      <c r="I7984">
        <f t="shared" si="740"/>
        <v>0</v>
      </c>
      <c r="J7984">
        <f t="shared" si="741"/>
        <v>0</v>
      </c>
      <c r="L7984" s="107"/>
      <c r="M7984" s="110"/>
      <c r="N7984" s="109"/>
      <c r="P7984" s="38">
        <f t="shared" si="742"/>
        <v>0</v>
      </c>
      <c r="Q7984" s="105">
        <f t="shared" si="744"/>
        <v>0</v>
      </c>
      <c r="R7984" s="38">
        <f t="shared" si="743"/>
        <v>0</v>
      </c>
    </row>
    <row r="7985" spans="1:18">
      <c r="A7985" s="33"/>
      <c r="B7985" s="34"/>
      <c r="C7985" s="33"/>
      <c r="D7985" s="33"/>
      <c r="E7985" s="33"/>
      <c r="F7985" s="42"/>
      <c r="G7985" s="42"/>
      <c r="I7985">
        <f t="shared" ref="I7985:I8000" si="745">IF(OR(E7985="R",E7985="E"),D7985,IF(D7985&gt;=E7985,D7985-E7985,0))</f>
        <v>0</v>
      </c>
      <c r="J7985">
        <f t="shared" ref="J7985:J8000" si="746">IF(OR(E7985="R",E7985="E"),0,IF(E7985&gt;D7985,E7985-D7985,0))</f>
        <v>0</v>
      </c>
      <c r="L7985" s="107"/>
      <c r="M7985" s="110"/>
      <c r="N7985" s="109"/>
      <c r="P7985" s="38">
        <f t="shared" ref="P7985:P8000" si="747">I7985*L7985/1000</f>
        <v>0</v>
      </c>
      <c r="Q7985" s="105">
        <f t="shared" si="744"/>
        <v>0</v>
      </c>
      <c r="R7985" s="38">
        <f t="shared" ref="R7985:R8000" si="748">J7985*N7985/1000</f>
        <v>0</v>
      </c>
    </row>
    <row r="7986" spans="1:18">
      <c r="A7986" s="33"/>
      <c r="B7986" s="34"/>
      <c r="C7986" s="33"/>
      <c r="D7986" s="33"/>
      <c r="E7986" s="33"/>
      <c r="F7986" s="42"/>
      <c r="G7986" s="42"/>
      <c r="I7986">
        <f t="shared" si="745"/>
        <v>0</v>
      </c>
      <c r="J7986">
        <f t="shared" si="746"/>
        <v>0</v>
      </c>
      <c r="L7986" s="107"/>
      <c r="M7986" s="110"/>
      <c r="N7986" s="109"/>
      <c r="P7986" s="38">
        <f t="shared" si="747"/>
        <v>0</v>
      </c>
      <c r="Q7986" s="105">
        <f t="shared" si="744"/>
        <v>0</v>
      </c>
      <c r="R7986" s="38">
        <f t="shared" si="748"/>
        <v>0</v>
      </c>
    </row>
    <row r="7987" spans="1:18">
      <c r="A7987" s="33"/>
      <c r="B7987" s="34"/>
      <c r="C7987" s="33"/>
      <c r="D7987" s="33"/>
      <c r="E7987" s="33"/>
      <c r="F7987" s="42"/>
      <c r="G7987" s="42"/>
      <c r="I7987">
        <f t="shared" si="745"/>
        <v>0</v>
      </c>
      <c r="J7987">
        <f t="shared" si="746"/>
        <v>0</v>
      </c>
      <c r="L7987" s="107"/>
      <c r="M7987" s="110"/>
      <c r="N7987" s="109"/>
      <c r="P7987" s="38">
        <f t="shared" si="747"/>
        <v>0</v>
      </c>
      <c r="Q7987" s="105">
        <f t="shared" si="744"/>
        <v>0</v>
      </c>
      <c r="R7987" s="38">
        <f t="shared" si="748"/>
        <v>0</v>
      </c>
    </row>
    <row r="7988" spans="1:18">
      <c r="A7988" s="33"/>
      <c r="B7988" s="34"/>
      <c r="C7988" s="33"/>
      <c r="D7988" s="33"/>
      <c r="E7988" s="33"/>
      <c r="F7988" s="42"/>
      <c r="G7988" s="42"/>
      <c r="I7988">
        <f t="shared" si="745"/>
        <v>0</v>
      </c>
      <c r="J7988">
        <f t="shared" si="746"/>
        <v>0</v>
      </c>
      <c r="L7988" s="107"/>
      <c r="M7988" s="110"/>
      <c r="N7988" s="109"/>
      <c r="P7988" s="38">
        <f t="shared" si="747"/>
        <v>0</v>
      </c>
      <c r="Q7988" s="105">
        <f t="shared" si="744"/>
        <v>0</v>
      </c>
      <c r="R7988" s="38">
        <f t="shared" si="748"/>
        <v>0</v>
      </c>
    </row>
    <row r="7989" spans="1:18">
      <c r="A7989" s="33"/>
      <c r="B7989" s="34"/>
      <c r="C7989" s="33"/>
      <c r="D7989" s="33"/>
      <c r="E7989" s="33"/>
      <c r="F7989" s="42"/>
      <c r="G7989" s="42"/>
      <c r="I7989">
        <f t="shared" si="745"/>
        <v>0</v>
      </c>
      <c r="J7989">
        <f t="shared" si="746"/>
        <v>0</v>
      </c>
      <c r="L7989" s="107"/>
      <c r="M7989" s="110"/>
      <c r="N7989" s="109"/>
      <c r="P7989" s="38">
        <f t="shared" si="747"/>
        <v>0</v>
      </c>
      <c r="Q7989" s="105">
        <f t="shared" si="744"/>
        <v>0</v>
      </c>
      <c r="R7989" s="38">
        <f t="shared" si="748"/>
        <v>0</v>
      </c>
    </row>
    <row r="7990" spans="1:18">
      <c r="A7990" s="33"/>
      <c r="B7990" s="34"/>
      <c r="C7990" s="33"/>
      <c r="D7990" s="33"/>
      <c r="E7990" s="33"/>
      <c r="F7990" s="42"/>
      <c r="G7990" s="42"/>
      <c r="I7990">
        <f t="shared" si="745"/>
        <v>0</v>
      </c>
      <c r="J7990">
        <f t="shared" si="746"/>
        <v>0</v>
      </c>
      <c r="L7990" s="107"/>
      <c r="M7990" s="110"/>
      <c r="N7990" s="109"/>
      <c r="P7990" s="38">
        <f t="shared" si="747"/>
        <v>0</v>
      </c>
      <c r="Q7990" s="105">
        <f t="shared" si="744"/>
        <v>0</v>
      </c>
      <c r="R7990" s="38">
        <f t="shared" si="748"/>
        <v>0</v>
      </c>
    </row>
    <row r="7991" spans="1:18">
      <c r="A7991" s="33"/>
      <c r="B7991" s="34"/>
      <c r="C7991" s="33"/>
      <c r="D7991" s="33"/>
      <c r="E7991" s="33"/>
      <c r="F7991" s="42"/>
      <c r="G7991" s="42"/>
      <c r="I7991">
        <f t="shared" si="745"/>
        <v>0</v>
      </c>
      <c r="J7991">
        <f t="shared" si="746"/>
        <v>0</v>
      </c>
      <c r="L7991" s="107"/>
      <c r="M7991" s="110"/>
      <c r="N7991" s="109"/>
      <c r="P7991" s="38">
        <f t="shared" si="747"/>
        <v>0</v>
      </c>
      <c r="Q7991" s="105">
        <f t="shared" si="744"/>
        <v>0</v>
      </c>
      <c r="R7991" s="38">
        <f t="shared" si="748"/>
        <v>0</v>
      </c>
    </row>
    <row r="7992" spans="1:18">
      <c r="A7992" s="33"/>
      <c r="B7992" s="34"/>
      <c r="C7992" s="33"/>
      <c r="D7992" s="33"/>
      <c r="E7992" s="33"/>
      <c r="F7992" s="42"/>
      <c r="G7992" s="42"/>
      <c r="I7992">
        <f t="shared" si="745"/>
        <v>0</v>
      </c>
      <c r="J7992">
        <f t="shared" si="746"/>
        <v>0</v>
      </c>
      <c r="L7992" s="107"/>
      <c r="M7992" s="110"/>
      <c r="N7992" s="109"/>
      <c r="P7992" s="38">
        <f t="shared" si="747"/>
        <v>0</v>
      </c>
      <c r="Q7992" s="105">
        <f t="shared" si="744"/>
        <v>0</v>
      </c>
      <c r="R7992" s="38">
        <f t="shared" si="748"/>
        <v>0</v>
      </c>
    </row>
    <row r="7993" spans="1:18">
      <c r="A7993" s="33"/>
      <c r="B7993" s="34"/>
      <c r="C7993" s="33"/>
      <c r="D7993" s="33"/>
      <c r="E7993" s="33"/>
      <c r="F7993" s="42"/>
      <c r="G7993" s="42"/>
      <c r="I7993">
        <f t="shared" si="745"/>
        <v>0</v>
      </c>
      <c r="J7993">
        <f t="shared" si="746"/>
        <v>0</v>
      </c>
      <c r="L7993" s="107"/>
      <c r="M7993" s="110"/>
      <c r="N7993" s="109"/>
      <c r="P7993" s="38">
        <f t="shared" si="747"/>
        <v>0</v>
      </c>
      <c r="Q7993" s="105">
        <f t="shared" si="744"/>
        <v>0</v>
      </c>
      <c r="R7993" s="38">
        <f t="shared" si="748"/>
        <v>0</v>
      </c>
    </row>
    <row r="7994" spans="1:18">
      <c r="A7994" s="33"/>
      <c r="B7994" s="34"/>
      <c r="C7994" s="33"/>
      <c r="D7994" s="33"/>
      <c r="E7994" s="33"/>
      <c r="F7994" s="42"/>
      <c r="G7994" s="42"/>
      <c r="I7994">
        <f t="shared" si="745"/>
        <v>0</v>
      </c>
      <c r="J7994">
        <f t="shared" si="746"/>
        <v>0</v>
      </c>
      <c r="L7994" s="107"/>
      <c r="M7994" s="110"/>
      <c r="N7994" s="109"/>
      <c r="P7994" s="38">
        <f t="shared" si="747"/>
        <v>0</v>
      </c>
      <c r="Q7994" s="105">
        <f t="shared" si="744"/>
        <v>0</v>
      </c>
      <c r="R7994" s="38">
        <f t="shared" si="748"/>
        <v>0</v>
      </c>
    </row>
    <row r="7995" spans="1:18">
      <c r="A7995" s="33"/>
      <c r="B7995" s="34"/>
      <c r="C7995" s="33"/>
      <c r="D7995" s="33"/>
      <c r="E7995" s="33"/>
      <c r="F7995" s="42"/>
      <c r="G7995" s="42"/>
      <c r="I7995">
        <f t="shared" si="745"/>
        <v>0</v>
      </c>
      <c r="J7995">
        <f t="shared" si="746"/>
        <v>0</v>
      </c>
      <c r="L7995" s="107"/>
      <c r="M7995" s="110"/>
      <c r="N7995" s="109"/>
      <c r="P7995" s="38">
        <f t="shared" si="747"/>
        <v>0</v>
      </c>
      <c r="Q7995" s="105">
        <f t="shared" si="744"/>
        <v>0</v>
      </c>
      <c r="R7995" s="38">
        <f t="shared" si="748"/>
        <v>0</v>
      </c>
    </row>
    <row r="7996" spans="1:18">
      <c r="A7996" s="33"/>
      <c r="B7996" s="34"/>
      <c r="C7996" s="33"/>
      <c r="D7996" s="33"/>
      <c r="E7996" s="33"/>
      <c r="F7996" s="42"/>
      <c r="G7996" s="42"/>
      <c r="I7996">
        <f t="shared" si="745"/>
        <v>0</v>
      </c>
      <c r="J7996">
        <f t="shared" si="746"/>
        <v>0</v>
      </c>
      <c r="L7996" s="107"/>
      <c r="M7996" s="110"/>
      <c r="N7996" s="109"/>
      <c r="P7996" s="38">
        <f t="shared" si="747"/>
        <v>0</v>
      </c>
      <c r="Q7996" s="105">
        <f t="shared" si="744"/>
        <v>0</v>
      </c>
      <c r="R7996" s="38">
        <f t="shared" si="748"/>
        <v>0</v>
      </c>
    </row>
    <row r="7997" spans="1:18">
      <c r="A7997" s="33"/>
      <c r="B7997" s="34"/>
      <c r="C7997" s="33"/>
      <c r="D7997" s="33"/>
      <c r="E7997" s="33"/>
      <c r="F7997" s="42"/>
      <c r="G7997" s="42"/>
      <c r="I7997">
        <f t="shared" si="745"/>
        <v>0</v>
      </c>
      <c r="J7997">
        <f t="shared" si="746"/>
        <v>0</v>
      </c>
      <c r="L7997" s="107"/>
      <c r="M7997" s="110"/>
      <c r="N7997" s="109"/>
      <c r="P7997" s="38">
        <f t="shared" si="747"/>
        <v>0</v>
      </c>
      <c r="Q7997" s="105">
        <f t="shared" si="744"/>
        <v>0</v>
      </c>
      <c r="R7997" s="38">
        <f t="shared" si="748"/>
        <v>0</v>
      </c>
    </row>
    <row r="7998" spans="1:18">
      <c r="A7998" s="33"/>
      <c r="B7998" s="34"/>
      <c r="C7998" s="33"/>
      <c r="D7998" s="33"/>
      <c r="E7998" s="33"/>
      <c r="F7998" s="42"/>
      <c r="G7998" s="42"/>
      <c r="I7998">
        <f t="shared" si="745"/>
        <v>0</v>
      </c>
      <c r="J7998">
        <f t="shared" si="746"/>
        <v>0</v>
      </c>
      <c r="L7998" s="107"/>
      <c r="M7998" s="110"/>
      <c r="N7998" s="109"/>
      <c r="P7998" s="38">
        <f t="shared" si="747"/>
        <v>0</v>
      </c>
      <c r="Q7998" s="105">
        <f t="shared" si="744"/>
        <v>0</v>
      </c>
      <c r="R7998" s="38">
        <f t="shared" si="748"/>
        <v>0</v>
      </c>
    </row>
    <row r="7999" spans="1:18">
      <c r="A7999" s="33"/>
      <c r="B7999" s="34"/>
      <c r="C7999" s="33"/>
      <c r="D7999" s="33"/>
      <c r="E7999" s="33"/>
      <c r="F7999" s="42"/>
      <c r="G7999" s="42"/>
      <c r="I7999">
        <f t="shared" si="745"/>
        <v>0</v>
      </c>
      <c r="J7999">
        <f t="shared" si="746"/>
        <v>0</v>
      </c>
      <c r="L7999" s="107"/>
      <c r="M7999" s="110"/>
      <c r="N7999" s="109"/>
      <c r="P7999" s="38">
        <f t="shared" si="747"/>
        <v>0</v>
      </c>
      <c r="Q7999" s="105">
        <f t="shared" si="744"/>
        <v>0</v>
      </c>
      <c r="R7999" s="38">
        <f t="shared" si="748"/>
        <v>0</v>
      </c>
    </row>
    <row r="8000" spans="1:18">
      <c r="A8000" s="33"/>
      <c r="B8000" s="34"/>
      <c r="C8000" s="33"/>
      <c r="D8000" s="33"/>
      <c r="E8000" s="33"/>
      <c r="F8000" s="42"/>
      <c r="G8000" s="42"/>
      <c r="I8000">
        <f t="shared" si="745"/>
        <v>0</v>
      </c>
      <c r="J8000">
        <f t="shared" si="746"/>
        <v>0</v>
      </c>
      <c r="L8000" s="107"/>
      <c r="M8000" s="110"/>
      <c r="N8000" s="109"/>
      <c r="P8000" s="38">
        <f t="shared" si="747"/>
        <v>0</v>
      </c>
      <c r="Q8000" s="105">
        <f t="shared" si="744"/>
        <v>0</v>
      </c>
      <c r="R8000" s="38">
        <f t="shared" si="748"/>
        <v>0</v>
      </c>
    </row>
    <row r="8001" spans="1:18">
      <c r="A8001" s="33"/>
      <c r="B8001" s="34"/>
      <c r="C8001" s="33"/>
      <c r="D8001" s="33"/>
      <c r="E8001" s="33"/>
      <c r="F8001" s="42"/>
      <c r="G8001" s="42"/>
      <c r="I8001">
        <f t="shared" ref="I8001:I8064" si="749">IF(OR(E8001="R",E8001="E"),D8001,IF(D8001&gt;=E8001,D8001-E8001,0))</f>
        <v>0</v>
      </c>
      <c r="J8001">
        <f t="shared" ref="J8001:J8064" si="750">IF(OR(E8001="R",E8001="E"),0,IF(E8001&gt;D8001,E8001-D8001,0))</f>
        <v>0</v>
      </c>
      <c r="L8001" s="107"/>
      <c r="M8001" s="110"/>
      <c r="N8001" s="109"/>
      <c r="P8001" s="38">
        <f t="shared" ref="P8001:P8064" si="751">I8001*L8001/1000</f>
        <v>0</v>
      </c>
      <c r="Q8001" s="105">
        <f t="shared" ref="Q8001:Q8064" si="752">I8001*M8001/1000</f>
        <v>0</v>
      </c>
      <c r="R8001" s="38">
        <f t="shared" ref="R8001:R8064" si="753">J8001*N8001/1000</f>
        <v>0</v>
      </c>
    </row>
    <row r="8002" spans="1:18">
      <c r="A8002" s="33"/>
      <c r="B8002" s="34"/>
      <c r="C8002" s="33"/>
      <c r="D8002" s="33"/>
      <c r="E8002" s="33"/>
      <c r="F8002" s="42"/>
      <c r="G8002" s="42"/>
      <c r="I8002">
        <f t="shared" si="749"/>
        <v>0</v>
      </c>
      <c r="J8002">
        <f t="shared" si="750"/>
        <v>0</v>
      </c>
      <c r="L8002" s="107"/>
      <c r="M8002" s="110"/>
      <c r="N8002" s="109"/>
      <c r="P8002" s="38">
        <f t="shared" si="751"/>
        <v>0</v>
      </c>
      <c r="Q8002" s="105">
        <f t="shared" si="752"/>
        <v>0</v>
      </c>
      <c r="R8002" s="38">
        <f t="shared" si="753"/>
        <v>0</v>
      </c>
    </row>
    <row r="8003" spans="1:18">
      <c r="A8003" s="33"/>
      <c r="B8003" s="34"/>
      <c r="C8003" s="33"/>
      <c r="D8003" s="33"/>
      <c r="E8003" s="33"/>
      <c r="F8003" s="42"/>
      <c r="G8003" s="42"/>
      <c r="I8003">
        <f t="shared" si="749"/>
        <v>0</v>
      </c>
      <c r="J8003">
        <f t="shared" si="750"/>
        <v>0</v>
      </c>
      <c r="L8003" s="107"/>
      <c r="M8003" s="110"/>
      <c r="N8003" s="109"/>
      <c r="P8003" s="38">
        <f t="shared" si="751"/>
        <v>0</v>
      </c>
      <c r="Q8003" s="105">
        <f t="shared" si="752"/>
        <v>0</v>
      </c>
      <c r="R8003" s="38">
        <f t="shared" si="753"/>
        <v>0</v>
      </c>
    </row>
    <row r="8004" spans="1:18">
      <c r="A8004" s="33"/>
      <c r="B8004" s="34"/>
      <c r="C8004" s="33"/>
      <c r="D8004" s="33"/>
      <c r="E8004" s="33"/>
      <c r="F8004" s="42"/>
      <c r="G8004" s="42"/>
      <c r="I8004">
        <f t="shared" si="749"/>
        <v>0</v>
      </c>
      <c r="J8004">
        <f t="shared" si="750"/>
        <v>0</v>
      </c>
      <c r="L8004" s="107"/>
      <c r="M8004" s="110"/>
      <c r="N8004" s="109"/>
      <c r="P8004" s="38">
        <f t="shared" si="751"/>
        <v>0</v>
      </c>
      <c r="Q8004" s="105">
        <f t="shared" si="752"/>
        <v>0</v>
      </c>
      <c r="R8004" s="38">
        <f t="shared" si="753"/>
        <v>0</v>
      </c>
    </row>
    <row r="8005" spans="1:18">
      <c r="A8005" s="33"/>
      <c r="B8005" s="34"/>
      <c r="C8005" s="33"/>
      <c r="D8005" s="33"/>
      <c r="E8005" s="33"/>
      <c r="F8005" s="42"/>
      <c r="G8005" s="42"/>
      <c r="I8005">
        <f t="shared" si="749"/>
        <v>0</v>
      </c>
      <c r="J8005">
        <f t="shared" si="750"/>
        <v>0</v>
      </c>
      <c r="L8005" s="107"/>
      <c r="M8005" s="110"/>
      <c r="N8005" s="109"/>
      <c r="P8005" s="38">
        <f t="shared" si="751"/>
        <v>0</v>
      </c>
      <c r="Q8005" s="105">
        <f t="shared" si="752"/>
        <v>0</v>
      </c>
      <c r="R8005" s="38">
        <f t="shared" si="753"/>
        <v>0</v>
      </c>
    </row>
    <row r="8006" spans="1:18">
      <c r="A8006" s="33"/>
      <c r="B8006" s="34"/>
      <c r="C8006" s="33"/>
      <c r="D8006" s="33"/>
      <c r="E8006" s="33"/>
      <c r="F8006" s="42"/>
      <c r="G8006" s="42"/>
      <c r="I8006">
        <f t="shared" si="749"/>
        <v>0</v>
      </c>
      <c r="J8006">
        <f t="shared" si="750"/>
        <v>0</v>
      </c>
      <c r="L8006" s="107"/>
      <c r="M8006" s="110"/>
      <c r="N8006" s="109"/>
      <c r="P8006" s="38">
        <f t="shared" si="751"/>
        <v>0</v>
      </c>
      <c r="Q8006" s="105">
        <f t="shared" si="752"/>
        <v>0</v>
      </c>
      <c r="R8006" s="38">
        <f t="shared" si="753"/>
        <v>0</v>
      </c>
    </row>
    <row r="8007" spans="1:18">
      <c r="A8007" s="33"/>
      <c r="B8007" s="34"/>
      <c r="C8007" s="33"/>
      <c r="D8007" s="33"/>
      <c r="E8007" s="33"/>
      <c r="F8007" s="42"/>
      <c r="G8007" s="42"/>
      <c r="I8007">
        <f t="shared" si="749"/>
        <v>0</v>
      </c>
      <c r="J8007">
        <f t="shared" si="750"/>
        <v>0</v>
      </c>
      <c r="L8007" s="107"/>
      <c r="M8007" s="110"/>
      <c r="N8007" s="109"/>
      <c r="P8007" s="38">
        <f t="shared" si="751"/>
        <v>0</v>
      </c>
      <c r="Q8007" s="105">
        <f t="shared" si="752"/>
        <v>0</v>
      </c>
      <c r="R8007" s="38">
        <f t="shared" si="753"/>
        <v>0</v>
      </c>
    </row>
    <row r="8008" spans="1:18">
      <c r="A8008" s="33"/>
      <c r="B8008" s="34"/>
      <c r="C8008" s="33"/>
      <c r="D8008" s="33"/>
      <c r="E8008" s="33"/>
      <c r="F8008" s="42"/>
      <c r="G8008" s="42"/>
      <c r="I8008">
        <f t="shared" si="749"/>
        <v>0</v>
      </c>
      <c r="J8008">
        <f t="shared" si="750"/>
        <v>0</v>
      </c>
      <c r="L8008" s="107"/>
      <c r="M8008" s="110"/>
      <c r="N8008" s="109"/>
      <c r="P8008" s="38">
        <f t="shared" si="751"/>
        <v>0</v>
      </c>
      <c r="Q8008" s="105">
        <f t="shared" si="752"/>
        <v>0</v>
      </c>
      <c r="R8008" s="38">
        <f t="shared" si="753"/>
        <v>0</v>
      </c>
    </row>
    <row r="8009" spans="1:18">
      <c r="A8009" s="33"/>
      <c r="B8009" s="34"/>
      <c r="C8009" s="33"/>
      <c r="D8009" s="33"/>
      <c r="E8009" s="33"/>
      <c r="F8009" s="42"/>
      <c r="G8009" s="42"/>
      <c r="I8009">
        <f t="shared" si="749"/>
        <v>0</v>
      </c>
      <c r="J8009">
        <f t="shared" si="750"/>
        <v>0</v>
      </c>
      <c r="L8009" s="107"/>
      <c r="M8009" s="110"/>
      <c r="N8009" s="109"/>
      <c r="P8009" s="38">
        <f t="shared" si="751"/>
        <v>0</v>
      </c>
      <c r="Q8009" s="105">
        <f t="shared" si="752"/>
        <v>0</v>
      </c>
      <c r="R8009" s="38">
        <f t="shared" si="753"/>
        <v>0</v>
      </c>
    </row>
    <row r="8010" spans="1:18">
      <c r="A8010" s="33"/>
      <c r="B8010" s="34"/>
      <c r="C8010" s="33"/>
      <c r="D8010" s="33"/>
      <c r="E8010" s="33"/>
      <c r="F8010" s="42"/>
      <c r="G8010" s="42"/>
      <c r="I8010">
        <f t="shared" si="749"/>
        <v>0</v>
      </c>
      <c r="J8010">
        <f t="shared" si="750"/>
        <v>0</v>
      </c>
      <c r="L8010" s="107"/>
      <c r="M8010" s="110"/>
      <c r="N8010" s="109"/>
      <c r="P8010" s="38">
        <f t="shared" si="751"/>
        <v>0</v>
      </c>
      <c r="Q8010" s="105">
        <f t="shared" si="752"/>
        <v>0</v>
      </c>
      <c r="R8010" s="38">
        <f t="shared" si="753"/>
        <v>0</v>
      </c>
    </row>
    <row r="8011" spans="1:18">
      <c r="A8011" s="33"/>
      <c r="B8011" s="34"/>
      <c r="C8011" s="33"/>
      <c r="D8011" s="33"/>
      <c r="E8011" s="33"/>
      <c r="F8011" s="42"/>
      <c r="G8011" s="42"/>
      <c r="I8011">
        <f t="shared" si="749"/>
        <v>0</v>
      </c>
      <c r="J8011">
        <f t="shared" si="750"/>
        <v>0</v>
      </c>
      <c r="L8011" s="107"/>
      <c r="M8011" s="110"/>
      <c r="N8011" s="109"/>
      <c r="P8011" s="38">
        <f t="shared" si="751"/>
        <v>0</v>
      </c>
      <c r="Q8011" s="105">
        <f t="shared" si="752"/>
        <v>0</v>
      </c>
      <c r="R8011" s="38">
        <f t="shared" si="753"/>
        <v>0</v>
      </c>
    </row>
    <row r="8012" spans="1:18">
      <c r="A8012" s="33"/>
      <c r="B8012" s="34"/>
      <c r="C8012" s="33"/>
      <c r="D8012" s="33"/>
      <c r="E8012" s="33"/>
      <c r="F8012" s="42"/>
      <c r="G8012" s="42"/>
      <c r="I8012">
        <f t="shared" si="749"/>
        <v>0</v>
      </c>
      <c r="J8012">
        <f t="shared" si="750"/>
        <v>0</v>
      </c>
      <c r="L8012" s="107"/>
      <c r="M8012" s="110"/>
      <c r="N8012" s="109"/>
      <c r="P8012" s="38">
        <f t="shared" si="751"/>
        <v>0</v>
      </c>
      <c r="Q8012" s="105">
        <f t="shared" si="752"/>
        <v>0</v>
      </c>
      <c r="R8012" s="38">
        <f t="shared" si="753"/>
        <v>0</v>
      </c>
    </row>
    <row r="8013" spans="1:18">
      <c r="A8013" s="33"/>
      <c r="B8013" s="34"/>
      <c r="C8013" s="33"/>
      <c r="D8013" s="33"/>
      <c r="E8013" s="33"/>
      <c r="F8013" s="42"/>
      <c r="G8013" s="42"/>
      <c r="I8013">
        <f t="shared" si="749"/>
        <v>0</v>
      </c>
      <c r="J8013">
        <f t="shared" si="750"/>
        <v>0</v>
      </c>
      <c r="L8013" s="107"/>
      <c r="M8013" s="110"/>
      <c r="N8013" s="109"/>
      <c r="P8013" s="38">
        <f t="shared" si="751"/>
        <v>0</v>
      </c>
      <c r="Q8013" s="105">
        <f t="shared" si="752"/>
        <v>0</v>
      </c>
      <c r="R8013" s="38">
        <f t="shared" si="753"/>
        <v>0</v>
      </c>
    </row>
    <row r="8014" spans="1:18">
      <c r="A8014" s="33"/>
      <c r="B8014" s="34"/>
      <c r="C8014" s="33"/>
      <c r="D8014" s="33"/>
      <c r="E8014" s="33"/>
      <c r="F8014" s="42"/>
      <c r="G8014" s="42"/>
      <c r="I8014">
        <f t="shared" si="749"/>
        <v>0</v>
      </c>
      <c r="J8014">
        <f t="shared" si="750"/>
        <v>0</v>
      </c>
      <c r="L8014" s="107"/>
      <c r="M8014" s="110"/>
      <c r="N8014" s="109"/>
      <c r="P8014" s="38">
        <f t="shared" si="751"/>
        <v>0</v>
      </c>
      <c r="Q8014" s="105">
        <f t="shared" si="752"/>
        <v>0</v>
      </c>
      <c r="R8014" s="38">
        <f t="shared" si="753"/>
        <v>0</v>
      </c>
    </row>
    <row r="8015" spans="1:18">
      <c r="A8015" s="33"/>
      <c r="B8015" s="34"/>
      <c r="C8015" s="33"/>
      <c r="D8015" s="33"/>
      <c r="E8015" s="33"/>
      <c r="F8015" s="42"/>
      <c r="G8015" s="42"/>
      <c r="I8015">
        <f t="shared" si="749"/>
        <v>0</v>
      </c>
      <c r="J8015">
        <f t="shared" si="750"/>
        <v>0</v>
      </c>
      <c r="L8015" s="107"/>
      <c r="M8015" s="110"/>
      <c r="N8015" s="109"/>
      <c r="P8015" s="38">
        <f t="shared" si="751"/>
        <v>0</v>
      </c>
      <c r="Q8015" s="105">
        <f t="shared" si="752"/>
        <v>0</v>
      </c>
      <c r="R8015" s="38">
        <f t="shared" si="753"/>
        <v>0</v>
      </c>
    </row>
    <row r="8016" spans="1:18">
      <c r="A8016" s="33"/>
      <c r="B8016" s="34"/>
      <c r="C8016" s="33"/>
      <c r="D8016" s="33"/>
      <c r="E8016" s="33"/>
      <c r="F8016" s="42"/>
      <c r="G8016" s="42"/>
      <c r="I8016">
        <f t="shared" si="749"/>
        <v>0</v>
      </c>
      <c r="J8016">
        <f t="shared" si="750"/>
        <v>0</v>
      </c>
      <c r="L8016" s="107"/>
      <c r="M8016" s="110"/>
      <c r="N8016" s="109"/>
      <c r="P8016" s="38">
        <f t="shared" si="751"/>
        <v>0</v>
      </c>
      <c r="Q8016" s="105">
        <f t="shared" si="752"/>
        <v>0</v>
      </c>
      <c r="R8016" s="38">
        <f t="shared" si="753"/>
        <v>0</v>
      </c>
    </row>
    <row r="8017" spans="1:18">
      <c r="A8017" s="33"/>
      <c r="B8017" s="34"/>
      <c r="C8017" s="33"/>
      <c r="D8017" s="33"/>
      <c r="E8017" s="33"/>
      <c r="F8017" s="42"/>
      <c r="G8017" s="42"/>
      <c r="I8017">
        <f t="shared" si="749"/>
        <v>0</v>
      </c>
      <c r="J8017">
        <f t="shared" si="750"/>
        <v>0</v>
      </c>
      <c r="L8017" s="107"/>
      <c r="M8017" s="110"/>
      <c r="N8017" s="109"/>
      <c r="P8017" s="38">
        <f t="shared" si="751"/>
        <v>0</v>
      </c>
      <c r="Q8017" s="105">
        <f t="shared" si="752"/>
        <v>0</v>
      </c>
      <c r="R8017" s="38">
        <f t="shared" si="753"/>
        <v>0</v>
      </c>
    </row>
    <row r="8018" spans="1:18">
      <c r="A8018" s="33"/>
      <c r="B8018" s="34"/>
      <c r="C8018" s="33"/>
      <c r="D8018" s="33"/>
      <c r="E8018" s="33"/>
      <c r="F8018" s="42"/>
      <c r="G8018" s="42"/>
      <c r="I8018">
        <f t="shared" si="749"/>
        <v>0</v>
      </c>
      <c r="J8018">
        <f t="shared" si="750"/>
        <v>0</v>
      </c>
      <c r="L8018" s="107"/>
      <c r="M8018" s="110"/>
      <c r="N8018" s="109"/>
      <c r="P8018" s="38">
        <f t="shared" si="751"/>
        <v>0</v>
      </c>
      <c r="Q8018" s="105">
        <f t="shared" si="752"/>
        <v>0</v>
      </c>
      <c r="R8018" s="38">
        <f t="shared" si="753"/>
        <v>0</v>
      </c>
    </row>
    <row r="8019" spans="1:18">
      <c r="A8019" s="33"/>
      <c r="B8019" s="34"/>
      <c r="C8019" s="33"/>
      <c r="D8019" s="33"/>
      <c r="E8019" s="33"/>
      <c r="F8019" s="42"/>
      <c r="G8019" s="42"/>
      <c r="I8019">
        <f t="shared" si="749"/>
        <v>0</v>
      </c>
      <c r="J8019">
        <f t="shared" si="750"/>
        <v>0</v>
      </c>
      <c r="L8019" s="107"/>
      <c r="M8019" s="110"/>
      <c r="N8019" s="109"/>
      <c r="P8019" s="38">
        <f t="shared" si="751"/>
        <v>0</v>
      </c>
      <c r="Q8019" s="105">
        <f t="shared" si="752"/>
        <v>0</v>
      </c>
      <c r="R8019" s="38">
        <f t="shared" si="753"/>
        <v>0</v>
      </c>
    </row>
    <row r="8020" spans="1:18">
      <c r="A8020" s="33"/>
      <c r="B8020" s="34"/>
      <c r="C8020" s="33"/>
      <c r="D8020" s="33"/>
      <c r="E8020" s="33"/>
      <c r="F8020" s="42"/>
      <c r="G8020" s="42"/>
      <c r="I8020">
        <f t="shared" si="749"/>
        <v>0</v>
      </c>
      <c r="J8020">
        <f t="shared" si="750"/>
        <v>0</v>
      </c>
      <c r="L8020" s="107"/>
      <c r="M8020" s="110"/>
      <c r="N8020" s="109"/>
      <c r="P8020" s="38">
        <f t="shared" si="751"/>
        <v>0</v>
      </c>
      <c r="Q8020" s="105">
        <f t="shared" si="752"/>
        <v>0</v>
      </c>
      <c r="R8020" s="38">
        <f t="shared" si="753"/>
        <v>0</v>
      </c>
    </row>
    <row r="8021" spans="1:18">
      <c r="A8021" s="33"/>
      <c r="B8021" s="34"/>
      <c r="C8021" s="33"/>
      <c r="D8021" s="33"/>
      <c r="E8021" s="33"/>
      <c r="F8021" s="42"/>
      <c r="G8021" s="42"/>
      <c r="I8021">
        <f t="shared" si="749"/>
        <v>0</v>
      </c>
      <c r="J8021">
        <f t="shared" si="750"/>
        <v>0</v>
      </c>
      <c r="L8021" s="107"/>
      <c r="M8021" s="110"/>
      <c r="N8021" s="109"/>
      <c r="P8021" s="38">
        <f t="shared" si="751"/>
        <v>0</v>
      </c>
      <c r="Q8021" s="105">
        <f t="shared" si="752"/>
        <v>0</v>
      </c>
      <c r="R8021" s="38">
        <f t="shared" si="753"/>
        <v>0</v>
      </c>
    </row>
    <row r="8022" spans="1:18">
      <c r="A8022" s="33"/>
      <c r="B8022" s="34"/>
      <c r="C8022" s="33"/>
      <c r="D8022" s="33"/>
      <c r="E8022" s="33"/>
      <c r="F8022" s="42"/>
      <c r="G8022" s="42"/>
      <c r="I8022">
        <f t="shared" si="749"/>
        <v>0</v>
      </c>
      <c r="J8022">
        <f t="shared" si="750"/>
        <v>0</v>
      </c>
      <c r="L8022" s="107"/>
      <c r="M8022" s="110"/>
      <c r="N8022" s="109"/>
      <c r="P8022" s="38">
        <f t="shared" si="751"/>
        <v>0</v>
      </c>
      <c r="Q8022" s="105">
        <f t="shared" si="752"/>
        <v>0</v>
      </c>
      <c r="R8022" s="38">
        <f t="shared" si="753"/>
        <v>0</v>
      </c>
    </row>
    <row r="8023" spans="1:18">
      <c r="A8023" s="33"/>
      <c r="B8023" s="34"/>
      <c r="C8023" s="33"/>
      <c r="D8023" s="33"/>
      <c r="E8023" s="33"/>
      <c r="F8023" s="42"/>
      <c r="G8023" s="42"/>
      <c r="I8023">
        <f t="shared" si="749"/>
        <v>0</v>
      </c>
      <c r="J8023">
        <f t="shared" si="750"/>
        <v>0</v>
      </c>
      <c r="L8023" s="107"/>
      <c r="M8023" s="110"/>
      <c r="N8023" s="109"/>
      <c r="P8023" s="38">
        <f t="shared" si="751"/>
        <v>0</v>
      </c>
      <c r="Q8023" s="105">
        <f t="shared" si="752"/>
        <v>0</v>
      </c>
      <c r="R8023" s="38">
        <f t="shared" si="753"/>
        <v>0</v>
      </c>
    </row>
    <row r="8024" spans="1:18">
      <c r="A8024" s="33"/>
      <c r="B8024" s="34"/>
      <c r="C8024" s="33"/>
      <c r="D8024" s="33"/>
      <c r="E8024" s="33"/>
      <c r="F8024" s="42"/>
      <c r="G8024" s="42"/>
      <c r="I8024">
        <f t="shared" si="749"/>
        <v>0</v>
      </c>
      <c r="J8024">
        <f t="shared" si="750"/>
        <v>0</v>
      </c>
      <c r="L8024" s="107"/>
      <c r="M8024" s="110"/>
      <c r="N8024" s="109"/>
      <c r="P8024" s="38">
        <f t="shared" si="751"/>
        <v>0</v>
      </c>
      <c r="Q8024" s="105">
        <f t="shared" si="752"/>
        <v>0</v>
      </c>
      <c r="R8024" s="38">
        <f t="shared" si="753"/>
        <v>0</v>
      </c>
    </row>
    <row r="8025" spans="1:18">
      <c r="A8025" s="33"/>
      <c r="B8025" s="34"/>
      <c r="C8025" s="33"/>
      <c r="D8025" s="33"/>
      <c r="E8025" s="33"/>
      <c r="F8025" s="42"/>
      <c r="G8025" s="42"/>
      <c r="I8025">
        <f t="shared" si="749"/>
        <v>0</v>
      </c>
      <c r="J8025">
        <f t="shared" si="750"/>
        <v>0</v>
      </c>
      <c r="L8025" s="107"/>
      <c r="M8025" s="110"/>
      <c r="N8025" s="109"/>
      <c r="P8025" s="38">
        <f t="shared" si="751"/>
        <v>0</v>
      </c>
      <c r="Q8025" s="105">
        <f t="shared" si="752"/>
        <v>0</v>
      </c>
      <c r="R8025" s="38">
        <f t="shared" si="753"/>
        <v>0</v>
      </c>
    </row>
    <row r="8026" spans="1:18">
      <c r="A8026" s="33"/>
      <c r="B8026" s="34"/>
      <c r="C8026" s="33"/>
      <c r="D8026" s="33"/>
      <c r="E8026" s="33"/>
      <c r="F8026" s="42"/>
      <c r="G8026" s="42"/>
      <c r="I8026">
        <f t="shared" si="749"/>
        <v>0</v>
      </c>
      <c r="J8026">
        <f t="shared" si="750"/>
        <v>0</v>
      </c>
      <c r="L8026" s="107"/>
      <c r="M8026" s="110"/>
      <c r="N8026" s="109"/>
      <c r="P8026" s="38">
        <f t="shared" si="751"/>
        <v>0</v>
      </c>
      <c r="Q8026" s="105">
        <f t="shared" si="752"/>
        <v>0</v>
      </c>
      <c r="R8026" s="38">
        <f t="shared" si="753"/>
        <v>0</v>
      </c>
    </row>
    <row r="8027" spans="1:18">
      <c r="A8027" s="33"/>
      <c r="B8027" s="34"/>
      <c r="C8027" s="33"/>
      <c r="D8027" s="33"/>
      <c r="E8027" s="33"/>
      <c r="F8027" s="42"/>
      <c r="G8027" s="42"/>
      <c r="I8027">
        <f t="shared" si="749"/>
        <v>0</v>
      </c>
      <c r="J8027">
        <f t="shared" si="750"/>
        <v>0</v>
      </c>
      <c r="L8027" s="107"/>
      <c r="M8027" s="110"/>
      <c r="N8027" s="109"/>
      <c r="P8027" s="38">
        <f t="shared" si="751"/>
        <v>0</v>
      </c>
      <c r="Q8027" s="105">
        <f t="shared" si="752"/>
        <v>0</v>
      </c>
      <c r="R8027" s="38">
        <f t="shared" si="753"/>
        <v>0</v>
      </c>
    </row>
    <row r="8028" spans="1:18">
      <c r="A8028" s="33"/>
      <c r="B8028" s="34"/>
      <c r="C8028" s="33"/>
      <c r="D8028" s="33"/>
      <c r="E8028" s="33"/>
      <c r="F8028" s="42"/>
      <c r="G8028" s="42"/>
      <c r="I8028">
        <f t="shared" si="749"/>
        <v>0</v>
      </c>
      <c r="J8028">
        <f t="shared" si="750"/>
        <v>0</v>
      </c>
      <c r="L8028" s="107"/>
      <c r="M8028" s="110"/>
      <c r="N8028" s="109"/>
      <c r="P8028" s="38">
        <f t="shared" si="751"/>
        <v>0</v>
      </c>
      <c r="Q8028" s="105">
        <f t="shared" si="752"/>
        <v>0</v>
      </c>
      <c r="R8028" s="38">
        <f t="shared" si="753"/>
        <v>0</v>
      </c>
    </row>
    <row r="8029" spans="1:18">
      <c r="A8029" s="33"/>
      <c r="B8029" s="34"/>
      <c r="C8029" s="33"/>
      <c r="D8029" s="33"/>
      <c r="E8029" s="33"/>
      <c r="F8029" s="42"/>
      <c r="G8029" s="42"/>
      <c r="I8029">
        <f t="shared" si="749"/>
        <v>0</v>
      </c>
      <c r="J8029">
        <f t="shared" si="750"/>
        <v>0</v>
      </c>
      <c r="L8029" s="107"/>
      <c r="M8029" s="110"/>
      <c r="N8029" s="109"/>
      <c r="P8029" s="38">
        <f t="shared" si="751"/>
        <v>0</v>
      </c>
      <c r="Q8029" s="105">
        <f t="shared" si="752"/>
        <v>0</v>
      </c>
      <c r="R8029" s="38">
        <f t="shared" si="753"/>
        <v>0</v>
      </c>
    </row>
    <row r="8030" spans="1:18">
      <c r="A8030" s="33"/>
      <c r="B8030" s="34"/>
      <c r="C8030" s="33"/>
      <c r="D8030" s="33"/>
      <c r="E8030" s="33"/>
      <c r="F8030" s="42"/>
      <c r="G8030" s="42"/>
      <c r="I8030">
        <f t="shared" si="749"/>
        <v>0</v>
      </c>
      <c r="J8030">
        <f t="shared" si="750"/>
        <v>0</v>
      </c>
      <c r="L8030" s="107"/>
      <c r="M8030" s="110"/>
      <c r="N8030" s="109"/>
      <c r="P8030" s="38">
        <f t="shared" si="751"/>
        <v>0</v>
      </c>
      <c r="Q8030" s="105">
        <f t="shared" si="752"/>
        <v>0</v>
      </c>
      <c r="R8030" s="38">
        <f t="shared" si="753"/>
        <v>0</v>
      </c>
    </row>
    <row r="8031" spans="1:18">
      <c r="A8031" s="33"/>
      <c r="B8031" s="34"/>
      <c r="C8031" s="33"/>
      <c r="D8031" s="33"/>
      <c r="E8031" s="33"/>
      <c r="F8031" s="42"/>
      <c r="G8031" s="42"/>
      <c r="I8031">
        <f t="shared" si="749"/>
        <v>0</v>
      </c>
      <c r="J8031">
        <f t="shared" si="750"/>
        <v>0</v>
      </c>
      <c r="L8031" s="107"/>
      <c r="M8031" s="110"/>
      <c r="N8031" s="109"/>
      <c r="P8031" s="38">
        <f t="shared" si="751"/>
        <v>0</v>
      </c>
      <c r="Q8031" s="105">
        <f t="shared" si="752"/>
        <v>0</v>
      </c>
      <c r="R8031" s="38">
        <f t="shared" si="753"/>
        <v>0</v>
      </c>
    </row>
    <row r="8032" spans="1:18">
      <c r="A8032" s="33"/>
      <c r="B8032" s="34"/>
      <c r="C8032" s="33"/>
      <c r="D8032" s="33"/>
      <c r="E8032" s="33"/>
      <c r="F8032" s="42"/>
      <c r="G8032" s="42"/>
      <c r="I8032">
        <f t="shared" si="749"/>
        <v>0</v>
      </c>
      <c r="J8032">
        <f t="shared" si="750"/>
        <v>0</v>
      </c>
      <c r="L8032" s="107"/>
      <c r="M8032" s="110"/>
      <c r="N8032" s="109"/>
      <c r="P8032" s="38">
        <f t="shared" si="751"/>
        <v>0</v>
      </c>
      <c r="Q8032" s="105">
        <f t="shared" si="752"/>
        <v>0</v>
      </c>
      <c r="R8032" s="38">
        <f t="shared" si="753"/>
        <v>0</v>
      </c>
    </row>
    <row r="8033" spans="1:18">
      <c r="A8033" s="33"/>
      <c r="B8033" s="34"/>
      <c r="C8033" s="33"/>
      <c r="D8033" s="33"/>
      <c r="E8033" s="33"/>
      <c r="F8033" s="42"/>
      <c r="G8033" s="42"/>
      <c r="I8033">
        <f t="shared" si="749"/>
        <v>0</v>
      </c>
      <c r="J8033">
        <f t="shared" si="750"/>
        <v>0</v>
      </c>
      <c r="L8033" s="107"/>
      <c r="M8033" s="110"/>
      <c r="N8033" s="109"/>
      <c r="P8033" s="38">
        <f t="shared" si="751"/>
        <v>0</v>
      </c>
      <c r="Q8033" s="105">
        <f t="shared" si="752"/>
        <v>0</v>
      </c>
      <c r="R8033" s="38">
        <f t="shared" si="753"/>
        <v>0</v>
      </c>
    </row>
    <row r="8034" spans="1:18">
      <c r="A8034" s="33"/>
      <c r="B8034" s="34"/>
      <c r="C8034" s="33"/>
      <c r="D8034" s="33"/>
      <c r="E8034" s="33"/>
      <c r="F8034" s="42"/>
      <c r="G8034" s="42"/>
      <c r="I8034">
        <f t="shared" si="749"/>
        <v>0</v>
      </c>
      <c r="J8034">
        <f t="shared" si="750"/>
        <v>0</v>
      </c>
      <c r="L8034" s="107"/>
      <c r="M8034" s="110"/>
      <c r="N8034" s="109"/>
      <c r="P8034" s="38">
        <f t="shared" si="751"/>
        <v>0</v>
      </c>
      <c r="Q8034" s="105">
        <f t="shared" si="752"/>
        <v>0</v>
      </c>
      <c r="R8034" s="38">
        <f t="shared" si="753"/>
        <v>0</v>
      </c>
    </row>
    <row r="8035" spans="1:18">
      <c r="A8035" s="33"/>
      <c r="B8035" s="34"/>
      <c r="C8035" s="33"/>
      <c r="D8035" s="33"/>
      <c r="E8035" s="33"/>
      <c r="F8035" s="42"/>
      <c r="G8035" s="42"/>
      <c r="I8035">
        <f t="shared" si="749"/>
        <v>0</v>
      </c>
      <c r="J8035">
        <f t="shared" si="750"/>
        <v>0</v>
      </c>
      <c r="L8035" s="107"/>
      <c r="M8035" s="110"/>
      <c r="N8035" s="109"/>
      <c r="P8035" s="38">
        <f t="shared" si="751"/>
        <v>0</v>
      </c>
      <c r="Q8035" s="105">
        <f t="shared" si="752"/>
        <v>0</v>
      </c>
      <c r="R8035" s="38">
        <f t="shared" si="753"/>
        <v>0</v>
      </c>
    </row>
    <row r="8036" spans="1:18">
      <c r="A8036" s="33"/>
      <c r="B8036" s="34"/>
      <c r="C8036" s="33"/>
      <c r="D8036" s="33"/>
      <c r="E8036" s="33"/>
      <c r="F8036" s="42"/>
      <c r="G8036" s="42"/>
      <c r="I8036">
        <f t="shared" si="749"/>
        <v>0</v>
      </c>
      <c r="J8036">
        <f t="shared" si="750"/>
        <v>0</v>
      </c>
      <c r="L8036" s="107"/>
      <c r="M8036" s="110"/>
      <c r="N8036" s="109"/>
      <c r="P8036" s="38">
        <f t="shared" si="751"/>
        <v>0</v>
      </c>
      <c r="Q8036" s="105">
        <f t="shared" si="752"/>
        <v>0</v>
      </c>
      <c r="R8036" s="38">
        <f t="shared" si="753"/>
        <v>0</v>
      </c>
    </row>
    <row r="8037" spans="1:18">
      <c r="A8037" s="33"/>
      <c r="B8037" s="34"/>
      <c r="C8037" s="33"/>
      <c r="D8037" s="33"/>
      <c r="E8037" s="33"/>
      <c r="F8037" s="42"/>
      <c r="G8037" s="42"/>
      <c r="I8037">
        <f t="shared" si="749"/>
        <v>0</v>
      </c>
      <c r="J8037">
        <f t="shared" si="750"/>
        <v>0</v>
      </c>
      <c r="L8037" s="107"/>
      <c r="M8037" s="110"/>
      <c r="N8037" s="109"/>
      <c r="P8037" s="38">
        <f t="shared" si="751"/>
        <v>0</v>
      </c>
      <c r="Q8037" s="105">
        <f t="shared" si="752"/>
        <v>0</v>
      </c>
      <c r="R8037" s="38">
        <f t="shared" si="753"/>
        <v>0</v>
      </c>
    </row>
    <row r="8038" spans="1:18">
      <c r="A8038" s="33"/>
      <c r="B8038" s="34"/>
      <c r="C8038" s="33"/>
      <c r="D8038" s="33"/>
      <c r="E8038" s="33"/>
      <c r="F8038" s="42"/>
      <c r="G8038" s="42"/>
      <c r="I8038">
        <f t="shared" si="749"/>
        <v>0</v>
      </c>
      <c r="J8038">
        <f t="shared" si="750"/>
        <v>0</v>
      </c>
      <c r="L8038" s="107"/>
      <c r="M8038" s="110"/>
      <c r="N8038" s="109"/>
      <c r="P8038" s="38">
        <f t="shared" si="751"/>
        <v>0</v>
      </c>
      <c r="Q8038" s="105">
        <f t="shared" si="752"/>
        <v>0</v>
      </c>
      <c r="R8038" s="38">
        <f t="shared" si="753"/>
        <v>0</v>
      </c>
    </row>
    <row r="8039" spans="1:18">
      <c r="A8039" s="33"/>
      <c r="B8039" s="34"/>
      <c r="C8039" s="33"/>
      <c r="D8039" s="33"/>
      <c r="E8039" s="33"/>
      <c r="F8039" s="42"/>
      <c r="G8039" s="42"/>
      <c r="I8039">
        <f t="shared" si="749"/>
        <v>0</v>
      </c>
      <c r="J8039">
        <f t="shared" si="750"/>
        <v>0</v>
      </c>
      <c r="L8039" s="107"/>
      <c r="M8039" s="110"/>
      <c r="N8039" s="109"/>
      <c r="P8039" s="38">
        <f t="shared" si="751"/>
        <v>0</v>
      </c>
      <c r="Q8039" s="105">
        <f t="shared" si="752"/>
        <v>0</v>
      </c>
      <c r="R8039" s="38">
        <f t="shared" si="753"/>
        <v>0</v>
      </c>
    </row>
    <row r="8040" spans="1:18">
      <c r="A8040" s="33"/>
      <c r="B8040" s="34"/>
      <c r="C8040" s="33"/>
      <c r="D8040" s="33"/>
      <c r="E8040" s="33"/>
      <c r="F8040" s="42"/>
      <c r="G8040" s="42"/>
      <c r="I8040">
        <f t="shared" si="749"/>
        <v>0</v>
      </c>
      <c r="J8040">
        <f t="shared" si="750"/>
        <v>0</v>
      </c>
      <c r="L8040" s="107"/>
      <c r="M8040" s="110"/>
      <c r="N8040" s="109"/>
      <c r="P8040" s="38">
        <f t="shared" si="751"/>
        <v>0</v>
      </c>
      <c r="Q8040" s="105">
        <f t="shared" si="752"/>
        <v>0</v>
      </c>
      <c r="R8040" s="38">
        <f t="shared" si="753"/>
        <v>0</v>
      </c>
    </row>
    <row r="8041" spans="1:18">
      <c r="A8041" s="33"/>
      <c r="B8041" s="34"/>
      <c r="C8041" s="33"/>
      <c r="D8041" s="33"/>
      <c r="E8041" s="33"/>
      <c r="F8041" s="42"/>
      <c r="G8041" s="42"/>
      <c r="I8041">
        <f t="shared" si="749"/>
        <v>0</v>
      </c>
      <c r="J8041">
        <f t="shared" si="750"/>
        <v>0</v>
      </c>
      <c r="L8041" s="107"/>
      <c r="M8041" s="110"/>
      <c r="N8041" s="109"/>
      <c r="P8041" s="38">
        <f t="shared" si="751"/>
        <v>0</v>
      </c>
      <c r="Q8041" s="105">
        <f t="shared" si="752"/>
        <v>0</v>
      </c>
      <c r="R8041" s="38">
        <f t="shared" si="753"/>
        <v>0</v>
      </c>
    </row>
    <row r="8042" spans="1:18">
      <c r="A8042" s="33"/>
      <c r="B8042" s="34"/>
      <c r="C8042" s="33"/>
      <c r="D8042" s="33"/>
      <c r="E8042" s="33"/>
      <c r="F8042" s="42"/>
      <c r="G8042" s="42"/>
      <c r="I8042">
        <f t="shared" si="749"/>
        <v>0</v>
      </c>
      <c r="J8042">
        <f t="shared" si="750"/>
        <v>0</v>
      </c>
      <c r="L8042" s="107"/>
      <c r="M8042" s="110"/>
      <c r="N8042" s="109"/>
      <c r="P8042" s="38">
        <f t="shared" si="751"/>
        <v>0</v>
      </c>
      <c r="Q8042" s="105">
        <f t="shared" si="752"/>
        <v>0</v>
      </c>
      <c r="R8042" s="38">
        <f t="shared" si="753"/>
        <v>0</v>
      </c>
    </row>
    <row r="8043" spans="1:18">
      <c r="A8043" s="33"/>
      <c r="B8043" s="34"/>
      <c r="C8043" s="33"/>
      <c r="D8043" s="33"/>
      <c r="E8043" s="33"/>
      <c r="F8043" s="42"/>
      <c r="G8043" s="42"/>
      <c r="I8043">
        <f t="shared" si="749"/>
        <v>0</v>
      </c>
      <c r="J8043">
        <f t="shared" si="750"/>
        <v>0</v>
      </c>
      <c r="L8043" s="107"/>
      <c r="M8043" s="110"/>
      <c r="N8043" s="109"/>
      <c r="P8043" s="38">
        <f t="shared" si="751"/>
        <v>0</v>
      </c>
      <c r="Q8043" s="105">
        <f t="shared" si="752"/>
        <v>0</v>
      </c>
      <c r="R8043" s="38">
        <f t="shared" si="753"/>
        <v>0</v>
      </c>
    </row>
    <row r="8044" spans="1:18">
      <c r="A8044" s="33"/>
      <c r="B8044" s="34"/>
      <c r="C8044" s="33"/>
      <c r="D8044" s="33"/>
      <c r="E8044" s="33"/>
      <c r="F8044" s="42"/>
      <c r="G8044" s="42"/>
      <c r="I8044">
        <f t="shared" si="749"/>
        <v>0</v>
      </c>
      <c r="J8044">
        <f t="shared" si="750"/>
        <v>0</v>
      </c>
      <c r="L8044" s="107"/>
      <c r="M8044" s="110"/>
      <c r="N8044" s="109"/>
      <c r="P8044" s="38">
        <f t="shared" si="751"/>
        <v>0</v>
      </c>
      <c r="Q8044" s="105">
        <f t="shared" si="752"/>
        <v>0</v>
      </c>
      <c r="R8044" s="38">
        <f t="shared" si="753"/>
        <v>0</v>
      </c>
    </row>
    <row r="8045" spans="1:18">
      <c r="A8045" s="33"/>
      <c r="B8045" s="34"/>
      <c r="C8045" s="33"/>
      <c r="D8045" s="33"/>
      <c r="E8045" s="33"/>
      <c r="F8045" s="42"/>
      <c r="G8045" s="42"/>
      <c r="I8045">
        <f t="shared" si="749"/>
        <v>0</v>
      </c>
      <c r="J8045">
        <f t="shared" si="750"/>
        <v>0</v>
      </c>
      <c r="L8045" s="107"/>
      <c r="M8045" s="110"/>
      <c r="N8045" s="109"/>
      <c r="P8045" s="38">
        <f t="shared" si="751"/>
        <v>0</v>
      </c>
      <c r="Q8045" s="105">
        <f t="shared" si="752"/>
        <v>0</v>
      </c>
      <c r="R8045" s="38">
        <f t="shared" si="753"/>
        <v>0</v>
      </c>
    </row>
    <row r="8046" spans="1:18">
      <c r="A8046" s="33"/>
      <c r="B8046" s="34"/>
      <c r="C8046" s="33"/>
      <c r="D8046" s="33"/>
      <c r="E8046" s="33"/>
      <c r="F8046" s="42"/>
      <c r="G8046" s="42"/>
      <c r="I8046">
        <f t="shared" si="749"/>
        <v>0</v>
      </c>
      <c r="J8046">
        <f t="shared" si="750"/>
        <v>0</v>
      </c>
      <c r="L8046" s="107"/>
      <c r="M8046" s="110"/>
      <c r="N8046" s="109"/>
      <c r="P8046" s="38">
        <f t="shared" si="751"/>
        <v>0</v>
      </c>
      <c r="Q8046" s="105">
        <f t="shared" si="752"/>
        <v>0</v>
      </c>
      <c r="R8046" s="38">
        <f t="shared" si="753"/>
        <v>0</v>
      </c>
    </row>
    <row r="8047" spans="1:18">
      <c r="A8047" s="33"/>
      <c r="B8047" s="34"/>
      <c r="C8047" s="33"/>
      <c r="D8047" s="33"/>
      <c r="E8047" s="33"/>
      <c r="F8047" s="42"/>
      <c r="G8047" s="42"/>
      <c r="I8047">
        <f t="shared" si="749"/>
        <v>0</v>
      </c>
      <c r="J8047">
        <f t="shared" si="750"/>
        <v>0</v>
      </c>
      <c r="L8047" s="107"/>
      <c r="M8047" s="110"/>
      <c r="N8047" s="109"/>
      <c r="P8047" s="38">
        <f t="shared" si="751"/>
        <v>0</v>
      </c>
      <c r="Q8047" s="105">
        <f t="shared" si="752"/>
        <v>0</v>
      </c>
      <c r="R8047" s="38">
        <f t="shared" si="753"/>
        <v>0</v>
      </c>
    </row>
    <row r="8048" spans="1:18">
      <c r="A8048" s="33"/>
      <c r="B8048" s="34"/>
      <c r="C8048" s="33"/>
      <c r="D8048" s="33"/>
      <c r="E8048" s="33"/>
      <c r="F8048" s="42"/>
      <c r="G8048" s="42"/>
      <c r="I8048">
        <f t="shared" si="749"/>
        <v>0</v>
      </c>
      <c r="J8048">
        <f t="shared" si="750"/>
        <v>0</v>
      </c>
      <c r="L8048" s="107"/>
      <c r="M8048" s="110"/>
      <c r="N8048" s="109"/>
      <c r="P8048" s="38">
        <f t="shared" si="751"/>
        <v>0</v>
      </c>
      <c r="Q8048" s="105">
        <f t="shared" si="752"/>
        <v>0</v>
      </c>
      <c r="R8048" s="38">
        <f t="shared" si="753"/>
        <v>0</v>
      </c>
    </row>
    <row r="8049" spans="1:18">
      <c r="A8049" s="33"/>
      <c r="B8049" s="34"/>
      <c r="C8049" s="33"/>
      <c r="D8049" s="33"/>
      <c r="E8049" s="33"/>
      <c r="F8049" s="42"/>
      <c r="G8049" s="42"/>
      <c r="I8049">
        <f t="shared" si="749"/>
        <v>0</v>
      </c>
      <c r="J8049">
        <f t="shared" si="750"/>
        <v>0</v>
      </c>
      <c r="L8049" s="107"/>
      <c r="M8049" s="110"/>
      <c r="N8049" s="109"/>
      <c r="P8049" s="38">
        <f t="shared" si="751"/>
        <v>0</v>
      </c>
      <c r="Q8049" s="105">
        <f t="shared" si="752"/>
        <v>0</v>
      </c>
      <c r="R8049" s="38">
        <f t="shared" si="753"/>
        <v>0</v>
      </c>
    </row>
    <row r="8050" spans="1:18">
      <c r="A8050" s="33"/>
      <c r="B8050" s="34"/>
      <c r="C8050" s="33"/>
      <c r="D8050" s="33"/>
      <c r="E8050" s="33"/>
      <c r="F8050" s="42"/>
      <c r="G8050" s="42"/>
      <c r="I8050">
        <f t="shared" si="749"/>
        <v>0</v>
      </c>
      <c r="J8050">
        <f t="shared" si="750"/>
        <v>0</v>
      </c>
      <c r="L8050" s="107"/>
      <c r="M8050" s="110"/>
      <c r="N8050" s="109"/>
      <c r="P8050" s="38">
        <f t="shared" si="751"/>
        <v>0</v>
      </c>
      <c r="Q8050" s="105">
        <f t="shared" si="752"/>
        <v>0</v>
      </c>
      <c r="R8050" s="38">
        <f t="shared" si="753"/>
        <v>0</v>
      </c>
    </row>
    <row r="8051" spans="1:18">
      <c r="A8051" s="33"/>
      <c r="B8051" s="34"/>
      <c r="C8051" s="33"/>
      <c r="D8051" s="33"/>
      <c r="E8051" s="33"/>
      <c r="F8051" s="42"/>
      <c r="G8051" s="42"/>
      <c r="I8051">
        <f t="shared" si="749"/>
        <v>0</v>
      </c>
      <c r="J8051">
        <f t="shared" si="750"/>
        <v>0</v>
      </c>
      <c r="L8051" s="107"/>
      <c r="M8051" s="110"/>
      <c r="N8051" s="109"/>
      <c r="P8051" s="38">
        <f t="shared" si="751"/>
        <v>0</v>
      </c>
      <c r="Q8051" s="105">
        <f t="shared" si="752"/>
        <v>0</v>
      </c>
      <c r="R8051" s="38">
        <f t="shared" si="753"/>
        <v>0</v>
      </c>
    </row>
    <row r="8052" spans="1:18">
      <c r="A8052" s="33"/>
      <c r="B8052" s="34"/>
      <c r="C8052" s="33"/>
      <c r="D8052" s="33"/>
      <c r="E8052" s="33"/>
      <c r="F8052" s="42"/>
      <c r="G8052" s="42"/>
      <c r="I8052">
        <f t="shared" si="749"/>
        <v>0</v>
      </c>
      <c r="J8052">
        <f t="shared" si="750"/>
        <v>0</v>
      </c>
      <c r="L8052" s="107"/>
      <c r="M8052" s="110"/>
      <c r="N8052" s="109"/>
      <c r="P8052" s="38">
        <f t="shared" si="751"/>
        <v>0</v>
      </c>
      <c r="Q8052" s="105">
        <f t="shared" si="752"/>
        <v>0</v>
      </c>
      <c r="R8052" s="38">
        <f t="shared" si="753"/>
        <v>0</v>
      </c>
    </row>
    <row r="8053" spans="1:18">
      <c r="A8053" s="33"/>
      <c r="B8053" s="34"/>
      <c r="C8053" s="33"/>
      <c r="D8053" s="33"/>
      <c r="E8053" s="33"/>
      <c r="F8053" s="42"/>
      <c r="G8053" s="42"/>
      <c r="I8053">
        <f t="shared" si="749"/>
        <v>0</v>
      </c>
      <c r="J8053">
        <f t="shared" si="750"/>
        <v>0</v>
      </c>
      <c r="L8053" s="107"/>
      <c r="M8053" s="110"/>
      <c r="N8053" s="109"/>
      <c r="P8053" s="38">
        <f t="shared" si="751"/>
        <v>0</v>
      </c>
      <c r="Q8053" s="105">
        <f t="shared" si="752"/>
        <v>0</v>
      </c>
      <c r="R8053" s="38">
        <f t="shared" si="753"/>
        <v>0</v>
      </c>
    </row>
    <row r="8054" spans="1:18">
      <c r="A8054" s="33"/>
      <c r="B8054" s="34"/>
      <c r="C8054" s="33"/>
      <c r="D8054" s="33"/>
      <c r="E8054" s="33"/>
      <c r="F8054" s="42"/>
      <c r="G8054" s="42"/>
      <c r="I8054">
        <f t="shared" si="749"/>
        <v>0</v>
      </c>
      <c r="J8054">
        <f t="shared" si="750"/>
        <v>0</v>
      </c>
      <c r="L8054" s="107"/>
      <c r="M8054" s="110"/>
      <c r="N8054" s="109"/>
      <c r="P8054" s="38">
        <f t="shared" si="751"/>
        <v>0</v>
      </c>
      <c r="Q8054" s="105">
        <f t="shared" si="752"/>
        <v>0</v>
      </c>
      <c r="R8054" s="38">
        <f t="shared" si="753"/>
        <v>0</v>
      </c>
    </row>
    <row r="8055" spans="1:18">
      <c r="A8055" s="33"/>
      <c r="B8055" s="34"/>
      <c r="C8055" s="33"/>
      <c r="D8055" s="33"/>
      <c r="E8055" s="33"/>
      <c r="F8055" s="42"/>
      <c r="G8055" s="42"/>
      <c r="I8055">
        <f t="shared" si="749"/>
        <v>0</v>
      </c>
      <c r="J8055">
        <f t="shared" si="750"/>
        <v>0</v>
      </c>
      <c r="L8055" s="107"/>
      <c r="M8055" s="110"/>
      <c r="N8055" s="109"/>
      <c r="P8055" s="38">
        <f t="shared" si="751"/>
        <v>0</v>
      </c>
      <c r="Q8055" s="105">
        <f t="shared" si="752"/>
        <v>0</v>
      </c>
      <c r="R8055" s="38">
        <f t="shared" si="753"/>
        <v>0</v>
      </c>
    </row>
    <row r="8056" spans="1:18">
      <c r="A8056" s="33"/>
      <c r="B8056" s="34"/>
      <c r="C8056" s="33"/>
      <c r="D8056" s="33"/>
      <c r="E8056" s="33"/>
      <c r="F8056" s="42"/>
      <c r="G8056" s="42"/>
      <c r="I8056">
        <f t="shared" si="749"/>
        <v>0</v>
      </c>
      <c r="J8056">
        <f t="shared" si="750"/>
        <v>0</v>
      </c>
      <c r="L8056" s="107"/>
      <c r="M8056" s="110"/>
      <c r="N8056" s="109"/>
      <c r="P8056" s="38">
        <f t="shared" si="751"/>
        <v>0</v>
      </c>
      <c r="Q8056" s="105">
        <f t="shared" si="752"/>
        <v>0</v>
      </c>
      <c r="R8056" s="38">
        <f t="shared" si="753"/>
        <v>0</v>
      </c>
    </row>
    <row r="8057" spans="1:18">
      <c r="A8057" s="33"/>
      <c r="B8057" s="34"/>
      <c r="C8057" s="33"/>
      <c r="D8057" s="33"/>
      <c r="E8057" s="33"/>
      <c r="F8057" s="42"/>
      <c r="G8057" s="42"/>
      <c r="I8057">
        <f t="shared" si="749"/>
        <v>0</v>
      </c>
      <c r="J8057">
        <f t="shared" si="750"/>
        <v>0</v>
      </c>
      <c r="L8057" s="107"/>
      <c r="M8057" s="110"/>
      <c r="N8057" s="109"/>
      <c r="P8057" s="38">
        <f t="shared" si="751"/>
        <v>0</v>
      </c>
      <c r="Q8057" s="105">
        <f t="shared" si="752"/>
        <v>0</v>
      </c>
      <c r="R8057" s="38">
        <f t="shared" si="753"/>
        <v>0</v>
      </c>
    </row>
    <row r="8058" spans="1:18">
      <c r="A8058" s="33"/>
      <c r="B8058" s="34"/>
      <c r="C8058" s="33"/>
      <c r="D8058" s="33"/>
      <c r="E8058" s="33"/>
      <c r="F8058" s="42"/>
      <c r="G8058" s="42"/>
      <c r="I8058">
        <f t="shared" si="749"/>
        <v>0</v>
      </c>
      <c r="J8058">
        <f t="shared" si="750"/>
        <v>0</v>
      </c>
      <c r="L8058" s="107"/>
      <c r="M8058" s="110"/>
      <c r="N8058" s="109"/>
      <c r="P8058" s="38">
        <f t="shared" si="751"/>
        <v>0</v>
      </c>
      <c r="Q8058" s="105">
        <f t="shared" si="752"/>
        <v>0</v>
      </c>
      <c r="R8058" s="38">
        <f t="shared" si="753"/>
        <v>0</v>
      </c>
    </row>
    <row r="8059" spans="1:18">
      <c r="A8059" s="33"/>
      <c r="B8059" s="34"/>
      <c r="C8059" s="33"/>
      <c r="D8059" s="33"/>
      <c r="E8059" s="33"/>
      <c r="F8059" s="42"/>
      <c r="G8059" s="42"/>
      <c r="I8059">
        <f t="shared" si="749"/>
        <v>0</v>
      </c>
      <c r="J8059">
        <f t="shared" si="750"/>
        <v>0</v>
      </c>
      <c r="L8059" s="107"/>
      <c r="M8059" s="110"/>
      <c r="N8059" s="109"/>
      <c r="P8059" s="38">
        <f t="shared" si="751"/>
        <v>0</v>
      </c>
      <c r="Q8059" s="105">
        <f t="shared" si="752"/>
        <v>0</v>
      </c>
      <c r="R8059" s="38">
        <f t="shared" si="753"/>
        <v>0</v>
      </c>
    </row>
    <row r="8060" spans="1:18">
      <c r="A8060" s="33"/>
      <c r="B8060" s="34"/>
      <c r="C8060" s="33"/>
      <c r="D8060" s="33"/>
      <c r="E8060" s="33"/>
      <c r="F8060" s="42"/>
      <c r="G8060" s="42"/>
      <c r="I8060">
        <f t="shared" si="749"/>
        <v>0</v>
      </c>
      <c r="J8060">
        <f t="shared" si="750"/>
        <v>0</v>
      </c>
      <c r="L8060" s="107"/>
      <c r="M8060" s="110"/>
      <c r="N8060" s="109"/>
      <c r="P8060" s="38">
        <f t="shared" si="751"/>
        <v>0</v>
      </c>
      <c r="Q8060" s="105">
        <f t="shared" si="752"/>
        <v>0</v>
      </c>
      <c r="R8060" s="38">
        <f t="shared" si="753"/>
        <v>0</v>
      </c>
    </row>
    <row r="8061" spans="1:18">
      <c r="A8061" s="33"/>
      <c r="B8061" s="34"/>
      <c r="C8061" s="33"/>
      <c r="D8061" s="33"/>
      <c r="E8061" s="33"/>
      <c r="F8061" s="42"/>
      <c r="G8061" s="42"/>
      <c r="I8061">
        <f t="shared" si="749"/>
        <v>0</v>
      </c>
      <c r="J8061">
        <f t="shared" si="750"/>
        <v>0</v>
      </c>
      <c r="L8061" s="107"/>
      <c r="M8061" s="110"/>
      <c r="N8061" s="109"/>
      <c r="P8061" s="38">
        <f t="shared" si="751"/>
        <v>0</v>
      </c>
      <c r="Q8061" s="105">
        <f t="shared" si="752"/>
        <v>0</v>
      </c>
      <c r="R8061" s="38">
        <f t="shared" si="753"/>
        <v>0</v>
      </c>
    </row>
    <row r="8062" spans="1:18">
      <c r="A8062" s="33"/>
      <c r="B8062" s="34"/>
      <c r="C8062" s="33"/>
      <c r="D8062" s="33"/>
      <c r="E8062" s="33"/>
      <c r="F8062" s="42"/>
      <c r="G8062" s="42"/>
      <c r="I8062">
        <f t="shared" si="749"/>
        <v>0</v>
      </c>
      <c r="J8062">
        <f t="shared" si="750"/>
        <v>0</v>
      </c>
      <c r="L8062" s="107"/>
      <c r="M8062" s="110"/>
      <c r="N8062" s="109"/>
      <c r="P8062" s="38">
        <f t="shared" si="751"/>
        <v>0</v>
      </c>
      <c r="Q8062" s="105">
        <f t="shared" si="752"/>
        <v>0</v>
      </c>
      <c r="R8062" s="38">
        <f t="shared" si="753"/>
        <v>0</v>
      </c>
    </row>
    <row r="8063" spans="1:18">
      <c r="A8063" s="33"/>
      <c r="B8063" s="34"/>
      <c r="C8063" s="33"/>
      <c r="D8063" s="33"/>
      <c r="E8063" s="33"/>
      <c r="F8063" s="42"/>
      <c r="G8063" s="42"/>
      <c r="I8063">
        <f t="shared" si="749"/>
        <v>0</v>
      </c>
      <c r="J8063">
        <f t="shared" si="750"/>
        <v>0</v>
      </c>
      <c r="L8063" s="107"/>
      <c r="M8063" s="110"/>
      <c r="N8063" s="109"/>
      <c r="P8063" s="38">
        <f t="shared" si="751"/>
        <v>0</v>
      </c>
      <c r="Q8063" s="105">
        <f t="shared" si="752"/>
        <v>0</v>
      </c>
      <c r="R8063" s="38">
        <f t="shared" si="753"/>
        <v>0</v>
      </c>
    </row>
    <row r="8064" spans="1:18">
      <c r="A8064" s="33"/>
      <c r="B8064" s="34"/>
      <c r="C8064" s="33"/>
      <c r="D8064" s="33"/>
      <c r="E8064" s="33"/>
      <c r="F8064" s="42"/>
      <c r="G8064" s="42"/>
      <c r="I8064">
        <f t="shared" si="749"/>
        <v>0</v>
      </c>
      <c r="J8064">
        <f t="shared" si="750"/>
        <v>0</v>
      </c>
      <c r="L8064" s="107"/>
      <c r="M8064" s="110"/>
      <c r="N8064" s="109"/>
      <c r="P8064" s="38">
        <f t="shared" si="751"/>
        <v>0</v>
      </c>
      <c r="Q8064" s="105">
        <f t="shared" si="752"/>
        <v>0</v>
      </c>
      <c r="R8064" s="38">
        <f t="shared" si="753"/>
        <v>0</v>
      </c>
    </row>
    <row r="8065" spans="1:18">
      <c r="A8065" s="33"/>
      <c r="B8065" s="34"/>
      <c r="C8065" s="33"/>
      <c r="D8065" s="33"/>
      <c r="E8065" s="33"/>
      <c r="F8065" s="42"/>
      <c r="G8065" s="42"/>
      <c r="I8065">
        <f t="shared" ref="I8065:I8128" si="754">IF(OR(E8065="R",E8065="E"),D8065,IF(D8065&gt;=E8065,D8065-E8065,0))</f>
        <v>0</v>
      </c>
      <c r="J8065">
        <f t="shared" ref="J8065:J8128" si="755">IF(OR(E8065="R",E8065="E"),0,IF(E8065&gt;D8065,E8065-D8065,0))</f>
        <v>0</v>
      </c>
      <c r="L8065" s="107"/>
      <c r="M8065" s="110"/>
      <c r="N8065" s="109"/>
      <c r="P8065" s="38">
        <f t="shared" ref="P8065:P8128" si="756">I8065*L8065/1000</f>
        <v>0</v>
      </c>
      <c r="Q8065" s="105">
        <f t="shared" ref="Q8065:Q8128" si="757">I8065*M8065/1000</f>
        <v>0</v>
      </c>
      <c r="R8065" s="38">
        <f t="shared" ref="R8065:R8128" si="758">J8065*N8065/1000</f>
        <v>0</v>
      </c>
    </row>
    <row r="8066" spans="1:18">
      <c r="A8066" s="33"/>
      <c r="B8066" s="34"/>
      <c r="C8066" s="33"/>
      <c r="D8066" s="33"/>
      <c r="E8066" s="33"/>
      <c r="F8066" s="42"/>
      <c r="G8066" s="42"/>
      <c r="I8066">
        <f t="shared" si="754"/>
        <v>0</v>
      </c>
      <c r="J8066">
        <f t="shared" si="755"/>
        <v>0</v>
      </c>
      <c r="L8066" s="107"/>
      <c r="M8066" s="110"/>
      <c r="N8066" s="109"/>
      <c r="P8066" s="38">
        <f t="shared" si="756"/>
        <v>0</v>
      </c>
      <c r="Q8066" s="105">
        <f t="shared" si="757"/>
        <v>0</v>
      </c>
      <c r="R8066" s="38">
        <f t="shared" si="758"/>
        <v>0</v>
      </c>
    </row>
    <row r="8067" spans="1:18">
      <c r="A8067" s="33"/>
      <c r="B8067" s="34"/>
      <c r="C8067" s="33"/>
      <c r="D8067" s="33"/>
      <c r="E8067" s="33"/>
      <c r="F8067" s="42"/>
      <c r="G8067" s="42"/>
      <c r="I8067">
        <f t="shared" si="754"/>
        <v>0</v>
      </c>
      <c r="J8067">
        <f t="shared" si="755"/>
        <v>0</v>
      </c>
      <c r="L8067" s="107"/>
      <c r="M8067" s="110"/>
      <c r="N8067" s="109"/>
      <c r="P8067" s="38">
        <f t="shared" si="756"/>
        <v>0</v>
      </c>
      <c r="Q8067" s="105">
        <f t="shared" si="757"/>
        <v>0</v>
      </c>
      <c r="R8067" s="38">
        <f t="shared" si="758"/>
        <v>0</v>
      </c>
    </row>
    <row r="8068" spans="1:18">
      <c r="A8068" s="33"/>
      <c r="B8068" s="34"/>
      <c r="C8068" s="33"/>
      <c r="D8068" s="33"/>
      <c r="E8068" s="33"/>
      <c r="F8068" s="42"/>
      <c r="G8068" s="42"/>
      <c r="I8068">
        <f t="shared" si="754"/>
        <v>0</v>
      </c>
      <c r="J8068">
        <f t="shared" si="755"/>
        <v>0</v>
      </c>
      <c r="L8068" s="107"/>
      <c r="M8068" s="110"/>
      <c r="N8068" s="109"/>
      <c r="P8068" s="38">
        <f t="shared" si="756"/>
        <v>0</v>
      </c>
      <c r="Q8068" s="105">
        <f t="shared" si="757"/>
        <v>0</v>
      </c>
      <c r="R8068" s="38">
        <f t="shared" si="758"/>
        <v>0</v>
      </c>
    </row>
    <row r="8069" spans="1:18">
      <c r="A8069" s="33"/>
      <c r="B8069" s="34"/>
      <c r="C8069" s="33"/>
      <c r="D8069" s="33"/>
      <c r="E8069" s="33"/>
      <c r="F8069" s="42"/>
      <c r="G8069" s="42"/>
      <c r="I8069">
        <f t="shared" si="754"/>
        <v>0</v>
      </c>
      <c r="J8069">
        <f t="shared" si="755"/>
        <v>0</v>
      </c>
      <c r="L8069" s="107"/>
      <c r="M8069" s="110"/>
      <c r="N8069" s="109"/>
      <c r="P8069" s="38">
        <f t="shared" si="756"/>
        <v>0</v>
      </c>
      <c r="Q8069" s="105">
        <f t="shared" si="757"/>
        <v>0</v>
      </c>
      <c r="R8069" s="38">
        <f t="shared" si="758"/>
        <v>0</v>
      </c>
    </row>
    <row r="8070" spans="1:18">
      <c r="A8070" s="33"/>
      <c r="B8070" s="34"/>
      <c r="C8070" s="33"/>
      <c r="D8070" s="33"/>
      <c r="E8070" s="33"/>
      <c r="F8070" s="42"/>
      <c r="G8070" s="42"/>
      <c r="I8070">
        <f t="shared" si="754"/>
        <v>0</v>
      </c>
      <c r="J8070">
        <f t="shared" si="755"/>
        <v>0</v>
      </c>
      <c r="L8070" s="107"/>
      <c r="M8070" s="110"/>
      <c r="N8070" s="109"/>
      <c r="P8070" s="38">
        <f t="shared" si="756"/>
        <v>0</v>
      </c>
      <c r="Q8070" s="105">
        <f t="shared" si="757"/>
        <v>0</v>
      </c>
      <c r="R8070" s="38">
        <f t="shared" si="758"/>
        <v>0</v>
      </c>
    </row>
    <row r="8071" spans="1:18">
      <c r="A8071" s="33"/>
      <c r="B8071" s="34"/>
      <c r="C8071" s="33"/>
      <c r="D8071" s="33"/>
      <c r="E8071" s="33"/>
      <c r="F8071" s="42"/>
      <c r="G8071" s="42"/>
      <c r="I8071">
        <f t="shared" si="754"/>
        <v>0</v>
      </c>
      <c r="J8071">
        <f t="shared" si="755"/>
        <v>0</v>
      </c>
      <c r="L8071" s="107"/>
      <c r="M8071" s="110"/>
      <c r="N8071" s="109"/>
      <c r="P8071" s="38">
        <f t="shared" si="756"/>
        <v>0</v>
      </c>
      <c r="Q8071" s="105">
        <f t="shared" si="757"/>
        <v>0</v>
      </c>
      <c r="R8071" s="38">
        <f t="shared" si="758"/>
        <v>0</v>
      </c>
    </row>
    <row r="8072" spans="1:18">
      <c r="A8072" s="33"/>
      <c r="B8072" s="34"/>
      <c r="C8072" s="33"/>
      <c r="D8072" s="33"/>
      <c r="E8072" s="33"/>
      <c r="F8072" s="42"/>
      <c r="G8072" s="42"/>
      <c r="I8072">
        <f t="shared" si="754"/>
        <v>0</v>
      </c>
      <c r="J8072">
        <f t="shared" si="755"/>
        <v>0</v>
      </c>
      <c r="L8072" s="107"/>
      <c r="M8072" s="110"/>
      <c r="N8072" s="109"/>
      <c r="P8072" s="38">
        <f t="shared" si="756"/>
        <v>0</v>
      </c>
      <c r="Q8072" s="105">
        <f t="shared" si="757"/>
        <v>0</v>
      </c>
      <c r="R8072" s="38">
        <f t="shared" si="758"/>
        <v>0</v>
      </c>
    </row>
    <row r="8073" spans="1:18">
      <c r="A8073" s="33"/>
      <c r="B8073" s="34"/>
      <c r="C8073" s="33"/>
      <c r="D8073" s="33"/>
      <c r="E8073" s="33"/>
      <c r="F8073" s="42"/>
      <c r="G8073" s="42"/>
      <c r="I8073">
        <f t="shared" si="754"/>
        <v>0</v>
      </c>
      <c r="J8073">
        <f t="shared" si="755"/>
        <v>0</v>
      </c>
      <c r="L8073" s="107"/>
      <c r="M8073" s="110"/>
      <c r="N8073" s="109"/>
      <c r="P8073" s="38">
        <f t="shared" si="756"/>
        <v>0</v>
      </c>
      <c r="Q8073" s="105">
        <f t="shared" si="757"/>
        <v>0</v>
      </c>
      <c r="R8073" s="38">
        <f t="shared" si="758"/>
        <v>0</v>
      </c>
    </row>
    <row r="8074" spans="1:18">
      <c r="A8074" s="33"/>
      <c r="B8074" s="34"/>
      <c r="C8074" s="33"/>
      <c r="D8074" s="33"/>
      <c r="E8074" s="33"/>
      <c r="F8074" s="42"/>
      <c r="G8074" s="42"/>
      <c r="I8074">
        <f t="shared" si="754"/>
        <v>0</v>
      </c>
      <c r="J8074">
        <f t="shared" si="755"/>
        <v>0</v>
      </c>
      <c r="L8074" s="107"/>
      <c r="M8074" s="110"/>
      <c r="N8074" s="109"/>
      <c r="P8074" s="38">
        <f t="shared" si="756"/>
        <v>0</v>
      </c>
      <c r="Q8074" s="105">
        <f t="shared" si="757"/>
        <v>0</v>
      </c>
      <c r="R8074" s="38">
        <f t="shared" si="758"/>
        <v>0</v>
      </c>
    </row>
    <row r="8075" spans="1:18">
      <c r="A8075" s="33"/>
      <c r="B8075" s="34"/>
      <c r="C8075" s="33"/>
      <c r="D8075" s="33"/>
      <c r="E8075" s="33"/>
      <c r="F8075" s="42"/>
      <c r="G8075" s="42"/>
      <c r="I8075">
        <f t="shared" si="754"/>
        <v>0</v>
      </c>
      <c r="J8075">
        <f t="shared" si="755"/>
        <v>0</v>
      </c>
      <c r="L8075" s="107"/>
      <c r="M8075" s="110"/>
      <c r="N8075" s="109"/>
      <c r="P8075" s="38">
        <f t="shared" si="756"/>
        <v>0</v>
      </c>
      <c r="Q8075" s="105">
        <f t="shared" si="757"/>
        <v>0</v>
      </c>
      <c r="R8075" s="38">
        <f t="shared" si="758"/>
        <v>0</v>
      </c>
    </row>
    <row r="8076" spans="1:18">
      <c r="A8076" s="33"/>
      <c r="B8076" s="34"/>
      <c r="C8076" s="33"/>
      <c r="D8076" s="33"/>
      <c r="E8076" s="33"/>
      <c r="F8076" s="42"/>
      <c r="G8076" s="42"/>
      <c r="I8076">
        <f t="shared" si="754"/>
        <v>0</v>
      </c>
      <c r="J8076">
        <f t="shared" si="755"/>
        <v>0</v>
      </c>
      <c r="L8076" s="107"/>
      <c r="M8076" s="110"/>
      <c r="N8076" s="109"/>
      <c r="P8076" s="38">
        <f t="shared" si="756"/>
        <v>0</v>
      </c>
      <c r="Q8076" s="105">
        <f t="shared" si="757"/>
        <v>0</v>
      </c>
      <c r="R8076" s="38">
        <f t="shared" si="758"/>
        <v>0</v>
      </c>
    </row>
    <row r="8077" spans="1:18">
      <c r="A8077" s="33"/>
      <c r="B8077" s="34"/>
      <c r="C8077" s="33"/>
      <c r="D8077" s="33"/>
      <c r="E8077" s="33"/>
      <c r="F8077" s="42"/>
      <c r="G8077" s="42"/>
      <c r="I8077">
        <f t="shared" si="754"/>
        <v>0</v>
      </c>
      <c r="J8077">
        <f t="shared" si="755"/>
        <v>0</v>
      </c>
      <c r="L8077" s="107"/>
      <c r="M8077" s="110"/>
      <c r="N8077" s="109"/>
      <c r="P8077" s="38">
        <f t="shared" si="756"/>
        <v>0</v>
      </c>
      <c r="Q8077" s="105">
        <f t="shared" si="757"/>
        <v>0</v>
      </c>
      <c r="R8077" s="38">
        <f t="shared" si="758"/>
        <v>0</v>
      </c>
    </row>
    <row r="8078" spans="1:18">
      <c r="A8078" s="33"/>
      <c r="B8078" s="34"/>
      <c r="C8078" s="33"/>
      <c r="D8078" s="33"/>
      <c r="E8078" s="33"/>
      <c r="F8078" s="42"/>
      <c r="G8078" s="42"/>
      <c r="I8078">
        <f t="shared" si="754"/>
        <v>0</v>
      </c>
      <c r="J8078">
        <f t="shared" si="755"/>
        <v>0</v>
      </c>
      <c r="L8078" s="107"/>
      <c r="M8078" s="110"/>
      <c r="N8078" s="109"/>
      <c r="P8078" s="38">
        <f t="shared" si="756"/>
        <v>0</v>
      </c>
      <c r="Q8078" s="105">
        <f t="shared" si="757"/>
        <v>0</v>
      </c>
      <c r="R8078" s="38">
        <f t="shared" si="758"/>
        <v>0</v>
      </c>
    </row>
    <row r="8079" spans="1:18">
      <c r="A8079" s="33"/>
      <c r="B8079" s="34"/>
      <c r="C8079" s="33"/>
      <c r="D8079" s="33"/>
      <c r="E8079" s="33"/>
      <c r="F8079" s="42"/>
      <c r="G8079" s="42"/>
      <c r="I8079">
        <f t="shared" si="754"/>
        <v>0</v>
      </c>
      <c r="J8079">
        <f t="shared" si="755"/>
        <v>0</v>
      </c>
      <c r="L8079" s="107"/>
      <c r="M8079" s="110"/>
      <c r="N8079" s="109"/>
      <c r="P8079" s="38">
        <f t="shared" si="756"/>
        <v>0</v>
      </c>
      <c r="Q8079" s="105">
        <f t="shared" si="757"/>
        <v>0</v>
      </c>
      <c r="R8079" s="38">
        <f t="shared" si="758"/>
        <v>0</v>
      </c>
    </row>
    <row r="8080" spans="1:18">
      <c r="A8080" s="33"/>
      <c r="B8080" s="34"/>
      <c r="C8080" s="33"/>
      <c r="D8080" s="33"/>
      <c r="E8080" s="33"/>
      <c r="F8080" s="42"/>
      <c r="G8080" s="42"/>
      <c r="I8080">
        <f t="shared" si="754"/>
        <v>0</v>
      </c>
      <c r="J8080">
        <f t="shared" si="755"/>
        <v>0</v>
      </c>
      <c r="L8080" s="107"/>
      <c r="M8080" s="110"/>
      <c r="N8080" s="109"/>
      <c r="P8080" s="38">
        <f t="shared" si="756"/>
        <v>0</v>
      </c>
      <c r="Q8080" s="105">
        <f t="shared" si="757"/>
        <v>0</v>
      </c>
      <c r="R8080" s="38">
        <f t="shared" si="758"/>
        <v>0</v>
      </c>
    </row>
    <row r="8081" spans="1:18">
      <c r="A8081" s="33"/>
      <c r="B8081" s="34"/>
      <c r="C8081" s="33"/>
      <c r="D8081" s="33"/>
      <c r="E8081" s="33"/>
      <c r="F8081" s="42"/>
      <c r="G8081" s="42"/>
      <c r="I8081">
        <f t="shared" si="754"/>
        <v>0</v>
      </c>
      <c r="J8081">
        <f t="shared" si="755"/>
        <v>0</v>
      </c>
      <c r="L8081" s="107"/>
      <c r="M8081" s="110"/>
      <c r="N8081" s="109"/>
      <c r="P8081" s="38">
        <f t="shared" si="756"/>
        <v>0</v>
      </c>
      <c r="Q8081" s="105">
        <f t="shared" si="757"/>
        <v>0</v>
      </c>
      <c r="R8081" s="38">
        <f t="shared" si="758"/>
        <v>0</v>
      </c>
    </row>
    <row r="8082" spans="1:18">
      <c r="A8082" s="33"/>
      <c r="B8082" s="34"/>
      <c r="C8082" s="33"/>
      <c r="D8082" s="33"/>
      <c r="E8082" s="33"/>
      <c r="F8082" s="42"/>
      <c r="G8082" s="42"/>
      <c r="I8082">
        <f t="shared" si="754"/>
        <v>0</v>
      </c>
      <c r="J8082">
        <f t="shared" si="755"/>
        <v>0</v>
      </c>
      <c r="L8082" s="107"/>
      <c r="M8082" s="110"/>
      <c r="N8082" s="109"/>
      <c r="P8082" s="38">
        <f t="shared" si="756"/>
        <v>0</v>
      </c>
      <c r="Q8082" s="105">
        <f t="shared" si="757"/>
        <v>0</v>
      </c>
      <c r="R8082" s="38">
        <f t="shared" si="758"/>
        <v>0</v>
      </c>
    </row>
    <row r="8083" spans="1:18">
      <c r="A8083" s="33"/>
      <c r="B8083" s="34"/>
      <c r="C8083" s="33"/>
      <c r="D8083" s="33"/>
      <c r="E8083" s="33"/>
      <c r="F8083" s="42"/>
      <c r="G8083" s="42"/>
      <c r="I8083">
        <f t="shared" si="754"/>
        <v>0</v>
      </c>
      <c r="J8083">
        <f t="shared" si="755"/>
        <v>0</v>
      </c>
      <c r="L8083" s="107"/>
      <c r="M8083" s="110"/>
      <c r="N8083" s="109"/>
      <c r="P8083" s="38">
        <f t="shared" si="756"/>
        <v>0</v>
      </c>
      <c r="Q8083" s="105">
        <f t="shared" si="757"/>
        <v>0</v>
      </c>
      <c r="R8083" s="38">
        <f t="shared" si="758"/>
        <v>0</v>
      </c>
    </row>
    <row r="8084" spans="1:18">
      <c r="A8084" s="33"/>
      <c r="B8084" s="34"/>
      <c r="C8084" s="33"/>
      <c r="D8084" s="33"/>
      <c r="E8084" s="33"/>
      <c r="F8084" s="42"/>
      <c r="G8084" s="42"/>
      <c r="I8084">
        <f t="shared" si="754"/>
        <v>0</v>
      </c>
      <c r="J8084">
        <f t="shared" si="755"/>
        <v>0</v>
      </c>
      <c r="L8084" s="107"/>
      <c r="M8084" s="110"/>
      <c r="N8084" s="109"/>
      <c r="P8084" s="38">
        <f t="shared" si="756"/>
        <v>0</v>
      </c>
      <c r="Q8084" s="105">
        <f t="shared" si="757"/>
        <v>0</v>
      </c>
      <c r="R8084" s="38">
        <f t="shared" si="758"/>
        <v>0</v>
      </c>
    </row>
    <row r="8085" spans="1:18">
      <c r="A8085" s="33"/>
      <c r="B8085" s="34"/>
      <c r="C8085" s="33"/>
      <c r="D8085" s="33"/>
      <c r="E8085" s="33"/>
      <c r="F8085" s="42"/>
      <c r="G8085" s="42"/>
      <c r="I8085">
        <f t="shared" si="754"/>
        <v>0</v>
      </c>
      <c r="J8085">
        <f t="shared" si="755"/>
        <v>0</v>
      </c>
      <c r="L8085" s="107"/>
      <c r="M8085" s="110"/>
      <c r="N8085" s="109"/>
      <c r="P8085" s="38">
        <f t="shared" si="756"/>
        <v>0</v>
      </c>
      <c r="Q8085" s="105">
        <f t="shared" si="757"/>
        <v>0</v>
      </c>
      <c r="R8085" s="38">
        <f t="shared" si="758"/>
        <v>0</v>
      </c>
    </row>
    <row r="8086" spans="1:18">
      <c r="A8086" s="33"/>
      <c r="B8086" s="34"/>
      <c r="C8086" s="33"/>
      <c r="D8086" s="33"/>
      <c r="E8086" s="33"/>
      <c r="F8086" s="42"/>
      <c r="G8086" s="42"/>
      <c r="I8086">
        <f t="shared" si="754"/>
        <v>0</v>
      </c>
      <c r="J8086">
        <f t="shared" si="755"/>
        <v>0</v>
      </c>
      <c r="L8086" s="107"/>
      <c r="M8086" s="110"/>
      <c r="N8086" s="109"/>
      <c r="P8086" s="38">
        <f t="shared" si="756"/>
        <v>0</v>
      </c>
      <c r="Q8086" s="105">
        <f t="shared" si="757"/>
        <v>0</v>
      </c>
      <c r="R8086" s="38">
        <f t="shared" si="758"/>
        <v>0</v>
      </c>
    </row>
    <row r="8087" spans="1:18">
      <c r="A8087" s="33"/>
      <c r="B8087" s="34"/>
      <c r="C8087" s="33"/>
      <c r="D8087" s="33"/>
      <c r="E8087" s="33"/>
      <c r="F8087" s="42"/>
      <c r="G8087" s="42"/>
      <c r="I8087">
        <f t="shared" si="754"/>
        <v>0</v>
      </c>
      <c r="J8087">
        <f t="shared" si="755"/>
        <v>0</v>
      </c>
      <c r="L8087" s="107"/>
      <c r="M8087" s="110"/>
      <c r="N8087" s="109"/>
      <c r="P8087" s="38">
        <f t="shared" si="756"/>
        <v>0</v>
      </c>
      <c r="Q8087" s="105">
        <f t="shared" si="757"/>
        <v>0</v>
      </c>
      <c r="R8087" s="38">
        <f t="shared" si="758"/>
        <v>0</v>
      </c>
    </row>
    <row r="8088" spans="1:18">
      <c r="A8088" s="33"/>
      <c r="B8088" s="34"/>
      <c r="C8088" s="33"/>
      <c r="D8088" s="33"/>
      <c r="E8088" s="33"/>
      <c r="F8088" s="42"/>
      <c r="G8088" s="42"/>
      <c r="I8088">
        <f t="shared" si="754"/>
        <v>0</v>
      </c>
      <c r="J8088">
        <f t="shared" si="755"/>
        <v>0</v>
      </c>
      <c r="L8088" s="107"/>
      <c r="M8088" s="110"/>
      <c r="N8088" s="109"/>
      <c r="P8088" s="38">
        <f t="shared" si="756"/>
        <v>0</v>
      </c>
      <c r="Q8088" s="105">
        <f t="shared" si="757"/>
        <v>0</v>
      </c>
      <c r="R8088" s="38">
        <f t="shared" si="758"/>
        <v>0</v>
      </c>
    </row>
    <row r="8089" spans="1:18">
      <c r="A8089" s="33"/>
      <c r="B8089" s="34"/>
      <c r="C8089" s="33"/>
      <c r="D8089" s="33"/>
      <c r="E8089" s="33"/>
      <c r="F8089" s="42"/>
      <c r="G8089" s="42"/>
      <c r="I8089">
        <f t="shared" si="754"/>
        <v>0</v>
      </c>
      <c r="J8089">
        <f t="shared" si="755"/>
        <v>0</v>
      </c>
      <c r="L8089" s="107"/>
      <c r="M8089" s="110"/>
      <c r="N8089" s="109"/>
      <c r="P8089" s="38">
        <f t="shared" si="756"/>
        <v>0</v>
      </c>
      <c r="Q8089" s="105">
        <f t="shared" si="757"/>
        <v>0</v>
      </c>
      <c r="R8089" s="38">
        <f t="shared" si="758"/>
        <v>0</v>
      </c>
    </row>
    <row r="8090" spans="1:18">
      <c r="A8090" s="33"/>
      <c r="B8090" s="34"/>
      <c r="C8090" s="33"/>
      <c r="D8090" s="33"/>
      <c r="E8090" s="33"/>
      <c r="F8090" s="42"/>
      <c r="G8090" s="42"/>
      <c r="I8090">
        <f t="shared" si="754"/>
        <v>0</v>
      </c>
      <c r="J8090">
        <f t="shared" si="755"/>
        <v>0</v>
      </c>
      <c r="L8090" s="107"/>
      <c r="M8090" s="110"/>
      <c r="N8090" s="109"/>
      <c r="P8090" s="38">
        <f t="shared" si="756"/>
        <v>0</v>
      </c>
      <c r="Q8090" s="105">
        <f t="shared" si="757"/>
        <v>0</v>
      </c>
      <c r="R8090" s="38">
        <f t="shared" si="758"/>
        <v>0</v>
      </c>
    </row>
    <row r="8091" spans="1:18">
      <c r="A8091" s="33"/>
      <c r="B8091" s="34"/>
      <c r="C8091" s="33"/>
      <c r="D8091" s="33"/>
      <c r="E8091" s="33"/>
      <c r="F8091" s="42"/>
      <c r="G8091" s="42"/>
      <c r="I8091">
        <f t="shared" si="754"/>
        <v>0</v>
      </c>
      <c r="J8091">
        <f t="shared" si="755"/>
        <v>0</v>
      </c>
      <c r="L8091" s="107"/>
      <c r="M8091" s="110"/>
      <c r="N8091" s="109"/>
      <c r="P8091" s="38">
        <f t="shared" si="756"/>
        <v>0</v>
      </c>
      <c r="Q8091" s="105">
        <f t="shared" si="757"/>
        <v>0</v>
      </c>
      <c r="R8091" s="38">
        <f t="shared" si="758"/>
        <v>0</v>
      </c>
    </row>
    <row r="8092" spans="1:18">
      <c r="A8092" s="33"/>
      <c r="B8092" s="34"/>
      <c r="C8092" s="33"/>
      <c r="D8092" s="33"/>
      <c r="E8092" s="33"/>
      <c r="F8092" s="42"/>
      <c r="G8092" s="42"/>
      <c r="I8092">
        <f t="shared" si="754"/>
        <v>0</v>
      </c>
      <c r="J8092">
        <f t="shared" si="755"/>
        <v>0</v>
      </c>
      <c r="L8092" s="107"/>
      <c r="M8092" s="110"/>
      <c r="N8092" s="109"/>
      <c r="P8092" s="38">
        <f t="shared" si="756"/>
        <v>0</v>
      </c>
      <c r="Q8092" s="105">
        <f t="shared" si="757"/>
        <v>0</v>
      </c>
      <c r="R8092" s="38">
        <f t="shared" si="758"/>
        <v>0</v>
      </c>
    </row>
    <row r="8093" spans="1:18">
      <c r="A8093" s="33"/>
      <c r="B8093" s="34"/>
      <c r="C8093" s="33"/>
      <c r="D8093" s="33"/>
      <c r="E8093" s="33"/>
      <c r="F8093" s="42"/>
      <c r="G8093" s="42"/>
      <c r="I8093">
        <f t="shared" si="754"/>
        <v>0</v>
      </c>
      <c r="J8093">
        <f t="shared" si="755"/>
        <v>0</v>
      </c>
      <c r="L8093" s="107"/>
      <c r="M8093" s="110"/>
      <c r="N8093" s="109"/>
      <c r="P8093" s="38">
        <f t="shared" si="756"/>
        <v>0</v>
      </c>
      <c r="Q8093" s="105">
        <f t="shared" si="757"/>
        <v>0</v>
      </c>
      <c r="R8093" s="38">
        <f t="shared" si="758"/>
        <v>0</v>
      </c>
    </row>
    <row r="8094" spans="1:18">
      <c r="A8094" s="33"/>
      <c r="B8094" s="34"/>
      <c r="C8094" s="33"/>
      <c r="D8094" s="33"/>
      <c r="E8094" s="33"/>
      <c r="F8094" s="42"/>
      <c r="G8094" s="42"/>
      <c r="I8094">
        <f t="shared" si="754"/>
        <v>0</v>
      </c>
      <c r="J8094">
        <f t="shared" si="755"/>
        <v>0</v>
      </c>
      <c r="L8094" s="107"/>
      <c r="M8094" s="110"/>
      <c r="N8094" s="109"/>
      <c r="P8094" s="38">
        <f t="shared" si="756"/>
        <v>0</v>
      </c>
      <c r="Q8094" s="105">
        <f t="shared" si="757"/>
        <v>0</v>
      </c>
      <c r="R8094" s="38">
        <f t="shared" si="758"/>
        <v>0</v>
      </c>
    </row>
    <row r="8095" spans="1:18">
      <c r="A8095" s="33"/>
      <c r="B8095" s="34"/>
      <c r="C8095" s="33"/>
      <c r="D8095" s="33"/>
      <c r="E8095" s="33"/>
      <c r="F8095" s="42"/>
      <c r="G8095" s="42"/>
      <c r="I8095">
        <f t="shared" si="754"/>
        <v>0</v>
      </c>
      <c r="J8095">
        <f t="shared" si="755"/>
        <v>0</v>
      </c>
      <c r="L8095" s="107"/>
      <c r="M8095" s="110"/>
      <c r="N8095" s="109"/>
      <c r="P8095" s="38">
        <f t="shared" si="756"/>
        <v>0</v>
      </c>
      <c r="Q8095" s="105">
        <f t="shared" si="757"/>
        <v>0</v>
      </c>
      <c r="R8095" s="38">
        <f t="shared" si="758"/>
        <v>0</v>
      </c>
    </row>
    <row r="8096" spans="1:18">
      <c r="A8096" s="33"/>
      <c r="B8096" s="34"/>
      <c r="C8096" s="33"/>
      <c r="D8096" s="33"/>
      <c r="E8096" s="33"/>
      <c r="F8096" s="42"/>
      <c r="G8096" s="42"/>
      <c r="I8096">
        <f t="shared" si="754"/>
        <v>0</v>
      </c>
      <c r="J8096">
        <f t="shared" si="755"/>
        <v>0</v>
      </c>
      <c r="L8096" s="107"/>
      <c r="M8096" s="110"/>
      <c r="N8096" s="109"/>
      <c r="P8096" s="38">
        <f t="shared" si="756"/>
        <v>0</v>
      </c>
      <c r="Q8096" s="105">
        <f t="shared" si="757"/>
        <v>0</v>
      </c>
      <c r="R8096" s="38">
        <f t="shared" si="758"/>
        <v>0</v>
      </c>
    </row>
    <row r="8097" spans="1:18">
      <c r="A8097" s="33"/>
      <c r="B8097" s="34"/>
      <c r="C8097" s="33"/>
      <c r="D8097" s="33"/>
      <c r="E8097" s="33"/>
      <c r="F8097" s="42"/>
      <c r="G8097" s="42"/>
      <c r="I8097">
        <f t="shared" si="754"/>
        <v>0</v>
      </c>
      <c r="J8097">
        <f t="shared" si="755"/>
        <v>0</v>
      </c>
      <c r="L8097" s="107"/>
      <c r="M8097" s="110"/>
      <c r="N8097" s="109"/>
      <c r="P8097" s="38">
        <f t="shared" si="756"/>
        <v>0</v>
      </c>
      <c r="Q8097" s="105">
        <f t="shared" si="757"/>
        <v>0</v>
      </c>
      <c r="R8097" s="38">
        <f t="shared" si="758"/>
        <v>0</v>
      </c>
    </row>
    <row r="8098" spans="1:18">
      <c r="A8098" s="33"/>
      <c r="B8098" s="34"/>
      <c r="C8098" s="33"/>
      <c r="D8098" s="33"/>
      <c r="E8098" s="33"/>
      <c r="F8098" s="42"/>
      <c r="G8098" s="42"/>
      <c r="I8098">
        <f t="shared" si="754"/>
        <v>0</v>
      </c>
      <c r="J8098">
        <f t="shared" si="755"/>
        <v>0</v>
      </c>
      <c r="L8098" s="107"/>
      <c r="M8098" s="110"/>
      <c r="N8098" s="109"/>
      <c r="P8098" s="38">
        <f t="shared" si="756"/>
        <v>0</v>
      </c>
      <c r="Q8098" s="105">
        <f t="shared" si="757"/>
        <v>0</v>
      </c>
      <c r="R8098" s="38">
        <f t="shared" si="758"/>
        <v>0</v>
      </c>
    </row>
    <row r="8099" spans="1:18">
      <c r="A8099" s="33"/>
      <c r="B8099" s="34"/>
      <c r="C8099" s="33"/>
      <c r="D8099" s="33"/>
      <c r="E8099" s="33"/>
      <c r="F8099" s="42"/>
      <c r="G8099" s="42"/>
      <c r="I8099">
        <f t="shared" si="754"/>
        <v>0</v>
      </c>
      <c r="J8099">
        <f t="shared" si="755"/>
        <v>0</v>
      </c>
      <c r="L8099" s="107"/>
      <c r="M8099" s="110"/>
      <c r="N8099" s="109"/>
      <c r="P8099" s="38">
        <f t="shared" si="756"/>
        <v>0</v>
      </c>
      <c r="Q8099" s="105">
        <f t="shared" si="757"/>
        <v>0</v>
      </c>
      <c r="R8099" s="38">
        <f t="shared" si="758"/>
        <v>0</v>
      </c>
    </row>
    <row r="8100" spans="1:18">
      <c r="A8100" s="33"/>
      <c r="B8100" s="34"/>
      <c r="C8100" s="33"/>
      <c r="D8100" s="33"/>
      <c r="E8100" s="33"/>
      <c r="F8100" s="42"/>
      <c r="G8100" s="42"/>
      <c r="I8100">
        <f t="shared" si="754"/>
        <v>0</v>
      </c>
      <c r="J8100">
        <f t="shared" si="755"/>
        <v>0</v>
      </c>
      <c r="L8100" s="107"/>
      <c r="M8100" s="110"/>
      <c r="N8100" s="109"/>
      <c r="P8100" s="38">
        <f t="shared" si="756"/>
        <v>0</v>
      </c>
      <c r="Q8100" s="105">
        <f t="shared" si="757"/>
        <v>0</v>
      </c>
      <c r="R8100" s="38">
        <f t="shared" si="758"/>
        <v>0</v>
      </c>
    </row>
    <row r="8101" spans="1:18">
      <c r="A8101" s="33"/>
      <c r="B8101" s="34"/>
      <c r="C8101" s="33"/>
      <c r="D8101" s="33"/>
      <c r="E8101" s="33"/>
      <c r="F8101" s="42"/>
      <c r="G8101" s="42"/>
      <c r="I8101">
        <f t="shared" si="754"/>
        <v>0</v>
      </c>
      <c r="J8101">
        <f t="shared" si="755"/>
        <v>0</v>
      </c>
      <c r="L8101" s="107"/>
      <c r="M8101" s="110"/>
      <c r="N8101" s="109"/>
      <c r="P8101" s="38">
        <f t="shared" si="756"/>
        <v>0</v>
      </c>
      <c r="Q8101" s="105">
        <f t="shared" si="757"/>
        <v>0</v>
      </c>
      <c r="R8101" s="38">
        <f t="shared" si="758"/>
        <v>0</v>
      </c>
    </row>
    <row r="8102" spans="1:18">
      <c r="A8102" s="33"/>
      <c r="B8102" s="34"/>
      <c r="C8102" s="33"/>
      <c r="D8102" s="33"/>
      <c r="E8102" s="33"/>
      <c r="F8102" s="42"/>
      <c r="G8102" s="42"/>
      <c r="I8102">
        <f t="shared" si="754"/>
        <v>0</v>
      </c>
      <c r="J8102">
        <f t="shared" si="755"/>
        <v>0</v>
      </c>
      <c r="L8102" s="107"/>
      <c r="M8102" s="110"/>
      <c r="N8102" s="109"/>
      <c r="P8102" s="38">
        <f t="shared" si="756"/>
        <v>0</v>
      </c>
      <c r="Q8102" s="105">
        <f t="shared" si="757"/>
        <v>0</v>
      </c>
      <c r="R8102" s="38">
        <f t="shared" si="758"/>
        <v>0</v>
      </c>
    </row>
    <row r="8103" spans="1:18">
      <c r="A8103" s="33"/>
      <c r="B8103" s="34"/>
      <c r="C8103" s="33"/>
      <c r="D8103" s="33"/>
      <c r="E8103" s="33"/>
      <c r="F8103" s="42"/>
      <c r="G8103" s="42"/>
      <c r="I8103">
        <f t="shared" si="754"/>
        <v>0</v>
      </c>
      <c r="J8103">
        <f t="shared" si="755"/>
        <v>0</v>
      </c>
      <c r="L8103" s="107"/>
      <c r="M8103" s="110"/>
      <c r="N8103" s="109"/>
      <c r="P8103" s="38">
        <f t="shared" si="756"/>
        <v>0</v>
      </c>
      <c r="Q8103" s="105">
        <f t="shared" si="757"/>
        <v>0</v>
      </c>
      <c r="R8103" s="38">
        <f t="shared" si="758"/>
        <v>0</v>
      </c>
    </row>
    <row r="8104" spans="1:18">
      <c r="A8104" s="33"/>
      <c r="B8104" s="34"/>
      <c r="C8104" s="33"/>
      <c r="D8104" s="33"/>
      <c r="E8104" s="33"/>
      <c r="F8104" s="42"/>
      <c r="G8104" s="42"/>
      <c r="I8104">
        <f t="shared" si="754"/>
        <v>0</v>
      </c>
      <c r="J8104">
        <f t="shared" si="755"/>
        <v>0</v>
      </c>
      <c r="L8104" s="107"/>
      <c r="M8104" s="110"/>
      <c r="N8104" s="109"/>
      <c r="P8104" s="38">
        <f t="shared" si="756"/>
        <v>0</v>
      </c>
      <c r="Q8104" s="105">
        <f t="shared" si="757"/>
        <v>0</v>
      </c>
      <c r="R8104" s="38">
        <f t="shared" si="758"/>
        <v>0</v>
      </c>
    </row>
    <row r="8105" spans="1:18">
      <c r="A8105" s="33"/>
      <c r="B8105" s="34"/>
      <c r="C8105" s="33"/>
      <c r="D8105" s="33"/>
      <c r="E8105" s="33"/>
      <c r="F8105" s="42"/>
      <c r="G8105" s="42"/>
      <c r="I8105">
        <f t="shared" si="754"/>
        <v>0</v>
      </c>
      <c r="J8105">
        <f t="shared" si="755"/>
        <v>0</v>
      </c>
      <c r="L8105" s="107"/>
      <c r="M8105" s="110"/>
      <c r="N8105" s="109"/>
      <c r="P8105" s="38">
        <f t="shared" si="756"/>
        <v>0</v>
      </c>
      <c r="Q8105" s="105">
        <f t="shared" si="757"/>
        <v>0</v>
      </c>
      <c r="R8105" s="38">
        <f t="shared" si="758"/>
        <v>0</v>
      </c>
    </row>
    <row r="8106" spans="1:18">
      <c r="A8106" s="33"/>
      <c r="B8106" s="34"/>
      <c r="C8106" s="33"/>
      <c r="D8106" s="33"/>
      <c r="E8106" s="33"/>
      <c r="F8106" s="42"/>
      <c r="G8106" s="42"/>
      <c r="I8106">
        <f t="shared" si="754"/>
        <v>0</v>
      </c>
      <c r="J8106">
        <f t="shared" si="755"/>
        <v>0</v>
      </c>
      <c r="L8106" s="107"/>
      <c r="M8106" s="110"/>
      <c r="N8106" s="109"/>
      <c r="P8106" s="38">
        <f t="shared" si="756"/>
        <v>0</v>
      </c>
      <c r="Q8106" s="105">
        <f t="shared" si="757"/>
        <v>0</v>
      </c>
      <c r="R8106" s="38">
        <f t="shared" si="758"/>
        <v>0</v>
      </c>
    </row>
    <row r="8107" spans="1:18">
      <c r="A8107" s="33"/>
      <c r="B8107" s="34"/>
      <c r="C8107" s="33"/>
      <c r="D8107" s="33"/>
      <c r="E8107" s="33"/>
      <c r="F8107" s="42"/>
      <c r="G8107" s="42"/>
      <c r="I8107">
        <f t="shared" si="754"/>
        <v>0</v>
      </c>
      <c r="J8107">
        <f t="shared" si="755"/>
        <v>0</v>
      </c>
      <c r="L8107" s="107"/>
      <c r="M8107" s="110"/>
      <c r="N8107" s="109"/>
      <c r="P8107" s="38">
        <f t="shared" si="756"/>
        <v>0</v>
      </c>
      <c r="Q8107" s="105">
        <f t="shared" si="757"/>
        <v>0</v>
      </c>
      <c r="R8107" s="38">
        <f t="shared" si="758"/>
        <v>0</v>
      </c>
    </row>
    <row r="8108" spans="1:18">
      <c r="A8108" s="33"/>
      <c r="B8108" s="34"/>
      <c r="C8108" s="33"/>
      <c r="D8108" s="33"/>
      <c r="E8108" s="33"/>
      <c r="F8108" s="42"/>
      <c r="G8108" s="42"/>
      <c r="I8108">
        <f t="shared" si="754"/>
        <v>0</v>
      </c>
      <c r="J8108">
        <f t="shared" si="755"/>
        <v>0</v>
      </c>
      <c r="L8108" s="107"/>
      <c r="M8108" s="110"/>
      <c r="N8108" s="109"/>
      <c r="P8108" s="38">
        <f t="shared" si="756"/>
        <v>0</v>
      </c>
      <c r="Q8108" s="105">
        <f t="shared" si="757"/>
        <v>0</v>
      </c>
      <c r="R8108" s="38">
        <f t="shared" si="758"/>
        <v>0</v>
      </c>
    </row>
    <row r="8109" spans="1:18">
      <c r="A8109" s="33"/>
      <c r="B8109" s="34"/>
      <c r="C8109" s="33"/>
      <c r="D8109" s="33"/>
      <c r="E8109" s="33"/>
      <c r="F8109" s="42"/>
      <c r="G8109" s="42"/>
      <c r="I8109">
        <f t="shared" si="754"/>
        <v>0</v>
      </c>
      <c r="J8109">
        <f t="shared" si="755"/>
        <v>0</v>
      </c>
      <c r="L8109" s="107"/>
      <c r="M8109" s="110"/>
      <c r="N8109" s="109"/>
      <c r="P8109" s="38">
        <f t="shared" si="756"/>
        <v>0</v>
      </c>
      <c r="Q8109" s="105">
        <f t="shared" si="757"/>
        <v>0</v>
      </c>
      <c r="R8109" s="38">
        <f t="shared" si="758"/>
        <v>0</v>
      </c>
    </row>
    <row r="8110" spans="1:18">
      <c r="A8110" s="33"/>
      <c r="B8110" s="34"/>
      <c r="C8110" s="33"/>
      <c r="D8110" s="33"/>
      <c r="E8110" s="33"/>
      <c r="F8110" s="42"/>
      <c r="G8110" s="42"/>
      <c r="I8110">
        <f t="shared" si="754"/>
        <v>0</v>
      </c>
      <c r="J8110">
        <f t="shared" si="755"/>
        <v>0</v>
      </c>
      <c r="L8110" s="107"/>
      <c r="M8110" s="110"/>
      <c r="N8110" s="109"/>
      <c r="P8110" s="38">
        <f t="shared" si="756"/>
        <v>0</v>
      </c>
      <c r="Q8110" s="105">
        <f t="shared" si="757"/>
        <v>0</v>
      </c>
      <c r="R8110" s="38">
        <f t="shared" si="758"/>
        <v>0</v>
      </c>
    </row>
    <row r="8111" spans="1:18">
      <c r="A8111" s="33"/>
      <c r="B8111" s="34"/>
      <c r="C8111" s="33"/>
      <c r="D8111" s="33"/>
      <c r="E8111" s="33"/>
      <c r="F8111" s="42"/>
      <c r="G8111" s="42"/>
      <c r="I8111">
        <f t="shared" si="754"/>
        <v>0</v>
      </c>
      <c r="J8111">
        <f t="shared" si="755"/>
        <v>0</v>
      </c>
      <c r="L8111" s="107"/>
      <c r="M8111" s="110"/>
      <c r="N8111" s="109"/>
      <c r="P8111" s="38">
        <f t="shared" si="756"/>
        <v>0</v>
      </c>
      <c r="Q8111" s="105">
        <f t="shared" si="757"/>
        <v>0</v>
      </c>
      <c r="R8111" s="38">
        <f t="shared" si="758"/>
        <v>0</v>
      </c>
    </row>
    <row r="8112" spans="1:18">
      <c r="A8112" s="33"/>
      <c r="B8112" s="34"/>
      <c r="C8112" s="33"/>
      <c r="D8112" s="33"/>
      <c r="E8112" s="33"/>
      <c r="F8112" s="42"/>
      <c r="G8112" s="42"/>
      <c r="I8112">
        <f t="shared" si="754"/>
        <v>0</v>
      </c>
      <c r="J8112">
        <f t="shared" si="755"/>
        <v>0</v>
      </c>
      <c r="L8112" s="107"/>
      <c r="M8112" s="110"/>
      <c r="N8112" s="109"/>
      <c r="P8112" s="38">
        <f t="shared" si="756"/>
        <v>0</v>
      </c>
      <c r="Q8112" s="105">
        <f t="shared" si="757"/>
        <v>0</v>
      </c>
      <c r="R8112" s="38">
        <f t="shared" si="758"/>
        <v>0</v>
      </c>
    </row>
    <row r="8113" spans="1:18">
      <c r="A8113" s="33"/>
      <c r="B8113" s="34"/>
      <c r="C8113" s="33"/>
      <c r="D8113" s="33"/>
      <c r="E8113" s="33"/>
      <c r="F8113" s="42"/>
      <c r="G8113" s="42"/>
      <c r="I8113">
        <f t="shared" si="754"/>
        <v>0</v>
      </c>
      <c r="J8113">
        <f t="shared" si="755"/>
        <v>0</v>
      </c>
      <c r="L8113" s="107"/>
      <c r="M8113" s="110"/>
      <c r="N8113" s="109"/>
      <c r="P8113" s="38">
        <f t="shared" si="756"/>
        <v>0</v>
      </c>
      <c r="Q8113" s="105">
        <f t="shared" si="757"/>
        <v>0</v>
      </c>
      <c r="R8113" s="38">
        <f t="shared" si="758"/>
        <v>0</v>
      </c>
    </row>
    <row r="8114" spans="1:18">
      <c r="A8114" s="33"/>
      <c r="B8114" s="34"/>
      <c r="C8114" s="33"/>
      <c r="D8114" s="33"/>
      <c r="E8114" s="33"/>
      <c r="F8114" s="42"/>
      <c r="G8114" s="42"/>
      <c r="I8114">
        <f t="shared" si="754"/>
        <v>0</v>
      </c>
      <c r="J8114">
        <f t="shared" si="755"/>
        <v>0</v>
      </c>
      <c r="L8114" s="107"/>
      <c r="M8114" s="110"/>
      <c r="N8114" s="109"/>
      <c r="P8114" s="38">
        <f t="shared" si="756"/>
        <v>0</v>
      </c>
      <c r="Q8114" s="105">
        <f t="shared" si="757"/>
        <v>0</v>
      </c>
      <c r="R8114" s="38">
        <f t="shared" si="758"/>
        <v>0</v>
      </c>
    </row>
    <row r="8115" spans="1:18">
      <c r="A8115" s="33"/>
      <c r="B8115" s="34"/>
      <c r="C8115" s="33"/>
      <c r="D8115" s="33"/>
      <c r="E8115" s="33"/>
      <c r="F8115" s="42"/>
      <c r="G8115" s="42"/>
      <c r="I8115">
        <f t="shared" si="754"/>
        <v>0</v>
      </c>
      <c r="J8115">
        <f t="shared" si="755"/>
        <v>0</v>
      </c>
      <c r="L8115" s="107"/>
      <c r="M8115" s="110"/>
      <c r="N8115" s="109"/>
      <c r="P8115" s="38">
        <f t="shared" si="756"/>
        <v>0</v>
      </c>
      <c r="Q8115" s="105">
        <f t="shared" si="757"/>
        <v>0</v>
      </c>
      <c r="R8115" s="38">
        <f t="shared" si="758"/>
        <v>0</v>
      </c>
    </row>
    <row r="8116" spans="1:18">
      <c r="A8116" s="33"/>
      <c r="B8116" s="34"/>
      <c r="C8116" s="33"/>
      <c r="D8116" s="33"/>
      <c r="E8116" s="33"/>
      <c r="F8116" s="42"/>
      <c r="G8116" s="42"/>
      <c r="I8116">
        <f t="shared" si="754"/>
        <v>0</v>
      </c>
      <c r="J8116">
        <f t="shared" si="755"/>
        <v>0</v>
      </c>
      <c r="L8116" s="107"/>
      <c r="M8116" s="110"/>
      <c r="N8116" s="109"/>
      <c r="P8116" s="38">
        <f t="shared" si="756"/>
        <v>0</v>
      </c>
      <c r="Q8116" s="105">
        <f t="shared" si="757"/>
        <v>0</v>
      </c>
      <c r="R8116" s="38">
        <f t="shared" si="758"/>
        <v>0</v>
      </c>
    </row>
    <row r="8117" spans="1:18">
      <c r="A8117" s="33"/>
      <c r="B8117" s="34"/>
      <c r="C8117" s="33"/>
      <c r="D8117" s="33"/>
      <c r="E8117" s="33"/>
      <c r="F8117" s="42"/>
      <c r="G8117" s="42"/>
      <c r="I8117">
        <f t="shared" si="754"/>
        <v>0</v>
      </c>
      <c r="J8117">
        <f t="shared" si="755"/>
        <v>0</v>
      </c>
      <c r="L8117" s="107"/>
      <c r="M8117" s="110"/>
      <c r="N8117" s="109"/>
      <c r="P8117" s="38">
        <f t="shared" si="756"/>
        <v>0</v>
      </c>
      <c r="Q8117" s="105">
        <f t="shared" si="757"/>
        <v>0</v>
      </c>
      <c r="R8117" s="38">
        <f t="shared" si="758"/>
        <v>0</v>
      </c>
    </row>
    <row r="8118" spans="1:18">
      <c r="A8118" s="33"/>
      <c r="B8118" s="34"/>
      <c r="C8118" s="33"/>
      <c r="D8118" s="33"/>
      <c r="E8118" s="33"/>
      <c r="F8118" s="42"/>
      <c r="G8118" s="42"/>
      <c r="I8118">
        <f t="shared" si="754"/>
        <v>0</v>
      </c>
      <c r="J8118">
        <f t="shared" si="755"/>
        <v>0</v>
      </c>
      <c r="L8118" s="107"/>
      <c r="M8118" s="110"/>
      <c r="N8118" s="109"/>
      <c r="P8118" s="38">
        <f t="shared" si="756"/>
        <v>0</v>
      </c>
      <c r="Q8118" s="105">
        <f t="shared" si="757"/>
        <v>0</v>
      </c>
      <c r="R8118" s="38">
        <f t="shared" si="758"/>
        <v>0</v>
      </c>
    </row>
    <row r="8119" spans="1:18">
      <c r="A8119" s="33"/>
      <c r="B8119" s="34"/>
      <c r="C8119" s="33"/>
      <c r="D8119" s="33"/>
      <c r="E8119" s="33"/>
      <c r="F8119" s="42"/>
      <c r="G8119" s="42"/>
      <c r="I8119">
        <f t="shared" si="754"/>
        <v>0</v>
      </c>
      <c r="J8119">
        <f t="shared" si="755"/>
        <v>0</v>
      </c>
      <c r="L8119" s="107"/>
      <c r="M8119" s="110"/>
      <c r="N8119" s="109"/>
      <c r="P8119" s="38">
        <f t="shared" si="756"/>
        <v>0</v>
      </c>
      <c r="Q8119" s="105">
        <f t="shared" si="757"/>
        <v>0</v>
      </c>
      <c r="R8119" s="38">
        <f t="shared" si="758"/>
        <v>0</v>
      </c>
    </row>
    <row r="8120" spans="1:18">
      <c r="A8120" s="33"/>
      <c r="B8120" s="34"/>
      <c r="C8120" s="33"/>
      <c r="D8120" s="33"/>
      <c r="E8120" s="33"/>
      <c r="F8120" s="42"/>
      <c r="G8120" s="42"/>
      <c r="I8120">
        <f t="shared" si="754"/>
        <v>0</v>
      </c>
      <c r="J8120">
        <f t="shared" si="755"/>
        <v>0</v>
      </c>
      <c r="L8120" s="107"/>
      <c r="M8120" s="110"/>
      <c r="N8120" s="109"/>
      <c r="P8120" s="38">
        <f t="shared" si="756"/>
        <v>0</v>
      </c>
      <c r="Q8120" s="105">
        <f t="shared" si="757"/>
        <v>0</v>
      </c>
      <c r="R8120" s="38">
        <f t="shared" si="758"/>
        <v>0</v>
      </c>
    </row>
    <row r="8121" spans="1:18">
      <c r="A8121" s="33"/>
      <c r="B8121" s="34"/>
      <c r="C8121" s="33"/>
      <c r="D8121" s="33"/>
      <c r="E8121" s="33"/>
      <c r="F8121" s="42"/>
      <c r="G8121" s="42"/>
      <c r="I8121">
        <f t="shared" si="754"/>
        <v>0</v>
      </c>
      <c r="J8121">
        <f t="shared" si="755"/>
        <v>0</v>
      </c>
      <c r="L8121" s="107"/>
      <c r="M8121" s="110"/>
      <c r="N8121" s="109"/>
      <c r="P8121" s="38">
        <f t="shared" si="756"/>
        <v>0</v>
      </c>
      <c r="Q8121" s="105">
        <f t="shared" si="757"/>
        <v>0</v>
      </c>
      <c r="R8121" s="38">
        <f t="shared" si="758"/>
        <v>0</v>
      </c>
    </row>
    <row r="8122" spans="1:18">
      <c r="A8122" s="33"/>
      <c r="B8122" s="34"/>
      <c r="C8122" s="33"/>
      <c r="D8122" s="33"/>
      <c r="E8122" s="33"/>
      <c r="F8122" s="42"/>
      <c r="G8122" s="42"/>
      <c r="I8122">
        <f t="shared" si="754"/>
        <v>0</v>
      </c>
      <c r="J8122">
        <f t="shared" si="755"/>
        <v>0</v>
      </c>
      <c r="L8122" s="107"/>
      <c r="M8122" s="110"/>
      <c r="N8122" s="109"/>
      <c r="P8122" s="38">
        <f t="shared" si="756"/>
        <v>0</v>
      </c>
      <c r="Q8122" s="105">
        <f t="shared" si="757"/>
        <v>0</v>
      </c>
      <c r="R8122" s="38">
        <f t="shared" si="758"/>
        <v>0</v>
      </c>
    </row>
    <row r="8123" spans="1:18">
      <c r="A8123" s="33"/>
      <c r="B8123" s="34"/>
      <c r="C8123" s="33"/>
      <c r="D8123" s="33"/>
      <c r="E8123" s="33"/>
      <c r="F8123" s="42"/>
      <c r="G8123" s="42"/>
      <c r="I8123">
        <f t="shared" si="754"/>
        <v>0</v>
      </c>
      <c r="J8123">
        <f t="shared" si="755"/>
        <v>0</v>
      </c>
      <c r="L8123" s="107"/>
      <c r="M8123" s="110"/>
      <c r="N8123" s="109"/>
      <c r="P8123" s="38">
        <f t="shared" si="756"/>
        <v>0</v>
      </c>
      <c r="Q8123" s="105">
        <f t="shared" si="757"/>
        <v>0</v>
      </c>
      <c r="R8123" s="38">
        <f t="shared" si="758"/>
        <v>0</v>
      </c>
    </row>
    <row r="8124" spans="1:18">
      <c r="A8124" s="33"/>
      <c r="B8124" s="34"/>
      <c r="C8124" s="33"/>
      <c r="D8124" s="33"/>
      <c r="E8124" s="33"/>
      <c r="F8124" s="42"/>
      <c r="G8124" s="42"/>
      <c r="I8124">
        <f t="shared" si="754"/>
        <v>0</v>
      </c>
      <c r="J8124">
        <f t="shared" si="755"/>
        <v>0</v>
      </c>
      <c r="L8124" s="107"/>
      <c r="M8124" s="110"/>
      <c r="N8124" s="109"/>
      <c r="P8124" s="38">
        <f t="shared" si="756"/>
        <v>0</v>
      </c>
      <c r="Q8124" s="105">
        <f t="shared" si="757"/>
        <v>0</v>
      </c>
      <c r="R8124" s="38">
        <f t="shared" si="758"/>
        <v>0</v>
      </c>
    </row>
    <row r="8125" spans="1:18">
      <c r="A8125" s="33"/>
      <c r="B8125" s="34"/>
      <c r="C8125" s="33"/>
      <c r="D8125" s="33"/>
      <c r="E8125" s="33"/>
      <c r="F8125" s="42"/>
      <c r="G8125" s="42"/>
      <c r="I8125">
        <f t="shared" si="754"/>
        <v>0</v>
      </c>
      <c r="J8125">
        <f t="shared" si="755"/>
        <v>0</v>
      </c>
      <c r="L8125" s="107"/>
      <c r="M8125" s="110"/>
      <c r="N8125" s="109"/>
      <c r="P8125" s="38">
        <f t="shared" si="756"/>
        <v>0</v>
      </c>
      <c r="Q8125" s="105">
        <f t="shared" si="757"/>
        <v>0</v>
      </c>
      <c r="R8125" s="38">
        <f t="shared" si="758"/>
        <v>0</v>
      </c>
    </row>
    <row r="8126" spans="1:18">
      <c r="A8126" s="33"/>
      <c r="B8126" s="34"/>
      <c r="C8126" s="33"/>
      <c r="D8126" s="33"/>
      <c r="E8126" s="33"/>
      <c r="F8126" s="42"/>
      <c r="G8126" s="42"/>
      <c r="I8126">
        <f t="shared" si="754"/>
        <v>0</v>
      </c>
      <c r="J8126">
        <f t="shared" si="755"/>
        <v>0</v>
      </c>
      <c r="L8126" s="107"/>
      <c r="M8126" s="110"/>
      <c r="N8126" s="109"/>
      <c r="P8126" s="38">
        <f t="shared" si="756"/>
        <v>0</v>
      </c>
      <c r="Q8126" s="105">
        <f t="shared" si="757"/>
        <v>0</v>
      </c>
      <c r="R8126" s="38">
        <f t="shared" si="758"/>
        <v>0</v>
      </c>
    </row>
    <row r="8127" spans="1:18">
      <c r="A8127" s="33"/>
      <c r="B8127" s="34"/>
      <c r="C8127" s="33"/>
      <c r="D8127" s="33"/>
      <c r="E8127" s="33"/>
      <c r="F8127" s="42"/>
      <c r="G8127" s="42"/>
      <c r="I8127">
        <f t="shared" si="754"/>
        <v>0</v>
      </c>
      <c r="J8127">
        <f t="shared" si="755"/>
        <v>0</v>
      </c>
      <c r="L8127" s="107"/>
      <c r="M8127" s="110"/>
      <c r="N8127" s="109"/>
      <c r="P8127" s="38">
        <f t="shared" si="756"/>
        <v>0</v>
      </c>
      <c r="Q8127" s="105">
        <f t="shared" si="757"/>
        <v>0</v>
      </c>
      <c r="R8127" s="38">
        <f t="shared" si="758"/>
        <v>0</v>
      </c>
    </row>
    <row r="8128" spans="1:18">
      <c r="A8128" s="33"/>
      <c r="B8128" s="34"/>
      <c r="C8128" s="33"/>
      <c r="D8128" s="33"/>
      <c r="E8128" s="33"/>
      <c r="F8128" s="42"/>
      <c r="G8128" s="42"/>
      <c r="I8128">
        <f t="shared" si="754"/>
        <v>0</v>
      </c>
      <c r="J8128">
        <f t="shared" si="755"/>
        <v>0</v>
      </c>
      <c r="L8128" s="107"/>
      <c r="M8128" s="110"/>
      <c r="N8128" s="109"/>
      <c r="P8128" s="38">
        <f t="shared" si="756"/>
        <v>0</v>
      </c>
      <c r="Q8128" s="105">
        <f t="shared" si="757"/>
        <v>0</v>
      </c>
      <c r="R8128" s="38">
        <f t="shared" si="758"/>
        <v>0</v>
      </c>
    </row>
    <row r="8129" spans="1:18">
      <c r="A8129" s="33"/>
      <c r="B8129" s="34"/>
      <c r="C8129" s="33"/>
      <c r="D8129" s="33"/>
      <c r="E8129" s="33"/>
      <c r="F8129" s="42"/>
      <c r="G8129" s="42"/>
      <c r="I8129">
        <f t="shared" ref="I8129:I8192" si="759">IF(OR(E8129="R",E8129="E"),D8129,IF(D8129&gt;=E8129,D8129-E8129,0))</f>
        <v>0</v>
      </c>
      <c r="J8129">
        <f t="shared" ref="J8129:J8192" si="760">IF(OR(E8129="R",E8129="E"),0,IF(E8129&gt;D8129,E8129-D8129,0))</f>
        <v>0</v>
      </c>
      <c r="L8129" s="107"/>
      <c r="M8129" s="110"/>
      <c r="N8129" s="109"/>
      <c r="P8129" s="38">
        <f t="shared" ref="P8129:P8192" si="761">I8129*L8129/1000</f>
        <v>0</v>
      </c>
      <c r="Q8129" s="105">
        <f t="shared" ref="Q8129:Q8192" si="762">I8129*M8129/1000</f>
        <v>0</v>
      </c>
      <c r="R8129" s="38">
        <f t="shared" ref="R8129:R8192" si="763">J8129*N8129/1000</f>
        <v>0</v>
      </c>
    </row>
    <row r="8130" spans="1:18">
      <c r="A8130" s="33"/>
      <c r="B8130" s="34"/>
      <c r="C8130" s="33"/>
      <c r="D8130" s="33"/>
      <c r="E8130" s="33"/>
      <c r="F8130" s="42"/>
      <c r="G8130" s="42"/>
      <c r="I8130">
        <f t="shared" si="759"/>
        <v>0</v>
      </c>
      <c r="J8130">
        <f t="shared" si="760"/>
        <v>0</v>
      </c>
      <c r="L8130" s="107"/>
      <c r="M8130" s="110"/>
      <c r="N8130" s="109"/>
      <c r="P8130" s="38">
        <f t="shared" si="761"/>
        <v>0</v>
      </c>
      <c r="Q8130" s="105">
        <f t="shared" si="762"/>
        <v>0</v>
      </c>
      <c r="R8130" s="38">
        <f t="shared" si="763"/>
        <v>0</v>
      </c>
    </row>
    <row r="8131" spans="1:18">
      <c r="A8131" s="33"/>
      <c r="B8131" s="34"/>
      <c r="C8131" s="33"/>
      <c r="D8131" s="33"/>
      <c r="E8131" s="33"/>
      <c r="F8131" s="42"/>
      <c r="G8131" s="42"/>
      <c r="I8131">
        <f t="shared" si="759"/>
        <v>0</v>
      </c>
      <c r="J8131">
        <f t="shared" si="760"/>
        <v>0</v>
      </c>
      <c r="L8131" s="107"/>
      <c r="M8131" s="110"/>
      <c r="N8131" s="109"/>
      <c r="P8131" s="38">
        <f t="shared" si="761"/>
        <v>0</v>
      </c>
      <c r="Q8131" s="105">
        <f t="shared" si="762"/>
        <v>0</v>
      </c>
      <c r="R8131" s="38">
        <f t="shared" si="763"/>
        <v>0</v>
      </c>
    </row>
    <row r="8132" spans="1:18">
      <c r="A8132" s="33"/>
      <c r="B8132" s="34"/>
      <c r="C8132" s="33"/>
      <c r="D8132" s="33"/>
      <c r="E8132" s="33"/>
      <c r="F8132" s="42"/>
      <c r="G8132" s="42"/>
      <c r="I8132">
        <f t="shared" si="759"/>
        <v>0</v>
      </c>
      <c r="J8132">
        <f t="shared" si="760"/>
        <v>0</v>
      </c>
      <c r="L8132" s="107"/>
      <c r="M8132" s="110"/>
      <c r="N8132" s="109"/>
      <c r="P8132" s="38">
        <f t="shared" si="761"/>
        <v>0</v>
      </c>
      <c r="Q8132" s="105">
        <f t="shared" si="762"/>
        <v>0</v>
      </c>
      <c r="R8132" s="38">
        <f t="shared" si="763"/>
        <v>0</v>
      </c>
    </row>
    <row r="8133" spans="1:18">
      <c r="A8133" s="33"/>
      <c r="B8133" s="34"/>
      <c r="C8133" s="33"/>
      <c r="D8133" s="33"/>
      <c r="E8133" s="33"/>
      <c r="F8133" s="42"/>
      <c r="G8133" s="42"/>
      <c r="I8133">
        <f t="shared" si="759"/>
        <v>0</v>
      </c>
      <c r="J8133">
        <f t="shared" si="760"/>
        <v>0</v>
      </c>
      <c r="L8133" s="107"/>
      <c r="M8133" s="110"/>
      <c r="N8133" s="109"/>
      <c r="P8133" s="38">
        <f t="shared" si="761"/>
        <v>0</v>
      </c>
      <c r="Q8133" s="105">
        <f t="shared" si="762"/>
        <v>0</v>
      </c>
      <c r="R8133" s="38">
        <f t="shared" si="763"/>
        <v>0</v>
      </c>
    </row>
    <row r="8134" spans="1:18">
      <c r="A8134" s="33"/>
      <c r="B8134" s="34"/>
      <c r="C8134" s="33"/>
      <c r="D8134" s="33"/>
      <c r="E8134" s="33"/>
      <c r="F8134" s="42"/>
      <c r="G8134" s="42"/>
      <c r="I8134">
        <f t="shared" si="759"/>
        <v>0</v>
      </c>
      <c r="J8134">
        <f t="shared" si="760"/>
        <v>0</v>
      </c>
      <c r="L8134" s="107"/>
      <c r="M8134" s="110"/>
      <c r="N8134" s="109"/>
      <c r="P8134" s="38">
        <f t="shared" si="761"/>
        <v>0</v>
      </c>
      <c r="Q8134" s="105">
        <f t="shared" si="762"/>
        <v>0</v>
      </c>
      <c r="R8134" s="38">
        <f t="shared" si="763"/>
        <v>0</v>
      </c>
    </row>
    <row r="8135" spans="1:18">
      <c r="A8135" s="33"/>
      <c r="B8135" s="34"/>
      <c r="C8135" s="33"/>
      <c r="D8135" s="33"/>
      <c r="E8135" s="33"/>
      <c r="F8135" s="42"/>
      <c r="G8135" s="42"/>
      <c r="I8135">
        <f t="shared" si="759"/>
        <v>0</v>
      </c>
      <c r="J8135">
        <f t="shared" si="760"/>
        <v>0</v>
      </c>
      <c r="L8135" s="107"/>
      <c r="M8135" s="110"/>
      <c r="N8135" s="109"/>
      <c r="P8135" s="38">
        <f t="shared" si="761"/>
        <v>0</v>
      </c>
      <c r="Q8135" s="105">
        <f t="shared" si="762"/>
        <v>0</v>
      </c>
      <c r="R8135" s="38">
        <f t="shared" si="763"/>
        <v>0</v>
      </c>
    </row>
    <row r="8136" spans="1:18">
      <c r="A8136" s="33"/>
      <c r="B8136" s="34"/>
      <c r="C8136" s="33"/>
      <c r="D8136" s="33"/>
      <c r="E8136" s="33"/>
      <c r="F8136" s="42"/>
      <c r="G8136" s="42"/>
      <c r="I8136">
        <f t="shared" si="759"/>
        <v>0</v>
      </c>
      <c r="J8136">
        <f t="shared" si="760"/>
        <v>0</v>
      </c>
      <c r="L8136" s="107"/>
      <c r="M8136" s="110"/>
      <c r="N8136" s="109"/>
      <c r="P8136" s="38">
        <f t="shared" si="761"/>
        <v>0</v>
      </c>
      <c r="Q8136" s="105">
        <f t="shared" si="762"/>
        <v>0</v>
      </c>
      <c r="R8136" s="38">
        <f t="shared" si="763"/>
        <v>0</v>
      </c>
    </row>
    <row r="8137" spans="1:18">
      <c r="A8137" s="33"/>
      <c r="B8137" s="34"/>
      <c r="C8137" s="33"/>
      <c r="D8137" s="33"/>
      <c r="E8137" s="33"/>
      <c r="F8137" s="42"/>
      <c r="G8137" s="42"/>
      <c r="I8137">
        <f t="shared" si="759"/>
        <v>0</v>
      </c>
      <c r="J8137">
        <f t="shared" si="760"/>
        <v>0</v>
      </c>
      <c r="L8137" s="107"/>
      <c r="M8137" s="110"/>
      <c r="N8137" s="109"/>
      <c r="P8137" s="38">
        <f t="shared" si="761"/>
        <v>0</v>
      </c>
      <c r="Q8137" s="105">
        <f t="shared" si="762"/>
        <v>0</v>
      </c>
      <c r="R8137" s="38">
        <f t="shared" si="763"/>
        <v>0</v>
      </c>
    </row>
    <row r="8138" spans="1:18">
      <c r="A8138" s="33"/>
      <c r="B8138" s="34"/>
      <c r="C8138" s="33"/>
      <c r="D8138" s="33"/>
      <c r="E8138" s="33"/>
      <c r="F8138" s="42"/>
      <c r="G8138" s="42"/>
      <c r="I8138">
        <f t="shared" si="759"/>
        <v>0</v>
      </c>
      <c r="J8138">
        <f t="shared" si="760"/>
        <v>0</v>
      </c>
      <c r="L8138" s="107"/>
      <c r="M8138" s="110"/>
      <c r="N8138" s="109"/>
      <c r="P8138" s="38">
        <f t="shared" si="761"/>
        <v>0</v>
      </c>
      <c r="Q8138" s="105">
        <f t="shared" si="762"/>
        <v>0</v>
      </c>
      <c r="R8138" s="38">
        <f t="shared" si="763"/>
        <v>0</v>
      </c>
    </row>
    <row r="8139" spans="1:18">
      <c r="A8139" s="33"/>
      <c r="B8139" s="34"/>
      <c r="C8139" s="33"/>
      <c r="D8139" s="33"/>
      <c r="E8139" s="33"/>
      <c r="F8139" s="42"/>
      <c r="G8139" s="42"/>
      <c r="I8139">
        <f t="shared" si="759"/>
        <v>0</v>
      </c>
      <c r="J8139">
        <f t="shared" si="760"/>
        <v>0</v>
      </c>
      <c r="L8139" s="107"/>
      <c r="M8139" s="110"/>
      <c r="N8139" s="109"/>
      <c r="P8139" s="38">
        <f t="shared" si="761"/>
        <v>0</v>
      </c>
      <c r="Q8139" s="105">
        <f t="shared" si="762"/>
        <v>0</v>
      </c>
      <c r="R8139" s="38">
        <f t="shared" si="763"/>
        <v>0</v>
      </c>
    </row>
    <row r="8140" spans="1:18">
      <c r="A8140" s="33"/>
      <c r="B8140" s="34"/>
      <c r="C8140" s="33"/>
      <c r="D8140" s="33"/>
      <c r="E8140" s="33"/>
      <c r="F8140" s="42"/>
      <c r="G8140" s="42"/>
      <c r="I8140">
        <f t="shared" si="759"/>
        <v>0</v>
      </c>
      <c r="J8140">
        <f t="shared" si="760"/>
        <v>0</v>
      </c>
      <c r="L8140" s="107"/>
      <c r="M8140" s="110"/>
      <c r="N8140" s="109"/>
      <c r="P8140" s="38">
        <f t="shared" si="761"/>
        <v>0</v>
      </c>
      <c r="Q8140" s="105">
        <f t="shared" si="762"/>
        <v>0</v>
      </c>
      <c r="R8140" s="38">
        <f t="shared" si="763"/>
        <v>0</v>
      </c>
    </row>
    <row r="8141" spans="1:18">
      <c r="A8141" s="33"/>
      <c r="B8141" s="34"/>
      <c r="C8141" s="33"/>
      <c r="D8141" s="33"/>
      <c r="E8141" s="33"/>
      <c r="F8141" s="42"/>
      <c r="G8141" s="42"/>
      <c r="I8141">
        <f t="shared" si="759"/>
        <v>0</v>
      </c>
      <c r="J8141">
        <f t="shared" si="760"/>
        <v>0</v>
      </c>
      <c r="L8141" s="107"/>
      <c r="M8141" s="110"/>
      <c r="N8141" s="109"/>
      <c r="P8141" s="38">
        <f t="shared" si="761"/>
        <v>0</v>
      </c>
      <c r="Q8141" s="105">
        <f t="shared" si="762"/>
        <v>0</v>
      </c>
      <c r="R8141" s="38">
        <f t="shared" si="763"/>
        <v>0</v>
      </c>
    </row>
    <row r="8142" spans="1:18">
      <c r="A8142" s="33"/>
      <c r="B8142" s="34"/>
      <c r="C8142" s="33"/>
      <c r="D8142" s="33"/>
      <c r="E8142" s="33"/>
      <c r="F8142" s="42"/>
      <c r="G8142" s="42"/>
      <c r="I8142">
        <f t="shared" si="759"/>
        <v>0</v>
      </c>
      <c r="J8142">
        <f t="shared" si="760"/>
        <v>0</v>
      </c>
      <c r="L8142" s="107"/>
      <c r="M8142" s="110"/>
      <c r="N8142" s="109"/>
      <c r="P8142" s="38">
        <f t="shared" si="761"/>
        <v>0</v>
      </c>
      <c r="Q8142" s="105">
        <f t="shared" si="762"/>
        <v>0</v>
      </c>
      <c r="R8142" s="38">
        <f t="shared" si="763"/>
        <v>0</v>
      </c>
    </row>
    <row r="8143" spans="1:18">
      <c r="A8143" s="33"/>
      <c r="B8143" s="34"/>
      <c r="C8143" s="33"/>
      <c r="D8143" s="33"/>
      <c r="E8143" s="33"/>
      <c r="F8143" s="42"/>
      <c r="G8143" s="42"/>
      <c r="I8143">
        <f t="shared" si="759"/>
        <v>0</v>
      </c>
      <c r="J8143">
        <f t="shared" si="760"/>
        <v>0</v>
      </c>
      <c r="L8143" s="107"/>
      <c r="M8143" s="110"/>
      <c r="N8143" s="109"/>
      <c r="P8143" s="38">
        <f t="shared" si="761"/>
        <v>0</v>
      </c>
      <c r="Q8143" s="105">
        <f t="shared" si="762"/>
        <v>0</v>
      </c>
      <c r="R8143" s="38">
        <f t="shared" si="763"/>
        <v>0</v>
      </c>
    </row>
    <row r="8144" spans="1:18">
      <c r="A8144" s="33"/>
      <c r="B8144" s="34"/>
      <c r="C8144" s="33"/>
      <c r="D8144" s="33"/>
      <c r="E8144" s="33"/>
      <c r="F8144" s="42"/>
      <c r="G8144" s="42"/>
      <c r="I8144">
        <f t="shared" si="759"/>
        <v>0</v>
      </c>
      <c r="J8144">
        <f t="shared" si="760"/>
        <v>0</v>
      </c>
      <c r="L8144" s="107"/>
      <c r="M8144" s="110"/>
      <c r="N8144" s="109"/>
      <c r="P8144" s="38">
        <f t="shared" si="761"/>
        <v>0</v>
      </c>
      <c r="Q8144" s="105">
        <f t="shared" si="762"/>
        <v>0</v>
      </c>
      <c r="R8144" s="38">
        <f t="shared" si="763"/>
        <v>0</v>
      </c>
    </row>
    <row r="8145" spans="1:18">
      <c r="A8145" s="33"/>
      <c r="B8145" s="34"/>
      <c r="C8145" s="33"/>
      <c r="D8145" s="33"/>
      <c r="E8145" s="33"/>
      <c r="F8145" s="42"/>
      <c r="G8145" s="42"/>
      <c r="I8145">
        <f t="shared" si="759"/>
        <v>0</v>
      </c>
      <c r="J8145">
        <f t="shared" si="760"/>
        <v>0</v>
      </c>
      <c r="L8145" s="107"/>
      <c r="M8145" s="110"/>
      <c r="N8145" s="109"/>
      <c r="P8145" s="38">
        <f t="shared" si="761"/>
        <v>0</v>
      </c>
      <c r="Q8145" s="105">
        <f t="shared" si="762"/>
        <v>0</v>
      </c>
      <c r="R8145" s="38">
        <f t="shared" si="763"/>
        <v>0</v>
      </c>
    </row>
    <row r="8146" spans="1:18">
      <c r="A8146" s="33"/>
      <c r="B8146" s="34"/>
      <c r="C8146" s="33"/>
      <c r="D8146" s="33"/>
      <c r="E8146" s="33"/>
      <c r="F8146" s="42"/>
      <c r="G8146" s="42"/>
      <c r="I8146">
        <f t="shared" si="759"/>
        <v>0</v>
      </c>
      <c r="J8146">
        <f t="shared" si="760"/>
        <v>0</v>
      </c>
      <c r="L8146" s="107"/>
      <c r="M8146" s="110"/>
      <c r="N8146" s="109"/>
      <c r="P8146" s="38">
        <f t="shared" si="761"/>
        <v>0</v>
      </c>
      <c r="Q8146" s="105">
        <f t="shared" si="762"/>
        <v>0</v>
      </c>
      <c r="R8146" s="38">
        <f t="shared" si="763"/>
        <v>0</v>
      </c>
    </row>
    <row r="8147" spans="1:18">
      <c r="A8147" s="33"/>
      <c r="B8147" s="34"/>
      <c r="C8147" s="33"/>
      <c r="D8147" s="33"/>
      <c r="E8147" s="33"/>
      <c r="F8147" s="42"/>
      <c r="G8147" s="42"/>
      <c r="I8147">
        <f t="shared" si="759"/>
        <v>0</v>
      </c>
      <c r="J8147">
        <f t="shared" si="760"/>
        <v>0</v>
      </c>
      <c r="L8147" s="107"/>
      <c r="M8147" s="110"/>
      <c r="N8147" s="109"/>
      <c r="P8147" s="38">
        <f t="shared" si="761"/>
        <v>0</v>
      </c>
      <c r="Q8147" s="105">
        <f t="shared" si="762"/>
        <v>0</v>
      </c>
      <c r="R8147" s="38">
        <f t="shared" si="763"/>
        <v>0</v>
      </c>
    </row>
    <row r="8148" spans="1:18">
      <c r="A8148" s="33"/>
      <c r="B8148" s="34"/>
      <c r="C8148" s="33"/>
      <c r="D8148" s="33"/>
      <c r="E8148" s="33"/>
      <c r="F8148" s="42"/>
      <c r="G8148" s="42"/>
      <c r="I8148">
        <f t="shared" si="759"/>
        <v>0</v>
      </c>
      <c r="J8148">
        <f t="shared" si="760"/>
        <v>0</v>
      </c>
      <c r="L8148" s="107"/>
      <c r="M8148" s="110"/>
      <c r="N8148" s="109"/>
      <c r="P8148" s="38">
        <f t="shared" si="761"/>
        <v>0</v>
      </c>
      <c r="Q8148" s="105">
        <f t="shared" si="762"/>
        <v>0</v>
      </c>
      <c r="R8148" s="38">
        <f t="shared" si="763"/>
        <v>0</v>
      </c>
    </row>
    <row r="8149" spans="1:18">
      <c r="A8149" s="33"/>
      <c r="B8149" s="34"/>
      <c r="C8149" s="33"/>
      <c r="D8149" s="33"/>
      <c r="E8149" s="33"/>
      <c r="F8149" s="42"/>
      <c r="G8149" s="42"/>
      <c r="I8149">
        <f t="shared" si="759"/>
        <v>0</v>
      </c>
      <c r="J8149">
        <f t="shared" si="760"/>
        <v>0</v>
      </c>
      <c r="L8149" s="107"/>
      <c r="M8149" s="110"/>
      <c r="N8149" s="109"/>
      <c r="P8149" s="38">
        <f t="shared" si="761"/>
        <v>0</v>
      </c>
      <c r="Q8149" s="105">
        <f t="shared" si="762"/>
        <v>0</v>
      </c>
      <c r="R8149" s="38">
        <f t="shared" si="763"/>
        <v>0</v>
      </c>
    </row>
    <row r="8150" spans="1:18">
      <c r="A8150" s="33"/>
      <c r="B8150" s="34"/>
      <c r="C8150" s="33"/>
      <c r="D8150" s="33"/>
      <c r="E8150" s="33"/>
      <c r="F8150" s="42"/>
      <c r="G8150" s="42"/>
      <c r="I8150">
        <f t="shared" si="759"/>
        <v>0</v>
      </c>
      <c r="J8150">
        <f t="shared" si="760"/>
        <v>0</v>
      </c>
      <c r="L8150" s="107"/>
      <c r="M8150" s="110"/>
      <c r="N8150" s="109"/>
      <c r="P8150" s="38">
        <f t="shared" si="761"/>
        <v>0</v>
      </c>
      <c r="Q8150" s="105">
        <f t="shared" si="762"/>
        <v>0</v>
      </c>
      <c r="R8150" s="38">
        <f t="shared" si="763"/>
        <v>0</v>
      </c>
    </row>
    <row r="8151" spans="1:18">
      <c r="A8151" s="33"/>
      <c r="B8151" s="34"/>
      <c r="C8151" s="33"/>
      <c r="D8151" s="33"/>
      <c r="E8151" s="33"/>
      <c r="F8151" s="42"/>
      <c r="G8151" s="42"/>
      <c r="I8151">
        <f t="shared" si="759"/>
        <v>0</v>
      </c>
      <c r="J8151">
        <f t="shared" si="760"/>
        <v>0</v>
      </c>
      <c r="L8151" s="107"/>
      <c r="M8151" s="110"/>
      <c r="N8151" s="109"/>
      <c r="P8151" s="38">
        <f t="shared" si="761"/>
        <v>0</v>
      </c>
      <c r="Q8151" s="105">
        <f t="shared" si="762"/>
        <v>0</v>
      </c>
      <c r="R8151" s="38">
        <f t="shared" si="763"/>
        <v>0</v>
      </c>
    </row>
    <row r="8152" spans="1:18">
      <c r="A8152" s="33"/>
      <c r="B8152" s="34"/>
      <c r="C8152" s="33"/>
      <c r="D8152" s="33"/>
      <c r="E8152" s="33"/>
      <c r="F8152" s="42"/>
      <c r="G8152" s="42"/>
      <c r="I8152">
        <f t="shared" si="759"/>
        <v>0</v>
      </c>
      <c r="J8152">
        <f t="shared" si="760"/>
        <v>0</v>
      </c>
      <c r="L8152" s="107"/>
      <c r="M8152" s="110"/>
      <c r="N8152" s="109"/>
      <c r="P8152" s="38">
        <f t="shared" si="761"/>
        <v>0</v>
      </c>
      <c r="Q8152" s="105">
        <f t="shared" si="762"/>
        <v>0</v>
      </c>
      <c r="R8152" s="38">
        <f t="shared" si="763"/>
        <v>0</v>
      </c>
    </row>
    <row r="8153" spans="1:18">
      <c r="A8153" s="33"/>
      <c r="B8153" s="34"/>
      <c r="C8153" s="33"/>
      <c r="D8153" s="33"/>
      <c r="E8153" s="33"/>
      <c r="F8153" s="42"/>
      <c r="G8153" s="42"/>
      <c r="I8153">
        <f t="shared" si="759"/>
        <v>0</v>
      </c>
      <c r="J8153">
        <f t="shared" si="760"/>
        <v>0</v>
      </c>
      <c r="L8153" s="107"/>
      <c r="M8153" s="110"/>
      <c r="N8153" s="109"/>
      <c r="P8153" s="38">
        <f t="shared" si="761"/>
        <v>0</v>
      </c>
      <c r="Q8153" s="105">
        <f t="shared" si="762"/>
        <v>0</v>
      </c>
      <c r="R8153" s="38">
        <f t="shared" si="763"/>
        <v>0</v>
      </c>
    </row>
    <row r="8154" spans="1:18">
      <c r="A8154" s="33"/>
      <c r="B8154" s="34"/>
      <c r="C8154" s="33"/>
      <c r="D8154" s="33"/>
      <c r="E8154" s="33"/>
      <c r="F8154" s="42"/>
      <c r="G8154" s="42"/>
      <c r="I8154">
        <f t="shared" si="759"/>
        <v>0</v>
      </c>
      <c r="J8154">
        <f t="shared" si="760"/>
        <v>0</v>
      </c>
      <c r="L8154" s="107"/>
      <c r="M8154" s="110"/>
      <c r="N8154" s="109"/>
      <c r="P8154" s="38">
        <f t="shared" si="761"/>
        <v>0</v>
      </c>
      <c r="Q8154" s="105">
        <f t="shared" si="762"/>
        <v>0</v>
      </c>
      <c r="R8154" s="38">
        <f t="shared" si="763"/>
        <v>0</v>
      </c>
    </row>
    <row r="8155" spans="1:18">
      <c r="A8155" s="33"/>
      <c r="B8155" s="34"/>
      <c r="C8155" s="33"/>
      <c r="D8155" s="33"/>
      <c r="E8155" s="33"/>
      <c r="F8155" s="42"/>
      <c r="G8155" s="42"/>
      <c r="I8155">
        <f t="shared" si="759"/>
        <v>0</v>
      </c>
      <c r="J8155">
        <f t="shared" si="760"/>
        <v>0</v>
      </c>
      <c r="L8155" s="107"/>
      <c r="M8155" s="110"/>
      <c r="N8155" s="109"/>
      <c r="P8155" s="38">
        <f t="shared" si="761"/>
        <v>0</v>
      </c>
      <c r="Q8155" s="105">
        <f t="shared" si="762"/>
        <v>0</v>
      </c>
      <c r="R8155" s="38">
        <f t="shared" si="763"/>
        <v>0</v>
      </c>
    </row>
    <row r="8156" spans="1:18">
      <c r="A8156" s="33"/>
      <c r="B8156" s="34"/>
      <c r="C8156" s="33"/>
      <c r="D8156" s="33"/>
      <c r="E8156" s="33"/>
      <c r="F8156" s="42"/>
      <c r="G8156" s="42"/>
      <c r="I8156">
        <f t="shared" si="759"/>
        <v>0</v>
      </c>
      <c r="J8156">
        <f t="shared" si="760"/>
        <v>0</v>
      </c>
      <c r="L8156" s="107"/>
      <c r="M8156" s="110"/>
      <c r="N8156" s="109"/>
      <c r="P8156" s="38">
        <f t="shared" si="761"/>
        <v>0</v>
      </c>
      <c r="Q8156" s="105">
        <f t="shared" si="762"/>
        <v>0</v>
      </c>
      <c r="R8156" s="38">
        <f t="shared" si="763"/>
        <v>0</v>
      </c>
    </row>
    <row r="8157" spans="1:18">
      <c r="A8157" s="33"/>
      <c r="B8157" s="34"/>
      <c r="C8157" s="33"/>
      <c r="D8157" s="33"/>
      <c r="E8157" s="33"/>
      <c r="F8157" s="42"/>
      <c r="G8157" s="42"/>
      <c r="I8157">
        <f t="shared" si="759"/>
        <v>0</v>
      </c>
      <c r="J8157">
        <f t="shared" si="760"/>
        <v>0</v>
      </c>
      <c r="L8157" s="107"/>
      <c r="M8157" s="110"/>
      <c r="N8157" s="109"/>
      <c r="P8157" s="38">
        <f t="shared" si="761"/>
        <v>0</v>
      </c>
      <c r="Q8157" s="105">
        <f t="shared" si="762"/>
        <v>0</v>
      </c>
      <c r="R8157" s="38">
        <f t="shared" si="763"/>
        <v>0</v>
      </c>
    </row>
    <row r="8158" spans="1:18">
      <c r="A8158" s="33"/>
      <c r="B8158" s="34"/>
      <c r="C8158" s="33"/>
      <c r="D8158" s="33"/>
      <c r="E8158" s="33"/>
      <c r="F8158" s="42"/>
      <c r="G8158" s="42"/>
      <c r="I8158">
        <f t="shared" si="759"/>
        <v>0</v>
      </c>
      <c r="J8158">
        <f t="shared" si="760"/>
        <v>0</v>
      </c>
      <c r="L8158" s="107"/>
      <c r="M8158" s="110"/>
      <c r="N8158" s="109"/>
      <c r="P8158" s="38">
        <f t="shared" si="761"/>
        <v>0</v>
      </c>
      <c r="Q8158" s="105">
        <f t="shared" si="762"/>
        <v>0</v>
      </c>
      <c r="R8158" s="38">
        <f t="shared" si="763"/>
        <v>0</v>
      </c>
    </row>
    <row r="8159" spans="1:18">
      <c r="A8159" s="33"/>
      <c r="B8159" s="34"/>
      <c r="C8159" s="33"/>
      <c r="D8159" s="33"/>
      <c r="E8159" s="33"/>
      <c r="F8159" s="42"/>
      <c r="G8159" s="42"/>
      <c r="I8159">
        <f t="shared" si="759"/>
        <v>0</v>
      </c>
      <c r="J8159">
        <f t="shared" si="760"/>
        <v>0</v>
      </c>
      <c r="L8159" s="107"/>
      <c r="M8159" s="110"/>
      <c r="N8159" s="109"/>
      <c r="P8159" s="38">
        <f t="shared" si="761"/>
        <v>0</v>
      </c>
      <c r="Q8159" s="105">
        <f t="shared" si="762"/>
        <v>0</v>
      </c>
      <c r="R8159" s="38">
        <f t="shared" si="763"/>
        <v>0</v>
      </c>
    </row>
    <row r="8160" spans="1:18">
      <c r="A8160" s="33"/>
      <c r="B8160" s="34"/>
      <c r="C8160" s="33"/>
      <c r="D8160" s="33"/>
      <c r="E8160" s="33"/>
      <c r="F8160" s="42"/>
      <c r="G8160" s="42"/>
      <c r="I8160">
        <f t="shared" si="759"/>
        <v>0</v>
      </c>
      <c r="J8160">
        <f t="shared" si="760"/>
        <v>0</v>
      </c>
      <c r="L8160" s="107"/>
      <c r="M8160" s="110"/>
      <c r="N8160" s="109"/>
      <c r="P8160" s="38">
        <f t="shared" si="761"/>
        <v>0</v>
      </c>
      <c r="Q8160" s="105">
        <f t="shared" si="762"/>
        <v>0</v>
      </c>
      <c r="R8160" s="38">
        <f t="shared" si="763"/>
        <v>0</v>
      </c>
    </row>
    <row r="8161" spans="1:18">
      <c r="A8161" s="33"/>
      <c r="B8161" s="34"/>
      <c r="C8161" s="33"/>
      <c r="D8161" s="33"/>
      <c r="E8161" s="33"/>
      <c r="F8161" s="42"/>
      <c r="G8161" s="42"/>
      <c r="I8161">
        <f t="shared" si="759"/>
        <v>0</v>
      </c>
      <c r="J8161">
        <f t="shared" si="760"/>
        <v>0</v>
      </c>
      <c r="L8161" s="107"/>
      <c r="M8161" s="110"/>
      <c r="N8161" s="109"/>
      <c r="P8161" s="38">
        <f t="shared" si="761"/>
        <v>0</v>
      </c>
      <c r="Q8161" s="105">
        <f t="shared" si="762"/>
        <v>0</v>
      </c>
      <c r="R8161" s="38">
        <f t="shared" si="763"/>
        <v>0</v>
      </c>
    </row>
    <row r="8162" spans="1:18">
      <c r="A8162" s="33"/>
      <c r="B8162" s="34"/>
      <c r="C8162" s="33"/>
      <c r="D8162" s="33"/>
      <c r="E8162" s="33"/>
      <c r="F8162" s="42"/>
      <c r="G8162" s="42"/>
      <c r="I8162">
        <f t="shared" si="759"/>
        <v>0</v>
      </c>
      <c r="J8162">
        <f t="shared" si="760"/>
        <v>0</v>
      </c>
      <c r="L8162" s="107"/>
      <c r="M8162" s="110"/>
      <c r="N8162" s="109"/>
      <c r="P8162" s="38">
        <f t="shared" si="761"/>
        <v>0</v>
      </c>
      <c r="Q8162" s="105">
        <f t="shared" si="762"/>
        <v>0</v>
      </c>
      <c r="R8162" s="38">
        <f t="shared" si="763"/>
        <v>0</v>
      </c>
    </row>
    <row r="8163" spans="1:18">
      <c r="A8163" s="33"/>
      <c r="B8163" s="34"/>
      <c r="C8163" s="33"/>
      <c r="D8163" s="33"/>
      <c r="E8163" s="33"/>
      <c r="F8163" s="42"/>
      <c r="G8163" s="42"/>
      <c r="I8163">
        <f t="shared" si="759"/>
        <v>0</v>
      </c>
      <c r="J8163">
        <f t="shared" si="760"/>
        <v>0</v>
      </c>
      <c r="L8163" s="107"/>
      <c r="M8163" s="110"/>
      <c r="N8163" s="109"/>
      <c r="P8163" s="38">
        <f t="shared" si="761"/>
        <v>0</v>
      </c>
      <c r="Q8163" s="105">
        <f t="shared" si="762"/>
        <v>0</v>
      </c>
      <c r="R8163" s="38">
        <f t="shared" si="763"/>
        <v>0</v>
      </c>
    </row>
    <row r="8164" spans="1:18">
      <c r="A8164" s="33"/>
      <c r="B8164" s="34"/>
      <c r="C8164" s="33"/>
      <c r="D8164" s="33"/>
      <c r="E8164" s="33"/>
      <c r="F8164" s="42"/>
      <c r="G8164" s="42"/>
      <c r="I8164">
        <f t="shared" si="759"/>
        <v>0</v>
      </c>
      <c r="J8164">
        <f t="shared" si="760"/>
        <v>0</v>
      </c>
      <c r="L8164" s="107"/>
      <c r="M8164" s="110"/>
      <c r="N8164" s="109"/>
      <c r="P8164" s="38">
        <f t="shared" si="761"/>
        <v>0</v>
      </c>
      <c r="Q8164" s="105">
        <f t="shared" si="762"/>
        <v>0</v>
      </c>
      <c r="R8164" s="38">
        <f t="shared" si="763"/>
        <v>0</v>
      </c>
    </row>
    <row r="8165" spans="1:18">
      <c r="A8165" s="33"/>
      <c r="B8165" s="34"/>
      <c r="C8165" s="33"/>
      <c r="D8165" s="33"/>
      <c r="E8165" s="33"/>
      <c r="F8165" s="42"/>
      <c r="G8165" s="42"/>
      <c r="I8165">
        <f t="shared" si="759"/>
        <v>0</v>
      </c>
      <c r="J8165">
        <f t="shared" si="760"/>
        <v>0</v>
      </c>
      <c r="L8165" s="107"/>
      <c r="M8165" s="110"/>
      <c r="N8165" s="109"/>
      <c r="P8165" s="38">
        <f t="shared" si="761"/>
        <v>0</v>
      </c>
      <c r="Q8165" s="105">
        <f t="shared" si="762"/>
        <v>0</v>
      </c>
      <c r="R8165" s="38">
        <f t="shared" si="763"/>
        <v>0</v>
      </c>
    </row>
    <row r="8166" spans="1:18">
      <c r="A8166" s="33"/>
      <c r="B8166" s="34"/>
      <c r="C8166" s="33"/>
      <c r="D8166" s="33"/>
      <c r="E8166" s="33"/>
      <c r="F8166" s="42"/>
      <c r="G8166" s="42"/>
      <c r="I8166">
        <f t="shared" si="759"/>
        <v>0</v>
      </c>
      <c r="J8166">
        <f t="shared" si="760"/>
        <v>0</v>
      </c>
      <c r="L8166" s="107"/>
      <c r="M8166" s="110"/>
      <c r="N8166" s="109"/>
      <c r="P8166" s="38">
        <f t="shared" si="761"/>
        <v>0</v>
      </c>
      <c r="Q8166" s="105">
        <f t="shared" si="762"/>
        <v>0</v>
      </c>
      <c r="R8166" s="38">
        <f t="shared" si="763"/>
        <v>0</v>
      </c>
    </row>
    <row r="8167" spans="1:18">
      <c r="A8167" s="33"/>
      <c r="B8167" s="34"/>
      <c r="C8167" s="33"/>
      <c r="D8167" s="33"/>
      <c r="E8167" s="33"/>
      <c r="F8167" s="42"/>
      <c r="G8167" s="42"/>
      <c r="I8167">
        <f t="shared" si="759"/>
        <v>0</v>
      </c>
      <c r="J8167">
        <f t="shared" si="760"/>
        <v>0</v>
      </c>
      <c r="L8167" s="107"/>
      <c r="M8167" s="110"/>
      <c r="N8167" s="109"/>
      <c r="P8167" s="38">
        <f t="shared" si="761"/>
        <v>0</v>
      </c>
      <c r="Q8167" s="105">
        <f t="shared" si="762"/>
        <v>0</v>
      </c>
      <c r="R8167" s="38">
        <f t="shared" si="763"/>
        <v>0</v>
      </c>
    </row>
    <row r="8168" spans="1:18">
      <c r="A8168" s="33"/>
      <c r="B8168" s="34"/>
      <c r="C8168" s="33"/>
      <c r="D8168" s="33"/>
      <c r="E8168" s="33"/>
      <c r="F8168" s="42"/>
      <c r="G8168" s="42"/>
      <c r="I8168">
        <f t="shared" si="759"/>
        <v>0</v>
      </c>
      <c r="J8168">
        <f t="shared" si="760"/>
        <v>0</v>
      </c>
      <c r="L8168" s="107"/>
      <c r="M8168" s="110"/>
      <c r="N8168" s="109"/>
      <c r="P8168" s="38">
        <f t="shared" si="761"/>
        <v>0</v>
      </c>
      <c r="Q8168" s="105">
        <f t="shared" si="762"/>
        <v>0</v>
      </c>
      <c r="R8168" s="38">
        <f t="shared" si="763"/>
        <v>0</v>
      </c>
    </row>
    <row r="8169" spans="1:18">
      <c r="A8169" s="33"/>
      <c r="B8169" s="34"/>
      <c r="C8169" s="33"/>
      <c r="D8169" s="33"/>
      <c r="E8169" s="33"/>
      <c r="F8169" s="42"/>
      <c r="G8169" s="42"/>
      <c r="I8169">
        <f t="shared" si="759"/>
        <v>0</v>
      </c>
      <c r="J8169">
        <f t="shared" si="760"/>
        <v>0</v>
      </c>
      <c r="L8169" s="107"/>
      <c r="M8169" s="110"/>
      <c r="N8169" s="109"/>
      <c r="P8169" s="38">
        <f t="shared" si="761"/>
        <v>0</v>
      </c>
      <c r="Q8169" s="105">
        <f t="shared" si="762"/>
        <v>0</v>
      </c>
      <c r="R8169" s="38">
        <f t="shared" si="763"/>
        <v>0</v>
      </c>
    </row>
    <row r="8170" spans="1:18">
      <c r="A8170" s="33"/>
      <c r="B8170" s="34"/>
      <c r="C8170" s="33"/>
      <c r="D8170" s="33"/>
      <c r="E8170" s="33"/>
      <c r="F8170" s="42"/>
      <c r="G8170" s="42"/>
      <c r="I8170">
        <f t="shared" si="759"/>
        <v>0</v>
      </c>
      <c r="J8170">
        <f t="shared" si="760"/>
        <v>0</v>
      </c>
      <c r="L8170" s="107"/>
      <c r="M8170" s="110"/>
      <c r="N8170" s="109"/>
      <c r="P8170" s="38">
        <f t="shared" si="761"/>
        <v>0</v>
      </c>
      <c r="Q8170" s="105">
        <f t="shared" si="762"/>
        <v>0</v>
      </c>
      <c r="R8170" s="38">
        <f t="shared" si="763"/>
        <v>0</v>
      </c>
    </row>
    <row r="8171" spans="1:18">
      <c r="A8171" s="33"/>
      <c r="B8171" s="34"/>
      <c r="C8171" s="33"/>
      <c r="D8171" s="33"/>
      <c r="E8171" s="33"/>
      <c r="F8171" s="42"/>
      <c r="G8171" s="42"/>
      <c r="I8171">
        <f t="shared" si="759"/>
        <v>0</v>
      </c>
      <c r="J8171">
        <f t="shared" si="760"/>
        <v>0</v>
      </c>
      <c r="L8171" s="107"/>
      <c r="M8171" s="110"/>
      <c r="N8171" s="109"/>
      <c r="P8171" s="38">
        <f t="shared" si="761"/>
        <v>0</v>
      </c>
      <c r="Q8171" s="105">
        <f t="shared" si="762"/>
        <v>0</v>
      </c>
      <c r="R8171" s="38">
        <f t="shared" si="763"/>
        <v>0</v>
      </c>
    </row>
    <row r="8172" spans="1:18">
      <c r="A8172" s="33"/>
      <c r="B8172" s="34"/>
      <c r="C8172" s="33"/>
      <c r="D8172" s="33"/>
      <c r="E8172" s="33"/>
      <c r="F8172" s="42"/>
      <c r="G8172" s="42"/>
      <c r="I8172">
        <f t="shared" si="759"/>
        <v>0</v>
      </c>
      <c r="J8172">
        <f t="shared" si="760"/>
        <v>0</v>
      </c>
      <c r="L8172" s="107"/>
      <c r="M8172" s="110"/>
      <c r="N8172" s="109"/>
      <c r="P8172" s="38">
        <f t="shared" si="761"/>
        <v>0</v>
      </c>
      <c r="Q8172" s="105">
        <f t="shared" si="762"/>
        <v>0</v>
      </c>
      <c r="R8172" s="38">
        <f t="shared" si="763"/>
        <v>0</v>
      </c>
    </row>
    <row r="8173" spans="1:18">
      <c r="A8173" s="33"/>
      <c r="B8173" s="34"/>
      <c r="C8173" s="33"/>
      <c r="D8173" s="33"/>
      <c r="E8173" s="33"/>
      <c r="F8173" s="42"/>
      <c r="G8173" s="42"/>
      <c r="I8173">
        <f t="shared" si="759"/>
        <v>0</v>
      </c>
      <c r="J8173">
        <f t="shared" si="760"/>
        <v>0</v>
      </c>
      <c r="L8173" s="107"/>
      <c r="M8173" s="110"/>
      <c r="N8173" s="109"/>
      <c r="P8173" s="38">
        <f t="shared" si="761"/>
        <v>0</v>
      </c>
      <c r="Q8173" s="105">
        <f t="shared" si="762"/>
        <v>0</v>
      </c>
      <c r="R8173" s="38">
        <f t="shared" si="763"/>
        <v>0</v>
      </c>
    </row>
    <row r="8174" spans="1:18">
      <c r="A8174" s="33"/>
      <c r="B8174" s="34"/>
      <c r="C8174" s="33"/>
      <c r="D8174" s="33"/>
      <c r="E8174" s="33"/>
      <c r="F8174" s="42"/>
      <c r="G8174" s="42"/>
      <c r="I8174">
        <f t="shared" si="759"/>
        <v>0</v>
      </c>
      <c r="J8174">
        <f t="shared" si="760"/>
        <v>0</v>
      </c>
      <c r="L8174" s="107"/>
      <c r="M8174" s="110"/>
      <c r="N8174" s="109"/>
      <c r="P8174" s="38">
        <f t="shared" si="761"/>
        <v>0</v>
      </c>
      <c r="Q8174" s="105">
        <f t="shared" si="762"/>
        <v>0</v>
      </c>
      <c r="R8174" s="38">
        <f t="shared" si="763"/>
        <v>0</v>
      </c>
    </row>
    <row r="8175" spans="1:18">
      <c r="A8175" s="33"/>
      <c r="B8175" s="34"/>
      <c r="C8175" s="33"/>
      <c r="D8175" s="33"/>
      <c r="E8175" s="33"/>
      <c r="F8175" s="42"/>
      <c r="G8175" s="42"/>
      <c r="I8175">
        <f t="shared" si="759"/>
        <v>0</v>
      </c>
      <c r="J8175">
        <f t="shared" si="760"/>
        <v>0</v>
      </c>
      <c r="L8175" s="107"/>
      <c r="M8175" s="110"/>
      <c r="N8175" s="109"/>
      <c r="P8175" s="38">
        <f t="shared" si="761"/>
        <v>0</v>
      </c>
      <c r="Q8175" s="105">
        <f t="shared" si="762"/>
        <v>0</v>
      </c>
      <c r="R8175" s="38">
        <f t="shared" si="763"/>
        <v>0</v>
      </c>
    </row>
    <row r="8176" spans="1:18">
      <c r="A8176" s="33"/>
      <c r="B8176" s="34"/>
      <c r="C8176" s="33"/>
      <c r="D8176" s="33"/>
      <c r="E8176" s="33"/>
      <c r="F8176" s="42"/>
      <c r="G8176" s="42"/>
      <c r="I8176">
        <f t="shared" si="759"/>
        <v>0</v>
      </c>
      <c r="J8176">
        <f t="shared" si="760"/>
        <v>0</v>
      </c>
      <c r="L8176" s="107"/>
      <c r="M8176" s="110"/>
      <c r="N8176" s="109"/>
      <c r="P8176" s="38">
        <f t="shared" si="761"/>
        <v>0</v>
      </c>
      <c r="Q8176" s="105">
        <f t="shared" si="762"/>
        <v>0</v>
      </c>
      <c r="R8176" s="38">
        <f t="shared" si="763"/>
        <v>0</v>
      </c>
    </row>
    <row r="8177" spans="1:18">
      <c r="A8177" s="33"/>
      <c r="B8177" s="34"/>
      <c r="C8177" s="33"/>
      <c r="D8177" s="33"/>
      <c r="E8177" s="33"/>
      <c r="F8177" s="42"/>
      <c r="G8177" s="42"/>
      <c r="I8177">
        <f t="shared" si="759"/>
        <v>0</v>
      </c>
      <c r="J8177">
        <f t="shared" si="760"/>
        <v>0</v>
      </c>
      <c r="L8177" s="107"/>
      <c r="M8177" s="110"/>
      <c r="N8177" s="109"/>
      <c r="P8177" s="38">
        <f t="shared" si="761"/>
        <v>0</v>
      </c>
      <c r="Q8177" s="105">
        <f t="shared" si="762"/>
        <v>0</v>
      </c>
      <c r="R8177" s="38">
        <f t="shared" si="763"/>
        <v>0</v>
      </c>
    </row>
    <row r="8178" spans="1:18">
      <c r="A8178" s="33"/>
      <c r="B8178" s="34"/>
      <c r="C8178" s="33"/>
      <c r="D8178" s="33"/>
      <c r="E8178" s="33"/>
      <c r="F8178" s="42"/>
      <c r="G8178" s="42"/>
      <c r="I8178">
        <f t="shared" si="759"/>
        <v>0</v>
      </c>
      <c r="J8178">
        <f t="shared" si="760"/>
        <v>0</v>
      </c>
      <c r="L8178" s="107"/>
      <c r="M8178" s="110"/>
      <c r="N8178" s="109"/>
      <c r="P8178" s="38">
        <f t="shared" si="761"/>
        <v>0</v>
      </c>
      <c r="Q8178" s="105">
        <f t="shared" si="762"/>
        <v>0</v>
      </c>
      <c r="R8178" s="38">
        <f t="shared" si="763"/>
        <v>0</v>
      </c>
    </row>
    <row r="8179" spans="1:18">
      <c r="A8179" s="33"/>
      <c r="B8179" s="34"/>
      <c r="C8179" s="33"/>
      <c r="D8179" s="33"/>
      <c r="E8179" s="33"/>
      <c r="F8179" s="42"/>
      <c r="G8179" s="42"/>
      <c r="I8179">
        <f t="shared" si="759"/>
        <v>0</v>
      </c>
      <c r="J8179">
        <f t="shared" si="760"/>
        <v>0</v>
      </c>
      <c r="L8179" s="107"/>
      <c r="M8179" s="110"/>
      <c r="N8179" s="109"/>
      <c r="P8179" s="38">
        <f t="shared" si="761"/>
        <v>0</v>
      </c>
      <c r="Q8179" s="105">
        <f t="shared" si="762"/>
        <v>0</v>
      </c>
      <c r="R8179" s="38">
        <f t="shared" si="763"/>
        <v>0</v>
      </c>
    </row>
    <row r="8180" spans="1:18">
      <c r="A8180" s="33"/>
      <c r="B8180" s="34"/>
      <c r="C8180" s="33"/>
      <c r="D8180" s="33"/>
      <c r="E8180" s="33"/>
      <c r="F8180" s="42"/>
      <c r="G8180" s="42"/>
      <c r="I8180">
        <f t="shared" si="759"/>
        <v>0</v>
      </c>
      <c r="J8180">
        <f t="shared" si="760"/>
        <v>0</v>
      </c>
      <c r="L8180" s="107"/>
      <c r="M8180" s="110"/>
      <c r="N8180" s="109"/>
      <c r="P8180" s="38">
        <f t="shared" si="761"/>
        <v>0</v>
      </c>
      <c r="Q8180" s="105">
        <f t="shared" si="762"/>
        <v>0</v>
      </c>
      <c r="R8180" s="38">
        <f t="shared" si="763"/>
        <v>0</v>
      </c>
    </row>
    <row r="8181" spans="1:18">
      <c r="A8181" s="33"/>
      <c r="B8181" s="34"/>
      <c r="C8181" s="33"/>
      <c r="D8181" s="33"/>
      <c r="E8181" s="33"/>
      <c r="F8181" s="42"/>
      <c r="G8181" s="42"/>
      <c r="I8181">
        <f t="shared" si="759"/>
        <v>0</v>
      </c>
      <c r="J8181">
        <f t="shared" si="760"/>
        <v>0</v>
      </c>
      <c r="L8181" s="107"/>
      <c r="M8181" s="110"/>
      <c r="N8181" s="109"/>
      <c r="P8181" s="38">
        <f t="shared" si="761"/>
        <v>0</v>
      </c>
      <c r="Q8181" s="105">
        <f t="shared" si="762"/>
        <v>0</v>
      </c>
      <c r="R8181" s="38">
        <f t="shared" si="763"/>
        <v>0</v>
      </c>
    </row>
    <row r="8182" spans="1:18">
      <c r="A8182" s="33"/>
      <c r="B8182" s="34"/>
      <c r="C8182" s="33"/>
      <c r="D8182" s="33"/>
      <c r="E8182" s="33"/>
      <c r="F8182" s="42"/>
      <c r="G8182" s="42"/>
      <c r="I8182">
        <f t="shared" si="759"/>
        <v>0</v>
      </c>
      <c r="J8182">
        <f t="shared" si="760"/>
        <v>0</v>
      </c>
      <c r="L8182" s="107"/>
      <c r="M8182" s="110"/>
      <c r="N8182" s="109"/>
      <c r="P8182" s="38">
        <f t="shared" si="761"/>
        <v>0</v>
      </c>
      <c r="Q8182" s="105">
        <f t="shared" si="762"/>
        <v>0</v>
      </c>
      <c r="R8182" s="38">
        <f t="shared" si="763"/>
        <v>0</v>
      </c>
    </row>
    <row r="8183" spans="1:18">
      <c r="A8183" s="33"/>
      <c r="B8183" s="34"/>
      <c r="C8183" s="33"/>
      <c r="D8183" s="33"/>
      <c r="E8183" s="33"/>
      <c r="F8183" s="42"/>
      <c r="G8183" s="42"/>
      <c r="I8183">
        <f t="shared" si="759"/>
        <v>0</v>
      </c>
      <c r="J8183">
        <f t="shared" si="760"/>
        <v>0</v>
      </c>
      <c r="L8183" s="107"/>
      <c r="M8183" s="110"/>
      <c r="N8183" s="109"/>
      <c r="P8183" s="38">
        <f t="shared" si="761"/>
        <v>0</v>
      </c>
      <c r="Q8183" s="105">
        <f t="shared" si="762"/>
        <v>0</v>
      </c>
      <c r="R8183" s="38">
        <f t="shared" si="763"/>
        <v>0</v>
      </c>
    </row>
    <row r="8184" spans="1:18">
      <c r="A8184" s="33"/>
      <c r="B8184" s="34"/>
      <c r="C8184" s="33"/>
      <c r="D8184" s="33"/>
      <c r="E8184" s="33"/>
      <c r="F8184" s="42"/>
      <c r="G8184" s="42"/>
      <c r="I8184">
        <f t="shared" si="759"/>
        <v>0</v>
      </c>
      <c r="J8184">
        <f t="shared" si="760"/>
        <v>0</v>
      </c>
      <c r="L8184" s="107"/>
      <c r="M8184" s="110"/>
      <c r="N8184" s="109"/>
      <c r="P8184" s="38">
        <f t="shared" si="761"/>
        <v>0</v>
      </c>
      <c r="Q8184" s="105">
        <f t="shared" si="762"/>
        <v>0</v>
      </c>
      <c r="R8184" s="38">
        <f t="shared" si="763"/>
        <v>0</v>
      </c>
    </row>
    <row r="8185" spans="1:18">
      <c r="A8185" s="33"/>
      <c r="B8185" s="34"/>
      <c r="C8185" s="33"/>
      <c r="D8185" s="33"/>
      <c r="E8185" s="33"/>
      <c r="F8185" s="42"/>
      <c r="G8185" s="42"/>
      <c r="I8185">
        <f t="shared" si="759"/>
        <v>0</v>
      </c>
      <c r="J8185">
        <f t="shared" si="760"/>
        <v>0</v>
      </c>
      <c r="L8185" s="107"/>
      <c r="M8185" s="110"/>
      <c r="N8185" s="109"/>
      <c r="P8185" s="38">
        <f t="shared" si="761"/>
        <v>0</v>
      </c>
      <c r="Q8185" s="105">
        <f t="shared" si="762"/>
        <v>0</v>
      </c>
      <c r="R8185" s="38">
        <f t="shared" si="763"/>
        <v>0</v>
      </c>
    </row>
    <row r="8186" spans="1:18">
      <c r="A8186" s="33"/>
      <c r="B8186" s="34"/>
      <c r="C8186" s="33"/>
      <c r="D8186" s="33"/>
      <c r="E8186" s="33"/>
      <c r="F8186" s="42"/>
      <c r="G8186" s="42"/>
      <c r="I8186">
        <f t="shared" si="759"/>
        <v>0</v>
      </c>
      <c r="J8186">
        <f t="shared" si="760"/>
        <v>0</v>
      </c>
      <c r="L8186" s="107"/>
      <c r="M8186" s="110"/>
      <c r="N8186" s="109"/>
      <c r="P8186" s="38">
        <f t="shared" si="761"/>
        <v>0</v>
      </c>
      <c r="Q8186" s="105">
        <f t="shared" si="762"/>
        <v>0</v>
      </c>
      <c r="R8186" s="38">
        <f t="shared" si="763"/>
        <v>0</v>
      </c>
    </row>
    <row r="8187" spans="1:18">
      <c r="A8187" s="33"/>
      <c r="B8187" s="34"/>
      <c r="C8187" s="33"/>
      <c r="D8187" s="33"/>
      <c r="E8187" s="33"/>
      <c r="F8187" s="42"/>
      <c r="G8187" s="42"/>
      <c r="I8187">
        <f t="shared" si="759"/>
        <v>0</v>
      </c>
      <c r="J8187">
        <f t="shared" si="760"/>
        <v>0</v>
      </c>
      <c r="L8187" s="107"/>
      <c r="M8187" s="110"/>
      <c r="N8187" s="109"/>
      <c r="P8187" s="38">
        <f t="shared" si="761"/>
        <v>0</v>
      </c>
      <c r="Q8187" s="105">
        <f t="shared" si="762"/>
        <v>0</v>
      </c>
      <c r="R8187" s="38">
        <f t="shared" si="763"/>
        <v>0</v>
      </c>
    </row>
    <row r="8188" spans="1:18">
      <c r="A8188" s="33"/>
      <c r="B8188" s="34"/>
      <c r="C8188" s="33"/>
      <c r="D8188" s="33"/>
      <c r="E8188" s="33"/>
      <c r="F8188" s="42"/>
      <c r="G8188" s="42"/>
      <c r="I8188">
        <f t="shared" si="759"/>
        <v>0</v>
      </c>
      <c r="J8188">
        <f t="shared" si="760"/>
        <v>0</v>
      </c>
      <c r="L8188" s="107"/>
      <c r="M8188" s="110"/>
      <c r="N8188" s="109"/>
      <c r="P8188" s="38">
        <f t="shared" si="761"/>
        <v>0</v>
      </c>
      <c r="Q8188" s="105">
        <f t="shared" si="762"/>
        <v>0</v>
      </c>
      <c r="R8188" s="38">
        <f t="shared" si="763"/>
        <v>0</v>
      </c>
    </row>
    <row r="8189" spans="1:18">
      <c r="A8189" s="33"/>
      <c r="B8189" s="34"/>
      <c r="C8189" s="33"/>
      <c r="D8189" s="33"/>
      <c r="E8189" s="33"/>
      <c r="F8189" s="42"/>
      <c r="G8189" s="42"/>
      <c r="I8189">
        <f t="shared" si="759"/>
        <v>0</v>
      </c>
      <c r="J8189">
        <f t="shared" si="760"/>
        <v>0</v>
      </c>
      <c r="L8189" s="107"/>
      <c r="M8189" s="110"/>
      <c r="N8189" s="109"/>
      <c r="P8189" s="38">
        <f t="shared" si="761"/>
        <v>0</v>
      </c>
      <c r="Q8189" s="105">
        <f t="shared" si="762"/>
        <v>0</v>
      </c>
      <c r="R8189" s="38">
        <f t="shared" si="763"/>
        <v>0</v>
      </c>
    </row>
    <row r="8190" spans="1:18">
      <c r="A8190" s="33"/>
      <c r="B8190" s="34"/>
      <c r="C8190" s="33"/>
      <c r="D8190" s="33"/>
      <c r="E8190" s="33"/>
      <c r="F8190" s="42"/>
      <c r="G8190" s="42"/>
      <c r="I8190">
        <f t="shared" si="759"/>
        <v>0</v>
      </c>
      <c r="J8190">
        <f t="shared" si="760"/>
        <v>0</v>
      </c>
      <c r="L8190" s="107"/>
      <c r="M8190" s="110"/>
      <c r="N8190" s="109"/>
      <c r="P8190" s="38">
        <f t="shared" si="761"/>
        <v>0</v>
      </c>
      <c r="Q8190" s="105">
        <f t="shared" si="762"/>
        <v>0</v>
      </c>
      <c r="R8190" s="38">
        <f t="shared" si="763"/>
        <v>0</v>
      </c>
    </row>
    <row r="8191" spans="1:18">
      <c r="A8191" s="33"/>
      <c r="B8191" s="34"/>
      <c r="C8191" s="33"/>
      <c r="D8191" s="33"/>
      <c r="E8191" s="33"/>
      <c r="F8191" s="42"/>
      <c r="G8191" s="42"/>
      <c r="I8191">
        <f t="shared" si="759"/>
        <v>0</v>
      </c>
      <c r="J8191">
        <f t="shared" si="760"/>
        <v>0</v>
      </c>
      <c r="L8191" s="107"/>
      <c r="M8191" s="110"/>
      <c r="N8191" s="109"/>
      <c r="P8191" s="38">
        <f t="shared" si="761"/>
        <v>0</v>
      </c>
      <c r="Q8191" s="105">
        <f t="shared" si="762"/>
        <v>0</v>
      </c>
      <c r="R8191" s="38">
        <f t="shared" si="763"/>
        <v>0</v>
      </c>
    </row>
    <row r="8192" spans="1:18">
      <c r="A8192" s="33"/>
      <c r="B8192" s="34"/>
      <c r="C8192" s="33"/>
      <c r="D8192" s="33"/>
      <c r="E8192" s="33"/>
      <c r="F8192" s="42"/>
      <c r="G8192" s="42"/>
      <c r="I8192">
        <f t="shared" si="759"/>
        <v>0</v>
      </c>
      <c r="J8192">
        <f t="shared" si="760"/>
        <v>0</v>
      </c>
      <c r="L8192" s="107"/>
      <c r="M8192" s="110"/>
      <c r="N8192" s="109"/>
      <c r="P8192" s="38">
        <f t="shared" si="761"/>
        <v>0</v>
      </c>
      <c r="Q8192" s="105">
        <f t="shared" si="762"/>
        <v>0</v>
      </c>
      <c r="R8192" s="38">
        <f t="shared" si="763"/>
        <v>0</v>
      </c>
    </row>
    <row r="8193" spans="1:18">
      <c r="A8193" s="33"/>
      <c r="B8193" s="34"/>
      <c r="C8193" s="33"/>
      <c r="D8193" s="33"/>
      <c r="E8193" s="33"/>
      <c r="F8193" s="42"/>
      <c r="G8193" s="42"/>
      <c r="I8193">
        <f t="shared" ref="I8193:I8256" si="764">IF(OR(E8193="R",E8193="E"),D8193,IF(D8193&gt;=E8193,D8193-E8193,0))</f>
        <v>0</v>
      </c>
      <c r="J8193">
        <f t="shared" ref="J8193:J8256" si="765">IF(OR(E8193="R",E8193="E"),0,IF(E8193&gt;D8193,E8193-D8193,0))</f>
        <v>0</v>
      </c>
      <c r="L8193" s="107"/>
      <c r="M8193" s="110"/>
      <c r="N8193" s="109"/>
      <c r="P8193" s="38">
        <f t="shared" ref="P8193:P8256" si="766">I8193*L8193/1000</f>
        <v>0</v>
      </c>
      <c r="Q8193" s="105">
        <f t="shared" ref="Q8193:Q8256" si="767">I8193*M8193/1000</f>
        <v>0</v>
      </c>
      <c r="R8193" s="38">
        <f t="shared" ref="R8193:R8256" si="768">J8193*N8193/1000</f>
        <v>0</v>
      </c>
    </row>
    <row r="8194" spans="1:18">
      <c r="A8194" s="33"/>
      <c r="B8194" s="34"/>
      <c r="C8194" s="33"/>
      <c r="D8194" s="33"/>
      <c r="E8194" s="33"/>
      <c r="F8194" s="42"/>
      <c r="G8194" s="42"/>
      <c r="I8194">
        <f t="shared" si="764"/>
        <v>0</v>
      </c>
      <c r="J8194">
        <f t="shared" si="765"/>
        <v>0</v>
      </c>
      <c r="L8194" s="107"/>
      <c r="M8194" s="110"/>
      <c r="N8194" s="109"/>
      <c r="P8194" s="38">
        <f t="shared" si="766"/>
        <v>0</v>
      </c>
      <c r="Q8194" s="105">
        <f t="shared" si="767"/>
        <v>0</v>
      </c>
      <c r="R8194" s="38">
        <f t="shared" si="768"/>
        <v>0</v>
      </c>
    </row>
    <row r="8195" spans="1:18">
      <c r="A8195" s="33"/>
      <c r="B8195" s="34"/>
      <c r="C8195" s="33"/>
      <c r="D8195" s="33"/>
      <c r="E8195" s="33"/>
      <c r="F8195" s="42"/>
      <c r="G8195" s="42"/>
      <c r="I8195">
        <f t="shared" si="764"/>
        <v>0</v>
      </c>
      <c r="J8195">
        <f t="shared" si="765"/>
        <v>0</v>
      </c>
      <c r="L8195" s="107"/>
      <c r="M8195" s="110"/>
      <c r="N8195" s="109"/>
      <c r="P8195" s="38">
        <f t="shared" si="766"/>
        <v>0</v>
      </c>
      <c r="Q8195" s="105">
        <f t="shared" si="767"/>
        <v>0</v>
      </c>
      <c r="R8195" s="38">
        <f t="shared" si="768"/>
        <v>0</v>
      </c>
    </row>
    <row r="8196" spans="1:18">
      <c r="A8196" s="33"/>
      <c r="B8196" s="34"/>
      <c r="C8196" s="33"/>
      <c r="D8196" s="33"/>
      <c r="E8196" s="33"/>
      <c r="F8196" s="42"/>
      <c r="G8196" s="42"/>
      <c r="I8196">
        <f t="shared" si="764"/>
        <v>0</v>
      </c>
      <c r="J8196">
        <f t="shared" si="765"/>
        <v>0</v>
      </c>
      <c r="L8196" s="107"/>
      <c r="M8196" s="110"/>
      <c r="N8196" s="109"/>
      <c r="P8196" s="38">
        <f t="shared" si="766"/>
        <v>0</v>
      </c>
      <c r="Q8196" s="105">
        <f t="shared" si="767"/>
        <v>0</v>
      </c>
      <c r="R8196" s="38">
        <f t="shared" si="768"/>
        <v>0</v>
      </c>
    </row>
    <row r="8197" spans="1:18">
      <c r="A8197" s="33"/>
      <c r="B8197" s="34"/>
      <c r="C8197" s="33"/>
      <c r="D8197" s="33"/>
      <c r="E8197" s="33"/>
      <c r="F8197" s="42"/>
      <c r="G8197" s="42"/>
      <c r="I8197">
        <f t="shared" si="764"/>
        <v>0</v>
      </c>
      <c r="J8197">
        <f t="shared" si="765"/>
        <v>0</v>
      </c>
      <c r="L8197" s="107"/>
      <c r="M8197" s="110"/>
      <c r="N8197" s="109"/>
      <c r="P8197" s="38">
        <f t="shared" si="766"/>
        <v>0</v>
      </c>
      <c r="Q8197" s="105">
        <f t="shared" si="767"/>
        <v>0</v>
      </c>
      <c r="R8197" s="38">
        <f t="shared" si="768"/>
        <v>0</v>
      </c>
    </row>
    <row r="8198" spans="1:18">
      <c r="A8198" s="33"/>
      <c r="B8198" s="34"/>
      <c r="C8198" s="33"/>
      <c r="D8198" s="33"/>
      <c r="E8198" s="33"/>
      <c r="F8198" s="42"/>
      <c r="G8198" s="42"/>
      <c r="I8198">
        <f t="shared" si="764"/>
        <v>0</v>
      </c>
      <c r="J8198">
        <f t="shared" si="765"/>
        <v>0</v>
      </c>
      <c r="L8198" s="107"/>
      <c r="M8198" s="110"/>
      <c r="N8198" s="109"/>
      <c r="P8198" s="38">
        <f t="shared" si="766"/>
        <v>0</v>
      </c>
      <c r="Q8198" s="105">
        <f t="shared" si="767"/>
        <v>0</v>
      </c>
      <c r="R8198" s="38">
        <f t="shared" si="768"/>
        <v>0</v>
      </c>
    </row>
    <row r="8199" spans="1:18">
      <c r="A8199" s="33"/>
      <c r="B8199" s="34"/>
      <c r="C8199" s="33"/>
      <c r="D8199" s="33"/>
      <c r="E8199" s="33"/>
      <c r="F8199" s="42"/>
      <c r="G8199" s="42"/>
      <c r="I8199">
        <f t="shared" si="764"/>
        <v>0</v>
      </c>
      <c r="J8199">
        <f t="shared" si="765"/>
        <v>0</v>
      </c>
      <c r="L8199" s="107"/>
      <c r="M8199" s="110"/>
      <c r="N8199" s="109"/>
      <c r="P8199" s="38">
        <f t="shared" si="766"/>
        <v>0</v>
      </c>
      <c r="Q8199" s="105">
        <f t="shared" si="767"/>
        <v>0</v>
      </c>
      <c r="R8199" s="38">
        <f t="shared" si="768"/>
        <v>0</v>
      </c>
    </row>
    <row r="8200" spans="1:18">
      <c r="A8200" s="33"/>
      <c r="B8200" s="34"/>
      <c r="C8200" s="33"/>
      <c r="D8200" s="33"/>
      <c r="E8200" s="33"/>
      <c r="F8200" s="42"/>
      <c r="G8200" s="42"/>
      <c r="I8200">
        <f t="shared" si="764"/>
        <v>0</v>
      </c>
      <c r="J8200">
        <f t="shared" si="765"/>
        <v>0</v>
      </c>
      <c r="L8200" s="107"/>
      <c r="M8200" s="110"/>
      <c r="N8200" s="109"/>
      <c r="P8200" s="38">
        <f t="shared" si="766"/>
        <v>0</v>
      </c>
      <c r="Q8200" s="105">
        <f t="shared" si="767"/>
        <v>0</v>
      </c>
      <c r="R8200" s="38">
        <f t="shared" si="768"/>
        <v>0</v>
      </c>
    </row>
    <row r="8201" spans="1:18">
      <c r="A8201" s="33"/>
      <c r="B8201" s="34"/>
      <c r="C8201" s="33"/>
      <c r="D8201" s="33"/>
      <c r="E8201" s="33"/>
      <c r="F8201" s="42"/>
      <c r="G8201" s="42"/>
      <c r="I8201">
        <f t="shared" si="764"/>
        <v>0</v>
      </c>
      <c r="J8201">
        <f t="shared" si="765"/>
        <v>0</v>
      </c>
      <c r="L8201" s="107"/>
      <c r="M8201" s="110"/>
      <c r="N8201" s="109"/>
      <c r="P8201" s="38">
        <f t="shared" si="766"/>
        <v>0</v>
      </c>
      <c r="Q8201" s="105">
        <f t="shared" si="767"/>
        <v>0</v>
      </c>
      <c r="R8201" s="38">
        <f t="shared" si="768"/>
        <v>0</v>
      </c>
    </row>
    <row r="8202" spans="1:18">
      <c r="A8202" s="33"/>
      <c r="B8202" s="34"/>
      <c r="C8202" s="33"/>
      <c r="D8202" s="33"/>
      <c r="E8202" s="33"/>
      <c r="F8202" s="42"/>
      <c r="G8202" s="42"/>
      <c r="I8202">
        <f t="shared" si="764"/>
        <v>0</v>
      </c>
      <c r="J8202">
        <f t="shared" si="765"/>
        <v>0</v>
      </c>
      <c r="L8202" s="107"/>
      <c r="M8202" s="110"/>
      <c r="N8202" s="109"/>
      <c r="P8202" s="38">
        <f t="shared" si="766"/>
        <v>0</v>
      </c>
      <c r="Q8202" s="105">
        <f t="shared" si="767"/>
        <v>0</v>
      </c>
      <c r="R8202" s="38">
        <f t="shared" si="768"/>
        <v>0</v>
      </c>
    </row>
    <row r="8203" spans="1:18">
      <c r="A8203" s="33"/>
      <c r="B8203" s="34"/>
      <c r="C8203" s="33"/>
      <c r="D8203" s="33"/>
      <c r="E8203" s="33"/>
      <c r="F8203" s="42"/>
      <c r="G8203" s="42"/>
      <c r="I8203">
        <f t="shared" si="764"/>
        <v>0</v>
      </c>
      <c r="J8203">
        <f t="shared" si="765"/>
        <v>0</v>
      </c>
      <c r="L8203" s="107"/>
      <c r="M8203" s="110"/>
      <c r="N8203" s="109"/>
      <c r="P8203" s="38">
        <f t="shared" si="766"/>
        <v>0</v>
      </c>
      <c r="Q8203" s="105">
        <f t="shared" si="767"/>
        <v>0</v>
      </c>
      <c r="R8203" s="38">
        <f t="shared" si="768"/>
        <v>0</v>
      </c>
    </row>
    <row r="8204" spans="1:18">
      <c r="A8204" s="33"/>
      <c r="B8204" s="34"/>
      <c r="C8204" s="33"/>
      <c r="D8204" s="33"/>
      <c r="E8204" s="33"/>
      <c r="F8204" s="42"/>
      <c r="G8204" s="42"/>
      <c r="I8204">
        <f t="shared" si="764"/>
        <v>0</v>
      </c>
      <c r="J8204">
        <f t="shared" si="765"/>
        <v>0</v>
      </c>
      <c r="L8204" s="107"/>
      <c r="M8204" s="110"/>
      <c r="N8204" s="109"/>
      <c r="P8204" s="38">
        <f t="shared" si="766"/>
        <v>0</v>
      </c>
      <c r="Q8204" s="105">
        <f t="shared" si="767"/>
        <v>0</v>
      </c>
      <c r="R8204" s="38">
        <f t="shared" si="768"/>
        <v>0</v>
      </c>
    </row>
    <row r="8205" spans="1:18">
      <c r="A8205" s="33"/>
      <c r="B8205" s="34"/>
      <c r="C8205" s="33"/>
      <c r="D8205" s="33"/>
      <c r="E8205" s="33"/>
      <c r="F8205" s="42"/>
      <c r="G8205" s="42"/>
      <c r="I8205">
        <f t="shared" si="764"/>
        <v>0</v>
      </c>
      <c r="J8205">
        <f t="shared" si="765"/>
        <v>0</v>
      </c>
      <c r="L8205" s="107"/>
      <c r="M8205" s="110"/>
      <c r="N8205" s="109"/>
      <c r="P8205" s="38">
        <f t="shared" si="766"/>
        <v>0</v>
      </c>
      <c r="Q8205" s="105">
        <f t="shared" si="767"/>
        <v>0</v>
      </c>
      <c r="R8205" s="38">
        <f t="shared" si="768"/>
        <v>0</v>
      </c>
    </row>
    <row r="8206" spans="1:18">
      <c r="A8206" s="33"/>
      <c r="B8206" s="34"/>
      <c r="C8206" s="33"/>
      <c r="D8206" s="33"/>
      <c r="E8206" s="33"/>
      <c r="F8206" s="42"/>
      <c r="G8206" s="42"/>
      <c r="I8206">
        <f t="shared" si="764"/>
        <v>0</v>
      </c>
      <c r="J8206">
        <f t="shared" si="765"/>
        <v>0</v>
      </c>
      <c r="L8206" s="107"/>
      <c r="M8206" s="110"/>
      <c r="N8206" s="109"/>
      <c r="P8206" s="38">
        <f t="shared" si="766"/>
        <v>0</v>
      </c>
      <c r="Q8206" s="105">
        <f t="shared" si="767"/>
        <v>0</v>
      </c>
      <c r="R8206" s="38">
        <f t="shared" si="768"/>
        <v>0</v>
      </c>
    </row>
    <row r="8207" spans="1:18">
      <c r="A8207" s="33"/>
      <c r="B8207" s="34"/>
      <c r="C8207" s="33"/>
      <c r="D8207" s="33"/>
      <c r="E8207" s="33"/>
      <c r="F8207" s="42"/>
      <c r="G8207" s="42"/>
      <c r="I8207">
        <f t="shared" si="764"/>
        <v>0</v>
      </c>
      <c r="J8207">
        <f t="shared" si="765"/>
        <v>0</v>
      </c>
      <c r="L8207" s="107"/>
      <c r="M8207" s="110"/>
      <c r="N8207" s="109"/>
      <c r="P8207" s="38">
        <f t="shared" si="766"/>
        <v>0</v>
      </c>
      <c r="Q8207" s="105">
        <f t="shared" si="767"/>
        <v>0</v>
      </c>
      <c r="R8207" s="38">
        <f t="shared" si="768"/>
        <v>0</v>
      </c>
    </row>
    <row r="8208" spans="1:18">
      <c r="A8208" s="33"/>
      <c r="B8208" s="34"/>
      <c r="C8208" s="33"/>
      <c r="D8208" s="33"/>
      <c r="E8208" s="33"/>
      <c r="F8208" s="42"/>
      <c r="G8208" s="42"/>
      <c r="I8208">
        <f t="shared" si="764"/>
        <v>0</v>
      </c>
      <c r="J8208">
        <f t="shared" si="765"/>
        <v>0</v>
      </c>
      <c r="L8208" s="107"/>
      <c r="M8208" s="110"/>
      <c r="N8208" s="109"/>
      <c r="P8208" s="38">
        <f t="shared" si="766"/>
        <v>0</v>
      </c>
      <c r="Q8208" s="105">
        <f t="shared" si="767"/>
        <v>0</v>
      </c>
      <c r="R8208" s="38">
        <f t="shared" si="768"/>
        <v>0</v>
      </c>
    </row>
    <row r="8209" spans="1:18">
      <c r="A8209" s="33"/>
      <c r="B8209" s="34"/>
      <c r="C8209" s="33"/>
      <c r="D8209" s="33"/>
      <c r="E8209" s="33"/>
      <c r="F8209" s="42"/>
      <c r="G8209" s="42"/>
      <c r="I8209">
        <f t="shared" si="764"/>
        <v>0</v>
      </c>
      <c r="J8209">
        <f t="shared" si="765"/>
        <v>0</v>
      </c>
      <c r="L8209" s="107"/>
      <c r="M8209" s="110"/>
      <c r="N8209" s="109"/>
      <c r="P8209" s="38">
        <f t="shared" si="766"/>
        <v>0</v>
      </c>
      <c r="Q8209" s="105">
        <f t="shared" si="767"/>
        <v>0</v>
      </c>
      <c r="R8209" s="38">
        <f t="shared" si="768"/>
        <v>0</v>
      </c>
    </row>
    <row r="8210" spans="1:18">
      <c r="A8210" s="33"/>
      <c r="B8210" s="34"/>
      <c r="C8210" s="33"/>
      <c r="D8210" s="33"/>
      <c r="E8210" s="33"/>
      <c r="F8210" s="42"/>
      <c r="G8210" s="42"/>
      <c r="I8210">
        <f t="shared" si="764"/>
        <v>0</v>
      </c>
      <c r="J8210">
        <f t="shared" si="765"/>
        <v>0</v>
      </c>
      <c r="L8210" s="107"/>
      <c r="M8210" s="110"/>
      <c r="N8210" s="109"/>
      <c r="P8210" s="38">
        <f t="shared" si="766"/>
        <v>0</v>
      </c>
      <c r="Q8210" s="105">
        <f t="shared" si="767"/>
        <v>0</v>
      </c>
      <c r="R8210" s="38">
        <f t="shared" si="768"/>
        <v>0</v>
      </c>
    </row>
    <row r="8211" spans="1:18">
      <c r="A8211" s="33"/>
      <c r="B8211" s="34"/>
      <c r="C8211" s="33"/>
      <c r="D8211" s="33"/>
      <c r="E8211" s="33"/>
      <c r="F8211" s="42"/>
      <c r="G8211" s="42"/>
      <c r="I8211">
        <f t="shared" si="764"/>
        <v>0</v>
      </c>
      <c r="J8211">
        <f t="shared" si="765"/>
        <v>0</v>
      </c>
      <c r="L8211" s="107"/>
      <c r="M8211" s="110"/>
      <c r="N8211" s="109"/>
      <c r="P8211" s="38">
        <f t="shared" si="766"/>
        <v>0</v>
      </c>
      <c r="Q8211" s="105">
        <f t="shared" si="767"/>
        <v>0</v>
      </c>
      <c r="R8211" s="38">
        <f t="shared" si="768"/>
        <v>0</v>
      </c>
    </row>
    <row r="8212" spans="1:18">
      <c r="A8212" s="33"/>
      <c r="B8212" s="34"/>
      <c r="C8212" s="33"/>
      <c r="D8212" s="33"/>
      <c r="E8212" s="33"/>
      <c r="F8212" s="42"/>
      <c r="G8212" s="42"/>
      <c r="I8212">
        <f t="shared" si="764"/>
        <v>0</v>
      </c>
      <c r="J8212">
        <f t="shared" si="765"/>
        <v>0</v>
      </c>
      <c r="L8212" s="107"/>
      <c r="M8212" s="110"/>
      <c r="N8212" s="109"/>
      <c r="P8212" s="38">
        <f t="shared" si="766"/>
        <v>0</v>
      </c>
      <c r="Q8212" s="105">
        <f t="shared" si="767"/>
        <v>0</v>
      </c>
      <c r="R8212" s="38">
        <f t="shared" si="768"/>
        <v>0</v>
      </c>
    </row>
    <row r="8213" spans="1:18">
      <c r="A8213" s="33"/>
      <c r="B8213" s="34"/>
      <c r="C8213" s="33"/>
      <c r="D8213" s="33"/>
      <c r="E8213" s="33"/>
      <c r="F8213" s="42"/>
      <c r="G8213" s="42"/>
      <c r="I8213">
        <f t="shared" si="764"/>
        <v>0</v>
      </c>
      <c r="J8213">
        <f t="shared" si="765"/>
        <v>0</v>
      </c>
      <c r="L8213" s="107"/>
      <c r="M8213" s="110"/>
      <c r="N8213" s="109"/>
      <c r="P8213" s="38">
        <f t="shared" si="766"/>
        <v>0</v>
      </c>
      <c r="Q8213" s="105">
        <f t="shared" si="767"/>
        <v>0</v>
      </c>
      <c r="R8213" s="38">
        <f t="shared" si="768"/>
        <v>0</v>
      </c>
    </row>
    <row r="8214" spans="1:18">
      <c r="A8214" s="33"/>
      <c r="B8214" s="34"/>
      <c r="C8214" s="33"/>
      <c r="D8214" s="33"/>
      <c r="E8214" s="33"/>
      <c r="F8214" s="42"/>
      <c r="G8214" s="42"/>
      <c r="I8214">
        <f t="shared" si="764"/>
        <v>0</v>
      </c>
      <c r="J8214">
        <f t="shared" si="765"/>
        <v>0</v>
      </c>
      <c r="L8214" s="107"/>
      <c r="M8214" s="110"/>
      <c r="N8214" s="109"/>
      <c r="P8214" s="38">
        <f t="shared" si="766"/>
        <v>0</v>
      </c>
      <c r="Q8214" s="105">
        <f t="shared" si="767"/>
        <v>0</v>
      </c>
      <c r="R8214" s="38">
        <f t="shared" si="768"/>
        <v>0</v>
      </c>
    </row>
    <row r="8215" spans="1:18">
      <c r="A8215" s="33"/>
      <c r="B8215" s="34"/>
      <c r="C8215" s="33"/>
      <c r="D8215" s="33"/>
      <c r="E8215" s="33"/>
      <c r="F8215" s="42"/>
      <c r="G8215" s="42"/>
      <c r="I8215">
        <f t="shared" si="764"/>
        <v>0</v>
      </c>
      <c r="J8215">
        <f t="shared" si="765"/>
        <v>0</v>
      </c>
      <c r="L8215" s="107"/>
      <c r="M8215" s="110"/>
      <c r="N8215" s="109"/>
      <c r="P8215" s="38">
        <f t="shared" si="766"/>
        <v>0</v>
      </c>
      <c r="Q8215" s="105">
        <f t="shared" si="767"/>
        <v>0</v>
      </c>
      <c r="R8215" s="38">
        <f t="shared" si="768"/>
        <v>0</v>
      </c>
    </row>
    <row r="8216" spans="1:18">
      <c r="A8216" s="33"/>
      <c r="B8216" s="34"/>
      <c r="C8216" s="33"/>
      <c r="D8216" s="33"/>
      <c r="E8216" s="33"/>
      <c r="F8216" s="42"/>
      <c r="G8216" s="42"/>
      <c r="I8216">
        <f t="shared" si="764"/>
        <v>0</v>
      </c>
      <c r="J8216">
        <f t="shared" si="765"/>
        <v>0</v>
      </c>
      <c r="L8216" s="107"/>
      <c r="M8216" s="110"/>
      <c r="N8216" s="109"/>
      <c r="P8216" s="38">
        <f t="shared" si="766"/>
        <v>0</v>
      </c>
      <c r="Q8216" s="105">
        <f t="shared" si="767"/>
        <v>0</v>
      </c>
      <c r="R8216" s="38">
        <f t="shared" si="768"/>
        <v>0</v>
      </c>
    </row>
    <row r="8217" spans="1:18">
      <c r="A8217" s="33"/>
      <c r="B8217" s="34"/>
      <c r="C8217" s="33"/>
      <c r="D8217" s="33"/>
      <c r="E8217" s="33"/>
      <c r="F8217" s="42"/>
      <c r="G8217" s="42"/>
      <c r="I8217">
        <f t="shared" si="764"/>
        <v>0</v>
      </c>
      <c r="J8217">
        <f t="shared" si="765"/>
        <v>0</v>
      </c>
      <c r="L8217" s="107"/>
      <c r="M8217" s="110"/>
      <c r="N8217" s="109"/>
      <c r="P8217" s="38">
        <f t="shared" si="766"/>
        <v>0</v>
      </c>
      <c r="Q8217" s="105">
        <f t="shared" si="767"/>
        <v>0</v>
      </c>
      <c r="R8217" s="38">
        <f t="shared" si="768"/>
        <v>0</v>
      </c>
    </row>
    <row r="8218" spans="1:18">
      <c r="A8218" s="33"/>
      <c r="B8218" s="34"/>
      <c r="C8218" s="33"/>
      <c r="D8218" s="33"/>
      <c r="E8218" s="33"/>
      <c r="F8218" s="42"/>
      <c r="G8218" s="42"/>
      <c r="I8218">
        <f t="shared" si="764"/>
        <v>0</v>
      </c>
      <c r="J8218">
        <f t="shared" si="765"/>
        <v>0</v>
      </c>
      <c r="L8218" s="107"/>
      <c r="M8218" s="110"/>
      <c r="N8218" s="109"/>
      <c r="P8218" s="38">
        <f t="shared" si="766"/>
        <v>0</v>
      </c>
      <c r="Q8218" s="105">
        <f t="shared" si="767"/>
        <v>0</v>
      </c>
      <c r="R8218" s="38">
        <f t="shared" si="768"/>
        <v>0</v>
      </c>
    </row>
    <row r="8219" spans="1:18">
      <c r="A8219" s="33"/>
      <c r="B8219" s="34"/>
      <c r="C8219" s="33"/>
      <c r="D8219" s="33"/>
      <c r="E8219" s="33"/>
      <c r="F8219" s="42"/>
      <c r="G8219" s="42"/>
      <c r="I8219">
        <f t="shared" si="764"/>
        <v>0</v>
      </c>
      <c r="J8219">
        <f t="shared" si="765"/>
        <v>0</v>
      </c>
      <c r="L8219" s="107"/>
      <c r="M8219" s="110"/>
      <c r="N8219" s="109"/>
      <c r="P8219" s="38">
        <f t="shared" si="766"/>
        <v>0</v>
      </c>
      <c r="Q8219" s="105">
        <f t="shared" si="767"/>
        <v>0</v>
      </c>
      <c r="R8219" s="38">
        <f t="shared" si="768"/>
        <v>0</v>
      </c>
    </row>
    <row r="8220" spans="1:18">
      <c r="A8220" s="33"/>
      <c r="B8220" s="34"/>
      <c r="C8220" s="33"/>
      <c r="D8220" s="33"/>
      <c r="E8220" s="33"/>
      <c r="F8220" s="42"/>
      <c r="G8220" s="42"/>
      <c r="I8220">
        <f t="shared" si="764"/>
        <v>0</v>
      </c>
      <c r="J8220">
        <f t="shared" si="765"/>
        <v>0</v>
      </c>
      <c r="L8220" s="107"/>
      <c r="M8220" s="110"/>
      <c r="N8220" s="109"/>
      <c r="P8220" s="38">
        <f t="shared" si="766"/>
        <v>0</v>
      </c>
      <c r="Q8220" s="105">
        <f t="shared" si="767"/>
        <v>0</v>
      </c>
      <c r="R8220" s="38">
        <f t="shared" si="768"/>
        <v>0</v>
      </c>
    </row>
    <row r="8221" spans="1:18">
      <c r="A8221" s="33"/>
      <c r="B8221" s="34"/>
      <c r="C8221" s="33"/>
      <c r="D8221" s="33"/>
      <c r="E8221" s="33"/>
      <c r="F8221" s="42"/>
      <c r="G8221" s="42"/>
      <c r="I8221">
        <f t="shared" si="764"/>
        <v>0</v>
      </c>
      <c r="J8221">
        <f t="shared" si="765"/>
        <v>0</v>
      </c>
      <c r="L8221" s="107"/>
      <c r="M8221" s="110"/>
      <c r="N8221" s="109"/>
      <c r="P8221" s="38">
        <f t="shared" si="766"/>
        <v>0</v>
      </c>
      <c r="Q8221" s="105">
        <f t="shared" si="767"/>
        <v>0</v>
      </c>
      <c r="R8221" s="38">
        <f t="shared" si="768"/>
        <v>0</v>
      </c>
    </row>
    <row r="8222" spans="1:18">
      <c r="A8222" s="33"/>
      <c r="B8222" s="34"/>
      <c r="C8222" s="33"/>
      <c r="D8222" s="33"/>
      <c r="E8222" s="33"/>
      <c r="F8222" s="42"/>
      <c r="G8222" s="42"/>
      <c r="I8222">
        <f t="shared" si="764"/>
        <v>0</v>
      </c>
      <c r="J8222">
        <f t="shared" si="765"/>
        <v>0</v>
      </c>
      <c r="L8222" s="107"/>
      <c r="M8222" s="110"/>
      <c r="N8222" s="109"/>
      <c r="P8222" s="38">
        <f t="shared" si="766"/>
        <v>0</v>
      </c>
      <c r="Q8222" s="105">
        <f t="shared" si="767"/>
        <v>0</v>
      </c>
      <c r="R8222" s="38">
        <f t="shared" si="768"/>
        <v>0</v>
      </c>
    </row>
    <row r="8223" spans="1:18">
      <c r="A8223" s="33"/>
      <c r="B8223" s="34"/>
      <c r="C8223" s="33"/>
      <c r="D8223" s="33"/>
      <c r="E8223" s="33"/>
      <c r="F8223" s="42"/>
      <c r="G8223" s="42"/>
      <c r="I8223">
        <f t="shared" si="764"/>
        <v>0</v>
      </c>
      <c r="J8223">
        <f t="shared" si="765"/>
        <v>0</v>
      </c>
      <c r="L8223" s="107"/>
      <c r="M8223" s="110"/>
      <c r="N8223" s="109"/>
      <c r="P8223" s="38">
        <f t="shared" si="766"/>
        <v>0</v>
      </c>
      <c r="Q8223" s="105">
        <f t="shared" si="767"/>
        <v>0</v>
      </c>
      <c r="R8223" s="38">
        <f t="shared" si="768"/>
        <v>0</v>
      </c>
    </row>
    <row r="8224" spans="1:18">
      <c r="A8224" s="33"/>
      <c r="B8224" s="34"/>
      <c r="C8224" s="33"/>
      <c r="D8224" s="33"/>
      <c r="E8224" s="33"/>
      <c r="F8224" s="42"/>
      <c r="G8224" s="42"/>
      <c r="I8224">
        <f t="shared" si="764"/>
        <v>0</v>
      </c>
      <c r="J8224">
        <f t="shared" si="765"/>
        <v>0</v>
      </c>
      <c r="L8224" s="107"/>
      <c r="M8224" s="110"/>
      <c r="N8224" s="109"/>
      <c r="P8224" s="38">
        <f t="shared" si="766"/>
        <v>0</v>
      </c>
      <c r="Q8224" s="105">
        <f t="shared" si="767"/>
        <v>0</v>
      </c>
      <c r="R8224" s="38">
        <f t="shared" si="768"/>
        <v>0</v>
      </c>
    </row>
    <row r="8225" spans="1:18">
      <c r="A8225" s="33"/>
      <c r="B8225" s="34"/>
      <c r="C8225" s="33"/>
      <c r="D8225" s="33"/>
      <c r="E8225" s="33"/>
      <c r="F8225" s="42"/>
      <c r="G8225" s="42"/>
      <c r="I8225">
        <f t="shared" si="764"/>
        <v>0</v>
      </c>
      <c r="J8225">
        <f t="shared" si="765"/>
        <v>0</v>
      </c>
      <c r="L8225" s="107"/>
      <c r="M8225" s="110"/>
      <c r="N8225" s="109"/>
      <c r="P8225" s="38">
        <f t="shared" si="766"/>
        <v>0</v>
      </c>
      <c r="Q8225" s="105">
        <f t="shared" si="767"/>
        <v>0</v>
      </c>
      <c r="R8225" s="38">
        <f t="shared" si="768"/>
        <v>0</v>
      </c>
    </row>
    <row r="8226" spans="1:18">
      <c r="A8226" s="33"/>
      <c r="B8226" s="34"/>
      <c r="C8226" s="33"/>
      <c r="D8226" s="33"/>
      <c r="E8226" s="33"/>
      <c r="F8226" s="42"/>
      <c r="G8226" s="42"/>
      <c r="I8226">
        <f t="shared" si="764"/>
        <v>0</v>
      </c>
      <c r="J8226">
        <f t="shared" si="765"/>
        <v>0</v>
      </c>
      <c r="L8226" s="107"/>
      <c r="M8226" s="110"/>
      <c r="N8226" s="109"/>
      <c r="P8226" s="38">
        <f t="shared" si="766"/>
        <v>0</v>
      </c>
      <c r="Q8226" s="105">
        <f t="shared" si="767"/>
        <v>0</v>
      </c>
      <c r="R8226" s="38">
        <f t="shared" si="768"/>
        <v>0</v>
      </c>
    </row>
    <row r="8227" spans="1:18">
      <c r="A8227" s="33"/>
      <c r="B8227" s="34"/>
      <c r="C8227" s="33"/>
      <c r="D8227" s="33"/>
      <c r="E8227" s="33"/>
      <c r="F8227" s="42"/>
      <c r="G8227" s="42"/>
      <c r="I8227">
        <f t="shared" si="764"/>
        <v>0</v>
      </c>
      <c r="J8227">
        <f t="shared" si="765"/>
        <v>0</v>
      </c>
      <c r="L8227" s="107"/>
      <c r="M8227" s="110"/>
      <c r="N8227" s="109"/>
      <c r="P8227" s="38">
        <f t="shared" si="766"/>
        <v>0</v>
      </c>
      <c r="Q8227" s="105">
        <f t="shared" si="767"/>
        <v>0</v>
      </c>
      <c r="R8227" s="38">
        <f t="shared" si="768"/>
        <v>0</v>
      </c>
    </row>
    <row r="8228" spans="1:18">
      <c r="A8228" s="33"/>
      <c r="B8228" s="34"/>
      <c r="C8228" s="33"/>
      <c r="D8228" s="33"/>
      <c r="E8228" s="33"/>
      <c r="F8228" s="42"/>
      <c r="G8228" s="42"/>
      <c r="I8228">
        <f t="shared" si="764"/>
        <v>0</v>
      </c>
      <c r="J8228">
        <f t="shared" si="765"/>
        <v>0</v>
      </c>
      <c r="L8228" s="107"/>
      <c r="M8228" s="110"/>
      <c r="N8228" s="109"/>
      <c r="P8228" s="38">
        <f t="shared" si="766"/>
        <v>0</v>
      </c>
      <c r="Q8228" s="105">
        <f t="shared" si="767"/>
        <v>0</v>
      </c>
      <c r="R8228" s="38">
        <f t="shared" si="768"/>
        <v>0</v>
      </c>
    </row>
    <row r="8229" spans="1:18">
      <c r="A8229" s="33"/>
      <c r="B8229" s="34"/>
      <c r="C8229" s="33"/>
      <c r="D8229" s="33"/>
      <c r="E8229" s="33"/>
      <c r="F8229" s="42"/>
      <c r="G8229" s="42"/>
      <c r="I8229">
        <f t="shared" si="764"/>
        <v>0</v>
      </c>
      <c r="J8229">
        <f t="shared" si="765"/>
        <v>0</v>
      </c>
      <c r="L8229" s="107"/>
      <c r="M8229" s="110"/>
      <c r="N8229" s="109"/>
      <c r="P8229" s="38">
        <f t="shared" si="766"/>
        <v>0</v>
      </c>
      <c r="Q8229" s="105">
        <f t="shared" si="767"/>
        <v>0</v>
      </c>
      <c r="R8229" s="38">
        <f t="shared" si="768"/>
        <v>0</v>
      </c>
    </row>
    <row r="8230" spans="1:18">
      <c r="A8230" s="33"/>
      <c r="B8230" s="34"/>
      <c r="C8230" s="33"/>
      <c r="D8230" s="33"/>
      <c r="E8230" s="33"/>
      <c r="F8230" s="42"/>
      <c r="G8230" s="42"/>
      <c r="I8230">
        <f t="shared" si="764"/>
        <v>0</v>
      </c>
      <c r="J8230">
        <f t="shared" si="765"/>
        <v>0</v>
      </c>
      <c r="L8230" s="107"/>
      <c r="M8230" s="110"/>
      <c r="N8230" s="109"/>
      <c r="P8230" s="38">
        <f t="shared" si="766"/>
        <v>0</v>
      </c>
      <c r="Q8230" s="105">
        <f t="shared" si="767"/>
        <v>0</v>
      </c>
      <c r="R8230" s="38">
        <f t="shared" si="768"/>
        <v>0</v>
      </c>
    </row>
    <row r="8231" spans="1:18">
      <c r="A8231" s="33"/>
      <c r="B8231" s="34"/>
      <c r="C8231" s="33"/>
      <c r="D8231" s="33"/>
      <c r="E8231" s="33"/>
      <c r="F8231" s="42"/>
      <c r="G8231" s="42"/>
      <c r="I8231">
        <f t="shared" si="764"/>
        <v>0</v>
      </c>
      <c r="J8231">
        <f t="shared" si="765"/>
        <v>0</v>
      </c>
      <c r="L8231" s="107"/>
      <c r="M8231" s="110"/>
      <c r="N8231" s="109"/>
      <c r="P8231" s="38">
        <f t="shared" si="766"/>
        <v>0</v>
      </c>
      <c r="Q8231" s="105">
        <f t="shared" si="767"/>
        <v>0</v>
      </c>
      <c r="R8231" s="38">
        <f t="shared" si="768"/>
        <v>0</v>
      </c>
    </row>
    <row r="8232" spans="1:18">
      <c r="A8232" s="33"/>
      <c r="B8232" s="34"/>
      <c r="C8232" s="33"/>
      <c r="D8232" s="33"/>
      <c r="E8232" s="33"/>
      <c r="F8232" s="42"/>
      <c r="G8232" s="42"/>
      <c r="I8232">
        <f t="shared" si="764"/>
        <v>0</v>
      </c>
      <c r="J8232">
        <f t="shared" si="765"/>
        <v>0</v>
      </c>
      <c r="L8232" s="107"/>
      <c r="M8232" s="110"/>
      <c r="N8232" s="109"/>
      <c r="P8232" s="38">
        <f t="shared" si="766"/>
        <v>0</v>
      </c>
      <c r="Q8232" s="105">
        <f t="shared" si="767"/>
        <v>0</v>
      </c>
      <c r="R8232" s="38">
        <f t="shared" si="768"/>
        <v>0</v>
      </c>
    </row>
    <row r="8233" spans="1:18">
      <c r="A8233" s="33"/>
      <c r="B8233" s="34"/>
      <c r="C8233" s="33"/>
      <c r="D8233" s="33"/>
      <c r="E8233" s="33"/>
      <c r="F8233" s="42"/>
      <c r="G8233" s="42"/>
      <c r="I8233">
        <f t="shared" si="764"/>
        <v>0</v>
      </c>
      <c r="J8233">
        <f t="shared" si="765"/>
        <v>0</v>
      </c>
      <c r="L8233" s="107"/>
      <c r="M8233" s="110"/>
      <c r="N8233" s="109"/>
      <c r="P8233" s="38">
        <f t="shared" si="766"/>
        <v>0</v>
      </c>
      <c r="Q8233" s="105">
        <f t="shared" si="767"/>
        <v>0</v>
      </c>
      <c r="R8233" s="38">
        <f t="shared" si="768"/>
        <v>0</v>
      </c>
    </row>
    <row r="8234" spans="1:18">
      <c r="A8234" s="33"/>
      <c r="B8234" s="34"/>
      <c r="C8234" s="33"/>
      <c r="D8234" s="33"/>
      <c r="E8234" s="33"/>
      <c r="F8234" s="42"/>
      <c r="G8234" s="42"/>
      <c r="I8234">
        <f t="shared" si="764"/>
        <v>0</v>
      </c>
      <c r="J8234">
        <f t="shared" si="765"/>
        <v>0</v>
      </c>
      <c r="L8234" s="107"/>
      <c r="M8234" s="110"/>
      <c r="N8234" s="109"/>
      <c r="P8234" s="38">
        <f t="shared" si="766"/>
        <v>0</v>
      </c>
      <c r="Q8234" s="105">
        <f t="shared" si="767"/>
        <v>0</v>
      </c>
      <c r="R8234" s="38">
        <f t="shared" si="768"/>
        <v>0</v>
      </c>
    </row>
    <row r="8235" spans="1:18">
      <c r="A8235" s="33"/>
      <c r="B8235" s="34"/>
      <c r="C8235" s="33"/>
      <c r="D8235" s="33"/>
      <c r="E8235" s="33"/>
      <c r="F8235" s="42"/>
      <c r="G8235" s="42"/>
      <c r="I8235">
        <f t="shared" si="764"/>
        <v>0</v>
      </c>
      <c r="J8235">
        <f t="shared" si="765"/>
        <v>0</v>
      </c>
      <c r="L8235" s="107"/>
      <c r="M8235" s="110"/>
      <c r="N8235" s="109"/>
      <c r="P8235" s="38">
        <f t="shared" si="766"/>
        <v>0</v>
      </c>
      <c r="Q8235" s="105">
        <f t="shared" si="767"/>
        <v>0</v>
      </c>
      <c r="R8235" s="38">
        <f t="shared" si="768"/>
        <v>0</v>
      </c>
    </row>
    <row r="8236" spans="1:18">
      <c r="A8236" s="33"/>
      <c r="B8236" s="34"/>
      <c r="C8236" s="33"/>
      <c r="D8236" s="33"/>
      <c r="E8236" s="33"/>
      <c r="F8236" s="42"/>
      <c r="G8236" s="42"/>
      <c r="I8236">
        <f t="shared" si="764"/>
        <v>0</v>
      </c>
      <c r="J8236">
        <f t="shared" si="765"/>
        <v>0</v>
      </c>
      <c r="L8236" s="107"/>
      <c r="M8236" s="110"/>
      <c r="N8236" s="109"/>
      <c r="P8236" s="38">
        <f t="shared" si="766"/>
        <v>0</v>
      </c>
      <c r="Q8236" s="105">
        <f t="shared" si="767"/>
        <v>0</v>
      </c>
      <c r="R8236" s="38">
        <f t="shared" si="768"/>
        <v>0</v>
      </c>
    </row>
    <row r="8237" spans="1:18">
      <c r="A8237" s="33"/>
      <c r="B8237" s="34"/>
      <c r="C8237" s="33"/>
      <c r="D8237" s="33"/>
      <c r="E8237" s="33"/>
      <c r="F8237" s="42"/>
      <c r="G8237" s="42"/>
      <c r="I8237">
        <f t="shared" si="764"/>
        <v>0</v>
      </c>
      <c r="J8237">
        <f t="shared" si="765"/>
        <v>0</v>
      </c>
      <c r="L8237" s="107"/>
      <c r="M8237" s="110"/>
      <c r="N8237" s="109"/>
      <c r="P8237" s="38">
        <f t="shared" si="766"/>
        <v>0</v>
      </c>
      <c r="Q8237" s="105">
        <f t="shared" si="767"/>
        <v>0</v>
      </c>
      <c r="R8237" s="38">
        <f t="shared" si="768"/>
        <v>0</v>
      </c>
    </row>
    <row r="8238" spans="1:18">
      <c r="A8238" s="33"/>
      <c r="B8238" s="34"/>
      <c r="C8238" s="33"/>
      <c r="D8238" s="33"/>
      <c r="E8238" s="33"/>
      <c r="F8238" s="42"/>
      <c r="G8238" s="42"/>
      <c r="I8238">
        <f t="shared" si="764"/>
        <v>0</v>
      </c>
      <c r="J8238">
        <f t="shared" si="765"/>
        <v>0</v>
      </c>
      <c r="L8238" s="107"/>
      <c r="M8238" s="110"/>
      <c r="N8238" s="109"/>
      <c r="P8238" s="38">
        <f t="shared" si="766"/>
        <v>0</v>
      </c>
      <c r="Q8238" s="105">
        <f t="shared" si="767"/>
        <v>0</v>
      </c>
      <c r="R8238" s="38">
        <f t="shared" si="768"/>
        <v>0</v>
      </c>
    </row>
    <row r="8239" spans="1:18">
      <c r="A8239" s="33"/>
      <c r="B8239" s="34"/>
      <c r="C8239" s="33"/>
      <c r="D8239" s="33"/>
      <c r="E8239" s="33"/>
      <c r="F8239" s="42"/>
      <c r="G8239" s="42"/>
      <c r="I8239">
        <f t="shared" si="764"/>
        <v>0</v>
      </c>
      <c r="J8239">
        <f t="shared" si="765"/>
        <v>0</v>
      </c>
      <c r="L8239" s="107"/>
      <c r="M8239" s="110"/>
      <c r="N8239" s="109"/>
      <c r="P8239" s="38">
        <f t="shared" si="766"/>
        <v>0</v>
      </c>
      <c r="Q8239" s="105">
        <f t="shared" si="767"/>
        <v>0</v>
      </c>
      <c r="R8239" s="38">
        <f t="shared" si="768"/>
        <v>0</v>
      </c>
    </row>
    <row r="8240" spans="1:18">
      <c r="A8240" s="33"/>
      <c r="B8240" s="34"/>
      <c r="C8240" s="33"/>
      <c r="D8240" s="33"/>
      <c r="E8240" s="33"/>
      <c r="F8240" s="42"/>
      <c r="G8240" s="42"/>
      <c r="I8240">
        <f t="shared" si="764"/>
        <v>0</v>
      </c>
      <c r="J8240">
        <f t="shared" si="765"/>
        <v>0</v>
      </c>
      <c r="L8240" s="107"/>
      <c r="M8240" s="110"/>
      <c r="N8240" s="109"/>
      <c r="P8240" s="38">
        <f t="shared" si="766"/>
        <v>0</v>
      </c>
      <c r="Q8240" s="105">
        <f t="shared" si="767"/>
        <v>0</v>
      </c>
      <c r="R8240" s="38">
        <f t="shared" si="768"/>
        <v>0</v>
      </c>
    </row>
    <row r="8241" spans="1:18">
      <c r="A8241" s="33"/>
      <c r="B8241" s="34"/>
      <c r="C8241" s="33"/>
      <c r="D8241" s="33"/>
      <c r="E8241" s="33"/>
      <c r="F8241" s="42"/>
      <c r="G8241" s="42"/>
      <c r="I8241">
        <f t="shared" si="764"/>
        <v>0</v>
      </c>
      <c r="J8241">
        <f t="shared" si="765"/>
        <v>0</v>
      </c>
      <c r="L8241" s="107"/>
      <c r="M8241" s="110"/>
      <c r="N8241" s="109"/>
      <c r="P8241" s="38">
        <f t="shared" si="766"/>
        <v>0</v>
      </c>
      <c r="Q8241" s="105">
        <f t="shared" si="767"/>
        <v>0</v>
      </c>
      <c r="R8241" s="38">
        <f t="shared" si="768"/>
        <v>0</v>
      </c>
    </row>
    <row r="8242" spans="1:18">
      <c r="A8242" s="33"/>
      <c r="B8242" s="34"/>
      <c r="C8242" s="33"/>
      <c r="D8242" s="33"/>
      <c r="E8242" s="33"/>
      <c r="F8242" s="42"/>
      <c r="G8242" s="42"/>
      <c r="I8242">
        <f t="shared" si="764"/>
        <v>0</v>
      </c>
      <c r="J8242">
        <f t="shared" si="765"/>
        <v>0</v>
      </c>
      <c r="L8242" s="107"/>
      <c r="M8242" s="110"/>
      <c r="N8242" s="109"/>
      <c r="P8242" s="38">
        <f t="shared" si="766"/>
        <v>0</v>
      </c>
      <c r="Q8242" s="105">
        <f t="shared" si="767"/>
        <v>0</v>
      </c>
      <c r="R8242" s="38">
        <f t="shared" si="768"/>
        <v>0</v>
      </c>
    </row>
    <row r="8243" spans="1:18">
      <c r="A8243" s="33"/>
      <c r="B8243" s="34"/>
      <c r="C8243" s="33"/>
      <c r="D8243" s="33"/>
      <c r="E8243" s="33"/>
      <c r="F8243" s="42"/>
      <c r="G8243" s="42"/>
      <c r="I8243">
        <f t="shared" si="764"/>
        <v>0</v>
      </c>
      <c r="J8243">
        <f t="shared" si="765"/>
        <v>0</v>
      </c>
      <c r="L8243" s="107"/>
      <c r="M8243" s="110"/>
      <c r="N8243" s="109"/>
      <c r="P8243" s="38">
        <f t="shared" si="766"/>
        <v>0</v>
      </c>
      <c r="Q8243" s="105">
        <f t="shared" si="767"/>
        <v>0</v>
      </c>
      <c r="R8243" s="38">
        <f t="shared" si="768"/>
        <v>0</v>
      </c>
    </row>
    <row r="8244" spans="1:18">
      <c r="A8244" s="33"/>
      <c r="B8244" s="34"/>
      <c r="C8244" s="33"/>
      <c r="D8244" s="33"/>
      <c r="E8244" s="33"/>
      <c r="F8244" s="42"/>
      <c r="G8244" s="42"/>
      <c r="I8244">
        <f t="shared" si="764"/>
        <v>0</v>
      </c>
      <c r="J8244">
        <f t="shared" si="765"/>
        <v>0</v>
      </c>
      <c r="L8244" s="107"/>
      <c r="M8244" s="110"/>
      <c r="N8244" s="109"/>
      <c r="P8244" s="38">
        <f t="shared" si="766"/>
        <v>0</v>
      </c>
      <c r="Q8244" s="105">
        <f t="shared" si="767"/>
        <v>0</v>
      </c>
      <c r="R8244" s="38">
        <f t="shared" si="768"/>
        <v>0</v>
      </c>
    </row>
    <row r="8245" spans="1:18">
      <c r="A8245" s="33"/>
      <c r="B8245" s="34"/>
      <c r="C8245" s="33"/>
      <c r="D8245" s="33"/>
      <c r="E8245" s="33"/>
      <c r="F8245" s="42"/>
      <c r="G8245" s="42"/>
      <c r="I8245">
        <f t="shared" si="764"/>
        <v>0</v>
      </c>
      <c r="J8245">
        <f t="shared" si="765"/>
        <v>0</v>
      </c>
      <c r="L8245" s="107"/>
      <c r="M8245" s="110"/>
      <c r="N8245" s="109"/>
      <c r="P8245" s="38">
        <f t="shared" si="766"/>
        <v>0</v>
      </c>
      <c r="Q8245" s="105">
        <f t="shared" si="767"/>
        <v>0</v>
      </c>
      <c r="R8245" s="38">
        <f t="shared" si="768"/>
        <v>0</v>
      </c>
    </row>
    <row r="8246" spans="1:18">
      <c r="A8246" s="33"/>
      <c r="B8246" s="34"/>
      <c r="C8246" s="33"/>
      <c r="D8246" s="33"/>
      <c r="E8246" s="33"/>
      <c r="F8246" s="42"/>
      <c r="G8246" s="42"/>
      <c r="I8246">
        <f t="shared" si="764"/>
        <v>0</v>
      </c>
      <c r="J8246">
        <f t="shared" si="765"/>
        <v>0</v>
      </c>
      <c r="L8246" s="107"/>
      <c r="M8246" s="110"/>
      <c r="N8246" s="109"/>
      <c r="P8246" s="38">
        <f t="shared" si="766"/>
        <v>0</v>
      </c>
      <c r="Q8246" s="105">
        <f t="shared" si="767"/>
        <v>0</v>
      </c>
      <c r="R8246" s="38">
        <f t="shared" si="768"/>
        <v>0</v>
      </c>
    </row>
    <row r="8247" spans="1:18">
      <c r="A8247" s="33"/>
      <c r="B8247" s="34"/>
      <c r="C8247" s="33"/>
      <c r="D8247" s="33"/>
      <c r="E8247" s="33"/>
      <c r="F8247" s="42"/>
      <c r="G8247" s="42"/>
      <c r="I8247">
        <f t="shared" si="764"/>
        <v>0</v>
      </c>
      <c r="J8247">
        <f t="shared" si="765"/>
        <v>0</v>
      </c>
      <c r="L8247" s="107"/>
      <c r="M8247" s="110"/>
      <c r="N8247" s="109"/>
      <c r="P8247" s="38">
        <f t="shared" si="766"/>
        <v>0</v>
      </c>
      <c r="Q8247" s="105">
        <f t="shared" si="767"/>
        <v>0</v>
      </c>
      <c r="R8247" s="38">
        <f t="shared" si="768"/>
        <v>0</v>
      </c>
    </row>
    <row r="8248" spans="1:18">
      <c r="A8248" s="33"/>
      <c r="B8248" s="34"/>
      <c r="C8248" s="33"/>
      <c r="D8248" s="33"/>
      <c r="E8248" s="33"/>
      <c r="F8248" s="42"/>
      <c r="G8248" s="42"/>
      <c r="I8248">
        <f t="shared" si="764"/>
        <v>0</v>
      </c>
      <c r="J8248">
        <f t="shared" si="765"/>
        <v>0</v>
      </c>
      <c r="L8248" s="107"/>
      <c r="M8248" s="110"/>
      <c r="N8248" s="109"/>
      <c r="P8248" s="38">
        <f t="shared" si="766"/>
        <v>0</v>
      </c>
      <c r="Q8248" s="105">
        <f t="shared" si="767"/>
        <v>0</v>
      </c>
      <c r="R8248" s="38">
        <f t="shared" si="768"/>
        <v>0</v>
      </c>
    </row>
    <row r="8249" spans="1:18">
      <c r="A8249" s="33"/>
      <c r="B8249" s="34"/>
      <c r="C8249" s="33"/>
      <c r="D8249" s="33"/>
      <c r="E8249" s="33"/>
      <c r="F8249" s="42"/>
      <c r="G8249" s="42"/>
      <c r="I8249">
        <f t="shared" si="764"/>
        <v>0</v>
      </c>
      <c r="J8249">
        <f t="shared" si="765"/>
        <v>0</v>
      </c>
      <c r="L8249" s="107"/>
      <c r="M8249" s="110"/>
      <c r="N8249" s="109"/>
      <c r="P8249" s="38">
        <f t="shared" si="766"/>
        <v>0</v>
      </c>
      <c r="Q8249" s="105">
        <f t="shared" si="767"/>
        <v>0</v>
      </c>
      <c r="R8249" s="38">
        <f t="shared" si="768"/>
        <v>0</v>
      </c>
    </row>
    <row r="8250" spans="1:18">
      <c r="A8250" s="33"/>
      <c r="B8250" s="34"/>
      <c r="C8250" s="33"/>
      <c r="D8250" s="33"/>
      <c r="E8250" s="33"/>
      <c r="F8250" s="42"/>
      <c r="G8250" s="42"/>
      <c r="I8250">
        <f t="shared" si="764"/>
        <v>0</v>
      </c>
      <c r="J8250">
        <f t="shared" si="765"/>
        <v>0</v>
      </c>
      <c r="L8250" s="107"/>
      <c r="M8250" s="110"/>
      <c r="N8250" s="109"/>
      <c r="P8250" s="38">
        <f t="shared" si="766"/>
        <v>0</v>
      </c>
      <c r="Q8250" s="105">
        <f t="shared" si="767"/>
        <v>0</v>
      </c>
      <c r="R8250" s="38">
        <f t="shared" si="768"/>
        <v>0</v>
      </c>
    </row>
    <row r="8251" spans="1:18">
      <c r="A8251" s="33"/>
      <c r="B8251" s="34"/>
      <c r="C8251" s="33"/>
      <c r="D8251" s="33"/>
      <c r="E8251" s="33"/>
      <c r="F8251" s="42"/>
      <c r="G8251" s="42"/>
      <c r="I8251">
        <f t="shared" si="764"/>
        <v>0</v>
      </c>
      <c r="J8251">
        <f t="shared" si="765"/>
        <v>0</v>
      </c>
      <c r="L8251" s="107"/>
      <c r="M8251" s="110"/>
      <c r="N8251" s="109"/>
      <c r="P8251" s="38">
        <f t="shared" si="766"/>
        <v>0</v>
      </c>
      <c r="Q8251" s="105">
        <f t="shared" si="767"/>
        <v>0</v>
      </c>
      <c r="R8251" s="38">
        <f t="shared" si="768"/>
        <v>0</v>
      </c>
    </row>
    <row r="8252" spans="1:18">
      <c r="A8252" s="33"/>
      <c r="B8252" s="34"/>
      <c r="C8252" s="33"/>
      <c r="D8252" s="33"/>
      <c r="E8252" s="33"/>
      <c r="F8252" s="42"/>
      <c r="G8252" s="42"/>
      <c r="I8252">
        <f t="shared" si="764"/>
        <v>0</v>
      </c>
      <c r="J8252">
        <f t="shared" si="765"/>
        <v>0</v>
      </c>
      <c r="L8252" s="107"/>
      <c r="M8252" s="110"/>
      <c r="N8252" s="109"/>
      <c r="P8252" s="38">
        <f t="shared" si="766"/>
        <v>0</v>
      </c>
      <c r="Q8252" s="105">
        <f t="shared" si="767"/>
        <v>0</v>
      </c>
      <c r="R8252" s="38">
        <f t="shared" si="768"/>
        <v>0</v>
      </c>
    </row>
    <row r="8253" spans="1:18">
      <c r="A8253" s="33"/>
      <c r="B8253" s="34"/>
      <c r="C8253" s="33"/>
      <c r="D8253" s="33"/>
      <c r="E8253" s="33"/>
      <c r="F8253" s="42"/>
      <c r="G8253" s="42"/>
      <c r="I8253">
        <f t="shared" si="764"/>
        <v>0</v>
      </c>
      <c r="J8253">
        <f t="shared" si="765"/>
        <v>0</v>
      </c>
      <c r="L8253" s="107"/>
      <c r="M8253" s="110"/>
      <c r="N8253" s="109"/>
      <c r="P8253" s="38">
        <f t="shared" si="766"/>
        <v>0</v>
      </c>
      <c r="Q8253" s="105">
        <f t="shared" si="767"/>
        <v>0</v>
      </c>
      <c r="R8253" s="38">
        <f t="shared" si="768"/>
        <v>0</v>
      </c>
    </row>
    <row r="8254" spans="1:18">
      <c r="A8254" s="33"/>
      <c r="B8254" s="34"/>
      <c r="C8254" s="33"/>
      <c r="D8254" s="33"/>
      <c r="E8254" s="33"/>
      <c r="F8254" s="42"/>
      <c r="G8254" s="42"/>
      <c r="I8254">
        <f t="shared" si="764"/>
        <v>0</v>
      </c>
      <c r="J8254">
        <f t="shared" si="765"/>
        <v>0</v>
      </c>
      <c r="L8254" s="107"/>
      <c r="M8254" s="110"/>
      <c r="N8254" s="109"/>
      <c r="P8254" s="38">
        <f t="shared" si="766"/>
        <v>0</v>
      </c>
      <c r="Q8254" s="105">
        <f t="shared" si="767"/>
        <v>0</v>
      </c>
      <c r="R8254" s="38">
        <f t="shared" si="768"/>
        <v>0</v>
      </c>
    </row>
    <row r="8255" spans="1:18">
      <c r="A8255" s="33"/>
      <c r="B8255" s="34"/>
      <c r="C8255" s="33"/>
      <c r="D8255" s="33"/>
      <c r="E8255" s="33"/>
      <c r="F8255" s="42"/>
      <c r="G8255" s="42"/>
      <c r="I8255">
        <f t="shared" si="764"/>
        <v>0</v>
      </c>
      <c r="J8255">
        <f t="shared" si="765"/>
        <v>0</v>
      </c>
      <c r="L8255" s="107"/>
      <c r="M8255" s="110"/>
      <c r="N8255" s="109"/>
      <c r="P8255" s="38">
        <f t="shared" si="766"/>
        <v>0</v>
      </c>
      <c r="Q8255" s="105">
        <f t="shared" si="767"/>
        <v>0</v>
      </c>
      <c r="R8255" s="38">
        <f t="shared" si="768"/>
        <v>0</v>
      </c>
    </row>
    <row r="8256" spans="1:18">
      <c r="A8256" s="33"/>
      <c r="B8256" s="34"/>
      <c r="C8256" s="33"/>
      <c r="D8256" s="33"/>
      <c r="E8256" s="33"/>
      <c r="F8256" s="42"/>
      <c r="G8256" s="42"/>
      <c r="I8256">
        <f t="shared" si="764"/>
        <v>0</v>
      </c>
      <c r="J8256">
        <f t="shared" si="765"/>
        <v>0</v>
      </c>
      <c r="L8256" s="107"/>
      <c r="M8256" s="110"/>
      <c r="N8256" s="109"/>
      <c r="P8256" s="38">
        <f t="shared" si="766"/>
        <v>0</v>
      </c>
      <c r="Q8256" s="105">
        <f t="shared" si="767"/>
        <v>0</v>
      </c>
      <c r="R8256" s="38">
        <f t="shared" si="768"/>
        <v>0</v>
      </c>
    </row>
    <row r="8257" spans="1:18">
      <c r="A8257" s="33"/>
      <c r="B8257" s="34"/>
      <c r="C8257" s="33"/>
      <c r="D8257" s="33"/>
      <c r="E8257" s="33"/>
      <c r="F8257" s="42"/>
      <c r="G8257" s="42"/>
      <c r="I8257">
        <f t="shared" ref="I8257:I8320" si="769">IF(OR(E8257="R",E8257="E"),D8257,IF(D8257&gt;=E8257,D8257-E8257,0))</f>
        <v>0</v>
      </c>
      <c r="J8257">
        <f t="shared" ref="J8257:J8320" si="770">IF(OR(E8257="R",E8257="E"),0,IF(E8257&gt;D8257,E8257-D8257,0))</f>
        <v>0</v>
      </c>
      <c r="L8257" s="107"/>
      <c r="M8257" s="110"/>
      <c r="N8257" s="109"/>
      <c r="P8257" s="38">
        <f t="shared" ref="P8257:P8320" si="771">I8257*L8257/1000</f>
        <v>0</v>
      </c>
      <c r="Q8257" s="105">
        <f t="shared" ref="Q8257:Q8320" si="772">I8257*M8257/1000</f>
        <v>0</v>
      </c>
      <c r="R8257" s="38">
        <f t="shared" ref="R8257:R8320" si="773">J8257*N8257/1000</f>
        <v>0</v>
      </c>
    </row>
    <row r="8258" spans="1:18">
      <c r="A8258" s="33"/>
      <c r="B8258" s="34"/>
      <c r="C8258" s="33"/>
      <c r="D8258" s="33"/>
      <c r="E8258" s="33"/>
      <c r="F8258" s="42"/>
      <c r="G8258" s="42"/>
      <c r="I8258">
        <f t="shared" si="769"/>
        <v>0</v>
      </c>
      <c r="J8258">
        <f t="shared" si="770"/>
        <v>0</v>
      </c>
      <c r="L8258" s="107"/>
      <c r="M8258" s="110"/>
      <c r="N8258" s="109"/>
      <c r="P8258" s="38">
        <f t="shared" si="771"/>
        <v>0</v>
      </c>
      <c r="Q8258" s="105">
        <f t="shared" si="772"/>
        <v>0</v>
      </c>
      <c r="R8258" s="38">
        <f t="shared" si="773"/>
        <v>0</v>
      </c>
    </row>
    <row r="8259" spans="1:18">
      <c r="A8259" s="33"/>
      <c r="B8259" s="34"/>
      <c r="C8259" s="33"/>
      <c r="D8259" s="33"/>
      <c r="E8259" s="33"/>
      <c r="F8259" s="42"/>
      <c r="G8259" s="42"/>
      <c r="I8259">
        <f t="shared" si="769"/>
        <v>0</v>
      </c>
      <c r="J8259">
        <f t="shared" si="770"/>
        <v>0</v>
      </c>
      <c r="L8259" s="107"/>
      <c r="M8259" s="110"/>
      <c r="N8259" s="109"/>
      <c r="P8259" s="38">
        <f t="shared" si="771"/>
        <v>0</v>
      </c>
      <c r="Q8259" s="105">
        <f t="shared" si="772"/>
        <v>0</v>
      </c>
      <c r="R8259" s="38">
        <f t="shared" si="773"/>
        <v>0</v>
      </c>
    </row>
    <row r="8260" spans="1:18">
      <c r="A8260" s="33"/>
      <c r="B8260" s="34"/>
      <c r="C8260" s="33"/>
      <c r="D8260" s="33"/>
      <c r="E8260" s="33"/>
      <c r="F8260" s="42"/>
      <c r="G8260" s="42"/>
      <c r="I8260">
        <f t="shared" si="769"/>
        <v>0</v>
      </c>
      <c r="J8260">
        <f t="shared" si="770"/>
        <v>0</v>
      </c>
      <c r="L8260" s="107"/>
      <c r="M8260" s="110"/>
      <c r="N8260" s="109"/>
      <c r="P8260" s="38">
        <f t="shared" si="771"/>
        <v>0</v>
      </c>
      <c r="Q8260" s="105">
        <f t="shared" si="772"/>
        <v>0</v>
      </c>
      <c r="R8260" s="38">
        <f t="shared" si="773"/>
        <v>0</v>
      </c>
    </row>
    <row r="8261" spans="1:18">
      <c r="A8261" s="33"/>
      <c r="B8261" s="34"/>
      <c r="C8261" s="33"/>
      <c r="D8261" s="33"/>
      <c r="E8261" s="33"/>
      <c r="F8261" s="42"/>
      <c r="G8261" s="42"/>
      <c r="I8261">
        <f t="shared" si="769"/>
        <v>0</v>
      </c>
      <c r="J8261">
        <f t="shared" si="770"/>
        <v>0</v>
      </c>
      <c r="L8261" s="107"/>
      <c r="M8261" s="110"/>
      <c r="N8261" s="109"/>
      <c r="P8261" s="38">
        <f t="shared" si="771"/>
        <v>0</v>
      </c>
      <c r="Q8261" s="105">
        <f t="shared" si="772"/>
        <v>0</v>
      </c>
      <c r="R8261" s="38">
        <f t="shared" si="773"/>
        <v>0</v>
      </c>
    </row>
    <row r="8262" spans="1:18">
      <c r="A8262" s="33"/>
      <c r="B8262" s="34"/>
      <c r="C8262" s="33"/>
      <c r="D8262" s="33"/>
      <c r="E8262" s="33"/>
      <c r="F8262" s="42"/>
      <c r="G8262" s="42"/>
      <c r="I8262">
        <f t="shared" si="769"/>
        <v>0</v>
      </c>
      <c r="J8262">
        <f t="shared" si="770"/>
        <v>0</v>
      </c>
      <c r="L8262" s="107"/>
      <c r="M8262" s="110"/>
      <c r="N8262" s="109"/>
      <c r="P8262" s="38">
        <f t="shared" si="771"/>
        <v>0</v>
      </c>
      <c r="Q8262" s="105">
        <f t="shared" si="772"/>
        <v>0</v>
      </c>
      <c r="R8262" s="38">
        <f t="shared" si="773"/>
        <v>0</v>
      </c>
    </row>
    <row r="8263" spans="1:18">
      <c r="A8263" s="33"/>
      <c r="B8263" s="34"/>
      <c r="C8263" s="33"/>
      <c r="D8263" s="33"/>
      <c r="E8263" s="33"/>
      <c r="F8263" s="42"/>
      <c r="G8263" s="42"/>
      <c r="I8263">
        <f t="shared" si="769"/>
        <v>0</v>
      </c>
      <c r="J8263">
        <f t="shared" si="770"/>
        <v>0</v>
      </c>
      <c r="L8263" s="107"/>
      <c r="M8263" s="110"/>
      <c r="N8263" s="109"/>
      <c r="P8263" s="38">
        <f t="shared" si="771"/>
        <v>0</v>
      </c>
      <c r="Q8263" s="105">
        <f t="shared" si="772"/>
        <v>0</v>
      </c>
      <c r="R8263" s="38">
        <f t="shared" si="773"/>
        <v>0</v>
      </c>
    </row>
    <row r="8264" spans="1:18">
      <c r="A8264" s="33"/>
      <c r="B8264" s="34"/>
      <c r="C8264" s="33"/>
      <c r="D8264" s="33"/>
      <c r="E8264" s="33"/>
      <c r="F8264" s="42"/>
      <c r="G8264" s="42"/>
      <c r="I8264">
        <f t="shared" si="769"/>
        <v>0</v>
      </c>
      <c r="J8264">
        <f t="shared" si="770"/>
        <v>0</v>
      </c>
      <c r="L8264" s="107"/>
      <c r="M8264" s="110"/>
      <c r="N8264" s="109"/>
      <c r="P8264" s="38">
        <f t="shared" si="771"/>
        <v>0</v>
      </c>
      <c r="Q8264" s="105">
        <f t="shared" si="772"/>
        <v>0</v>
      </c>
      <c r="R8264" s="38">
        <f t="shared" si="773"/>
        <v>0</v>
      </c>
    </row>
    <row r="8265" spans="1:18">
      <c r="A8265" s="33"/>
      <c r="B8265" s="34"/>
      <c r="C8265" s="33"/>
      <c r="D8265" s="33"/>
      <c r="E8265" s="33"/>
      <c r="F8265" s="42"/>
      <c r="G8265" s="42"/>
      <c r="I8265">
        <f t="shared" si="769"/>
        <v>0</v>
      </c>
      <c r="J8265">
        <f t="shared" si="770"/>
        <v>0</v>
      </c>
      <c r="L8265" s="107"/>
      <c r="M8265" s="110"/>
      <c r="N8265" s="109"/>
      <c r="P8265" s="38">
        <f t="shared" si="771"/>
        <v>0</v>
      </c>
      <c r="Q8265" s="105">
        <f t="shared" si="772"/>
        <v>0</v>
      </c>
      <c r="R8265" s="38">
        <f t="shared" si="773"/>
        <v>0</v>
      </c>
    </row>
    <row r="8266" spans="1:18">
      <c r="A8266" s="33"/>
      <c r="B8266" s="34"/>
      <c r="C8266" s="33"/>
      <c r="D8266" s="33"/>
      <c r="E8266" s="33"/>
      <c r="F8266" s="42"/>
      <c r="G8266" s="42"/>
      <c r="I8266">
        <f t="shared" si="769"/>
        <v>0</v>
      </c>
      <c r="J8266">
        <f t="shared" si="770"/>
        <v>0</v>
      </c>
      <c r="L8266" s="107"/>
      <c r="M8266" s="110"/>
      <c r="N8266" s="109"/>
      <c r="P8266" s="38">
        <f t="shared" si="771"/>
        <v>0</v>
      </c>
      <c r="Q8266" s="105">
        <f t="shared" si="772"/>
        <v>0</v>
      </c>
      <c r="R8266" s="38">
        <f t="shared" si="773"/>
        <v>0</v>
      </c>
    </row>
    <row r="8267" spans="1:18">
      <c r="A8267" s="33"/>
      <c r="B8267" s="34"/>
      <c r="C8267" s="33"/>
      <c r="D8267" s="33"/>
      <c r="E8267" s="33"/>
      <c r="F8267" s="42"/>
      <c r="G8267" s="42"/>
      <c r="I8267">
        <f t="shared" si="769"/>
        <v>0</v>
      </c>
      <c r="J8267">
        <f t="shared" si="770"/>
        <v>0</v>
      </c>
      <c r="L8267" s="107"/>
      <c r="M8267" s="110"/>
      <c r="N8267" s="109"/>
      <c r="P8267" s="38">
        <f t="shared" si="771"/>
        <v>0</v>
      </c>
      <c r="Q8267" s="105">
        <f t="shared" si="772"/>
        <v>0</v>
      </c>
      <c r="R8267" s="38">
        <f t="shared" si="773"/>
        <v>0</v>
      </c>
    </row>
    <row r="8268" spans="1:18">
      <c r="A8268" s="33"/>
      <c r="B8268" s="34"/>
      <c r="C8268" s="33"/>
      <c r="D8268" s="33"/>
      <c r="E8268" s="33"/>
      <c r="F8268" s="42"/>
      <c r="G8268" s="42"/>
      <c r="I8268">
        <f t="shared" si="769"/>
        <v>0</v>
      </c>
      <c r="J8268">
        <f t="shared" si="770"/>
        <v>0</v>
      </c>
      <c r="L8268" s="107"/>
      <c r="M8268" s="110"/>
      <c r="N8268" s="109"/>
      <c r="P8268" s="38">
        <f t="shared" si="771"/>
        <v>0</v>
      </c>
      <c r="Q8268" s="105">
        <f t="shared" si="772"/>
        <v>0</v>
      </c>
      <c r="R8268" s="38">
        <f t="shared" si="773"/>
        <v>0</v>
      </c>
    </row>
    <row r="8269" spans="1:18">
      <c r="A8269" s="33"/>
      <c r="B8269" s="34"/>
      <c r="C8269" s="33"/>
      <c r="D8269" s="33"/>
      <c r="E8269" s="33"/>
      <c r="F8269" s="42"/>
      <c r="G8269" s="42"/>
      <c r="I8269">
        <f t="shared" si="769"/>
        <v>0</v>
      </c>
      <c r="J8269">
        <f t="shared" si="770"/>
        <v>0</v>
      </c>
      <c r="L8269" s="107"/>
      <c r="M8269" s="110"/>
      <c r="N8269" s="109"/>
      <c r="P8269" s="38">
        <f t="shared" si="771"/>
        <v>0</v>
      </c>
      <c r="Q8269" s="105">
        <f t="shared" si="772"/>
        <v>0</v>
      </c>
      <c r="R8269" s="38">
        <f t="shared" si="773"/>
        <v>0</v>
      </c>
    </row>
    <row r="8270" spans="1:18">
      <c r="A8270" s="33"/>
      <c r="B8270" s="34"/>
      <c r="C8270" s="33"/>
      <c r="D8270" s="33"/>
      <c r="E8270" s="33"/>
      <c r="F8270" s="42"/>
      <c r="G8270" s="42"/>
      <c r="I8270">
        <f t="shared" si="769"/>
        <v>0</v>
      </c>
      <c r="J8270">
        <f t="shared" si="770"/>
        <v>0</v>
      </c>
      <c r="L8270" s="107"/>
      <c r="M8270" s="110"/>
      <c r="N8270" s="109"/>
      <c r="P8270" s="38">
        <f t="shared" si="771"/>
        <v>0</v>
      </c>
      <c r="Q8270" s="105">
        <f t="shared" si="772"/>
        <v>0</v>
      </c>
      <c r="R8270" s="38">
        <f t="shared" si="773"/>
        <v>0</v>
      </c>
    </row>
    <row r="8271" spans="1:18">
      <c r="A8271" s="33"/>
      <c r="B8271" s="34"/>
      <c r="C8271" s="33"/>
      <c r="D8271" s="33"/>
      <c r="E8271" s="33"/>
      <c r="F8271" s="42"/>
      <c r="G8271" s="42"/>
      <c r="I8271">
        <f t="shared" si="769"/>
        <v>0</v>
      </c>
      <c r="J8271">
        <f t="shared" si="770"/>
        <v>0</v>
      </c>
      <c r="L8271" s="107"/>
      <c r="M8271" s="110"/>
      <c r="N8271" s="109"/>
      <c r="P8271" s="38">
        <f t="shared" si="771"/>
        <v>0</v>
      </c>
      <c r="Q8271" s="105">
        <f t="shared" si="772"/>
        <v>0</v>
      </c>
      <c r="R8271" s="38">
        <f t="shared" si="773"/>
        <v>0</v>
      </c>
    </row>
    <row r="8272" spans="1:18">
      <c r="A8272" s="33"/>
      <c r="B8272" s="34"/>
      <c r="C8272" s="33"/>
      <c r="D8272" s="33"/>
      <c r="E8272" s="33"/>
      <c r="F8272" s="42"/>
      <c r="G8272" s="42"/>
      <c r="I8272">
        <f t="shared" si="769"/>
        <v>0</v>
      </c>
      <c r="J8272">
        <f t="shared" si="770"/>
        <v>0</v>
      </c>
      <c r="L8272" s="107"/>
      <c r="M8272" s="110"/>
      <c r="N8272" s="109"/>
      <c r="P8272" s="38">
        <f t="shared" si="771"/>
        <v>0</v>
      </c>
      <c r="Q8272" s="105">
        <f t="shared" si="772"/>
        <v>0</v>
      </c>
      <c r="R8272" s="38">
        <f t="shared" si="773"/>
        <v>0</v>
      </c>
    </row>
    <row r="8273" spans="1:18">
      <c r="A8273" s="33"/>
      <c r="B8273" s="34"/>
      <c r="C8273" s="33"/>
      <c r="D8273" s="33"/>
      <c r="E8273" s="33"/>
      <c r="F8273" s="42"/>
      <c r="G8273" s="42"/>
      <c r="I8273">
        <f t="shared" si="769"/>
        <v>0</v>
      </c>
      <c r="J8273">
        <f t="shared" si="770"/>
        <v>0</v>
      </c>
      <c r="L8273" s="107"/>
      <c r="M8273" s="110"/>
      <c r="N8273" s="109"/>
      <c r="P8273" s="38">
        <f t="shared" si="771"/>
        <v>0</v>
      </c>
      <c r="Q8273" s="105">
        <f t="shared" si="772"/>
        <v>0</v>
      </c>
      <c r="R8273" s="38">
        <f t="shared" si="773"/>
        <v>0</v>
      </c>
    </row>
    <row r="8274" spans="1:18">
      <c r="A8274" s="33"/>
      <c r="B8274" s="34"/>
      <c r="C8274" s="33"/>
      <c r="D8274" s="33"/>
      <c r="E8274" s="33"/>
      <c r="F8274" s="42"/>
      <c r="G8274" s="42"/>
      <c r="I8274">
        <f t="shared" si="769"/>
        <v>0</v>
      </c>
      <c r="J8274">
        <f t="shared" si="770"/>
        <v>0</v>
      </c>
      <c r="L8274" s="107"/>
      <c r="M8274" s="110"/>
      <c r="N8274" s="109"/>
      <c r="P8274" s="38">
        <f t="shared" si="771"/>
        <v>0</v>
      </c>
      <c r="Q8274" s="105">
        <f t="shared" si="772"/>
        <v>0</v>
      </c>
      <c r="R8274" s="38">
        <f t="shared" si="773"/>
        <v>0</v>
      </c>
    </row>
    <row r="8275" spans="1:18">
      <c r="A8275" s="33"/>
      <c r="B8275" s="34"/>
      <c r="C8275" s="33"/>
      <c r="D8275" s="33"/>
      <c r="E8275" s="33"/>
      <c r="F8275" s="42"/>
      <c r="G8275" s="42"/>
      <c r="I8275">
        <f t="shared" si="769"/>
        <v>0</v>
      </c>
      <c r="J8275">
        <f t="shared" si="770"/>
        <v>0</v>
      </c>
      <c r="L8275" s="107"/>
      <c r="M8275" s="110"/>
      <c r="N8275" s="109"/>
      <c r="P8275" s="38">
        <f t="shared" si="771"/>
        <v>0</v>
      </c>
      <c r="Q8275" s="105">
        <f t="shared" si="772"/>
        <v>0</v>
      </c>
      <c r="R8275" s="38">
        <f t="shared" si="773"/>
        <v>0</v>
      </c>
    </row>
    <row r="8276" spans="1:18">
      <c r="A8276" s="33"/>
      <c r="B8276" s="34"/>
      <c r="C8276" s="33"/>
      <c r="D8276" s="33"/>
      <c r="E8276" s="33"/>
      <c r="F8276" s="42"/>
      <c r="G8276" s="42"/>
      <c r="I8276">
        <f t="shared" si="769"/>
        <v>0</v>
      </c>
      <c r="J8276">
        <f t="shared" si="770"/>
        <v>0</v>
      </c>
      <c r="L8276" s="107"/>
      <c r="M8276" s="110"/>
      <c r="N8276" s="109"/>
      <c r="P8276" s="38">
        <f t="shared" si="771"/>
        <v>0</v>
      </c>
      <c r="Q8276" s="105">
        <f t="shared" si="772"/>
        <v>0</v>
      </c>
      <c r="R8276" s="38">
        <f t="shared" si="773"/>
        <v>0</v>
      </c>
    </row>
    <row r="8277" spans="1:18">
      <c r="A8277" s="33"/>
      <c r="B8277" s="34"/>
      <c r="C8277" s="33"/>
      <c r="D8277" s="33"/>
      <c r="E8277" s="33"/>
      <c r="F8277" s="42"/>
      <c r="G8277" s="42"/>
      <c r="I8277">
        <f t="shared" si="769"/>
        <v>0</v>
      </c>
      <c r="J8277">
        <f t="shared" si="770"/>
        <v>0</v>
      </c>
      <c r="L8277" s="107"/>
      <c r="M8277" s="110"/>
      <c r="N8277" s="109"/>
      <c r="P8277" s="38">
        <f t="shared" si="771"/>
        <v>0</v>
      </c>
      <c r="Q8277" s="105">
        <f t="shared" si="772"/>
        <v>0</v>
      </c>
      <c r="R8277" s="38">
        <f t="shared" si="773"/>
        <v>0</v>
      </c>
    </row>
    <row r="8278" spans="1:18">
      <c r="A8278" s="33"/>
      <c r="B8278" s="34"/>
      <c r="C8278" s="33"/>
      <c r="D8278" s="33"/>
      <c r="E8278" s="33"/>
      <c r="F8278" s="42"/>
      <c r="G8278" s="42"/>
      <c r="I8278">
        <f t="shared" si="769"/>
        <v>0</v>
      </c>
      <c r="J8278">
        <f t="shared" si="770"/>
        <v>0</v>
      </c>
      <c r="L8278" s="107"/>
      <c r="M8278" s="110"/>
      <c r="N8278" s="109"/>
      <c r="P8278" s="38">
        <f t="shared" si="771"/>
        <v>0</v>
      </c>
      <c r="Q8278" s="105">
        <f t="shared" si="772"/>
        <v>0</v>
      </c>
      <c r="R8278" s="38">
        <f t="shared" si="773"/>
        <v>0</v>
      </c>
    </row>
    <row r="8279" spans="1:18">
      <c r="A8279" s="33"/>
      <c r="B8279" s="34"/>
      <c r="C8279" s="33"/>
      <c r="D8279" s="33"/>
      <c r="E8279" s="33"/>
      <c r="F8279" s="42"/>
      <c r="G8279" s="42"/>
      <c r="I8279">
        <f t="shared" si="769"/>
        <v>0</v>
      </c>
      <c r="J8279">
        <f t="shared" si="770"/>
        <v>0</v>
      </c>
      <c r="L8279" s="107"/>
      <c r="M8279" s="110"/>
      <c r="N8279" s="109"/>
      <c r="P8279" s="38">
        <f t="shared" si="771"/>
        <v>0</v>
      </c>
      <c r="Q8279" s="105">
        <f t="shared" si="772"/>
        <v>0</v>
      </c>
      <c r="R8279" s="38">
        <f t="shared" si="773"/>
        <v>0</v>
      </c>
    </row>
    <row r="8280" spans="1:18">
      <c r="A8280" s="33"/>
      <c r="B8280" s="34"/>
      <c r="C8280" s="33"/>
      <c r="D8280" s="33"/>
      <c r="E8280" s="33"/>
      <c r="F8280" s="42"/>
      <c r="G8280" s="42"/>
      <c r="I8280">
        <f t="shared" si="769"/>
        <v>0</v>
      </c>
      <c r="J8280">
        <f t="shared" si="770"/>
        <v>0</v>
      </c>
      <c r="L8280" s="107"/>
      <c r="M8280" s="110"/>
      <c r="N8280" s="109"/>
      <c r="P8280" s="38">
        <f t="shared" si="771"/>
        <v>0</v>
      </c>
      <c r="Q8280" s="105">
        <f t="shared" si="772"/>
        <v>0</v>
      </c>
      <c r="R8280" s="38">
        <f t="shared" si="773"/>
        <v>0</v>
      </c>
    </row>
    <row r="8281" spans="1:18">
      <c r="A8281" s="33"/>
      <c r="B8281" s="34"/>
      <c r="C8281" s="33"/>
      <c r="D8281" s="33"/>
      <c r="E8281" s="33"/>
      <c r="F8281" s="42"/>
      <c r="G8281" s="42"/>
      <c r="I8281">
        <f t="shared" si="769"/>
        <v>0</v>
      </c>
      <c r="J8281">
        <f t="shared" si="770"/>
        <v>0</v>
      </c>
      <c r="L8281" s="107"/>
      <c r="M8281" s="110"/>
      <c r="N8281" s="109"/>
      <c r="P8281" s="38">
        <f t="shared" si="771"/>
        <v>0</v>
      </c>
      <c r="Q8281" s="105">
        <f t="shared" si="772"/>
        <v>0</v>
      </c>
      <c r="R8281" s="38">
        <f t="shared" si="773"/>
        <v>0</v>
      </c>
    </row>
    <row r="8282" spans="1:18">
      <c r="A8282" s="33"/>
      <c r="B8282" s="34"/>
      <c r="C8282" s="33"/>
      <c r="D8282" s="33"/>
      <c r="E8282" s="33"/>
      <c r="F8282" s="42"/>
      <c r="G8282" s="42"/>
      <c r="I8282">
        <f t="shared" si="769"/>
        <v>0</v>
      </c>
      <c r="J8282">
        <f t="shared" si="770"/>
        <v>0</v>
      </c>
      <c r="L8282" s="107"/>
      <c r="M8282" s="110"/>
      <c r="N8282" s="109"/>
      <c r="P8282" s="38">
        <f t="shared" si="771"/>
        <v>0</v>
      </c>
      <c r="Q8282" s="105">
        <f t="shared" si="772"/>
        <v>0</v>
      </c>
      <c r="R8282" s="38">
        <f t="shared" si="773"/>
        <v>0</v>
      </c>
    </row>
    <row r="8283" spans="1:18">
      <c r="A8283" s="33"/>
      <c r="B8283" s="34"/>
      <c r="C8283" s="33"/>
      <c r="D8283" s="33"/>
      <c r="E8283" s="33"/>
      <c r="F8283" s="42"/>
      <c r="G8283" s="42"/>
      <c r="I8283">
        <f t="shared" si="769"/>
        <v>0</v>
      </c>
      <c r="J8283">
        <f t="shared" si="770"/>
        <v>0</v>
      </c>
      <c r="L8283" s="107"/>
      <c r="M8283" s="110"/>
      <c r="N8283" s="109"/>
      <c r="P8283" s="38">
        <f t="shared" si="771"/>
        <v>0</v>
      </c>
      <c r="Q8283" s="105">
        <f t="shared" si="772"/>
        <v>0</v>
      </c>
      <c r="R8283" s="38">
        <f t="shared" si="773"/>
        <v>0</v>
      </c>
    </row>
    <row r="8284" spans="1:18">
      <c r="A8284" s="33"/>
      <c r="B8284" s="34"/>
      <c r="C8284" s="33"/>
      <c r="D8284" s="33"/>
      <c r="E8284" s="33"/>
      <c r="F8284" s="42"/>
      <c r="G8284" s="42"/>
      <c r="I8284">
        <f t="shared" si="769"/>
        <v>0</v>
      </c>
      <c r="J8284">
        <f t="shared" si="770"/>
        <v>0</v>
      </c>
      <c r="L8284" s="107"/>
      <c r="M8284" s="110"/>
      <c r="N8284" s="109"/>
      <c r="P8284" s="38">
        <f t="shared" si="771"/>
        <v>0</v>
      </c>
      <c r="Q8284" s="105">
        <f t="shared" si="772"/>
        <v>0</v>
      </c>
      <c r="R8284" s="38">
        <f t="shared" si="773"/>
        <v>0</v>
      </c>
    </row>
    <row r="8285" spans="1:18">
      <c r="A8285" s="33"/>
      <c r="B8285" s="34"/>
      <c r="C8285" s="33"/>
      <c r="D8285" s="33"/>
      <c r="E8285" s="33"/>
      <c r="F8285" s="42"/>
      <c r="G8285" s="42"/>
      <c r="I8285">
        <f t="shared" si="769"/>
        <v>0</v>
      </c>
      <c r="J8285">
        <f t="shared" si="770"/>
        <v>0</v>
      </c>
      <c r="L8285" s="107"/>
      <c r="M8285" s="110"/>
      <c r="N8285" s="109"/>
      <c r="P8285" s="38">
        <f t="shared" si="771"/>
        <v>0</v>
      </c>
      <c r="Q8285" s="105">
        <f t="shared" si="772"/>
        <v>0</v>
      </c>
      <c r="R8285" s="38">
        <f t="shared" si="773"/>
        <v>0</v>
      </c>
    </row>
    <row r="8286" spans="1:18">
      <c r="A8286" s="33"/>
      <c r="B8286" s="34"/>
      <c r="C8286" s="33"/>
      <c r="D8286" s="33"/>
      <c r="E8286" s="33"/>
      <c r="F8286" s="42"/>
      <c r="G8286" s="42"/>
      <c r="I8286">
        <f t="shared" si="769"/>
        <v>0</v>
      </c>
      <c r="J8286">
        <f t="shared" si="770"/>
        <v>0</v>
      </c>
      <c r="L8286" s="107"/>
      <c r="M8286" s="110"/>
      <c r="N8286" s="109"/>
      <c r="P8286" s="38">
        <f t="shared" si="771"/>
        <v>0</v>
      </c>
      <c r="Q8286" s="105">
        <f t="shared" si="772"/>
        <v>0</v>
      </c>
      <c r="R8286" s="38">
        <f t="shared" si="773"/>
        <v>0</v>
      </c>
    </row>
    <row r="8287" spans="1:18">
      <c r="A8287" s="33"/>
      <c r="B8287" s="34"/>
      <c r="C8287" s="33"/>
      <c r="D8287" s="33"/>
      <c r="E8287" s="33"/>
      <c r="F8287" s="42"/>
      <c r="G8287" s="42"/>
      <c r="I8287">
        <f t="shared" si="769"/>
        <v>0</v>
      </c>
      <c r="J8287">
        <f t="shared" si="770"/>
        <v>0</v>
      </c>
      <c r="L8287" s="107"/>
      <c r="M8287" s="110"/>
      <c r="N8287" s="109"/>
      <c r="P8287" s="38">
        <f t="shared" si="771"/>
        <v>0</v>
      </c>
      <c r="Q8287" s="105">
        <f t="shared" si="772"/>
        <v>0</v>
      </c>
      <c r="R8287" s="38">
        <f t="shared" si="773"/>
        <v>0</v>
      </c>
    </row>
    <row r="8288" spans="1:18">
      <c r="A8288" s="33"/>
      <c r="B8288" s="34"/>
      <c r="C8288" s="33"/>
      <c r="D8288" s="33"/>
      <c r="E8288" s="33"/>
      <c r="F8288" s="42"/>
      <c r="G8288" s="42"/>
      <c r="I8288">
        <f t="shared" si="769"/>
        <v>0</v>
      </c>
      <c r="J8288">
        <f t="shared" si="770"/>
        <v>0</v>
      </c>
      <c r="L8288" s="107"/>
      <c r="M8288" s="110"/>
      <c r="N8288" s="109"/>
      <c r="P8288" s="38">
        <f t="shared" si="771"/>
        <v>0</v>
      </c>
      <c r="Q8288" s="105">
        <f t="shared" si="772"/>
        <v>0</v>
      </c>
      <c r="R8288" s="38">
        <f t="shared" si="773"/>
        <v>0</v>
      </c>
    </row>
    <row r="8289" spans="1:18">
      <c r="A8289" s="33"/>
      <c r="B8289" s="34"/>
      <c r="C8289" s="33"/>
      <c r="D8289" s="33"/>
      <c r="E8289" s="33"/>
      <c r="F8289" s="42"/>
      <c r="G8289" s="42"/>
      <c r="I8289">
        <f t="shared" si="769"/>
        <v>0</v>
      </c>
      <c r="J8289">
        <f t="shared" si="770"/>
        <v>0</v>
      </c>
      <c r="L8289" s="107"/>
      <c r="M8289" s="110"/>
      <c r="N8289" s="109"/>
      <c r="P8289" s="38">
        <f t="shared" si="771"/>
        <v>0</v>
      </c>
      <c r="Q8289" s="105">
        <f t="shared" si="772"/>
        <v>0</v>
      </c>
      <c r="R8289" s="38">
        <f t="shared" si="773"/>
        <v>0</v>
      </c>
    </row>
    <row r="8290" spans="1:18">
      <c r="A8290" s="33"/>
      <c r="B8290" s="34"/>
      <c r="C8290" s="33"/>
      <c r="D8290" s="33"/>
      <c r="E8290" s="33"/>
      <c r="F8290" s="42"/>
      <c r="G8290" s="42"/>
      <c r="I8290">
        <f t="shared" si="769"/>
        <v>0</v>
      </c>
      <c r="J8290">
        <f t="shared" si="770"/>
        <v>0</v>
      </c>
      <c r="L8290" s="107"/>
      <c r="M8290" s="110"/>
      <c r="N8290" s="109"/>
      <c r="P8290" s="38">
        <f t="shared" si="771"/>
        <v>0</v>
      </c>
      <c r="Q8290" s="105">
        <f t="shared" si="772"/>
        <v>0</v>
      </c>
      <c r="R8290" s="38">
        <f t="shared" si="773"/>
        <v>0</v>
      </c>
    </row>
    <row r="8291" spans="1:18">
      <c r="A8291" s="33"/>
      <c r="B8291" s="34"/>
      <c r="C8291" s="33"/>
      <c r="D8291" s="33"/>
      <c r="E8291" s="33"/>
      <c r="F8291" s="42"/>
      <c r="G8291" s="42"/>
      <c r="I8291">
        <f t="shared" si="769"/>
        <v>0</v>
      </c>
      <c r="J8291">
        <f t="shared" si="770"/>
        <v>0</v>
      </c>
      <c r="L8291" s="107"/>
      <c r="M8291" s="110"/>
      <c r="N8291" s="109"/>
      <c r="P8291" s="38">
        <f t="shared" si="771"/>
        <v>0</v>
      </c>
      <c r="Q8291" s="105">
        <f t="shared" si="772"/>
        <v>0</v>
      </c>
      <c r="R8291" s="38">
        <f t="shared" si="773"/>
        <v>0</v>
      </c>
    </row>
    <row r="8292" spans="1:18">
      <c r="A8292" s="33"/>
      <c r="B8292" s="34"/>
      <c r="C8292" s="33"/>
      <c r="D8292" s="33"/>
      <c r="E8292" s="33"/>
      <c r="F8292" s="42"/>
      <c r="G8292" s="42"/>
      <c r="I8292">
        <f t="shared" si="769"/>
        <v>0</v>
      </c>
      <c r="J8292">
        <f t="shared" si="770"/>
        <v>0</v>
      </c>
      <c r="L8292" s="107"/>
      <c r="M8292" s="110"/>
      <c r="N8292" s="109"/>
      <c r="P8292" s="38">
        <f t="shared" si="771"/>
        <v>0</v>
      </c>
      <c r="Q8292" s="105">
        <f t="shared" si="772"/>
        <v>0</v>
      </c>
      <c r="R8292" s="38">
        <f t="shared" si="773"/>
        <v>0</v>
      </c>
    </row>
    <row r="8293" spans="1:18">
      <c r="A8293" s="33"/>
      <c r="B8293" s="34"/>
      <c r="C8293" s="33"/>
      <c r="D8293" s="33"/>
      <c r="E8293" s="33"/>
      <c r="F8293" s="42"/>
      <c r="G8293" s="42"/>
      <c r="I8293">
        <f t="shared" si="769"/>
        <v>0</v>
      </c>
      <c r="J8293">
        <f t="shared" si="770"/>
        <v>0</v>
      </c>
      <c r="L8293" s="107"/>
      <c r="M8293" s="110"/>
      <c r="N8293" s="109"/>
      <c r="P8293" s="38">
        <f t="shared" si="771"/>
        <v>0</v>
      </c>
      <c r="Q8293" s="105">
        <f t="shared" si="772"/>
        <v>0</v>
      </c>
      <c r="R8293" s="38">
        <f t="shared" si="773"/>
        <v>0</v>
      </c>
    </row>
    <row r="8294" spans="1:18">
      <c r="A8294" s="33"/>
      <c r="B8294" s="34"/>
      <c r="C8294" s="33"/>
      <c r="D8294" s="33"/>
      <c r="E8294" s="33"/>
      <c r="F8294" s="42"/>
      <c r="G8294" s="42"/>
      <c r="I8294">
        <f t="shared" si="769"/>
        <v>0</v>
      </c>
      <c r="J8294">
        <f t="shared" si="770"/>
        <v>0</v>
      </c>
      <c r="L8294" s="107"/>
      <c r="M8294" s="110"/>
      <c r="N8294" s="109"/>
      <c r="P8294" s="38">
        <f t="shared" si="771"/>
        <v>0</v>
      </c>
      <c r="Q8294" s="105">
        <f t="shared" si="772"/>
        <v>0</v>
      </c>
      <c r="R8294" s="38">
        <f t="shared" si="773"/>
        <v>0</v>
      </c>
    </row>
    <row r="8295" spans="1:18">
      <c r="A8295" s="33"/>
      <c r="B8295" s="34"/>
      <c r="C8295" s="33"/>
      <c r="D8295" s="33"/>
      <c r="E8295" s="33"/>
      <c r="F8295" s="42"/>
      <c r="G8295" s="42"/>
      <c r="I8295">
        <f t="shared" si="769"/>
        <v>0</v>
      </c>
      <c r="J8295">
        <f t="shared" si="770"/>
        <v>0</v>
      </c>
      <c r="L8295" s="107"/>
      <c r="M8295" s="110"/>
      <c r="N8295" s="109"/>
      <c r="P8295" s="38">
        <f t="shared" si="771"/>
        <v>0</v>
      </c>
      <c r="Q8295" s="105">
        <f t="shared" si="772"/>
        <v>0</v>
      </c>
      <c r="R8295" s="38">
        <f t="shared" si="773"/>
        <v>0</v>
      </c>
    </row>
    <row r="8296" spans="1:18">
      <c r="A8296" s="33"/>
      <c r="B8296" s="34"/>
      <c r="C8296" s="33"/>
      <c r="D8296" s="33"/>
      <c r="E8296" s="33"/>
      <c r="F8296" s="42"/>
      <c r="G8296" s="42"/>
      <c r="I8296">
        <f t="shared" si="769"/>
        <v>0</v>
      </c>
      <c r="J8296">
        <f t="shared" si="770"/>
        <v>0</v>
      </c>
      <c r="L8296" s="107"/>
      <c r="M8296" s="110"/>
      <c r="N8296" s="109"/>
      <c r="P8296" s="38">
        <f t="shared" si="771"/>
        <v>0</v>
      </c>
      <c r="Q8296" s="105">
        <f t="shared" si="772"/>
        <v>0</v>
      </c>
      <c r="R8296" s="38">
        <f t="shared" si="773"/>
        <v>0</v>
      </c>
    </row>
    <row r="8297" spans="1:18">
      <c r="A8297" s="33"/>
      <c r="B8297" s="34"/>
      <c r="C8297" s="33"/>
      <c r="D8297" s="33"/>
      <c r="E8297" s="33"/>
      <c r="F8297" s="42"/>
      <c r="G8297" s="42"/>
      <c r="I8297">
        <f t="shared" si="769"/>
        <v>0</v>
      </c>
      <c r="J8297">
        <f t="shared" si="770"/>
        <v>0</v>
      </c>
      <c r="L8297" s="107"/>
      <c r="M8297" s="110"/>
      <c r="N8297" s="109"/>
      <c r="P8297" s="38">
        <f t="shared" si="771"/>
        <v>0</v>
      </c>
      <c r="Q8297" s="105">
        <f t="shared" si="772"/>
        <v>0</v>
      </c>
      <c r="R8297" s="38">
        <f t="shared" si="773"/>
        <v>0</v>
      </c>
    </row>
    <row r="8298" spans="1:18">
      <c r="A8298" s="33"/>
      <c r="B8298" s="34"/>
      <c r="C8298" s="33"/>
      <c r="D8298" s="33"/>
      <c r="E8298" s="33"/>
      <c r="F8298" s="42"/>
      <c r="G8298" s="42"/>
      <c r="I8298">
        <f t="shared" si="769"/>
        <v>0</v>
      </c>
      <c r="J8298">
        <f t="shared" si="770"/>
        <v>0</v>
      </c>
      <c r="L8298" s="107"/>
      <c r="M8298" s="110"/>
      <c r="N8298" s="109"/>
      <c r="P8298" s="38">
        <f t="shared" si="771"/>
        <v>0</v>
      </c>
      <c r="Q8298" s="105">
        <f t="shared" si="772"/>
        <v>0</v>
      </c>
      <c r="R8298" s="38">
        <f t="shared" si="773"/>
        <v>0</v>
      </c>
    </row>
    <row r="8299" spans="1:18">
      <c r="A8299" s="33"/>
      <c r="B8299" s="34"/>
      <c r="C8299" s="33"/>
      <c r="D8299" s="33"/>
      <c r="E8299" s="33"/>
      <c r="F8299" s="42"/>
      <c r="G8299" s="42"/>
      <c r="I8299">
        <f t="shared" si="769"/>
        <v>0</v>
      </c>
      <c r="J8299">
        <f t="shared" si="770"/>
        <v>0</v>
      </c>
      <c r="L8299" s="107"/>
      <c r="M8299" s="110"/>
      <c r="N8299" s="109"/>
      <c r="P8299" s="38">
        <f t="shared" si="771"/>
        <v>0</v>
      </c>
      <c r="Q8299" s="105">
        <f t="shared" si="772"/>
        <v>0</v>
      </c>
      <c r="R8299" s="38">
        <f t="shared" si="773"/>
        <v>0</v>
      </c>
    </row>
    <row r="8300" spans="1:18">
      <c r="A8300" s="33"/>
      <c r="B8300" s="34"/>
      <c r="C8300" s="33"/>
      <c r="D8300" s="33"/>
      <c r="E8300" s="33"/>
      <c r="F8300" s="42"/>
      <c r="G8300" s="42"/>
      <c r="I8300">
        <f t="shared" si="769"/>
        <v>0</v>
      </c>
      <c r="J8300">
        <f t="shared" si="770"/>
        <v>0</v>
      </c>
      <c r="L8300" s="107"/>
      <c r="M8300" s="110"/>
      <c r="N8300" s="109"/>
      <c r="P8300" s="38">
        <f t="shared" si="771"/>
        <v>0</v>
      </c>
      <c r="Q8300" s="105">
        <f t="shared" si="772"/>
        <v>0</v>
      </c>
      <c r="R8300" s="38">
        <f t="shared" si="773"/>
        <v>0</v>
      </c>
    </row>
    <row r="8301" spans="1:18">
      <c r="A8301" s="33"/>
      <c r="B8301" s="34"/>
      <c r="C8301" s="33"/>
      <c r="D8301" s="33"/>
      <c r="E8301" s="33"/>
      <c r="F8301" s="42"/>
      <c r="G8301" s="42"/>
      <c r="I8301">
        <f t="shared" si="769"/>
        <v>0</v>
      </c>
      <c r="J8301">
        <f t="shared" si="770"/>
        <v>0</v>
      </c>
      <c r="L8301" s="107"/>
      <c r="M8301" s="110"/>
      <c r="N8301" s="109"/>
      <c r="P8301" s="38">
        <f t="shared" si="771"/>
        <v>0</v>
      </c>
      <c r="Q8301" s="105">
        <f t="shared" si="772"/>
        <v>0</v>
      </c>
      <c r="R8301" s="38">
        <f t="shared" si="773"/>
        <v>0</v>
      </c>
    </row>
    <row r="8302" spans="1:18">
      <c r="A8302" s="33"/>
      <c r="B8302" s="34"/>
      <c r="C8302" s="33"/>
      <c r="D8302" s="33"/>
      <c r="E8302" s="33"/>
      <c r="F8302" s="42"/>
      <c r="G8302" s="42"/>
      <c r="I8302">
        <f t="shared" si="769"/>
        <v>0</v>
      </c>
      <c r="J8302">
        <f t="shared" si="770"/>
        <v>0</v>
      </c>
      <c r="L8302" s="107"/>
      <c r="M8302" s="110"/>
      <c r="N8302" s="109"/>
      <c r="P8302" s="38">
        <f t="shared" si="771"/>
        <v>0</v>
      </c>
      <c r="Q8302" s="105">
        <f t="shared" si="772"/>
        <v>0</v>
      </c>
      <c r="R8302" s="38">
        <f t="shared" si="773"/>
        <v>0</v>
      </c>
    </row>
    <row r="8303" spans="1:18">
      <c r="A8303" s="33"/>
      <c r="B8303" s="34"/>
      <c r="C8303" s="33"/>
      <c r="D8303" s="33"/>
      <c r="E8303" s="33"/>
      <c r="F8303" s="42"/>
      <c r="G8303" s="42"/>
      <c r="I8303">
        <f t="shared" si="769"/>
        <v>0</v>
      </c>
      <c r="J8303">
        <f t="shared" si="770"/>
        <v>0</v>
      </c>
      <c r="L8303" s="107"/>
      <c r="M8303" s="110"/>
      <c r="N8303" s="109"/>
      <c r="P8303" s="38">
        <f t="shared" si="771"/>
        <v>0</v>
      </c>
      <c r="Q8303" s="105">
        <f t="shared" si="772"/>
        <v>0</v>
      </c>
      <c r="R8303" s="38">
        <f t="shared" si="773"/>
        <v>0</v>
      </c>
    </row>
    <row r="8304" spans="1:18">
      <c r="A8304" s="33"/>
      <c r="B8304" s="34"/>
      <c r="C8304" s="33"/>
      <c r="D8304" s="33"/>
      <c r="E8304" s="33"/>
      <c r="F8304" s="42"/>
      <c r="G8304" s="42"/>
      <c r="I8304">
        <f t="shared" si="769"/>
        <v>0</v>
      </c>
      <c r="J8304">
        <f t="shared" si="770"/>
        <v>0</v>
      </c>
      <c r="L8304" s="107"/>
      <c r="M8304" s="110"/>
      <c r="N8304" s="109"/>
      <c r="P8304" s="38">
        <f t="shared" si="771"/>
        <v>0</v>
      </c>
      <c r="Q8304" s="105">
        <f t="shared" si="772"/>
        <v>0</v>
      </c>
      <c r="R8304" s="38">
        <f t="shared" si="773"/>
        <v>0</v>
      </c>
    </row>
    <row r="8305" spans="1:18">
      <c r="A8305" s="33"/>
      <c r="B8305" s="34"/>
      <c r="C8305" s="33"/>
      <c r="D8305" s="33"/>
      <c r="E8305" s="33"/>
      <c r="F8305" s="42"/>
      <c r="G8305" s="42"/>
      <c r="I8305">
        <f t="shared" si="769"/>
        <v>0</v>
      </c>
      <c r="J8305">
        <f t="shared" si="770"/>
        <v>0</v>
      </c>
      <c r="L8305" s="107"/>
      <c r="M8305" s="110"/>
      <c r="N8305" s="109"/>
      <c r="P8305" s="38">
        <f t="shared" si="771"/>
        <v>0</v>
      </c>
      <c r="Q8305" s="105">
        <f t="shared" si="772"/>
        <v>0</v>
      </c>
      <c r="R8305" s="38">
        <f t="shared" si="773"/>
        <v>0</v>
      </c>
    </row>
    <row r="8306" spans="1:18">
      <c r="A8306" s="33"/>
      <c r="B8306" s="34"/>
      <c r="C8306" s="33"/>
      <c r="D8306" s="33"/>
      <c r="E8306" s="33"/>
      <c r="F8306" s="42"/>
      <c r="G8306" s="42"/>
      <c r="I8306">
        <f t="shared" si="769"/>
        <v>0</v>
      </c>
      <c r="J8306">
        <f t="shared" si="770"/>
        <v>0</v>
      </c>
      <c r="L8306" s="107"/>
      <c r="M8306" s="110"/>
      <c r="N8306" s="109"/>
      <c r="P8306" s="38">
        <f t="shared" si="771"/>
        <v>0</v>
      </c>
      <c r="Q8306" s="105">
        <f t="shared" si="772"/>
        <v>0</v>
      </c>
      <c r="R8306" s="38">
        <f t="shared" si="773"/>
        <v>0</v>
      </c>
    </row>
    <row r="8307" spans="1:18">
      <c r="A8307" s="33"/>
      <c r="B8307" s="34"/>
      <c r="C8307" s="33"/>
      <c r="D8307" s="33"/>
      <c r="E8307" s="33"/>
      <c r="F8307" s="42"/>
      <c r="G8307" s="42"/>
      <c r="I8307">
        <f t="shared" si="769"/>
        <v>0</v>
      </c>
      <c r="J8307">
        <f t="shared" si="770"/>
        <v>0</v>
      </c>
      <c r="L8307" s="107"/>
      <c r="M8307" s="110"/>
      <c r="N8307" s="109"/>
      <c r="P8307" s="38">
        <f t="shared" si="771"/>
        <v>0</v>
      </c>
      <c r="Q8307" s="105">
        <f t="shared" si="772"/>
        <v>0</v>
      </c>
      <c r="R8307" s="38">
        <f t="shared" si="773"/>
        <v>0</v>
      </c>
    </row>
    <row r="8308" spans="1:18">
      <c r="A8308" s="33"/>
      <c r="B8308" s="34"/>
      <c r="C8308" s="33"/>
      <c r="D8308" s="33"/>
      <c r="E8308" s="33"/>
      <c r="F8308" s="42"/>
      <c r="G8308" s="42"/>
      <c r="I8308">
        <f t="shared" si="769"/>
        <v>0</v>
      </c>
      <c r="J8308">
        <f t="shared" si="770"/>
        <v>0</v>
      </c>
      <c r="L8308" s="107"/>
      <c r="M8308" s="110"/>
      <c r="N8308" s="109"/>
      <c r="P8308" s="38">
        <f t="shared" si="771"/>
        <v>0</v>
      </c>
      <c r="Q8308" s="105">
        <f t="shared" si="772"/>
        <v>0</v>
      </c>
      <c r="R8308" s="38">
        <f t="shared" si="773"/>
        <v>0</v>
      </c>
    </row>
    <row r="8309" spans="1:18">
      <c r="A8309" s="33"/>
      <c r="B8309" s="34"/>
      <c r="C8309" s="33"/>
      <c r="D8309" s="33"/>
      <c r="E8309" s="33"/>
      <c r="F8309" s="42"/>
      <c r="G8309" s="42"/>
      <c r="I8309">
        <f t="shared" si="769"/>
        <v>0</v>
      </c>
      <c r="J8309">
        <f t="shared" si="770"/>
        <v>0</v>
      </c>
      <c r="L8309" s="107"/>
      <c r="M8309" s="110"/>
      <c r="N8309" s="109"/>
      <c r="P8309" s="38">
        <f t="shared" si="771"/>
        <v>0</v>
      </c>
      <c r="Q8309" s="105">
        <f t="shared" si="772"/>
        <v>0</v>
      </c>
      <c r="R8309" s="38">
        <f t="shared" si="773"/>
        <v>0</v>
      </c>
    </row>
    <row r="8310" spans="1:18">
      <c r="A8310" s="33"/>
      <c r="B8310" s="34"/>
      <c r="C8310" s="33"/>
      <c r="D8310" s="33"/>
      <c r="E8310" s="33"/>
      <c r="F8310" s="42"/>
      <c r="G8310" s="42"/>
      <c r="I8310">
        <f t="shared" si="769"/>
        <v>0</v>
      </c>
      <c r="J8310">
        <f t="shared" si="770"/>
        <v>0</v>
      </c>
      <c r="L8310" s="107"/>
      <c r="M8310" s="110"/>
      <c r="N8310" s="109"/>
      <c r="P8310" s="38">
        <f t="shared" si="771"/>
        <v>0</v>
      </c>
      <c r="Q8310" s="105">
        <f t="shared" si="772"/>
        <v>0</v>
      </c>
      <c r="R8310" s="38">
        <f t="shared" si="773"/>
        <v>0</v>
      </c>
    </row>
    <row r="8311" spans="1:18">
      <c r="A8311" s="33"/>
      <c r="B8311" s="34"/>
      <c r="C8311" s="33"/>
      <c r="D8311" s="33"/>
      <c r="E8311" s="33"/>
      <c r="F8311" s="42"/>
      <c r="G8311" s="42"/>
      <c r="I8311">
        <f t="shared" si="769"/>
        <v>0</v>
      </c>
      <c r="J8311">
        <f t="shared" si="770"/>
        <v>0</v>
      </c>
      <c r="L8311" s="107"/>
      <c r="M8311" s="110"/>
      <c r="N8311" s="109"/>
      <c r="P8311" s="38">
        <f t="shared" si="771"/>
        <v>0</v>
      </c>
      <c r="Q8311" s="105">
        <f t="shared" si="772"/>
        <v>0</v>
      </c>
      <c r="R8311" s="38">
        <f t="shared" si="773"/>
        <v>0</v>
      </c>
    </row>
    <row r="8312" spans="1:18">
      <c r="A8312" s="33"/>
      <c r="B8312" s="34"/>
      <c r="C8312" s="33"/>
      <c r="D8312" s="33"/>
      <c r="E8312" s="33"/>
      <c r="F8312" s="42"/>
      <c r="G8312" s="42"/>
      <c r="I8312">
        <f t="shared" si="769"/>
        <v>0</v>
      </c>
      <c r="J8312">
        <f t="shared" si="770"/>
        <v>0</v>
      </c>
      <c r="L8312" s="107"/>
      <c r="M8312" s="110"/>
      <c r="N8312" s="109"/>
      <c r="P8312" s="38">
        <f t="shared" si="771"/>
        <v>0</v>
      </c>
      <c r="Q8312" s="105">
        <f t="shared" si="772"/>
        <v>0</v>
      </c>
      <c r="R8312" s="38">
        <f t="shared" si="773"/>
        <v>0</v>
      </c>
    </row>
    <row r="8313" spans="1:18">
      <c r="A8313" s="33"/>
      <c r="B8313" s="34"/>
      <c r="C8313" s="33"/>
      <c r="D8313" s="33"/>
      <c r="E8313" s="33"/>
      <c r="F8313" s="42"/>
      <c r="G8313" s="42"/>
      <c r="I8313">
        <f t="shared" si="769"/>
        <v>0</v>
      </c>
      <c r="J8313">
        <f t="shared" si="770"/>
        <v>0</v>
      </c>
      <c r="L8313" s="107"/>
      <c r="M8313" s="110"/>
      <c r="N8313" s="109"/>
      <c r="P8313" s="38">
        <f t="shared" si="771"/>
        <v>0</v>
      </c>
      <c r="Q8313" s="105">
        <f t="shared" si="772"/>
        <v>0</v>
      </c>
      <c r="R8313" s="38">
        <f t="shared" si="773"/>
        <v>0</v>
      </c>
    </row>
    <row r="8314" spans="1:18">
      <c r="A8314" s="33"/>
      <c r="B8314" s="34"/>
      <c r="C8314" s="33"/>
      <c r="D8314" s="33"/>
      <c r="E8314" s="33"/>
      <c r="F8314" s="42"/>
      <c r="G8314" s="42"/>
      <c r="I8314">
        <f t="shared" si="769"/>
        <v>0</v>
      </c>
      <c r="J8314">
        <f t="shared" si="770"/>
        <v>0</v>
      </c>
      <c r="L8314" s="107"/>
      <c r="M8314" s="110"/>
      <c r="N8314" s="109"/>
      <c r="P8314" s="38">
        <f t="shared" si="771"/>
        <v>0</v>
      </c>
      <c r="Q8314" s="105">
        <f t="shared" si="772"/>
        <v>0</v>
      </c>
      <c r="R8314" s="38">
        <f t="shared" si="773"/>
        <v>0</v>
      </c>
    </row>
    <row r="8315" spans="1:18">
      <c r="A8315" s="33"/>
      <c r="B8315" s="34"/>
      <c r="C8315" s="33"/>
      <c r="D8315" s="33"/>
      <c r="E8315" s="33"/>
      <c r="F8315" s="42"/>
      <c r="G8315" s="42"/>
      <c r="I8315">
        <f t="shared" si="769"/>
        <v>0</v>
      </c>
      <c r="J8315">
        <f t="shared" si="770"/>
        <v>0</v>
      </c>
      <c r="L8315" s="107"/>
      <c r="M8315" s="110"/>
      <c r="N8315" s="109"/>
      <c r="P8315" s="38">
        <f t="shared" si="771"/>
        <v>0</v>
      </c>
      <c r="Q8315" s="105">
        <f t="shared" si="772"/>
        <v>0</v>
      </c>
      <c r="R8315" s="38">
        <f t="shared" si="773"/>
        <v>0</v>
      </c>
    </row>
    <row r="8316" spans="1:18">
      <c r="A8316" s="33"/>
      <c r="B8316" s="34"/>
      <c r="C8316" s="33"/>
      <c r="D8316" s="33"/>
      <c r="E8316" s="33"/>
      <c r="F8316" s="42"/>
      <c r="G8316" s="42"/>
      <c r="I8316">
        <f t="shared" si="769"/>
        <v>0</v>
      </c>
      <c r="J8316">
        <f t="shared" si="770"/>
        <v>0</v>
      </c>
      <c r="L8316" s="107"/>
      <c r="M8316" s="110"/>
      <c r="N8316" s="109"/>
      <c r="P8316" s="38">
        <f t="shared" si="771"/>
        <v>0</v>
      </c>
      <c r="Q8316" s="105">
        <f t="shared" si="772"/>
        <v>0</v>
      </c>
      <c r="R8316" s="38">
        <f t="shared" si="773"/>
        <v>0</v>
      </c>
    </row>
    <row r="8317" spans="1:18">
      <c r="A8317" s="33"/>
      <c r="B8317" s="34"/>
      <c r="C8317" s="33"/>
      <c r="D8317" s="33"/>
      <c r="E8317" s="33"/>
      <c r="F8317" s="42"/>
      <c r="G8317" s="42"/>
      <c r="I8317">
        <f t="shared" si="769"/>
        <v>0</v>
      </c>
      <c r="J8317">
        <f t="shared" si="770"/>
        <v>0</v>
      </c>
      <c r="L8317" s="107"/>
      <c r="M8317" s="110"/>
      <c r="N8317" s="109"/>
      <c r="P8317" s="38">
        <f t="shared" si="771"/>
        <v>0</v>
      </c>
      <c r="Q8317" s="105">
        <f t="shared" si="772"/>
        <v>0</v>
      </c>
      <c r="R8317" s="38">
        <f t="shared" si="773"/>
        <v>0</v>
      </c>
    </row>
    <row r="8318" spans="1:18">
      <c r="A8318" s="33"/>
      <c r="B8318" s="34"/>
      <c r="C8318" s="33"/>
      <c r="D8318" s="33"/>
      <c r="E8318" s="33"/>
      <c r="F8318" s="42"/>
      <c r="G8318" s="42"/>
      <c r="I8318">
        <f t="shared" si="769"/>
        <v>0</v>
      </c>
      <c r="J8318">
        <f t="shared" si="770"/>
        <v>0</v>
      </c>
      <c r="L8318" s="107"/>
      <c r="M8318" s="110"/>
      <c r="N8318" s="109"/>
      <c r="P8318" s="38">
        <f t="shared" si="771"/>
        <v>0</v>
      </c>
      <c r="Q8318" s="105">
        <f t="shared" si="772"/>
        <v>0</v>
      </c>
      <c r="R8318" s="38">
        <f t="shared" si="773"/>
        <v>0</v>
      </c>
    </row>
    <row r="8319" spans="1:18">
      <c r="A8319" s="33"/>
      <c r="B8319" s="34"/>
      <c r="C8319" s="33"/>
      <c r="D8319" s="33"/>
      <c r="E8319" s="33"/>
      <c r="F8319" s="42"/>
      <c r="G8319" s="42"/>
      <c r="I8319">
        <f t="shared" si="769"/>
        <v>0</v>
      </c>
      <c r="J8319">
        <f t="shared" si="770"/>
        <v>0</v>
      </c>
      <c r="L8319" s="107"/>
      <c r="M8319" s="110"/>
      <c r="N8319" s="109"/>
      <c r="P8319" s="38">
        <f t="shared" si="771"/>
        <v>0</v>
      </c>
      <c r="Q8319" s="105">
        <f t="shared" si="772"/>
        <v>0</v>
      </c>
      <c r="R8319" s="38">
        <f t="shared" si="773"/>
        <v>0</v>
      </c>
    </row>
    <row r="8320" spans="1:18">
      <c r="A8320" s="33"/>
      <c r="B8320" s="34"/>
      <c r="C8320" s="33"/>
      <c r="D8320" s="33"/>
      <c r="E8320" s="33"/>
      <c r="F8320" s="42"/>
      <c r="G8320" s="42"/>
      <c r="I8320">
        <f t="shared" si="769"/>
        <v>0</v>
      </c>
      <c r="J8320">
        <f t="shared" si="770"/>
        <v>0</v>
      </c>
      <c r="L8320" s="107"/>
      <c r="M8320" s="110"/>
      <c r="N8320" s="109"/>
      <c r="P8320" s="38">
        <f t="shared" si="771"/>
        <v>0</v>
      </c>
      <c r="Q8320" s="105">
        <f t="shared" si="772"/>
        <v>0</v>
      </c>
      <c r="R8320" s="38">
        <f t="shared" si="773"/>
        <v>0</v>
      </c>
    </row>
    <row r="8321" spans="1:18">
      <c r="A8321" s="33"/>
      <c r="B8321" s="34"/>
      <c r="C8321" s="33"/>
      <c r="D8321" s="33"/>
      <c r="E8321" s="33"/>
      <c r="F8321" s="42"/>
      <c r="G8321" s="42"/>
      <c r="I8321">
        <f t="shared" ref="I8321:I8384" si="774">IF(OR(E8321="R",E8321="E"),D8321,IF(D8321&gt;=E8321,D8321-E8321,0))</f>
        <v>0</v>
      </c>
      <c r="J8321">
        <f t="shared" ref="J8321:J8384" si="775">IF(OR(E8321="R",E8321="E"),0,IF(E8321&gt;D8321,E8321-D8321,0))</f>
        <v>0</v>
      </c>
      <c r="L8321" s="107"/>
      <c r="M8321" s="110"/>
      <c r="N8321" s="109"/>
      <c r="P8321" s="38">
        <f t="shared" ref="P8321:P8384" si="776">I8321*L8321/1000</f>
        <v>0</v>
      </c>
      <c r="Q8321" s="105">
        <f t="shared" ref="Q8321:Q8384" si="777">I8321*M8321/1000</f>
        <v>0</v>
      </c>
      <c r="R8321" s="38">
        <f t="shared" ref="R8321:R8384" si="778">J8321*N8321/1000</f>
        <v>0</v>
      </c>
    </row>
    <row r="8322" spans="1:18">
      <c r="A8322" s="33"/>
      <c r="B8322" s="34"/>
      <c r="C8322" s="33"/>
      <c r="D8322" s="33"/>
      <c r="E8322" s="33"/>
      <c r="F8322" s="42"/>
      <c r="G8322" s="42"/>
      <c r="I8322">
        <f t="shared" si="774"/>
        <v>0</v>
      </c>
      <c r="J8322">
        <f t="shared" si="775"/>
        <v>0</v>
      </c>
      <c r="L8322" s="107"/>
      <c r="M8322" s="110"/>
      <c r="N8322" s="109"/>
      <c r="P8322" s="38">
        <f t="shared" si="776"/>
        <v>0</v>
      </c>
      <c r="Q8322" s="105">
        <f t="shared" si="777"/>
        <v>0</v>
      </c>
      <c r="R8322" s="38">
        <f t="shared" si="778"/>
        <v>0</v>
      </c>
    </row>
    <row r="8323" spans="1:18">
      <c r="A8323" s="33"/>
      <c r="B8323" s="34"/>
      <c r="C8323" s="33"/>
      <c r="D8323" s="33"/>
      <c r="E8323" s="33"/>
      <c r="F8323" s="42"/>
      <c r="G8323" s="42"/>
      <c r="I8323">
        <f t="shared" si="774"/>
        <v>0</v>
      </c>
      <c r="J8323">
        <f t="shared" si="775"/>
        <v>0</v>
      </c>
      <c r="L8323" s="107"/>
      <c r="M8323" s="110"/>
      <c r="N8323" s="109"/>
      <c r="P8323" s="38">
        <f t="shared" si="776"/>
        <v>0</v>
      </c>
      <c r="Q8323" s="105">
        <f t="shared" si="777"/>
        <v>0</v>
      </c>
      <c r="R8323" s="38">
        <f t="shared" si="778"/>
        <v>0</v>
      </c>
    </row>
    <row r="8324" spans="1:18">
      <c r="A8324" s="33"/>
      <c r="B8324" s="34"/>
      <c r="C8324" s="33"/>
      <c r="D8324" s="33"/>
      <c r="E8324" s="33"/>
      <c r="F8324" s="42"/>
      <c r="G8324" s="42"/>
      <c r="I8324">
        <f t="shared" si="774"/>
        <v>0</v>
      </c>
      <c r="J8324">
        <f t="shared" si="775"/>
        <v>0</v>
      </c>
      <c r="L8324" s="107"/>
      <c r="M8324" s="110"/>
      <c r="N8324" s="109"/>
      <c r="P8324" s="38">
        <f t="shared" si="776"/>
        <v>0</v>
      </c>
      <c r="Q8324" s="105">
        <f t="shared" si="777"/>
        <v>0</v>
      </c>
      <c r="R8324" s="38">
        <f t="shared" si="778"/>
        <v>0</v>
      </c>
    </row>
    <row r="8325" spans="1:18">
      <c r="A8325" s="33"/>
      <c r="B8325" s="34"/>
      <c r="C8325" s="33"/>
      <c r="D8325" s="33"/>
      <c r="E8325" s="33"/>
      <c r="F8325" s="42"/>
      <c r="G8325" s="42"/>
      <c r="I8325">
        <f t="shared" si="774"/>
        <v>0</v>
      </c>
      <c r="J8325">
        <f t="shared" si="775"/>
        <v>0</v>
      </c>
      <c r="L8325" s="107"/>
      <c r="M8325" s="110"/>
      <c r="N8325" s="109"/>
      <c r="P8325" s="38">
        <f t="shared" si="776"/>
        <v>0</v>
      </c>
      <c r="Q8325" s="105">
        <f t="shared" si="777"/>
        <v>0</v>
      </c>
      <c r="R8325" s="38">
        <f t="shared" si="778"/>
        <v>0</v>
      </c>
    </row>
    <row r="8326" spans="1:18">
      <c r="A8326" s="33"/>
      <c r="B8326" s="34"/>
      <c r="C8326" s="33"/>
      <c r="D8326" s="33"/>
      <c r="E8326" s="33"/>
      <c r="F8326" s="42"/>
      <c r="G8326" s="42"/>
      <c r="I8326">
        <f t="shared" si="774"/>
        <v>0</v>
      </c>
      <c r="J8326">
        <f t="shared" si="775"/>
        <v>0</v>
      </c>
      <c r="L8326" s="107"/>
      <c r="M8326" s="110"/>
      <c r="N8326" s="109"/>
      <c r="P8326" s="38">
        <f t="shared" si="776"/>
        <v>0</v>
      </c>
      <c r="Q8326" s="105">
        <f t="shared" si="777"/>
        <v>0</v>
      </c>
      <c r="R8326" s="38">
        <f t="shared" si="778"/>
        <v>0</v>
      </c>
    </row>
    <row r="8327" spans="1:18">
      <c r="A8327" s="33"/>
      <c r="B8327" s="34"/>
      <c r="C8327" s="33"/>
      <c r="D8327" s="33"/>
      <c r="E8327" s="33"/>
      <c r="F8327" s="42"/>
      <c r="G8327" s="42"/>
      <c r="I8327">
        <f t="shared" si="774"/>
        <v>0</v>
      </c>
      <c r="J8327">
        <f t="shared" si="775"/>
        <v>0</v>
      </c>
      <c r="L8327" s="107"/>
      <c r="M8327" s="110"/>
      <c r="N8327" s="109"/>
      <c r="P8327" s="38">
        <f t="shared" si="776"/>
        <v>0</v>
      </c>
      <c r="Q8327" s="105">
        <f t="shared" si="777"/>
        <v>0</v>
      </c>
      <c r="R8327" s="38">
        <f t="shared" si="778"/>
        <v>0</v>
      </c>
    </row>
    <row r="8328" spans="1:18">
      <c r="A8328" s="33"/>
      <c r="B8328" s="34"/>
      <c r="C8328" s="33"/>
      <c r="D8328" s="33"/>
      <c r="E8328" s="33"/>
      <c r="F8328" s="42"/>
      <c r="G8328" s="42"/>
      <c r="I8328">
        <f t="shared" si="774"/>
        <v>0</v>
      </c>
      <c r="J8328">
        <f t="shared" si="775"/>
        <v>0</v>
      </c>
      <c r="L8328" s="107"/>
      <c r="M8328" s="110"/>
      <c r="N8328" s="109"/>
      <c r="P8328" s="38">
        <f t="shared" si="776"/>
        <v>0</v>
      </c>
      <c r="Q8328" s="105">
        <f t="shared" si="777"/>
        <v>0</v>
      </c>
      <c r="R8328" s="38">
        <f t="shared" si="778"/>
        <v>0</v>
      </c>
    </row>
    <row r="8329" spans="1:18">
      <c r="A8329" s="33"/>
      <c r="B8329" s="34"/>
      <c r="C8329" s="33"/>
      <c r="D8329" s="33"/>
      <c r="E8329" s="33"/>
      <c r="F8329" s="42"/>
      <c r="G8329" s="42"/>
      <c r="I8329">
        <f t="shared" si="774"/>
        <v>0</v>
      </c>
      <c r="J8329">
        <f t="shared" si="775"/>
        <v>0</v>
      </c>
      <c r="L8329" s="107"/>
      <c r="M8329" s="110"/>
      <c r="N8329" s="109"/>
      <c r="P8329" s="38">
        <f t="shared" si="776"/>
        <v>0</v>
      </c>
      <c r="Q8329" s="105">
        <f t="shared" si="777"/>
        <v>0</v>
      </c>
      <c r="R8329" s="38">
        <f t="shared" si="778"/>
        <v>0</v>
      </c>
    </row>
    <row r="8330" spans="1:18">
      <c r="A8330" s="33"/>
      <c r="B8330" s="34"/>
      <c r="C8330" s="33"/>
      <c r="D8330" s="33"/>
      <c r="E8330" s="33"/>
      <c r="F8330" s="42"/>
      <c r="G8330" s="42"/>
      <c r="I8330">
        <f t="shared" si="774"/>
        <v>0</v>
      </c>
      <c r="J8330">
        <f t="shared" si="775"/>
        <v>0</v>
      </c>
      <c r="L8330" s="107"/>
      <c r="M8330" s="110"/>
      <c r="N8330" s="109"/>
      <c r="P8330" s="38">
        <f t="shared" si="776"/>
        <v>0</v>
      </c>
      <c r="Q8330" s="105">
        <f t="shared" si="777"/>
        <v>0</v>
      </c>
      <c r="R8330" s="38">
        <f t="shared" si="778"/>
        <v>0</v>
      </c>
    </row>
    <row r="8331" spans="1:18">
      <c r="A8331" s="33"/>
      <c r="B8331" s="34"/>
      <c r="C8331" s="33"/>
      <c r="D8331" s="33"/>
      <c r="E8331" s="33"/>
      <c r="F8331" s="42"/>
      <c r="G8331" s="42"/>
      <c r="I8331">
        <f t="shared" si="774"/>
        <v>0</v>
      </c>
      <c r="J8331">
        <f t="shared" si="775"/>
        <v>0</v>
      </c>
      <c r="L8331" s="107"/>
      <c r="M8331" s="110"/>
      <c r="N8331" s="109"/>
      <c r="P8331" s="38">
        <f t="shared" si="776"/>
        <v>0</v>
      </c>
      <c r="Q8331" s="105">
        <f t="shared" si="777"/>
        <v>0</v>
      </c>
      <c r="R8331" s="38">
        <f t="shared" si="778"/>
        <v>0</v>
      </c>
    </row>
    <row r="8332" spans="1:18">
      <c r="A8332" s="33"/>
      <c r="B8332" s="34"/>
      <c r="C8332" s="33"/>
      <c r="D8332" s="33"/>
      <c r="E8332" s="33"/>
      <c r="F8332" s="42"/>
      <c r="G8332" s="42"/>
      <c r="I8332">
        <f t="shared" si="774"/>
        <v>0</v>
      </c>
      <c r="J8332">
        <f t="shared" si="775"/>
        <v>0</v>
      </c>
      <c r="L8332" s="107"/>
      <c r="M8332" s="110"/>
      <c r="N8332" s="109"/>
      <c r="P8332" s="38">
        <f t="shared" si="776"/>
        <v>0</v>
      </c>
      <c r="Q8332" s="105">
        <f t="shared" si="777"/>
        <v>0</v>
      </c>
      <c r="R8332" s="38">
        <f t="shared" si="778"/>
        <v>0</v>
      </c>
    </row>
    <row r="8333" spans="1:18">
      <c r="A8333" s="33"/>
      <c r="B8333" s="34"/>
      <c r="C8333" s="33"/>
      <c r="D8333" s="33"/>
      <c r="E8333" s="33"/>
      <c r="F8333" s="42"/>
      <c r="G8333" s="42"/>
      <c r="I8333">
        <f t="shared" si="774"/>
        <v>0</v>
      </c>
      <c r="J8333">
        <f t="shared" si="775"/>
        <v>0</v>
      </c>
      <c r="L8333" s="107"/>
      <c r="M8333" s="110"/>
      <c r="N8333" s="109"/>
      <c r="P8333" s="38">
        <f t="shared" si="776"/>
        <v>0</v>
      </c>
      <c r="Q8333" s="105">
        <f t="shared" si="777"/>
        <v>0</v>
      </c>
      <c r="R8333" s="38">
        <f t="shared" si="778"/>
        <v>0</v>
      </c>
    </row>
    <row r="8334" spans="1:18">
      <c r="A8334" s="33"/>
      <c r="B8334" s="34"/>
      <c r="C8334" s="33"/>
      <c r="D8334" s="33"/>
      <c r="E8334" s="33"/>
      <c r="F8334" s="42"/>
      <c r="G8334" s="42"/>
      <c r="I8334">
        <f t="shared" si="774"/>
        <v>0</v>
      </c>
      <c r="J8334">
        <f t="shared" si="775"/>
        <v>0</v>
      </c>
      <c r="L8334" s="107"/>
      <c r="M8334" s="110"/>
      <c r="N8334" s="109"/>
      <c r="P8334" s="38">
        <f t="shared" si="776"/>
        <v>0</v>
      </c>
      <c r="Q8334" s="105">
        <f t="shared" si="777"/>
        <v>0</v>
      </c>
      <c r="R8334" s="38">
        <f t="shared" si="778"/>
        <v>0</v>
      </c>
    </row>
    <row r="8335" spans="1:18">
      <c r="A8335" s="33"/>
      <c r="B8335" s="34"/>
      <c r="C8335" s="33"/>
      <c r="D8335" s="33"/>
      <c r="E8335" s="33"/>
      <c r="F8335" s="42"/>
      <c r="G8335" s="42"/>
      <c r="I8335">
        <f t="shared" si="774"/>
        <v>0</v>
      </c>
      <c r="J8335">
        <f t="shared" si="775"/>
        <v>0</v>
      </c>
      <c r="L8335" s="107"/>
      <c r="M8335" s="110"/>
      <c r="N8335" s="109"/>
      <c r="P8335" s="38">
        <f t="shared" si="776"/>
        <v>0</v>
      </c>
      <c r="Q8335" s="105">
        <f t="shared" si="777"/>
        <v>0</v>
      </c>
      <c r="R8335" s="38">
        <f t="shared" si="778"/>
        <v>0</v>
      </c>
    </row>
    <row r="8336" spans="1:18">
      <c r="A8336" s="33"/>
      <c r="B8336" s="34"/>
      <c r="C8336" s="33"/>
      <c r="D8336" s="33"/>
      <c r="E8336" s="33"/>
      <c r="F8336" s="42"/>
      <c r="G8336" s="42"/>
      <c r="I8336">
        <f t="shared" si="774"/>
        <v>0</v>
      </c>
      <c r="J8336">
        <f t="shared" si="775"/>
        <v>0</v>
      </c>
      <c r="L8336" s="107"/>
      <c r="M8336" s="110"/>
      <c r="N8336" s="109"/>
      <c r="P8336" s="38">
        <f t="shared" si="776"/>
        <v>0</v>
      </c>
      <c r="Q8336" s="105">
        <f t="shared" si="777"/>
        <v>0</v>
      </c>
      <c r="R8336" s="38">
        <f t="shared" si="778"/>
        <v>0</v>
      </c>
    </row>
    <row r="8337" spans="1:18">
      <c r="A8337" s="33"/>
      <c r="B8337" s="34"/>
      <c r="C8337" s="33"/>
      <c r="D8337" s="33"/>
      <c r="E8337" s="33"/>
      <c r="F8337" s="42"/>
      <c r="G8337" s="42"/>
      <c r="I8337">
        <f t="shared" si="774"/>
        <v>0</v>
      </c>
      <c r="J8337">
        <f t="shared" si="775"/>
        <v>0</v>
      </c>
      <c r="L8337" s="107"/>
      <c r="M8337" s="110"/>
      <c r="N8337" s="109"/>
      <c r="P8337" s="38">
        <f t="shared" si="776"/>
        <v>0</v>
      </c>
      <c r="Q8337" s="105">
        <f t="shared" si="777"/>
        <v>0</v>
      </c>
      <c r="R8337" s="38">
        <f t="shared" si="778"/>
        <v>0</v>
      </c>
    </row>
    <row r="8338" spans="1:18">
      <c r="A8338" s="33"/>
      <c r="B8338" s="34"/>
      <c r="C8338" s="33"/>
      <c r="D8338" s="33"/>
      <c r="E8338" s="33"/>
      <c r="F8338" s="42"/>
      <c r="G8338" s="42"/>
      <c r="I8338">
        <f t="shared" si="774"/>
        <v>0</v>
      </c>
      <c r="J8338">
        <f t="shared" si="775"/>
        <v>0</v>
      </c>
      <c r="L8338" s="107"/>
      <c r="M8338" s="110"/>
      <c r="N8338" s="109"/>
      <c r="P8338" s="38">
        <f t="shared" si="776"/>
        <v>0</v>
      </c>
      <c r="Q8338" s="105">
        <f t="shared" si="777"/>
        <v>0</v>
      </c>
      <c r="R8338" s="38">
        <f t="shared" si="778"/>
        <v>0</v>
      </c>
    </row>
    <row r="8339" spans="1:18">
      <c r="A8339" s="33"/>
      <c r="B8339" s="34"/>
      <c r="C8339" s="33"/>
      <c r="D8339" s="33"/>
      <c r="E8339" s="33"/>
      <c r="F8339" s="42"/>
      <c r="G8339" s="42"/>
      <c r="I8339">
        <f t="shared" si="774"/>
        <v>0</v>
      </c>
      <c r="J8339">
        <f t="shared" si="775"/>
        <v>0</v>
      </c>
      <c r="L8339" s="107"/>
      <c r="M8339" s="110"/>
      <c r="N8339" s="109"/>
      <c r="P8339" s="38">
        <f t="shared" si="776"/>
        <v>0</v>
      </c>
      <c r="Q8339" s="105">
        <f t="shared" si="777"/>
        <v>0</v>
      </c>
      <c r="R8339" s="38">
        <f t="shared" si="778"/>
        <v>0</v>
      </c>
    </row>
    <row r="8340" spans="1:18">
      <c r="A8340" s="33"/>
      <c r="B8340" s="34"/>
      <c r="C8340" s="33"/>
      <c r="D8340" s="33"/>
      <c r="E8340" s="33"/>
      <c r="F8340" s="42"/>
      <c r="G8340" s="42"/>
      <c r="I8340">
        <f t="shared" si="774"/>
        <v>0</v>
      </c>
      <c r="J8340">
        <f t="shared" si="775"/>
        <v>0</v>
      </c>
      <c r="L8340" s="107"/>
      <c r="M8340" s="110"/>
      <c r="N8340" s="109"/>
      <c r="P8340" s="38">
        <f t="shared" si="776"/>
        <v>0</v>
      </c>
      <c r="Q8340" s="105">
        <f t="shared" si="777"/>
        <v>0</v>
      </c>
      <c r="R8340" s="38">
        <f t="shared" si="778"/>
        <v>0</v>
      </c>
    </row>
    <row r="8341" spans="1:18">
      <c r="A8341" s="33"/>
      <c r="B8341" s="34"/>
      <c r="C8341" s="33"/>
      <c r="D8341" s="33"/>
      <c r="E8341" s="33"/>
      <c r="F8341" s="42"/>
      <c r="G8341" s="42"/>
      <c r="I8341">
        <f t="shared" si="774"/>
        <v>0</v>
      </c>
      <c r="J8341">
        <f t="shared" si="775"/>
        <v>0</v>
      </c>
      <c r="L8341" s="107"/>
      <c r="M8341" s="110"/>
      <c r="N8341" s="109"/>
      <c r="P8341" s="38">
        <f t="shared" si="776"/>
        <v>0</v>
      </c>
      <c r="Q8341" s="105">
        <f t="shared" si="777"/>
        <v>0</v>
      </c>
      <c r="R8341" s="38">
        <f t="shared" si="778"/>
        <v>0</v>
      </c>
    </row>
    <row r="8342" spans="1:18">
      <c r="A8342" s="33"/>
      <c r="B8342" s="34"/>
      <c r="C8342" s="33"/>
      <c r="D8342" s="33"/>
      <c r="E8342" s="33"/>
      <c r="F8342" s="42"/>
      <c r="G8342" s="42"/>
      <c r="I8342">
        <f t="shared" si="774"/>
        <v>0</v>
      </c>
      <c r="J8342">
        <f t="shared" si="775"/>
        <v>0</v>
      </c>
      <c r="L8342" s="107"/>
      <c r="M8342" s="110"/>
      <c r="N8342" s="109"/>
      <c r="P8342" s="38">
        <f t="shared" si="776"/>
        <v>0</v>
      </c>
      <c r="Q8342" s="105">
        <f t="shared" si="777"/>
        <v>0</v>
      </c>
      <c r="R8342" s="38">
        <f t="shared" si="778"/>
        <v>0</v>
      </c>
    </row>
    <row r="8343" spans="1:18">
      <c r="A8343" s="33"/>
      <c r="B8343" s="34"/>
      <c r="C8343" s="33"/>
      <c r="D8343" s="33"/>
      <c r="E8343" s="33"/>
      <c r="F8343" s="42"/>
      <c r="G8343" s="42"/>
      <c r="I8343">
        <f t="shared" si="774"/>
        <v>0</v>
      </c>
      <c r="J8343">
        <f t="shared" si="775"/>
        <v>0</v>
      </c>
      <c r="L8343" s="107"/>
      <c r="M8343" s="110"/>
      <c r="N8343" s="109"/>
      <c r="P8343" s="38">
        <f t="shared" si="776"/>
        <v>0</v>
      </c>
      <c r="Q8343" s="105">
        <f t="shared" si="777"/>
        <v>0</v>
      </c>
      <c r="R8343" s="38">
        <f t="shared" si="778"/>
        <v>0</v>
      </c>
    </row>
    <row r="8344" spans="1:18">
      <c r="A8344" s="33"/>
      <c r="B8344" s="34"/>
      <c r="C8344" s="33"/>
      <c r="D8344" s="33"/>
      <c r="E8344" s="33"/>
      <c r="F8344" s="42"/>
      <c r="G8344" s="42"/>
      <c r="I8344">
        <f t="shared" si="774"/>
        <v>0</v>
      </c>
      <c r="J8344">
        <f t="shared" si="775"/>
        <v>0</v>
      </c>
      <c r="L8344" s="107"/>
      <c r="M8344" s="110"/>
      <c r="N8344" s="109"/>
      <c r="P8344" s="38">
        <f t="shared" si="776"/>
        <v>0</v>
      </c>
      <c r="Q8344" s="105">
        <f t="shared" si="777"/>
        <v>0</v>
      </c>
      <c r="R8344" s="38">
        <f t="shared" si="778"/>
        <v>0</v>
      </c>
    </row>
    <row r="8345" spans="1:18">
      <c r="A8345" s="33"/>
      <c r="B8345" s="34"/>
      <c r="C8345" s="33"/>
      <c r="D8345" s="33"/>
      <c r="E8345" s="33"/>
      <c r="F8345" s="42"/>
      <c r="G8345" s="42"/>
      <c r="I8345">
        <f t="shared" si="774"/>
        <v>0</v>
      </c>
      <c r="J8345">
        <f t="shared" si="775"/>
        <v>0</v>
      </c>
      <c r="L8345" s="107"/>
      <c r="M8345" s="110"/>
      <c r="N8345" s="109"/>
      <c r="P8345" s="38">
        <f t="shared" si="776"/>
        <v>0</v>
      </c>
      <c r="Q8345" s="105">
        <f t="shared" si="777"/>
        <v>0</v>
      </c>
      <c r="R8345" s="38">
        <f t="shared" si="778"/>
        <v>0</v>
      </c>
    </row>
    <row r="8346" spans="1:18">
      <c r="A8346" s="33"/>
      <c r="B8346" s="34"/>
      <c r="C8346" s="33"/>
      <c r="D8346" s="33"/>
      <c r="E8346" s="33"/>
      <c r="F8346" s="42"/>
      <c r="G8346" s="42"/>
      <c r="I8346">
        <f t="shared" si="774"/>
        <v>0</v>
      </c>
      <c r="J8346">
        <f t="shared" si="775"/>
        <v>0</v>
      </c>
      <c r="L8346" s="107"/>
      <c r="M8346" s="110"/>
      <c r="N8346" s="109"/>
      <c r="P8346" s="38">
        <f t="shared" si="776"/>
        <v>0</v>
      </c>
      <c r="Q8346" s="105">
        <f t="shared" si="777"/>
        <v>0</v>
      </c>
      <c r="R8346" s="38">
        <f t="shared" si="778"/>
        <v>0</v>
      </c>
    </row>
    <row r="8347" spans="1:18">
      <c r="A8347" s="33"/>
      <c r="B8347" s="34"/>
      <c r="C8347" s="33"/>
      <c r="D8347" s="33"/>
      <c r="E8347" s="33"/>
      <c r="F8347" s="42"/>
      <c r="G8347" s="42"/>
      <c r="I8347">
        <f t="shared" si="774"/>
        <v>0</v>
      </c>
      <c r="J8347">
        <f t="shared" si="775"/>
        <v>0</v>
      </c>
      <c r="L8347" s="107"/>
      <c r="M8347" s="110"/>
      <c r="N8347" s="109"/>
      <c r="P8347" s="38">
        <f t="shared" si="776"/>
        <v>0</v>
      </c>
      <c r="Q8347" s="105">
        <f t="shared" si="777"/>
        <v>0</v>
      </c>
      <c r="R8347" s="38">
        <f t="shared" si="778"/>
        <v>0</v>
      </c>
    </row>
    <row r="8348" spans="1:18">
      <c r="A8348" s="33"/>
      <c r="B8348" s="34"/>
      <c r="C8348" s="33"/>
      <c r="D8348" s="33"/>
      <c r="E8348" s="33"/>
      <c r="F8348" s="42"/>
      <c r="G8348" s="42"/>
      <c r="I8348">
        <f t="shared" si="774"/>
        <v>0</v>
      </c>
      <c r="J8348">
        <f t="shared" si="775"/>
        <v>0</v>
      </c>
      <c r="L8348" s="107"/>
      <c r="M8348" s="110"/>
      <c r="N8348" s="109"/>
      <c r="P8348" s="38">
        <f t="shared" si="776"/>
        <v>0</v>
      </c>
      <c r="Q8348" s="105">
        <f t="shared" si="777"/>
        <v>0</v>
      </c>
      <c r="R8348" s="38">
        <f t="shared" si="778"/>
        <v>0</v>
      </c>
    </row>
    <row r="8349" spans="1:18">
      <c r="A8349" s="33"/>
      <c r="B8349" s="34"/>
      <c r="C8349" s="33"/>
      <c r="D8349" s="33"/>
      <c r="E8349" s="33"/>
      <c r="F8349" s="42"/>
      <c r="G8349" s="42"/>
      <c r="I8349">
        <f t="shared" si="774"/>
        <v>0</v>
      </c>
      <c r="J8349">
        <f t="shared" si="775"/>
        <v>0</v>
      </c>
      <c r="L8349" s="107"/>
      <c r="M8349" s="110"/>
      <c r="N8349" s="109"/>
      <c r="P8349" s="38">
        <f t="shared" si="776"/>
        <v>0</v>
      </c>
      <c r="Q8349" s="105">
        <f t="shared" si="777"/>
        <v>0</v>
      </c>
      <c r="R8349" s="38">
        <f t="shared" si="778"/>
        <v>0</v>
      </c>
    </row>
    <row r="8350" spans="1:18">
      <c r="A8350" s="33"/>
      <c r="B8350" s="34"/>
      <c r="C8350" s="33"/>
      <c r="D8350" s="33"/>
      <c r="E8350" s="33"/>
      <c r="F8350" s="42"/>
      <c r="G8350" s="42"/>
      <c r="I8350">
        <f t="shared" si="774"/>
        <v>0</v>
      </c>
      <c r="J8350">
        <f t="shared" si="775"/>
        <v>0</v>
      </c>
      <c r="L8350" s="107"/>
      <c r="M8350" s="110"/>
      <c r="N8350" s="109"/>
      <c r="P8350" s="38">
        <f t="shared" si="776"/>
        <v>0</v>
      </c>
      <c r="Q8350" s="105">
        <f t="shared" si="777"/>
        <v>0</v>
      </c>
      <c r="R8350" s="38">
        <f t="shared" si="778"/>
        <v>0</v>
      </c>
    </row>
    <row r="8351" spans="1:18">
      <c r="A8351" s="33"/>
      <c r="B8351" s="34"/>
      <c r="C8351" s="33"/>
      <c r="D8351" s="33"/>
      <c r="E8351" s="33"/>
      <c r="F8351" s="42"/>
      <c r="G8351" s="42"/>
      <c r="I8351">
        <f t="shared" si="774"/>
        <v>0</v>
      </c>
      <c r="J8351">
        <f t="shared" si="775"/>
        <v>0</v>
      </c>
      <c r="L8351" s="107"/>
      <c r="M8351" s="110"/>
      <c r="N8351" s="109"/>
      <c r="P8351" s="38">
        <f t="shared" si="776"/>
        <v>0</v>
      </c>
      <c r="Q8351" s="105">
        <f t="shared" si="777"/>
        <v>0</v>
      </c>
      <c r="R8351" s="38">
        <f t="shared" si="778"/>
        <v>0</v>
      </c>
    </row>
    <row r="8352" spans="1:18">
      <c r="A8352" s="33"/>
      <c r="B8352" s="34"/>
      <c r="C8352" s="33"/>
      <c r="D8352" s="33"/>
      <c r="E8352" s="33"/>
      <c r="F8352" s="42"/>
      <c r="G8352" s="42"/>
      <c r="I8352">
        <f t="shared" si="774"/>
        <v>0</v>
      </c>
      <c r="J8352">
        <f t="shared" si="775"/>
        <v>0</v>
      </c>
      <c r="L8352" s="107"/>
      <c r="M8352" s="110"/>
      <c r="N8352" s="109"/>
      <c r="P8352" s="38">
        <f t="shared" si="776"/>
        <v>0</v>
      </c>
      <c r="Q8352" s="105">
        <f t="shared" si="777"/>
        <v>0</v>
      </c>
      <c r="R8352" s="38">
        <f t="shared" si="778"/>
        <v>0</v>
      </c>
    </row>
    <row r="8353" spans="1:18">
      <c r="A8353" s="33"/>
      <c r="B8353" s="34"/>
      <c r="C8353" s="33"/>
      <c r="D8353" s="33"/>
      <c r="E8353" s="33"/>
      <c r="F8353" s="42"/>
      <c r="G8353" s="42"/>
      <c r="I8353">
        <f t="shared" si="774"/>
        <v>0</v>
      </c>
      <c r="J8353">
        <f t="shared" si="775"/>
        <v>0</v>
      </c>
      <c r="L8353" s="107"/>
      <c r="M8353" s="110"/>
      <c r="N8353" s="109"/>
      <c r="P8353" s="38">
        <f t="shared" si="776"/>
        <v>0</v>
      </c>
      <c r="Q8353" s="105">
        <f t="shared" si="777"/>
        <v>0</v>
      </c>
      <c r="R8353" s="38">
        <f t="shared" si="778"/>
        <v>0</v>
      </c>
    </row>
    <row r="8354" spans="1:18">
      <c r="A8354" s="33"/>
      <c r="B8354" s="34"/>
      <c r="C8354" s="33"/>
      <c r="D8354" s="33"/>
      <c r="E8354" s="33"/>
      <c r="F8354" s="42"/>
      <c r="G8354" s="42"/>
      <c r="I8354">
        <f t="shared" si="774"/>
        <v>0</v>
      </c>
      <c r="J8354">
        <f t="shared" si="775"/>
        <v>0</v>
      </c>
      <c r="L8354" s="107"/>
      <c r="M8354" s="110"/>
      <c r="N8354" s="109"/>
      <c r="P8354" s="38">
        <f t="shared" si="776"/>
        <v>0</v>
      </c>
      <c r="Q8354" s="105">
        <f t="shared" si="777"/>
        <v>0</v>
      </c>
      <c r="R8354" s="38">
        <f t="shared" si="778"/>
        <v>0</v>
      </c>
    </row>
    <row r="8355" spans="1:18">
      <c r="A8355" s="33"/>
      <c r="B8355" s="34"/>
      <c r="C8355" s="33"/>
      <c r="D8355" s="33"/>
      <c r="E8355" s="33"/>
      <c r="F8355" s="42"/>
      <c r="G8355" s="42"/>
      <c r="I8355">
        <f t="shared" si="774"/>
        <v>0</v>
      </c>
      <c r="J8355">
        <f t="shared" si="775"/>
        <v>0</v>
      </c>
      <c r="L8355" s="107"/>
      <c r="M8355" s="110"/>
      <c r="N8355" s="109"/>
      <c r="P8355" s="38">
        <f t="shared" si="776"/>
        <v>0</v>
      </c>
      <c r="Q8355" s="105">
        <f t="shared" si="777"/>
        <v>0</v>
      </c>
      <c r="R8355" s="38">
        <f t="shared" si="778"/>
        <v>0</v>
      </c>
    </row>
    <row r="8356" spans="1:18">
      <c r="A8356" s="33"/>
      <c r="B8356" s="34"/>
      <c r="C8356" s="33"/>
      <c r="D8356" s="33"/>
      <c r="E8356" s="33"/>
      <c r="F8356" s="42"/>
      <c r="G8356" s="42"/>
      <c r="I8356">
        <f t="shared" si="774"/>
        <v>0</v>
      </c>
      <c r="J8356">
        <f t="shared" si="775"/>
        <v>0</v>
      </c>
      <c r="L8356" s="107"/>
      <c r="M8356" s="110"/>
      <c r="N8356" s="109"/>
      <c r="P8356" s="38">
        <f t="shared" si="776"/>
        <v>0</v>
      </c>
      <c r="Q8356" s="105">
        <f t="shared" si="777"/>
        <v>0</v>
      </c>
      <c r="R8356" s="38">
        <f t="shared" si="778"/>
        <v>0</v>
      </c>
    </row>
    <row r="8357" spans="1:18">
      <c r="A8357" s="33"/>
      <c r="B8357" s="34"/>
      <c r="C8357" s="33"/>
      <c r="D8357" s="33"/>
      <c r="E8357" s="33"/>
      <c r="F8357" s="42"/>
      <c r="G8357" s="42"/>
      <c r="I8357">
        <f t="shared" si="774"/>
        <v>0</v>
      </c>
      <c r="J8357">
        <f t="shared" si="775"/>
        <v>0</v>
      </c>
      <c r="L8357" s="107"/>
      <c r="M8357" s="110"/>
      <c r="N8357" s="109"/>
      <c r="P8357" s="38">
        <f t="shared" si="776"/>
        <v>0</v>
      </c>
      <c r="Q8357" s="105">
        <f t="shared" si="777"/>
        <v>0</v>
      </c>
      <c r="R8357" s="38">
        <f t="shared" si="778"/>
        <v>0</v>
      </c>
    </row>
    <row r="8358" spans="1:18">
      <c r="A8358" s="33"/>
      <c r="B8358" s="34"/>
      <c r="C8358" s="33"/>
      <c r="D8358" s="33"/>
      <c r="E8358" s="33"/>
      <c r="F8358" s="42"/>
      <c r="G8358" s="42"/>
      <c r="I8358">
        <f t="shared" si="774"/>
        <v>0</v>
      </c>
      <c r="J8358">
        <f t="shared" si="775"/>
        <v>0</v>
      </c>
      <c r="L8358" s="107"/>
      <c r="M8358" s="110"/>
      <c r="N8358" s="109"/>
      <c r="P8358" s="38">
        <f t="shared" si="776"/>
        <v>0</v>
      </c>
      <c r="Q8358" s="105">
        <f t="shared" si="777"/>
        <v>0</v>
      </c>
      <c r="R8358" s="38">
        <f t="shared" si="778"/>
        <v>0</v>
      </c>
    </row>
    <row r="8359" spans="1:18">
      <c r="A8359" s="33"/>
      <c r="B8359" s="34"/>
      <c r="C8359" s="33"/>
      <c r="D8359" s="33"/>
      <c r="E8359" s="33"/>
      <c r="F8359" s="42"/>
      <c r="G8359" s="42"/>
      <c r="I8359">
        <f t="shared" si="774"/>
        <v>0</v>
      </c>
      <c r="J8359">
        <f t="shared" si="775"/>
        <v>0</v>
      </c>
      <c r="L8359" s="107"/>
      <c r="M8359" s="110"/>
      <c r="N8359" s="109"/>
      <c r="P8359" s="38">
        <f t="shared" si="776"/>
        <v>0</v>
      </c>
      <c r="Q8359" s="105">
        <f t="shared" si="777"/>
        <v>0</v>
      </c>
      <c r="R8359" s="38">
        <f t="shared" si="778"/>
        <v>0</v>
      </c>
    </row>
    <row r="8360" spans="1:18">
      <c r="A8360" s="33"/>
      <c r="B8360" s="34"/>
      <c r="C8360" s="33"/>
      <c r="D8360" s="33"/>
      <c r="E8360" s="33"/>
      <c r="F8360" s="42"/>
      <c r="G8360" s="42"/>
      <c r="I8360">
        <f t="shared" si="774"/>
        <v>0</v>
      </c>
      <c r="J8360">
        <f t="shared" si="775"/>
        <v>0</v>
      </c>
      <c r="L8360" s="107"/>
      <c r="M8360" s="110"/>
      <c r="N8360" s="109"/>
      <c r="P8360" s="38">
        <f t="shared" si="776"/>
        <v>0</v>
      </c>
      <c r="Q8360" s="105">
        <f t="shared" si="777"/>
        <v>0</v>
      </c>
      <c r="R8360" s="38">
        <f t="shared" si="778"/>
        <v>0</v>
      </c>
    </row>
    <row r="8361" spans="1:18">
      <c r="A8361" s="33"/>
      <c r="B8361" s="34"/>
      <c r="C8361" s="33"/>
      <c r="D8361" s="33"/>
      <c r="E8361" s="33"/>
      <c r="F8361" s="42"/>
      <c r="G8361" s="42"/>
      <c r="I8361">
        <f t="shared" si="774"/>
        <v>0</v>
      </c>
      <c r="J8361">
        <f t="shared" si="775"/>
        <v>0</v>
      </c>
      <c r="L8361" s="107"/>
      <c r="M8361" s="110"/>
      <c r="N8361" s="109"/>
      <c r="P8361" s="38">
        <f t="shared" si="776"/>
        <v>0</v>
      </c>
      <c r="Q8361" s="105">
        <f t="shared" si="777"/>
        <v>0</v>
      </c>
      <c r="R8361" s="38">
        <f t="shared" si="778"/>
        <v>0</v>
      </c>
    </row>
    <row r="8362" spans="1:18">
      <c r="A8362" s="33"/>
      <c r="B8362" s="34"/>
      <c r="C8362" s="33"/>
      <c r="D8362" s="33"/>
      <c r="E8362" s="33"/>
      <c r="F8362" s="42"/>
      <c r="G8362" s="42"/>
      <c r="I8362">
        <f t="shared" si="774"/>
        <v>0</v>
      </c>
      <c r="J8362">
        <f t="shared" si="775"/>
        <v>0</v>
      </c>
      <c r="L8362" s="107"/>
      <c r="M8362" s="110"/>
      <c r="N8362" s="109"/>
      <c r="P8362" s="38">
        <f t="shared" si="776"/>
        <v>0</v>
      </c>
      <c r="Q8362" s="105">
        <f t="shared" si="777"/>
        <v>0</v>
      </c>
      <c r="R8362" s="38">
        <f t="shared" si="778"/>
        <v>0</v>
      </c>
    </row>
    <row r="8363" spans="1:18">
      <c r="A8363" s="33"/>
      <c r="B8363" s="34"/>
      <c r="C8363" s="33"/>
      <c r="D8363" s="33"/>
      <c r="E8363" s="33"/>
      <c r="F8363" s="42"/>
      <c r="G8363" s="42"/>
      <c r="I8363">
        <f t="shared" si="774"/>
        <v>0</v>
      </c>
      <c r="J8363">
        <f t="shared" si="775"/>
        <v>0</v>
      </c>
      <c r="L8363" s="107"/>
      <c r="M8363" s="110"/>
      <c r="N8363" s="109"/>
      <c r="P8363" s="38">
        <f t="shared" si="776"/>
        <v>0</v>
      </c>
      <c r="Q8363" s="105">
        <f t="shared" si="777"/>
        <v>0</v>
      </c>
      <c r="R8363" s="38">
        <f t="shared" si="778"/>
        <v>0</v>
      </c>
    </row>
    <row r="8364" spans="1:18">
      <c r="A8364" s="33"/>
      <c r="B8364" s="34"/>
      <c r="C8364" s="33"/>
      <c r="D8364" s="33"/>
      <c r="E8364" s="33"/>
      <c r="F8364" s="42"/>
      <c r="G8364" s="42"/>
      <c r="I8364">
        <f t="shared" si="774"/>
        <v>0</v>
      </c>
      <c r="J8364">
        <f t="shared" si="775"/>
        <v>0</v>
      </c>
      <c r="L8364" s="107"/>
      <c r="M8364" s="110"/>
      <c r="N8364" s="109"/>
      <c r="P8364" s="38">
        <f t="shared" si="776"/>
        <v>0</v>
      </c>
      <c r="Q8364" s="105">
        <f t="shared" si="777"/>
        <v>0</v>
      </c>
      <c r="R8364" s="38">
        <f t="shared" si="778"/>
        <v>0</v>
      </c>
    </row>
    <row r="8365" spans="1:18">
      <c r="A8365" s="33"/>
      <c r="B8365" s="34"/>
      <c r="C8365" s="33"/>
      <c r="D8365" s="33"/>
      <c r="E8365" s="33"/>
      <c r="F8365" s="42"/>
      <c r="G8365" s="42"/>
      <c r="I8365">
        <f t="shared" si="774"/>
        <v>0</v>
      </c>
      <c r="J8365">
        <f t="shared" si="775"/>
        <v>0</v>
      </c>
      <c r="L8365" s="107"/>
      <c r="M8365" s="110"/>
      <c r="N8365" s="109"/>
      <c r="P8365" s="38">
        <f t="shared" si="776"/>
        <v>0</v>
      </c>
      <c r="Q8365" s="105">
        <f t="shared" si="777"/>
        <v>0</v>
      </c>
      <c r="R8365" s="38">
        <f t="shared" si="778"/>
        <v>0</v>
      </c>
    </row>
    <row r="8366" spans="1:18">
      <c r="A8366" s="33"/>
      <c r="B8366" s="34"/>
      <c r="C8366" s="33"/>
      <c r="D8366" s="33"/>
      <c r="E8366" s="33"/>
      <c r="F8366" s="42"/>
      <c r="G8366" s="42"/>
      <c r="I8366">
        <f t="shared" si="774"/>
        <v>0</v>
      </c>
      <c r="J8366">
        <f t="shared" si="775"/>
        <v>0</v>
      </c>
      <c r="L8366" s="107"/>
      <c r="M8366" s="110"/>
      <c r="N8366" s="109"/>
      <c r="P8366" s="38">
        <f t="shared" si="776"/>
        <v>0</v>
      </c>
      <c r="Q8366" s="105">
        <f t="shared" si="777"/>
        <v>0</v>
      </c>
      <c r="R8366" s="38">
        <f t="shared" si="778"/>
        <v>0</v>
      </c>
    </row>
    <row r="8367" spans="1:18">
      <c r="A8367" s="33"/>
      <c r="B8367" s="34"/>
      <c r="C8367" s="33"/>
      <c r="D8367" s="33"/>
      <c r="E8367" s="33"/>
      <c r="F8367" s="42"/>
      <c r="G8367" s="42"/>
      <c r="I8367">
        <f t="shared" si="774"/>
        <v>0</v>
      </c>
      <c r="J8367">
        <f t="shared" si="775"/>
        <v>0</v>
      </c>
      <c r="L8367" s="107"/>
      <c r="M8367" s="110"/>
      <c r="N8367" s="109"/>
      <c r="P8367" s="38">
        <f t="shared" si="776"/>
        <v>0</v>
      </c>
      <c r="Q8367" s="105">
        <f t="shared" si="777"/>
        <v>0</v>
      </c>
      <c r="R8367" s="38">
        <f t="shared" si="778"/>
        <v>0</v>
      </c>
    </row>
    <row r="8368" spans="1:18">
      <c r="A8368" s="33"/>
      <c r="B8368" s="34"/>
      <c r="C8368" s="33"/>
      <c r="D8368" s="33"/>
      <c r="E8368" s="33"/>
      <c r="F8368" s="42"/>
      <c r="G8368" s="42"/>
      <c r="I8368">
        <f t="shared" si="774"/>
        <v>0</v>
      </c>
      <c r="J8368">
        <f t="shared" si="775"/>
        <v>0</v>
      </c>
      <c r="L8368" s="107"/>
      <c r="M8368" s="110"/>
      <c r="N8368" s="109"/>
      <c r="P8368" s="38">
        <f t="shared" si="776"/>
        <v>0</v>
      </c>
      <c r="Q8368" s="105">
        <f t="shared" si="777"/>
        <v>0</v>
      </c>
      <c r="R8368" s="38">
        <f t="shared" si="778"/>
        <v>0</v>
      </c>
    </row>
    <row r="8369" spans="1:18">
      <c r="A8369" s="33"/>
      <c r="B8369" s="34"/>
      <c r="C8369" s="33"/>
      <c r="D8369" s="33"/>
      <c r="E8369" s="33"/>
      <c r="F8369" s="42"/>
      <c r="G8369" s="42"/>
      <c r="I8369">
        <f t="shared" si="774"/>
        <v>0</v>
      </c>
      <c r="J8369">
        <f t="shared" si="775"/>
        <v>0</v>
      </c>
      <c r="L8369" s="107"/>
      <c r="M8369" s="110"/>
      <c r="N8369" s="109"/>
      <c r="P8369" s="38">
        <f t="shared" si="776"/>
        <v>0</v>
      </c>
      <c r="Q8369" s="105">
        <f t="shared" si="777"/>
        <v>0</v>
      </c>
      <c r="R8369" s="38">
        <f t="shared" si="778"/>
        <v>0</v>
      </c>
    </row>
    <row r="8370" spans="1:18">
      <c r="A8370" s="33"/>
      <c r="B8370" s="34"/>
      <c r="C8370" s="33"/>
      <c r="D8370" s="33"/>
      <c r="E8370" s="33"/>
      <c r="F8370" s="42"/>
      <c r="G8370" s="42"/>
      <c r="I8370">
        <f t="shared" si="774"/>
        <v>0</v>
      </c>
      <c r="J8370">
        <f t="shared" si="775"/>
        <v>0</v>
      </c>
      <c r="L8370" s="107"/>
      <c r="M8370" s="110"/>
      <c r="N8370" s="109"/>
      <c r="P8370" s="38">
        <f t="shared" si="776"/>
        <v>0</v>
      </c>
      <c r="Q8370" s="105">
        <f t="shared" si="777"/>
        <v>0</v>
      </c>
      <c r="R8370" s="38">
        <f t="shared" si="778"/>
        <v>0</v>
      </c>
    </row>
    <row r="8371" spans="1:18">
      <c r="A8371" s="33"/>
      <c r="B8371" s="34"/>
      <c r="C8371" s="33"/>
      <c r="D8371" s="33"/>
      <c r="E8371" s="33"/>
      <c r="F8371" s="42"/>
      <c r="G8371" s="42"/>
      <c r="I8371">
        <f t="shared" si="774"/>
        <v>0</v>
      </c>
      <c r="J8371">
        <f t="shared" si="775"/>
        <v>0</v>
      </c>
      <c r="L8371" s="107"/>
      <c r="M8371" s="110"/>
      <c r="N8371" s="109"/>
      <c r="P8371" s="38">
        <f t="shared" si="776"/>
        <v>0</v>
      </c>
      <c r="Q8371" s="105">
        <f t="shared" si="777"/>
        <v>0</v>
      </c>
      <c r="R8371" s="38">
        <f t="shared" si="778"/>
        <v>0</v>
      </c>
    </row>
    <row r="8372" spans="1:18">
      <c r="A8372" s="33"/>
      <c r="B8372" s="34"/>
      <c r="C8372" s="33"/>
      <c r="D8372" s="33"/>
      <c r="E8372" s="33"/>
      <c r="F8372" s="42"/>
      <c r="G8372" s="42"/>
      <c r="I8372">
        <f t="shared" si="774"/>
        <v>0</v>
      </c>
      <c r="J8372">
        <f t="shared" si="775"/>
        <v>0</v>
      </c>
      <c r="L8372" s="107"/>
      <c r="M8372" s="110"/>
      <c r="N8372" s="109"/>
      <c r="P8372" s="38">
        <f t="shared" si="776"/>
        <v>0</v>
      </c>
      <c r="Q8372" s="105">
        <f t="shared" si="777"/>
        <v>0</v>
      </c>
      <c r="R8372" s="38">
        <f t="shared" si="778"/>
        <v>0</v>
      </c>
    </row>
    <row r="8373" spans="1:18">
      <c r="A8373" s="33"/>
      <c r="B8373" s="34"/>
      <c r="C8373" s="33"/>
      <c r="D8373" s="33"/>
      <c r="E8373" s="33"/>
      <c r="F8373" s="42"/>
      <c r="G8373" s="42"/>
      <c r="I8373">
        <f t="shared" si="774"/>
        <v>0</v>
      </c>
      <c r="J8373">
        <f t="shared" si="775"/>
        <v>0</v>
      </c>
      <c r="L8373" s="107"/>
      <c r="M8373" s="110"/>
      <c r="N8373" s="109"/>
      <c r="P8373" s="38">
        <f t="shared" si="776"/>
        <v>0</v>
      </c>
      <c r="Q8373" s="105">
        <f t="shared" si="777"/>
        <v>0</v>
      </c>
      <c r="R8373" s="38">
        <f t="shared" si="778"/>
        <v>0</v>
      </c>
    </row>
    <row r="8374" spans="1:18">
      <c r="A8374" s="33"/>
      <c r="B8374" s="34"/>
      <c r="C8374" s="33"/>
      <c r="D8374" s="33"/>
      <c r="E8374" s="33"/>
      <c r="F8374" s="42"/>
      <c r="G8374" s="42"/>
      <c r="I8374">
        <f t="shared" si="774"/>
        <v>0</v>
      </c>
      <c r="J8374">
        <f t="shared" si="775"/>
        <v>0</v>
      </c>
      <c r="L8374" s="107"/>
      <c r="M8374" s="110"/>
      <c r="N8374" s="109"/>
      <c r="P8374" s="38">
        <f t="shared" si="776"/>
        <v>0</v>
      </c>
      <c r="Q8374" s="105">
        <f t="shared" si="777"/>
        <v>0</v>
      </c>
      <c r="R8374" s="38">
        <f t="shared" si="778"/>
        <v>0</v>
      </c>
    </row>
    <row r="8375" spans="1:18">
      <c r="A8375" s="33"/>
      <c r="B8375" s="34"/>
      <c r="C8375" s="33"/>
      <c r="D8375" s="33"/>
      <c r="E8375" s="33"/>
      <c r="F8375" s="42"/>
      <c r="G8375" s="42"/>
      <c r="I8375">
        <f t="shared" si="774"/>
        <v>0</v>
      </c>
      <c r="J8375">
        <f t="shared" si="775"/>
        <v>0</v>
      </c>
      <c r="L8375" s="107"/>
      <c r="M8375" s="110"/>
      <c r="N8375" s="109"/>
      <c r="P8375" s="38">
        <f t="shared" si="776"/>
        <v>0</v>
      </c>
      <c r="Q8375" s="105">
        <f t="shared" si="777"/>
        <v>0</v>
      </c>
      <c r="R8375" s="38">
        <f t="shared" si="778"/>
        <v>0</v>
      </c>
    </row>
    <row r="8376" spans="1:18">
      <c r="A8376" s="33"/>
      <c r="B8376" s="34"/>
      <c r="C8376" s="33"/>
      <c r="D8376" s="33"/>
      <c r="E8376" s="33"/>
      <c r="F8376" s="42"/>
      <c r="G8376" s="42"/>
      <c r="I8376">
        <f t="shared" si="774"/>
        <v>0</v>
      </c>
      <c r="J8376">
        <f t="shared" si="775"/>
        <v>0</v>
      </c>
      <c r="L8376" s="107"/>
      <c r="M8376" s="110"/>
      <c r="N8376" s="109"/>
      <c r="P8376" s="38">
        <f t="shared" si="776"/>
        <v>0</v>
      </c>
      <c r="Q8376" s="105">
        <f t="shared" si="777"/>
        <v>0</v>
      </c>
      <c r="R8376" s="38">
        <f t="shared" si="778"/>
        <v>0</v>
      </c>
    </row>
    <row r="8377" spans="1:18">
      <c r="A8377" s="33"/>
      <c r="B8377" s="34"/>
      <c r="C8377" s="33"/>
      <c r="D8377" s="33"/>
      <c r="E8377" s="33"/>
      <c r="F8377" s="42"/>
      <c r="G8377" s="42"/>
      <c r="I8377">
        <f t="shared" si="774"/>
        <v>0</v>
      </c>
      <c r="J8377">
        <f t="shared" si="775"/>
        <v>0</v>
      </c>
      <c r="L8377" s="107"/>
      <c r="M8377" s="110"/>
      <c r="N8377" s="109"/>
      <c r="P8377" s="38">
        <f t="shared" si="776"/>
        <v>0</v>
      </c>
      <c r="Q8377" s="105">
        <f t="shared" si="777"/>
        <v>0</v>
      </c>
      <c r="R8377" s="38">
        <f t="shared" si="778"/>
        <v>0</v>
      </c>
    </row>
    <row r="8378" spans="1:18">
      <c r="A8378" s="33"/>
      <c r="B8378" s="34"/>
      <c r="C8378" s="33"/>
      <c r="D8378" s="33"/>
      <c r="E8378" s="33"/>
      <c r="F8378" s="42"/>
      <c r="G8378" s="42"/>
      <c r="I8378">
        <f t="shared" si="774"/>
        <v>0</v>
      </c>
      <c r="J8378">
        <f t="shared" si="775"/>
        <v>0</v>
      </c>
      <c r="L8378" s="107"/>
      <c r="M8378" s="110"/>
      <c r="N8378" s="109"/>
      <c r="P8378" s="38">
        <f t="shared" si="776"/>
        <v>0</v>
      </c>
      <c r="Q8378" s="105">
        <f t="shared" si="777"/>
        <v>0</v>
      </c>
      <c r="R8378" s="38">
        <f t="shared" si="778"/>
        <v>0</v>
      </c>
    </row>
    <row r="8379" spans="1:18">
      <c r="A8379" s="33"/>
      <c r="B8379" s="34"/>
      <c r="C8379" s="33"/>
      <c r="D8379" s="33"/>
      <c r="E8379" s="33"/>
      <c r="F8379" s="42"/>
      <c r="G8379" s="42"/>
      <c r="I8379">
        <f t="shared" si="774"/>
        <v>0</v>
      </c>
      <c r="J8379">
        <f t="shared" si="775"/>
        <v>0</v>
      </c>
      <c r="L8379" s="107"/>
      <c r="M8379" s="110"/>
      <c r="N8379" s="109"/>
      <c r="P8379" s="38">
        <f t="shared" si="776"/>
        <v>0</v>
      </c>
      <c r="Q8379" s="105">
        <f t="shared" si="777"/>
        <v>0</v>
      </c>
      <c r="R8379" s="38">
        <f t="shared" si="778"/>
        <v>0</v>
      </c>
    </row>
    <row r="8380" spans="1:18">
      <c r="A8380" s="33"/>
      <c r="B8380" s="34"/>
      <c r="C8380" s="33"/>
      <c r="D8380" s="33"/>
      <c r="E8380" s="33"/>
      <c r="F8380" s="42"/>
      <c r="G8380" s="42"/>
      <c r="I8380">
        <f t="shared" si="774"/>
        <v>0</v>
      </c>
      <c r="J8380">
        <f t="shared" si="775"/>
        <v>0</v>
      </c>
      <c r="L8380" s="107"/>
      <c r="M8380" s="110"/>
      <c r="N8380" s="109"/>
      <c r="P8380" s="38">
        <f t="shared" si="776"/>
        <v>0</v>
      </c>
      <c r="Q8380" s="105">
        <f t="shared" si="777"/>
        <v>0</v>
      </c>
      <c r="R8380" s="38">
        <f t="shared" si="778"/>
        <v>0</v>
      </c>
    </row>
    <row r="8381" spans="1:18">
      <c r="A8381" s="33"/>
      <c r="B8381" s="34"/>
      <c r="C8381" s="33"/>
      <c r="D8381" s="33"/>
      <c r="E8381" s="33"/>
      <c r="F8381" s="42"/>
      <c r="G8381" s="42"/>
      <c r="I8381">
        <f t="shared" si="774"/>
        <v>0</v>
      </c>
      <c r="J8381">
        <f t="shared" si="775"/>
        <v>0</v>
      </c>
      <c r="L8381" s="107"/>
      <c r="M8381" s="110"/>
      <c r="N8381" s="109"/>
      <c r="P8381" s="38">
        <f t="shared" si="776"/>
        <v>0</v>
      </c>
      <c r="Q8381" s="105">
        <f t="shared" si="777"/>
        <v>0</v>
      </c>
      <c r="R8381" s="38">
        <f t="shared" si="778"/>
        <v>0</v>
      </c>
    </row>
    <row r="8382" spans="1:18">
      <c r="A8382" s="33"/>
      <c r="B8382" s="34"/>
      <c r="C8382" s="33"/>
      <c r="D8382" s="33"/>
      <c r="E8382" s="33"/>
      <c r="F8382" s="42"/>
      <c r="G8382" s="42"/>
      <c r="I8382">
        <f t="shared" si="774"/>
        <v>0</v>
      </c>
      <c r="J8382">
        <f t="shared" si="775"/>
        <v>0</v>
      </c>
      <c r="L8382" s="107"/>
      <c r="M8382" s="110"/>
      <c r="N8382" s="109"/>
      <c r="P8382" s="38">
        <f t="shared" si="776"/>
        <v>0</v>
      </c>
      <c r="Q8382" s="105">
        <f t="shared" si="777"/>
        <v>0</v>
      </c>
      <c r="R8382" s="38">
        <f t="shared" si="778"/>
        <v>0</v>
      </c>
    </row>
    <row r="8383" spans="1:18">
      <c r="A8383" s="33"/>
      <c r="B8383" s="34"/>
      <c r="C8383" s="33"/>
      <c r="D8383" s="33"/>
      <c r="E8383" s="33"/>
      <c r="F8383" s="42"/>
      <c r="G8383" s="42"/>
      <c r="I8383">
        <f t="shared" si="774"/>
        <v>0</v>
      </c>
      <c r="J8383">
        <f t="shared" si="775"/>
        <v>0</v>
      </c>
      <c r="L8383" s="107"/>
      <c r="M8383" s="110"/>
      <c r="N8383" s="109"/>
      <c r="P8383" s="38">
        <f t="shared" si="776"/>
        <v>0</v>
      </c>
      <c r="Q8383" s="105">
        <f t="shared" si="777"/>
        <v>0</v>
      </c>
      <c r="R8383" s="38">
        <f t="shared" si="778"/>
        <v>0</v>
      </c>
    </row>
    <row r="8384" spans="1:18">
      <c r="A8384" s="33"/>
      <c r="B8384" s="34"/>
      <c r="C8384" s="33"/>
      <c r="D8384" s="33"/>
      <c r="E8384" s="33"/>
      <c r="F8384" s="42"/>
      <c r="G8384" s="42"/>
      <c r="I8384">
        <f t="shared" si="774"/>
        <v>0</v>
      </c>
      <c r="J8384">
        <f t="shared" si="775"/>
        <v>0</v>
      </c>
      <c r="L8384" s="107"/>
      <c r="M8384" s="110"/>
      <c r="N8384" s="109"/>
      <c r="P8384" s="38">
        <f t="shared" si="776"/>
        <v>0</v>
      </c>
      <c r="Q8384" s="105">
        <f t="shared" si="777"/>
        <v>0</v>
      </c>
      <c r="R8384" s="38">
        <f t="shared" si="778"/>
        <v>0</v>
      </c>
    </row>
    <row r="8385" spans="1:18">
      <c r="A8385" s="33"/>
      <c r="B8385" s="34"/>
      <c r="C8385" s="33"/>
      <c r="D8385" s="33"/>
      <c r="E8385" s="33"/>
      <c r="F8385" s="42"/>
      <c r="G8385" s="42"/>
      <c r="I8385">
        <f t="shared" ref="I8385:I8448" si="779">IF(OR(E8385="R",E8385="E"),D8385,IF(D8385&gt;=E8385,D8385-E8385,0))</f>
        <v>0</v>
      </c>
      <c r="J8385">
        <f t="shared" ref="J8385:J8448" si="780">IF(OR(E8385="R",E8385="E"),0,IF(E8385&gt;D8385,E8385-D8385,0))</f>
        <v>0</v>
      </c>
      <c r="L8385" s="107"/>
      <c r="M8385" s="110"/>
      <c r="N8385" s="109"/>
      <c r="P8385" s="38">
        <f t="shared" ref="P8385:P8448" si="781">I8385*L8385/1000</f>
        <v>0</v>
      </c>
      <c r="Q8385" s="105">
        <f t="shared" ref="Q8385:Q8448" si="782">I8385*M8385/1000</f>
        <v>0</v>
      </c>
      <c r="R8385" s="38">
        <f t="shared" ref="R8385:R8448" si="783">J8385*N8385/1000</f>
        <v>0</v>
      </c>
    </row>
    <row r="8386" spans="1:18">
      <c r="A8386" s="33"/>
      <c r="B8386" s="34"/>
      <c r="C8386" s="33"/>
      <c r="D8386" s="33"/>
      <c r="E8386" s="33"/>
      <c r="F8386" s="42"/>
      <c r="G8386" s="42"/>
      <c r="I8386">
        <f t="shared" si="779"/>
        <v>0</v>
      </c>
      <c r="J8386">
        <f t="shared" si="780"/>
        <v>0</v>
      </c>
      <c r="L8386" s="107"/>
      <c r="M8386" s="110"/>
      <c r="N8386" s="109"/>
      <c r="P8386" s="38">
        <f t="shared" si="781"/>
        <v>0</v>
      </c>
      <c r="Q8386" s="105">
        <f t="shared" si="782"/>
        <v>0</v>
      </c>
      <c r="R8386" s="38">
        <f t="shared" si="783"/>
        <v>0</v>
      </c>
    </row>
    <row r="8387" spans="1:18">
      <c r="A8387" s="33"/>
      <c r="B8387" s="34"/>
      <c r="C8387" s="33"/>
      <c r="D8387" s="33"/>
      <c r="E8387" s="33"/>
      <c r="F8387" s="42"/>
      <c r="G8387" s="42"/>
      <c r="I8387">
        <f t="shared" si="779"/>
        <v>0</v>
      </c>
      <c r="J8387">
        <f t="shared" si="780"/>
        <v>0</v>
      </c>
      <c r="L8387" s="107"/>
      <c r="M8387" s="110"/>
      <c r="N8387" s="109"/>
      <c r="P8387" s="38">
        <f t="shared" si="781"/>
        <v>0</v>
      </c>
      <c r="Q8387" s="105">
        <f t="shared" si="782"/>
        <v>0</v>
      </c>
      <c r="R8387" s="38">
        <f t="shared" si="783"/>
        <v>0</v>
      </c>
    </row>
    <row r="8388" spans="1:18">
      <c r="A8388" s="33"/>
      <c r="B8388" s="34"/>
      <c r="C8388" s="33"/>
      <c r="D8388" s="33"/>
      <c r="E8388" s="33"/>
      <c r="F8388" s="42"/>
      <c r="G8388" s="42"/>
      <c r="I8388">
        <f t="shared" si="779"/>
        <v>0</v>
      </c>
      <c r="J8388">
        <f t="shared" si="780"/>
        <v>0</v>
      </c>
      <c r="L8388" s="107"/>
      <c r="M8388" s="110"/>
      <c r="N8388" s="109"/>
      <c r="P8388" s="38">
        <f t="shared" si="781"/>
        <v>0</v>
      </c>
      <c r="Q8388" s="105">
        <f t="shared" si="782"/>
        <v>0</v>
      </c>
      <c r="R8388" s="38">
        <f t="shared" si="783"/>
        <v>0</v>
      </c>
    </row>
    <row r="8389" spans="1:18">
      <c r="A8389" s="33"/>
      <c r="B8389" s="34"/>
      <c r="C8389" s="33"/>
      <c r="D8389" s="33"/>
      <c r="E8389" s="33"/>
      <c r="F8389" s="42"/>
      <c r="G8389" s="42"/>
      <c r="I8389">
        <f t="shared" si="779"/>
        <v>0</v>
      </c>
      <c r="J8389">
        <f t="shared" si="780"/>
        <v>0</v>
      </c>
      <c r="L8389" s="107"/>
      <c r="M8389" s="110"/>
      <c r="N8389" s="109"/>
      <c r="P8389" s="38">
        <f t="shared" si="781"/>
        <v>0</v>
      </c>
      <c r="Q8389" s="105">
        <f t="shared" si="782"/>
        <v>0</v>
      </c>
      <c r="R8389" s="38">
        <f t="shared" si="783"/>
        <v>0</v>
      </c>
    </row>
    <row r="8390" spans="1:18">
      <c r="A8390" s="33"/>
      <c r="B8390" s="34"/>
      <c r="C8390" s="33"/>
      <c r="D8390" s="33"/>
      <c r="E8390" s="33"/>
      <c r="F8390" s="42"/>
      <c r="G8390" s="42"/>
      <c r="I8390">
        <f t="shared" si="779"/>
        <v>0</v>
      </c>
      <c r="J8390">
        <f t="shared" si="780"/>
        <v>0</v>
      </c>
      <c r="L8390" s="107"/>
      <c r="M8390" s="110"/>
      <c r="N8390" s="109"/>
      <c r="P8390" s="38">
        <f t="shared" si="781"/>
        <v>0</v>
      </c>
      <c r="Q8390" s="105">
        <f t="shared" si="782"/>
        <v>0</v>
      </c>
      <c r="R8390" s="38">
        <f t="shared" si="783"/>
        <v>0</v>
      </c>
    </row>
    <row r="8391" spans="1:18">
      <c r="A8391" s="33"/>
      <c r="B8391" s="34"/>
      <c r="C8391" s="33"/>
      <c r="D8391" s="33"/>
      <c r="E8391" s="33"/>
      <c r="F8391" s="42"/>
      <c r="G8391" s="42"/>
      <c r="I8391">
        <f t="shared" si="779"/>
        <v>0</v>
      </c>
      <c r="J8391">
        <f t="shared" si="780"/>
        <v>0</v>
      </c>
      <c r="L8391" s="107"/>
      <c r="M8391" s="110"/>
      <c r="N8391" s="109"/>
      <c r="P8391" s="38">
        <f t="shared" si="781"/>
        <v>0</v>
      </c>
      <c r="Q8391" s="105">
        <f t="shared" si="782"/>
        <v>0</v>
      </c>
      <c r="R8391" s="38">
        <f t="shared" si="783"/>
        <v>0</v>
      </c>
    </row>
    <row r="8392" spans="1:18">
      <c r="A8392" s="33"/>
      <c r="B8392" s="34"/>
      <c r="C8392" s="33"/>
      <c r="D8392" s="33"/>
      <c r="E8392" s="33"/>
      <c r="F8392" s="42"/>
      <c r="G8392" s="42"/>
      <c r="I8392">
        <f t="shared" si="779"/>
        <v>0</v>
      </c>
      <c r="J8392">
        <f t="shared" si="780"/>
        <v>0</v>
      </c>
      <c r="L8392" s="107"/>
      <c r="M8392" s="110"/>
      <c r="N8392" s="109"/>
      <c r="P8392" s="38">
        <f t="shared" si="781"/>
        <v>0</v>
      </c>
      <c r="Q8392" s="105">
        <f t="shared" si="782"/>
        <v>0</v>
      </c>
      <c r="R8392" s="38">
        <f t="shared" si="783"/>
        <v>0</v>
      </c>
    </row>
    <row r="8393" spans="1:18">
      <c r="A8393" s="33"/>
      <c r="B8393" s="34"/>
      <c r="C8393" s="33"/>
      <c r="D8393" s="33"/>
      <c r="E8393" s="33"/>
      <c r="F8393" s="42"/>
      <c r="G8393" s="42"/>
      <c r="I8393">
        <f t="shared" si="779"/>
        <v>0</v>
      </c>
      <c r="J8393">
        <f t="shared" si="780"/>
        <v>0</v>
      </c>
      <c r="L8393" s="107"/>
      <c r="M8393" s="110"/>
      <c r="N8393" s="109"/>
      <c r="P8393" s="38">
        <f t="shared" si="781"/>
        <v>0</v>
      </c>
      <c r="Q8393" s="105">
        <f t="shared" si="782"/>
        <v>0</v>
      </c>
      <c r="R8393" s="38">
        <f t="shared" si="783"/>
        <v>0</v>
      </c>
    </row>
    <row r="8394" spans="1:18">
      <c r="A8394" s="33"/>
      <c r="B8394" s="34"/>
      <c r="C8394" s="33"/>
      <c r="D8394" s="33"/>
      <c r="E8394" s="33"/>
      <c r="F8394" s="42"/>
      <c r="G8394" s="42"/>
      <c r="I8394">
        <f t="shared" si="779"/>
        <v>0</v>
      </c>
      <c r="J8394">
        <f t="shared" si="780"/>
        <v>0</v>
      </c>
      <c r="L8394" s="107"/>
      <c r="M8394" s="110"/>
      <c r="N8394" s="109"/>
      <c r="P8394" s="38">
        <f t="shared" si="781"/>
        <v>0</v>
      </c>
      <c r="Q8394" s="105">
        <f t="shared" si="782"/>
        <v>0</v>
      </c>
      <c r="R8394" s="38">
        <f t="shared" si="783"/>
        <v>0</v>
      </c>
    </row>
    <row r="8395" spans="1:18">
      <c r="A8395" s="33"/>
      <c r="B8395" s="34"/>
      <c r="C8395" s="33"/>
      <c r="D8395" s="33"/>
      <c r="E8395" s="33"/>
      <c r="F8395" s="42"/>
      <c r="G8395" s="42"/>
      <c r="I8395">
        <f t="shared" si="779"/>
        <v>0</v>
      </c>
      <c r="J8395">
        <f t="shared" si="780"/>
        <v>0</v>
      </c>
      <c r="L8395" s="107"/>
      <c r="M8395" s="110"/>
      <c r="N8395" s="109"/>
      <c r="P8395" s="38">
        <f t="shared" si="781"/>
        <v>0</v>
      </c>
      <c r="Q8395" s="105">
        <f t="shared" si="782"/>
        <v>0</v>
      </c>
      <c r="R8395" s="38">
        <f t="shared" si="783"/>
        <v>0</v>
      </c>
    </row>
    <row r="8396" spans="1:18">
      <c r="A8396" s="33"/>
      <c r="B8396" s="34"/>
      <c r="C8396" s="33"/>
      <c r="D8396" s="33"/>
      <c r="E8396" s="33"/>
      <c r="F8396" s="42"/>
      <c r="G8396" s="42"/>
      <c r="I8396">
        <f t="shared" si="779"/>
        <v>0</v>
      </c>
      <c r="J8396">
        <f t="shared" si="780"/>
        <v>0</v>
      </c>
      <c r="L8396" s="107"/>
      <c r="M8396" s="110"/>
      <c r="N8396" s="109"/>
      <c r="P8396" s="38">
        <f t="shared" si="781"/>
        <v>0</v>
      </c>
      <c r="Q8396" s="105">
        <f t="shared" si="782"/>
        <v>0</v>
      </c>
      <c r="R8396" s="38">
        <f t="shared" si="783"/>
        <v>0</v>
      </c>
    </row>
    <row r="8397" spans="1:18">
      <c r="A8397" s="33"/>
      <c r="B8397" s="34"/>
      <c r="C8397" s="33"/>
      <c r="D8397" s="33"/>
      <c r="E8397" s="33"/>
      <c r="F8397" s="42"/>
      <c r="G8397" s="42"/>
      <c r="I8397">
        <f t="shared" si="779"/>
        <v>0</v>
      </c>
      <c r="J8397">
        <f t="shared" si="780"/>
        <v>0</v>
      </c>
      <c r="L8397" s="107"/>
      <c r="M8397" s="110"/>
      <c r="N8397" s="109"/>
      <c r="P8397" s="38">
        <f t="shared" si="781"/>
        <v>0</v>
      </c>
      <c r="Q8397" s="105">
        <f t="shared" si="782"/>
        <v>0</v>
      </c>
      <c r="R8397" s="38">
        <f t="shared" si="783"/>
        <v>0</v>
      </c>
    </row>
    <row r="8398" spans="1:18">
      <c r="A8398" s="33"/>
      <c r="B8398" s="34"/>
      <c r="C8398" s="33"/>
      <c r="D8398" s="33"/>
      <c r="E8398" s="33"/>
      <c r="F8398" s="42"/>
      <c r="G8398" s="42"/>
      <c r="I8398">
        <f t="shared" si="779"/>
        <v>0</v>
      </c>
      <c r="J8398">
        <f t="shared" si="780"/>
        <v>0</v>
      </c>
      <c r="L8398" s="107"/>
      <c r="M8398" s="110"/>
      <c r="N8398" s="109"/>
      <c r="P8398" s="38">
        <f t="shared" si="781"/>
        <v>0</v>
      </c>
      <c r="Q8398" s="105">
        <f t="shared" si="782"/>
        <v>0</v>
      </c>
      <c r="R8398" s="38">
        <f t="shared" si="783"/>
        <v>0</v>
      </c>
    </row>
    <row r="8399" spans="1:18">
      <c r="A8399" s="33"/>
      <c r="B8399" s="34"/>
      <c r="C8399" s="33"/>
      <c r="D8399" s="33"/>
      <c r="E8399" s="33"/>
      <c r="F8399" s="42"/>
      <c r="G8399" s="42"/>
      <c r="I8399">
        <f t="shared" si="779"/>
        <v>0</v>
      </c>
      <c r="J8399">
        <f t="shared" si="780"/>
        <v>0</v>
      </c>
      <c r="L8399" s="107"/>
      <c r="M8399" s="110"/>
      <c r="N8399" s="109"/>
      <c r="P8399" s="38">
        <f t="shared" si="781"/>
        <v>0</v>
      </c>
      <c r="Q8399" s="105">
        <f t="shared" si="782"/>
        <v>0</v>
      </c>
      <c r="R8399" s="38">
        <f t="shared" si="783"/>
        <v>0</v>
      </c>
    </row>
    <row r="8400" spans="1:18">
      <c r="A8400" s="33"/>
      <c r="B8400" s="34"/>
      <c r="C8400" s="33"/>
      <c r="D8400" s="33"/>
      <c r="E8400" s="33"/>
      <c r="F8400" s="42"/>
      <c r="G8400" s="42"/>
      <c r="I8400">
        <f t="shared" si="779"/>
        <v>0</v>
      </c>
      <c r="J8400">
        <f t="shared" si="780"/>
        <v>0</v>
      </c>
      <c r="L8400" s="107"/>
      <c r="M8400" s="110"/>
      <c r="N8400" s="109"/>
      <c r="P8400" s="38">
        <f t="shared" si="781"/>
        <v>0</v>
      </c>
      <c r="Q8400" s="105">
        <f t="shared" si="782"/>
        <v>0</v>
      </c>
      <c r="R8400" s="38">
        <f t="shared" si="783"/>
        <v>0</v>
      </c>
    </row>
    <row r="8401" spans="1:18">
      <c r="A8401" s="33"/>
      <c r="B8401" s="34"/>
      <c r="C8401" s="33"/>
      <c r="D8401" s="33"/>
      <c r="E8401" s="33"/>
      <c r="F8401" s="42"/>
      <c r="G8401" s="42"/>
      <c r="I8401">
        <f t="shared" si="779"/>
        <v>0</v>
      </c>
      <c r="J8401">
        <f t="shared" si="780"/>
        <v>0</v>
      </c>
      <c r="L8401" s="107"/>
      <c r="M8401" s="110"/>
      <c r="N8401" s="109"/>
      <c r="P8401" s="38">
        <f t="shared" si="781"/>
        <v>0</v>
      </c>
      <c r="Q8401" s="105">
        <f t="shared" si="782"/>
        <v>0</v>
      </c>
      <c r="R8401" s="38">
        <f t="shared" si="783"/>
        <v>0</v>
      </c>
    </row>
    <row r="8402" spans="1:18">
      <c r="A8402" s="33"/>
      <c r="B8402" s="34"/>
      <c r="C8402" s="33"/>
      <c r="D8402" s="33"/>
      <c r="E8402" s="33"/>
      <c r="F8402" s="42"/>
      <c r="G8402" s="42"/>
      <c r="I8402">
        <f t="shared" si="779"/>
        <v>0</v>
      </c>
      <c r="J8402">
        <f t="shared" si="780"/>
        <v>0</v>
      </c>
      <c r="L8402" s="107"/>
      <c r="M8402" s="110"/>
      <c r="N8402" s="109"/>
      <c r="P8402" s="38">
        <f t="shared" si="781"/>
        <v>0</v>
      </c>
      <c r="Q8402" s="105">
        <f t="shared" si="782"/>
        <v>0</v>
      </c>
      <c r="R8402" s="38">
        <f t="shared" si="783"/>
        <v>0</v>
      </c>
    </row>
    <row r="8403" spans="1:18">
      <c r="A8403" s="33"/>
      <c r="B8403" s="34"/>
      <c r="C8403" s="33"/>
      <c r="D8403" s="33"/>
      <c r="E8403" s="33"/>
      <c r="F8403" s="42"/>
      <c r="G8403" s="42"/>
      <c r="I8403">
        <f t="shared" si="779"/>
        <v>0</v>
      </c>
      <c r="J8403">
        <f t="shared" si="780"/>
        <v>0</v>
      </c>
      <c r="L8403" s="107"/>
      <c r="M8403" s="110"/>
      <c r="N8403" s="109"/>
      <c r="P8403" s="38">
        <f t="shared" si="781"/>
        <v>0</v>
      </c>
      <c r="Q8403" s="105">
        <f t="shared" si="782"/>
        <v>0</v>
      </c>
      <c r="R8403" s="38">
        <f t="shared" si="783"/>
        <v>0</v>
      </c>
    </row>
    <row r="8404" spans="1:18">
      <c r="A8404" s="33"/>
      <c r="B8404" s="34"/>
      <c r="C8404" s="33"/>
      <c r="D8404" s="33"/>
      <c r="E8404" s="33"/>
      <c r="F8404" s="42"/>
      <c r="G8404" s="42"/>
      <c r="I8404">
        <f t="shared" si="779"/>
        <v>0</v>
      </c>
      <c r="J8404">
        <f t="shared" si="780"/>
        <v>0</v>
      </c>
      <c r="L8404" s="107"/>
      <c r="M8404" s="110"/>
      <c r="N8404" s="109"/>
      <c r="P8404" s="38">
        <f t="shared" si="781"/>
        <v>0</v>
      </c>
      <c r="Q8404" s="105">
        <f t="shared" si="782"/>
        <v>0</v>
      </c>
      <c r="R8404" s="38">
        <f t="shared" si="783"/>
        <v>0</v>
      </c>
    </row>
    <row r="8405" spans="1:18">
      <c r="A8405" s="33"/>
      <c r="B8405" s="34"/>
      <c r="C8405" s="33"/>
      <c r="D8405" s="33"/>
      <c r="E8405" s="33"/>
      <c r="F8405" s="42"/>
      <c r="G8405" s="42"/>
      <c r="I8405">
        <f t="shared" si="779"/>
        <v>0</v>
      </c>
      <c r="J8405">
        <f t="shared" si="780"/>
        <v>0</v>
      </c>
      <c r="L8405" s="107"/>
      <c r="M8405" s="110"/>
      <c r="N8405" s="109"/>
      <c r="P8405" s="38">
        <f t="shared" si="781"/>
        <v>0</v>
      </c>
      <c r="Q8405" s="105">
        <f t="shared" si="782"/>
        <v>0</v>
      </c>
      <c r="R8405" s="38">
        <f t="shared" si="783"/>
        <v>0</v>
      </c>
    </row>
    <row r="8406" spans="1:18">
      <c r="A8406" s="33"/>
      <c r="B8406" s="34"/>
      <c r="C8406" s="33"/>
      <c r="D8406" s="33"/>
      <c r="E8406" s="33"/>
      <c r="F8406" s="42"/>
      <c r="G8406" s="42"/>
      <c r="I8406">
        <f t="shared" si="779"/>
        <v>0</v>
      </c>
      <c r="J8406">
        <f t="shared" si="780"/>
        <v>0</v>
      </c>
      <c r="L8406" s="107"/>
      <c r="M8406" s="110"/>
      <c r="N8406" s="109"/>
      <c r="P8406" s="38">
        <f t="shared" si="781"/>
        <v>0</v>
      </c>
      <c r="Q8406" s="105">
        <f t="shared" si="782"/>
        <v>0</v>
      </c>
      <c r="R8406" s="38">
        <f t="shared" si="783"/>
        <v>0</v>
      </c>
    </row>
    <row r="8407" spans="1:18">
      <c r="A8407" s="33"/>
      <c r="B8407" s="34"/>
      <c r="C8407" s="33"/>
      <c r="D8407" s="33"/>
      <c r="E8407" s="33"/>
      <c r="F8407" s="42"/>
      <c r="G8407" s="42"/>
      <c r="I8407">
        <f t="shared" si="779"/>
        <v>0</v>
      </c>
      <c r="J8407">
        <f t="shared" si="780"/>
        <v>0</v>
      </c>
      <c r="L8407" s="107"/>
      <c r="M8407" s="110"/>
      <c r="N8407" s="109"/>
      <c r="P8407" s="38">
        <f t="shared" si="781"/>
        <v>0</v>
      </c>
      <c r="Q8407" s="105">
        <f t="shared" si="782"/>
        <v>0</v>
      </c>
      <c r="R8407" s="38">
        <f t="shared" si="783"/>
        <v>0</v>
      </c>
    </row>
    <row r="8408" spans="1:18">
      <c r="A8408" s="33"/>
      <c r="B8408" s="34"/>
      <c r="C8408" s="33"/>
      <c r="D8408" s="33"/>
      <c r="E8408" s="33"/>
      <c r="F8408" s="42"/>
      <c r="G8408" s="42"/>
      <c r="I8408">
        <f t="shared" si="779"/>
        <v>0</v>
      </c>
      <c r="J8408">
        <f t="shared" si="780"/>
        <v>0</v>
      </c>
      <c r="L8408" s="107"/>
      <c r="M8408" s="110"/>
      <c r="N8408" s="109"/>
      <c r="P8408" s="38">
        <f t="shared" si="781"/>
        <v>0</v>
      </c>
      <c r="Q8408" s="105">
        <f t="shared" si="782"/>
        <v>0</v>
      </c>
      <c r="R8408" s="38">
        <f t="shared" si="783"/>
        <v>0</v>
      </c>
    </row>
    <row r="8409" spans="1:18">
      <c r="A8409" s="33"/>
      <c r="B8409" s="34"/>
      <c r="C8409" s="33"/>
      <c r="D8409" s="33"/>
      <c r="E8409" s="33"/>
      <c r="F8409" s="42"/>
      <c r="G8409" s="42"/>
      <c r="I8409">
        <f t="shared" si="779"/>
        <v>0</v>
      </c>
      <c r="J8409">
        <f t="shared" si="780"/>
        <v>0</v>
      </c>
      <c r="L8409" s="107"/>
      <c r="M8409" s="110"/>
      <c r="N8409" s="109"/>
      <c r="P8409" s="38">
        <f t="shared" si="781"/>
        <v>0</v>
      </c>
      <c r="Q8409" s="105">
        <f t="shared" si="782"/>
        <v>0</v>
      </c>
      <c r="R8409" s="38">
        <f t="shared" si="783"/>
        <v>0</v>
      </c>
    </row>
    <row r="8410" spans="1:18">
      <c r="A8410" s="33"/>
      <c r="B8410" s="34"/>
      <c r="C8410" s="33"/>
      <c r="D8410" s="33"/>
      <c r="E8410" s="33"/>
      <c r="F8410" s="42"/>
      <c r="G8410" s="42"/>
      <c r="I8410">
        <f t="shared" si="779"/>
        <v>0</v>
      </c>
      <c r="J8410">
        <f t="shared" si="780"/>
        <v>0</v>
      </c>
      <c r="L8410" s="107"/>
      <c r="M8410" s="110"/>
      <c r="N8410" s="109"/>
      <c r="P8410" s="38">
        <f t="shared" si="781"/>
        <v>0</v>
      </c>
      <c r="Q8410" s="105">
        <f t="shared" si="782"/>
        <v>0</v>
      </c>
      <c r="R8410" s="38">
        <f t="shared" si="783"/>
        <v>0</v>
      </c>
    </row>
    <row r="8411" spans="1:18">
      <c r="A8411" s="33"/>
      <c r="B8411" s="34"/>
      <c r="C8411" s="33"/>
      <c r="D8411" s="33"/>
      <c r="E8411" s="33"/>
      <c r="F8411" s="42"/>
      <c r="G8411" s="42"/>
      <c r="I8411">
        <f t="shared" si="779"/>
        <v>0</v>
      </c>
      <c r="J8411">
        <f t="shared" si="780"/>
        <v>0</v>
      </c>
      <c r="L8411" s="107"/>
      <c r="M8411" s="110"/>
      <c r="N8411" s="109"/>
      <c r="P8411" s="38">
        <f t="shared" si="781"/>
        <v>0</v>
      </c>
      <c r="Q8411" s="105">
        <f t="shared" si="782"/>
        <v>0</v>
      </c>
      <c r="R8411" s="38">
        <f t="shared" si="783"/>
        <v>0</v>
      </c>
    </row>
    <row r="8412" spans="1:18">
      <c r="A8412" s="33"/>
      <c r="B8412" s="34"/>
      <c r="C8412" s="33"/>
      <c r="D8412" s="33"/>
      <c r="E8412" s="33"/>
      <c r="F8412" s="42"/>
      <c r="G8412" s="42"/>
      <c r="I8412">
        <f t="shared" si="779"/>
        <v>0</v>
      </c>
      <c r="J8412">
        <f t="shared" si="780"/>
        <v>0</v>
      </c>
      <c r="L8412" s="107"/>
      <c r="M8412" s="110"/>
      <c r="N8412" s="109"/>
      <c r="P8412" s="38">
        <f t="shared" si="781"/>
        <v>0</v>
      </c>
      <c r="Q8412" s="105">
        <f t="shared" si="782"/>
        <v>0</v>
      </c>
      <c r="R8412" s="38">
        <f t="shared" si="783"/>
        <v>0</v>
      </c>
    </row>
    <row r="8413" spans="1:18">
      <c r="A8413" s="33"/>
      <c r="B8413" s="34"/>
      <c r="C8413" s="33"/>
      <c r="D8413" s="33"/>
      <c r="E8413" s="33"/>
      <c r="F8413" s="42"/>
      <c r="G8413" s="42"/>
      <c r="I8413">
        <f t="shared" si="779"/>
        <v>0</v>
      </c>
      <c r="J8413">
        <f t="shared" si="780"/>
        <v>0</v>
      </c>
      <c r="L8413" s="107"/>
      <c r="M8413" s="110"/>
      <c r="N8413" s="109"/>
      <c r="P8413" s="38">
        <f t="shared" si="781"/>
        <v>0</v>
      </c>
      <c r="Q8413" s="105">
        <f t="shared" si="782"/>
        <v>0</v>
      </c>
      <c r="R8413" s="38">
        <f t="shared" si="783"/>
        <v>0</v>
      </c>
    </row>
    <row r="8414" spans="1:18">
      <c r="A8414" s="33"/>
      <c r="B8414" s="34"/>
      <c r="C8414" s="33"/>
      <c r="D8414" s="33"/>
      <c r="E8414" s="33"/>
      <c r="F8414" s="42"/>
      <c r="G8414" s="42"/>
      <c r="I8414">
        <f t="shared" si="779"/>
        <v>0</v>
      </c>
      <c r="J8414">
        <f t="shared" si="780"/>
        <v>0</v>
      </c>
      <c r="L8414" s="107"/>
      <c r="M8414" s="110"/>
      <c r="N8414" s="109"/>
      <c r="P8414" s="38">
        <f t="shared" si="781"/>
        <v>0</v>
      </c>
      <c r="Q8414" s="105">
        <f t="shared" si="782"/>
        <v>0</v>
      </c>
      <c r="R8414" s="38">
        <f t="shared" si="783"/>
        <v>0</v>
      </c>
    </row>
    <row r="8415" spans="1:18">
      <c r="A8415" s="33"/>
      <c r="B8415" s="34"/>
      <c r="C8415" s="33"/>
      <c r="D8415" s="33"/>
      <c r="E8415" s="33"/>
      <c r="F8415" s="42"/>
      <c r="G8415" s="42"/>
      <c r="I8415">
        <f t="shared" si="779"/>
        <v>0</v>
      </c>
      <c r="J8415">
        <f t="shared" si="780"/>
        <v>0</v>
      </c>
      <c r="L8415" s="107"/>
      <c r="M8415" s="110"/>
      <c r="N8415" s="109"/>
      <c r="P8415" s="38">
        <f t="shared" si="781"/>
        <v>0</v>
      </c>
      <c r="Q8415" s="105">
        <f t="shared" si="782"/>
        <v>0</v>
      </c>
      <c r="R8415" s="38">
        <f t="shared" si="783"/>
        <v>0</v>
      </c>
    </row>
    <row r="8416" spans="1:18">
      <c r="A8416" s="33"/>
      <c r="B8416" s="34"/>
      <c r="C8416" s="33"/>
      <c r="D8416" s="33"/>
      <c r="E8416" s="33"/>
      <c r="F8416" s="42"/>
      <c r="G8416" s="42"/>
      <c r="I8416">
        <f t="shared" si="779"/>
        <v>0</v>
      </c>
      <c r="J8416">
        <f t="shared" si="780"/>
        <v>0</v>
      </c>
      <c r="L8416" s="107"/>
      <c r="M8416" s="110"/>
      <c r="N8416" s="109"/>
      <c r="P8416" s="38">
        <f t="shared" si="781"/>
        <v>0</v>
      </c>
      <c r="Q8416" s="105">
        <f t="shared" si="782"/>
        <v>0</v>
      </c>
      <c r="R8416" s="38">
        <f t="shared" si="783"/>
        <v>0</v>
      </c>
    </row>
    <row r="8417" spans="1:18">
      <c r="A8417" s="33"/>
      <c r="B8417" s="34"/>
      <c r="C8417" s="33"/>
      <c r="D8417" s="33"/>
      <c r="E8417" s="33"/>
      <c r="F8417" s="42"/>
      <c r="G8417" s="42"/>
      <c r="I8417">
        <f t="shared" si="779"/>
        <v>0</v>
      </c>
      <c r="J8417">
        <f t="shared" si="780"/>
        <v>0</v>
      </c>
      <c r="L8417" s="107"/>
      <c r="M8417" s="110"/>
      <c r="N8417" s="109"/>
      <c r="P8417" s="38">
        <f t="shared" si="781"/>
        <v>0</v>
      </c>
      <c r="Q8417" s="105">
        <f t="shared" si="782"/>
        <v>0</v>
      </c>
      <c r="R8417" s="38">
        <f t="shared" si="783"/>
        <v>0</v>
      </c>
    </row>
    <row r="8418" spans="1:18">
      <c r="A8418" s="33"/>
      <c r="B8418" s="34"/>
      <c r="C8418" s="33"/>
      <c r="D8418" s="33"/>
      <c r="E8418" s="33"/>
      <c r="F8418" s="42"/>
      <c r="G8418" s="42"/>
      <c r="I8418">
        <f t="shared" si="779"/>
        <v>0</v>
      </c>
      <c r="J8418">
        <f t="shared" si="780"/>
        <v>0</v>
      </c>
      <c r="L8418" s="107"/>
      <c r="M8418" s="110"/>
      <c r="N8418" s="109"/>
      <c r="P8418" s="38">
        <f t="shared" si="781"/>
        <v>0</v>
      </c>
      <c r="Q8418" s="105">
        <f t="shared" si="782"/>
        <v>0</v>
      </c>
      <c r="R8418" s="38">
        <f t="shared" si="783"/>
        <v>0</v>
      </c>
    </row>
    <row r="8419" spans="1:18">
      <c r="A8419" s="33"/>
      <c r="B8419" s="34"/>
      <c r="C8419" s="33"/>
      <c r="D8419" s="33"/>
      <c r="E8419" s="33"/>
      <c r="F8419" s="42"/>
      <c r="G8419" s="42"/>
      <c r="I8419">
        <f t="shared" si="779"/>
        <v>0</v>
      </c>
      <c r="J8419">
        <f t="shared" si="780"/>
        <v>0</v>
      </c>
      <c r="L8419" s="107"/>
      <c r="M8419" s="110"/>
      <c r="N8419" s="109"/>
      <c r="P8419" s="38">
        <f t="shared" si="781"/>
        <v>0</v>
      </c>
      <c r="Q8419" s="105">
        <f t="shared" si="782"/>
        <v>0</v>
      </c>
      <c r="R8419" s="38">
        <f t="shared" si="783"/>
        <v>0</v>
      </c>
    </row>
    <row r="8420" spans="1:18">
      <c r="A8420" s="33"/>
      <c r="B8420" s="34"/>
      <c r="C8420" s="33"/>
      <c r="D8420" s="33"/>
      <c r="E8420" s="33"/>
      <c r="F8420" s="42"/>
      <c r="G8420" s="42"/>
      <c r="I8420">
        <f t="shared" si="779"/>
        <v>0</v>
      </c>
      <c r="J8420">
        <f t="shared" si="780"/>
        <v>0</v>
      </c>
      <c r="L8420" s="107"/>
      <c r="M8420" s="110"/>
      <c r="N8420" s="109"/>
      <c r="P8420" s="38">
        <f t="shared" si="781"/>
        <v>0</v>
      </c>
      <c r="Q8420" s="105">
        <f t="shared" si="782"/>
        <v>0</v>
      </c>
      <c r="R8420" s="38">
        <f t="shared" si="783"/>
        <v>0</v>
      </c>
    </row>
    <row r="8421" spans="1:18">
      <c r="A8421" s="33"/>
      <c r="B8421" s="34"/>
      <c r="C8421" s="33"/>
      <c r="D8421" s="33"/>
      <c r="E8421" s="33"/>
      <c r="F8421" s="42"/>
      <c r="G8421" s="42"/>
      <c r="I8421">
        <f t="shared" si="779"/>
        <v>0</v>
      </c>
      <c r="J8421">
        <f t="shared" si="780"/>
        <v>0</v>
      </c>
      <c r="L8421" s="107"/>
      <c r="M8421" s="110"/>
      <c r="N8421" s="109"/>
      <c r="P8421" s="38">
        <f t="shared" si="781"/>
        <v>0</v>
      </c>
      <c r="Q8421" s="105">
        <f t="shared" si="782"/>
        <v>0</v>
      </c>
      <c r="R8421" s="38">
        <f t="shared" si="783"/>
        <v>0</v>
      </c>
    </row>
    <row r="8422" spans="1:18">
      <c r="A8422" s="33"/>
      <c r="B8422" s="34"/>
      <c r="C8422" s="33"/>
      <c r="D8422" s="33"/>
      <c r="E8422" s="33"/>
      <c r="F8422" s="42"/>
      <c r="G8422" s="42"/>
      <c r="I8422">
        <f t="shared" si="779"/>
        <v>0</v>
      </c>
      <c r="J8422">
        <f t="shared" si="780"/>
        <v>0</v>
      </c>
      <c r="L8422" s="107"/>
      <c r="M8422" s="110"/>
      <c r="N8422" s="109"/>
      <c r="P8422" s="38">
        <f t="shared" si="781"/>
        <v>0</v>
      </c>
      <c r="Q8422" s="105">
        <f t="shared" si="782"/>
        <v>0</v>
      </c>
      <c r="R8422" s="38">
        <f t="shared" si="783"/>
        <v>0</v>
      </c>
    </row>
    <row r="8423" spans="1:18">
      <c r="A8423" s="33"/>
      <c r="B8423" s="34"/>
      <c r="C8423" s="33"/>
      <c r="D8423" s="33"/>
      <c r="E8423" s="33"/>
      <c r="F8423" s="42"/>
      <c r="G8423" s="42"/>
      <c r="I8423">
        <f t="shared" si="779"/>
        <v>0</v>
      </c>
      <c r="J8423">
        <f t="shared" si="780"/>
        <v>0</v>
      </c>
      <c r="L8423" s="107"/>
      <c r="M8423" s="110"/>
      <c r="N8423" s="109"/>
      <c r="P8423" s="38">
        <f t="shared" si="781"/>
        <v>0</v>
      </c>
      <c r="Q8423" s="105">
        <f t="shared" si="782"/>
        <v>0</v>
      </c>
      <c r="R8423" s="38">
        <f t="shared" si="783"/>
        <v>0</v>
      </c>
    </row>
    <row r="8424" spans="1:18">
      <c r="A8424" s="33"/>
      <c r="B8424" s="34"/>
      <c r="C8424" s="33"/>
      <c r="D8424" s="33"/>
      <c r="E8424" s="33"/>
      <c r="F8424" s="42"/>
      <c r="G8424" s="42"/>
      <c r="I8424">
        <f t="shared" si="779"/>
        <v>0</v>
      </c>
      <c r="J8424">
        <f t="shared" si="780"/>
        <v>0</v>
      </c>
      <c r="L8424" s="107"/>
      <c r="M8424" s="110"/>
      <c r="N8424" s="109"/>
      <c r="P8424" s="38">
        <f t="shared" si="781"/>
        <v>0</v>
      </c>
      <c r="Q8424" s="105">
        <f t="shared" si="782"/>
        <v>0</v>
      </c>
      <c r="R8424" s="38">
        <f t="shared" si="783"/>
        <v>0</v>
      </c>
    </row>
    <row r="8425" spans="1:18">
      <c r="A8425" s="33"/>
      <c r="B8425" s="34"/>
      <c r="C8425" s="33"/>
      <c r="D8425" s="33"/>
      <c r="E8425" s="33"/>
      <c r="F8425" s="42"/>
      <c r="G8425" s="42"/>
      <c r="I8425">
        <f t="shared" si="779"/>
        <v>0</v>
      </c>
      <c r="J8425">
        <f t="shared" si="780"/>
        <v>0</v>
      </c>
      <c r="L8425" s="107"/>
      <c r="M8425" s="110"/>
      <c r="N8425" s="109"/>
      <c r="P8425" s="38">
        <f t="shared" si="781"/>
        <v>0</v>
      </c>
      <c r="Q8425" s="105">
        <f t="shared" si="782"/>
        <v>0</v>
      </c>
      <c r="R8425" s="38">
        <f t="shared" si="783"/>
        <v>0</v>
      </c>
    </row>
    <row r="8426" spans="1:18">
      <c r="A8426" s="33"/>
      <c r="B8426" s="34"/>
      <c r="C8426" s="33"/>
      <c r="D8426" s="33"/>
      <c r="E8426" s="33"/>
      <c r="F8426" s="42"/>
      <c r="G8426" s="42"/>
      <c r="I8426">
        <f t="shared" si="779"/>
        <v>0</v>
      </c>
      <c r="J8426">
        <f t="shared" si="780"/>
        <v>0</v>
      </c>
      <c r="L8426" s="107"/>
      <c r="M8426" s="110"/>
      <c r="N8426" s="109"/>
      <c r="P8426" s="38">
        <f t="shared" si="781"/>
        <v>0</v>
      </c>
      <c r="Q8426" s="105">
        <f t="shared" si="782"/>
        <v>0</v>
      </c>
      <c r="R8426" s="38">
        <f t="shared" si="783"/>
        <v>0</v>
      </c>
    </row>
    <row r="8427" spans="1:18">
      <c r="A8427" s="33"/>
      <c r="B8427" s="34"/>
      <c r="C8427" s="33"/>
      <c r="D8427" s="33"/>
      <c r="E8427" s="33"/>
      <c r="F8427" s="42"/>
      <c r="G8427" s="42"/>
      <c r="I8427">
        <f t="shared" si="779"/>
        <v>0</v>
      </c>
      <c r="J8427">
        <f t="shared" si="780"/>
        <v>0</v>
      </c>
      <c r="L8427" s="107"/>
      <c r="M8427" s="110"/>
      <c r="N8427" s="109"/>
      <c r="P8427" s="38">
        <f t="shared" si="781"/>
        <v>0</v>
      </c>
      <c r="Q8427" s="105">
        <f t="shared" si="782"/>
        <v>0</v>
      </c>
      <c r="R8427" s="38">
        <f t="shared" si="783"/>
        <v>0</v>
      </c>
    </row>
    <row r="8428" spans="1:18">
      <c r="A8428" s="33"/>
      <c r="B8428" s="34"/>
      <c r="C8428" s="33"/>
      <c r="D8428" s="33"/>
      <c r="E8428" s="33"/>
      <c r="F8428" s="42"/>
      <c r="G8428" s="42"/>
      <c r="I8428">
        <f t="shared" si="779"/>
        <v>0</v>
      </c>
      <c r="J8428">
        <f t="shared" si="780"/>
        <v>0</v>
      </c>
      <c r="L8428" s="107"/>
      <c r="M8428" s="110"/>
      <c r="N8428" s="109"/>
      <c r="P8428" s="38">
        <f t="shared" si="781"/>
        <v>0</v>
      </c>
      <c r="Q8428" s="105">
        <f t="shared" si="782"/>
        <v>0</v>
      </c>
      <c r="R8428" s="38">
        <f t="shared" si="783"/>
        <v>0</v>
      </c>
    </row>
    <row r="8429" spans="1:18">
      <c r="A8429" s="33"/>
      <c r="B8429" s="34"/>
      <c r="C8429" s="33"/>
      <c r="D8429" s="33"/>
      <c r="E8429" s="33"/>
      <c r="F8429" s="42"/>
      <c r="G8429" s="42"/>
      <c r="I8429">
        <f t="shared" si="779"/>
        <v>0</v>
      </c>
      <c r="J8429">
        <f t="shared" si="780"/>
        <v>0</v>
      </c>
      <c r="L8429" s="107"/>
      <c r="M8429" s="110"/>
      <c r="N8429" s="109"/>
      <c r="P8429" s="38">
        <f t="shared" si="781"/>
        <v>0</v>
      </c>
      <c r="Q8429" s="105">
        <f t="shared" si="782"/>
        <v>0</v>
      </c>
      <c r="R8429" s="38">
        <f t="shared" si="783"/>
        <v>0</v>
      </c>
    </row>
    <row r="8430" spans="1:18">
      <c r="A8430" s="33"/>
      <c r="B8430" s="34"/>
      <c r="C8430" s="33"/>
      <c r="D8430" s="33"/>
      <c r="E8430" s="33"/>
      <c r="F8430" s="42"/>
      <c r="G8430" s="42"/>
      <c r="I8430">
        <f t="shared" si="779"/>
        <v>0</v>
      </c>
      <c r="J8430">
        <f t="shared" si="780"/>
        <v>0</v>
      </c>
      <c r="L8430" s="107"/>
      <c r="M8430" s="110"/>
      <c r="N8430" s="109"/>
      <c r="P8430" s="38">
        <f t="shared" si="781"/>
        <v>0</v>
      </c>
      <c r="Q8430" s="105">
        <f t="shared" si="782"/>
        <v>0</v>
      </c>
      <c r="R8430" s="38">
        <f t="shared" si="783"/>
        <v>0</v>
      </c>
    </row>
    <row r="8431" spans="1:18">
      <c r="A8431" s="33"/>
      <c r="B8431" s="34"/>
      <c r="C8431" s="33"/>
      <c r="D8431" s="33"/>
      <c r="E8431" s="33"/>
      <c r="F8431" s="42"/>
      <c r="G8431" s="42"/>
      <c r="I8431">
        <f t="shared" si="779"/>
        <v>0</v>
      </c>
      <c r="J8431">
        <f t="shared" si="780"/>
        <v>0</v>
      </c>
      <c r="L8431" s="107"/>
      <c r="M8431" s="110"/>
      <c r="N8431" s="109"/>
      <c r="P8431" s="38">
        <f t="shared" si="781"/>
        <v>0</v>
      </c>
      <c r="Q8431" s="105">
        <f t="shared" si="782"/>
        <v>0</v>
      </c>
      <c r="R8431" s="38">
        <f t="shared" si="783"/>
        <v>0</v>
      </c>
    </row>
    <row r="8432" spans="1:18">
      <c r="A8432" s="33"/>
      <c r="B8432" s="34"/>
      <c r="C8432" s="33"/>
      <c r="D8432" s="33"/>
      <c r="E8432" s="33"/>
      <c r="F8432" s="42"/>
      <c r="G8432" s="42"/>
      <c r="I8432">
        <f t="shared" si="779"/>
        <v>0</v>
      </c>
      <c r="J8432">
        <f t="shared" si="780"/>
        <v>0</v>
      </c>
      <c r="L8432" s="107"/>
      <c r="M8432" s="110"/>
      <c r="N8432" s="109"/>
      <c r="P8432" s="38">
        <f t="shared" si="781"/>
        <v>0</v>
      </c>
      <c r="Q8432" s="105">
        <f t="shared" si="782"/>
        <v>0</v>
      </c>
      <c r="R8432" s="38">
        <f t="shared" si="783"/>
        <v>0</v>
      </c>
    </row>
    <row r="8433" spans="1:18">
      <c r="A8433" s="33"/>
      <c r="B8433" s="34"/>
      <c r="C8433" s="33"/>
      <c r="D8433" s="33"/>
      <c r="E8433" s="33"/>
      <c r="F8433" s="42"/>
      <c r="G8433" s="42"/>
      <c r="I8433">
        <f t="shared" si="779"/>
        <v>0</v>
      </c>
      <c r="J8433">
        <f t="shared" si="780"/>
        <v>0</v>
      </c>
      <c r="L8433" s="107"/>
      <c r="M8433" s="110"/>
      <c r="N8433" s="109"/>
      <c r="P8433" s="38">
        <f t="shared" si="781"/>
        <v>0</v>
      </c>
      <c r="Q8433" s="105">
        <f t="shared" si="782"/>
        <v>0</v>
      </c>
      <c r="R8433" s="38">
        <f t="shared" si="783"/>
        <v>0</v>
      </c>
    </row>
    <row r="8434" spans="1:18">
      <c r="A8434" s="33"/>
      <c r="B8434" s="34"/>
      <c r="C8434" s="33"/>
      <c r="D8434" s="33"/>
      <c r="E8434" s="33"/>
      <c r="F8434" s="42"/>
      <c r="G8434" s="42"/>
      <c r="I8434">
        <f t="shared" si="779"/>
        <v>0</v>
      </c>
      <c r="J8434">
        <f t="shared" si="780"/>
        <v>0</v>
      </c>
      <c r="L8434" s="107"/>
      <c r="M8434" s="110"/>
      <c r="N8434" s="109"/>
      <c r="P8434" s="38">
        <f t="shared" si="781"/>
        <v>0</v>
      </c>
      <c r="Q8434" s="105">
        <f t="shared" si="782"/>
        <v>0</v>
      </c>
      <c r="R8434" s="38">
        <f t="shared" si="783"/>
        <v>0</v>
      </c>
    </row>
    <row r="8435" spans="1:18">
      <c r="A8435" s="33"/>
      <c r="B8435" s="34"/>
      <c r="C8435" s="33"/>
      <c r="D8435" s="33"/>
      <c r="E8435" s="33"/>
      <c r="F8435" s="42"/>
      <c r="G8435" s="42"/>
      <c r="I8435">
        <f t="shared" si="779"/>
        <v>0</v>
      </c>
      <c r="J8435">
        <f t="shared" si="780"/>
        <v>0</v>
      </c>
      <c r="L8435" s="107"/>
      <c r="M8435" s="110"/>
      <c r="N8435" s="109"/>
      <c r="P8435" s="38">
        <f t="shared" si="781"/>
        <v>0</v>
      </c>
      <c r="Q8435" s="105">
        <f t="shared" si="782"/>
        <v>0</v>
      </c>
      <c r="R8435" s="38">
        <f t="shared" si="783"/>
        <v>0</v>
      </c>
    </row>
    <row r="8436" spans="1:18">
      <c r="A8436" s="33"/>
      <c r="B8436" s="34"/>
      <c r="C8436" s="33"/>
      <c r="D8436" s="33"/>
      <c r="E8436" s="33"/>
      <c r="F8436" s="42"/>
      <c r="G8436" s="42"/>
      <c r="I8436">
        <f t="shared" si="779"/>
        <v>0</v>
      </c>
      <c r="J8436">
        <f t="shared" si="780"/>
        <v>0</v>
      </c>
      <c r="L8436" s="107"/>
      <c r="M8436" s="110"/>
      <c r="N8436" s="109"/>
      <c r="P8436" s="38">
        <f t="shared" si="781"/>
        <v>0</v>
      </c>
      <c r="Q8436" s="105">
        <f t="shared" si="782"/>
        <v>0</v>
      </c>
      <c r="R8436" s="38">
        <f t="shared" si="783"/>
        <v>0</v>
      </c>
    </row>
    <row r="8437" spans="1:18">
      <c r="A8437" s="33"/>
      <c r="B8437" s="34"/>
      <c r="C8437" s="33"/>
      <c r="D8437" s="33"/>
      <c r="E8437" s="33"/>
      <c r="F8437" s="42"/>
      <c r="G8437" s="42"/>
      <c r="I8437">
        <f t="shared" si="779"/>
        <v>0</v>
      </c>
      <c r="J8437">
        <f t="shared" si="780"/>
        <v>0</v>
      </c>
      <c r="L8437" s="107"/>
      <c r="M8437" s="110"/>
      <c r="N8437" s="109"/>
      <c r="P8437" s="38">
        <f t="shared" si="781"/>
        <v>0</v>
      </c>
      <c r="Q8437" s="105">
        <f t="shared" si="782"/>
        <v>0</v>
      </c>
      <c r="R8437" s="38">
        <f t="shared" si="783"/>
        <v>0</v>
      </c>
    </row>
    <row r="8438" spans="1:18">
      <c r="A8438" s="33"/>
      <c r="B8438" s="34"/>
      <c r="C8438" s="33"/>
      <c r="D8438" s="33"/>
      <c r="E8438" s="33"/>
      <c r="F8438" s="42"/>
      <c r="G8438" s="42"/>
      <c r="I8438">
        <f t="shared" si="779"/>
        <v>0</v>
      </c>
      <c r="J8438">
        <f t="shared" si="780"/>
        <v>0</v>
      </c>
      <c r="L8438" s="107"/>
      <c r="M8438" s="110"/>
      <c r="N8438" s="109"/>
      <c r="P8438" s="38">
        <f t="shared" si="781"/>
        <v>0</v>
      </c>
      <c r="Q8438" s="105">
        <f t="shared" si="782"/>
        <v>0</v>
      </c>
      <c r="R8438" s="38">
        <f t="shared" si="783"/>
        <v>0</v>
      </c>
    </row>
    <row r="8439" spans="1:18">
      <c r="A8439" s="33"/>
      <c r="B8439" s="34"/>
      <c r="C8439" s="33"/>
      <c r="D8439" s="33"/>
      <c r="E8439" s="33"/>
      <c r="F8439" s="42"/>
      <c r="G8439" s="42"/>
      <c r="I8439">
        <f t="shared" si="779"/>
        <v>0</v>
      </c>
      <c r="J8439">
        <f t="shared" si="780"/>
        <v>0</v>
      </c>
      <c r="L8439" s="107"/>
      <c r="M8439" s="110"/>
      <c r="N8439" s="109"/>
      <c r="P8439" s="38">
        <f t="shared" si="781"/>
        <v>0</v>
      </c>
      <c r="Q8439" s="105">
        <f t="shared" si="782"/>
        <v>0</v>
      </c>
      <c r="R8439" s="38">
        <f t="shared" si="783"/>
        <v>0</v>
      </c>
    </row>
    <row r="8440" spans="1:18">
      <c r="A8440" s="33"/>
      <c r="B8440" s="34"/>
      <c r="C8440" s="33"/>
      <c r="D8440" s="33"/>
      <c r="E8440" s="33"/>
      <c r="F8440" s="42"/>
      <c r="G8440" s="42"/>
      <c r="I8440">
        <f t="shared" si="779"/>
        <v>0</v>
      </c>
      <c r="J8440">
        <f t="shared" si="780"/>
        <v>0</v>
      </c>
      <c r="L8440" s="107"/>
      <c r="M8440" s="110"/>
      <c r="N8440" s="109"/>
      <c r="P8440" s="38">
        <f t="shared" si="781"/>
        <v>0</v>
      </c>
      <c r="Q8440" s="105">
        <f t="shared" si="782"/>
        <v>0</v>
      </c>
      <c r="R8440" s="38">
        <f t="shared" si="783"/>
        <v>0</v>
      </c>
    </row>
    <row r="8441" spans="1:18">
      <c r="A8441" s="33"/>
      <c r="B8441" s="34"/>
      <c r="C8441" s="33"/>
      <c r="D8441" s="33"/>
      <c r="E8441" s="33"/>
      <c r="F8441" s="42"/>
      <c r="G8441" s="42"/>
      <c r="I8441">
        <f t="shared" si="779"/>
        <v>0</v>
      </c>
      <c r="J8441">
        <f t="shared" si="780"/>
        <v>0</v>
      </c>
      <c r="L8441" s="107"/>
      <c r="M8441" s="110"/>
      <c r="N8441" s="109"/>
      <c r="P8441" s="38">
        <f t="shared" si="781"/>
        <v>0</v>
      </c>
      <c r="Q8441" s="105">
        <f t="shared" si="782"/>
        <v>0</v>
      </c>
      <c r="R8441" s="38">
        <f t="shared" si="783"/>
        <v>0</v>
      </c>
    </row>
    <row r="8442" spans="1:18">
      <c r="A8442" s="33"/>
      <c r="B8442" s="34"/>
      <c r="C8442" s="33"/>
      <c r="D8442" s="33"/>
      <c r="E8442" s="33"/>
      <c r="F8442" s="42"/>
      <c r="G8442" s="42"/>
      <c r="I8442">
        <f t="shared" si="779"/>
        <v>0</v>
      </c>
      <c r="J8442">
        <f t="shared" si="780"/>
        <v>0</v>
      </c>
      <c r="L8442" s="107"/>
      <c r="M8442" s="110"/>
      <c r="N8442" s="109"/>
      <c r="P8442" s="38">
        <f t="shared" si="781"/>
        <v>0</v>
      </c>
      <c r="Q8442" s="105">
        <f t="shared" si="782"/>
        <v>0</v>
      </c>
      <c r="R8442" s="38">
        <f t="shared" si="783"/>
        <v>0</v>
      </c>
    </row>
    <row r="8443" spans="1:18">
      <c r="A8443" s="33"/>
      <c r="B8443" s="34"/>
      <c r="C8443" s="33"/>
      <c r="D8443" s="33"/>
      <c r="E8443" s="33"/>
      <c r="F8443" s="42"/>
      <c r="G8443" s="42"/>
      <c r="I8443">
        <f t="shared" si="779"/>
        <v>0</v>
      </c>
      <c r="J8443">
        <f t="shared" si="780"/>
        <v>0</v>
      </c>
      <c r="L8443" s="107"/>
      <c r="M8443" s="110"/>
      <c r="N8443" s="109"/>
      <c r="P8443" s="38">
        <f t="shared" si="781"/>
        <v>0</v>
      </c>
      <c r="Q8443" s="105">
        <f t="shared" si="782"/>
        <v>0</v>
      </c>
      <c r="R8443" s="38">
        <f t="shared" si="783"/>
        <v>0</v>
      </c>
    </row>
    <row r="8444" spans="1:18">
      <c r="A8444" s="33"/>
      <c r="B8444" s="34"/>
      <c r="C8444" s="33"/>
      <c r="D8444" s="33"/>
      <c r="E8444" s="33"/>
      <c r="F8444" s="42"/>
      <c r="G8444" s="42"/>
      <c r="I8444">
        <f t="shared" si="779"/>
        <v>0</v>
      </c>
      <c r="J8444">
        <f t="shared" si="780"/>
        <v>0</v>
      </c>
      <c r="L8444" s="107"/>
      <c r="M8444" s="110"/>
      <c r="N8444" s="109"/>
      <c r="P8444" s="38">
        <f t="shared" si="781"/>
        <v>0</v>
      </c>
      <c r="Q8444" s="105">
        <f t="shared" si="782"/>
        <v>0</v>
      </c>
      <c r="R8444" s="38">
        <f t="shared" si="783"/>
        <v>0</v>
      </c>
    </row>
    <row r="8445" spans="1:18">
      <c r="A8445" s="33"/>
      <c r="B8445" s="34"/>
      <c r="C8445" s="33"/>
      <c r="D8445" s="33"/>
      <c r="E8445" s="33"/>
      <c r="F8445" s="42"/>
      <c r="G8445" s="42"/>
      <c r="I8445">
        <f t="shared" si="779"/>
        <v>0</v>
      </c>
      <c r="J8445">
        <f t="shared" si="780"/>
        <v>0</v>
      </c>
      <c r="L8445" s="107"/>
      <c r="M8445" s="110"/>
      <c r="N8445" s="109"/>
      <c r="P8445" s="38">
        <f t="shared" si="781"/>
        <v>0</v>
      </c>
      <c r="Q8445" s="105">
        <f t="shared" si="782"/>
        <v>0</v>
      </c>
      <c r="R8445" s="38">
        <f t="shared" si="783"/>
        <v>0</v>
      </c>
    </row>
    <row r="8446" spans="1:18">
      <c r="A8446" s="33"/>
      <c r="B8446" s="34"/>
      <c r="C8446" s="33"/>
      <c r="D8446" s="33"/>
      <c r="E8446" s="33"/>
      <c r="F8446" s="42"/>
      <c r="G8446" s="42"/>
      <c r="I8446">
        <f t="shared" si="779"/>
        <v>0</v>
      </c>
      <c r="J8446">
        <f t="shared" si="780"/>
        <v>0</v>
      </c>
      <c r="L8446" s="107"/>
      <c r="M8446" s="110"/>
      <c r="N8446" s="109"/>
      <c r="P8446" s="38">
        <f t="shared" si="781"/>
        <v>0</v>
      </c>
      <c r="Q8446" s="105">
        <f t="shared" si="782"/>
        <v>0</v>
      </c>
      <c r="R8446" s="38">
        <f t="shared" si="783"/>
        <v>0</v>
      </c>
    </row>
    <row r="8447" spans="1:18">
      <c r="A8447" s="33"/>
      <c r="B8447" s="34"/>
      <c r="C8447" s="33"/>
      <c r="D8447" s="33"/>
      <c r="E8447" s="33"/>
      <c r="F8447" s="42"/>
      <c r="G8447" s="42"/>
      <c r="I8447">
        <f t="shared" si="779"/>
        <v>0</v>
      </c>
      <c r="J8447">
        <f t="shared" si="780"/>
        <v>0</v>
      </c>
      <c r="L8447" s="107"/>
      <c r="M8447" s="110"/>
      <c r="N8447" s="109"/>
      <c r="P8447" s="38">
        <f t="shared" si="781"/>
        <v>0</v>
      </c>
      <c r="Q8447" s="105">
        <f t="shared" si="782"/>
        <v>0</v>
      </c>
      <c r="R8447" s="38">
        <f t="shared" si="783"/>
        <v>0</v>
      </c>
    </row>
    <row r="8448" spans="1:18">
      <c r="A8448" s="33"/>
      <c r="B8448" s="34"/>
      <c r="C8448" s="33"/>
      <c r="D8448" s="33"/>
      <c r="E8448" s="33"/>
      <c r="F8448" s="42"/>
      <c r="G8448" s="42"/>
      <c r="I8448">
        <f t="shared" si="779"/>
        <v>0</v>
      </c>
      <c r="J8448">
        <f t="shared" si="780"/>
        <v>0</v>
      </c>
      <c r="L8448" s="107"/>
      <c r="M8448" s="110"/>
      <c r="N8448" s="109"/>
      <c r="P8448" s="38">
        <f t="shared" si="781"/>
        <v>0</v>
      </c>
      <c r="Q8448" s="105">
        <f t="shared" si="782"/>
        <v>0</v>
      </c>
      <c r="R8448" s="38">
        <f t="shared" si="783"/>
        <v>0</v>
      </c>
    </row>
    <row r="8449" spans="1:18">
      <c r="A8449" s="33"/>
      <c r="B8449" s="34"/>
      <c r="C8449" s="33"/>
      <c r="D8449" s="33"/>
      <c r="E8449" s="33"/>
      <c r="F8449" s="42"/>
      <c r="G8449" s="42"/>
      <c r="I8449">
        <f t="shared" ref="I8449:I8512" si="784">IF(OR(E8449="R",E8449="E"),D8449,IF(D8449&gt;=E8449,D8449-E8449,0))</f>
        <v>0</v>
      </c>
      <c r="J8449">
        <f t="shared" ref="J8449:J8512" si="785">IF(OR(E8449="R",E8449="E"),0,IF(E8449&gt;D8449,E8449-D8449,0))</f>
        <v>0</v>
      </c>
      <c r="L8449" s="107"/>
      <c r="M8449" s="110"/>
      <c r="N8449" s="109"/>
      <c r="P8449" s="38">
        <f t="shared" ref="P8449:P8512" si="786">I8449*L8449/1000</f>
        <v>0</v>
      </c>
      <c r="Q8449" s="105">
        <f t="shared" ref="Q8449:Q8512" si="787">I8449*M8449/1000</f>
        <v>0</v>
      </c>
      <c r="R8449" s="38">
        <f t="shared" ref="R8449:R8512" si="788">J8449*N8449/1000</f>
        <v>0</v>
      </c>
    </row>
    <row r="8450" spans="1:18">
      <c r="A8450" s="33"/>
      <c r="B8450" s="34"/>
      <c r="C8450" s="33"/>
      <c r="D8450" s="33"/>
      <c r="E8450" s="33"/>
      <c r="F8450" s="42"/>
      <c r="G8450" s="42"/>
      <c r="I8450">
        <f t="shared" si="784"/>
        <v>0</v>
      </c>
      <c r="J8450">
        <f t="shared" si="785"/>
        <v>0</v>
      </c>
      <c r="L8450" s="107"/>
      <c r="M8450" s="110"/>
      <c r="N8450" s="109"/>
      <c r="P8450" s="38">
        <f t="shared" si="786"/>
        <v>0</v>
      </c>
      <c r="Q8450" s="105">
        <f t="shared" si="787"/>
        <v>0</v>
      </c>
      <c r="R8450" s="38">
        <f t="shared" si="788"/>
        <v>0</v>
      </c>
    </row>
    <row r="8451" spans="1:18">
      <c r="A8451" s="33"/>
      <c r="B8451" s="34"/>
      <c r="C8451" s="33"/>
      <c r="D8451" s="33"/>
      <c r="E8451" s="33"/>
      <c r="F8451" s="42"/>
      <c r="G8451" s="42"/>
      <c r="I8451">
        <f t="shared" si="784"/>
        <v>0</v>
      </c>
      <c r="J8451">
        <f t="shared" si="785"/>
        <v>0</v>
      </c>
      <c r="L8451" s="107"/>
      <c r="M8451" s="110"/>
      <c r="N8451" s="109"/>
      <c r="P8451" s="38">
        <f t="shared" si="786"/>
        <v>0</v>
      </c>
      <c r="Q8451" s="105">
        <f t="shared" si="787"/>
        <v>0</v>
      </c>
      <c r="R8451" s="38">
        <f t="shared" si="788"/>
        <v>0</v>
      </c>
    </row>
    <row r="8452" spans="1:18">
      <c r="A8452" s="33"/>
      <c r="B8452" s="34"/>
      <c r="C8452" s="33"/>
      <c r="D8452" s="33"/>
      <c r="E8452" s="33"/>
      <c r="F8452" s="42"/>
      <c r="G8452" s="42"/>
      <c r="I8452">
        <f t="shared" si="784"/>
        <v>0</v>
      </c>
      <c r="J8452">
        <f t="shared" si="785"/>
        <v>0</v>
      </c>
      <c r="L8452" s="107"/>
      <c r="M8452" s="110"/>
      <c r="N8452" s="109"/>
      <c r="P8452" s="38">
        <f t="shared" si="786"/>
        <v>0</v>
      </c>
      <c r="Q8452" s="105">
        <f t="shared" si="787"/>
        <v>0</v>
      </c>
      <c r="R8452" s="38">
        <f t="shared" si="788"/>
        <v>0</v>
      </c>
    </row>
    <row r="8453" spans="1:18">
      <c r="A8453" s="33"/>
      <c r="B8453" s="34"/>
      <c r="C8453" s="33"/>
      <c r="D8453" s="33"/>
      <c r="E8453" s="33"/>
      <c r="F8453" s="42"/>
      <c r="G8453" s="42"/>
      <c r="I8453">
        <f t="shared" si="784"/>
        <v>0</v>
      </c>
      <c r="J8453">
        <f t="shared" si="785"/>
        <v>0</v>
      </c>
      <c r="L8453" s="107"/>
      <c r="M8453" s="110"/>
      <c r="N8453" s="109"/>
      <c r="P8453" s="38">
        <f t="shared" si="786"/>
        <v>0</v>
      </c>
      <c r="Q8453" s="105">
        <f t="shared" si="787"/>
        <v>0</v>
      </c>
      <c r="R8453" s="38">
        <f t="shared" si="788"/>
        <v>0</v>
      </c>
    </row>
    <row r="8454" spans="1:18">
      <c r="A8454" s="33"/>
      <c r="B8454" s="34"/>
      <c r="C8454" s="33"/>
      <c r="D8454" s="33"/>
      <c r="E8454" s="33"/>
      <c r="F8454" s="42"/>
      <c r="G8454" s="42"/>
      <c r="I8454">
        <f t="shared" si="784"/>
        <v>0</v>
      </c>
      <c r="J8454">
        <f t="shared" si="785"/>
        <v>0</v>
      </c>
      <c r="L8454" s="107"/>
      <c r="M8454" s="110"/>
      <c r="N8454" s="109"/>
      <c r="P8454" s="38">
        <f t="shared" si="786"/>
        <v>0</v>
      </c>
      <c r="Q8454" s="105">
        <f t="shared" si="787"/>
        <v>0</v>
      </c>
      <c r="R8454" s="38">
        <f t="shared" si="788"/>
        <v>0</v>
      </c>
    </row>
    <row r="8455" spans="1:18">
      <c r="A8455" s="33"/>
      <c r="B8455" s="34"/>
      <c r="C8455" s="33"/>
      <c r="D8455" s="33"/>
      <c r="E8455" s="33"/>
      <c r="F8455" s="42"/>
      <c r="G8455" s="42"/>
      <c r="I8455">
        <f t="shared" si="784"/>
        <v>0</v>
      </c>
      <c r="J8455">
        <f t="shared" si="785"/>
        <v>0</v>
      </c>
      <c r="L8455" s="107"/>
      <c r="M8455" s="110"/>
      <c r="N8455" s="109"/>
      <c r="P8455" s="38">
        <f t="shared" si="786"/>
        <v>0</v>
      </c>
      <c r="Q8455" s="105">
        <f t="shared" si="787"/>
        <v>0</v>
      </c>
      <c r="R8455" s="38">
        <f t="shared" si="788"/>
        <v>0</v>
      </c>
    </row>
    <row r="8456" spans="1:18">
      <c r="A8456" s="33"/>
      <c r="B8456" s="34"/>
      <c r="C8456" s="33"/>
      <c r="D8456" s="33"/>
      <c r="E8456" s="33"/>
      <c r="F8456" s="42"/>
      <c r="G8456" s="42"/>
      <c r="I8456">
        <f t="shared" si="784"/>
        <v>0</v>
      </c>
      <c r="J8456">
        <f t="shared" si="785"/>
        <v>0</v>
      </c>
      <c r="L8456" s="107"/>
      <c r="M8456" s="110"/>
      <c r="N8456" s="109"/>
      <c r="P8456" s="38">
        <f t="shared" si="786"/>
        <v>0</v>
      </c>
      <c r="Q8456" s="105">
        <f t="shared" si="787"/>
        <v>0</v>
      </c>
      <c r="R8456" s="38">
        <f t="shared" si="788"/>
        <v>0</v>
      </c>
    </row>
    <row r="8457" spans="1:18">
      <c r="A8457" s="33"/>
      <c r="B8457" s="34"/>
      <c r="C8457" s="33"/>
      <c r="D8457" s="33"/>
      <c r="E8457" s="33"/>
      <c r="F8457" s="42"/>
      <c r="G8457" s="42"/>
      <c r="I8457">
        <f t="shared" si="784"/>
        <v>0</v>
      </c>
      <c r="J8457">
        <f t="shared" si="785"/>
        <v>0</v>
      </c>
      <c r="L8457" s="107"/>
      <c r="M8457" s="110"/>
      <c r="N8457" s="109"/>
      <c r="P8457" s="38">
        <f t="shared" si="786"/>
        <v>0</v>
      </c>
      <c r="Q8457" s="105">
        <f t="shared" si="787"/>
        <v>0</v>
      </c>
      <c r="R8457" s="38">
        <f t="shared" si="788"/>
        <v>0</v>
      </c>
    </row>
    <row r="8458" spans="1:18">
      <c r="A8458" s="33"/>
      <c r="B8458" s="34"/>
      <c r="C8458" s="33"/>
      <c r="D8458" s="33"/>
      <c r="E8458" s="33"/>
      <c r="F8458" s="42"/>
      <c r="G8458" s="42"/>
      <c r="I8458">
        <f t="shared" si="784"/>
        <v>0</v>
      </c>
      <c r="J8458">
        <f t="shared" si="785"/>
        <v>0</v>
      </c>
      <c r="L8458" s="107"/>
      <c r="M8458" s="110"/>
      <c r="N8458" s="109"/>
      <c r="P8458" s="38">
        <f t="shared" si="786"/>
        <v>0</v>
      </c>
      <c r="Q8458" s="105">
        <f t="shared" si="787"/>
        <v>0</v>
      </c>
      <c r="R8458" s="38">
        <f t="shared" si="788"/>
        <v>0</v>
      </c>
    </row>
    <row r="8459" spans="1:18">
      <c r="A8459" s="33"/>
      <c r="B8459" s="34"/>
      <c r="C8459" s="33"/>
      <c r="D8459" s="33"/>
      <c r="E8459" s="33"/>
      <c r="F8459" s="42"/>
      <c r="G8459" s="42"/>
      <c r="I8459">
        <f t="shared" si="784"/>
        <v>0</v>
      </c>
      <c r="J8459">
        <f t="shared" si="785"/>
        <v>0</v>
      </c>
      <c r="L8459" s="107"/>
      <c r="M8459" s="110"/>
      <c r="N8459" s="109"/>
      <c r="P8459" s="38">
        <f t="shared" si="786"/>
        <v>0</v>
      </c>
      <c r="Q8459" s="105">
        <f t="shared" si="787"/>
        <v>0</v>
      </c>
      <c r="R8459" s="38">
        <f t="shared" si="788"/>
        <v>0</v>
      </c>
    </row>
    <row r="8460" spans="1:18">
      <c r="A8460" s="33"/>
      <c r="B8460" s="34"/>
      <c r="C8460" s="33"/>
      <c r="D8460" s="33"/>
      <c r="E8460" s="33"/>
      <c r="F8460" s="42"/>
      <c r="G8460" s="42"/>
      <c r="I8460">
        <f t="shared" si="784"/>
        <v>0</v>
      </c>
      <c r="J8460">
        <f t="shared" si="785"/>
        <v>0</v>
      </c>
      <c r="L8460" s="107"/>
      <c r="M8460" s="110"/>
      <c r="N8460" s="109"/>
      <c r="P8460" s="38">
        <f t="shared" si="786"/>
        <v>0</v>
      </c>
      <c r="Q8460" s="105">
        <f t="shared" si="787"/>
        <v>0</v>
      </c>
      <c r="R8460" s="38">
        <f t="shared" si="788"/>
        <v>0</v>
      </c>
    </row>
    <row r="8461" spans="1:18">
      <c r="A8461" s="33"/>
      <c r="B8461" s="34"/>
      <c r="C8461" s="33"/>
      <c r="D8461" s="33"/>
      <c r="E8461" s="33"/>
      <c r="F8461" s="42"/>
      <c r="G8461" s="42"/>
      <c r="I8461">
        <f t="shared" si="784"/>
        <v>0</v>
      </c>
      <c r="J8461">
        <f t="shared" si="785"/>
        <v>0</v>
      </c>
      <c r="L8461" s="107"/>
      <c r="M8461" s="110"/>
      <c r="N8461" s="109"/>
      <c r="P8461" s="38">
        <f t="shared" si="786"/>
        <v>0</v>
      </c>
      <c r="Q8461" s="105">
        <f t="shared" si="787"/>
        <v>0</v>
      </c>
      <c r="R8461" s="38">
        <f t="shared" si="788"/>
        <v>0</v>
      </c>
    </row>
    <row r="8462" spans="1:18">
      <c r="A8462" s="33"/>
      <c r="B8462" s="34"/>
      <c r="C8462" s="33"/>
      <c r="D8462" s="33"/>
      <c r="E8462" s="33"/>
      <c r="F8462" s="42"/>
      <c r="G8462" s="42"/>
      <c r="I8462">
        <f t="shared" si="784"/>
        <v>0</v>
      </c>
      <c r="J8462">
        <f t="shared" si="785"/>
        <v>0</v>
      </c>
      <c r="L8462" s="107"/>
      <c r="M8462" s="110"/>
      <c r="N8462" s="109"/>
      <c r="P8462" s="38">
        <f t="shared" si="786"/>
        <v>0</v>
      </c>
      <c r="Q8462" s="105">
        <f t="shared" si="787"/>
        <v>0</v>
      </c>
      <c r="R8462" s="38">
        <f t="shared" si="788"/>
        <v>0</v>
      </c>
    </row>
    <row r="8463" spans="1:18">
      <c r="A8463" s="33"/>
      <c r="B8463" s="34"/>
      <c r="C8463" s="33"/>
      <c r="D8463" s="33"/>
      <c r="E8463" s="33"/>
      <c r="F8463" s="42"/>
      <c r="G8463" s="42"/>
      <c r="I8463">
        <f t="shared" si="784"/>
        <v>0</v>
      </c>
      <c r="J8463">
        <f t="shared" si="785"/>
        <v>0</v>
      </c>
      <c r="L8463" s="107"/>
      <c r="M8463" s="110"/>
      <c r="N8463" s="109"/>
      <c r="P8463" s="38">
        <f t="shared" si="786"/>
        <v>0</v>
      </c>
      <c r="Q8463" s="105">
        <f t="shared" si="787"/>
        <v>0</v>
      </c>
      <c r="R8463" s="38">
        <f t="shared" si="788"/>
        <v>0</v>
      </c>
    </row>
    <row r="8464" spans="1:18">
      <c r="A8464" s="33"/>
      <c r="B8464" s="34"/>
      <c r="C8464" s="33"/>
      <c r="D8464" s="33"/>
      <c r="E8464" s="33"/>
      <c r="F8464" s="42"/>
      <c r="G8464" s="42"/>
      <c r="I8464">
        <f t="shared" si="784"/>
        <v>0</v>
      </c>
      <c r="J8464">
        <f t="shared" si="785"/>
        <v>0</v>
      </c>
      <c r="L8464" s="107"/>
      <c r="M8464" s="110"/>
      <c r="N8464" s="109"/>
      <c r="P8464" s="38">
        <f t="shared" si="786"/>
        <v>0</v>
      </c>
      <c r="Q8464" s="105">
        <f t="shared" si="787"/>
        <v>0</v>
      </c>
      <c r="R8464" s="38">
        <f t="shared" si="788"/>
        <v>0</v>
      </c>
    </row>
    <row r="8465" spans="1:18">
      <c r="A8465" s="33"/>
      <c r="B8465" s="34"/>
      <c r="C8465" s="33"/>
      <c r="D8465" s="33"/>
      <c r="E8465" s="33"/>
      <c r="F8465" s="42"/>
      <c r="G8465" s="42"/>
      <c r="I8465">
        <f t="shared" si="784"/>
        <v>0</v>
      </c>
      <c r="J8465">
        <f t="shared" si="785"/>
        <v>0</v>
      </c>
      <c r="L8465" s="107"/>
      <c r="M8465" s="110"/>
      <c r="N8465" s="109"/>
      <c r="P8465" s="38">
        <f t="shared" si="786"/>
        <v>0</v>
      </c>
      <c r="Q8465" s="105">
        <f t="shared" si="787"/>
        <v>0</v>
      </c>
      <c r="R8465" s="38">
        <f t="shared" si="788"/>
        <v>0</v>
      </c>
    </row>
    <row r="8466" spans="1:18">
      <c r="A8466" s="33"/>
      <c r="B8466" s="34"/>
      <c r="C8466" s="33"/>
      <c r="D8466" s="33"/>
      <c r="E8466" s="33"/>
      <c r="F8466" s="42"/>
      <c r="G8466" s="42"/>
      <c r="I8466">
        <f t="shared" si="784"/>
        <v>0</v>
      </c>
      <c r="J8466">
        <f t="shared" si="785"/>
        <v>0</v>
      </c>
      <c r="L8466" s="107"/>
      <c r="M8466" s="110"/>
      <c r="N8466" s="109"/>
      <c r="P8466" s="38">
        <f t="shared" si="786"/>
        <v>0</v>
      </c>
      <c r="Q8466" s="105">
        <f t="shared" si="787"/>
        <v>0</v>
      </c>
      <c r="R8466" s="38">
        <f t="shared" si="788"/>
        <v>0</v>
      </c>
    </row>
    <row r="8467" spans="1:18">
      <c r="A8467" s="33"/>
      <c r="B8467" s="34"/>
      <c r="C8467" s="33"/>
      <c r="D8467" s="33"/>
      <c r="E8467" s="33"/>
      <c r="F8467" s="42"/>
      <c r="G8467" s="42"/>
      <c r="I8467">
        <f t="shared" si="784"/>
        <v>0</v>
      </c>
      <c r="J8467">
        <f t="shared" si="785"/>
        <v>0</v>
      </c>
      <c r="L8467" s="107"/>
      <c r="M8467" s="110"/>
      <c r="N8467" s="109"/>
      <c r="P8467" s="38">
        <f t="shared" si="786"/>
        <v>0</v>
      </c>
      <c r="Q8467" s="105">
        <f t="shared" si="787"/>
        <v>0</v>
      </c>
      <c r="R8467" s="38">
        <f t="shared" si="788"/>
        <v>0</v>
      </c>
    </row>
    <row r="8468" spans="1:18">
      <c r="A8468" s="33"/>
      <c r="B8468" s="34"/>
      <c r="C8468" s="33"/>
      <c r="D8468" s="33"/>
      <c r="E8468" s="33"/>
      <c r="F8468" s="42"/>
      <c r="G8468" s="42"/>
      <c r="I8468">
        <f t="shared" si="784"/>
        <v>0</v>
      </c>
      <c r="J8468">
        <f t="shared" si="785"/>
        <v>0</v>
      </c>
      <c r="L8468" s="107"/>
      <c r="M8468" s="110"/>
      <c r="N8468" s="109"/>
      <c r="P8468" s="38">
        <f t="shared" si="786"/>
        <v>0</v>
      </c>
      <c r="Q8468" s="105">
        <f t="shared" si="787"/>
        <v>0</v>
      </c>
      <c r="R8468" s="38">
        <f t="shared" si="788"/>
        <v>0</v>
      </c>
    </row>
    <row r="8469" spans="1:18">
      <c r="A8469" s="33"/>
      <c r="B8469" s="34"/>
      <c r="C8469" s="33"/>
      <c r="D8469" s="33"/>
      <c r="E8469" s="33"/>
      <c r="F8469" s="42"/>
      <c r="G8469" s="42"/>
      <c r="I8469">
        <f t="shared" si="784"/>
        <v>0</v>
      </c>
      <c r="J8469">
        <f t="shared" si="785"/>
        <v>0</v>
      </c>
      <c r="L8469" s="107"/>
      <c r="M8469" s="110"/>
      <c r="N8469" s="109"/>
      <c r="P8469" s="38">
        <f t="shared" si="786"/>
        <v>0</v>
      </c>
      <c r="Q8469" s="105">
        <f t="shared" si="787"/>
        <v>0</v>
      </c>
      <c r="R8469" s="38">
        <f t="shared" si="788"/>
        <v>0</v>
      </c>
    </row>
    <row r="8470" spans="1:18">
      <c r="A8470" s="33"/>
      <c r="B8470" s="34"/>
      <c r="C8470" s="33"/>
      <c r="D8470" s="33"/>
      <c r="E8470" s="33"/>
      <c r="F8470" s="42"/>
      <c r="G8470" s="42"/>
      <c r="I8470">
        <f t="shared" si="784"/>
        <v>0</v>
      </c>
      <c r="J8470">
        <f t="shared" si="785"/>
        <v>0</v>
      </c>
      <c r="L8470" s="107"/>
      <c r="M8470" s="110"/>
      <c r="N8470" s="109"/>
      <c r="P8470" s="38">
        <f t="shared" si="786"/>
        <v>0</v>
      </c>
      <c r="Q8470" s="105">
        <f t="shared" si="787"/>
        <v>0</v>
      </c>
      <c r="R8470" s="38">
        <f t="shared" si="788"/>
        <v>0</v>
      </c>
    </row>
    <row r="8471" spans="1:18">
      <c r="A8471" s="33"/>
      <c r="B8471" s="34"/>
      <c r="C8471" s="33"/>
      <c r="D8471" s="33"/>
      <c r="E8471" s="33"/>
      <c r="F8471" s="42"/>
      <c r="G8471" s="42"/>
      <c r="I8471">
        <f t="shared" si="784"/>
        <v>0</v>
      </c>
      <c r="J8471">
        <f t="shared" si="785"/>
        <v>0</v>
      </c>
      <c r="L8471" s="107"/>
      <c r="M8471" s="110"/>
      <c r="N8471" s="109"/>
      <c r="P8471" s="38">
        <f t="shared" si="786"/>
        <v>0</v>
      </c>
      <c r="Q8471" s="105">
        <f t="shared" si="787"/>
        <v>0</v>
      </c>
      <c r="R8471" s="38">
        <f t="shared" si="788"/>
        <v>0</v>
      </c>
    </row>
    <row r="8472" spans="1:18">
      <c r="A8472" s="33"/>
      <c r="B8472" s="34"/>
      <c r="C8472" s="33"/>
      <c r="D8472" s="33"/>
      <c r="E8472" s="33"/>
      <c r="F8472" s="42"/>
      <c r="G8472" s="42"/>
      <c r="I8472">
        <f t="shared" si="784"/>
        <v>0</v>
      </c>
      <c r="J8472">
        <f t="shared" si="785"/>
        <v>0</v>
      </c>
      <c r="L8472" s="107"/>
      <c r="M8472" s="110"/>
      <c r="N8472" s="109"/>
      <c r="P8472" s="38">
        <f t="shared" si="786"/>
        <v>0</v>
      </c>
      <c r="Q8472" s="105">
        <f t="shared" si="787"/>
        <v>0</v>
      </c>
      <c r="R8472" s="38">
        <f t="shared" si="788"/>
        <v>0</v>
      </c>
    </row>
    <row r="8473" spans="1:18">
      <c r="A8473" s="33"/>
      <c r="B8473" s="34"/>
      <c r="C8473" s="33"/>
      <c r="D8473" s="33"/>
      <c r="E8473" s="33"/>
      <c r="F8473" s="42"/>
      <c r="G8473" s="42"/>
      <c r="I8473">
        <f t="shared" si="784"/>
        <v>0</v>
      </c>
      <c r="J8473">
        <f t="shared" si="785"/>
        <v>0</v>
      </c>
      <c r="L8473" s="107"/>
      <c r="M8473" s="110"/>
      <c r="N8473" s="109"/>
      <c r="P8473" s="38">
        <f t="shared" si="786"/>
        <v>0</v>
      </c>
      <c r="Q8473" s="105">
        <f t="shared" si="787"/>
        <v>0</v>
      </c>
      <c r="R8473" s="38">
        <f t="shared" si="788"/>
        <v>0</v>
      </c>
    </row>
    <row r="8474" spans="1:18">
      <c r="A8474" s="33"/>
      <c r="B8474" s="34"/>
      <c r="C8474" s="33"/>
      <c r="D8474" s="33"/>
      <c r="E8474" s="33"/>
      <c r="F8474" s="42"/>
      <c r="G8474" s="42"/>
      <c r="I8474">
        <f t="shared" si="784"/>
        <v>0</v>
      </c>
      <c r="J8474">
        <f t="shared" si="785"/>
        <v>0</v>
      </c>
      <c r="L8474" s="107"/>
      <c r="M8474" s="110"/>
      <c r="N8474" s="109"/>
      <c r="P8474" s="38">
        <f t="shared" si="786"/>
        <v>0</v>
      </c>
      <c r="Q8474" s="105">
        <f t="shared" si="787"/>
        <v>0</v>
      </c>
      <c r="R8474" s="38">
        <f t="shared" si="788"/>
        <v>0</v>
      </c>
    </row>
    <row r="8475" spans="1:18">
      <c r="A8475" s="33"/>
      <c r="B8475" s="34"/>
      <c r="C8475" s="33"/>
      <c r="D8475" s="33"/>
      <c r="E8475" s="33"/>
      <c r="F8475" s="42"/>
      <c r="G8475" s="42"/>
      <c r="I8475">
        <f t="shared" si="784"/>
        <v>0</v>
      </c>
      <c r="J8475">
        <f t="shared" si="785"/>
        <v>0</v>
      </c>
      <c r="L8475" s="107"/>
      <c r="M8475" s="110"/>
      <c r="N8475" s="109"/>
      <c r="P8475" s="38">
        <f t="shared" si="786"/>
        <v>0</v>
      </c>
      <c r="Q8475" s="105">
        <f t="shared" si="787"/>
        <v>0</v>
      </c>
      <c r="R8475" s="38">
        <f t="shared" si="788"/>
        <v>0</v>
      </c>
    </row>
    <row r="8476" spans="1:18">
      <c r="A8476" s="33"/>
      <c r="B8476" s="34"/>
      <c r="C8476" s="33"/>
      <c r="D8476" s="33"/>
      <c r="E8476" s="33"/>
      <c r="F8476" s="42"/>
      <c r="G8476" s="42"/>
      <c r="I8476">
        <f t="shared" si="784"/>
        <v>0</v>
      </c>
      <c r="J8476">
        <f t="shared" si="785"/>
        <v>0</v>
      </c>
      <c r="L8476" s="107"/>
      <c r="M8476" s="110"/>
      <c r="N8476" s="109"/>
      <c r="P8476" s="38">
        <f t="shared" si="786"/>
        <v>0</v>
      </c>
      <c r="Q8476" s="105">
        <f t="shared" si="787"/>
        <v>0</v>
      </c>
      <c r="R8476" s="38">
        <f t="shared" si="788"/>
        <v>0</v>
      </c>
    </row>
    <row r="8477" spans="1:18">
      <c r="A8477" s="33"/>
      <c r="B8477" s="34"/>
      <c r="C8477" s="33"/>
      <c r="D8477" s="33"/>
      <c r="E8477" s="33"/>
      <c r="F8477" s="42"/>
      <c r="G8477" s="42"/>
      <c r="I8477">
        <f t="shared" si="784"/>
        <v>0</v>
      </c>
      <c r="J8477">
        <f t="shared" si="785"/>
        <v>0</v>
      </c>
      <c r="L8477" s="107"/>
      <c r="M8477" s="110"/>
      <c r="N8477" s="109"/>
      <c r="P8477" s="38">
        <f t="shared" si="786"/>
        <v>0</v>
      </c>
      <c r="Q8477" s="105">
        <f t="shared" si="787"/>
        <v>0</v>
      </c>
      <c r="R8477" s="38">
        <f t="shared" si="788"/>
        <v>0</v>
      </c>
    </row>
    <row r="8478" spans="1:18">
      <c r="A8478" s="33"/>
      <c r="B8478" s="34"/>
      <c r="C8478" s="33"/>
      <c r="D8478" s="33"/>
      <c r="E8478" s="33"/>
      <c r="F8478" s="42"/>
      <c r="G8478" s="42"/>
      <c r="I8478">
        <f t="shared" si="784"/>
        <v>0</v>
      </c>
      <c r="J8478">
        <f t="shared" si="785"/>
        <v>0</v>
      </c>
      <c r="L8478" s="107"/>
      <c r="M8478" s="110"/>
      <c r="N8478" s="109"/>
      <c r="P8478" s="38">
        <f t="shared" si="786"/>
        <v>0</v>
      </c>
      <c r="Q8478" s="105">
        <f t="shared" si="787"/>
        <v>0</v>
      </c>
      <c r="R8478" s="38">
        <f t="shared" si="788"/>
        <v>0</v>
      </c>
    </row>
    <row r="8479" spans="1:18">
      <c r="A8479" s="33"/>
      <c r="B8479" s="34"/>
      <c r="C8479" s="33"/>
      <c r="D8479" s="33"/>
      <c r="E8479" s="33"/>
      <c r="F8479" s="42"/>
      <c r="G8479" s="42"/>
      <c r="I8479">
        <f t="shared" si="784"/>
        <v>0</v>
      </c>
      <c r="J8479">
        <f t="shared" si="785"/>
        <v>0</v>
      </c>
      <c r="L8479" s="107"/>
      <c r="M8479" s="110"/>
      <c r="N8479" s="109"/>
      <c r="P8479" s="38">
        <f t="shared" si="786"/>
        <v>0</v>
      </c>
      <c r="Q8479" s="105">
        <f t="shared" si="787"/>
        <v>0</v>
      </c>
      <c r="R8479" s="38">
        <f t="shared" si="788"/>
        <v>0</v>
      </c>
    </row>
    <row r="8480" spans="1:18">
      <c r="A8480" s="33"/>
      <c r="B8480" s="34"/>
      <c r="C8480" s="33"/>
      <c r="D8480" s="33"/>
      <c r="E8480" s="33"/>
      <c r="F8480" s="42"/>
      <c r="G8480" s="42"/>
      <c r="I8480">
        <f t="shared" si="784"/>
        <v>0</v>
      </c>
      <c r="J8480">
        <f t="shared" si="785"/>
        <v>0</v>
      </c>
      <c r="L8480" s="107"/>
      <c r="M8480" s="110"/>
      <c r="N8480" s="109"/>
      <c r="P8480" s="38">
        <f t="shared" si="786"/>
        <v>0</v>
      </c>
      <c r="Q8480" s="105">
        <f t="shared" si="787"/>
        <v>0</v>
      </c>
      <c r="R8480" s="38">
        <f t="shared" si="788"/>
        <v>0</v>
      </c>
    </row>
    <row r="8481" spans="1:18">
      <c r="A8481" s="33"/>
      <c r="B8481" s="34"/>
      <c r="C8481" s="33"/>
      <c r="D8481" s="33"/>
      <c r="E8481" s="33"/>
      <c r="F8481" s="42"/>
      <c r="G8481" s="42"/>
      <c r="I8481">
        <f t="shared" si="784"/>
        <v>0</v>
      </c>
      <c r="J8481">
        <f t="shared" si="785"/>
        <v>0</v>
      </c>
      <c r="L8481" s="107"/>
      <c r="M8481" s="110"/>
      <c r="N8481" s="109"/>
      <c r="P8481" s="38">
        <f t="shared" si="786"/>
        <v>0</v>
      </c>
      <c r="Q8481" s="105">
        <f t="shared" si="787"/>
        <v>0</v>
      </c>
      <c r="R8481" s="38">
        <f t="shared" si="788"/>
        <v>0</v>
      </c>
    </row>
    <row r="8482" spans="1:18">
      <c r="A8482" s="33"/>
      <c r="B8482" s="34"/>
      <c r="C8482" s="33"/>
      <c r="D8482" s="33"/>
      <c r="E8482" s="33"/>
      <c r="F8482" s="42"/>
      <c r="G8482" s="42"/>
      <c r="I8482">
        <f t="shared" si="784"/>
        <v>0</v>
      </c>
      <c r="J8482">
        <f t="shared" si="785"/>
        <v>0</v>
      </c>
      <c r="L8482" s="107"/>
      <c r="M8482" s="110"/>
      <c r="N8482" s="109"/>
      <c r="P8482" s="38">
        <f t="shared" si="786"/>
        <v>0</v>
      </c>
      <c r="Q8482" s="105">
        <f t="shared" si="787"/>
        <v>0</v>
      </c>
      <c r="R8482" s="38">
        <f t="shared" si="788"/>
        <v>0</v>
      </c>
    </row>
    <row r="8483" spans="1:18">
      <c r="A8483" s="33"/>
      <c r="B8483" s="34"/>
      <c r="C8483" s="33"/>
      <c r="D8483" s="33"/>
      <c r="E8483" s="33"/>
      <c r="F8483" s="42"/>
      <c r="G8483" s="42"/>
      <c r="I8483">
        <f t="shared" si="784"/>
        <v>0</v>
      </c>
      <c r="J8483">
        <f t="shared" si="785"/>
        <v>0</v>
      </c>
      <c r="L8483" s="107"/>
      <c r="M8483" s="110"/>
      <c r="N8483" s="109"/>
      <c r="P8483" s="38">
        <f t="shared" si="786"/>
        <v>0</v>
      </c>
      <c r="Q8483" s="105">
        <f t="shared" si="787"/>
        <v>0</v>
      </c>
      <c r="R8483" s="38">
        <f t="shared" si="788"/>
        <v>0</v>
      </c>
    </row>
    <row r="8484" spans="1:18">
      <c r="A8484" s="33"/>
      <c r="B8484" s="34"/>
      <c r="C8484" s="33"/>
      <c r="D8484" s="33"/>
      <c r="E8484" s="33"/>
      <c r="F8484" s="42"/>
      <c r="G8484" s="42"/>
      <c r="I8484">
        <f t="shared" si="784"/>
        <v>0</v>
      </c>
      <c r="J8484">
        <f t="shared" si="785"/>
        <v>0</v>
      </c>
      <c r="L8484" s="107"/>
      <c r="M8484" s="110"/>
      <c r="N8484" s="109"/>
      <c r="P8484" s="38">
        <f t="shared" si="786"/>
        <v>0</v>
      </c>
      <c r="Q8484" s="105">
        <f t="shared" si="787"/>
        <v>0</v>
      </c>
      <c r="R8484" s="38">
        <f t="shared" si="788"/>
        <v>0</v>
      </c>
    </row>
    <row r="8485" spans="1:18">
      <c r="A8485" s="33"/>
      <c r="B8485" s="34"/>
      <c r="C8485" s="33"/>
      <c r="D8485" s="33"/>
      <c r="E8485" s="33"/>
      <c r="F8485" s="42"/>
      <c r="G8485" s="42"/>
      <c r="I8485">
        <f t="shared" si="784"/>
        <v>0</v>
      </c>
      <c r="J8485">
        <f t="shared" si="785"/>
        <v>0</v>
      </c>
      <c r="L8485" s="107"/>
      <c r="M8485" s="110"/>
      <c r="N8485" s="109"/>
      <c r="P8485" s="38">
        <f t="shared" si="786"/>
        <v>0</v>
      </c>
      <c r="Q8485" s="105">
        <f t="shared" si="787"/>
        <v>0</v>
      </c>
      <c r="R8485" s="38">
        <f t="shared" si="788"/>
        <v>0</v>
      </c>
    </row>
    <row r="8486" spans="1:18">
      <c r="A8486" s="33"/>
      <c r="B8486" s="34"/>
      <c r="C8486" s="33"/>
      <c r="D8486" s="33"/>
      <c r="E8486" s="33"/>
      <c r="F8486" s="42"/>
      <c r="G8486" s="42"/>
      <c r="I8486">
        <f t="shared" si="784"/>
        <v>0</v>
      </c>
      <c r="J8486">
        <f t="shared" si="785"/>
        <v>0</v>
      </c>
      <c r="L8486" s="107"/>
      <c r="M8486" s="110"/>
      <c r="N8486" s="109"/>
      <c r="P8486" s="38">
        <f t="shared" si="786"/>
        <v>0</v>
      </c>
      <c r="Q8486" s="105">
        <f t="shared" si="787"/>
        <v>0</v>
      </c>
      <c r="R8486" s="38">
        <f t="shared" si="788"/>
        <v>0</v>
      </c>
    </row>
    <row r="8487" spans="1:18">
      <c r="A8487" s="33"/>
      <c r="B8487" s="34"/>
      <c r="C8487" s="33"/>
      <c r="D8487" s="33"/>
      <c r="E8487" s="33"/>
      <c r="F8487" s="42"/>
      <c r="G8487" s="42"/>
      <c r="I8487">
        <f t="shared" si="784"/>
        <v>0</v>
      </c>
      <c r="J8487">
        <f t="shared" si="785"/>
        <v>0</v>
      </c>
      <c r="L8487" s="107"/>
      <c r="M8487" s="110"/>
      <c r="N8487" s="109"/>
      <c r="P8487" s="38">
        <f t="shared" si="786"/>
        <v>0</v>
      </c>
      <c r="Q8487" s="105">
        <f t="shared" si="787"/>
        <v>0</v>
      </c>
      <c r="R8487" s="38">
        <f t="shared" si="788"/>
        <v>0</v>
      </c>
    </row>
    <row r="8488" spans="1:18">
      <c r="A8488" s="33"/>
      <c r="B8488" s="34"/>
      <c r="C8488" s="33"/>
      <c r="D8488" s="33"/>
      <c r="E8488" s="33"/>
      <c r="F8488" s="42"/>
      <c r="G8488" s="42"/>
      <c r="I8488">
        <f t="shared" si="784"/>
        <v>0</v>
      </c>
      <c r="J8488">
        <f t="shared" si="785"/>
        <v>0</v>
      </c>
      <c r="L8488" s="107"/>
      <c r="M8488" s="110"/>
      <c r="N8488" s="109"/>
      <c r="P8488" s="38">
        <f t="shared" si="786"/>
        <v>0</v>
      </c>
      <c r="Q8488" s="105">
        <f t="shared" si="787"/>
        <v>0</v>
      </c>
      <c r="R8488" s="38">
        <f t="shared" si="788"/>
        <v>0</v>
      </c>
    </row>
    <row r="8489" spans="1:18">
      <c r="A8489" s="33"/>
      <c r="B8489" s="34"/>
      <c r="C8489" s="33"/>
      <c r="D8489" s="33"/>
      <c r="E8489" s="33"/>
      <c r="F8489" s="42"/>
      <c r="G8489" s="42"/>
      <c r="I8489">
        <f t="shared" si="784"/>
        <v>0</v>
      </c>
      <c r="J8489">
        <f t="shared" si="785"/>
        <v>0</v>
      </c>
      <c r="L8489" s="107"/>
      <c r="M8489" s="110"/>
      <c r="N8489" s="109"/>
      <c r="P8489" s="38">
        <f t="shared" si="786"/>
        <v>0</v>
      </c>
      <c r="Q8489" s="105">
        <f t="shared" si="787"/>
        <v>0</v>
      </c>
      <c r="R8489" s="38">
        <f t="shared" si="788"/>
        <v>0</v>
      </c>
    </row>
    <row r="8490" spans="1:18">
      <c r="A8490" s="33"/>
      <c r="B8490" s="34"/>
      <c r="C8490" s="33"/>
      <c r="D8490" s="33"/>
      <c r="E8490" s="33"/>
      <c r="F8490" s="42"/>
      <c r="G8490" s="42"/>
      <c r="I8490">
        <f t="shared" si="784"/>
        <v>0</v>
      </c>
      <c r="J8490">
        <f t="shared" si="785"/>
        <v>0</v>
      </c>
      <c r="L8490" s="107"/>
      <c r="M8490" s="110"/>
      <c r="N8490" s="109"/>
      <c r="P8490" s="38">
        <f t="shared" si="786"/>
        <v>0</v>
      </c>
      <c r="Q8490" s="105">
        <f t="shared" si="787"/>
        <v>0</v>
      </c>
      <c r="R8490" s="38">
        <f t="shared" si="788"/>
        <v>0</v>
      </c>
    </row>
    <row r="8491" spans="1:18">
      <c r="A8491" s="33"/>
      <c r="B8491" s="34"/>
      <c r="C8491" s="33"/>
      <c r="D8491" s="33"/>
      <c r="E8491" s="33"/>
      <c r="F8491" s="42"/>
      <c r="G8491" s="42"/>
      <c r="I8491">
        <f t="shared" si="784"/>
        <v>0</v>
      </c>
      <c r="J8491">
        <f t="shared" si="785"/>
        <v>0</v>
      </c>
      <c r="L8491" s="107"/>
      <c r="M8491" s="110"/>
      <c r="N8491" s="109"/>
      <c r="P8491" s="38">
        <f t="shared" si="786"/>
        <v>0</v>
      </c>
      <c r="Q8491" s="105">
        <f t="shared" si="787"/>
        <v>0</v>
      </c>
      <c r="R8491" s="38">
        <f t="shared" si="788"/>
        <v>0</v>
      </c>
    </row>
    <row r="8492" spans="1:18">
      <c r="A8492" s="33"/>
      <c r="B8492" s="34"/>
      <c r="C8492" s="33"/>
      <c r="D8492" s="33"/>
      <c r="E8492" s="33"/>
      <c r="F8492" s="42"/>
      <c r="G8492" s="42"/>
      <c r="I8492">
        <f t="shared" si="784"/>
        <v>0</v>
      </c>
      <c r="J8492">
        <f t="shared" si="785"/>
        <v>0</v>
      </c>
      <c r="L8492" s="107"/>
      <c r="M8492" s="110"/>
      <c r="N8492" s="109"/>
      <c r="P8492" s="38">
        <f t="shared" si="786"/>
        <v>0</v>
      </c>
      <c r="Q8492" s="105">
        <f t="shared" si="787"/>
        <v>0</v>
      </c>
      <c r="R8492" s="38">
        <f t="shared" si="788"/>
        <v>0</v>
      </c>
    </row>
    <row r="8493" spans="1:18">
      <c r="A8493" s="33"/>
      <c r="B8493" s="34"/>
      <c r="C8493" s="33"/>
      <c r="D8493" s="33"/>
      <c r="E8493" s="33"/>
      <c r="F8493" s="42"/>
      <c r="G8493" s="42"/>
      <c r="I8493">
        <f t="shared" si="784"/>
        <v>0</v>
      </c>
      <c r="J8493">
        <f t="shared" si="785"/>
        <v>0</v>
      </c>
      <c r="L8493" s="107"/>
      <c r="M8493" s="110"/>
      <c r="N8493" s="109"/>
      <c r="P8493" s="38">
        <f t="shared" si="786"/>
        <v>0</v>
      </c>
      <c r="Q8493" s="105">
        <f t="shared" si="787"/>
        <v>0</v>
      </c>
      <c r="R8493" s="38">
        <f t="shared" si="788"/>
        <v>0</v>
      </c>
    </row>
    <row r="8494" spans="1:18">
      <c r="A8494" s="33"/>
      <c r="B8494" s="34"/>
      <c r="C8494" s="33"/>
      <c r="D8494" s="33"/>
      <c r="E8494" s="33"/>
      <c r="F8494" s="42"/>
      <c r="G8494" s="42"/>
      <c r="I8494">
        <f t="shared" si="784"/>
        <v>0</v>
      </c>
      <c r="J8494">
        <f t="shared" si="785"/>
        <v>0</v>
      </c>
      <c r="L8494" s="107"/>
      <c r="M8494" s="110"/>
      <c r="N8494" s="109"/>
      <c r="P8494" s="38">
        <f t="shared" si="786"/>
        <v>0</v>
      </c>
      <c r="Q8494" s="105">
        <f t="shared" si="787"/>
        <v>0</v>
      </c>
      <c r="R8494" s="38">
        <f t="shared" si="788"/>
        <v>0</v>
      </c>
    </row>
    <row r="8495" spans="1:18">
      <c r="A8495" s="33"/>
      <c r="B8495" s="34"/>
      <c r="C8495" s="33"/>
      <c r="D8495" s="33"/>
      <c r="E8495" s="33"/>
      <c r="F8495" s="42"/>
      <c r="G8495" s="42"/>
      <c r="I8495">
        <f t="shared" si="784"/>
        <v>0</v>
      </c>
      <c r="J8495">
        <f t="shared" si="785"/>
        <v>0</v>
      </c>
      <c r="L8495" s="107"/>
      <c r="M8495" s="110"/>
      <c r="N8495" s="109"/>
      <c r="P8495" s="38">
        <f t="shared" si="786"/>
        <v>0</v>
      </c>
      <c r="Q8495" s="105">
        <f t="shared" si="787"/>
        <v>0</v>
      </c>
      <c r="R8495" s="38">
        <f t="shared" si="788"/>
        <v>0</v>
      </c>
    </row>
    <row r="8496" spans="1:18">
      <c r="A8496" s="33"/>
      <c r="B8496" s="34"/>
      <c r="C8496" s="33"/>
      <c r="D8496" s="33"/>
      <c r="E8496" s="33"/>
      <c r="F8496" s="42"/>
      <c r="G8496" s="42"/>
      <c r="I8496">
        <f t="shared" si="784"/>
        <v>0</v>
      </c>
      <c r="J8496">
        <f t="shared" si="785"/>
        <v>0</v>
      </c>
      <c r="L8496" s="107"/>
      <c r="M8496" s="110"/>
      <c r="N8496" s="109"/>
      <c r="P8496" s="38">
        <f t="shared" si="786"/>
        <v>0</v>
      </c>
      <c r="Q8496" s="105">
        <f t="shared" si="787"/>
        <v>0</v>
      </c>
      <c r="R8496" s="38">
        <f t="shared" si="788"/>
        <v>0</v>
      </c>
    </row>
    <row r="8497" spans="1:18">
      <c r="A8497" s="33"/>
      <c r="B8497" s="34"/>
      <c r="C8497" s="33"/>
      <c r="D8497" s="33"/>
      <c r="E8497" s="33"/>
      <c r="F8497" s="42"/>
      <c r="G8497" s="42"/>
      <c r="I8497">
        <f t="shared" si="784"/>
        <v>0</v>
      </c>
      <c r="J8497">
        <f t="shared" si="785"/>
        <v>0</v>
      </c>
      <c r="L8497" s="107"/>
      <c r="M8497" s="110"/>
      <c r="N8497" s="109"/>
      <c r="P8497" s="38">
        <f t="shared" si="786"/>
        <v>0</v>
      </c>
      <c r="Q8497" s="105">
        <f t="shared" si="787"/>
        <v>0</v>
      </c>
      <c r="R8497" s="38">
        <f t="shared" si="788"/>
        <v>0</v>
      </c>
    </row>
    <row r="8498" spans="1:18">
      <c r="A8498" s="33"/>
      <c r="B8498" s="34"/>
      <c r="C8498" s="33"/>
      <c r="D8498" s="33"/>
      <c r="E8498" s="33"/>
      <c r="F8498" s="42"/>
      <c r="G8498" s="42"/>
      <c r="I8498">
        <f t="shared" si="784"/>
        <v>0</v>
      </c>
      <c r="J8498">
        <f t="shared" si="785"/>
        <v>0</v>
      </c>
      <c r="L8498" s="107"/>
      <c r="M8498" s="110"/>
      <c r="N8498" s="109"/>
      <c r="P8498" s="38">
        <f t="shared" si="786"/>
        <v>0</v>
      </c>
      <c r="Q8498" s="105">
        <f t="shared" si="787"/>
        <v>0</v>
      </c>
      <c r="R8498" s="38">
        <f t="shared" si="788"/>
        <v>0</v>
      </c>
    </row>
    <row r="8499" spans="1:18">
      <c r="A8499" s="33"/>
      <c r="B8499" s="34"/>
      <c r="C8499" s="33"/>
      <c r="D8499" s="33"/>
      <c r="E8499" s="33"/>
      <c r="F8499" s="42"/>
      <c r="G8499" s="42"/>
      <c r="I8499">
        <f t="shared" si="784"/>
        <v>0</v>
      </c>
      <c r="J8499">
        <f t="shared" si="785"/>
        <v>0</v>
      </c>
      <c r="L8499" s="107"/>
      <c r="M8499" s="110"/>
      <c r="N8499" s="109"/>
      <c r="P8499" s="38">
        <f t="shared" si="786"/>
        <v>0</v>
      </c>
      <c r="Q8499" s="105">
        <f t="shared" si="787"/>
        <v>0</v>
      </c>
      <c r="R8499" s="38">
        <f t="shared" si="788"/>
        <v>0</v>
      </c>
    </row>
    <row r="8500" spans="1:18">
      <c r="A8500" s="33"/>
      <c r="B8500" s="34"/>
      <c r="C8500" s="33"/>
      <c r="D8500" s="33"/>
      <c r="E8500" s="33"/>
      <c r="F8500" s="42"/>
      <c r="G8500" s="42"/>
      <c r="I8500">
        <f t="shared" si="784"/>
        <v>0</v>
      </c>
      <c r="J8500">
        <f t="shared" si="785"/>
        <v>0</v>
      </c>
      <c r="L8500" s="107"/>
      <c r="M8500" s="110"/>
      <c r="N8500" s="109"/>
      <c r="P8500" s="38">
        <f t="shared" si="786"/>
        <v>0</v>
      </c>
      <c r="Q8500" s="105">
        <f t="shared" si="787"/>
        <v>0</v>
      </c>
      <c r="R8500" s="38">
        <f t="shared" si="788"/>
        <v>0</v>
      </c>
    </row>
    <row r="8501" spans="1:18">
      <c r="A8501" s="33"/>
      <c r="B8501" s="34"/>
      <c r="C8501" s="33"/>
      <c r="D8501" s="33"/>
      <c r="E8501" s="33"/>
      <c r="F8501" s="42"/>
      <c r="G8501" s="42"/>
      <c r="I8501">
        <f t="shared" si="784"/>
        <v>0</v>
      </c>
      <c r="J8501">
        <f t="shared" si="785"/>
        <v>0</v>
      </c>
      <c r="L8501" s="107"/>
      <c r="M8501" s="110"/>
      <c r="N8501" s="109"/>
      <c r="P8501" s="38">
        <f t="shared" si="786"/>
        <v>0</v>
      </c>
      <c r="Q8501" s="105">
        <f t="shared" si="787"/>
        <v>0</v>
      </c>
      <c r="R8501" s="38">
        <f t="shared" si="788"/>
        <v>0</v>
      </c>
    </row>
    <row r="8502" spans="1:18">
      <c r="A8502" s="33"/>
      <c r="B8502" s="34"/>
      <c r="C8502" s="33"/>
      <c r="D8502" s="33"/>
      <c r="E8502" s="33"/>
      <c r="F8502" s="42"/>
      <c r="G8502" s="42"/>
      <c r="I8502">
        <f t="shared" si="784"/>
        <v>0</v>
      </c>
      <c r="J8502">
        <f t="shared" si="785"/>
        <v>0</v>
      </c>
      <c r="L8502" s="107"/>
      <c r="M8502" s="110"/>
      <c r="N8502" s="109"/>
      <c r="P8502" s="38">
        <f t="shared" si="786"/>
        <v>0</v>
      </c>
      <c r="Q8502" s="105">
        <f t="shared" si="787"/>
        <v>0</v>
      </c>
      <c r="R8502" s="38">
        <f t="shared" si="788"/>
        <v>0</v>
      </c>
    </row>
    <row r="8503" spans="1:18">
      <c r="A8503" s="33"/>
      <c r="B8503" s="34"/>
      <c r="C8503" s="33"/>
      <c r="D8503" s="33"/>
      <c r="E8503" s="33"/>
      <c r="F8503" s="42"/>
      <c r="G8503" s="42"/>
      <c r="I8503">
        <f t="shared" si="784"/>
        <v>0</v>
      </c>
      <c r="J8503">
        <f t="shared" si="785"/>
        <v>0</v>
      </c>
      <c r="L8503" s="107"/>
      <c r="M8503" s="110"/>
      <c r="N8503" s="109"/>
      <c r="P8503" s="38">
        <f t="shared" si="786"/>
        <v>0</v>
      </c>
      <c r="Q8503" s="105">
        <f t="shared" si="787"/>
        <v>0</v>
      </c>
      <c r="R8503" s="38">
        <f t="shared" si="788"/>
        <v>0</v>
      </c>
    </row>
    <row r="8504" spans="1:18">
      <c r="A8504" s="33"/>
      <c r="B8504" s="34"/>
      <c r="C8504" s="33"/>
      <c r="D8504" s="33"/>
      <c r="E8504" s="33"/>
      <c r="F8504" s="42"/>
      <c r="G8504" s="42"/>
      <c r="I8504">
        <f t="shared" si="784"/>
        <v>0</v>
      </c>
      <c r="J8504">
        <f t="shared" si="785"/>
        <v>0</v>
      </c>
      <c r="L8504" s="107"/>
      <c r="M8504" s="110"/>
      <c r="N8504" s="109"/>
      <c r="P8504" s="38">
        <f t="shared" si="786"/>
        <v>0</v>
      </c>
      <c r="Q8504" s="105">
        <f t="shared" si="787"/>
        <v>0</v>
      </c>
      <c r="R8504" s="38">
        <f t="shared" si="788"/>
        <v>0</v>
      </c>
    </row>
    <row r="8505" spans="1:18">
      <c r="A8505" s="33"/>
      <c r="B8505" s="34"/>
      <c r="C8505" s="33"/>
      <c r="D8505" s="33"/>
      <c r="E8505" s="33"/>
      <c r="F8505" s="42"/>
      <c r="G8505" s="42"/>
      <c r="I8505">
        <f t="shared" si="784"/>
        <v>0</v>
      </c>
      <c r="J8505">
        <f t="shared" si="785"/>
        <v>0</v>
      </c>
      <c r="L8505" s="107"/>
      <c r="M8505" s="110"/>
      <c r="N8505" s="109"/>
      <c r="P8505" s="38">
        <f t="shared" si="786"/>
        <v>0</v>
      </c>
      <c r="Q8505" s="105">
        <f t="shared" si="787"/>
        <v>0</v>
      </c>
      <c r="R8505" s="38">
        <f t="shared" si="788"/>
        <v>0</v>
      </c>
    </row>
    <row r="8506" spans="1:18">
      <c r="A8506" s="33"/>
      <c r="B8506" s="34"/>
      <c r="C8506" s="33"/>
      <c r="D8506" s="33"/>
      <c r="E8506" s="33"/>
      <c r="F8506" s="42"/>
      <c r="G8506" s="42"/>
      <c r="I8506">
        <f t="shared" si="784"/>
        <v>0</v>
      </c>
      <c r="J8506">
        <f t="shared" si="785"/>
        <v>0</v>
      </c>
      <c r="L8506" s="107"/>
      <c r="M8506" s="110"/>
      <c r="N8506" s="109"/>
      <c r="P8506" s="38">
        <f t="shared" si="786"/>
        <v>0</v>
      </c>
      <c r="Q8506" s="105">
        <f t="shared" si="787"/>
        <v>0</v>
      </c>
      <c r="R8506" s="38">
        <f t="shared" si="788"/>
        <v>0</v>
      </c>
    </row>
    <row r="8507" spans="1:18">
      <c r="A8507" s="33"/>
      <c r="B8507" s="34"/>
      <c r="C8507" s="33"/>
      <c r="D8507" s="33"/>
      <c r="E8507" s="33"/>
      <c r="F8507" s="42"/>
      <c r="G8507" s="42"/>
      <c r="I8507">
        <f t="shared" si="784"/>
        <v>0</v>
      </c>
      <c r="J8507">
        <f t="shared" si="785"/>
        <v>0</v>
      </c>
      <c r="L8507" s="107"/>
      <c r="M8507" s="110"/>
      <c r="N8507" s="109"/>
      <c r="P8507" s="38">
        <f t="shared" si="786"/>
        <v>0</v>
      </c>
      <c r="Q8507" s="105">
        <f t="shared" si="787"/>
        <v>0</v>
      </c>
      <c r="R8507" s="38">
        <f t="shared" si="788"/>
        <v>0</v>
      </c>
    </row>
    <row r="8508" spans="1:18">
      <c r="A8508" s="33"/>
      <c r="B8508" s="34"/>
      <c r="C8508" s="33"/>
      <c r="D8508" s="33"/>
      <c r="E8508" s="33"/>
      <c r="F8508" s="42"/>
      <c r="G8508" s="42"/>
      <c r="I8508">
        <f t="shared" si="784"/>
        <v>0</v>
      </c>
      <c r="J8508">
        <f t="shared" si="785"/>
        <v>0</v>
      </c>
      <c r="L8508" s="107"/>
      <c r="M8508" s="110"/>
      <c r="N8508" s="109"/>
      <c r="P8508" s="38">
        <f t="shared" si="786"/>
        <v>0</v>
      </c>
      <c r="Q8508" s="105">
        <f t="shared" si="787"/>
        <v>0</v>
      </c>
      <c r="R8508" s="38">
        <f t="shared" si="788"/>
        <v>0</v>
      </c>
    </row>
    <row r="8509" spans="1:18">
      <c r="A8509" s="33"/>
      <c r="B8509" s="34"/>
      <c r="C8509" s="33"/>
      <c r="D8509" s="33"/>
      <c r="E8509" s="33"/>
      <c r="F8509" s="42"/>
      <c r="G8509" s="42"/>
      <c r="I8509">
        <f t="shared" si="784"/>
        <v>0</v>
      </c>
      <c r="J8509">
        <f t="shared" si="785"/>
        <v>0</v>
      </c>
      <c r="L8509" s="107"/>
      <c r="M8509" s="110"/>
      <c r="N8509" s="109"/>
      <c r="P8509" s="38">
        <f t="shared" si="786"/>
        <v>0</v>
      </c>
      <c r="Q8509" s="105">
        <f t="shared" si="787"/>
        <v>0</v>
      </c>
      <c r="R8509" s="38">
        <f t="shared" si="788"/>
        <v>0</v>
      </c>
    </row>
    <row r="8510" spans="1:18">
      <c r="A8510" s="33"/>
      <c r="B8510" s="34"/>
      <c r="C8510" s="33"/>
      <c r="D8510" s="33"/>
      <c r="E8510" s="33"/>
      <c r="F8510" s="42"/>
      <c r="G8510" s="42"/>
      <c r="I8510">
        <f t="shared" si="784"/>
        <v>0</v>
      </c>
      <c r="J8510">
        <f t="shared" si="785"/>
        <v>0</v>
      </c>
      <c r="L8510" s="107"/>
      <c r="M8510" s="110"/>
      <c r="N8510" s="109"/>
      <c r="P8510" s="38">
        <f t="shared" si="786"/>
        <v>0</v>
      </c>
      <c r="Q8510" s="105">
        <f t="shared" si="787"/>
        <v>0</v>
      </c>
      <c r="R8510" s="38">
        <f t="shared" si="788"/>
        <v>0</v>
      </c>
    </row>
    <row r="8511" spans="1:18">
      <c r="A8511" s="33"/>
      <c r="B8511" s="34"/>
      <c r="C8511" s="33"/>
      <c r="D8511" s="33"/>
      <c r="E8511" s="33"/>
      <c r="F8511" s="42"/>
      <c r="G8511" s="42"/>
      <c r="I8511">
        <f t="shared" si="784"/>
        <v>0</v>
      </c>
      <c r="J8511">
        <f t="shared" si="785"/>
        <v>0</v>
      </c>
      <c r="L8511" s="107"/>
      <c r="M8511" s="110"/>
      <c r="N8511" s="109"/>
      <c r="P8511" s="38">
        <f t="shared" si="786"/>
        <v>0</v>
      </c>
      <c r="Q8511" s="105">
        <f t="shared" si="787"/>
        <v>0</v>
      </c>
      <c r="R8511" s="38">
        <f t="shared" si="788"/>
        <v>0</v>
      </c>
    </row>
    <row r="8512" spans="1:18">
      <c r="A8512" s="33"/>
      <c r="B8512" s="34"/>
      <c r="C8512" s="33"/>
      <c r="D8512" s="33"/>
      <c r="E8512" s="33"/>
      <c r="F8512" s="42"/>
      <c r="G8512" s="42"/>
      <c r="I8512">
        <f t="shared" si="784"/>
        <v>0</v>
      </c>
      <c r="J8512">
        <f t="shared" si="785"/>
        <v>0</v>
      </c>
      <c r="L8512" s="107"/>
      <c r="M8512" s="110"/>
      <c r="N8512" s="109"/>
      <c r="P8512" s="38">
        <f t="shared" si="786"/>
        <v>0</v>
      </c>
      <c r="Q8512" s="105">
        <f t="shared" si="787"/>
        <v>0</v>
      </c>
      <c r="R8512" s="38">
        <f t="shared" si="788"/>
        <v>0</v>
      </c>
    </row>
    <row r="8513" spans="1:18">
      <c r="A8513" s="33"/>
      <c r="B8513" s="34"/>
      <c r="C8513" s="33"/>
      <c r="D8513" s="33"/>
      <c r="E8513" s="33"/>
      <c r="F8513" s="42"/>
      <c r="G8513" s="42"/>
      <c r="I8513">
        <f t="shared" ref="I8513:I8576" si="789">IF(OR(E8513="R",E8513="E"),D8513,IF(D8513&gt;=E8513,D8513-E8513,0))</f>
        <v>0</v>
      </c>
      <c r="J8513">
        <f t="shared" ref="J8513:J8576" si="790">IF(OR(E8513="R",E8513="E"),0,IF(E8513&gt;D8513,E8513-D8513,0))</f>
        <v>0</v>
      </c>
      <c r="L8513" s="107"/>
      <c r="M8513" s="110"/>
      <c r="N8513" s="109"/>
      <c r="P8513" s="38">
        <f t="shared" ref="P8513:P8576" si="791">I8513*L8513/1000</f>
        <v>0</v>
      </c>
      <c r="Q8513" s="105">
        <f t="shared" ref="Q8513:Q8576" si="792">I8513*M8513/1000</f>
        <v>0</v>
      </c>
      <c r="R8513" s="38">
        <f t="shared" ref="R8513:R8576" si="793">J8513*N8513/1000</f>
        <v>0</v>
      </c>
    </row>
    <row r="8514" spans="1:18">
      <c r="A8514" s="33"/>
      <c r="B8514" s="34"/>
      <c r="C8514" s="33"/>
      <c r="D8514" s="33"/>
      <c r="E8514" s="33"/>
      <c r="F8514" s="42"/>
      <c r="G8514" s="42"/>
      <c r="I8514">
        <f t="shared" si="789"/>
        <v>0</v>
      </c>
      <c r="J8514">
        <f t="shared" si="790"/>
        <v>0</v>
      </c>
      <c r="L8514" s="107"/>
      <c r="M8514" s="110"/>
      <c r="N8514" s="109"/>
      <c r="P8514" s="38">
        <f t="shared" si="791"/>
        <v>0</v>
      </c>
      <c r="Q8514" s="105">
        <f t="shared" si="792"/>
        <v>0</v>
      </c>
      <c r="R8514" s="38">
        <f t="shared" si="793"/>
        <v>0</v>
      </c>
    </row>
    <row r="8515" spans="1:18">
      <c r="A8515" s="33"/>
      <c r="B8515" s="34"/>
      <c r="C8515" s="33"/>
      <c r="D8515" s="33"/>
      <c r="E8515" s="33"/>
      <c r="F8515" s="42"/>
      <c r="G8515" s="42"/>
      <c r="I8515">
        <f t="shared" si="789"/>
        <v>0</v>
      </c>
      <c r="J8515">
        <f t="shared" si="790"/>
        <v>0</v>
      </c>
      <c r="L8515" s="107"/>
      <c r="M8515" s="110"/>
      <c r="N8515" s="109"/>
      <c r="P8515" s="38">
        <f t="shared" si="791"/>
        <v>0</v>
      </c>
      <c r="Q8515" s="105">
        <f t="shared" si="792"/>
        <v>0</v>
      </c>
      <c r="R8515" s="38">
        <f t="shared" si="793"/>
        <v>0</v>
      </c>
    </row>
    <row r="8516" spans="1:18">
      <c r="A8516" s="33"/>
      <c r="B8516" s="34"/>
      <c r="C8516" s="33"/>
      <c r="D8516" s="33"/>
      <c r="E8516" s="33"/>
      <c r="F8516" s="42"/>
      <c r="G8516" s="42"/>
      <c r="I8516">
        <f t="shared" si="789"/>
        <v>0</v>
      </c>
      <c r="J8516">
        <f t="shared" si="790"/>
        <v>0</v>
      </c>
      <c r="L8516" s="107"/>
      <c r="M8516" s="110"/>
      <c r="N8516" s="109"/>
      <c r="P8516" s="38">
        <f t="shared" si="791"/>
        <v>0</v>
      </c>
      <c r="Q8516" s="105">
        <f t="shared" si="792"/>
        <v>0</v>
      </c>
      <c r="R8516" s="38">
        <f t="shared" si="793"/>
        <v>0</v>
      </c>
    </row>
    <row r="8517" spans="1:18">
      <c r="A8517" s="33"/>
      <c r="B8517" s="34"/>
      <c r="C8517" s="33"/>
      <c r="D8517" s="33"/>
      <c r="E8517" s="33"/>
      <c r="F8517" s="42"/>
      <c r="G8517" s="42"/>
      <c r="I8517">
        <f t="shared" si="789"/>
        <v>0</v>
      </c>
      <c r="J8517">
        <f t="shared" si="790"/>
        <v>0</v>
      </c>
      <c r="L8517" s="107"/>
      <c r="M8517" s="110"/>
      <c r="N8517" s="109"/>
      <c r="P8517" s="38">
        <f t="shared" si="791"/>
        <v>0</v>
      </c>
      <c r="Q8517" s="105">
        <f t="shared" si="792"/>
        <v>0</v>
      </c>
      <c r="R8517" s="38">
        <f t="shared" si="793"/>
        <v>0</v>
      </c>
    </row>
    <row r="8518" spans="1:18">
      <c r="A8518" s="33"/>
      <c r="B8518" s="34"/>
      <c r="C8518" s="33"/>
      <c r="D8518" s="33"/>
      <c r="E8518" s="33"/>
      <c r="F8518" s="42"/>
      <c r="G8518" s="42"/>
      <c r="I8518">
        <f t="shared" si="789"/>
        <v>0</v>
      </c>
      <c r="J8518">
        <f t="shared" si="790"/>
        <v>0</v>
      </c>
      <c r="L8518" s="107"/>
      <c r="M8518" s="110"/>
      <c r="N8518" s="109"/>
      <c r="P8518" s="38">
        <f t="shared" si="791"/>
        <v>0</v>
      </c>
      <c r="Q8518" s="105">
        <f t="shared" si="792"/>
        <v>0</v>
      </c>
      <c r="R8518" s="38">
        <f t="shared" si="793"/>
        <v>0</v>
      </c>
    </row>
    <row r="8519" spans="1:18">
      <c r="A8519" s="33"/>
      <c r="B8519" s="34"/>
      <c r="C8519" s="33"/>
      <c r="D8519" s="33"/>
      <c r="E8519" s="33"/>
      <c r="F8519" s="42"/>
      <c r="G8519" s="42"/>
      <c r="I8519">
        <f t="shared" si="789"/>
        <v>0</v>
      </c>
      <c r="J8519">
        <f t="shared" si="790"/>
        <v>0</v>
      </c>
      <c r="L8519" s="107"/>
      <c r="M8519" s="110"/>
      <c r="N8519" s="109"/>
      <c r="P8519" s="38">
        <f t="shared" si="791"/>
        <v>0</v>
      </c>
      <c r="Q8519" s="105">
        <f t="shared" si="792"/>
        <v>0</v>
      </c>
      <c r="R8519" s="38">
        <f t="shared" si="793"/>
        <v>0</v>
      </c>
    </row>
    <row r="8520" spans="1:18">
      <c r="A8520" s="33"/>
      <c r="B8520" s="34"/>
      <c r="C8520" s="33"/>
      <c r="D8520" s="33"/>
      <c r="E8520" s="33"/>
      <c r="F8520" s="42"/>
      <c r="G8520" s="42"/>
      <c r="I8520">
        <f t="shared" si="789"/>
        <v>0</v>
      </c>
      <c r="J8520">
        <f t="shared" si="790"/>
        <v>0</v>
      </c>
      <c r="L8520" s="107"/>
      <c r="M8520" s="110"/>
      <c r="N8520" s="109"/>
      <c r="P8520" s="38">
        <f t="shared" si="791"/>
        <v>0</v>
      </c>
      <c r="Q8520" s="105">
        <f t="shared" si="792"/>
        <v>0</v>
      </c>
      <c r="R8520" s="38">
        <f t="shared" si="793"/>
        <v>0</v>
      </c>
    </row>
    <row r="8521" spans="1:18">
      <c r="A8521" s="33"/>
      <c r="B8521" s="34"/>
      <c r="C8521" s="33"/>
      <c r="D8521" s="33"/>
      <c r="E8521" s="33"/>
      <c r="F8521" s="42"/>
      <c r="G8521" s="42"/>
      <c r="I8521">
        <f t="shared" si="789"/>
        <v>0</v>
      </c>
      <c r="J8521">
        <f t="shared" si="790"/>
        <v>0</v>
      </c>
      <c r="L8521" s="107"/>
      <c r="M8521" s="110"/>
      <c r="N8521" s="109"/>
      <c r="P8521" s="38">
        <f t="shared" si="791"/>
        <v>0</v>
      </c>
      <c r="Q8521" s="105">
        <f t="shared" si="792"/>
        <v>0</v>
      </c>
      <c r="R8521" s="38">
        <f t="shared" si="793"/>
        <v>0</v>
      </c>
    </row>
    <row r="8522" spans="1:18">
      <c r="A8522" s="33"/>
      <c r="B8522" s="34"/>
      <c r="C8522" s="33"/>
      <c r="D8522" s="33"/>
      <c r="E8522" s="33"/>
      <c r="F8522" s="42"/>
      <c r="G8522" s="42"/>
      <c r="I8522">
        <f t="shared" si="789"/>
        <v>0</v>
      </c>
      <c r="J8522">
        <f t="shared" si="790"/>
        <v>0</v>
      </c>
      <c r="L8522" s="107"/>
      <c r="M8522" s="110"/>
      <c r="N8522" s="109"/>
      <c r="P8522" s="38">
        <f t="shared" si="791"/>
        <v>0</v>
      </c>
      <c r="Q8522" s="105">
        <f t="shared" si="792"/>
        <v>0</v>
      </c>
      <c r="R8522" s="38">
        <f t="shared" si="793"/>
        <v>0</v>
      </c>
    </row>
    <row r="8523" spans="1:18">
      <c r="A8523" s="33"/>
      <c r="B8523" s="34"/>
      <c r="C8523" s="33"/>
      <c r="D8523" s="33"/>
      <c r="E8523" s="33"/>
      <c r="F8523" s="42"/>
      <c r="G8523" s="42"/>
      <c r="I8523">
        <f t="shared" si="789"/>
        <v>0</v>
      </c>
      <c r="J8523">
        <f t="shared" si="790"/>
        <v>0</v>
      </c>
      <c r="L8523" s="107"/>
      <c r="M8523" s="110"/>
      <c r="N8523" s="109"/>
      <c r="P8523" s="38">
        <f t="shared" si="791"/>
        <v>0</v>
      </c>
      <c r="Q8523" s="105">
        <f t="shared" si="792"/>
        <v>0</v>
      </c>
      <c r="R8523" s="38">
        <f t="shared" si="793"/>
        <v>0</v>
      </c>
    </row>
    <row r="8524" spans="1:18">
      <c r="A8524" s="33"/>
      <c r="B8524" s="34"/>
      <c r="C8524" s="33"/>
      <c r="D8524" s="33"/>
      <c r="E8524" s="33"/>
      <c r="F8524" s="42"/>
      <c r="G8524" s="42"/>
      <c r="I8524">
        <f t="shared" si="789"/>
        <v>0</v>
      </c>
      <c r="J8524">
        <f t="shared" si="790"/>
        <v>0</v>
      </c>
      <c r="L8524" s="107"/>
      <c r="M8524" s="110"/>
      <c r="N8524" s="109"/>
      <c r="P8524" s="38">
        <f t="shared" si="791"/>
        <v>0</v>
      </c>
      <c r="Q8524" s="105">
        <f t="shared" si="792"/>
        <v>0</v>
      </c>
      <c r="R8524" s="38">
        <f t="shared" si="793"/>
        <v>0</v>
      </c>
    </row>
    <row r="8525" spans="1:18">
      <c r="A8525" s="33"/>
      <c r="B8525" s="34"/>
      <c r="C8525" s="33"/>
      <c r="D8525" s="33"/>
      <c r="E8525" s="33"/>
      <c r="F8525" s="42"/>
      <c r="G8525" s="42"/>
      <c r="I8525">
        <f t="shared" si="789"/>
        <v>0</v>
      </c>
      <c r="J8525">
        <f t="shared" si="790"/>
        <v>0</v>
      </c>
      <c r="L8525" s="107"/>
      <c r="M8525" s="110"/>
      <c r="N8525" s="109"/>
      <c r="P8525" s="38">
        <f t="shared" si="791"/>
        <v>0</v>
      </c>
      <c r="Q8525" s="105">
        <f t="shared" si="792"/>
        <v>0</v>
      </c>
      <c r="R8525" s="38">
        <f t="shared" si="793"/>
        <v>0</v>
      </c>
    </row>
    <row r="8526" spans="1:18">
      <c r="A8526" s="33"/>
      <c r="B8526" s="34"/>
      <c r="C8526" s="33"/>
      <c r="D8526" s="33"/>
      <c r="E8526" s="33"/>
      <c r="F8526" s="42"/>
      <c r="G8526" s="42"/>
      <c r="I8526">
        <f t="shared" si="789"/>
        <v>0</v>
      </c>
      <c r="J8526">
        <f t="shared" si="790"/>
        <v>0</v>
      </c>
      <c r="L8526" s="107"/>
      <c r="M8526" s="110"/>
      <c r="N8526" s="109"/>
      <c r="P8526" s="38">
        <f t="shared" si="791"/>
        <v>0</v>
      </c>
      <c r="Q8526" s="105">
        <f t="shared" si="792"/>
        <v>0</v>
      </c>
      <c r="R8526" s="38">
        <f t="shared" si="793"/>
        <v>0</v>
      </c>
    </row>
    <row r="8527" spans="1:18">
      <c r="A8527" s="33"/>
      <c r="B8527" s="34"/>
      <c r="C8527" s="33"/>
      <c r="D8527" s="33"/>
      <c r="E8527" s="33"/>
      <c r="F8527" s="42"/>
      <c r="G8527" s="42"/>
      <c r="I8527">
        <f t="shared" si="789"/>
        <v>0</v>
      </c>
      <c r="J8527">
        <f t="shared" si="790"/>
        <v>0</v>
      </c>
      <c r="L8527" s="107"/>
      <c r="M8527" s="110"/>
      <c r="N8527" s="109"/>
      <c r="P8527" s="38">
        <f t="shared" si="791"/>
        <v>0</v>
      </c>
      <c r="Q8527" s="105">
        <f t="shared" si="792"/>
        <v>0</v>
      </c>
      <c r="R8527" s="38">
        <f t="shared" si="793"/>
        <v>0</v>
      </c>
    </row>
    <row r="8528" spans="1:18">
      <c r="A8528" s="33"/>
      <c r="B8528" s="34"/>
      <c r="C8528" s="33"/>
      <c r="D8528" s="33"/>
      <c r="E8528" s="33"/>
      <c r="F8528" s="42"/>
      <c r="G8528" s="42"/>
      <c r="I8528">
        <f t="shared" si="789"/>
        <v>0</v>
      </c>
      <c r="J8528">
        <f t="shared" si="790"/>
        <v>0</v>
      </c>
      <c r="L8528" s="107"/>
      <c r="M8528" s="110"/>
      <c r="N8528" s="109"/>
      <c r="P8528" s="38">
        <f t="shared" si="791"/>
        <v>0</v>
      </c>
      <c r="Q8528" s="105">
        <f t="shared" si="792"/>
        <v>0</v>
      </c>
      <c r="R8528" s="38">
        <f t="shared" si="793"/>
        <v>0</v>
      </c>
    </row>
    <row r="8529" spans="1:18">
      <c r="A8529" s="33"/>
      <c r="B8529" s="34"/>
      <c r="C8529" s="33"/>
      <c r="D8529" s="33"/>
      <c r="E8529" s="33"/>
      <c r="F8529" s="42"/>
      <c r="G8529" s="42"/>
      <c r="I8529">
        <f t="shared" si="789"/>
        <v>0</v>
      </c>
      <c r="J8529">
        <f t="shared" si="790"/>
        <v>0</v>
      </c>
      <c r="L8529" s="107"/>
      <c r="M8529" s="110"/>
      <c r="N8529" s="109"/>
      <c r="P8529" s="38">
        <f t="shared" si="791"/>
        <v>0</v>
      </c>
      <c r="Q8529" s="105">
        <f t="shared" si="792"/>
        <v>0</v>
      </c>
      <c r="R8529" s="38">
        <f t="shared" si="793"/>
        <v>0</v>
      </c>
    </row>
    <row r="8530" spans="1:18">
      <c r="A8530" s="33"/>
      <c r="B8530" s="34"/>
      <c r="C8530" s="33"/>
      <c r="D8530" s="33"/>
      <c r="E8530" s="33"/>
      <c r="F8530" s="42"/>
      <c r="G8530" s="42"/>
      <c r="I8530">
        <f t="shared" si="789"/>
        <v>0</v>
      </c>
      <c r="J8530">
        <f t="shared" si="790"/>
        <v>0</v>
      </c>
      <c r="L8530" s="107"/>
      <c r="M8530" s="110"/>
      <c r="N8530" s="109"/>
      <c r="P8530" s="38">
        <f t="shared" si="791"/>
        <v>0</v>
      </c>
      <c r="Q8530" s="105">
        <f t="shared" si="792"/>
        <v>0</v>
      </c>
      <c r="R8530" s="38">
        <f t="shared" si="793"/>
        <v>0</v>
      </c>
    </row>
    <row r="8531" spans="1:18">
      <c r="A8531" s="33"/>
      <c r="B8531" s="34"/>
      <c r="C8531" s="33"/>
      <c r="D8531" s="33"/>
      <c r="E8531" s="33"/>
      <c r="F8531" s="42"/>
      <c r="G8531" s="42"/>
      <c r="I8531">
        <f t="shared" si="789"/>
        <v>0</v>
      </c>
      <c r="J8531">
        <f t="shared" si="790"/>
        <v>0</v>
      </c>
      <c r="L8531" s="107"/>
      <c r="M8531" s="110"/>
      <c r="N8531" s="109"/>
      <c r="P8531" s="38">
        <f t="shared" si="791"/>
        <v>0</v>
      </c>
      <c r="Q8531" s="105">
        <f t="shared" si="792"/>
        <v>0</v>
      </c>
      <c r="R8531" s="38">
        <f t="shared" si="793"/>
        <v>0</v>
      </c>
    </row>
    <row r="8532" spans="1:18">
      <c r="A8532" s="33"/>
      <c r="B8532" s="34"/>
      <c r="C8532" s="33"/>
      <c r="D8532" s="33"/>
      <c r="E8532" s="33"/>
      <c r="F8532" s="42"/>
      <c r="G8532" s="42"/>
      <c r="I8532">
        <f t="shared" si="789"/>
        <v>0</v>
      </c>
      <c r="J8532">
        <f t="shared" si="790"/>
        <v>0</v>
      </c>
      <c r="L8532" s="107"/>
      <c r="M8532" s="110"/>
      <c r="N8532" s="109"/>
      <c r="P8532" s="38">
        <f t="shared" si="791"/>
        <v>0</v>
      </c>
      <c r="Q8532" s="105">
        <f t="shared" si="792"/>
        <v>0</v>
      </c>
      <c r="R8532" s="38">
        <f t="shared" si="793"/>
        <v>0</v>
      </c>
    </row>
    <row r="8533" spans="1:18">
      <c r="A8533" s="33"/>
      <c r="B8533" s="34"/>
      <c r="C8533" s="33"/>
      <c r="D8533" s="33"/>
      <c r="E8533" s="33"/>
      <c r="F8533" s="42"/>
      <c r="G8533" s="42"/>
      <c r="I8533">
        <f t="shared" si="789"/>
        <v>0</v>
      </c>
      <c r="J8533">
        <f t="shared" si="790"/>
        <v>0</v>
      </c>
      <c r="L8533" s="107"/>
      <c r="M8533" s="110"/>
      <c r="N8533" s="109"/>
      <c r="P8533" s="38">
        <f t="shared" si="791"/>
        <v>0</v>
      </c>
      <c r="Q8533" s="105">
        <f t="shared" si="792"/>
        <v>0</v>
      </c>
      <c r="R8533" s="38">
        <f t="shared" si="793"/>
        <v>0</v>
      </c>
    </row>
    <row r="8534" spans="1:18">
      <c r="A8534" s="33"/>
      <c r="B8534" s="34"/>
      <c r="C8534" s="33"/>
      <c r="D8534" s="33"/>
      <c r="E8534" s="33"/>
      <c r="F8534" s="42"/>
      <c r="G8534" s="42"/>
      <c r="I8534">
        <f t="shared" si="789"/>
        <v>0</v>
      </c>
      <c r="J8534">
        <f t="shared" si="790"/>
        <v>0</v>
      </c>
      <c r="L8534" s="107"/>
      <c r="M8534" s="110"/>
      <c r="N8534" s="109"/>
      <c r="P8534" s="38">
        <f t="shared" si="791"/>
        <v>0</v>
      </c>
      <c r="Q8534" s="105">
        <f t="shared" si="792"/>
        <v>0</v>
      </c>
      <c r="R8534" s="38">
        <f t="shared" si="793"/>
        <v>0</v>
      </c>
    </row>
    <row r="8535" spans="1:18">
      <c r="A8535" s="33"/>
      <c r="B8535" s="34"/>
      <c r="C8535" s="33"/>
      <c r="D8535" s="33"/>
      <c r="E8535" s="33"/>
      <c r="F8535" s="42"/>
      <c r="G8535" s="42"/>
      <c r="I8535">
        <f t="shared" si="789"/>
        <v>0</v>
      </c>
      <c r="J8535">
        <f t="shared" si="790"/>
        <v>0</v>
      </c>
      <c r="L8535" s="107"/>
      <c r="M8535" s="110"/>
      <c r="N8535" s="109"/>
      <c r="P8535" s="38">
        <f t="shared" si="791"/>
        <v>0</v>
      </c>
      <c r="Q8535" s="105">
        <f t="shared" si="792"/>
        <v>0</v>
      </c>
      <c r="R8535" s="38">
        <f t="shared" si="793"/>
        <v>0</v>
      </c>
    </row>
    <row r="8536" spans="1:18">
      <c r="A8536" s="33"/>
      <c r="B8536" s="34"/>
      <c r="C8536" s="33"/>
      <c r="D8536" s="33"/>
      <c r="E8536" s="33"/>
      <c r="F8536" s="42"/>
      <c r="G8536" s="42"/>
      <c r="I8536">
        <f t="shared" si="789"/>
        <v>0</v>
      </c>
      <c r="J8536">
        <f t="shared" si="790"/>
        <v>0</v>
      </c>
      <c r="L8536" s="107"/>
      <c r="M8536" s="110"/>
      <c r="N8536" s="109"/>
      <c r="P8536" s="38">
        <f t="shared" si="791"/>
        <v>0</v>
      </c>
      <c r="Q8536" s="105">
        <f t="shared" si="792"/>
        <v>0</v>
      </c>
      <c r="R8536" s="38">
        <f t="shared" si="793"/>
        <v>0</v>
      </c>
    </row>
    <row r="8537" spans="1:18">
      <c r="A8537" s="33"/>
      <c r="B8537" s="34"/>
      <c r="C8537" s="33"/>
      <c r="D8537" s="33"/>
      <c r="E8537" s="33"/>
      <c r="F8537" s="42"/>
      <c r="G8537" s="42"/>
      <c r="I8537">
        <f t="shared" si="789"/>
        <v>0</v>
      </c>
      <c r="J8537">
        <f t="shared" si="790"/>
        <v>0</v>
      </c>
      <c r="L8537" s="107"/>
      <c r="M8537" s="110"/>
      <c r="N8537" s="109"/>
      <c r="P8537" s="38">
        <f t="shared" si="791"/>
        <v>0</v>
      </c>
      <c r="Q8537" s="105">
        <f t="shared" si="792"/>
        <v>0</v>
      </c>
      <c r="R8537" s="38">
        <f t="shared" si="793"/>
        <v>0</v>
      </c>
    </row>
    <row r="8538" spans="1:18">
      <c r="A8538" s="33"/>
      <c r="B8538" s="34"/>
      <c r="C8538" s="33"/>
      <c r="D8538" s="33"/>
      <c r="E8538" s="33"/>
      <c r="F8538" s="42"/>
      <c r="G8538" s="42"/>
      <c r="I8538">
        <f t="shared" si="789"/>
        <v>0</v>
      </c>
      <c r="J8538">
        <f t="shared" si="790"/>
        <v>0</v>
      </c>
      <c r="L8538" s="107"/>
      <c r="M8538" s="110"/>
      <c r="N8538" s="109"/>
      <c r="P8538" s="38">
        <f t="shared" si="791"/>
        <v>0</v>
      </c>
      <c r="Q8538" s="105">
        <f t="shared" si="792"/>
        <v>0</v>
      </c>
      <c r="R8538" s="38">
        <f t="shared" si="793"/>
        <v>0</v>
      </c>
    </row>
    <row r="8539" spans="1:18">
      <c r="A8539" s="33"/>
      <c r="B8539" s="34"/>
      <c r="C8539" s="33"/>
      <c r="D8539" s="33"/>
      <c r="E8539" s="33"/>
      <c r="F8539" s="42"/>
      <c r="G8539" s="42"/>
      <c r="I8539">
        <f t="shared" si="789"/>
        <v>0</v>
      </c>
      <c r="J8539">
        <f t="shared" si="790"/>
        <v>0</v>
      </c>
      <c r="L8539" s="107"/>
      <c r="M8539" s="110"/>
      <c r="N8539" s="109"/>
      <c r="P8539" s="38">
        <f t="shared" si="791"/>
        <v>0</v>
      </c>
      <c r="Q8539" s="105">
        <f t="shared" si="792"/>
        <v>0</v>
      </c>
      <c r="R8539" s="38">
        <f t="shared" si="793"/>
        <v>0</v>
      </c>
    </row>
    <row r="8540" spans="1:18">
      <c r="A8540" s="33"/>
      <c r="B8540" s="34"/>
      <c r="C8540" s="33"/>
      <c r="D8540" s="33"/>
      <c r="E8540" s="33"/>
      <c r="F8540" s="42"/>
      <c r="G8540" s="42"/>
      <c r="I8540">
        <f t="shared" si="789"/>
        <v>0</v>
      </c>
      <c r="J8540">
        <f t="shared" si="790"/>
        <v>0</v>
      </c>
      <c r="L8540" s="107"/>
      <c r="M8540" s="110"/>
      <c r="N8540" s="109"/>
      <c r="P8540" s="38">
        <f t="shared" si="791"/>
        <v>0</v>
      </c>
      <c r="Q8540" s="105">
        <f t="shared" si="792"/>
        <v>0</v>
      </c>
      <c r="R8540" s="38">
        <f t="shared" si="793"/>
        <v>0</v>
      </c>
    </row>
    <row r="8541" spans="1:18">
      <c r="A8541" s="33"/>
      <c r="B8541" s="34"/>
      <c r="C8541" s="33"/>
      <c r="D8541" s="33"/>
      <c r="E8541" s="33"/>
      <c r="F8541" s="42"/>
      <c r="G8541" s="42"/>
      <c r="I8541">
        <f t="shared" si="789"/>
        <v>0</v>
      </c>
      <c r="J8541">
        <f t="shared" si="790"/>
        <v>0</v>
      </c>
      <c r="L8541" s="107"/>
      <c r="M8541" s="110"/>
      <c r="N8541" s="109"/>
      <c r="P8541" s="38">
        <f t="shared" si="791"/>
        <v>0</v>
      </c>
      <c r="Q8541" s="105">
        <f t="shared" si="792"/>
        <v>0</v>
      </c>
      <c r="R8541" s="38">
        <f t="shared" si="793"/>
        <v>0</v>
      </c>
    </row>
    <row r="8542" spans="1:18">
      <c r="A8542" s="33"/>
      <c r="B8542" s="34"/>
      <c r="C8542" s="33"/>
      <c r="D8542" s="33"/>
      <c r="E8542" s="33"/>
      <c r="F8542" s="42"/>
      <c r="G8542" s="42"/>
      <c r="I8542">
        <f t="shared" si="789"/>
        <v>0</v>
      </c>
      <c r="J8542">
        <f t="shared" si="790"/>
        <v>0</v>
      </c>
      <c r="L8542" s="107"/>
      <c r="M8542" s="110"/>
      <c r="N8542" s="109"/>
      <c r="P8542" s="38">
        <f t="shared" si="791"/>
        <v>0</v>
      </c>
      <c r="Q8542" s="105">
        <f t="shared" si="792"/>
        <v>0</v>
      </c>
      <c r="R8542" s="38">
        <f t="shared" si="793"/>
        <v>0</v>
      </c>
    </row>
    <row r="8543" spans="1:18">
      <c r="A8543" s="33"/>
      <c r="B8543" s="34"/>
      <c r="C8543" s="33"/>
      <c r="D8543" s="33"/>
      <c r="E8543" s="33"/>
      <c r="F8543" s="42"/>
      <c r="G8543" s="42"/>
      <c r="I8543">
        <f t="shared" si="789"/>
        <v>0</v>
      </c>
      <c r="J8543">
        <f t="shared" si="790"/>
        <v>0</v>
      </c>
      <c r="L8543" s="107"/>
      <c r="M8543" s="110"/>
      <c r="N8543" s="109"/>
      <c r="P8543" s="38">
        <f t="shared" si="791"/>
        <v>0</v>
      </c>
      <c r="Q8543" s="105">
        <f t="shared" si="792"/>
        <v>0</v>
      </c>
      <c r="R8543" s="38">
        <f t="shared" si="793"/>
        <v>0</v>
      </c>
    </row>
    <row r="8544" spans="1:18">
      <c r="A8544" s="33"/>
      <c r="B8544" s="34"/>
      <c r="C8544" s="33"/>
      <c r="D8544" s="33"/>
      <c r="E8544" s="33"/>
      <c r="F8544" s="42"/>
      <c r="G8544" s="42"/>
      <c r="I8544">
        <f t="shared" si="789"/>
        <v>0</v>
      </c>
      <c r="J8544">
        <f t="shared" si="790"/>
        <v>0</v>
      </c>
      <c r="L8544" s="107"/>
      <c r="M8544" s="110"/>
      <c r="N8544" s="109"/>
      <c r="P8544" s="38">
        <f t="shared" si="791"/>
        <v>0</v>
      </c>
      <c r="Q8544" s="105">
        <f t="shared" si="792"/>
        <v>0</v>
      </c>
      <c r="R8544" s="38">
        <f t="shared" si="793"/>
        <v>0</v>
      </c>
    </row>
    <row r="8545" spans="1:18">
      <c r="A8545" s="33"/>
      <c r="B8545" s="34"/>
      <c r="C8545" s="33"/>
      <c r="D8545" s="33"/>
      <c r="E8545" s="33"/>
      <c r="F8545" s="42"/>
      <c r="G8545" s="42"/>
      <c r="I8545">
        <f t="shared" si="789"/>
        <v>0</v>
      </c>
      <c r="J8545">
        <f t="shared" si="790"/>
        <v>0</v>
      </c>
      <c r="L8545" s="107"/>
      <c r="M8545" s="110"/>
      <c r="N8545" s="109"/>
      <c r="P8545" s="38">
        <f t="shared" si="791"/>
        <v>0</v>
      </c>
      <c r="Q8545" s="105">
        <f t="shared" si="792"/>
        <v>0</v>
      </c>
      <c r="R8545" s="38">
        <f t="shared" si="793"/>
        <v>0</v>
      </c>
    </row>
    <row r="8546" spans="1:18">
      <c r="A8546" s="33"/>
      <c r="B8546" s="34"/>
      <c r="C8546" s="33"/>
      <c r="D8546" s="33"/>
      <c r="E8546" s="33"/>
      <c r="F8546" s="42"/>
      <c r="G8546" s="42"/>
      <c r="I8546">
        <f t="shared" si="789"/>
        <v>0</v>
      </c>
      <c r="J8546">
        <f t="shared" si="790"/>
        <v>0</v>
      </c>
      <c r="L8546" s="107"/>
      <c r="M8546" s="110"/>
      <c r="N8546" s="109"/>
      <c r="P8546" s="38">
        <f t="shared" si="791"/>
        <v>0</v>
      </c>
      <c r="Q8546" s="105">
        <f t="shared" si="792"/>
        <v>0</v>
      </c>
      <c r="R8546" s="38">
        <f t="shared" si="793"/>
        <v>0</v>
      </c>
    </row>
    <row r="8547" spans="1:18">
      <c r="A8547" s="33"/>
      <c r="B8547" s="34"/>
      <c r="C8547" s="33"/>
      <c r="D8547" s="33"/>
      <c r="E8547" s="33"/>
      <c r="F8547" s="42"/>
      <c r="G8547" s="42"/>
      <c r="I8547">
        <f t="shared" si="789"/>
        <v>0</v>
      </c>
      <c r="J8547">
        <f t="shared" si="790"/>
        <v>0</v>
      </c>
      <c r="L8547" s="107"/>
      <c r="M8547" s="110"/>
      <c r="N8547" s="109"/>
      <c r="P8547" s="38">
        <f t="shared" si="791"/>
        <v>0</v>
      </c>
      <c r="Q8547" s="105">
        <f t="shared" si="792"/>
        <v>0</v>
      </c>
      <c r="R8547" s="38">
        <f t="shared" si="793"/>
        <v>0</v>
      </c>
    </row>
    <row r="8548" spans="1:18">
      <c r="A8548" s="33"/>
      <c r="B8548" s="34"/>
      <c r="C8548" s="33"/>
      <c r="D8548" s="33"/>
      <c r="E8548" s="33"/>
      <c r="F8548" s="42"/>
      <c r="G8548" s="42"/>
      <c r="I8548">
        <f t="shared" si="789"/>
        <v>0</v>
      </c>
      <c r="J8548">
        <f t="shared" si="790"/>
        <v>0</v>
      </c>
      <c r="L8548" s="107"/>
      <c r="M8548" s="110"/>
      <c r="N8548" s="109"/>
      <c r="P8548" s="38">
        <f t="shared" si="791"/>
        <v>0</v>
      </c>
      <c r="Q8548" s="105">
        <f t="shared" si="792"/>
        <v>0</v>
      </c>
      <c r="R8548" s="38">
        <f t="shared" si="793"/>
        <v>0</v>
      </c>
    </row>
    <row r="8549" spans="1:18">
      <c r="A8549" s="33"/>
      <c r="B8549" s="34"/>
      <c r="C8549" s="33"/>
      <c r="D8549" s="33"/>
      <c r="E8549" s="33"/>
      <c r="F8549" s="42"/>
      <c r="G8549" s="42"/>
      <c r="I8549">
        <f t="shared" si="789"/>
        <v>0</v>
      </c>
      <c r="J8549">
        <f t="shared" si="790"/>
        <v>0</v>
      </c>
      <c r="L8549" s="107"/>
      <c r="M8549" s="110"/>
      <c r="N8549" s="109"/>
      <c r="P8549" s="38">
        <f t="shared" si="791"/>
        <v>0</v>
      </c>
      <c r="Q8549" s="105">
        <f t="shared" si="792"/>
        <v>0</v>
      </c>
      <c r="R8549" s="38">
        <f t="shared" si="793"/>
        <v>0</v>
      </c>
    </row>
    <row r="8550" spans="1:18">
      <c r="A8550" s="33"/>
      <c r="B8550" s="34"/>
      <c r="C8550" s="33"/>
      <c r="D8550" s="33"/>
      <c r="E8550" s="33"/>
      <c r="F8550" s="42"/>
      <c r="G8550" s="42"/>
      <c r="I8550">
        <f t="shared" si="789"/>
        <v>0</v>
      </c>
      <c r="J8550">
        <f t="shared" si="790"/>
        <v>0</v>
      </c>
      <c r="L8550" s="107"/>
      <c r="M8550" s="110"/>
      <c r="N8550" s="109"/>
      <c r="P8550" s="38">
        <f t="shared" si="791"/>
        <v>0</v>
      </c>
      <c r="Q8550" s="105">
        <f t="shared" si="792"/>
        <v>0</v>
      </c>
      <c r="R8550" s="38">
        <f t="shared" si="793"/>
        <v>0</v>
      </c>
    </row>
    <row r="8551" spans="1:18">
      <c r="A8551" s="33"/>
      <c r="B8551" s="34"/>
      <c r="C8551" s="33"/>
      <c r="D8551" s="33"/>
      <c r="E8551" s="33"/>
      <c r="F8551" s="42"/>
      <c r="G8551" s="42"/>
      <c r="I8551">
        <f t="shared" si="789"/>
        <v>0</v>
      </c>
      <c r="J8551">
        <f t="shared" si="790"/>
        <v>0</v>
      </c>
      <c r="L8551" s="107"/>
      <c r="M8551" s="110"/>
      <c r="N8551" s="109"/>
      <c r="P8551" s="38">
        <f t="shared" si="791"/>
        <v>0</v>
      </c>
      <c r="Q8551" s="105">
        <f t="shared" si="792"/>
        <v>0</v>
      </c>
      <c r="R8551" s="38">
        <f t="shared" si="793"/>
        <v>0</v>
      </c>
    </row>
    <row r="8552" spans="1:18">
      <c r="A8552" s="33"/>
      <c r="B8552" s="34"/>
      <c r="C8552" s="33"/>
      <c r="D8552" s="33"/>
      <c r="E8552" s="33"/>
      <c r="F8552" s="42"/>
      <c r="G8552" s="42"/>
      <c r="I8552">
        <f t="shared" si="789"/>
        <v>0</v>
      </c>
      <c r="J8552">
        <f t="shared" si="790"/>
        <v>0</v>
      </c>
      <c r="L8552" s="107"/>
      <c r="M8552" s="110"/>
      <c r="N8552" s="109"/>
      <c r="P8552" s="38">
        <f t="shared" si="791"/>
        <v>0</v>
      </c>
      <c r="Q8552" s="105">
        <f t="shared" si="792"/>
        <v>0</v>
      </c>
      <c r="R8552" s="38">
        <f t="shared" si="793"/>
        <v>0</v>
      </c>
    </row>
    <row r="8553" spans="1:18">
      <c r="A8553" s="33"/>
      <c r="B8553" s="34"/>
      <c r="C8553" s="33"/>
      <c r="D8553" s="33"/>
      <c r="E8553" s="33"/>
      <c r="F8553" s="42"/>
      <c r="G8553" s="42"/>
      <c r="I8553">
        <f t="shared" si="789"/>
        <v>0</v>
      </c>
      <c r="J8553">
        <f t="shared" si="790"/>
        <v>0</v>
      </c>
      <c r="L8553" s="107"/>
      <c r="M8553" s="110"/>
      <c r="N8553" s="109"/>
      <c r="P8553" s="38">
        <f t="shared" si="791"/>
        <v>0</v>
      </c>
      <c r="Q8553" s="105">
        <f t="shared" si="792"/>
        <v>0</v>
      </c>
      <c r="R8553" s="38">
        <f t="shared" si="793"/>
        <v>0</v>
      </c>
    </row>
    <row r="8554" spans="1:18">
      <c r="A8554" s="33"/>
      <c r="B8554" s="34"/>
      <c r="C8554" s="33"/>
      <c r="D8554" s="33"/>
      <c r="E8554" s="33"/>
      <c r="F8554" s="42"/>
      <c r="G8554" s="42"/>
      <c r="I8554">
        <f t="shared" si="789"/>
        <v>0</v>
      </c>
      <c r="J8554">
        <f t="shared" si="790"/>
        <v>0</v>
      </c>
      <c r="L8554" s="107"/>
      <c r="M8554" s="110"/>
      <c r="N8554" s="109"/>
      <c r="P8554" s="38">
        <f t="shared" si="791"/>
        <v>0</v>
      </c>
      <c r="Q8554" s="105">
        <f t="shared" si="792"/>
        <v>0</v>
      </c>
      <c r="R8554" s="38">
        <f t="shared" si="793"/>
        <v>0</v>
      </c>
    </row>
    <row r="8555" spans="1:18">
      <c r="A8555" s="33"/>
      <c r="B8555" s="34"/>
      <c r="C8555" s="33"/>
      <c r="D8555" s="33"/>
      <c r="E8555" s="33"/>
      <c r="F8555" s="42"/>
      <c r="G8555" s="42"/>
      <c r="I8555">
        <f t="shared" si="789"/>
        <v>0</v>
      </c>
      <c r="J8555">
        <f t="shared" si="790"/>
        <v>0</v>
      </c>
      <c r="L8555" s="107"/>
      <c r="M8555" s="110"/>
      <c r="N8555" s="109"/>
      <c r="P8555" s="38">
        <f t="shared" si="791"/>
        <v>0</v>
      </c>
      <c r="Q8555" s="105">
        <f t="shared" si="792"/>
        <v>0</v>
      </c>
      <c r="R8555" s="38">
        <f t="shared" si="793"/>
        <v>0</v>
      </c>
    </row>
    <row r="8556" spans="1:18">
      <c r="A8556" s="33"/>
      <c r="B8556" s="34"/>
      <c r="C8556" s="33"/>
      <c r="D8556" s="33"/>
      <c r="E8556" s="33"/>
      <c r="F8556" s="42"/>
      <c r="G8556" s="42"/>
      <c r="I8556">
        <f t="shared" si="789"/>
        <v>0</v>
      </c>
      <c r="J8556">
        <f t="shared" si="790"/>
        <v>0</v>
      </c>
      <c r="L8556" s="107"/>
      <c r="M8556" s="110"/>
      <c r="N8556" s="109"/>
      <c r="P8556" s="38">
        <f t="shared" si="791"/>
        <v>0</v>
      </c>
      <c r="Q8556" s="105">
        <f t="shared" si="792"/>
        <v>0</v>
      </c>
      <c r="R8556" s="38">
        <f t="shared" si="793"/>
        <v>0</v>
      </c>
    </row>
    <row r="8557" spans="1:18">
      <c r="A8557" s="33"/>
      <c r="B8557" s="34"/>
      <c r="C8557" s="33"/>
      <c r="D8557" s="33"/>
      <c r="E8557" s="33"/>
      <c r="F8557" s="42"/>
      <c r="G8557" s="42"/>
      <c r="I8557">
        <f t="shared" si="789"/>
        <v>0</v>
      </c>
      <c r="J8557">
        <f t="shared" si="790"/>
        <v>0</v>
      </c>
      <c r="L8557" s="107"/>
      <c r="M8557" s="110"/>
      <c r="N8557" s="109"/>
      <c r="P8557" s="38">
        <f t="shared" si="791"/>
        <v>0</v>
      </c>
      <c r="Q8557" s="105">
        <f t="shared" si="792"/>
        <v>0</v>
      </c>
      <c r="R8557" s="38">
        <f t="shared" si="793"/>
        <v>0</v>
      </c>
    </row>
    <row r="8558" spans="1:18">
      <c r="A8558" s="33"/>
      <c r="B8558" s="34"/>
      <c r="C8558" s="33"/>
      <c r="D8558" s="33"/>
      <c r="E8558" s="33"/>
      <c r="F8558" s="42"/>
      <c r="G8558" s="42"/>
      <c r="I8558">
        <f t="shared" si="789"/>
        <v>0</v>
      </c>
      <c r="J8558">
        <f t="shared" si="790"/>
        <v>0</v>
      </c>
      <c r="L8558" s="107"/>
      <c r="M8558" s="110"/>
      <c r="N8558" s="109"/>
      <c r="P8558" s="38">
        <f t="shared" si="791"/>
        <v>0</v>
      </c>
      <c r="Q8558" s="105">
        <f t="shared" si="792"/>
        <v>0</v>
      </c>
      <c r="R8558" s="38">
        <f t="shared" si="793"/>
        <v>0</v>
      </c>
    </row>
    <row r="8559" spans="1:18">
      <c r="A8559" s="33"/>
      <c r="B8559" s="34"/>
      <c r="C8559" s="33"/>
      <c r="D8559" s="33"/>
      <c r="E8559" s="33"/>
      <c r="F8559" s="42"/>
      <c r="G8559" s="42"/>
      <c r="I8559">
        <f t="shared" si="789"/>
        <v>0</v>
      </c>
      <c r="J8559">
        <f t="shared" si="790"/>
        <v>0</v>
      </c>
      <c r="L8559" s="107"/>
      <c r="M8559" s="110"/>
      <c r="N8559" s="109"/>
      <c r="P8559" s="38">
        <f t="shared" si="791"/>
        <v>0</v>
      </c>
      <c r="Q8559" s="105">
        <f t="shared" si="792"/>
        <v>0</v>
      </c>
      <c r="R8559" s="38">
        <f t="shared" si="793"/>
        <v>0</v>
      </c>
    </row>
    <row r="8560" spans="1:18">
      <c r="A8560" s="33"/>
      <c r="B8560" s="34"/>
      <c r="C8560" s="33"/>
      <c r="D8560" s="33"/>
      <c r="E8560" s="33"/>
      <c r="F8560" s="42"/>
      <c r="G8560" s="42"/>
      <c r="I8560">
        <f t="shared" si="789"/>
        <v>0</v>
      </c>
      <c r="J8560">
        <f t="shared" si="790"/>
        <v>0</v>
      </c>
      <c r="L8560" s="107"/>
      <c r="M8560" s="110"/>
      <c r="N8560" s="109"/>
      <c r="P8560" s="38">
        <f t="shared" si="791"/>
        <v>0</v>
      </c>
      <c r="Q8560" s="105">
        <f t="shared" si="792"/>
        <v>0</v>
      </c>
      <c r="R8560" s="38">
        <f t="shared" si="793"/>
        <v>0</v>
      </c>
    </row>
    <row r="8561" spans="1:18">
      <c r="A8561" s="33"/>
      <c r="B8561" s="34"/>
      <c r="C8561" s="33"/>
      <c r="D8561" s="33"/>
      <c r="E8561" s="33"/>
      <c r="F8561" s="42"/>
      <c r="G8561" s="42"/>
      <c r="I8561">
        <f t="shared" si="789"/>
        <v>0</v>
      </c>
      <c r="J8561">
        <f t="shared" si="790"/>
        <v>0</v>
      </c>
      <c r="L8561" s="107"/>
      <c r="M8561" s="110"/>
      <c r="N8561" s="109"/>
      <c r="P8561" s="38">
        <f t="shared" si="791"/>
        <v>0</v>
      </c>
      <c r="Q8561" s="105">
        <f t="shared" si="792"/>
        <v>0</v>
      </c>
      <c r="R8561" s="38">
        <f t="shared" si="793"/>
        <v>0</v>
      </c>
    </row>
    <row r="8562" spans="1:18">
      <c r="A8562" s="33"/>
      <c r="B8562" s="34"/>
      <c r="C8562" s="33"/>
      <c r="D8562" s="33"/>
      <c r="E8562" s="33"/>
      <c r="F8562" s="42"/>
      <c r="G8562" s="42"/>
      <c r="I8562">
        <f t="shared" si="789"/>
        <v>0</v>
      </c>
      <c r="J8562">
        <f t="shared" si="790"/>
        <v>0</v>
      </c>
      <c r="L8562" s="107"/>
      <c r="M8562" s="110"/>
      <c r="N8562" s="109"/>
      <c r="P8562" s="38">
        <f t="shared" si="791"/>
        <v>0</v>
      </c>
      <c r="Q8562" s="105">
        <f t="shared" si="792"/>
        <v>0</v>
      </c>
      <c r="R8562" s="38">
        <f t="shared" si="793"/>
        <v>0</v>
      </c>
    </row>
    <row r="8563" spans="1:18">
      <c r="A8563" s="33"/>
      <c r="B8563" s="34"/>
      <c r="C8563" s="33"/>
      <c r="D8563" s="33"/>
      <c r="E8563" s="33"/>
      <c r="F8563" s="42"/>
      <c r="G8563" s="42"/>
      <c r="I8563">
        <f t="shared" si="789"/>
        <v>0</v>
      </c>
      <c r="J8563">
        <f t="shared" si="790"/>
        <v>0</v>
      </c>
      <c r="L8563" s="107"/>
      <c r="M8563" s="110"/>
      <c r="N8563" s="109"/>
      <c r="P8563" s="38">
        <f t="shared" si="791"/>
        <v>0</v>
      </c>
      <c r="Q8563" s="105">
        <f t="shared" si="792"/>
        <v>0</v>
      </c>
      <c r="R8563" s="38">
        <f t="shared" si="793"/>
        <v>0</v>
      </c>
    </row>
    <row r="8564" spans="1:18">
      <c r="A8564" s="33"/>
      <c r="B8564" s="34"/>
      <c r="C8564" s="33"/>
      <c r="D8564" s="33"/>
      <c r="E8564" s="33"/>
      <c r="F8564" s="42"/>
      <c r="G8564" s="42"/>
      <c r="I8564">
        <f t="shared" si="789"/>
        <v>0</v>
      </c>
      <c r="J8564">
        <f t="shared" si="790"/>
        <v>0</v>
      </c>
      <c r="L8564" s="107"/>
      <c r="M8564" s="110"/>
      <c r="N8564" s="109"/>
      <c r="P8564" s="38">
        <f t="shared" si="791"/>
        <v>0</v>
      </c>
      <c r="Q8564" s="105">
        <f t="shared" si="792"/>
        <v>0</v>
      </c>
      <c r="R8564" s="38">
        <f t="shared" si="793"/>
        <v>0</v>
      </c>
    </row>
    <row r="8565" spans="1:18">
      <c r="A8565" s="33"/>
      <c r="B8565" s="34"/>
      <c r="C8565" s="33"/>
      <c r="D8565" s="33"/>
      <c r="E8565" s="33"/>
      <c r="F8565" s="42"/>
      <c r="G8565" s="42"/>
      <c r="I8565">
        <f t="shared" si="789"/>
        <v>0</v>
      </c>
      <c r="J8565">
        <f t="shared" si="790"/>
        <v>0</v>
      </c>
      <c r="L8565" s="107"/>
      <c r="M8565" s="110"/>
      <c r="N8565" s="109"/>
      <c r="P8565" s="38">
        <f t="shared" si="791"/>
        <v>0</v>
      </c>
      <c r="Q8565" s="105">
        <f t="shared" si="792"/>
        <v>0</v>
      </c>
      <c r="R8565" s="38">
        <f t="shared" si="793"/>
        <v>0</v>
      </c>
    </row>
    <row r="8566" spans="1:18">
      <c r="A8566" s="33"/>
      <c r="B8566" s="34"/>
      <c r="C8566" s="33"/>
      <c r="D8566" s="33"/>
      <c r="E8566" s="33"/>
      <c r="F8566" s="42"/>
      <c r="G8566" s="42"/>
      <c r="I8566">
        <f t="shared" si="789"/>
        <v>0</v>
      </c>
      <c r="J8566">
        <f t="shared" si="790"/>
        <v>0</v>
      </c>
      <c r="L8566" s="107"/>
      <c r="M8566" s="110"/>
      <c r="N8566" s="109"/>
      <c r="P8566" s="38">
        <f t="shared" si="791"/>
        <v>0</v>
      </c>
      <c r="Q8566" s="105">
        <f t="shared" si="792"/>
        <v>0</v>
      </c>
      <c r="R8566" s="38">
        <f t="shared" si="793"/>
        <v>0</v>
      </c>
    </row>
    <row r="8567" spans="1:18">
      <c r="A8567" s="33"/>
      <c r="B8567" s="34"/>
      <c r="C8567" s="33"/>
      <c r="D8567" s="33"/>
      <c r="E8567" s="33"/>
      <c r="F8567" s="42"/>
      <c r="G8567" s="42"/>
      <c r="I8567">
        <f t="shared" si="789"/>
        <v>0</v>
      </c>
      <c r="J8567">
        <f t="shared" si="790"/>
        <v>0</v>
      </c>
      <c r="L8567" s="107"/>
      <c r="M8567" s="110"/>
      <c r="N8567" s="109"/>
      <c r="P8567" s="38">
        <f t="shared" si="791"/>
        <v>0</v>
      </c>
      <c r="Q8567" s="105">
        <f t="shared" si="792"/>
        <v>0</v>
      </c>
      <c r="R8567" s="38">
        <f t="shared" si="793"/>
        <v>0</v>
      </c>
    </row>
    <row r="8568" spans="1:18">
      <c r="A8568" s="33"/>
      <c r="B8568" s="34"/>
      <c r="C8568" s="33"/>
      <c r="D8568" s="33"/>
      <c r="E8568" s="33"/>
      <c r="F8568" s="42"/>
      <c r="G8568" s="42"/>
      <c r="I8568">
        <f t="shared" si="789"/>
        <v>0</v>
      </c>
      <c r="J8568">
        <f t="shared" si="790"/>
        <v>0</v>
      </c>
      <c r="L8568" s="107"/>
      <c r="M8568" s="110"/>
      <c r="N8568" s="109"/>
      <c r="P8568" s="38">
        <f t="shared" si="791"/>
        <v>0</v>
      </c>
      <c r="Q8568" s="105">
        <f t="shared" si="792"/>
        <v>0</v>
      </c>
      <c r="R8568" s="38">
        <f t="shared" si="793"/>
        <v>0</v>
      </c>
    </row>
    <row r="8569" spans="1:18">
      <c r="A8569" s="33"/>
      <c r="B8569" s="34"/>
      <c r="C8569" s="33"/>
      <c r="D8569" s="33"/>
      <c r="E8569" s="33"/>
      <c r="F8569" s="42"/>
      <c r="G8569" s="42"/>
      <c r="I8569">
        <f t="shared" si="789"/>
        <v>0</v>
      </c>
      <c r="J8569">
        <f t="shared" si="790"/>
        <v>0</v>
      </c>
      <c r="L8569" s="107"/>
      <c r="M8569" s="110"/>
      <c r="N8569" s="109"/>
      <c r="P8569" s="38">
        <f t="shared" si="791"/>
        <v>0</v>
      </c>
      <c r="Q8569" s="105">
        <f t="shared" si="792"/>
        <v>0</v>
      </c>
      <c r="R8569" s="38">
        <f t="shared" si="793"/>
        <v>0</v>
      </c>
    </row>
    <row r="8570" spans="1:18">
      <c r="A8570" s="33"/>
      <c r="B8570" s="34"/>
      <c r="C8570" s="33"/>
      <c r="D8570" s="33"/>
      <c r="E8570" s="33"/>
      <c r="F8570" s="42"/>
      <c r="G8570" s="42"/>
      <c r="I8570">
        <f t="shared" si="789"/>
        <v>0</v>
      </c>
      <c r="J8570">
        <f t="shared" si="790"/>
        <v>0</v>
      </c>
      <c r="L8570" s="107"/>
      <c r="M8570" s="110"/>
      <c r="N8570" s="109"/>
      <c r="P8570" s="38">
        <f t="shared" si="791"/>
        <v>0</v>
      </c>
      <c r="Q8570" s="105">
        <f t="shared" si="792"/>
        <v>0</v>
      </c>
      <c r="R8570" s="38">
        <f t="shared" si="793"/>
        <v>0</v>
      </c>
    </row>
    <row r="8571" spans="1:18">
      <c r="A8571" s="33"/>
      <c r="B8571" s="34"/>
      <c r="C8571" s="33"/>
      <c r="D8571" s="33"/>
      <c r="E8571" s="33"/>
      <c r="F8571" s="42"/>
      <c r="G8571" s="42"/>
      <c r="I8571">
        <f t="shared" si="789"/>
        <v>0</v>
      </c>
      <c r="J8571">
        <f t="shared" si="790"/>
        <v>0</v>
      </c>
      <c r="L8571" s="107"/>
      <c r="M8571" s="110"/>
      <c r="N8571" s="109"/>
      <c r="P8571" s="38">
        <f t="shared" si="791"/>
        <v>0</v>
      </c>
      <c r="Q8571" s="105">
        <f t="shared" si="792"/>
        <v>0</v>
      </c>
      <c r="R8571" s="38">
        <f t="shared" si="793"/>
        <v>0</v>
      </c>
    </row>
    <row r="8572" spans="1:18">
      <c r="A8572" s="33"/>
      <c r="B8572" s="34"/>
      <c r="C8572" s="33"/>
      <c r="D8572" s="33"/>
      <c r="E8572" s="33"/>
      <c r="F8572" s="42"/>
      <c r="G8572" s="42"/>
      <c r="I8572">
        <f t="shared" si="789"/>
        <v>0</v>
      </c>
      <c r="J8572">
        <f t="shared" si="790"/>
        <v>0</v>
      </c>
      <c r="L8572" s="107"/>
      <c r="M8572" s="110"/>
      <c r="N8572" s="109"/>
      <c r="P8572" s="38">
        <f t="shared" si="791"/>
        <v>0</v>
      </c>
      <c r="Q8572" s="105">
        <f t="shared" si="792"/>
        <v>0</v>
      </c>
      <c r="R8572" s="38">
        <f t="shared" si="793"/>
        <v>0</v>
      </c>
    </row>
    <row r="8573" spans="1:18">
      <c r="A8573" s="33"/>
      <c r="B8573" s="34"/>
      <c r="C8573" s="33"/>
      <c r="D8573" s="33"/>
      <c r="E8573" s="33"/>
      <c r="F8573" s="42"/>
      <c r="G8573" s="42"/>
      <c r="I8573">
        <f t="shared" si="789"/>
        <v>0</v>
      </c>
      <c r="J8573">
        <f t="shared" si="790"/>
        <v>0</v>
      </c>
      <c r="L8573" s="107"/>
      <c r="M8573" s="110"/>
      <c r="N8573" s="109"/>
      <c r="P8573" s="38">
        <f t="shared" si="791"/>
        <v>0</v>
      </c>
      <c r="Q8573" s="105">
        <f t="shared" si="792"/>
        <v>0</v>
      </c>
      <c r="R8573" s="38">
        <f t="shared" si="793"/>
        <v>0</v>
      </c>
    </row>
    <row r="8574" spans="1:18">
      <c r="A8574" s="33"/>
      <c r="B8574" s="34"/>
      <c r="C8574" s="33"/>
      <c r="D8574" s="33"/>
      <c r="E8574" s="33"/>
      <c r="F8574" s="42"/>
      <c r="G8574" s="42"/>
      <c r="I8574">
        <f t="shared" si="789"/>
        <v>0</v>
      </c>
      <c r="J8574">
        <f t="shared" si="790"/>
        <v>0</v>
      </c>
      <c r="L8574" s="107"/>
      <c r="M8574" s="110"/>
      <c r="N8574" s="109"/>
      <c r="P8574" s="38">
        <f t="shared" si="791"/>
        <v>0</v>
      </c>
      <c r="Q8574" s="105">
        <f t="shared" si="792"/>
        <v>0</v>
      </c>
      <c r="R8574" s="38">
        <f t="shared" si="793"/>
        <v>0</v>
      </c>
    </row>
    <row r="8575" spans="1:18">
      <c r="A8575" s="33"/>
      <c r="B8575" s="34"/>
      <c r="C8575" s="33"/>
      <c r="D8575" s="33"/>
      <c r="E8575" s="33"/>
      <c r="F8575" s="42"/>
      <c r="G8575" s="42"/>
      <c r="I8575">
        <f t="shared" si="789"/>
        <v>0</v>
      </c>
      <c r="J8575">
        <f t="shared" si="790"/>
        <v>0</v>
      </c>
      <c r="L8575" s="107"/>
      <c r="M8575" s="110"/>
      <c r="N8575" s="109"/>
      <c r="P8575" s="38">
        <f t="shared" si="791"/>
        <v>0</v>
      </c>
      <c r="Q8575" s="105">
        <f t="shared" si="792"/>
        <v>0</v>
      </c>
      <c r="R8575" s="38">
        <f t="shared" si="793"/>
        <v>0</v>
      </c>
    </row>
    <row r="8576" spans="1:18">
      <c r="A8576" s="33"/>
      <c r="B8576" s="34"/>
      <c r="C8576" s="33"/>
      <c r="D8576" s="33"/>
      <c r="E8576" s="33"/>
      <c r="F8576" s="42"/>
      <c r="G8576" s="42"/>
      <c r="I8576">
        <f t="shared" si="789"/>
        <v>0</v>
      </c>
      <c r="J8576">
        <f t="shared" si="790"/>
        <v>0</v>
      </c>
      <c r="L8576" s="107"/>
      <c r="M8576" s="110"/>
      <c r="N8576" s="109"/>
      <c r="P8576" s="38">
        <f t="shared" si="791"/>
        <v>0</v>
      </c>
      <c r="Q8576" s="105">
        <f t="shared" si="792"/>
        <v>0</v>
      </c>
      <c r="R8576" s="38">
        <f t="shared" si="793"/>
        <v>0</v>
      </c>
    </row>
    <row r="8577" spans="1:18">
      <c r="A8577" s="33"/>
      <c r="B8577" s="34"/>
      <c r="C8577" s="33"/>
      <c r="D8577" s="33"/>
      <c r="E8577" s="33"/>
      <c r="F8577" s="42"/>
      <c r="G8577" s="42"/>
      <c r="I8577">
        <f t="shared" ref="I8577:I8640" si="794">IF(OR(E8577="R",E8577="E"),D8577,IF(D8577&gt;=E8577,D8577-E8577,0))</f>
        <v>0</v>
      </c>
      <c r="J8577">
        <f t="shared" ref="J8577:J8640" si="795">IF(OR(E8577="R",E8577="E"),0,IF(E8577&gt;D8577,E8577-D8577,0))</f>
        <v>0</v>
      </c>
      <c r="L8577" s="107"/>
      <c r="M8577" s="110"/>
      <c r="N8577" s="109"/>
      <c r="P8577" s="38">
        <f t="shared" ref="P8577:P8640" si="796">I8577*L8577/1000</f>
        <v>0</v>
      </c>
      <c r="Q8577" s="105">
        <f t="shared" ref="Q8577:Q8640" si="797">I8577*M8577/1000</f>
        <v>0</v>
      </c>
      <c r="R8577" s="38">
        <f t="shared" ref="R8577:R8640" si="798">J8577*N8577/1000</f>
        <v>0</v>
      </c>
    </row>
    <row r="8578" spans="1:18">
      <c r="A8578" s="33"/>
      <c r="B8578" s="34"/>
      <c r="C8578" s="33"/>
      <c r="D8578" s="33"/>
      <c r="E8578" s="33"/>
      <c r="F8578" s="42"/>
      <c r="G8578" s="42"/>
      <c r="I8578">
        <f t="shared" si="794"/>
        <v>0</v>
      </c>
      <c r="J8578">
        <f t="shared" si="795"/>
        <v>0</v>
      </c>
      <c r="L8578" s="107"/>
      <c r="M8578" s="110"/>
      <c r="N8578" s="109"/>
      <c r="P8578" s="38">
        <f t="shared" si="796"/>
        <v>0</v>
      </c>
      <c r="Q8578" s="105">
        <f t="shared" si="797"/>
        <v>0</v>
      </c>
      <c r="R8578" s="38">
        <f t="shared" si="798"/>
        <v>0</v>
      </c>
    </row>
    <row r="8579" spans="1:18">
      <c r="A8579" s="33"/>
      <c r="B8579" s="34"/>
      <c r="C8579" s="33"/>
      <c r="D8579" s="33"/>
      <c r="E8579" s="33"/>
      <c r="F8579" s="42"/>
      <c r="G8579" s="42"/>
      <c r="I8579">
        <f t="shared" si="794"/>
        <v>0</v>
      </c>
      <c r="J8579">
        <f t="shared" si="795"/>
        <v>0</v>
      </c>
      <c r="L8579" s="107"/>
      <c r="M8579" s="110"/>
      <c r="N8579" s="109"/>
      <c r="P8579" s="38">
        <f t="shared" si="796"/>
        <v>0</v>
      </c>
      <c r="Q8579" s="105">
        <f t="shared" si="797"/>
        <v>0</v>
      </c>
      <c r="R8579" s="38">
        <f t="shared" si="798"/>
        <v>0</v>
      </c>
    </row>
    <row r="8580" spans="1:18">
      <c r="A8580" s="33"/>
      <c r="B8580" s="34"/>
      <c r="C8580" s="33"/>
      <c r="D8580" s="33"/>
      <c r="E8580" s="33"/>
      <c r="F8580" s="42"/>
      <c r="G8580" s="42"/>
      <c r="I8580">
        <f t="shared" si="794"/>
        <v>0</v>
      </c>
      <c r="J8580">
        <f t="shared" si="795"/>
        <v>0</v>
      </c>
      <c r="L8580" s="107"/>
      <c r="M8580" s="110"/>
      <c r="N8580" s="109"/>
      <c r="P8580" s="38">
        <f t="shared" si="796"/>
        <v>0</v>
      </c>
      <c r="Q8580" s="105">
        <f t="shared" si="797"/>
        <v>0</v>
      </c>
      <c r="R8580" s="38">
        <f t="shared" si="798"/>
        <v>0</v>
      </c>
    </row>
    <row r="8581" spans="1:18">
      <c r="A8581" s="33"/>
      <c r="B8581" s="34"/>
      <c r="C8581" s="33"/>
      <c r="D8581" s="33"/>
      <c r="E8581" s="33"/>
      <c r="F8581" s="42"/>
      <c r="G8581" s="42"/>
      <c r="I8581">
        <f t="shared" si="794"/>
        <v>0</v>
      </c>
      <c r="J8581">
        <f t="shared" si="795"/>
        <v>0</v>
      </c>
      <c r="L8581" s="107"/>
      <c r="M8581" s="110"/>
      <c r="N8581" s="109"/>
      <c r="P8581" s="38">
        <f t="shared" si="796"/>
        <v>0</v>
      </c>
      <c r="Q8581" s="105">
        <f t="shared" si="797"/>
        <v>0</v>
      </c>
      <c r="R8581" s="38">
        <f t="shared" si="798"/>
        <v>0</v>
      </c>
    </row>
    <row r="8582" spans="1:18">
      <c r="A8582" s="33"/>
      <c r="B8582" s="34"/>
      <c r="C8582" s="33"/>
      <c r="D8582" s="33"/>
      <c r="E8582" s="33"/>
      <c r="F8582" s="42"/>
      <c r="G8582" s="42"/>
      <c r="I8582">
        <f t="shared" si="794"/>
        <v>0</v>
      </c>
      <c r="J8582">
        <f t="shared" si="795"/>
        <v>0</v>
      </c>
      <c r="L8582" s="107"/>
      <c r="M8582" s="110"/>
      <c r="N8582" s="109"/>
      <c r="P8582" s="38">
        <f t="shared" si="796"/>
        <v>0</v>
      </c>
      <c r="Q8582" s="105">
        <f t="shared" si="797"/>
        <v>0</v>
      </c>
      <c r="R8582" s="38">
        <f t="shared" si="798"/>
        <v>0</v>
      </c>
    </row>
    <row r="8583" spans="1:18">
      <c r="A8583" s="33"/>
      <c r="B8583" s="34"/>
      <c r="C8583" s="33"/>
      <c r="D8583" s="33"/>
      <c r="E8583" s="33"/>
      <c r="F8583" s="42"/>
      <c r="G8583" s="42"/>
      <c r="I8583">
        <f t="shared" si="794"/>
        <v>0</v>
      </c>
      <c r="J8583">
        <f t="shared" si="795"/>
        <v>0</v>
      </c>
      <c r="L8583" s="107"/>
      <c r="M8583" s="110"/>
      <c r="N8583" s="109"/>
      <c r="P8583" s="38">
        <f t="shared" si="796"/>
        <v>0</v>
      </c>
      <c r="Q8583" s="105">
        <f t="shared" si="797"/>
        <v>0</v>
      </c>
      <c r="R8583" s="38">
        <f t="shared" si="798"/>
        <v>0</v>
      </c>
    </row>
    <row r="8584" spans="1:18">
      <c r="A8584" s="33"/>
      <c r="B8584" s="34"/>
      <c r="C8584" s="33"/>
      <c r="D8584" s="33"/>
      <c r="E8584" s="33"/>
      <c r="F8584" s="42"/>
      <c r="G8584" s="42"/>
      <c r="I8584">
        <f t="shared" si="794"/>
        <v>0</v>
      </c>
      <c r="J8584">
        <f t="shared" si="795"/>
        <v>0</v>
      </c>
      <c r="L8584" s="107"/>
      <c r="M8584" s="110"/>
      <c r="N8584" s="109"/>
      <c r="P8584" s="38">
        <f t="shared" si="796"/>
        <v>0</v>
      </c>
      <c r="Q8584" s="105">
        <f t="shared" si="797"/>
        <v>0</v>
      </c>
      <c r="R8584" s="38">
        <f t="shared" si="798"/>
        <v>0</v>
      </c>
    </row>
    <row r="8585" spans="1:18">
      <c r="A8585" s="33"/>
      <c r="B8585" s="34"/>
      <c r="C8585" s="33"/>
      <c r="D8585" s="33"/>
      <c r="E8585" s="33"/>
      <c r="F8585" s="42"/>
      <c r="G8585" s="42"/>
      <c r="I8585">
        <f t="shared" si="794"/>
        <v>0</v>
      </c>
      <c r="J8585">
        <f t="shared" si="795"/>
        <v>0</v>
      </c>
      <c r="L8585" s="107"/>
      <c r="M8585" s="110"/>
      <c r="N8585" s="109"/>
      <c r="P8585" s="38">
        <f t="shared" si="796"/>
        <v>0</v>
      </c>
      <c r="Q8585" s="105">
        <f t="shared" si="797"/>
        <v>0</v>
      </c>
      <c r="R8585" s="38">
        <f t="shared" si="798"/>
        <v>0</v>
      </c>
    </row>
    <row r="8586" spans="1:18">
      <c r="A8586" s="33"/>
      <c r="B8586" s="34"/>
      <c r="C8586" s="33"/>
      <c r="D8586" s="33"/>
      <c r="E8586" s="33"/>
      <c r="F8586" s="42"/>
      <c r="G8586" s="42"/>
      <c r="I8586">
        <f t="shared" si="794"/>
        <v>0</v>
      </c>
      <c r="J8586">
        <f t="shared" si="795"/>
        <v>0</v>
      </c>
      <c r="L8586" s="107"/>
      <c r="M8586" s="110"/>
      <c r="N8586" s="109"/>
      <c r="P8586" s="38">
        <f t="shared" si="796"/>
        <v>0</v>
      </c>
      <c r="Q8586" s="105">
        <f t="shared" si="797"/>
        <v>0</v>
      </c>
      <c r="R8586" s="38">
        <f t="shared" si="798"/>
        <v>0</v>
      </c>
    </row>
    <row r="8587" spans="1:18">
      <c r="A8587" s="33"/>
      <c r="B8587" s="34"/>
      <c r="C8587" s="33"/>
      <c r="D8587" s="33"/>
      <c r="E8587" s="33"/>
      <c r="F8587" s="42"/>
      <c r="G8587" s="42"/>
      <c r="I8587">
        <f t="shared" si="794"/>
        <v>0</v>
      </c>
      <c r="J8587">
        <f t="shared" si="795"/>
        <v>0</v>
      </c>
      <c r="L8587" s="107"/>
      <c r="M8587" s="110"/>
      <c r="N8587" s="109"/>
      <c r="P8587" s="38">
        <f t="shared" si="796"/>
        <v>0</v>
      </c>
      <c r="Q8587" s="105">
        <f t="shared" si="797"/>
        <v>0</v>
      </c>
      <c r="R8587" s="38">
        <f t="shared" si="798"/>
        <v>0</v>
      </c>
    </row>
    <row r="8588" spans="1:18">
      <c r="A8588" s="33"/>
      <c r="B8588" s="34"/>
      <c r="C8588" s="33"/>
      <c r="D8588" s="33"/>
      <c r="E8588" s="33"/>
      <c r="F8588" s="42"/>
      <c r="G8588" s="42"/>
      <c r="I8588">
        <f t="shared" si="794"/>
        <v>0</v>
      </c>
      <c r="J8588">
        <f t="shared" si="795"/>
        <v>0</v>
      </c>
      <c r="L8588" s="107"/>
      <c r="M8588" s="110"/>
      <c r="N8588" s="109"/>
      <c r="P8588" s="38">
        <f t="shared" si="796"/>
        <v>0</v>
      </c>
      <c r="Q8588" s="105">
        <f t="shared" si="797"/>
        <v>0</v>
      </c>
      <c r="R8588" s="38">
        <f t="shared" si="798"/>
        <v>0</v>
      </c>
    </row>
    <row r="8589" spans="1:18">
      <c r="A8589" s="33"/>
      <c r="B8589" s="34"/>
      <c r="C8589" s="33"/>
      <c r="D8589" s="33"/>
      <c r="E8589" s="33"/>
      <c r="F8589" s="42"/>
      <c r="G8589" s="42"/>
      <c r="I8589">
        <f t="shared" si="794"/>
        <v>0</v>
      </c>
      <c r="J8589">
        <f t="shared" si="795"/>
        <v>0</v>
      </c>
      <c r="L8589" s="107"/>
      <c r="M8589" s="110"/>
      <c r="N8589" s="109"/>
      <c r="P8589" s="38">
        <f t="shared" si="796"/>
        <v>0</v>
      </c>
      <c r="Q8589" s="105">
        <f t="shared" si="797"/>
        <v>0</v>
      </c>
      <c r="R8589" s="38">
        <f t="shared" si="798"/>
        <v>0</v>
      </c>
    </row>
    <row r="8590" spans="1:18">
      <c r="A8590" s="33"/>
      <c r="B8590" s="34"/>
      <c r="C8590" s="33"/>
      <c r="D8590" s="33"/>
      <c r="E8590" s="33"/>
      <c r="F8590" s="42"/>
      <c r="G8590" s="42"/>
      <c r="I8590">
        <f t="shared" si="794"/>
        <v>0</v>
      </c>
      <c r="J8590">
        <f t="shared" si="795"/>
        <v>0</v>
      </c>
      <c r="L8590" s="107"/>
      <c r="M8590" s="110"/>
      <c r="N8590" s="109"/>
      <c r="P8590" s="38">
        <f t="shared" si="796"/>
        <v>0</v>
      </c>
      <c r="Q8590" s="105">
        <f t="shared" si="797"/>
        <v>0</v>
      </c>
      <c r="R8590" s="38">
        <f t="shared" si="798"/>
        <v>0</v>
      </c>
    </row>
    <row r="8591" spans="1:18">
      <c r="A8591" s="33"/>
      <c r="B8591" s="34"/>
      <c r="C8591" s="33"/>
      <c r="D8591" s="33"/>
      <c r="E8591" s="33"/>
      <c r="F8591" s="42"/>
      <c r="G8591" s="42"/>
      <c r="I8591">
        <f t="shared" si="794"/>
        <v>0</v>
      </c>
      <c r="J8591">
        <f t="shared" si="795"/>
        <v>0</v>
      </c>
      <c r="L8591" s="107"/>
      <c r="M8591" s="110"/>
      <c r="N8591" s="109"/>
      <c r="P8591" s="38">
        <f t="shared" si="796"/>
        <v>0</v>
      </c>
      <c r="Q8591" s="105">
        <f t="shared" si="797"/>
        <v>0</v>
      </c>
      <c r="R8591" s="38">
        <f t="shared" si="798"/>
        <v>0</v>
      </c>
    </row>
    <row r="8592" spans="1:18">
      <c r="A8592" s="33"/>
      <c r="B8592" s="34"/>
      <c r="C8592" s="33"/>
      <c r="D8592" s="33"/>
      <c r="E8592" s="33"/>
      <c r="F8592" s="42"/>
      <c r="G8592" s="42"/>
      <c r="I8592">
        <f t="shared" si="794"/>
        <v>0</v>
      </c>
      <c r="J8592">
        <f t="shared" si="795"/>
        <v>0</v>
      </c>
      <c r="L8592" s="107"/>
      <c r="M8592" s="110"/>
      <c r="N8592" s="109"/>
      <c r="P8592" s="38">
        <f t="shared" si="796"/>
        <v>0</v>
      </c>
      <c r="Q8592" s="105">
        <f t="shared" si="797"/>
        <v>0</v>
      </c>
      <c r="R8592" s="38">
        <f t="shared" si="798"/>
        <v>0</v>
      </c>
    </row>
    <row r="8593" spans="1:18">
      <c r="A8593" s="33"/>
      <c r="B8593" s="34"/>
      <c r="C8593" s="33"/>
      <c r="D8593" s="33"/>
      <c r="E8593" s="33"/>
      <c r="F8593" s="42"/>
      <c r="G8593" s="42"/>
      <c r="I8593">
        <f t="shared" si="794"/>
        <v>0</v>
      </c>
      <c r="J8593">
        <f t="shared" si="795"/>
        <v>0</v>
      </c>
      <c r="L8593" s="107"/>
      <c r="M8593" s="110"/>
      <c r="N8593" s="109"/>
      <c r="P8593" s="38">
        <f t="shared" si="796"/>
        <v>0</v>
      </c>
      <c r="Q8593" s="105">
        <f t="shared" si="797"/>
        <v>0</v>
      </c>
      <c r="R8593" s="38">
        <f t="shared" si="798"/>
        <v>0</v>
      </c>
    </row>
    <row r="8594" spans="1:18">
      <c r="A8594" s="33"/>
      <c r="B8594" s="34"/>
      <c r="C8594" s="33"/>
      <c r="D8594" s="33"/>
      <c r="E8594" s="33"/>
      <c r="F8594" s="42"/>
      <c r="G8594" s="42"/>
      <c r="I8594">
        <f t="shared" si="794"/>
        <v>0</v>
      </c>
      <c r="J8594">
        <f t="shared" si="795"/>
        <v>0</v>
      </c>
      <c r="L8594" s="107"/>
      <c r="M8594" s="110"/>
      <c r="N8594" s="109"/>
      <c r="P8594" s="38">
        <f t="shared" si="796"/>
        <v>0</v>
      </c>
      <c r="Q8594" s="105">
        <f t="shared" si="797"/>
        <v>0</v>
      </c>
      <c r="R8594" s="38">
        <f t="shared" si="798"/>
        <v>0</v>
      </c>
    </row>
    <row r="8595" spans="1:18">
      <c r="A8595" s="33"/>
      <c r="B8595" s="34"/>
      <c r="C8595" s="33"/>
      <c r="D8595" s="33"/>
      <c r="E8595" s="33"/>
      <c r="F8595" s="42"/>
      <c r="G8595" s="42"/>
      <c r="I8595">
        <f t="shared" si="794"/>
        <v>0</v>
      </c>
      <c r="J8595">
        <f t="shared" si="795"/>
        <v>0</v>
      </c>
      <c r="L8595" s="107"/>
      <c r="M8595" s="110"/>
      <c r="N8595" s="109"/>
      <c r="P8595" s="38">
        <f t="shared" si="796"/>
        <v>0</v>
      </c>
      <c r="Q8595" s="105">
        <f t="shared" si="797"/>
        <v>0</v>
      </c>
      <c r="R8595" s="38">
        <f t="shared" si="798"/>
        <v>0</v>
      </c>
    </row>
    <row r="8596" spans="1:18">
      <c r="A8596" s="33"/>
      <c r="B8596" s="34"/>
      <c r="C8596" s="33"/>
      <c r="D8596" s="33"/>
      <c r="E8596" s="33"/>
      <c r="F8596" s="42"/>
      <c r="G8596" s="42"/>
      <c r="I8596">
        <f t="shared" si="794"/>
        <v>0</v>
      </c>
      <c r="J8596">
        <f t="shared" si="795"/>
        <v>0</v>
      </c>
      <c r="L8596" s="107"/>
      <c r="M8596" s="110"/>
      <c r="N8596" s="109"/>
      <c r="P8596" s="38">
        <f t="shared" si="796"/>
        <v>0</v>
      </c>
      <c r="Q8596" s="105">
        <f t="shared" si="797"/>
        <v>0</v>
      </c>
      <c r="R8596" s="38">
        <f t="shared" si="798"/>
        <v>0</v>
      </c>
    </row>
    <row r="8597" spans="1:18">
      <c r="A8597" s="33"/>
      <c r="B8597" s="34"/>
      <c r="C8597" s="33"/>
      <c r="D8597" s="33"/>
      <c r="E8597" s="33"/>
      <c r="F8597" s="42"/>
      <c r="G8597" s="42"/>
      <c r="I8597">
        <f t="shared" si="794"/>
        <v>0</v>
      </c>
      <c r="J8597">
        <f t="shared" si="795"/>
        <v>0</v>
      </c>
      <c r="L8597" s="107"/>
      <c r="M8597" s="110"/>
      <c r="N8597" s="109"/>
      <c r="P8597" s="38">
        <f t="shared" si="796"/>
        <v>0</v>
      </c>
      <c r="Q8597" s="105">
        <f t="shared" si="797"/>
        <v>0</v>
      </c>
      <c r="R8597" s="38">
        <f t="shared" si="798"/>
        <v>0</v>
      </c>
    </row>
    <row r="8598" spans="1:18">
      <c r="A8598" s="33"/>
      <c r="B8598" s="34"/>
      <c r="C8598" s="33"/>
      <c r="D8598" s="33"/>
      <c r="E8598" s="33"/>
      <c r="F8598" s="42"/>
      <c r="G8598" s="42"/>
      <c r="I8598">
        <f t="shared" si="794"/>
        <v>0</v>
      </c>
      <c r="J8598">
        <f t="shared" si="795"/>
        <v>0</v>
      </c>
      <c r="L8598" s="107"/>
      <c r="M8598" s="110"/>
      <c r="N8598" s="109"/>
      <c r="P8598" s="38">
        <f t="shared" si="796"/>
        <v>0</v>
      </c>
      <c r="Q8598" s="105">
        <f t="shared" si="797"/>
        <v>0</v>
      </c>
      <c r="R8598" s="38">
        <f t="shared" si="798"/>
        <v>0</v>
      </c>
    </row>
    <row r="8599" spans="1:18">
      <c r="A8599" s="33"/>
      <c r="B8599" s="34"/>
      <c r="C8599" s="33"/>
      <c r="D8599" s="33"/>
      <c r="E8599" s="33"/>
      <c r="F8599" s="42"/>
      <c r="G8599" s="42"/>
      <c r="I8599">
        <f t="shared" si="794"/>
        <v>0</v>
      </c>
      <c r="J8599">
        <f t="shared" si="795"/>
        <v>0</v>
      </c>
      <c r="L8599" s="107"/>
      <c r="M8599" s="110"/>
      <c r="N8599" s="109"/>
      <c r="P8599" s="38">
        <f t="shared" si="796"/>
        <v>0</v>
      </c>
      <c r="Q8599" s="105">
        <f t="shared" si="797"/>
        <v>0</v>
      </c>
      <c r="R8599" s="38">
        <f t="shared" si="798"/>
        <v>0</v>
      </c>
    </row>
    <row r="8600" spans="1:18">
      <c r="A8600" s="33"/>
      <c r="B8600" s="34"/>
      <c r="C8600" s="33"/>
      <c r="D8600" s="33"/>
      <c r="E8600" s="33"/>
      <c r="F8600" s="42"/>
      <c r="G8600" s="42"/>
      <c r="I8600">
        <f t="shared" si="794"/>
        <v>0</v>
      </c>
      <c r="J8600">
        <f t="shared" si="795"/>
        <v>0</v>
      </c>
      <c r="L8600" s="107"/>
      <c r="M8600" s="110"/>
      <c r="N8600" s="109"/>
      <c r="P8600" s="38">
        <f t="shared" si="796"/>
        <v>0</v>
      </c>
      <c r="Q8600" s="105">
        <f t="shared" si="797"/>
        <v>0</v>
      </c>
      <c r="R8600" s="38">
        <f t="shared" si="798"/>
        <v>0</v>
      </c>
    </row>
    <row r="8601" spans="1:18">
      <c r="A8601" s="33"/>
      <c r="B8601" s="34"/>
      <c r="C8601" s="33"/>
      <c r="D8601" s="33"/>
      <c r="E8601" s="33"/>
      <c r="F8601" s="42"/>
      <c r="G8601" s="42"/>
      <c r="I8601">
        <f t="shared" si="794"/>
        <v>0</v>
      </c>
      <c r="J8601">
        <f t="shared" si="795"/>
        <v>0</v>
      </c>
      <c r="L8601" s="107"/>
      <c r="M8601" s="110"/>
      <c r="N8601" s="109"/>
      <c r="P8601" s="38">
        <f t="shared" si="796"/>
        <v>0</v>
      </c>
      <c r="Q8601" s="105">
        <f t="shared" si="797"/>
        <v>0</v>
      </c>
      <c r="R8601" s="38">
        <f t="shared" si="798"/>
        <v>0</v>
      </c>
    </row>
    <row r="8602" spans="1:18">
      <c r="A8602" s="33"/>
      <c r="B8602" s="34"/>
      <c r="C8602" s="33"/>
      <c r="D8602" s="33"/>
      <c r="E8602" s="33"/>
      <c r="F8602" s="42"/>
      <c r="G8602" s="42"/>
      <c r="I8602">
        <f t="shared" si="794"/>
        <v>0</v>
      </c>
      <c r="J8602">
        <f t="shared" si="795"/>
        <v>0</v>
      </c>
      <c r="L8602" s="107"/>
      <c r="M8602" s="110"/>
      <c r="N8602" s="109"/>
      <c r="P8602" s="38">
        <f t="shared" si="796"/>
        <v>0</v>
      </c>
      <c r="Q8602" s="105">
        <f t="shared" si="797"/>
        <v>0</v>
      </c>
      <c r="R8602" s="38">
        <f t="shared" si="798"/>
        <v>0</v>
      </c>
    </row>
    <row r="8603" spans="1:18">
      <c r="A8603" s="33"/>
      <c r="B8603" s="34"/>
      <c r="C8603" s="33"/>
      <c r="D8603" s="33"/>
      <c r="E8603" s="33"/>
      <c r="F8603" s="42"/>
      <c r="G8603" s="42"/>
      <c r="I8603">
        <f t="shared" si="794"/>
        <v>0</v>
      </c>
      <c r="J8603">
        <f t="shared" si="795"/>
        <v>0</v>
      </c>
      <c r="L8603" s="107"/>
      <c r="M8603" s="110"/>
      <c r="N8603" s="109"/>
      <c r="P8603" s="38">
        <f t="shared" si="796"/>
        <v>0</v>
      </c>
      <c r="Q8603" s="105">
        <f t="shared" si="797"/>
        <v>0</v>
      </c>
      <c r="R8603" s="38">
        <f t="shared" si="798"/>
        <v>0</v>
      </c>
    </row>
    <row r="8604" spans="1:18">
      <c r="A8604" s="33"/>
      <c r="B8604" s="34"/>
      <c r="C8604" s="33"/>
      <c r="D8604" s="33"/>
      <c r="E8604" s="33"/>
      <c r="F8604" s="42"/>
      <c r="G8604" s="42"/>
      <c r="I8604">
        <f t="shared" si="794"/>
        <v>0</v>
      </c>
      <c r="J8604">
        <f t="shared" si="795"/>
        <v>0</v>
      </c>
      <c r="L8604" s="107"/>
      <c r="M8604" s="110"/>
      <c r="N8604" s="109"/>
      <c r="P8604" s="38">
        <f t="shared" si="796"/>
        <v>0</v>
      </c>
      <c r="Q8604" s="105">
        <f t="shared" si="797"/>
        <v>0</v>
      </c>
      <c r="R8604" s="38">
        <f t="shared" si="798"/>
        <v>0</v>
      </c>
    </row>
    <row r="8605" spans="1:18">
      <c r="A8605" s="33"/>
      <c r="B8605" s="34"/>
      <c r="C8605" s="33"/>
      <c r="D8605" s="33"/>
      <c r="E8605" s="33"/>
      <c r="F8605" s="42"/>
      <c r="G8605" s="42"/>
      <c r="I8605">
        <f t="shared" si="794"/>
        <v>0</v>
      </c>
      <c r="J8605">
        <f t="shared" si="795"/>
        <v>0</v>
      </c>
      <c r="L8605" s="107"/>
      <c r="M8605" s="110"/>
      <c r="N8605" s="109"/>
      <c r="P8605" s="38">
        <f t="shared" si="796"/>
        <v>0</v>
      </c>
      <c r="Q8605" s="105">
        <f t="shared" si="797"/>
        <v>0</v>
      </c>
      <c r="R8605" s="38">
        <f t="shared" si="798"/>
        <v>0</v>
      </c>
    </row>
    <row r="8606" spans="1:18">
      <c r="A8606" s="33"/>
      <c r="B8606" s="34"/>
      <c r="C8606" s="33"/>
      <c r="D8606" s="33"/>
      <c r="E8606" s="33"/>
      <c r="F8606" s="42"/>
      <c r="G8606" s="42"/>
      <c r="I8606">
        <f t="shared" si="794"/>
        <v>0</v>
      </c>
      <c r="J8606">
        <f t="shared" si="795"/>
        <v>0</v>
      </c>
      <c r="L8606" s="107"/>
      <c r="M8606" s="110"/>
      <c r="N8606" s="109"/>
      <c r="P8606" s="38">
        <f t="shared" si="796"/>
        <v>0</v>
      </c>
      <c r="Q8606" s="105">
        <f t="shared" si="797"/>
        <v>0</v>
      </c>
      <c r="R8606" s="38">
        <f t="shared" si="798"/>
        <v>0</v>
      </c>
    </row>
    <row r="8607" spans="1:18">
      <c r="A8607" s="33"/>
      <c r="B8607" s="34"/>
      <c r="C8607" s="33"/>
      <c r="D8607" s="33"/>
      <c r="E8607" s="33"/>
      <c r="F8607" s="42"/>
      <c r="G8607" s="42"/>
      <c r="I8607">
        <f t="shared" si="794"/>
        <v>0</v>
      </c>
      <c r="J8607">
        <f t="shared" si="795"/>
        <v>0</v>
      </c>
      <c r="L8607" s="107"/>
      <c r="M8607" s="110"/>
      <c r="N8607" s="109"/>
      <c r="P8607" s="38">
        <f t="shared" si="796"/>
        <v>0</v>
      </c>
      <c r="Q8607" s="105">
        <f t="shared" si="797"/>
        <v>0</v>
      </c>
      <c r="R8607" s="38">
        <f t="shared" si="798"/>
        <v>0</v>
      </c>
    </row>
    <row r="8608" spans="1:18">
      <c r="A8608" s="33"/>
      <c r="B8608" s="34"/>
      <c r="C8608" s="33"/>
      <c r="D8608" s="33"/>
      <c r="E8608" s="33"/>
      <c r="F8608" s="42"/>
      <c r="G8608" s="42"/>
      <c r="I8608">
        <f t="shared" si="794"/>
        <v>0</v>
      </c>
      <c r="J8608">
        <f t="shared" si="795"/>
        <v>0</v>
      </c>
      <c r="L8608" s="107"/>
      <c r="M8608" s="110"/>
      <c r="N8608" s="109"/>
      <c r="P8608" s="38">
        <f t="shared" si="796"/>
        <v>0</v>
      </c>
      <c r="Q8608" s="105">
        <f t="shared" si="797"/>
        <v>0</v>
      </c>
      <c r="R8608" s="38">
        <f t="shared" si="798"/>
        <v>0</v>
      </c>
    </row>
    <row r="8609" spans="1:18">
      <c r="A8609" s="33"/>
      <c r="B8609" s="34"/>
      <c r="C8609" s="33"/>
      <c r="D8609" s="33"/>
      <c r="E8609" s="33"/>
      <c r="F8609" s="42"/>
      <c r="G8609" s="42"/>
      <c r="I8609">
        <f t="shared" si="794"/>
        <v>0</v>
      </c>
      <c r="J8609">
        <f t="shared" si="795"/>
        <v>0</v>
      </c>
      <c r="L8609" s="107"/>
      <c r="M8609" s="110"/>
      <c r="N8609" s="109"/>
      <c r="P8609" s="38">
        <f t="shared" si="796"/>
        <v>0</v>
      </c>
      <c r="Q8609" s="105">
        <f t="shared" si="797"/>
        <v>0</v>
      </c>
      <c r="R8609" s="38">
        <f t="shared" si="798"/>
        <v>0</v>
      </c>
    </row>
    <row r="8610" spans="1:18">
      <c r="A8610" s="33"/>
      <c r="B8610" s="34"/>
      <c r="C8610" s="33"/>
      <c r="D8610" s="33"/>
      <c r="E8610" s="33"/>
      <c r="F8610" s="42"/>
      <c r="G8610" s="42"/>
      <c r="I8610">
        <f t="shared" si="794"/>
        <v>0</v>
      </c>
      <c r="J8610">
        <f t="shared" si="795"/>
        <v>0</v>
      </c>
      <c r="L8610" s="107"/>
      <c r="M8610" s="110"/>
      <c r="N8610" s="109"/>
      <c r="P8610" s="38">
        <f t="shared" si="796"/>
        <v>0</v>
      </c>
      <c r="Q8610" s="105">
        <f t="shared" si="797"/>
        <v>0</v>
      </c>
      <c r="R8610" s="38">
        <f t="shared" si="798"/>
        <v>0</v>
      </c>
    </row>
    <row r="8611" spans="1:18">
      <c r="A8611" s="33"/>
      <c r="B8611" s="34"/>
      <c r="C8611" s="33"/>
      <c r="D8611" s="33"/>
      <c r="E8611" s="33"/>
      <c r="F8611" s="42"/>
      <c r="G8611" s="42"/>
      <c r="I8611">
        <f t="shared" si="794"/>
        <v>0</v>
      </c>
      <c r="J8611">
        <f t="shared" si="795"/>
        <v>0</v>
      </c>
      <c r="L8611" s="107"/>
      <c r="M8611" s="110"/>
      <c r="N8611" s="109"/>
      <c r="P8611" s="38">
        <f t="shared" si="796"/>
        <v>0</v>
      </c>
      <c r="Q8611" s="105">
        <f t="shared" si="797"/>
        <v>0</v>
      </c>
      <c r="R8611" s="38">
        <f t="shared" si="798"/>
        <v>0</v>
      </c>
    </row>
    <row r="8612" spans="1:18">
      <c r="A8612" s="33"/>
      <c r="B8612" s="34"/>
      <c r="C8612" s="33"/>
      <c r="D8612" s="33"/>
      <c r="E8612" s="33"/>
      <c r="F8612" s="42"/>
      <c r="G8612" s="42"/>
      <c r="I8612">
        <f t="shared" si="794"/>
        <v>0</v>
      </c>
      <c r="J8612">
        <f t="shared" si="795"/>
        <v>0</v>
      </c>
      <c r="L8612" s="107"/>
      <c r="M8612" s="110"/>
      <c r="N8612" s="109"/>
      <c r="P8612" s="38">
        <f t="shared" si="796"/>
        <v>0</v>
      </c>
      <c r="Q8612" s="105">
        <f t="shared" si="797"/>
        <v>0</v>
      </c>
      <c r="R8612" s="38">
        <f t="shared" si="798"/>
        <v>0</v>
      </c>
    </row>
    <row r="8613" spans="1:18">
      <c r="A8613" s="33"/>
      <c r="B8613" s="34"/>
      <c r="C8613" s="33"/>
      <c r="D8613" s="33"/>
      <c r="E8613" s="33"/>
      <c r="F8613" s="42"/>
      <c r="G8613" s="42"/>
      <c r="I8613">
        <f t="shared" si="794"/>
        <v>0</v>
      </c>
      <c r="J8613">
        <f t="shared" si="795"/>
        <v>0</v>
      </c>
      <c r="L8613" s="107"/>
      <c r="M8613" s="110"/>
      <c r="N8613" s="109"/>
      <c r="P8613" s="38">
        <f t="shared" si="796"/>
        <v>0</v>
      </c>
      <c r="Q8613" s="105">
        <f t="shared" si="797"/>
        <v>0</v>
      </c>
      <c r="R8613" s="38">
        <f t="shared" si="798"/>
        <v>0</v>
      </c>
    </row>
    <row r="8614" spans="1:18">
      <c r="A8614" s="33"/>
      <c r="B8614" s="34"/>
      <c r="C8614" s="33"/>
      <c r="D8614" s="33"/>
      <c r="E8614" s="33"/>
      <c r="F8614" s="42"/>
      <c r="G8614" s="42"/>
      <c r="I8614">
        <f t="shared" si="794"/>
        <v>0</v>
      </c>
      <c r="J8614">
        <f t="shared" si="795"/>
        <v>0</v>
      </c>
      <c r="L8614" s="107"/>
      <c r="M8614" s="110"/>
      <c r="N8614" s="109"/>
      <c r="P8614" s="38">
        <f t="shared" si="796"/>
        <v>0</v>
      </c>
      <c r="Q8614" s="105">
        <f t="shared" si="797"/>
        <v>0</v>
      </c>
      <c r="R8614" s="38">
        <f t="shared" si="798"/>
        <v>0</v>
      </c>
    </row>
    <row r="8615" spans="1:18">
      <c r="A8615" s="33"/>
      <c r="B8615" s="34"/>
      <c r="C8615" s="33"/>
      <c r="D8615" s="33"/>
      <c r="E8615" s="33"/>
      <c r="F8615" s="42"/>
      <c r="G8615" s="42"/>
      <c r="I8615">
        <f t="shared" si="794"/>
        <v>0</v>
      </c>
      <c r="J8615">
        <f t="shared" si="795"/>
        <v>0</v>
      </c>
      <c r="L8615" s="107"/>
      <c r="M8615" s="110"/>
      <c r="N8615" s="109"/>
      <c r="P8615" s="38">
        <f t="shared" si="796"/>
        <v>0</v>
      </c>
      <c r="Q8615" s="105">
        <f t="shared" si="797"/>
        <v>0</v>
      </c>
      <c r="R8615" s="38">
        <f t="shared" si="798"/>
        <v>0</v>
      </c>
    </row>
    <row r="8616" spans="1:18">
      <c r="A8616" s="33"/>
      <c r="B8616" s="34"/>
      <c r="C8616" s="33"/>
      <c r="D8616" s="33"/>
      <c r="E8616" s="33"/>
      <c r="F8616" s="42"/>
      <c r="G8616" s="42"/>
      <c r="I8616">
        <f t="shared" si="794"/>
        <v>0</v>
      </c>
      <c r="J8616">
        <f t="shared" si="795"/>
        <v>0</v>
      </c>
      <c r="L8616" s="107"/>
      <c r="M8616" s="110"/>
      <c r="N8616" s="109"/>
      <c r="P8616" s="38">
        <f t="shared" si="796"/>
        <v>0</v>
      </c>
      <c r="Q8616" s="105">
        <f t="shared" si="797"/>
        <v>0</v>
      </c>
      <c r="R8616" s="38">
        <f t="shared" si="798"/>
        <v>0</v>
      </c>
    </row>
    <row r="8617" spans="1:18">
      <c r="A8617" s="33"/>
      <c r="B8617" s="34"/>
      <c r="C8617" s="33"/>
      <c r="D8617" s="33"/>
      <c r="E8617" s="33"/>
      <c r="F8617" s="42"/>
      <c r="G8617" s="42"/>
      <c r="I8617">
        <f t="shared" si="794"/>
        <v>0</v>
      </c>
      <c r="J8617">
        <f t="shared" si="795"/>
        <v>0</v>
      </c>
      <c r="L8617" s="107"/>
      <c r="M8617" s="110"/>
      <c r="N8617" s="109"/>
      <c r="P8617" s="38">
        <f t="shared" si="796"/>
        <v>0</v>
      </c>
      <c r="Q8617" s="105">
        <f t="shared" si="797"/>
        <v>0</v>
      </c>
      <c r="R8617" s="38">
        <f t="shared" si="798"/>
        <v>0</v>
      </c>
    </row>
    <row r="8618" spans="1:18">
      <c r="A8618" s="33"/>
      <c r="B8618" s="34"/>
      <c r="C8618" s="33"/>
      <c r="D8618" s="33"/>
      <c r="E8618" s="33"/>
      <c r="F8618" s="42"/>
      <c r="G8618" s="42"/>
      <c r="I8618">
        <f t="shared" si="794"/>
        <v>0</v>
      </c>
      <c r="J8618">
        <f t="shared" si="795"/>
        <v>0</v>
      </c>
      <c r="L8618" s="107"/>
      <c r="M8618" s="110"/>
      <c r="N8618" s="109"/>
      <c r="P8618" s="38">
        <f t="shared" si="796"/>
        <v>0</v>
      </c>
      <c r="Q8618" s="105">
        <f t="shared" si="797"/>
        <v>0</v>
      </c>
      <c r="R8618" s="38">
        <f t="shared" si="798"/>
        <v>0</v>
      </c>
    </row>
    <row r="8619" spans="1:18">
      <c r="A8619" s="33"/>
      <c r="B8619" s="34"/>
      <c r="C8619" s="33"/>
      <c r="D8619" s="33"/>
      <c r="E8619" s="33"/>
      <c r="F8619" s="42"/>
      <c r="G8619" s="42"/>
      <c r="I8619">
        <f t="shared" si="794"/>
        <v>0</v>
      </c>
      <c r="J8619">
        <f t="shared" si="795"/>
        <v>0</v>
      </c>
      <c r="L8619" s="107"/>
      <c r="M8619" s="110"/>
      <c r="N8619" s="109"/>
      <c r="P8619" s="38">
        <f t="shared" si="796"/>
        <v>0</v>
      </c>
      <c r="Q8619" s="105">
        <f t="shared" si="797"/>
        <v>0</v>
      </c>
      <c r="R8619" s="38">
        <f t="shared" si="798"/>
        <v>0</v>
      </c>
    </row>
    <row r="8620" spans="1:18">
      <c r="A8620" s="33"/>
      <c r="B8620" s="34"/>
      <c r="C8620" s="33"/>
      <c r="D8620" s="33"/>
      <c r="E8620" s="33"/>
      <c r="F8620" s="42"/>
      <c r="G8620" s="42"/>
      <c r="I8620">
        <f t="shared" si="794"/>
        <v>0</v>
      </c>
      <c r="J8620">
        <f t="shared" si="795"/>
        <v>0</v>
      </c>
      <c r="L8620" s="107"/>
      <c r="M8620" s="110"/>
      <c r="N8620" s="109"/>
      <c r="P8620" s="38">
        <f t="shared" si="796"/>
        <v>0</v>
      </c>
      <c r="Q8620" s="105">
        <f t="shared" si="797"/>
        <v>0</v>
      </c>
      <c r="R8620" s="38">
        <f t="shared" si="798"/>
        <v>0</v>
      </c>
    </row>
    <row r="8621" spans="1:18">
      <c r="A8621" s="33"/>
      <c r="B8621" s="34"/>
      <c r="C8621" s="33"/>
      <c r="D8621" s="33"/>
      <c r="E8621" s="33"/>
      <c r="F8621" s="42"/>
      <c r="G8621" s="42"/>
      <c r="I8621">
        <f t="shared" si="794"/>
        <v>0</v>
      </c>
      <c r="J8621">
        <f t="shared" si="795"/>
        <v>0</v>
      </c>
      <c r="L8621" s="107"/>
      <c r="M8621" s="110"/>
      <c r="N8621" s="109"/>
      <c r="P8621" s="38">
        <f t="shared" si="796"/>
        <v>0</v>
      </c>
      <c r="Q8621" s="105">
        <f t="shared" si="797"/>
        <v>0</v>
      </c>
      <c r="R8621" s="38">
        <f t="shared" si="798"/>
        <v>0</v>
      </c>
    </row>
    <row r="8622" spans="1:18">
      <c r="A8622" s="33"/>
      <c r="B8622" s="34"/>
      <c r="C8622" s="33"/>
      <c r="D8622" s="33"/>
      <c r="E8622" s="33"/>
      <c r="F8622" s="42"/>
      <c r="G8622" s="42"/>
      <c r="I8622">
        <f t="shared" si="794"/>
        <v>0</v>
      </c>
      <c r="J8622">
        <f t="shared" si="795"/>
        <v>0</v>
      </c>
      <c r="L8622" s="107"/>
      <c r="M8622" s="110"/>
      <c r="N8622" s="109"/>
      <c r="P8622" s="38">
        <f t="shared" si="796"/>
        <v>0</v>
      </c>
      <c r="Q8622" s="105">
        <f t="shared" si="797"/>
        <v>0</v>
      </c>
      <c r="R8622" s="38">
        <f t="shared" si="798"/>
        <v>0</v>
      </c>
    </row>
    <row r="8623" spans="1:18">
      <c r="A8623" s="33"/>
      <c r="B8623" s="34"/>
      <c r="C8623" s="33"/>
      <c r="D8623" s="33"/>
      <c r="E8623" s="33"/>
      <c r="F8623" s="42"/>
      <c r="G8623" s="42"/>
      <c r="I8623">
        <f t="shared" si="794"/>
        <v>0</v>
      </c>
      <c r="J8623">
        <f t="shared" si="795"/>
        <v>0</v>
      </c>
      <c r="L8623" s="107"/>
      <c r="M8623" s="110"/>
      <c r="N8623" s="109"/>
      <c r="P8623" s="38">
        <f t="shared" si="796"/>
        <v>0</v>
      </c>
      <c r="Q8623" s="105">
        <f t="shared" si="797"/>
        <v>0</v>
      </c>
      <c r="R8623" s="38">
        <f t="shared" si="798"/>
        <v>0</v>
      </c>
    </row>
    <row r="8624" spans="1:18">
      <c r="A8624" s="33"/>
      <c r="B8624" s="34"/>
      <c r="C8624" s="33"/>
      <c r="D8624" s="33"/>
      <c r="E8624" s="33"/>
      <c r="F8624" s="42"/>
      <c r="G8624" s="42"/>
      <c r="I8624">
        <f t="shared" si="794"/>
        <v>0</v>
      </c>
      <c r="J8624">
        <f t="shared" si="795"/>
        <v>0</v>
      </c>
      <c r="L8624" s="107"/>
      <c r="M8624" s="110"/>
      <c r="N8624" s="109"/>
      <c r="P8624" s="38">
        <f t="shared" si="796"/>
        <v>0</v>
      </c>
      <c r="Q8624" s="105">
        <f t="shared" si="797"/>
        <v>0</v>
      </c>
      <c r="R8624" s="38">
        <f t="shared" si="798"/>
        <v>0</v>
      </c>
    </row>
    <row r="8625" spans="1:18">
      <c r="A8625" s="33"/>
      <c r="B8625" s="34"/>
      <c r="C8625" s="33"/>
      <c r="D8625" s="33"/>
      <c r="E8625" s="33"/>
      <c r="F8625" s="42"/>
      <c r="G8625" s="42"/>
      <c r="I8625">
        <f t="shared" si="794"/>
        <v>0</v>
      </c>
      <c r="J8625">
        <f t="shared" si="795"/>
        <v>0</v>
      </c>
      <c r="L8625" s="107"/>
      <c r="M8625" s="110"/>
      <c r="N8625" s="109"/>
      <c r="P8625" s="38">
        <f t="shared" si="796"/>
        <v>0</v>
      </c>
      <c r="Q8625" s="105">
        <f t="shared" si="797"/>
        <v>0</v>
      </c>
      <c r="R8625" s="38">
        <f t="shared" si="798"/>
        <v>0</v>
      </c>
    </row>
    <row r="8626" spans="1:18">
      <c r="A8626" s="33"/>
      <c r="B8626" s="34"/>
      <c r="C8626" s="33"/>
      <c r="D8626" s="33"/>
      <c r="E8626" s="33"/>
      <c r="F8626" s="42"/>
      <c r="G8626" s="42"/>
      <c r="I8626">
        <f t="shared" si="794"/>
        <v>0</v>
      </c>
      <c r="J8626">
        <f t="shared" si="795"/>
        <v>0</v>
      </c>
      <c r="L8626" s="107"/>
      <c r="M8626" s="110"/>
      <c r="N8626" s="109"/>
      <c r="P8626" s="38">
        <f t="shared" si="796"/>
        <v>0</v>
      </c>
      <c r="Q8626" s="105">
        <f t="shared" si="797"/>
        <v>0</v>
      </c>
      <c r="R8626" s="38">
        <f t="shared" si="798"/>
        <v>0</v>
      </c>
    </row>
    <row r="8627" spans="1:18">
      <c r="A8627" s="33"/>
      <c r="B8627" s="34"/>
      <c r="C8627" s="33"/>
      <c r="D8627" s="33"/>
      <c r="E8627" s="33"/>
      <c r="F8627" s="42"/>
      <c r="G8627" s="42"/>
      <c r="I8627">
        <f t="shared" si="794"/>
        <v>0</v>
      </c>
      <c r="J8627">
        <f t="shared" si="795"/>
        <v>0</v>
      </c>
      <c r="L8627" s="107"/>
      <c r="M8627" s="110"/>
      <c r="N8627" s="109"/>
      <c r="P8627" s="38">
        <f t="shared" si="796"/>
        <v>0</v>
      </c>
      <c r="Q8627" s="105">
        <f t="shared" si="797"/>
        <v>0</v>
      </c>
      <c r="R8627" s="38">
        <f t="shared" si="798"/>
        <v>0</v>
      </c>
    </row>
    <row r="8628" spans="1:18">
      <c r="A8628" s="33"/>
      <c r="B8628" s="34"/>
      <c r="C8628" s="33"/>
      <c r="D8628" s="33"/>
      <c r="E8628" s="33"/>
      <c r="F8628" s="42"/>
      <c r="G8628" s="42"/>
      <c r="I8628">
        <f t="shared" si="794"/>
        <v>0</v>
      </c>
      <c r="J8628">
        <f t="shared" si="795"/>
        <v>0</v>
      </c>
      <c r="L8628" s="107"/>
      <c r="M8628" s="110"/>
      <c r="N8628" s="109"/>
      <c r="P8628" s="38">
        <f t="shared" si="796"/>
        <v>0</v>
      </c>
      <c r="Q8628" s="105">
        <f t="shared" si="797"/>
        <v>0</v>
      </c>
      <c r="R8628" s="38">
        <f t="shared" si="798"/>
        <v>0</v>
      </c>
    </row>
    <row r="8629" spans="1:18">
      <c r="A8629" s="33"/>
      <c r="B8629" s="34"/>
      <c r="C8629" s="33"/>
      <c r="D8629" s="33"/>
      <c r="E8629" s="33"/>
      <c r="F8629" s="42"/>
      <c r="G8629" s="42"/>
      <c r="I8629">
        <f t="shared" si="794"/>
        <v>0</v>
      </c>
      <c r="J8629">
        <f t="shared" si="795"/>
        <v>0</v>
      </c>
      <c r="L8629" s="107"/>
      <c r="M8629" s="110"/>
      <c r="N8629" s="109"/>
      <c r="P8629" s="38">
        <f t="shared" si="796"/>
        <v>0</v>
      </c>
      <c r="Q8629" s="105">
        <f t="shared" si="797"/>
        <v>0</v>
      </c>
      <c r="R8629" s="38">
        <f t="shared" si="798"/>
        <v>0</v>
      </c>
    </row>
    <row r="8630" spans="1:18">
      <c r="A8630" s="33"/>
      <c r="B8630" s="34"/>
      <c r="C8630" s="33"/>
      <c r="D8630" s="33"/>
      <c r="E8630" s="33"/>
      <c r="F8630" s="42"/>
      <c r="G8630" s="42"/>
      <c r="I8630">
        <f t="shared" si="794"/>
        <v>0</v>
      </c>
      <c r="J8630">
        <f t="shared" si="795"/>
        <v>0</v>
      </c>
      <c r="L8630" s="107"/>
      <c r="M8630" s="110"/>
      <c r="N8630" s="109"/>
      <c r="P8630" s="38">
        <f t="shared" si="796"/>
        <v>0</v>
      </c>
      <c r="Q8630" s="105">
        <f t="shared" si="797"/>
        <v>0</v>
      </c>
      <c r="R8630" s="38">
        <f t="shared" si="798"/>
        <v>0</v>
      </c>
    </row>
    <row r="8631" spans="1:18">
      <c r="A8631" s="33"/>
      <c r="B8631" s="34"/>
      <c r="C8631" s="33"/>
      <c r="D8631" s="33"/>
      <c r="E8631" s="33"/>
      <c r="F8631" s="42"/>
      <c r="G8631" s="42"/>
      <c r="I8631">
        <f t="shared" si="794"/>
        <v>0</v>
      </c>
      <c r="J8631">
        <f t="shared" si="795"/>
        <v>0</v>
      </c>
      <c r="L8631" s="107"/>
      <c r="M8631" s="110"/>
      <c r="N8631" s="109"/>
      <c r="P8631" s="38">
        <f t="shared" si="796"/>
        <v>0</v>
      </c>
      <c r="Q8631" s="105">
        <f t="shared" si="797"/>
        <v>0</v>
      </c>
      <c r="R8631" s="38">
        <f t="shared" si="798"/>
        <v>0</v>
      </c>
    </row>
    <row r="8632" spans="1:18">
      <c r="A8632" s="33"/>
      <c r="B8632" s="34"/>
      <c r="C8632" s="33"/>
      <c r="D8632" s="33"/>
      <c r="E8632" s="33"/>
      <c r="F8632" s="42"/>
      <c r="G8632" s="42"/>
      <c r="I8632">
        <f t="shared" si="794"/>
        <v>0</v>
      </c>
      <c r="J8632">
        <f t="shared" si="795"/>
        <v>0</v>
      </c>
      <c r="L8632" s="107"/>
      <c r="M8632" s="110"/>
      <c r="N8632" s="109"/>
      <c r="P8632" s="38">
        <f t="shared" si="796"/>
        <v>0</v>
      </c>
      <c r="Q8632" s="105">
        <f t="shared" si="797"/>
        <v>0</v>
      </c>
      <c r="R8632" s="38">
        <f t="shared" si="798"/>
        <v>0</v>
      </c>
    </row>
    <row r="8633" spans="1:18">
      <c r="A8633" s="33"/>
      <c r="B8633" s="34"/>
      <c r="C8633" s="33"/>
      <c r="D8633" s="33"/>
      <c r="E8633" s="33"/>
      <c r="F8633" s="42"/>
      <c r="G8633" s="42"/>
      <c r="I8633">
        <f t="shared" si="794"/>
        <v>0</v>
      </c>
      <c r="J8633">
        <f t="shared" si="795"/>
        <v>0</v>
      </c>
      <c r="L8633" s="107"/>
      <c r="M8633" s="110"/>
      <c r="N8633" s="109"/>
      <c r="P8633" s="38">
        <f t="shared" si="796"/>
        <v>0</v>
      </c>
      <c r="Q8633" s="105">
        <f t="shared" si="797"/>
        <v>0</v>
      </c>
      <c r="R8633" s="38">
        <f t="shared" si="798"/>
        <v>0</v>
      </c>
    </row>
    <row r="8634" spans="1:18">
      <c r="A8634" s="33"/>
      <c r="B8634" s="34"/>
      <c r="C8634" s="33"/>
      <c r="D8634" s="33"/>
      <c r="E8634" s="33"/>
      <c r="F8634" s="42"/>
      <c r="G8634" s="42"/>
      <c r="I8634">
        <f t="shared" si="794"/>
        <v>0</v>
      </c>
      <c r="J8634">
        <f t="shared" si="795"/>
        <v>0</v>
      </c>
      <c r="L8634" s="107"/>
      <c r="M8634" s="110"/>
      <c r="N8634" s="109"/>
      <c r="P8634" s="38">
        <f t="shared" si="796"/>
        <v>0</v>
      </c>
      <c r="Q8634" s="105">
        <f t="shared" si="797"/>
        <v>0</v>
      </c>
      <c r="R8634" s="38">
        <f t="shared" si="798"/>
        <v>0</v>
      </c>
    </row>
    <row r="8635" spans="1:18">
      <c r="A8635" s="33"/>
      <c r="B8635" s="34"/>
      <c r="C8635" s="33"/>
      <c r="D8635" s="33"/>
      <c r="E8635" s="33"/>
      <c r="F8635" s="42"/>
      <c r="G8635" s="42"/>
      <c r="I8635">
        <f t="shared" si="794"/>
        <v>0</v>
      </c>
      <c r="J8635">
        <f t="shared" si="795"/>
        <v>0</v>
      </c>
      <c r="L8635" s="107"/>
      <c r="M8635" s="110"/>
      <c r="N8635" s="109"/>
      <c r="P8635" s="38">
        <f t="shared" si="796"/>
        <v>0</v>
      </c>
      <c r="Q8635" s="105">
        <f t="shared" si="797"/>
        <v>0</v>
      </c>
      <c r="R8635" s="38">
        <f t="shared" si="798"/>
        <v>0</v>
      </c>
    </row>
    <row r="8636" spans="1:18">
      <c r="A8636" s="33"/>
      <c r="B8636" s="34"/>
      <c r="C8636" s="33"/>
      <c r="D8636" s="33"/>
      <c r="E8636" s="33"/>
      <c r="F8636" s="42"/>
      <c r="G8636" s="42"/>
      <c r="I8636">
        <f t="shared" si="794"/>
        <v>0</v>
      </c>
      <c r="J8636">
        <f t="shared" si="795"/>
        <v>0</v>
      </c>
      <c r="L8636" s="107"/>
      <c r="M8636" s="110"/>
      <c r="N8636" s="109"/>
      <c r="P8636" s="38">
        <f t="shared" si="796"/>
        <v>0</v>
      </c>
      <c r="Q8636" s="105">
        <f t="shared" si="797"/>
        <v>0</v>
      </c>
      <c r="R8636" s="38">
        <f t="shared" si="798"/>
        <v>0</v>
      </c>
    </row>
    <row r="8637" spans="1:18">
      <c r="A8637" s="33"/>
      <c r="B8637" s="34"/>
      <c r="C8637" s="33"/>
      <c r="D8637" s="33"/>
      <c r="E8637" s="33"/>
      <c r="F8637" s="42"/>
      <c r="G8637" s="42"/>
      <c r="I8637">
        <f t="shared" si="794"/>
        <v>0</v>
      </c>
      <c r="J8637">
        <f t="shared" si="795"/>
        <v>0</v>
      </c>
      <c r="L8637" s="107"/>
      <c r="M8637" s="110"/>
      <c r="N8637" s="109"/>
      <c r="P8637" s="38">
        <f t="shared" si="796"/>
        <v>0</v>
      </c>
      <c r="Q8637" s="105">
        <f t="shared" si="797"/>
        <v>0</v>
      </c>
      <c r="R8637" s="38">
        <f t="shared" si="798"/>
        <v>0</v>
      </c>
    </row>
    <row r="8638" spans="1:18">
      <c r="A8638" s="33"/>
      <c r="B8638" s="34"/>
      <c r="C8638" s="33"/>
      <c r="D8638" s="33"/>
      <c r="E8638" s="33"/>
      <c r="F8638" s="42"/>
      <c r="G8638" s="42"/>
      <c r="I8638">
        <f t="shared" si="794"/>
        <v>0</v>
      </c>
      <c r="J8638">
        <f t="shared" si="795"/>
        <v>0</v>
      </c>
      <c r="L8638" s="107"/>
      <c r="M8638" s="110"/>
      <c r="N8638" s="109"/>
      <c r="P8638" s="38">
        <f t="shared" si="796"/>
        <v>0</v>
      </c>
      <c r="Q8638" s="105">
        <f t="shared" si="797"/>
        <v>0</v>
      </c>
      <c r="R8638" s="38">
        <f t="shared" si="798"/>
        <v>0</v>
      </c>
    </row>
    <row r="8639" spans="1:18">
      <c r="A8639" s="33"/>
      <c r="B8639" s="34"/>
      <c r="C8639" s="33"/>
      <c r="D8639" s="33"/>
      <c r="E8639" s="33"/>
      <c r="F8639" s="42"/>
      <c r="G8639" s="42"/>
      <c r="I8639">
        <f t="shared" si="794"/>
        <v>0</v>
      </c>
      <c r="J8639">
        <f t="shared" si="795"/>
        <v>0</v>
      </c>
      <c r="L8639" s="107"/>
      <c r="M8639" s="110"/>
      <c r="N8639" s="109"/>
      <c r="P8639" s="38">
        <f t="shared" si="796"/>
        <v>0</v>
      </c>
      <c r="Q8639" s="105">
        <f t="shared" si="797"/>
        <v>0</v>
      </c>
      <c r="R8639" s="38">
        <f t="shared" si="798"/>
        <v>0</v>
      </c>
    </row>
    <row r="8640" spans="1:18">
      <c r="A8640" s="33"/>
      <c r="B8640" s="34"/>
      <c r="C8640" s="33"/>
      <c r="D8640" s="33"/>
      <c r="E8640" s="33"/>
      <c r="F8640" s="42"/>
      <c r="G8640" s="42"/>
      <c r="I8640">
        <f t="shared" si="794"/>
        <v>0</v>
      </c>
      <c r="J8640">
        <f t="shared" si="795"/>
        <v>0</v>
      </c>
      <c r="L8640" s="107"/>
      <c r="M8640" s="110"/>
      <c r="N8640" s="109"/>
      <c r="P8640" s="38">
        <f t="shared" si="796"/>
        <v>0</v>
      </c>
      <c r="Q8640" s="105">
        <f t="shared" si="797"/>
        <v>0</v>
      </c>
      <c r="R8640" s="38">
        <f t="shared" si="798"/>
        <v>0</v>
      </c>
    </row>
    <row r="8641" spans="1:18">
      <c r="A8641" s="33"/>
      <c r="B8641" s="34"/>
      <c r="C8641" s="33"/>
      <c r="D8641" s="33"/>
      <c r="E8641" s="33"/>
      <c r="F8641" s="42"/>
      <c r="G8641" s="42"/>
      <c r="I8641">
        <f t="shared" ref="I8641:I8704" si="799">IF(OR(E8641="R",E8641="E"),D8641,IF(D8641&gt;=E8641,D8641-E8641,0))</f>
        <v>0</v>
      </c>
      <c r="J8641">
        <f t="shared" ref="J8641:J8704" si="800">IF(OR(E8641="R",E8641="E"),0,IF(E8641&gt;D8641,E8641-D8641,0))</f>
        <v>0</v>
      </c>
      <c r="L8641" s="107"/>
      <c r="M8641" s="110"/>
      <c r="N8641" s="109"/>
      <c r="P8641" s="38">
        <f t="shared" ref="P8641:P8704" si="801">I8641*L8641/1000</f>
        <v>0</v>
      </c>
      <c r="Q8641" s="105">
        <f t="shared" ref="Q8641:Q8704" si="802">I8641*M8641/1000</f>
        <v>0</v>
      </c>
      <c r="R8641" s="38">
        <f t="shared" ref="R8641:R8704" si="803">J8641*N8641/1000</f>
        <v>0</v>
      </c>
    </row>
    <row r="8642" spans="1:18">
      <c r="A8642" s="33"/>
      <c r="B8642" s="34"/>
      <c r="C8642" s="33"/>
      <c r="D8642" s="33"/>
      <c r="E8642" s="33"/>
      <c r="F8642" s="42"/>
      <c r="G8642" s="42"/>
      <c r="I8642">
        <f t="shared" si="799"/>
        <v>0</v>
      </c>
      <c r="J8642">
        <f t="shared" si="800"/>
        <v>0</v>
      </c>
      <c r="L8642" s="107"/>
      <c r="M8642" s="110"/>
      <c r="N8642" s="109"/>
      <c r="P8642" s="38">
        <f t="shared" si="801"/>
        <v>0</v>
      </c>
      <c r="Q8642" s="105">
        <f t="shared" si="802"/>
        <v>0</v>
      </c>
      <c r="R8642" s="38">
        <f t="shared" si="803"/>
        <v>0</v>
      </c>
    </row>
    <row r="8643" spans="1:18">
      <c r="A8643" s="33"/>
      <c r="B8643" s="34"/>
      <c r="C8643" s="33"/>
      <c r="D8643" s="33"/>
      <c r="E8643" s="33"/>
      <c r="F8643" s="42"/>
      <c r="G8643" s="42"/>
      <c r="I8643">
        <f t="shared" si="799"/>
        <v>0</v>
      </c>
      <c r="J8643">
        <f t="shared" si="800"/>
        <v>0</v>
      </c>
      <c r="L8643" s="107"/>
      <c r="M8643" s="110"/>
      <c r="N8643" s="109"/>
      <c r="P8643" s="38">
        <f t="shared" si="801"/>
        <v>0</v>
      </c>
      <c r="Q8643" s="105">
        <f t="shared" si="802"/>
        <v>0</v>
      </c>
      <c r="R8643" s="38">
        <f t="shared" si="803"/>
        <v>0</v>
      </c>
    </row>
    <row r="8644" spans="1:18">
      <c r="A8644" s="33"/>
      <c r="B8644" s="34"/>
      <c r="C8644" s="33"/>
      <c r="D8644" s="33"/>
      <c r="E8644" s="33"/>
      <c r="F8644" s="42"/>
      <c r="G8644" s="42"/>
      <c r="I8644">
        <f t="shared" si="799"/>
        <v>0</v>
      </c>
      <c r="J8644">
        <f t="shared" si="800"/>
        <v>0</v>
      </c>
      <c r="L8644" s="107"/>
      <c r="M8644" s="110"/>
      <c r="N8644" s="109"/>
      <c r="P8644" s="38">
        <f t="shared" si="801"/>
        <v>0</v>
      </c>
      <c r="Q8644" s="105">
        <f t="shared" si="802"/>
        <v>0</v>
      </c>
      <c r="R8644" s="38">
        <f t="shared" si="803"/>
        <v>0</v>
      </c>
    </row>
    <row r="8645" spans="1:18">
      <c r="A8645" s="33"/>
      <c r="B8645" s="34"/>
      <c r="C8645" s="33"/>
      <c r="D8645" s="33"/>
      <c r="E8645" s="33"/>
      <c r="F8645" s="42"/>
      <c r="G8645" s="42"/>
      <c r="I8645">
        <f t="shared" si="799"/>
        <v>0</v>
      </c>
      <c r="J8645">
        <f t="shared" si="800"/>
        <v>0</v>
      </c>
      <c r="L8645" s="107"/>
      <c r="M8645" s="110"/>
      <c r="N8645" s="109"/>
      <c r="P8645" s="38">
        <f t="shared" si="801"/>
        <v>0</v>
      </c>
      <c r="Q8645" s="105">
        <f t="shared" si="802"/>
        <v>0</v>
      </c>
      <c r="R8645" s="38">
        <f t="shared" si="803"/>
        <v>0</v>
      </c>
    </row>
    <row r="8646" spans="1:18">
      <c r="A8646" s="33"/>
      <c r="B8646" s="34"/>
      <c r="C8646" s="33"/>
      <c r="D8646" s="33"/>
      <c r="E8646" s="33"/>
      <c r="F8646" s="42"/>
      <c r="G8646" s="42"/>
      <c r="I8646">
        <f t="shared" si="799"/>
        <v>0</v>
      </c>
      <c r="J8646">
        <f t="shared" si="800"/>
        <v>0</v>
      </c>
      <c r="L8646" s="107"/>
      <c r="M8646" s="110"/>
      <c r="N8646" s="109"/>
      <c r="P8646" s="38">
        <f t="shared" si="801"/>
        <v>0</v>
      </c>
      <c r="Q8646" s="105">
        <f t="shared" si="802"/>
        <v>0</v>
      </c>
      <c r="R8646" s="38">
        <f t="shared" si="803"/>
        <v>0</v>
      </c>
    </row>
    <row r="8647" spans="1:18">
      <c r="A8647" s="33"/>
      <c r="B8647" s="34"/>
      <c r="C8647" s="33"/>
      <c r="D8647" s="33"/>
      <c r="E8647" s="33"/>
      <c r="F8647" s="42"/>
      <c r="G8647" s="42"/>
      <c r="I8647">
        <f t="shared" si="799"/>
        <v>0</v>
      </c>
      <c r="J8647">
        <f t="shared" si="800"/>
        <v>0</v>
      </c>
      <c r="L8647" s="107"/>
      <c r="M8647" s="110"/>
      <c r="N8647" s="109"/>
      <c r="P8647" s="38">
        <f t="shared" si="801"/>
        <v>0</v>
      </c>
      <c r="Q8647" s="105">
        <f t="shared" si="802"/>
        <v>0</v>
      </c>
      <c r="R8647" s="38">
        <f t="shared" si="803"/>
        <v>0</v>
      </c>
    </row>
    <row r="8648" spans="1:18">
      <c r="A8648" s="33"/>
      <c r="B8648" s="34"/>
      <c r="C8648" s="33"/>
      <c r="D8648" s="33"/>
      <c r="E8648" s="33"/>
      <c r="F8648" s="42"/>
      <c r="G8648" s="42"/>
      <c r="I8648">
        <f t="shared" si="799"/>
        <v>0</v>
      </c>
      <c r="J8648">
        <f t="shared" si="800"/>
        <v>0</v>
      </c>
      <c r="L8648" s="107"/>
      <c r="M8648" s="110"/>
      <c r="N8648" s="109"/>
      <c r="P8648" s="38">
        <f t="shared" si="801"/>
        <v>0</v>
      </c>
      <c r="Q8648" s="105">
        <f t="shared" si="802"/>
        <v>0</v>
      </c>
      <c r="R8648" s="38">
        <f t="shared" si="803"/>
        <v>0</v>
      </c>
    </row>
    <row r="8649" spans="1:18">
      <c r="A8649" s="33"/>
      <c r="B8649" s="34"/>
      <c r="C8649" s="33"/>
      <c r="D8649" s="33"/>
      <c r="E8649" s="33"/>
      <c r="F8649" s="42"/>
      <c r="G8649" s="42"/>
      <c r="I8649">
        <f t="shared" si="799"/>
        <v>0</v>
      </c>
      <c r="J8649">
        <f t="shared" si="800"/>
        <v>0</v>
      </c>
      <c r="L8649" s="107"/>
      <c r="M8649" s="110"/>
      <c r="N8649" s="109"/>
      <c r="P8649" s="38">
        <f t="shared" si="801"/>
        <v>0</v>
      </c>
      <c r="Q8649" s="105">
        <f t="shared" si="802"/>
        <v>0</v>
      </c>
      <c r="R8649" s="38">
        <f t="shared" si="803"/>
        <v>0</v>
      </c>
    </row>
    <row r="8650" spans="1:18">
      <c r="A8650" s="33"/>
      <c r="B8650" s="34"/>
      <c r="C8650" s="33"/>
      <c r="D8650" s="33"/>
      <c r="E8650" s="33"/>
      <c r="F8650" s="42"/>
      <c r="G8650" s="42"/>
      <c r="I8650">
        <f t="shared" si="799"/>
        <v>0</v>
      </c>
      <c r="J8650">
        <f t="shared" si="800"/>
        <v>0</v>
      </c>
      <c r="L8650" s="107"/>
      <c r="M8650" s="110"/>
      <c r="N8650" s="109"/>
      <c r="P8650" s="38">
        <f t="shared" si="801"/>
        <v>0</v>
      </c>
      <c r="Q8650" s="105">
        <f t="shared" si="802"/>
        <v>0</v>
      </c>
      <c r="R8650" s="38">
        <f t="shared" si="803"/>
        <v>0</v>
      </c>
    </row>
    <row r="8651" spans="1:18">
      <c r="A8651" s="33"/>
      <c r="B8651" s="34"/>
      <c r="C8651" s="33"/>
      <c r="D8651" s="33"/>
      <c r="E8651" s="33"/>
      <c r="F8651" s="42"/>
      <c r="G8651" s="42"/>
      <c r="I8651">
        <f t="shared" si="799"/>
        <v>0</v>
      </c>
      <c r="J8651">
        <f t="shared" si="800"/>
        <v>0</v>
      </c>
      <c r="L8651" s="107"/>
      <c r="M8651" s="110"/>
      <c r="N8651" s="109"/>
      <c r="P8651" s="38">
        <f t="shared" si="801"/>
        <v>0</v>
      </c>
      <c r="Q8651" s="105">
        <f t="shared" si="802"/>
        <v>0</v>
      </c>
      <c r="R8651" s="38">
        <f t="shared" si="803"/>
        <v>0</v>
      </c>
    </row>
    <row r="8652" spans="1:18">
      <c r="A8652" s="33"/>
      <c r="B8652" s="34"/>
      <c r="C8652" s="33"/>
      <c r="D8652" s="33"/>
      <c r="E8652" s="33"/>
      <c r="F8652" s="42"/>
      <c r="G8652" s="42"/>
      <c r="I8652">
        <f t="shared" si="799"/>
        <v>0</v>
      </c>
      <c r="J8652">
        <f t="shared" si="800"/>
        <v>0</v>
      </c>
      <c r="L8652" s="107"/>
      <c r="M8652" s="110"/>
      <c r="N8652" s="109"/>
      <c r="P8652" s="38">
        <f t="shared" si="801"/>
        <v>0</v>
      </c>
      <c r="Q8652" s="105">
        <f t="shared" si="802"/>
        <v>0</v>
      </c>
      <c r="R8652" s="38">
        <f t="shared" si="803"/>
        <v>0</v>
      </c>
    </row>
    <row r="8653" spans="1:18">
      <c r="A8653" s="33"/>
      <c r="B8653" s="34"/>
      <c r="C8653" s="33"/>
      <c r="D8653" s="33"/>
      <c r="E8653" s="33"/>
      <c r="F8653" s="42"/>
      <c r="G8653" s="42"/>
      <c r="I8653">
        <f t="shared" si="799"/>
        <v>0</v>
      </c>
      <c r="J8653">
        <f t="shared" si="800"/>
        <v>0</v>
      </c>
      <c r="L8653" s="107"/>
      <c r="M8653" s="110"/>
      <c r="N8653" s="109"/>
      <c r="P8653" s="38">
        <f t="shared" si="801"/>
        <v>0</v>
      </c>
      <c r="Q8653" s="105">
        <f t="shared" si="802"/>
        <v>0</v>
      </c>
      <c r="R8653" s="38">
        <f t="shared" si="803"/>
        <v>0</v>
      </c>
    </row>
    <row r="8654" spans="1:18">
      <c r="A8654" s="33"/>
      <c r="B8654" s="34"/>
      <c r="C8654" s="33"/>
      <c r="D8654" s="33"/>
      <c r="E8654" s="33"/>
      <c r="F8654" s="42"/>
      <c r="G8654" s="42"/>
      <c r="I8654">
        <f t="shared" si="799"/>
        <v>0</v>
      </c>
      <c r="J8654">
        <f t="shared" si="800"/>
        <v>0</v>
      </c>
      <c r="L8654" s="107"/>
      <c r="M8654" s="110"/>
      <c r="N8654" s="109"/>
      <c r="P8654" s="38">
        <f t="shared" si="801"/>
        <v>0</v>
      </c>
      <c r="Q8654" s="105">
        <f t="shared" si="802"/>
        <v>0</v>
      </c>
      <c r="R8654" s="38">
        <f t="shared" si="803"/>
        <v>0</v>
      </c>
    </row>
    <row r="8655" spans="1:18">
      <c r="A8655" s="33"/>
      <c r="B8655" s="34"/>
      <c r="C8655" s="33"/>
      <c r="D8655" s="33"/>
      <c r="E8655" s="33"/>
      <c r="F8655" s="42"/>
      <c r="G8655" s="42"/>
      <c r="I8655">
        <f t="shared" si="799"/>
        <v>0</v>
      </c>
      <c r="J8655">
        <f t="shared" si="800"/>
        <v>0</v>
      </c>
      <c r="L8655" s="107"/>
      <c r="M8655" s="110"/>
      <c r="N8655" s="109"/>
      <c r="P8655" s="38">
        <f t="shared" si="801"/>
        <v>0</v>
      </c>
      <c r="Q8655" s="105">
        <f t="shared" si="802"/>
        <v>0</v>
      </c>
      <c r="R8655" s="38">
        <f t="shared" si="803"/>
        <v>0</v>
      </c>
    </row>
    <row r="8656" spans="1:18">
      <c r="A8656" s="33"/>
      <c r="B8656" s="34"/>
      <c r="C8656" s="33"/>
      <c r="D8656" s="33"/>
      <c r="E8656" s="33"/>
      <c r="F8656" s="42"/>
      <c r="G8656" s="42"/>
      <c r="I8656">
        <f t="shared" si="799"/>
        <v>0</v>
      </c>
      <c r="J8656">
        <f t="shared" si="800"/>
        <v>0</v>
      </c>
      <c r="L8656" s="107"/>
      <c r="M8656" s="110"/>
      <c r="N8656" s="109"/>
      <c r="P8656" s="38">
        <f t="shared" si="801"/>
        <v>0</v>
      </c>
      <c r="Q8656" s="105">
        <f t="shared" si="802"/>
        <v>0</v>
      </c>
      <c r="R8656" s="38">
        <f t="shared" si="803"/>
        <v>0</v>
      </c>
    </row>
    <row r="8657" spans="1:18">
      <c r="A8657" s="33"/>
      <c r="B8657" s="34"/>
      <c r="C8657" s="33"/>
      <c r="D8657" s="33"/>
      <c r="E8657" s="33"/>
      <c r="F8657" s="42"/>
      <c r="G8657" s="42"/>
      <c r="I8657">
        <f t="shared" si="799"/>
        <v>0</v>
      </c>
      <c r="J8657">
        <f t="shared" si="800"/>
        <v>0</v>
      </c>
      <c r="L8657" s="107"/>
      <c r="M8657" s="110"/>
      <c r="N8657" s="109"/>
      <c r="P8657" s="38">
        <f t="shared" si="801"/>
        <v>0</v>
      </c>
      <c r="Q8657" s="105">
        <f t="shared" si="802"/>
        <v>0</v>
      </c>
      <c r="R8657" s="38">
        <f t="shared" si="803"/>
        <v>0</v>
      </c>
    </row>
    <row r="8658" spans="1:18">
      <c r="A8658" s="33"/>
      <c r="B8658" s="34"/>
      <c r="C8658" s="33"/>
      <c r="D8658" s="33"/>
      <c r="E8658" s="33"/>
      <c r="F8658" s="42"/>
      <c r="G8658" s="42"/>
      <c r="I8658">
        <f t="shared" si="799"/>
        <v>0</v>
      </c>
      <c r="J8658">
        <f t="shared" si="800"/>
        <v>0</v>
      </c>
      <c r="L8658" s="107"/>
      <c r="M8658" s="110"/>
      <c r="N8658" s="109"/>
      <c r="P8658" s="38">
        <f t="shared" si="801"/>
        <v>0</v>
      </c>
      <c r="Q8658" s="105">
        <f t="shared" si="802"/>
        <v>0</v>
      </c>
      <c r="R8658" s="38">
        <f t="shared" si="803"/>
        <v>0</v>
      </c>
    </row>
    <row r="8659" spans="1:18">
      <c r="A8659" s="33"/>
      <c r="B8659" s="34"/>
      <c r="C8659" s="33"/>
      <c r="D8659" s="33"/>
      <c r="E8659" s="33"/>
      <c r="F8659" s="42"/>
      <c r="G8659" s="42"/>
      <c r="I8659">
        <f t="shared" si="799"/>
        <v>0</v>
      </c>
      <c r="J8659">
        <f t="shared" si="800"/>
        <v>0</v>
      </c>
      <c r="L8659" s="107"/>
      <c r="M8659" s="110"/>
      <c r="N8659" s="109"/>
      <c r="P8659" s="38">
        <f t="shared" si="801"/>
        <v>0</v>
      </c>
      <c r="Q8659" s="105">
        <f t="shared" si="802"/>
        <v>0</v>
      </c>
      <c r="R8659" s="38">
        <f t="shared" si="803"/>
        <v>0</v>
      </c>
    </row>
    <row r="8660" spans="1:18">
      <c r="A8660" s="33"/>
      <c r="B8660" s="34"/>
      <c r="C8660" s="33"/>
      <c r="D8660" s="33"/>
      <c r="E8660" s="33"/>
      <c r="F8660" s="42"/>
      <c r="G8660" s="42"/>
      <c r="I8660">
        <f t="shared" si="799"/>
        <v>0</v>
      </c>
      <c r="J8660">
        <f t="shared" si="800"/>
        <v>0</v>
      </c>
      <c r="L8660" s="107"/>
      <c r="M8660" s="110"/>
      <c r="N8660" s="109"/>
      <c r="P8660" s="38">
        <f t="shared" si="801"/>
        <v>0</v>
      </c>
      <c r="Q8660" s="105">
        <f t="shared" si="802"/>
        <v>0</v>
      </c>
      <c r="R8660" s="38">
        <f t="shared" si="803"/>
        <v>0</v>
      </c>
    </row>
    <row r="8661" spans="1:18">
      <c r="A8661" s="33"/>
      <c r="B8661" s="34"/>
      <c r="C8661" s="33"/>
      <c r="D8661" s="33"/>
      <c r="E8661" s="33"/>
      <c r="F8661" s="42"/>
      <c r="G8661" s="42"/>
      <c r="I8661">
        <f t="shared" si="799"/>
        <v>0</v>
      </c>
      <c r="J8661">
        <f t="shared" si="800"/>
        <v>0</v>
      </c>
      <c r="L8661" s="107"/>
      <c r="M8661" s="110"/>
      <c r="N8661" s="109"/>
      <c r="P8661" s="38">
        <f t="shared" si="801"/>
        <v>0</v>
      </c>
      <c r="Q8661" s="105">
        <f t="shared" si="802"/>
        <v>0</v>
      </c>
      <c r="R8661" s="38">
        <f t="shared" si="803"/>
        <v>0</v>
      </c>
    </row>
    <row r="8662" spans="1:18">
      <c r="A8662" s="33"/>
      <c r="B8662" s="34"/>
      <c r="C8662" s="33"/>
      <c r="D8662" s="33"/>
      <c r="E8662" s="33"/>
      <c r="F8662" s="42"/>
      <c r="G8662" s="42"/>
      <c r="I8662">
        <f t="shared" si="799"/>
        <v>0</v>
      </c>
      <c r="J8662">
        <f t="shared" si="800"/>
        <v>0</v>
      </c>
      <c r="L8662" s="107"/>
      <c r="M8662" s="110"/>
      <c r="N8662" s="109"/>
      <c r="P8662" s="38">
        <f t="shared" si="801"/>
        <v>0</v>
      </c>
      <c r="Q8662" s="105">
        <f t="shared" si="802"/>
        <v>0</v>
      </c>
      <c r="R8662" s="38">
        <f t="shared" si="803"/>
        <v>0</v>
      </c>
    </row>
    <row r="8663" spans="1:18">
      <c r="A8663" s="33"/>
      <c r="B8663" s="34"/>
      <c r="C8663" s="33"/>
      <c r="D8663" s="33"/>
      <c r="E8663" s="33"/>
      <c r="F8663" s="42"/>
      <c r="G8663" s="42"/>
      <c r="I8663">
        <f t="shared" si="799"/>
        <v>0</v>
      </c>
      <c r="J8663">
        <f t="shared" si="800"/>
        <v>0</v>
      </c>
      <c r="L8663" s="107"/>
      <c r="M8663" s="110"/>
      <c r="N8663" s="109"/>
      <c r="P8663" s="38">
        <f t="shared" si="801"/>
        <v>0</v>
      </c>
      <c r="Q8663" s="105">
        <f t="shared" si="802"/>
        <v>0</v>
      </c>
      <c r="R8663" s="38">
        <f t="shared" si="803"/>
        <v>0</v>
      </c>
    </row>
    <row r="8664" spans="1:18">
      <c r="A8664" s="33"/>
      <c r="B8664" s="34"/>
      <c r="C8664" s="33"/>
      <c r="D8664" s="33"/>
      <c r="E8664" s="33"/>
      <c r="F8664" s="42"/>
      <c r="G8664" s="42"/>
      <c r="I8664">
        <f t="shared" si="799"/>
        <v>0</v>
      </c>
      <c r="J8664">
        <f t="shared" si="800"/>
        <v>0</v>
      </c>
      <c r="L8664" s="107"/>
      <c r="M8664" s="110"/>
      <c r="N8664" s="109"/>
      <c r="P8664" s="38">
        <f t="shared" si="801"/>
        <v>0</v>
      </c>
      <c r="Q8664" s="105">
        <f t="shared" si="802"/>
        <v>0</v>
      </c>
      <c r="R8664" s="38">
        <f t="shared" si="803"/>
        <v>0</v>
      </c>
    </row>
    <row r="8665" spans="1:18">
      <c r="A8665" s="33"/>
      <c r="B8665" s="34"/>
      <c r="C8665" s="33"/>
      <c r="D8665" s="33"/>
      <c r="E8665" s="33"/>
      <c r="F8665" s="42"/>
      <c r="G8665" s="42"/>
      <c r="I8665">
        <f t="shared" si="799"/>
        <v>0</v>
      </c>
      <c r="J8665">
        <f t="shared" si="800"/>
        <v>0</v>
      </c>
      <c r="L8665" s="107"/>
      <c r="M8665" s="110"/>
      <c r="N8665" s="109"/>
      <c r="P8665" s="38">
        <f t="shared" si="801"/>
        <v>0</v>
      </c>
      <c r="Q8665" s="105">
        <f t="shared" si="802"/>
        <v>0</v>
      </c>
      <c r="R8665" s="38">
        <f t="shared" si="803"/>
        <v>0</v>
      </c>
    </row>
    <row r="8666" spans="1:18">
      <c r="A8666" s="33"/>
      <c r="B8666" s="34"/>
      <c r="C8666" s="33"/>
      <c r="D8666" s="33"/>
      <c r="E8666" s="33"/>
      <c r="F8666" s="42"/>
      <c r="G8666" s="42"/>
      <c r="I8666">
        <f t="shared" si="799"/>
        <v>0</v>
      </c>
      <c r="J8666">
        <f t="shared" si="800"/>
        <v>0</v>
      </c>
      <c r="L8666" s="107"/>
      <c r="M8666" s="110"/>
      <c r="N8666" s="109"/>
      <c r="P8666" s="38">
        <f t="shared" si="801"/>
        <v>0</v>
      </c>
      <c r="Q8666" s="105">
        <f t="shared" si="802"/>
        <v>0</v>
      </c>
      <c r="R8666" s="38">
        <f t="shared" si="803"/>
        <v>0</v>
      </c>
    </row>
    <row r="8667" spans="1:18">
      <c r="A8667" s="33"/>
      <c r="B8667" s="34"/>
      <c r="C8667" s="33"/>
      <c r="D8667" s="33"/>
      <c r="E8667" s="33"/>
      <c r="F8667" s="42"/>
      <c r="G8667" s="42"/>
      <c r="I8667">
        <f t="shared" si="799"/>
        <v>0</v>
      </c>
      <c r="J8667">
        <f t="shared" si="800"/>
        <v>0</v>
      </c>
      <c r="L8667" s="107"/>
      <c r="M8667" s="110"/>
      <c r="N8667" s="109"/>
      <c r="P8667" s="38">
        <f t="shared" si="801"/>
        <v>0</v>
      </c>
      <c r="Q8667" s="105">
        <f t="shared" si="802"/>
        <v>0</v>
      </c>
      <c r="R8667" s="38">
        <f t="shared" si="803"/>
        <v>0</v>
      </c>
    </row>
    <row r="8668" spans="1:18">
      <c r="A8668" s="33"/>
      <c r="B8668" s="34"/>
      <c r="C8668" s="33"/>
      <c r="D8668" s="33"/>
      <c r="E8668" s="33"/>
      <c r="F8668" s="42"/>
      <c r="G8668" s="42"/>
      <c r="I8668">
        <f t="shared" si="799"/>
        <v>0</v>
      </c>
      <c r="J8668">
        <f t="shared" si="800"/>
        <v>0</v>
      </c>
      <c r="L8668" s="107"/>
      <c r="M8668" s="110"/>
      <c r="N8668" s="109"/>
      <c r="P8668" s="38">
        <f t="shared" si="801"/>
        <v>0</v>
      </c>
      <c r="Q8668" s="105">
        <f t="shared" si="802"/>
        <v>0</v>
      </c>
      <c r="R8668" s="38">
        <f t="shared" si="803"/>
        <v>0</v>
      </c>
    </row>
    <row r="8669" spans="1:18">
      <c r="A8669" s="33"/>
      <c r="B8669" s="34"/>
      <c r="C8669" s="33"/>
      <c r="D8669" s="33"/>
      <c r="E8669" s="33"/>
      <c r="F8669" s="42"/>
      <c r="G8669" s="42"/>
      <c r="I8669">
        <f t="shared" si="799"/>
        <v>0</v>
      </c>
      <c r="J8669">
        <f t="shared" si="800"/>
        <v>0</v>
      </c>
      <c r="L8669" s="107"/>
      <c r="M8669" s="110"/>
      <c r="N8669" s="109"/>
      <c r="P8669" s="38">
        <f t="shared" si="801"/>
        <v>0</v>
      </c>
      <c r="Q8669" s="105">
        <f t="shared" si="802"/>
        <v>0</v>
      </c>
      <c r="R8669" s="38">
        <f t="shared" si="803"/>
        <v>0</v>
      </c>
    </row>
    <row r="8670" spans="1:18">
      <c r="A8670" s="33"/>
      <c r="B8670" s="34"/>
      <c r="C8670" s="33"/>
      <c r="D8670" s="33"/>
      <c r="E8670" s="33"/>
      <c r="F8670" s="42"/>
      <c r="G8670" s="42"/>
      <c r="I8670">
        <f t="shared" si="799"/>
        <v>0</v>
      </c>
      <c r="J8670">
        <f t="shared" si="800"/>
        <v>0</v>
      </c>
      <c r="L8670" s="107"/>
      <c r="M8670" s="110"/>
      <c r="N8670" s="109"/>
      <c r="P8670" s="38">
        <f t="shared" si="801"/>
        <v>0</v>
      </c>
      <c r="Q8670" s="105">
        <f t="shared" si="802"/>
        <v>0</v>
      </c>
      <c r="R8670" s="38">
        <f t="shared" si="803"/>
        <v>0</v>
      </c>
    </row>
    <row r="8671" spans="1:18">
      <c r="A8671" s="33"/>
      <c r="B8671" s="34"/>
      <c r="C8671" s="33"/>
      <c r="D8671" s="33"/>
      <c r="E8671" s="33"/>
      <c r="F8671" s="42"/>
      <c r="G8671" s="42"/>
      <c r="I8671">
        <f t="shared" si="799"/>
        <v>0</v>
      </c>
      <c r="J8671">
        <f t="shared" si="800"/>
        <v>0</v>
      </c>
      <c r="L8671" s="107"/>
      <c r="M8671" s="110"/>
      <c r="N8671" s="109"/>
      <c r="P8671" s="38">
        <f t="shared" si="801"/>
        <v>0</v>
      </c>
      <c r="Q8671" s="105">
        <f t="shared" si="802"/>
        <v>0</v>
      </c>
      <c r="R8671" s="38">
        <f t="shared" si="803"/>
        <v>0</v>
      </c>
    </row>
    <row r="8672" spans="1:18">
      <c r="A8672" s="33"/>
      <c r="B8672" s="34"/>
      <c r="C8672" s="33"/>
      <c r="D8672" s="33"/>
      <c r="E8672" s="33"/>
      <c r="F8672" s="42"/>
      <c r="G8672" s="42"/>
      <c r="I8672">
        <f t="shared" si="799"/>
        <v>0</v>
      </c>
      <c r="J8672">
        <f t="shared" si="800"/>
        <v>0</v>
      </c>
      <c r="L8672" s="107"/>
      <c r="M8672" s="110"/>
      <c r="N8672" s="109"/>
      <c r="P8672" s="38">
        <f t="shared" si="801"/>
        <v>0</v>
      </c>
      <c r="Q8672" s="105">
        <f t="shared" si="802"/>
        <v>0</v>
      </c>
      <c r="R8672" s="38">
        <f t="shared" si="803"/>
        <v>0</v>
      </c>
    </row>
    <row r="8673" spans="1:18">
      <c r="A8673" s="33"/>
      <c r="B8673" s="34"/>
      <c r="C8673" s="33"/>
      <c r="D8673" s="33"/>
      <c r="E8673" s="33"/>
      <c r="F8673" s="42"/>
      <c r="G8673" s="42"/>
      <c r="I8673">
        <f t="shared" si="799"/>
        <v>0</v>
      </c>
      <c r="J8673">
        <f t="shared" si="800"/>
        <v>0</v>
      </c>
      <c r="L8673" s="107"/>
      <c r="M8673" s="110"/>
      <c r="N8673" s="109"/>
      <c r="P8673" s="38">
        <f t="shared" si="801"/>
        <v>0</v>
      </c>
      <c r="Q8673" s="105">
        <f t="shared" si="802"/>
        <v>0</v>
      </c>
      <c r="R8673" s="38">
        <f t="shared" si="803"/>
        <v>0</v>
      </c>
    </row>
    <row r="8674" spans="1:18">
      <c r="A8674" s="33"/>
      <c r="B8674" s="34"/>
      <c r="C8674" s="33"/>
      <c r="D8674" s="33"/>
      <c r="E8674" s="33"/>
      <c r="F8674" s="42"/>
      <c r="G8674" s="42"/>
      <c r="I8674">
        <f t="shared" si="799"/>
        <v>0</v>
      </c>
      <c r="J8674">
        <f t="shared" si="800"/>
        <v>0</v>
      </c>
      <c r="L8674" s="107"/>
      <c r="M8674" s="110"/>
      <c r="N8674" s="109"/>
      <c r="P8674" s="38">
        <f t="shared" si="801"/>
        <v>0</v>
      </c>
      <c r="Q8674" s="105">
        <f t="shared" si="802"/>
        <v>0</v>
      </c>
      <c r="R8674" s="38">
        <f t="shared" si="803"/>
        <v>0</v>
      </c>
    </row>
    <row r="8675" spans="1:18">
      <c r="A8675" s="33"/>
      <c r="B8675" s="34"/>
      <c r="C8675" s="33"/>
      <c r="D8675" s="33"/>
      <c r="E8675" s="33"/>
      <c r="F8675" s="42"/>
      <c r="G8675" s="42"/>
      <c r="I8675">
        <f t="shared" si="799"/>
        <v>0</v>
      </c>
      <c r="J8675">
        <f t="shared" si="800"/>
        <v>0</v>
      </c>
      <c r="L8675" s="107"/>
      <c r="M8675" s="110"/>
      <c r="N8675" s="109"/>
      <c r="P8675" s="38">
        <f t="shared" si="801"/>
        <v>0</v>
      </c>
      <c r="Q8675" s="105">
        <f t="shared" si="802"/>
        <v>0</v>
      </c>
      <c r="R8675" s="38">
        <f t="shared" si="803"/>
        <v>0</v>
      </c>
    </row>
    <row r="8676" spans="1:18">
      <c r="A8676" s="33"/>
      <c r="B8676" s="34"/>
      <c r="C8676" s="33"/>
      <c r="D8676" s="33"/>
      <c r="E8676" s="33"/>
      <c r="F8676" s="42"/>
      <c r="G8676" s="42"/>
      <c r="I8676">
        <f t="shared" si="799"/>
        <v>0</v>
      </c>
      <c r="J8676">
        <f t="shared" si="800"/>
        <v>0</v>
      </c>
      <c r="L8676" s="107"/>
      <c r="M8676" s="110"/>
      <c r="N8676" s="109"/>
      <c r="P8676" s="38">
        <f t="shared" si="801"/>
        <v>0</v>
      </c>
      <c r="Q8676" s="105">
        <f t="shared" si="802"/>
        <v>0</v>
      </c>
      <c r="R8676" s="38">
        <f t="shared" si="803"/>
        <v>0</v>
      </c>
    </row>
    <row r="8677" spans="1:18">
      <c r="A8677" s="33"/>
      <c r="B8677" s="34"/>
      <c r="C8677" s="33"/>
      <c r="D8677" s="33"/>
      <c r="E8677" s="33"/>
      <c r="F8677" s="42"/>
      <c r="G8677" s="42"/>
      <c r="I8677">
        <f t="shared" si="799"/>
        <v>0</v>
      </c>
      <c r="J8677">
        <f t="shared" si="800"/>
        <v>0</v>
      </c>
      <c r="L8677" s="107"/>
      <c r="M8677" s="110"/>
      <c r="N8677" s="109"/>
      <c r="P8677" s="38">
        <f t="shared" si="801"/>
        <v>0</v>
      </c>
      <c r="Q8677" s="105">
        <f t="shared" si="802"/>
        <v>0</v>
      </c>
      <c r="R8677" s="38">
        <f t="shared" si="803"/>
        <v>0</v>
      </c>
    </row>
    <row r="8678" spans="1:18">
      <c r="A8678" s="33"/>
      <c r="B8678" s="34"/>
      <c r="C8678" s="33"/>
      <c r="D8678" s="33"/>
      <c r="E8678" s="33"/>
      <c r="F8678" s="42"/>
      <c r="G8678" s="42"/>
      <c r="I8678">
        <f t="shared" si="799"/>
        <v>0</v>
      </c>
      <c r="J8678">
        <f t="shared" si="800"/>
        <v>0</v>
      </c>
      <c r="L8678" s="107"/>
      <c r="M8678" s="110"/>
      <c r="N8678" s="109"/>
      <c r="P8678" s="38">
        <f t="shared" si="801"/>
        <v>0</v>
      </c>
      <c r="Q8678" s="105">
        <f t="shared" si="802"/>
        <v>0</v>
      </c>
      <c r="R8678" s="38">
        <f t="shared" si="803"/>
        <v>0</v>
      </c>
    </row>
    <row r="8679" spans="1:18">
      <c r="A8679" s="33"/>
      <c r="B8679" s="34"/>
      <c r="C8679" s="33"/>
      <c r="D8679" s="33"/>
      <c r="E8679" s="33"/>
      <c r="F8679" s="42"/>
      <c r="G8679" s="42"/>
      <c r="I8679">
        <f t="shared" si="799"/>
        <v>0</v>
      </c>
      <c r="J8679">
        <f t="shared" si="800"/>
        <v>0</v>
      </c>
      <c r="L8679" s="107"/>
      <c r="M8679" s="110"/>
      <c r="N8679" s="109"/>
      <c r="P8679" s="38">
        <f t="shared" si="801"/>
        <v>0</v>
      </c>
      <c r="Q8679" s="105">
        <f t="shared" si="802"/>
        <v>0</v>
      </c>
      <c r="R8679" s="38">
        <f t="shared" si="803"/>
        <v>0</v>
      </c>
    </row>
    <row r="8680" spans="1:18">
      <c r="A8680" s="33"/>
      <c r="B8680" s="34"/>
      <c r="C8680" s="33"/>
      <c r="D8680" s="33"/>
      <c r="E8680" s="33"/>
      <c r="F8680" s="42"/>
      <c r="G8680" s="42"/>
      <c r="I8680">
        <f t="shared" si="799"/>
        <v>0</v>
      </c>
      <c r="J8680">
        <f t="shared" si="800"/>
        <v>0</v>
      </c>
      <c r="L8680" s="107"/>
      <c r="M8680" s="110"/>
      <c r="N8680" s="109"/>
      <c r="P8680" s="38">
        <f t="shared" si="801"/>
        <v>0</v>
      </c>
      <c r="Q8680" s="105">
        <f t="shared" si="802"/>
        <v>0</v>
      </c>
      <c r="R8680" s="38">
        <f t="shared" si="803"/>
        <v>0</v>
      </c>
    </row>
    <row r="8681" spans="1:18">
      <c r="A8681" s="33"/>
      <c r="B8681" s="34"/>
      <c r="C8681" s="33"/>
      <c r="D8681" s="33"/>
      <c r="E8681" s="33"/>
      <c r="F8681" s="42"/>
      <c r="G8681" s="42"/>
      <c r="I8681">
        <f t="shared" si="799"/>
        <v>0</v>
      </c>
      <c r="J8681">
        <f t="shared" si="800"/>
        <v>0</v>
      </c>
      <c r="L8681" s="107"/>
      <c r="M8681" s="110"/>
      <c r="N8681" s="109"/>
      <c r="P8681" s="38">
        <f t="shared" si="801"/>
        <v>0</v>
      </c>
      <c r="Q8681" s="105">
        <f t="shared" si="802"/>
        <v>0</v>
      </c>
      <c r="R8681" s="38">
        <f t="shared" si="803"/>
        <v>0</v>
      </c>
    </row>
    <row r="8682" spans="1:18">
      <c r="A8682" s="33"/>
      <c r="B8682" s="34"/>
      <c r="C8682" s="33"/>
      <c r="D8682" s="33"/>
      <c r="E8682" s="33"/>
      <c r="F8682" s="42"/>
      <c r="G8682" s="42"/>
      <c r="I8682">
        <f t="shared" si="799"/>
        <v>0</v>
      </c>
      <c r="J8682">
        <f t="shared" si="800"/>
        <v>0</v>
      </c>
      <c r="L8682" s="107"/>
      <c r="M8682" s="110"/>
      <c r="N8682" s="109"/>
      <c r="P8682" s="38">
        <f t="shared" si="801"/>
        <v>0</v>
      </c>
      <c r="Q8682" s="105">
        <f t="shared" si="802"/>
        <v>0</v>
      </c>
      <c r="R8682" s="38">
        <f t="shared" si="803"/>
        <v>0</v>
      </c>
    </row>
    <row r="8683" spans="1:18">
      <c r="A8683" s="33"/>
      <c r="B8683" s="34"/>
      <c r="C8683" s="33"/>
      <c r="D8683" s="33"/>
      <c r="E8683" s="33"/>
      <c r="F8683" s="42"/>
      <c r="G8683" s="42"/>
      <c r="I8683">
        <f t="shared" si="799"/>
        <v>0</v>
      </c>
      <c r="J8683">
        <f t="shared" si="800"/>
        <v>0</v>
      </c>
      <c r="L8683" s="107"/>
      <c r="M8683" s="110"/>
      <c r="N8683" s="109"/>
      <c r="P8683" s="38">
        <f t="shared" si="801"/>
        <v>0</v>
      </c>
      <c r="Q8683" s="105">
        <f t="shared" si="802"/>
        <v>0</v>
      </c>
      <c r="R8683" s="38">
        <f t="shared" si="803"/>
        <v>0</v>
      </c>
    </row>
    <row r="8684" spans="1:18">
      <c r="A8684" s="33"/>
      <c r="B8684" s="34"/>
      <c r="C8684" s="33"/>
      <c r="D8684" s="33"/>
      <c r="E8684" s="33"/>
      <c r="F8684" s="42"/>
      <c r="G8684" s="42"/>
      <c r="I8684">
        <f t="shared" si="799"/>
        <v>0</v>
      </c>
      <c r="J8684">
        <f t="shared" si="800"/>
        <v>0</v>
      </c>
      <c r="L8684" s="107"/>
      <c r="M8684" s="110"/>
      <c r="N8684" s="109"/>
      <c r="P8684" s="38">
        <f t="shared" si="801"/>
        <v>0</v>
      </c>
      <c r="Q8684" s="105">
        <f t="shared" si="802"/>
        <v>0</v>
      </c>
      <c r="R8684" s="38">
        <f t="shared" si="803"/>
        <v>0</v>
      </c>
    </row>
    <row r="8685" spans="1:18">
      <c r="A8685" s="33"/>
      <c r="B8685" s="34"/>
      <c r="C8685" s="33"/>
      <c r="D8685" s="33"/>
      <c r="E8685" s="33"/>
      <c r="F8685" s="42"/>
      <c r="G8685" s="42"/>
      <c r="I8685">
        <f t="shared" si="799"/>
        <v>0</v>
      </c>
      <c r="J8685">
        <f t="shared" si="800"/>
        <v>0</v>
      </c>
      <c r="L8685" s="107"/>
      <c r="M8685" s="110"/>
      <c r="N8685" s="109"/>
      <c r="P8685" s="38">
        <f t="shared" si="801"/>
        <v>0</v>
      </c>
      <c r="Q8685" s="105">
        <f t="shared" si="802"/>
        <v>0</v>
      </c>
      <c r="R8685" s="38">
        <f t="shared" si="803"/>
        <v>0</v>
      </c>
    </row>
    <row r="8686" spans="1:18">
      <c r="A8686" s="33"/>
      <c r="B8686" s="34"/>
      <c r="C8686" s="33"/>
      <c r="D8686" s="33"/>
      <c r="E8686" s="33"/>
      <c r="F8686" s="42"/>
      <c r="G8686" s="42"/>
      <c r="I8686">
        <f t="shared" si="799"/>
        <v>0</v>
      </c>
      <c r="J8686">
        <f t="shared" si="800"/>
        <v>0</v>
      </c>
      <c r="L8686" s="107"/>
      <c r="M8686" s="110"/>
      <c r="N8686" s="109"/>
      <c r="P8686" s="38">
        <f t="shared" si="801"/>
        <v>0</v>
      </c>
      <c r="Q8686" s="105">
        <f t="shared" si="802"/>
        <v>0</v>
      </c>
      <c r="R8686" s="38">
        <f t="shared" si="803"/>
        <v>0</v>
      </c>
    </row>
    <row r="8687" spans="1:18">
      <c r="A8687" s="33"/>
      <c r="B8687" s="34"/>
      <c r="C8687" s="33"/>
      <c r="D8687" s="33"/>
      <c r="E8687" s="33"/>
      <c r="F8687" s="42"/>
      <c r="G8687" s="42"/>
      <c r="I8687">
        <f t="shared" si="799"/>
        <v>0</v>
      </c>
      <c r="J8687">
        <f t="shared" si="800"/>
        <v>0</v>
      </c>
      <c r="L8687" s="107"/>
      <c r="M8687" s="110"/>
      <c r="N8687" s="109"/>
      <c r="P8687" s="38">
        <f t="shared" si="801"/>
        <v>0</v>
      </c>
      <c r="Q8687" s="105">
        <f t="shared" si="802"/>
        <v>0</v>
      </c>
      <c r="R8687" s="38">
        <f t="shared" si="803"/>
        <v>0</v>
      </c>
    </row>
    <row r="8688" spans="1:18">
      <c r="A8688" s="33"/>
      <c r="B8688" s="34"/>
      <c r="C8688" s="33"/>
      <c r="D8688" s="33"/>
      <c r="E8688" s="33"/>
      <c r="F8688" s="42"/>
      <c r="G8688" s="42"/>
      <c r="I8688">
        <f t="shared" si="799"/>
        <v>0</v>
      </c>
      <c r="J8688">
        <f t="shared" si="800"/>
        <v>0</v>
      </c>
      <c r="L8688" s="107"/>
      <c r="M8688" s="110"/>
      <c r="N8688" s="109"/>
      <c r="P8688" s="38">
        <f t="shared" si="801"/>
        <v>0</v>
      </c>
      <c r="Q8688" s="105">
        <f t="shared" si="802"/>
        <v>0</v>
      </c>
      <c r="R8688" s="38">
        <f t="shared" si="803"/>
        <v>0</v>
      </c>
    </row>
    <row r="8689" spans="1:18">
      <c r="A8689" s="33"/>
      <c r="B8689" s="34"/>
      <c r="C8689" s="33"/>
      <c r="D8689" s="33"/>
      <c r="E8689" s="33"/>
      <c r="F8689" s="42"/>
      <c r="G8689" s="42"/>
      <c r="I8689">
        <f t="shared" si="799"/>
        <v>0</v>
      </c>
      <c r="J8689">
        <f t="shared" si="800"/>
        <v>0</v>
      </c>
      <c r="L8689" s="107"/>
      <c r="M8689" s="110"/>
      <c r="N8689" s="109"/>
      <c r="P8689" s="38">
        <f t="shared" si="801"/>
        <v>0</v>
      </c>
      <c r="Q8689" s="105">
        <f t="shared" si="802"/>
        <v>0</v>
      </c>
      <c r="R8689" s="38">
        <f t="shared" si="803"/>
        <v>0</v>
      </c>
    </row>
    <row r="8690" spans="1:18">
      <c r="A8690" s="33"/>
      <c r="B8690" s="34"/>
      <c r="C8690" s="33"/>
      <c r="D8690" s="33"/>
      <c r="E8690" s="33"/>
      <c r="F8690" s="42"/>
      <c r="G8690" s="42"/>
      <c r="I8690">
        <f t="shared" si="799"/>
        <v>0</v>
      </c>
      <c r="J8690">
        <f t="shared" si="800"/>
        <v>0</v>
      </c>
      <c r="L8690" s="107"/>
      <c r="M8690" s="110"/>
      <c r="N8690" s="109"/>
      <c r="P8690" s="38">
        <f t="shared" si="801"/>
        <v>0</v>
      </c>
      <c r="Q8690" s="105">
        <f t="shared" si="802"/>
        <v>0</v>
      </c>
      <c r="R8690" s="38">
        <f t="shared" si="803"/>
        <v>0</v>
      </c>
    </row>
    <row r="8691" spans="1:18">
      <c r="A8691" s="33"/>
      <c r="B8691" s="34"/>
      <c r="C8691" s="33"/>
      <c r="D8691" s="33"/>
      <c r="E8691" s="33"/>
      <c r="F8691" s="42"/>
      <c r="G8691" s="42"/>
      <c r="I8691">
        <f t="shared" si="799"/>
        <v>0</v>
      </c>
      <c r="J8691">
        <f t="shared" si="800"/>
        <v>0</v>
      </c>
      <c r="L8691" s="107"/>
      <c r="M8691" s="110"/>
      <c r="N8691" s="109"/>
      <c r="P8691" s="38">
        <f t="shared" si="801"/>
        <v>0</v>
      </c>
      <c r="Q8691" s="105">
        <f t="shared" si="802"/>
        <v>0</v>
      </c>
      <c r="R8691" s="38">
        <f t="shared" si="803"/>
        <v>0</v>
      </c>
    </row>
    <row r="8692" spans="1:18">
      <c r="A8692" s="33"/>
      <c r="B8692" s="34"/>
      <c r="C8692" s="33"/>
      <c r="D8692" s="33"/>
      <c r="E8692" s="33"/>
      <c r="F8692" s="42"/>
      <c r="G8692" s="42"/>
      <c r="I8692">
        <f t="shared" si="799"/>
        <v>0</v>
      </c>
      <c r="J8692">
        <f t="shared" si="800"/>
        <v>0</v>
      </c>
      <c r="L8692" s="107"/>
      <c r="M8692" s="110"/>
      <c r="N8692" s="109"/>
      <c r="P8692" s="38">
        <f t="shared" si="801"/>
        <v>0</v>
      </c>
      <c r="Q8692" s="105">
        <f t="shared" si="802"/>
        <v>0</v>
      </c>
      <c r="R8692" s="38">
        <f t="shared" si="803"/>
        <v>0</v>
      </c>
    </row>
    <row r="8693" spans="1:18">
      <c r="A8693" s="33"/>
      <c r="B8693" s="34"/>
      <c r="C8693" s="33"/>
      <c r="D8693" s="33"/>
      <c r="E8693" s="33"/>
      <c r="F8693" s="42"/>
      <c r="G8693" s="42"/>
      <c r="I8693">
        <f t="shared" si="799"/>
        <v>0</v>
      </c>
      <c r="J8693">
        <f t="shared" si="800"/>
        <v>0</v>
      </c>
      <c r="L8693" s="107"/>
      <c r="M8693" s="110"/>
      <c r="N8693" s="109"/>
      <c r="P8693" s="38">
        <f t="shared" si="801"/>
        <v>0</v>
      </c>
      <c r="Q8693" s="105">
        <f t="shared" si="802"/>
        <v>0</v>
      </c>
      <c r="R8693" s="38">
        <f t="shared" si="803"/>
        <v>0</v>
      </c>
    </row>
    <row r="8694" spans="1:18">
      <c r="A8694" s="33"/>
      <c r="B8694" s="34"/>
      <c r="C8694" s="33"/>
      <c r="D8694" s="33"/>
      <c r="E8694" s="33"/>
      <c r="F8694" s="42"/>
      <c r="G8694" s="42"/>
      <c r="I8694">
        <f t="shared" si="799"/>
        <v>0</v>
      </c>
      <c r="J8694">
        <f t="shared" si="800"/>
        <v>0</v>
      </c>
      <c r="L8694" s="107"/>
      <c r="M8694" s="110"/>
      <c r="N8694" s="109"/>
      <c r="P8694" s="38">
        <f t="shared" si="801"/>
        <v>0</v>
      </c>
      <c r="Q8694" s="105">
        <f t="shared" si="802"/>
        <v>0</v>
      </c>
      <c r="R8694" s="38">
        <f t="shared" si="803"/>
        <v>0</v>
      </c>
    </row>
    <row r="8695" spans="1:18">
      <c r="A8695" s="33"/>
      <c r="B8695" s="34"/>
      <c r="C8695" s="33"/>
      <c r="D8695" s="33"/>
      <c r="E8695" s="33"/>
      <c r="F8695" s="42"/>
      <c r="G8695" s="42"/>
      <c r="I8695">
        <f t="shared" si="799"/>
        <v>0</v>
      </c>
      <c r="J8695">
        <f t="shared" si="800"/>
        <v>0</v>
      </c>
      <c r="L8695" s="107"/>
      <c r="M8695" s="110"/>
      <c r="N8695" s="109"/>
      <c r="P8695" s="38">
        <f t="shared" si="801"/>
        <v>0</v>
      </c>
      <c r="Q8695" s="105">
        <f t="shared" si="802"/>
        <v>0</v>
      </c>
      <c r="R8695" s="38">
        <f t="shared" si="803"/>
        <v>0</v>
      </c>
    </row>
    <row r="8696" spans="1:18">
      <c r="A8696" s="33"/>
      <c r="B8696" s="34"/>
      <c r="C8696" s="33"/>
      <c r="D8696" s="33"/>
      <c r="E8696" s="33"/>
      <c r="F8696" s="42"/>
      <c r="G8696" s="42"/>
      <c r="I8696">
        <f t="shared" si="799"/>
        <v>0</v>
      </c>
      <c r="J8696">
        <f t="shared" si="800"/>
        <v>0</v>
      </c>
      <c r="L8696" s="107"/>
      <c r="M8696" s="110"/>
      <c r="N8696" s="109"/>
      <c r="P8696" s="38">
        <f t="shared" si="801"/>
        <v>0</v>
      </c>
      <c r="Q8696" s="105">
        <f t="shared" si="802"/>
        <v>0</v>
      </c>
      <c r="R8696" s="38">
        <f t="shared" si="803"/>
        <v>0</v>
      </c>
    </row>
    <row r="8697" spans="1:18">
      <c r="A8697" s="33"/>
      <c r="B8697" s="34"/>
      <c r="C8697" s="33"/>
      <c r="D8697" s="33"/>
      <c r="E8697" s="33"/>
      <c r="F8697" s="42"/>
      <c r="G8697" s="42"/>
      <c r="I8697">
        <f t="shared" si="799"/>
        <v>0</v>
      </c>
      <c r="J8697">
        <f t="shared" si="800"/>
        <v>0</v>
      </c>
      <c r="L8697" s="107"/>
      <c r="M8697" s="110"/>
      <c r="N8697" s="109"/>
      <c r="P8697" s="38">
        <f t="shared" si="801"/>
        <v>0</v>
      </c>
      <c r="Q8697" s="105">
        <f t="shared" si="802"/>
        <v>0</v>
      </c>
      <c r="R8697" s="38">
        <f t="shared" si="803"/>
        <v>0</v>
      </c>
    </row>
    <row r="8698" spans="1:18">
      <c r="A8698" s="33"/>
      <c r="B8698" s="34"/>
      <c r="C8698" s="33"/>
      <c r="D8698" s="33"/>
      <c r="E8698" s="33"/>
      <c r="F8698" s="42"/>
      <c r="G8698" s="42"/>
      <c r="I8698">
        <f t="shared" si="799"/>
        <v>0</v>
      </c>
      <c r="J8698">
        <f t="shared" si="800"/>
        <v>0</v>
      </c>
      <c r="L8698" s="107"/>
      <c r="M8698" s="110"/>
      <c r="N8698" s="109"/>
      <c r="P8698" s="38">
        <f t="shared" si="801"/>
        <v>0</v>
      </c>
      <c r="Q8698" s="105">
        <f t="shared" si="802"/>
        <v>0</v>
      </c>
      <c r="R8698" s="38">
        <f t="shared" si="803"/>
        <v>0</v>
      </c>
    </row>
    <row r="8699" spans="1:18">
      <c r="A8699" s="33"/>
      <c r="B8699" s="34"/>
      <c r="C8699" s="33"/>
      <c r="D8699" s="33"/>
      <c r="E8699" s="33"/>
      <c r="F8699" s="42"/>
      <c r="G8699" s="42"/>
      <c r="I8699">
        <f t="shared" si="799"/>
        <v>0</v>
      </c>
      <c r="J8699">
        <f t="shared" si="800"/>
        <v>0</v>
      </c>
      <c r="L8699" s="107"/>
      <c r="M8699" s="110"/>
      <c r="N8699" s="109"/>
      <c r="P8699" s="38">
        <f t="shared" si="801"/>
        <v>0</v>
      </c>
      <c r="Q8699" s="105">
        <f t="shared" si="802"/>
        <v>0</v>
      </c>
      <c r="R8699" s="38">
        <f t="shared" si="803"/>
        <v>0</v>
      </c>
    </row>
    <row r="8700" spans="1:18">
      <c r="A8700" s="33"/>
      <c r="B8700" s="34"/>
      <c r="C8700" s="33"/>
      <c r="D8700" s="33"/>
      <c r="E8700" s="33"/>
      <c r="F8700" s="42"/>
      <c r="G8700" s="42"/>
      <c r="I8700">
        <f t="shared" si="799"/>
        <v>0</v>
      </c>
      <c r="J8700">
        <f t="shared" si="800"/>
        <v>0</v>
      </c>
      <c r="L8700" s="107"/>
      <c r="M8700" s="110"/>
      <c r="N8700" s="109"/>
      <c r="P8700" s="38">
        <f t="shared" si="801"/>
        <v>0</v>
      </c>
      <c r="Q8700" s="105">
        <f t="shared" si="802"/>
        <v>0</v>
      </c>
      <c r="R8700" s="38">
        <f t="shared" si="803"/>
        <v>0</v>
      </c>
    </row>
    <row r="8701" spans="1:18">
      <c r="A8701" s="33"/>
      <c r="B8701" s="34"/>
      <c r="C8701" s="33"/>
      <c r="D8701" s="33"/>
      <c r="E8701" s="33"/>
      <c r="F8701" s="42"/>
      <c r="G8701" s="42"/>
      <c r="I8701">
        <f t="shared" si="799"/>
        <v>0</v>
      </c>
      <c r="J8701">
        <f t="shared" si="800"/>
        <v>0</v>
      </c>
      <c r="L8701" s="107"/>
      <c r="M8701" s="110"/>
      <c r="N8701" s="109"/>
      <c r="P8701" s="38">
        <f t="shared" si="801"/>
        <v>0</v>
      </c>
      <c r="Q8701" s="105">
        <f t="shared" si="802"/>
        <v>0</v>
      </c>
      <c r="R8701" s="38">
        <f t="shared" si="803"/>
        <v>0</v>
      </c>
    </row>
    <row r="8702" spans="1:18">
      <c r="A8702" s="33"/>
      <c r="B8702" s="34"/>
      <c r="C8702" s="33"/>
      <c r="D8702" s="33"/>
      <c r="E8702" s="33"/>
      <c r="F8702" s="42"/>
      <c r="G8702" s="42"/>
      <c r="I8702">
        <f t="shared" si="799"/>
        <v>0</v>
      </c>
      <c r="J8702">
        <f t="shared" si="800"/>
        <v>0</v>
      </c>
      <c r="L8702" s="107"/>
      <c r="M8702" s="110"/>
      <c r="N8702" s="109"/>
      <c r="P8702" s="38">
        <f t="shared" si="801"/>
        <v>0</v>
      </c>
      <c r="Q8702" s="105">
        <f t="shared" si="802"/>
        <v>0</v>
      </c>
      <c r="R8702" s="38">
        <f t="shared" si="803"/>
        <v>0</v>
      </c>
    </row>
    <row r="8703" spans="1:18">
      <c r="A8703" s="33"/>
      <c r="B8703" s="34"/>
      <c r="C8703" s="33"/>
      <c r="D8703" s="33"/>
      <c r="E8703" s="33"/>
      <c r="F8703" s="42"/>
      <c r="G8703" s="42"/>
      <c r="I8703">
        <f t="shared" si="799"/>
        <v>0</v>
      </c>
      <c r="J8703">
        <f t="shared" si="800"/>
        <v>0</v>
      </c>
      <c r="L8703" s="107"/>
      <c r="M8703" s="110"/>
      <c r="N8703" s="109"/>
      <c r="P8703" s="38">
        <f t="shared" si="801"/>
        <v>0</v>
      </c>
      <c r="Q8703" s="105">
        <f t="shared" si="802"/>
        <v>0</v>
      </c>
      <c r="R8703" s="38">
        <f t="shared" si="803"/>
        <v>0</v>
      </c>
    </row>
    <row r="8704" spans="1:18">
      <c r="A8704" s="33"/>
      <c r="B8704" s="34"/>
      <c r="C8704" s="33"/>
      <c r="D8704" s="33"/>
      <c r="E8704" s="33"/>
      <c r="F8704" s="42"/>
      <c r="G8704" s="42"/>
      <c r="I8704">
        <f t="shared" si="799"/>
        <v>0</v>
      </c>
      <c r="J8704">
        <f t="shared" si="800"/>
        <v>0</v>
      </c>
      <c r="L8704" s="107"/>
      <c r="M8704" s="110"/>
      <c r="N8704" s="109"/>
      <c r="P8704" s="38">
        <f t="shared" si="801"/>
        <v>0</v>
      </c>
      <c r="Q8704" s="105">
        <f t="shared" si="802"/>
        <v>0</v>
      </c>
      <c r="R8704" s="38">
        <f t="shared" si="803"/>
        <v>0</v>
      </c>
    </row>
    <row r="8705" spans="1:18">
      <c r="A8705" s="33"/>
      <c r="B8705" s="34"/>
      <c r="C8705" s="33"/>
      <c r="D8705" s="33"/>
      <c r="E8705" s="33"/>
      <c r="F8705" s="42"/>
      <c r="G8705" s="42"/>
      <c r="I8705">
        <f t="shared" ref="I8705:I8768" si="804">IF(OR(E8705="R",E8705="E"),D8705,IF(D8705&gt;=E8705,D8705-E8705,0))</f>
        <v>0</v>
      </c>
      <c r="J8705">
        <f t="shared" ref="J8705:J8768" si="805">IF(OR(E8705="R",E8705="E"),0,IF(E8705&gt;D8705,E8705-D8705,0))</f>
        <v>0</v>
      </c>
      <c r="L8705" s="107"/>
      <c r="M8705" s="110"/>
      <c r="N8705" s="109"/>
      <c r="P8705" s="38">
        <f t="shared" ref="P8705:P8768" si="806">I8705*L8705/1000</f>
        <v>0</v>
      </c>
      <c r="Q8705" s="105">
        <f t="shared" ref="Q8705:Q8768" si="807">I8705*M8705/1000</f>
        <v>0</v>
      </c>
      <c r="R8705" s="38">
        <f t="shared" ref="R8705:R8768" si="808">J8705*N8705/1000</f>
        <v>0</v>
      </c>
    </row>
    <row r="8706" spans="1:18">
      <c r="A8706" s="33"/>
      <c r="B8706" s="34"/>
      <c r="C8706" s="33"/>
      <c r="D8706" s="33"/>
      <c r="E8706" s="33"/>
      <c r="F8706" s="42"/>
      <c r="G8706" s="42"/>
      <c r="I8706">
        <f t="shared" si="804"/>
        <v>0</v>
      </c>
      <c r="J8706">
        <f t="shared" si="805"/>
        <v>0</v>
      </c>
      <c r="L8706" s="107"/>
      <c r="M8706" s="110"/>
      <c r="N8706" s="109"/>
      <c r="P8706" s="38">
        <f t="shared" si="806"/>
        <v>0</v>
      </c>
      <c r="Q8706" s="105">
        <f t="shared" si="807"/>
        <v>0</v>
      </c>
      <c r="R8706" s="38">
        <f t="shared" si="808"/>
        <v>0</v>
      </c>
    </row>
    <row r="8707" spans="1:18">
      <c r="A8707" s="33"/>
      <c r="B8707" s="34"/>
      <c r="C8707" s="33"/>
      <c r="D8707" s="33"/>
      <c r="E8707" s="33"/>
      <c r="F8707" s="42"/>
      <c r="G8707" s="42"/>
      <c r="I8707">
        <f t="shared" si="804"/>
        <v>0</v>
      </c>
      <c r="J8707">
        <f t="shared" si="805"/>
        <v>0</v>
      </c>
      <c r="L8707" s="107"/>
      <c r="M8707" s="110"/>
      <c r="N8707" s="109"/>
      <c r="P8707" s="38">
        <f t="shared" si="806"/>
        <v>0</v>
      </c>
      <c r="Q8707" s="105">
        <f t="shared" si="807"/>
        <v>0</v>
      </c>
      <c r="R8707" s="38">
        <f t="shared" si="808"/>
        <v>0</v>
      </c>
    </row>
    <row r="8708" spans="1:18">
      <c r="A8708" s="33"/>
      <c r="B8708" s="34"/>
      <c r="C8708" s="33"/>
      <c r="D8708" s="33"/>
      <c r="E8708" s="33"/>
      <c r="F8708" s="42"/>
      <c r="G8708" s="42"/>
      <c r="I8708">
        <f t="shared" si="804"/>
        <v>0</v>
      </c>
      <c r="J8708">
        <f t="shared" si="805"/>
        <v>0</v>
      </c>
      <c r="L8708" s="107"/>
      <c r="M8708" s="110"/>
      <c r="N8708" s="109"/>
      <c r="P8708" s="38">
        <f t="shared" si="806"/>
        <v>0</v>
      </c>
      <c r="Q8708" s="105">
        <f t="shared" si="807"/>
        <v>0</v>
      </c>
      <c r="R8708" s="38">
        <f t="shared" si="808"/>
        <v>0</v>
      </c>
    </row>
    <row r="8709" spans="1:18">
      <c r="A8709" s="33"/>
      <c r="B8709" s="34"/>
      <c r="C8709" s="33"/>
      <c r="D8709" s="33"/>
      <c r="E8709" s="33"/>
      <c r="F8709" s="42"/>
      <c r="G8709" s="42"/>
      <c r="I8709">
        <f t="shared" si="804"/>
        <v>0</v>
      </c>
      <c r="J8709">
        <f t="shared" si="805"/>
        <v>0</v>
      </c>
      <c r="L8709" s="107"/>
      <c r="M8709" s="110"/>
      <c r="N8709" s="109"/>
      <c r="P8709" s="38">
        <f t="shared" si="806"/>
        <v>0</v>
      </c>
      <c r="Q8709" s="105">
        <f t="shared" si="807"/>
        <v>0</v>
      </c>
      <c r="R8709" s="38">
        <f t="shared" si="808"/>
        <v>0</v>
      </c>
    </row>
    <row r="8710" spans="1:18">
      <c r="A8710" s="33"/>
      <c r="B8710" s="34"/>
      <c r="C8710" s="33"/>
      <c r="D8710" s="33"/>
      <c r="E8710" s="33"/>
      <c r="F8710" s="42"/>
      <c r="G8710" s="42"/>
      <c r="I8710">
        <f t="shared" si="804"/>
        <v>0</v>
      </c>
      <c r="J8710">
        <f t="shared" si="805"/>
        <v>0</v>
      </c>
      <c r="L8710" s="107"/>
      <c r="M8710" s="110"/>
      <c r="N8710" s="109"/>
      <c r="P8710" s="38">
        <f t="shared" si="806"/>
        <v>0</v>
      </c>
      <c r="Q8710" s="105">
        <f t="shared" si="807"/>
        <v>0</v>
      </c>
      <c r="R8710" s="38">
        <f t="shared" si="808"/>
        <v>0</v>
      </c>
    </row>
    <row r="8711" spans="1:18">
      <c r="A8711" s="33"/>
      <c r="B8711" s="34"/>
      <c r="C8711" s="33"/>
      <c r="D8711" s="33"/>
      <c r="E8711" s="33"/>
      <c r="F8711" s="42"/>
      <c r="G8711" s="42"/>
      <c r="I8711">
        <f t="shared" si="804"/>
        <v>0</v>
      </c>
      <c r="J8711">
        <f t="shared" si="805"/>
        <v>0</v>
      </c>
      <c r="L8711" s="107"/>
      <c r="M8711" s="110"/>
      <c r="N8711" s="109"/>
      <c r="P8711" s="38">
        <f t="shared" si="806"/>
        <v>0</v>
      </c>
      <c r="Q8711" s="105">
        <f t="shared" si="807"/>
        <v>0</v>
      </c>
      <c r="R8711" s="38">
        <f t="shared" si="808"/>
        <v>0</v>
      </c>
    </row>
    <row r="8712" spans="1:18">
      <c r="A8712" s="33"/>
      <c r="B8712" s="34"/>
      <c r="C8712" s="33"/>
      <c r="D8712" s="33"/>
      <c r="E8712" s="33"/>
      <c r="F8712" s="42"/>
      <c r="G8712" s="42"/>
      <c r="I8712">
        <f t="shared" si="804"/>
        <v>0</v>
      </c>
      <c r="J8712">
        <f t="shared" si="805"/>
        <v>0</v>
      </c>
      <c r="L8712" s="107"/>
      <c r="M8712" s="110"/>
      <c r="N8712" s="109"/>
      <c r="P8712" s="38">
        <f t="shared" si="806"/>
        <v>0</v>
      </c>
      <c r="Q8712" s="105">
        <f t="shared" si="807"/>
        <v>0</v>
      </c>
      <c r="R8712" s="38">
        <f t="shared" si="808"/>
        <v>0</v>
      </c>
    </row>
    <row r="8713" spans="1:18">
      <c r="A8713" s="33"/>
      <c r="B8713" s="34"/>
      <c r="C8713" s="33"/>
      <c r="D8713" s="33"/>
      <c r="E8713" s="33"/>
      <c r="F8713" s="42"/>
      <c r="G8713" s="42"/>
      <c r="I8713">
        <f t="shared" si="804"/>
        <v>0</v>
      </c>
      <c r="J8713">
        <f t="shared" si="805"/>
        <v>0</v>
      </c>
      <c r="L8713" s="107"/>
      <c r="M8713" s="110"/>
      <c r="N8713" s="109"/>
      <c r="P8713" s="38">
        <f t="shared" si="806"/>
        <v>0</v>
      </c>
      <c r="Q8713" s="105">
        <f t="shared" si="807"/>
        <v>0</v>
      </c>
      <c r="R8713" s="38">
        <f t="shared" si="808"/>
        <v>0</v>
      </c>
    </row>
    <row r="8714" spans="1:18">
      <c r="A8714" s="33"/>
      <c r="B8714" s="34"/>
      <c r="C8714" s="33"/>
      <c r="D8714" s="33"/>
      <c r="E8714" s="33"/>
      <c r="F8714" s="42"/>
      <c r="G8714" s="42"/>
      <c r="I8714">
        <f t="shared" si="804"/>
        <v>0</v>
      </c>
      <c r="J8714">
        <f t="shared" si="805"/>
        <v>0</v>
      </c>
      <c r="L8714" s="107"/>
      <c r="M8714" s="110"/>
      <c r="N8714" s="109"/>
      <c r="P8714" s="38">
        <f t="shared" si="806"/>
        <v>0</v>
      </c>
      <c r="Q8714" s="105">
        <f t="shared" si="807"/>
        <v>0</v>
      </c>
      <c r="R8714" s="38">
        <f t="shared" si="808"/>
        <v>0</v>
      </c>
    </row>
    <row r="8715" spans="1:18">
      <c r="A8715" s="33"/>
      <c r="B8715" s="34"/>
      <c r="C8715" s="33"/>
      <c r="D8715" s="33"/>
      <c r="E8715" s="33"/>
      <c r="F8715" s="42"/>
      <c r="G8715" s="42"/>
      <c r="I8715">
        <f t="shared" si="804"/>
        <v>0</v>
      </c>
      <c r="J8715">
        <f t="shared" si="805"/>
        <v>0</v>
      </c>
      <c r="L8715" s="107"/>
      <c r="M8715" s="110"/>
      <c r="N8715" s="109"/>
      <c r="P8715" s="38">
        <f t="shared" si="806"/>
        <v>0</v>
      </c>
      <c r="Q8715" s="105">
        <f t="shared" si="807"/>
        <v>0</v>
      </c>
      <c r="R8715" s="38">
        <f t="shared" si="808"/>
        <v>0</v>
      </c>
    </row>
    <row r="8716" spans="1:18">
      <c r="A8716" s="33"/>
      <c r="B8716" s="34"/>
      <c r="C8716" s="33"/>
      <c r="D8716" s="33"/>
      <c r="E8716" s="33"/>
      <c r="F8716" s="42"/>
      <c r="G8716" s="42"/>
      <c r="I8716">
        <f t="shared" si="804"/>
        <v>0</v>
      </c>
      <c r="J8716">
        <f t="shared" si="805"/>
        <v>0</v>
      </c>
      <c r="L8716" s="107"/>
      <c r="M8716" s="110"/>
      <c r="N8716" s="109"/>
      <c r="P8716" s="38">
        <f t="shared" si="806"/>
        <v>0</v>
      </c>
      <c r="Q8716" s="105">
        <f t="shared" si="807"/>
        <v>0</v>
      </c>
      <c r="R8716" s="38">
        <f t="shared" si="808"/>
        <v>0</v>
      </c>
    </row>
    <row r="8717" spans="1:18">
      <c r="A8717" s="33"/>
      <c r="B8717" s="34"/>
      <c r="C8717" s="33"/>
      <c r="D8717" s="33"/>
      <c r="E8717" s="33"/>
      <c r="F8717" s="42"/>
      <c r="G8717" s="42"/>
      <c r="I8717">
        <f t="shared" si="804"/>
        <v>0</v>
      </c>
      <c r="J8717">
        <f t="shared" si="805"/>
        <v>0</v>
      </c>
      <c r="L8717" s="107"/>
      <c r="M8717" s="110"/>
      <c r="N8717" s="109"/>
      <c r="P8717" s="38">
        <f t="shared" si="806"/>
        <v>0</v>
      </c>
      <c r="Q8717" s="105">
        <f t="shared" si="807"/>
        <v>0</v>
      </c>
      <c r="R8717" s="38">
        <f t="shared" si="808"/>
        <v>0</v>
      </c>
    </row>
    <row r="8718" spans="1:18">
      <c r="A8718" s="33"/>
      <c r="B8718" s="34"/>
      <c r="C8718" s="33"/>
      <c r="D8718" s="33"/>
      <c r="E8718" s="33"/>
      <c r="F8718" s="42"/>
      <c r="G8718" s="42"/>
      <c r="I8718">
        <f t="shared" si="804"/>
        <v>0</v>
      </c>
      <c r="J8718">
        <f t="shared" si="805"/>
        <v>0</v>
      </c>
      <c r="L8718" s="107"/>
      <c r="M8718" s="110"/>
      <c r="N8718" s="109"/>
      <c r="P8718" s="38">
        <f t="shared" si="806"/>
        <v>0</v>
      </c>
      <c r="Q8718" s="105">
        <f t="shared" si="807"/>
        <v>0</v>
      </c>
      <c r="R8718" s="38">
        <f t="shared" si="808"/>
        <v>0</v>
      </c>
    </row>
    <row r="8719" spans="1:18">
      <c r="A8719" s="33"/>
      <c r="B8719" s="34"/>
      <c r="C8719" s="33"/>
      <c r="D8719" s="33"/>
      <c r="E8719" s="33"/>
      <c r="F8719" s="42"/>
      <c r="G8719" s="42"/>
      <c r="I8719">
        <f t="shared" si="804"/>
        <v>0</v>
      </c>
      <c r="J8719">
        <f t="shared" si="805"/>
        <v>0</v>
      </c>
      <c r="L8719" s="107"/>
      <c r="M8719" s="110"/>
      <c r="N8719" s="109"/>
      <c r="P8719" s="38">
        <f t="shared" si="806"/>
        <v>0</v>
      </c>
      <c r="Q8719" s="105">
        <f t="shared" si="807"/>
        <v>0</v>
      </c>
      <c r="R8719" s="38">
        <f t="shared" si="808"/>
        <v>0</v>
      </c>
    </row>
    <row r="8720" spans="1:18">
      <c r="A8720" s="33"/>
      <c r="B8720" s="34"/>
      <c r="C8720" s="33"/>
      <c r="D8720" s="33"/>
      <c r="E8720" s="33"/>
      <c r="F8720" s="42"/>
      <c r="G8720" s="42"/>
      <c r="I8720">
        <f t="shared" si="804"/>
        <v>0</v>
      </c>
      <c r="J8720">
        <f t="shared" si="805"/>
        <v>0</v>
      </c>
      <c r="L8720" s="107"/>
      <c r="M8720" s="110"/>
      <c r="N8720" s="109"/>
      <c r="P8720" s="38">
        <f t="shared" si="806"/>
        <v>0</v>
      </c>
      <c r="Q8720" s="105">
        <f t="shared" si="807"/>
        <v>0</v>
      </c>
      <c r="R8720" s="38">
        <f t="shared" si="808"/>
        <v>0</v>
      </c>
    </row>
    <row r="8721" spans="1:18">
      <c r="A8721" s="33"/>
      <c r="B8721" s="34"/>
      <c r="C8721" s="33"/>
      <c r="D8721" s="33"/>
      <c r="E8721" s="33"/>
      <c r="F8721" s="42"/>
      <c r="G8721" s="42"/>
      <c r="I8721">
        <f t="shared" si="804"/>
        <v>0</v>
      </c>
      <c r="J8721">
        <f t="shared" si="805"/>
        <v>0</v>
      </c>
      <c r="L8721" s="107"/>
      <c r="M8721" s="110"/>
      <c r="N8721" s="109"/>
      <c r="P8721" s="38">
        <f t="shared" si="806"/>
        <v>0</v>
      </c>
      <c r="Q8721" s="105">
        <f t="shared" si="807"/>
        <v>0</v>
      </c>
      <c r="R8721" s="38">
        <f t="shared" si="808"/>
        <v>0</v>
      </c>
    </row>
    <row r="8722" spans="1:18">
      <c r="A8722" s="33"/>
      <c r="B8722" s="34"/>
      <c r="C8722" s="33"/>
      <c r="D8722" s="33"/>
      <c r="E8722" s="33"/>
      <c r="F8722" s="42"/>
      <c r="G8722" s="42"/>
      <c r="I8722">
        <f t="shared" si="804"/>
        <v>0</v>
      </c>
      <c r="J8722">
        <f t="shared" si="805"/>
        <v>0</v>
      </c>
      <c r="L8722" s="107"/>
      <c r="M8722" s="110"/>
      <c r="N8722" s="109"/>
      <c r="P8722" s="38">
        <f t="shared" si="806"/>
        <v>0</v>
      </c>
      <c r="Q8722" s="105">
        <f t="shared" si="807"/>
        <v>0</v>
      </c>
      <c r="R8722" s="38">
        <f t="shared" si="808"/>
        <v>0</v>
      </c>
    </row>
    <row r="8723" spans="1:18">
      <c r="A8723" s="33"/>
      <c r="B8723" s="34"/>
      <c r="C8723" s="33"/>
      <c r="D8723" s="33"/>
      <c r="E8723" s="33"/>
      <c r="F8723" s="42"/>
      <c r="G8723" s="42"/>
      <c r="I8723">
        <f t="shared" si="804"/>
        <v>0</v>
      </c>
      <c r="J8723">
        <f t="shared" si="805"/>
        <v>0</v>
      </c>
      <c r="L8723" s="107"/>
      <c r="M8723" s="110"/>
      <c r="N8723" s="109"/>
      <c r="P8723" s="38">
        <f t="shared" si="806"/>
        <v>0</v>
      </c>
      <c r="Q8723" s="105">
        <f t="shared" si="807"/>
        <v>0</v>
      </c>
      <c r="R8723" s="38">
        <f t="shared" si="808"/>
        <v>0</v>
      </c>
    </row>
    <row r="8724" spans="1:18">
      <c r="A8724" s="33"/>
      <c r="B8724" s="34"/>
      <c r="C8724" s="33"/>
      <c r="D8724" s="33"/>
      <c r="E8724" s="33"/>
      <c r="F8724" s="42"/>
      <c r="G8724" s="42"/>
      <c r="I8724">
        <f t="shared" si="804"/>
        <v>0</v>
      </c>
      <c r="J8724">
        <f t="shared" si="805"/>
        <v>0</v>
      </c>
      <c r="L8724" s="107"/>
      <c r="M8724" s="110"/>
      <c r="N8724" s="109"/>
      <c r="P8724" s="38">
        <f t="shared" si="806"/>
        <v>0</v>
      </c>
      <c r="Q8724" s="105">
        <f t="shared" si="807"/>
        <v>0</v>
      </c>
      <c r="R8724" s="38">
        <f t="shared" si="808"/>
        <v>0</v>
      </c>
    </row>
    <row r="8725" spans="1:18">
      <c r="A8725" s="33"/>
      <c r="B8725" s="34"/>
      <c r="C8725" s="33"/>
      <c r="D8725" s="33"/>
      <c r="E8725" s="33"/>
      <c r="F8725" s="42"/>
      <c r="G8725" s="42"/>
      <c r="I8725">
        <f t="shared" si="804"/>
        <v>0</v>
      </c>
      <c r="J8725">
        <f t="shared" si="805"/>
        <v>0</v>
      </c>
      <c r="L8725" s="107"/>
      <c r="M8725" s="110"/>
      <c r="N8725" s="109"/>
      <c r="P8725" s="38">
        <f t="shared" si="806"/>
        <v>0</v>
      </c>
      <c r="Q8725" s="105">
        <f t="shared" si="807"/>
        <v>0</v>
      </c>
      <c r="R8725" s="38">
        <f t="shared" si="808"/>
        <v>0</v>
      </c>
    </row>
    <row r="8726" spans="1:18">
      <c r="A8726" s="33"/>
      <c r="B8726" s="34"/>
      <c r="C8726" s="33"/>
      <c r="D8726" s="33"/>
      <c r="E8726" s="33"/>
      <c r="F8726" s="42"/>
      <c r="G8726" s="42"/>
      <c r="I8726">
        <f t="shared" si="804"/>
        <v>0</v>
      </c>
      <c r="J8726">
        <f t="shared" si="805"/>
        <v>0</v>
      </c>
      <c r="L8726" s="107"/>
      <c r="M8726" s="110"/>
      <c r="N8726" s="109"/>
      <c r="P8726" s="38">
        <f t="shared" si="806"/>
        <v>0</v>
      </c>
      <c r="Q8726" s="105">
        <f t="shared" si="807"/>
        <v>0</v>
      </c>
      <c r="R8726" s="38">
        <f t="shared" si="808"/>
        <v>0</v>
      </c>
    </row>
    <row r="8727" spans="1:18">
      <c r="A8727" s="33"/>
      <c r="B8727" s="34"/>
      <c r="C8727" s="33"/>
      <c r="D8727" s="33"/>
      <c r="E8727" s="33"/>
      <c r="F8727" s="42"/>
      <c r="G8727" s="42"/>
      <c r="I8727">
        <f t="shared" si="804"/>
        <v>0</v>
      </c>
      <c r="J8727">
        <f t="shared" si="805"/>
        <v>0</v>
      </c>
      <c r="L8727" s="107"/>
      <c r="M8727" s="110"/>
      <c r="N8727" s="109"/>
      <c r="P8727" s="38">
        <f t="shared" si="806"/>
        <v>0</v>
      </c>
      <c r="Q8727" s="105">
        <f t="shared" si="807"/>
        <v>0</v>
      </c>
      <c r="R8727" s="38">
        <f t="shared" si="808"/>
        <v>0</v>
      </c>
    </row>
    <row r="8728" spans="1:18">
      <c r="A8728" s="33"/>
      <c r="B8728" s="34"/>
      <c r="C8728" s="33"/>
      <c r="D8728" s="33"/>
      <c r="E8728" s="33"/>
      <c r="F8728" s="42"/>
      <c r="G8728" s="42"/>
      <c r="I8728">
        <f t="shared" si="804"/>
        <v>0</v>
      </c>
      <c r="J8728">
        <f t="shared" si="805"/>
        <v>0</v>
      </c>
      <c r="L8728" s="107"/>
      <c r="M8728" s="110"/>
      <c r="N8728" s="109"/>
      <c r="P8728" s="38">
        <f t="shared" si="806"/>
        <v>0</v>
      </c>
      <c r="Q8728" s="105">
        <f t="shared" si="807"/>
        <v>0</v>
      </c>
      <c r="R8728" s="38">
        <f t="shared" si="808"/>
        <v>0</v>
      </c>
    </row>
    <row r="8729" spans="1:18">
      <c r="A8729" s="33"/>
      <c r="B8729" s="34"/>
      <c r="C8729" s="33"/>
      <c r="D8729" s="33"/>
      <c r="E8729" s="33"/>
      <c r="F8729" s="42"/>
      <c r="G8729" s="42"/>
      <c r="I8729">
        <f t="shared" si="804"/>
        <v>0</v>
      </c>
      <c r="J8729">
        <f t="shared" si="805"/>
        <v>0</v>
      </c>
      <c r="L8729" s="107"/>
      <c r="M8729" s="110"/>
      <c r="N8729" s="109"/>
      <c r="P8729" s="38">
        <f t="shared" si="806"/>
        <v>0</v>
      </c>
      <c r="Q8729" s="105">
        <f t="shared" si="807"/>
        <v>0</v>
      </c>
      <c r="R8729" s="38">
        <f t="shared" si="808"/>
        <v>0</v>
      </c>
    </row>
    <row r="8730" spans="1:18">
      <c r="A8730" s="33"/>
      <c r="B8730" s="34"/>
      <c r="C8730" s="33"/>
      <c r="D8730" s="33"/>
      <c r="E8730" s="33"/>
      <c r="F8730" s="42"/>
      <c r="G8730" s="42"/>
      <c r="I8730">
        <f t="shared" si="804"/>
        <v>0</v>
      </c>
      <c r="J8730">
        <f t="shared" si="805"/>
        <v>0</v>
      </c>
      <c r="L8730" s="107"/>
      <c r="M8730" s="110"/>
      <c r="N8730" s="109"/>
      <c r="P8730" s="38">
        <f t="shared" si="806"/>
        <v>0</v>
      </c>
      <c r="Q8730" s="105">
        <f t="shared" si="807"/>
        <v>0</v>
      </c>
      <c r="R8730" s="38">
        <f t="shared" si="808"/>
        <v>0</v>
      </c>
    </row>
    <row r="8731" spans="1:18">
      <c r="A8731" s="33"/>
      <c r="B8731" s="34"/>
      <c r="C8731" s="33"/>
      <c r="D8731" s="33"/>
      <c r="E8731" s="33"/>
      <c r="F8731" s="42"/>
      <c r="G8731" s="42"/>
      <c r="I8731">
        <f t="shared" si="804"/>
        <v>0</v>
      </c>
      <c r="J8731">
        <f t="shared" si="805"/>
        <v>0</v>
      </c>
      <c r="L8731" s="107"/>
      <c r="M8731" s="110"/>
      <c r="N8731" s="109"/>
      <c r="P8731" s="38">
        <f t="shared" si="806"/>
        <v>0</v>
      </c>
      <c r="Q8731" s="105">
        <f t="shared" si="807"/>
        <v>0</v>
      </c>
      <c r="R8731" s="38">
        <f t="shared" si="808"/>
        <v>0</v>
      </c>
    </row>
    <row r="8732" spans="1:18">
      <c r="A8732" s="33"/>
      <c r="B8732" s="34"/>
      <c r="C8732" s="33"/>
      <c r="D8732" s="33"/>
      <c r="E8732" s="33"/>
      <c r="F8732" s="42"/>
      <c r="G8732" s="42"/>
      <c r="I8732">
        <f t="shared" si="804"/>
        <v>0</v>
      </c>
      <c r="J8732">
        <f t="shared" si="805"/>
        <v>0</v>
      </c>
      <c r="L8732" s="107"/>
      <c r="M8732" s="110"/>
      <c r="N8732" s="109"/>
      <c r="P8732" s="38">
        <f t="shared" si="806"/>
        <v>0</v>
      </c>
      <c r="Q8732" s="105">
        <f t="shared" si="807"/>
        <v>0</v>
      </c>
      <c r="R8732" s="38">
        <f t="shared" si="808"/>
        <v>0</v>
      </c>
    </row>
    <row r="8733" spans="1:18">
      <c r="A8733" s="33"/>
      <c r="B8733" s="34"/>
      <c r="C8733" s="33"/>
      <c r="D8733" s="33"/>
      <c r="E8733" s="33"/>
      <c r="F8733" s="42"/>
      <c r="G8733" s="42"/>
      <c r="I8733">
        <f t="shared" si="804"/>
        <v>0</v>
      </c>
      <c r="J8733">
        <f t="shared" si="805"/>
        <v>0</v>
      </c>
      <c r="L8733" s="107"/>
      <c r="M8733" s="110"/>
      <c r="N8733" s="109"/>
      <c r="P8733" s="38">
        <f t="shared" si="806"/>
        <v>0</v>
      </c>
      <c r="Q8733" s="105">
        <f t="shared" si="807"/>
        <v>0</v>
      </c>
      <c r="R8733" s="38">
        <f t="shared" si="808"/>
        <v>0</v>
      </c>
    </row>
    <row r="8734" spans="1:18">
      <c r="A8734" s="33"/>
      <c r="B8734" s="34"/>
      <c r="C8734" s="33"/>
      <c r="D8734" s="33"/>
      <c r="E8734" s="33"/>
      <c r="F8734" s="42"/>
      <c r="G8734" s="42"/>
      <c r="I8734">
        <f t="shared" si="804"/>
        <v>0</v>
      </c>
      <c r="J8734">
        <f t="shared" si="805"/>
        <v>0</v>
      </c>
      <c r="L8734" s="107"/>
      <c r="M8734" s="110"/>
      <c r="N8734" s="109"/>
      <c r="P8734" s="38">
        <f t="shared" si="806"/>
        <v>0</v>
      </c>
      <c r="Q8734" s="105">
        <f t="shared" si="807"/>
        <v>0</v>
      </c>
      <c r="R8734" s="38">
        <f t="shared" si="808"/>
        <v>0</v>
      </c>
    </row>
    <row r="8735" spans="1:18">
      <c r="A8735" s="33"/>
      <c r="B8735" s="34"/>
      <c r="C8735" s="33"/>
      <c r="D8735" s="33"/>
      <c r="E8735" s="33"/>
      <c r="F8735" s="42"/>
      <c r="G8735" s="42"/>
      <c r="I8735">
        <f t="shared" si="804"/>
        <v>0</v>
      </c>
      <c r="J8735">
        <f t="shared" si="805"/>
        <v>0</v>
      </c>
      <c r="L8735" s="107"/>
      <c r="M8735" s="110"/>
      <c r="N8735" s="109"/>
      <c r="P8735" s="38">
        <f t="shared" si="806"/>
        <v>0</v>
      </c>
      <c r="Q8735" s="105">
        <f t="shared" si="807"/>
        <v>0</v>
      </c>
      <c r="R8735" s="38">
        <f t="shared" si="808"/>
        <v>0</v>
      </c>
    </row>
    <row r="8736" spans="1:18">
      <c r="A8736" s="33"/>
      <c r="B8736" s="34"/>
      <c r="C8736" s="33"/>
      <c r="D8736" s="33"/>
      <c r="E8736" s="33"/>
      <c r="F8736" s="42"/>
      <c r="G8736" s="42"/>
      <c r="I8736">
        <f t="shared" si="804"/>
        <v>0</v>
      </c>
      <c r="J8736">
        <f t="shared" si="805"/>
        <v>0</v>
      </c>
      <c r="L8736" s="107"/>
      <c r="M8736" s="110"/>
      <c r="N8736" s="109"/>
      <c r="P8736" s="38">
        <f t="shared" si="806"/>
        <v>0</v>
      </c>
      <c r="Q8736" s="105">
        <f t="shared" si="807"/>
        <v>0</v>
      </c>
      <c r="R8736" s="38">
        <f t="shared" si="808"/>
        <v>0</v>
      </c>
    </row>
    <row r="8737" spans="1:18">
      <c r="A8737" s="33"/>
      <c r="B8737" s="34"/>
      <c r="C8737" s="33"/>
      <c r="D8737" s="33"/>
      <c r="E8737" s="33"/>
      <c r="F8737" s="42"/>
      <c r="G8737" s="42"/>
      <c r="I8737">
        <f t="shared" si="804"/>
        <v>0</v>
      </c>
      <c r="J8737">
        <f t="shared" si="805"/>
        <v>0</v>
      </c>
      <c r="L8737" s="107"/>
      <c r="M8737" s="110"/>
      <c r="N8737" s="109"/>
      <c r="P8737" s="38">
        <f t="shared" si="806"/>
        <v>0</v>
      </c>
      <c r="Q8737" s="105">
        <f t="shared" si="807"/>
        <v>0</v>
      </c>
      <c r="R8737" s="38">
        <f t="shared" si="808"/>
        <v>0</v>
      </c>
    </row>
    <row r="8738" spans="1:18">
      <c r="A8738" s="33"/>
      <c r="B8738" s="34"/>
      <c r="C8738" s="33"/>
      <c r="D8738" s="33"/>
      <c r="E8738" s="33"/>
      <c r="F8738" s="42"/>
      <c r="G8738" s="42"/>
      <c r="I8738">
        <f t="shared" si="804"/>
        <v>0</v>
      </c>
      <c r="J8738">
        <f t="shared" si="805"/>
        <v>0</v>
      </c>
      <c r="L8738" s="107"/>
      <c r="M8738" s="110"/>
      <c r="N8738" s="109"/>
      <c r="P8738" s="38">
        <f t="shared" si="806"/>
        <v>0</v>
      </c>
      <c r="Q8738" s="105">
        <f t="shared" si="807"/>
        <v>0</v>
      </c>
      <c r="R8738" s="38">
        <f t="shared" si="808"/>
        <v>0</v>
      </c>
    </row>
    <row r="8739" spans="1:18">
      <c r="A8739" s="33"/>
      <c r="B8739" s="34"/>
      <c r="C8739" s="33"/>
      <c r="D8739" s="33"/>
      <c r="E8739" s="33"/>
      <c r="F8739" s="42"/>
      <c r="G8739" s="42"/>
      <c r="I8739">
        <f t="shared" si="804"/>
        <v>0</v>
      </c>
      <c r="J8739">
        <f t="shared" si="805"/>
        <v>0</v>
      </c>
      <c r="L8739" s="107"/>
      <c r="M8739" s="110"/>
      <c r="N8739" s="109"/>
      <c r="P8739" s="38">
        <f t="shared" si="806"/>
        <v>0</v>
      </c>
      <c r="Q8739" s="105">
        <f t="shared" si="807"/>
        <v>0</v>
      </c>
      <c r="R8739" s="38">
        <f t="shared" si="808"/>
        <v>0</v>
      </c>
    </row>
    <row r="8740" spans="1:18">
      <c r="A8740" s="33"/>
      <c r="B8740" s="34"/>
      <c r="C8740" s="33"/>
      <c r="D8740" s="33"/>
      <c r="E8740" s="33"/>
      <c r="F8740" s="42"/>
      <c r="G8740" s="42"/>
      <c r="I8740">
        <f t="shared" si="804"/>
        <v>0</v>
      </c>
      <c r="J8740">
        <f t="shared" si="805"/>
        <v>0</v>
      </c>
      <c r="L8740" s="107"/>
      <c r="M8740" s="110"/>
      <c r="N8740" s="109"/>
      <c r="P8740" s="38">
        <f t="shared" si="806"/>
        <v>0</v>
      </c>
      <c r="Q8740" s="105">
        <f t="shared" si="807"/>
        <v>0</v>
      </c>
      <c r="R8740" s="38">
        <f t="shared" si="808"/>
        <v>0</v>
      </c>
    </row>
    <row r="8741" spans="1:18">
      <c r="A8741" s="33"/>
      <c r="B8741" s="34"/>
      <c r="C8741" s="33"/>
      <c r="D8741" s="33"/>
      <c r="E8741" s="33"/>
      <c r="F8741" s="42"/>
      <c r="G8741" s="42"/>
      <c r="I8741">
        <f t="shared" si="804"/>
        <v>0</v>
      </c>
      <c r="J8741">
        <f t="shared" si="805"/>
        <v>0</v>
      </c>
      <c r="L8741" s="107"/>
      <c r="M8741" s="110"/>
      <c r="N8741" s="109"/>
      <c r="P8741" s="38">
        <f t="shared" si="806"/>
        <v>0</v>
      </c>
      <c r="Q8741" s="105">
        <f t="shared" si="807"/>
        <v>0</v>
      </c>
      <c r="R8741" s="38">
        <f t="shared" si="808"/>
        <v>0</v>
      </c>
    </row>
    <row r="8742" spans="1:18">
      <c r="A8742" s="33"/>
      <c r="B8742" s="34"/>
      <c r="C8742" s="33"/>
      <c r="D8742" s="33"/>
      <c r="E8742" s="33"/>
      <c r="F8742" s="42"/>
      <c r="G8742" s="42"/>
      <c r="I8742">
        <f t="shared" si="804"/>
        <v>0</v>
      </c>
      <c r="J8742">
        <f t="shared" si="805"/>
        <v>0</v>
      </c>
      <c r="L8742" s="107"/>
      <c r="M8742" s="110"/>
      <c r="N8742" s="109"/>
      <c r="P8742" s="38">
        <f t="shared" si="806"/>
        <v>0</v>
      </c>
      <c r="Q8742" s="105">
        <f t="shared" si="807"/>
        <v>0</v>
      </c>
      <c r="R8742" s="38">
        <f t="shared" si="808"/>
        <v>0</v>
      </c>
    </row>
    <row r="8743" spans="1:18">
      <c r="A8743" s="33"/>
      <c r="B8743" s="34"/>
      <c r="C8743" s="33"/>
      <c r="D8743" s="33"/>
      <c r="E8743" s="33"/>
      <c r="F8743" s="42"/>
      <c r="G8743" s="42"/>
      <c r="I8743">
        <f t="shared" si="804"/>
        <v>0</v>
      </c>
      <c r="J8743">
        <f t="shared" si="805"/>
        <v>0</v>
      </c>
      <c r="L8743" s="107"/>
      <c r="M8743" s="110"/>
      <c r="N8743" s="109"/>
      <c r="P8743" s="38">
        <f t="shared" si="806"/>
        <v>0</v>
      </c>
      <c r="Q8743" s="105">
        <f t="shared" si="807"/>
        <v>0</v>
      </c>
      <c r="R8743" s="38">
        <f t="shared" si="808"/>
        <v>0</v>
      </c>
    </row>
    <row r="8744" spans="1:18">
      <c r="A8744" s="33"/>
      <c r="B8744" s="34"/>
      <c r="C8744" s="33"/>
      <c r="D8744" s="33"/>
      <c r="E8744" s="33"/>
      <c r="F8744" s="42"/>
      <c r="G8744" s="42"/>
      <c r="I8744">
        <f t="shared" si="804"/>
        <v>0</v>
      </c>
      <c r="J8744">
        <f t="shared" si="805"/>
        <v>0</v>
      </c>
      <c r="L8744" s="107"/>
      <c r="M8744" s="110"/>
      <c r="N8744" s="109"/>
      <c r="P8744" s="38">
        <f t="shared" si="806"/>
        <v>0</v>
      </c>
      <c r="Q8744" s="105">
        <f t="shared" si="807"/>
        <v>0</v>
      </c>
      <c r="R8744" s="38">
        <f t="shared" si="808"/>
        <v>0</v>
      </c>
    </row>
    <row r="8745" spans="1:18">
      <c r="A8745" s="33"/>
      <c r="B8745" s="34"/>
      <c r="C8745" s="33"/>
      <c r="D8745" s="33"/>
      <c r="E8745" s="33"/>
      <c r="F8745" s="42"/>
      <c r="G8745" s="42"/>
      <c r="I8745">
        <f t="shared" si="804"/>
        <v>0</v>
      </c>
      <c r="J8745">
        <f t="shared" si="805"/>
        <v>0</v>
      </c>
      <c r="L8745" s="107"/>
      <c r="M8745" s="110"/>
      <c r="N8745" s="109"/>
      <c r="P8745" s="38">
        <f t="shared" si="806"/>
        <v>0</v>
      </c>
      <c r="Q8745" s="105">
        <f t="shared" si="807"/>
        <v>0</v>
      </c>
      <c r="R8745" s="38">
        <f t="shared" si="808"/>
        <v>0</v>
      </c>
    </row>
    <row r="8746" spans="1:18">
      <c r="A8746" s="33"/>
      <c r="B8746" s="34"/>
      <c r="C8746" s="33"/>
      <c r="D8746" s="33"/>
      <c r="E8746" s="33"/>
      <c r="F8746" s="42"/>
      <c r="G8746" s="42"/>
      <c r="I8746">
        <f t="shared" si="804"/>
        <v>0</v>
      </c>
      <c r="J8746">
        <f t="shared" si="805"/>
        <v>0</v>
      </c>
      <c r="L8746" s="107"/>
      <c r="M8746" s="110"/>
      <c r="N8746" s="109"/>
      <c r="P8746" s="38">
        <f t="shared" si="806"/>
        <v>0</v>
      </c>
      <c r="Q8746" s="105">
        <f t="shared" si="807"/>
        <v>0</v>
      </c>
      <c r="R8746" s="38">
        <f t="shared" si="808"/>
        <v>0</v>
      </c>
    </row>
    <row r="8747" spans="1:18">
      <c r="A8747" s="33"/>
      <c r="B8747" s="34"/>
      <c r="C8747" s="33"/>
      <c r="D8747" s="33"/>
      <c r="E8747" s="33"/>
      <c r="F8747" s="42"/>
      <c r="G8747" s="42"/>
      <c r="I8747">
        <f t="shared" si="804"/>
        <v>0</v>
      </c>
      <c r="J8747">
        <f t="shared" si="805"/>
        <v>0</v>
      </c>
      <c r="L8747" s="107"/>
      <c r="M8747" s="110"/>
      <c r="N8747" s="109"/>
      <c r="P8747" s="38">
        <f t="shared" si="806"/>
        <v>0</v>
      </c>
      <c r="Q8747" s="105">
        <f t="shared" si="807"/>
        <v>0</v>
      </c>
      <c r="R8747" s="38">
        <f t="shared" si="808"/>
        <v>0</v>
      </c>
    </row>
    <row r="8748" spans="1:18">
      <c r="A8748" s="33"/>
      <c r="B8748" s="34"/>
      <c r="C8748" s="33"/>
      <c r="D8748" s="33"/>
      <c r="E8748" s="33"/>
      <c r="F8748" s="42"/>
      <c r="G8748" s="42"/>
      <c r="I8748">
        <f t="shared" si="804"/>
        <v>0</v>
      </c>
      <c r="J8748">
        <f t="shared" si="805"/>
        <v>0</v>
      </c>
      <c r="L8748" s="107"/>
      <c r="M8748" s="110"/>
      <c r="N8748" s="109"/>
      <c r="P8748" s="38">
        <f t="shared" si="806"/>
        <v>0</v>
      </c>
      <c r="Q8748" s="105">
        <f t="shared" si="807"/>
        <v>0</v>
      </c>
      <c r="R8748" s="38">
        <f t="shared" si="808"/>
        <v>0</v>
      </c>
    </row>
    <row r="8749" spans="1:18">
      <c r="A8749" s="33"/>
      <c r="B8749" s="34"/>
      <c r="C8749" s="33"/>
      <c r="D8749" s="33"/>
      <c r="E8749" s="33"/>
      <c r="F8749" s="42"/>
      <c r="G8749" s="42"/>
      <c r="I8749">
        <f t="shared" si="804"/>
        <v>0</v>
      </c>
      <c r="J8749">
        <f t="shared" si="805"/>
        <v>0</v>
      </c>
      <c r="L8749" s="107"/>
      <c r="M8749" s="110"/>
      <c r="N8749" s="109"/>
      <c r="P8749" s="38">
        <f t="shared" si="806"/>
        <v>0</v>
      </c>
      <c r="Q8749" s="105">
        <f t="shared" si="807"/>
        <v>0</v>
      </c>
      <c r="R8749" s="38">
        <f t="shared" si="808"/>
        <v>0</v>
      </c>
    </row>
    <row r="8750" spans="1:18">
      <c r="A8750" s="33"/>
      <c r="B8750" s="34"/>
      <c r="C8750" s="33"/>
      <c r="D8750" s="33"/>
      <c r="E8750" s="33"/>
      <c r="F8750" s="42"/>
      <c r="G8750" s="42"/>
      <c r="I8750">
        <f t="shared" si="804"/>
        <v>0</v>
      </c>
      <c r="J8750">
        <f t="shared" si="805"/>
        <v>0</v>
      </c>
      <c r="L8750" s="107"/>
      <c r="M8750" s="110"/>
      <c r="N8750" s="109"/>
      <c r="P8750" s="38">
        <f t="shared" si="806"/>
        <v>0</v>
      </c>
      <c r="Q8750" s="105">
        <f t="shared" si="807"/>
        <v>0</v>
      </c>
      <c r="R8750" s="38">
        <f t="shared" si="808"/>
        <v>0</v>
      </c>
    </row>
    <row r="8751" spans="1:18">
      <c r="A8751" s="33"/>
      <c r="B8751" s="34"/>
      <c r="C8751" s="33"/>
      <c r="D8751" s="33"/>
      <c r="E8751" s="33"/>
      <c r="F8751" s="42"/>
      <c r="G8751" s="42"/>
      <c r="I8751">
        <f t="shared" si="804"/>
        <v>0</v>
      </c>
      <c r="J8751">
        <f t="shared" si="805"/>
        <v>0</v>
      </c>
      <c r="L8751" s="107"/>
      <c r="M8751" s="110"/>
      <c r="N8751" s="109"/>
      <c r="P8751" s="38">
        <f t="shared" si="806"/>
        <v>0</v>
      </c>
      <c r="Q8751" s="105">
        <f t="shared" si="807"/>
        <v>0</v>
      </c>
      <c r="R8751" s="38">
        <f t="shared" si="808"/>
        <v>0</v>
      </c>
    </row>
    <row r="8752" spans="1:18">
      <c r="A8752" s="33"/>
      <c r="B8752" s="34"/>
      <c r="C8752" s="33"/>
      <c r="D8752" s="33"/>
      <c r="E8752" s="33"/>
      <c r="F8752" s="42"/>
      <c r="G8752" s="42"/>
      <c r="I8752">
        <f t="shared" si="804"/>
        <v>0</v>
      </c>
      <c r="J8752">
        <f t="shared" si="805"/>
        <v>0</v>
      </c>
      <c r="L8752" s="107"/>
      <c r="M8752" s="110"/>
      <c r="N8752" s="109"/>
      <c r="P8752" s="38">
        <f t="shared" si="806"/>
        <v>0</v>
      </c>
      <c r="Q8752" s="105">
        <f t="shared" si="807"/>
        <v>0</v>
      </c>
      <c r="R8752" s="38">
        <f t="shared" si="808"/>
        <v>0</v>
      </c>
    </row>
    <row r="8753" spans="1:18">
      <c r="A8753" s="33"/>
      <c r="B8753" s="34"/>
      <c r="C8753" s="33"/>
      <c r="D8753" s="33"/>
      <c r="E8753" s="33"/>
      <c r="F8753" s="42"/>
      <c r="G8753" s="42"/>
      <c r="I8753">
        <f t="shared" si="804"/>
        <v>0</v>
      </c>
      <c r="J8753">
        <f t="shared" si="805"/>
        <v>0</v>
      </c>
      <c r="L8753" s="107"/>
      <c r="M8753" s="110"/>
      <c r="N8753" s="109"/>
      <c r="P8753" s="38">
        <f t="shared" si="806"/>
        <v>0</v>
      </c>
      <c r="Q8753" s="105">
        <f t="shared" si="807"/>
        <v>0</v>
      </c>
      <c r="R8753" s="38">
        <f t="shared" si="808"/>
        <v>0</v>
      </c>
    </row>
    <row r="8754" spans="1:18">
      <c r="A8754" s="33"/>
      <c r="B8754" s="34"/>
      <c r="C8754" s="33"/>
      <c r="D8754" s="33"/>
      <c r="E8754" s="33"/>
      <c r="F8754" s="42"/>
      <c r="G8754" s="42"/>
      <c r="I8754">
        <f t="shared" si="804"/>
        <v>0</v>
      </c>
      <c r="J8754">
        <f t="shared" si="805"/>
        <v>0</v>
      </c>
      <c r="L8754" s="107"/>
      <c r="M8754" s="110"/>
      <c r="N8754" s="109"/>
      <c r="P8754" s="38">
        <f t="shared" si="806"/>
        <v>0</v>
      </c>
      <c r="Q8754" s="105">
        <f t="shared" si="807"/>
        <v>0</v>
      </c>
      <c r="R8754" s="38">
        <f t="shared" si="808"/>
        <v>0</v>
      </c>
    </row>
    <row r="8755" spans="1:18">
      <c r="A8755" s="33"/>
      <c r="B8755" s="34"/>
      <c r="C8755" s="33"/>
      <c r="D8755" s="33"/>
      <c r="E8755" s="33"/>
      <c r="F8755" s="42"/>
      <c r="G8755" s="42"/>
      <c r="I8755">
        <f t="shared" si="804"/>
        <v>0</v>
      </c>
      <c r="J8755">
        <f t="shared" si="805"/>
        <v>0</v>
      </c>
      <c r="L8755" s="107"/>
      <c r="M8755" s="110"/>
      <c r="N8755" s="109"/>
      <c r="P8755" s="38">
        <f t="shared" si="806"/>
        <v>0</v>
      </c>
      <c r="Q8755" s="105">
        <f t="shared" si="807"/>
        <v>0</v>
      </c>
      <c r="R8755" s="38">
        <f t="shared" si="808"/>
        <v>0</v>
      </c>
    </row>
    <row r="8756" spans="1:18">
      <c r="A8756" s="33"/>
      <c r="B8756" s="34"/>
      <c r="C8756" s="33"/>
      <c r="D8756" s="33"/>
      <c r="E8756" s="33"/>
      <c r="F8756" s="42"/>
      <c r="G8756" s="42"/>
      <c r="I8756">
        <f t="shared" si="804"/>
        <v>0</v>
      </c>
      <c r="J8756">
        <f t="shared" si="805"/>
        <v>0</v>
      </c>
      <c r="L8756" s="107"/>
      <c r="M8756" s="110"/>
      <c r="N8756" s="109"/>
      <c r="P8756" s="38">
        <f t="shared" si="806"/>
        <v>0</v>
      </c>
      <c r="Q8756" s="105">
        <f t="shared" si="807"/>
        <v>0</v>
      </c>
      <c r="R8756" s="38">
        <f t="shared" si="808"/>
        <v>0</v>
      </c>
    </row>
    <row r="8757" spans="1:18">
      <c r="A8757" s="33"/>
      <c r="B8757" s="34"/>
      <c r="C8757" s="33"/>
      <c r="D8757" s="33"/>
      <c r="E8757" s="33"/>
      <c r="F8757" s="42"/>
      <c r="G8757" s="42"/>
      <c r="I8757">
        <f t="shared" si="804"/>
        <v>0</v>
      </c>
      <c r="J8757">
        <f t="shared" si="805"/>
        <v>0</v>
      </c>
      <c r="L8757" s="107"/>
      <c r="M8757" s="110"/>
      <c r="N8757" s="109"/>
      <c r="P8757" s="38">
        <f t="shared" si="806"/>
        <v>0</v>
      </c>
      <c r="Q8757" s="105">
        <f t="shared" si="807"/>
        <v>0</v>
      </c>
      <c r="R8757" s="38">
        <f t="shared" si="808"/>
        <v>0</v>
      </c>
    </row>
    <row r="8758" spans="1:18">
      <c r="A8758" s="33"/>
      <c r="B8758" s="34"/>
      <c r="C8758" s="33"/>
      <c r="D8758" s="33"/>
      <c r="E8758" s="33"/>
      <c r="F8758" s="42"/>
      <c r="G8758" s="42"/>
      <c r="I8758">
        <f t="shared" si="804"/>
        <v>0</v>
      </c>
      <c r="J8758">
        <f t="shared" si="805"/>
        <v>0</v>
      </c>
      <c r="L8758" s="107"/>
      <c r="M8758" s="110"/>
      <c r="N8758" s="109"/>
      <c r="P8758" s="38">
        <f t="shared" si="806"/>
        <v>0</v>
      </c>
      <c r="Q8758" s="105">
        <f t="shared" si="807"/>
        <v>0</v>
      </c>
      <c r="R8758" s="38">
        <f t="shared" si="808"/>
        <v>0</v>
      </c>
    </row>
    <row r="8759" spans="1:18">
      <c r="A8759" s="33"/>
      <c r="B8759" s="34"/>
      <c r="C8759" s="33"/>
      <c r="D8759" s="33"/>
      <c r="E8759" s="33"/>
      <c r="F8759" s="42"/>
      <c r="G8759" s="42"/>
      <c r="I8759">
        <f t="shared" si="804"/>
        <v>0</v>
      </c>
      <c r="J8759">
        <f t="shared" si="805"/>
        <v>0</v>
      </c>
      <c r="L8759" s="107"/>
      <c r="M8759" s="110"/>
      <c r="N8759" s="109"/>
      <c r="P8759" s="38">
        <f t="shared" si="806"/>
        <v>0</v>
      </c>
      <c r="Q8759" s="105">
        <f t="shared" si="807"/>
        <v>0</v>
      </c>
      <c r="R8759" s="38">
        <f t="shared" si="808"/>
        <v>0</v>
      </c>
    </row>
    <row r="8760" spans="1:18">
      <c r="A8760" s="33"/>
      <c r="B8760" s="34"/>
      <c r="C8760" s="33"/>
      <c r="D8760" s="33"/>
      <c r="E8760" s="33"/>
      <c r="F8760" s="42"/>
      <c r="G8760" s="42"/>
      <c r="I8760">
        <f t="shared" si="804"/>
        <v>0</v>
      </c>
      <c r="J8760">
        <f t="shared" si="805"/>
        <v>0</v>
      </c>
      <c r="L8760" s="107"/>
      <c r="M8760" s="110"/>
      <c r="N8760" s="109"/>
      <c r="P8760" s="38">
        <f t="shared" si="806"/>
        <v>0</v>
      </c>
      <c r="Q8760" s="105">
        <f t="shared" si="807"/>
        <v>0</v>
      </c>
      <c r="R8760" s="38">
        <f t="shared" si="808"/>
        <v>0</v>
      </c>
    </row>
    <row r="8761" spans="1:18">
      <c r="A8761" s="33"/>
      <c r="B8761" s="34"/>
      <c r="C8761" s="33"/>
      <c r="D8761" s="33"/>
      <c r="E8761" s="33"/>
      <c r="F8761" s="42"/>
      <c r="G8761" s="42"/>
      <c r="I8761">
        <f t="shared" si="804"/>
        <v>0</v>
      </c>
      <c r="J8761">
        <f t="shared" si="805"/>
        <v>0</v>
      </c>
      <c r="L8761" s="107"/>
      <c r="M8761" s="110"/>
      <c r="N8761" s="109"/>
      <c r="P8761" s="38">
        <f t="shared" si="806"/>
        <v>0</v>
      </c>
      <c r="Q8761" s="105">
        <f t="shared" si="807"/>
        <v>0</v>
      </c>
      <c r="R8761" s="38">
        <f t="shared" si="808"/>
        <v>0</v>
      </c>
    </row>
    <row r="8762" spans="1:18">
      <c r="A8762" s="33"/>
      <c r="B8762" s="34"/>
      <c r="C8762" s="33"/>
      <c r="D8762" s="33"/>
      <c r="E8762" s="33"/>
      <c r="F8762" s="42"/>
      <c r="G8762" s="42"/>
      <c r="I8762">
        <f t="shared" si="804"/>
        <v>0</v>
      </c>
      <c r="J8762">
        <f t="shared" si="805"/>
        <v>0</v>
      </c>
      <c r="L8762" s="107"/>
      <c r="M8762" s="110"/>
      <c r="N8762" s="109"/>
      <c r="P8762" s="38">
        <f t="shared" si="806"/>
        <v>0</v>
      </c>
      <c r="Q8762" s="105">
        <f t="shared" si="807"/>
        <v>0</v>
      </c>
      <c r="R8762" s="38">
        <f t="shared" si="808"/>
        <v>0</v>
      </c>
    </row>
    <row r="8763" spans="1:18">
      <c r="A8763" s="33"/>
      <c r="B8763" s="34"/>
      <c r="C8763" s="33"/>
      <c r="D8763" s="33"/>
      <c r="E8763" s="33"/>
      <c r="F8763" s="42"/>
      <c r="G8763" s="42"/>
      <c r="I8763">
        <f t="shared" si="804"/>
        <v>0</v>
      </c>
      <c r="J8763">
        <f t="shared" si="805"/>
        <v>0</v>
      </c>
      <c r="L8763" s="107"/>
      <c r="M8763" s="110"/>
      <c r="N8763" s="109"/>
      <c r="P8763" s="38">
        <f t="shared" si="806"/>
        <v>0</v>
      </c>
      <c r="Q8763" s="105">
        <f t="shared" si="807"/>
        <v>0</v>
      </c>
      <c r="R8763" s="38">
        <f t="shared" si="808"/>
        <v>0</v>
      </c>
    </row>
    <row r="8764" spans="1:18">
      <c r="A8764" s="33"/>
      <c r="B8764" s="34"/>
      <c r="C8764" s="33"/>
      <c r="D8764" s="33"/>
      <c r="E8764" s="33"/>
      <c r="F8764" s="42"/>
      <c r="G8764" s="42"/>
      <c r="I8764">
        <f t="shared" si="804"/>
        <v>0</v>
      </c>
      <c r="J8764">
        <f t="shared" si="805"/>
        <v>0</v>
      </c>
      <c r="L8764" s="107"/>
      <c r="M8764" s="110"/>
      <c r="N8764" s="109"/>
      <c r="P8764" s="38">
        <f t="shared" si="806"/>
        <v>0</v>
      </c>
      <c r="Q8764" s="105">
        <f t="shared" si="807"/>
        <v>0</v>
      </c>
      <c r="R8764" s="38">
        <f t="shared" si="808"/>
        <v>0</v>
      </c>
    </row>
    <row r="8765" spans="1:18">
      <c r="A8765" s="33"/>
      <c r="B8765" s="34"/>
      <c r="C8765" s="33"/>
      <c r="D8765" s="33"/>
      <c r="E8765" s="33"/>
      <c r="F8765" s="42"/>
      <c r="G8765" s="42"/>
      <c r="I8765">
        <f t="shared" si="804"/>
        <v>0</v>
      </c>
      <c r="J8765">
        <f t="shared" si="805"/>
        <v>0</v>
      </c>
      <c r="L8765" s="107"/>
      <c r="M8765" s="110"/>
      <c r="N8765" s="109"/>
      <c r="P8765" s="38">
        <f t="shared" si="806"/>
        <v>0</v>
      </c>
      <c r="Q8765" s="105">
        <f t="shared" si="807"/>
        <v>0</v>
      </c>
      <c r="R8765" s="38">
        <f t="shared" si="808"/>
        <v>0</v>
      </c>
    </row>
    <row r="8766" spans="1:18">
      <c r="A8766" s="33"/>
      <c r="B8766" s="34"/>
      <c r="C8766" s="33"/>
      <c r="D8766" s="33"/>
      <c r="E8766" s="33"/>
      <c r="F8766" s="42"/>
      <c r="G8766" s="42"/>
      <c r="I8766">
        <f t="shared" si="804"/>
        <v>0</v>
      </c>
      <c r="J8766">
        <f t="shared" si="805"/>
        <v>0</v>
      </c>
      <c r="L8766" s="107"/>
      <c r="M8766" s="110"/>
      <c r="N8766" s="109"/>
      <c r="P8766" s="38">
        <f t="shared" si="806"/>
        <v>0</v>
      </c>
      <c r="Q8766" s="105">
        <f t="shared" si="807"/>
        <v>0</v>
      </c>
      <c r="R8766" s="38">
        <f t="shared" si="808"/>
        <v>0</v>
      </c>
    </row>
    <row r="8767" spans="1:18">
      <c r="A8767" s="33"/>
      <c r="B8767" s="34"/>
      <c r="C8767" s="33"/>
      <c r="D8767" s="33"/>
      <c r="E8767" s="33"/>
      <c r="F8767" s="42"/>
      <c r="G8767" s="42"/>
      <c r="I8767">
        <f t="shared" si="804"/>
        <v>0</v>
      </c>
      <c r="J8767">
        <f t="shared" si="805"/>
        <v>0</v>
      </c>
      <c r="L8767" s="107"/>
      <c r="M8767" s="110"/>
      <c r="N8767" s="109"/>
      <c r="P8767" s="38">
        <f t="shared" si="806"/>
        <v>0</v>
      </c>
      <c r="Q8767" s="105">
        <f t="shared" si="807"/>
        <v>0</v>
      </c>
      <c r="R8767" s="38">
        <f t="shared" si="808"/>
        <v>0</v>
      </c>
    </row>
    <row r="8768" spans="1:18">
      <c r="A8768" s="33"/>
      <c r="B8768" s="34"/>
      <c r="C8768" s="33"/>
      <c r="D8768" s="33"/>
      <c r="E8768" s="33"/>
      <c r="F8768" s="42"/>
      <c r="G8768" s="42"/>
      <c r="I8768">
        <f t="shared" si="804"/>
        <v>0</v>
      </c>
      <c r="J8768">
        <f t="shared" si="805"/>
        <v>0</v>
      </c>
      <c r="L8768" s="107"/>
      <c r="M8768" s="110"/>
      <c r="N8768" s="109"/>
      <c r="P8768" s="38">
        <f t="shared" si="806"/>
        <v>0</v>
      </c>
      <c r="Q8768" s="105">
        <f t="shared" si="807"/>
        <v>0</v>
      </c>
      <c r="R8768" s="38">
        <f t="shared" si="808"/>
        <v>0</v>
      </c>
    </row>
    <row r="8769" spans="1:18">
      <c r="A8769" s="33"/>
      <c r="B8769" s="34"/>
      <c r="C8769" s="33"/>
      <c r="D8769" s="33"/>
      <c r="E8769" s="33"/>
      <c r="F8769" s="42"/>
      <c r="G8769" s="42"/>
      <c r="I8769">
        <f t="shared" ref="I8769:I8832" si="809">IF(OR(E8769="R",E8769="E"),D8769,IF(D8769&gt;=E8769,D8769-E8769,0))</f>
        <v>0</v>
      </c>
      <c r="J8769">
        <f t="shared" ref="J8769:J8832" si="810">IF(OR(E8769="R",E8769="E"),0,IF(E8769&gt;D8769,E8769-D8769,0))</f>
        <v>0</v>
      </c>
      <c r="L8769" s="107"/>
      <c r="M8769" s="110"/>
      <c r="N8769" s="109"/>
      <c r="P8769" s="38">
        <f t="shared" ref="P8769:P8832" si="811">I8769*L8769/1000</f>
        <v>0</v>
      </c>
      <c r="Q8769" s="105">
        <f t="shared" ref="Q8769:Q8832" si="812">I8769*M8769/1000</f>
        <v>0</v>
      </c>
      <c r="R8769" s="38">
        <f t="shared" ref="R8769:R8832" si="813">J8769*N8769/1000</f>
        <v>0</v>
      </c>
    </row>
    <row r="8770" spans="1:18">
      <c r="A8770" s="33"/>
      <c r="B8770" s="34"/>
      <c r="C8770" s="33"/>
      <c r="D8770" s="33"/>
      <c r="E8770" s="33"/>
      <c r="F8770" s="42"/>
      <c r="G8770" s="42"/>
      <c r="I8770">
        <f t="shared" si="809"/>
        <v>0</v>
      </c>
      <c r="J8770">
        <f t="shared" si="810"/>
        <v>0</v>
      </c>
      <c r="L8770" s="107"/>
      <c r="M8770" s="110"/>
      <c r="N8770" s="109"/>
      <c r="P8770" s="38">
        <f t="shared" si="811"/>
        <v>0</v>
      </c>
      <c r="Q8770" s="105">
        <f t="shared" si="812"/>
        <v>0</v>
      </c>
      <c r="R8770" s="38">
        <f t="shared" si="813"/>
        <v>0</v>
      </c>
    </row>
    <row r="8771" spans="1:18">
      <c r="A8771" s="33"/>
      <c r="B8771" s="34"/>
      <c r="C8771" s="33"/>
      <c r="D8771" s="33"/>
      <c r="E8771" s="33"/>
      <c r="F8771" s="42"/>
      <c r="G8771" s="42"/>
      <c r="I8771">
        <f t="shared" si="809"/>
        <v>0</v>
      </c>
      <c r="J8771">
        <f t="shared" si="810"/>
        <v>0</v>
      </c>
      <c r="L8771" s="107"/>
      <c r="M8771" s="110"/>
      <c r="N8771" s="109"/>
      <c r="P8771" s="38">
        <f t="shared" si="811"/>
        <v>0</v>
      </c>
      <c r="Q8771" s="105">
        <f t="shared" si="812"/>
        <v>0</v>
      </c>
      <c r="R8771" s="38">
        <f t="shared" si="813"/>
        <v>0</v>
      </c>
    </row>
    <row r="8772" spans="1:18">
      <c r="A8772" s="33"/>
      <c r="B8772" s="34"/>
      <c r="C8772" s="33"/>
      <c r="D8772" s="33"/>
      <c r="E8772" s="33"/>
      <c r="F8772" s="42"/>
      <c r="G8772" s="42"/>
      <c r="I8772">
        <f t="shared" si="809"/>
        <v>0</v>
      </c>
      <c r="J8772">
        <f t="shared" si="810"/>
        <v>0</v>
      </c>
      <c r="L8772" s="107"/>
      <c r="M8772" s="110"/>
      <c r="N8772" s="109"/>
      <c r="P8772" s="38">
        <f t="shared" si="811"/>
        <v>0</v>
      </c>
      <c r="Q8772" s="105">
        <f t="shared" si="812"/>
        <v>0</v>
      </c>
      <c r="R8772" s="38">
        <f t="shared" si="813"/>
        <v>0</v>
      </c>
    </row>
    <row r="8773" spans="1:18">
      <c r="A8773" s="33"/>
      <c r="B8773" s="34"/>
      <c r="C8773" s="33"/>
      <c r="D8773" s="33"/>
      <c r="E8773" s="33"/>
      <c r="F8773" s="42"/>
      <c r="G8773" s="42"/>
      <c r="I8773">
        <f t="shared" si="809"/>
        <v>0</v>
      </c>
      <c r="J8773">
        <f t="shared" si="810"/>
        <v>0</v>
      </c>
      <c r="L8773" s="107"/>
      <c r="M8773" s="110"/>
      <c r="N8773" s="109"/>
      <c r="P8773" s="38">
        <f t="shared" si="811"/>
        <v>0</v>
      </c>
      <c r="Q8773" s="105">
        <f t="shared" si="812"/>
        <v>0</v>
      </c>
      <c r="R8773" s="38">
        <f t="shared" si="813"/>
        <v>0</v>
      </c>
    </row>
    <row r="8774" spans="1:18">
      <c r="A8774" s="33"/>
      <c r="B8774" s="34"/>
      <c r="C8774" s="33"/>
      <c r="D8774" s="33"/>
      <c r="E8774" s="33"/>
      <c r="F8774" s="42"/>
      <c r="G8774" s="42"/>
      <c r="I8774">
        <f t="shared" si="809"/>
        <v>0</v>
      </c>
      <c r="J8774">
        <f t="shared" si="810"/>
        <v>0</v>
      </c>
      <c r="L8774" s="107"/>
      <c r="M8774" s="110"/>
      <c r="N8774" s="109"/>
      <c r="P8774" s="38">
        <f t="shared" si="811"/>
        <v>0</v>
      </c>
      <c r="Q8774" s="105">
        <f t="shared" si="812"/>
        <v>0</v>
      </c>
      <c r="R8774" s="38">
        <f t="shared" si="813"/>
        <v>0</v>
      </c>
    </row>
    <row r="8775" spans="1:18">
      <c r="A8775" s="33"/>
      <c r="B8775" s="34"/>
      <c r="C8775" s="33"/>
      <c r="D8775" s="33"/>
      <c r="E8775" s="33"/>
      <c r="F8775" s="42"/>
      <c r="G8775" s="42"/>
      <c r="I8775">
        <f t="shared" si="809"/>
        <v>0</v>
      </c>
      <c r="J8775">
        <f t="shared" si="810"/>
        <v>0</v>
      </c>
      <c r="L8775" s="107"/>
      <c r="M8775" s="110"/>
      <c r="N8775" s="109"/>
      <c r="P8775" s="38">
        <f t="shared" si="811"/>
        <v>0</v>
      </c>
      <c r="Q8775" s="105">
        <f t="shared" si="812"/>
        <v>0</v>
      </c>
      <c r="R8775" s="38">
        <f t="shared" si="813"/>
        <v>0</v>
      </c>
    </row>
    <row r="8776" spans="1:18">
      <c r="A8776" s="33"/>
      <c r="B8776" s="34"/>
      <c r="C8776" s="33"/>
      <c r="D8776" s="33"/>
      <c r="E8776" s="33"/>
      <c r="F8776" s="42"/>
      <c r="G8776" s="42"/>
      <c r="I8776">
        <f t="shared" si="809"/>
        <v>0</v>
      </c>
      <c r="J8776">
        <f t="shared" si="810"/>
        <v>0</v>
      </c>
      <c r="L8776" s="107"/>
      <c r="M8776" s="110"/>
      <c r="N8776" s="109"/>
      <c r="P8776" s="38">
        <f t="shared" si="811"/>
        <v>0</v>
      </c>
      <c r="Q8776" s="105">
        <f t="shared" si="812"/>
        <v>0</v>
      </c>
      <c r="R8776" s="38">
        <f t="shared" si="813"/>
        <v>0</v>
      </c>
    </row>
    <row r="8777" spans="1:18">
      <c r="A8777" s="33"/>
      <c r="B8777" s="34"/>
      <c r="C8777" s="33"/>
      <c r="D8777" s="33"/>
      <c r="E8777" s="33"/>
      <c r="F8777" s="42"/>
      <c r="G8777" s="42"/>
      <c r="I8777">
        <f t="shared" si="809"/>
        <v>0</v>
      </c>
      <c r="J8777">
        <f t="shared" si="810"/>
        <v>0</v>
      </c>
      <c r="L8777" s="107"/>
      <c r="M8777" s="110"/>
      <c r="N8777" s="109"/>
      <c r="P8777" s="38">
        <f t="shared" si="811"/>
        <v>0</v>
      </c>
      <c r="Q8777" s="105">
        <f t="shared" si="812"/>
        <v>0</v>
      </c>
      <c r="R8777" s="38">
        <f t="shared" si="813"/>
        <v>0</v>
      </c>
    </row>
    <row r="8778" spans="1:18">
      <c r="A8778" s="33"/>
      <c r="B8778" s="34"/>
      <c r="C8778" s="33"/>
      <c r="D8778" s="33"/>
      <c r="E8778" s="33"/>
      <c r="F8778" s="42"/>
      <c r="G8778" s="42"/>
      <c r="I8778">
        <f t="shared" si="809"/>
        <v>0</v>
      </c>
      <c r="J8778">
        <f t="shared" si="810"/>
        <v>0</v>
      </c>
      <c r="L8778" s="107"/>
      <c r="M8778" s="110"/>
      <c r="N8778" s="109"/>
      <c r="P8778" s="38">
        <f t="shared" si="811"/>
        <v>0</v>
      </c>
      <c r="Q8778" s="105">
        <f t="shared" si="812"/>
        <v>0</v>
      </c>
      <c r="R8778" s="38">
        <f t="shared" si="813"/>
        <v>0</v>
      </c>
    </row>
    <row r="8779" spans="1:18">
      <c r="A8779" s="33"/>
      <c r="B8779" s="34"/>
      <c r="C8779" s="33"/>
      <c r="D8779" s="33"/>
      <c r="E8779" s="33"/>
      <c r="F8779" s="42"/>
      <c r="G8779" s="42"/>
      <c r="I8779">
        <f t="shared" si="809"/>
        <v>0</v>
      </c>
      <c r="J8779">
        <f t="shared" si="810"/>
        <v>0</v>
      </c>
      <c r="L8779" s="107"/>
      <c r="M8779" s="110"/>
      <c r="N8779" s="109"/>
      <c r="P8779" s="38">
        <f t="shared" si="811"/>
        <v>0</v>
      </c>
      <c r="Q8779" s="105">
        <f t="shared" si="812"/>
        <v>0</v>
      </c>
      <c r="R8779" s="38">
        <f t="shared" si="813"/>
        <v>0</v>
      </c>
    </row>
    <row r="8780" spans="1:18">
      <c r="A8780" s="33"/>
      <c r="B8780" s="34"/>
      <c r="C8780" s="33"/>
      <c r="D8780" s="33"/>
      <c r="E8780" s="33"/>
      <c r="F8780" s="42"/>
      <c r="G8780" s="42"/>
      <c r="I8780">
        <f t="shared" si="809"/>
        <v>0</v>
      </c>
      <c r="J8780">
        <f t="shared" si="810"/>
        <v>0</v>
      </c>
      <c r="L8780" s="107"/>
      <c r="M8780" s="110"/>
      <c r="N8780" s="109"/>
      <c r="P8780" s="38">
        <f t="shared" si="811"/>
        <v>0</v>
      </c>
      <c r="Q8780" s="105">
        <f t="shared" si="812"/>
        <v>0</v>
      </c>
      <c r="R8780" s="38">
        <f t="shared" si="813"/>
        <v>0</v>
      </c>
    </row>
    <row r="8781" spans="1:18">
      <c r="A8781" s="33"/>
      <c r="B8781" s="34"/>
      <c r="C8781" s="33"/>
      <c r="D8781" s="33"/>
      <c r="E8781" s="33"/>
      <c r="F8781" s="42"/>
      <c r="G8781" s="42"/>
      <c r="I8781">
        <f t="shared" si="809"/>
        <v>0</v>
      </c>
      <c r="J8781">
        <f t="shared" si="810"/>
        <v>0</v>
      </c>
      <c r="L8781" s="107"/>
      <c r="M8781" s="110"/>
      <c r="N8781" s="109"/>
      <c r="P8781" s="38">
        <f t="shared" si="811"/>
        <v>0</v>
      </c>
      <c r="Q8781" s="105">
        <f t="shared" si="812"/>
        <v>0</v>
      </c>
      <c r="R8781" s="38">
        <f t="shared" si="813"/>
        <v>0</v>
      </c>
    </row>
    <row r="8782" spans="1:18">
      <c r="A8782" s="33"/>
      <c r="B8782" s="34"/>
      <c r="C8782" s="33"/>
      <c r="D8782" s="33"/>
      <c r="E8782" s="33"/>
      <c r="F8782" s="42"/>
      <c r="G8782" s="42"/>
      <c r="I8782">
        <f t="shared" si="809"/>
        <v>0</v>
      </c>
      <c r="J8782">
        <f t="shared" si="810"/>
        <v>0</v>
      </c>
      <c r="L8782" s="107"/>
      <c r="M8782" s="110"/>
      <c r="N8782" s="109"/>
      <c r="P8782" s="38">
        <f t="shared" si="811"/>
        <v>0</v>
      </c>
      <c r="Q8782" s="105">
        <f t="shared" si="812"/>
        <v>0</v>
      </c>
      <c r="R8782" s="38">
        <f t="shared" si="813"/>
        <v>0</v>
      </c>
    </row>
    <row r="8783" spans="1:18">
      <c r="A8783" s="33"/>
      <c r="B8783" s="34"/>
      <c r="C8783" s="33"/>
      <c r="D8783" s="33"/>
      <c r="E8783" s="33"/>
      <c r="F8783" s="42"/>
      <c r="G8783" s="42"/>
      <c r="I8783">
        <f t="shared" si="809"/>
        <v>0</v>
      </c>
      <c r="J8783">
        <f t="shared" si="810"/>
        <v>0</v>
      </c>
      <c r="L8783" s="107"/>
      <c r="M8783" s="110"/>
      <c r="N8783" s="109"/>
      <c r="P8783" s="38">
        <f t="shared" si="811"/>
        <v>0</v>
      </c>
      <c r="Q8783" s="105">
        <f t="shared" si="812"/>
        <v>0</v>
      </c>
      <c r="R8783" s="38">
        <f t="shared" si="813"/>
        <v>0</v>
      </c>
    </row>
    <row r="8784" spans="1:18">
      <c r="A8784" s="33"/>
      <c r="B8784" s="34"/>
      <c r="C8784" s="33"/>
      <c r="D8784" s="33"/>
      <c r="E8784" s="33"/>
      <c r="F8784" s="42"/>
      <c r="G8784" s="42"/>
      <c r="I8784">
        <f t="shared" si="809"/>
        <v>0</v>
      </c>
      <c r="J8784">
        <f t="shared" si="810"/>
        <v>0</v>
      </c>
      <c r="L8784" s="107"/>
      <c r="M8784" s="110"/>
      <c r="N8784" s="109"/>
      <c r="P8784" s="38">
        <f t="shared" si="811"/>
        <v>0</v>
      </c>
      <c r="Q8784" s="105">
        <f t="shared" si="812"/>
        <v>0</v>
      </c>
      <c r="R8784" s="38">
        <f t="shared" si="813"/>
        <v>0</v>
      </c>
    </row>
    <row r="8785" spans="1:18">
      <c r="A8785" s="33"/>
      <c r="B8785" s="34"/>
      <c r="C8785" s="33"/>
      <c r="D8785" s="33"/>
      <c r="E8785" s="33"/>
      <c r="F8785" s="42"/>
      <c r="G8785" s="42"/>
      <c r="I8785">
        <f t="shared" si="809"/>
        <v>0</v>
      </c>
      <c r="J8785">
        <f t="shared" si="810"/>
        <v>0</v>
      </c>
      <c r="L8785" s="107"/>
      <c r="M8785" s="110"/>
      <c r="N8785" s="109"/>
      <c r="P8785" s="38">
        <f t="shared" si="811"/>
        <v>0</v>
      </c>
      <c r="Q8785" s="105">
        <f t="shared" si="812"/>
        <v>0</v>
      </c>
      <c r="R8785" s="38">
        <f t="shared" si="813"/>
        <v>0</v>
      </c>
    </row>
    <row r="8786" spans="1:18">
      <c r="A8786" s="33"/>
      <c r="B8786" s="34"/>
      <c r="C8786" s="33"/>
      <c r="D8786" s="33"/>
      <c r="E8786" s="33"/>
      <c r="F8786" s="42"/>
      <c r="G8786" s="42"/>
      <c r="I8786">
        <f t="shared" si="809"/>
        <v>0</v>
      </c>
      <c r="J8786">
        <f t="shared" si="810"/>
        <v>0</v>
      </c>
      <c r="L8786" s="107"/>
      <c r="M8786" s="110"/>
      <c r="N8786" s="109"/>
      <c r="P8786" s="38">
        <f t="shared" si="811"/>
        <v>0</v>
      </c>
      <c r="Q8786" s="105">
        <f t="shared" si="812"/>
        <v>0</v>
      </c>
      <c r="R8786" s="38">
        <f t="shared" si="813"/>
        <v>0</v>
      </c>
    </row>
    <row r="8787" spans="1:18">
      <c r="A8787" s="33"/>
      <c r="B8787" s="34"/>
      <c r="C8787" s="33"/>
      <c r="D8787" s="33"/>
      <c r="E8787" s="33"/>
      <c r="F8787" s="42"/>
      <c r="G8787" s="42"/>
      <c r="I8787">
        <f t="shared" si="809"/>
        <v>0</v>
      </c>
      <c r="J8787">
        <f t="shared" si="810"/>
        <v>0</v>
      </c>
      <c r="L8787" s="107"/>
      <c r="M8787" s="110"/>
      <c r="N8787" s="109"/>
      <c r="P8787" s="38">
        <f t="shared" si="811"/>
        <v>0</v>
      </c>
      <c r="Q8787" s="105">
        <f t="shared" si="812"/>
        <v>0</v>
      </c>
      <c r="R8787" s="38">
        <f t="shared" si="813"/>
        <v>0</v>
      </c>
    </row>
    <row r="8788" spans="1:18">
      <c r="A8788" s="33"/>
      <c r="B8788" s="34"/>
      <c r="C8788" s="33"/>
      <c r="D8788" s="33"/>
      <c r="E8788" s="33"/>
      <c r="F8788" s="42"/>
      <c r="G8788" s="42"/>
      <c r="I8788">
        <f t="shared" si="809"/>
        <v>0</v>
      </c>
      <c r="J8788">
        <f t="shared" si="810"/>
        <v>0</v>
      </c>
      <c r="L8788" s="107"/>
      <c r="M8788" s="110"/>
      <c r="N8788" s="109"/>
      <c r="P8788" s="38">
        <f t="shared" si="811"/>
        <v>0</v>
      </c>
      <c r="Q8788" s="105">
        <f t="shared" si="812"/>
        <v>0</v>
      </c>
      <c r="R8788" s="38">
        <f t="shared" si="813"/>
        <v>0</v>
      </c>
    </row>
    <row r="8789" spans="1:18">
      <c r="A8789" s="33"/>
      <c r="B8789" s="34"/>
      <c r="C8789" s="33"/>
      <c r="D8789" s="33"/>
      <c r="E8789" s="33"/>
      <c r="F8789" s="42"/>
      <c r="G8789" s="42"/>
      <c r="I8789">
        <f t="shared" si="809"/>
        <v>0</v>
      </c>
      <c r="J8789">
        <f t="shared" si="810"/>
        <v>0</v>
      </c>
      <c r="L8789" s="107"/>
      <c r="M8789" s="110"/>
      <c r="N8789" s="109"/>
      <c r="P8789" s="38">
        <f t="shared" si="811"/>
        <v>0</v>
      </c>
      <c r="Q8789" s="105">
        <f t="shared" si="812"/>
        <v>0</v>
      </c>
      <c r="R8789" s="38">
        <f t="shared" si="813"/>
        <v>0</v>
      </c>
    </row>
    <row r="8790" spans="1:18">
      <c r="A8790" s="33"/>
      <c r="B8790" s="34"/>
      <c r="C8790" s="33"/>
      <c r="D8790" s="33"/>
      <c r="E8790" s="33"/>
      <c r="F8790" s="42"/>
      <c r="G8790" s="42"/>
      <c r="I8790">
        <f t="shared" si="809"/>
        <v>0</v>
      </c>
      <c r="J8790">
        <f t="shared" si="810"/>
        <v>0</v>
      </c>
      <c r="L8790" s="107"/>
      <c r="M8790" s="110"/>
      <c r="N8790" s="109"/>
      <c r="P8790" s="38">
        <f t="shared" si="811"/>
        <v>0</v>
      </c>
      <c r="Q8790" s="105">
        <f t="shared" si="812"/>
        <v>0</v>
      </c>
      <c r="R8790" s="38">
        <f t="shared" si="813"/>
        <v>0</v>
      </c>
    </row>
    <row r="8791" spans="1:18">
      <c r="A8791" s="33"/>
      <c r="B8791" s="34"/>
      <c r="C8791" s="33"/>
      <c r="D8791" s="33"/>
      <c r="E8791" s="33"/>
      <c r="F8791" s="42"/>
      <c r="G8791" s="42"/>
      <c r="I8791">
        <f t="shared" si="809"/>
        <v>0</v>
      </c>
      <c r="J8791">
        <f t="shared" si="810"/>
        <v>0</v>
      </c>
      <c r="L8791" s="107"/>
      <c r="M8791" s="110"/>
      <c r="N8791" s="109"/>
      <c r="P8791" s="38">
        <f t="shared" si="811"/>
        <v>0</v>
      </c>
      <c r="Q8791" s="105">
        <f t="shared" si="812"/>
        <v>0</v>
      </c>
      <c r="R8791" s="38">
        <f t="shared" si="813"/>
        <v>0</v>
      </c>
    </row>
    <row r="8792" spans="1:18">
      <c r="A8792" s="33"/>
      <c r="B8792" s="34"/>
      <c r="C8792" s="33"/>
      <c r="D8792" s="33"/>
      <c r="E8792" s="33"/>
      <c r="F8792" s="42"/>
      <c r="G8792" s="42"/>
      <c r="I8792">
        <f t="shared" si="809"/>
        <v>0</v>
      </c>
      <c r="J8792">
        <f t="shared" si="810"/>
        <v>0</v>
      </c>
      <c r="L8792" s="107"/>
      <c r="M8792" s="110"/>
      <c r="N8792" s="109"/>
      <c r="P8792" s="38">
        <f t="shared" si="811"/>
        <v>0</v>
      </c>
      <c r="Q8792" s="105">
        <f t="shared" si="812"/>
        <v>0</v>
      </c>
      <c r="R8792" s="38">
        <f t="shared" si="813"/>
        <v>0</v>
      </c>
    </row>
    <row r="8793" spans="1:18">
      <c r="A8793" s="33"/>
      <c r="B8793" s="34"/>
      <c r="C8793" s="33"/>
      <c r="D8793" s="33"/>
      <c r="E8793" s="33"/>
      <c r="F8793" s="42"/>
      <c r="G8793" s="42"/>
      <c r="I8793">
        <f t="shared" si="809"/>
        <v>0</v>
      </c>
      <c r="J8793">
        <f t="shared" si="810"/>
        <v>0</v>
      </c>
      <c r="L8793" s="107"/>
      <c r="M8793" s="110"/>
      <c r="N8793" s="109"/>
      <c r="P8793" s="38">
        <f t="shared" si="811"/>
        <v>0</v>
      </c>
      <c r="Q8793" s="105">
        <f t="shared" si="812"/>
        <v>0</v>
      </c>
      <c r="R8793" s="38">
        <f t="shared" si="813"/>
        <v>0</v>
      </c>
    </row>
    <row r="8794" spans="1:18">
      <c r="A8794" s="33"/>
      <c r="B8794" s="34"/>
      <c r="C8794" s="33"/>
      <c r="D8794" s="33"/>
      <c r="E8794" s="33"/>
      <c r="F8794" s="42"/>
      <c r="G8794" s="42"/>
      <c r="I8794">
        <f t="shared" si="809"/>
        <v>0</v>
      </c>
      <c r="J8794">
        <f t="shared" si="810"/>
        <v>0</v>
      </c>
      <c r="L8794" s="107"/>
      <c r="M8794" s="110"/>
      <c r="N8794" s="109"/>
      <c r="P8794" s="38">
        <f t="shared" si="811"/>
        <v>0</v>
      </c>
      <c r="Q8794" s="105">
        <f t="shared" si="812"/>
        <v>0</v>
      </c>
      <c r="R8794" s="38">
        <f t="shared" si="813"/>
        <v>0</v>
      </c>
    </row>
    <row r="8795" spans="1:18">
      <c r="A8795" s="33"/>
      <c r="B8795" s="34"/>
      <c r="C8795" s="33"/>
      <c r="D8795" s="33"/>
      <c r="E8795" s="33"/>
      <c r="F8795" s="42"/>
      <c r="G8795" s="42"/>
      <c r="I8795">
        <f t="shared" si="809"/>
        <v>0</v>
      </c>
      <c r="J8795">
        <f t="shared" si="810"/>
        <v>0</v>
      </c>
      <c r="L8795" s="107"/>
      <c r="M8795" s="110"/>
      <c r="N8795" s="109"/>
      <c r="P8795" s="38">
        <f t="shared" si="811"/>
        <v>0</v>
      </c>
      <c r="Q8795" s="105">
        <f t="shared" si="812"/>
        <v>0</v>
      </c>
      <c r="R8795" s="38">
        <f t="shared" si="813"/>
        <v>0</v>
      </c>
    </row>
    <row r="8796" spans="1:18">
      <c r="A8796" s="33"/>
      <c r="B8796" s="34"/>
      <c r="C8796" s="33"/>
      <c r="D8796" s="33"/>
      <c r="E8796" s="33"/>
      <c r="F8796" s="42"/>
      <c r="G8796" s="42"/>
      <c r="I8796">
        <f t="shared" si="809"/>
        <v>0</v>
      </c>
      <c r="J8796">
        <f t="shared" si="810"/>
        <v>0</v>
      </c>
      <c r="L8796" s="107"/>
      <c r="M8796" s="110"/>
      <c r="N8796" s="109"/>
      <c r="P8796" s="38">
        <f t="shared" si="811"/>
        <v>0</v>
      </c>
      <c r="Q8796" s="105">
        <f t="shared" si="812"/>
        <v>0</v>
      </c>
      <c r="R8796" s="38">
        <f t="shared" si="813"/>
        <v>0</v>
      </c>
    </row>
    <row r="8797" spans="1:18">
      <c r="A8797" s="33"/>
      <c r="B8797" s="34"/>
      <c r="C8797" s="33"/>
      <c r="D8797" s="33"/>
      <c r="E8797" s="33"/>
      <c r="F8797" s="42"/>
      <c r="G8797" s="42"/>
      <c r="I8797">
        <f t="shared" si="809"/>
        <v>0</v>
      </c>
      <c r="J8797">
        <f t="shared" si="810"/>
        <v>0</v>
      </c>
      <c r="L8797" s="107"/>
      <c r="M8797" s="110"/>
      <c r="N8797" s="109"/>
      <c r="P8797" s="38">
        <f t="shared" si="811"/>
        <v>0</v>
      </c>
      <c r="Q8797" s="105">
        <f t="shared" si="812"/>
        <v>0</v>
      </c>
      <c r="R8797" s="38">
        <f t="shared" si="813"/>
        <v>0</v>
      </c>
    </row>
    <row r="8798" spans="1:18">
      <c r="A8798" s="33"/>
      <c r="B8798" s="34"/>
      <c r="C8798" s="33"/>
      <c r="D8798" s="33"/>
      <c r="E8798" s="33"/>
      <c r="F8798" s="42"/>
      <c r="G8798" s="42"/>
      <c r="I8798">
        <f t="shared" si="809"/>
        <v>0</v>
      </c>
      <c r="J8798">
        <f t="shared" si="810"/>
        <v>0</v>
      </c>
      <c r="L8798" s="107"/>
      <c r="M8798" s="110"/>
      <c r="N8798" s="109"/>
      <c r="P8798" s="38">
        <f t="shared" si="811"/>
        <v>0</v>
      </c>
      <c r="Q8798" s="105">
        <f t="shared" si="812"/>
        <v>0</v>
      </c>
      <c r="R8798" s="38">
        <f t="shared" si="813"/>
        <v>0</v>
      </c>
    </row>
    <row r="8799" spans="1:18">
      <c r="A8799" s="33"/>
      <c r="B8799" s="34"/>
      <c r="C8799" s="33"/>
      <c r="D8799" s="33"/>
      <c r="E8799" s="33"/>
      <c r="F8799" s="42"/>
      <c r="G8799" s="42"/>
      <c r="I8799">
        <f t="shared" si="809"/>
        <v>0</v>
      </c>
      <c r="J8799">
        <f t="shared" si="810"/>
        <v>0</v>
      </c>
      <c r="L8799" s="107"/>
      <c r="M8799" s="110"/>
      <c r="N8799" s="109"/>
      <c r="P8799" s="38">
        <f t="shared" si="811"/>
        <v>0</v>
      </c>
      <c r="Q8799" s="105">
        <f t="shared" si="812"/>
        <v>0</v>
      </c>
      <c r="R8799" s="38">
        <f t="shared" si="813"/>
        <v>0</v>
      </c>
    </row>
    <row r="8800" spans="1:18">
      <c r="A8800" s="33"/>
      <c r="B8800" s="34"/>
      <c r="C8800" s="33"/>
      <c r="D8800" s="33"/>
      <c r="E8800" s="33"/>
      <c r="F8800" s="42"/>
      <c r="G8800" s="42"/>
      <c r="I8800">
        <f t="shared" si="809"/>
        <v>0</v>
      </c>
      <c r="J8800">
        <f t="shared" si="810"/>
        <v>0</v>
      </c>
      <c r="L8800" s="107"/>
      <c r="M8800" s="110"/>
      <c r="N8800" s="109"/>
      <c r="P8800" s="38">
        <f t="shared" si="811"/>
        <v>0</v>
      </c>
      <c r="Q8800" s="105">
        <f t="shared" si="812"/>
        <v>0</v>
      </c>
      <c r="R8800" s="38">
        <f t="shared" si="813"/>
        <v>0</v>
      </c>
    </row>
    <row r="8801" spans="1:18">
      <c r="A8801" s="33"/>
      <c r="B8801" s="34"/>
      <c r="C8801" s="33"/>
      <c r="D8801" s="33"/>
      <c r="E8801" s="33"/>
      <c r="F8801" s="42"/>
      <c r="G8801" s="42"/>
      <c r="I8801">
        <f t="shared" si="809"/>
        <v>0</v>
      </c>
      <c r="J8801">
        <f t="shared" si="810"/>
        <v>0</v>
      </c>
      <c r="L8801" s="107"/>
      <c r="M8801" s="110"/>
      <c r="N8801" s="109"/>
      <c r="P8801" s="38">
        <f t="shared" si="811"/>
        <v>0</v>
      </c>
      <c r="Q8801" s="105">
        <f t="shared" si="812"/>
        <v>0</v>
      </c>
      <c r="R8801" s="38">
        <f t="shared" si="813"/>
        <v>0</v>
      </c>
    </row>
    <row r="8802" spans="1:18">
      <c r="A8802" s="33"/>
      <c r="B8802" s="34"/>
      <c r="C8802" s="33"/>
      <c r="D8802" s="33"/>
      <c r="E8802" s="33"/>
      <c r="F8802" s="42"/>
      <c r="G8802" s="42"/>
      <c r="I8802">
        <f t="shared" si="809"/>
        <v>0</v>
      </c>
      <c r="J8802">
        <f t="shared" si="810"/>
        <v>0</v>
      </c>
      <c r="L8802" s="107"/>
      <c r="M8802" s="110"/>
      <c r="N8802" s="109"/>
      <c r="P8802" s="38">
        <f t="shared" si="811"/>
        <v>0</v>
      </c>
      <c r="Q8802" s="105">
        <f t="shared" si="812"/>
        <v>0</v>
      </c>
      <c r="R8802" s="38">
        <f t="shared" si="813"/>
        <v>0</v>
      </c>
    </row>
    <row r="8803" spans="1:18">
      <c r="A8803" s="33"/>
      <c r="B8803" s="34"/>
      <c r="C8803" s="33"/>
      <c r="D8803" s="33"/>
      <c r="E8803" s="33"/>
      <c r="F8803" s="42"/>
      <c r="G8803" s="42"/>
      <c r="I8803">
        <f t="shared" si="809"/>
        <v>0</v>
      </c>
      <c r="J8803">
        <f t="shared" si="810"/>
        <v>0</v>
      </c>
      <c r="L8803" s="107"/>
      <c r="M8803" s="110"/>
      <c r="N8803" s="109"/>
      <c r="P8803" s="38">
        <f t="shared" si="811"/>
        <v>0</v>
      </c>
      <c r="Q8803" s="105">
        <f t="shared" si="812"/>
        <v>0</v>
      </c>
      <c r="R8803" s="38">
        <f t="shared" si="813"/>
        <v>0</v>
      </c>
    </row>
    <row r="8804" spans="1:18">
      <c r="A8804" s="33"/>
      <c r="B8804" s="34"/>
      <c r="C8804" s="33"/>
      <c r="D8804" s="33"/>
      <c r="E8804" s="33"/>
      <c r="F8804" s="42"/>
      <c r="G8804" s="42"/>
      <c r="I8804">
        <f t="shared" si="809"/>
        <v>0</v>
      </c>
      <c r="J8804">
        <f t="shared" si="810"/>
        <v>0</v>
      </c>
      <c r="L8804" s="107"/>
      <c r="M8804" s="110"/>
      <c r="N8804" s="109"/>
      <c r="P8804" s="38">
        <f t="shared" si="811"/>
        <v>0</v>
      </c>
      <c r="Q8804" s="105">
        <f t="shared" si="812"/>
        <v>0</v>
      </c>
      <c r="R8804" s="38">
        <f t="shared" si="813"/>
        <v>0</v>
      </c>
    </row>
    <row r="8805" spans="1:18">
      <c r="A8805" s="33"/>
      <c r="B8805" s="34"/>
      <c r="C8805" s="33"/>
      <c r="D8805" s="33"/>
      <c r="E8805" s="33"/>
      <c r="F8805" s="42"/>
      <c r="G8805" s="42"/>
      <c r="I8805">
        <f t="shared" si="809"/>
        <v>0</v>
      </c>
      <c r="J8805">
        <f t="shared" si="810"/>
        <v>0</v>
      </c>
      <c r="L8805" s="107"/>
      <c r="M8805" s="110"/>
      <c r="N8805" s="109"/>
      <c r="P8805" s="38">
        <f t="shared" si="811"/>
        <v>0</v>
      </c>
      <c r="Q8805" s="105">
        <f t="shared" si="812"/>
        <v>0</v>
      </c>
      <c r="R8805" s="38">
        <f t="shared" si="813"/>
        <v>0</v>
      </c>
    </row>
    <row r="8806" spans="1:18">
      <c r="A8806" s="33"/>
      <c r="B8806" s="34"/>
      <c r="C8806" s="33"/>
      <c r="D8806" s="33"/>
      <c r="E8806" s="33"/>
      <c r="F8806" s="42"/>
      <c r="G8806" s="42"/>
      <c r="I8806">
        <f t="shared" si="809"/>
        <v>0</v>
      </c>
      <c r="J8806">
        <f t="shared" si="810"/>
        <v>0</v>
      </c>
      <c r="L8806" s="107"/>
      <c r="M8806" s="110"/>
      <c r="N8806" s="109"/>
      <c r="P8806" s="38">
        <f t="shared" si="811"/>
        <v>0</v>
      </c>
      <c r="Q8806" s="105">
        <f t="shared" si="812"/>
        <v>0</v>
      </c>
      <c r="R8806" s="38">
        <f t="shared" si="813"/>
        <v>0</v>
      </c>
    </row>
    <row r="8807" spans="1:18">
      <c r="A8807" s="33"/>
      <c r="B8807" s="34"/>
      <c r="C8807" s="33"/>
      <c r="D8807" s="33"/>
      <c r="E8807" s="33"/>
      <c r="F8807" s="42"/>
      <c r="G8807" s="42"/>
      <c r="I8807">
        <f t="shared" si="809"/>
        <v>0</v>
      </c>
      <c r="J8807">
        <f t="shared" si="810"/>
        <v>0</v>
      </c>
      <c r="L8807" s="107"/>
      <c r="M8807" s="110"/>
      <c r="N8807" s="109"/>
      <c r="P8807" s="38">
        <f t="shared" si="811"/>
        <v>0</v>
      </c>
      <c r="Q8807" s="105">
        <f t="shared" si="812"/>
        <v>0</v>
      </c>
      <c r="R8807" s="38">
        <f t="shared" si="813"/>
        <v>0</v>
      </c>
    </row>
    <row r="8808" spans="1:18">
      <c r="A8808" s="33"/>
      <c r="B8808" s="34"/>
      <c r="C8808" s="33"/>
      <c r="D8808" s="33"/>
      <c r="E8808" s="33"/>
      <c r="F8808" s="42"/>
      <c r="G8808" s="42"/>
      <c r="I8808">
        <f t="shared" si="809"/>
        <v>0</v>
      </c>
      <c r="J8808">
        <f t="shared" si="810"/>
        <v>0</v>
      </c>
      <c r="L8808" s="107"/>
      <c r="M8808" s="110"/>
      <c r="N8808" s="109"/>
      <c r="P8808" s="38">
        <f t="shared" si="811"/>
        <v>0</v>
      </c>
      <c r="Q8808" s="105">
        <f t="shared" si="812"/>
        <v>0</v>
      </c>
      <c r="R8808" s="38">
        <f t="shared" si="813"/>
        <v>0</v>
      </c>
    </row>
    <row r="8809" spans="1:18">
      <c r="A8809" s="33"/>
      <c r="B8809" s="34"/>
      <c r="C8809" s="33"/>
      <c r="D8809" s="33"/>
      <c r="E8809" s="33"/>
      <c r="F8809" s="42"/>
      <c r="G8809" s="42"/>
      <c r="I8809">
        <f t="shared" si="809"/>
        <v>0</v>
      </c>
      <c r="J8809">
        <f t="shared" si="810"/>
        <v>0</v>
      </c>
      <c r="L8809" s="107"/>
      <c r="M8809" s="110"/>
      <c r="N8809" s="109"/>
      <c r="P8809" s="38">
        <f t="shared" si="811"/>
        <v>0</v>
      </c>
      <c r="Q8809" s="105">
        <f t="shared" si="812"/>
        <v>0</v>
      </c>
      <c r="R8809" s="38">
        <f t="shared" si="813"/>
        <v>0</v>
      </c>
    </row>
    <row r="8810" spans="1:18">
      <c r="A8810" s="33"/>
      <c r="B8810" s="34"/>
      <c r="C8810" s="33"/>
      <c r="D8810" s="33"/>
      <c r="E8810" s="33"/>
      <c r="F8810" s="42"/>
      <c r="G8810" s="42"/>
      <c r="I8810">
        <f t="shared" si="809"/>
        <v>0</v>
      </c>
      <c r="J8810">
        <f t="shared" si="810"/>
        <v>0</v>
      </c>
      <c r="L8810" s="107"/>
      <c r="M8810" s="110"/>
      <c r="N8810" s="109"/>
      <c r="P8810" s="38">
        <f t="shared" si="811"/>
        <v>0</v>
      </c>
      <c r="Q8810" s="105">
        <f t="shared" si="812"/>
        <v>0</v>
      </c>
      <c r="R8810" s="38">
        <f t="shared" si="813"/>
        <v>0</v>
      </c>
    </row>
    <row r="8811" spans="1:18">
      <c r="A8811" s="33"/>
      <c r="B8811" s="34"/>
      <c r="C8811" s="33"/>
      <c r="D8811" s="33"/>
      <c r="E8811" s="33"/>
      <c r="F8811" s="42"/>
      <c r="G8811" s="42"/>
      <c r="I8811">
        <f t="shared" si="809"/>
        <v>0</v>
      </c>
      <c r="J8811">
        <f t="shared" si="810"/>
        <v>0</v>
      </c>
      <c r="L8811" s="107"/>
      <c r="M8811" s="110"/>
      <c r="N8811" s="109"/>
      <c r="P8811" s="38">
        <f t="shared" si="811"/>
        <v>0</v>
      </c>
      <c r="Q8811" s="105">
        <f t="shared" si="812"/>
        <v>0</v>
      </c>
      <c r="R8811" s="38">
        <f t="shared" si="813"/>
        <v>0</v>
      </c>
    </row>
    <row r="8812" spans="1:18">
      <c r="A8812" s="33"/>
      <c r="B8812" s="34"/>
      <c r="C8812" s="33"/>
      <c r="D8812" s="33"/>
      <c r="E8812" s="33"/>
      <c r="F8812" s="42"/>
      <c r="G8812" s="42"/>
      <c r="I8812">
        <f t="shared" si="809"/>
        <v>0</v>
      </c>
      <c r="J8812">
        <f t="shared" si="810"/>
        <v>0</v>
      </c>
      <c r="L8812" s="107"/>
      <c r="M8812" s="110"/>
      <c r="N8812" s="109"/>
      <c r="P8812" s="38">
        <f t="shared" si="811"/>
        <v>0</v>
      </c>
      <c r="Q8812" s="105">
        <f t="shared" si="812"/>
        <v>0</v>
      </c>
      <c r="R8812" s="38">
        <f t="shared" si="813"/>
        <v>0</v>
      </c>
    </row>
    <row r="8813" spans="1:18">
      <c r="A8813" s="33"/>
      <c r="B8813" s="34"/>
      <c r="C8813" s="33"/>
      <c r="D8813" s="33"/>
      <c r="E8813" s="33"/>
      <c r="F8813" s="42"/>
      <c r="G8813" s="42"/>
      <c r="I8813">
        <f t="shared" si="809"/>
        <v>0</v>
      </c>
      <c r="J8813">
        <f t="shared" si="810"/>
        <v>0</v>
      </c>
      <c r="L8813" s="107"/>
      <c r="M8813" s="110"/>
      <c r="N8813" s="109"/>
      <c r="P8813" s="38">
        <f t="shared" si="811"/>
        <v>0</v>
      </c>
      <c r="Q8813" s="105">
        <f t="shared" si="812"/>
        <v>0</v>
      </c>
      <c r="R8813" s="38">
        <f t="shared" si="813"/>
        <v>0</v>
      </c>
    </row>
    <row r="8814" spans="1:18">
      <c r="A8814" s="33"/>
      <c r="B8814" s="34"/>
      <c r="C8814" s="33"/>
      <c r="D8814" s="33"/>
      <c r="E8814" s="33"/>
      <c r="F8814" s="42"/>
      <c r="G8814" s="42"/>
      <c r="I8814">
        <f t="shared" si="809"/>
        <v>0</v>
      </c>
      <c r="J8814">
        <f t="shared" si="810"/>
        <v>0</v>
      </c>
      <c r="L8814" s="107"/>
      <c r="M8814" s="110"/>
      <c r="N8814" s="109"/>
      <c r="P8814" s="38">
        <f t="shared" si="811"/>
        <v>0</v>
      </c>
      <c r="Q8814" s="105">
        <f t="shared" si="812"/>
        <v>0</v>
      </c>
      <c r="R8814" s="38">
        <f t="shared" si="813"/>
        <v>0</v>
      </c>
    </row>
    <row r="8815" spans="1:18">
      <c r="A8815" s="33"/>
      <c r="B8815" s="34"/>
      <c r="C8815" s="33"/>
      <c r="D8815" s="33"/>
      <c r="E8815" s="33"/>
      <c r="F8815" s="42"/>
      <c r="G8815" s="42"/>
      <c r="I8815">
        <f t="shared" si="809"/>
        <v>0</v>
      </c>
      <c r="J8815">
        <f t="shared" si="810"/>
        <v>0</v>
      </c>
      <c r="L8815" s="107"/>
      <c r="M8815" s="110"/>
      <c r="N8815" s="109"/>
      <c r="P8815" s="38">
        <f t="shared" si="811"/>
        <v>0</v>
      </c>
      <c r="Q8815" s="105">
        <f t="shared" si="812"/>
        <v>0</v>
      </c>
      <c r="R8815" s="38">
        <f t="shared" si="813"/>
        <v>0</v>
      </c>
    </row>
    <row r="8816" spans="1:18">
      <c r="A8816" s="33"/>
      <c r="B8816" s="34"/>
      <c r="C8816" s="33"/>
      <c r="D8816" s="33"/>
      <c r="E8816" s="33"/>
      <c r="F8816" s="42"/>
      <c r="G8816" s="42"/>
      <c r="I8816">
        <f t="shared" si="809"/>
        <v>0</v>
      </c>
      <c r="J8816">
        <f t="shared" si="810"/>
        <v>0</v>
      </c>
      <c r="L8816" s="107"/>
      <c r="M8816" s="110"/>
      <c r="N8816" s="109"/>
      <c r="P8816" s="38">
        <f t="shared" si="811"/>
        <v>0</v>
      </c>
      <c r="Q8816" s="105">
        <f t="shared" si="812"/>
        <v>0</v>
      </c>
      <c r="R8816" s="38">
        <f t="shared" si="813"/>
        <v>0</v>
      </c>
    </row>
    <row r="8817" spans="1:18">
      <c r="A8817" s="33"/>
      <c r="B8817" s="34"/>
      <c r="C8817" s="33"/>
      <c r="D8817" s="33"/>
      <c r="E8817" s="33"/>
      <c r="F8817" s="42"/>
      <c r="G8817" s="42"/>
      <c r="I8817">
        <f t="shared" si="809"/>
        <v>0</v>
      </c>
      <c r="J8817">
        <f t="shared" si="810"/>
        <v>0</v>
      </c>
      <c r="L8817" s="107"/>
      <c r="M8817" s="110"/>
      <c r="N8817" s="109"/>
      <c r="P8817" s="38">
        <f t="shared" si="811"/>
        <v>0</v>
      </c>
      <c r="Q8817" s="105">
        <f t="shared" si="812"/>
        <v>0</v>
      </c>
      <c r="R8817" s="38">
        <f t="shared" si="813"/>
        <v>0</v>
      </c>
    </row>
    <row r="8818" spans="1:18">
      <c r="A8818" s="33"/>
      <c r="B8818" s="34"/>
      <c r="C8818" s="33"/>
      <c r="D8818" s="33"/>
      <c r="E8818" s="33"/>
      <c r="F8818" s="42"/>
      <c r="G8818" s="42"/>
      <c r="I8818">
        <f t="shared" si="809"/>
        <v>0</v>
      </c>
      <c r="J8818">
        <f t="shared" si="810"/>
        <v>0</v>
      </c>
      <c r="L8818" s="107"/>
      <c r="M8818" s="110"/>
      <c r="N8818" s="109"/>
      <c r="P8818" s="38">
        <f t="shared" si="811"/>
        <v>0</v>
      </c>
      <c r="Q8818" s="105">
        <f t="shared" si="812"/>
        <v>0</v>
      </c>
      <c r="R8818" s="38">
        <f t="shared" si="813"/>
        <v>0</v>
      </c>
    </row>
    <row r="8819" spans="1:18">
      <c r="A8819" s="33"/>
      <c r="B8819" s="34"/>
      <c r="C8819" s="33"/>
      <c r="D8819" s="33"/>
      <c r="E8819" s="33"/>
      <c r="F8819" s="42"/>
      <c r="G8819" s="42"/>
      <c r="I8819">
        <f t="shared" si="809"/>
        <v>0</v>
      </c>
      <c r="J8819">
        <f t="shared" si="810"/>
        <v>0</v>
      </c>
      <c r="L8819" s="107"/>
      <c r="M8819" s="110"/>
      <c r="N8819" s="109"/>
      <c r="P8819" s="38">
        <f t="shared" si="811"/>
        <v>0</v>
      </c>
      <c r="Q8819" s="105">
        <f t="shared" si="812"/>
        <v>0</v>
      </c>
      <c r="R8819" s="38">
        <f t="shared" si="813"/>
        <v>0</v>
      </c>
    </row>
    <row r="8820" spans="1:18">
      <c r="A8820" s="33"/>
      <c r="B8820" s="34"/>
      <c r="C8820" s="33"/>
      <c r="D8820" s="33"/>
      <c r="E8820" s="33"/>
      <c r="F8820" s="42"/>
      <c r="G8820" s="42"/>
      <c r="I8820">
        <f t="shared" si="809"/>
        <v>0</v>
      </c>
      <c r="J8820">
        <f t="shared" si="810"/>
        <v>0</v>
      </c>
      <c r="L8820" s="107"/>
      <c r="M8820" s="110"/>
      <c r="N8820" s="109"/>
      <c r="P8820" s="38">
        <f t="shared" si="811"/>
        <v>0</v>
      </c>
      <c r="Q8820" s="105">
        <f t="shared" si="812"/>
        <v>0</v>
      </c>
      <c r="R8820" s="38">
        <f t="shared" si="813"/>
        <v>0</v>
      </c>
    </row>
    <row r="8821" spans="1:18">
      <c r="A8821" s="33"/>
      <c r="B8821" s="34"/>
      <c r="C8821" s="33"/>
      <c r="D8821" s="33"/>
      <c r="E8821" s="33"/>
      <c r="F8821" s="42"/>
      <c r="G8821" s="42"/>
      <c r="I8821">
        <f t="shared" si="809"/>
        <v>0</v>
      </c>
      <c r="J8821">
        <f t="shared" si="810"/>
        <v>0</v>
      </c>
      <c r="L8821" s="107"/>
      <c r="M8821" s="110"/>
      <c r="N8821" s="109"/>
      <c r="P8821" s="38">
        <f t="shared" si="811"/>
        <v>0</v>
      </c>
      <c r="Q8821" s="105">
        <f t="shared" si="812"/>
        <v>0</v>
      </c>
      <c r="R8821" s="38">
        <f t="shared" si="813"/>
        <v>0</v>
      </c>
    </row>
    <row r="8822" spans="1:18">
      <c r="A8822" s="33"/>
      <c r="B8822" s="34"/>
      <c r="C8822" s="33"/>
      <c r="D8822" s="33"/>
      <c r="E8822" s="33"/>
      <c r="F8822" s="42"/>
      <c r="G8822" s="42"/>
      <c r="I8822">
        <f t="shared" si="809"/>
        <v>0</v>
      </c>
      <c r="J8822">
        <f t="shared" si="810"/>
        <v>0</v>
      </c>
      <c r="L8822" s="107"/>
      <c r="M8822" s="110"/>
      <c r="N8822" s="109"/>
      <c r="P8822" s="38">
        <f t="shared" si="811"/>
        <v>0</v>
      </c>
      <c r="Q8822" s="105">
        <f t="shared" si="812"/>
        <v>0</v>
      </c>
      <c r="R8822" s="38">
        <f t="shared" si="813"/>
        <v>0</v>
      </c>
    </row>
    <row r="8823" spans="1:18">
      <c r="A8823" s="33"/>
      <c r="B8823" s="34"/>
      <c r="C8823" s="33"/>
      <c r="D8823" s="33"/>
      <c r="E8823" s="33"/>
      <c r="F8823" s="42"/>
      <c r="G8823" s="42"/>
      <c r="I8823">
        <f t="shared" si="809"/>
        <v>0</v>
      </c>
      <c r="J8823">
        <f t="shared" si="810"/>
        <v>0</v>
      </c>
      <c r="L8823" s="107"/>
      <c r="M8823" s="110"/>
      <c r="N8823" s="109"/>
      <c r="P8823" s="38">
        <f t="shared" si="811"/>
        <v>0</v>
      </c>
      <c r="Q8823" s="105">
        <f t="shared" si="812"/>
        <v>0</v>
      </c>
      <c r="R8823" s="38">
        <f t="shared" si="813"/>
        <v>0</v>
      </c>
    </row>
    <row r="8824" spans="1:18">
      <c r="A8824" s="33"/>
      <c r="B8824" s="34"/>
      <c r="C8824" s="33"/>
      <c r="D8824" s="33"/>
      <c r="E8824" s="33"/>
      <c r="F8824" s="42"/>
      <c r="G8824" s="42"/>
      <c r="I8824">
        <f t="shared" si="809"/>
        <v>0</v>
      </c>
      <c r="J8824">
        <f t="shared" si="810"/>
        <v>0</v>
      </c>
      <c r="L8824" s="107"/>
      <c r="M8824" s="110"/>
      <c r="N8824" s="109"/>
      <c r="P8824" s="38">
        <f t="shared" si="811"/>
        <v>0</v>
      </c>
      <c r="Q8824" s="105">
        <f t="shared" si="812"/>
        <v>0</v>
      </c>
      <c r="R8824" s="38">
        <f t="shared" si="813"/>
        <v>0</v>
      </c>
    </row>
    <row r="8825" spans="1:18">
      <c r="A8825" s="33"/>
      <c r="B8825" s="34"/>
      <c r="C8825" s="33"/>
      <c r="D8825" s="33"/>
      <c r="E8825" s="33"/>
      <c r="F8825" s="42"/>
      <c r="G8825" s="42"/>
      <c r="I8825">
        <f t="shared" si="809"/>
        <v>0</v>
      </c>
      <c r="J8825">
        <f t="shared" si="810"/>
        <v>0</v>
      </c>
      <c r="L8825" s="107"/>
      <c r="M8825" s="110"/>
      <c r="N8825" s="109"/>
      <c r="P8825" s="38">
        <f t="shared" si="811"/>
        <v>0</v>
      </c>
      <c r="Q8825" s="105">
        <f t="shared" si="812"/>
        <v>0</v>
      </c>
      <c r="R8825" s="38">
        <f t="shared" si="813"/>
        <v>0</v>
      </c>
    </row>
    <row r="8826" spans="1:18">
      <c r="A8826" s="33"/>
      <c r="B8826" s="34"/>
      <c r="C8826" s="33"/>
      <c r="D8826" s="33"/>
      <c r="E8826" s="33"/>
      <c r="F8826" s="42"/>
      <c r="G8826" s="42"/>
      <c r="I8826">
        <f t="shared" si="809"/>
        <v>0</v>
      </c>
      <c r="J8826">
        <f t="shared" si="810"/>
        <v>0</v>
      </c>
      <c r="L8826" s="107"/>
      <c r="M8826" s="110"/>
      <c r="N8826" s="109"/>
      <c r="P8826" s="38">
        <f t="shared" si="811"/>
        <v>0</v>
      </c>
      <c r="Q8826" s="105">
        <f t="shared" si="812"/>
        <v>0</v>
      </c>
      <c r="R8826" s="38">
        <f t="shared" si="813"/>
        <v>0</v>
      </c>
    </row>
    <row r="8827" spans="1:18">
      <c r="A8827" s="33"/>
      <c r="B8827" s="34"/>
      <c r="C8827" s="33"/>
      <c r="D8827" s="33"/>
      <c r="E8827" s="33"/>
      <c r="F8827" s="42"/>
      <c r="G8827" s="42"/>
      <c r="I8827">
        <f t="shared" si="809"/>
        <v>0</v>
      </c>
      <c r="J8827">
        <f t="shared" si="810"/>
        <v>0</v>
      </c>
      <c r="L8827" s="107"/>
      <c r="M8827" s="110"/>
      <c r="N8827" s="109"/>
      <c r="P8827" s="38">
        <f t="shared" si="811"/>
        <v>0</v>
      </c>
      <c r="Q8827" s="105">
        <f t="shared" si="812"/>
        <v>0</v>
      </c>
      <c r="R8827" s="38">
        <f t="shared" si="813"/>
        <v>0</v>
      </c>
    </row>
    <row r="8828" spans="1:18">
      <c r="A8828" s="33"/>
      <c r="B8828" s="34"/>
      <c r="C8828" s="33"/>
      <c r="D8828" s="33"/>
      <c r="E8828" s="33"/>
      <c r="F8828" s="42"/>
      <c r="G8828" s="42"/>
      <c r="I8828">
        <f t="shared" si="809"/>
        <v>0</v>
      </c>
      <c r="J8828">
        <f t="shared" si="810"/>
        <v>0</v>
      </c>
      <c r="L8828" s="107"/>
      <c r="M8828" s="110"/>
      <c r="N8828" s="109"/>
      <c r="P8828" s="38">
        <f t="shared" si="811"/>
        <v>0</v>
      </c>
      <c r="Q8828" s="105">
        <f t="shared" si="812"/>
        <v>0</v>
      </c>
      <c r="R8828" s="38">
        <f t="shared" si="813"/>
        <v>0</v>
      </c>
    </row>
    <row r="8829" spans="1:18">
      <c r="A8829" s="33"/>
      <c r="B8829" s="34"/>
      <c r="C8829" s="33"/>
      <c r="D8829" s="33"/>
      <c r="E8829" s="33"/>
      <c r="F8829" s="42"/>
      <c r="G8829" s="42"/>
      <c r="I8829">
        <f t="shared" si="809"/>
        <v>0</v>
      </c>
      <c r="J8829">
        <f t="shared" si="810"/>
        <v>0</v>
      </c>
      <c r="L8829" s="107"/>
      <c r="M8829" s="110"/>
      <c r="N8829" s="109"/>
      <c r="P8829" s="38">
        <f t="shared" si="811"/>
        <v>0</v>
      </c>
      <c r="Q8829" s="105">
        <f t="shared" si="812"/>
        <v>0</v>
      </c>
      <c r="R8829" s="38">
        <f t="shared" si="813"/>
        <v>0</v>
      </c>
    </row>
    <row r="8830" spans="1:18">
      <c r="A8830" s="33"/>
      <c r="B8830" s="34"/>
      <c r="C8830" s="33"/>
      <c r="D8830" s="33"/>
      <c r="E8830" s="33"/>
      <c r="F8830" s="42"/>
      <c r="G8830" s="42"/>
      <c r="I8830">
        <f t="shared" si="809"/>
        <v>0</v>
      </c>
      <c r="J8830">
        <f t="shared" si="810"/>
        <v>0</v>
      </c>
      <c r="L8830" s="107"/>
      <c r="M8830" s="110"/>
      <c r="N8830" s="109"/>
      <c r="P8830" s="38">
        <f t="shared" si="811"/>
        <v>0</v>
      </c>
      <c r="Q8830" s="105">
        <f t="shared" si="812"/>
        <v>0</v>
      </c>
      <c r="R8830" s="38">
        <f t="shared" si="813"/>
        <v>0</v>
      </c>
    </row>
    <row r="8831" spans="1:18">
      <c r="A8831" s="33"/>
      <c r="B8831" s="34"/>
      <c r="C8831" s="33"/>
      <c r="D8831" s="33"/>
      <c r="E8831" s="33"/>
      <c r="F8831" s="42"/>
      <c r="G8831" s="42"/>
      <c r="I8831">
        <f t="shared" si="809"/>
        <v>0</v>
      </c>
      <c r="J8831">
        <f t="shared" si="810"/>
        <v>0</v>
      </c>
      <c r="L8831" s="107"/>
      <c r="M8831" s="110"/>
      <c r="N8831" s="109"/>
      <c r="P8831" s="38">
        <f t="shared" si="811"/>
        <v>0</v>
      </c>
      <c r="Q8831" s="105">
        <f t="shared" si="812"/>
        <v>0</v>
      </c>
      <c r="R8831" s="38">
        <f t="shared" si="813"/>
        <v>0</v>
      </c>
    </row>
    <row r="8832" spans="1:18">
      <c r="A8832" s="33"/>
      <c r="B8832" s="34"/>
      <c r="C8832" s="33"/>
      <c r="D8832" s="33"/>
      <c r="E8832" s="33"/>
      <c r="F8832" s="42"/>
      <c r="G8832" s="42"/>
      <c r="I8832">
        <f t="shared" si="809"/>
        <v>0</v>
      </c>
      <c r="J8832">
        <f t="shared" si="810"/>
        <v>0</v>
      </c>
      <c r="L8832" s="107"/>
      <c r="M8832" s="110"/>
      <c r="N8832" s="109"/>
      <c r="P8832" s="38">
        <f t="shared" si="811"/>
        <v>0</v>
      </c>
      <c r="Q8832" s="105">
        <f t="shared" si="812"/>
        <v>0</v>
      </c>
      <c r="R8832" s="38">
        <f t="shared" si="813"/>
        <v>0</v>
      </c>
    </row>
    <row r="8833" spans="1:18">
      <c r="A8833" s="33"/>
      <c r="B8833" s="34"/>
      <c r="C8833" s="33"/>
      <c r="D8833" s="33"/>
      <c r="E8833" s="33"/>
      <c r="F8833" s="42"/>
      <c r="G8833" s="42"/>
      <c r="I8833">
        <f t="shared" ref="I8833:I8896" si="814">IF(OR(E8833="R",E8833="E"),D8833,IF(D8833&gt;=E8833,D8833-E8833,0))</f>
        <v>0</v>
      </c>
      <c r="J8833">
        <f t="shared" ref="J8833:J8896" si="815">IF(OR(E8833="R",E8833="E"),0,IF(E8833&gt;D8833,E8833-D8833,0))</f>
        <v>0</v>
      </c>
      <c r="L8833" s="107"/>
      <c r="M8833" s="110"/>
      <c r="N8833" s="109"/>
      <c r="P8833" s="38">
        <f t="shared" ref="P8833:P8896" si="816">I8833*L8833/1000</f>
        <v>0</v>
      </c>
      <c r="Q8833" s="105">
        <f t="shared" ref="Q8833:Q8896" si="817">I8833*M8833/1000</f>
        <v>0</v>
      </c>
      <c r="R8833" s="38">
        <f t="shared" ref="R8833:R8896" si="818">J8833*N8833/1000</f>
        <v>0</v>
      </c>
    </row>
    <row r="8834" spans="1:18">
      <c r="A8834" s="33"/>
      <c r="B8834" s="34"/>
      <c r="C8834" s="33"/>
      <c r="D8834" s="33"/>
      <c r="E8834" s="33"/>
      <c r="F8834" s="42"/>
      <c r="G8834" s="42"/>
      <c r="I8834">
        <f t="shared" si="814"/>
        <v>0</v>
      </c>
      <c r="J8834">
        <f t="shared" si="815"/>
        <v>0</v>
      </c>
      <c r="L8834" s="107"/>
      <c r="M8834" s="110"/>
      <c r="N8834" s="109"/>
      <c r="P8834" s="38">
        <f t="shared" si="816"/>
        <v>0</v>
      </c>
      <c r="Q8834" s="105">
        <f t="shared" si="817"/>
        <v>0</v>
      </c>
      <c r="R8834" s="38">
        <f t="shared" si="818"/>
        <v>0</v>
      </c>
    </row>
    <row r="8835" spans="1:18">
      <c r="A8835" s="33"/>
      <c r="B8835" s="34"/>
      <c r="C8835" s="33"/>
      <c r="D8835" s="33"/>
      <c r="E8835" s="33"/>
      <c r="F8835" s="42"/>
      <c r="G8835" s="42"/>
      <c r="I8835">
        <f t="shared" si="814"/>
        <v>0</v>
      </c>
      <c r="J8835">
        <f t="shared" si="815"/>
        <v>0</v>
      </c>
      <c r="L8835" s="107"/>
      <c r="M8835" s="110"/>
      <c r="N8835" s="109"/>
      <c r="P8835" s="38">
        <f t="shared" si="816"/>
        <v>0</v>
      </c>
      <c r="Q8835" s="105">
        <f t="shared" si="817"/>
        <v>0</v>
      </c>
      <c r="R8835" s="38">
        <f t="shared" si="818"/>
        <v>0</v>
      </c>
    </row>
    <row r="8836" spans="1:18">
      <c r="A8836" s="33"/>
      <c r="B8836" s="34"/>
      <c r="C8836" s="33"/>
      <c r="D8836" s="33"/>
      <c r="E8836" s="33"/>
      <c r="F8836" s="42"/>
      <c r="G8836" s="42"/>
      <c r="I8836">
        <f t="shared" si="814"/>
        <v>0</v>
      </c>
      <c r="J8836">
        <f t="shared" si="815"/>
        <v>0</v>
      </c>
      <c r="L8836" s="107"/>
      <c r="M8836" s="110"/>
      <c r="N8836" s="109"/>
      <c r="P8836" s="38">
        <f t="shared" si="816"/>
        <v>0</v>
      </c>
      <c r="Q8836" s="105">
        <f t="shared" si="817"/>
        <v>0</v>
      </c>
      <c r="R8836" s="38">
        <f t="shared" si="818"/>
        <v>0</v>
      </c>
    </row>
    <row r="8837" spans="1:18">
      <c r="A8837" s="33"/>
      <c r="B8837" s="34"/>
      <c r="C8837" s="33"/>
      <c r="D8837" s="33"/>
      <c r="E8837" s="33"/>
      <c r="F8837" s="42"/>
      <c r="G8837" s="42"/>
      <c r="I8837">
        <f t="shared" si="814"/>
        <v>0</v>
      </c>
      <c r="J8837">
        <f t="shared" si="815"/>
        <v>0</v>
      </c>
      <c r="L8837" s="107"/>
      <c r="M8837" s="110"/>
      <c r="N8837" s="109"/>
      <c r="P8837" s="38">
        <f t="shared" si="816"/>
        <v>0</v>
      </c>
      <c r="Q8837" s="105">
        <f t="shared" si="817"/>
        <v>0</v>
      </c>
      <c r="R8837" s="38">
        <f t="shared" si="818"/>
        <v>0</v>
      </c>
    </row>
    <row r="8838" spans="1:18">
      <c r="A8838" s="33"/>
      <c r="B8838" s="34"/>
      <c r="C8838" s="33"/>
      <c r="D8838" s="33"/>
      <c r="E8838" s="33"/>
      <c r="F8838" s="42"/>
      <c r="G8838" s="42"/>
      <c r="I8838">
        <f t="shared" si="814"/>
        <v>0</v>
      </c>
      <c r="J8838">
        <f t="shared" si="815"/>
        <v>0</v>
      </c>
      <c r="L8838" s="107"/>
      <c r="M8838" s="110"/>
      <c r="N8838" s="109"/>
      <c r="P8838" s="38">
        <f t="shared" si="816"/>
        <v>0</v>
      </c>
      <c r="Q8838" s="105">
        <f t="shared" si="817"/>
        <v>0</v>
      </c>
      <c r="R8838" s="38">
        <f t="shared" si="818"/>
        <v>0</v>
      </c>
    </row>
    <row r="8839" spans="1:18">
      <c r="A8839" s="33"/>
      <c r="B8839" s="34"/>
      <c r="C8839" s="33"/>
      <c r="D8839" s="33"/>
      <c r="E8839" s="33"/>
      <c r="F8839" s="42"/>
      <c r="G8839" s="42"/>
      <c r="I8839">
        <f t="shared" si="814"/>
        <v>0</v>
      </c>
      <c r="J8839">
        <f t="shared" si="815"/>
        <v>0</v>
      </c>
      <c r="L8839" s="107"/>
      <c r="M8839" s="110"/>
      <c r="N8839" s="109"/>
      <c r="P8839" s="38">
        <f t="shared" si="816"/>
        <v>0</v>
      </c>
      <c r="Q8839" s="105">
        <f t="shared" si="817"/>
        <v>0</v>
      </c>
      <c r="R8839" s="38">
        <f t="shared" si="818"/>
        <v>0</v>
      </c>
    </row>
    <row r="8840" spans="1:18">
      <c r="A8840" s="33"/>
      <c r="B8840" s="34"/>
      <c r="C8840" s="33"/>
      <c r="D8840" s="33"/>
      <c r="E8840" s="33"/>
      <c r="F8840" s="42"/>
      <c r="G8840" s="42"/>
      <c r="I8840">
        <f t="shared" si="814"/>
        <v>0</v>
      </c>
      <c r="J8840">
        <f t="shared" si="815"/>
        <v>0</v>
      </c>
      <c r="L8840" s="107"/>
      <c r="M8840" s="110"/>
      <c r="N8840" s="109"/>
      <c r="P8840" s="38">
        <f t="shared" si="816"/>
        <v>0</v>
      </c>
      <c r="Q8840" s="105">
        <f t="shared" si="817"/>
        <v>0</v>
      </c>
      <c r="R8840" s="38">
        <f t="shared" si="818"/>
        <v>0</v>
      </c>
    </row>
    <row r="8841" spans="1:18">
      <c r="A8841" s="33"/>
      <c r="B8841" s="34"/>
      <c r="C8841" s="33"/>
      <c r="D8841" s="33"/>
      <c r="E8841" s="33"/>
      <c r="F8841" s="42"/>
      <c r="G8841" s="42"/>
      <c r="I8841">
        <f t="shared" si="814"/>
        <v>0</v>
      </c>
      <c r="J8841">
        <f t="shared" si="815"/>
        <v>0</v>
      </c>
      <c r="L8841" s="107"/>
      <c r="M8841" s="110"/>
      <c r="N8841" s="109"/>
      <c r="P8841" s="38">
        <f t="shared" si="816"/>
        <v>0</v>
      </c>
      <c r="Q8841" s="105">
        <f t="shared" si="817"/>
        <v>0</v>
      </c>
      <c r="R8841" s="38">
        <f t="shared" si="818"/>
        <v>0</v>
      </c>
    </row>
    <row r="8842" spans="1:18">
      <c r="A8842" s="33"/>
      <c r="B8842" s="34"/>
      <c r="C8842" s="33"/>
      <c r="D8842" s="33"/>
      <c r="E8842" s="33"/>
      <c r="F8842" s="42"/>
      <c r="G8842" s="42"/>
      <c r="I8842">
        <f t="shared" si="814"/>
        <v>0</v>
      </c>
      <c r="J8842">
        <f t="shared" si="815"/>
        <v>0</v>
      </c>
      <c r="L8842" s="107"/>
      <c r="M8842" s="110"/>
      <c r="N8842" s="109"/>
      <c r="P8842" s="38">
        <f t="shared" si="816"/>
        <v>0</v>
      </c>
      <c r="Q8842" s="105">
        <f t="shared" si="817"/>
        <v>0</v>
      </c>
      <c r="R8842" s="38">
        <f t="shared" si="818"/>
        <v>0</v>
      </c>
    </row>
    <row r="8843" spans="1:18">
      <c r="A8843" s="33"/>
      <c r="B8843" s="34"/>
      <c r="C8843" s="33"/>
      <c r="D8843" s="33"/>
      <c r="E8843" s="33"/>
      <c r="F8843" s="42"/>
      <c r="G8843" s="42"/>
      <c r="I8843">
        <f t="shared" si="814"/>
        <v>0</v>
      </c>
      <c r="J8843">
        <f t="shared" si="815"/>
        <v>0</v>
      </c>
      <c r="L8843" s="107"/>
      <c r="M8843" s="110"/>
      <c r="N8843" s="109"/>
      <c r="P8843" s="38">
        <f t="shared" si="816"/>
        <v>0</v>
      </c>
      <c r="Q8843" s="105">
        <f t="shared" si="817"/>
        <v>0</v>
      </c>
      <c r="R8843" s="38">
        <f t="shared" si="818"/>
        <v>0</v>
      </c>
    </row>
    <row r="8844" spans="1:18">
      <c r="A8844" s="33"/>
      <c r="B8844" s="34"/>
      <c r="C8844" s="33"/>
      <c r="D8844" s="33"/>
      <c r="E8844" s="33"/>
      <c r="F8844" s="42"/>
      <c r="G8844" s="42"/>
      <c r="I8844">
        <f t="shared" si="814"/>
        <v>0</v>
      </c>
      <c r="J8844">
        <f t="shared" si="815"/>
        <v>0</v>
      </c>
      <c r="L8844" s="107"/>
      <c r="M8844" s="110"/>
      <c r="N8844" s="109"/>
      <c r="P8844" s="38">
        <f t="shared" si="816"/>
        <v>0</v>
      </c>
      <c r="Q8844" s="105">
        <f t="shared" si="817"/>
        <v>0</v>
      </c>
      <c r="R8844" s="38">
        <f t="shared" si="818"/>
        <v>0</v>
      </c>
    </row>
    <row r="8845" spans="1:18">
      <c r="A8845" s="33"/>
      <c r="B8845" s="34"/>
      <c r="C8845" s="33"/>
      <c r="D8845" s="33"/>
      <c r="E8845" s="33"/>
      <c r="F8845" s="42"/>
      <c r="G8845" s="42"/>
      <c r="I8845">
        <f t="shared" si="814"/>
        <v>0</v>
      </c>
      <c r="J8845">
        <f t="shared" si="815"/>
        <v>0</v>
      </c>
      <c r="L8845" s="107"/>
      <c r="M8845" s="110"/>
      <c r="N8845" s="109"/>
      <c r="P8845" s="38">
        <f t="shared" si="816"/>
        <v>0</v>
      </c>
      <c r="Q8845" s="105">
        <f t="shared" si="817"/>
        <v>0</v>
      </c>
      <c r="R8845" s="38">
        <f t="shared" si="818"/>
        <v>0</v>
      </c>
    </row>
    <row r="8846" spans="1:18">
      <c r="A8846" s="33"/>
      <c r="B8846" s="34"/>
      <c r="C8846" s="33"/>
      <c r="D8846" s="33"/>
      <c r="E8846" s="33"/>
      <c r="F8846" s="42"/>
      <c r="G8846" s="42"/>
      <c r="I8846">
        <f t="shared" si="814"/>
        <v>0</v>
      </c>
      <c r="J8846">
        <f t="shared" si="815"/>
        <v>0</v>
      </c>
      <c r="L8846" s="107"/>
      <c r="M8846" s="110"/>
      <c r="N8846" s="109"/>
      <c r="P8846" s="38">
        <f t="shared" si="816"/>
        <v>0</v>
      </c>
      <c r="Q8846" s="105">
        <f t="shared" si="817"/>
        <v>0</v>
      </c>
      <c r="R8846" s="38">
        <f t="shared" si="818"/>
        <v>0</v>
      </c>
    </row>
    <row r="8847" spans="1:18">
      <c r="A8847" s="33"/>
      <c r="B8847" s="34"/>
      <c r="C8847" s="33"/>
      <c r="D8847" s="33"/>
      <c r="E8847" s="33"/>
      <c r="F8847" s="42"/>
      <c r="G8847" s="42"/>
      <c r="I8847">
        <f t="shared" si="814"/>
        <v>0</v>
      </c>
      <c r="J8847">
        <f t="shared" si="815"/>
        <v>0</v>
      </c>
      <c r="L8847" s="107"/>
      <c r="M8847" s="110"/>
      <c r="N8847" s="109"/>
      <c r="P8847" s="38">
        <f t="shared" si="816"/>
        <v>0</v>
      </c>
      <c r="Q8847" s="105">
        <f t="shared" si="817"/>
        <v>0</v>
      </c>
      <c r="R8847" s="38">
        <f t="shared" si="818"/>
        <v>0</v>
      </c>
    </row>
    <row r="8848" spans="1:18">
      <c r="A8848" s="33"/>
      <c r="B8848" s="34"/>
      <c r="C8848" s="33"/>
      <c r="D8848" s="33"/>
      <c r="E8848" s="33"/>
      <c r="F8848" s="42"/>
      <c r="G8848" s="42"/>
      <c r="I8848">
        <f t="shared" si="814"/>
        <v>0</v>
      </c>
      <c r="J8848">
        <f t="shared" si="815"/>
        <v>0</v>
      </c>
      <c r="L8848" s="107"/>
      <c r="M8848" s="110"/>
      <c r="N8848" s="109"/>
      <c r="P8848" s="38">
        <f t="shared" si="816"/>
        <v>0</v>
      </c>
      <c r="Q8848" s="105">
        <f t="shared" si="817"/>
        <v>0</v>
      </c>
      <c r="R8848" s="38">
        <f t="shared" si="818"/>
        <v>0</v>
      </c>
    </row>
    <row r="8849" spans="1:18">
      <c r="A8849" s="33"/>
      <c r="B8849" s="34"/>
      <c r="C8849" s="33"/>
      <c r="D8849" s="33"/>
      <c r="E8849" s="33"/>
      <c r="F8849" s="42"/>
      <c r="G8849" s="42"/>
      <c r="I8849">
        <f t="shared" si="814"/>
        <v>0</v>
      </c>
      <c r="J8849">
        <f t="shared" si="815"/>
        <v>0</v>
      </c>
      <c r="L8849" s="107"/>
      <c r="M8849" s="110"/>
      <c r="N8849" s="109"/>
      <c r="P8849" s="38">
        <f t="shared" si="816"/>
        <v>0</v>
      </c>
      <c r="Q8849" s="105">
        <f t="shared" si="817"/>
        <v>0</v>
      </c>
      <c r="R8849" s="38">
        <f t="shared" si="818"/>
        <v>0</v>
      </c>
    </row>
    <row r="8850" spans="1:18">
      <c r="A8850" s="33"/>
      <c r="B8850" s="34"/>
      <c r="C8850" s="33"/>
      <c r="D8850" s="33"/>
      <c r="E8850" s="33"/>
      <c r="F8850" s="42"/>
      <c r="G8850" s="42"/>
      <c r="I8850">
        <f t="shared" si="814"/>
        <v>0</v>
      </c>
      <c r="J8850">
        <f t="shared" si="815"/>
        <v>0</v>
      </c>
      <c r="L8850" s="107"/>
      <c r="M8850" s="110"/>
      <c r="N8850" s="109"/>
      <c r="P8850" s="38">
        <f t="shared" si="816"/>
        <v>0</v>
      </c>
      <c r="Q8850" s="105">
        <f t="shared" si="817"/>
        <v>0</v>
      </c>
      <c r="R8850" s="38">
        <f t="shared" si="818"/>
        <v>0</v>
      </c>
    </row>
    <row r="8851" spans="1:18">
      <c r="A8851" s="33"/>
      <c r="B8851" s="34"/>
      <c r="C8851" s="33"/>
      <c r="D8851" s="33"/>
      <c r="E8851" s="33"/>
      <c r="F8851" s="42"/>
      <c r="G8851" s="42"/>
      <c r="I8851">
        <f t="shared" si="814"/>
        <v>0</v>
      </c>
      <c r="J8851">
        <f t="shared" si="815"/>
        <v>0</v>
      </c>
      <c r="L8851" s="107"/>
      <c r="M8851" s="110"/>
      <c r="N8851" s="109"/>
      <c r="P8851" s="38">
        <f t="shared" si="816"/>
        <v>0</v>
      </c>
      <c r="Q8851" s="105">
        <f t="shared" si="817"/>
        <v>0</v>
      </c>
      <c r="R8851" s="38">
        <f t="shared" si="818"/>
        <v>0</v>
      </c>
    </row>
    <row r="8852" spans="1:18">
      <c r="A8852" s="33"/>
      <c r="B8852" s="34"/>
      <c r="C8852" s="33"/>
      <c r="D8852" s="33"/>
      <c r="E8852" s="33"/>
      <c r="F8852" s="42"/>
      <c r="G8852" s="42"/>
      <c r="I8852">
        <f t="shared" si="814"/>
        <v>0</v>
      </c>
      <c r="J8852">
        <f t="shared" si="815"/>
        <v>0</v>
      </c>
      <c r="L8852" s="107"/>
      <c r="M8852" s="110"/>
      <c r="N8852" s="109"/>
      <c r="P8852" s="38">
        <f t="shared" si="816"/>
        <v>0</v>
      </c>
      <c r="Q8852" s="105">
        <f t="shared" si="817"/>
        <v>0</v>
      </c>
      <c r="R8852" s="38">
        <f t="shared" si="818"/>
        <v>0</v>
      </c>
    </row>
    <row r="8853" spans="1:18">
      <c r="A8853" s="33"/>
      <c r="B8853" s="34"/>
      <c r="C8853" s="33"/>
      <c r="D8853" s="33"/>
      <c r="E8853" s="33"/>
      <c r="F8853" s="42"/>
      <c r="G8853" s="42"/>
      <c r="I8853">
        <f t="shared" si="814"/>
        <v>0</v>
      </c>
      <c r="J8853">
        <f t="shared" si="815"/>
        <v>0</v>
      </c>
      <c r="L8853" s="107"/>
      <c r="M8853" s="110"/>
      <c r="N8853" s="109"/>
      <c r="P8853" s="38">
        <f t="shared" si="816"/>
        <v>0</v>
      </c>
      <c r="Q8853" s="105">
        <f t="shared" si="817"/>
        <v>0</v>
      </c>
      <c r="R8853" s="38">
        <f t="shared" si="818"/>
        <v>0</v>
      </c>
    </row>
    <row r="8854" spans="1:18">
      <c r="A8854" s="33"/>
      <c r="B8854" s="34"/>
      <c r="C8854" s="33"/>
      <c r="D8854" s="33"/>
      <c r="E8854" s="33"/>
      <c r="F8854" s="42"/>
      <c r="G8854" s="42"/>
      <c r="I8854">
        <f t="shared" si="814"/>
        <v>0</v>
      </c>
      <c r="J8854">
        <f t="shared" si="815"/>
        <v>0</v>
      </c>
      <c r="L8854" s="107"/>
      <c r="M8854" s="110"/>
      <c r="N8854" s="109"/>
      <c r="P8854" s="38">
        <f t="shared" si="816"/>
        <v>0</v>
      </c>
      <c r="Q8854" s="105">
        <f t="shared" si="817"/>
        <v>0</v>
      </c>
      <c r="R8854" s="38">
        <f t="shared" si="818"/>
        <v>0</v>
      </c>
    </row>
    <row r="8855" spans="1:18">
      <c r="A8855" s="33"/>
      <c r="B8855" s="34"/>
      <c r="C8855" s="33"/>
      <c r="D8855" s="33"/>
      <c r="E8855" s="33"/>
      <c r="F8855" s="42"/>
      <c r="G8855" s="42"/>
      <c r="I8855">
        <f t="shared" si="814"/>
        <v>0</v>
      </c>
      <c r="J8855">
        <f t="shared" si="815"/>
        <v>0</v>
      </c>
      <c r="L8855" s="107"/>
      <c r="M8855" s="110"/>
      <c r="N8855" s="109"/>
      <c r="P8855" s="38">
        <f t="shared" si="816"/>
        <v>0</v>
      </c>
      <c r="Q8855" s="105">
        <f t="shared" si="817"/>
        <v>0</v>
      </c>
      <c r="R8855" s="38">
        <f t="shared" si="818"/>
        <v>0</v>
      </c>
    </row>
    <row r="8856" spans="1:18">
      <c r="A8856" s="33"/>
      <c r="B8856" s="34"/>
      <c r="C8856" s="33"/>
      <c r="D8856" s="33"/>
      <c r="E8856" s="33"/>
      <c r="F8856" s="42"/>
      <c r="G8856" s="42"/>
      <c r="I8856">
        <f t="shared" si="814"/>
        <v>0</v>
      </c>
      <c r="J8856">
        <f t="shared" si="815"/>
        <v>0</v>
      </c>
      <c r="L8856" s="107"/>
      <c r="M8856" s="110"/>
      <c r="N8856" s="109"/>
      <c r="P8856" s="38">
        <f t="shared" si="816"/>
        <v>0</v>
      </c>
      <c r="Q8856" s="105">
        <f t="shared" si="817"/>
        <v>0</v>
      </c>
      <c r="R8856" s="38">
        <f t="shared" si="818"/>
        <v>0</v>
      </c>
    </row>
    <row r="8857" spans="1:18">
      <c r="A8857" s="33"/>
      <c r="B8857" s="34"/>
      <c r="C8857" s="33"/>
      <c r="D8857" s="33"/>
      <c r="E8857" s="33"/>
      <c r="F8857" s="42"/>
      <c r="G8857" s="42"/>
      <c r="I8857">
        <f t="shared" si="814"/>
        <v>0</v>
      </c>
      <c r="J8857">
        <f t="shared" si="815"/>
        <v>0</v>
      </c>
      <c r="L8857" s="107"/>
      <c r="M8857" s="110"/>
      <c r="N8857" s="109"/>
      <c r="P8857" s="38">
        <f t="shared" si="816"/>
        <v>0</v>
      </c>
      <c r="Q8857" s="105">
        <f t="shared" si="817"/>
        <v>0</v>
      </c>
      <c r="R8857" s="38">
        <f t="shared" si="818"/>
        <v>0</v>
      </c>
    </row>
    <row r="8858" spans="1:18">
      <c r="A8858" s="33"/>
      <c r="B8858" s="34"/>
      <c r="C8858" s="33"/>
      <c r="D8858" s="33"/>
      <c r="E8858" s="33"/>
      <c r="F8858" s="42"/>
      <c r="G8858" s="42"/>
      <c r="I8858">
        <f t="shared" si="814"/>
        <v>0</v>
      </c>
      <c r="J8858">
        <f t="shared" si="815"/>
        <v>0</v>
      </c>
      <c r="L8858" s="107"/>
      <c r="M8858" s="110"/>
      <c r="N8858" s="109"/>
      <c r="P8858" s="38">
        <f t="shared" si="816"/>
        <v>0</v>
      </c>
      <c r="Q8858" s="105">
        <f t="shared" si="817"/>
        <v>0</v>
      </c>
      <c r="R8858" s="38">
        <f t="shared" si="818"/>
        <v>0</v>
      </c>
    </row>
    <row r="8859" spans="1:18">
      <c r="A8859" s="33"/>
      <c r="B8859" s="34"/>
      <c r="C8859" s="33"/>
      <c r="D8859" s="33"/>
      <c r="E8859" s="33"/>
      <c r="F8859" s="42"/>
      <c r="G8859" s="42"/>
      <c r="I8859">
        <f t="shared" si="814"/>
        <v>0</v>
      </c>
      <c r="J8859">
        <f t="shared" si="815"/>
        <v>0</v>
      </c>
      <c r="L8859" s="107"/>
      <c r="M8859" s="110"/>
      <c r="N8859" s="109"/>
      <c r="P8859" s="38">
        <f t="shared" si="816"/>
        <v>0</v>
      </c>
      <c r="Q8859" s="105">
        <f t="shared" si="817"/>
        <v>0</v>
      </c>
      <c r="R8859" s="38">
        <f t="shared" si="818"/>
        <v>0</v>
      </c>
    </row>
    <row r="8860" spans="1:18">
      <c r="A8860" s="33"/>
      <c r="B8860" s="34"/>
      <c r="C8860" s="33"/>
      <c r="D8860" s="33"/>
      <c r="E8860" s="33"/>
      <c r="F8860" s="42"/>
      <c r="G8860" s="42"/>
      <c r="I8860">
        <f t="shared" si="814"/>
        <v>0</v>
      </c>
      <c r="J8860">
        <f t="shared" si="815"/>
        <v>0</v>
      </c>
      <c r="L8860" s="107"/>
      <c r="M8860" s="110"/>
      <c r="N8860" s="109"/>
      <c r="P8860" s="38">
        <f t="shared" si="816"/>
        <v>0</v>
      </c>
      <c r="Q8860" s="105">
        <f t="shared" si="817"/>
        <v>0</v>
      </c>
      <c r="R8860" s="38">
        <f t="shared" si="818"/>
        <v>0</v>
      </c>
    </row>
    <row r="8861" spans="1:18">
      <c r="A8861" s="33"/>
      <c r="B8861" s="34"/>
      <c r="C8861" s="33"/>
      <c r="D8861" s="33"/>
      <c r="E8861" s="33"/>
      <c r="F8861" s="42"/>
      <c r="G8861" s="42"/>
      <c r="I8861">
        <f t="shared" si="814"/>
        <v>0</v>
      </c>
      <c r="J8861">
        <f t="shared" si="815"/>
        <v>0</v>
      </c>
      <c r="L8861" s="107"/>
      <c r="M8861" s="110"/>
      <c r="N8861" s="109"/>
      <c r="P8861" s="38">
        <f t="shared" si="816"/>
        <v>0</v>
      </c>
      <c r="Q8861" s="105">
        <f t="shared" si="817"/>
        <v>0</v>
      </c>
      <c r="R8861" s="38">
        <f t="shared" si="818"/>
        <v>0</v>
      </c>
    </row>
    <row r="8862" spans="1:18">
      <c r="A8862" s="33"/>
      <c r="B8862" s="34"/>
      <c r="C8862" s="33"/>
      <c r="D8862" s="33"/>
      <c r="E8862" s="33"/>
      <c r="F8862" s="42"/>
      <c r="G8862" s="42"/>
      <c r="I8862">
        <f t="shared" si="814"/>
        <v>0</v>
      </c>
      <c r="J8862">
        <f t="shared" si="815"/>
        <v>0</v>
      </c>
      <c r="L8862" s="107"/>
      <c r="M8862" s="110"/>
      <c r="N8862" s="109"/>
      <c r="P8862" s="38">
        <f t="shared" si="816"/>
        <v>0</v>
      </c>
      <c r="Q8862" s="105">
        <f t="shared" si="817"/>
        <v>0</v>
      </c>
      <c r="R8862" s="38">
        <f t="shared" si="818"/>
        <v>0</v>
      </c>
    </row>
    <row r="8863" spans="1:18">
      <c r="A8863" s="33"/>
      <c r="B8863" s="34"/>
      <c r="C8863" s="33"/>
      <c r="D8863" s="33"/>
      <c r="E8863" s="33"/>
      <c r="F8863" s="42"/>
      <c r="G8863" s="42"/>
      <c r="I8863">
        <f t="shared" si="814"/>
        <v>0</v>
      </c>
      <c r="J8863">
        <f t="shared" si="815"/>
        <v>0</v>
      </c>
      <c r="L8863" s="107"/>
      <c r="M8863" s="110"/>
      <c r="N8863" s="109"/>
      <c r="P8863" s="38">
        <f t="shared" si="816"/>
        <v>0</v>
      </c>
      <c r="Q8863" s="105">
        <f t="shared" si="817"/>
        <v>0</v>
      </c>
      <c r="R8863" s="38">
        <f t="shared" si="818"/>
        <v>0</v>
      </c>
    </row>
    <row r="8864" spans="1:18">
      <c r="A8864" s="33"/>
      <c r="B8864" s="34"/>
      <c r="C8864" s="33"/>
      <c r="D8864" s="33"/>
      <c r="E8864" s="33"/>
      <c r="F8864" s="42"/>
      <c r="G8864" s="42"/>
      <c r="I8864">
        <f t="shared" si="814"/>
        <v>0</v>
      </c>
      <c r="J8864">
        <f t="shared" si="815"/>
        <v>0</v>
      </c>
      <c r="L8864" s="107"/>
      <c r="M8864" s="110"/>
      <c r="N8864" s="109"/>
      <c r="P8864" s="38">
        <f t="shared" si="816"/>
        <v>0</v>
      </c>
      <c r="Q8864" s="105">
        <f t="shared" si="817"/>
        <v>0</v>
      </c>
      <c r="R8864" s="38">
        <f t="shared" si="818"/>
        <v>0</v>
      </c>
    </row>
    <row r="8865" spans="1:18">
      <c r="A8865" s="33"/>
      <c r="B8865" s="34"/>
      <c r="C8865" s="33"/>
      <c r="D8865" s="33"/>
      <c r="E8865" s="33"/>
      <c r="F8865" s="42"/>
      <c r="G8865" s="42"/>
      <c r="I8865">
        <f t="shared" si="814"/>
        <v>0</v>
      </c>
      <c r="J8865">
        <f t="shared" si="815"/>
        <v>0</v>
      </c>
      <c r="L8865" s="107"/>
      <c r="M8865" s="110"/>
      <c r="N8865" s="109"/>
      <c r="P8865" s="38">
        <f t="shared" si="816"/>
        <v>0</v>
      </c>
      <c r="Q8865" s="105">
        <f t="shared" si="817"/>
        <v>0</v>
      </c>
      <c r="R8865" s="38">
        <f t="shared" si="818"/>
        <v>0</v>
      </c>
    </row>
    <row r="8866" spans="1:18">
      <c r="A8866" s="33"/>
      <c r="B8866" s="34"/>
      <c r="C8866" s="33"/>
      <c r="D8866" s="33"/>
      <c r="E8866" s="33"/>
      <c r="F8866" s="42"/>
      <c r="G8866" s="42"/>
      <c r="I8866">
        <f t="shared" si="814"/>
        <v>0</v>
      </c>
      <c r="J8866">
        <f t="shared" si="815"/>
        <v>0</v>
      </c>
      <c r="L8866" s="107"/>
      <c r="M8866" s="110"/>
      <c r="N8866" s="109"/>
      <c r="P8866" s="38">
        <f t="shared" si="816"/>
        <v>0</v>
      </c>
      <c r="Q8866" s="105">
        <f t="shared" si="817"/>
        <v>0</v>
      </c>
      <c r="R8866" s="38">
        <f t="shared" si="818"/>
        <v>0</v>
      </c>
    </row>
    <row r="8867" spans="1:18">
      <c r="A8867" s="33"/>
      <c r="B8867" s="34"/>
      <c r="C8867" s="33"/>
      <c r="D8867" s="33"/>
      <c r="E8867" s="33"/>
      <c r="F8867" s="42"/>
      <c r="G8867" s="42"/>
      <c r="I8867">
        <f t="shared" si="814"/>
        <v>0</v>
      </c>
      <c r="J8867">
        <f t="shared" si="815"/>
        <v>0</v>
      </c>
      <c r="L8867" s="107"/>
      <c r="M8867" s="110"/>
      <c r="N8867" s="109"/>
      <c r="P8867" s="38">
        <f t="shared" si="816"/>
        <v>0</v>
      </c>
      <c r="Q8867" s="105">
        <f t="shared" si="817"/>
        <v>0</v>
      </c>
      <c r="R8867" s="38">
        <f t="shared" si="818"/>
        <v>0</v>
      </c>
    </row>
    <row r="8868" spans="1:18">
      <c r="A8868" s="33"/>
      <c r="B8868" s="34"/>
      <c r="C8868" s="33"/>
      <c r="D8868" s="33"/>
      <c r="E8868" s="33"/>
      <c r="F8868" s="42"/>
      <c r="G8868" s="42"/>
      <c r="I8868">
        <f t="shared" si="814"/>
        <v>0</v>
      </c>
      <c r="J8868">
        <f t="shared" si="815"/>
        <v>0</v>
      </c>
      <c r="L8868" s="107"/>
      <c r="M8868" s="110"/>
      <c r="N8868" s="109"/>
      <c r="P8868" s="38">
        <f t="shared" si="816"/>
        <v>0</v>
      </c>
      <c r="Q8868" s="105">
        <f t="shared" si="817"/>
        <v>0</v>
      </c>
      <c r="R8868" s="38">
        <f t="shared" si="818"/>
        <v>0</v>
      </c>
    </row>
    <row r="8869" spans="1:18">
      <c r="A8869" s="33"/>
      <c r="B8869" s="34"/>
      <c r="C8869" s="33"/>
      <c r="D8869" s="33"/>
      <c r="E8869" s="33"/>
      <c r="F8869" s="42"/>
      <c r="G8869" s="42"/>
      <c r="I8869">
        <f t="shared" si="814"/>
        <v>0</v>
      </c>
      <c r="J8869">
        <f t="shared" si="815"/>
        <v>0</v>
      </c>
      <c r="L8869" s="107"/>
      <c r="M8869" s="110"/>
      <c r="N8869" s="109"/>
      <c r="P8869" s="38">
        <f t="shared" si="816"/>
        <v>0</v>
      </c>
      <c r="Q8869" s="105">
        <f t="shared" si="817"/>
        <v>0</v>
      </c>
      <c r="R8869" s="38">
        <f t="shared" si="818"/>
        <v>0</v>
      </c>
    </row>
    <row r="8870" spans="1:18">
      <c r="A8870" s="33"/>
      <c r="B8870" s="34"/>
      <c r="C8870" s="33"/>
      <c r="D8870" s="33"/>
      <c r="E8870" s="33"/>
      <c r="F8870" s="42"/>
      <c r="G8870" s="42"/>
      <c r="I8870">
        <f t="shared" si="814"/>
        <v>0</v>
      </c>
      <c r="J8870">
        <f t="shared" si="815"/>
        <v>0</v>
      </c>
      <c r="L8870" s="107"/>
      <c r="M8870" s="110"/>
      <c r="N8870" s="109"/>
      <c r="P8870" s="38">
        <f t="shared" si="816"/>
        <v>0</v>
      </c>
      <c r="Q8870" s="105">
        <f t="shared" si="817"/>
        <v>0</v>
      </c>
      <c r="R8870" s="38">
        <f t="shared" si="818"/>
        <v>0</v>
      </c>
    </row>
    <row r="8871" spans="1:18">
      <c r="A8871" s="33"/>
      <c r="B8871" s="34"/>
      <c r="C8871" s="33"/>
      <c r="D8871" s="33"/>
      <c r="E8871" s="33"/>
      <c r="F8871" s="42"/>
      <c r="G8871" s="42"/>
      <c r="I8871">
        <f t="shared" si="814"/>
        <v>0</v>
      </c>
      <c r="J8871">
        <f t="shared" si="815"/>
        <v>0</v>
      </c>
      <c r="L8871" s="107"/>
      <c r="M8871" s="110"/>
      <c r="N8871" s="109"/>
      <c r="P8871" s="38">
        <f t="shared" si="816"/>
        <v>0</v>
      </c>
      <c r="Q8871" s="105">
        <f t="shared" si="817"/>
        <v>0</v>
      </c>
      <c r="R8871" s="38">
        <f t="shared" si="818"/>
        <v>0</v>
      </c>
    </row>
    <row r="8872" spans="1:18">
      <c r="A8872" s="33"/>
      <c r="B8872" s="34"/>
      <c r="C8872" s="33"/>
      <c r="D8872" s="33"/>
      <c r="E8872" s="33"/>
      <c r="F8872" s="42"/>
      <c r="G8872" s="42"/>
      <c r="I8872">
        <f t="shared" si="814"/>
        <v>0</v>
      </c>
      <c r="J8872">
        <f t="shared" si="815"/>
        <v>0</v>
      </c>
      <c r="L8872" s="107"/>
      <c r="M8872" s="110"/>
      <c r="N8872" s="109"/>
      <c r="P8872" s="38">
        <f t="shared" si="816"/>
        <v>0</v>
      </c>
      <c r="Q8872" s="105">
        <f t="shared" si="817"/>
        <v>0</v>
      </c>
      <c r="R8872" s="38">
        <f t="shared" si="818"/>
        <v>0</v>
      </c>
    </row>
    <row r="8873" spans="1:18">
      <c r="A8873" s="33"/>
      <c r="B8873" s="34"/>
      <c r="C8873" s="33"/>
      <c r="D8873" s="33"/>
      <c r="E8873" s="33"/>
      <c r="F8873" s="42"/>
      <c r="G8873" s="42"/>
      <c r="I8873">
        <f t="shared" si="814"/>
        <v>0</v>
      </c>
      <c r="J8873">
        <f t="shared" si="815"/>
        <v>0</v>
      </c>
      <c r="L8873" s="107"/>
      <c r="M8873" s="110"/>
      <c r="N8873" s="109"/>
      <c r="P8873" s="38">
        <f t="shared" si="816"/>
        <v>0</v>
      </c>
      <c r="Q8873" s="105">
        <f t="shared" si="817"/>
        <v>0</v>
      </c>
      <c r="R8873" s="38">
        <f t="shared" si="818"/>
        <v>0</v>
      </c>
    </row>
    <row r="8874" spans="1:18">
      <c r="A8874" s="33"/>
      <c r="B8874" s="34"/>
      <c r="C8874" s="33"/>
      <c r="D8874" s="33"/>
      <c r="E8874" s="33"/>
      <c r="F8874" s="42"/>
      <c r="G8874" s="42"/>
      <c r="I8874">
        <f t="shared" si="814"/>
        <v>0</v>
      </c>
      <c r="J8874">
        <f t="shared" si="815"/>
        <v>0</v>
      </c>
      <c r="L8874" s="107"/>
      <c r="M8874" s="110"/>
      <c r="N8874" s="109"/>
      <c r="P8874" s="38">
        <f t="shared" si="816"/>
        <v>0</v>
      </c>
      <c r="Q8874" s="105">
        <f t="shared" si="817"/>
        <v>0</v>
      </c>
      <c r="R8874" s="38">
        <f t="shared" si="818"/>
        <v>0</v>
      </c>
    </row>
    <row r="8875" spans="1:18">
      <c r="A8875" s="33"/>
      <c r="B8875" s="34"/>
      <c r="C8875" s="33"/>
      <c r="D8875" s="33"/>
      <c r="E8875" s="33"/>
      <c r="F8875" s="42"/>
      <c r="G8875" s="42"/>
      <c r="I8875">
        <f t="shared" si="814"/>
        <v>0</v>
      </c>
      <c r="J8875">
        <f t="shared" si="815"/>
        <v>0</v>
      </c>
      <c r="L8875" s="107"/>
      <c r="M8875" s="110"/>
      <c r="N8875" s="109"/>
      <c r="P8875" s="38">
        <f t="shared" si="816"/>
        <v>0</v>
      </c>
      <c r="Q8875" s="105">
        <f t="shared" si="817"/>
        <v>0</v>
      </c>
      <c r="R8875" s="38">
        <f t="shared" si="818"/>
        <v>0</v>
      </c>
    </row>
    <row r="8876" spans="1:18">
      <c r="A8876" s="33"/>
      <c r="B8876" s="34"/>
      <c r="C8876" s="33"/>
      <c r="D8876" s="33"/>
      <c r="E8876" s="33"/>
      <c r="F8876" s="42"/>
      <c r="G8876" s="42"/>
      <c r="I8876">
        <f t="shared" si="814"/>
        <v>0</v>
      </c>
      <c r="J8876">
        <f t="shared" si="815"/>
        <v>0</v>
      </c>
      <c r="L8876" s="107"/>
      <c r="M8876" s="110"/>
      <c r="N8876" s="109"/>
      <c r="P8876" s="38">
        <f t="shared" si="816"/>
        <v>0</v>
      </c>
      <c r="Q8876" s="105">
        <f t="shared" si="817"/>
        <v>0</v>
      </c>
      <c r="R8876" s="38">
        <f t="shared" si="818"/>
        <v>0</v>
      </c>
    </row>
    <row r="8877" spans="1:18">
      <c r="A8877" s="33"/>
      <c r="B8877" s="34"/>
      <c r="C8877" s="33"/>
      <c r="D8877" s="33"/>
      <c r="E8877" s="33"/>
      <c r="F8877" s="42"/>
      <c r="G8877" s="42"/>
      <c r="I8877">
        <f t="shared" si="814"/>
        <v>0</v>
      </c>
      <c r="J8877">
        <f t="shared" si="815"/>
        <v>0</v>
      </c>
      <c r="L8877" s="107"/>
      <c r="M8877" s="110"/>
      <c r="N8877" s="109"/>
      <c r="P8877" s="38">
        <f t="shared" si="816"/>
        <v>0</v>
      </c>
      <c r="Q8877" s="105">
        <f t="shared" si="817"/>
        <v>0</v>
      </c>
      <c r="R8877" s="38">
        <f t="shared" si="818"/>
        <v>0</v>
      </c>
    </row>
    <row r="8878" spans="1:18">
      <c r="A8878" s="33"/>
      <c r="B8878" s="34"/>
      <c r="C8878" s="33"/>
      <c r="D8878" s="33"/>
      <c r="E8878" s="33"/>
      <c r="F8878" s="42"/>
      <c r="G8878" s="42"/>
      <c r="I8878">
        <f t="shared" si="814"/>
        <v>0</v>
      </c>
      <c r="J8878">
        <f t="shared" si="815"/>
        <v>0</v>
      </c>
      <c r="L8878" s="107"/>
      <c r="M8878" s="110"/>
      <c r="N8878" s="109"/>
      <c r="P8878" s="38">
        <f t="shared" si="816"/>
        <v>0</v>
      </c>
      <c r="Q8878" s="105">
        <f t="shared" si="817"/>
        <v>0</v>
      </c>
      <c r="R8878" s="38">
        <f t="shared" si="818"/>
        <v>0</v>
      </c>
    </row>
    <row r="8879" spans="1:18">
      <c r="A8879" s="33"/>
      <c r="B8879" s="34"/>
      <c r="C8879" s="33"/>
      <c r="D8879" s="33"/>
      <c r="E8879" s="33"/>
      <c r="F8879" s="42"/>
      <c r="G8879" s="42"/>
      <c r="I8879">
        <f t="shared" si="814"/>
        <v>0</v>
      </c>
      <c r="J8879">
        <f t="shared" si="815"/>
        <v>0</v>
      </c>
      <c r="L8879" s="107"/>
      <c r="M8879" s="110"/>
      <c r="N8879" s="109"/>
      <c r="P8879" s="38">
        <f t="shared" si="816"/>
        <v>0</v>
      </c>
      <c r="Q8879" s="105">
        <f t="shared" si="817"/>
        <v>0</v>
      </c>
      <c r="R8879" s="38">
        <f t="shared" si="818"/>
        <v>0</v>
      </c>
    </row>
    <row r="8880" spans="1:18">
      <c r="A8880" s="33"/>
      <c r="B8880" s="34"/>
      <c r="C8880" s="33"/>
      <c r="D8880" s="33"/>
      <c r="E8880" s="33"/>
      <c r="F8880" s="42"/>
      <c r="G8880" s="42"/>
      <c r="I8880">
        <f t="shared" si="814"/>
        <v>0</v>
      </c>
      <c r="J8880">
        <f t="shared" si="815"/>
        <v>0</v>
      </c>
      <c r="L8880" s="107"/>
      <c r="M8880" s="110"/>
      <c r="N8880" s="109"/>
      <c r="P8880" s="38">
        <f t="shared" si="816"/>
        <v>0</v>
      </c>
      <c r="Q8880" s="105">
        <f t="shared" si="817"/>
        <v>0</v>
      </c>
      <c r="R8880" s="38">
        <f t="shared" si="818"/>
        <v>0</v>
      </c>
    </row>
    <row r="8881" spans="1:18">
      <c r="A8881" s="33"/>
      <c r="B8881" s="34"/>
      <c r="C8881" s="33"/>
      <c r="D8881" s="33"/>
      <c r="E8881" s="33"/>
      <c r="F8881" s="42"/>
      <c r="G8881" s="42"/>
      <c r="I8881">
        <f t="shared" si="814"/>
        <v>0</v>
      </c>
      <c r="J8881">
        <f t="shared" si="815"/>
        <v>0</v>
      </c>
      <c r="L8881" s="107"/>
      <c r="M8881" s="110"/>
      <c r="N8881" s="109"/>
      <c r="P8881" s="38">
        <f t="shared" si="816"/>
        <v>0</v>
      </c>
      <c r="Q8881" s="105">
        <f t="shared" si="817"/>
        <v>0</v>
      </c>
      <c r="R8881" s="38">
        <f t="shared" si="818"/>
        <v>0</v>
      </c>
    </row>
    <row r="8882" spans="1:18">
      <c r="A8882" s="33"/>
      <c r="B8882" s="34"/>
      <c r="C8882" s="33"/>
      <c r="D8882" s="33"/>
      <c r="E8882" s="33"/>
      <c r="F8882" s="42"/>
      <c r="G8882" s="42"/>
      <c r="I8882">
        <f t="shared" si="814"/>
        <v>0</v>
      </c>
      <c r="J8882">
        <f t="shared" si="815"/>
        <v>0</v>
      </c>
      <c r="L8882" s="107"/>
      <c r="M8882" s="110"/>
      <c r="N8882" s="109"/>
      <c r="P8882" s="38">
        <f t="shared" si="816"/>
        <v>0</v>
      </c>
      <c r="Q8882" s="105">
        <f t="shared" si="817"/>
        <v>0</v>
      </c>
      <c r="R8882" s="38">
        <f t="shared" si="818"/>
        <v>0</v>
      </c>
    </row>
    <row r="8883" spans="1:18">
      <c r="A8883" s="33"/>
      <c r="B8883" s="34"/>
      <c r="C8883" s="33"/>
      <c r="D8883" s="33"/>
      <c r="E8883" s="33"/>
      <c r="F8883" s="42"/>
      <c r="G8883" s="42"/>
      <c r="I8883">
        <f t="shared" si="814"/>
        <v>0</v>
      </c>
      <c r="J8883">
        <f t="shared" si="815"/>
        <v>0</v>
      </c>
      <c r="L8883" s="107"/>
      <c r="M8883" s="110"/>
      <c r="N8883" s="109"/>
      <c r="P8883" s="38">
        <f t="shared" si="816"/>
        <v>0</v>
      </c>
      <c r="Q8883" s="105">
        <f t="shared" si="817"/>
        <v>0</v>
      </c>
      <c r="R8883" s="38">
        <f t="shared" si="818"/>
        <v>0</v>
      </c>
    </row>
    <row r="8884" spans="1:18">
      <c r="A8884" s="33"/>
      <c r="B8884" s="34"/>
      <c r="C8884" s="33"/>
      <c r="D8884" s="33"/>
      <c r="E8884" s="33"/>
      <c r="F8884" s="42"/>
      <c r="G8884" s="42"/>
      <c r="I8884">
        <f t="shared" si="814"/>
        <v>0</v>
      </c>
      <c r="J8884">
        <f t="shared" si="815"/>
        <v>0</v>
      </c>
      <c r="L8884" s="107"/>
      <c r="M8884" s="110"/>
      <c r="N8884" s="109"/>
      <c r="P8884" s="38">
        <f t="shared" si="816"/>
        <v>0</v>
      </c>
      <c r="Q8884" s="105">
        <f t="shared" si="817"/>
        <v>0</v>
      </c>
      <c r="R8884" s="38">
        <f t="shared" si="818"/>
        <v>0</v>
      </c>
    </row>
    <row r="8885" spans="1:18">
      <c r="A8885" s="33"/>
      <c r="B8885" s="34"/>
      <c r="C8885" s="33"/>
      <c r="D8885" s="33"/>
      <c r="E8885" s="33"/>
      <c r="F8885" s="42"/>
      <c r="G8885" s="42"/>
      <c r="I8885">
        <f t="shared" si="814"/>
        <v>0</v>
      </c>
      <c r="J8885">
        <f t="shared" si="815"/>
        <v>0</v>
      </c>
      <c r="L8885" s="107"/>
      <c r="M8885" s="110"/>
      <c r="N8885" s="109"/>
      <c r="P8885" s="38">
        <f t="shared" si="816"/>
        <v>0</v>
      </c>
      <c r="Q8885" s="105">
        <f t="shared" si="817"/>
        <v>0</v>
      </c>
      <c r="R8885" s="38">
        <f t="shared" si="818"/>
        <v>0</v>
      </c>
    </row>
    <row r="8886" spans="1:18">
      <c r="A8886" s="33"/>
      <c r="B8886" s="34"/>
      <c r="C8886" s="33"/>
      <c r="D8886" s="33"/>
      <c r="E8886" s="33"/>
      <c r="F8886" s="42"/>
      <c r="G8886" s="42"/>
      <c r="I8886">
        <f t="shared" si="814"/>
        <v>0</v>
      </c>
      <c r="J8886">
        <f t="shared" si="815"/>
        <v>0</v>
      </c>
      <c r="L8886" s="107"/>
      <c r="M8886" s="110"/>
      <c r="N8886" s="109"/>
      <c r="P8886" s="38">
        <f t="shared" si="816"/>
        <v>0</v>
      </c>
      <c r="Q8886" s="105">
        <f t="shared" si="817"/>
        <v>0</v>
      </c>
      <c r="R8886" s="38">
        <f t="shared" si="818"/>
        <v>0</v>
      </c>
    </row>
    <row r="8887" spans="1:18">
      <c r="A8887" s="33"/>
      <c r="B8887" s="34"/>
      <c r="C8887" s="33"/>
      <c r="D8887" s="33"/>
      <c r="E8887" s="33"/>
      <c r="F8887" s="42"/>
      <c r="G8887" s="42"/>
      <c r="I8887">
        <f t="shared" si="814"/>
        <v>0</v>
      </c>
      <c r="J8887">
        <f t="shared" si="815"/>
        <v>0</v>
      </c>
      <c r="L8887" s="107"/>
      <c r="M8887" s="110"/>
      <c r="N8887" s="109"/>
      <c r="P8887" s="38">
        <f t="shared" si="816"/>
        <v>0</v>
      </c>
      <c r="Q8887" s="105">
        <f t="shared" si="817"/>
        <v>0</v>
      </c>
      <c r="R8887" s="38">
        <f t="shared" si="818"/>
        <v>0</v>
      </c>
    </row>
    <row r="8888" spans="1:18">
      <c r="A8888" s="33"/>
      <c r="B8888" s="34"/>
      <c r="C8888" s="33"/>
      <c r="D8888" s="33"/>
      <c r="E8888" s="33"/>
      <c r="F8888" s="42"/>
      <c r="G8888" s="42"/>
      <c r="I8888">
        <f t="shared" si="814"/>
        <v>0</v>
      </c>
      <c r="J8888">
        <f t="shared" si="815"/>
        <v>0</v>
      </c>
      <c r="L8888" s="107"/>
      <c r="M8888" s="110"/>
      <c r="N8888" s="109"/>
      <c r="P8888" s="38">
        <f t="shared" si="816"/>
        <v>0</v>
      </c>
      <c r="Q8888" s="105">
        <f t="shared" si="817"/>
        <v>0</v>
      </c>
      <c r="R8888" s="38">
        <f t="shared" si="818"/>
        <v>0</v>
      </c>
    </row>
    <row r="8889" spans="1:18">
      <c r="A8889" s="33"/>
      <c r="B8889" s="34"/>
      <c r="C8889" s="33"/>
      <c r="D8889" s="33"/>
      <c r="E8889" s="33"/>
      <c r="F8889" s="42"/>
      <c r="G8889" s="42"/>
      <c r="I8889">
        <f t="shared" si="814"/>
        <v>0</v>
      </c>
      <c r="J8889">
        <f t="shared" si="815"/>
        <v>0</v>
      </c>
      <c r="L8889" s="107"/>
      <c r="M8889" s="110"/>
      <c r="N8889" s="109"/>
      <c r="P8889" s="38">
        <f t="shared" si="816"/>
        <v>0</v>
      </c>
      <c r="Q8889" s="105">
        <f t="shared" si="817"/>
        <v>0</v>
      </c>
      <c r="R8889" s="38">
        <f t="shared" si="818"/>
        <v>0</v>
      </c>
    </row>
    <row r="8890" spans="1:18">
      <c r="A8890" s="33"/>
      <c r="B8890" s="34"/>
      <c r="C8890" s="33"/>
      <c r="D8890" s="33"/>
      <c r="E8890" s="33"/>
      <c r="F8890" s="42"/>
      <c r="G8890" s="42"/>
      <c r="I8890">
        <f t="shared" si="814"/>
        <v>0</v>
      </c>
      <c r="J8890">
        <f t="shared" si="815"/>
        <v>0</v>
      </c>
      <c r="L8890" s="107"/>
      <c r="M8890" s="110"/>
      <c r="N8890" s="109"/>
      <c r="P8890" s="38">
        <f t="shared" si="816"/>
        <v>0</v>
      </c>
      <c r="Q8890" s="105">
        <f t="shared" si="817"/>
        <v>0</v>
      </c>
      <c r="R8890" s="38">
        <f t="shared" si="818"/>
        <v>0</v>
      </c>
    </row>
    <row r="8891" spans="1:18">
      <c r="A8891" s="33"/>
      <c r="B8891" s="34"/>
      <c r="C8891" s="33"/>
      <c r="D8891" s="33"/>
      <c r="E8891" s="33"/>
      <c r="F8891" s="42"/>
      <c r="G8891" s="42"/>
      <c r="I8891">
        <f t="shared" si="814"/>
        <v>0</v>
      </c>
      <c r="J8891">
        <f t="shared" si="815"/>
        <v>0</v>
      </c>
      <c r="L8891" s="107"/>
      <c r="M8891" s="110"/>
      <c r="N8891" s="109"/>
      <c r="P8891" s="38">
        <f t="shared" si="816"/>
        <v>0</v>
      </c>
      <c r="Q8891" s="105">
        <f t="shared" si="817"/>
        <v>0</v>
      </c>
      <c r="R8891" s="38">
        <f t="shared" si="818"/>
        <v>0</v>
      </c>
    </row>
    <row r="8892" spans="1:18">
      <c r="A8892" s="33"/>
      <c r="B8892" s="34"/>
      <c r="C8892" s="33"/>
      <c r="D8892" s="33"/>
      <c r="E8892" s="33"/>
      <c r="F8892" s="42"/>
      <c r="G8892" s="42"/>
      <c r="I8892">
        <f t="shared" si="814"/>
        <v>0</v>
      </c>
      <c r="J8892">
        <f t="shared" si="815"/>
        <v>0</v>
      </c>
      <c r="L8892" s="107"/>
      <c r="M8892" s="110"/>
      <c r="N8892" s="109"/>
      <c r="P8892" s="38">
        <f t="shared" si="816"/>
        <v>0</v>
      </c>
      <c r="Q8892" s="105">
        <f t="shared" si="817"/>
        <v>0</v>
      </c>
      <c r="R8892" s="38">
        <f t="shared" si="818"/>
        <v>0</v>
      </c>
    </row>
    <row r="8893" spans="1:18">
      <c r="A8893" s="33"/>
      <c r="B8893" s="34"/>
      <c r="C8893" s="33"/>
      <c r="D8893" s="33"/>
      <c r="E8893" s="33"/>
      <c r="F8893" s="42"/>
      <c r="G8893" s="42"/>
      <c r="I8893">
        <f t="shared" si="814"/>
        <v>0</v>
      </c>
      <c r="J8893">
        <f t="shared" si="815"/>
        <v>0</v>
      </c>
      <c r="L8893" s="107"/>
      <c r="M8893" s="110"/>
      <c r="N8893" s="109"/>
      <c r="P8893" s="38">
        <f t="shared" si="816"/>
        <v>0</v>
      </c>
      <c r="Q8893" s="105">
        <f t="shared" si="817"/>
        <v>0</v>
      </c>
      <c r="R8893" s="38">
        <f t="shared" si="818"/>
        <v>0</v>
      </c>
    </row>
    <row r="8894" spans="1:18">
      <c r="A8894" s="33"/>
      <c r="B8894" s="34"/>
      <c r="C8894" s="33"/>
      <c r="D8894" s="33"/>
      <c r="E8894" s="33"/>
      <c r="F8894" s="42"/>
      <c r="G8894" s="42"/>
      <c r="I8894">
        <f t="shared" si="814"/>
        <v>0</v>
      </c>
      <c r="J8894">
        <f t="shared" si="815"/>
        <v>0</v>
      </c>
      <c r="L8894" s="107"/>
      <c r="M8894" s="110"/>
      <c r="N8894" s="109"/>
      <c r="P8894" s="38">
        <f t="shared" si="816"/>
        <v>0</v>
      </c>
      <c r="Q8894" s="105">
        <f t="shared" si="817"/>
        <v>0</v>
      </c>
      <c r="R8894" s="38">
        <f t="shared" si="818"/>
        <v>0</v>
      </c>
    </row>
    <row r="8895" spans="1:18">
      <c r="A8895" s="33"/>
      <c r="B8895" s="34"/>
      <c r="C8895" s="33"/>
      <c r="D8895" s="33"/>
      <c r="E8895" s="33"/>
      <c r="F8895" s="42"/>
      <c r="G8895" s="42"/>
      <c r="I8895">
        <f t="shared" si="814"/>
        <v>0</v>
      </c>
      <c r="J8895">
        <f t="shared" si="815"/>
        <v>0</v>
      </c>
      <c r="L8895" s="107"/>
      <c r="M8895" s="110"/>
      <c r="N8895" s="109"/>
      <c r="P8895" s="38">
        <f t="shared" si="816"/>
        <v>0</v>
      </c>
      <c r="Q8895" s="105">
        <f t="shared" si="817"/>
        <v>0</v>
      </c>
      <c r="R8895" s="38">
        <f t="shared" si="818"/>
        <v>0</v>
      </c>
    </row>
    <row r="8896" spans="1:18">
      <c r="A8896" s="33"/>
      <c r="B8896" s="34"/>
      <c r="C8896" s="33"/>
      <c r="D8896" s="33"/>
      <c r="E8896" s="33"/>
      <c r="F8896" s="42"/>
      <c r="G8896" s="42"/>
      <c r="I8896">
        <f t="shared" si="814"/>
        <v>0</v>
      </c>
      <c r="J8896">
        <f t="shared" si="815"/>
        <v>0</v>
      </c>
      <c r="L8896" s="107"/>
      <c r="M8896" s="110"/>
      <c r="N8896" s="109"/>
      <c r="P8896" s="38">
        <f t="shared" si="816"/>
        <v>0</v>
      </c>
      <c r="Q8896" s="105">
        <f t="shared" si="817"/>
        <v>0</v>
      </c>
      <c r="R8896" s="38">
        <f t="shared" si="818"/>
        <v>0</v>
      </c>
    </row>
    <row r="8897" spans="1:18">
      <c r="A8897" s="33"/>
      <c r="B8897" s="34"/>
      <c r="C8897" s="33"/>
      <c r="D8897" s="33"/>
      <c r="E8897" s="33"/>
      <c r="F8897" s="42"/>
      <c r="G8897" s="42"/>
      <c r="I8897">
        <f t="shared" ref="I8897:I8960" si="819">IF(OR(E8897="R",E8897="E"),D8897,IF(D8897&gt;=E8897,D8897-E8897,0))</f>
        <v>0</v>
      </c>
      <c r="J8897">
        <f t="shared" ref="J8897:J8960" si="820">IF(OR(E8897="R",E8897="E"),0,IF(E8897&gt;D8897,E8897-D8897,0))</f>
        <v>0</v>
      </c>
      <c r="L8897" s="107"/>
      <c r="M8897" s="110"/>
      <c r="N8897" s="109"/>
      <c r="P8897" s="38">
        <f t="shared" ref="P8897:P8960" si="821">I8897*L8897/1000</f>
        <v>0</v>
      </c>
      <c r="Q8897" s="105">
        <f t="shared" ref="Q8897:Q8960" si="822">I8897*M8897/1000</f>
        <v>0</v>
      </c>
      <c r="R8897" s="38">
        <f t="shared" ref="R8897:R8960" si="823">J8897*N8897/1000</f>
        <v>0</v>
      </c>
    </row>
    <row r="8898" spans="1:18">
      <c r="A8898" s="33"/>
      <c r="B8898" s="34"/>
      <c r="C8898" s="33"/>
      <c r="D8898" s="33"/>
      <c r="E8898" s="33"/>
      <c r="F8898" s="42"/>
      <c r="G8898" s="42"/>
      <c r="I8898">
        <f t="shared" si="819"/>
        <v>0</v>
      </c>
      <c r="J8898">
        <f t="shared" si="820"/>
        <v>0</v>
      </c>
      <c r="L8898" s="107"/>
      <c r="M8898" s="110"/>
      <c r="N8898" s="109"/>
      <c r="P8898" s="38">
        <f t="shared" si="821"/>
        <v>0</v>
      </c>
      <c r="Q8898" s="105">
        <f t="shared" si="822"/>
        <v>0</v>
      </c>
      <c r="R8898" s="38">
        <f t="shared" si="823"/>
        <v>0</v>
      </c>
    </row>
    <row r="8899" spans="1:18">
      <c r="A8899" s="33"/>
      <c r="B8899" s="34"/>
      <c r="C8899" s="33"/>
      <c r="D8899" s="33"/>
      <c r="E8899" s="33"/>
      <c r="F8899" s="42"/>
      <c r="G8899" s="42"/>
      <c r="I8899">
        <f t="shared" si="819"/>
        <v>0</v>
      </c>
      <c r="J8899">
        <f t="shared" si="820"/>
        <v>0</v>
      </c>
      <c r="L8899" s="107"/>
      <c r="M8899" s="110"/>
      <c r="N8899" s="109"/>
      <c r="P8899" s="38">
        <f t="shared" si="821"/>
        <v>0</v>
      </c>
      <c r="Q8899" s="105">
        <f t="shared" si="822"/>
        <v>0</v>
      </c>
      <c r="R8899" s="38">
        <f t="shared" si="823"/>
        <v>0</v>
      </c>
    </row>
    <row r="8900" spans="1:18">
      <c r="A8900" s="33"/>
      <c r="B8900" s="34"/>
      <c r="C8900" s="33"/>
      <c r="D8900" s="33"/>
      <c r="E8900" s="33"/>
      <c r="F8900" s="42"/>
      <c r="G8900" s="42"/>
      <c r="I8900">
        <f t="shared" si="819"/>
        <v>0</v>
      </c>
      <c r="J8900">
        <f t="shared" si="820"/>
        <v>0</v>
      </c>
      <c r="L8900" s="107"/>
      <c r="M8900" s="110"/>
      <c r="N8900" s="109"/>
      <c r="P8900" s="38">
        <f t="shared" si="821"/>
        <v>0</v>
      </c>
      <c r="Q8900" s="105">
        <f t="shared" si="822"/>
        <v>0</v>
      </c>
      <c r="R8900" s="38">
        <f t="shared" si="823"/>
        <v>0</v>
      </c>
    </row>
    <row r="8901" spans="1:18">
      <c r="A8901" s="33"/>
      <c r="B8901" s="34"/>
      <c r="C8901" s="33"/>
      <c r="D8901" s="33"/>
      <c r="E8901" s="33"/>
      <c r="F8901" s="42"/>
      <c r="G8901" s="42"/>
      <c r="I8901">
        <f t="shared" si="819"/>
        <v>0</v>
      </c>
      <c r="J8901">
        <f t="shared" si="820"/>
        <v>0</v>
      </c>
      <c r="L8901" s="107"/>
      <c r="M8901" s="110"/>
      <c r="N8901" s="109"/>
      <c r="P8901" s="38">
        <f t="shared" si="821"/>
        <v>0</v>
      </c>
      <c r="Q8901" s="105">
        <f t="shared" si="822"/>
        <v>0</v>
      </c>
      <c r="R8901" s="38">
        <f t="shared" si="823"/>
        <v>0</v>
      </c>
    </row>
    <row r="8902" spans="1:18">
      <c r="A8902" s="33"/>
      <c r="B8902" s="34"/>
      <c r="C8902" s="33"/>
      <c r="D8902" s="33"/>
      <c r="E8902" s="33"/>
      <c r="F8902" s="42"/>
      <c r="G8902" s="42"/>
      <c r="I8902">
        <f t="shared" si="819"/>
        <v>0</v>
      </c>
      <c r="J8902">
        <f t="shared" si="820"/>
        <v>0</v>
      </c>
      <c r="L8902" s="107"/>
      <c r="M8902" s="110"/>
      <c r="N8902" s="109"/>
      <c r="P8902" s="38">
        <f t="shared" si="821"/>
        <v>0</v>
      </c>
      <c r="Q8902" s="105">
        <f t="shared" si="822"/>
        <v>0</v>
      </c>
      <c r="R8902" s="38">
        <f t="shared" si="823"/>
        <v>0</v>
      </c>
    </row>
    <row r="8903" spans="1:18">
      <c r="A8903" s="33"/>
      <c r="B8903" s="34"/>
      <c r="C8903" s="33"/>
      <c r="D8903" s="33"/>
      <c r="E8903" s="33"/>
      <c r="F8903" s="42"/>
      <c r="G8903" s="42"/>
      <c r="I8903">
        <f t="shared" si="819"/>
        <v>0</v>
      </c>
      <c r="J8903">
        <f t="shared" si="820"/>
        <v>0</v>
      </c>
      <c r="L8903" s="107"/>
      <c r="M8903" s="110"/>
      <c r="N8903" s="109"/>
      <c r="P8903" s="38">
        <f t="shared" si="821"/>
        <v>0</v>
      </c>
      <c r="Q8903" s="105">
        <f t="shared" si="822"/>
        <v>0</v>
      </c>
      <c r="R8903" s="38">
        <f t="shared" si="823"/>
        <v>0</v>
      </c>
    </row>
    <row r="8904" spans="1:18">
      <c r="A8904" s="33"/>
      <c r="B8904" s="34"/>
      <c r="C8904" s="33"/>
      <c r="D8904" s="33"/>
      <c r="E8904" s="33"/>
      <c r="F8904" s="42"/>
      <c r="G8904" s="42"/>
      <c r="I8904">
        <f t="shared" si="819"/>
        <v>0</v>
      </c>
      <c r="J8904">
        <f t="shared" si="820"/>
        <v>0</v>
      </c>
      <c r="L8904" s="107"/>
      <c r="M8904" s="110"/>
      <c r="N8904" s="109"/>
      <c r="P8904" s="38">
        <f t="shared" si="821"/>
        <v>0</v>
      </c>
      <c r="Q8904" s="105">
        <f t="shared" si="822"/>
        <v>0</v>
      </c>
      <c r="R8904" s="38">
        <f t="shared" si="823"/>
        <v>0</v>
      </c>
    </row>
    <row r="8905" spans="1:18">
      <c r="A8905" s="33"/>
      <c r="B8905" s="34"/>
      <c r="C8905" s="33"/>
      <c r="D8905" s="33"/>
      <c r="E8905" s="33"/>
      <c r="F8905" s="42"/>
      <c r="G8905" s="42"/>
      <c r="I8905">
        <f t="shared" si="819"/>
        <v>0</v>
      </c>
      <c r="J8905">
        <f t="shared" si="820"/>
        <v>0</v>
      </c>
      <c r="L8905" s="107"/>
      <c r="M8905" s="110"/>
      <c r="N8905" s="109"/>
      <c r="P8905" s="38">
        <f t="shared" si="821"/>
        <v>0</v>
      </c>
      <c r="Q8905" s="105">
        <f t="shared" si="822"/>
        <v>0</v>
      </c>
      <c r="R8905" s="38">
        <f t="shared" si="823"/>
        <v>0</v>
      </c>
    </row>
    <row r="8906" spans="1:18">
      <c r="A8906" s="33"/>
      <c r="B8906" s="34"/>
      <c r="C8906" s="33"/>
      <c r="D8906" s="33"/>
      <c r="E8906" s="33"/>
      <c r="F8906" s="42"/>
      <c r="G8906" s="42"/>
      <c r="I8906">
        <f t="shared" si="819"/>
        <v>0</v>
      </c>
      <c r="J8906">
        <f t="shared" si="820"/>
        <v>0</v>
      </c>
      <c r="L8906" s="107"/>
      <c r="M8906" s="110"/>
      <c r="N8906" s="109"/>
      <c r="P8906" s="38">
        <f t="shared" si="821"/>
        <v>0</v>
      </c>
      <c r="Q8906" s="105">
        <f t="shared" si="822"/>
        <v>0</v>
      </c>
      <c r="R8906" s="38">
        <f t="shared" si="823"/>
        <v>0</v>
      </c>
    </row>
    <row r="8907" spans="1:18">
      <c r="A8907" s="33"/>
      <c r="B8907" s="34"/>
      <c r="C8907" s="33"/>
      <c r="D8907" s="33"/>
      <c r="E8907" s="33"/>
      <c r="F8907" s="42"/>
      <c r="G8907" s="42"/>
      <c r="I8907">
        <f t="shared" si="819"/>
        <v>0</v>
      </c>
      <c r="J8907">
        <f t="shared" si="820"/>
        <v>0</v>
      </c>
      <c r="L8907" s="107"/>
      <c r="M8907" s="110"/>
      <c r="N8907" s="109"/>
      <c r="P8907" s="38">
        <f t="shared" si="821"/>
        <v>0</v>
      </c>
      <c r="Q8907" s="105">
        <f t="shared" si="822"/>
        <v>0</v>
      </c>
      <c r="R8907" s="38">
        <f t="shared" si="823"/>
        <v>0</v>
      </c>
    </row>
    <row r="8908" spans="1:18">
      <c r="A8908" s="33"/>
      <c r="B8908" s="34"/>
      <c r="C8908" s="33"/>
      <c r="D8908" s="33"/>
      <c r="E8908" s="33"/>
      <c r="F8908" s="42"/>
      <c r="G8908" s="42"/>
      <c r="I8908">
        <f t="shared" si="819"/>
        <v>0</v>
      </c>
      <c r="J8908">
        <f t="shared" si="820"/>
        <v>0</v>
      </c>
      <c r="L8908" s="107"/>
      <c r="M8908" s="110"/>
      <c r="N8908" s="109"/>
      <c r="P8908" s="38">
        <f t="shared" si="821"/>
        <v>0</v>
      </c>
      <c r="Q8908" s="105">
        <f t="shared" si="822"/>
        <v>0</v>
      </c>
      <c r="R8908" s="38">
        <f t="shared" si="823"/>
        <v>0</v>
      </c>
    </row>
    <row r="8909" spans="1:18">
      <c r="A8909" s="33"/>
      <c r="B8909" s="34"/>
      <c r="C8909" s="33"/>
      <c r="D8909" s="33"/>
      <c r="E8909" s="33"/>
      <c r="F8909" s="42"/>
      <c r="G8909" s="42"/>
      <c r="I8909">
        <f t="shared" si="819"/>
        <v>0</v>
      </c>
      <c r="J8909">
        <f t="shared" si="820"/>
        <v>0</v>
      </c>
      <c r="L8909" s="107"/>
      <c r="M8909" s="110"/>
      <c r="N8909" s="109"/>
      <c r="P8909" s="38">
        <f t="shared" si="821"/>
        <v>0</v>
      </c>
      <c r="Q8909" s="105">
        <f t="shared" si="822"/>
        <v>0</v>
      </c>
      <c r="R8909" s="38">
        <f t="shared" si="823"/>
        <v>0</v>
      </c>
    </row>
    <row r="8910" spans="1:18">
      <c r="A8910" s="33"/>
      <c r="B8910" s="34"/>
      <c r="C8910" s="33"/>
      <c r="D8910" s="33"/>
      <c r="E8910" s="33"/>
      <c r="F8910" s="42"/>
      <c r="G8910" s="42"/>
      <c r="I8910">
        <f t="shared" si="819"/>
        <v>0</v>
      </c>
      <c r="J8910">
        <f t="shared" si="820"/>
        <v>0</v>
      </c>
      <c r="L8910" s="107"/>
      <c r="M8910" s="110"/>
      <c r="N8910" s="109"/>
      <c r="P8910" s="38">
        <f t="shared" si="821"/>
        <v>0</v>
      </c>
      <c r="Q8910" s="105">
        <f t="shared" si="822"/>
        <v>0</v>
      </c>
      <c r="R8910" s="38">
        <f t="shared" si="823"/>
        <v>0</v>
      </c>
    </row>
    <row r="8911" spans="1:18">
      <c r="A8911" s="33"/>
      <c r="B8911" s="34"/>
      <c r="C8911" s="33"/>
      <c r="D8911" s="33"/>
      <c r="E8911" s="33"/>
      <c r="F8911" s="42"/>
      <c r="G8911" s="42"/>
      <c r="I8911">
        <f t="shared" si="819"/>
        <v>0</v>
      </c>
      <c r="J8911">
        <f t="shared" si="820"/>
        <v>0</v>
      </c>
      <c r="L8911" s="107"/>
      <c r="M8911" s="110"/>
      <c r="N8911" s="109"/>
      <c r="P8911" s="38">
        <f t="shared" si="821"/>
        <v>0</v>
      </c>
      <c r="Q8911" s="105">
        <f t="shared" si="822"/>
        <v>0</v>
      </c>
      <c r="R8911" s="38">
        <f t="shared" si="823"/>
        <v>0</v>
      </c>
    </row>
    <row r="8912" spans="1:18">
      <c r="A8912" s="33"/>
      <c r="B8912" s="34"/>
      <c r="C8912" s="33"/>
      <c r="D8912" s="33"/>
      <c r="E8912" s="33"/>
      <c r="F8912" s="42"/>
      <c r="G8912" s="42"/>
      <c r="I8912">
        <f t="shared" si="819"/>
        <v>0</v>
      </c>
      <c r="J8912">
        <f t="shared" si="820"/>
        <v>0</v>
      </c>
      <c r="L8912" s="107"/>
      <c r="M8912" s="110"/>
      <c r="N8912" s="109"/>
      <c r="P8912" s="38">
        <f t="shared" si="821"/>
        <v>0</v>
      </c>
      <c r="Q8912" s="105">
        <f t="shared" si="822"/>
        <v>0</v>
      </c>
      <c r="R8912" s="38">
        <f t="shared" si="823"/>
        <v>0</v>
      </c>
    </row>
    <row r="8913" spans="1:18">
      <c r="A8913" s="33"/>
      <c r="B8913" s="34"/>
      <c r="C8913" s="33"/>
      <c r="D8913" s="33"/>
      <c r="E8913" s="33"/>
      <c r="F8913" s="42"/>
      <c r="G8913" s="42"/>
      <c r="I8913">
        <f t="shared" si="819"/>
        <v>0</v>
      </c>
      <c r="J8913">
        <f t="shared" si="820"/>
        <v>0</v>
      </c>
      <c r="L8913" s="107"/>
      <c r="M8913" s="110"/>
      <c r="N8913" s="109"/>
      <c r="P8913" s="38">
        <f t="shared" si="821"/>
        <v>0</v>
      </c>
      <c r="Q8913" s="105">
        <f t="shared" si="822"/>
        <v>0</v>
      </c>
      <c r="R8913" s="38">
        <f t="shared" si="823"/>
        <v>0</v>
      </c>
    </row>
    <row r="8914" spans="1:18">
      <c r="A8914" s="33"/>
      <c r="B8914" s="34"/>
      <c r="C8914" s="33"/>
      <c r="D8914" s="33"/>
      <c r="E8914" s="33"/>
      <c r="F8914" s="42"/>
      <c r="G8914" s="42"/>
      <c r="I8914">
        <f t="shared" si="819"/>
        <v>0</v>
      </c>
      <c r="J8914">
        <f t="shared" si="820"/>
        <v>0</v>
      </c>
      <c r="L8914" s="107"/>
      <c r="M8914" s="110"/>
      <c r="N8914" s="109"/>
      <c r="P8914" s="38">
        <f t="shared" si="821"/>
        <v>0</v>
      </c>
      <c r="Q8914" s="105">
        <f t="shared" si="822"/>
        <v>0</v>
      </c>
      <c r="R8914" s="38">
        <f t="shared" si="823"/>
        <v>0</v>
      </c>
    </row>
    <row r="8915" spans="1:18">
      <c r="A8915" s="33"/>
      <c r="B8915" s="34"/>
      <c r="C8915" s="33"/>
      <c r="D8915" s="33"/>
      <c r="E8915" s="33"/>
      <c r="F8915" s="42"/>
      <c r="G8915" s="42"/>
      <c r="I8915">
        <f t="shared" si="819"/>
        <v>0</v>
      </c>
      <c r="J8915">
        <f t="shared" si="820"/>
        <v>0</v>
      </c>
      <c r="L8915" s="107"/>
      <c r="M8915" s="110"/>
      <c r="N8915" s="109"/>
      <c r="P8915" s="38">
        <f t="shared" si="821"/>
        <v>0</v>
      </c>
      <c r="Q8915" s="105">
        <f t="shared" si="822"/>
        <v>0</v>
      </c>
      <c r="R8915" s="38">
        <f t="shared" si="823"/>
        <v>0</v>
      </c>
    </row>
    <row r="8916" spans="1:18">
      <c r="A8916" s="33"/>
      <c r="B8916" s="34"/>
      <c r="C8916" s="33"/>
      <c r="D8916" s="33"/>
      <c r="E8916" s="33"/>
      <c r="F8916" s="42"/>
      <c r="G8916" s="42"/>
      <c r="I8916">
        <f t="shared" si="819"/>
        <v>0</v>
      </c>
      <c r="J8916">
        <f t="shared" si="820"/>
        <v>0</v>
      </c>
      <c r="L8916" s="107"/>
      <c r="M8916" s="110"/>
      <c r="N8916" s="109"/>
      <c r="P8916" s="38">
        <f t="shared" si="821"/>
        <v>0</v>
      </c>
      <c r="Q8916" s="105">
        <f t="shared" si="822"/>
        <v>0</v>
      </c>
      <c r="R8916" s="38">
        <f t="shared" si="823"/>
        <v>0</v>
      </c>
    </row>
    <row r="8917" spans="1:18">
      <c r="A8917" s="33"/>
      <c r="B8917" s="34"/>
      <c r="C8917" s="33"/>
      <c r="D8917" s="33"/>
      <c r="E8917" s="33"/>
      <c r="F8917" s="42"/>
      <c r="G8917" s="42"/>
      <c r="I8917">
        <f t="shared" si="819"/>
        <v>0</v>
      </c>
      <c r="J8917">
        <f t="shared" si="820"/>
        <v>0</v>
      </c>
      <c r="L8917" s="107"/>
      <c r="M8917" s="110"/>
      <c r="N8917" s="109"/>
      <c r="P8917" s="38">
        <f t="shared" si="821"/>
        <v>0</v>
      </c>
      <c r="Q8917" s="105">
        <f t="shared" si="822"/>
        <v>0</v>
      </c>
      <c r="R8917" s="38">
        <f t="shared" si="823"/>
        <v>0</v>
      </c>
    </row>
    <row r="8918" spans="1:18">
      <c r="A8918" s="33"/>
      <c r="B8918" s="34"/>
      <c r="C8918" s="33"/>
      <c r="D8918" s="33"/>
      <c r="E8918" s="33"/>
      <c r="F8918" s="42"/>
      <c r="G8918" s="42"/>
      <c r="I8918">
        <f t="shared" si="819"/>
        <v>0</v>
      </c>
      <c r="J8918">
        <f t="shared" si="820"/>
        <v>0</v>
      </c>
      <c r="L8918" s="107"/>
      <c r="M8918" s="110"/>
      <c r="N8918" s="109"/>
      <c r="P8918" s="38">
        <f t="shared" si="821"/>
        <v>0</v>
      </c>
      <c r="Q8918" s="105">
        <f t="shared" si="822"/>
        <v>0</v>
      </c>
      <c r="R8918" s="38">
        <f t="shared" si="823"/>
        <v>0</v>
      </c>
    </row>
    <row r="8919" spans="1:18">
      <c r="A8919" s="33"/>
      <c r="B8919" s="34"/>
      <c r="C8919" s="33"/>
      <c r="D8919" s="33"/>
      <c r="E8919" s="33"/>
      <c r="F8919" s="42"/>
      <c r="G8919" s="42"/>
      <c r="I8919">
        <f t="shared" si="819"/>
        <v>0</v>
      </c>
      <c r="J8919">
        <f t="shared" si="820"/>
        <v>0</v>
      </c>
      <c r="L8919" s="107"/>
      <c r="M8919" s="110"/>
      <c r="N8919" s="109"/>
      <c r="P8919" s="38">
        <f t="shared" si="821"/>
        <v>0</v>
      </c>
      <c r="Q8919" s="105">
        <f t="shared" si="822"/>
        <v>0</v>
      </c>
      <c r="R8919" s="38">
        <f t="shared" si="823"/>
        <v>0</v>
      </c>
    </row>
    <row r="8920" spans="1:18">
      <c r="A8920" s="33"/>
      <c r="B8920" s="34"/>
      <c r="C8920" s="33"/>
      <c r="D8920" s="33"/>
      <c r="E8920" s="33"/>
      <c r="F8920" s="42"/>
      <c r="G8920" s="42"/>
      <c r="I8920">
        <f t="shared" si="819"/>
        <v>0</v>
      </c>
      <c r="J8920">
        <f t="shared" si="820"/>
        <v>0</v>
      </c>
      <c r="L8920" s="107"/>
      <c r="M8920" s="110"/>
      <c r="N8920" s="109"/>
      <c r="P8920" s="38">
        <f t="shared" si="821"/>
        <v>0</v>
      </c>
      <c r="Q8920" s="105">
        <f t="shared" si="822"/>
        <v>0</v>
      </c>
      <c r="R8920" s="38">
        <f t="shared" si="823"/>
        <v>0</v>
      </c>
    </row>
    <row r="8921" spans="1:18">
      <c r="A8921" s="33"/>
      <c r="B8921" s="34"/>
      <c r="C8921" s="33"/>
      <c r="D8921" s="33"/>
      <c r="E8921" s="33"/>
      <c r="F8921" s="42"/>
      <c r="G8921" s="42"/>
      <c r="I8921">
        <f t="shared" si="819"/>
        <v>0</v>
      </c>
      <c r="J8921">
        <f t="shared" si="820"/>
        <v>0</v>
      </c>
      <c r="L8921" s="107"/>
      <c r="M8921" s="110"/>
      <c r="N8921" s="109"/>
      <c r="P8921" s="38">
        <f t="shared" si="821"/>
        <v>0</v>
      </c>
      <c r="Q8921" s="105">
        <f t="shared" si="822"/>
        <v>0</v>
      </c>
      <c r="R8921" s="38">
        <f t="shared" si="823"/>
        <v>0</v>
      </c>
    </row>
    <row r="8922" spans="1:18">
      <c r="A8922" s="33"/>
      <c r="B8922" s="34"/>
      <c r="C8922" s="33"/>
      <c r="D8922" s="33"/>
      <c r="E8922" s="33"/>
      <c r="F8922" s="42"/>
      <c r="G8922" s="42"/>
      <c r="I8922">
        <f t="shared" si="819"/>
        <v>0</v>
      </c>
      <c r="J8922">
        <f t="shared" si="820"/>
        <v>0</v>
      </c>
      <c r="L8922" s="107"/>
      <c r="M8922" s="110"/>
      <c r="N8922" s="109"/>
      <c r="P8922" s="38">
        <f t="shared" si="821"/>
        <v>0</v>
      </c>
      <c r="Q8922" s="105">
        <f t="shared" si="822"/>
        <v>0</v>
      </c>
      <c r="R8922" s="38">
        <f t="shared" si="823"/>
        <v>0</v>
      </c>
    </row>
    <row r="8923" spans="1:18">
      <c r="A8923" s="33"/>
      <c r="B8923" s="34"/>
      <c r="C8923" s="33"/>
      <c r="D8923" s="33"/>
      <c r="E8923" s="33"/>
      <c r="F8923" s="42"/>
      <c r="G8923" s="42"/>
      <c r="I8923">
        <f t="shared" si="819"/>
        <v>0</v>
      </c>
      <c r="J8923">
        <f t="shared" si="820"/>
        <v>0</v>
      </c>
      <c r="L8923" s="107"/>
      <c r="M8923" s="110"/>
      <c r="N8923" s="109"/>
      <c r="P8923" s="38">
        <f t="shared" si="821"/>
        <v>0</v>
      </c>
      <c r="Q8923" s="105">
        <f t="shared" si="822"/>
        <v>0</v>
      </c>
      <c r="R8923" s="38">
        <f t="shared" si="823"/>
        <v>0</v>
      </c>
    </row>
    <row r="8924" spans="1:18">
      <c r="A8924" s="33"/>
      <c r="B8924" s="34"/>
      <c r="C8924" s="33"/>
      <c r="D8924" s="33"/>
      <c r="E8924" s="33"/>
      <c r="F8924" s="42"/>
      <c r="G8924" s="42"/>
      <c r="I8924">
        <f t="shared" si="819"/>
        <v>0</v>
      </c>
      <c r="J8924">
        <f t="shared" si="820"/>
        <v>0</v>
      </c>
      <c r="L8924" s="107"/>
      <c r="M8924" s="110"/>
      <c r="N8924" s="109"/>
      <c r="P8924" s="38">
        <f t="shared" si="821"/>
        <v>0</v>
      </c>
      <c r="Q8924" s="105">
        <f t="shared" si="822"/>
        <v>0</v>
      </c>
      <c r="R8924" s="38">
        <f t="shared" si="823"/>
        <v>0</v>
      </c>
    </row>
    <row r="8925" spans="1:18">
      <c r="A8925" s="33"/>
      <c r="B8925" s="34"/>
      <c r="C8925" s="33"/>
      <c r="D8925" s="33"/>
      <c r="E8925" s="33"/>
      <c r="F8925" s="42"/>
      <c r="G8925" s="42"/>
      <c r="I8925">
        <f t="shared" si="819"/>
        <v>0</v>
      </c>
      <c r="J8925">
        <f t="shared" si="820"/>
        <v>0</v>
      </c>
      <c r="L8925" s="107"/>
      <c r="M8925" s="110"/>
      <c r="N8925" s="109"/>
      <c r="P8925" s="38">
        <f t="shared" si="821"/>
        <v>0</v>
      </c>
      <c r="Q8925" s="105">
        <f t="shared" si="822"/>
        <v>0</v>
      </c>
      <c r="R8925" s="38">
        <f t="shared" si="823"/>
        <v>0</v>
      </c>
    </row>
    <row r="8926" spans="1:18">
      <c r="A8926" s="33"/>
      <c r="B8926" s="34"/>
      <c r="C8926" s="33"/>
      <c r="D8926" s="33"/>
      <c r="E8926" s="33"/>
      <c r="F8926" s="42"/>
      <c r="G8926" s="42"/>
      <c r="I8926">
        <f t="shared" si="819"/>
        <v>0</v>
      </c>
      <c r="J8926">
        <f t="shared" si="820"/>
        <v>0</v>
      </c>
      <c r="L8926" s="107"/>
      <c r="M8926" s="110"/>
      <c r="N8926" s="109"/>
      <c r="P8926" s="38">
        <f t="shared" si="821"/>
        <v>0</v>
      </c>
      <c r="Q8926" s="105">
        <f t="shared" si="822"/>
        <v>0</v>
      </c>
      <c r="R8926" s="38">
        <f t="shared" si="823"/>
        <v>0</v>
      </c>
    </row>
    <row r="8927" spans="1:18">
      <c r="A8927" s="33"/>
      <c r="B8927" s="34"/>
      <c r="C8927" s="33"/>
      <c r="D8927" s="33"/>
      <c r="E8927" s="33"/>
      <c r="F8927" s="42"/>
      <c r="G8927" s="42"/>
      <c r="I8927">
        <f t="shared" si="819"/>
        <v>0</v>
      </c>
      <c r="J8927">
        <f t="shared" si="820"/>
        <v>0</v>
      </c>
      <c r="L8927" s="107"/>
      <c r="M8927" s="110"/>
      <c r="N8927" s="109"/>
      <c r="P8927" s="38">
        <f t="shared" si="821"/>
        <v>0</v>
      </c>
      <c r="Q8927" s="105">
        <f t="shared" si="822"/>
        <v>0</v>
      </c>
      <c r="R8927" s="38">
        <f t="shared" si="823"/>
        <v>0</v>
      </c>
    </row>
    <row r="8928" spans="1:18">
      <c r="A8928" s="33"/>
      <c r="B8928" s="34"/>
      <c r="C8928" s="33"/>
      <c r="D8928" s="33"/>
      <c r="E8928" s="33"/>
      <c r="F8928" s="42"/>
      <c r="G8928" s="42"/>
      <c r="I8928">
        <f t="shared" si="819"/>
        <v>0</v>
      </c>
      <c r="J8928">
        <f t="shared" si="820"/>
        <v>0</v>
      </c>
      <c r="L8928" s="107"/>
      <c r="M8928" s="110"/>
      <c r="N8928" s="109"/>
      <c r="P8928" s="38">
        <f t="shared" si="821"/>
        <v>0</v>
      </c>
      <c r="Q8928" s="105">
        <f t="shared" si="822"/>
        <v>0</v>
      </c>
      <c r="R8928" s="38">
        <f t="shared" si="823"/>
        <v>0</v>
      </c>
    </row>
    <row r="8929" spans="1:18">
      <c r="A8929" s="33"/>
      <c r="B8929" s="34"/>
      <c r="C8929" s="33"/>
      <c r="D8929" s="33"/>
      <c r="E8929" s="33"/>
      <c r="F8929" s="42"/>
      <c r="G8929" s="42"/>
      <c r="I8929">
        <f t="shared" si="819"/>
        <v>0</v>
      </c>
      <c r="J8929">
        <f t="shared" si="820"/>
        <v>0</v>
      </c>
      <c r="L8929" s="107"/>
      <c r="M8929" s="110"/>
      <c r="N8929" s="109"/>
      <c r="P8929" s="38">
        <f t="shared" si="821"/>
        <v>0</v>
      </c>
      <c r="Q8929" s="105">
        <f t="shared" si="822"/>
        <v>0</v>
      </c>
      <c r="R8929" s="38">
        <f t="shared" si="823"/>
        <v>0</v>
      </c>
    </row>
    <row r="8930" spans="1:18">
      <c r="A8930" s="33"/>
      <c r="B8930" s="34"/>
      <c r="C8930" s="33"/>
      <c r="D8930" s="33"/>
      <c r="E8930" s="33"/>
      <c r="F8930" s="42"/>
      <c r="G8930" s="42"/>
      <c r="I8930">
        <f t="shared" si="819"/>
        <v>0</v>
      </c>
      <c r="J8930">
        <f t="shared" si="820"/>
        <v>0</v>
      </c>
      <c r="L8930" s="107"/>
      <c r="M8930" s="110"/>
      <c r="N8930" s="109"/>
      <c r="P8930" s="38">
        <f t="shared" si="821"/>
        <v>0</v>
      </c>
      <c r="Q8930" s="105">
        <f t="shared" si="822"/>
        <v>0</v>
      </c>
      <c r="R8930" s="38">
        <f t="shared" si="823"/>
        <v>0</v>
      </c>
    </row>
    <row r="8931" spans="1:18">
      <c r="A8931" s="33"/>
      <c r="B8931" s="34"/>
      <c r="C8931" s="33"/>
      <c r="D8931" s="33"/>
      <c r="E8931" s="33"/>
      <c r="F8931" s="42"/>
      <c r="G8931" s="42"/>
      <c r="I8931">
        <f t="shared" si="819"/>
        <v>0</v>
      </c>
      <c r="J8931">
        <f t="shared" si="820"/>
        <v>0</v>
      </c>
      <c r="L8931" s="107"/>
      <c r="M8931" s="110"/>
      <c r="N8931" s="109"/>
      <c r="P8931" s="38">
        <f t="shared" si="821"/>
        <v>0</v>
      </c>
      <c r="Q8931" s="105">
        <f t="shared" si="822"/>
        <v>0</v>
      </c>
      <c r="R8931" s="38">
        <f t="shared" si="823"/>
        <v>0</v>
      </c>
    </row>
    <row r="8932" spans="1:18">
      <c r="A8932" s="33"/>
      <c r="B8932" s="34"/>
      <c r="C8932" s="33"/>
      <c r="D8932" s="33"/>
      <c r="E8932" s="33"/>
      <c r="F8932" s="42"/>
      <c r="G8932" s="42"/>
      <c r="I8932">
        <f t="shared" si="819"/>
        <v>0</v>
      </c>
      <c r="J8932">
        <f t="shared" si="820"/>
        <v>0</v>
      </c>
      <c r="L8932" s="107"/>
      <c r="M8932" s="110"/>
      <c r="N8932" s="109"/>
      <c r="P8932" s="38">
        <f t="shared" si="821"/>
        <v>0</v>
      </c>
      <c r="Q8932" s="105">
        <f t="shared" si="822"/>
        <v>0</v>
      </c>
      <c r="R8932" s="38">
        <f t="shared" si="823"/>
        <v>0</v>
      </c>
    </row>
    <row r="8933" spans="1:18">
      <c r="A8933" s="33"/>
      <c r="B8933" s="34"/>
      <c r="C8933" s="33"/>
      <c r="D8933" s="33"/>
      <c r="E8933" s="33"/>
      <c r="F8933" s="42"/>
      <c r="G8933" s="42"/>
      <c r="I8933">
        <f t="shared" si="819"/>
        <v>0</v>
      </c>
      <c r="J8933">
        <f t="shared" si="820"/>
        <v>0</v>
      </c>
      <c r="L8933" s="107"/>
      <c r="M8933" s="110"/>
      <c r="N8933" s="109"/>
      <c r="P8933" s="38">
        <f t="shared" si="821"/>
        <v>0</v>
      </c>
      <c r="Q8933" s="105">
        <f t="shared" si="822"/>
        <v>0</v>
      </c>
      <c r="R8933" s="38">
        <f t="shared" si="823"/>
        <v>0</v>
      </c>
    </row>
    <row r="8934" spans="1:18">
      <c r="A8934" s="33"/>
      <c r="B8934" s="34"/>
      <c r="C8934" s="33"/>
      <c r="D8934" s="33"/>
      <c r="E8934" s="33"/>
      <c r="F8934" s="42"/>
      <c r="G8934" s="42"/>
      <c r="I8934">
        <f t="shared" si="819"/>
        <v>0</v>
      </c>
      <c r="J8934">
        <f t="shared" si="820"/>
        <v>0</v>
      </c>
      <c r="L8934" s="107"/>
      <c r="M8934" s="110"/>
      <c r="N8934" s="109"/>
      <c r="P8934" s="38">
        <f t="shared" si="821"/>
        <v>0</v>
      </c>
      <c r="Q8934" s="105">
        <f t="shared" si="822"/>
        <v>0</v>
      </c>
      <c r="R8934" s="38">
        <f t="shared" si="823"/>
        <v>0</v>
      </c>
    </row>
    <row r="8935" spans="1:18">
      <c r="A8935" s="33"/>
      <c r="B8935" s="34"/>
      <c r="C8935" s="33"/>
      <c r="D8935" s="33"/>
      <c r="E8935" s="33"/>
      <c r="F8935" s="42"/>
      <c r="G8935" s="42"/>
      <c r="I8935">
        <f t="shared" si="819"/>
        <v>0</v>
      </c>
      <c r="J8935">
        <f t="shared" si="820"/>
        <v>0</v>
      </c>
      <c r="L8935" s="107"/>
      <c r="M8935" s="110"/>
      <c r="N8935" s="109"/>
      <c r="P8935" s="38">
        <f t="shared" si="821"/>
        <v>0</v>
      </c>
      <c r="Q8935" s="105">
        <f t="shared" si="822"/>
        <v>0</v>
      </c>
      <c r="R8935" s="38">
        <f t="shared" si="823"/>
        <v>0</v>
      </c>
    </row>
    <row r="8936" spans="1:18">
      <c r="A8936" s="33"/>
      <c r="B8936" s="34"/>
      <c r="C8936" s="33"/>
      <c r="D8936" s="33"/>
      <c r="E8936" s="33"/>
      <c r="F8936" s="42"/>
      <c r="G8936" s="42"/>
      <c r="I8936">
        <f t="shared" si="819"/>
        <v>0</v>
      </c>
      <c r="J8936">
        <f t="shared" si="820"/>
        <v>0</v>
      </c>
      <c r="L8936" s="107"/>
      <c r="M8936" s="110"/>
      <c r="N8936" s="109"/>
      <c r="P8936" s="38">
        <f t="shared" si="821"/>
        <v>0</v>
      </c>
      <c r="Q8936" s="105">
        <f t="shared" si="822"/>
        <v>0</v>
      </c>
      <c r="R8936" s="38">
        <f t="shared" si="823"/>
        <v>0</v>
      </c>
    </row>
    <row r="8937" spans="1:18">
      <c r="A8937" s="33"/>
      <c r="B8937" s="34"/>
      <c r="C8937" s="33"/>
      <c r="D8937" s="33"/>
      <c r="E8937" s="33"/>
      <c r="F8937" s="42"/>
      <c r="G8937" s="42"/>
      <c r="I8937">
        <f t="shared" si="819"/>
        <v>0</v>
      </c>
      <c r="J8937">
        <f t="shared" si="820"/>
        <v>0</v>
      </c>
      <c r="L8937" s="107"/>
      <c r="M8937" s="110"/>
      <c r="N8937" s="109"/>
      <c r="P8937" s="38">
        <f t="shared" si="821"/>
        <v>0</v>
      </c>
      <c r="Q8937" s="105">
        <f t="shared" si="822"/>
        <v>0</v>
      </c>
      <c r="R8937" s="38">
        <f t="shared" si="823"/>
        <v>0</v>
      </c>
    </row>
    <row r="8938" spans="1:18">
      <c r="A8938" s="33"/>
      <c r="B8938" s="34"/>
      <c r="C8938" s="33"/>
      <c r="D8938" s="33"/>
      <c r="E8938" s="33"/>
      <c r="F8938" s="42"/>
      <c r="G8938" s="42"/>
      <c r="I8938">
        <f t="shared" si="819"/>
        <v>0</v>
      </c>
      <c r="J8938">
        <f t="shared" si="820"/>
        <v>0</v>
      </c>
      <c r="L8938" s="107"/>
      <c r="M8938" s="110"/>
      <c r="N8938" s="109"/>
      <c r="P8938" s="38">
        <f t="shared" si="821"/>
        <v>0</v>
      </c>
      <c r="Q8938" s="105">
        <f t="shared" si="822"/>
        <v>0</v>
      </c>
      <c r="R8938" s="38">
        <f t="shared" si="823"/>
        <v>0</v>
      </c>
    </row>
    <row r="8939" spans="1:18">
      <c r="A8939" s="33"/>
      <c r="B8939" s="34"/>
      <c r="C8939" s="33"/>
      <c r="D8939" s="33"/>
      <c r="E8939" s="33"/>
      <c r="F8939" s="42"/>
      <c r="G8939" s="42"/>
      <c r="I8939">
        <f t="shared" si="819"/>
        <v>0</v>
      </c>
      <c r="J8939">
        <f t="shared" si="820"/>
        <v>0</v>
      </c>
      <c r="L8939" s="107"/>
      <c r="M8939" s="110"/>
      <c r="N8939" s="109"/>
      <c r="P8939" s="38">
        <f t="shared" si="821"/>
        <v>0</v>
      </c>
      <c r="Q8939" s="105">
        <f t="shared" si="822"/>
        <v>0</v>
      </c>
      <c r="R8939" s="38">
        <f t="shared" si="823"/>
        <v>0</v>
      </c>
    </row>
    <row r="8940" spans="1:18">
      <c r="A8940" s="33"/>
      <c r="B8940" s="34"/>
      <c r="C8940" s="33"/>
      <c r="D8940" s="33"/>
      <c r="E8940" s="33"/>
      <c r="F8940" s="42"/>
      <c r="G8940" s="42"/>
      <c r="I8940">
        <f t="shared" si="819"/>
        <v>0</v>
      </c>
      <c r="J8940">
        <f t="shared" si="820"/>
        <v>0</v>
      </c>
      <c r="L8940" s="107"/>
      <c r="M8940" s="110"/>
      <c r="N8940" s="109"/>
      <c r="P8940" s="38">
        <f t="shared" si="821"/>
        <v>0</v>
      </c>
      <c r="Q8940" s="105">
        <f t="shared" si="822"/>
        <v>0</v>
      </c>
      <c r="R8940" s="38">
        <f t="shared" si="823"/>
        <v>0</v>
      </c>
    </row>
    <row r="8941" spans="1:18">
      <c r="A8941" s="33"/>
      <c r="B8941" s="34"/>
      <c r="C8941" s="33"/>
      <c r="D8941" s="33"/>
      <c r="E8941" s="33"/>
      <c r="F8941" s="42"/>
      <c r="G8941" s="42"/>
      <c r="I8941">
        <f t="shared" si="819"/>
        <v>0</v>
      </c>
      <c r="J8941">
        <f t="shared" si="820"/>
        <v>0</v>
      </c>
      <c r="L8941" s="107"/>
      <c r="M8941" s="110"/>
      <c r="N8941" s="109"/>
      <c r="P8941" s="38">
        <f t="shared" si="821"/>
        <v>0</v>
      </c>
      <c r="Q8941" s="105">
        <f t="shared" si="822"/>
        <v>0</v>
      </c>
      <c r="R8941" s="38">
        <f t="shared" si="823"/>
        <v>0</v>
      </c>
    </row>
    <row r="8942" spans="1:18">
      <c r="A8942" s="33"/>
      <c r="B8942" s="34"/>
      <c r="C8942" s="33"/>
      <c r="D8942" s="33"/>
      <c r="E8942" s="33"/>
      <c r="F8942" s="42"/>
      <c r="G8942" s="42"/>
      <c r="I8942">
        <f t="shared" si="819"/>
        <v>0</v>
      </c>
      <c r="J8942">
        <f t="shared" si="820"/>
        <v>0</v>
      </c>
      <c r="L8942" s="107"/>
      <c r="M8942" s="110"/>
      <c r="N8942" s="109"/>
      <c r="P8942" s="38">
        <f t="shared" si="821"/>
        <v>0</v>
      </c>
      <c r="Q8942" s="105">
        <f t="shared" si="822"/>
        <v>0</v>
      </c>
      <c r="R8942" s="38">
        <f t="shared" si="823"/>
        <v>0</v>
      </c>
    </row>
    <row r="8943" spans="1:18">
      <c r="A8943" s="33"/>
      <c r="B8943" s="34"/>
      <c r="C8943" s="33"/>
      <c r="D8943" s="33"/>
      <c r="E8943" s="33"/>
      <c r="F8943" s="42"/>
      <c r="G8943" s="42"/>
      <c r="I8943">
        <f t="shared" si="819"/>
        <v>0</v>
      </c>
      <c r="J8943">
        <f t="shared" si="820"/>
        <v>0</v>
      </c>
      <c r="L8943" s="107"/>
      <c r="M8943" s="110"/>
      <c r="N8943" s="109"/>
      <c r="P8943" s="38">
        <f t="shared" si="821"/>
        <v>0</v>
      </c>
      <c r="Q8943" s="105">
        <f t="shared" si="822"/>
        <v>0</v>
      </c>
      <c r="R8943" s="38">
        <f t="shared" si="823"/>
        <v>0</v>
      </c>
    </row>
    <row r="8944" spans="1:18">
      <c r="A8944" s="33"/>
      <c r="B8944" s="34"/>
      <c r="C8944" s="33"/>
      <c r="D8944" s="33"/>
      <c r="E8944" s="33"/>
      <c r="F8944" s="42"/>
      <c r="G8944" s="42"/>
      <c r="I8944">
        <f t="shared" si="819"/>
        <v>0</v>
      </c>
      <c r="J8944">
        <f t="shared" si="820"/>
        <v>0</v>
      </c>
      <c r="L8944" s="107"/>
      <c r="M8944" s="110"/>
      <c r="N8944" s="109"/>
      <c r="P8944" s="38">
        <f t="shared" si="821"/>
        <v>0</v>
      </c>
      <c r="Q8944" s="105">
        <f t="shared" si="822"/>
        <v>0</v>
      </c>
      <c r="R8944" s="38">
        <f t="shared" si="823"/>
        <v>0</v>
      </c>
    </row>
    <row r="8945" spans="1:18">
      <c r="A8945" s="33"/>
      <c r="B8945" s="34"/>
      <c r="C8945" s="33"/>
      <c r="D8945" s="33"/>
      <c r="E8945" s="33"/>
      <c r="F8945" s="42"/>
      <c r="G8945" s="42"/>
      <c r="I8945">
        <f t="shared" si="819"/>
        <v>0</v>
      </c>
      <c r="J8945">
        <f t="shared" si="820"/>
        <v>0</v>
      </c>
      <c r="L8945" s="107"/>
      <c r="M8945" s="110"/>
      <c r="N8945" s="109"/>
      <c r="P8945" s="38">
        <f t="shared" si="821"/>
        <v>0</v>
      </c>
      <c r="Q8945" s="105">
        <f t="shared" si="822"/>
        <v>0</v>
      </c>
      <c r="R8945" s="38">
        <f t="shared" si="823"/>
        <v>0</v>
      </c>
    </row>
    <row r="8946" spans="1:18">
      <c r="A8946" s="33"/>
      <c r="B8946" s="34"/>
      <c r="C8946" s="33"/>
      <c r="D8946" s="33"/>
      <c r="E8946" s="33"/>
      <c r="F8946" s="42"/>
      <c r="G8946" s="42"/>
      <c r="I8946">
        <f t="shared" si="819"/>
        <v>0</v>
      </c>
      <c r="J8946">
        <f t="shared" si="820"/>
        <v>0</v>
      </c>
      <c r="L8946" s="107"/>
      <c r="M8946" s="110"/>
      <c r="N8946" s="109"/>
      <c r="P8946" s="38">
        <f t="shared" si="821"/>
        <v>0</v>
      </c>
      <c r="Q8946" s="105">
        <f t="shared" si="822"/>
        <v>0</v>
      </c>
      <c r="R8946" s="38">
        <f t="shared" si="823"/>
        <v>0</v>
      </c>
    </row>
    <row r="8947" spans="1:18">
      <c r="A8947" s="33"/>
      <c r="B8947" s="34"/>
      <c r="C8947" s="33"/>
      <c r="D8947" s="33"/>
      <c r="E8947" s="33"/>
      <c r="F8947" s="42"/>
      <c r="G8947" s="42"/>
      <c r="I8947">
        <f t="shared" si="819"/>
        <v>0</v>
      </c>
      <c r="J8947">
        <f t="shared" si="820"/>
        <v>0</v>
      </c>
      <c r="L8947" s="107"/>
      <c r="M8947" s="110"/>
      <c r="N8947" s="109"/>
      <c r="P8947" s="38">
        <f t="shared" si="821"/>
        <v>0</v>
      </c>
      <c r="Q8947" s="105">
        <f t="shared" si="822"/>
        <v>0</v>
      </c>
      <c r="R8947" s="38">
        <f t="shared" si="823"/>
        <v>0</v>
      </c>
    </row>
    <row r="8948" spans="1:18">
      <c r="A8948" s="33"/>
      <c r="B8948" s="34"/>
      <c r="C8948" s="33"/>
      <c r="D8948" s="33"/>
      <c r="E8948" s="33"/>
      <c r="F8948" s="42"/>
      <c r="G8948" s="42"/>
      <c r="I8948">
        <f t="shared" si="819"/>
        <v>0</v>
      </c>
      <c r="J8948">
        <f t="shared" si="820"/>
        <v>0</v>
      </c>
      <c r="L8948" s="107"/>
      <c r="M8948" s="110"/>
      <c r="N8948" s="109"/>
      <c r="P8948" s="38">
        <f t="shared" si="821"/>
        <v>0</v>
      </c>
      <c r="Q8948" s="105">
        <f t="shared" si="822"/>
        <v>0</v>
      </c>
      <c r="R8948" s="38">
        <f t="shared" si="823"/>
        <v>0</v>
      </c>
    </row>
    <row r="8949" spans="1:18">
      <c r="A8949" s="33"/>
      <c r="B8949" s="34"/>
      <c r="C8949" s="33"/>
      <c r="D8949" s="33"/>
      <c r="E8949" s="33"/>
      <c r="F8949" s="42"/>
      <c r="G8949" s="42"/>
      <c r="I8949">
        <f t="shared" si="819"/>
        <v>0</v>
      </c>
      <c r="J8949">
        <f t="shared" si="820"/>
        <v>0</v>
      </c>
      <c r="L8949" s="107"/>
      <c r="M8949" s="110"/>
      <c r="N8949" s="109"/>
      <c r="P8949" s="38">
        <f t="shared" si="821"/>
        <v>0</v>
      </c>
      <c r="Q8949" s="105">
        <f t="shared" si="822"/>
        <v>0</v>
      </c>
      <c r="R8949" s="38">
        <f t="shared" si="823"/>
        <v>0</v>
      </c>
    </row>
    <row r="8950" spans="1:18">
      <c r="A8950" s="33"/>
      <c r="B8950" s="34"/>
      <c r="C8950" s="33"/>
      <c r="D8950" s="33"/>
      <c r="E8950" s="33"/>
      <c r="F8950" s="42"/>
      <c r="G8950" s="42"/>
      <c r="I8950">
        <f t="shared" si="819"/>
        <v>0</v>
      </c>
      <c r="J8950">
        <f t="shared" si="820"/>
        <v>0</v>
      </c>
      <c r="L8950" s="107"/>
      <c r="M8950" s="110"/>
      <c r="N8950" s="109"/>
      <c r="P8950" s="38">
        <f t="shared" si="821"/>
        <v>0</v>
      </c>
      <c r="Q8950" s="105">
        <f t="shared" si="822"/>
        <v>0</v>
      </c>
      <c r="R8950" s="38">
        <f t="shared" si="823"/>
        <v>0</v>
      </c>
    </row>
    <row r="8951" spans="1:18">
      <c r="A8951" s="33"/>
      <c r="B8951" s="34"/>
      <c r="C8951" s="33"/>
      <c r="D8951" s="33"/>
      <c r="E8951" s="33"/>
      <c r="F8951" s="42"/>
      <c r="G8951" s="42"/>
      <c r="I8951">
        <f t="shared" si="819"/>
        <v>0</v>
      </c>
      <c r="J8951">
        <f t="shared" si="820"/>
        <v>0</v>
      </c>
      <c r="L8951" s="107"/>
      <c r="M8951" s="110"/>
      <c r="N8951" s="109"/>
      <c r="P8951" s="38">
        <f t="shared" si="821"/>
        <v>0</v>
      </c>
      <c r="Q8951" s="105">
        <f t="shared" si="822"/>
        <v>0</v>
      </c>
      <c r="R8951" s="38">
        <f t="shared" si="823"/>
        <v>0</v>
      </c>
    </row>
    <row r="8952" spans="1:18">
      <c r="A8952" s="33"/>
      <c r="B8952" s="34"/>
      <c r="C8952" s="33"/>
      <c r="D8952" s="33"/>
      <c r="E8952" s="33"/>
      <c r="F8952" s="42"/>
      <c r="G8952" s="42"/>
      <c r="I8952">
        <f t="shared" si="819"/>
        <v>0</v>
      </c>
      <c r="J8952">
        <f t="shared" si="820"/>
        <v>0</v>
      </c>
      <c r="L8952" s="107"/>
      <c r="M8952" s="110"/>
      <c r="N8952" s="109"/>
      <c r="P8952" s="38">
        <f t="shared" si="821"/>
        <v>0</v>
      </c>
      <c r="Q8952" s="105">
        <f t="shared" si="822"/>
        <v>0</v>
      </c>
      <c r="R8952" s="38">
        <f t="shared" si="823"/>
        <v>0</v>
      </c>
    </row>
    <row r="8953" spans="1:18">
      <c r="A8953" s="33"/>
      <c r="B8953" s="34"/>
      <c r="C8953" s="33"/>
      <c r="D8953" s="33"/>
      <c r="E8953" s="33"/>
      <c r="F8953" s="42"/>
      <c r="G8953" s="42"/>
      <c r="I8953">
        <f t="shared" si="819"/>
        <v>0</v>
      </c>
      <c r="J8953">
        <f t="shared" si="820"/>
        <v>0</v>
      </c>
      <c r="L8953" s="107"/>
      <c r="M8953" s="110"/>
      <c r="N8953" s="109"/>
      <c r="P8953" s="38">
        <f t="shared" si="821"/>
        <v>0</v>
      </c>
      <c r="Q8953" s="105">
        <f t="shared" si="822"/>
        <v>0</v>
      </c>
      <c r="R8953" s="38">
        <f t="shared" si="823"/>
        <v>0</v>
      </c>
    </row>
    <row r="8954" spans="1:18">
      <c r="A8954" s="33"/>
      <c r="B8954" s="34"/>
      <c r="C8954" s="33"/>
      <c r="D8954" s="33"/>
      <c r="E8954" s="33"/>
      <c r="F8954" s="42"/>
      <c r="G8954" s="42"/>
      <c r="I8954">
        <f t="shared" si="819"/>
        <v>0</v>
      </c>
      <c r="J8954">
        <f t="shared" si="820"/>
        <v>0</v>
      </c>
      <c r="L8954" s="107"/>
      <c r="M8954" s="110"/>
      <c r="N8954" s="109"/>
      <c r="P8954" s="38">
        <f t="shared" si="821"/>
        <v>0</v>
      </c>
      <c r="Q8954" s="105">
        <f t="shared" si="822"/>
        <v>0</v>
      </c>
      <c r="R8954" s="38">
        <f t="shared" si="823"/>
        <v>0</v>
      </c>
    </row>
    <row r="8955" spans="1:18">
      <c r="A8955" s="33"/>
      <c r="B8955" s="34"/>
      <c r="C8955" s="33"/>
      <c r="D8955" s="33"/>
      <c r="E8955" s="33"/>
      <c r="F8955" s="42"/>
      <c r="G8955" s="42"/>
      <c r="I8955">
        <f t="shared" si="819"/>
        <v>0</v>
      </c>
      <c r="J8955">
        <f t="shared" si="820"/>
        <v>0</v>
      </c>
      <c r="L8955" s="107"/>
      <c r="M8955" s="110"/>
      <c r="N8955" s="109"/>
      <c r="P8955" s="38">
        <f t="shared" si="821"/>
        <v>0</v>
      </c>
      <c r="Q8955" s="105">
        <f t="shared" si="822"/>
        <v>0</v>
      </c>
      <c r="R8955" s="38">
        <f t="shared" si="823"/>
        <v>0</v>
      </c>
    </row>
    <row r="8956" spans="1:18">
      <c r="A8956" s="33"/>
      <c r="B8956" s="34"/>
      <c r="C8956" s="33"/>
      <c r="D8956" s="33"/>
      <c r="E8956" s="33"/>
      <c r="F8956" s="42"/>
      <c r="G8956" s="42"/>
      <c r="I8956">
        <f t="shared" si="819"/>
        <v>0</v>
      </c>
      <c r="J8956">
        <f t="shared" si="820"/>
        <v>0</v>
      </c>
      <c r="L8956" s="107"/>
      <c r="M8956" s="110"/>
      <c r="N8956" s="109"/>
      <c r="P8956" s="38">
        <f t="shared" si="821"/>
        <v>0</v>
      </c>
      <c r="Q8956" s="105">
        <f t="shared" si="822"/>
        <v>0</v>
      </c>
      <c r="R8956" s="38">
        <f t="shared" si="823"/>
        <v>0</v>
      </c>
    </row>
    <row r="8957" spans="1:18">
      <c r="A8957" s="33"/>
      <c r="B8957" s="34"/>
      <c r="C8957" s="33"/>
      <c r="D8957" s="33"/>
      <c r="E8957" s="33"/>
      <c r="F8957" s="42"/>
      <c r="G8957" s="42"/>
      <c r="I8957">
        <f t="shared" si="819"/>
        <v>0</v>
      </c>
      <c r="J8957">
        <f t="shared" si="820"/>
        <v>0</v>
      </c>
      <c r="L8957" s="107"/>
      <c r="M8957" s="110"/>
      <c r="N8957" s="109"/>
      <c r="P8957" s="38">
        <f t="shared" si="821"/>
        <v>0</v>
      </c>
      <c r="Q8957" s="105">
        <f t="shared" si="822"/>
        <v>0</v>
      </c>
      <c r="R8957" s="38">
        <f t="shared" si="823"/>
        <v>0</v>
      </c>
    </row>
    <row r="8958" spans="1:18">
      <c r="A8958" s="33"/>
      <c r="B8958" s="34"/>
      <c r="C8958" s="33"/>
      <c r="D8958" s="33"/>
      <c r="E8958" s="33"/>
      <c r="F8958" s="42"/>
      <c r="G8958" s="42"/>
      <c r="I8958">
        <f t="shared" si="819"/>
        <v>0</v>
      </c>
      <c r="J8958">
        <f t="shared" si="820"/>
        <v>0</v>
      </c>
      <c r="L8958" s="107"/>
      <c r="M8958" s="110"/>
      <c r="N8958" s="109"/>
      <c r="P8958" s="38">
        <f t="shared" si="821"/>
        <v>0</v>
      </c>
      <c r="Q8958" s="105">
        <f t="shared" si="822"/>
        <v>0</v>
      </c>
      <c r="R8958" s="38">
        <f t="shared" si="823"/>
        <v>0</v>
      </c>
    </row>
    <row r="8959" spans="1:18">
      <c r="A8959" s="33"/>
      <c r="B8959" s="34"/>
      <c r="C8959" s="33"/>
      <c r="D8959" s="33"/>
      <c r="E8959" s="33"/>
      <c r="F8959" s="42"/>
      <c r="G8959" s="42"/>
      <c r="I8959">
        <f t="shared" si="819"/>
        <v>0</v>
      </c>
      <c r="J8959">
        <f t="shared" si="820"/>
        <v>0</v>
      </c>
      <c r="L8959" s="107"/>
      <c r="M8959" s="110"/>
      <c r="N8959" s="109"/>
      <c r="P8959" s="38">
        <f t="shared" si="821"/>
        <v>0</v>
      </c>
      <c r="Q8959" s="105">
        <f t="shared" si="822"/>
        <v>0</v>
      </c>
      <c r="R8959" s="38">
        <f t="shared" si="823"/>
        <v>0</v>
      </c>
    </row>
    <row r="8960" spans="1:18">
      <c r="A8960" s="33"/>
      <c r="B8960" s="34"/>
      <c r="C8960" s="33"/>
      <c r="D8960" s="33"/>
      <c r="E8960" s="33"/>
      <c r="F8960" s="42"/>
      <c r="G8960" s="42"/>
      <c r="I8960">
        <f t="shared" si="819"/>
        <v>0</v>
      </c>
      <c r="J8960">
        <f t="shared" si="820"/>
        <v>0</v>
      </c>
      <c r="L8960" s="107"/>
      <c r="M8960" s="110"/>
      <c r="N8960" s="109"/>
      <c r="P8960" s="38">
        <f t="shared" si="821"/>
        <v>0</v>
      </c>
      <c r="Q8960" s="105">
        <f t="shared" si="822"/>
        <v>0</v>
      </c>
      <c r="R8960" s="38">
        <f t="shared" si="823"/>
        <v>0</v>
      </c>
    </row>
    <row r="8961" spans="1:18">
      <c r="A8961" s="33"/>
      <c r="B8961" s="34"/>
      <c r="C8961" s="33"/>
      <c r="D8961" s="33"/>
      <c r="E8961" s="33"/>
      <c r="F8961" s="42"/>
      <c r="G8961" s="42"/>
      <c r="I8961">
        <f t="shared" ref="I8961:I9024" si="824">IF(OR(E8961="R",E8961="E"),D8961,IF(D8961&gt;=E8961,D8961-E8961,0))</f>
        <v>0</v>
      </c>
      <c r="J8961">
        <f t="shared" ref="J8961:J9024" si="825">IF(OR(E8961="R",E8961="E"),0,IF(E8961&gt;D8961,E8961-D8961,0))</f>
        <v>0</v>
      </c>
      <c r="L8961" s="107"/>
      <c r="M8961" s="110"/>
      <c r="N8961" s="109"/>
      <c r="P8961" s="38">
        <f t="shared" ref="P8961:P9024" si="826">I8961*L8961/1000</f>
        <v>0</v>
      </c>
      <c r="Q8961" s="105">
        <f t="shared" ref="Q8961:Q9024" si="827">I8961*M8961/1000</f>
        <v>0</v>
      </c>
      <c r="R8961" s="38">
        <f t="shared" ref="R8961:R9024" si="828">J8961*N8961/1000</f>
        <v>0</v>
      </c>
    </row>
    <row r="8962" spans="1:18">
      <c r="A8962" s="33"/>
      <c r="B8962" s="34"/>
      <c r="C8962" s="33"/>
      <c r="D8962" s="33"/>
      <c r="E8962" s="33"/>
      <c r="F8962" s="42"/>
      <c r="G8962" s="42"/>
      <c r="I8962">
        <f t="shared" si="824"/>
        <v>0</v>
      </c>
      <c r="J8962">
        <f t="shared" si="825"/>
        <v>0</v>
      </c>
      <c r="L8962" s="107"/>
      <c r="M8962" s="110"/>
      <c r="N8962" s="109"/>
      <c r="P8962" s="38">
        <f t="shared" si="826"/>
        <v>0</v>
      </c>
      <c r="Q8962" s="105">
        <f t="shared" si="827"/>
        <v>0</v>
      </c>
      <c r="R8962" s="38">
        <f t="shared" si="828"/>
        <v>0</v>
      </c>
    </row>
    <row r="8963" spans="1:18">
      <c r="A8963" s="33"/>
      <c r="B8963" s="34"/>
      <c r="C8963" s="33"/>
      <c r="D8963" s="33"/>
      <c r="E8963" s="33"/>
      <c r="F8963" s="42"/>
      <c r="G8963" s="42"/>
      <c r="I8963">
        <f t="shared" si="824"/>
        <v>0</v>
      </c>
      <c r="J8963">
        <f t="shared" si="825"/>
        <v>0</v>
      </c>
      <c r="L8963" s="107"/>
      <c r="M8963" s="110"/>
      <c r="N8963" s="109"/>
      <c r="P8963" s="38">
        <f t="shared" si="826"/>
        <v>0</v>
      </c>
      <c r="Q8963" s="105">
        <f t="shared" si="827"/>
        <v>0</v>
      </c>
      <c r="R8963" s="38">
        <f t="shared" si="828"/>
        <v>0</v>
      </c>
    </row>
    <row r="8964" spans="1:18">
      <c r="A8964" s="33"/>
      <c r="B8964" s="34"/>
      <c r="C8964" s="33"/>
      <c r="D8964" s="33"/>
      <c r="E8964" s="33"/>
      <c r="F8964" s="42"/>
      <c r="G8964" s="42"/>
      <c r="I8964">
        <f t="shared" si="824"/>
        <v>0</v>
      </c>
      <c r="J8964">
        <f t="shared" si="825"/>
        <v>0</v>
      </c>
      <c r="L8964" s="107"/>
      <c r="M8964" s="110"/>
      <c r="N8964" s="109"/>
      <c r="P8964" s="38">
        <f t="shared" si="826"/>
        <v>0</v>
      </c>
      <c r="Q8964" s="105">
        <f t="shared" si="827"/>
        <v>0</v>
      </c>
      <c r="R8964" s="38">
        <f t="shared" si="828"/>
        <v>0</v>
      </c>
    </row>
    <row r="8965" spans="1:18">
      <c r="A8965" s="33"/>
      <c r="B8965" s="34"/>
      <c r="C8965" s="33"/>
      <c r="D8965" s="33"/>
      <c r="E8965" s="33"/>
      <c r="F8965" s="42"/>
      <c r="G8965" s="42"/>
      <c r="I8965">
        <f t="shared" si="824"/>
        <v>0</v>
      </c>
      <c r="J8965">
        <f t="shared" si="825"/>
        <v>0</v>
      </c>
      <c r="L8965" s="107"/>
      <c r="M8965" s="110"/>
      <c r="N8965" s="109"/>
      <c r="P8965" s="38">
        <f t="shared" si="826"/>
        <v>0</v>
      </c>
      <c r="Q8965" s="105">
        <f t="shared" si="827"/>
        <v>0</v>
      </c>
      <c r="R8965" s="38">
        <f t="shared" si="828"/>
        <v>0</v>
      </c>
    </row>
    <row r="8966" spans="1:18">
      <c r="A8966" s="33"/>
      <c r="B8966" s="34"/>
      <c r="C8966" s="33"/>
      <c r="D8966" s="33"/>
      <c r="E8966" s="33"/>
      <c r="F8966" s="42"/>
      <c r="G8966" s="42"/>
      <c r="I8966">
        <f t="shared" si="824"/>
        <v>0</v>
      </c>
      <c r="J8966">
        <f t="shared" si="825"/>
        <v>0</v>
      </c>
      <c r="L8966" s="107"/>
      <c r="M8966" s="110"/>
      <c r="N8966" s="109"/>
      <c r="P8966" s="38">
        <f t="shared" si="826"/>
        <v>0</v>
      </c>
      <c r="Q8966" s="105">
        <f t="shared" si="827"/>
        <v>0</v>
      </c>
      <c r="R8966" s="38">
        <f t="shared" si="828"/>
        <v>0</v>
      </c>
    </row>
    <row r="8967" spans="1:18">
      <c r="A8967" s="33"/>
      <c r="B8967" s="34"/>
      <c r="C8967" s="33"/>
      <c r="D8967" s="33"/>
      <c r="E8967" s="33"/>
      <c r="F8967" s="42"/>
      <c r="G8967" s="42"/>
      <c r="I8967">
        <f t="shared" si="824"/>
        <v>0</v>
      </c>
      <c r="J8967">
        <f t="shared" si="825"/>
        <v>0</v>
      </c>
      <c r="L8967" s="107"/>
      <c r="M8967" s="110"/>
      <c r="N8967" s="109"/>
      <c r="P8967" s="38">
        <f t="shared" si="826"/>
        <v>0</v>
      </c>
      <c r="Q8967" s="105">
        <f t="shared" si="827"/>
        <v>0</v>
      </c>
      <c r="R8967" s="38">
        <f t="shared" si="828"/>
        <v>0</v>
      </c>
    </row>
    <row r="8968" spans="1:18">
      <c r="A8968" s="33"/>
      <c r="B8968" s="34"/>
      <c r="C8968" s="33"/>
      <c r="D8968" s="33"/>
      <c r="E8968" s="33"/>
      <c r="F8968" s="42"/>
      <c r="G8968" s="42"/>
      <c r="I8968">
        <f t="shared" si="824"/>
        <v>0</v>
      </c>
      <c r="J8968">
        <f t="shared" si="825"/>
        <v>0</v>
      </c>
      <c r="L8968" s="107"/>
      <c r="M8968" s="110"/>
      <c r="N8968" s="109"/>
      <c r="P8968" s="38">
        <f t="shared" si="826"/>
        <v>0</v>
      </c>
      <c r="Q8968" s="105">
        <f t="shared" si="827"/>
        <v>0</v>
      </c>
      <c r="R8968" s="38">
        <f t="shared" si="828"/>
        <v>0</v>
      </c>
    </row>
    <row r="8969" spans="1:18">
      <c r="A8969" s="33"/>
      <c r="B8969" s="34"/>
      <c r="C8969" s="33"/>
      <c r="D8969" s="33"/>
      <c r="E8969" s="33"/>
      <c r="F8969" s="42"/>
      <c r="G8969" s="42"/>
      <c r="I8969">
        <f t="shared" si="824"/>
        <v>0</v>
      </c>
      <c r="J8969">
        <f t="shared" si="825"/>
        <v>0</v>
      </c>
      <c r="L8969" s="107"/>
      <c r="M8969" s="110"/>
      <c r="N8969" s="109"/>
      <c r="P8969" s="38">
        <f t="shared" si="826"/>
        <v>0</v>
      </c>
      <c r="Q8969" s="105">
        <f t="shared" si="827"/>
        <v>0</v>
      </c>
      <c r="R8969" s="38">
        <f t="shared" si="828"/>
        <v>0</v>
      </c>
    </row>
    <row r="8970" spans="1:18">
      <c r="A8970" s="33"/>
      <c r="B8970" s="34"/>
      <c r="C8970" s="33"/>
      <c r="D8970" s="33"/>
      <c r="E8970" s="33"/>
      <c r="F8970" s="42"/>
      <c r="G8970" s="42"/>
      <c r="I8970">
        <f t="shared" si="824"/>
        <v>0</v>
      </c>
      <c r="J8970">
        <f t="shared" si="825"/>
        <v>0</v>
      </c>
      <c r="L8970" s="107"/>
      <c r="M8970" s="110"/>
      <c r="N8970" s="109"/>
      <c r="P8970" s="38">
        <f t="shared" si="826"/>
        <v>0</v>
      </c>
      <c r="Q8970" s="105">
        <f t="shared" si="827"/>
        <v>0</v>
      </c>
      <c r="R8970" s="38">
        <f t="shared" si="828"/>
        <v>0</v>
      </c>
    </row>
    <row r="8971" spans="1:18">
      <c r="A8971" s="33"/>
      <c r="B8971" s="34"/>
      <c r="C8971" s="33"/>
      <c r="D8971" s="33"/>
      <c r="E8971" s="33"/>
      <c r="F8971" s="42"/>
      <c r="G8971" s="42"/>
      <c r="I8971">
        <f t="shared" si="824"/>
        <v>0</v>
      </c>
      <c r="J8971">
        <f t="shared" si="825"/>
        <v>0</v>
      </c>
      <c r="L8971" s="107"/>
      <c r="M8971" s="110"/>
      <c r="N8971" s="109"/>
      <c r="P8971" s="38">
        <f t="shared" si="826"/>
        <v>0</v>
      </c>
      <c r="Q8971" s="105">
        <f t="shared" si="827"/>
        <v>0</v>
      </c>
      <c r="R8971" s="38">
        <f t="shared" si="828"/>
        <v>0</v>
      </c>
    </row>
    <row r="8972" spans="1:18">
      <c r="A8972" s="33"/>
      <c r="B8972" s="34"/>
      <c r="C8972" s="33"/>
      <c r="D8972" s="33"/>
      <c r="E8972" s="33"/>
      <c r="F8972" s="42"/>
      <c r="G8972" s="42"/>
      <c r="I8972">
        <f t="shared" si="824"/>
        <v>0</v>
      </c>
      <c r="J8972">
        <f t="shared" si="825"/>
        <v>0</v>
      </c>
      <c r="L8972" s="107"/>
      <c r="M8972" s="110"/>
      <c r="N8972" s="109"/>
      <c r="P8972" s="38">
        <f t="shared" si="826"/>
        <v>0</v>
      </c>
      <c r="Q8972" s="105">
        <f t="shared" si="827"/>
        <v>0</v>
      </c>
      <c r="R8972" s="38">
        <f t="shared" si="828"/>
        <v>0</v>
      </c>
    </row>
    <row r="8973" spans="1:18">
      <c r="A8973" s="33"/>
      <c r="B8973" s="34"/>
      <c r="C8973" s="33"/>
      <c r="D8973" s="33"/>
      <c r="E8973" s="33"/>
      <c r="F8973" s="42"/>
      <c r="G8973" s="42"/>
      <c r="I8973">
        <f t="shared" si="824"/>
        <v>0</v>
      </c>
      <c r="J8973">
        <f t="shared" si="825"/>
        <v>0</v>
      </c>
      <c r="L8973" s="107"/>
      <c r="M8973" s="110"/>
      <c r="N8973" s="109"/>
      <c r="P8973" s="38">
        <f t="shared" si="826"/>
        <v>0</v>
      </c>
      <c r="Q8973" s="105">
        <f t="shared" si="827"/>
        <v>0</v>
      </c>
      <c r="R8973" s="38">
        <f t="shared" si="828"/>
        <v>0</v>
      </c>
    </row>
    <row r="8974" spans="1:18">
      <c r="A8974" s="33"/>
      <c r="B8974" s="34"/>
      <c r="C8974" s="33"/>
      <c r="D8974" s="33"/>
      <c r="E8974" s="33"/>
      <c r="F8974" s="42"/>
      <c r="G8974" s="42"/>
      <c r="I8974">
        <f t="shared" si="824"/>
        <v>0</v>
      </c>
      <c r="J8974">
        <f t="shared" si="825"/>
        <v>0</v>
      </c>
      <c r="L8974" s="107"/>
      <c r="M8974" s="110"/>
      <c r="N8974" s="109"/>
      <c r="P8974" s="38">
        <f t="shared" si="826"/>
        <v>0</v>
      </c>
      <c r="Q8974" s="105">
        <f t="shared" si="827"/>
        <v>0</v>
      </c>
      <c r="R8974" s="38">
        <f t="shared" si="828"/>
        <v>0</v>
      </c>
    </row>
    <row r="8975" spans="1:18">
      <c r="A8975" s="33"/>
      <c r="B8975" s="34"/>
      <c r="C8975" s="33"/>
      <c r="D8975" s="33"/>
      <c r="E8975" s="33"/>
      <c r="F8975" s="42"/>
      <c r="G8975" s="42"/>
      <c r="I8975">
        <f t="shared" si="824"/>
        <v>0</v>
      </c>
      <c r="J8975">
        <f t="shared" si="825"/>
        <v>0</v>
      </c>
      <c r="L8975" s="107"/>
      <c r="M8975" s="110"/>
      <c r="N8975" s="109"/>
      <c r="P8975" s="38">
        <f t="shared" si="826"/>
        <v>0</v>
      </c>
      <c r="Q8975" s="105">
        <f t="shared" si="827"/>
        <v>0</v>
      </c>
      <c r="R8975" s="38">
        <f t="shared" si="828"/>
        <v>0</v>
      </c>
    </row>
    <row r="8976" spans="1:18">
      <c r="A8976" s="33"/>
      <c r="B8976" s="34"/>
      <c r="C8976" s="33"/>
      <c r="D8976" s="33"/>
      <c r="E8976" s="33"/>
      <c r="F8976" s="42"/>
      <c r="G8976" s="42"/>
      <c r="I8976">
        <f t="shared" si="824"/>
        <v>0</v>
      </c>
      <c r="J8976">
        <f t="shared" si="825"/>
        <v>0</v>
      </c>
      <c r="L8976" s="107"/>
      <c r="M8976" s="110"/>
      <c r="N8976" s="109"/>
      <c r="P8976" s="38">
        <f t="shared" si="826"/>
        <v>0</v>
      </c>
      <c r="Q8976" s="105">
        <f t="shared" si="827"/>
        <v>0</v>
      </c>
      <c r="R8976" s="38">
        <f t="shared" si="828"/>
        <v>0</v>
      </c>
    </row>
    <row r="8977" spans="1:18">
      <c r="A8977" s="33"/>
      <c r="B8977" s="34"/>
      <c r="C8977" s="33"/>
      <c r="D8977" s="33"/>
      <c r="E8977" s="33"/>
      <c r="F8977" s="42"/>
      <c r="G8977" s="42"/>
      <c r="I8977">
        <f t="shared" si="824"/>
        <v>0</v>
      </c>
      <c r="J8977">
        <f t="shared" si="825"/>
        <v>0</v>
      </c>
      <c r="L8977" s="107"/>
      <c r="M8977" s="110"/>
      <c r="N8977" s="109"/>
      <c r="P8977" s="38">
        <f t="shared" si="826"/>
        <v>0</v>
      </c>
      <c r="Q8977" s="105">
        <f t="shared" si="827"/>
        <v>0</v>
      </c>
      <c r="R8977" s="38">
        <f t="shared" si="828"/>
        <v>0</v>
      </c>
    </row>
    <row r="8978" spans="1:18">
      <c r="A8978" s="33"/>
      <c r="B8978" s="34"/>
      <c r="C8978" s="33"/>
      <c r="D8978" s="33"/>
      <c r="E8978" s="33"/>
      <c r="F8978" s="42"/>
      <c r="G8978" s="42"/>
      <c r="I8978">
        <f t="shared" si="824"/>
        <v>0</v>
      </c>
      <c r="J8978">
        <f t="shared" si="825"/>
        <v>0</v>
      </c>
      <c r="L8978" s="107"/>
      <c r="M8978" s="110"/>
      <c r="N8978" s="109"/>
      <c r="P8978" s="38">
        <f t="shared" si="826"/>
        <v>0</v>
      </c>
      <c r="Q8978" s="105">
        <f t="shared" si="827"/>
        <v>0</v>
      </c>
      <c r="R8978" s="38">
        <f t="shared" si="828"/>
        <v>0</v>
      </c>
    </row>
    <row r="8979" spans="1:18">
      <c r="A8979" s="33"/>
      <c r="B8979" s="34"/>
      <c r="C8979" s="33"/>
      <c r="D8979" s="33"/>
      <c r="E8979" s="33"/>
      <c r="F8979" s="42"/>
      <c r="G8979" s="42"/>
      <c r="I8979">
        <f t="shared" si="824"/>
        <v>0</v>
      </c>
      <c r="J8979">
        <f t="shared" si="825"/>
        <v>0</v>
      </c>
      <c r="L8979" s="107"/>
      <c r="M8979" s="110"/>
      <c r="N8979" s="109"/>
      <c r="P8979" s="38">
        <f t="shared" si="826"/>
        <v>0</v>
      </c>
      <c r="Q8979" s="105">
        <f t="shared" si="827"/>
        <v>0</v>
      </c>
      <c r="R8979" s="38">
        <f t="shared" si="828"/>
        <v>0</v>
      </c>
    </row>
    <row r="8980" spans="1:18">
      <c r="A8980" s="33"/>
      <c r="B8980" s="34"/>
      <c r="C8980" s="33"/>
      <c r="D8980" s="33"/>
      <c r="E8980" s="33"/>
      <c r="F8980" s="42"/>
      <c r="G8980" s="42"/>
      <c r="I8980">
        <f t="shared" si="824"/>
        <v>0</v>
      </c>
      <c r="J8980">
        <f t="shared" si="825"/>
        <v>0</v>
      </c>
      <c r="L8980" s="107"/>
      <c r="M8980" s="110"/>
      <c r="N8980" s="109"/>
      <c r="P8980" s="38">
        <f t="shared" si="826"/>
        <v>0</v>
      </c>
      <c r="Q8980" s="105">
        <f t="shared" si="827"/>
        <v>0</v>
      </c>
      <c r="R8980" s="38">
        <f t="shared" si="828"/>
        <v>0</v>
      </c>
    </row>
    <row r="8981" spans="1:18">
      <c r="A8981" s="33"/>
      <c r="B8981" s="34"/>
      <c r="C8981" s="33"/>
      <c r="D8981" s="33"/>
      <c r="E8981" s="33"/>
      <c r="F8981" s="42"/>
      <c r="G8981" s="42"/>
      <c r="I8981">
        <f t="shared" si="824"/>
        <v>0</v>
      </c>
      <c r="J8981">
        <f t="shared" si="825"/>
        <v>0</v>
      </c>
      <c r="L8981" s="107"/>
      <c r="M8981" s="110"/>
      <c r="N8981" s="109"/>
      <c r="P8981" s="38">
        <f t="shared" si="826"/>
        <v>0</v>
      </c>
      <c r="Q8981" s="105">
        <f t="shared" si="827"/>
        <v>0</v>
      </c>
      <c r="R8981" s="38">
        <f t="shared" si="828"/>
        <v>0</v>
      </c>
    </row>
    <row r="8982" spans="1:18">
      <c r="A8982" s="33"/>
      <c r="B8982" s="34"/>
      <c r="C8982" s="33"/>
      <c r="D8982" s="33"/>
      <c r="E8982" s="33"/>
      <c r="F8982" s="42"/>
      <c r="G8982" s="42"/>
      <c r="I8982">
        <f t="shared" si="824"/>
        <v>0</v>
      </c>
      <c r="J8982">
        <f t="shared" si="825"/>
        <v>0</v>
      </c>
      <c r="L8982" s="107"/>
      <c r="M8982" s="110"/>
      <c r="N8982" s="109"/>
      <c r="P8982" s="38">
        <f t="shared" si="826"/>
        <v>0</v>
      </c>
      <c r="Q8982" s="105">
        <f t="shared" si="827"/>
        <v>0</v>
      </c>
      <c r="R8982" s="38">
        <f t="shared" si="828"/>
        <v>0</v>
      </c>
    </row>
    <row r="8983" spans="1:18">
      <c r="A8983" s="33"/>
      <c r="B8983" s="34"/>
      <c r="C8983" s="33"/>
      <c r="D8983" s="33"/>
      <c r="E8983" s="33"/>
      <c r="F8983" s="42"/>
      <c r="G8983" s="42"/>
      <c r="I8983">
        <f t="shared" si="824"/>
        <v>0</v>
      </c>
      <c r="J8983">
        <f t="shared" si="825"/>
        <v>0</v>
      </c>
      <c r="L8983" s="107"/>
      <c r="M8983" s="110"/>
      <c r="N8983" s="109"/>
      <c r="P8983" s="38">
        <f t="shared" si="826"/>
        <v>0</v>
      </c>
      <c r="Q8983" s="105">
        <f t="shared" si="827"/>
        <v>0</v>
      </c>
      <c r="R8983" s="38">
        <f t="shared" si="828"/>
        <v>0</v>
      </c>
    </row>
    <row r="8984" spans="1:18">
      <c r="A8984" s="33"/>
      <c r="B8984" s="34"/>
      <c r="C8984" s="33"/>
      <c r="D8984" s="33"/>
      <c r="E8984" s="33"/>
      <c r="F8984" s="42"/>
      <c r="G8984" s="42"/>
      <c r="I8984">
        <f t="shared" si="824"/>
        <v>0</v>
      </c>
      <c r="J8984">
        <f t="shared" si="825"/>
        <v>0</v>
      </c>
      <c r="L8984" s="107"/>
      <c r="M8984" s="110"/>
      <c r="N8984" s="109"/>
      <c r="P8984" s="38">
        <f t="shared" si="826"/>
        <v>0</v>
      </c>
      <c r="Q8984" s="105">
        <f t="shared" si="827"/>
        <v>0</v>
      </c>
      <c r="R8984" s="38">
        <f t="shared" si="828"/>
        <v>0</v>
      </c>
    </row>
    <row r="8985" spans="1:18">
      <c r="A8985" s="33"/>
      <c r="B8985" s="34"/>
      <c r="C8985" s="33"/>
      <c r="D8985" s="33"/>
      <c r="E8985" s="33"/>
      <c r="F8985" s="42"/>
      <c r="G8985" s="42"/>
      <c r="I8985">
        <f t="shared" si="824"/>
        <v>0</v>
      </c>
      <c r="J8985">
        <f t="shared" si="825"/>
        <v>0</v>
      </c>
      <c r="L8985" s="107"/>
      <c r="M8985" s="110"/>
      <c r="N8985" s="109"/>
      <c r="P8985" s="38">
        <f t="shared" si="826"/>
        <v>0</v>
      </c>
      <c r="Q8985" s="105">
        <f t="shared" si="827"/>
        <v>0</v>
      </c>
      <c r="R8985" s="38">
        <f t="shared" si="828"/>
        <v>0</v>
      </c>
    </row>
    <row r="8986" spans="1:18">
      <c r="A8986" s="33"/>
      <c r="B8986" s="34"/>
      <c r="C8986" s="33"/>
      <c r="D8986" s="33"/>
      <c r="E8986" s="33"/>
      <c r="F8986" s="42"/>
      <c r="G8986" s="42"/>
      <c r="I8986">
        <f t="shared" si="824"/>
        <v>0</v>
      </c>
      <c r="J8986">
        <f t="shared" si="825"/>
        <v>0</v>
      </c>
      <c r="L8986" s="107"/>
      <c r="M8986" s="110"/>
      <c r="N8986" s="109"/>
      <c r="P8986" s="38">
        <f t="shared" si="826"/>
        <v>0</v>
      </c>
      <c r="Q8986" s="105">
        <f t="shared" si="827"/>
        <v>0</v>
      </c>
      <c r="R8986" s="38">
        <f t="shared" si="828"/>
        <v>0</v>
      </c>
    </row>
    <row r="8987" spans="1:18">
      <c r="A8987" s="33"/>
      <c r="B8987" s="34"/>
      <c r="C8987" s="33"/>
      <c r="D8987" s="33"/>
      <c r="E8987" s="33"/>
      <c r="F8987" s="42"/>
      <c r="G8987" s="42"/>
      <c r="I8987">
        <f t="shared" si="824"/>
        <v>0</v>
      </c>
      <c r="J8987">
        <f t="shared" si="825"/>
        <v>0</v>
      </c>
      <c r="L8987" s="107"/>
      <c r="M8987" s="110"/>
      <c r="N8987" s="109"/>
      <c r="P8987" s="38">
        <f t="shared" si="826"/>
        <v>0</v>
      </c>
      <c r="Q8987" s="105">
        <f t="shared" si="827"/>
        <v>0</v>
      </c>
      <c r="R8987" s="38">
        <f t="shared" si="828"/>
        <v>0</v>
      </c>
    </row>
    <row r="8988" spans="1:18">
      <c r="A8988" s="33"/>
      <c r="B8988" s="34"/>
      <c r="C8988" s="33"/>
      <c r="D8988" s="33"/>
      <c r="E8988" s="33"/>
      <c r="F8988" s="42"/>
      <c r="G8988" s="42"/>
      <c r="I8988">
        <f t="shared" si="824"/>
        <v>0</v>
      </c>
      <c r="J8988">
        <f t="shared" si="825"/>
        <v>0</v>
      </c>
      <c r="L8988" s="107"/>
      <c r="M8988" s="110"/>
      <c r="N8988" s="109"/>
      <c r="P8988" s="38">
        <f t="shared" si="826"/>
        <v>0</v>
      </c>
      <c r="Q8988" s="105">
        <f t="shared" si="827"/>
        <v>0</v>
      </c>
      <c r="R8988" s="38">
        <f t="shared" si="828"/>
        <v>0</v>
      </c>
    </row>
    <row r="8989" spans="1:18">
      <c r="A8989" s="33"/>
      <c r="B8989" s="34"/>
      <c r="C8989" s="33"/>
      <c r="D8989" s="33"/>
      <c r="E8989" s="33"/>
      <c r="F8989" s="42"/>
      <c r="G8989" s="42"/>
      <c r="I8989">
        <f t="shared" si="824"/>
        <v>0</v>
      </c>
      <c r="J8989">
        <f t="shared" si="825"/>
        <v>0</v>
      </c>
      <c r="L8989" s="107"/>
      <c r="M8989" s="110"/>
      <c r="N8989" s="109"/>
      <c r="P8989" s="38">
        <f t="shared" si="826"/>
        <v>0</v>
      </c>
      <c r="Q8989" s="105">
        <f t="shared" si="827"/>
        <v>0</v>
      </c>
      <c r="R8989" s="38">
        <f t="shared" si="828"/>
        <v>0</v>
      </c>
    </row>
    <row r="8990" spans="1:18">
      <c r="A8990" s="33"/>
      <c r="B8990" s="34"/>
      <c r="C8990" s="33"/>
      <c r="D8990" s="33"/>
      <c r="E8990" s="33"/>
      <c r="F8990" s="42"/>
      <c r="G8990" s="42"/>
      <c r="I8990">
        <f t="shared" si="824"/>
        <v>0</v>
      </c>
      <c r="J8990">
        <f t="shared" si="825"/>
        <v>0</v>
      </c>
      <c r="L8990" s="107"/>
      <c r="M8990" s="110"/>
      <c r="N8990" s="109"/>
      <c r="P8990" s="38">
        <f t="shared" si="826"/>
        <v>0</v>
      </c>
      <c r="Q8990" s="105">
        <f t="shared" si="827"/>
        <v>0</v>
      </c>
      <c r="R8990" s="38">
        <f t="shared" si="828"/>
        <v>0</v>
      </c>
    </row>
    <row r="8991" spans="1:18">
      <c r="A8991" s="33"/>
      <c r="B8991" s="34"/>
      <c r="C8991" s="33"/>
      <c r="D8991" s="33"/>
      <c r="E8991" s="33"/>
      <c r="F8991" s="42"/>
      <c r="G8991" s="42"/>
      <c r="I8991">
        <f t="shared" si="824"/>
        <v>0</v>
      </c>
      <c r="J8991">
        <f t="shared" si="825"/>
        <v>0</v>
      </c>
      <c r="L8991" s="107"/>
      <c r="M8991" s="110"/>
      <c r="N8991" s="109"/>
      <c r="P8991" s="38">
        <f t="shared" si="826"/>
        <v>0</v>
      </c>
      <c r="Q8991" s="105">
        <f t="shared" si="827"/>
        <v>0</v>
      </c>
      <c r="R8991" s="38">
        <f t="shared" si="828"/>
        <v>0</v>
      </c>
    </row>
    <row r="8992" spans="1:18">
      <c r="A8992" s="33"/>
      <c r="B8992" s="34"/>
      <c r="C8992" s="33"/>
      <c r="D8992" s="33"/>
      <c r="E8992" s="33"/>
      <c r="F8992" s="42"/>
      <c r="G8992" s="42"/>
      <c r="I8992">
        <f t="shared" si="824"/>
        <v>0</v>
      </c>
      <c r="J8992">
        <f t="shared" si="825"/>
        <v>0</v>
      </c>
      <c r="L8992" s="107"/>
      <c r="M8992" s="110"/>
      <c r="N8992" s="109"/>
      <c r="P8992" s="38">
        <f t="shared" si="826"/>
        <v>0</v>
      </c>
      <c r="Q8992" s="105">
        <f t="shared" si="827"/>
        <v>0</v>
      </c>
      <c r="R8992" s="38">
        <f t="shared" si="828"/>
        <v>0</v>
      </c>
    </row>
    <row r="8993" spans="1:18">
      <c r="A8993" s="33"/>
      <c r="B8993" s="34"/>
      <c r="C8993" s="33"/>
      <c r="D8993" s="33"/>
      <c r="E8993" s="33"/>
      <c r="F8993" s="42"/>
      <c r="G8993" s="42"/>
      <c r="I8993">
        <f t="shared" si="824"/>
        <v>0</v>
      </c>
      <c r="J8993">
        <f t="shared" si="825"/>
        <v>0</v>
      </c>
      <c r="L8993" s="107"/>
      <c r="M8993" s="110"/>
      <c r="N8993" s="109"/>
      <c r="P8993" s="38">
        <f t="shared" si="826"/>
        <v>0</v>
      </c>
      <c r="Q8993" s="105">
        <f t="shared" si="827"/>
        <v>0</v>
      </c>
      <c r="R8993" s="38">
        <f t="shared" si="828"/>
        <v>0</v>
      </c>
    </row>
    <row r="8994" spans="1:18">
      <c r="A8994" s="33"/>
      <c r="B8994" s="34"/>
      <c r="C8994" s="33"/>
      <c r="D8994" s="33"/>
      <c r="E8994" s="33"/>
      <c r="F8994" s="42"/>
      <c r="G8994" s="42"/>
      <c r="I8994">
        <f t="shared" si="824"/>
        <v>0</v>
      </c>
      <c r="J8994">
        <f t="shared" si="825"/>
        <v>0</v>
      </c>
      <c r="L8994" s="107"/>
      <c r="M8994" s="110"/>
      <c r="N8994" s="109"/>
      <c r="P8994" s="38">
        <f t="shared" si="826"/>
        <v>0</v>
      </c>
      <c r="Q8994" s="105">
        <f t="shared" si="827"/>
        <v>0</v>
      </c>
      <c r="R8994" s="38">
        <f t="shared" si="828"/>
        <v>0</v>
      </c>
    </row>
    <row r="8995" spans="1:18">
      <c r="A8995" s="33"/>
      <c r="B8995" s="34"/>
      <c r="C8995" s="33"/>
      <c r="D8995" s="33"/>
      <c r="E8995" s="33"/>
      <c r="F8995" s="42"/>
      <c r="G8995" s="42"/>
      <c r="I8995">
        <f t="shared" si="824"/>
        <v>0</v>
      </c>
      <c r="J8995">
        <f t="shared" si="825"/>
        <v>0</v>
      </c>
      <c r="L8995" s="107"/>
      <c r="M8995" s="110"/>
      <c r="N8995" s="109"/>
      <c r="P8995" s="38">
        <f t="shared" si="826"/>
        <v>0</v>
      </c>
      <c r="Q8995" s="105">
        <f t="shared" si="827"/>
        <v>0</v>
      </c>
      <c r="R8995" s="38">
        <f t="shared" si="828"/>
        <v>0</v>
      </c>
    </row>
    <row r="8996" spans="1:18">
      <c r="A8996" s="33"/>
      <c r="B8996" s="34"/>
      <c r="C8996" s="33"/>
      <c r="D8996" s="33"/>
      <c r="E8996" s="33"/>
      <c r="F8996" s="42"/>
      <c r="G8996" s="42"/>
      <c r="I8996">
        <f t="shared" si="824"/>
        <v>0</v>
      </c>
      <c r="J8996">
        <f t="shared" si="825"/>
        <v>0</v>
      </c>
      <c r="L8996" s="107"/>
      <c r="M8996" s="110"/>
      <c r="N8996" s="109"/>
      <c r="P8996" s="38">
        <f t="shared" si="826"/>
        <v>0</v>
      </c>
      <c r="Q8996" s="105">
        <f t="shared" si="827"/>
        <v>0</v>
      </c>
      <c r="R8996" s="38">
        <f t="shared" si="828"/>
        <v>0</v>
      </c>
    </row>
    <row r="8997" spans="1:18">
      <c r="A8997" s="33"/>
      <c r="B8997" s="34"/>
      <c r="C8997" s="33"/>
      <c r="D8997" s="33"/>
      <c r="E8997" s="33"/>
      <c r="F8997" s="42"/>
      <c r="G8997" s="42"/>
      <c r="I8997">
        <f t="shared" si="824"/>
        <v>0</v>
      </c>
      <c r="J8997">
        <f t="shared" si="825"/>
        <v>0</v>
      </c>
      <c r="L8997" s="107"/>
      <c r="M8997" s="110"/>
      <c r="N8997" s="109"/>
      <c r="P8997" s="38">
        <f t="shared" si="826"/>
        <v>0</v>
      </c>
      <c r="Q8997" s="105">
        <f t="shared" si="827"/>
        <v>0</v>
      </c>
      <c r="R8997" s="38">
        <f t="shared" si="828"/>
        <v>0</v>
      </c>
    </row>
    <row r="8998" spans="1:18">
      <c r="A8998" s="33"/>
      <c r="B8998" s="34"/>
      <c r="C8998" s="33"/>
      <c r="D8998" s="33"/>
      <c r="E8998" s="33"/>
      <c r="F8998" s="42"/>
      <c r="G8998" s="42"/>
      <c r="I8998">
        <f t="shared" si="824"/>
        <v>0</v>
      </c>
      <c r="J8998">
        <f t="shared" si="825"/>
        <v>0</v>
      </c>
      <c r="L8998" s="107"/>
      <c r="M8998" s="110"/>
      <c r="N8998" s="109"/>
      <c r="P8998" s="38">
        <f t="shared" si="826"/>
        <v>0</v>
      </c>
      <c r="Q8998" s="105">
        <f t="shared" si="827"/>
        <v>0</v>
      </c>
      <c r="R8998" s="38">
        <f t="shared" si="828"/>
        <v>0</v>
      </c>
    </row>
    <row r="8999" spans="1:18">
      <c r="A8999" s="33"/>
      <c r="B8999" s="34"/>
      <c r="C8999" s="33"/>
      <c r="D8999" s="33"/>
      <c r="E8999" s="33"/>
      <c r="F8999" s="42"/>
      <c r="G8999" s="42"/>
      <c r="I8999">
        <f t="shared" si="824"/>
        <v>0</v>
      </c>
      <c r="J8999">
        <f t="shared" si="825"/>
        <v>0</v>
      </c>
      <c r="L8999" s="107"/>
      <c r="M8999" s="110"/>
      <c r="N8999" s="109"/>
      <c r="P8999" s="38">
        <f t="shared" si="826"/>
        <v>0</v>
      </c>
      <c r="Q8999" s="105">
        <f t="shared" si="827"/>
        <v>0</v>
      </c>
      <c r="R8999" s="38">
        <f t="shared" si="828"/>
        <v>0</v>
      </c>
    </row>
    <row r="9000" spans="1:18">
      <c r="A9000" s="33"/>
      <c r="B9000" s="34"/>
      <c r="C9000" s="33"/>
      <c r="D9000" s="33"/>
      <c r="E9000" s="33"/>
      <c r="F9000" s="42"/>
      <c r="G9000" s="42"/>
      <c r="I9000">
        <f t="shared" si="824"/>
        <v>0</v>
      </c>
      <c r="J9000">
        <f t="shared" si="825"/>
        <v>0</v>
      </c>
      <c r="L9000" s="107"/>
      <c r="M9000" s="110"/>
      <c r="N9000" s="109"/>
      <c r="P9000" s="38">
        <f t="shared" si="826"/>
        <v>0</v>
      </c>
      <c r="Q9000" s="105">
        <f t="shared" si="827"/>
        <v>0</v>
      </c>
      <c r="R9000" s="38">
        <f t="shared" si="828"/>
        <v>0</v>
      </c>
    </row>
    <row r="9001" spans="1:18">
      <c r="A9001" s="33"/>
      <c r="B9001" s="34"/>
      <c r="C9001" s="33"/>
      <c r="D9001" s="33"/>
      <c r="E9001" s="33"/>
      <c r="F9001" s="42"/>
      <c r="G9001" s="42"/>
      <c r="I9001">
        <f t="shared" si="824"/>
        <v>0</v>
      </c>
      <c r="J9001">
        <f t="shared" si="825"/>
        <v>0</v>
      </c>
      <c r="L9001" s="107"/>
      <c r="M9001" s="110"/>
      <c r="N9001" s="109"/>
      <c r="P9001" s="38">
        <f t="shared" si="826"/>
        <v>0</v>
      </c>
      <c r="Q9001" s="105">
        <f t="shared" si="827"/>
        <v>0</v>
      </c>
      <c r="R9001" s="38">
        <f t="shared" si="828"/>
        <v>0</v>
      </c>
    </row>
    <row r="9002" spans="1:18">
      <c r="A9002" s="33"/>
      <c r="B9002" s="34"/>
      <c r="C9002" s="33"/>
      <c r="D9002" s="33"/>
      <c r="E9002" s="33"/>
      <c r="F9002" s="42"/>
      <c r="G9002" s="42"/>
      <c r="I9002">
        <f t="shared" si="824"/>
        <v>0</v>
      </c>
      <c r="J9002">
        <f t="shared" si="825"/>
        <v>0</v>
      </c>
      <c r="L9002" s="107"/>
      <c r="M9002" s="110"/>
      <c r="N9002" s="109"/>
      <c r="P9002" s="38">
        <f t="shared" si="826"/>
        <v>0</v>
      </c>
      <c r="Q9002" s="105">
        <f t="shared" si="827"/>
        <v>0</v>
      </c>
      <c r="R9002" s="38">
        <f t="shared" si="828"/>
        <v>0</v>
      </c>
    </row>
    <row r="9003" spans="1:18">
      <c r="A9003" s="33"/>
      <c r="B9003" s="34"/>
      <c r="C9003" s="33"/>
      <c r="D9003" s="33"/>
      <c r="E9003" s="33"/>
      <c r="F9003" s="42"/>
      <c r="G9003" s="42"/>
      <c r="I9003">
        <f t="shared" si="824"/>
        <v>0</v>
      </c>
      <c r="J9003">
        <f t="shared" si="825"/>
        <v>0</v>
      </c>
      <c r="L9003" s="107"/>
      <c r="M9003" s="110"/>
      <c r="N9003" s="109"/>
      <c r="P9003" s="38">
        <f t="shared" si="826"/>
        <v>0</v>
      </c>
      <c r="Q9003" s="105">
        <f t="shared" si="827"/>
        <v>0</v>
      </c>
      <c r="R9003" s="38">
        <f t="shared" si="828"/>
        <v>0</v>
      </c>
    </row>
    <row r="9004" spans="1:18">
      <c r="A9004" s="33"/>
      <c r="B9004" s="34"/>
      <c r="C9004" s="33"/>
      <c r="D9004" s="33"/>
      <c r="E9004" s="33"/>
      <c r="F9004" s="42"/>
      <c r="G9004" s="42"/>
      <c r="I9004">
        <f t="shared" si="824"/>
        <v>0</v>
      </c>
      <c r="J9004">
        <f t="shared" si="825"/>
        <v>0</v>
      </c>
      <c r="L9004" s="107"/>
      <c r="M9004" s="110"/>
      <c r="N9004" s="109"/>
      <c r="P9004" s="38">
        <f t="shared" si="826"/>
        <v>0</v>
      </c>
      <c r="Q9004" s="105">
        <f t="shared" si="827"/>
        <v>0</v>
      </c>
      <c r="R9004" s="38">
        <f t="shared" si="828"/>
        <v>0</v>
      </c>
    </row>
    <row r="9005" spans="1:18">
      <c r="A9005" s="33"/>
      <c r="B9005" s="34"/>
      <c r="C9005" s="33"/>
      <c r="D9005" s="33"/>
      <c r="E9005" s="33"/>
      <c r="F9005" s="42"/>
      <c r="G9005" s="42"/>
      <c r="I9005">
        <f t="shared" si="824"/>
        <v>0</v>
      </c>
      <c r="J9005">
        <f t="shared" si="825"/>
        <v>0</v>
      </c>
      <c r="L9005" s="107"/>
      <c r="M9005" s="110"/>
      <c r="N9005" s="109"/>
      <c r="P9005" s="38">
        <f t="shared" si="826"/>
        <v>0</v>
      </c>
      <c r="Q9005" s="105">
        <f t="shared" si="827"/>
        <v>0</v>
      </c>
      <c r="R9005" s="38">
        <f t="shared" si="828"/>
        <v>0</v>
      </c>
    </row>
    <row r="9006" spans="1:18">
      <c r="A9006" s="33"/>
      <c r="B9006" s="34"/>
      <c r="C9006" s="33"/>
      <c r="D9006" s="33"/>
      <c r="E9006" s="33"/>
      <c r="F9006" s="42"/>
      <c r="G9006" s="42"/>
      <c r="I9006">
        <f t="shared" si="824"/>
        <v>0</v>
      </c>
      <c r="J9006">
        <f t="shared" si="825"/>
        <v>0</v>
      </c>
      <c r="L9006" s="107"/>
      <c r="M9006" s="110"/>
      <c r="N9006" s="109"/>
      <c r="P9006" s="38">
        <f t="shared" si="826"/>
        <v>0</v>
      </c>
      <c r="Q9006" s="105">
        <f t="shared" si="827"/>
        <v>0</v>
      </c>
      <c r="R9006" s="38">
        <f t="shared" si="828"/>
        <v>0</v>
      </c>
    </row>
    <row r="9007" spans="1:18">
      <c r="A9007" s="33"/>
      <c r="B9007" s="34"/>
      <c r="C9007" s="33"/>
      <c r="D9007" s="33"/>
      <c r="E9007" s="33"/>
      <c r="F9007" s="42"/>
      <c r="G9007" s="42"/>
      <c r="I9007">
        <f t="shared" si="824"/>
        <v>0</v>
      </c>
      <c r="J9007">
        <f t="shared" si="825"/>
        <v>0</v>
      </c>
      <c r="L9007" s="107"/>
      <c r="M9007" s="110"/>
      <c r="N9007" s="109"/>
      <c r="P9007" s="38">
        <f t="shared" si="826"/>
        <v>0</v>
      </c>
      <c r="Q9007" s="105">
        <f t="shared" si="827"/>
        <v>0</v>
      </c>
      <c r="R9007" s="38">
        <f t="shared" si="828"/>
        <v>0</v>
      </c>
    </row>
    <row r="9008" spans="1:18">
      <c r="A9008" s="33"/>
      <c r="B9008" s="34"/>
      <c r="C9008" s="33"/>
      <c r="D9008" s="33"/>
      <c r="E9008" s="33"/>
      <c r="F9008" s="42"/>
      <c r="G9008" s="42"/>
      <c r="I9008">
        <f t="shared" si="824"/>
        <v>0</v>
      </c>
      <c r="J9008">
        <f t="shared" si="825"/>
        <v>0</v>
      </c>
      <c r="L9008" s="107"/>
      <c r="M9008" s="110"/>
      <c r="N9008" s="109"/>
      <c r="P9008" s="38">
        <f t="shared" si="826"/>
        <v>0</v>
      </c>
      <c r="Q9008" s="105">
        <f t="shared" si="827"/>
        <v>0</v>
      </c>
      <c r="R9008" s="38">
        <f t="shared" si="828"/>
        <v>0</v>
      </c>
    </row>
    <row r="9009" spans="1:18">
      <c r="A9009" s="33"/>
      <c r="B9009" s="34"/>
      <c r="C9009" s="33"/>
      <c r="D9009" s="33"/>
      <c r="E9009" s="33"/>
      <c r="F9009" s="42"/>
      <c r="G9009" s="42"/>
      <c r="I9009">
        <f t="shared" si="824"/>
        <v>0</v>
      </c>
      <c r="J9009">
        <f t="shared" si="825"/>
        <v>0</v>
      </c>
      <c r="L9009" s="107"/>
      <c r="M9009" s="110"/>
      <c r="N9009" s="109"/>
      <c r="P9009" s="38">
        <f t="shared" si="826"/>
        <v>0</v>
      </c>
      <c r="Q9009" s="105">
        <f t="shared" si="827"/>
        <v>0</v>
      </c>
      <c r="R9009" s="38">
        <f t="shared" si="828"/>
        <v>0</v>
      </c>
    </row>
    <row r="9010" spans="1:18">
      <c r="A9010" s="33"/>
      <c r="B9010" s="34"/>
      <c r="C9010" s="33"/>
      <c r="D9010" s="33"/>
      <c r="E9010" s="33"/>
      <c r="F9010" s="42"/>
      <c r="G9010" s="42"/>
      <c r="I9010">
        <f t="shared" si="824"/>
        <v>0</v>
      </c>
      <c r="J9010">
        <f t="shared" si="825"/>
        <v>0</v>
      </c>
      <c r="L9010" s="107"/>
      <c r="M9010" s="110"/>
      <c r="N9010" s="109"/>
      <c r="P9010" s="38">
        <f t="shared" si="826"/>
        <v>0</v>
      </c>
      <c r="Q9010" s="105">
        <f t="shared" si="827"/>
        <v>0</v>
      </c>
      <c r="R9010" s="38">
        <f t="shared" si="828"/>
        <v>0</v>
      </c>
    </row>
    <row r="9011" spans="1:18">
      <c r="A9011" s="33"/>
      <c r="B9011" s="34"/>
      <c r="C9011" s="33"/>
      <c r="D9011" s="33"/>
      <c r="E9011" s="33"/>
      <c r="F9011" s="42"/>
      <c r="G9011" s="42"/>
      <c r="I9011">
        <f t="shared" si="824"/>
        <v>0</v>
      </c>
      <c r="J9011">
        <f t="shared" si="825"/>
        <v>0</v>
      </c>
      <c r="L9011" s="107"/>
      <c r="M9011" s="110"/>
      <c r="N9011" s="109"/>
      <c r="P9011" s="38">
        <f t="shared" si="826"/>
        <v>0</v>
      </c>
      <c r="Q9011" s="105">
        <f t="shared" si="827"/>
        <v>0</v>
      </c>
      <c r="R9011" s="38">
        <f t="shared" si="828"/>
        <v>0</v>
      </c>
    </row>
    <row r="9012" spans="1:18">
      <c r="A9012" s="33"/>
      <c r="B9012" s="34"/>
      <c r="C9012" s="33"/>
      <c r="D9012" s="33"/>
      <c r="E9012" s="33"/>
      <c r="F9012" s="42"/>
      <c r="G9012" s="42"/>
      <c r="I9012">
        <f t="shared" si="824"/>
        <v>0</v>
      </c>
      <c r="J9012">
        <f t="shared" si="825"/>
        <v>0</v>
      </c>
      <c r="L9012" s="107"/>
      <c r="M9012" s="110"/>
      <c r="N9012" s="109"/>
      <c r="P9012" s="38">
        <f t="shared" si="826"/>
        <v>0</v>
      </c>
      <c r="Q9012" s="105">
        <f t="shared" si="827"/>
        <v>0</v>
      </c>
      <c r="R9012" s="38">
        <f t="shared" si="828"/>
        <v>0</v>
      </c>
    </row>
    <row r="9013" spans="1:18">
      <c r="A9013" s="33"/>
      <c r="B9013" s="34"/>
      <c r="C9013" s="33"/>
      <c r="D9013" s="33"/>
      <c r="E9013" s="33"/>
      <c r="F9013" s="42"/>
      <c r="G9013" s="42"/>
      <c r="I9013">
        <f t="shared" si="824"/>
        <v>0</v>
      </c>
      <c r="J9013">
        <f t="shared" si="825"/>
        <v>0</v>
      </c>
      <c r="L9013" s="107"/>
      <c r="M9013" s="110"/>
      <c r="N9013" s="109"/>
      <c r="P9013" s="38">
        <f t="shared" si="826"/>
        <v>0</v>
      </c>
      <c r="Q9013" s="105">
        <f t="shared" si="827"/>
        <v>0</v>
      </c>
      <c r="R9013" s="38">
        <f t="shared" si="828"/>
        <v>0</v>
      </c>
    </row>
    <row r="9014" spans="1:18">
      <c r="A9014" s="33"/>
      <c r="B9014" s="34"/>
      <c r="C9014" s="33"/>
      <c r="D9014" s="33"/>
      <c r="E9014" s="33"/>
      <c r="F9014" s="42"/>
      <c r="G9014" s="42"/>
      <c r="I9014">
        <f t="shared" si="824"/>
        <v>0</v>
      </c>
      <c r="J9014">
        <f t="shared" si="825"/>
        <v>0</v>
      </c>
      <c r="L9014" s="107"/>
      <c r="M9014" s="110"/>
      <c r="N9014" s="109"/>
      <c r="P9014" s="38">
        <f t="shared" si="826"/>
        <v>0</v>
      </c>
      <c r="Q9014" s="105">
        <f t="shared" si="827"/>
        <v>0</v>
      </c>
      <c r="R9014" s="38">
        <f t="shared" si="828"/>
        <v>0</v>
      </c>
    </row>
    <row r="9015" spans="1:18">
      <c r="A9015" s="33"/>
      <c r="B9015" s="34"/>
      <c r="C9015" s="33"/>
      <c r="D9015" s="33"/>
      <c r="E9015" s="33"/>
      <c r="F9015" s="42"/>
      <c r="G9015" s="42"/>
      <c r="I9015">
        <f t="shared" si="824"/>
        <v>0</v>
      </c>
      <c r="J9015">
        <f t="shared" si="825"/>
        <v>0</v>
      </c>
      <c r="L9015" s="107"/>
      <c r="M9015" s="110"/>
      <c r="N9015" s="109"/>
      <c r="P9015" s="38">
        <f t="shared" si="826"/>
        <v>0</v>
      </c>
      <c r="Q9015" s="105">
        <f t="shared" si="827"/>
        <v>0</v>
      </c>
      <c r="R9015" s="38">
        <f t="shared" si="828"/>
        <v>0</v>
      </c>
    </row>
    <row r="9016" spans="1:18">
      <c r="A9016" s="33"/>
      <c r="B9016" s="34"/>
      <c r="C9016" s="33"/>
      <c r="D9016" s="33"/>
      <c r="E9016" s="33"/>
      <c r="F9016" s="42"/>
      <c r="G9016" s="42"/>
      <c r="I9016">
        <f t="shared" si="824"/>
        <v>0</v>
      </c>
      <c r="J9016">
        <f t="shared" si="825"/>
        <v>0</v>
      </c>
      <c r="L9016" s="107"/>
      <c r="M9016" s="110"/>
      <c r="N9016" s="109"/>
      <c r="P9016" s="38">
        <f t="shared" si="826"/>
        <v>0</v>
      </c>
      <c r="Q9016" s="105">
        <f t="shared" si="827"/>
        <v>0</v>
      </c>
      <c r="R9016" s="38">
        <f t="shared" si="828"/>
        <v>0</v>
      </c>
    </row>
    <row r="9017" spans="1:18">
      <c r="A9017" s="33"/>
      <c r="B9017" s="34"/>
      <c r="C9017" s="33"/>
      <c r="D9017" s="33"/>
      <c r="E9017" s="33"/>
      <c r="F9017" s="42"/>
      <c r="G9017" s="42"/>
      <c r="I9017">
        <f t="shared" si="824"/>
        <v>0</v>
      </c>
      <c r="J9017">
        <f t="shared" si="825"/>
        <v>0</v>
      </c>
      <c r="L9017" s="107"/>
      <c r="M9017" s="110"/>
      <c r="N9017" s="109"/>
      <c r="P9017" s="38">
        <f t="shared" si="826"/>
        <v>0</v>
      </c>
      <c r="Q9017" s="105">
        <f t="shared" si="827"/>
        <v>0</v>
      </c>
      <c r="R9017" s="38">
        <f t="shared" si="828"/>
        <v>0</v>
      </c>
    </row>
    <row r="9018" spans="1:18">
      <c r="A9018" s="33"/>
      <c r="B9018" s="34"/>
      <c r="C9018" s="33"/>
      <c r="D9018" s="33"/>
      <c r="E9018" s="33"/>
      <c r="F9018" s="42"/>
      <c r="G9018" s="42"/>
      <c r="I9018">
        <f t="shared" si="824"/>
        <v>0</v>
      </c>
      <c r="J9018">
        <f t="shared" si="825"/>
        <v>0</v>
      </c>
      <c r="L9018" s="107"/>
      <c r="M9018" s="110"/>
      <c r="N9018" s="109"/>
      <c r="P9018" s="38">
        <f t="shared" si="826"/>
        <v>0</v>
      </c>
      <c r="Q9018" s="105">
        <f t="shared" si="827"/>
        <v>0</v>
      </c>
      <c r="R9018" s="38">
        <f t="shared" si="828"/>
        <v>0</v>
      </c>
    </row>
    <row r="9019" spans="1:18">
      <c r="A9019" s="33"/>
      <c r="B9019" s="34"/>
      <c r="C9019" s="33"/>
      <c r="D9019" s="33"/>
      <c r="E9019" s="33"/>
      <c r="F9019" s="42"/>
      <c r="G9019" s="42"/>
      <c r="I9019">
        <f t="shared" si="824"/>
        <v>0</v>
      </c>
      <c r="J9019">
        <f t="shared" si="825"/>
        <v>0</v>
      </c>
      <c r="L9019" s="107"/>
      <c r="M9019" s="110"/>
      <c r="N9019" s="109"/>
      <c r="P9019" s="38">
        <f t="shared" si="826"/>
        <v>0</v>
      </c>
      <c r="Q9019" s="105">
        <f t="shared" si="827"/>
        <v>0</v>
      </c>
      <c r="R9019" s="38">
        <f t="shared" si="828"/>
        <v>0</v>
      </c>
    </row>
    <row r="9020" spans="1:18">
      <c r="A9020" s="33"/>
      <c r="B9020" s="34"/>
      <c r="C9020" s="33"/>
      <c r="D9020" s="33"/>
      <c r="E9020" s="33"/>
      <c r="F9020" s="42"/>
      <c r="G9020" s="42"/>
      <c r="I9020">
        <f t="shared" si="824"/>
        <v>0</v>
      </c>
      <c r="J9020">
        <f t="shared" si="825"/>
        <v>0</v>
      </c>
      <c r="L9020" s="107"/>
      <c r="M9020" s="110"/>
      <c r="N9020" s="109"/>
      <c r="P9020" s="38">
        <f t="shared" si="826"/>
        <v>0</v>
      </c>
      <c r="Q9020" s="105">
        <f t="shared" si="827"/>
        <v>0</v>
      </c>
      <c r="R9020" s="38">
        <f t="shared" si="828"/>
        <v>0</v>
      </c>
    </row>
    <row r="9021" spans="1:18">
      <c r="A9021" s="33"/>
      <c r="B9021" s="34"/>
      <c r="C9021" s="33"/>
      <c r="D9021" s="33"/>
      <c r="E9021" s="33"/>
      <c r="F9021" s="42"/>
      <c r="G9021" s="42"/>
      <c r="I9021">
        <f t="shared" si="824"/>
        <v>0</v>
      </c>
      <c r="J9021">
        <f t="shared" si="825"/>
        <v>0</v>
      </c>
      <c r="L9021" s="107"/>
      <c r="M9021" s="110"/>
      <c r="N9021" s="109"/>
      <c r="P9021" s="38">
        <f t="shared" si="826"/>
        <v>0</v>
      </c>
      <c r="Q9021" s="105">
        <f t="shared" si="827"/>
        <v>0</v>
      </c>
      <c r="R9021" s="38">
        <f t="shared" si="828"/>
        <v>0</v>
      </c>
    </row>
    <row r="9022" spans="1:18">
      <c r="A9022" s="33"/>
      <c r="B9022" s="34"/>
      <c r="C9022" s="33"/>
      <c r="D9022" s="33"/>
      <c r="E9022" s="33"/>
      <c r="F9022" s="42"/>
      <c r="G9022" s="42"/>
      <c r="I9022">
        <f t="shared" si="824"/>
        <v>0</v>
      </c>
      <c r="J9022">
        <f t="shared" si="825"/>
        <v>0</v>
      </c>
      <c r="L9022" s="107"/>
      <c r="M9022" s="110"/>
      <c r="N9022" s="109"/>
      <c r="P9022" s="38">
        <f t="shared" si="826"/>
        <v>0</v>
      </c>
      <c r="Q9022" s="105">
        <f t="shared" si="827"/>
        <v>0</v>
      </c>
      <c r="R9022" s="38">
        <f t="shared" si="828"/>
        <v>0</v>
      </c>
    </row>
    <row r="9023" spans="1:18">
      <c r="A9023" s="33"/>
      <c r="B9023" s="34"/>
      <c r="C9023" s="33"/>
      <c r="D9023" s="33"/>
      <c r="E9023" s="33"/>
      <c r="F9023" s="42"/>
      <c r="G9023" s="42"/>
      <c r="I9023">
        <f t="shared" si="824"/>
        <v>0</v>
      </c>
      <c r="J9023">
        <f t="shared" si="825"/>
        <v>0</v>
      </c>
      <c r="L9023" s="107"/>
      <c r="M9023" s="110"/>
      <c r="N9023" s="109"/>
      <c r="P9023" s="38">
        <f t="shared" si="826"/>
        <v>0</v>
      </c>
      <c r="Q9023" s="105">
        <f t="shared" si="827"/>
        <v>0</v>
      </c>
      <c r="R9023" s="38">
        <f t="shared" si="828"/>
        <v>0</v>
      </c>
    </row>
    <row r="9024" spans="1:18">
      <c r="A9024" s="33"/>
      <c r="B9024" s="34"/>
      <c r="C9024" s="33"/>
      <c r="D9024" s="33"/>
      <c r="E9024" s="33"/>
      <c r="F9024" s="42"/>
      <c r="G9024" s="42"/>
      <c r="I9024">
        <f t="shared" si="824"/>
        <v>0</v>
      </c>
      <c r="J9024">
        <f t="shared" si="825"/>
        <v>0</v>
      </c>
      <c r="L9024" s="107"/>
      <c r="M9024" s="110"/>
      <c r="N9024" s="109"/>
      <c r="P9024" s="38">
        <f t="shared" si="826"/>
        <v>0</v>
      </c>
      <c r="Q9024" s="105">
        <f t="shared" si="827"/>
        <v>0</v>
      </c>
      <c r="R9024" s="38">
        <f t="shared" si="828"/>
        <v>0</v>
      </c>
    </row>
    <row r="9025" spans="1:18">
      <c r="A9025" s="33"/>
      <c r="B9025" s="34"/>
      <c r="C9025" s="33"/>
      <c r="D9025" s="33"/>
      <c r="E9025" s="33"/>
      <c r="F9025" s="42"/>
      <c r="G9025" s="42"/>
      <c r="I9025">
        <f t="shared" ref="I9025:I9088" si="829">IF(OR(E9025="R",E9025="E"),D9025,IF(D9025&gt;=E9025,D9025-E9025,0))</f>
        <v>0</v>
      </c>
      <c r="J9025">
        <f t="shared" ref="J9025:J9088" si="830">IF(OR(E9025="R",E9025="E"),0,IF(E9025&gt;D9025,E9025-D9025,0))</f>
        <v>0</v>
      </c>
      <c r="L9025" s="107"/>
      <c r="M9025" s="110"/>
      <c r="N9025" s="109"/>
      <c r="P9025" s="38">
        <f t="shared" ref="P9025:P9088" si="831">I9025*L9025/1000</f>
        <v>0</v>
      </c>
      <c r="Q9025" s="105">
        <f t="shared" ref="Q9025:Q9088" si="832">I9025*M9025/1000</f>
        <v>0</v>
      </c>
      <c r="R9025" s="38">
        <f t="shared" ref="R9025:R9088" si="833">J9025*N9025/1000</f>
        <v>0</v>
      </c>
    </row>
    <row r="9026" spans="1:18">
      <c r="A9026" s="33"/>
      <c r="B9026" s="34"/>
      <c r="C9026" s="33"/>
      <c r="D9026" s="33"/>
      <c r="E9026" s="33"/>
      <c r="F9026" s="42"/>
      <c r="G9026" s="42"/>
      <c r="I9026">
        <f t="shared" si="829"/>
        <v>0</v>
      </c>
      <c r="J9026">
        <f t="shared" si="830"/>
        <v>0</v>
      </c>
      <c r="L9026" s="107"/>
      <c r="M9026" s="110"/>
      <c r="N9026" s="109"/>
      <c r="P9026" s="38">
        <f t="shared" si="831"/>
        <v>0</v>
      </c>
      <c r="Q9026" s="105">
        <f t="shared" si="832"/>
        <v>0</v>
      </c>
      <c r="R9026" s="38">
        <f t="shared" si="833"/>
        <v>0</v>
      </c>
    </row>
    <row r="9027" spans="1:18">
      <c r="A9027" s="33"/>
      <c r="B9027" s="34"/>
      <c r="C9027" s="33"/>
      <c r="D9027" s="33"/>
      <c r="E9027" s="33"/>
      <c r="F9027" s="42"/>
      <c r="G9027" s="42"/>
      <c r="I9027">
        <f t="shared" si="829"/>
        <v>0</v>
      </c>
      <c r="J9027">
        <f t="shared" si="830"/>
        <v>0</v>
      </c>
      <c r="L9027" s="107"/>
      <c r="M9027" s="110"/>
      <c r="N9027" s="109"/>
      <c r="P9027" s="38">
        <f t="shared" si="831"/>
        <v>0</v>
      </c>
      <c r="Q9027" s="105">
        <f t="shared" si="832"/>
        <v>0</v>
      </c>
      <c r="R9027" s="38">
        <f t="shared" si="833"/>
        <v>0</v>
      </c>
    </row>
    <row r="9028" spans="1:18">
      <c r="A9028" s="33"/>
      <c r="B9028" s="34"/>
      <c r="C9028" s="33"/>
      <c r="D9028" s="33"/>
      <c r="E9028" s="33"/>
      <c r="F9028" s="42"/>
      <c r="G9028" s="42"/>
      <c r="I9028">
        <f t="shared" si="829"/>
        <v>0</v>
      </c>
      <c r="J9028">
        <f t="shared" si="830"/>
        <v>0</v>
      </c>
      <c r="L9028" s="107"/>
      <c r="M9028" s="110"/>
      <c r="N9028" s="109"/>
      <c r="P9028" s="38">
        <f t="shared" si="831"/>
        <v>0</v>
      </c>
      <c r="Q9028" s="105">
        <f t="shared" si="832"/>
        <v>0</v>
      </c>
      <c r="R9028" s="38">
        <f t="shared" si="833"/>
        <v>0</v>
      </c>
    </row>
    <row r="9029" spans="1:18">
      <c r="A9029" s="33"/>
      <c r="B9029" s="34"/>
      <c r="C9029" s="33"/>
      <c r="D9029" s="33"/>
      <c r="E9029" s="33"/>
      <c r="F9029" s="42"/>
      <c r="G9029" s="42"/>
      <c r="I9029">
        <f t="shared" si="829"/>
        <v>0</v>
      </c>
      <c r="J9029">
        <f t="shared" si="830"/>
        <v>0</v>
      </c>
      <c r="L9029" s="107"/>
      <c r="M9029" s="110"/>
      <c r="N9029" s="109"/>
      <c r="P9029" s="38">
        <f t="shared" si="831"/>
        <v>0</v>
      </c>
      <c r="Q9029" s="105">
        <f t="shared" si="832"/>
        <v>0</v>
      </c>
      <c r="R9029" s="38">
        <f t="shared" si="833"/>
        <v>0</v>
      </c>
    </row>
    <row r="9030" spans="1:18">
      <c r="A9030" s="33"/>
      <c r="B9030" s="34"/>
      <c r="C9030" s="33"/>
      <c r="D9030" s="33"/>
      <c r="E9030" s="33"/>
      <c r="F9030" s="42"/>
      <c r="G9030" s="42"/>
      <c r="I9030">
        <f t="shared" si="829"/>
        <v>0</v>
      </c>
      <c r="J9030">
        <f t="shared" si="830"/>
        <v>0</v>
      </c>
      <c r="L9030" s="107"/>
      <c r="M9030" s="110"/>
      <c r="N9030" s="109"/>
      <c r="P9030" s="38">
        <f t="shared" si="831"/>
        <v>0</v>
      </c>
      <c r="Q9030" s="105">
        <f t="shared" si="832"/>
        <v>0</v>
      </c>
      <c r="R9030" s="38">
        <f t="shared" si="833"/>
        <v>0</v>
      </c>
    </row>
    <row r="9031" spans="1:18">
      <c r="A9031" s="33"/>
      <c r="B9031" s="34"/>
      <c r="C9031" s="33"/>
      <c r="D9031" s="33"/>
      <c r="E9031" s="33"/>
      <c r="F9031" s="42"/>
      <c r="G9031" s="42"/>
      <c r="I9031">
        <f t="shared" si="829"/>
        <v>0</v>
      </c>
      <c r="J9031">
        <f t="shared" si="830"/>
        <v>0</v>
      </c>
      <c r="L9031" s="107"/>
      <c r="M9031" s="110"/>
      <c r="N9031" s="109"/>
      <c r="P9031" s="38">
        <f t="shared" si="831"/>
        <v>0</v>
      </c>
      <c r="Q9031" s="105">
        <f t="shared" si="832"/>
        <v>0</v>
      </c>
      <c r="R9031" s="38">
        <f t="shared" si="833"/>
        <v>0</v>
      </c>
    </row>
    <row r="9032" spans="1:18">
      <c r="A9032" s="33"/>
      <c r="B9032" s="34"/>
      <c r="C9032" s="33"/>
      <c r="D9032" s="33"/>
      <c r="E9032" s="33"/>
      <c r="F9032" s="42"/>
      <c r="G9032" s="42"/>
      <c r="I9032">
        <f t="shared" si="829"/>
        <v>0</v>
      </c>
      <c r="J9032">
        <f t="shared" si="830"/>
        <v>0</v>
      </c>
      <c r="L9032" s="107"/>
      <c r="M9032" s="110"/>
      <c r="N9032" s="109"/>
      <c r="P9032" s="38">
        <f t="shared" si="831"/>
        <v>0</v>
      </c>
      <c r="Q9032" s="105">
        <f t="shared" si="832"/>
        <v>0</v>
      </c>
      <c r="R9032" s="38">
        <f t="shared" si="833"/>
        <v>0</v>
      </c>
    </row>
    <row r="9033" spans="1:18">
      <c r="A9033" s="33"/>
      <c r="B9033" s="34"/>
      <c r="C9033" s="33"/>
      <c r="D9033" s="33"/>
      <c r="E9033" s="33"/>
      <c r="F9033" s="42"/>
      <c r="G9033" s="42"/>
      <c r="I9033">
        <f t="shared" si="829"/>
        <v>0</v>
      </c>
      <c r="J9033">
        <f t="shared" si="830"/>
        <v>0</v>
      </c>
      <c r="L9033" s="107"/>
      <c r="M9033" s="110"/>
      <c r="N9033" s="109"/>
      <c r="P9033" s="38">
        <f t="shared" si="831"/>
        <v>0</v>
      </c>
      <c r="Q9033" s="105">
        <f t="shared" si="832"/>
        <v>0</v>
      </c>
      <c r="R9033" s="38">
        <f t="shared" si="833"/>
        <v>0</v>
      </c>
    </row>
    <row r="9034" spans="1:18">
      <c r="A9034" s="33"/>
      <c r="B9034" s="34"/>
      <c r="C9034" s="33"/>
      <c r="D9034" s="33"/>
      <c r="E9034" s="33"/>
      <c r="F9034" s="42"/>
      <c r="G9034" s="42"/>
      <c r="I9034">
        <f t="shared" si="829"/>
        <v>0</v>
      </c>
      <c r="J9034">
        <f t="shared" si="830"/>
        <v>0</v>
      </c>
      <c r="L9034" s="107"/>
      <c r="M9034" s="110"/>
      <c r="N9034" s="109"/>
      <c r="P9034" s="38">
        <f t="shared" si="831"/>
        <v>0</v>
      </c>
      <c r="Q9034" s="105">
        <f t="shared" si="832"/>
        <v>0</v>
      </c>
      <c r="R9034" s="38">
        <f t="shared" si="833"/>
        <v>0</v>
      </c>
    </row>
    <row r="9035" spans="1:18">
      <c r="A9035" s="33"/>
      <c r="B9035" s="34"/>
      <c r="C9035" s="33"/>
      <c r="D9035" s="33"/>
      <c r="E9035" s="33"/>
      <c r="F9035" s="42"/>
      <c r="G9035" s="42"/>
      <c r="I9035">
        <f t="shared" si="829"/>
        <v>0</v>
      </c>
      <c r="J9035">
        <f t="shared" si="830"/>
        <v>0</v>
      </c>
      <c r="L9035" s="107"/>
      <c r="M9035" s="110"/>
      <c r="N9035" s="109"/>
      <c r="P9035" s="38">
        <f t="shared" si="831"/>
        <v>0</v>
      </c>
      <c r="Q9035" s="105">
        <f t="shared" si="832"/>
        <v>0</v>
      </c>
      <c r="R9035" s="38">
        <f t="shared" si="833"/>
        <v>0</v>
      </c>
    </row>
    <row r="9036" spans="1:18">
      <c r="A9036" s="33"/>
      <c r="B9036" s="34"/>
      <c r="C9036" s="33"/>
      <c r="D9036" s="33"/>
      <c r="E9036" s="33"/>
      <c r="F9036" s="42"/>
      <c r="G9036" s="42"/>
      <c r="I9036">
        <f t="shared" si="829"/>
        <v>0</v>
      </c>
      <c r="J9036">
        <f t="shared" si="830"/>
        <v>0</v>
      </c>
      <c r="L9036" s="107"/>
      <c r="M9036" s="110"/>
      <c r="N9036" s="109"/>
      <c r="P9036" s="38">
        <f t="shared" si="831"/>
        <v>0</v>
      </c>
      <c r="Q9036" s="105">
        <f t="shared" si="832"/>
        <v>0</v>
      </c>
      <c r="R9036" s="38">
        <f t="shared" si="833"/>
        <v>0</v>
      </c>
    </row>
    <row r="9037" spans="1:18">
      <c r="A9037" s="33"/>
      <c r="B9037" s="34"/>
      <c r="C9037" s="33"/>
      <c r="D9037" s="33"/>
      <c r="E9037" s="33"/>
      <c r="F9037" s="42"/>
      <c r="G9037" s="42"/>
      <c r="I9037">
        <f t="shared" si="829"/>
        <v>0</v>
      </c>
      <c r="J9037">
        <f t="shared" si="830"/>
        <v>0</v>
      </c>
      <c r="L9037" s="107"/>
      <c r="M9037" s="110"/>
      <c r="N9037" s="109"/>
      <c r="P9037" s="38">
        <f t="shared" si="831"/>
        <v>0</v>
      </c>
      <c r="Q9037" s="105">
        <f t="shared" si="832"/>
        <v>0</v>
      </c>
      <c r="R9037" s="38">
        <f t="shared" si="833"/>
        <v>0</v>
      </c>
    </row>
    <row r="9038" spans="1:18">
      <c r="A9038" s="33"/>
      <c r="B9038" s="34"/>
      <c r="C9038" s="33"/>
      <c r="D9038" s="33"/>
      <c r="E9038" s="33"/>
      <c r="F9038" s="42"/>
      <c r="G9038" s="42"/>
      <c r="I9038">
        <f t="shared" si="829"/>
        <v>0</v>
      </c>
      <c r="J9038">
        <f t="shared" si="830"/>
        <v>0</v>
      </c>
      <c r="L9038" s="107"/>
      <c r="M9038" s="110"/>
      <c r="N9038" s="109"/>
      <c r="P9038" s="38">
        <f t="shared" si="831"/>
        <v>0</v>
      </c>
      <c r="Q9038" s="105">
        <f t="shared" si="832"/>
        <v>0</v>
      </c>
      <c r="R9038" s="38">
        <f t="shared" si="833"/>
        <v>0</v>
      </c>
    </row>
    <row r="9039" spans="1:18">
      <c r="A9039" s="33"/>
      <c r="B9039" s="34"/>
      <c r="C9039" s="33"/>
      <c r="D9039" s="33"/>
      <c r="E9039" s="33"/>
      <c r="F9039" s="42"/>
      <c r="G9039" s="42"/>
      <c r="I9039">
        <f t="shared" si="829"/>
        <v>0</v>
      </c>
      <c r="J9039">
        <f t="shared" si="830"/>
        <v>0</v>
      </c>
      <c r="L9039" s="107"/>
      <c r="M9039" s="110"/>
      <c r="N9039" s="109"/>
      <c r="P9039" s="38">
        <f t="shared" si="831"/>
        <v>0</v>
      </c>
      <c r="Q9039" s="105">
        <f t="shared" si="832"/>
        <v>0</v>
      </c>
      <c r="R9039" s="38">
        <f t="shared" si="833"/>
        <v>0</v>
      </c>
    </row>
    <row r="9040" spans="1:18">
      <c r="A9040" s="33"/>
      <c r="B9040" s="34"/>
      <c r="C9040" s="33"/>
      <c r="D9040" s="33"/>
      <c r="E9040" s="33"/>
      <c r="F9040" s="42"/>
      <c r="G9040" s="42"/>
      <c r="I9040">
        <f t="shared" si="829"/>
        <v>0</v>
      </c>
      <c r="J9040">
        <f t="shared" si="830"/>
        <v>0</v>
      </c>
      <c r="L9040" s="107"/>
      <c r="M9040" s="110"/>
      <c r="N9040" s="109"/>
      <c r="P9040" s="38">
        <f t="shared" si="831"/>
        <v>0</v>
      </c>
      <c r="Q9040" s="105">
        <f t="shared" si="832"/>
        <v>0</v>
      </c>
      <c r="R9040" s="38">
        <f t="shared" si="833"/>
        <v>0</v>
      </c>
    </row>
    <row r="9041" spans="1:18">
      <c r="A9041" s="33"/>
      <c r="B9041" s="34"/>
      <c r="C9041" s="33"/>
      <c r="D9041" s="33"/>
      <c r="E9041" s="33"/>
      <c r="F9041" s="42"/>
      <c r="G9041" s="42"/>
      <c r="I9041">
        <f t="shared" si="829"/>
        <v>0</v>
      </c>
      <c r="J9041">
        <f t="shared" si="830"/>
        <v>0</v>
      </c>
      <c r="L9041" s="107"/>
      <c r="M9041" s="110"/>
      <c r="N9041" s="109"/>
      <c r="P9041" s="38">
        <f t="shared" si="831"/>
        <v>0</v>
      </c>
      <c r="Q9041" s="105">
        <f t="shared" si="832"/>
        <v>0</v>
      </c>
      <c r="R9041" s="38">
        <f t="shared" si="833"/>
        <v>0</v>
      </c>
    </row>
    <row r="9042" spans="1:18">
      <c r="A9042" s="33"/>
      <c r="B9042" s="34"/>
      <c r="C9042" s="33"/>
      <c r="D9042" s="33"/>
      <c r="E9042" s="33"/>
      <c r="F9042" s="42"/>
      <c r="G9042" s="42"/>
      <c r="I9042">
        <f t="shared" si="829"/>
        <v>0</v>
      </c>
      <c r="J9042">
        <f t="shared" si="830"/>
        <v>0</v>
      </c>
      <c r="L9042" s="107"/>
      <c r="M9042" s="110"/>
      <c r="N9042" s="109"/>
      <c r="P9042" s="38">
        <f t="shared" si="831"/>
        <v>0</v>
      </c>
      <c r="Q9042" s="105">
        <f t="shared" si="832"/>
        <v>0</v>
      </c>
      <c r="R9042" s="38">
        <f t="shared" si="833"/>
        <v>0</v>
      </c>
    </row>
    <row r="9043" spans="1:18">
      <c r="A9043" s="33"/>
      <c r="B9043" s="34"/>
      <c r="C9043" s="33"/>
      <c r="D9043" s="33"/>
      <c r="E9043" s="33"/>
      <c r="F9043" s="42"/>
      <c r="G9043" s="42"/>
      <c r="I9043">
        <f t="shared" si="829"/>
        <v>0</v>
      </c>
      <c r="J9043">
        <f t="shared" si="830"/>
        <v>0</v>
      </c>
      <c r="L9043" s="107"/>
      <c r="M9043" s="110"/>
      <c r="N9043" s="109"/>
      <c r="P9043" s="38">
        <f t="shared" si="831"/>
        <v>0</v>
      </c>
      <c r="Q9043" s="105">
        <f t="shared" si="832"/>
        <v>0</v>
      </c>
      <c r="R9043" s="38">
        <f t="shared" si="833"/>
        <v>0</v>
      </c>
    </row>
    <row r="9044" spans="1:18">
      <c r="A9044" s="33"/>
      <c r="B9044" s="34"/>
      <c r="C9044" s="33"/>
      <c r="D9044" s="33"/>
      <c r="E9044" s="33"/>
      <c r="F9044" s="42"/>
      <c r="G9044" s="42"/>
      <c r="I9044">
        <f t="shared" si="829"/>
        <v>0</v>
      </c>
      <c r="J9044">
        <f t="shared" si="830"/>
        <v>0</v>
      </c>
      <c r="L9044" s="107"/>
      <c r="M9044" s="110"/>
      <c r="N9044" s="109"/>
      <c r="P9044" s="38">
        <f t="shared" si="831"/>
        <v>0</v>
      </c>
      <c r="Q9044" s="105">
        <f t="shared" si="832"/>
        <v>0</v>
      </c>
      <c r="R9044" s="38">
        <f t="shared" si="833"/>
        <v>0</v>
      </c>
    </row>
    <row r="9045" spans="1:18">
      <c r="A9045" s="33"/>
      <c r="B9045" s="34"/>
      <c r="C9045" s="33"/>
      <c r="D9045" s="33"/>
      <c r="E9045" s="33"/>
      <c r="F9045" s="42"/>
      <c r="G9045" s="42"/>
      <c r="I9045">
        <f t="shared" si="829"/>
        <v>0</v>
      </c>
      <c r="J9045">
        <f t="shared" si="830"/>
        <v>0</v>
      </c>
      <c r="L9045" s="107"/>
      <c r="M9045" s="110"/>
      <c r="N9045" s="109"/>
      <c r="P9045" s="38">
        <f t="shared" si="831"/>
        <v>0</v>
      </c>
      <c r="Q9045" s="105">
        <f t="shared" si="832"/>
        <v>0</v>
      </c>
      <c r="R9045" s="38">
        <f t="shared" si="833"/>
        <v>0</v>
      </c>
    </row>
    <row r="9046" spans="1:18">
      <c r="A9046" s="33"/>
      <c r="B9046" s="34"/>
      <c r="C9046" s="33"/>
      <c r="D9046" s="33"/>
      <c r="E9046" s="33"/>
      <c r="F9046" s="42"/>
      <c r="G9046" s="42"/>
      <c r="I9046">
        <f t="shared" si="829"/>
        <v>0</v>
      </c>
      <c r="J9046">
        <f t="shared" si="830"/>
        <v>0</v>
      </c>
      <c r="L9046" s="107"/>
      <c r="M9046" s="110"/>
      <c r="N9046" s="109"/>
      <c r="P9046" s="38">
        <f t="shared" si="831"/>
        <v>0</v>
      </c>
      <c r="Q9046" s="105">
        <f t="shared" si="832"/>
        <v>0</v>
      </c>
      <c r="R9046" s="38">
        <f t="shared" si="833"/>
        <v>0</v>
      </c>
    </row>
    <row r="9047" spans="1:18">
      <c r="A9047" s="33"/>
      <c r="B9047" s="34"/>
      <c r="C9047" s="33"/>
      <c r="D9047" s="33"/>
      <c r="E9047" s="33"/>
      <c r="F9047" s="42"/>
      <c r="G9047" s="42"/>
      <c r="I9047">
        <f t="shared" si="829"/>
        <v>0</v>
      </c>
      <c r="J9047">
        <f t="shared" si="830"/>
        <v>0</v>
      </c>
      <c r="L9047" s="107"/>
      <c r="M9047" s="110"/>
      <c r="N9047" s="109"/>
      <c r="P9047" s="38">
        <f t="shared" si="831"/>
        <v>0</v>
      </c>
      <c r="Q9047" s="105">
        <f t="shared" si="832"/>
        <v>0</v>
      </c>
      <c r="R9047" s="38">
        <f t="shared" si="833"/>
        <v>0</v>
      </c>
    </row>
    <row r="9048" spans="1:18">
      <c r="A9048" s="33"/>
      <c r="B9048" s="34"/>
      <c r="C9048" s="33"/>
      <c r="D9048" s="33"/>
      <c r="E9048" s="33"/>
      <c r="F9048" s="42"/>
      <c r="G9048" s="42"/>
      <c r="I9048">
        <f t="shared" si="829"/>
        <v>0</v>
      </c>
      <c r="J9048">
        <f t="shared" si="830"/>
        <v>0</v>
      </c>
      <c r="L9048" s="107"/>
      <c r="M9048" s="110"/>
      <c r="N9048" s="109"/>
      <c r="P9048" s="38">
        <f t="shared" si="831"/>
        <v>0</v>
      </c>
      <c r="Q9048" s="105">
        <f t="shared" si="832"/>
        <v>0</v>
      </c>
      <c r="R9048" s="38">
        <f t="shared" si="833"/>
        <v>0</v>
      </c>
    </row>
    <row r="9049" spans="1:18">
      <c r="A9049" s="33"/>
      <c r="B9049" s="34"/>
      <c r="C9049" s="33"/>
      <c r="D9049" s="33"/>
      <c r="E9049" s="33"/>
      <c r="F9049" s="42"/>
      <c r="G9049" s="42"/>
      <c r="I9049">
        <f t="shared" si="829"/>
        <v>0</v>
      </c>
      <c r="J9049">
        <f t="shared" si="830"/>
        <v>0</v>
      </c>
      <c r="L9049" s="107"/>
      <c r="M9049" s="110"/>
      <c r="N9049" s="109"/>
      <c r="P9049" s="38">
        <f t="shared" si="831"/>
        <v>0</v>
      </c>
      <c r="Q9049" s="105">
        <f t="shared" si="832"/>
        <v>0</v>
      </c>
      <c r="R9049" s="38">
        <f t="shared" si="833"/>
        <v>0</v>
      </c>
    </row>
    <row r="9050" spans="1:18">
      <c r="A9050" s="33"/>
      <c r="B9050" s="34"/>
      <c r="C9050" s="33"/>
      <c r="D9050" s="33"/>
      <c r="E9050" s="33"/>
      <c r="F9050" s="42"/>
      <c r="G9050" s="42"/>
      <c r="I9050">
        <f t="shared" si="829"/>
        <v>0</v>
      </c>
      <c r="J9050">
        <f t="shared" si="830"/>
        <v>0</v>
      </c>
      <c r="L9050" s="107"/>
      <c r="M9050" s="110"/>
      <c r="N9050" s="109"/>
      <c r="P9050" s="38">
        <f t="shared" si="831"/>
        <v>0</v>
      </c>
      <c r="Q9050" s="105">
        <f t="shared" si="832"/>
        <v>0</v>
      </c>
      <c r="R9050" s="38">
        <f t="shared" si="833"/>
        <v>0</v>
      </c>
    </row>
    <row r="9051" spans="1:18">
      <c r="A9051" s="33"/>
      <c r="B9051" s="34"/>
      <c r="C9051" s="33"/>
      <c r="D9051" s="33"/>
      <c r="E9051" s="33"/>
      <c r="F9051" s="42"/>
      <c r="G9051" s="42"/>
      <c r="I9051">
        <f t="shared" si="829"/>
        <v>0</v>
      </c>
      <c r="J9051">
        <f t="shared" si="830"/>
        <v>0</v>
      </c>
      <c r="L9051" s="107"/>
      <c r="M9051" s="110"/>
      <c r="N9051" s="109"/>
      <c r="P9051" s="38">
        <f t="shared" si="831"/>
        <v>0</v>
      </c>
      <c r="Q9051" s="105">
        <f t="shared" si="832"/>
        <v>0</v>
      </c>
      <c r="R9051" s="38">
        <f t="shared" si="833"/>
        <v>0</v>
      </c>
    </row>
    <row r="9052" spans="1:18">
      <c r="A9052" s="33"/>
      <c r="B9052" s="34"/>
      <c r="C9052" s="33"/>
      <c r="D9052" s="33"/>
      <c r="E9052" s="33"/>
      <c r="F9052" s="42"/>
      <c r="G9052" s="42"/>
      <c r="I9052">
        <f t="shared" si="829"/>
        <v>0</v>
      </c>
      <c r="J9052">
        <f t="shared" si="830"/>
        <v>0</v>
      </c>
      <c r="L9052" s="107"/>
      <c r="M9052" s="110"/>
      <c r="N9052" s="109"/>
      <c r="P9052" s="38">
        <f t="shared" si="831"/>
        <v>0</v>
      </c>
      <c r="Q9052" s="105">
        <f t="shared" si="832"/>
        <v>0</v>
      </c>
      <c r="R9052" s="38">
        <f t="shared" si="833"/>
        <v>0</v>
      </c>
    </row>
    <row r="9053" spans="1:18">
      <c r="A9053" s="33"/>
      <c r="B9053" s="34"/>
      <c r="C9053" s="33"/>
      <c r="D9053" s="33"/>
      <c r="E9053" s="33"/>
      <c r="F9053" s="42"/>
      <c r="G9053" s="42"/>
      <c r="I9053">
        <f t="shared" si="829"/>
        <v>0</v>
      </c>
      <c r="J9053">
        <f t="shared" si="830"/>
        <v>0</v>
      </c>
      <c r="L9053" s="107"/>
      <c r="M9053" s="110"/>
      <c r="N9053" s="109"/>
      <c r="P9053" s="38">
        <f t="shared" si="831"/>
        <v>0</v>
      </c>
      <c r="Q9053" s="105">
        <f t="shared" si="832"/>
        <v>0</v>
      </c>
      <c r="R9053" s="38">
        <f t="shared" si="833"/>
        <v>0</v>
      </c>
    </row>
    <row r="9054" spans="1:18">
      <c r="A9054" s="33"/>
      <c r="B9054" s="34"/>
      <c r="C9054" s="33"/>
      <c r="D9054" s="33"/>
      <c r="E9054" s="33"/>
      <c r="F9054" s="42"/>
      <c r="G9054" s="42"/>
      <c r="I9054">
        <f t="shared" si="829"/>
        <v>0</v>
      </c>
      <c r="J9054">
        <f t="shared" si="830"/>
        <v>0</v>
      </c>
      <c r="L9054" s="107"/>
      <c r="M9054" s="110"/>
      <c r="N9054" s="109"/>
      <c r="P9054" s="38">
        <f t="shared" si="831"/>
        <v>0</v>
      </c>
      <c r="Q9054" s="105">
        <f t="shared" si="832"/>
        <v>0</v>
      </c>
      <c r="R9054" s="38">
        <f t="shared" si="833"/>
        <v>0</v>
      </c>
    </row>
    <row r="9055" spans="1:18">
      <c r="A9055" s="33"/>
      <c r="B9055" s="34"/>
      <c r="C9055" s="33"/>
      <c r="D9055" s="33"/>
      <c r="E9055" s="33"/>
      <c r="F9055" s="42"/>
      <c r="G9055" s="42"/>
      <c r="I9055">
        <f t="shared" si="829"/>
        <v>0</v>
      </c>
      <c r="J9055">
        <f t="shared" si="830"/>
        <v>0</v>
      </c>
      <c r="L9055" s="107"/>
      <c r="M9055" s="110"/>
      <c r="N9055" s="109"/>
      <c r="P9055" s="38">
        <f t="shared" si="831"/>
        <v>0</v>
      </c>
      <c r="Q9055" s="105">
        <f t="shared" si="832"/>
        <v>0</v>
      </c>
      <c r="R9055" s="38">
        <f t="shared" si="833"/>
        <v>0</v>
      </c>
    </row>
    <row r="9056" spans="1:18">
      <c r="A9056" s="33"/>
      <c r="B9056" s="34"/>
      <c r="C9056" s="33"/>
      <c r="D9056" s="33"/>
      <c r="E9056" s="33"/>
      <c r="F9056" s="42"/>
      <c r="G9056" s="42"/>
      <c r="I9056">
        <f t="shared" si="829"/>
        <v>0</v>
      </c>
      <c r="J9056">
        <f t="shared" si="830"/>
        <v>0</v>
      </c>
      <c r="L9056" s="107"/>
      <c r="M9056" s="110"/>
      <c r="N9056" s="109"/>
      <c r="P9056" s="38">
        <f t="shared" si="831"/>
        <v>0</v>
      </c>
      <c r="Q9056" s="105">
        <f t="shared" si="832"/>
        <v>0</v>
      </c>
      <c r="R9056" s="38">
        <f t="shared" si="833"/>
        <v>0</v>
      </c>
    </row>
    <row r="9057" spans="1:18">
      <c r="A9057" s="33"/>
      <c r="B9057" s="34"/>
      <c r="C9057" s="33"/>
      <c r="D9057" s="33"/>
      <c r="E9057" s="33"/>
      <c r="F9057" s="42"/>
      <c r="G9057" s="42"/>
      <c r="I9057">
        <f t="shared" si="829"/>
        <v>0</v>
      </c>
      <c r="J9057">
        <f t="shared" si="830"/>
        <v>0</v>
      </c>
      <c r="L9057" s="107"/>
      <c r="M9057" s="110"/>
      <c r="N9057" s="109"/>
      <c r="P9057" s="38">
        <f t="shared" si="831"/>
        <v>0</v>
      </c>
      <c r="Q9057" s="105">
        <f t="shared" si="832"/>
        <v>0</v>
      </c>
      <c r="R9057" s="38">
        <f t="shared" si="833"/>
        <v>0</v>
      </c>
    </row>
    <row r="9058" spans="1:18">
      <c r="A9058" s="33"/>
      <c r="B9058" s="34"/>
      <c r="C9058" s="33"/>
      <c r="D9058" s="33"/>
      <c r="E9058" s="33"/>
      <c r="F9058" s="42"/>
      <c r="G9058" s="42"/>
      <c r="I9058">
        <f t="shared" si="829"/>
        <v>0</v>
      </c>
      <c r="J9058">
        <f t="shared" si="830"/>
        <v>0</v>
      </c>
      <c r="L9058" s="107"/>
      <c r="M9058" s="110"/>
      <c r="N9058" s="109"/>
      <c r="P9058" s="38">
        <f t="shared" si="831"/>
        <v>0</v>
      </c>
      <c r="Q9058" s="105">
        <f t="shared" si="832"/>
        <v>0</v>
      </c>
      <c r="R9058" s="38">
        <f t="shared" si="833"/>
        <v>0</v>
      </c>
    </row>
    <row r="9059" spans="1:18">
      <c r="A9059" s="33"/>
      <c r="B9059" s="34"/>
      <c r="C9059" s="33"/>
      <c r="D9059" s="33"/>
      <c r="E9059" s="33"/>
      <c r="F9059" s="42"/>
      <c r="G9059" s="42"/>
      <c r="I9059">
        <f t="shared" si="829"/>
        <v>0</v>
      </c>
      <c r="J9059">
        <f t="shared" si="830"/>
        <v>0</v>
      </c>
      <c r="L9059" s="107"/>
      <c r="M9059" s="110"/>
      <c r="N9059" s="109"/>
      <c r="P9059" s="38">
        <f t="shared" si="831"/>
        <v>0</v>
      </c>
      <c r="Q9059" s="105">
        <f t="shared" si="832"/>
        <v>0</v>
      </c>
      <c r="R9059" s="38">
        <f t="shared" si="833"/>
        <v>0</v>
      </c>
    </row>
    <row r="9060" spans="1:18">
      <c r="A9060" s="33"/>
      <c r="B9060" s="34"/>
      <c r="C9060" s="33"/>
      <c r="D9060" s="33"/>
      <c r="E9060" s="33"/>
      <c r="F9060" s="42"/>
      <c r="G9060" s="42"/>
      <c r="I9060">
        <f t="shared" si="829"/>
        <v>0</v>
      </c>
      <c r="J9060">
        <f t="shared" si="830"/>
        <v>0</v>
      </c>
      <c r="L9060" s="107"/>
      <c r="M9060" s="110"/>
      <c r="N9060" s="109"/>
      <c r="P9060" s="38">
        <f t="shared" si="831"/>
        <v>0</v>
      </c>
      <c r="Q9060" s="105">
        <f t="shared" si="832"/>
        <v>0</v>
      </c>
      <c r="R9060" s="38">
        <f t="shared" si="833"/>
        <v>0</v>
      </c>
    </row>
    <row r="9061" spans="1:18">
      <c r="A9061" s="33"/>
      <c r="B9061" s="34"/>
      <c r="C9061" s="33"/>
      <c r="D9061" s="33"/>
      <c r="E9061" s="33"/>
      <c r="F9061" s="42"/>
      <c r="G9061" s="42"/>
      <c r="I9061">
        <f t="shared" si="829"/>
        <v>0</v>
      </c>
      <c r="J9061">
        <f t="shared" si="830"/>
        <v>0</v>
      </c>
      <c r="L9061" s="107"/>
      <c r="M9061" s="110"/>
      <c r="N9061" s="109"/>
      <c r="P9061" s="38">
        <f t="shared" si="831"/>
        <v>0</v>
      </c>
      <c r="Q9061" s="105">
        <f t="shared" si="832"/>
        <v>0</v>
      </c>
      <c r="R9061" s="38">
        <f t="shared" si="833"/>
        <v>0</v>
      </c>
    </row>
    <row r="9062" spans="1:18">
      <c r="A9062" s="33"/>
      <c r="B9062" s="34"/>
      <c r="C9062" s="33"/>
      <c r="D9062" s="33"/>
      <c r="E9062" s="33"/>
      <c r="F9062" s="42"/>
      <c r="G9062" s="42"/>
      <c r="I9062">
        <f t="shared" si="829"/>
        <v>0</v>
      </c>
      <c r="J9062">
        <f t="shared" si="830"/>
        <v>0</v>
      </c>
      <c r="L9062" s="107"/>
      <c r="M9062" s="110"/>
      <c r="N9062" s="109"/>
      <c r="P9062" s="38">
        <f t="shared" si="831"/>
        <v>0</v>
      </c>
      <c r="Q9062" s="105">
        <f t="shared" si="832"/>
        <v>0</v>
      </c>
      <c r="R9062" s="38">
        <f t="shared" si="833"/>
        <v>0</v>
      </c>
    </row>
    <row r="9063" spans="1:18">
      <c r="A9063" s="33"/>
      <c r="B9063" s="34"/>
      <c r="C9063" s="33"/>
      <c r="D9063" s="33"/>
      <c r="E9063" s="33"/>
      <c r="F9063" s="42"/>
      <c r="G9063" s="42"/>
      <c r="I9063">
        <f t="shared" si="829"/>
        <v>0</v>
      </c>
      <c r="J9063">
        <f t="shared" si="830"/>
        <v>0</v>
      </c>
      <c r="L9063" s="107"/>
      <c r="M9063" s="110"/>
      <c r="N9063" s="109"/>
      <c r="P9063" s="38">
        <f t="shared" si="831"/>
        <v>0</v>
      </c>
      <c r="Q9063" s="105">
        <f t="shared" si="832"/>
        <v>0</v>
      </c>
      <c r="R9063" s="38">
        <f t="shared" si="833"/>
        <v>0</v>
      </c>
    </row>
    <row r="9064" spans="1:18">
      <c r="A9064" s="33"/>
      <c r="B9064" s="34"/>
      <c r="C9064" s="33"/>
      <c r="D9064" s="33"/>
      <c r="E9064" s="33"/>
      <c r="F9064" s="42"/>
      <c r="G9064" s="42"/>
      <c r="I9064">
        <f t="shared" si="829"/>
        <v>0</v>
      </c>
      <c r="J9064">
        <f t="shared" si="830"/>
        <v>0</v>
      </c>
      <c r="L9064" s="107"/>
      <c r="M9064" s="110"/>
      <c r="N9064" s="109"/>
      <c r="P9064" s="38">
        <f t="shared" si="831"/>
        <v>0</v>
      </c>
      <c r="Q9064" s="105">
        <f t="shared" si="832"/>
        <v>0</v>
      </c>
      <c r="R9064" s="38">
        <f t="shared" si="833"/>
        <v>0</v>
      </c>
    </row>
    <row r="9065" spans="1:18">
      <c r="A9065" s="33"/>
      <c r="B9065" s="34"/>
      <c r="C9065" s="33"/>
      <c r="D9065" s="33"/>
      <c r="E9065" s="33"/>
      <c r="F9065" s="42"/>
      <c r="G9065" s="42"/>
      <c r="I9065">
        <f t="shared" si="829"/>
        <v>0</v>
      </c>
      <c r="J9065">
        <f t="shared" si="830"/>
        <v>0</v>
      </c>
      <c r="L9065" s="107"/>
      <c r="M9065" s="110"/>
      <c r="N9065" s="109"/>
      <c r="P9065" s="38">
        <f t="shared" si="831"/>
        <v>0</v>
      </c>
      <c r="Q9065" s="105">
        <f t="shared" si="832"/>
        <v>0</v>
      </c>
      <c r="R9065" s="38">
        <f t="shared" si="833"/>
        <v>0</v>
      </c>
    </row>
    <row r="9066" spans="1:18">
      <c r="A9066" s="33"/>
      <c r="B9066" s="34"/>
      <c r="C9066" s="33"/>
      <c r="D9066" s="33"/>
      <c r="E9066" s="33"/>
      <c r="F9066" s="42"/>
      <c r="G9066" s="42"/>
      <c r="I9066">
        <f t="shared" si="829"/>
        <v>0</v>
      </c>
      <c r="J9066">
        <f t="shared" si="830"/>
        <v>0</v>
      </c>
      <c r="L9066" s="107"/>
      <c r="M9066" s="110"/>
      <c r="N9066" s="109"/>
      <c r="P9066" s="38">
        <f t="shared" si="831"/>
        <v>0</v>
      </c>
      <c r="Q9066" s="105">
        <f t="shared" si="832"/>
        <v>0</v>
      </c>
      <c r="R9066" s="38">
        <f t="shared" si="833"/>
        <v>0</v>
      </c>
    </row>
    <row r="9067" spans="1:18">
      <c r="A9067" s="33"/>
      <c r="B9067" s="34"/>
      <c r="C9067" s="33"/>
      <c r="D9067" s="33"/>
      <c r="E9067" s="33"/>
      <c r="F9067" s="42"/>
      <c r="G9067" s="42"/>
      <c r="I9067">
        <f t="shared" si="829"/>
        <v>0</v>
      </c>
      <c r="J9067">
        <f t="shared" si="830"/>
        <v>0</v>
      </c>
      <c r="L9067" s="107"/>
      <c r="M9067" s="110"/>
      <c r="N9067" s="109"/>
      <c r="P9067" s="38">
        <f t="shared" si="831"/>
        <v>0</v>
      </c>
      <c r="Q9067" s="105">
        <f t="shared" si="832"/>
        <v>0</v>
      </c>
      <c r="R9067" s="38">
        <f t="shared" si="833"/>
        <v>0</v>
      </c>
    </row>
    <row r="9068" spans="1:18">
      <c r="A9068" s="33"/>
      <c r="B9068" s="34"/>
      <c r="C9068" s="33"/>
      <c r="D9068" s="33"/>
      <c r="E9068" s="33"/>
      <c r="F9068" s="42"/>
      <c r="G9068" s="42"/>
      <c r="I9068">
        <f t="shared" si="829"/>
        <v>0</v>
      </c>
      <c r="J9068">
        <f t="shared" si="830"/>
        <v>0</v>
      </c>
      <c r="L9068" s="107"/>
      <c r="M9068" s="110"/>
      <c r="N9068" s="109"/>
      <c r="P9068" s="38">
        <f t="shared" si="831"/>
        <v>0</v>
      </c>
      <c r="Q9068" s="105">
        <f t="shared" si="832"/>
        <v>0</v>
      </c>
      <c r="R9068" s="38">
        <f t="shared" si="833"/>
        <v>0</v>
      </c>
    </row>
    <row r="9069" spans="1:18">
      <c r="A9069" s="33"/>
      <c r="B9069" s="34"/>
      <c r="C9069" s="33"/>
      <c r="D9069" s="33"/>
      <c r="E9069" s="33"/>
      <c r="F9069" s="42"/>
      <c r="G9069" s="42"/>
      <c r="I9069">
        <f t="shared" si="829"/>
        <v>0</v>
      </c>
      <c r="J9069">
        <f t="shared" si="830"/>
        <v>0</v>
      </c>
      <c r="L9069" s="107"/>
      <c r="M9069" s="110"/>
      <c r="N9069" s="109"/>
      <c r="P9069" s="38">
        <f t="shared" si="831"/>
        <v>0</v>
      </c>
      <c r="Q9069" s="105">
        <f t="shared" si="832"/>
        <v>0</v>
      </c>
      <c r="R9069" s="38">
        <f t="shared" si="833"/>
        <v>0</v>
      </c>
    </row>
    <row r="9070" spans="1:18">
      <c r="A9070" s="33"/>
      <c r="B9070" s="34"/>
      <c r="C9070" s="33"/>
      <c r="D9070" s="33"/>
      <c r="E9070" s="33"/>
      <c r="F9070" s="42"/>
      <c r="G9070" s="42"/>
      <c r="I9070">
        <f t="shared" si="829"/>
        <v>0</v>
      </c>
      <c r="J9070">
        <f t="shared" si="830"/>
        <v>0</v>
      </c>
      <c r="L9070" s="107"/>
      <c r="M9070" s="110"/>
      <c r="N9070" s="109"/>
      <c r="P9070" s="38">
        <f t="shared" si="831"/>
        <v>0</v>
      </c>
      <c r="Q9070" s="105">
        <f t="shared" si="832"/>
        <v>0</v>
      </c>
      <c r="R9070" s="38">
        <f t="shared" si="833"/>
        <v>0</v>
      </c>
    </row>
    <row r="9071" spans="1:18">
      <c r="A9071" s="33"/>
      <c r="B9071" s="34"/>
      <c r="C9071" s="33"/>
      <c r="D9071" s="33"/>
      <c r="E9071" s="33"/>
      <c r="F9071" s="42"/>
      <c r="G9071" s="42"/>
      <c r="I9071">
        <f t="shared" si="829"/>
        <v>0</v>
      </c>
      <c r="J9071">
        <f t="shared" si="830"/>
        <v>0</v>
      </c>
      <c r="L9071" s="107"/>
      <c r="M9071" s="110"/>
      <c r="N9071" s="109"/>
      <c r="P9071" s="38">
        <f t="shared" si="831"/>
        <v>0</v>
      </c>
      <c r="Q9071" s="105">
        <f t="shared" si="832"/>
        <v>0</v>
      </c>
      <c r="R9071" s="38">
        <f t="shared" si="833"/>
        <v>0</v>
      </c>
    </row>
    <row r="9072" spans="1:18">
      <c r="A9072" s="33"/>
      <c r="B9072" s="34"/>
      <c r="C9072" s="33"/>
      <c r="D9072" s="33"/>
      <c r="E9072" s="33"/>
      <c r="F9072" s="42"/>
      <c r="G9072" s="42"/>
      <c r="I9072">
        <f t="shared" si="829"/>
        <v>0</v>
      </c>
      <c r="J9072">
        <f t="shared" si="830"/>
        <v>0</v>
      </c>
      <c r="L9072" s="107"/>
      <c r="M9072" s="110"/>
      <c r="N9072" s="109"/>
      <c r="P9072" s="38">
        <f t="shared" si="831"/>
        <v>0</v>
      </c>
      <c r="Q9072" s="105">
        <f t="shared" si="832"/>
        <v>0</v>
      </c>
      <c r="R9072" s="38">
        <f t="shared" si="833"/>
        <v>0</v>
      </c>
    </row>
    <row r="9073" spans="1:18">
      <c r="A9073" s="33"/>
      <c r="B9073" s="34"/>
      <c r="C9073" s="33"/>
      <c r="D9073" s="33"/>
      <c r="E9073" s="33"/>
      <c r="F9073" s="42"/>
      <c r="G9073" s="42"/>
      <c r="I9073">
        <f t="shared" si="829"/>
        <v>0</v>
      </c>
      <c r="J9073">
        <f t="shared" si="830"/>
        <v>0</v>
      </c>
      <c r="L9073" s="107"/>
      <c r="M9073" s="110"/>
      <c r="N9073" s="109"/>
      <c r="P9073" s="38">
        <f t="shared" si="831"/>
        <v>0</v>
      </c>
      <c r="Q9073" s="105">
        <f t="shared" si="832"/>
        <v>0</v>
      </c>
      <c r="R9073" s="38">
        <f t="shared" si="833"/>
        <v>0</v>
      </c>
    </row>
    <row r="9074" spans="1:18">
      <c r="A9074" s="33"/>
      <c r="B9074" s="34"/>
      <c r="C9074" s="33"/>
      <c r="D9074" s="33"/>
      <c r="E9074" s="33"/>
      <c r="F9074" s="42"/>
      <c r="G9074" s="42"/>
      <c r="I9074">
        <f t="shared" si="829"/>
        <v>0</v>
      </c>
      <c r="J9074">
        <f t="shared" si="830"/>
        <v>0</v>
      </c>
      <c r="L9074" s="107"/>
      <c r="M9074" s="110"/>
      <c r="N9074" s="109"/>
      <c r="P9074" s="38">
        <f t="shared" si="831"/>
        <v>0</v>
      </c>
      <c r="Q9074" s="105">
        <f t="shared" si="832"/>
        <v>0</v>
      </c>
      <c r="R9074" s="38">
        <f t="shared" si="833"/>
        <v>0</v>
      </c>
    </row>
    <row r="9075" spans="1:18">
      <c r="A9075" s="33"/>
      <c r="B9075" s="34"/>
      <c r="C9075" s="33"/>
      <c r="D9075" s="33"/>
      <c r="E9075" s="33"/>
      <c r="F9075" s="42"/>
      <c r="G9075" s="42"/>
      <c r="I9075">
        <f t="shared" si="829"/>
        <v>0</v>
      </c>
      <c r="J9075">
        <f t="shared" si="830"/>
        <v>0</v>
      </c>
      <c r="L9075" s="107"/>
      <c r="M9075" s="110"/>
      <c r="N9075" s="109"/>
      <c r="P9075" s="38">
        <f t="shared" si="831"/>
        <v>0</v>
      </c>
      <c r="Q9075" s="105">
        <f t="shared" si="832"/>
        <v>0</v>
      </c>
      <c r="R9075" s="38">
        <f t="shared" si="833"/>
        <v>0</v>
      </c>
    </row>
    <row r="9076" spans="1:18">
      <c r="A9076" s="33"/>
      <c r="B9076" s="34"/>
      <c r="C9076" s="33"/>
      <c r="D9076" s="33"/>
      <c r="E9076" s="33"/>
      <c r="F9076" s="42"/>
      <c r="G9076" s="42"/>
      <c r="I9076">
        <f t="shared" si="829"/>
        <v>0</v>
      </c>
      <c r="J9076">
        <f t="shared" si="830"/>
        <v>0</v>
      </c>
      <c r="L9076" s="107"/>
      <c r="M9076" s="110"/>
      <c r="N9076" s="109"/>
      <c r="P9076" s="38">
        <f t="shared" si="831"/>
        <v>0</v>
      </c>
      <c r="Q9076" s="105">
        <f t="shared" si="832"/>
        <v>0</v>
      </c>
      <c r="R9076" s="38">
        <f t="shared" si="833"/>
        <v>0</v>
      </c>
    </row>
    <row r="9077" spans="1:18">
      <c r="A9077" s="33"/>
      <c r="B9077" s="34"/>
      <c r="C9077" s="33"/>
      <c r="D9077" s="33"/>
      <c r="E9077" s="33"/>
      <c r="F9077" s="42"/>
      <c r="G9077" s="42"/>
      <c r="I9077">
        <f t="shared" si="829"/>
        <v>0</v>
      </c>
      <c r="J9077">
        <f t="shared" si="830"/>
        <v>0</v>
      </c>
      <c r="L9077" s="107"/>
      <c r="M9077" s="110"/>
      <c r="N9077" s="109"/>
      <c r="P9077" s="38">
        <f t="shared" si="831"/>
        <v>0</v>
      </c>
      <c r="Q9077" s="105">
        <f t="shared" si="832"/>
        <v>0</v>
      </c>
      <c r="R9077" s="38">
        <f t="shared" si="833"/>
        <v>0</v>
      </c>
    </row>
    <row r="9078" spans="1:18">
      <c r="A9078" s="33"/>
      <c r="B9078" s="34"/>
      <c r="C9078" s="33"/>
      <c r="D9078" s="33"/>
      <c r="E9078" s="33"/>
      <c r="F9078" s="42"/>
      <c r="G9078" s="42"/>
      <c r="I9078">
        <f t="shared" si="829"/>
        <v>0</v>
      </c>
      <c r="J9078">
        <f t="shared" si="830"/>
        <v>0</v>
      </c>
      <c r="L9078" s="107"/>
      <c r="M9078" s="110"/>
      <c r="N9078" s="109"/>
      <c r="P9078" s="38">
        <f t="shared" si="831"/>
        <v>0</v>
      </c>
      <c r="Q9078" s="105">
        <f t="shared" si="832"/>
        <v>0</v>
      </c>
      <c r="R9078" s="38">
        <f t="shared" si="833"/>
        <v>0</v>
      </c>
    </row>
    <row r="9079" spans="1:18">
      <c r="A9079" s="33"/>
      <c r="B9079" s="34"/>
      <c r="C9079" s="33"/>
      <c r="D9079" s="33"/>
      <c r="E9079" s="33"/>
      <c r="F9079" s="42"/>
      <c r="G9079" s="42"/>
      <c r="I9079">
        <f t="shared" si="829"/>
        <v>0</v>
      </c>
      <c r="J9079">
        <f t="shared" si="830"/>
        <v>0</v>
      </c>
      <c r="L9079" s="107"/>
      <c r="M9079" s="110"/>
      <c r="N9079" s="109"/>
      <c r="P9079" s="38">
        <f t="shared" si="831"/>
        <v>0</v>
      </c>
      <c r="Q9079" s="105">
        <f t="shared" si="832"/>
        <v>0</v>
      </c>
      <c r="R9079" s="38">
        <f t="shared" si="833"/>
        <v>0</v>
      </c>
    </row>
    <row r="9080" spans="1:18">
      <c r="A9080" s="33"/>
      <c r="B9080" s="34"/>
      <c r="C9080" s="33"/>
      <c r="D9080" s="33"/>
      <c r="E9080" s="33"/>
      <c r="F9080" s="42"/>
      <c r="G9080" s="42"/>
      <c r="I9080">
        <f t="shared" si="829"/>
        <v>0</v>
      </c>
      <c r="J9080">
        <f t="shared" si="830"/>
        <v>0</v>
      </c>
      <c r="L9080" s="107"/>
      <c r="M9080" s="110"/>
      <c r="N9080" s="109"/>
      <c r="P9080" s="38">
        <f t="shared" si="831"/>
        <v>0</v>
      </c>
      <c r="Q9080" s="105">
        <f t="shared" si="832"/>
        <v>0</v>
      </c>
      <c r="R9080" s="38">
        <f t="shared" si="833"/>
        <v>0</v>
      </c>
    </row>
    <row r="9081" spans="1:18">
      <c r="A9081" s="33"/>
      <c r="B9081" s="34"/>
      <c r="C9081" s="33"/>
      <c r="D9081" s="33"/>
      <c r="E9081" s="33"/>
      <c r="F9081" s="42"/>
      <c r="G9081" s="42"/>
      <c r="I9081">
        <f t="shared" si="829"/>
        <v>0</v>
      </c>
      <c r="J9081">
        <f t="shared" si="830"/>
        <v>0</v>
      </c>
      <c r="L9081" s="107"/>
      <c r="M9081" s="110"/>
      <c r="N9081" s="109"/>
      <c r="P9081" s="38">
        <f t="shared" si="831"/>
        <v>0</v>
      </c>
      <c r="Q9081" s="105">
        <f t="shared" si="832"/>
        <v>0</v>
      </c>
      <c r="R9081" s="38">
        <f t="shared" si="833"/>
        <v>0</v>
      </c>
    </row>
    <row r="9082" spans="1:18">
      <c r="A9082" s="33"/>
      <c r="B9082" s="34"/>
      <c r="C9082" s="33"/>
      <c r="D9082" s="33"/>
      <c r="E9082" s="33"/>
      <c r="F9082" s="42"/>
      <c r="G9082" s="42"/>
      <c r="I9082">
        <f t="shared" si="829"/>
        <v>0</v>
      </c>
      <c r="J9082">
        <f t="shared" si="830"/>
        <v>0</v>
      </c>
      <c r="L9082" s="107"/>
      <c r="M9082" s="110"/>
      <c r="N9082" s="109"/>
      <c r="P9082" s="38">
        <f t="shared" si="831"/>
        <v>0</v>
      </c>
      <c r="Q9082" s="105">
        <f t="shared" si="832"/>
        <v>0</v>
      </c>
      <c r="R9082" s="38">
        <f t="shared" si="833"/>
        <v>0</v>
      </c>
    </row>
    <row r="9083" spans="1:18">
      <c r="A9083" s="33"/>
      <c r="B9083" s="34"/>
      <c r="C9083" s="33"/>
      <c r="D9083" s="33"/>
      <c r="E9083" s="33"/>
      <c r="F9083" s="42"/>
      <c r="G9083" s="42"/>
      <c r="I9083">
        <f t="shared" si="829"/>
        <v>0</v>
      </c>
      <c r="J9083">
        <f t="shared" si="830"/>
        <v>0</v>
      </c>
      <c r="L9083" s="107"/>
      <c r="M9083" s="110"/>
      <c r="N9083" s="109"/>
      <c r="P9083" s="38">
        <f t="shared" si="831"/>
        <v>0</v>
      </c>
      <c r="Q9083" s="105">
        <f t="shared" si="832"/>
        <v>0</v>
      </c>
      <c r="R9083" s="38">
        <f t="shared" si="833"/>
        <v>0</v>
      </c>
    </row>
    <row r="9084" spans="1:18">
      <c r="A9084" s="33"/>
      <c r="B9084" s="34"/>
      <c r="C9084" s="33"/>
      <c r="D9084" s="33"/>
      <c r="E9084" s="33"/>
      <c r="F9084" s="42"/>
      <c r="G9084" s="42"/>
      <c r="I9084">
        <f t="shared" si="829"/>
        <v>0</v>
      </c>
      <c r="J9084">
        <f t="shared" si="830"/>
        <v>0</v>
      </c>
      <c r="L9084" s="107"/>
      <c r="M9084" s="110"/>
      <c r="N9084" s="109"/>
      <c r="P9084" s="38">
        <f t="shared" si="831"/>
        <v>0</v>
      </c>
      <c r="Q9084" s="105">
        <f t="shared" si="832"/>
        <v>0</v>
      </c>
      <c r="R9084" s="38">
        <f t="shared" si="833"/>
        <v>0</v>
      </c>
    </row>
    <row r="9085" spans="1:18">
      <c r="A9085" s="33"/>
      <c r="B9085" s="34"/>
      <c r="C9085" s="33"/>
      <c r="D9085" s="33"/>
      <c r="E9085" s="33"/>
      <c r="F9085" s="42"/>
      <c r="G9085" s="42"/>
      <c r="I9085">
        <f t="shared" si="829"/>
        <v>0</v>
      </c>
      <c r="J9085">
        <f t="shared" si="830"/>
        <v>0</v>
      </c>
      <c r="L9085" s="107"/>
      <c r="M9085" s="110"/>
      <c r="N9085" s="109"/>
      <c r="P9085" s="38">
        <f t="shared" si="831"/>
        <v>0</v>
      </c>
      <c r="Q9085" s="105">
        <f t="shared" si="832"/>
        <v>0</v>
      </c>
      <c r="R9085" s="38">
        <f t="shared" si="833"/>
        <v>0</v>
      </c>
    </row>
    <row r="9086" spans="1:18">
      <c r="A9086" s="33"/>
      <c r="B9086" s="34"/>
      <c r="C9086" s="33"/>
      <c r="D9086" s="33"/>
      <c r="E9086" s="33"/>
      <c r="F9086" s="42"/>
      <c r="G9086" s="42"/>
      <c r="I9086">
        <f t="shared" si="829"/>
        <v>0</v>
      </c>
      <c r="J9086">
        <f t="shared" si="830"/>
        <v>0</v>
      </c>
      <c r="L9086" s="107"/>
      <c r="M9086" s="110"/>
      <c r="N9086" s="109"/>
      <c r="P9086" s="38">
        <f t="shared" si="831"/>
        <v>0</v>
      </c>
      <c r="Q9086" s="105">
        <f t="shared" si="832"/>
        <v>0</v>
      </c>
      <c r="R9086" s="38">
        <f t="shared" si="833"/>
        <v>0</v>
      </c>
    </row>
    <row r="9087" spans="1:18">
      <c r="A9087" s="33"/>
      <c r="B9087" s="34"/>
      <c r="C9087" s="33"/>
      <c r="D9087" s="33"/>
      <c r="E9087" s="33"/>
      <c r="F9087" s="42"/>
      <c r="G9087" s="42"/>
      <c r="I9087">
        <f t="shared" si="829"/>
        <v>0</v>
      </c>
      <c r="J9087">
        <f t="shared" si="830"/>
        <v>0</v>
      </c>
      <c r="L9087" s="107"/>
      <c r="M9087" s="110"/>
      <c r="N9087" s="109"/>
      <c r="P9087" s="38">
        <f t="shared" si="831"/>
        <v>0</v>
      </c>
      <c r="Q9087" s="105">
        <f t="shared" si="832"/>
        <v>0</v>
      </c>
      <c r="R9087" s="38">
        <f t="shared" si="833"/>
        <v>0</v>
      </c>
    </row>
    <row r="9088" spans="1:18">
      <c r="A9088" s="33"/>
      <c r="B9088" s="34"/>
      <c r="C9088" s="33"/>
      <c r="D9088" s="33"/>
      <c r="E9088" s="33"/>
      <c r="F9088" s="42"/>
      <c r="G9088" s="42"/>
      <c r="I9088">
        <f t="shared" si="829"/>
        <v>0</v>
      </c>
      <c r="J9088">
        <f t="shared" si="830"/>
        <v>0</v>
      </c>
      <c r="L9088" s="107"/>
      <c r="M9088" s="110"/>
      <c r="N9088" s="109"/>
      <c r="P9088" s="38">
        <f t="shared" si="831"/>
        <v>0</v>
      </c>
      <c r="Q9088" s="105">
        <f t="shared" si="832"/>
        <v>0</v>
      </c>
      <c r="R9088" s="38">
        <f t="shared" si="833"/>
        <v>0</v>
      </c>
    </row>
    <row r="9089" spans="1:18">
      <c r="A9089" s="33"/>
      <c r="B9089" s="34"/>
      <c r="C9089" s="33"/>
      <c r="D9089" s="33"/>
      <c r="E9089" s="33"/>
      <c r="F9089" s="42"/>
      <c r="G9089" s="42"/>
      <c r="I9089">
        <f t="shared" ref="I9089:I9152" si="834">IF(OR(E9089="R",E9089="E"),D9089,IF(D9089&gt;=E9089,D9089-E9089,0))</f>
        <v>0</v>
      </c>
      <c r="J9089">
        <f t="shared" ref="J9089:J9152" si="835">IF(OR(E9089="R",E9089="E"),0,IF(E9089&gt;D9089,E9089-D9089,0))</f>
        <v>0</v>
      </c>
      <c r="L9089" s="107"/>
      <c r="M9089" s="110"/>
      <c r="N9089" s="109"/>
      <c r="P9089" s="38">
        <f t="shared" ref="P9089:P9152" si="836">I9089*L9089/1000</f>
        <v>0</v>
      </c>
      <c r="Q9089" s="105">
        <f t="shared" ref="Q9089:Q9152" si="837">I9089*M9089/1000</f>
        <v>0</v>
      </c>
      <c r="R9089" s="38">
        <f t="shared" ref="R9089:R9152" si="838">J9089*N9089/1000</f>
        <v>0</v>
      </c>
    </row>
    <row r="9090" spans="1:18">
      <c r="A9090" s="33"/>
      <c r="B9090" s="34"/>
      <c r="C9090" s="33"/>
      <c r="D9090" s="33"/>
      <c r="E9090" s="33"/>
      <c r="F9090" s="42"/>
      <c r="G9090" s="42"/>
      <c r="I9090">
        <f t="shared" si="834"/>
        <v>0</v>
      </c>
      <c r="J9090">
        <f t="shared" si="835"/>
        <v>0</v>
      </c>
      <c r="L9090" s="107"/>
      <c r="M9090" s="110"/>
      <c r="N9090" s="109"/>
      <c r="P9090" s="38">
        <f t="shared" si="836"/>
        <v>0</v>
      </c>
      <c r="Q9090" s="105">
        <f t="shared" si="837"/>
        <v>0</v>
      </c>
      <c r="R9090" s="38">
        <f t="shared" si="838"/>
        <v>0</v>
      </c>
    </row>
    <row r="9091" spans="1:18">
      <c r="A9091" s="33"/>
      <c r="B9091" s="34"/>
      <c r="C9091" s="33"/>
      <c r="D9091" s="33"/>
      <c r="E9091" s="33"/>
      <c r="F9091" s="42"/>
      <c r="G9091" s="42"/>
      <c r="I9091">
        <f t="shared" si="834"/>
        <v>0</v>
      </c>
      <c r="J9091">
        <f t="shared" si="835"/>
        <v>0</v>
      </c>
      <c r="L9091" s="107"/>
      <c r="M9091" s="110"/>
      <c r="N9091" s="109"/>
      <c r="P9091" s="38">
        <f t="shared" si="836"/>
        <v>0</v>
      </c>
      <c r="Q9091" s="105">
        <f t="shared" si="837"/>
        <v>0</v>
      </c>
      <c r="R9091" s="38">
        <f t="shared" si="838"/>
        <v>0</v>
      </c>
    </row>
    <row r="9092" spans="1:18">
      <c r="A9092" s="33"/>
      <c r="B9092" s="34"/>
      <c r="C9092" s="33"/>
      <c r="D9092" s="33"/>
      <c r="E9092" s="33"/>
      <c r="F9092" s="42"/>
      <c r="G9092" s="42"/>
      <c r="I9092">
        <f t="shared" si="834"/>
        <v>0</v>
      </c>
      <c r="J9092">
        <f t="shared" si="835"/>
        <v>0</v>
      </c>
      <c r="L9092" s="107"/>
      <c r="M9092" s="110"/>
      <c r="N9092" s="109"/>
      <c r="P9092" s="38">
        <f t="shared" si="836"/>
        <v>0</v>
      </c>
      <c r="Q9092" s="105">
        <f t="shared" si="837"/>
        <v>0</v>
      </c>
      <c r="R9092" s="38">
        <f t="shared" si="838"/>
        <v>0</v>
      </c>
    </row>
    <row r="9093" spans="1:18">
      <c r="A9093" s="33"/>
      <c r="B9093" s="34"/>
      <c r="C9093" s="33"/>
      <c r="D9093" s="33"/>
      <c r="E9093" s="33"/>
      <c r="F9093" s="42"/>
      <c r="G9093" s="42"/>
      <c r="I9093">
        <f t="shared" si="834"/>
        <v>0</v>
      </c>
      <c r="J9093">
        <f t="shared" si="835"/>
        <v>0</v>
      </c>
      <c r="L9093" s="107"/>
      <c r="M9093" s="110"/>
      <c r="N9093" s="109"/>
      <c r="P9093" s="38">
        <f t="shared" si="836"/>
        <v>0</v>
      </c>
      <c r="Q9093" s="105">
        <f t="shared" si="837"/>
        <v>0</v>
      </c>
      <c r="R9093" s="38">
        <f t="shared" si="838"/>
        <v>0</v>
      </c>
    </row>
    <row r="9094" spans="1:18">
      <c r="A9094" s="33"/>
      <c r="B9094" s="34"/>
      <c r="C9094" s="33"/>
      <c r="D9094" s="33"/>
      <c r="E9094" s="33"/>
      <c r="F9094" s="42"/>
      <c r="G9094" s="42"/>
      <c r="I9094">
        <f t="shared" si="834"/>
        <v>0</v>
      </c>
      <c r="J9094">
        <f t="shared" si="835"/>
        <v>0</v>
      </c>
      <c r="L9094" s="107"/>
      <c r="M9094" s="110"/>
      <c r="N9094" s="109"/>
      <c r="P9094" s="38">
        <f t="shared" si="836"/>
        <v>0</v>
      </c>
      <c r="Q9094" s="105">
        <f t="shared" si="837"/>
        <v>0</v>
      </c>
      <c r="R9094" s="38">
        <f t="shared" si="838"/>
        <v>0</v>
      </c>
    </row>
    <row r="9095" spans="1:18">
      <c r="A9095" s="33"/>
      <c r="B9095" s="34"/>
      <c r="C9095" s="33"/>
      <c r="D9095" s="33"/>
      <c r="E9095" s="33"/>
      <c r="F9095" s="42"/>
      <c r="G9095" s="42"/>
      <c r="I9095">
        <f t="shared" si="834"/>
        <v>0</v>
      </c>
      <c r="J9095">
        <f t="shared" si="835"/>
        <v>0</v>
      </c>
      <c r="L9095" s="107"/>
      <c r="M9095" s="110"/>
      <c r="N9095" s="109"/>
      <c r="P9095" s="38">
        <f t="shared" si="836"/>
        <v>0</v>
      </c>
      <c r="Q9095" s="105">
        <f t="shared" si="837"/>
        <v>0</v>
      </c>
      <c r="R9095" s="38">
        <f t="shared" si="838"/>
        <v>0</v>
      </c>
    </row>
    <row r="9096" spans="1:18">
      <c r="A9096" s="33"/>
      <c r="B9096" s="34"/>
      <c r="C9096" s="33"/>
      <c r="D9096" s="33"/>
      <c r="E9096" s="33"/>
      <c r="F9096" s="42"/>
      <c r="G9096" s="42"/>
      <c r="I9096">
        <f t="shared" si="834"/>
        <v>0</v>
      </c>
      <c r="J9096">
        <f t="shared" si="835"/>
        <v>0</v>
      </c>
      <c r="L9096" s="107"/>
      <c r="M9096" s="110"/>
      <c r="N9096" s="109"/>
      <c r="P9096" s="38">
        <f t="shared" si="836"/>
        <v>0</v>
      </c>
      <c r="Q9096" s="105">
        <f t="shared" si="837"/>
        <v>0</v>
      </c>
      <c r="R9096" s="38">
        <f t="shared" si="838"/>
        <v>0</v>
      </c>
    </row>
    <row r="9097" spans="1:18">
      <c r="A9097" s="33"/>
      <c r="B9097" s="34"/>
      <c r="C9097" s="33"/>
      <c r="D9097" s="33"/>
      <c r="E9097" s="33"/>
      <c r="F9097" s="42"/>
      <c r="G9097" s="42"/>
      <c r="I9097">
        <f t="shared" si="834"/>
        <v>0</v>
      </c>
      <c r="J9097">
        <f t="shared" si="835"/>
        <v>0</v>
      </c>
      <c r="L9097" s="107"/>
      <c r="M9097" s="110"/>
      <c r="N9097" s="109"/>
      <c r="P9097" s="38">
        <f t="shared" si="836"/>
        <v>0</v>
      </c>
      <c r="Q9097" s="105">
        <f t="shared" si="837"/>
        <v>0</v>
      </c>
      <c r="R9097" s="38">
        <f t="shared" si="838"/>
        <v>0</v>
      </c>
    </row>
    <row r="9098" spans="1:18">
      <c r="A9098" s="33"/>
      <c r="B9098" s="34"/>
      <c r="C9098" s="33"/>
      <c r="D9098" s="33"/>
      <c r="E9098" s="33"/>
      <c r="F9098" s="42"/>
      <c r="G9098" s="42"/>
      <c r="I9098">
        <f t="shared" si="834"/>
        <v>0</v>
      </c>
      <c r="J9098">
        <f t="shared" si="835"/>
        <v>0</v>
      </c>
      <c r="L9098" s="107"/>
      <c r="M9098" s="110"/>
      <c r="N9098" s="109"/>
      <c r="P9098" s="38">
        <f t="shared" si="836"/>
        <v>0</v>
      </c>
      <c r="Q9098" s="105">
        <f t="shared" si="837"/>
        <v>0</v>
      </c>
      <c r="R9098" s="38">
        <f t="shared" si="838"/>
        <v>0</v>
      </c>
    </row>
    <row r="9099" spans="1:18">
      <c r="A9099" s="33"/>
      <c r="B9099" s="34"/>
      <c r="C9099" s="33"/>
      <c r="D9099" s="33"/>
      <c r="E9099" s="33"/>
      <c r="F9099" s="42"/>
      <c r="G9099" s="42"/>
      <c r="I9099">
        <f t="shared" si="834"/>
        <v>0</v>
      </c>
      <c r="J9099">
        <f t="shared" si="835"/>
        <v>0</v>
      </c>
      <c r="L9099" s="107"/>
      <c r="M9099" s="110"/>
      <c r="N9099" s="109"/>
      <c r="P9099" s="38">
        <f t="shared" si="836"/>
        <v>0</v>
      </c>
      <c r="Q9099" s="105">
        <f t="shared" si="837"/>
        <v>0</v>
      </c>
      <c r="R9099" s="38">
        <f t="shared" si="838"/>
        <v>0</v>
      </c>
    </row>
    <row r="9100" spans="1:18">
      <c r="A9100" s="33"/>
      <c r="B9100" s="34"/>
      <c r="C9100" s="33"/>
      <c r="D9100" s="33"/>
      <c r="E9100" s="33"/>
      <c r="F9100" s="42"/>
      <c r="G9100" s="42"/>
      <c r="I9100">
        <f t="shared" si="834"/>
        <v>0</v>
      </c>
      <c r="J9100">
        <f t="shared" si="835"/>
        <v>0</v>
      </c>
      <c r="L9100" s="107"/>
      <c r="M9100" s="110"/>
      <c r="N9100" s="109"/>
      <c r="P9100" s="38">
        <f t="shared" si="836"/>
        <v>0</v>
      </c>
      <c r="Q9100" s="105">
        <f t="shared" si="837"/>
        <v>0</v>
      </c>
      <c r="R9100" s="38">
        <f t="shared" si="838"/>
        <v>0</v>
      </c>
    </row>
    <row r="9101" spans="1:18">
      <c r="A9101" s="33"/>
      <c r="B9101" s="34"/>
      <c r="C9101" s="33"/>
      <c r="D9101" s="33"/>
      <c r="E9101" s="33"/>
      <c r="F9101" s="42"/>
      <c r="G9101" s="42"/>
      <c r="I9101">
        <f t="shared" si="834"/>
        <v>0</v>
      </c>
      <c r="J9101">
        <f t="shared" si="835"/>
        <v>0</v>
      </c>
      <c r="L9101" s="107"/>
      <c r="M9101" s="110"/>
      <c r="N9101" s="109"/>
      <c r="P9101" s="38">
        <f t="shared" si="836"/>
        <v>0</v>
      </c>
      <c r="Q9101" s="105">
        <f t="shared" si="837"/>
        <v>0</v>
      </c>
      <c r="R9101" s="38">
        <f t="shared" si="838"/>
        <v>0</v>
      </c>
    </row>
    <row r="9102" spans="1:18">
      <c r="A9102" s="33"/>
      <c r="B9102" s="34"/>
      <c r="C9102" s="33"/>
      <c r="D9102" s="33"/>
      <c r="E9102" s="33"/>
      <c r="F9102" s="42"/>
      <c r="G9102" s="42"/>
      <c r="I9102">
        <f t="shared" si="834"/>
        <v>0</v>
      </c>
      <c r="J9102">
        <f t="shared" si="835"/>
        <v>0</v>
      </c>
      <c r="L9102" s="107"/>
      <c r="M9102" s="110"/>
      <c r="N9102" s="109"/>
      <c r="P9102" s="38">
        <f t="shared" si="836"/>
        <v>0</v>
      </c>
      <c r="Q9102" s="105">
        <f t="shared" si="837"/>
        <v>0</v>
      </c>
      <c r="R9102" s="38">
        <f t="shared" si="838"/>
        <v>0</v>
      </c>
    </row>
    <row r="9103" spans="1:18">
      <c r="A9103" s="33"/>
      <c r="B9103" s="34"/>
      <c r="C9103" s="33"/>
      <c r="D9103" s="33"/>
      <c r="E9103" s="33"/>
      <c r="F9103" s="42"/>
      <c r="G9103" s="42"/>
      <c r="I9103">
        <f t="shared" si="834"/>
        <v>0</v>
      </c>
      <c r="J9103">
        <f t="shared" si="835"/>
        <v>0</v>
      </c>
      <c r="L9103" s="107"/>
      <c r="M9103" s="110"/>
      <c r="N9103" s="109"/>
      <c r="P9103" s="38">
        <f t="shared" si="836"/>
        <v>0</v>
      </c>
      <c r="Q9103" s="105">
        <f t="shared" si="837"/>
        <v>0</v>
      </c>
      <c r="R9103" s="38">
        <f t="shared" si="838"/>
        <v>0</v>
      </c>
    </row>
    <row r="9104" spans="1:18">
      <c r="A9104" s="33"/>
      <c r="B9104" s="34"/>
      <c r="C9104" s="33"/>
      <c r="D9104" s="33"/>
      <c r="E9104" s="33"/>
      <c r="F9104" s="42"/>
      <c r="G9104" s="42"/>
      <c r="I9104">
        <f t="shared" si="834"/>
        <v>0</v>
      </c>
      <c r="J9104">
        <f t="shared" si="835"/>
        <v>0</v>
      </c>
      <c r="L9104" s="107"/>
      <c r="M9104" s="110"/>
      <c r="N9104" s="109"/>
      <c r="P9104" s="38">
        <f t="shared" si="836"/>
        <v>0</v>
      </c>
      <c r="Q9104" s="105">
        <f t="shared" si="837"/>
        <v>0</v>
      </c>
      <c r="R9104" s="38">
        <f t="shared" si="838"/>
        <v>0</v>
      </c>
    </row>
    <row r="9105" spans="1:18">
      <c r="A9105" s="33"/>
      <c r="B9105" s="34"/>
      <c r="C9105" s="33"/>
      <c r="D9105" s="33"/>
      <c r="E9105" s="33"/>
      <c r="F9105" s="42"/>
      <c r="G9105" s="42"/>
      <c r="I9105">
        <f t="shared" si="834"/>
        <v>0</v>
      </c>
      <c r="J9105">
        <f t="shared" si="835"/>
        <v>0</v>
      </c>
      <c r="L9105" s="107"/>
      <c r="M9105" s="110"/>
      <c r="N9105" s="109"/>
      <c r="P9105" s="38">
        <f t="shared" si="836"/>
        <v>0</v>
      </c>
      <c r="Q9105" s="105">
        <f t="shared" si="837"/>
        <v>0</v>
      </c>
      <c r="R9105" s="38">
        <f t="shared" si="838"/>
        <v>0</v>
      </c>
    </row>
    <row r="9106" spans="1:18">
      <c r="A9106" s="33"/>
      <c r="B9106" s="34"/>
      <c r="C9106" s="33"/>
      <c r="D9106" s="33"/>
      <c r="E9106" s="33"/>
      <c r="F9106" s="42"/>
      <c r="G9106" s="42"/>
      <c r="I9106">
        <f t="shared" si="834"/>
        <v>0</v>
      </c>
      <c r="J9106">
        <f t="shared" si="835"/>
        <v>0</v>
      </c>
      <c r="L9106" s="107"/>
      <c r="M9106" s="110"/>
      <c r="N9106" s="109"/>
      <c r="P9106" s="38">
        <f t="shared" si="836"/>
        <v>0</v>
      </c>
      <c r="Q9106" s="105">
        <f t="shared" si="837"/>
        <v>0</v>
      </c>
      <c r="R9106" s="38">
        <f t="shared" si="838"/>
        <v>0</v>
      </c>
    </row>
    <row r="9107" spans="1:18">
      <c r="A9107" s="33"/>
      <c r="B9107" s="34"/>
      <c r="C9107" s="33"/>
      <c r="D9107" s="33"/>
      <c r="E9107" s="33"/>
      <c r="F9107" s="42"/>
      <c r="G9107" s="42"/>
      <c r="I9107">
        <f t="shared" si="834"/>
        <v>0</v>
      </c>
      <c r="J9107">
        <f t="shared" si="835"/>
        <v>0</v>
      </c>
      <c r="L9107" s="107"/>
      <c r="M9107" s="110"/>
      <c r="N9107" s="109"/>
      <c r="P9107" s="38">
        <f t="shared" si="836"/>
        <v>0</v>
      </c>
      <c r="Q9107" s="105">
        <f t="shared" si="837"/>
        <v>0</v>
      </c>
      <c r="R9107" s="38">
        <f t="shared" si="838"/>
        <v>0</v>
      </c>
    </row>
    <row r="9108" spans="1:18">
      <c r="A9108" s="33"/>
      <c r="B9108" s="34"/>
      <c r="C9108" s="33"/>
      <c r="D9108" s="33"/>
      <c r="E9108" s="33"/>
      <c r="F9108" s="42"/>
      <c r="G9108" s="42"/>
      <c r="I9108">
        <f t="shared" si="834"/>
        <v>0</v>
      </c>
      <c r="J9108">
        <f t="shared" si="835"/>
        <v>0</v>
      </c>
      <c r="L9108" s="107"/>
      <c r="M9108" s="110"/>
      <c r="N9108" s="109"/>
      <c r="P9108" s="38">
        <f t="shared" si="836"/>
        <v>0</v>
      </c>
      <c r="Q9108" s="105">
        <f t="shared" si="837"/>
        <v>0</v>
      </c>
      <c r="R9108" s="38">
        <f t="shared" si="838"/>
        <v>0</v>
      </c>
    </row>
    <row r="9109" spans="1:18">
      <c r="A9109" s="33"/>
      <c r="B9109" s="34"/>
      <c r="C9109" s="33"/>
      <c r="D9109" s="33"/>
      <c r="E9109" s="33"/>
      <c r="F9109" s="42"/>
      <c r="G9109" s="42"/>
      <c r="I9109">
        <f t="shared" si="834"/>
        <v>0</v>
      </c>
      <c r="J9109">
        <f t="shared" si="835"/>
        <v>0</v>
      </c>
      <c r="L9109" s="107"/>
      <c r="M9109" s="110"/>
      <c r="N9109" s="109"/>
      <c r="P9109" s="38">
        <f t="shared" si="836"/>
        <v>0</v>
      </c>
      <c r="Q9109" s="105">
        <f t="shared" si="837"/>
        <v>0</v>
      </c>
      <c r="R9109" s="38">
        <f t="shared" si="838"/>
        <v>0</v>
      </c>
    </row>
    <row r="9110" spans="1:18">
      <c r="A9110" s="33"/>
      <c r="B9110" s="34"/>
      <c r="C9110" s="33"/>
      <c r="D9110" s="33"/>
      <c r="E9110" s="33"/>
      <c r="F9110" s="42"/>
      <c r="G9110" s="42"/>
      <c r="I9110">
        <f t="shared" si="834"/>
        <v>0</v>
      </c>
      <c r="J9110">
        <f t="shared" si="835"/>
        <v>0</v>
      </c>
      <c r="L9110" s="107"/>
      <c r="M9110" s="110"/>
      <c r="N9110" s="109"/>
      <c r="P9110" s="38">
        <f t="shared" si="836"/>
        <v>0</v>
      </c>
      <c r="Q9110" s="105">
        <f t="shared" si="837"/>
        <v>0</v>
      </c>
      <c r="R9110" s="38">
        <f t="shared" si="838"/>
        <v>0</v>
      </c>
    </row>
    <row r="9111" spans="1:18">
      <c r="A9111" s="33"/>
      <c r="B9111" s="34"/>
      <c r="C9111" s="33"/>
      <c r="D9111" s="33"/>
      <c r="E9111" s="33"/>
      <c r="F9111" s="42"/>
      <c r="G9111" s="42"/>
      <c r="I9111">
        <f t="shared" si="834"/>
        <v>0</v>
      </c>
      <c r="J9111">
        <f t="shared" si="835"/>
        <v>0</v>
      </c>
      <c r="L9111" s="107"/>
      <c r="M9111" s="110"/>
      <c r="N9111" s="109"/>
      <c r="P9111" s="38">
        <f t="shared" si="836"/>
        <v>0</v>
      </c>
      <c r="Q9111" s="105">
        <f t="shared" si="837"/>
        <v>0</v>
      </c>
      <c r="R9111" s="38">
        <f t="shared" si="838"/>
        <v>0</v>
      </c>
    </row>
    <row r="9112" spans="1:18">
      <c r="A9112" s="33"/>
      <c r="B9112" s="34"/>
      <c r="C9112" s="33"/>
      <c r="D9112" s="33"/>
      <c r="E9112" s="33"/>
      <c r="F9112" s="42"/>
      <c r="G9112" s="42"/>
      <c r="I9112">
        <f t="shared" si="834"/>
        <v>0</v>
      </c>
      <c r="J9112">
        <f t="shared" si="835"/>
        <v>0</v>
      </c>
      <c r="L9112" s="107"/>
      <c r="M9112" s="110"/>
      <c r="N9112" s="109"/>
      <c r="P9112" s="38">
        <f t="shared" si="836"/>
        <v>0</v>
      </c>
      <c r="Q9112" s="105">
        <f t="shared" si="837"/>
        <v>0</v>
      </c>
      <c r="R9112" s="38">
        <f t="shared" si="838"/>
        <v>0</v>
      </c>
    </row>
    <row r="9113" spans="1:18">
      <c r="A9113" s="33"/>
      <c r="B9113" s="34"/>
      <c r="C9113" s="33"/>
      <c r="D9113" s="33"/>
      <c r="E9113" s="33"/>
      <c r="F9113" s="42"/>
      <c r="G9113" s="42"/>
      <c r="I9113">
        <f t="shared" si="834"/>
        <v>0</v>
      </c>
      <c r="J9113">
        <f t="shared" si="835"/>
        <v>0</v>
      </c>
      <c r="L9113" s="107"/>
      <c r="M9113" s="110"/>
      <c r="N9113" s="109"/>
      <c r="P9113" s="38">
        <f t="shared" si="836"/>
        <v>0</v>
      </c>
      <c r="Q9113" s="105">
        <f t="shared" si="837"/>
        <v>0</v>
      </c>
      <c r="R9113" s="38">
        <f t="shared" si="838"/>
        <v>0</v>
      </c>
    </row>
    <row r="9114" spans="1:18">
      <c r="A9114" s="33"/>
      <c r="B9114" s="34"/>
      <c r="C9114" s="33"/>
      <c r="D9114" s="33"/>
      <c r="E9114" s="33"/>
      <c r="F9114" s="42"/>
      <c r="G9114" s="42"/>
      <c r="I9114">
        <f t="shared" si="834"/>
        <v>0</v>
      </c>
      <c r="J9114">
        <f t="shared" si="835"/>
        <v>0</v>
      </c>
      <c r="L9114" s="107"/>
      <c r="M9114" s="110"/>
      <c r="N9114" s="109"/>
      <c r="P9114" s="38">
        <f t="shared" si="836"/>
        <v>0</v>
      </c>
      <c r="Q9114" s="105">
        <f t="shared" si="837"/>
        <v>0</v>
      </c>
      <c r="R9114" s="38">
        <f t="shared" si="838"/>
        <v>0</v>
      </c>
    </row>
    <row r="9115" spans="1:18">
      <c r="A9115" s="33"/>
      <c r="B9115" s="34"/>
      <c r="C9115" s="33"/>
      <c r="D9115" s="33"/>
      <c r="E9115" s="33"/>
      <c r="F9115" s="42"/>
      <c r="G9115" s="42"/>
      <c r="I9115">
        <f t="shared" si="834"/>
        <v>0</v>
      </c>
      <c r="J9115">
        <f t="shared" si="835"/>
        <v>0</v>
      </c>
      <c r="L9115" s="107"/>
      <c r="M9115" s="110"/>
      <c r="N9115" s="109"/>
      <c r="P9115" s="38">
        <f t="shared" si="836"/>
        <v>0</v>
      </c>
      <c r="Q9115" s="105">
        <f t="shared" si="837"/>
        <v>0</v>
      </c>
      <c r="R9115" s="38">
        <f t="shared" si="838"/>
        <v>0</v>
      </c>
    </row>
    <row r="9116" spans="1:18">
      <c r="A9116" s="33"/>
      <c r="B9116" s="34"/>
      <c r="C9116" s="33"/>
      <c r="D9116" s="33"/>
      <c r="E9116" s="33"/>
      <c r="F9116" s="42"/>
      <c r="G9116" s="42"/>
      <c r="I9116">
        <f t="shared" si="834"/>
        <v>0</v>
      </c>
      <c r="J9116">
        <f t="shared" si="835"/>
        <v>0</v>
      </c>
      <c r="L9116" s="107"/>
      <c r="M9116" s="110"/>
      <c r="N9116" s="109"/>
      <c r="P9116" s="38">
        <f t="shared" si="836"/>
        <v>0</v>
      </c>
      <c r="Q9116" s="105">
        <f t="shared" si="837"/>
        <v>0</v>
      </c>
      <c r="R9116" s="38">
        <f t="shared" si="838"/>
        <v>0</v>
      </c>
    </row>
    <row r="9117" spans="1:18">
      <c r="A9117" s="33"/>
      <c r="B9117" s="34"/>
      <c r="C9117" s="33"/>
      <c r="D9117" s="33"/>
      <c r="E9117" s="33"/>
      <c r="F9117" s="42"/>
      <c r="G9117" s="42"/>
      <c r="I9117">
        <f t="shared" si="834"/>
        <v>0</v>
      </c>
      <c r="J9117">
        <f t="shared" si="835"/>
        <v>0</v>
      </c>
      <c r="L9117" s="107"/>
      <c r="M9117" s="110"/>
      <c r="N9117" s="109"/>
      <c r="P9117" s="38">
        <f t="shared" si="836"/>
        <v>0</v>
      </c>
      <c r="Q9117" s="105">
        <f t="shared" si="837"/>
        <v>0</v>
      </c>
      <c r="R9117" s="38">
        <f t="shared" si="838"/>
        <v>0</v>
      </c>
    </row>
    <row r="9118" spans="1:18">
      <c r="A9118" s="33"/>
      <c r="B9118" s="34"/>
      <c r="C9118" s="33"/>
      <c r="D9118" s="33"/>
      <c r="E9118" s="33"/>
      <c r="F9118" s="42"/>
      <c r="G9118" s="42"/>
      <c r="I9118">
        <f t="shared" si="834"/>
        <v>0</v>
      </c>
      <c r="J9118">
        <f t="shared" si="835"/>
        <v>0</v>
      </c>
      <c r="L9118" s="107"/>
      <c r="M9118" s="110"/>
      <c r="N9118" s="109"/>
      <c r="P9118" s="38">
        <f t="shared" si="836"/>
        <v>0</v>
      </c>
      <c r="Q9118" s="105">
        <f t="shared" si="837"/>
        <v>0</v>
      </c>
      <c r="R9118" s="38">
        <f t="shared" si="838"/>
        <v>0</v>
      </c>
    </row>
    <row r="9119" spans="1:18">
      <c r="A9119" s="33"/>
      <c r="B9119" s="34"/>
      <c r="C9119" s="33"/>
      <c r="D9119" s="33"/>
      <c r="E9119" s="33"/>
      <c r="F9119" s="42"/>
      <c r="G9119" s="42"/>
      <c r="I9119">
        <f t="shared" si="834"/>
        <v>0</v>
      </c>
      <c r="J9119">
        <f t="shared" si="835"/>
        <v>0</v>
      </c>
      <c r="L9119" s="107"/>
      <c r="M9119" s="110"/>
      <c r="N9119" s="109"/>
      <c r="P9119" s="38">
        <f t="shared" si="836"/>
        <v>0</v>
      </c>
      <c r="Q9119" s="105">
        <f t="shared" si="837"/>
        <v>0</v>
      </c>
      <c r="R9119" s="38">
        <f t="shared" si="838"/>
        <v>0</v>
      </c>
    </row>
    <row r="9120" spans="1:18">
      <c r="A9120" s="33"/>
      <c r="B9120" s="34"/>
      <c r="C9120" s="33"/>
      <c r="D9120" s="33"/>
      <c r="E9120" s="33"/>
      <c r="F9120" s="42"/>
      <c r="G9120" s="42"/>
      <c r="I9120">
        <f t="shared" si="834"/>
        <v>0</v>
      </c>
      <c r="J9120">
        <f t="shared" si="835"/>
        <v>0</v>
      </c>
      <c r="L9120" s="107"/>
      <c r="M9120" s="110"/>
      <c r="N9120" s="109"/>
      <c r="P9120" s="38">
        <f t="shared" si="836"/>
        <v>0</v>
      </c>
      <c r="Q9120" s="105">
        <f t="shared" si="837"/>
        <v>0</v>
      </c>
      <c r="R9120" s="38">
        <f t="shared" si="838"/>
        <v>0</v>
      </c>
    </row>
    <row r="9121" spans="1:18">
      <c r="A9121" s="33"/>
      <c r="B9121" s="34"/>
      <c r="C9121" s="33"/>
      <c r="D9121" s="33"/>
      <c r="E9121" s="33"/>
      <c r="F9121" s="42"/>
      <c r="G9121" s="42"/>
      <c r="I9121">
        <f t="shared" si="834"/>
        <v>0</v>
      </c>
      <c r="J9121">
        <f t="shared" si="835"/>
        <v>0</v>
      </c>
      <c r="L9121" s="107"/>
      <c r="M9121" s="110"/>
      <c r="N9121" s="109"/>
      <c r="P9121" s="38">
        <f t="shared" si="836"/>
        <v>0</v>
      </c>
      <c r="Q9121" s="105">
        <f t="shared" si="837"/>
        <v>0</v>
      </c>
      <c r="R9121" s="38">
        <f t="shared" si="838"/>
        <v>0</v>
      </c>
    </row>
    <row r="9122" spans="1:18">
      <c r="A9122" s="33"/>
      <c r="B9122" s="34"/>
      <c r="C9122" s="33"/>
      <c r="D9122" s="33"/>
      <c r="E9122" s="33"/>
      <c r="F9122" s="42"/>
      <c r="G9122" s="42"/>
      <c r="I9122">
        <f t="shared" si="834"/>
        <v>0</v>
      </c>
      <c r="J9122">
        <f t="shared" si="835"/>
        <v>0</v>
      </c>
      <c r="L9122" s="107"/>
      <c r="M9122" s="110"/>
      <c r="N9122" s="109"/>
      <c r="P9122" s="38">
        <f t="shared" si="836"/>
        <v>0</v>
      </c>
      <c r="Q9122" s="105">
        <f t="shared" si="837"/>
        <v>0</v>
      </c>
      <c r="R9122" s="38">
        <f t="shared" si="838"/>
        <v>0</v>
      </c>
    </row>
    <row r="9123" spans="1:18">
      <c r="A9123" s="33"/>
      <c r="B9123" s="34"/>
      <c r="C9123" s="33"/>
      <c r="D9123" s="33"/>
      <c r="E9123" s="33"/>
      <c r="F9123" s="42"/>
      <c r="G9123" s="42"/>
      <c r="I9123">
        <f t="shared" si="834"/>
        <v>0</v>
      </c>
      <c r="J9123">
        <f t="shared" si="835"/>
        <v>0</v>
      </c>
      <c r="L9123" s="107"/>
      <c r="M9123" s="110"/>
      <c r="N9123" s="109"/>
      <c r="P9123" s="38">
        <f t="shared" si="836"/>
        <v>0</v>
      </c>
      <c r="Q9123" s="105">
        <f t="shared" si="837"/>
        <v>0</v>
      </c>
      <c r="R9123" s="38">
        <f t="shared" si="838"/>
        <v>0</v>
      </c>
    </row>
    <row r="9124" spans="1:18">
      <c r="A9124" s="33"/>
      <c r="B9124" s="34"/>
      <c r="C9124" s="33"/>
      <c r="D9124" s="33"/>
      <c r="E9124" s="33"/>
      <c r="F9124" s="42"/>
      <c r="G9124" s="42"/>
      <c r="I9124">
        <f t="shared" si="834"/>
        <v>0</v>
      </c>
      <c r="J9124">
        <f t="shared" si="835"/>
        <v>0</v>
      </c>
      <c r="L9124" s="107"/>
      <c r="M9124" s="110"/>
      <c r="N9124" s="109"/>
      <c r="P9124" s="38">
        <f t="shared" si="836"/>
        <v>0</v>
      </c>
      <c r="Q9124" s="105">
        <f t="shared" si="837"/>
        <v>0</v>
      </c>
      <c r="R9124" s="38">
        <f t="shared" si="838"/>
        <v>0</v>
      </c>
    </row>
    <row r="9125" spans="1:18">
      <c r="A9125" s="33"/>
      <c r="B9125" s="34"/>
      <c r="C9125" s="33"/>
      <c r="D9125" s="33"/>
      <c r="E9125" s="33"/>
      <c r="F9125" s="42"/>
      <c r="G9125" s="42"/>
      <c r="I9125">
        <f t="shared" si="834"/>
        <v>0</v>
      </c>
      <c r="J9125">
        <f t="shared" si="835"/>
        <v>0</v>
      </c>
      <c r="L9125" s="107"/>
      <c r="M9125" s="110"/>
      <c r="N9125" s="109"/>
      <c r="P9125" s="38">
        <f t="shared" si="836"/>
        <v>0</v>
      </c>
      <c r="Q9125" s="105">
        <f t="shared" si="837"/>
        <v>0</v>
      </c>
      <c r="R9125" s="38">
        <f t="shared" si="838"/>
        <v>0</v>
      </c>
    </row>
    <row r="9126" spans="1:18">
      <c r="A9126" s="33"/>
      <c r="B9126" s="34"/>
      <c r="C9126" s="33"/>
      <c r="D9126" s="33"/>
      <c r="E9126" s="33"/>
      <c r="F9126" s="42"/>
      <c r="G9126" s="42"/>
      <c r="I9126">
        <f t="shared" si="834"/>
        <v>0</v>
      </c>
      <c r="J9126">
        <f t="shared" si="835"/>
        <v>0</v>
      </c>
      <c r="L9126" s="107"/>
      <c r="M9126" s="110"/>
      <c r="N9126" s="109"/>
      <c r="P9126" s="38">
        <f t="shared" si="836"/>
        <v>0</v>
      </c>
      <c r="Q9126" s="105">
        <f t="shared" si="837"/>
        <v>0</v>
      </c>
      <c r="R9126" s="38">
        <f t="shared" si="838"/>
        <v>0</v>
      </c>
    </row>
    <row r="9127" spans="1:18">
      <c r="A9127" s="33"/>
      <c r="B9127" s="34"/>
      <c r="C9127" s="33"/>
      <c r="D9127" s="33"/>
      <c r="E9127" s="33"/>
      <c r="F9127" s="42"/>
      <c r="G9127" s="42"/>
      <c r="I9127">
        <f t="shared" si="834"/>
        <v>0</v>
      </c>
      <c r="J9127">
        <f t="shared" si="835"/>
        <v>0</v>
      </c>
      <c r="L9127" s="107"/>
      <c r="M9127" s="110"/>
      <c r="N9127" s="109"/>
      <c r="P9127" s="38">
        <f t="shared" si="836"/>
        <v>0</v>
      </c>
      <c r="Q9127" s="105">
        <f t="shared" si="837"/>
        <v>0</v>
      </c>
      <c r="R9127" s="38">
        <f t="shared" si="838"/>
        <v>0</v>
      </c>
    </row>
    <row r="9128" spans="1:18">
      <c r="A9128" s="33"/>
      <c r="B9128" s="34"/>
      <c r="C9128" s="33"/>
      <c r="D9128" s="33"/>
      <c r="E9128" s="33"/>
      <c r="F9128" s="42"/>
      <c r="G9128" s="42"/>
      <c r="I9128">
        <f t="shared" si="834"/>
        <v>0</v>
      </c>
      <c r="J9128">
        <f t="shared" si="835"/>
        <v>0</v>
      </c>
      <c r="L9128" s="107"/>
      <c r="M9128" s="110"/>
      <c r="N9128" s="109"/>
      <c r="P9128" s="38">
        <f t="shared" si="836"/>
        <v>0</v>
      </c>
      <c r="Q9128" s="105">
        <f t="shared" si="837"/>
        <v>0</v>
      </c>
      <c r="R9128" s="38">
        <f t="shared" si="838"/>
        <v>0</v>
      </c>
    </row>
    <row r="9129" spans="1:18">
      <c r="A9129" s="33"/>
      <c r="B9129" s="34"/>
      <c r="C9129" s="33"/>
      <c r="D9129" s="33"/>
      <c r="E9129" s="33"/>
      <c r="F9129" s="42"/>
      <c r="G9129" s="42"/>
      <c r="I9129">
        <f t="shared" si="834"/>
        <v>0</v>
      </c>
      <c r="J9129">
        <f t="shared" si="835"/>
        <v>0</v>
      </c>
      <c r="L9129" s="107"/>
      <c r="M9129" s="110"/>
      <c r="N9129" s="109"/>
      <c r="P9129" s="38">
        <f t="shared" si="836"/>
        <v>0</v>
      </c>
      <c r="Q9129" s="105">
        <f t="shared" si="837"/>
        <v>0</v>
      </c>
      <c r="R9129" s="38">
        <f t="shared" si="838"/>
        <v>0</v>
      </c>
    </row>
    <row r="9130" spans="1:18">
      <c r="A9130" s="33"/>
      <c r="B9130" s="34"/>
      <c r="C9130" s="33"/>
      <c r="D9130" s="33"/>
      <c r="E9130" s="33"/>
      <c r="F9130" s="42"/>
      <c r="G9130" s="42"/>
      <c r="I9130">
        <f t="shared" si="834"/>
        <v>0</v>
      </c>
      <c r="J9130">
        <f t="shared" si="835"/>
        <v>0</v>
      </c>
      <c r="L9130" s="107"/>
      <c r="M9130" s="110"/>
      <c r="N9130" s="109"/>
      <c r="P9130" s="38">
        <f t="shared" si="836"/>
        <v>0</v>
      </c>
      <c r="Q9130" s="105">
        <f t="shared" si="837"/>
        <v>0</v>
      </c>
      <c r="R9130" s="38">
        <f t="shared" si="838"/>
        <v>0</v>
      </c>
    </row>
    <row r="9131" spans="1:18">
      <c r="A9131" s="33"/>
      <c r="B9131" s="34"/>
      <c r="C9131" s="33"/>
      <c r="D9131" s="33"/>
      <c r="E9131" s="33"/>
      <c r="F9131" s="42"/>
      <c r="G9131" s="42"/>
      <c r="I9131">
        <f t="shared" si="834"/>
        <v>0</v>
      </c>
      <c r="J9131">
        <f t="shared" si="835"/>
        <v>0</v>
      </c>
      <c r="L9131" s="107"/>
      <c r="M9131" s="110"/>
      <c r="N9131" s="109"/>
      <c r="P9131" s="38">
        <f t="shared" si="836"/>
        <v>0</v>
      </c>
      <c r="Q9131" s="105">
        <f t="shared" si="837"/>
        <v>0</v>
      </c>
      <c r="R9131" s="38">
        <f t="shared" si="838"/>
        <v>0</v>
      </c>
    </row>
    <row r="9132" spans="1:18">
      <c r="A9132" s="33"/>
      <c r="B9132" s="34"/>
      <c r="C9132" s="33"/>
      <c r="D9132" s="33"/>
      <c r="E9132" s="33"/>
      <c r="F9132" s="42"/>
      <c r="G9132" s="42"/>
      <c r="I9132">
        <f t="shared" si="834"/>
        <v>0</v>
      </c>
      <c r="J9132">
        <f t="shared" si="835"/>
        <v>0</v>
      </c>
      <c r="L9132" s="107"/>
      <c r="M9132" s="110"/>
      <c r="N9132" s="109"/>
      <c r="P9132" s="38">
        <f t="shared" si="836"/>
        <v>0</v>
      </c>
      <c r="Q9132" s="105">
        <f t="shared" si="837"/>
        <v>0</v>
      </c>
      <c r="R9132" s="38">
        <f t="shared" si="838"/>
        <v>0</v>
      </c>
    </row>
    <row r="9133" spans="1:18">
      <c r="A9133" s="33"/>
      <c r="B9133" s="34"/>
      <c r="C9133" s="33"/>
      <c r="D9133" s="33"/>
      <c r="E9133" s="33"/>
      <c r="F9133" s="42"/>
      <c r="G9133" s="42"/>
      <c r="I9133">
        <f t="shared" si="834"/>
        <v>0</v>
      </c>
      <c r="J9133">
        <f t="shared" si="835"/>
        <v>0</v>
      </c>
      <c r="L9133" s="107"/>
      <c r="M9133" s="110"/>
      <c r="N9133" s="109"/>
      <c r="P9133" s="38">
        <f t="shared" si="836"/>
        <v>0</v>
      </c>
      <c r="Q9133" s="105">
        <f t="shared" si="837"/>
        <v>0</v>
      </c>
      <c r="R9133" s="38">
        <f t="shared" si="838"/>
        <v>0</v>
      </c>
    </row>
    <row r="9134" spans="1:18">
      <c r="A9134" s="33"/>
      <c r="B9134" s="34"/>
      <c r="C9134" s="33"/>
      <c r="D9134" s="33"/>
      <c r="E9134" s="33"/>
      <c r="F9134" s="42"/>
      <c r="G9134" s="42"/>
      <c r="I9134">
        <f t="shared" si="834"/>
        <v>0</v>
      </c>
      <c r="J9134">
        <f t="shared" si="835"/>
        <v>0</v>
      </c>
      <c r="L9134" s="107"/>
      <c r="M9134" s="110"/>
      <c r="N9134" s="109"/>
      <c r="P9134" s="38">
        <f t="shared" si="836"/>
        <v>0</v>
      </c>
      <c r="Q9134" s="105">
        <f t="shared" si="837"/>
        <v>0</v>
      </c>
      <c r="R9134" s="38">
        <f t="shared" si="838"/>
        <v>0</v>
      </c>
    </row>
    <row r="9135" spans="1:18">
      <c r="A9135" s="33"/>
      <c r="B9135" s="34"/>
      <c r="C9135" s="33"/>
      <c r="D9135" s="33"/>
      <c r="E9135" s="33"/>
      <c r="F9135" s="42"/>
      <c r="G9135" s="42"/>
      <c r="I9135">
        <f t="shared" si="834"/>
        <v>0</v>
      </c>
      <c r="J9135">
        <f t="shared" si="835"/>
        <v>0</v>
      </c>
      <c r="L9135" s="107"/>
      <c r="M9135" s="110"/>
      <c r="N9135" s="109"/>
      <c r="P9135" s="38">
        <f t="shared" si="836"/>
        <v>0</v>
      </c>
      <c r="Q9135" s="105">
        <f t="shared" si="837"/>
        <v>0</v>
      </c>
      <c r="R9135" s="38">
        <f t="shared" si="838"/>
        <v>0</v>
      </c>
    </row>
    <row r="9136" spans="1:18">
      <c r="A9136" s="33"/>
      <c r="B9136" s="34"/>
      <c r="C9136" s="33"/>
      <c r="D9136" s="33"/>
      <c r="E9136" s="33"/>
      <c r="F9136" s="42"/>
      <c r="G9136" s="42"/>
      <c r="I9136">
        <f t="shared" si="834"/>
        <v>0</v>
      </c>
      <c r="J9136">
        <f t="shared" si="835"/>
        <v>0</v>
      </c>
      <c r="L9136" s="107"/>
      <c r="M9136" s="110"/>
      <c r="N9136" s="109"/>
      <c r="P9136" s="38">
        <f t="shared" si="836"/>
        <v>0</v>
      </c>
      <c r="Q9136" s="105">
        <f t="shared" si="837"/>
        <v>0</v>
      </c>
      <c r="R9136" s="38">
        <f t="shared" si="838"/>
        <v>0</v>
      </c>
    </row>
    <row r="9137" spans="1:18">
      <c r="A9137" s="33"/>
      <c r="B9137" s="34"/>
      <c r="C9137" s="33"/>
      <c r="D9137" s="33"/>
      <c r="E9137" s="33"/>
      <c r="F9137" s="42"/>
      <c r="G9137" s="42"/>
      <c r="I9137">
        <f t="shared" si="834"/>
        <v>0</v>
      </c>
      <c r="J9137">
        <f t="shared" si="835"/>
        <v>0</v>
      </c>
      <c r="L9137" s="107"/>
      <c r="M9137" s="110"/>
      <c r="N9137" s="109"/>
      <c r="P9137" s="38">
        <f t="shared" si="836"/>
        <v>0</v>
      </c>
      <c r="Q9137" s="105">
        <f t="shared" si="837"/>
        <v>0</v>
      </c>
      <c r="R9137" s="38">
        <f t="shared" si="838"/>
        <v>0</v>
      </c>
    </row>
    <row r="9138" spans="1:18">
      <c r="A9138" s="33"/>
      <c r="B9138" s="34"/>
      <c r="C9138" s="33"/>
      <c r="D9138" s="33"/>
      <c r="E9138" s="33"/>
      <c r="F9138" s="42"/>
      <c r="G9138" s="42"/>
      <c r="I9138">
        <f t="shared" si="834"/>
        <v>0</v>
      </c>
      <c r="J9138">
        <f t="shared" si="835"/>
        <v>0</v>
      </c>
      <c r="L9138" s="107"/>
      <c r="M9138" s="110"/>
      <c r="N9138" s="109"/>
      <c r="P9138" s="38">
        <f t="shared" si="836"/>
        <v>0</v>
      </c>
      <c r="Q9138" s="105">
        <f t="shared" si="837"/>
        <v>0</v>
      </c>
      <c r="R9138" s="38">
        <f t="shared" si="838"/>
        <v>0</v>
      </c>
    </row>
    <row r="9139" spans="1:18">
      <c r="A9139" s="33"/>
      <c r="B9139" s="34"/>
      <c r="C9139" s="33"/>
      <c r="D9139" s="33"/>
      <c r="E9139" s="33"/>
      <c r="F9139" s="42"/>
      <c r="G9139" s="42"/>
      <c r="I9139">
        <f t="shared" si="834"/>
        <v>0</v>
      </c>
      <c r="J9139">
        <f t="shared" si="835"/>
        <v>0</v>
      </c>
      <c r="L9139" s="107"/>
      <c r="M9139" s="110"/>
      <c r="N9139" s="109"/>
      <c r="P9139" s="38">
        <f t="shared" si="836"/>
        <v>0</v>
      </c>
      <c r="Q9139" s="105">
        <f t="shared" si="837"/>
        <v>0</v>
      </c>
      <c r="R9139" s="38">
        <f t="shared" si="838"/>
        <v>0</v>
      </c>
    </row>
    <row r="9140" spans="1:18">
      <c r="A9140" s="33"/>
      <c r="B9140" s="34"/>
      <c r="C9140" s="33"/>
      <c r="D9140" s="33"/>
      <c r="E9140" s="33"/>
      <c r="F9140" s="42"/>
      <c r="G9140" s="42"/>
      <c r="I9140">
        <f t="shared" si="834"/>
        <v>0</v>
      </c>
      <c r="J9140">
        <f t="shared" si="835"/>
        <v>0</v>
      </c>
      <c r="L9140" s="107"/>
      <c r="M9140" s="110"/>
      <c r="N9140" s="109"/>
      <c r="P9140" s="38">
        <f t="shared" si="836"/>
        <v>0</v>
      </c>
      <c r="Q9140" s="105">
        <f t="shared" si="837"/>
        <v>0</v>
      </c>
      <c r="R9140" s="38">
        <f t="shared" si="838"/>
        <v>0</v>
      </c>
    </row>
    <row r="9141" spans="1:18">
      <c r="A9141" s="33"/>
      <c r="B9141" s="34"/>
      <c r="C9141" s="33"/>
      <c r="D9141" s="33"/>
      <c r="E9141" s="33"/>
      <c r="F9141" s="42"/>
      <c r="G9141" s="42"/>
      <c r="I9141">
        <f t="shared" si="834"/>
        <v>0</v>
      </c>
      <c r="J9141">
        <f t="shared" si="835"/>
        <v>0</v>
      </c>
      <c r="L9141" s="107"/>
      <c r="M9141" s="110"/>
      <c r="N9141" s="109"/>
      <c r="P9141" s="38">
        <f t="shared" si="836"/>
        <v>0</v>
      </c>
      <c r="Q9141" s="105">
        <f t="shared" si="837"/>
        <v>0</v>
      </c>
      <c r="R9141" s="38">
        <f t="shared" si="838"/>
        <v>0</v>
      </c>
    </row>
    <row r="9142" spans="1:18">
      <c r="A9142" s="33"/>
      <c r="B9142" s="34"/>
      <c r="C9142" s="33"/>
      <c r="D9142" s="33"/>
      <c r="E9142" s="33"/>
      <c r="F9142" s="42"/>
      <c r="G9142" s="42"/>
      <c r="I9142">
        <f t="shared" si="834"/>
        <v>0</v>
      </c>
      <c r="J9142">
        <f t="shared" si="835"/>
        <v>0</v>
      </c>
      <c r="L9142" s="107"/>
      <c r="M9142" s="110"/>
      <c r="N9142" s="109"/>
      <c r="P9142" s="38">
        <f t="shared" si="836"/>
        <v>0</v>
      </c>
      <c r="Q9142" s="105">
        <f t="shared" si="837"/>
        <v>0</v>
      </c>
      <c r="R9142" s="38">
        <f t="shared" si="838"/>
        <v>0</v>
      </c>
    </row>
    <row r="9143" spans="1:18">
      <c r="A9143" s="33"/>
      <c r="B9143" s="34"/>
      <c r="C9143" s="33"/>
      <c r="D9143" s="33"/>
      <c r="E9143" s="33"/>
      <c r="F9143" s="42"/>
      <c r="G9143" s="42"/>
      <c r="I9143">
        <f t="shared" si="834"/>
        <v>0</v>
      </c>
      <c r="J9143">
        <f t="shared" si="835"/>
        <v>0</v>
      </c>
      <c r="L9143" s="107"/>
      <c r="M9143" s="110"/>
      <c r="N9143" s="109"/>
      <c r="P9143" s="38">
        <f t="shared" si="836"/>
        <v>0</v>
      </c>
      <c r="Q9143" s="105">
        <f t="shared" si="837"/>
        <v>0</v>
      </c>
      <c r="R9143" s="38">
        <f t="shared" si="838"/>
        <v>0</v>
      </c>
    </row>
    <row r="9144" spans="1:18">
      <c r="A9144" s="33"/>
      <c r="B9144" s="34"/>
      <c r="C9144" s="33"/>
      <c r="D9144" s="33"/>
      <c r="E9144" s="33"/>
      <c r="F9144" s="42"/>
      <c r="G9144" s="42"/>
      <c r="I9144">
        <f t="shared" si="834"/>
        <v>0</v>
      </c>
      <c r="J9144">
        <f t="shared" si="835"/>
        <v>0</v>
      </c>
      <c r="L9144" s="107"/>
      <c r="M9144" s="110"/>
      <c r="N9144" s="109"/>
      <c r="P9144" s="38">
        <f t="shared" si="836"/>
        <v>0</v>
      </c>
      <c r="Q9144" s="105">
        <f t="shared" si="837"/>
        <v>0</v>
      </c>
      <c r="R9144" s="38">
        <f t="shared" si="838"/>
        <v>0</v>
      </c>
    </row>
    <row r="9145" spans="1:18">
      <c r="A9145" s="33"/>
      <c r="B9145" s="34"/>
      <c r="C9145" s="33"/>
      <c r="D9145" s="33"/>
      <c r="E9145" s="33"/>
      <c r="F9145" s="42"/>
      <c r="G9145" s="42"/>
      <c r="I9145">
        <f t="shared" si="834"/>
        <v>0</v>
      </c>
      <c r="J9145">
        <f t="shared" si="835"/>
        <v>0</v>
      </c>
      <c r="L9145" s="107"/>
      <c r="M9145" s="110"/>
      <c r="N9145" s="109"/>
      <c r="P9145" s="38">
        <f t="shared" si="836"/>
        <v>0</v>
      </c>
      <c r="Q9145" s="105">
        <f t="shared" si="837"/>
        <v>0</v>
      </c>
      <c r="R9145" s="38">
        <f t="shared" si="838"/>
        <v>0</v>
      </c>
    </row>
    <row r="9146" spans="1:18">
      <c r="A9146" s="33"/>
      <c r="B9146" s="34"/>
      <c r="C9146" s="33"/>
      <c r="D9146" s="33"/>
      <c r="E9146" s="33"/>
      <c r="F9146" s="42"/>
      <c r="G9146" s="42"/>
      <c r="I9146">
        <f t="shared" si="834"/>
        <v>0</v>
      </c>
      <c r="J9146">
        <f t="shared" si="835"/>
        <v>0</v>
      </c>
      <c r="L9146" s="107"/>
      <c r="M9146" s="110"/>
      <c r="N9146" s="109"/>
      <c r="P9146" s="38">
        <f t="shared" si="836"/>
        <v>0</v>
      </c>
      <c r="Q9146" s="105">
        <f t="shared" si="837"/>
        <v>0</v>
      </c>
      <c r="R9146" s="38">
        <f t="shared" si="838"/>
        <v>0</v>
      </c>
    </row>
    <row r="9147" spans="1:18">
      <c r="A9147" s="33"/>
      <c r="B9147" s="34"/>
      <c r="C9147" s="33"/>
      <c r="D9147" s="33"/>
      <c r="E9147" s="33"/>
      <c r="F9147" s="42"/>
      <c r="G9147" s="42"/>
      <c r="I9147">
        <f t="shared" si="834"/>
        <v>0</v>
      </c>
      <c r="J9147">
        <f t="shared" si="835"/>
        <v>0</v>
      </c>
      <c r="L9147" s="107"/>
      <c r="M9147" s="110"/>
      <c r="N9147" s="109"/>
      <c r="P9147" s="38">
        <f t="shared" si="836"/>
        <v>0</v>
      </c>
      <c r="Q9147" s="105">
        <f t="shared" si="837"/>
        <v>0</v>
      </c>
      <c r="R9147" s="38">
        <f t="shared" si="838"/>
        <v>0</v>
      </c>
    </row>
    <row r="9148" spans="1:18">
      <c r="A9148" s="33"/>
      <c r="B9148" s="34"/>
      <c r="C9148" s="33"/>
      <c r="D9148" s="33"/>
      <c r="E9148" s="33"/>
      <c r="F9148" s="42"/>
      <c r="G9148" s="42"/>
      <c r="I9148">
        <f t="shared" si="834"/>
        <v>0</v>
      </c>
      <c r="J9148">
        <f t="shared" si="835"/>
        <v>0</v>
      </c>
      <c r="L9148" s="107"/>
      <c r="M9148" s="110"/>
      <c r="N9148" s="109"/>
      <c r="P9148" s="38">
        <f t="shared" si="836"/>
        <v>0</v>
      </c>
      <c r="Q9148" s="105">
        <f t="shared" si="837"/>
        <v>0</v>
      </c>
      <c r="R9148" s="38">
        <f t="shared" si="838"/>
        <v>0</v>
      </c>
    </row>
    <row r="9149" spans="1:18">
      <c r="A9149" s="33"/>
      <c r="B9149" s="34"/>
      <c r="C9149" s="33"/>
      <c r="D9149" s="33"/>
      <c r="E9149" s="33"/>
      <c r="F9149" s="42"/>
      <c r="G9149" s="42"/>
      <c r="I9149">
        <f t="shared" si="834"/>
        <v>0</v>
      </c>
      <c r="J9149">
        <f t="shared" si="835"/>
        <v>0</v>
      </c>
      <c r="L9149" s="107"/>
      <c r="M9149" s="110"/>
      <c r="N9149" s="109"/>
      <c r="P9149" s="38">
        <f t="shared" si="836"/>
        <v>0</v>
      </c>
      <c r="Q9149" s="105">
        <f t="shared" si="837"/>
        <v>0</v>
      </c>
      <c r="R9149" s="38">
        <f t="shared" si="838"/>
        <v>0</v>
      </c>
    </row>
    <row r="9150" spans="1:18">
      <c r="A9150" s="33"/>
      <c r="B9150" s="34"/>
      <c r="C9150" s="33"/>
      <c r="D9150" s="33"/>
      <c r="E9150" s="33"/>
      <c r="F9150" s="42"/>
      <c r="G9150" s="42"/>
      <c r="I9150">
        <f t="shared" si="834"/>
        <v>0</v>
      </c>
      <c r="J9150">
        <f t="shared" si="835"/>
        <v>0</v>
      </c>
      <c r="L9150" s="107"/>
      <c r="M9150" s="110"/>
      <c r="N9150" s="109"/>
      <c r="P9150" s="38">
        <f t="shared" si="836"/>
        <v>0</v>
      </c>
      <c r="Q9150" s="105">
        <f t="shared" si="837"/>
        <v>0</v>
      </c>
      <c r="R9150" s="38">
        <f t="shared" si="838"/>
        <v>0</v>
      </c>
    </row>
    <row r="9151" spans="1:18">
      <c r="A9151" s="33"/>
      <c r="B9151" s="34"/>
      <c r="C9151" s="33"/>
      <c r="D9151" s="33"/>
      <c r="E9151" s="33"/>
      <c r="F9151" s="42"/>
      <c r="G9151" s="42"/>
      <c r="I9151">
        <f t="shared" si="834"/>
        <v>0</v>
      </c>
      <c r="J9151">
        <f t="shared" si="835"/>
        <v>0</v>
      </c>
      <c r="L9151" s="107"/>
      <c r="M9151" s="110"/>
      <c r="N9151" s="109"/>
      <c r="P9151" s="38">
        <f t="shared" si="836"/>
        <v>0</v>
      </c>
      <c r="Q9151" s="105">
        <f t="shared" si="837"/>
        <v>0</v>
      </c>
      <c r="R9151" s="38">
        <f t="shared" si="838"/>
        <v>0</v>
      </c>
    </row>
    <row r="9152" spans="1:18">
      <c r="A9152" s="33"/>
      <c r="B9152" s="34"/>
      <c r="C9152" s="33"/>
      <c r="D9152" s="33"/>
      <c r="E9152" s="33"/>
      <c r="F9152" s="42"/>
      <c r="G9152" s="42"/>
      <c r="I9152">
        <f t="shared" si="834"/>
        <v>0</v>
      </c>
      <c r="J9152">
        <f t="shared" si="835"/>
        <v>0</v>
      </c>
      <c r="L9152" s="107"/>
      <c r="M9152" s="110"/>
      <c r="N9152" s="109"/>
      <c r="P9152" s="38">
        <f t="shared" si="836"/>
        <v>0</v>
      </c>
      <c r="Q9152" s="105">
        <f t="shared" si="837"/>
        <v>0</v>
      </c>
      <c r="R9152" s="38">
        <f t="shared" si="838"/>
        <v>0</v>
      </c>
    </row>
    <row r="9153" spans="1:18">
      <c r="A9153" s="33"/>
      <c r="B9153" s="34"/>
      <c r="C9153" s="33"/>
      <c r="D9153" s="33"/>
      <c r="E9153" s="33"/>
      <c r="F9153" s="42"/>
      <c r="G9153" s="42"/>
      <c r="I9153">
        <f t="shared" ref="I9153:I9216" si="839">IF(OR(E9153="R",E9153="E"),D9153,IF(D9153&gt;=E9153,D9153-E9153,0))</f>
        <v>0</v>
      </c>
      <c r="J9153">
        <f t="shared" ref="J9153:J9216" si="840">IF(OR(E9153="R",E9153="E"),0,IF(E9153&gt;D9153,E9153-D9153,0))</f>
        <v>0</v>
      </c>
      <c r="L9153" s="107"/>
      <c r="M9153" s="110"/>
      <c r="N9153" s="109"/>
      <c r="P9153" s="38">
        <f t="shared" ref="P9153:P9216" si="841">I9153*L9153/1000</f>
        <v>0</v>
      </c>
      <c r="Q9153" s="105">
        <f t="shared" ref="Q9153:Q9216" si="842">I9153*M9153/1000</f>
        <v>0</v>
      </c>
      <c r="R9153" s="38">
        <f t="shared" ref="R9153:R9216" si="843">J9153*N9153/1000</f>
        <v>0</v>
      </c>
    </row>
    <row r="9154" spans="1:18">
      <c r="A9154" s="33"/>
      <c r="B9154" s="34"/>
      <c r="C9154" s="33"/>
      <c r="D9154" s="33"/>
      <c r="E9154" s="33"/>
      <c r="F9154" s="42"/>
      <c r="G9154" s="42"/>
      <c r="I9154">
        <f t="shared" si="839"/>
        <v>0</v>
      </c>
      <c r="J9154">
        <f t="shared" si="840"/>
        <v>0</v>
      </c>
      <c r="L9154" s="107"/>
      <c r="M9154" s="110"/>
      <c r="N9154" s="109"/>
      <c r="P9154" s="38">
        <f t="shared" si="841"/>
        <v>0</v>
      </c>
      <c r="Q9154" s="105">
        <f t="shared" si="842"/>
        <v>0</v>
      </c>
      <c r="R9154" s="38">
        <f t="shared" si="843"/>
        <v>0</v>
      </c>
    </row>
    <row r="9155" spans="1:18">
      <c r="A9155" s="33"/>
      <c r="B9155" s="34"/>
      <c r="C9155" s="33"/>
      <c r="D9155" s="33"/>
      <c r="E9155" s="33"/>
      <c r="F9155" s="42"/>
      <c r="G9155" s="42"/>
      <c r="I9155">
        <f t="shared" si="839"/>
        <v>0</v>
      </c>
      <c r="J9155">
        <f t="shared" si="840"/>
        <v>0</v>
      </c>
      <c r="L9155" s="107"/>
      <c r="M9155" s="110"/>
      <c r="N9155" s="109"/>
      <c r="P9155" s="38">
        <f t="shared" si="841"/>
        <v>0</v>
      </c>
      <c r="Q9155" s="105">
        <f t="shared" si="842"/>
        <v>0</v>
      </c>
      <c r="R9155" s="38">
        <f t="shared" si="843"/>
        <v>0</v>
      </c>
    </row>
    <row r="9156" spans="1:18">
      <c r="A9156" s="33"/>
      <c r="B9156" s="34"/>
      <c r="C9156" s="33"/>
      <c r="D9156" s="33"/>
      <c r="E9156" s="33"/>
      <c r="F9156" s="42"/>
      <c r="G9156" s="42"/>
      <c r="I9156">
        <f t="shared" si="839"/>
        <v>0</v>
      </c>
      <c r="J9156">
        <f t="shared" si="840"/>
        <v>0</v>
      </c>
      <c r="L9156" s="107"/>
      <c r="M9156" s="110"/>
      <c r="N9156" s="109"/>
      <c r="P9156" s="38">
        <f t="shared" si="841"/>
        <v>0</v>
      </c>
      <c r="Q9156" s="105">
        <f t="shared" si="842"/>
        <v>0</v>
      </c>
      <c r="R9156" s="38">
        <f t="shared" si="843"/>
        <v>0</v>
      </c>
    </row>
    <row r="9157" spans="1:18">
      <c r="A9157" s="33"/>
      <c r="B9157" s="34"/>
      <c r="C9157" s="33"/>
      <c r="D9157" s="33"/>
      <c r="E9157" s="33"/>
      <c r="F9157" s="42"/>
      <c r="G9157" s="42"/>
      <c r="I9157">
        <f t="shared" si="839"/>
        <v>0</v>
      </c>
      <c r="J9157">
        <f t="shared" si="840"/>
        <v>0</v>
      </c>
      <c r="L9157" s="107"/>
      <c r="M9157" s="110"/>
      <c r="N9157" s="109"/>
      <c r="P9157" s="38">
        <f t="shared" si="841"/>
        <v>0</v>
      </c>
      <c r="Q9157" s="105">
        <f t="shared" si="842"/>
        <v>0</v>
      </c>
      <c r="R9157" s="38">
        <f t="shared" si="843"/>
        <v>0</v>
      </c>
    </row>
    <row r="9158" spans="1:18">
      <c r="A9158" s="33"/>
      <c r="B9158" s="34"/>
      <c r="C9158" s="33"/>
      <c r="D9158" s="33"/>
      <c r="E9158" s="33"/>
      <c r="F9158" s="42"/>
      <c r="G9158" s="42"/>
      <c r="I9158">
        <f t="shared" si="839"/>
        <v>0</v>
      </c>
      <c r="J9158">
        <f t="shared" si="840"/>
        <v>0</v>
      </c>
      <c r="L9158" s="107"/>
      <c r="M9158" s="110"/>
      <c r="N9158" s="109"/>
      <c r="P9158" s="38">
        <f t="shared" si="841"/>
        <v>0</v>
      </c>
      <c r="Q9158" s="105">
        <f t="shared" si="842"/>
        <v>0</v>
      </c>
      <c r="R9158" s="38">
        <f t="shared" si="843"/>
        <v>0</v>
      </c>
    </row>
    <row r="9159" spans="1:18">
      <c r="A9159" s="33"/>
      <c r="B9159" s="34"/>
      <c r="C9159" s="33"/>
      <c r="D9159" s="33"/>
      <c r="E9159" s="33"/>
      <c r="F9159" s="42"/>
      <c r="G9159" s="42"/>
      <c r="I9159">
        <f t="shared" si="839"/>
        <v>0</v>
      </c>
      <c r="J9159">
        <f t="shared" si="840"/>
        <v>0</v>
      </c>
      <c r="L9159" s="107"/>
      <c r="M9159" s="110"/>
      <c r="N9159" s="109"/>
      <c r="P9159" s="38">
        <f t="shared" si="841"/>
        <v>0</v>
      </c>
      <c r="Q9159" s="105">
        <f t="shared" si="842"/>
        <v>0</v>
      </c>
      <c r="R9159" s="38">
        <f t="shared" si="843"/>
        <v>0</v>
      </c>
    </row>
    <row r="9160" spans="1:18">
      <c r="A9160" s="33"/>
      <c r="B9160" s="34"/>
      <c r="C9160" s="33"/>
      <c r="D9160" s="33"/>
      <c r="E9160" s="33"/>
      <c r="F9160" s="42"/>
      <c r="G9160" s="42"/>
      <c r="I9160">
        <f t="shared" si="839"/>
        <v>0</v>
      </c>
      <c r="J9160">
        <f t="shared" si="840"/>
        <v>0</v>
      </c>
      <c r="L9160" s="107"/>
      <c r="M9160" s="110"/>
      <c r="N9160" s="109"/>
      <c r="P9160" s="38">
        <f t="shared" si="841"/>
        <v>0</v>
      </c>
      <c r="Q9160" s="105">
        <f t="shared" si="842"/>
        <v>0</v>
      </c>
      <c r="R9160" s="38">
        <f t="shared" si="843"/>
        <v>0</v>
      </c>
    </row>
    <row r="9161" spans="1:18">
      <c r="A9161" s="33"/>
      <c r="B9161" s="34"/>
      <c r="C9161" s="33"/>
      <c r="D9161" s="33"/>
      <c r="E9161" s="33"/>
      <c r="F9161" s="42"/>
      <c r="G9161" s="42"/>
      <c r="I9161">
        <f t="shared" si="839"/>
        <v>0</v>
      </c>
      <c r="J9161">
        <f t="shared" si="840"/>
        <v>0</v>
      </c>
      <c r="L9161" s="107"/>
      <c r="M9161" s="110"/>
      <c r="N9161" s="109"/>
      <c r="P9161" s="38">
        <f t="shared" si="841"/>
        <v>0</v>
      </c>
      <c r="Q9161" s="105">
        <f t="shared" si="842"/>
        <v>0</v>
      </c>
      <c r="R9161" s="38">
        <f t="shared" si="843"/>
        <v>0</v>
      </c>
    </row>
    <row r="9162" spans="1:18">
      <c r="A9162" s="33"/>
      <c r="B9162" s="34"/>
      <c r="C9162" s="33"/>
      <c r="D9162" s="33"/>
      <c r="E9162" s="33"/>
      <c r="F9162" s="42"/>
      <c r="G9162" s="42"/>
      <c r="I9162">
        <f t="shared" si="839"/>
        <v>0</v>
      </c>
      <c r="J9162">
        <f t="shared" si="840"/>
        <v>0</v>
      </c>
      <c r="L9162" s="107"/>
      <c r="M9162" s="110"/>
      <c r="N9162" s="109"/>
      <c r="P9162" s="38">
        <f t="shared" si="841"/>
        <v>0</v>
      </c>
      <c r="Q9162" s="105">
        <f t="shared" si="842"/>
        <v>0</v>
      </c>
      <c r="R9162" s="38">
        <f t="shared" si="843"/>
        <v>0</v>
      </c>
    </row>
    <row r="9163" spans="1:18">
      <c r="A9163" s="33"/>
      <c r="B9163" s="34"/>
      <c r="C9163" s="33"/>
      <c r="D9163" s="33"/>
      <c r="E9163" s="33"/>
      <c r="F9163" s="42"/>
      <c r="G9163" s="42"/>
      <c r="I9163">
        <f t="shared" si="839"/>
        <v>0</v>
      </c>
      <c r="J9163">
        <f t="shared" si="840"/>
        <v>0</v>
      </c>
      <c r="L9163" s="107"/>
      <c r="M9163" s="110"/>
      <c r="N9163" s="109"/>
      <c r="P9163" s="38">
        <f t="shared" si="841"/>
        <v>0</v>
      </c>
      <c r="Q9163" s="105">
        <f t="shared" si="842"/>
        <v>0</v>
      </c>
      <c r="R9163" s="38">
        <f t="shared" si="843"/>
        <v>0</v>
      </c>
    </row>
    <row r="9164" spans="1:18">
      <c r="A9164" s="33"/>
      <c r="B9164" s="34"/>
      <c r="C9164" s="33"/>
      <c r="D9164" s="33"/>
      <c r="E9164" s="33"/>
      <c r="F9164" s="42"/>
      <c r="G9164" s="42"/>
      <c r="I9164">
        <f t="shared" si="839"/>
        <v>0</v>
      </c>
      <c r="J9164">
        <f t="shared" si="840"/>
        <v>0</v>
      </c>
      <c r="L9164" s="107"/>
      <c r="M9164" s="110"/>
      <c r="N9164" s="109"/>
      <c r="P9164" s="38">
        <f t="shared" si="841"/>
        <v>0</v>
      </c>
      <c r="Q9164" s="105">
        <f t="shared" si="842"/>
        <v>0</v>
      </c>
      <c r="R9164" s="38">
        <f t="shared" si="843"/>
        <v>0</v>
      </c>
    </row>
    <row r="9165" spans="1:18">
      <c r="A9165" s="33"/>
      <c r="B9165" s="34"/>
      <c r="C9165" s="33"/>
      <c r="D9165" s="33"/>
      <c r="E9165" s="33"/>
      <c r="F9165" s="42"/>
      <c r="G9165" s="42"/>
      <c r="I9165">
        <f t="shared" si="839"/>
        <v>0</v>
      </c>
      <c r="J9165">
        <f t="shared" si="840"/>
        <v>0</v>
      </c>
      <c r="L9165" s="107"/>
      <c r="M9165" s="110"/>
      <c r="N9165" s="109"/>
      <c r="P9165" s="38">
        <f t="shared" si="841"/>
        <v>0</v>
      </c>
      <c r="Q9165" s="105">
        <f t="shared" si="842"/>
        <v>0</v>
      </c>
      <c r="R9165" s="38">
        <f t="shared" si="843"/>
        <v>0</v>
      </c>
    </row>
    <row r="9166" spans="1:18">
      <c r="A9166" s="33"/>
      <c r="B9166" s="34"/>
      <c r="C9166" s="33"/>
      <c r="D9166" s="33"/>
      <c r="E9166" s="33"/>
      <c r="F9166" s="42"/>
      <c r="G9166" s="42"/>
      <c r="I9166">
        <f t="shared" si="839"/>
        <v>0</v>
      </c>
      <c r="J9166">
        <f t="shared" si="840"/>
        <v>0</v>
      </c>
      <c r="L9166" s="107"/>
      <c r="M9166" s="110"/>
      <c r="N9166" s="109"/>
      <c r="P9166" s="38">
        <f t="shared" si="841"/>
        <v>0</v>
      </c>
      <c r="Q9166" s="105">
        <f t="shared" si="842"/>
        <v>0</v>
      </c>
      <c r="R9166" s="38">
        <f t="shared" si="843"/>
        <v>0</v>
      </c>
    </row>
    <row r="9167" spans="1:18">
      <c r="A9167" s="33"/>
      <c r="B9167" s="34"/>
      <c r="C9167" s="33"/>
      <c r="D9167" s="33"/>
      <c r="E9167" s="33"/>
      <c r="F9167" s="42"/>
      <c r="G9167" s="42"/>
      <c r="I9167">
        <f t="shared" si="839"/>
        <v>0</v>
      </c>
      <c r="J9167">
        <f t="shared" si="840"/>
        <v>0</v>
      </c>
      <c r="L9167" s="107"/>
      <c r="M9167" s="110"/>
      <c r="N9167" s="109"/>
      <c r="P9167" s="38">
        <f t="shared" si="841"/>
        <v>0</v>
      </c>
      <c r="Q9167" s="105">
        <f t="shared" si="842"/>
        <v>0</v>
      </c>
      <c r="R9167" s="38">
        <f t="shared" si="843"/>
        <v>0</v>
      </c>
    </row>
    <row r="9168" spans="1:18">
      <c r="A9168" s="33"/>
      <c r="B9168" s="34"/>
      <c r="C9168" s="33"/>
      <c r="D9168" s="33"/>
      <c r="E9168" s="33"/>
      <c r="F9168" s="42"/>
      <c r="G9168" s="42"/>
      <c r="I9168">
        <f t="shared" si="839"/>
        <v>0</v>
      </c>
      <c r="J9168">
        <f t="shared" si="840"/>
        <v>0</v>
      </c>
      <c r="L9168" s="107"/>
      <c r="M9168" s="110"/>
      <c r="N9168" s="109"/>
      <c r="P9168" s="38">
        <f t="shared" si="841"/>
        <v>0</v>
      </c>
      <c r="Q9168" s="105">
        <f t="shared" si="842"/>
        <v>0</v>
      </c>
      <c r="R9168" s="38">
        <f t="shared" si="843"/>
        <v>0</v>
      </c>
    </row>
    <row r="9169" spans="1:18">
      <c r="A9169" s="33"/>
      <c r="B9169" s="34"/>
      <c r="C9169" s="33"/>
      <c r="D9169" s="33"/>
      <c r="E9169" s="33"/>
      <c r="F9169" s="42"/>
      <c r="G9169" s="42"/>
      <c r="I9169">
        <f t="shared" si="839"/>
        <v>0</v>
      </c>
      <c r="J9169">
        <f t="shared" si="840"/>
        <v>0</v>
      </c>
      <c r="L9169" s="107"/>
      <c r="M9169" s="110"/>
      <c r="N9169" s="109"/>
      <c r="P9169" s="38">
        <f t="shared" si="841"/>
        <v>0</v>
      </c>
      <c r="Q9169" s="105">
        <f t="shared" si="842"/>
        <v>0</v>
      </c>
      <c r="R9169" s="38">
        <f t="shared" si="843"/>
        <v>0</v>
      </c>
    </row>
    <row r="9170" spans="1:18">
      <c r="A9170" s="33"/>
      <c r="B9170" s="34"/>
      <c r="C9170" s="33"/>
      <c r="D9170" s="33"/>
      <c r="E9170" s="33"/>
      <c r="F9170" s="42"/>
      <c r="G9170" s="42"/>
      <c r="I9170">
        <f t="shared" si="839"/>
        <v>0</v>
      </c>
      <c r="J9170">
        <f t="shared" si="840"/>
        <v>0</v>
      </c>
      <c r="L9170" s="107"/>
      <c r="M9170" s="110"/>
      <c r="N9170" s="109"/>
      <c r="P9170" s="38">
        <f t="shared" si="841"/>
        <v>0</v>
      </c>
      <c r="Q9170" s="105">
        <f t="shared" si="842"/>
        <v>0</v>
      </c>
      <c r="R9170" s="38">
        <f t="shared" si="843"/>
        <v>0</v>
      </c>
    </row>
    <row r="9171" spans="1:18">
      <c r="A9171" s="33"/>
      <c r="B9171" s="34"/>
      <c r="C9171" s="33"/>
      <c r="D9171" s="33"/>
      <c r="E9171" s="33"/>
      <c r="F9171" s="42"/>
      <c r="G9171" s="42"/>
      <c r="I9171">
        <f t="shared" si="839"/>
        <v>0</v>
      </c>
      <c r="J9171">
        <f t="shared" si="840"/>
        <v>0</v>
      </c>
      <c r="L9171" s="107"/>
      <c r="M9171" s="110"/>
      <c r="N9171" s="109"/>
      <c r="P9171" s="38">
        <f t="shared" si="841"/>
        <v>0</v>
      </c>
      <c r="Q9171" s="105">
        <f t="shared" si="842"/>
        <v>0</v>
      </c>
      <c r="R9171" s="38">
        <f t="shared" si="843"/>
        <v>0</v>
      </c>
    </row>
    <row r="9172" spans="1:18">
      <c r="A9172" s="33"/>
      <c r="B9172" s="34"/>
      <c r="C9172" s="33"/>
      <c r="D9172" s="33"/>
      <c r="E9172" s="33"/>
      <c r="F9172" s="42"/>
      <c r="G9172" s="42"/>
      <c r="I9172">
        <f t="shared" si="839"/>
        <v>0</v>
      </c>
      <c r="J9172">
        <f t="shared" si="840"/>
        <v>0</v>
      </c>
      <c r="L9172" s="107"/>
      <c r="M9172" s="110"/>
      <c r="N9172" s="109"/>
      <c r="P9172" s="38">
        <f t="shared" si="841"/>
        <v>0</v>
      </c>
      <c r="Q9172" s="105">
        <f t="shared" si="842"/>
        <v>0</v>
      </c>
      <c r="R9172" s="38">
        <f t="shared" si="843"/>
        <v>0</v>
      </c>
    </row>
    <row r="9173" spans="1:18">
      <c r="A9173" s="33"/>
      <c r="B9173" s="34"/>
      <c r="C9173" s="33"/>
      <c r="D9173" s="33"/>
      <c r="E9173" s="33"/>
      <c r="F9173" s="42"/>
      <c r="G9173" s="42"/>
      <c r="I9173">
        <f t="shared" si="839"/>
        <v>0</v>
      </c>
      <c r="J9173">
        <f t="shared" si="840"/>
        <v>0</v>
      </c>
      <c r="L9173" s="107"/>
      <c r="M9173" s="110"/>
      <c r="N9173" s="109"/>
      <c r="P9173" s="38">
        <f t="shared" si="841"/>
        <v>0</v>
      </c>
      <c r="Q9173" s="105">
        <f t="shared" si="842"/>
        <v>0</v>
      </c>
      <c r="R9173" s="38">
        <f t="shared" si="843"/>
        <v>0</v>
      </c>
    </row>
    <row r="9174" spans="1:18">
      <c r="A9174" s="33"/>
      <c r="B9174" s="34"/>
      <c r="C9174" s="33"/>
      <c r="D9174" s="33"/>
      <c r="E9174" s="33"/>
      <c r="F9174" s="42"/>
      <c r="G9174" s="42"/>
      <c r="I9174">
        <f t="shared" si="839"/>
        <v>0</v>
      </c>
      <c r="J9174">
        <f t="shared" si="840"/>
        <v>0</v>
      </c>
      <c r="L9174" s="107"/>
      <c r="M9174" s="110"/>
      <c r="N9174" s="109"/>
      <c r="P9174" s="38">
        <f t="shared" si="841"/>
        <v>0</v>
      </c>
      <c r="Q9174" s="105">
        <f t="shared" si="842"/>
        <v>0</v>
      </c>
      <c r="R9174" s="38">
        <f t="shared" si="843"/>
        <v>0</v>
      </c>
    </row>
    <row r="9175" spans="1:18">
      <c r="A9175" s="33"/>
      <c r="B9175" s="34"/>
      <c r="C9175" s="33"/>
      <c r="D9175" s="33"/>
      <c r="E9175" s="33"/>
      <c r="F9175" s="42"/>
      <c r="G9175" s="42"/>
      <c r="I9175">
        <f t="shared" si="839"/>
        <v>0</v>
      </c>
      <c r="J9175">
        <f t="shared" si="840"/>
        <v>0</v>
      </c>
      <c r="L9175" s="107"/>
      <c r="M9175" s="110"/>
      <c r="N9175" s="109"/>
      <c r="P9175" s="38">
        <f t="shared" si="841"/>
        <v>0</v>
      </c>
      <c r="Q9175" s="105">
        <f t="shared" si="842"/>
        <v>0</v>
      </c>
      <c r="R9175" s="38">
        <f t="shared" si="843"/>
        <v>0</v>
      </c>
    </row>
    <row r="9176" spans="1:18">
      <c r="A9176" s="33"/>
      <c r="B9176" s="34"/>
      <c r="C9176" s="33"/>
      <c r="D9176" s="33"/>
      <c r="E9176" s="33"/>
      <c r="F9176" s="42"/>
      <c r="G9176" s="42"/>
      <c r="I9176">
        <f t="shared" si="839"/>
        <v>0</v>
      </c>
      <c r="J9176">
        <f t="shared" si="840"/>
        <v>0</v>
      </c>
      <c r="L9176" s="107"/>
      <c r="M9176" s="110"/>
      <c r="N9176" s="109"/>
      <c r="P9176" s="38">
        <f t="shared" si="841"/>
        <v>0</v>
      </c>
      <c r="Q9176" s="105">
        <f t="shared" si="842"/>
        <v>0</v>
      </c>
      <c r="R9176" s="38">
        <f t="shared" si="843"/>
        <v>0</v>
      </c>
    </row>
    <row r="9177" spans="1:18">
      <c r="A9177" s="33"/>
      <c r="B9177" s="34"/>
      <c r="C9177" s="33"/>
      <c r="D9177" s="33"/>
      <c r="E9177" s="33"/>
      <c r="F9177" s="42"/>
      <c r="G9177" s="42"/>
      <c r="I9177">
        <f t="shared" si="839"/>
        <v>0</v>
      </c>
      <c r="J9177">
        <f t="shared" si="840"/>
        <v>0</v>
      </c>
      <c r="L9177" s="107"/>
      <c r="M9177" s="110"/>
      <c r="N9177" s="109"/>
      <c r="P9177" s="38">
        <f t="shared" si="841"/>
        <v>0</v>
      </c>
      <c r="Q9177" s="105">
        <f t="shared" si="842"/>
        <v>0</v>
      </c>
      <c r="R9177" s="38">
        <f t="shared" si="843"/>
        <v>0</v>
      </c>
    </row>
    <row r="9178" spans="1:18">
      <c r="A9178" s="33"/>
      <c r="B9178" s="34"/>
      <c r="C9178" s="33"/>
      <c r="D9178" s="33"/>
      <c r="E9178" s="33"/>
      <c r="F9178" s="42"/>
      <c r="G9178" s="42"/>
      <c r="I9178">
        <f t="shared" si="839"/>
        <v>0</v>
      </c>
      <c r="J9178">
        <f t="shared" si="840"/>
        <v>0</v>
      </c>
      <c r="L9178" s="107"/>
      <c r="M9178" s="110"/>
      <c r="N9178" s="109"/>
      <c r="P9178" s="38">
        <f t="shared" si="841"/>
        <v>0</v>
      </c>
      <c r="Q9178" s="105">
        <f t="shared" si="842"/>
        <v>0</v>
      </c>
      <c r="R9178" s="38">
        <f t="shared" si="843"/>
        <v>0</v>
      </c>
    </row>
    <row r="9179" spans="1:18">
      <c r="A9179" s="33"/>
      <c r="B9179" s="34"/>
      <c r="C9179" s="33"/>
      <c r="D9179" s="33"/>
      <c r="E9179" s="33"/>
      <c r="F9179" s="42"/>
      <c r="G9179" s="42"/>
      <c r="I9179">
        <f t="shared" si="839"/>
        <v>0</v>
      </c>
      <c r="J9179">
        <f t="shared" si="840"/>
        <v>0</v>
      </c>
      <c r="L9179" s="107"/>
      <c r="M9179" s="110"/>
      <c r="N9179" s="109"/>
      <c r="P9179" s="38">
        <f t="shared" si="841"/>
        <v>0</v>
      </c>
      <c r="Q9179" s="105">
        <f t="shared" si="842"/>
        <v>0</v>
      </c>
      <c r="R9179" s="38">
        <f t="shared" si="843"/>
        <v>0</v>
      </c>
    </row>
    <row r="9180" spans="1:18">
      <c r="A9180" s="33"/>
      <c r="B9180" s="34"/>
      <c r="C9180" s="33"/>
      <c r="D9180" s="33"/>
      <c r="E9180" s="33"/>
      <c r="F9180" s="42"/>
      <c r="G9180" s="42"/>
      <c r="I9180">
        <f t="shared" si="839"/>
        <v>0</v>
      </c>
      <c r="J9180">
        <f t="shared" si="840"/>
        <v>0</v>
      </c>
      <c r="L9180" s="107"/>
      <c r="M9180" s="110"/>
      <c r="N9180" s="109"/>
      <c r="P9180" s="38">
        <f t="shared" si="841"/>
        <v>0</v>
      </c>
      <c r="Q9180" s="105">
        <f t="shared" si="842"/>
        <v>0</v>
      </c>
      <c r="R9180" s="38">
        <f t="shared" si="843"/>
        <v>0</v>
      </c>
    </row>
    <row r="9181" spans="1:18">
      <c r="A9181" s="33"/>
      <c r="B9181" s="34"/>
      <c r="C9181" s="33"/>
      <c r="D9181" s="33"/>
      <c r="E9181" s="33"/>
      <c r="F9181" s="42"/>
      <c r="G9181" s="42"/>
      <c r="I9181">
        <f t="shared" si="839"/>
        <v>0</v>
      </c>
      <c r="J9181">
        <f t="shared" si="840"/>
        <v>0</v>
      </c>
      <c r="L9181" s="107"/>
      <c r="M9181" s="110"/>
      <c r="N9181" s="109"/>
      <c r="P9181" s="38">
        <f t="shared" si="841"/>
        <v>0</v>
      </c>
      <c r="Q9181" s="105">
        <f t="shared" si="842"/>
        <v>0</v>
      </c>
      <c r="R9181" s="38">
        <f t="shared" si="843"/>
        <v>0</v>
      </c>
    </row>
    <row r="9182" spans="1:18">
      <c r="A9182" s="33"/>
      <c r="B9182" s="34"/>
      <c r="C9182" s="33"/>
      <c r="D9182" s="33"/>
      <c r="E9182" s="33"/>
      <c r="F9182" s="42"/>
      <c r="G9182" s="42"/>
      <c r="I9182">
        <f t="shared" si="839"/>
        <v>0</v>
      </c>
      <c r="J9182">
        <f t="shared" si="840"/>
        <v>0</v>
      </c>
      <c r="L9182" s="107"/>
      <c r="M9182" s="110"/>
      <c r="N9182" s="109"/>
      <c r="P9182" s="38">
        <f t="shared" si="841"/>
        <v>0</v>
      </c>
      <c r="Q9182" s="105">
        <f t="shared" si="842"/>
        <v>0</v>
      </c>
      <c r="R9182" s="38">
        <f t="shared" si="843"/>
        <v>0</v>
      </c>
    </row>
    <row r="9183" spans="1:18">
      <c r="A9183" s="33"/>
      <c r="B9183" s="34"/>
      <c r="C9183" s="33"/>
      <c r="D9183" s="33"/>
      <c r="E9183" s="33"/>
      <c r="F9183" s="42"/>
      <c r="G9183" s="42"/>
      <c r="I9183">
        <f t="shared" si="839"/>
        <v>0</v>
      </c>
      <c r="J9183">
        <f t="shared" si="840"/>
        <v>0</v>
      </c>
      <c r="L9183" s="107"/>
      <c r="M9183" s="110"/>
      <c r="N9183" s="109"/>
      <c r="P9183" s="38">
        <f t="shared" si="841"/>
        <v>0</v>
      </c>
      <c r="Q9183" s="105">
        <f t="shared" si="842"/>
        <v>0</v>
      </c>
      <c r="R9183" s="38">
        <f t="shared" si="843"/>
        <v>0</v>
      </c>
    </row>
    <row r="9184" spans="1:18">
      <c r="A9184" s="33"/>
      <c r="B9184" s="34"/>
      <c r="C9184" s="33"/>
      <c r="D9184" s="33"/>
      <c r="E9184" s="33"/>
      <c r="F9184" s="42"/>
      <c r="G9184" s="42"/>
      <c r="I9184">
        <f t="shared" si="839"/>
        <v>0</v>
      </c>
      <c r="J9184">
        <f t="shared" si="840"/>
        <v>0</v>
      </c>
      <c r="L9184" s="107"/>
      <c r="M9184" s="110"/>
      <c r="N9184" s="109"/>
      <c r="P9184" s="38">
        <f t="shared" si="841"/>
        <v>0</v>
      </c>
      <c r="Q9184" s="105">
        <f t="shared" si="842"/>
        <v>0</v>
      </c>
      <c r="R9184" s="38">
        <f t="shared" si="843"/>
        <v>0</v>
      </c>
    </row>
    <row r="9185" spans="1:18">
      <c r="A9185" s="33"/>
      <c r="B9185" s="34"/>
      <c r="C9185" s="33"/>
      <c r="D9185" s="33"/>
      <c r="E9185" s="33"/>
      <c r="F9185" s="42"/>
      <c r="G9185" s="42"/>
      <c r="I9185">
        <f t="shared" si="839"/>
        <v>0</v>
      </c>
      <c r="J9185">
        <f t="shared" si="840"/>
        <v>0</v>
      </c>
      <c r="L9185" s="107"/>
      <c r="M9185" s="110"/>
      <c r="N9185" s="109"/>
      <c r="P9185" s="38">
        <f t="shared" si="841"/>
        <v>0</v>
      </c>
      <c r="Q9185" s="105">
        <f t="shared" si="842"/>
        <v>0</v>
      </c>
      <c r="R9185" s="38">
        <f t="shared" si="843"/>
        <v>0</v>
      </c>
    </row>
    <row r="9186" spans="1:18">
      <c r="A9186" s="33"/>
      <c r="B9186" s="34"/>
      <c r="C9186" s="33"/>
      <c r="D9186" s="33"/>
      <c r="E9186" s="33"/>
      <c r="F9186" s="42"/>
      <c r="G9186" s="42"/>
      <c r="I9186">
        <f t="shared" si="839"/>
        <v>0</v>
      </c>
      <c r="J9186">
        <f t="shared" si="840"/>
        <v>0</v>
      </c>
      <c r="L9186" s="107"/>
      <c r="M9186" s="110"/>
      <c r="N9186" s="109"/>
      <c r="P9186" s="38">
        <f t="shared" si="841"/>
        <v>0</v>
      </c>
      <c r="Q9186" s="105">
        <f t="shared" si="842"/>
        <v>0</v>
      </c>
      <c r="R9186" s="38">
        <f t="shared" si="843"/>
        <v>0</v>
      </c>
    </row>
    <row r="9187" spans="1:18">
      <c r="A9187" s="33"/>
      <c r="B9187" s="34"/>
      <c r="C9187" s="33"/>
      <c r="D9187" s="33"/>
      <c r="E9187" s="33"/>
      <c r="F9187" s="42"/>
      <c r="G9187" s="42"/>
      <c r="I9187">
        <f t="shared" si="839"/>
        <v>0</v>
      </c>
      <c r="J9187">
        <f t="shared" si="840"/>
        <v>0</v>
      </c>
      <c r="L9187" s="107"/>
      <c r="M9187" s="110"/>
      <c r="N9187" s="109"/>
      <c r="P9187" s="38">
        <f t="shared" si="841"/>
        <v>0</v>
      </c>
      <c r="Q9187" s="105">
        <f t="shared" si="842"/>
        <v>0</v>
      </c>
      <c r="R9187" s="38">
        <f t="shared" si="843"/>
        <v>0</v>
      </c>
    </row>
    <row r="9188" spans="1:18">
      <c r="A9188" s="33"/>
      <c r="B9188" s="34"/>
      <c r="C9188" s="33"/>
      <c r="D9188" s="33"/>
      <c r="E9188" s="33"/>
      <c r="F9188" s="42"/>
      <c r="G9188" s="42"/>
      <c r="I9188">
        <f t="shared" si="839"/>
        <v>0</v>
      </c>
      <c r="J9188">
        <f t="shared" si="840"/>
        <v>0</v>
      </c>
      <c r="L9188" s="107"/>
      <c r="M9188" s="110"/>
      <c r="N9188" s="109"/>
      <c r="P9188" s="38">
        <f t="shared" si="841"/>
        <v>0</v>
      </c>
      <c r="Q9188" s="105">
        <f t="shared" si="842"/>
        <v>0</v>
      </c>
      <c r="R9188" s="38">
        <f t="shared" si="843"/>
        <v>0</v>
      </c>
    </row>
    <row r="9189" spans="1:18">
      <c r="A9189" s="33"/>
      <c r="B9189" s="34"/>
      <c r="C9189" s="33"/>
      <c r="D9189" s="33"/>
      <c r="E9189" s="33"/>
      <c r="F9189" s="42"/>
      <c r="G9189" s="42"/>
      <c r="I9189">
        <f t="shared" si="839"/>
        <v>0</v>
      </c>
      <c r="J9189">
        <f t="shared" si="840"/>
        <v>0</v>
      </c>
      <c r="L9189" s="107"/>
      <c r="M9189" s="110"/>
      <c r="N9189" s="109"/>
      <c r="P9189" s="38">
        <f t="shared" si="841"/>
        <v>0</v>
      </c>
      <c r="Q9189" s="105">
        <f t="shared" si="842"/>
        <v>0</v>
      </c>
      <c r="R9189" s="38">
        <f t="shared" si="843"/>
        <v>0</v>
      </c>
    </row>
    <row r="9190" spans="1:18">
      <c r="A9190" s="33"/>
      <c r="B9190" s="34"/>
      <c r="C9190" s="33"/>
      <c r="D9190" s="33"/>
      <c r="E9190" s="33"/>
      <c r="F9190" s="42"/>
      <c r="G9190" s="42"/>
      <c r="I9190">
        <f t="shared" si="839"/>
        <v>0</v>
      </c>
      <c r="J9190">
        <f t="shared" si="840"/>
        <v>0</v>
      </c>
      <c r="L9190" s="107"/>
      <c r="M9190" s="110"/>
      <c r="N9190" s="109"/>
      <c r="P9190" s="38">
        <f t="shared" si="841"/>
        <v>0</v>
      </c>
      <c r="Q9190" s="105">
        <f t="shared" si="842"/>
        <v>0</v>
      </c>
      <c r="R9190" s="38">
        <f t="shared" si="843"/>
        <v>0</v>
      </c>
    </row>
    <row r="9191" spans="1:18">
      <c r="A9191" s="33"/>
      <c r="B9191" s="34"/>
      <c r="C9191" s="33"/>
      <c r="D9191" s="33"/>
      <c r="E9191" s="33"/>
      <c r="F9191" s="42"/>
      <c r="G9191" s="42"/>
      <c r="I9191">
        <f t="shared" si="839"/>
        <v>0</v>
      </c>
      <c r="J9191">
        <f t="shared" si="840"/>
        <v>0</v>
      </c>
      <c r="L9191" s="107"/>
      <c r="M9191" s="110"/>
      <c r="N9191" s="109"/>
      <c r="P9191" s="38">
        <f t="shared" si="841"/>
        <v>0</v>
      </c>
      <c r="Q9191" s="105">
        <f t="shared" si="842"/>
        <v>0</v>
      </c>
      <c r="R9191" s="38">
        <f t="shared" si="843"/>
        <v>0</v>
      </c>
    </row>
    <row r="9192" spans="1:18">
      <c r="A9192" s="33"/>
      <c r="B9192" s="34"/>
      <c r="C9192" s="33"/>
      <c r="D9192" s="33"/>
      <c r="E9192" s="33"/>
      <c r="F9192" s="42"/>
      <c r="G9192" s="42"/>
      <c r="I9192">
        <f t="shared" si="839"/>
        <v>0</v>
      </c>
      <c r="J9192">
        <f t="shared" si="840"/>
        <v>0</v>
      </c>
      <c r="L9192" s="107"/>
      <c r="M9192" s="110"/>
      <c r="N9192" s="109"/>
      <c r="P9192" s="38">
        <f t="shared" si="841"/>
        <v>0</v>
      </c>
      <c r="Q9192" s="105">
        <f t="shared" si="842"/>
        <v>0</v>
      </c>
      <c r="R9192" s="38">
        <f t="shared" si="843"/>
        <v>0</v>
      </c>
    </row>
    <row r="9193" spans="1:18">
      <c r="A9193" s="33"/>
      <c r="B9193" s="34"/>
      <c r="C9193" s="33"/>
      <c r="D9193" s="33"/>
      <c r="E9193" s="33"/>
      <c r="F9193" s="42"/>
      <c r="G9193" s="42"/>
      <c r="I9193">
        <f t="shared" si="839"/>
        <v>0</v>
      </c>
      <c r="J9193">
        <f t="shared" si="840"/>
        <v>0</v>
      </c>
      <c r="L9193" s="107"/>
      <c r="M9193" s="110"/>
      <c r="N9193" s="109"/>
      <c r="P9193" s="38">
        <f t="shared" si="841"/>
        <v>0</v>
      </c>
      <c r="Q9193" s="105">
        <f t="shared" si="842"/>
        <v>0</v>
      </c>
      <c r="R9193" s="38">
        <f t="shared" si="843"/>
        <v>0</v>
      </c>
    </row>
    <row r="9194" spans="1:18">
      <c r="A9194" s="33"/>
      <c r="B9194" s="34"/>
      <c r="C9194" s="33"/>
      <c r="D9194" s="33"/>
      <c r="E9194" s="33"/>
      <c r="F9194" s="42"/>
      <c r="G9194" s="42"/>
      <c r="I9194">
        <f t="shared" si="839"/>
        <v>0</v>
      </c>
      <c r="J9194">
        <f t="shared" si="840"/>
        <v>0</v>
      </c>
      <c r="L9194" s="107"/>
      <c r="M9194" s="110"/>
      <c r="N9194" s="109"/>
      <c r="P9194" s="38">
        <f t="shared" si="841"/>
        <v>0</v>
      </c>
      <c r="Q9194" s="105">
        <f t="shared" si="842"/>
        <v>0</v>
      </c>
      <c r="R9194" s="38">
        <f t="shared" si="843"/>
        <v>0</v>
      </c>
    </row>
    <row r="9195" spans="1:18">
      <c r="A9195" s="33"/>
      <c r="B9195" s="34"/>
      <c r="C9195" s="33"/>
      <c r="D9195" s="33"/>
      <c r="E9195" s="33"/>
      <c r="F9195" s="42"/>
      <c r="G9195" s="42"/>
      <c r="I9195">
        <f t="shared" si="839"/>
        <v>0</v>
      </c>
      <c r="J9195">
        <f t="shared" si="840"/>
        <v>0</v>
      </c>
      <c r="L9195" s="107"/>
      <c r="M9195" s="110"/>
      <c r="N9195" s="109"/>
      <c r="P9195" s="38">
        <f t="shared" si="841"/>
        <v>0</v>
      </c>
      <c r="Q9195" s="105">
        <f t="shared" si="842"/>
        <v>0</v>
      </c>
      <c r="R9195" s="38">
        <f t="shared" si="843"/>
        <v>0</v>
      </c>
    </row>
    <row r="9196" spans="1:18">
      <c r="A9196" s="33"/>
      <c r="B9196" s="34"/>
      <c r="C9196" s="33"/>
      <c r="D9196" s="33"/>
      <c r="E9196" s="33"/>
      <c r="F9196" s="42"/>
      <c r="G9196" s="42"/>
      <c r="I9196">
        <f t="shared" si="839"/>
        <v>0</v>
      </c>
      <c r="J9196">
        <f t="shared" si="840"/>
        <v>0</v>
      </c>
      <c r="L9196" s="107"/>
      <c r="M9196" s="110"/>
      <c r="N9196" s="109"/>
      <c r="P9196" s="38">
        <f t="shared" si="841"/>
        <v>0</v>
      </c>
      <c r="Q9196" s="105">
        <f t="shared" si="842"/>
        <v>0</v>
      </c>
      <c r="R9196" s="38">
        <f t="shared" si="843"/>
        <v>0</v>
      </c>
    </row>
    <row r="9197" spans="1:18">
      <c r="A9197" s="33"/>
      <c r="B9197" s="34"/>
      <c r="C9197" s="33"/>
      <c r="D9197" s="33"/>
      <c r="E9197" s="33"/>
      <c r="F9197" s="42"/>
      <c r="G9197" s="42"/>
      <c r="I9197">
        <f t="shared" si="839"/>
        <v>0</v>
      </c>
      <c r="J9197">
        <f t="shared" si="840"/>
        <v>0</v>
      </c>
      <c r="L9197" s="107"/>
      <c r="M9197" s="110"/>
      <c r="N9197" s="109"/>
      <c r="P9197" s="38">
        <f t="shared" si="841"/>
        <v>0</v>
      </c>
      <c r="Q9197" s="105">
        <f t="shared" si="842"/>
        <v>0</v>
      </c>
      <c r="R9197" s="38">
        <f t="shared" si="843"/>
        <v>0</v>
      </c>
    </row>
    <row r="9198" spans="1:18">
      <c r="A9198" s="33"/>
      <c r="B9198" s="34"/>
      <c r="C9198" s="33"/>
      <c r="D9198" s="33"/>
      <c r="E9198" s="33"/>
      <c r="F9198" s="42"/>
      <c r="G9198" s="42"/>
      <c r="I9198">
        <f t="shared" si="839"/>
        <v>0</v>
      </c>
      <c r="J9198">
        <f t="shared" si="840"/>
        <v>0</v>
      </c>
      <c r="L9198" s="107"/>
      <c r="M9198" s="110"/>
      <c r="N9198" s="109"/>
      <c r="P9198" s="38">
        <f t="shared" si="841"/>
        <v>0</v>
      </c>
      <c r="Q9198" s="105">
        <f t="shared" si="842"/>
        <v>0</v>
      </c>
      <c r="R9198" s="38">
        <f t="shared" si="843"/>
        <v>0</v>
      </c>
    </row>
    <row r="9199" spans="1:18">
      <c r="A9199" s="33"/>
      <c r="B9199" s="34"/>
      <c r="C9199" s="33"/>
      <c r="D9199" s="33"/>
      <c r="E9199" s="33"/>
      <c r="F9199" s="42"/>
      <c r="G9199" s="42"/>
      <c r="I9199">
        <f t="shared" si="839"/>
        <v>0</v>
      </c>
      <c r="J9199">
        <f t="shared" si="840"/>
        <v>0</v>
      </c>
      <c r="L9199" s="107"/>
      <c r="M9199" s="110"/>
      <c r="N9199" s="109"/>
      <c r="P9199" s="38">
        <f t="shared" si="841"/>
        <v>0</v>
      </c>
      <c r="Q9199" s="105">
        <f t="shared" si="842"/>
        <v>0</v>
      </c>
      <c r="R9199" s="38">
        <f t="shared" si="843"/>
        <v>0</v>
      </c>
    </row>
    <row r="9200" spans="1:18">
      <c r="A9200" s="33"/>
      <c r="B9200" s="34"/>
      <c r="C9200" s="33"/>
      <c r="D9200" s="33"/>
      <c r="E9200" s="33"/>
      <c r="F9200" s="42"/>
      <c r="G9200" s="42"/>
      <c r="I9200">
        <f t="shared" si="839"/>
        <v>0</v>
      </c>
      <c r="J9200">
        <f t="shared" si="840"/>
        <v>0</v>
      </c>
      <c r="L9200" s="107"/>
      <c r="M9200" s="110"/>
      <c r="N9200" s="109"/>
      <c r="P9200" s="38">
        <f t="shared" si="841"/>
        <v>0</v>
      </c>
      <c r="Q9200" s="105">
        <f t="shared" si="842"/>
        <v>0</v>
      </c>
      <c r="R9200" s="38">
        <f t="shared" si="843"/>
        <v>0</v>
      </c>
    </row>
    <row r="9201" spans="1:18">
      <c r="A9201" s="33"/>
      <c r="B9201" s="34"/>
      <c r="C9201" s="33"/>
      <c r="D9201" s="33"/>
      <c r="E9201" s="33"/>
      <c r="F9201" s="42"/>
      <c r="G9201" s="42"/>
      <c r="I9201">
        <f t="shared" si="839"/>
        <v>0</v>
      </c>
      <c r="J9201">
        <f t="shared" si="840"/>
        <v>0</v>
      </c>
      <c r="L9201" s="107"/>
      <c r="M9201" s="110"/>
      <c r="N9201" s="109"/>
      <c r="P9201" s="38">
        <f t="shared" si="841"/>
        <v>0</v>
      </c>
      <c r="Q9201" s="105">
        <f t="shared" si="842"/>
        <v>0</v>
      </c>
      <c r="R9201" s="38">
        <f t="shared" si="843"/>
        <v>0</v>
      </c>
    </row>
    <row r="9202" spans="1:18">
      <c r="A9202" s="33"/>
      <c r="B9202" s="34"/>
      <c r="C9202" s="33"/>
      <c r="D9202" s="33"/>
      <c r="E9202" s="33"/>
      <c r="F9202" s="42"/>
      <c r="G9202" s="42"/>
      <c r="I9202">
        <f t="shared" si="839"/>
        <v>0</v>
      </c>
      <c r="J9202">
        <f t="shared" si="840"/>
        <v>0</v>
      </c>
      <c r="L9202" s="107"/>
      <c r="M9202" s="110"/>
      <c r="N9202" s="109"/>
      <c r="P9202" s="38">
        <f t="shared" si="841"/>
        <v>0</v>
      </c>
      <c r="Q9202" s="105">
        <f t="shared" si="842"/>
        <v>0</v>
      </c>
      <c r="R9202" s="38">
        <f t="shared" si="843"/>
        <v>0</v>
      </c>
    </row>
    <row r="9203" spans="1:18">
      <c r="A9203" s="33"/>
      <c r="B9203" s="34"/>
      <c r="C9203" s="33"/>
      <c r="D9203" s="33"/>
      <c r="E9203" s="33"/>
      <c r="F9203" s="42"/>
      <c r="G9203" s="42"/>
      <c r="I9203">
        <f t="shared" si="839"/>
        <v>0</v>
      </c>
      <c r="J9203">
        <f t="shared" si="840"/>
        <v>0</v>
      </c>
      <c r="L9203" s="107"/>
      <c r="M9203" s="110"/>
      <c r="N9203" s="109"/>
      <c r="P9203" s="38">
        <f t="shared" si="841"/>
        <v>0</v>
      </c>
      <c r="Q9203" s="105">
        <f t="shared" si="842"/>
        <v>0</v>
      </c>
      <c r="R9203" s="38">
        <f t="shared" si="843"/>
        <v>0</v>
      </c>
    </row>
    <row r="9204" spans="1:18">
      <c r="A9204" s="33"/>
      <c r="B9204" s="34"/>
      <c r="C9204" s="33"/>
      <c r="D9204" s="33"/>
      <c r="E9204" s="33"/>
      <c r="F9204" s="42"/>
      <c r="G9204" s="42"/>
      <c r="I9204">
        <f t="shared" si="839"/>
        <v>0</v>
      </c>
      <c r="J9204">
        <f t="shared" si="840"/>
        <v>0</v>
      </c>
      <c r="L9204" s="107"/>
      <c r="M9204" s="110"/>
      <c r="N9204" s="109"/>
      <c r="P9204" s="38">
        <f t="shared" si="841"/>
        <v>0</v>
      </c>
      <c r="Q9204" s="105">
        <f t="shared" si="842"/>
        <v>0</v>
      </c>
      <c r="R9204" s="38">
        <f t="shared" si="843"/>
        <v>0</v>
      </c>
    </row>
    <row r="9205" spans="1:18">
      <c r="A9205" s="33"/>
      <c r="B9205" s="34"/>
      <c r="C9205" s="33"/>
      <c r="D9205" s="33"/>
      <c r="E9205" s="33"/>
      <c r="F9205" s="42"/>
      <c r="G9205" s="42"/>
      <c r="I9205">
        <f t="shared" si="839"/>
        <v>0</v>
      </c>
      <c r="J9205">
        <f t="shared" si="840"/>
        <v>0</v>
      </c>
      <c r="L9205" s="107"/>
      <c r="M9205" s="110"/>
      <c r="N9205" s="109"/>
      <c r="P9205" s="38">
        <f t="shared" si="841"/>
        <v>0</v>
      </c>
      <c r="Q9205" s="105">
        <f t="shared" si="842"/>
        <v>0</v>
      </c>
      <c r="R9205" s="38">
        <f t="shared" si="843"/>
        <v>0</v>
      </c>
    </row>
    <row r="9206" spans="1:18">
      <c r="A9206" s="33"/>
      <c r="B9206" s="34"/>
      <c r="C9206" s="33"/>
      <c r="D9206" s="33"/>
      <c r="E9206" s="33"/>
      <c r="F9206" s="42"/>
      <c r="G9206" s="42"/>
      <c r="I9206">
        <f t="shared" si="839"/>
        <v>0</v>
      </c>
      <c r="J9206">
        <f t="shared" si="840"/>
        <v>0</v>
      </c>
      <c r="L9206" s="107"/>
      <c r="M9206" s="110"/>
      <c r="N9206" s="109"/>
      <c r="P9206" s="38">
        <f t="shared" si="841"/>
        <v>0</v>
      </c>
      <c r="Q9206" s="105">
        <f t="shared" si="842"/>
        <v>0</v>
      </c>
      <c r="R9206" s="38">
        <f t="shared" si="843"/>
        <v>0</v>
      </c>
    </row>
    <row r="9207" spans="1:18">
      <c r="A9207" s="33"/>
      <c r="B9207" s="34"/>
      <c r="C9207" s="33"/>
      <c r="D9207" s="33"/>
      <c r="E9207" s="33"/>
      <c r="F9207" s="42"/>
      <c r="G9207" s="42"/>
      <c r="I9207">
        <f t="shared" si="839"/>
        <v>0</v>
      </c>
      <c r="J9207">
        <f t="shared" si="840"/>
        <v>0</v>
      </c>
      <c r="L9207" s="107"/>
      <c r="M9207" s="110"/>
      <c r="N9207" s="109"/>
      <c r="P9207" s="38">
        <f t="shared" si="841"/>
        <v>0</v>
      </c>
      <c r="Q9207" s="105">
        <f t="shared" si="842"/>
        <v>0</v>
      </c>
      <c r="R9207" s="38">
        <f t="shared" si="843"/>
        <v>0</v>
      </c>
    </row>
    <row r="9208" spans="1:18">
      <c r="A9208" s="33"/>
      <c r="B9208" s="34"/>
      <c r="C9208" s="33"/>
      <c r="D9208" s="33"/>
      <c r="E9208" s="33"/>
      <c r="F9208" s="42"/>
      <c r="G9208" s="42"/>
      <c r="I9208">
        <f t="shared" si="839"/>
        <v>0</v>
      </c>
      <c r="J9208">
        <f t="shared" si="840"/>
        <v>0</v>
      </c>
      <c r="L9208" s="107"/>
      <c r="M9208" s="110"/>
      <c r="N9208" s="109"/>
      <c r="P9208" s="38">
        <f t="shared" si="841"/>
        <v>0</v>
      </c>
      <c r="Q9208" s="105">
        <f t="shared" si="842"/>
        <v>0</v>
      </c>
      <c r="R9208" s="38">
        <f t="shared" si="843"/>
        <v>0</v>
      </c>
    </row>
    <row r="9209" spans="1:18">
      <c r="A9209" s="33"/>
      <c r="B9209" s="34"/>
      <c r="C9209" s="33"/>
      <c r="D9209" s="33"/>
      <c r="E9209" s="33"/>
      <c r="F9209" s="42"/>
      <c r="G9209" s="42"/>
      <c r="I9209">
        <f t="shared" si="839"/>
        <v>0</v>
      </c>
      <c r="J9209">
        <f t="shared" si="840"/>
        <v>0</v>
      </c>
      <c r="L9209" s="107"/>
      <c r="M9209" s="110"/>
      <c r="N9209" s="109"/>
      <c r="P9209" s="38">
        <f t="shared" si="841"/>
        <v>0</v>
      </c>
      <c r="Q9209" s="105">
        <f t="shared" si="842"/>
        <v>0</v>
      </c>
      <c r="R9209" s="38">
        <f t="shared" si="843"/>
        <v>0</v>
      </c>
    </row>
    <row r="9210" spans="1:18">
      <c r="A9210" s="33"/>
      <c r="B9210" s="34"/>
      <c r="C9210" s="33"/>
      <c r="D9210" s="33"/>
      <c r="E9210" s="33"/>
      <c r="F9210" s="42"/>
      <c r="G9210" s="42"/>
      <c r="I9210">
        <f t="shared" si="839"/>
        <v>0</v>
      </c>
      <c r="J9210">
        <f t="shared" si="840"/>
        <v>0</v>
      </c>
      <c r="L9210" s="107"/>
      <c r="M9210" s="110"/>
      <c r="N9210" s="109"/>
      <c r="P9210" s="38">
        <f t="shared" si="841"/>
        <v>0</v>
      </c>
      <c r="Q9210" s="105">
        <f t="shared" si="842"/>
        <v>0</v>
      </c>
      <c r="R9210" s="38">
        <f t="shared" si="843"/>
        <v>0</v>
      </c>
    </row>
    <row r="9211" spans="1:18">
      <c r="A9211" s="33"/>
      <c r="B9211" s="34"/>
      <c r="C9211" s="33"/>
      <c r="D9211" s="33"/>
      <c r="E9211" s="33"/>
      <c r="F9211" s="42"/>
      <c r="G9211" s="42"/>
      <c r="I9211">
        <f t="shared" si="839"/>
        <v>0</v>
      </c>
      <c r="J9211">
        <f t="shared" si="840"/>
        <v>0</v>
      </c>
      <c r="L9211" s="107"/>
      <c r="M9211" s="110"/>
      <c r="N9211" s="109"/>
      <c r="P9211" s="38">
        <f t="shared" si="841"/>
        <v>0</v>
      </c>
      <c r="Q9211" s="105">
        <f t="shared" si="842"/>
        <v>0</v>
      </c>
      <c r="R9211" s="38">
        <f t="shared" si="843"/>
        <v>0</v>
      </c>
    </row>
    <row r="9212" spans="1:18">
      <c r="A9212" s="33"/>
      <c r="B9212" s="34"/>
      <c r="C9212" s="33"/>
      <c r="D9212" s="33"/>
      <c r="E9212" s="33"/>
      <c r="F9212" s="42"/>
      <c r="G9212" s="42"/>
      <c r="I9212">
        <f t="shared" si="839"/>
        <v>0</v>
      </c>
      <c r="J9212">
        <f t="shared" si="840"/>
        <v>0</v>
      </c>
      <c r="L9212" s="107"/>
      <c r="M9212" s="110"/>
      <c r="N9212" s="109"/>
      <c r="P9212" s="38">
        <f t="shared" si="841"/>
        <v>0</v>
      </c>
      <c r="Q9212" s="105">
        <f t="shared" si="842"/>
        <v>0</v>
      </c>
      <c r="R9212" s="38">
        <f t="shared" si="843"/>
        <v>0</v>
      </c>
    </row>
    <row r="9213" spans="1:18">
      <c r="A9213" s="33"/>
      <c r="B9213" s="34"/>
      <c r="C9213" s="33"/>
      <c r="D9213" s="33"/>
      <c r="E9213" s="33"/>
      <c r="F9213" s="42"/>
      <c r="G9213" s="42"/>
      <c r="I9213">
        <f t="shared" si="839"/>
        <v>0</v>
      </c>
      <c r="J9213">
        <f t="shared" si="840"/>
        <v>0</v>
      </c>
      <c r="L9213" s="107"/>
      <c r="M9213" s="110"/>
      <c r="N9213" s="109"/>
      <c r="P9213" s="38">
        <f t="shared" si="841"/>
        <v>0</v>
      </c>
      <c r="Q9213" s="105">
        <f t="shared" si="842"/>
        <v>0</v>
      </c>
      <c r="R9213" s="38">
        <f t="shared" si="843"/>
        <v>0</v>
      </c>
    </row>
    <row r="9214" spans="1:18">
      <c r="A9214" s="33"/>
      <c r="B9214" s="34"/>
      <c r="C9214" s="33"/>
      <c r="D9214" s="33"/>
      <c r="E9214" s="33"/>
      <c r="F9214" s="42"/>
      <c r="G9214" s="42"/>
      <c r="I9214">
        <f t="shared" si="839"/>
        <v>0</v>
      </c>
      <c r="J9214">
        <f t="shared" si="840"/>
        <v>0</v>
      </c>
      <c r="L9214" s="107"/>
      <c r="M9214" s="110"/>
      <c r="N9214" s="109"/>
      <c r="P9214" s="38">
        <f t="shared" si="841"/>
        <v>0</v>
      </c>
      <c r="Q9214" s="105">
        <f t="shared" si="842"/>
        <v>0</v>
      </c>
      <c r="R9214" s="38">
        <f t="shared" si="843"/>
        <v>0</v>
      </c>
    </row>
    <row r="9215" spans="1:18">
      <c r="A9215" s="33"/>
      <c r="B9215" s="34"/>
      <c r="C9215" s="33"/>
      <c r="D9215" s="33"/>
      <c r="E9215" s="33"/>
      <c r="F9215" s="42"/>
      <c r="G9215" s="42"/>
      <c r="I9215">
        <f t="shared" si="839"/>
        <v>0</v>
      </c>
      <c r="J9215">
        <f t="shared" si="840"/>
        <v>0</v>
      </c>
      <c r="L9215" s="107"/>
      <c r="M9215" s="110"/>
      <c r="N9215" s="109"/>
      <c r="P9215" s="38">
        <f t="shared" si="841"/>
        <v>0</v>
      </c>
      <c r="Q9215" s="105">
        <f t="shared" si="842"/>
        <v>0</v>
      </c>
      <c r="R9215" s="38">
        <f t="shared" si="843"/>
        <v>0</v>
      </c>
    </row>
    <row r="9216" spans="1:18">
      <c r="A9216" s="33"/>
      <c r="B9216" s="34"/>
      <c r="C9216" s="33"/>
      <c r="D9216" s="33"/>
      <c r="E9216" s="33"/>
      <c r="F9216" s="42"/>
      <c r="G9216" s="42"/>
      <c r="I9216">
        <f t="shared" si="839"/>
        <v>0</v>
      </c>
      <c r="J9216">
        <f t="shared" si="840"/>
        <v>0</v>
      </c>
      <c r="L9216" s="107"/>
      <c r="M9216" s="110"/>
      <c r="N9216" s="109"/>
      <c r="P9216" s="38">
        <f t="shared" si="841"/>
        <v>0</v>
      </c>
      <c r="Q9216" s="105">
        <f t="shared" si="842"/>
        <v>0</v>
      </c>
      <c r="R9216" s="38">
        <f t="shared" si="843"/>
        <v>0</v>
      </c>
    </row>
    <row r="9217" spans="1:18">
      <c r="A9217" s="33"/>
      <c r="B9217" s="34"/>
      <c r="C9217" s="33"/>
      <c r="D9217" s="33"/>
      <c r="E9217" s="33"/>
      <c r="F9217" s="42"/>
      <c r="G9217" s="42"/>
      <c r="I9217">
        <f t="shared" ref="I9217:I9280" si="844">IF(OR(E9217="R",E9217="E"),D9217,IF(D9217&gt;=E9217,D9217-E9217,0))</f>
        <v>0</v>
      </c>
      <c r="J9217">
        <f t="shared" ref="J9217:J9280" si="845">IF(OR(E9217="R",E9217="E"),0,IF(E9217&gt;D9217,E9217-D9217,0))</f>
        <v>0</v>
      </c>
      <c r="L9217" s="107"/>
      <c r="M9217" s="110"/>
      <c r="N9217" s="109"/>
      <c r="P9217" s="38">
        <f t="shared" ref="P9217:P9280" si="846">I9217*L9217/1000</f>
        <v>0</v>
      </c>
      <c r="Q9217" s="105">
        <f t="shared" ref="Q9217:Q9280" si="847">I9217*M9217/1000</f>
        <v>0</v>
      </c>
      <c r="R9217" s="38">
        <f t="shared" ref="R9217:R9280" si="848">J9217*N9217/1000</f>
        <v>0</v>
      </c>
    </row>
    <row r="9218" spans="1:18">
      <c r="A9218" s="33"/>
      <c r="B9218" s="34"/>
      <c r="C9218" s="33"/>
      <c r="D9218" s="33"/>
      <c r="E9218" s="33"/>
      <c r="F9218" s="42"/>
      <c r="G9218" s="42"/>
      <c r="I9218">
        <f t="shared" si="844"/>
        <v>0</v>
      </c>
      <c r="J9218">
        <f t="shared" si="845"/>
        <v>0</v>
      </c>
      <c r="L9218" s="107"/>
      <c r="M9218" s="110"/>
      <c r="N9218" s="109"/>
      <c r="P9218" s="38">
        <f t="shared" si="846"/>
        <v>0</v>
      </c>
      <c r="Q9218" s="105">
        <f t="shared" si="847"/>
        <v>0</v>
      </c>
      <c r="R9218" s="38">
        <f t="shared" si="848"/>
        <v>0</v>
      </c>
    </row>
    <row r="9219" spans="1:18">
      <c r="A9219" s="33"/>
      <c r="B9219" s="34"/>
      <c r="C9219" s="33"/>
      <c r="D9219" s="33"/>
      <c r="E9219" s="33"/>
      <c r="F9219" s="42"/>
      <c r="G9219" s="42"/>
      <c r="I9219">
        <f t="shared" si="844"/>
        <v>0</v>
      </c>
      <c r="J9219">
        <f t="shared" si="845"/>
        <v>0</v>
      </c>
      <c r="L9219" s="107"/>
      <c r="M9219" s="110"/>
      <c r="N9219" s="109"/>
      <c r="P9219" s="38">
        <f t="shared" si="846"/>
        <v>0</v>
      </c>
      <c r="Q9219" s="105">
        <f t="shared" si="847"/>
        <v>0</v>
      </c>
      <c r="R9219" s="38">
        <f t="shared" si="848"/>
        <v>0</v>
      </c>
    </row>
    <row r="9220" spans="1:18">
      <c r="A9220" s="33"/>
      <c r="B9220" s="34"/>
      <c r="C9220" s="33"/>
      <c r="D9220" s="33"/>
      <c r="E9220" s="33"/>
      <c r="F9220" s="42"/>
      <c r="G9220" s="42"/>
      <c r="I9220">
        <f t="shared" si="844"/>
        <v>0</v>
      </c>
      <c r="J9220">
        <f t="shared" si="845"/>
        <v>0</v>
      </c>
      <c r="L9220" s="107"/>
      <c r="M9220" s="110"/>
      <c r="N9220" s="109"/>
      <c r="P9220" s="38">
        <f t="shared" si="846"/>
        <v>0</v>
      </c>
      <c r="Q9220" s="105">
        <f t="shared" si="847"/>
        <v>0</v>
      </c>
      <c r="R9220" s="38">
        <f t="shared" si="848"/>
        <v>0</v>
      </c>
    </row>
    <row r="9221" spans="1:18">
      <c r="A9221" s="33"/>
      <c r="B9221" s="34"/>
      <c r="C9221" s="33"/>
      <c r="D9221" s="33"/>
      <c r="E9221" s="33"/>
      <c r="F9221" s="42"/>
      <c r="G9221" s="42"/>
      <c r="I9221">
        <f t="shared" si="844"/>
        <v>0</v>
      </c>
      <c r="J9221">
        <f t="shared" si="845"/>
        <v>0</v>
      </c>
      <c r="L9221" s="107"/>
      <c r="M9221" s="110"/>
      <c r="N9221" s="109"/>
      <c r="P9221" s="38">
        <f t="shared" si="846"/>
        <v>0</v>
      </c>
      <c r="Q9221" s="105">
        <f t="shared" si="847"/>
        <v>0</v>
      </c>
      <c r="R9221" s="38">
        <f t="shared" si="848"/>
        <v>0</v>
      </c>
    </row>
    <row r="9222" spans="1:18">
      <c r="A9222" s="33"/>
      <c r="B9222" s="34"/>
      <c r="C9222" s="33"/>
      <c r="D9222" s="33"/>
      <c r="E9222" s="33"/>
      <c r="F9222" s="42"/>
      <c r="G9222" s="42"/>
      <c r="I9222">
        <f t="shared" si="844"/>
        <v>0</v>
      </c>
      <c r="J9222">
        <f t="shared" si="845"/>
        <v>0</v>
      </c>
      <c r="L9222" s="107"/>
      <c r="M9222" s="110"/>
      <c r="N9222" s="109"/>
      <c r="P9222" s="38">
        <f t="shared" si="846"/>
        <v>0</v>
      </c>
      <c r="Q9222" s="105">
        <f t="shared" si="847"/>
        <v>0</v>
      </c>
      <c r="R9222" s="38">
        <f t="shared" si="848"/>
        <v>0</v>
      </c>
    </row>
    <row r="9223" spans="1:18">
      <c r="A9223" s="33"/>
      <c r="B9223" s="34"/>
      <c r="C9223" s="33"/>
      <c r="D9223" s="33"/>
      <c r="E9223" s="33"/>
      <c r="F9223" s="42"/>
      <c r="G9223" s="42"/>
      <c r="I9223">
        <f t="shared" si="844"/>
        <v>0</v>
      </c>
      <c r="J9223">
        <f t="shared" si="845"/>
        <v>0</v>
      </c>
      <c r="L9223" s="107"/>
      <c r="M9223" s="110"/>
      <c r="N9223" s="109"/>
      <c r="P9223" s="38">
        <f t="shared" si="846"/>
        <v>0</v>
      </c>
      <c r="Q9223" s="105">
        <f t="shared" si="847"/>
        <v>0</v>
      </c>
      <c r="R9223" s="38">
        <f t="shared" si="848"/>
        <v>0</v>
      </c>
    </row>
    <row r="9224" spans="1:18">
      <c r="A9224" s="33"/>
      <c r="B9224" s="34"/>
      <c r="C9224" s="33"/>
      <c r="D9224" s="33"/>
      <c r="E9224" s="33"/>
      <c r="F9224" s="42"/>
      <c r="G9224" s="42"/>
      <c r="I9224">
        <f t="shared" si="844"/>
        <v>0</v>
      </c>
      <c r="J9224">
        <f t="shared" si="845"/>
        <v>0</v>
      </c>
      <c r="L9224" s="107"/>
      <c r="M9224" s="110"/>
      <c r="N9224" s="109"/>
      <c r="P9224" s="38">
        <f t="shared" si="846"/>
        <v>0</v>
      </c>
      <c r="Q9224" s="105">
        <f t="shared" si="847"/>
        <v>0</v>
      </c>
      <c r="R9224" s="38">
        <f t="shared" si="848"/>
        <v>0</v>
      </c>
    </row>
    <row r="9225" spans="1:18">
      <c r="A9225" s="33"/>
      <c r="B9225" s="34"/>
      <c r="C9225" s="33"/>
      <c r="D9225" s="33"/>
      <c r="E9225" s="33"/>
      <c r="F9225" s="42"/>
      <c r="G9225" s="42"/>
      <c r="I9225">
        <f t="shared" si="844"/>
        <v>0</v>
      </c>
      <c r="J9225">
        <f t="shared" si="845"/>
        <v>0</v>
      </c>
      <c r="L9225" s="107"/>
      <c r="M9225" s="110"/>
      <c r="N9225" s="109"/>
      <c r="P9225" s="38">
        <f t="shared" si="846"/>
        <v>0</v>
      </c>
      <c r="Q9225" s="105">
        <f t="shared" si="847"/>
        <v>0</v>
      </c>
      <c r="R9225" s="38">
        <f t="shared" si="848"/>
        <v>0</v>
      </c>
    </row>
    <row r="9226" spans="1:18">
      <c r="A9226" s="33"/>
      <c r="B9226" s="34"/>
      <c r="C9226" s="33"/>
      <c r="D9226" s="33"/>
      <c r="E9226" s="33"/>
      <c r="F9226" s="42"/>
      <c r="G9226" s="42"/>
      <c r="I9226">
        <f t="shared" si="844"/>
        <v>0</v>
      </c>
      <c r="J9226">
        <f t="shared" si="845"/>
        <v>0</v>
      </c>
      <c r="L9226" s="107"/>
      <c r="M9226" s="110"/>
      <c r="N9226" s="109"/>
      <c r="P9226" s="38">
        <f t="shared" si="846"/>
        <v>0</v>
      </c>
      <c r="Q9226" s="105">
        <f t="shared" si="847"/>
        <v>0</v>
      </c>
      <c r="R9226" s="38">
        <f t="shared" si="848"/>
        <v>0</v>
      </c>
    </row>
    <row r="9227" spans="1:18">
      <c r="A9227" s="33"/>
      <c r="B9227" s="34"/>
      <c r="C9227" s="33"/>
      <c r="D9227" s="33"/>
      <c r="E9227" s="33"/>
      <c r="F9227" s="42"/>
      <c r="G9227" s="42"/>
      <c r="I9227">
        <f t="shared" si="844"/>
        <v>0</v>
      </c>
      <c r="J9227">
        <f t="shared" si="845"/>
        <v>0</v>
      </c>
      <c r="L9227" s="107"/>
      <c r="M9227" s="110"/>
      <c r="N9227" s="109"/>
      <c r="P9227" s="38">
        <f t="shared" si="846"/>
        <v>0</v>
      </c>
      <c r="Q9227" s="105">
        <f t="shared" si="847"/>
        <v>0</v>
      </c>
      <c r="R9227" s="38">
        <f t="shared" si="848"/>
        <v>0</v>
      </c>
    </row>
    <row r="9228" spans="1:18">
      <c r="A9228" s="33"/>
      <c r="B9228" s="34"/>
      <c r="C9228" s="33"/>
      <c r="D9228" s="33"/>
      <c r="E9228" s="33"/>
      <c r="F9228" s="42"/>
      <c r="G9228" s="42"/>
      <c r="I9228">
        <f t="shared" si="844"/>
        <v>0</v>
      </c>
      <c r="J9228">
        <f t="shared" si="845"/>
        <v>0</v>
      </c>
      <c r="L9228" s="107"/>
      <c r="M9228" s="110"/>
      <c r="N9228" s="109"/>
      <c r="P9228" s="38">
        <f t="shared" si="846"/>
        <v>0</v>
      </c>
      <c r="Q9228" s="105">
        <f t="shared" si="847"/>
        <v>0</v>
      </c>
      <c r="R9228" s="38">
        <f t="shared" si="848"/>
        <v>0</v>
      </c>
    </row>
    <row r="9229" spans="1:18">
      <c r="A9229" s="33"/>
      <c r="B9229" s="34"/>
      <c r="C9229" s="33"/>
      <c r="D9229" s="33"/>
      <c r="E9229" s="33"/>
      <c r="F9229" s="42"/>
      <c r="G9229" s="42"/>
      <c r="I9229">
        <f t="shared" si="844"/>
        <v>0</v>
      </c>
      <c r="J9229">
        <f t="shared" si="845"/>
        <v>0</v>
      </c>
      <c r="L9229" s="107"/>
      <c r="M9229" s="110"/>
      <c r="N9229" s="109"/>
      <c r="P9229" s="38">
        <f t="shared" si="846"/>
        <v>0</v>
      </c>
      <c r="Q9229" s="105">
        <f t="shared" si="847"/>
        <v>0</v>
      </c>
      <c r="R9229" s="38">
        <f t="shared" si="848"/>
        <v>0</v>
      </c>
    </row>
    <row r="9230" spans="1:18">
      <c r="A9230" s="33"/>
      <c r="B9230" s="34"/>
      <c r="C9230" s="33"/>
      <c r="D9230" s="33"/>
      <c r="E9230" s="33"/>
      <c r="F9230" s="42"/>
      <c r="G9230" s="42"/>
      <c r="I9230">
        <f t="shared" si="844"/>
        <v>0</v>
      </c>
      <c r="J9230">
        <f t="shared" si="845"/>
        <v>0</v>
      </c>
      <c r="L9230" s="107"/>
      <c r="M9230" s="110"/>
      <c r="N9230" s="109"/>
      <c r="P9230" s="38">
        <f t="shared" si="846"/>
        <v>0</v>
      </c>
      <c r="Q9230" s="105">
        <f t="shared" si="847"/>
        <v>0</v>
      </c>
      <c r="R9230" s="38">
        <f t="shared" si="848"/>
        <v>0</v>
      </c>
    </row>
    <row r="9231" spans="1:18">
      <c r="A9231" s="33"/>
      <c r="B9231" s="34"/>
      <c r="C9231" s="33"/>
      <c r="D9231" s="33"/>
      <c r="E9231" s="33"/>
      <c r="F9231" s="42"/>
      <c r="G9231" s="42"/>
      <c r="I9231">
        <f t="shared" si="844"/>
        <v>0</v>
      </c>
      <c r="J9231">
        <f t="shared" si="845"/>
        <v>0</v>
      </c>
      <c r="L9231" s="107"/>
      <c r="M9231" s="110"/>
      <c r="N9231" s="109"/>
      <c r="P9231" s="38">
        <f t="shared" si="846"/>
        <v>0</v>
      </c>
      <c r="Q9231" s="105">
        <f t="shared" si="847"/>
        <v>0</v>
      </c>
      <c r="R9231" s="38">
        <f t="shared" si="848"/>
        <v>0</v>
      </c>
    </row>
    <row r="9232" spans="1:18">
      <c r="A9232" s="33"/>
      <c r="B9232" s="34"/>
      <c r="C9232" s="33"/>
      <c r="D9232" s="33"/>
      <c r="E9232" s="33"/>
      <c r="F9232" s="42"/>
      <c r="G9232" s="42"/>
      <c r="I9232">
        <f t="shared" si="844"/>
        <v>0</v>
      </c>
      <c r="J9232">
        <f t="shared" si="845"/>
        <v>0</v>
      </c>
      <c r="L9232" s="107"/>
      <c r="M9232" s="110"/>
      <c r="N9232" s="109"/>
      <c r="P9232" s="38">
        <f t="shared" si="846"/>
        <v>0</v>
      </c>
      <c r="Q9232" s="105">
        <f t="shared" si="847"/>
        <v>0</v>
      </c>
      <c r="R9232" s="38">
        <f t="shared" si="848"/>
        <v>0</v>
      </c>
    </row>
    <row r="9233" spans="1:18">
      <c r="A9233" s="33"/>
      <c r="B9233" s="34"/>
      <c r="C9233" s="33"/>
      <c r="D9233" s="33"/>
      <c r="E9233" s="33"/>
      <c r="F9233" s="42"/>
      <c r="G9233" s="42"/>
      <c r="I9233">
        <f t="shared" si="844"/>
        <v>0</v>
      </c>
      <c r="J9233">
        <f t="shared" si="845"/>
        <v>0</v>
      </c>
      <c r="L9233" s="107"/>
      <c r="M9233" s="110"/>
      <c r="N9233" s="109"/>
      <c r="P9233" s="38">
        <f t="shared" si="846"/>
        <v>0</v>
      </c>
      <c r="Q9233" s="105">
        <f t="shared" si="847"/>
        <v>0</v>
      </c>
      <c r="R9233" s="38">
        <f t="shared" si="848"/>
        <v>0</v>
      </c>
    </row>
    <row r="9234" spans="1:18">
      <c r="A9234" s="33"/>
      <c r="B9234" s="34"/>
      <c r="C9234" s="33"/>
      <c r="D9234" s="33"/>
      <c r="E9234" s="33"/>
      <c r="F9234" s="42"/>
      <c r="G9234" s="42"/>
      <c r="I9234">
        <f t="shared" si="844"/>
        <v>0</v>
      </c>
      <c r="J9234">
        <f t="shared" si="845"/>
        <v>0</v>
      </c>
      <c r="L9234" s="107"/>
      <c r="M9234" s="110"/>
      <c r="N9234" s="109"/>
      <c r="P9234" s="38">
        <f t="shared" si="846"/>
        <v>0</v>
      </c>
      <c r="Q9234" s="105">
        <f t="shared" si="847"/>
        <v>0</v>
      </c>
      <c r="R9234" s="38">
        <f t="shared" si="848"/>
        <v>0</v>
      </c>
    </row>
    <row r="9235" spans="1:18">
      <c r="A9235" s="33"/>
      <c r="B9235" s="34"/>
      <c r="C9235" s="33"/>
      <c r="D9235" s="33"/>
      <c r="E9235" s="33"/>
      <c r="F9235" s="42"/>
      <c r="G9235" s="42"/>
      <c r="I9235">
        <f t="shared" si="844"/>
        <v>0</v>
      </c>
      <c r="J9235">
        <f t="shared" si="845"/>
        <v>0</v>
      </c>
      <c r="L9235" s="107"/>
      <c r="M9235" s="110"/>
      <c r="N9235" s="109"/>
      <c r="P9235" s="38">
        <f t="shared" si="846"/>
        <v>0</v>
      </c>
      <c r="Q9235" s="105">
        <f t="shared" si="847"/>
        <v>0</v>
      </c>
      <c r="R9235" s="38">
        <f t="shared" si="848"/>
        <v>0</v>
      </c>
    </row>
    <row r="9236" spans="1:18">
      <c r="A9236" s="33"/>
      <c r="B9236" s="34"/>
      <c r="C9236" s="33"/>
      <c r="D9236" s="33"/>
      <c r="E9236" s="33"/>
      <c r="F9236" s="42"/>
      <c r="G9236" s="42"/>
      <c r="I9236">
        <f t="shared" si="844"/>
        <v>0</v>
      </c>
      <c r="J9236">
        <f t="shared" si="845"/>
        <v>0</v>
      </c>
      <c r="L9236" s="107"/>
      <c r="M9236" s="110"/>
      <c r="N9236" s="109"/>
      <c r="P9236" s="38">
        <f t="shared" si="846"/>
        <v>0</v>
      </c>
      <c r="Q9236" s="105">
        <f t="shared" si="847"/>
        <v>0</v>
      </c>
      <c r="R9236" s="38">
        <f t="shared" si="848"/>
        <v>0</v>
      </c>
    </row>
    <row r="9237" spans="1:18">
      <c r="A9237" s="33"/>
      <c r="B9237" s="34"/>
      <c r="C9237" s="33"/>
      <c r="D9237" s="33"/>
      <c r="E9237" s="33"/>
      <c r="F9237" s="42"/>
      <c r="G9237" s="42"/>
      <c r="I9237">
        <f t="shared" si="844"/>
        <v>0</v>
      </c>
      <c r="J9237">
        <f t="shared" si="845"/>
        <v>0</v>
      </c>
      <c r="L9237" s="107"/>
      <c r="M9237" s="110"/>
      <c r="N9237" s="109"/>
      <c r="P9237" s="38">
        <f t="shared" si="846"/>
        <v>0</v>
      </c>
      <c r="Q9237" s="105">
        <f t="shared" si="847"/>
        <v>0</v>
      </c>
      <c r="R9237" s="38">
        <f t="shared" si="848"/>
        <v>0</v>
      </c>
    </row>
    <row r="9238" spans="1:18">
      <c r="A9238" s="33"/>
      <c r="B9238" s="34"/>
      <c r="C9238" s="33"/>
      <c r="D9238" s="33"/>
      <c r="E9238" s="33"/>
      <c r="F9238" s="42"/>
      <c r="G9238" s="42"/>
      <c r="I9238">
        <f t="shared" si="844"/>
        <v>0</v>
      </c>
      <c r="J9238">
        <f t="shared" si="845"/>
        <v>0</v>
      </c>
      <c r="L9238" s="107"/>
      <c r="M9238" s="110"/>
      <c r="N9238" s="109"/>
      <c r="P9238" s="38">
        <f t="shared" si="846"/>
        <v>0</v>
      </c>
      <c r="Q9238" s="105">
        <f t="shared" si="847"/>
        <v>0</v>
      </c>
      <c r="R9238" s="38">
        <f t="shared" si="848"/>
        <v>0</v>
      </c>
    </row>
    <row r="9239" spans="1:18">
      <c r="A9239" s="33"/>
      <c r="B9239" s="34"/>
      <c r="C9239" s="33"/>
      <c r="D9239" s="33"/>
      <c r="E9239" s="33"/>
      <c r="F9239" s="42"/>
      <c r="G9239" s="42"/>
      <c r="I9239">
        <f t="shared" si="844"/>
        <v>0</v>
      </c>
      <c r="J9239">
        <f t="shared" si="845"/>
        <v>0</v>
      </c>
      <c r="L9239" s="107"/>
      <c r="M9239" s="110"/>
      <c r="N9239" s="109"/>
      <c r="P9239" s="38">
        <f t="shared" si="846"/>
        <v>0</v>
      </c>
      <c r="Q9239" s="105">
        <f t="shared" si="847"/>
        <v>0</v>
      </c>
      <c r="R9239" s="38">
        <f t="shared" si="848"/>
        <v>0</v>
      </c>
    </row>
    <row r="9240" spans="1:18">
      <c r="A9240" s="33"/>
      <c r="B9240" s="34"/>
      <c r="C9240" s="33"/>
      <c r="D9240" s="33"/>
      <c r="E9240" s="33"/>
      <c r="F9240" s="42"/>
      <c r="G9240" s="42"/>
      <c r="I9240">
        <f t="shared" si="844"/>
        <v>0</v>
      </c>
      <c r="J9240">
        <f t="shared" si="845"/>
        <v>0</v>
      </c>
      <c r="L9240" s="107"/>
      <c r="M9240" s="110"/>
      <c r="N9240" s="109"/>
      <c r="P9240" s="38">
        <f t="shared" si="846"/>
        <v>0</v>
      </c>
      <c r="Q9240" s="105">
        <f t="shared" si="847"/>
        <v>0</v>
      </c>
      <c r="R9240" s="38">
        <f t="shared" si="848"/>
        <v>0</v>
      </c>
    </row>
    <row r="9241" spans="1:18">
      <c r="A9241" s="33"/>
      <c r="B9241" s="34"/>
      <c r="C9241" s="33"/>
      <c r="D9241" s="33"/>
      <c r="E9241" s="33"/>
      <c r="F9241" s="42"/>
      <c r="G9241" s="42"/>
      <c r="I9241">
        <f t="shared" si="844"/>
        <v>0</v>
      </c>
      <c r="J9241">
        <f t="shared" si="845"/>
        <v>0</v>
      </c>
      <c r="L9241" s="107"/>
      <c r="M9241" s="110"/>
      <c r="N9241" s="109"/>
      <c r="P9241" s="38">
        <f t="shared" si="846"/>
        <v>0</v>
      </c>
      <c r="Q9241" s="105">
        <f t="shared" si="847"/>
        <v>0</v>
      </c>
      <c r="R9241" s="38">
        <f t="shared" si="848"/>
        <v>0</v>
      </c>
    </row>
    <row r="9242" spans="1:18">
      <c r="A9242" s="33"/>
      <c r="B9242" s="34"/>
      <c r="C9242" s="33"/>
      <c r="D9242" s="33"/>
      <c r="E9242" s="33"/>
      <c r="F9242" s="42"/>
      <c r="G9242" s="42"/>
      <c r="I9242">
        <f t="shared" si="844"/>
        <v>0</v>
      </c>
      <c r="J9242">
        <f t="shared" si="845"/>
        <v>0</v>
      </c>
      <c r="L9242" s="107"/>
      <c r="M9242" s="110"/>
      <c r="N9242" s="109"/>
      <c r="P9242" s="38">
        <f t="shared" si="846"/>
        <v>0</v>
      </c>
      <c r="Q9242" s="105">
        <f t="shared" si="847"/>
        <v>0</v>
      </c>
      <c r="R9242" s="38">
        <f t="shared" si="848"/>
        <v>0</v>
      </c>
    </row>
    <row r="9243" spans="1:18">
      <c r="A9243" s="33"/>
      <c r="B9243" s="34"/>
      <c r="C9243" s="33"/>
      <c r="D9243" s="33"/>
      <c r="E9243" s="33"/>
      <c r="F9243" s="42"/>
      <c r="G9243" s="42"/>
      <c r="I9243">
        <f t="shared" si="844"/>
        <v>0</v>
      </c>
      <c r="J9243">
        <f t="shared" si="845"/>
        <v>0</v>
      </c>
      <c r="L9243" s="107"/>
      <c r="M9243" s="110"/>
      <c r="N9243" s="109"/>
      <c r="P9243" s="38">
        <f t="shared" si="846"/>
        <v>0</v>
      </c>
      <c r="Q9243" s="105">
        <f t="shared" si="847"/>
        <v>0</v>
      </c>
      <c r="R9243" s="38">
        <f t="shared" si="848"/>
        <v>0</v>
      </c>
    </row>
    <row r="9244" spans="1:18">
      <c r="A9244" s="33"/>
      <c r="B9244" s="34"/>
      <c r="C9244" s="33"/>
      <c r="D9244" s="33"/>
      <c r="E9244" s="33"/>
      <c r="F9244" s="42"/>
      <c r="G9244" s="42"/>
      <c r="I9244">
        <f t="shared" si="844"/>
        <v>0</v>
      </c>
      <c r="J9244">
        <f t="shared" si="845"/>
        <v>0</v>
      </c>
      <c r="L9244" s="107"/>
      <c r="M9244" s="110"/>
      <c r="N9244" s="109"/>
      <c r="P9244" s="38">
        <f t="shared" si="846"/>
        <v>0</v>
      </c>
      <c r="Q9244" s="105">
        <f t="shared" si="847"/>
        <v>0</v>
      </c>
      <c r="R9244" s="38">
        <f t="shared" si="848"/>
        <v>0</v>
      </c>
    </row>
    <row r="9245" spans="1:18">
      <c r="A9245" s="33"/>
      <c r="B9245" s="34"/>
      <c r="C9245" s="33"/>
      <c r="D9245" s="33"/>
      <c r="E9245" s="33"/>
      <c r="F9245" s="42"/>
      <c r="G9245" s="42"/>
      <c r="I9245">
        <f t="shared" si="844"/>
        <v>0</v>
      </c>
      <c r="J9245">
        <f t="shared" si="845"/>
        <v>0</v>
      </c>
      <c r="L9245" s="107"/>
      <c r="M9245" s="110"/>
      <c r="N9245" s="109"/>
      <c r="P9245" s="38">
        <f t="shared" si="846"/>
        <v>0</v>
      </c>
      <c r="Q9245" s="105">
        <f t="shared" si="847"/>
        <v>0</v>
      </c>
      <c r="R9245" s="38">
        <f t="shared" si="848"/>
        <v>0</v>
      </c>
    </row>
    <row r="9246" spans="1:18">
      <c r="A9246" s="33"/>
      <c r="B9246" s="34"/>
      <c r="C9246" s="33"/>
      <c r="D9246" s="33"/>
      <c r="E9246" s="33"/>
      <c r="F9246" s="42"/>
      <c r="G9246" s="42"/>
      <c r="I9246">
        <f t="shared" si="844"/>
        <v>0</v>
      </c>
      <c r="J9246">
        <f t="shared" si="845"/>
        <v>0</v>
      </c>
      <c r="L9246" s="107"/>
      <c r="M9246" s="110"/>
      <c r="N9246" s="109"/>
      <c r="P9246" s="38">
        <f t="shared" si="846"/>
        <v>0</v>
      </c>
      <c r="Q9246" s="105">
        <f t="shared" si="847"/>
        <v>0</v>
      </c>
      <c r="R9246" s="38">
        <f t="shared" si="848"/>
        <v>0</v>
      </c>
    </row>
    <row r="9247" spans="1:18">
      <c r="A9247" s="33"/>
      <c r="B9247" s="34"/>
      <c r="C9247" s="33"/>
      <c r="D9247" s="33"/>
      <c r="E9247" s="33"/>
      <c r="F9247" s="42"/>
      <c r="G9247" s="42"/>
      <c r="I9247">
        <f t="shared" si="844"/>
        <v>0</v>
      </c>
      <c r="J9247">
        <f t="shared" si="845"/>
        <v>0</v>
      </c>
      <c r="L9247" s="107"/>
      <c r="M9247" s="110"/>
      <c r="N9247" s="109"/>
      <c r="P9247" s="38">
        <f t="shared" si="846"/>
        <v>0</v>
      </c>
      <c r="Q9247" s="105">
        <f t="shared" si="847"/>
        <v>0</v>
      </c>
      <c r="R9247" s="38">
        <f t="shared" si="848"/>
        <v>0</v>
      </c>
    </row>
    <row r="9248" spans="1:18">
      <c r="A9248" s="33"/>
      <c r="B9248" s="34"/>
      <c r="C9248" s="33"/>
      <c r="D9248" s="33"/>
      <c r="E9248" s="33"/>
      <c r="F9248" s="42"/>
      <c r="G9248" s="42"/>
      <c r="I9248">
        <f t="shared" si="844"/>
        <v>0</v>
      </c>
      <c r="J9248">
        <f t="shared" si="845"/>
        <v>0</v>
      </c>
      <c r="L9248" s="107"/>
      <c r="M9248" s="110"/>
      <c r="N9248" s="109"/>
      <c r="P9248" s="38">
        <f t="shared" si="846"/>
        <v>0</v>
      </c>
      <c r="Q9248" s="105">
        <f t="shared" si="847"/>
        <v>0</v>
      </c>
      <c r="R9248" s="38">
        <f t="shared" si="848"/>
        <v>0</v>
      </c>
    </row>
    <row r="9249" spans="1:18">
      <c r="A9249" s="33"/>
      <c r="B9249" s="34"/>
      <c r="C9249" s="33"/>
      <c r="D9249" s="33"/>
      <c r="E9249" s="33"/>
      <c r="F9249" s="42"/>
      <c r="G9249" s="42"/>
      <c r="I9249">
        <f t="shared" si="844"/>
        <v>0</v>
      </c>
      <c r="J9249">
        <f t="shared" si="845"/>
        <v>0</v>
      </c>
      <c r="L9249" s="107"/>
      <c r="M9249" s="110"/>
      <c r="N9249" s="109"/>
      <c r="P9249" s="38">
        <f t="shared" si="846"/>
        <v>0</v>
      </c>
      <c r="Q9249" s="105">
        <f t="shared" si="847"/>
        <v>0</v>
      </c>
      <c r="R9249" s="38">
        <f t="shared" si="848"/>
        <v>0</v>
      </c>
    </row>
    <row r="9250" spans="1:18">
      <c r="A9250" s="33"/>
      <c r="B9250" s="34"/>
      <c r="C9250" s="33"/>
      <c r="D9250" s="33"/>
      <c r="E9250" s="33"/>
      <c r="F9250" s="42"/>
      <c r="G9250" s="42"/>
      <c r="I9250">
        <f t="shared" si="844"/>
        <v>0</v>
      </c>
      <c r="J9250">
        <f t="shared" si="845"/>
        <v>0</v>
      </c>
      <c r="L9250" s="107"/>
      <c r="M9250" s="110"/>
      <c r="N9250" s="109"/>
      <c r="P9250" s="38">
        <f t="shared" si="846"/>
        <v>0</v>
      </c>
      <c r="Q9250" s="105">
        <f t="shared" si="847"/>
        <v>0</v>
      </c>
      <c r="R9250" s="38">
        <f t="shared" si="848"/>
        <v>0</v>
      </c>
    </row>
    <row r="9251" spans="1:18">
      <c r="A9251" s="33"/>
      <c r="B9251" s="34"/>
      <c r="C9251" s="33"/>
      <c r="D9251" s="33"/>
      <c r="E9251" s="33"/>
      <c r="F9251" s="42"/>
      <c r="G9251" s="42"/>
      <c r="I9251">
        <f t="shared" si="844"/>
        <v>0</v>
      </c>
      <c r="J9251">
        <f t="shared" si="845"/>
        <v>0</v>
      </c>
      <c r="L9251" s="107"/>
      <c r="M9251" s="110"/>
      <c r="N9251" s="109"/>
      <c r="P9251" s="38">
        <f t="shared" si="846"/>
        <v>0</v>
      </c>
      <c r="Q9251" s="105">
        <f t="shared" si="847"/>
        <v>0</v>
      </c>
      <c r="R9251" s="38">
        <f t="shared" si="848"/>
        <v>0</v>
      </c>
    </row>
    <row r="9252" spans="1:18">
      <c r="A9252" s="33"/>
      <c r="B9252" s="34"/>
      <c r="C9252" s="33"/>
      <c r="D9252" s="33"/>
      <c r="E9252" s="33"/>
      <c r="F9252" s="42"/>
      <c r="G9252" s="42"/>
      <c r="I9252">
        <f t="shared" si="844"/>
        <v>0</v>
      </c>
      <c r="J9252">
        <f t="shared" si="845"/>
        <v>0</v>
      </c>
      <c r="L9252" s="107"/>
      <c r="M9252" s="110"/>
      <c r="N9252" s="109"/>
      <c r="P9252" s="38">
        <f t="shared" si="846"/>
        <v>0</v>
      </c>
      <c r="Q9252" s="105">
        <f t="shared" si="847"/>
        <v>0</v>
      </c>
      <c r="R9252" s="38">
        <f t="shared" si="848"/>
        <v>0</v>
      </c>
    </row>
    <row r="9253" spans="1:18">
      <c r="A9253" s="33"/>
      <c r="B9253" s="34"/>
      <c r="C9253" s="33"/>
      <c r="D9253" s="33"/>
      <c r="E9253" s="33"/>
      <c r="F9253" s="42"/>
      <c r="G9253" s="42"/>
      <c r="I9253">
        <f t="shared" si="844"/>
        <v>0</v>
      </c>
      <c r="J9253">
        <f t="shared" si="845"/>
        <v>0</v>
      </c>
      <c r="L9253" s="107"/>
      <c r="M9253" s="110"/>
      <c r="N9253" s="109"/>
      <c r="P9253" s="38">
        <f t="shared" si="846"/>
        <v>0</v>
      </c>
      <c r="Q9253" s="105">
        <f t="shared" si="847"/>
        <v>0</v>
      </c>
      <c r="R9253" s="38">
        <f t="shared" si="848"/>
        <v>0</v>
      </c>
    </row>
    <row r="9254" spans="1:18">
      <c r="A9254" s="33"/>
      <c r="B9254" s="34"/>
      <c r="C9254" s="33"/>
      <c r="D9254" s="33"/>
      <c r="E9254" s="33"/>
      <c r="F9254" s="42"/>
      <c r="G9254" s="42"/>
      <c r="I9254">
        <f t="shared" si="844"/>
        <v>0</v>
      </c>
      <c r="J9254">
        <f t="shared" si="845"/>
        <v>0</v>
      </c>
      <c r="L9254" s="107"/>
      <c r="M9254" s="110"/>
      <c r="N9254" s="109"/>
      <c r="P9254" s="38">
        <f t="shared" si="846"/>
        <v>0</v>
      </c>
      <c r="Q9254" s="105">
        <f t="shared" si="847"/>
        <v>0</v>
      </c>
      <c r="R9254" s="38">
        <f t="shared" si="848"/>
        <v>0</v>
      </c>
    </row>
    <row r="9255" spans="1:18">
      <c r="A9255" s="33"/>
      <c r="B9255" s="34"/>
      <c r="C9255" s="33"/>
      <c r="D9255" s="33"/>
      <c r="E9255" s="33"/>
      <c r="F9255" s="42"/>
      <c r="G9255" s="42"/>
      <c r="I9255">
        <f t="shared" si="844"/>
        <v>0</v>
      </c>
      <c r="J9255">
        <f t="shared" si="845"/>
        <v>0</v>
      </c>
      <c r="L9255" s="107"/>
      <c r="M9255" s="110"/>
      <c r="N9255" s="109"/>
      <c r="P9255" s="38">
        <f t="shared" si="846"/>
        <v>0</v>
      </c>
      <c r="Q9255" s="105">
        <f t="shared" si="847"/>
        <v>0</v>
      </c>
      <c r="R9255" s="38">
        <f t="shared" si="848"/>
        <v>0</v>
      </c>
    </row>
    <row r="9256" spans="1:18">
      <c r="A9256" s="33"/>
      <c r="B9256" s="34"/>
      <c r="C9256" s="33"/>
      <c r="D9256" s="33"/>
      <c r="E9256" s="33"/>
      <c r="F9256" s="42"/>
      <c r="G9256" s="42"/>
      <c r="I9256">
        <f t="shared" si="844"/>
        <v>0</v>
      </c>
      <c r="J9256">
        <f t="shared" si="845"/>
        <v>0</v>
      </c>
      <c r="L9256" s="107"/>
      <c r="M9256" s="110"/>
      <c r="N9256" s="109"/>
      <c r="P9256" s="38">
        <f t="shared" si="846"/>
        <v>0</v>
      </c>
      <c r="Q9256" s="105">
        <f t="shared" si="847"/>
        <v>0</v>
      </c>
      <c r="R9256" s="38">
        <f t="shared" si="848"/>
        <v>0</v>
      </c>
    </row>
    <row r="9257" spans="1:18">
      <c r="A9257" s="33"/>
      <c r="B9257" s="34"/>
      <c r="C9257" s="33"/>
      <c r="D9257" s="33"/>
      <c r="E9257" s="33"/>
      <c r="F9257" s="42"/>
      <c r="G9257" s="42"/>
      <c r="I9257">
        <f t="shared" si="844"/>
        <v>0</v>
      </c>
      <c r="J9257">
        <f t="shared" si="845"/>
        <v>0</v>
      </c>
      <c r="L9257" s="107"/>
      <c r="M9257" s="110"/>
      <c r="N9257" s="109"/>
      <c r="P9257" s="38">
        <f t="shared" si="846"/>
        <v>0</v>
      </c>
      <c r="Q9257" s="105">
        <f t="shared" si="847"/>
        <v>0</v>
      </c>
      <c r="R9257" s="38">
        <f t="shared" si="848"/>
        <v>0</v>
      </c>
    </row>
    <row r="9258" spans="1:18">
      <c r="A9258" s="33"/>
      <c r="B9258" s="34"/>
      <c r="C9258" s="33"/>
      <c r="D9258" s="33"/>
      <c r="E9258" s="33"/>
      <c r="F9258" s="42"/>
      <c r="G9258" s="42"/>
      <c r="I9258">
        <f t="shared" si="844"/>
        <v>0</v>
      </c>
      <c r="J9258">
        <f t="shared" si="845"/>
        <v>0</v>
      </c>
      <c r="L9258" s="107"/>
      <c r="M9258" s="110"/>
      <c r="N9258" s="109"/>
      <c r="P9258" s="38">
        <f t="shared" si="846"/>
        <v>0</v>
      </c>
      <c r="Q9258" s="105">
        <f t="shared" si="847"/>
        <v>0</v>
      </c>
      <c r="R9258" s="38">
        <f t="shared" si="848"/>
        <v>0</v>
      </c>
    </row>
    <row r="9259" spans="1:18">
      <c r="A9259" s="33"/>
      <c r="B9259" s="34"/>
      <c r="C9259" s="33"/>
      <c r="D9259" s="33"/>
      <c r="E9259" s="33"/>
      <c r="F9259" s="42"/>
      <c r="G9259" s="42"/>
      <c r="I9259">
        <f t="shared" si="844"/>
        <v>0</v>
      </c>
      <c r="J9259">
        <f t="shared" si="845"/>
        <v>0</v>
      </c>
      <c r="L9259" s="107"/>
      <c r="M9259" s="110"/>
      <c r="N9259" s="109"/>
      <c r="P9259" s="38">
        <f t="shared" si="846"/>
        <v>0</v>
      </c>
      <c r="Q9259" s="105">
        <f t="shared" si="847"/>
        <v>0</v>
      </c>
      <c r="R9259" s="38">
        <f t="shared" si="848"/>
        <v>0</v>
      </c>
    </row>
    <row r="9260" spans="1:18">
      <c r="A9260" s="33"/>
      <c r="B9260" s="34"/>
      <c r="C9260" s="33"/>
      <c r="D9260" s="33"/>
      <c r="E9260" s="33"/>
      <c r="F9260" s="42"/>
      <c r="G9260" s="42"/>
      <c r="I9260">
        <f t="shared" si="844"/>
        <v>0</v>
      </c>
      <c r="J9260">
        <f t="shared" si="845"/>
        <v>0</v>
      </c>
      <c r="L9260" s="107"/>
      <c r="M9260" s="110"/>
      <c r="N9260" s="109"/>
      <c r="P9260" s="38">
        <f t="shared" si="846"/>
        <v>0</v>
      </c>
      <c r="Q9260" s="105">
        <f t="shared" si="847"/>
        <v>0</v>
      </c>
      <c r="R9260" s="38">
        <f t="shared" si="848"/>
        <v>0</v>
      </c>
    </row>
    <row r="9261" spans="1:18">
      <c r="A9261" s="33"/>
      <c r="B9261" s="34"/>
      <c r="C9261" s="33"/>
      <c r="D9261" s="33"/>
      <c r="E9261" s="33"/>
      <c r="F9261" s="42"/>
      <c r="G9261" s="42"/>
      <c r="I9261">
        <f t="shared" si="844"/>
        <v>0</v>
      </c>
      <c r="J9261">
        <f t="shared" si="845"/>
        <v>0</v>
      </c>
      <c r="L9261" s="107"/>
      <c r="M9261" s="110"/>
      <c r="N9261" s="109"/>
      <c r="P9261" s="38">
        <f t="shared" si="846"/>
        <v>0</v>
      </c>
      <c r="Q9261" s="105">
        <f t="shared" si="847"/>
        <v>0</v>
      </c>
      <c r="R9261" s="38">
        <f t="shared" si="848"/>
        <v>0</v>
      </c>
    </row>
    <row r="9262" spans="1:18">
      <c r="A9262" s="33"/>
      <c r="B9262" s="34"/>
      <c r="C9262" s="33"/>
      <c r="D9262" s="33"/>
      <c r="E9262" s="33"/>
      <c r="F9262" s="42"/>
      <c r="G9262" s="42"/>
      <c r="I9262">
        <f t="shared" si="844"/>
        <v>0</v>
      </c>
      <c r="J9262">
        <f t="shared" si="845"/>
        <v>0</v>
      </c>
      <c r="L9262" s="107"/>
      <c r="M9262" s="110"/>
      <c r="N9262" s="109"/>
      <c r="P9262" s="38">
        <f t="shared" si="846"/>
        <v>0</v>
      </c>
      <c r="Q9262" s="105">
        <f t="shared" si="847"/>
        <v>0</v>
      </c>
      <c r="R9262" s="38">
        <f t="shared" si="848"/>
        <v>0</v>
      </c>
    </row>
    <row r="9263" spans="1:18">
      <c r="A9263" s="33"/>
      <c r="B9263" s="34"/>
      <c r="C9263" s="33"/>
      <c r="D9263" s="33"/>
      <c r="E9263" s="33"/>
      <c r="F9263" s="42"/>
      <c r="G9263" s="42"/>
      <c r="I9263">
        <f t="shared" si="844"/>
        <v>0</v>
      </c>
      <c r="J9263">
        <f t="shared" si="845"/>
        <v>0</v>
      </c>
      <c r="L9263" s="107"/>
      <c r="M9263" s="110"/>
      <c r="N9263" s="109"/>
      <c r="P9263" s="38">
        <f t="shared" si="846"/>
        <v>0</v>
      </c>
      <c r="Q9263" s="105">
        <f t="shared" si="847"/>
        <v>0</v>
      </c>
      <c r="R9263" s="38">
        <f t="shared" si="848"/>
        <v>0</v>
      </c>
    </row>
    <row r="9264" spans="1:18">
      <c r="A9264" s="33"/>
      <c r="B9264" s="34"/>
      <c r="C9264" s="33"/>
      <c r="D9264" s="33"/>
      <c r="E9264" s="33"/>
      <c r="F9264" s="42"/>
      <c r="G9264" s="42"/>
      <c r="I9264">
        <f t="shared" si="844"/>
        <v>0</v>
      </c>
      <c r="J9264">
        <f t="shared" si="845"/>
        <v>0</v>
      </c>
      <c r="L9264" s="107"/>
      <c r="M9264" s="110"/>
      <c r="N9264" s="109"/>
      <c r="P9264" s="38">
        <f t="shared" si="846"/>
        <v>0</v>
      </c>
      <c r="Q9264" s="105">
        <f t="shared" si="847"/>
        <v>0</v>
      </c>
      <c r="R9264" s="38">
        <f t="shared" si="848"/>
        <v>0</v>
      </c>
    </row>
    <row r="9265" spans="1:18">
      <c r="A9265" s="33"/>
      <c r="B9265" s="34"/>
      <c r="C9265" s="33"/>
      <c r="D9265" s="33"/>
      <c r="E9265" s="33"/>
      <c r="F9265" s="42"/>
      <c r="G9265" s="42"/>
      <c r="I9265">
        <f t="shared" si="844"/>
        <v>0</v>
      </c>
      <c r="J9265">
        <f t="shared" si="845"/>
        <v>0</v>
      </c>
      <c r="L9265" s="107"/>
      <c r="M9265" s="110"/>
      <c r="N9265" s="109"/>
      <c r="P9265" s="38">
        <f t="shared" si="846"/>
        <v>0</v>
      </c>
      <c r="Q9265" s="105">
        <f t="shared" si="847"/>
        <v>0</v>
      </c>
      <c r="R9265" s="38">
        <f t="shared" si="848"/>
        <v>0</v>
      </c>
    </row>
    <row r="9266" spans="1:18">
      <c r="A9266" s="33"/>
      <c r="B9266" s="34"/>
      <c r="C9266" s="33"/>
      <c r="D9266" s="33"/>
      <c r="E9266" s="33"/>
      <c r="F9266" s="42"/>
      <c r="G9266" s="42"/>
      <c r="I9266">
        <f t="shared" si="844"/>
        <v>0</v>
      </c>
      <c r="J9266">
        <f t="shared" si="845"/>
        <v>0</v>
      </c>
      <c r="L9266" s="107"/>
      <c r="M9266" s="110"/>
      <c r="N9266" s="109"/>
      <c r="P9266" s="38">
        <f t="shared" si="846"/>
        <v>0</v>
      </c>
      <c r="Q9266" s="105">
        <f t="shared" si="847"/>
        <v>0</v>
      </c>
      <c r="R9266" s="38">
        <f t="shared" si="848"/>
        <v>0</v>
      </c>
    </row>
    <row r="9267" spans="1:18">
      <c r="A9267" s="33"/>
      <c r="B9267" s="34"/>
      <c r="C9267" s="33"/>
      <c r="D9267" s="33"/>
      <c r="E9267" s="33"/>
      <c r="F9267" s="42"/>
      <c r="G9267" s="42"/>
      <c r="I9267">
        <f t="shared" si="844"/>
        <v>0</v>
      </c>
      <c r="J9267">
        <f t="shared" si="845"/>
        <v>0</v>
      </c>
      <c r="L9267" s="107"/>
      <c r="M9267" s="110"/>
      <c r="N9267" s="109"/>
      <c r="P9267" s="38">
        <f t="shared" si="846"/>
        <v>0</v>
      </c>
      <c r="Q9267" s="105">
        <f t="shared" si="847"/>
        <v>0</v>
      </c>
      <c r="R9267" s="38">
        <f t="shared" si="848"/>
        <v>0</v>
      </c>
    </row>
    <row r="9268" spans="1:18">
      <c r="A9268" s="33"/>
      <c r="B9268" s="34"/>
      <c r="C9268" s="33"/>
      <c r="D9268" s="33"/>
      <c r="E9268" s="33"/>
      <c r="F9268" s="42"/>
      <c r="G9268" s="42"/>
      <c r="I9268">
        <f t="shared" si="844"/>
        <v>0</v>
      </c>
      <c r="J9268">
        <f t="shared" si="845"/>
        <v>0</v>
      </c>
      <c r="L9268" s="107"/>
      <c r="M9268" s="110"/>
      <c r="N9268" s="109"/>
      <c r="P9268" s="38">
        <f t="shared" si="846"/>
        <v>0</v>
      </c>
      <c r="Q9268" s="105">
        <f t="shared" si="847"/>
        <v>0</v>
      </c>
      <c r="R9268" s="38">
        <f t="shared" si="848"/>
        <v>0</v>
      </c>
    </row>
    <row r="9269" spans="1:18">
      <c r="A9269" s="33"/>
      <c r="B9269" s="34"/>
      <c r="C9269" s="33"/>
      <c r="D9269" s="33"/>
      <c r="E9269" s="33"/>
      <c r="F9269" s="42"/>
      <c r="G9269" s="42"/>
      <c r="I9269">
        <f t="shared" si="844"/>
        <v>0</v>
      </c>
      <c r="J9269">
        <f t="shared" si="845"/>
        <v>0</v>
      </c>
      <c r="L9269" s="107"/>
      <c r="M9269" s="110"/>
      <c r="N9269" s="109"/>
      <c r="P9269" s="38">
        <f t="shared" si="846"/>
        <v>0</v>
      </c>
      <c r="Q9269" s="105">
        <f t="shared" si="847"/>
        <v>0</v>
      </c>
      <c r="R9269" s="38">
        <f t="shared" si="848"/>
        <v>0</v>
      </c>
    </row>
    <row r="9270" spans="1:18">
      <c r="A9270" s="33"/>
      <c r="B9270" s="34"/>
      <c r="C9270" s="33"/>
      <c r="D9270" s="33"/>
      <c r="E9270" s="33"/>
      <c r="F9270" s="42"/>
      <c r="G9270" s="42"/>
      <c r="I9270">
        <f t="shared" si="844"/>
        <v>0</v>
      </c>
      <c r="J9270">
        <f t="shared" si="845"/>
        <v>0</v>
      </c>
      <c r="L9270" s="107"/>
      <c r="M9270" s="110"/>
      <c r="N9270" s="109"/>
      <c r="P9270" s="38">
        <f t="shared" si="846"/>
        <v>0</v>
      </c>
      <c r="Q9270" s="105">
        <f t="shared" si="847"/>
        <v>0</v>
      </c>
      <c r="R9270" s="38">
        <f t="shared" si="848"/>
        <v>0</v>
      </c>
    </row>
    <row r="9271" spans="1:18">
      <c r="A9271" s="33"/>
      <c r="B9271" s="34"/>
      <c r="C9271" s="33"/>
      <c r="D9271" s="33"/>
      <c r="E9271" s="33"/>
      <c r="F9271" s="42"/>
      <c r="G9271" s="42"/>
      <c r="I9271">
        <f t="shared" si="844"/>
        <v>0</v>
      </c>
      <c r="J9271">
        <f t="shared" si="845"/>
        <v>0</v>
      </c>
      <c r="L9271" s="107"/>
      <c r="M9271" s="110"/>
      <c r="N9271" s="109"/>
      <c r="P9271" s="38">
        <f t="shared" si="846"/>
        <v>0</v>
      </c>
      <c r="Q9271" s="105">
        <f t="shared" si="847"/>
        <v>0</v>
      </c>
      <c r="R9271" s="38">
        <f t="shared" si="848"/>
        <v>0</v>
      </c>
    </row>
    <row r="9272" spans="1:18">
      <c r="A9272" s="33"/>
      <c r="B9272" s="34"/>
      <c r="C9272" s="33"/>
      <c r="D9272" s="33"/>
      <c r="E9272" s="33"/>
      <c r="F9272" s="42"/>
      <c r="G9272" s="42"/>
      <c r="I9272">
        <f t="shared" si="844"/>
        <v>0</v>
      </c>
      <c r="J9272">
        <f t="shared" si="845"/>
        <v>0</v>
      </c>
      <c r="L9272" s="107"/>
      <c r="M9272" s="110"/>
      <c r="N9272" s="109"/>
      <c r="P9272" s="38">
        <f t="shared" si="846"/>
        <v>0</v>
      </c>
      <c r="Q9272" s="105">
        <f t="shared" si="847"/>
        <v>0</v>
      </c>
      <c r="R9272" s="38">
        <f t="shared" si="848"/>
        <v>0</v>
      </c>
    </row>
    <row r="9273" spans="1:18">
      <c r="A9273" s="33"/>
      <c r="B9273" s="34"/>
      <c r="C9273" s="33"/>
      <c r="D9273" s="33"/>
      <c r="E9273" s="33"/>
      <c r="F9273" s="42"/>
      <c r="G9273" s="42"/>
      <c r="I9273">
        <f t="shared" si="844"/>
        <v>0</v>
      </c>
      <c r="J9273">
        <f t="shared" si="845"/>
        <v>0</v>
      </c>
      <c r="L9273" s="107"/>
      <c r="M9273" s="110"/>
      <c r="N9273" s="109"/>
      <c r="P9273" s="38">
        <f t="shared" si="846"/>
        <v>0</v>
      </c>
      <c r="Q9273" s="105">
        <f t="shared" si="847"/>
        <v>0</v>
      </c>
      <c r="R9273" s="38">
        <f t="shared" si="848"/>
        <v>0</v>
      </c>
    </row>
    <row r="9274" spans="1:18">
      <c r="A9274" s="33"/>
      <c r="B9274" s="34"/>
      <c r="C9274" s="33"/>
      <c r="D9274" s="33"/>
      <c r="E9274" s="33"/>
      <c r="F9274" s="42"/>
      <c r="G9274" s="42"/>
      <c r="I9274">
        <f t="shared" si="844"/>
        <v>0</v>
      </c>
      <c r="J9274">
        <f t="shared" si="845"/>
        <v>0</v>
      </c>
      <c r="L9274" s="107"/>
      <c r="M9274" s="110"/>
      <c r="N9274" s="109"/>
      <c r="P9274" s="38">
        <f t="shared" si="846"/>
        <v>0</v>
      </c>
      <c r="Q9274" s="105">
        <f t="shared" si="847"/>
        <v>0</v>
      </c>
      <c r="R9274" s="38">
        <f t="shared" si="848"/>
        <v>0</v>
      </c>
    </row>
    <row r="9275" spans="1:18">
      <c r="A9275" s="33"/>
      <c r="B9275" s="34"/>
      <c r="C9275" s="33"/>
      <c r="D9275" s="33"/>
      <c r="E9275" s="33"/>
      <c r="F9275" s="42"/>
      <c r="G9275" s="42"/>
      <c r="I9275">
        <f t="shared" si="844"/>
        <v>0</v>
      </c>
      <c r="J9275">
        <f t="shared" si="845"/>
        <v>0</v>
      </c>
      <c r="L9275" s="107"/>
      <c r="M9275" s="110"/>
      <c r="N9275" s="109"/>
      <c r="P9275" s="38">
        <f t="shared" si="846"/>
        <v>0</v>
      </c>
      <c r="Q9275" s="105">
        <f t="shared" si="847"/>
        <v>0</v>
      </c>
      <c r="R9275" s="38">
        <f t="shared" si="848"/>
        <v>0</v>
      </c>
    </row>
    <row r="9276" spans="1:18">
      <c r="A9276" s="33"/>
      <c r="B9276" s="34"/>
      <c r="C9276" s="33"/>
      <c r="D9276" s="33"/>
      <c r="E9276" s="33"/>
      <c r="F9276" s="42"/>
      <c r="G9276" s="42"/>
      <c r="I9276">
        <f t="shared" si="844"/>
        <v>0</v>
      </c>
      <c r="J9276">
        <f t="shared" si="845"/>
        <v>0</v>
      </c>
      <c r="L9276" s="107"/>
      <c r="M9276" s="110"/>
      <c r="N9276" s="109"/>
      <c r="P9276" s="38">
        <f t="shared" si="846"/>
        <v>0</v>
      </c>
      <c r="Q9276" s="105">
        <f t="shared" si="847"/>
        <v>0</v>
      </c>
      <c r="R9276" s="38">
        <f t="shared" si="848"/>
        <v>0</v>
      </c>
    </row>
    <row r="9277" spans="1:18">
      <c r="A9277" s="33"/>
      <c r="B9277" s="34"/>
      <c r="C9277" s="33"/>
      <c r="D9277" s="33"/>
      <c r="E9277" s="33"/>
      <c r="F9277" s="42"/>
      <c r="G9277" s="42"/>
      <c r="I9277">
        <f t="shared" si="844"/>
        <v>0</v>
      </c>
      <c r="J9277">
        <f t="shared" si="845"/>
        <v>0</v>
      </c>
      <c r="L9277" s="107"/>
      <c r="M9277" s="110"/>
      <c r="N9277" s="109"/>
      <c r="P9277" s="38">
        <f t="shared" si="846"/>
        <v>0</v>
      </c>
      <c r="Q9277" s="105">
        <f t="shared" si="847"/>
        <v>0</v>
      </c>
      <c r="R9277" s="38">
        <f t="shared" si="848"/>
        <v>0</v>
      </c>
    </row>
    <row r="9278" spans="1:18">
      <c r="A9278" s="33"/>
      <c r="B9278" s="34"/>
      <c r="C9278" s="33"/>
      <c r="D9278" s="33"/>
      <c r="E9278" s="33"/>
      <c r="F9278" s="42"/>
      <c r="G9278" s="42"/>
      <c r="I9278">
        <f t="shared" si="844"/>
        <v>0</v>
      </c>
      <c r="J9278">
        <f t="shared" si="845"/>
        <v>0</v>
      </c>
      <c r="L9278" s="107"/>
      <c r="M9278" s="110"/>
      <c r="N9278" s="109"/>
      <c r="P9278" s="38">
        <f t="shared" si="846"/>
        <v>0</v>
      </c>
      <c r="Q9278" s="105">
        <f t="shared" si="847"/>
        <v>0</v>
      </c>
      <c r="R9278" s="38">
        <f t="shared" si="848"/>
        <v>0</v>
      </c>
    </row>
    <row r="9279" spans="1:18">
      <c r="A9279" s="33"/>
      <c r="B9279" s="34"/>
      <c r="C9279" s="33"/>
      <c r="D9279" s="33"/>
      <c r="E9279" s="33"/>
      <c r="F9279" s="42"/>
      <c r="G9279" s="42"/>
      <c r="I9279">
        <f t="shared" si="844"/>
        <v>0</v>
      </c>
      <c r="J9279">
        <f t="shared" si="845"/>
        <v>0</v>
      </c>
      <c r="L9279" s="107"/>
      <c r="M9279" s="110"/>
      <c r="N9279" s="109"/>
      <c r="P9279" s="38">
        <f t="shared" si="846"/>
        <v>0</v>
      </c>
      <c r="Q9279" s="105">
        <f t="shared" si="847"/>
        <v>0</v>
      </c>
      <c r="R9279" s="38">
        <f t="shared" si="848"/>
        <v>0</v>
      </c>
    </row>
    <row r="9280" spans="1:18">
      <c r="A9280" s="33"/>
      <c r="B9280" s="34"/>
      <c r="C9280" s="33"/>
      <c r="D9280" s="33"/>
      <c r="E9280" s="33"/>
      <c r="F9280" s="42"/>
      <c r="G9280" s="42"/>
      <c r="I9280">
        <f t="shared" si="844"/>
        <v>0</v>
      </c>
      <c r="J9280">
        <f t="shared" si="845"/>
        <v>0</v>
      </c>
      <c r="L9280" s="107"/>
      <c r="M9280" s="110"/>
      <c r="N9280" s="109"/>
      <c r="P9280" s="38">
        <f t="shared" si="846"/>
        <v>0</v>
      </c>
      <c r="Q9280" s="105">
        <f t="shared" si="847"/>
        <v>0</v>
      </c>
      <c r="R9280" s="38">
        <f t="shared" si="848"/>
        <v>0</v>
      </c>
    </row>
    <row r="9281" spans="1:18">
      <c r="A9281" s="33"/>
      <c r="B9281" s="34"/>
      <c r="C9281" s="33"/>
      <c r="D9281" s="33"/>
      <c r="E9281" s="33"/>
      <c r="F9281" s="42"/>
      <c r="G9281" s="42"/>
      <c r="I9281">
        <f t="shared" ref="I9281:I9344" si="849">IF(OR(E9281="R",E9281="E"),D9281,IF(D9281&gt;=E9281,D9281-E9281,0))</f>
        <v>0</v>
      </c>
      <c r="J9281">
        <f t="shared" ref="J9281:J9344" si="850">IF(OR(E9281="R",E9281="E"),0,IF(E9281&gt;D9281,E9281-D9281,0))</f>
        <v>0</v>
      </c>
      <c r="L9281" s="107"/>
      <c r="M9281" s="110"/>
      <c r="N9281" s="109"/>
      <c r="P9281" s="38">
        <f t="shared" ref="P9281:P9344" si="851">I9281*L9281/1000</f>
        <v>0</v>
      </c>
      <c r="Q9281" s="105">
        <f t="shared" ref="Q9281:Q9344" si="852">I9281*M9281/1000</f>
        <v>0</v>
      </c>
      <c r="R9281" s="38">
        <f t="shared" ref="R9281:R9344" si="853">J9281*N9281/1000</f>
        <v>0</v>
      </c>
    </row>
    <row r="9282" spans="1:18">
      <c r="A9282" s="33"/>
      <c r="B9282" s="34"/>
      <c r="C9282" s="33"/>
      <c r="D9282" s="33"/>
      <c r="E9282" s="33"/>
      <c r="F9282" s="42"/>
      <c r="G9282" s="42"/>
      <c r="I9282">
        <f t="shared" si="849"/>
        <v>0</v>
      </c>
      <c r="J9282">
        <f t="shared" si="850"/>
        <v>0</v>
      </c>
      <c r="L9282" s="107"/>
      <c r="M9282" s="110"/>
      <c r="N9282" s="109"/>
      <c r="P9282" s="38">
        <f t="shared" si="851"/>
        <v>0</v>
      </c>
      <c r="Q9282" s="105">
        <f t="shared" si="852"/>
        <v>0</v>
      </c>
      <c r="R9282" s="38">
        <f t="shared" si="853"/>
        <v>0</v>
      </c>
    </row>
    <row r="9283" spans="1:18">
      <c r="A9283" s="33"/>
      <c r="B9283" s="34"/>
      <c r="C9283" s="33"/>
      <c r="D9283" s="33"/>
      <c r="E9283" s="33"/>
      <c r="F9283" s="42"/>
      <c r="G9283" s="42"/>
      <c r="I9283">
        <f t="shared" si="849"/>
        <v>0</v>
      </c>
      <c r="J9283">
        <f t="shared" si="850"/>
        <v>0</v>
      </c>
      <c r="L9283" s="107"/>
      <c r="M9283" s="110"/>
      <c r="N9283" s="109"/>
      <c r="P9283" s="38">
        <f t="shared" si="851"/>
        <v>0</v>
      </c>
      <c r="Q9283" s="105">
        <f t="shared" si="852"/>
        <v>0</v>
      </c>
      <c r="R9283" s="38">
        <f t="shared" si="853"/>
        <v>0</v>
      </c>
    </row>
    <row r="9284" spans="1:18">
      <c r="A9284" s="33"/>
      <c r="B9284" s="34"/>
      <c r="C9284" s="33"/>
      <c r="D9284" s="33"/>
      <c r="E9284" s="33"/>
      <c r="F9284" s="42"/>
      <c r="G9284" s="42"/>
      <c r="I9284">
        <f t="shared" si="849"/>
        <v>0</v>
      </c>
      <c r="J9284">
        <f t="shared" si="850"/>
        <v>0</v>
      </c>
      <c r="L9284" s="107"/>
      <c r="M9284" s="110"/>
      <c r="N9284" s="109"/>
      <c r="P9284" s="38">
        <f t="shared" si="851"/>
        <v>0</v>
      </c>
      <c r="Q9284" s="105">
        <f t="shared" si="852"/>
        <v>0</v>
      </c>
      <c r="R9284" s="38">
        <f t="shared" si="853"/>
        <v>0</v>
      </c>
    </row>
    <row r="9285" spans="1:18">
      <c r="A9285" s="33"/>
      <c r="B9285" s="34"/>
      <c r="C9285" s="33"/>
      <c r="D9285" s="33"/>
      <c r="E9285" s="33"/>
      <c r="F9285" s="42"/>
      <c r="G9285" s="42"/>
      <c r="I9285">
        <f t="shared" si="849"/>
        <v>0</v>
      </c>
      <c r="J9285">
        <f t="shared" si="850"/>
        <v>0</v>
      </c>
      <c r="L9285" s="107"/>
      <c r="M9285" s="110"/>
      <c r="N9285" s="109"/>
      <c r="P9285" s="38">
        <f t="shared" si="851"/>
        <v>0</v>
      </c>
      <c r="Q9285" s="105">
        <f t="shared" si="852"/>
        <v>0</v>
      </c>
      <c r="R9285" s="38">
        <f t="shared" si="853"/>
        <v>0</v>
      </c>
    </row>
    <row r="9286" spans="1:18">
      <c r="A9286" s="33"/>
      <c r="B9286" s="34"/>
      <c r="C9286" s="33"/>
      <c r="D9286" s="33"/>
      <c r="E9286" s="33"/>
      <c r="F9286" s="42"/>
      <c r="G9286" s="42"/>
      <c r="I9286">
        <f t="shared" si="849"/>
        <v>0</v>
      </c>
      <c r="J9286">
        <f t="shared" si="850"/>
        <v>0</v>
      </c>
      <c r="L9286" s="107"/>
      <c r="M9286" s="110"/>
      <c r="N9286" s="109"/>
      <c r="P9286" s="38">
        <f t="shared" si="851"/>
        <v>0</v>
      </c>
      <c r="Q9286" s="105">
        <f t="shared" si="852"/>
        <v>0</v>
      </c>
      <c r="R9286" s="38">
        <f t="shared" si="853"/>
        <v>0</v>
      </c>
    </row>
    <row r="9287" spans="1:18">
      <c r="A9287" s="33"/>
      <c r="B9287" s="34"/>
      <c r="C9287" s="33"/>
      <c r="D9287" s="33"/>
      <c r="E9287" s="33"/>
      <c r="F9287" s="42"/>
      <c r="G9287" s="42"/>
      <c r="I9287">
        <f t="shared" si="849"/>
        <v>0</v>
      </c>
      <c r="J9287">
        <f t="shared" si="850"/>
        <v>0</v>
      </c>
      <c r="L9287" s="107"/>
      <c r="M9287" s="110"/>
      <c r="N9287" s="109"/>
      <c r="P9287" s="38">
        <f t="shared" si="851"/>
        <v>0</v>
      </c>
      <c r="Q9287" s="105">
        <f t="shared" si="852"/>
        <v>0</v>
      </c>
      <c r="R9287" s="38">
        <f t="shared" si="853"/>
        <v>0</v>
      </c>
    </row>
    <row r="9288" spans="1:18">
      <c r="A9288" s="33"/>
      <c r="B9288" s="34"/>
      <c r="C9288" s="33"/>
      <c r="D9288" s="33"/>
      <c r="E9288" s="33"/>
      <c r="F9288" s="42"/>
      <c r="G9288" s="42"/>
      <c r="I9288">
        <f t="shared" si="849"/>
        <v>0</v>
      </c>
      <c r="J9288">
        <f t="shared" si="850"/>
        <v>0</v>
      </c>
      <c r="L9288" s="107"/>
      <c r="M9288" s="110"/>
      <c r="N9288" s="109"/>
      <c r="P9288" s="38">
        <f t="shared" si="851"/>
        <v>0</v>
      </c>
      <c r="Q9288" s="105">
        <f t="shared" si="852"/>
        <v>0</v>
      </c>
      <c r="R9288" s="38">
        <f t="shared" si="853"/>
        <v>0</v>
      </c>
    </row>
    <row r="9289" spans="1:18">
      <c r="A9289" s="33"/>
      <c r="B9289" s="34"/>
      <c r="C9289" s="33"/>
      <c r="D9289" s="33"/>
      <c r="E9289" s="33"/>
      <c r="F9289" s="42"/>
      <c r="G9289" s="42"/>
      <c r="I9289">
        <f t="shared" si="849"/>
        <v>0</v>
      </c>
      <c r="J9289">
        <f t="shared" si="850"/>
        <v>0</v>
      </c>
      <c r="L9289" s="107"/>
      <c r="M9289" s="110"/>
      <c r="N9289" s="109"/>
      <c r="P9289" s="38">
        <f t="shared" si="851"/>
        <v>0</v>
      </c>
      <c r="Q9289" s="105">
        <f t="shared" si="852"/>
        <v>0</v>
      </c>
      <c r="R9289" s="38">
        <f t="shared" si="853"/>
        <v>0</v>
      </c>
    </row>
    <row r="9290" spans="1:18">
      <c r="A9290" s="33"/>
      <c r="B9290" s="34"/>
      <c r="C9290" s="33"/>
      <c r="D9290" s="33"/>
      <c r="E9290" s="33"/>
      <c r="F9290" s="42"/>
      <c r="G9290" s="42"/>
      <c r="I9290">
        <f t="shared" si="849"/>
        <v>0</v>
      </c>
      <c r="J9290">
        <f t="shared" si="850"/>
        <v>0</v>
      </c>
      <c r="L9290" s="107"/>
      <c r="M9290" s="110"/>
      <c r="N9290" s="109"/>
      <c r="P9290" s="38">
        <f t="shared" si="851"/>
        <v>0</v>
      </c>
      <c r="Q9290" s="105">
        <f t="shared" si="852"/>
        <v>0</v>
      </c>
      <c r="R9290" s="38">
        <f t="shared" si="853"/>
        <v>0</v>
      </c>
    </row>
    <row r="9291" spans="1:18">
      <c r="A9291" s="33"/>
      <c r="B9291" s="34"/>
      <c r="C9291" s="33"/>
      <c r="D9291" s="33"/>
      <c r="E9291" s="33"/>
      <c r="F9291" s="42"/>
      <c r="G9291" s="42"/>
      <c r="I9291">
        <f t="shared" si="849"/>
        <v>0</v>
      </c>
      <c r="J9291">
        <f t="shared" si="850"/>
        <v>0</v>
      </c>
      <c r="L9291" s="107"/>
      <c r="M9291" s="110"/>
      <c r="N9291" s="109"/>
      <c r="P9291" s="38">
        <f t="shared" si="851"/>
        <v>0</v>
      </c>
      <c r="Q9291" s="105">
        <f t="shared" si="852"/>
        <v>0</v>
      </c>
      <c r="R9291" s="38">
        <f t="shared" si="853"/>
        <v>0</v>
      </c>
    </row>
    <row r="9292" spans="1:18">
      <c r="A9292" s="33"/>
      <c r="B9292" s="34"/>
      <c r="C9292" s="33"/>
      <c r="D9292" s="33"/>
      <c r="E9292" s="33"/>
      <c r="F9292" s="42"/>
      <c r="G9292" s="42"/>
      <c r="I9292">
        <f t="shared" si="849"/>
        <v>0</v>
      </c>
      <c r="J9292">
        <f t="shared" si="850"/>
        <v>0</v>
      </c>
      <c r="L9292" s="107"/>
      <c r="M9292" s="110"/>
      <c r="N9292" s="109"/>
      <c r="P9292" s="38">
        <f t="shared" si="851"/>
        <v>0</v>
      </c>
      <c r="Q9292" s="105">
        <f t="shared" si="852"/>
        <v>0</v>
      </c>
      <c r="R9292" s="38">
        <f t="shared" si="853"/>
        <v>0</v>
      </c>
    </row>
    <row r="9293" spans="1:18">
      <c r="A9293" s="33"/>
      <c r="B9293" s="34"/>
      <c r="C9293" s="33"/>
      <c r="D9293" s="33"/>
      <c r="E9293" s="33"/>
      <c r="F9293" s="42"/>
      <c r="G9293" s="42"/>
      <c r="I9293">
        <f t="shared" si="849"/>
        <v>0</v>
      </c>
      <c r="J9293">
        <f t="shared" si="850"/>
        <v>0</v>
      </c>
      <c r="L9293" s="107"/>
      <c r="M9293" s="110"/>
      <c r="N9293" s="109"/>
      <c r="P9293" s="38">
        <f t="shared" si="851"/>
        <v>0</v>
      </c>
      <c r="Q9293" s="105">
        <f t="shared" si="852"/>
        <v>0</v>
      </c>
      <c r="R9293" s="38">
        <f t="shared" si="853"/>
        <v>0</v>
      </c>
    </row>
    <row r="9294" spans="1:18">
      <c r="A9294" s="33"/>
      <c r="B9294" s="34"/>
      <c r="C9294" s="33"/>
      <c r="D9294" s="33"/>
      <c r="E9294" s="33"/>
      <c r="F9294" s="42"/>
      <c r="G9294" s="42"/>
      <c r="I9294">
        <f t="shared" si="849"/>
        <v>0</v>
      </c>
      <c r="J9294">
        <f t="shared" si="850"/>
        <v>0</v>
      </c>
      <c r="L9294" s="107"/>
      <c r="M9294" s="110"/>
      <c r="N9294" s="109"/>
      <c r="P9294" s="38">
        <f t="shared" si="851"/>
        <v>0</v>
      </c>
      <c r="Q9294" s="105">
        <f t="shared" si="852"/>
        <v>0</v>
      </c>
      <c r="R9294" s="38">
        <f t="shared" si="853"/>
        <v>0</v>
      </c>
    </row>
    <row r="9295" spans="1:18">
      <c r="A9295" s="33"/>
      <c r="B9295" s="34"/>
      <c r="C9295" s="33"/>
      <c r="D9295" s="33"/>
      <c r="E9295" s="33"/>
      <c r="F9295" s="42"/>
      <c r="G9295" s="42"/>
      <c r="I9295">
        <f t="shared" si="849"/>
        <v>0</v>
      </c>
      <c r="J9295">
        <f t="shared" si="850"/>
        <v>0</v>
      </c>
      <c r="L9295" s="107"/>
      <c r="M9295" s="110"/>
      <c r="N9295" s="109"/>
      <c r="P9295" s="38">
        <f t="shared" si="851"/>
        <v>0</v>
      </c>
      <c r="Q9295" s="105">
        <f t="shared" si="852"/>
        <v>0</v>
      </c>
      <c r="R9295" s="38">
        <f t="shared" si="853"/>
        <v>0</v>
      </c>
    </row>
    <row r="9296" spans="1:18">
      <c r="A9296" s="33"/>
      <c r="B9296" s="34"/>
      <c r="C9296" s="33"/>
      <c r="D9296" s="33"/>
      <c r="E9296" s="33"/>
      <c r="F9296" s="42"/>
      <c r="G9296" s="42"/>
      <c r="I9296">
        <f t="shared" si="849"/>
        <v>0</v>
      </c>
      <c r="J9296">
        <f t="shared" si="850"/>
        <v>0</v>
      </c>
      <c r="L9296" s="107"/>
      <c r="M9296" s="110"/>
      <c r="N9296" s="109"/>
      <c r="P9296" s="38">
        <f t="shared" si="851"/>
        <v>0</v>
      </c>
      <c r="Q9296" s="105">
        <f t="shared" si="852"/>
        <v>0</v>
      </c>
      <c r="R9296" s="38">
        <f t="shared" si="853"/>
        <v>0</v>
      </c>
    </row>
    <row r="9297" spans="1:18">
      <c r="A9297" s="33"/>
      <c r="B9297" s="34"/>
      <c r="C9297" s="33"/>
      <c r="D9297" s="33"/>
      <c r="E9297" s="33"/>
      <c r="F9297" s="42"/>
      <c r="G9297" s="42"/>
      <c r="I9297">
        <f t="shared" si="849"/>
        <v>0</v>
      </c>
      <c r="J9297">
        <f t="shared" si="850"/>
        <v>0</v>
      </c>
      <c r="L9297" s="107"/>
      <c r="M9297" s="110"/>
      <c r="N9297" s="109"/>
      <c r="P9297" s="38">
        <f t="shared" si="851"/>
        <v>0</v>
      </c>
      <c r="Q9297" s="105">
        <f t="shared" si="852"/>
        <v>0</v>
      </c>
      <c r="R9297" s="38">
        <f t="shared" si="853"/>
        <v>0</v>
      </c>
    </row>
    <row r="9298" spans="1:18">
      <c r="A9298" s="33"/>
      <c r="B9298" s="34"/>
      <c r="C9298" s="33"/>
      <c r="D9298" s="33"/>
      <c r="E9298" s="33"/>
      <c r="F9298" s="42"/>
      <c r="G9298" s="42"/>
      <c r="I9298">
        <f t="shared" si="849"/>
        <v>0</v>
      </c>
      <c r="J9298">
        <f t="shared" si="850"/>
        <v>0</v>
      </c>
      <c r="L9298" s="107"/>
      <c r="M9298" s="110"/>
      <c r="N9298" s="109"/>
      <c r="P9298" s="38">
        <f t="shared" si="851"/>
        <v>0</v>
      </c>
      <c r="Q9298" s="105">
        <f t="shared" si="852"/>
        <v>0</v>
      </c>
      <c r="R9298" s="38">
        <f t="shared" si="853"/>
        <v>0</v>
      </c>
    </row>
    <row r="9299" spans="1:18">
      <c r="A9299" s="33"/>
      <c r="B9299" s="34"/>
      <c r="C9299" s="33"/>
      <c r="D9299" s="33"/>
      <c r="E9299" s="33"/>
      <c r="F9299" s="42"/>
      <c r="G9299" s="42"/>
      <c r="I9299">
        <f t="shared" si="849"/>
        <v>0</v>
      </c>
      <c r="J9299">
        <f t="shared" si="850"/>
        <v>0</v>
      </c>
      <c r="L9299" s="107"/>
      <c r="M9299" s="110"/>
      <c r="N9299" s="109"/>
      <c r="P9299" s="38">
        <f t="shared" si="851"/>
        <v>0</v>
      </c>
      <c r="Q9299" s="105">
        <f t="shared" si="852"/>
        <v>0</v>
      </c>
      <c r="R9299" s="38">
        <f t="shared" si="853"/>
        <v>0</v>
      </c>
    </row>
    <row r="9300" spans="1:18">
      <c r="A9300" s="33"/>
      <c r="B9300" s="34"/>
      <c r="C9300" s="33"/>
      <c r="D9300" s="33"/>
      <c r="E9300" s="33"/>
      <c r="F9300" s="42"/>
      <c r="G9300" s="42"/>
      <c r="I9300">
        <f t="shared" si="849"/>
        <v>0</v>
      </c>
      <c r="J9300">
        <f t="shared" si="850"/>
        <v>0</v>
      </c>
      <c r="L9300" s="107"/>
      <c r="M9300" s="110"/>
      <c r="N9300" s="109"/>
      <c r="P9300" s="38">
        <f t="shared" si="851"/>
        <v>0</v>
      </c>
      <c r="Q9300" s="105">
        <f t="shared" si="852"/>
        <v>0</v>
      </c>
      <c r="R9300" s="38">
        <f t="shared" si="853"/>
        <v>0</v>
      </c>
    </row>
    <row r="9301" spans="1:18">
      <c r="A9301" s="33"/>
      <c r="B9301" s="34"/>
      <c r="C9301" s="33"/>
      <c r="D9301" s="33"/>
      <c r="E9301" s="33"/>
      <c r="F9301" s="42"/>
      <c r="G9301" s="42"/>
      <c r="I9301">
        <f t="shared" si="849"/>
        <v>0</v>
      </c>
      <c r="J9301">
        <f t="shared" si="850"/>
        <v>0</v>
      </c>
      <c r="L9301" s="107"/>
      <c r="M9301" s="110"/>
      <c r="N9301" s="109"/>
      <c r="P9301" s="38">
        <f t="shared" si="851"/>
        <v>0</v>
      </c>
      <c r="Q9301" s="105">
        <f t="shared" si="852"/>
        <v>0</v>
      </c>
      <c r="R9301" s="38">
        <f t="shared" si="853"/>
        <v>0</v>
      </c>
    </row>
    <row r="9302" spans="1:18">
      <c r="A9302" s="33"/>
      <c r="B9302" s="34"/>
      <c r="C9302" s="33"/>
      <c r="D9302" s="33"/>
      <c r="E9302" s="33"/>
      <c r="F9302" s="42"/>
      <c r="G9302" s="42"/>
      <c r="I9302">
        <f t="shared" si="849"/>
        <v>0</v>
      </c>
      <c r="J9302">
        <f t="shared" si="850"/>
        <v>0</v>
      </c>
      <c r="L9302" s="107"/>
      <c r="M9302" s="110"/>
      <c r="N9302" s="109"/>
      <c r="P9302" s="38">
        <f t="shared" si="851"/>
        <v>0</v>
      </c>
      <c r="Q9302" s="105">
        <f t="shared" si="852"/>
        <v>0</v>
      </c>
      <c r="R9302" s="38">
        <f t="shared" si="853"/>
        <v>0</v>
      </c>
    </row>
    <row r="9303" spans="1:18">
      <c r="A9303" s="33"/>
      <c r="B9303" s="34"/>
      <c r="C9303" s="33"/>
      <c r="D9303" s="33"/>
      <c r="E9303" s="33"/>
      <c r="F9303" s="42"/>
      <c r="G9303" s="42"/>
      <c r="I9303">
        <f t="shared" si="849"/>
        <v>0</v>
      </c>
      <c r="J9303">
        <f t="shared" si="850"/>
        <v>0</v>
      </c>
      <c r="L9303" s="107"/>
      <c r="M9303" s="110"/>
      <c r="N9303" s="109"/>
      <c r="P9303" s="38">
        <f t="shared" si="851"/>
        <v>0</v>
      </c>
      <c r="Q9303" s="105">
        <f t="shared" si="852"/>
        <v>0</v>
      </c>
      <c r="R9303" s="38">
        <f t="shared" si="853"/>
        <v>0</v>
      </c>
    </row>
    <row r="9304" spans="1:18">
      <c r="A9304" s="33"/>
      <c r="B9304" s="34"/>
      <c r="C9304" s="33"/>
      <c r="D9304" s="33"/>
      <c r="E9304" s="33"/>
      <c r="F9304" s="42"/>
      <c r="G9304" s="42"/>
      <c r="I9304">
        <f t="shared" si="849"/>
        <v>0</v>
      </c>
      <c r="J9304">
        <f t="shared" si="850"/>
        <v>0</v>
      </c>
      <c r="L9304" s="107"/>
      <c r="M9304" s="110"/>
      <c r="N9304" s="109"/>
      <c r="P9304" s="38">
        <f t="shared" si="851"/>
        <v>0</v>
      </c>
      <c r="Q9304" s="105">
        <f t="shared" si="852"/>
        <v>0</v>
      </c>
      <c r="R9304" s="38">
        <f t="shared" si="853"/>
        <v>0</v>
      </c>
    </row>
    <row r="9305" spans="1:18">
      <c r="A9305" s="33"/>
      <c r="B9305" s="34"/>
      <c r="C9305" s="33"/>
      <c r="D9305" s="33"/>
      <c r="E9305" s="33"/>
      <c r="F9305" s="42"/>
      <c r="G9305" s="42"/>
      <c r="I9305">
        <f t="shared" si="849"/>
        <v>0</v>
      </c>
      <c r="J9305">
        <f t="shared" si="850"/>
        <v>0</v>
      </c>
      <c r="L9305" s="107"/>
      <c r="M9305" s="110"/>
      <c r="N9305" s="109"/>
      <c r="P9305" s="38">
        <f t="shared" si="851"/>
        <v>0</v>
      </c>
      <c r="Q9305" s="105">
        <f t="shared" si="852"/>
        <v>0</v>
      </c>
      <c r="R9305" s="38">
        <f t="shared" si="853"/>
        <v>0</v>
      </c>
    </row>
    <row r="9306" spans="1:18">
      <c r="A9306" s="33"/>
      <c r="B9306" s="34"/>
      <c r="C9306" s="33"/>
      <c r="D9306" s="33"/>
      <c r="E9306" s="33"/>
      <c r="F9306" s="42"/>
      <c r="G9306" s="42"/>
      <c r="I9306">
        <f t="shared" si="849"/>
        <v>0</v>
      </c>
      <c r="J9306">
        <f t="shared" si="850"/>
        <v>0</v>
      </c>
      <c r="L9306" s="107"/>
      <c r="M9306" s="110"/>
      <c r="N9306" s="109"/>
      <c r="P9306" s="38">
        <f t="shared" si="851"/>
        <v>0</v>
      </c>
      <c r="Q9306" s="105">
        <f t="shared" si="852"/>
        <v>0</v>
      </c>
      <c r="R9306" s="38">
        <f t="shared" si="853"/>
        <v>0</v>
      </c>
    </row>
    <row r="9307" spans="1:18">
      <c r="A9307" s="33"/>
      <c r="B9307" s="34"/>
      <c r="C9307" s="33"/>
      <c r="D9307" s="33"/>
      <c r="E9307" s="33"/>
      <c r="F9307" s="42"/>
      <c r="G9307" s="42"/>
      <c r="I9307">
        <f t="shared" si="849"/>
        <v>0</v>
      </c>
      <c r="J9307">
        <f t="shared" si="850"/>
        <v>0</v>
      </c>
      <c r="L9307" s="107"/>
      <c r="M9307" s="110"/>
      <c r="N9307" s="109"/>
      <c r="P9307" s="38">
        <f t="shared" si="851"/>
        <v>0</v>
      </c>
      <c r="Q9307" s="105">
        <f t="shared" si="852"/>
        <v>0</v>
      </c>
      <c r="R9307" s="38">
        <f t="shared" si="853"/>
        <v>0</v>
      </c>
    </row>
    <row r="9308" spans="1:18">
      <c r="A9308" s="33"/>
      <c r="B9308" s="34"/>
      <c r="C9308" s="33"/>
      <c r="D9308" s="33"/>
      <c r="E9308" s="33"/>
      <c r="F9308" s="42"/>
      <c r="G9308" s="42"/>
      <c r="I9308">
        <f t="shared" si="849"/>
        <v>0</v>
      </c>
      <c r="J9308">
        <f t="shared" si="850"/>
        <v>0</v>
      </c>
      <c r="L9308" s="107"/>
      <c r="M9308" s="110"/>
      <c r="N9308" s="109"/>
      <c r="P9308" s="38">
        <f t="shared" si="851"/>
        <v>0</v>
      </c>
      <c r="Q9308" s="105">
        <f t="shared" si="852"/>
        <v>0</v>
      </c>
      <c r="R9308" s="38">
        <f t="shared" si="853"/>
        <v>0</v>
      </c>
    </row>
    <row r="9309" spans="1:18">
      <c r="A9309" s="33"/>
      <c r="B9309" s="34"/>
      <c r="C9309" s="33"/>
      <c r="D9309" s="33"/>
      <c r="E9309" s="33"/>
      <c r="F9309" s="42"/>
      <c r="G9309" s="42"/>
      <c r="I9309">
        <f t="shared" si="849"/>
        <v>0</v>
      </c>
      <c r="J9309">
        <f t="shared" si="850"/>
        <v>0</v>
      </c>
      <c r="L9309" s="107"/>
      <c r="M9309" s="110"/>
      <c r="N9309" s="109"/>
      <c r="P9309" s="38">
        <f t="shared" si="851"/>
        <v>0</v>
      </c>
      <c r="Q9309" s="105">
        <f t="shared" si="852"/>
        <v>0</v>
      </c>
      <c r="R9309" s="38">
        <f t="shared" si="853"/>
        <v>0</v>
      </c>
    </row>
    <row r="9310" spans="1:18">
      <c r="A9310" s="33"/>
      <c r="B9310" s="34"/>
      <c r="C9310" s="33"/>
      <c r="D9310" s="33"/>
      <c r="E9310" s="33"/>
      <c r="F9310" s="42"/>
      <c r="G9310" s="42"/>
      <c r="I9310">
        <f t="shared" si="849"/>
        <v>0</v>
      </c>
      <c r="J9310">
        <f t="shared" si="850"/>
        <v>0</v>
      </c>
      <c r="L9310" s="107"/>
      <c r="M9310" s="110"/>
      <c r="N9310" s="109"/>
      <c r="P9310" s="38">
        <f t="shared" si="851"/>
        <v>0</v>
      </c>
      <c r="Q9310" s="105">
        <f t="shared" si="852"/>
        <v>0</v>
      </c>
      <c r="R9310" s="38">
        <f t="shared" si="853"/>
        <v>0</v>
      </c>
    </row>
    <row r="9311" spans="1:18">
      <c r="A9311" s="33"/>
      <c r="B9311" s="34"/>
      <c r="C9311" s="33"/>
      <c r="D9311" s="33"/>
      <c r="E9311" s="33"/>
      <c r="F9311" s="42"/>
      <c r="G9311" s="42"/>
      <c r="I9311">
        <f t="shared" si="849"/>
        <v>0</v>
      </c>
      <c r="J9311">
        <f t="shared" si="850"/>
        <v>0</v>
      </c>
      <c r="L9311" s="107"/>
      <c r="M9311" s="110"/>
      <c r="N9311" s="109"/>
      <c r="P9311" s="38">
        <f t="shared" si="851"/>
        <v>0</v>
      </c>
      <c r="Q9311" s="105">
        <f t="shared" si="852"/>
        <v>0</v>
      </c>
      <c r="R9311" s="38">
        <f t="shared" si="853"/>
        <v>0</v>
      </c>
    </row>
    <row r="9312" spans="1:18">
      <c r="A9312" s="33"/>
      <c r="B9312" s="34"/>
      <c r="C9312" s="33"/>
      <c r="D9312" s="33"/>
      <c r="E9312" s="33"/>
      <c r="F9312" s="42"/>
      <c r="G9312" s="42"/>
      <c r="I9312">
        <f t="shared" si="849"/>
        <v>0</v>
      </c>
      <c r="J9312">
        <f t="shared" si="850"/>
        <v>0</v>
      </c>
      <c r="L9312" s="107"/>
      <c r="M9312" s="110"/>
      <c r="N9312" s="109"/>
      <c r="P9312" s="38">
        <f t="shared" si="851"/>
        <v>0</v>
      </c>
      <c r="Q9312" s="105">
        <f t="shared" si="852"/>
        <v>0</v>
      </c>
      <c r="R9312" s="38">
        <f t="shared" si="853"/>
        <v>0</v>
      </c>
    </row>
    <row r="9313" spans="1:18">
      <c r="A9313" s="33"/>
      <c r="B9313" s="34"/>
      <c r="C9313" s="33"/>
      <c r="D9313" s="33"/>
      <c r="E9313" s="33"/>
      <c r="F9313" s="42"/>
      <c r="G9313" s="42"/>
      <c r="I9313">
        <f t="shared" si="849"/>
        <v>0</v>
      </c>
      <c r="J9313">
        <f t="shared" si="850"/>
        <v>0</v>
      </c>
      <c r="L9313" s="107"/>
      <c r="M9313" s="110"/>
      <c r="N9313" s="109"/>
      <c r="P9313" s="38">
        <f t="shared" si="851"/>
        <v>0</v>
      </c>
      <c r="Q9313" s="105">
        <f t="shared" si="852"/>
        <v>0</v>
      </c>
      <c r="R9313" s="38">
        <f t="shared" si="853"/>
        <v>0</v>
      </c>
    </row>
    <row r="9314" spans="1:18">
      <c r="A9314" s="33"/>
      <c r="B9314" s="34"/>
      <c r="C9314" s="33"/>
      <c r="D9314" s="33"/>
      <c r="E9314" s="33"/>
      <c r="F9314" s="42"/>
      <c r="G9314" s="42"/>
      <c r="I9314">
        <f t="shared" si="849"/>
        <v>0</v>
      </c>
      <c r="J9314">
        <f t="shared" si="850"/>
        <v>0</v>
      </c>
      <c r="L9314" s="107"/>
      <c r="M9314" s="110"/>
      <c r="N9314" s="109"/>
      <c r="P9314" s="38">
        <f t="shared" si="851"/>
        <v>0</v>
      </c>
      <c r="Q9314" s="105">
        <f t="shared" si="852"/>
        <v>0</v>
      </c>
      <c r="R9314" s="38">
        <f t="shared" si="853"/>
        <v>0</v>
      </c>
    </row>
    <row r="9315" spans="1:18">
      <c r="A9315" s="33"/>
      <c r="B9315" s="34"/>
      <c r="C9315" s="33"/>
      <c r="D9315" s="33"/>
      <c r="E9315" s="33"/>
      <c r="F9315" s="42"/>
      <c r="G9315" s="42"/>
      <c r="I9315">
        <f t="shared" si="849"/>
        <v>0</v>
      </c>
      <c r="J9315">
        <f t="shared" si="850"/>
        <v>0</v>
      </c>
      <c r="L9315" s="107"/>
      <c r="M9315" s="110"/>
      <c r="N9315" s="109"/>
      <c r="P9315" s="38">
        <f t="shared" si="851"/>
        <v>0</v>
      </c>
      <c r="Q9315" s="105">
        <f t="shared" si="852"/>
        <v>0</v>
      </c>
      <c r="R9315" s="38">
        <f t="shared" si="853"/>
        <v>0</v>
      </c>
    </row>
    <row r="9316" spans="1:18">
      <c r="A9316" s="33"/>
      <c r="B9316" s="34"/>
      <c r="C9316" s="33"/>
      <c r="D9316" s="33"/>
      <c r="E9316" s="33"/>
      <c r="F9316" s="42"/>
      <c r="G9316" s="42"/>
      <c r="I9316">
        <f t="shared" si="849"/>
        <v>0</v>
      </c>
      <c r="J9316">
        <f t="shared" si="850"/>
        <v>0</v>
      </c>
      <c r="L9316" s="107"/>
      <c r="M9316" s="110"/>
      <c r="N9316" s="109"/>
      <c r="P9316" s="38">
        <f t="shared" si="851"/>
        <v>0</v>
      </c>
      <c r="Q9316" s="105">
        <f t="shared" si="852"/>
        <v>0</v>
      </c>
      <c r="R9316" s="38">
        <f t="shared" si="853"/>
        <v>0</v>
      </c>
    </row>
    <row r="9317" spans="1:18">
      <c r="A9317" s="33"/>
      <c r="B9317" s="34"/>
      <c r="C9317" s="33"/>
      <c r="D9317" s="33"/>
      <c r="E9317" s="33"/>
      <c r="F9317" s="42"/>
      <c r="G9317" s="42"/>
      <c r="I9317">
        <f t="shared" si="849"/>
        <v>0</v>
      </c>
      <c r="J9317">
        <f t="shared" si="850"/>
        <v>0</v>
      </c>
      <c r="L9317" s="107"/>
      <c r="M9317" s="110"/>
      <c r="N9317" s="109"/>
      <c r="P9317" s="38">
        <f t="shared" si="851"/>
        <v>0</v>
      </c>
      <c r="Q9317" s="105">
        <f t="shared" si="852"/>
        <v>0</v>
      </c>
      <c r="R9317" s="38">
        <f t="shared" si="853"/>
        <v>0</v>
      </c>
    </row>
    <row r="9318" spans="1:18">
      <c r="A9318" s="33"/>
      <c r="B9318" s="34"/>
      <c r="C9318" s="33"/>
      <c r="D9318" s="33"/>
      <c r="E9318" s="33"/>
      <c r="F9318" s="42"/>
      <c r="G9318" s="42"/>
      <c r="I9318">
        <f t="shared" si="849"/>
        <v>0</v>
      </c>
      <c r="J9318">
        <f t="shared" si="850"/>
        <v>0</v>
      </c>
      <c r="L9318" s="107"/>
      <c r="M9318" s="110"/>
      <c r="N9318" s="109"/>
      <c r="P9318" s="38">
        <f t="shared" si="851"/>
        <v>0</v>
      </c>
      <c r="Q9318" s="105">
        <f t="shared" si="852"/>
        <v>0</v>
      </c>
      <c r="R9318" s="38">
        <f t="shared" si="853"/>
        <v>0</v>
      </c>
    </row>
    <row r="9319" spans="1:18">
      <c r="A9319" s="33"/>
      <c r="B9319" s="34"/>
      <c r="C9319" s="33"/>
      <c r="D9319" s="33"/>
      <c r="E9319" s="33"/>
      <c r="F9319" s="42"/>
      <c r="G9319" s="42"/>
      <c r="I9319">
        <f t="shared" si="849"/>
        <v>0</v>
      </c>
      <c r="J9319">
        <f t="shared" si="850"/>
        <v>0</v>
      </c>
      <c r="L9319" s="107"/>
      <c r="M9319" s="110"/>
      <c r="N9319" s="109"/>
      <c r="P9319" s="38">
        <f t="shared" si="851"/>
        <v>0</v>
      </c>
      <c r="Q9319" s="105">
        <f t="shared" si="852"/>
        <v>0</v>
      </c>
      <c r="R9319" s="38">
        <f t="shared" si="853"/>
        <v>0</v>
      </c>
    </row>
    <row r="9320" spans="1:18">
      <c r="A9320" s="33"/>
      <c r="B9320" s="34"/>
      <c r="C9320" s="33"/>
      <c r="D9320" s="33"/>
      <c r="E9320" s="33"/>
      <c r="F9320" s="42"/>
      <c r="G9320" s="42"/>
      <c r="I9320">
        <f t="shared" si="849"/>
        <v>0</v>
      </c>
      <c r="J9320">
        <f t="shared" si="850"/>
        <v>0</v>
      </c>
      <c r="L9320" s="107"/>
      <c r="M9320" s="110"/>
      <c r="N9320" s="109"/>
      <c r="P9320" s="38">
        <f t="shared" si="851"/>
        <v>0</v>
      </c>
      <c r="Q9320" s="105">
        <f t="shared" si="852"/>
        <v>0</v>
      </c>
      <c r="R9320" s="38">
        <f t="shared" si="853"/>
        <v>0</v>
      </c>
    </row>
    <row r="9321" spans="1:18">
      <c r="A9321" s="33"/>
      <c r="B9321" s="34"/>
      <c r="C9321" s="33"/>
      <c r="D9321" s="33"/>
      <c r="E9321" s="33"/>
      <c r="F9321" s="42"/>
      <c r="G9321" s="42"/>
      <c r="I9321">
        <f t="shared" si="849"/>
        <v>0</v>
      </c>
      <c r="J9321">
        <f t="shared" si="850"/>
        <v>0</v>
      </c>
      <c r="L9321" s="107"/>
      <c r="M9321" s="110"/>
      <c r="N9321" s="109"/>
      <c r="P9321" s="38">
        <f t="shared" si="851"/>
        <v>0</v>
      </c>
      <c r="Q9321" s="105">
        <f t="shared" si="852"/>
        <v>0</v>
      </c>
      <c r="R9321" s="38">
        <f t="shared" si="853"/>
        <v>0</v>
      </c>
    </row>
    <row r="9322" spans="1:18">
      <c r="A9322" s="33"/>
      <c r="B9322" s="34"/>
      <c r="C9322" s="33"/>
      <c r="D9322" s="33"/>
      <c r="E9322" s="33"/>
      <c r="F9322" s="42"/>
      <c r="G9322" s="42"/>
      <c r="I9322">
        <f t="shared" si="849"/>
        <v>0</v>
      </c>
      <c r="J9322">
        <f t="shared" si="850"/>
        <v>0</v>
      </c>
      <c r="L9322" s="107"/>
      <c r="M9322" s="110"/>
      <c r="N9322" s="109"/>
      <c r="P9322" s="38">
        <f t="shared" si="851"/>
        <v>0</v>
      </c>
      <c r="Q9322" s="105">
        <f t="shared" si="852"/>
        <v>0</v>
      </c>
      <c r="R9322" s="38">
        <f t="shared" si="853"/>
        <v>0</v>
      </c>
    </row>
    <row r="9323" spans="1:18">
      <c r="A9323" s="33"/>
      <c r="B9323" s="34"/>
      <c r="C9323" s="33"/>
      <c r="D9323" s="33"/>
      <c r="E9323" s="33"/>
      <c r="F9323" s="42"/>
      <c r="G9323" s="42"/>
      <c r="I9323">
        <f t="shared" si="849"/>
        <v>0</v>
      </c>
      <c r="J9323">
        <f t="shared" si="850"/>
        <v>0</v>
      </c>
      <c r="L9323" s="107"/>
      <c r="M9323" s="110"/>
      <c r="N9323" s="109"/>
      <c r="P9323" s="38">
        <f t="shared" si="851"/>
        <v>0</v>
      </c>
      <c r="Q9323" s="105">
        <f t="shared" si="852"/>
        <v>0</v>
      </c>
      <c r="R9323" s="38">
        <f t="shared" si="853"/>
        <v>0</v>
      </c>
    </row>
    <row r="9324" spans="1:18">
      <c r="A9324" s="33"/>
      <c r="B9324" s="34"/>
      <c r="C9324" s="33"/>
      <c r="D9324" s="33"/>
      <c r="E9324" s="33"/>
      <c r="F9324" s="42"/>
      <c r="G9324" s="42"/>
      <c r="I9324">
        <f t="shared" si="849"/>
        <v>0</v>
      </c>
      <c r="J9324">
        <f t="shared" si="850"/>
        <v>0</v>
      </c>
      <c r="L9324" s="107"/>
      <c r="M9324" s="110"/>
      <c r="N9324" s="109"/>
      <c r="P9324" s="38">
        <f t="shared" si="851"/>
        <v>0</v>
      </c>
      <c r="Q9324" s="105">
        <f t="shared" si="852"/>
        <v>0</v>
      </c>
      <c r="R9324" s="38">
        <f t="shared" si="853"/>
        <v>0</v>
      </c>
    </row>
    <row r="9325" spans="1:18">
      <c r="A9325" s="33"/>
      <c r="B9325" s="34"/>
      <c r="C9325" s="33"/>
      <c r="D9325" s="33"/>
      <c r="E9325" s="33"/>
      <c r="F9325" s="42"/>
      <c r="G9325" s="42"/>
      <c r="I9325">
        <f t="shared" si="849"/>
        <v>0</v>
      </c>
      <c r="J9325">
        <f t="shared" si="850"/>
        <v>0</v>
      </c>
      <c r="L9325" s="107"/>
      <c r="M9325" s="110"/>
      <c r="N9325" s="109"/>
      <c r="P9325" s="38">
        <f t="shared" si="851"/>
        <v>0</v>
      </c>
      <c r="Q9325" s="105">
        <f t="shared" si="852"/>
        <v>0</v>
      </c>
      <c r="R9325" s="38">
        <f t="shared" si="853"/>
        <v>0</v>
      </c>
    </row>
    <row r="9326" spans="1:18">
      <c r="A9326" s="33"/>
      <c r="B9326" s="34"/>
      <c r="C9326" s="33"/>
      <c r="D9326" s="33"/>
      <c r="E9326" s="33"/>
      <c r="F9326" s="42"/>
      <c r="G9326" s="42"/>
      <c r="I9326">
        <f t="shared" si="849"/>
        <v>0</v>
      </c>
      <c r="J9326">
        <f t="shared" si="850"/>
        <v>0</v>
      </c>
      <c r="L9326" s="107"/>
      <c r="M9326" s="110"/>
      <c r="N9326" s="109"/>
      <c r="P9326" s="38">
        <f t="shared" si="851"/>
        <v>0</v>
      </c>
      <c r="Q9326" s="105">
        <f t="shared" si="852"/>
        <v>0</v>
      </c>
      <c r="R9326" s="38">
        <f t="shared" si="853"/>
        <v>0</v>
      </c>
    </row>
    <row r="9327" spans="1:18">
      <c r="A9327" s="33"/>
      <c r="B9327" s="34"/>
      <c r="C9327" s="33"/>
      <c r="D9327" s="33"/>
      <c r="E9327" s="33"/>
      <c r="F9327" s="42"/>
      <c r="G9327" s="42"/>
      <c r="I9327">
        <f t="shared" si="849"/>
        <v>0</v>
      </c>
      <c r="J9327">
        <f t="shared" si="850"/>
        <v>0</v>
      </c>
      <c r="L9327" s="107"/>
      <c r="M9327" s="110"/>
      <c r="N9327" s="109"/>
      <c r="P9327" s="38">
        <f t="shared" si="851"/>
        <v>0</v>
      </c>
      <c r="Q9327" s="105">
        <f t="shared" si="852"/>
        <v>0</v>
      </c>
      <c r="R9327" s="38">
        <f t="shared" si="853"/>
        <v>0</v>
      </c>
    </row>
    <row r="9328" spans="1:18">
      <c r="A9328" s="33"/>
      <c r="B9328" s="34"/>
      <c r="C9328" s="33"/>
      <c r="D9328" s="33"/>
      <c r="E9328" s="33"/>
      <c r="F9328" s="42"/>
      <c r="G9328" s="42"/>
      <c r="I9328">
        <f t="shared" si="849"/>
        <v>0</v>
      </c>
      <c r="J9328">
        <f t="shared" si="850"/>
        <v>0</v>
      </c>
      <c r="L9328" s="107"/>
      <c r="M9328" s="110"/>
      <c r="N9328" s="109"/>
      <c r="P9328" s="38">
        <f t="shared" si="851"/>
        <v>0</v>
      </c>
      <c r="Q9328" s="105">
        <f t="shared" si="852"/>
        <v>0</v>
      </c>
      <c r="R9328" s="38">
        <f t="shared" si="853"/>
        <v>0</v>
      </c>
    </row>
    <row r="9329" spans="1:18">
      <c r="A9329" s="33"/>
      <c r="B9329" s="34"/>
      <c r="C9329" s="33"/>
      <c r="D9329" s="33"/>
      <c r="E9329" s="33"/>
      <c r="F9329" s="42"/>
      <c r="G9329" s="42"/>
      <c r="I9329">
        <f t="shared" si="849"/>
        <v>0</v>
      </c>
      <c r="J9329">
        <f t="shared" si="850"/>
        <v>0</v>
      </c>
      <c r="L9329" s="107"/>
      <c r="M9329" s="110"/>
      <c r="N9329" s="109"/>
      <c r="P9329" s="38">
        <f t="shared" si="851"/>
        <v>0</v>
      </c>
      <c r="Q9329" s="105">
        <f t="shared" si="852"/>
        <v>0</v>
      </c>
      <c r="R9329" s="38">
        <f t="shared" si="853"/>
        <v>0</v>
      </c>
    </row>
    <row r="9330" spans="1:18">
      <c r="A9330" s="33"/>
      <c r="B9330" s="34"/>
      <c r="C9330" s="33"/>
      <c r="D9330" s="33"/>
      <c r="E9330" s="33"/>
      <c r="F9330" s="42"/>
      <c r="G9330" s="42"/>
      <c r="I9330">
        <f t="shared" si="849"/>
        <v>0</v>
      </c>
      <c r="J9330">
        <f t="shared" si="850"/>
        <v>0</v>
      </c>
      <c r="L9330" s="107"/>
      <c r="M9330" s="110"/>
      <c r="N9330" s="109"/>
      <c r="P9330" s="38">
        <f t="shared" si="851"/>
        <v>0</v>
      </c>
      <c r="Q9330" s="105">
        <f t="shared" si="852"/>
        <v>0</v>
      </c>
      <c r="R9330" s="38">
        <f t="shared" si="853"/>
        <v>0</v>
      </c>
    </row>
    <row r="9331" spans="1:18">
      <c r="A9331" s="33"/>
      <c r="B9331" s="34"/>
      <c r="C9331" s="33"/>
      <c r="D9331" s="33"/>
      <c r="E9331" s="33"/>
      <c r="F9331" s="42"/>
      <c r="G9331" s="42"/>
      <c r="I9331">
        <f t="shared" si="849"/>
        <v>0</v>
      </c>
      <c r="J9331">
        <f t="shared" si="850"/>
        <v>0</v>
      </c>
      <c r="L9331" s="107"/>
      <c r="M9331" s="110"/>
      <c r="N9331" s="109"/>
      <c r="P9331" s="38">
        <f t="shared" si="851"/>
        <v>0</v>
      </c>
      <c r="Q9331" s="105">
        <f t="shared" si="852"/>
        <v>0</v>
      </c>
      <c r="R9331" s="38">
        <f t="shared" si="853"/>
        <v>0</v>
      </c>
    </row>
    <row r="9332" spans="1:18">
      <c r="A9332" s="33"/>
      <c r="B9332" s="34"/>
      <c r="C9332" s="33"/>
      <c r="D9332" s="33"/>
      <c r="E9332" s="33"/>
      <c r="F9332" s="42"/>
      <c r="G9332" s="42"/>
      <c r="I9332">
        <f t="shared" si="849"/>
        <v>0</v>
      </c>
      <c r="J9332">
        <f t="shared" si="850"/>
        <v>0</v>
      </c>
      <c r="L9332" s="107"/>
      <c r="M9332" s="110"/>
      <c r="N9332" s="109"/>
      <c r="P9332" s="38">
        <f t="shared" si="851"/>
        <v>0</v>
      </c>
      <c r="Q9332" s="105">
        <f t="shared" si="852"/>
        <v>0</v>
      </c>
      <c r="R9332" s="38">
        <f t="shared" si="853"/>
        <v>0</v>
      </c>
    </row>
    <row r="9333" spans="1:18">
      <c r="A9333" s="33"/>
      <c r="B9333" s="34"/>
      <c r="C9333" s="33"/>
      <c r="D9333" s="33"/>
      <c r="E9333" s="33"/>
      <c r="F9333" s="42"/>
      <c r="G9333" s="42"/>
      <c r="I9333">
        <f t="shared" si="849"/>
        <v>0</v>
      </c>
      <c r="J9333">
        <f t="shared" si="850"/>
        <v>0</v>
      </c>
      <c r="L9333" s="107"/>
      <c r="M9333" s="110"/>
      <c r="N9333" s="109"/>
      <c r="P9333" s="38">
        <f t="shared" si="851"/>
        <v>0</v>
      </c>
      <c r="Q9333" s="105">
        <f t="shared" si="852"/>
        <v>0</v>
      </c>
      <c r="R9333" s="38">
        <f t="shared" si="853"/>
        <v>0</v>
      </c>
    </row>
    <row r="9334" spans="1:18">
      <c r="A9334" s="33"/>
      <c r="B9334" s="34"/>
      <c r="C9334" s="33"/>
      <c r="D9334" s="33"/>
      <c r="E9334" s="33"/>
      <c r="F9334" s="42"/>
      <c r="G9334" s="42"/>
      <c r="I9334">
        <f t="shared" si="849"/>
        <v>0</v>
      </c>
      <c r="J9334">
        <f t="shared" si="850"/>
        <v>0</v>
      </c>
      <c r="L9334" s="107"/>
      <c r="M9334" s="110"/>
      <c r="N9334" s="109"/>
      <c r="P9334" s="38">
        <f t="shared" si="851"/>
        <v>0</v>
      </c>
      <c r="Q9334" s="105">
        <f t="shared" si="852"/>
        <v>0</v>
      </c>
      <c r="R9334" s="38">
        <f t="shared" si="853"/>
        <v>0</v>
      </c>
    </row>
    <row r="9335" spans="1:18">
      <c r="A9335" s="33"/>
      <c r="B9335" s="34"/>
      <c r="C9335" s="33"/>
      <c r="D9335" s="33"/>
      <c r="E9335" s="33"/>
      <c r="F9335" s="42"/>
      <c r="G9335" s="42"/>
      <c r="I9335">
        <f t="shared" si="849"/>
        <v>0</v>
      </c>
      <c r="J9335">
        <f t="shared" si="850"/>
        <v>0</v>
      </c>
      <c r="L9335" s="107"/>
      <c r="M9335" s="110"/>
      <c r="N9335" s="109"/>
      <c r="P9335" s="38">
        <f t="shared" si="851"/>
        <v>0</v>
      </c>
      <c r="Q9335" s="105">
        <f t="shared" si="852"/>
        <v>0</v>
      </c>
      <c r="R9335" s="38">
        <f t="shared" si="853"/>
        <v>0</v>
      </c>
    </row>
    <row r="9336" spans="1:18">
      <c r="A9336" s="33"/>
      <c r="B9336" s="34"/>
      <c r="C9336" s="33"/>
      <c r="D9336" s="33"/>
      <c r="E9336" s="33"/>
      <c r="F9336" s="42"/>
      <c r="G9336" s="42"/>
      <c r="I9336">
        <f t="shared" si="849"/>
        <v>0</v>
      </c>
      <c r="J9336">
        <f t="shared" si="850"/>
        <v>0</v>
      </c>
      <c r="L9336" s="107"/>
      <c r="M9336" s="110"/>
      <c r="N9336" s="109"/>
      <c r="P9336" s="38">
        <f t="shared" si="851"/>
        <v>0</v>
      </c>
      <c r="Q9336" s="105">
        <f t="shared" si="852"/>
        <v>0</v>
      </c>
      <c r="R9336" s="38">
        <f t="shared" si="853"/>
        <v>0</v>
      </c>
    </row>
    <row r="9337" spans="1:18">
      <c r="A9337" s="33"/>
      <c r="B9337" s="34"/>
      <c r="C9337" s="33"/>
      <c r="D9337" s="33"/>
      <c r="E9337" s="33"/>
      <c r="F9337" s="42"/>
      <c r="G9337" s="42"/>
      <c r="I9337">
        <f t="shared" si="849"/>
        <v>0</v>
      </c>
      <c r="J9337">
        <f t="shared" si="850"/>
        <v>0</v>
      </c>
      <c r="L9337" s="107"/>
      <c r="M9337" s="110"/>
      <c r="N9337" s="109"/>
      <c r="P9337" s="38">
        <f t="shared" si="851"/>
        <v>0</v>
      </c>
      <c r="Q9337" s="105">
        <f t="shared" si="852"/>
        <v>0</v>
      </c>
      <c r="R9337" s="38">
        <f t="shared" si="853"/>
        <v>0</v>
      </c>
    </row>
    <row r="9338" spans="1:18">
      <c r="A9338" s="33"/>
      <c r="B9338" s="34"/>
      <c r="C9338" s="33"/>
      <c r="D9338" s="33"/>
      <c r="E9338" s="33"/>
      <c r="F9338" s="42"/>
      <c r="G9338" s="42"/>
      <c r="I9338">
        <f t="shared" si="849"/>
        <v>0</v>
      </c>
      <c r="J9338">
        <f t="shared" si="850"/>
        <v>0</v>
      </c>
      <c r="L9338" s="107"/>
      <c r="M9338" s="110"/>
      <c r="N9338" s="109"/>
      <c r="P9338" s="38">
        <f t="shared" si="851"/>
        <v>0</v>
      </c>
      <c r="Q9338" s="105">
        <f t="shared" si="852"/>
        <v>0</v>
      </c>
      <c r="R9338" s="38">
        <f t="shared" si="853"/>
        <v>0</v>
      </c>
    </row>
    <row r="9339" spans="1:18">
      <c r="A9339" s="33"/>
      <c r="B9339" s="34"/>
      <c r="C9339" s="33"/>
      <c r="D9339" s="33"/>
      <c r="E9339" s="33"/>
      <c r="F9339" s="42"/>
      <c r="G9339" s="42"/>
      <c r="I9339">
        <f t="shared" si="849"/>
        <v>0</v>
      </c>
      <c r="J9339">
        <f t="shared" si="850"/>
        <v>0</v>
      </c>
      <c r="L9339" s="107"/>
      <c r="M9339" s="110"/>
      <c r="N9339" s="109"/>
      <c r="P9339" s="38">
        <f t="shared" si="851"/>
        <v>0</v>
      </c>
      <c r="Q9339" s="105">
        <f t="shared" si="852"/>
        <v>0</v>
      </c>
      <c r="R9339" s="38">
        <f t="shared" si="853"/>
        <v>0</v>
      </c>
    </row>
    <row r="9340" spans="1:18">
      <c r="A9340" s="33"/>
      <c r="B9340" s="34"/>
      <c r="C9340" s="33"/>
      <c r="D9340" s="33"/>
      <c r="E9340" s="33"/>
      <c r="F9340" s="42"/>
      <c r="G9340" s="42"/>
      <c r="I9340">
        <f t="shared" si="849"/>
        <v>0</v>
      </c>
      <c r="J9340">
        <f t="shared" si="850"/>
        <v>0</v>
      </c>
      <c r="L9340" s="107"/>
      <c r="M9340" s="110"/>
      <c r="N9340" s="109"/>
      <c r="P9340" s="38">
        <f t="shared" si="851"/>
        <v>0</v>
      </c>
      <c r="Q9340" s="105">
        <f t="shared" si="852"/>
        <v>0</v>
      </c>
      <c r="R9340" s="38">
        <f t="shared" si="853"/>
        <v>0</v>
      </c>
    </row>
    <row r="9341" spans="1:18">
      <c r="A9341" s="33"/>
      <c r="B9341" s="34"/>
      <c r="C9341" s="33"/>
      <c r="D9341" s="33"/>
      <c r="E9341" s="33"/>
      <c r="F9341" s="42"/>
      <c r="G9341" s="42"/>
      <c r="I9341">
        <f t="shared" si="849"/>
        <v>0</v>
      </c>
      <c r="J9341">
        <f t="shared" si="850"/>
        <v>0</v>
      </c>
      <c r="L9341" s="107"/>
      <c r="M9341" s="110"/>
      <c r="N9341" s="109"/>
      <c r="P9341" s="38">
        <f t="shared" si="851"/>
        <v>0</v>
      </c>
      <c r="Q9341" s="105">
        <f t="shared" si="852"/>
        <v>0</v>
      </c>
      <c r="R9341" s="38">
        <f t="shared" si="853"/>
        <v>0</v>
      </c>
    </row>
    <row r="9342" spans="1:18">
      <c r="A9342" s="33"/>
      <c r="B9342" s="34"/>
      <c r="C9342" s="33"/>
      <c r="D9342" s="33"/>
      <c r="E9342" s="33"/>
      <c r="F9342" s="42"/>
      <c r="G9342" s="42"/>
      <c r="I9342">
        <f t="shared" si="849"/>
        <v>0</v>
      </c>
      <c r="J9342">
        <f t="shared" si="850"/>
        <v>0</v>
      </c>
      <c r="L9342" s="107"/>
      <c r="M9342" s="110"/>
      <c r="N9342" s="109"/>
      <c r="P9342" s="38">
        <f t="shared" si="851"/>
        <v>0</v>
      </c>
      <c r="Q9342" s="105">
        <f t="shared" si="852"/>
        <v>0</v>
      </c>
      <c r="R9342" s="38">
        <f t="shared" si="853"/>
        <v>0</v>
      </c>
    </row>
    <row r="9343" spans="1:18">
      <c r="A9343" s="33"/>
      <c r="B9343" s="34"/>
      <c r="C9343" s="33"/>
      <c r="D9343" s="33"/>
      <c r="E9343" s="33"/>
      <c r="F9343" s="42"/>
      <c r="G9343" s="42"/>
      <c r="I9343">
        <f t="shared" si="849"/>
        <v>0</v>
      </c>
      <c r="J9343">
        <f t="shared" si="850"/>
        <v>0</v>
      </c>
      <c r="L9343" s="107"/>
      <c r="M9343" s="110"/>
      <c r="N9343" s="109"/>
      <c r="P9343" s="38">
        <f t="shared" si="851"/>
        <v>0</v>
      </c>
      <c r="Q9343" s="105">
        <f t="shared" si="852"/>
        <v>0</v>
      </c>
      <c r="R9343" s="38">
        <f t="shared" si="853"/>
        <v>0</v>
      </c>
    </row>
    <row r="9344" spans="1:18">
      <c r="A9344" s="33"/>
      <c r="B9344" s="34"/>
      <c r="C9344" s="33"/>
      <c r="D9344" s="33"/>
      <c r="E9344" s="33"/>
      <c r="F9344" s="42"/>
      <c r="G9344" s="42"/>
      <c r="I9344">
        <f t="shared" si="849"/>
        <v>0</v>
      </c>
      <c r="J9344">
        <f t="shared" si="850"/>
        <v>0</v>
      </c>
      <c r="L9344" s="107"/>
      <c r="M9344" s="110"/>
      <c r="N9344" s="109"/>
      <c r="P9344" s="38">
        <f t="shared" si="851"/>
        <v>0</v>
      </c>
      <c r="Q9344" s="105">
        <f t="shared" si="852"/>
        <v>0</v>
      </c>
      <c r="R9344" s="38">
        <f t="shared" si="853"/>
        <v>0</v>
      </c>
    </row>
    <row r="9345" spans="1:18">
      <c r="A9345" s="33"/>
      <c r="B9345" s="34"/>
      <c r="C9345" s="33"/>
      <c r="D9345" s="33"/>
      <c r="E9345" s="33"/>
      <c r="F9345" s="42"/>
      <c r="G9345" s="42"/>
      <c r="I9345">
        <f t="shared" ref="I9345:I9408" si="854">IF(OR(E9345="R",E9345="E"),D9345,IF(D9345&gt;=E9345,D9345-E9345,0))</f>
        <v>0</v>
      </c>
      <c r="J9345">
        <f t="shared" ref="J9345:J9408" si="855">IF(OR(E9345="R",E9345="E"),0,IF(E9345&gt;D9345,E9345-D9345,0))</f>
        <v>0</v>
      </c>
      <c r="L9345" s="107"/>
      <c r="M9345" s="110"/>
      <c r="N9345" s="109"/>
      <c r="P9345" s="38">
        <f t="shared" ref="P9345:P9408" si="856">I9345*L9345/1000</f>
        <v>0</v>
      </c>
      <c r="Q9345" s="105">
        <f t="shared" ref="Q9345:Q9408" si="857">I9345*M9345/1000</f>
        <v>0</v>
      </c>
      <c r="R9345" s="38">
        <f t="shared" ref="R9345:R9408" si="858">J9345*N9345/1000</f>
        <v>0</v>
      </c>
    </row>
    <row r="9346" spans="1:18">
      <c r="A9346" s="33"/>
      <c r="B9346" s="34"/>
      <c r="C9346" s="33"/>
      <c r="D9346" s="33"/>
      <c r="E9346" s="33"/>
      <c r="F9346" s="42"/>
      <c r="G9346" s="42"/>
      <c r="I9346">
        <f t="shared" si="854"/>
        <v>0</v>
      </c>
      <c r="J9346">
        <f t="shared" si="855"/>
        <v>0</v>
      </c>
      <c r="L9346" s="107"/>
      <c r="M9346" s="110"/>
      <c r="N9346" s="109"/>
      <c r="P9346" s="38">
        <f t="shared" si="856"/>
        <v>0</v>
      </c>
      <c r="Q9346" s="105">
        <f t="shared" si="857"/>
        <v>0</v>
      </c>
      <c r="R9346" s="38">
        <f t="shared" si="858"/>
        <v>0</v>
      </c>
    </row>
    <row r="9347" spans="1:18">
      <c r="A9347" s="33"/>
      <c r="B9347" s="34"/>
      <c r="C9347" s="33"/>
      <c r="D9347" s="33"/>
      <c r="E9347" s="33"/>
      <c r="F9347" s="42"/>
      <c r="G9347" s="42"/>
      <c r="I9347">
        <f t="shared" si="854"/>
        <v>0</v>
      </c>
      <c r="J9347">
        <f t="shared" si="855"/>
        <v>0</v>
      </c>
      <c r="L9347" s="107"/>
      <c r="M9347" s="110"/>
      <c r="N9347" s="109"/>
      <c r="P9347" s="38">
        <f t="shared" si="856"/>
        <v>0</v>
      </c>
      <c r="Q9347" s="105">
        <f t="shared" si="857"/>
        <v>0</v>
      </c>
      <c r="R9347" s="38">
        <f t="shared" si="858"/>
        <v>0</v>
      </c>
    </row>
    <row r="9348" spans="1:18">
      <c r="A9348" s="33"/>
      <c r="B9348" s="34"/>
      <c r="C9348" s="33"/>
      <c r="D9348" s="33"/>
      <c r="E9348" s="33"/>
      <c r="F9348" s="42"/>
      <c r="G9348" s="42"/>
      <c r="I9348">
        <f t="shared" si="854"/>
        <v>0</v>
      </c>
      <c r="J9348">
        <f t="shared" si="855"/>
        <v>0</v>
      </c>
      <c r="L9348" s="107"/>
      <c r="M9348" s="110"/>
      <c r="N9348" s="109"/>
      <c r="P9348" s="38">
        <f t="shared" si="856"/>
        <v>0</v>
      </c>
      <c r="Q9348" s="105">
        <f t="shared" si="857"/>
        <v>0</v>
      </c>
      <c r="R9348" s="38">
        <f t="shared" si="858"/>
        <v>0</v>
      </c>
    </row>
    <row r="9349" spans="1:18">
      <c r="A9349" s="33"/>
      <c r="B9349" s="34"/>
      <c r="C9349" s="33"/>
      <c r="D9349" s="33"/>
      <c r="E9349" s="33"/>
      <c r="F9349" s="42"/>
      <c r="G9349" s="42"/>
      <c r="I9349">
        <f t="shared" si="854"/>
        <v>0</v>
      </c>
      <c r="J9349">
        <f t="shared" si="855"/>
        <v>0</v>
      </c>
      <c r="L9349" s="107"/>
      <c r="M9349" s="110"/>
      <c r="N9349" s="109"/>
      <c r="P9349" s="38">
        <f t="shared" si="856"/>
        <v>0</v>
      </c>
      <c r="Q9349" s="105">
        <f t="shared" si="857"/>
        <v>0</v>
      </c>
      <c r="R9349" s="38">
        <f t="shared" si="858"/>
        <v>0</v>
      </c>
    </row>
    <row r="9350" spans="1:18">
      <c r="A9350" s="33"/>
      <c r="B9350" s="34"/>
      <c r="C9350" s="33"/>
      <c r="D9350" s="33"/>
      <c r="E9350" s="33"/>
      <c r="F9350" s="42"/>
      <c r="G9350" s="42"/>
      <c r="I9350">
        <f t="shared" si="854"/>
        <v>0</v>
      </c>
      <c r="J9350">
        <f t="shared" si="855"/>
        <v>0</v>
      </c>
      <c r="L9350" s="107"/>
      <c r="M9350" s="110"/>
      <c r="N9350" s="109"/>
      <c r="P9350" s="38">
        <f t="shared" si="856"/>
        <v>0</v>
      </c>
      <c r="Q9350" s="105">
        <f t="shared" si="857"/>
        <v>0</v>
      </c>
      <c r="R9350" s="38">
        <f t="shared" si="858"/>
        <v>0</v>
      </c>
    </row>
    <row r="9351" spans="1:18">
      <c r="A9351" s="33"/>
      <c r="B9351" s="34"/>
      <c r="C9351" s="33"/>
      <c r="D9351" s="33"/>
      <c r="E9351" s="33"/>
      <c r="F9351" s="42"/>
      <c r="G9351" s="42"/>
      <c r="I9351">
        <f t="shared" si="854"/>
        <v>0</v>
      </c>
      <c r="J9351">
        <f t="shared" si="855"/>
        <v>0</v>
      </c>
      <c r="L9351" s="107"/>
      <c r="M9351" s="110"/>
      <c r="N9351" s="109"/>
      <c r="P9351" s="38">
        <f t="shared" si="856"/>
        <v>0</v>
      </c>
      <c r="Q9351" s="105">
        <f t="shared" si="857"/>
        <v>0</v>
      </c>
      <c r="R9351" s="38">
        <f t="shared" si="858"/>
        <v>0</v>
      </c>
    </row>
    <row r="9352" spans="1:18">
      <c r="A9352" s="33"/>
      <c r="B9352" s="34"/>
      <c r="C9352" s="33"/>
      <c r="D9352" s="33"/>
      <c r="E9352" s="33"/>
      <c r="F9352" s="42"/>
      <c r="G9352" s="42"/>
      <c r="I9352">
        <f t="shared" si="854"/>
        <v>0</v>
      </c>
      <c r="J9352">
        <f t="shared" si="855"/>
        <v>0</v>
      </c>
      <c r="L9352" s="107"/>
      <c r="M9352" s="110"/>
      <c r="N9352" s="109"/>
      <c r="P9352" s="38">
        <f t="shared" si="856"/>
        <v>0</v>
      </c>
      <c r="Q9352" s="105">
        <f t="shared" si="857"/>
        <v>0</v>
      </c>
      <c r="R9352" s="38">
        <f t="shared" si="858"/>
        <v>0</v>
      </c>
    </row>
    <row r="9353" spans="1:18">
      <c r="A9353" s="33"/>
      <c r="B9353" s="34"/>
      <c r="C9353" s="33"/>
      <c r="D9353" s="33"/>
      <c r="E9353" s="33"/>
      <c r="F9353" s="42"/>
      <c r="G9353" s="42"/>
      <c r="I9353">
        <f t="shared" si="854"/>
        <v>0</v>
      </c>
      <c r="J9353">
        <f t="shared" si="855"/>
        <v>0</v>
      </c>
      <c r="L9353" s="107"/>
      <c r="M9353" s="110"/>
      <c r="N9353" s="109"/>
      <c r="P9353" s="38">
        <f t="shared" si="856"/>
        <v>0</v>
      </c>
      <c r="Q9353" s="105">
        <f t="shared" si="857"/>
        <v>0</v>
      </c>
      <c r="R9353" s="38">
        <f t="shared" si="858"/>
        <v>0</v>
      </c>
    </row>
    <row r="9354" spans="1:18">
      <c r="A9354" s="33"/>
      <c r="B9354" s="34"/>
      <c r="C9354" s="33"/>
      <c r="D9354" s="33"/>
      <c r="E9354" s="33"/>
      <c r="F9354" s="42"/>
      <c r="G9354" s="42"/>
      <c r="I9354">
        <f t="shared" si="854"/>
        <v>0</v>
      </c>
      <c r="J9354">
        <f t="shared" si="855"/>
        <v>0</v>
      </c>
      <c r="L9354" s="107"/>
      <c r="M9354" s="110"/>
      <c r="N9354" s="109"/>
      <c r="P9354" s="38">
        <f t="shared" si="856"/>
        <v>0</v>
      </c>
      <c r="Q9354" s="105">
        <f t="shared" si="857"/>
        <v>0</v>
      </c>
      <c r="R9354" s="38">
        <f t="shared" si="858"/>
        <v>0</v>
      </c>
    </row>
    <row r="9355" spans="1:18">
      <c r="A9355" s="33"/>
      <c r="B9355" s="34"/>
      <c r="C9355" s="33"/>
      <c r="D9355" s="33"/>
      <c r="E9355" s="33"/>
      <c r="F9355" s="42"/>
      <c r="G9355" s="42"/>
      <c r="I9355">
        <f t="shared" si="854"/>
        <v>0</v>
      </c>
      <c r="J9355">
        <f t="shared" si="855"/>
        <v>0</v>
      </c>
      <c r="L9355" s="107"/>
      <c r="M9355" s="110"/>
      <c r="N9355" s="109"/>
      <c r="P9355" s="38">
        <f t="shared" si="856"/>
        <v>0</v>
      </c>
      <c r="Q9355" s="105">
        <f t="shared" si="857"/>
        <v>0</v>
      </c>
      <c r="R9355" s="38">
        <f t="shared" si="858"/>
        <v>0</v>
      </c>
    </row>
    <row r="9356" spans="1:18">
      <c r="A9356" s="33"/>
      <c r="B9356" s="34"/>
      <c r="C9356" s="33"/>
      <c r="D9356" s="33"/>
      <c r="E9356" s="33"/>
      <c r="F9356" s="42"/>
      <c r="G9356" s="42"/>
      <c r="I9356">
        <f t="shared" si="854"/>
        <v>0</v>
      </c>
      <c r="J9356">
        <f t="shared" si="855"/>
        <v>0</v>
      </c>
      <c r="L9356" s="107"/>
      <c r="M9356" s="110"/>
      <c r="N9356" s="109"/>
      <c r="P9356" s="38">
        <f t="shared" si="856"/>
        <v>0</v>
      </c>
      <c r="Q9356" s="105">
        <f t="shared" si="857"/>
        <v>0</v>
      </c>
      <c r="R9356" s="38">
        <f t="shared" si="858"/>
        <v>0</v>
      </c>
    </row>
    <row r="9357" spans="1:18">
      <c r="A9357" s="33"/>
      <c r="B9357" s="34"/>
      <c r="C9357" s="33"/>
      <c r="D9357" s="33"/>
      <c r="E9357" s="33"/>
      <c r="F9357" s="42"/>
      <c r="G9357" s="42"/>
      <c r="I9357">
        <f t="shared" si="854"/>
        <v>0</v>
      </c>
      <c r="J9357">
        <f t="shared" si="855"/>
        <v>0</v>
      </c>
      <c r="L9357" s="107"/>
      <c r="M9357" s="110"/>
      <c r="N9357" s="109"/>
      <c r="P9357" s="38">
        <f t="shared" si="856"/>
        <v>0</v>
      </c>
      <c r="Q9357" s="105">
        <f t="shared" si="857"/>
        <v>0</v>
      </c>
      <c r="R9357" s="38">
        <f t="shared" si="858"/>
        <v>0</v>
      </c>
    </row>
    <row r="9358" spans="1:18">
      <c r="A9358" s="33"/>
      <c r="B9358" s="34"/>
      <c r="C9358" s="33"/>
      <c r="D9358" s="33"/>
      <c r="E9358" s="33"/>
      <c r="F9358" s="42"/>
      <c r="G9358" s="42"/>
      <c r="I9358">
        <f t="shared" si="854"/>
        <v>0</v>
      </c>
      <c r="J9358">
        <f t="shared" si="855"/>
        <v>0</v>
      </c>
      <c r="L9358" s="107"/>
      <c r="M9358" s="110"/>
      <c r="N9358" s="109"/>
      <c r="P9358" s="38">
        <f t="shared" si="856"/>
        <v>0</v>
      </c>
      <c r="Q9358" s="105">
        <f t="shared" si="857"/>
        <v>0</v>
      </c>
      <c r="R9358" s="38">
        <f t="shared" si="858"/>
        <v>0</v>
      </c>
    </row>
    <row r="9359" spans="1:18">
      <c r="A9359" s="33"/>
      <c r="B9359" s="34"/>
      <c r="C9359" s="33"/>
      <c r="D9359" s="33"/>
      <c r="E9359" s="33"/>
      <c r="F9359" s="42"/>
      <c r="G9359" s="42"/>
      <c r="I9359">
        <f t="shared" si="854"/>
        <v>0</v>
      </c>
      <c r="J9359">
        <f t="shared" si="855"/>
        <v>0</v>
      </c>
      <c r="L9359" s="107"/>
      <c r="M9359" s="110"/>
      <c r="N9359" s="109"/>
      <c r="P9359" s="38">
        <f t="shared" si="856"/>
        <v>0</v>
      </c>
      <c r="Q9359" s="105">
        <f t="shared" si="857"/>
        <v>0</v>
      </c>
      <c r="R9359" s="38">
        <f t="shared" si="858"/>
        <v>0</v>
      </c>
    </row>
    <row r="9360" spans="1:18">
      <c r="A9360" s="33"/>
      <c r="B9360" s="34"/>
      <c r="C9360" s="33"/>
      <c r="D9360" s="33"/>
      <c r="E9360" s="33"/>
      <c r="F9360" s="42"/>
      <c r="G9360" s="42"/>
      <c r="I9360">
        <f t="shared" si="854"/>
        <v>0</v>
      </c>
      <c r="J9360">
        <f t="shared" si="855"/>
        <v>0</v>
      </c>
      <c r="L9360" s="107"/>
      <c r="M9360" s="110"/>
      <c r="N9360" s="109"/>
      <c r="P9360" s="38">
        <f t="shared" si="856"/>
        <v>0</v>
      </c>
      <c r="Q9360" s="105">
        <f t="shared" si="857"/>
        <v>0</v>
      </c>
      <c r="R9360" s="38">
        <f t="shared" si="858"/>
        <v>0</v>
      </c>
    </row>
    <row r="9361" spans="1:18">
      <c r="A9361" s="33"/>
      <c r="B9361" s="34"/>
      <c r="C9361" s="33"/>
      <c r="D9361" s="33"/>
      <c r="E9361" s="33"/>
      <c r="F9361" s="42"/>
      <c r="G9361" s="42"/>
      <c r="I9361">
        <f t="shared" si="854"/>
        <v>0</v>
      </c>
      <c r="J9361">
        <f t="shared" si="855"/>
        <v>0</v>
      </c>
      <c r="L9361" s="107"/>
      <c r="M9361" s="110"/>
      <c r="N9361" s="109"/>
      <c r="P9361" s="38">
        <f t="shared" si="856"/>
        <v>0</v>
      </c>
      <c r="Q9361" s="105">
        <f t="shared" si="857"/>
        <v>0</v>
      </c>
      <c r="R9361" s="38">
        <f t="shared" si="858"/>
        <v>0</v>
      </c>
    </row>
    <row r="9362" spans="1:18">
      <c r="A9362" s="33"/>
      <c r="B9362" s="34"/>
      <c r="C9362" s="33"/>
      <c r="D9362" s="33"/>
      <c r="E9362" s="33"/>
      <c r="F9362" s="42"/>
      <c r="G9362" s="42"/>
      <c r="I9362">
        <f t="shared" si="854"/>
        <v>0</v>
      </c>
      <c r="J9362">
        <f t="shared" si="855"/>
        <v>0</v>
      </c>
      <c r="L9362" s="107"/>
      <c r="M9362" s="110"/>
      <c r="N9362" s="109"/>
      <c r="P9362" s="38">
        <f t="shared" si="856"/>
        <v>0</v>
      </c>
      <c r="Q9362" s="105">
        <f t="shared" si="857"/>
        <v>0</v>
      </c>
      <c r="R9362" s="38">
        <f t="shared" si="858"/>
        <v>0</v>
      </c>
    </row>
    <row r="9363" spans="1:18">
      <c r="A9363" s="33"/>
      <c r="B9363" s="34"/>
      <c r="C9363" s="33"/>
      <c r="D9363" s="33"/>
      <c r="E9363" s="33"/>
      <c r="F9363" s="42"/>
      <c r="G9363" s="42"/>
      <c r="I9363">
        <f t="shared" si="854"/>
        <v>0</v>
      </c>
      <c r="J9363">
        <f t="shared" si="855"/>
        <v>0</v>
      </c>
      <c r="L9363" s="107"/>
      <c r="M9363" s="110"/>
      <c r="N9363" s="109"/>
      <c r="P9363" s="38">
        <f t="shared" si="856"/>
        <v>0</v>
      </c>
      <c r="Q9363" s="105">
        <f t="shared" si="857"/>
        <v>0</v>
      </c>
      <c r="R9363" s="38">
        <f t="shared" si="858"/>
        <v>0</v>
      </c>
    </row>
    <row r="9364" spans="1:18">
      <c r="A9364" s="33"/>
      <c r="B9364" s="34"/>
      <c r="C9364" s="33"/>
      <c r="D9364" s="33"/>
      <c r="E9364" s="33"/>
      <c r="F9364" s="42"/>
      <c r="G9364" s="42"/>
      <c r="I9364">
        <f t="shared" si="854"/>
        <v>0</v>
      </c>
      <c r="J9364">
        <f t="shared" si="855"/>
        <v>0</v>
      </c>
      <c r="L9364" s="107"/>
      <c r="M9364" s="110"/>
      <c r="N9364" s="109"/>
      <c r="P9364" s="38">
        <f t="shared" si="856"/>
        <v>0</v>
      </c>
      <c r="Q9364" s="105">
        <f t="shared" si="857"/>
        <v>0</v>
      </c>
      <c r="R9364" s="38">
        <f t="shared" si="858"/>
        <v>0</v>
      </c>
    </row>
    <row r="9365" spans="1:18">
      <c r="A9365" s="33"/>
      <c r="B9365" s="34"/>
      <c r="C9365" s="33"/>
      <c r="D9365" s="33"/>
      <c r="E9365" s="33"/>
      <c r="F9365" s="42"/>
      <c r="G9365" s="42"/>
      <c r="I9365">
        <f t="shared" si="854"/>
        <v>0</v>
      </c>
      <c r="J9365">
        <f t="shared" si="855"/>
        <v>0</v>
      </c>
      <c r="L9365" s="107"/>
      <c r="M9365" s="110"/>
      <c r="N9365" s="109"/>
      <c r="P9365" s="38">
        <f t="shared" si="856"/>
        <v>0</v>
      </c>
      <c r="Q9365" s="105">
        <f t="shared" si="857"/>
        <v>0</v>
      </c>
      <c r="R9365" s="38">
        <f t="shared" si="858"/>
        <v>0</v>
      </c>
    </row>
    <row r="9366" spans="1:18">
      <c r="A9366" s="33"/>
      <c r="B9366" s="34"/>
      <c r="C9366" s="33"/>
      <c r="D9366" s="33"/>
      <c r="E9366" s="33"/>
      <c r="F9366" s="42"/>
      <c r="G9366" s="42"/>
      <c r="I9366">
        <f t="shared" si="854"/>
        <v>0</v>
      </c>
      <c r="J9366">
        <f t="shared" si="855"/>
        <v>0</v>
      </c>
      <c r="L9366" s="107"/>
      <c r="M9366" s="110"/>
      <c r="N9366" s="109"/>
      <c r="P9366" s="38">
        <f t="shared" si="856"/>
        <v>0</v>
      </c>
      <c r="Q9366" s="105">
        <f t="shared" si="857"/>
        <v>0</v>
      </c>
      <c r="R9366" s="38">
        <f t="shared" si="858"/>
        <v>0</v>
      </c>
    </row>
    <row r="9367" spans="1:18">
      <c r="A9367" s="33"/>
      <c r="B9367" s="34"/>
      <c r="C9367" s="33"/>
      <c r="D9367" s="33"/>
      <c r="E9367" s="33"/>
      <c r="F9367" s="42"/>
      <c r="G9367" s="42"/>
      <c r="I9367">
        <f t="shared" si="854"/>
        <v>0</v>
      </c>
      <c r="J9367">
        <f t="shared" si="855"/>
        <v>0</v>
      </c>
      <c r="L9367" s="107"/>
      <c r="M9367" s="110"/>
      <c r="N9367" s="109"/>
      <c r="P9367" s="38">
        <f t="shared" si="856"/>
        <v>0</v>
      </c>
      <c r="Q9367" s="105">
        <f t="shared" si="857"/>
        <v>0</v>
      </c>
      <c r="R9367" s="38">
        <f t="shared" si="858"/>
        <v>0</v>
      </c>
    </row>
    <row r="9368" spans="1:18">
      <c r="A9368" s="33"/>
      <c r="B9368" s="34"/>
      <c r="C9368" s="33"/>
      <c r="D9368" s="33"/>
      <c r="E9368" s="33"/>
      <c r="F9368" s="42"/>
      <c r="G9368" s="42"/>
      <c r="I9368">
        <f t="shared" si="854"/>
        <v>0</v>
      </c>
      <c r="J9368">
        <f t="shared" si="855"/>
        <v>0</v>
      </c>
      <c r="L9368" s="107"/>
      <c r="M9368" s="110"/>
      <c r="N9368" s="109"/>
      <c r="P9368" s="38">
        <f t="shared" si="856"/>
        <v>0</v>
      </c>
      <c r="Q9368" s="105">
        <f t="shared" si="857"/>
        <v>0</v>
      </c>
      <c r="R9368" s="38">
        <f t="shared" si="858"/>
        <v>0</v>
      </c>
    </row>
    <row r="9369" spans="1:18">
      <c r="A9369" s="33"/>
      <c r="B9369" s="34"/>
      <c r="C9369" s="33"/>
      <c r="D9369" s="33"/>
      <c r="E9369" s="33"/>
      <c r="F9369" s="42"/>
      <c r="G9369" s="42"/>
      <c r="I9369">
        <f t="shared" si="854"/>
        <v>0</v>
      </c>
      <c r="J9369">
        <f t="shared" si="855"/>
        <v>0</v>
      </c>
      <c r="L9369" s="107"/>
      <c r="M9369" s="110"/>
      <c r="N9369" s="109"/>
      <c r="P9369" s="38">
        <f t="shared" si="856"/>
        <v>0</v>
      </c>
      <c r="Q9369" s="105">
        <f t="shared" si="857"/>
        <v>0</v>
      </c>
      <c r="R9369" s="38">
        <f t="shared" si="858"/>
        <v>0</v>
      </c>
    </row>
    <row r="9370" spans="1:18">
      <c r="A9370" s="33"/>
      <c r="B9370" s="34"/>
      <c r="C9370" s="33"/>
      <c r="D9370" s="33"/>
      <c r="E9370" s="33"/>
      <c r="F9370" s="42"/>
      <c r="G9370" s="42"/>
      <c r="I9370">
        <f t="shared" si="854"/>
        <v>0</v>
      </c>
      <c r="J9370">
        <f t="shared" si="855"/>
        <v>0</v>
      </c>
      <c r="L9370" s="107"/>
      <c r="M9370" s="110"/>
      <c r="N9370" s="109"/>
      <c r="P9370" s="38">
        <f t="shared" si="856"/>
        <v>0</v>
      </c>
      <c r="Q9370" s="105">
        <f t="shared" si="857"/>
        <v>0</v>
      </c>
      <c r="R9370" s="38">
        <f t="shared" si="858"/>
        <v>0</v>
      </c>
    </row>
    <row r="9371" spans="1:18">
      <c r="A9371" s="33"/>
      <c r="B9371" s="34"/>
      <c r="C9371" s="33"/>
      <c r="D9371" s="33"/>
      <c r="E9371" s="33"/>
      <c r="F9371" s="42"/>
      <c r="G9371" s="42"/>
      <c r="I9371">
        <f t="shared" si="854"/>
        <v>0</v>
      </c>
      <c r="J9371">
        <f t="shared" si="855"/>
        <v>0</v>
      </c>
      <c r="L9371" s="107"/>
      <c r="M9371" s="110"/>
      <c r="N9371" s="109"/>
      <c r="P9371" s="38">
        <f t="shared" si="856"/>
        <v>0</v>
      </c>
      <c r="Q9371" s="105">
        <f t="shared" si="857"/>
        <v>0</v>
      </c>
      <c r="R9371" s="38">
        <f t="shared" si="858"/>
        <v>0</v>
      </c>
    </row>
    <row r="9372" spans="1:18">
      <c r="A9372" s="33"/>
      <c r="B9372" s="34"/>
      <c r="C9372" s="33"/>
      <c r="D9372" s="33"/>
      <c r="E9372" s="33"/>
      <c r="F9372" s="42"/>
      <c r="G9372" s="42"/>
      <c r="I9372">
        <f t="shared" si="854"/>
        <v>0</v>
      </c>
      <c r="J9372">
        <f t="shared" si="855"/>
        <v>0</v>
      </c>
      <c r="L9372" s="107"/>
      <c r="M9372" s="110"/>
      <c r="N9372" s="109"/>
      <c r="P9372" s="38">
        <f t="shared" si="856"/>
        <v>0</v>
      </c>
      <c r="Q9372" s="105">
        <f t="shared" si="857"/>
        <v>0</v>
      </c>
      <c r="R9372" s="38">
        <f t="shared" si="858"/>
        <v>0</v>
      </c>
    </row>
    <row r="9373" spans="1:18">
      <c r="A9373" s="33"/>
      <c r="B9373" s="34"/>
      <c r="C9373" s="33"/>
      <c r="D9373" s="33"/>
      <c r="E9373" s="33"/>
      <c r="F9373" s="42"/>
      <c r="G9373" s="42"/>
      <c r="I9373">
        <f t="shared" si="854"/>
        <v>0</v>
      </c>
      <c r="J9373">
        <f t="shared" si="855"/>
        <v>0</v>
      </c>
      <c r="L9373" s="107"/>
      <c r="M9373" s="110"/>
      <c r="N9373" s="109"/>
      <c r="P9373" s="38">
        <f t="shared" si="856"/>
        <v>0</v>
      </c>
      <c r="Q9373" s="105">
        <f t="shared" si="857"/>
        <v>0</v>
      </c>
      <c r="R9373" s="38">
        <f t="shared" si="858"/>
        <v>0</v>
      </c>
    </row>
    <row r="9374" spans="1:18">
      <c r="A9374" s="33"/>
      <c r="B9374" s="34"/>
      <c r="C9374" s="33"/>
      <c r="D9374" s="33"/>
      <c r="E9374" s="33"/>
      <c r="F9374" s="42"/>
      <c r="G9374" s="42"/>
      <c r="I9374">
        <f t="shared" si="854"/>
        <v>0</v>
      </c>
      <c r="J9374">
        <f t="shared" si="855"/>
        <v>0</v>
      </c>
      <c r="L9374" s="107"/>
      <c r="M9374" s="110"/>
      <c r="N9374" s="109"/>
      <c r="P9374" s="38">
        <f t="shared" si="856"/>
        <v>0</v>
      </c>
      <c r="Q9374" s="105">
        <f t="shared" si="857"/>
        <v>0</v>
      </c>
      <c r="R9374" s="38">
        <f t="shared" si="858"/>
        <v>0</v>
      </c>
    </row>
    <row r="9375" spans="1:18">
      <c r="A9375" s="33"/>
      <c r="B9375" s="34"/>
      <c r="C9375" s="33"/>
      <c r="D9375" s="33"/>
      <c r="E9375" s="33"/>
      <c r="F9375" s="42"/>
      <c r="G9375" s="42"/>
      <c r="I9375">
        <f t="shared" si="854"/>
        <v>0</v>
      </c>
      <c r="J9375">
        <f t="shared" si="855"/>
        <v>0</v>
      </c>
      <c r="L9375" s="107"/>
      <c r="M9375" s="110"/>
      <c r="N9375" s="109"/>
      <c r="P9375" s="38">
        <f t="shared" si="856"/>
        <v>0</v>
      </c>
      <c r="Q9375" s="105">
        <f t="shared" si="857"/>
        <v>0</v>
      </c>
      <c r="R9375" s="38">
        <f t="shared" si="858"/>
        <v>0</v>
      </c>
    </row>
    <row r="9376" spans="1:18">
      <c r="A9376" s="33"/>
      <c r="B9376" s="34"/>
      <c r="C9376" s="33"/>
      <c r="D9376" s="33"/>
      <c r="E9376" s="33"/>
      <c r="F9376" s="42"/>
      <c r="G9376" s="42"/>
      <c r="I9376">
        <f t="shared" si="854"/>
        <v>0</v>
      </c>
      <c r="J9376">
        <f t="shared" si="855"/>
        <v>0</v>
      </c>
      <c r="L9376" s="107"/>
      <c r="M9376" s="110"/>
      <c r="N9376" s="109"/>
      <c r="P9376" s="38">
        <f t="shared" si="856"/>
        <v>0</v>
      </c>
      <c r="Q9376" s="105">
        <f t="shared" si="857"/>
        <v>0</v>
      </c>
      <c r="R9376" s="38">
        <f t="shared" si="858"/>
        <v>0</v>
      </c>
    </row>
    <row r="9377" spans="1:18">
      <c r="A9377" s="33"/>
      <c r="B9377" s="34"/>
      <c r="C9377" s="33"/>
      <c r="D9377" s="33"/>
      <c r="E9377" s="33"/>
      <c r="F9377" s="42"/>
      <c r="G9377" s="42"/>
      <c r="I9377">
        <f t="shared" si="854"/>
        <v>0</v>
      </c>
      <c r="J9377">
        <f t="shared" si="855"/>
        <v>0</v>
      </c>
      <c r="L9377" s="107"/>
      <c r="M9377" s="110"/>
      <c r="N9377" s="109"/>
      <c r="P9377" s="38">
        <f t="shared" si="856"/>
        <v>0</v>
      </c>
      <c r="Q9377" s="105">
        <f t="shared" si="857"/>
        <v>0</v>
      </c>
      <c r="R9377" s="38">
        <f t="shared" si="858"/>
        <v>0</v>
      </c>
    </row>
    <row r="9378" spans="1:18">
      <c r="A9378" s="33"/>
      <c r="B9378" s="34"/>
      <c r="C9378" s="33"/>
      <c r="D9378" s="33"/>
      <c r="E9378" s="33"/>
      <c r="F9378" s="42"/>
      <c r="G9378" s="42"/>
      <c r="I9378">
        <f t="shared" si="854"/>
        <v>0</v>
      </c>
      <c r="J9378">
        <f t="shared" si="855"/>
        <v>0</v>
      </c>
      <c r="L9378" s="107"/>
      <c r="M9378" s="110"/>
      <c r="N9378" s="109"/>
      <c r="P9378" s="38">
        <f t="shared" si="856"/>
        <v>0</v>
      </c>
      <c r="Q9378" s="105">
        <f t="shared" si="857"/>
        <v>0</v>
      </c>
      <c r="R9378" s="38">
        <f t="shared" si="858"/>
        <v>0</v>
      </c>
    </row>
    <row r="9379" spans="1:18">
      <c r="A9379" s="33"/>
      <c r="B9379" s="34"/>
      <c r="C9379" s="33"/>
      <c r="D9379" s="33"/>
      <c r="E9379" s="33"/>
      <c r="F9379" s="42"/>
      <c r="G9379" s="42"/>
      <c r="I9379">
        <f t="shared" si="854"/>
        <v>0</v>
      </c>
      <c r="J9379">
        <f t="shared" si="855"/>
        <v>0</v>
      </c>
      <c r="L9379" s="107"/>
      <c r="M9379" s="110"/>
      <c r="N9379" s="109"/>
      <c r="P9379" s="38">
        <f t="shared" si="856"/>
        <v>0</v>
      </c>
      <c r="Q9379" s="105">
        <f t="shared" si="857"/>
        <v>0</v>
      </c>
      <c r="R9379" s="38">
        <f t="shared" si="858"/>
        <v>0</v>
      </c>
    </row>
    <row r="9380" spans="1:18">
      <c r="A9380" s="33"/>
      <c r="B9380" s="34"/>
      <c r="C9380" s="33"/>
      <c r="D9380" s="33"/>
      <c r="E9380" s="33"/>
      <c r="F9380" s="42"/>
      <c r="G9380" s="42"/>
      <c r="I9380">
        <f t="shared" si="854"/>
        <v>0</v>
      </c>
      <c r="J9380">
        <f t="shared" si="855"/>
        <v>0</v>
      </c>
      <c r="L9380" s="107"/>
      <c r="M9380" s="110"/>
      <c r="N9380" s="109"/>
      <c r="P9380" s="38">
        <f t="shared" si="856"/>
        <v>0</v>
      </c>
      <c r="Q9380" s="105">
        <f t="shared" si="857"/>
        <v>0</v>
      </c>
      <c r="R9380" s="38">
        <f t="shared" si="858"/>
        <v>0</v>
      </c>
    </row>
    <row r="9381" spans="1:18">
      <c r="A9381" s="33"/>
      <c r="B9381" s="34"/>
      <c r="C9381" s="33"/>
      <c r="D9381" s="33"/>
      <c r="E9381" s="33"/>
      <c r="F9381" s="42"/>
      <c r="G9381" s="42"/>
      <c r="I9381">
        <f t="shared" si="854"/>
        <v>0</v>
      </c>
      <c r="J9381">
        <f t="shared" si="855"/>
        <v>0</v>
      </c>
      <c r="L9381" s="107"/>
      <c r="M9381" s="110"/>
      <c r="N9381" s="109"/>
      <c r="P9381" s="38">
        <f t="shared" si="856"/>
        <v>0</v>
      </c>
      <c r="Q9381" s="105">
        <f t="shared" si="857"/>
        <v>0</v>
      </c>
      <c r="R9381" s="38">
        <f t="shared" si="858"/>
        <v>0</v>
      </c>
    </row>
    <row r="9382" spans="1:18">
      <c r="A9382" s="33"/>
      <c r="B9382" s="34"/>
      <c r="C9382" s="33"/>
      <c r="D9382" s="33"/>
      <c r="E9382" s="33"/>
      <c r="F9382" s="42"/>
      <c r="G9382" s="42"/>
      <c r="I9382">
        <f t="shared" si="854"/>
        <v>0</v>
      </c>
      <c r="J9382">
        <f t="shared" si="855"/>
        <v>0</v>
      </c>
      <c r="L9382" s="107"/>
      <c r="M9382" s="110"/>
      <c r="N9382" s="109"/>
      <c r="P9382" s="38">
        <f t="shared" si="856"/>
        <v>0</v>
      </c>
      <c r="Q9382" s="105">
        <f t="shared" si="857"/>
        <v>0</v>
      </c>
      <c r="R9382" s="38">
        <f t="shared" si="858"/>
        <v>0</v>
      </c>
    </row>
    <row r="9383" spans="1:18">
      <c r="A9383" s="33"/>
      <c r="B9383" s="34"/>
      <c r="C9383" s="33"/>
      <c r="D9383" s="33"/>
      <c r="E9383" s="33"/>
      <c r="F9383" s="42"/>
      <c r="G9383" s="42"/>
      <c r="I9383">
        <f t="shared" si="854"/>
        <v>0</v>
      </c>
      <c r="J9383">
        <f t="shared" si="855"/>
        <v>0</v>
      </c>
      <c r="L9383" s="107"/>
      <c r="M9383" s="110"/>
      <c r="N9383" s="109"/>
      <c r="P9383" s="38">
        <f t="shared" si="856"/>
        <v>0</v>
      </c>
      <c r="Q9383" s="105">
        <f t="shared" si="857"/>
        <v>0</v>
      </c>
      <c r="R9383" s="38">
        <f t="shared" si="858"/>
        <v>0</v>
      </c>
    </row>
    <row r="9384" spans="1:18">
      <c r="A9384" s="33"/>
      <c r="B9384" s="34"/>
      <c r="C9384" s="33"/>
      <c r="D9384" s="33"/>
      <c r="E9384" s="33"/>
      <c r="F9384" s="42"/>
      <c r="G9384" s="42"/>
      <c r="I9384">
        <f t="shared" si="854"/>
        <v>0</v>
      </c>
      <c r="J9384">
        <f t="shared" si="855"/>
        <v>0</v>
      </c>
      <c r="L9384" s="107"/>
      <c r="M9384" s="110"/>
      <c r="N9384" s="109"/>
      <c r="P9384" s="38">
        <f t="shared" si="856"/>
        <v>0</v>
      </c>
      <c r="Q9384" s="105">
        <f t="shared" si="857"/>
        <v>0</v>
      </c>
      <c r="R9384" s="38">
        <f t="shared" si="858"/>
        <v>0</v>
      </c>
    </row>
    <row r="9385" spans="1:18">
      <c r="A9385" s="33"/>
      <c r="B9385" s="34"/>
      <c r="C9385" s="33"/>
      <c r="D9385" s="33"/>
      <c r="E9385" s="33"/>
      <c r="F9385" s="42"/>
      <c r="G9385" s="42"/>
      <c r="I9385">
        <f t="shared" si="854"/>
        <v>0</v>
      </c>
      <c r="J9385">
        <f t="shared" si="855"/>
        <v>0</v>
      </c>
      <c r="L9385" s="107"/>
      <c r="M9385" s="110"/>
      <c r="N9385" s="109"/>
      <c r="P9385" s="38">
        <f t="shared" si="856"/>
        <v>0</v>
      </c>
      <c r="Q9385" s="105">
        <f t="shared" si="857"/>
        <v>0</v>
      </c>
      <c r="R9385" s="38">
        <f t="shared" si="858"/>
        <v>0</v>
      </c>
    </row>
    <row r="9386" spans="1:18">
      <c r="A9386" s="33"/>
      <c r="B9386" s="34"/>
      <c r="C9386" s="33"/>
      <c r="D9386" s="33"/>
      <c r="E9386" s="33"/>
      <c r="F9386" s="42"/>
      <c r="G9386" s="42"/>
      <c r="I9386">
        <f t="shared" si="854"/>
        <v>0</v>
      </c>
      <c r="J9386">
        <f t="shared" si="855"/>
        <v>0</v>
      </c>
      <c r="L9386" s="107"/>
      <c r="M9386" s="110"/>
      <c r="N9386" s="109"/>
      <c r="P9386" s="38">
        <f t="shared" si="856"/>
        <v>0</v>
      </c>
      <c r="Q9386" s="105">
        <f t="shared" si="857"/>
        <v>0</v>
      </c>
      <c r="R9386" s="38">
        <f t="shared" si="858"/>
        <v>0</v>
      </c>
    </row>
    <row r="9387" spans="1:18">
      <c r="A9387" s="33"/>
      <c r="B9387" s="34"/>
      <c r="C9387" s="33"/>
      <c r="D9387" s="33"/>
      <c r="E9387" s="33"/>
      <c r="F9387" s="42"/>
      <c r="G9387" s="42"/>
      <c r="I9387">
        <f t="shared" si="854"/>
        <v>0</v>
      </c>
      <c r="J9387">
        <f t="shared" si="855"/>
        <v>0</v>
      </c>
      <c r="L9387" s="107"/>
      <c r="M9387" s="110"/>
      <c r="N9387" s="109"/>
      <c r="P9387" s="38">
        <f t="shared" si="856"/>
        <v>0</v>
      </c>
      <c r="Q9387" s="105">
        <f t="shared" si="857"/>
        <v>0</v>
      </c>
      <c r="R9387" s="38">
        <f t="shared" si="858"/>
        <v>0</v>
      </c>
    </row>
    <row r="9388" spans="1:18">
      <c r="A9388" s="33"/>
      <c r="B9388" s="34"/>
      <c r="C9388" s="33"/>
      <c r="D9388" s="33"/>
      <c r="E9388" s="33"/>
      <c r="F9388" s="42"/>
      <c r="G9388" s="42"/>
      <c r="I9388">
        <f t="shared" si="854"/>
        <v>0</v>
      </c>
      <c r="J9388">
        <f t="shared" si="855"/>
        <v>0</v>
      </c>
      <c r="L9388" s="107"/>
      <c r="M9388" s="110"/>
      <c r="N9388" s="109"/>
      <c r="P9388" s="38">
        <f t="shared" si="856"/>
        <v>0</v>
      </c>
      <c r="Q9388" s="105">
        <f t="shared" si="857"/>
        <v>0</v>
      </c>
      <c r="R9388" s="38">
        <f t="shared" si="858"/>
        <v>0</v>
      </c>
    </row>
    <row r="9389" spans="1:18">
      <c r="A9389" s="33"/>
      <c r="B9389" s="34"/>
      <c r="C9389" s="33"/>
      <c r="D9389" s="33"/>
      <c r="E9389" s="33"/>
      <c r="F9389" s="42"/>
      <c r="G9389" s="42"/>
      <c r="I9389">
        <f t="shared" si="854"/>
        <v>0</v>
      </c>
      <c r="J9389">
        <f t="shared" si="855"/>
        <v>0</v>
      </c>
      <c r="L9389" s="107"/>
      <c r="M9389" s="110"/>
      <c r="N9389" s="109"/>
      <c r="P9389" s="38">
        <f t="shared" si="856"/>
        <v>0</v>
      </c>
      <c r="Q9389" s="105">
        <f t="shared" si="857"/>
        <v>0</v>
      </c>
      <c r="R9389" s="38">
        <f t="shared" si="858"/>
        <v>0</v>
      </c>
    </row>
    <row r="9390" spans="1:18">
      <c r="A9390" s="33"/>
      <c r="B9390" s="34"/>
      <c r="C9390" s="33"/>
      <c r="D9390" s="33"/>
      <c r="E9390" s="33"/>
      <c r="F9390" s="42"/>
      <c r="G9390" s="42"/>
      <c r="I9390">
        <f t="shared" si="854"/>
        <v>0</v>
      </c>
      <c r="J9390">
        <f t="shared" si="855"/>
        <v>0</v>
      </c>
      <c r="L9390" s="107"/>
      <c r="M9390" s="110"/>
      <c r="N9390" s="109"/>
      <c r="P9390" s="38">
        <f t="shared" si="856"/>
        <v>0</v>
      </c>
      <c r="Q9390" s="105">
        <f t="shared" si="857"/>
        <v>0</v>
      </c>
      <c r="R9390" s="38">
        <f t="shared" si="858"/>
        <v>0</v>
      </c>
    </row>
    <row r="9391" spans="1:18">
      <c r="A9391" s="33"/>
      <c r="B9391" s="34"/>
      <c r="C9391" s="33"/>
      <c r="D9391" s="33"/>
      <c r="E9391" s="33"/>
      <c r="F9391" s="42"/>
      <c r="G9391" s="42"/>
      <c r="I9391">
        <f t="shared" si="854"/>
        <v>0</v>
      </c>
      <c r="J9391">
        <f t="shared" si="855"/>
        <v>0</v>
      </c>
      <c r="L9391" s="107"/>
      <c r="M9391" s="110"/>
      <c r="N9391" s="109"/>
      <c r="P9391" s="38">
        <f t="shared" si="856"/>
        <v>0</v>
      </c>
      <c r="Q9391" s="105">
        <f t="shared" si="857"/>
        <v>0</v>
      </c>
      <c r="R9391" s="38">
        <f t="shared" si="858"/>
        <v>0</v>
      </c>
    </row>
    <row r="9392" spans="1:18">
      <c r="A9392" s="33"/>
      <c r="B9392" s="34"/>
      <c r="C9392" s="33"/>
      <c r="D9392" s="33"/>
      <c r="E9392" s="33"/>
      <c r="F9392" s="42"/>
      <c r="G9392" s="42"/>
      <c r="I9392">
        <f t="shared" si="854"/>
        <v>0</v>
      </c>
      <c r="J9392">
        <f t="shared" si="855"/>
        <v>0</v>
      </c>
      <c r="L9392" s="107"/>
      <c r="M9392" s="110"/>
      <c r="N9392" s="109"/>
      <c r="P9392" s="38">
        <f t="shared" si="856"/>
        <v>0</v>
      </c>
      <c r="Q9392" s="105">
        <f t="shared" si="857"/>
        <v>0</v>
      </c>
      <c r="R9392" s="38">
        <f t="shared" si="858"/>
        <v>0</v>
      </c>
    </row>
    <row r="9393" spans="1:18">
      <c r="A9393" s="33"/>
      <c r="B9393" s="34"/>
      <c r="C9393" s="33"/>
      <c r="D9393" s="33"/>
      <c r="E9393" s="33"/>
      <c r="F9393" s="42"/>
      <c r="G9393" s="42"/>
      <c r="I9393">
        <f t="shared" si="854"/>
        <v>0</v>
      </c>
      <c r="J9393">
        <f t="shared" si="855"/>
        <v>0</v>
      </c>
      <c r="L9393" s="107"/>
      <c r="M9393" s="110"/>
      <c r="N9393" s="109"/>
      <c r="P9393" s="38">
        <f t="shared" si="856"/>
        <v>0</v>
      </c>
      <c r="Q9393" s="105">
        <f t="shared" si="857"/>
        <v>0</v>
      </c>
      <c r="R9393" s="38">
        <f t="shared" si="858"/>
        <v>0</v>
      </c>
    </row>
    <row r="9394" spans="1:18">
      <c r="A9394" s="33"/>
      <c r="B9394" s="34"/>
      <c r="C9394" s="33"/>
      <c r="D9394" s="33"/>
      <c r="E9394" s="33"/>
      <c r="F9394" s="42"/>
      <c r="G9394" s="42"/>
      <c r="I9394">
        <f t="shared" si="854"/>
        <v>0</v>
      </c>
      <c r="J9394">
        <f t="shared" si="855"/>
        <v>0</v>
      </c>
      <c r="L9394" s="107"/>
      <c r="M9394" s="110"/>
      <c r="N9394" s="109"/>
      <c r="P9394" s="38">
        <f t="shared" si="856"/>
        <v>0</v>
      </c>
      <c r="Q9394" s="105">
        <f t="shared" si="857"/>
        <v>0</v>
      </c>
      <c r="R9394" s="38">
        <f t="shared" si="858"/>
        <v>0</v>
      </c>
    </row>
    <row r="9395" spans="1:18">
      <c r="A9395" s="33"/>
      <c r="B9395" s="34"/>
      <c r="C9395" s="33"/>
      <c r="D9395" s="33"/>
      <c r="E9395" s="33"/>
      <c r="F9395" s="42"/>
      <c r="G9395" s="42"/>
      <c r="I9395">
        <f t="shared" si="854"/>
        <v>0</v>
      </c>
      <c r="J9395">
        <f t="shared" si="855"/>
        <v>0</v>
      </c>
      <c r="L9395" s="107"/>
      <c r="M9395" s="110"/>
      <c r="N9395" s="109"/>
      <c r="P9395" s="38">
        <f t="shared" si="856"/>
        <v>0</v>
      </c>
      <c r="Q9395" s="105">
        <f t="shared" si="857"/>
        <v>0</v>
      </c>
      <c r="R9395" s="38">
        <f t="shared" si="858"/>
        <v>0</v>
      </c>
    </row>
    <row r="9396" spans="1:18">
      <c r="A9396" s="33"/>
      <c r="B9396" s="34"/>
      <c r="C9396" s="33"/>
      <c r="D9396" s="33"/>
      <c r="E9396" s="33"/>
      <c r="F9396" s="42"/>
      <c r="G9396" s="42"/>
      <c r="I9396">
        <f t="shared" si="854"/>
        <v>0</v>
      </c>
      <c r="J9396">
        <f t="shared" si="855"/>
        <v>0</v>
      </c>
      <c r="L9396" s="107"/>
      <c r="M9396" s="110"/>
      <c r="N9396" s="109"/>
      <c r="P9396" s="38">
        <f t="shared" si="856"/>
        <v>0</v>
      </c>
      <c r="Q9396" s="105">
        <f t="shared" si="857"/>
        <v>0</v>
      </c>
      <c r="R9396" s="38">
        <f t="shared" si="858"/>
        <v>0</v>
      </c>
    </row>
    <row r="9397" spans="1:18">
      <c r="A9397" s="33"/>
      <c r="B9397" s="34"/>
      <c r="C9397" s="33"/>
      <c r="D9397" s="33"/>
      <c r="E9397" s="33"/>
      <c r="F9397" s="42"/>
      <c r="G9397" s="42"/>
      <c r="I9397">
        <f t="shared" si="854"/>
        <v>0</v>
      </c>
      <c r="J9397">
        <f t="shared" si="855"/>
        <v>0</v>
      </c>
      <c r="L9397" s="107"/>
      <c r="M9397" s="110"/>
      <c r="N9397" s="109"/>
      <c r="P9397" s="38">
        <f t="shared" si="856"/>
        <v>0</v>
      </c>
      <c r="Q9397" s="105">
        <f t="shared" si="857"/>
        <v>0</v>
      </c>
      <c r="R9397" s="38">
        <f t="shared" si="858"/>
        <v>0</v>
      </c>
    </row>
    <row r="9398" spans="1:18">
      <c r="A9398" s="33"/>
      <c r="B9398" s="34"/>
      <c r="C9398" s="33"/>
      <c r="D9398" s="33"/>
      <c r="E9398" s="33"/>
      <c r="F9398" s="42"/>
      <c r="G9398" s="42"/>
      <c r="I9398">
        <f t="shared" si="854"/>
        <v>0</v>
      </c>
      <c r="J9398">
        <f t="shared" si="855"/>
        <v>0</v>
      </c>
      <c r="L9398" s="107"/>
      <c r="M9398" s="110"/>
      <c r="N9398" s="109"/>
      <c r="P9398" s="38">
        <f t="shared" si="856"/>
        <v>0</v>
      </c>
      <c r="Q9398" s="105">
        <f t="shared" si="857"/>
        <v>0</v>
      </c>
      <c r="R9398" s="38">
        <f t="shared" si="858"/>
        <v>0</v>
      </c>
    </row>
    <row r="9399" spans="1:18">
      <c r="A9399" s="33"/>
      <c r="B9399" s="34"/>
      <c r="C9399" s="33"/>
      <c r="D9399" s="33"/>
      <c r="E9399" s="33"/>
      <c r="F9399" s="42"/>
      <c r="G9399" s="42"/>
      <c r="I9399">
        <f t="shared" si="854"/>
        <v>0</v>
      </c>
      <c r="J9399">
        <f t="shared" si="855"/>
        <v>0</v>
      </c>
      <c r="L9399" s="107"/>
      <c r="M9399" s="110"/>
      <c r="N9399" s="109"/>
      <c r="P9399" s="38">
        <f t="shared" si="856"/>
        <v>0</v>
      </c>
      <c r="Q9399" s="105">
        <f t="shared" si="857"/>
        <v>0</v>
      </c>
      <c r="R9399" s="38">
        <f t="shared" si="858"/>
        <v>0</v>
      </c>
    </row>
    <row r="9400" spans="1:18">
      <c r="A9400" s="33"/>
      <c r="B9400" s="34"/>
      <c r="C9400" s="33"/>
      <c r="D9400" s="33"/>
      <c r="E9400" s="33"/>
      <c r="F9400" s="42"/>
      <c r="G9400" s="42"/>
      <c r="I9400">
        <f t="shared" si="854"/>
        <v>0</v>
      </c>
      <c r="J9400">
        <f t="shared" si="855"/>
        <v>0</v>
      </c>
      <c r="L9400" s="107"/>
      <c r="M9400" s="110"/>
      <c r="N9400" s="109"/>
      <c r="P9400" s="38">
        <f t="shared" si="856"/>
        <v>0</v>
      </c>
      <c r="Q9400" s="105">
        <f t="shared" si="857"/>
        <v>0</v>
      </c>
      <c r="R9400" s="38">
        <f t="shared" si="858"/>
        <v>0</v>
      </c>
    </row>
    <row r="9401" spans="1:18">
      <c r="A9401" s="33"/>
      <c r="B9401" s="34"/>
      <c r="C9401" s="33"/>
      <c r="D9401" s="33"/>
      <c r="E9401" s="33"/>
      <c r="F9401" s="42"/>
      <c r="G9401" s="42"/>
      <c r="I9401">
        <f t="shared" si="854"/>
        <v>0</v>
      </c>
      <c r="J9401">
        <f t="shared" si="855"/>
        <v>0</v>
      </c>
      <c r="L9401" s="107"/>
      <c r="M9401" s="110"/>
      <c r="N9401" s="109"/>
      <c r="P9401" s="38">
        <f t="shared" si="856"/>
        <v>0</v>
      </c>
      <c r="Q9401" s="105">
        <f t="shared" si="857"/>
        <v>0</v>
      </c>
      <c r="R9401" s="38">
        <f t="shared" si="858"/>
        <v>0</v>
      </c>
    </row>
    <row r="9402" spans="1:18">
      <c r="A9402" s="33"/>
      <c r="B9402" s="34"/>
      <c r="C9402" s="33"/>
      <c r="D9402" s="33"/>
      <c r="E9402" s="33"/>
      <c r="F9402" s="42"/>
      <c r="G9402" s="42"/>
      <c r="I9402">
        <f t="shared" si="854"/>
        <v>0</v>
      </c>
      <c r="J9402">
        <f t="shared" si="855"/>
        <v>0</v>
      </c>
      <c r="L9402" s="107"/>
      <c r="M9402" s="110"/>
      <c r="N9402" s="109"/>
      <c r="P9402" s="38">
        <f t="shared" si="856"/>
        <v>0</v>
      </c>
      <c r="Q9402" s="105">
        <f t="shared" si="857"/>
        <v>0</v>
      </c>
      <c r="R9402" s="38">
        <f t="shared" si="858"/>
        <v>0</v>
      </c>
    </row>
    <row r="9403" spans="1:18">
      <c r="A9403" s="33"/>
      <c r="B9403" s="34"/>
      <c r="C9403" s="33"/>
      <c r="D9403" s="33"/>
      <c r="E9403" s="33"/>
      <c r="F9403" s="42"/>
      <c r="G9403" s="42"/>
      <c r="I9403">
        <f t="shared" si="854"/>
        <v>0</v>
      </c>
      <c r="J9403">
        <f t="shared" si="855"/>
        <v>0</v>
      </c>
      <c r="L9403" s="107"/>
      <c r="M9403" s="110"/>
      <c r="N9403" s="109"/>
      <c r="P9403" s="38">
        <f t="shared" si="856"/>
        <v>0</v>
      </c>
      <c r="Q9403" s="105">
        <f t="shared" si="857"/>
        <v>0</v>
      </c>
      <c r="R9403" s="38">
        <f t="shared" si="858"/>
        <v>0</v>
      </c>
    </row>
    <row r="9404" spans="1:18">
      <c r="A9404" s="33"/>
      <c r="B9404" s="34"/>
      <c r="C9404" s="33"/>
      <c r="D9404" s="33"/>
      <c r="E9404" s="33"/>
      <c r="F9404" s="42"/>
      <c r="G9404" s="42"/>
      <c r="I9404">
        <f t="shared" si="854"/>
        <v>0</v>
      </c>
      <c r="J9404">
        <f t="shared" si="855"/>
        <v>0</v>
      </c>
      <c r="L9404" s="107"/>
      <c r="M9404" s="110"/>
      <c r="N9404" s="109"/>
      <c r="P9404" s="38">
        <f t="shared" si="856"/>
        <v>0</v>
      </c>
      <c r="Q9404" s="105">
        <f t="shared" si="857"/>
        <v>0</v>
      </c>
      <c r="R9404" s="38">
        <f t="shared" si="858"/>
        <v>0</v>
      </c>
    </row>
    <row r="9405" spans="1:18">
      <c r="A9405" s="33"/>
      <c r="B9405" s="34"/>
      <c r="C9405" s="33"/>
      <c r="D9405" s="33"/>
      <c r="E9405" s="33"/>
      <c r="F9405" s="42"/>
      <c r="G9405" s="42"/>
      <c r="I9405">
        <f t="shared" si="854"/>
        <v>0</v>
      </c>
      <c r="J9405">
        <f t="shared" si="855"/>
        <v>0</v>
      </c>
      <c r="L9405" s="107"/>
      <c r="M9405" s="110"/>
      <c r="N9405" s="109"/>
      <c r="P9405" s="38">
        <f t="shared" si="856"/>
        <v>0</v>
      </c>
      <c r="Q9405" s="105">
        <f t="shared" si="857"/>
        <v>0</v>
      </c>
      <c r="R9405" s="38">
        <f t="shared" si="858"/>
        <v>0</v>
      </c>
    </row>
    <row r="9406" spans="1:18">
      <c r="A9406" s="33"/>
      <c r="B9406" s="34"/>
      <c r="C9406" s="33"/>
      <c r="D9406" s="33"/>
      <c r="E9406" s="33"/>
      <c r="F9406" s="42"/>
      <c r="G9406" s="42"/>
      <c r="I9406">
        <f t="shared" si="854"/>
        <v>0</v>
      </c>
      <c r="J9406">
        <f t="shared" si="855"/>
        <v>0</v>
      </c>
      <c r="L9406" s="107"/>
      <c r="M9406" s="110"/>
      <c r="N9406" s="109"/>
      <c r="P9406" s="38">
        <f t="shared" si="856"/>
        <v>0</v>
      </c>
      <c r="Q9406" s="105">
        <f t="shared" si="857"/>
        <v>0</v>
      </c>
      <c r="R9406" s="38">
        <f t="shared" si="858"/>
        <v>0</v>
      </c>
    </row>
    <row r="9407" spans="1:18">
      <c r="A9407" s="33"/>
      <c r="B9407" s="34"/>
      <c r="C9407" s="33"/>
      <c r="D9407" s="33"/>
      <c r="E9407" s="33"/>
      <c r="F9407" s="42"/>
      <c r="G9407" s="42"/>
      <c r="I9407">
        <f t="shared" si="854"/>
        <v>0</v>
      </c>
      <c r="J9407">
        <f t="shared" si="855"/>
        <v>0</v>
      </c>
      <c r="L9407" s="107"/>
      <c r="M9407" s="110"/>
      <c r="N9407" s="109"/>
      <c r="P9407" s="38">
        <f t="shared" si="856"/>
        <v>0</v>
      </c>
      <c r="Q9407" s="105">
        <f t="shared" si="857"/>
        <v>0</v>
      </c>
      <c r="R9407" s="38">
        <f t="shared" si="858"/>
        <v>0</v>
      </c>
    </row>
    <row r="9408" spans="1:18">
      <c r="A9408" s="33"/>
      <c r="B9408" s="34"/>
      <c r="C9408" s="33"/>
      <c r="D9408" s="33"/>
      <c r="E9408" s="33"/>
      <c r="F9408" s="42"/>
      <c r="G9408" s="42"/>
      <c r="I9408">
        <f t="shared" si="854"/>
        <v>0</v>
      </c>
      <c r="J9408">
        <f t="shared" si="855"/>
        <v>0</v>
      </c>
      <c r="L9408" s="107"/>
      <c r="M9408" s="110"/>
      <c r="N9408" s="109"/>
      <c r="P9408" s="38">
        <f t="shared" si="856"/>
        <v>0</v>
      </c>
      <c r="Q9408" s="105">
        <f t="shared" si="857"/>
        <v>0</v>
      </c>
      <c r="R9408" s="38">
        <f t="shared" si="858"/>
        <v>0</v>
      </c>
    </row>
    <row r="9409" spans="1:18">
      <c r="A9409" s="33"/>
      <c r="B9409" s="34"/>
      <c r="C9409" s="33"/>
      <c r="D9409" s="33"/>
      <c r="E9409" s="33"/>
      <c r="F9409" s="42"/>
      <c r="G9409" s="42"/>
      <c r="I9409">
        <f t="shared" ref="I9409:I9472" si="859">IF(OR(E9409="R",E9409="E"),D9409,IF(D9409&gt;=E9409,D9409-E9409,0))</f>
        <v>0</v>
      </c>
      <c r="J9409">
        <f t="shared" ref="J9409:J9472" si="860">IF(OR(E9409="R",E9409="E"),0,IF(E9409&gt;D9409,E9409-D9409,0))</f>
        <v>0</v>
      </c>
      <c r="L9409" s="107"/>
      <c r="M9409" s="110"/>
      <c r="N9409" s="109"/>
      <c r="P9409" s="38">
        <f t="shared" ref="P9409:P9472" si="861">I9409*L9409/1000</f>
        <v>0</v>
      </c>
      <c r="Q9409" s="105">
        <f t="shared" ref="Q9409:Q9472" si="862">I9409*M9409/1000</f>
        <v>0</v>
      </c>
      <c r="R9409" s="38">
        <f t="shared" ref="R9409:R9472" si="863">J9409*N9409/1000</f>
        <v>0</v>
      </c>
    </row>
    <row r="9410" spans="1:18">
      <c r="A9410" s="33"/>
      <c r="B9410" s="34"/>
      <c r="C9410" s="33"/>
      <c r="D9410" s="33"/>
      <c r="E9410" s="33"/>
      <c r="F9410" s="42"/>
      <c r="G9410" s="42"/>
      <c r="I9410">
        <f t="shared" si="859"/>
        <v>0</v>
      </c>
      <c r="J9410">
        <f t="shared" si="860"/>
        <v>0</v>
      </c>
      <c r="L9410" s="107"/>
      <c r="M9410" s="110"/>
      <c r="N9410" s="109"/>
      <c r="P9410" s="38">
        <f t="shared" si="861"/>
        <v>0</v>
      </c>
      <c r="Q9410" s="105">
        <f t="shared" si="862"/>
        <v>0</v>
      </c>
      <c r="R9410" s="38">
        <f t="shared" si="863"/>
        <v>0</v>
      </c>
    </row>
    <row r="9411" spans="1:18">
      <c r="A9411" s="33"/>
      <c r="B9411" s="34"/>
      <c r="C9411" s="33"/>
      <c r="D9411" s="33"/>
      <c r="E9411" s="33"/>
      <c r="F9411" s="42"/>
      <c r="G9411" s="42"/>
      <c r="I9411">
        <f t="shared" si="859"/>
        <v>0</v>
      </c>
      <c r="J9411">
        <f t="shared" si="860"/>
        <v>0</v>
      </c>
      <c r="L9411" s="107"/>
      <c r="M9411" s="110"/>
      <c r="N9411" s="109"/>
      <c r="P9411" s="38">
        <f t="shared" si="861"/>
        <v>0</v>
      </c>
      <c r="Q9411" s="105">
        <f t="shared" si="862"/>
        <v>0</v>
      </c>
      <c r="R9411" s="38">
        <f t="shared" si="863"/>
        <v>0</v>
      </c>
    </row>
    <row r="9412" spans="1:18">
      <c r="A9412" s="33"/>
      <c r="B9412" s="34"/>
      <c r="C9412" s="33"/>
      <c r="D9412" s="33"/>
      <c r="E9412" s="33"/>
      <c r="F9412" s="42"/>
      <c r="G9412" s="42"/>
      <c r="I9412">
        <f t="shared" si="859"/>
        <v>0</v>
      </c>
      <c r="J9412">
        <f t="shared" si="860"/>
        <v>0</v>
      </c>
      <c r="L9412" s="107"/>
      <c r="M9412" s="110"/>
      <c r="N9412" s="109"/>
      <c r="P9412" s="38">
        <f t="shared" si="861"/>
        <v>0</v>
      </c>
      <c r="Q9412" s="105">
        <f t="shared" si="862"/>
        <v>0</v>
      </c>
      <c r="R9412" s="38">
        <f t="shared" si="863"/>
        <v>0</v>
      </c>
    </row>
    <row r="9413" spans="1:18">
      <c r="A9413" s="33"/>
      <c r="B9413" s="34"/>
      <c r="C9413" s="33"/>
      <c r="D9413" s="33"/>
      <c r="E9413" s="33"/>
      <c r="F9413" s="42"/>
      <c r="G9413" s="42"/>
      <c r="I9413">
        <f t="shared" si="859"/>
        <v>0</v>
      </c>
      <c r="J9413">
        <f t="shared" si="860"/>
        <v>0</v>
      </c>
      <c r="L9413" s="107"/>
      <c r="M9413" s="110"/>
      <c r="N9413" s="109"/>
      <c r="P9413" s="38">
        <f t="shared" si="861"/>
        <v>0</v>
      </c>
      <c r="Q9413" s="105">
        <f t="shared" si="862"/>
        <v>0</v>
      </c>
      <c r="R9413" s="38">
        <f t="shared" si="863"/>
        <v>0</v>
      </c>
    </row>
    <row r="9414" spans="1:18">
      <c r="A9414" s="33"/>
      <c r="B9414" s="34"/>
      <c r="C9414" s="33"/>
      <c r="D9414" s="33"/>
      <c r="E9414" s="33"/>
      <c r="F9414" s="42"/>
      <c r="G9414" s="42"/>
      <c r="I9414">
        <f t="shared" si="859"/>
        <v>0</v>
      </c>
      <c r="J9414">
        <f t="shared" si="860"/>
        <v>0</v>
      </c>
      <c r="L9414" s="107"/>
      <c r="M9414" s="110"/>
      <c r="N9414" s="109"/>
      <c r="P9414" s="38">
        <f t="shared" si="861"/>
        <v>0</v>
      </c>
      <c r="Q9414" s="105">
        <f t="shared" si="862"/>
        <v>0</v>
      </c>
      <c r="R9414" s="38">
        <f t="shared" si="863"/>
        <v>0</v>
      </c>
    </row>
    <row r="9415" spans="1:18">
      <c r="A9415" s="33"/>
      <c r="B9415" s="34"/>
      <c r="C9415" s="33"/>
      <c r="D9415" s="33"/>
      <c r="E9415" s="33"/>
      <c r="F9415" s="42"/>
      <c r="G9415" s="42"/>
      <c r="I9415">
        <f t="shared" si="859"/>
        <v>0</v>
      </c>
      <c r="J9415">
        <f t="shared" si="860"/>
        <v>0</v>
      </c>
      <c r="L9415" s="107"/>
      <c r="M9415" s="110"/>
      <c r="N9415" s="109"/>
      <c r="P9415" s="38">
        <f t="shared" si="861"/>
        <v>0</v>
      </c>
      <c r="Q9415" s="105">
        <f t="shared" si="862"/>
        <v>0</v>
      </c>
      <c r="R9415" s="38">
        <f t="shared" si="863"/>
        <v>0</v>
      </c>
    </row>
    <row r="9416" spans="1:18">
      <c r="A9416" s="33"/>
      <c r="B9416" s="34"/>
      <c r="C9416" s="33"/>
      <c r="D9416" s="33"/>
      <c r="E9416" s="33"/>
      <c r="F9416" s="42"/>
      <c r="G9416" s="42"/>
      <c r="I9416">
        <f t="shared" si="859"/>
        <v>0</v>
      </c>
      <c r="J9416">
        <f t="shared" si="860"/>
        <v>0</v>
      </c>
      <c r="L9416" s="107"/>
      <c r="M9416" s="110"/>
      <c r="N9416" s="109"/>
      <c r="P9416" s="38">
        <f t="shared" si="861"/>
        <v>0</v>
      </c>
      <c r="Q9416" s="105">
        <f t="shared" si="862"/>
        <v>0</v>
      </c>
      <c r="R9416" s="38">
        <f t="shared" si="863"/>
        <v>0</v>
      </c>
    </row>
    <row r="9417" spans="1:18">
      <c r="A9417" s="33"/>
      <c r="B9417" s="34"/>
      <c r="C9417" s="33"/>
      <c r="D9417" s="33"/>
      <c r="E9417" s="33"/>
      <c r="F9417" s="42"/>
      <c r="G9417" s="42"/>
      <c r="I9417">
        <f t="shared" si="859"/>
        <v>0</v>
      </c>
      <c r="J9417">
        <f t="shared" si="860"/>
        <v>0</v>
      </c>
      <c r="L9417" s="107"/>
      <c r="M9417" s="110"/>
      <c r="N9417" s="109"/>
      <c r="P9417" s="38">
        <f t="shared" si="861"/>
        <v>0</v>
      </c>
      <c r="Q9417" s="105">
        <f t="shared" si="862"/>
        <v>0</v>
      </c>
      <c r="R9417" s="38">
        <f t="shared" si="863"/>
        <v>0</v>
      </c>
    </row>
    <row r="9418" spans="1:18">
      <c r="A9418" s="33"/>
      <c r="B9418" s="34"/>
      <c r="C9418" s="33"/>
      <c r="D9418" s="33"/>
      <c r="E9418" s="33"/>
      <c r="F9418" s="42"/>
      <c r="G9418" s="42"/>
      <c r="I9418">
        <f t="shared" si="859"/>
        <v>0</v>
      </c>
      <c r="J9418">
        <f t="shared" si="860"/>
        <v>0</v>
      </c>
      <c r="L9418" s="107"/>
      <c r="M9418" s="110"/>
      <c r="N9418" s="109"/>
      <c r="P9418" s="38">
        <f t="shared" si="861"/>
        <v>0</v>
      </c>
      <c r="Q9418" s="105">
        <f t="shared" si="862"/>
        <v>0</v>
      </c>
      <c r="R9418" s="38">
        <f t="shared" si="863"/>
        <v>0</v>
      </c>
    </row>
    <row r="9419" spans="1:18">
      <c r="A9419" s="33"/>
      <c r="B9419" s="34"/>
      <c r="C9419" s="33"/>
      <c r="D9419" s="33"/>
      <c r="E9419" s="33"/>
      <c r="F9419" s="42"/>
      <c r="G9419" s="42"/>
      <c r="I9419">
        <f t="shared" si="859"/>
        <v>0</v>
      </c>
      <c r="J9419">
        <f t="shared" si="860"/>
        <v>0</v>
      </c>
      <c r="L9419" s="107"/>
      <c r="M9419" s="110"/>
      <c r="N9419" s="109"/>
      <c r="P9419" s="38">
        <f t="shared" si="861"/>
        <v>0</v>
      </c>
      <c r="Q9419" s="105">
        <f t="shared" si="862"/>
        <v>0</v>
      </c>
      <c r="R9419" s="38">
        <f t="shared" si="863"/>
        <v>0</v>
      </c>
    </row>
    <row r="9420" spans="1:18">
      <c r="A9420" s="33"/>
      <c r="B9420" s="34"/>
      <c r="C9420" s="33"/>
      <c r="D9420" s="33"/>
      <c r="E9420" s="33"/>
      <c r="F9420" s="42"/>
      <c r="G9420" s="42"/>
      <c r="I9420">
        <f t="shared" si="859"/>
        <v>0</v>
      </c>
      <c r="J9420">
        <f t="shared" si="860"/>
        <v>0</v>
      </c>
      <c r="L9420" s="107"/>
      <c r="M9420" s="110"/>
      <c r="N9420" s="109"/>
      <c r="P9420" s="38">
        <f t="shared" si="861"/>
        <v>0</v>
      </c>
      <c r="Q9420" s="105">
        <f t="shared" si="862"/>
        <v>0</v>
      </c>
      <c r="R9420" s="38">
        <f t="shared" si="863"/>
        <v>0</v>
      </c>
    </row>
    <row r="9421" spans="1:18">
      <c r="A9421" s="33"/>
      <c r="B9421" s="34"/>
      <c r="C9421" s="33"/>
      <c r="D9421" s="33"/>
      <c r="E9421" s="33"/>
      <c r="F9421" s="42"/>
      <c r="G9421" s="42"/>
      <c r="I9421">
        <f t="shared" si="859"/>
        <v>0</v>
      </c>
      <c r="J9421">
        <f t="shared" si="860"/>
        <v>0</v>
      </c>
      <c r="L9421" s="107"/>
      <c r="M9421" s="110"/>
      <c r="N9421" s="109"/>
      <c r="P9421" s="38">
        <f t="shared" si="861"/>
        <v>0</v>
      </c>
      <c r="Q9421" s="105">
        <f t="shared" si="862"/>
        <v>0</v>
      </c>
      <c r="R9421" s="38">
        <f t="shared" si="863"/>
        <v>0</v>
      </c>
    </row>
    <row r="9422" spans="1:18">
      <c r="A9422" s="33"/>
      <c r="B9422" s="34"/>
      <c r="C9422" s="33"/>
      <c r="D9422" s="33"/>
      <c r="E9422" s="33"/>
      <c r="F9422" s="42"/>
      <c r="G9422" s="42"/>
      <c r="I9422">
        <f t="shared" si="859"/>
        <v>0</v>
      </c>
      <c r="J9422">
        <f t="shared" si="860"/>
        <v>0</v>
      </c>
      <c r="L9422" s="107"/>
      <c r="M9422" s="110"/>
      <c r="N9422" s="109"/>
      <c r="P9422" s="38">
        <f t="shared" si="861"/>
        <v>0</v>
      </c>
      <c r="Q9422" s="105">
        <f t="shared" si="862"/>
        <v>0</v>
      </c>
      <c r="R9422" s="38">
        <f t="shared" si="863"/>
        <v>0</v>
      </c>
    </row>
    <row r="9423" spans="1:18">
      <c r="A9423" s="33"/>
      <c r="B9423" s="34"/>
      <c r="C9423" s="33"/>
      <c r="D9423" s="33"/>
      <c r="E9423" s="33"/>
      <c r="F9423" s="42"/>
      <c r="G9423" s="42"/>
      <c r="I9423">
        <f t="shared" si="859"/>
        <v>0</v>
      </c>
      <c r="J9423">
        <f t="shared" si="860"/>
        <v>0</v>
      </c>
      <c r="L9423" s="107"/>
      <c r="M9423" s="110"/>
      <c r="N9423" s="109"/>
      <c r="P9423" s="38">
        <f t="shared" si="861"/>
        <v>0</v>
      </c>
      <c r="Q9423" s="105">
        <f t="shared" si="862"/>
        <v>0</v>
      </c>
      <c r="R9423" s="38">
        <f t="shared" si="863"/>
        <v>0</v>
      </c>
    </row>
    <row r="9424" spans="1:18">
      <c r="A9424" s="33"/>
      <c r="B9424" s="34"/>
      <c r="C9424" s="33"/>
      <c r="D9424" s="33"/>
      <c r="E9424" s="33"/>
      <c r="F9424" s="42"/>
      <c r="G9424" s="42"/>
      <c r="I9424">
        <f t="shared" si="859"/>
        <v>0</v>
      </c>
      <c r="J9424">
        <f t="shared" si="860"/>
        <v>0</v>
      </c>
      <c r="L9424" s="107"/>
      <c r="M9424" s="110"/>
      <c r="N9424" s="109"/>
      <c r="P9424" s="38">
        <f t="shared" si="861"/>
        <v>0</v>
      </c>
      <c r="Q9424" s="105">
        <f t="shared" si="862"/>
        <v>0</v>
      </c>
      <c r="R9424" s="38">
        <f t="shared" si="863"/>
        <v>0</v>
      </c>
    </row>
    <row r="9425" spans="1:18">
      <c r="A9425" s="33"/>
      <c r="B9425" s="34"/>
      <c r="C9425" s="33"/>
      <c r="D9425" s="33"/>
      <c r="E9425" s="33"/>
      <c r="F9425" s="42"/>
      <c r="G9425" s="42"/>
      <c r="I9425">
        <f t="shared" si="859"/>
        <v>0</v>
      </c>
      <c r="J9425">
        <f t="shared" si="860"/>
        <v>0</v>
      </c>
      <c r="L9425" s="107"/>
      <c r="M9425" s="110"/>
      <c r="N9425" s="109"/>
      <c r="P9425" s="38">
        <f t="shared" si="861"/>
        <v>0</v>
      </c>
      <c r="Q9425" s="105">
        <f t="shared" si="862"/>
        <v>0</v>
      </c>
      <c r="R9425" s="38">
        <f t="shared" si="863"/>
        <v>0</v>
      </c>
    </row>
    <row r="9426" spans="1:18">
      <c r="A9426" s="33"/>
      <c r="B9426" s="34"/>
      <c r="C9426" s="33"/>
      <c r="D9426" s="33"/>
      <c r="E9426" s="33"/>
      <c r="F9426" s="42"/>
      <c r="G9426" s="42"/>
      <c r="I9426">
        <f t="shared" si="859"/>
        <v>0</v>
      </c>
      <c r="J9426">
        <f t="shared" si="860"/>
        <v>0</v>
      </c>
      <c r="L9426" s="107"/>
      <c r="M9426" s="110"/>
      <c r="N9426" s="109"/>
      <c r="P9426" s="38">
        <f t="shared" si="861"/>
        <v>0</v>
      </c>
      <c r="Q9426" s="105">
        <f t="shared" si="862"/>
        <v>0</v>
      </c>
      <c r="R9426" s="38">
        <f t="shared" si="863"/>
        <v>0</v>
      </c>
    </row>
    <row r="9427" spans="1:18">
      <c r="A9427" s="33"/>
      <c r="B9427" s="34"/>
      <c r="C9427" s="33"/>
      <c r="D9427" s="33"/>
      <c r="E9427" s="33"/>
      <c r="F9427" s="42"/>
      <c r="G9427" s="42"/>
      <c r="I9427">
        <f t="shared" si="859"/>
        <v>0</v>
      </c>
      <c r="J9427">
        <f t="shared" si="860"/>
        <v>0</v>
      </c>
      <c r="L9427" s="107"/>
      <c r="M9427" s="110"/>
      <c r="N9427" s="109"/>
      <c r="P9427" s="38">
        <f t="shared" si="861"/>
        <v>0</v>
      </c>
      <c r="Q9427" s="105">
        <f t="shared" si="862"/>
        <v>0</v>
      </c>
      <c r="R9427" s="38">
        <f t="shared" si="863"/>
        <v>0</v>
      </c>
    </row>
    <row r="9428" spans="1:18">
      <c r="A9428" s="33"/>
      <c r="B9428" s="34"/>
      <c r="C9428" s="33"/>
      <c r="D9428" s="33"/>
      <c r="E9428" s="33"/>
      <c r="F9428" s="42"/>
      <c r="G9428" s="42"/>
      <c r="I9428">
        <f t="shared" si="859"/>
        <v>0</v>
      </c>
      <c r="J9428">
        <f t="shared" si="860"/>
        <v>0</v>
      </c>
      <c r="L9428" s="107"/>
      <c r="M9428" s="110"/>
      <c r="N9428" s="109"/>
      <c r="P9428" s="38">
        <f t="shared" si="861"/>
        <v>0</v>
      </c>
      <c r="Q9428" s="105">
        <f t="shared" si="862"/>
        <v>0</v>
      </c>
      <c r="R9428" s="38">
        <f t="shared" si="863"/>
        <v>0</v>
      </c>
    </row>
    <row r="9429" spans="1:18">
      <c r="A9429" s="33"/>
      <c r="B9429" s="34"/>
      <c r="C9429" s="33"/>
      <c r="D9429" s="33"/>
      <c r="E9429" s="33"/>
      <c r="F9429" s="42"/>
      <c r="G9429" s="42"/>
      <c r="I9429">
        <f t="shared" si="859"/>
        <v>0</v>
      </c>
      <c r="J9429">
        <f t="shared" si="860"/>
        <v>0</v>
      </c>
      <c r="L9429" s="107"/>
      <c r="M9429" s="110"/>
      <c r="N9429" s="109"/>
      <c r="P9429" s="38">
        <f t="shared" si="861"/>
        <v>0</v>
      </c>
      <c r="Q9429" s="105">
        <f t="shared" si="862"/>
        <v>0</v>
      </c>
      <c r="R9429" s="38">
        <f t="shared" si="863"/>
        <v>0</v>
      </c>
    </row>
    <row r="9430" spans="1:18">
      <c r="A9430" s="33"/>
      <c r="B9430" s="34"/>
      <c r="C9430" s="33"/>
      <c r="D9430" s="33"/>
      <c r="E9430" s="33"/>
      <c r="F9430" s="42"/>
      <c r="G9430" s="42"/>
      <c r="I9430">
        <f t="shared" si="859"/>
        <v>0</v>
      </c>
      <c r="J9430">
        <f t="shared" si="860"/>
        <v>0</v>
      </c>
      <c r="L9430" s="107"/>
      <c r="M9430" s="110"/>
      <c r="N9430" s="109"/>
      <c r="P9430" s="38">
        <f t="shared" si="861"/>
        <v>0</v>
      </c>
      <c r="Q9430" s="105">
        <f t="shared" si="862"/>
        <v>0</v>
      </c>
      <c r="R9430" s="38">
        <f t="shared" si="863"/>
        <v>0</v>
      </c>
    </row>
    <row r="9431" spans="1:18">
      <c r="A9431" s="33"/>
      <c r="B9431" s="34"/>
      <c r="C9431" s="33"/>
      <c r="D9431" s="33"/>
      <c r="E9431" s="33"/>
      <c r="F9431" s="42"/>
      <c r="G9431" s="42"/>
      <c r="I9431">
        <f t="shared" si="859"/>
        <v>0</v>
      </c>
      <c r="J9431">
        <f t="shared" si="860"/>
        <v>0</v>
      </c>
      <c r="L9431" s="107"/>
      <c r="M9431" s="110"/>
      <c r="N9431" s="109"/>
      <c r="P9431" s="38">
        <f t="shared" si="861"/>
        <v>0</v>
      </c>
      <c r="Q9431" s="105">
        <f t="shared" si="862"/>
        <v>0</v>
      </c>
      <c r="R9431" s="38">
        <f t="shared" si="863"/>
        <v>0</v>
      </c>
    </row>
    <row r="9432" spans="1:18">
      <c r="A9432" s="33"/>
      <c r="B9432" s="34"/>
      <c r="C9432" s="33"/>
      <c r="D9432" s="33"/>
      <c r="E9432" s="33"/>
      <c r="F9432" s="42"/>
      <c r="G9432" s="42"/>
      <c r="I9432">
        <f t="shared" si="859"/>
        <v>0</v>
      </c>
      <c r="J9432">
        <f t="shared" si="860"/>
        <v>0</v>
      </c>
      <c r="L9432" s="107"/>
      <c r="M9432" s="110"/>
      <c r="N9432" s="109"/>
      <c r="P9432" s="38">
        <f t="shared" si="861"/>
        <v>0</v>
      </c>
      <c r="Q9432" s="105">
        <f t="shared" si="862"/>
        <v>0</v>
      </c>
      <c r="R9432" s="38">
        <f t="shared" si="863"/>
        <v>0</v>
      </c>
    </row>
    <row r="9433" spans="1:18">
      <c r="A9433" s="33"/>
      <c r="B9433" s="34"/>
      <c r="C9433" s="33"/>
      <c r="D9433" s="33"/>
      <c r="E9433" s="33"/>
      <c r="F9433" s="42"/>
      <c r="G9433" s="42"/>
      <c r="I9433">
        <f t="shared" si="859"/>
        <v>0</v>
      </c>
      <c r="J9433">
        <f t="shared" si="860"/>
        <v>0</v>
      </c>
      <c r="L9433" s="107"/>
      <c r="M9433" s="110"/>
      <c r="N9433" s="109"/>
      <c r="P9433" s="38">
        <f t="shared" si="861"/>
        <v>0</v>
      </c>
      <c r="Q9433" s="105">
        <f t="shared" si="862"/>
        <v>0</v>
      </c>
      <c r="R9433" s="38">
        <f t="shared" si="863"/>
        <v>0</v>
      </c>
    </row>
    <row r="9434" spans="1:18">
      <c r="A9434" s="33"/>
      <c r="B9434" s="34"/>
      <c r="C9434" s="33"/>
      <c r="D9434" s="33"/>
      <c r="E9434" s="33"/>
      <c r="F9434" s="42"/>
      <c r="G9434" s="42"/>
      <c r="I9434">
        <f t="shared" si="859"/>
        <v>0</v>
      </c>
      <c r="J9434">
        <f t="shared" si="860"/>
        <v>0</v>
      </c>
      <c r="L9434" s="107"/>
      <c r="M9434" s="110"/>
      <c r="N9434" s="109"/>
      <c r="P9434" s="38">
        <f t="shared" si="861"/>
        <v>0</v>
      </c>
      <c r="Q9434" s="105">
        <f t="shared" si="862"/>
        <v>0</v>
      </c>
      <c r="R9434" s="38">
        <f t="shared" si="863"/>
        <v>0</v>
      </c>
    </row>
    <row r="9435" spans="1:18">
      <c r="A9435" s="33"/>
      <c r="B9435" s="34"/>
      <c r="C9435" s="33"/>
      <c r="D9435" s="33"/>
      <c r="E9435" s="33"/>
      <c r="F9435" s="42"/>
      <c r="G9435" s="42"/>
      <c r="I9435">
        <f t="shared" si="859"/>
        <v>0</v>
      </c>
      <c r="J9435">
        <f t="shared" si="860"/>
        <v>0</v>
      </c>
      <c r="L9435" s="107"/>
      <c r="M9435" s="110"/>
      <c r="N9435" s="109"/>
      <c r="P9435" s="38">
        <f t="shared" si="861"/>
        <v>0</v>
      </c>
      <c r="Q9435" s="105">
        <f t="shared" si="862"/>
        <v>0</v>
      </c>
      <c r="R9435" s="38">
        <f t="shared" si="863"/>
        <v>0</v>
      </c>
    </row>
    <row r="9436" spans="1:18">
      <c r="A9436" s="33"/>
      <c r="B9436" s="34"/>
      <c r="C9436" s="33"/>
      <c r="D9436" s="33"/>
      <c r="E9436" s="33"/>
      <c r="F9436" s="42"/>
      <c r="G9436" s="42"/>
      <c r="I9436">
        <f t="shared" si="859"/>
        <v>0</v>
      </c>
      <c r="J9436">
        <f t="shared" si="860"/>
        <v>0</v>
      </c>
      <c r="L9436" s="107"/>
      <c r="M9436" s="110"/>
      <c r="N9436" s="109"/>
      <c r="P9436" s="38">
        <f t="shared" si="861"/>
        <v>0</v>
      </c>
      <c r="Q9436" s="105">
        <f t="shared" si="862"/>
        <v>0</v>
      </c>
      <c r="R9436" s="38">
        <f t="shared" si="863"/>
        <v>0</v>
      </c>
    </row>
    <row r="9437" spans="1:18">
      <c r="A9437" s="33"/>
      <c r="B9437" s="34"/>
      <c r="C9437" s="33"/>
      <c r="D9437" s="33"/>
      <c r="E9437" s="33"/>
      <c r="F9437" s="42"/>
      <c r="G9437" s="42"/>
      <c r="I9437">
        <f t="shared" si="859"/>
        <v>0</v>
      </c>
      <c r="J9437">
        <f t="shared" si="860"/>
        <v>0</v>
      </c>
      <c r="L9437" s="107"/>
      <c r="M9437" s="110"/>
      <c r="N9437" s="109"/>
      <c r="P9437" s="38">
        <f t="shared" si="861"/>
        <v>0</v>
      </c>
      <c r="Q9437" s="105">
        <f t="shared" si="862"/>
        <v>0</v>
      </c>
      <c r="R9437" s="38">
        <f t="shared" si="863"/>
        <v>0</v>
      </c>
    </row>
    <row r="9438" spans="1:18">
      <c r="A9438" s="33"/>
      <c r="B9438" s="34"/>
      <c r="C9438" s="33"/>
      <c r="D9438" s="33"/>
      <c r="E9438" s="33"/>
      <c r="F9438" s="42"/>
      <c r="G9438" s="42"/>
      <c r="I9438">
        <f t="shared" si="859"/>
        <v>0</v>
      </c>
      <c r="J9438">
        <f t="shared" si="860"/>
        <v>0</v>
      </c>
      <c r="L9438" s="107"/>
      <c r="M9438" s="110"/>
      <c r="N9438" s="109"/>
      <c r="P9438" s="38">
        <f t="shared" si="861"/>
        <v>0</v>
      </c>
      <c r="Q9438" s="105">
        <f t="shared" si="862"/>
        <v>0</v>
      </c>
      <c r="R9438" s="38">
        <f t="shared" si="863"/>
        <v>0</v>
      </c>
    </row>
    <row r="9439" spans="1:18">
      <c r="A9439" s="33"/>
      <c r="B9439" s="34"/>
      <c r="C9439" s="33"/>
      <c r="D9439" s="33"/>
      <c r="E9439" s="33"/>
      <c r="F9439" s="42"/>
      <c r="G9439" s="42"/>
      <c r="I9439">
        <f t="shared" si="859"/>
        <v>0</v>
      </c>
      <c r="J9439">
        <f t="shared" si="860"/>
        <v>0</v>
      </c>
      <c r="L9439" s="107"/>
      <c r="M9439" s="110"/>
      <c r="N9439" s="109"/>
      <c r="P9439" s="38">
        <f t="shared" si="861"/>
        <v>0</v>
      </c>
      <c r="Q9439" s="105">
        <f t="shared" si="862"/>
        <v>0</v>
      </c>
      <c r="R9439" s="38">
        <f t="shared" si="863"/>
        <v>0</v>
      </c>
    </row>
    <row r="9440" spans="1:18">
      <c r="A9440" s="33"/>
      <c r="B9440" s="34"/>
      <c r="C9440" s="33"/>
      <c r="D9440" s="33"/>
      <c r="E9440" s="33"/>
      <c r="F9440" s="42"/>
      <c r="G9440" s="42"/>
      <c r="I9440">
        <f t="shared" si="859"/>
        <v>0</v>
      </c>
      <c r="J9440">
        <f t="shared" si="860"/>
        <v>0</v>
      </c>
      <c r="L9440" s="107"/>
      <c r="M9440" s="110"/>
      <c r="N9440" s="109"/>
      <c r="P9440" s="38">
        <f t="shared" si="861"/>
        <v>0</v>
      </c>
      <c r="Q9440" s="105">
        <f t="shared" si="862"/>
        <v>0</v>
      </c>
      <c r="R9440" s="38">
        <f t="shared" si="863"/>
        <v>0</v>
      </c>
    </row>
    <row r="9441" spans="1:18">
      <c r="A9441" s="33"/>
      <c r="B9441" s="34"/>
      <c r="C9441" s="33"/>
      <c r="D9441" s="33"/>
      <c r="E9441" s="33"/>
      <c r="F9441" s="42"/>
      <c r="G9441" s="42"/>
      <c r="I9441">
        <f t="shared" si="859"/>
        <v>0</v>
      </c>
      <c r="J9441">
        <f t="shared" si="860"/>
        <v>0</v>
      </c>
      <c r="L9441" s="107"/>
      <c r="M9441" s="110"/>
      <c r="N9441" s="109"/>
      <c r="P9441" s="38">
        <f t="shared" si="861"/>
        <v>0</v>
      </c>
      <c r="Q9441" s="105">
        <f t="shared" si="862"/>
        <v>0</v>
      </c>
      <c r="R9441" s="38">
        <f t="shared" si="863"/>
        <v>0</v>
      </c>
    </row>
    <row r="9442" spans="1:18">
      <c r="A9442" s="33"/>
      <c r="B9442" s="34"/>
      <c r="C9442" s="33"/>
      <c r="D9442" s="33"/>
      <c r="E9442" s="33"/>
      <c r="F9442" s="42"/>
      <c r="G9442" s="42"/>
      <c r="I9442">
        <f t="shared" si="859"/>
        <v>0</v>
      </c>
      <c r="J9442">
        <f t="shared" si="860"/>
        <v>0</v>
      </c>
      <c r="L9442" s="107"/>
      <c r="M9442" s="110"/>
      <c r="N9442" s="109"/>
      <c r="P9442" s="38">
        <f t="shared" si="861"/>
        <v>0</v>
      </c>
      <c r="Q9442" s="105">
        <f t="shared" si="862"/>
        <v>0</v>
      </c>
      <c r="R9442" s="38">
        <f t="shared" si="863"/>
        <v>0</v>
      </c>
    </row>
    <row r="9443" spans="1:18">
      <c r="A9443" s="33"/>
      <c r="B9443" s="34"/>
      <c r="C9443" s="33"/>
      <c r="D9443" s="33"/>
      <c r="E9443" s="33"/>
      <c r="F9443" s="42"/>
      <c r="G9443" s="42"/>
      <c r="I9443">
        <f t="shared" si="859"/>
        <v>0</v>
      </c>
      <c r="J9443">
        <f t="shared" si="860"/>
        <v>0</v>
      </c>
      <c r="L9443" s="107"/>
      <c r="M9443" s="110"/>
      <c r="N9443" s="109"/>
      <c r="P9443" s="38">
        <f t="shared" si="861"/>
        <v>0</v>
      </c>
      <c r="Q9443" s="105">
        <f t="shared" si="862"/>
        <v>0</v>
      </c>
      <c r="R9443" s="38">
        <f t="shared" si="863"/>
        <v>0</v>
      </c>
    </row>
    <row r="9444" spans="1:18">
      <c r="A9444" s="33"/>
      <c r="B9444" s="34"/>
      <c r="C9444" s="33"/>
      <c r="D9444" s="33"/>
      <c r="E9444" s="33"/>
      <c r="F9444" s="42"/>
      <c r="G9444" s="42"/>
      <c r="I9444">
        <f t="shared" si="859"/>
        <v>0</v>
      </c>
      <c r="J9444">
        <f t="shared" si="860"/>
        <v>0</v>
      </c>
      <c r="L9444" s="107"/>
      <c r="M9444" s="110"/>
      <c r="N9444" s="109"/>
      <c r="P9444" s="38">
        <f t="shared" si="861"/>
        <v>0</v>
      </c>
      <c r="Q9444" s="105">
        <f t="shared" si="862"/>
        <v>0</v>
      </c>
      <c r="R9444" s="38">
        <f t="shared" si="863"/>
        <v>0</v>
      </c>
    </row>
    <row r="9445" spans="1:18">
      <c r="A9445" s="33"/>
      <c r="B9445" s="34"/>
      <c r="C9445" s="33"/>
      <c r="D9445" s="33"/>
      <c r="E9445" s="33"/>
      <c r="F9445" s="42"/>
      <c r="G9445" s="42"/>
      <c r="I9445">
        <f t="shared" si="859"/>
        <v>0</v>
      </c>
      <c r="J9445">
        <f t="shared" si="860"/>
        <v>0</v>
      </c>
      <c r="L9445" s="107"/>
      <c r="M9445" s="110"/>
      <c r="N9445" s="109"/>
      <c r="P9445" s="38">
        <f t="shared" si="861"/>
        <v>0</v>
      </c>
      <c r="Q9445" s="105">
        <f t="shared" si="862"/>
        <v>0</v>
      </c>
      <c r="R9445" s="38">
        <f t="shared" si="863"/>
        <v>0</v>
      </c>
    </row>
    <row r="9446" spans="1:18">
      <c r="A9446" s="33"/>
      <c r="B9446" s="34"/>
      <c r="C9446" s="33"/>
      <c r="D9446" s="33"/>
      <c r="E9446" s="33"/>
      <c r="F9446" s="42"/>
      <c r="G9446" s="42"/>
      <c r="I9446">
        <f t="shared" si="859"/>
        <v>0</v>
      </c>
      <c r="J9446">
        <f t="shared" si="860"/>
        <v>0</v>
      </c>
      <c r="L9446" s="107"/>
      <c r="M9446" s="110"/>
      <c r="N9446" s="109"/>
      <c r="P9446" s="38">
        <f t="shared" si="861"/>
        <v>0</v>
      </c>
      <c r="Q9446" s="105">
        <f t="shared" si="862"/>
        <v>0</v>
      </c>
      <c r="R9446" s="38">
        <f t="shared" si="863"/>
        <v>0</v>
      </c>
    </row>
    <row r="9447" spans="1:18">
      <c r="A9447" s="33"/>
      <c r="B9447" s="34"/>
      <c r="C9447" s="33"/>
      <c r="D9447" s="33"/>
      <c r="E9447" s="33"/>
      <c r="F9447" s="42"/>
      <c r="G9447" s="42"/>
      <c r="I9447">
        <f t="shared" si="859"/>
        <v>0</v>
      </c>
      <c r="J9447">
        <f t="shared" si="860"/>
        <v>0</v>
      </c>
      <c r="L9447" s="107"/>
      <c r="M9447" s="110"/>
      <c r="N9447" s="109"/>
      <c r="P9447" s="38">
        <f t="shared" si="861"/>
        <v>0</v>
      </c>
      <c r="Q9447" s="105">
        <f t="shared" si="862"/>
        <v>0</v>
      </c>
      <c r="R9447" s="38">
        <f t="shared" si="863"/>
        <v>0</v>
      </c>
    </row>
    <row r="9448" spans="1:18">
      <c r="A9448" s="33"/>
      <c r="B9448" s="34"/>
      <c r="C9448" s="33"/>
      <c r="D9448" s="33"/>
      <c r="E9448" s="33"/>
      <c r="F9448" s="42"/>
      <c r="G9448" s="42"/>
      <c r="I9448">
        <f t="shared" si="859"/>
        <v>0</v>
      </c>
      <c r="J9448">
        <f t="shared" si="860"/>
        <v>0</v>
      </c>
      <c r="L9448" s="107"/>
      <c r="M9448" s="110"/>
      <c r="N9448" s="109"/>
      <c r="P9448" s="38">
        <f t="shared" si="861"/>
        <v>0</v>
      </c>
      <c r="Q9448" s="105">
        <f t="shared" si="862"/>
        <v>0</v>
      </c>
      <c r="R9448" s="38">
        <f t="shared" si="863"/>
        <v>0</v>
      </c>
    </row>
    <row r="9449" spans="1:18">
      <c r="A9449" s="33"/>
      <c r="B9449" s="34"/>
      <c r="C9449" s="33"/>
      <c r="D9449" s="33"/>
      <c r="E9449" s="33"/>
      <c r="F9449" s="42"/>
      <c r="G9449" s="42"/>
      <c r="I9449">
        <f t="shared" si="859"/>
        <v>0</v>
      </c>
      <c r="J9449">
        <f t="shared" si="860"/>
        <v>0</v>
      </c>
      <c r="L9449" s="107"/>
      <c r="M9449" s="110"/>
      <c r="N9449" s="109"/>
      <c r="P9449" s="38">
        <f t="shared" si="861"/>
        <v>0</v>
      </c>
      <c r="Q9449" s="105">
        <f t="shared" si="862"/>
        <v>0</v>
      </c>
      <c r="R9449" s="38">
        <f t="shared" si="863"/>
        <v>0</v>
      </c>
    </row>
    <row r="9450" spans="1:18">
      <c r="A9450" s="33"/>
      <c r="B9450" s="34"/>
      <c r="C9450" s="33"/>
      <c r="D9450" s="33"/>
      <c r="E9450" s="33"/>
      <c r="F9450" s="42"/>
      <c r="G9450" s="42"/>
      <c r="I9450">
        <f t="shared" si="859"/>
        <v>0</v>
      </c>
      <c r="J9450">
        <f t="shared" si="860"/>
        <v>0</v>
      </c>
      <c r="L9450" s="107"/>
      <c r="M9450" s="110"/>
      <c r="N9450" s="109"/>
      <c r="P9450" s="38">
        <f t="shared" si="861"/>
        <v>0</v>
      </c>
      <c r="Q9450" s="105">
        <f t="shared" si="862"/>
        <v>0</v>
      </c>
      <c r="R9450" s="38">
        <f t="shared" si="863"/>
        <v>0</v>
      </c>
    </row>
    <row r="9451" spans="1:18">
      <c r="A9451" s="33"/>
      <c r="B9451" s="34"/>
      <c r="C9451" s="33"/>
      <c r="D9451" s="33"/>
      <c r="E9451" s="33"/>
      <c r="F9451" s="42"/>
      <c r="G9451" s="42"/>
      <c r="I9451">
        <f t="shared" si="859"/>
        <v>0</v>
      </c>
      <c r="J9451">
        <f t="shared" si="860"/>
        <v>0</v>
      </c>
      <c r="L9451" s="107"/>
      <c r="M9451" s="110"/>
      <c r="N9451" s="109"/>
      <c r="P9451" s="38">
        <f t="shared" si="861"/>
        <v>0</v>
      </c>
      <c r="Q9451" s="105">
        <f t="shared" si="862"/>
        <v>0</v>
      </c>
      <c r="R9451" s="38">
        <f t="shared" si="863"/>
        <v>0</v>
      </c>
    </row>
    <row r="9452" spans="1:18">
      <c r="A9452" s="33"/>
      <c r="B9452" s="34"/>
      <c r="C9452" s="33"/>
      <c r="D9452" s="33"/>
      <c r="E9452" s="33"/>
      <c r="F9452" s="42"/>
      <c r="G9452" s="42"/>
      <c r="I9452">
        <f t="shared" si="859"/>
        <v>0</v>
      </c>
      <c r="J9452">
        <f t="shared" si="860"/>
        <v>0</v>
      </c>
      <c r="L9452" s="107"/>
      <c r="M9452" s="110"/>
      <c r="N9452" s="109"/>
      <c r="P9452" s="38">
        <f t="shared" si="861"/>
        <v>0</v>
      </c>
      <c r="Q9452" s="105">
        <f t="shared" si="862"/>
        <v>0</v>
      </c>
      <c r="R9452" s="38">
        <f t="shared" si="863"/>
        <v>0</v>
      </c>
    </row>
    <row r="9453" spans="1:18">
      <c r="A9453" s="33"/>
      <c r="B9453" s="34"/>
      <c r="C9453" s="33"/>
      <c r="D9453" s="33"/>
      <c r="E9453" s="33"/>
      <c r="F9453" s="42"/>
      <c r="G9453" s="42"/>
      <c r="I9453">
        <f t="shared" si="859"/>
        <v>0</v>
      </c>
      <c r="J9453">
        <f t="shared" si="860"/>
        <v>0</v>
      </c>
      <c r="L9453" s="107"/>
      <c r="M9453" s="110"/>
      <c r="N9453" s="109"/>
      <c r="P9453" s="38">
        <f t="shared" si="861"/>
        <v>0</v>
      </c>
      <c r="Q9453" s="105">
        <f t="shared" si="862"/>
        <v>0</v>
      </c>
      <c r="R9453" s="38">
        <f t="shared" si="863"/>
        <v>0</v>
      </c>
    </row>
    <row r="9454" spans="1:18">
      <c r="A9454" s="33"/>
      <c r="B9454" s="34"/>
      <c r="C9454" s="33"/>
      <c r="D9454" s="33"/>
      <c r="E9454" s="33"/>
      <c r="F9454" s="42"/>
      <c r="G9454" s="42"/>
      <c r="I9454">
        <f t="shared" si="859"/>
        <v>0</v>
      </c>
      <c r="J9454">
        <f t="shared" si="860"/>
        <v>0</v>
      </c>
      <c r="L9454" s="107"/>
      <c r="M9454" s="110"/>
      <c r="N9454" s="109"/>
      <c r="P9454" s="38">
        <f t="shared" si="861"/>
        <v>0</v>
      </c>
      <c r="Q9454" s="105">
        <f t="shared" si="862"/>
        <v>0</v>
      </c>
      <c r="R9454" s="38">
        <f t="shared" si="863"/>
        <v>0</v>
      </c>
    </row>
    <row r="9455" spans="1:18">
      <c r="A9455" s="33"/>
      <c r="B9455" s="34"/>
      <c r="C9455" s="33"/>
      <c r="D9455" s="33"/>
      <c r="E9455" s="33"/>
      <c r="F9455" s="42"/>
      <c r="G9455" s="42"/>
      <c r="I9455">
        <f t="shared" si="859"/>
        <v>0</v>
      </c>
      <c r="J9455">
        <f t="shared" si="860"/>
        <v>0</v>
      </c>
      <c r="L9455" s="107"/>
      <c r="M9455" s="110"/>
      <c r="N9455" s="109"/>
      <c r="P9455" s="38">
        <f t="shared" si="861"/>
        <v>0</v>
      </c>
      <c r="Q9455" s="105">
        <f t="shared" si="862"/>
        <v>0</v>
      </c>
      <c r="R9455" s="38">
        <f t="shared" si="863"/>
        <v>0</v>
      </c>
    </row>
    <row r="9456" spans="1:18">
      <c r="A9456" s="33"/>
      <c r="B9456" s="34"/>
      <c r="C9456" s="33"/>
      <c r="D9456" s="33"/>
      <c r="E9456" s="33"/>
      <c r="F9456" s="42"/>
      <c r="G9456" s="42"/>
      <c r="I9456">
        <f t="shared" si="859"/>
        <v>0</v>
      </c>
      <c r="J9456">
        <f t="shared" si="860"/>
        <v>0</v>
      </c>
      <c r="L9456" s="107"/>
      <c r="M9456" s="110"/>
      <c r="N9456" s="109"/>
      <c r="P9456" s="38">
        <f t="shared" si="861"/>
        <v>0</v>
      </c>
      <c r="Q9456" s="105">
        <f t="shared" si="862"/>
        <v>0</v>
      </c>
      <c r="R9456" s="38">
        <f t="shared" si="863"/>
        <v>0</v>
      </c>
    </row>
    <row r="9457" spans="1:18">
      <c r="A9457" s="33"/>
      <c r="B9457" s="34"/>
      <c r="C9457" s="33"/>
      <c r="D9457" s="33"/>
      <c r="E9457" s="33"/>
      <c r="F9457" s="42"/>
      <c r="G9457" s="42"/>
      <c r="I9457">
        <f t="shared" si="859"/>
        <v>0</v>
      </c>
      <c r="J9457">
        <f t="shared" si="860"/>
        <v>0</v>
      </c>
      <c r="L9457" s="107"/>
      <c r="M9457" s="110"/>
      <c r="N9457" s="109"/>
      <c r="P9457" s="38">
        <f t="shared" si="861"/>
        <v>0</v>
      </c>
      <c r="Q9457" s="105">
        <f t="shared" si="862"/>
        <v>0</v>
      </c>
      <c r="R9457" s="38">
        <f t="shared" si="863"/>
        <v>0</v>
      </c>
    </row>
    <row r="9458" spans="1:18">
      <c r="A9458" s="33"/>
      <c r="B9458" s="34"/>
      <c r="C9458" s="33"/>
      <c r="D9458" s="33"/>
      <c r="E9458" s="33"/>
      <c r="F9458" s="42"/>
      <c r="G9458" s="42"/>
      <c r="I9458">
        <f t="shared" si="859"/>
        <v>0</v>
      </c>
      <c r="J9458">
        <f t="shared" si="860"/>
        <v>0</v>
      </c>
      <c r="L9458" s="107"/>
      <c r="M9458" s="110"/>
      <c r="N9458" s="109"/>
      <c r="P9458" s="38">
        <f t="shared" si="861"/>
        <v>0</v>
      </c>
      <c r="Q9458" s="105">
        <f t="shared" si="862"/>
        <v>0</v>
      </c>
      <c r="R9458" s="38">
        <f t="shared" si="863"/>
        <v>0</v>
      </c>
    </row>
    <row r="9459" spans="1:18">
      <c r="A9459" s="33"/>
      <c r="B9459" s="34"/>
      <c r="C9459" s="33"/>
      <c r="D9459" s="33"/>
      <c r="E9459" s="33"/>
      <c r="F9459" s="42"/>
      <c r="G9459" s="42"/>
      <c r="I9459">
        <f t="shared" si="859"/>
        <v>0</v>
      </c>
      <c r="J9459">
        <f t="shared" si="860"/>
        <v>0</v>
      </c>
      <c r="L9459" s="107"/>
      <c r="M9459" s="110"/>
      <c r="N9459" s="109"/>
      <c r="P9459" s="38">
        <f t="shared" si="861"/>
        <v>0</v>
      </c>
      <c r="Q9459" s="105">
        <f t="shared" si="862"/>
        <v>0</v>
      </c>
      <c r="R9459" s="38">
        <f t="shared" si="863"/>
        <v>0</v>
      </c>
    </row>
    <row r="9460" spans="1:18">
      <c r="A9460" s="33"/>
      <c r="B9460" s="34"/>
      <c r="C9460" s="33"/>
      <c r="D9460" s="33"/>
      <c r="E9460" s="33"/>
      <c r="F9460" s="42"/>
      <c r="G9460" s="42"/>
      <c r="I9460">
        <f t="shared" si="859"/>
        <v>0</v>
      </c>
      <c r="J9460">
        <f t="shared" si="860"/>
        <v>0</v>
      </c>
      <c r="L9460" s="107"/>
      <c r="M9460" s="110"/>
      <c r="N9460" s="109"/>
      <c r="P9460" s="38">
        <f t="shared" si="861"/>
        <v>0</v>
      </c>
      <c r="Q9460" s="105">
        <f t="shared" si="862"/>
        <v>0</v>
      </c>
      <c r="R9460" s="38">
        <f t="shared" si="863"/>
        <v>0</v>
      </c>
    </row>
    <row r="9461" spans="1:18">
      <c r="A9461" s="33"/>
      <c r="B9461" s="34"/>
      <c r="C9461" s="33"/>
      <c r="D9461" s="33"/>
      <c r="E9461" s="33"/>
      <c r="F9461" s="42"/>
      <c r="G9461" s="42"/>
      <c r="I9461">
        <f t="shared" si="859"/>
        <v>0</v>
      </c>
      <c r="J9461">
        <f t="shared" si="860"/>
        <v>0</v>
      </c>
      <c r="L9461" s="107"/>
      <c r="M9461" s="110"/>
      <c r="N9461" s="109"/>
      <c r="P9461" s="38">
        <f t="shared" si="861"/>
        <v>0</v>
      </c>
      <c r="Q9461" s="105">
        <f t="shared" si="862"/>
        <v>0</v>
      </c>
      <c r="R9461" s="38">
        <f t="shared" si="863"/>
        <v>0</v>
      </c>
    </row>
    <row r="9462" spans="1:18">
      <c r="A9462" s="33"/>
      <c r="B9462" s="34"/>
      <c r="C9462" s="33"/>
      <c r="D9462" s="33"/>
      <c r="E9462" s="33"/>
      <c r="F9462" s="42"/>
      <c r="G9462" s="42"/>
      <c r="I9462">
        <f t="shared" si="859"/>
        <v>0</v>
      </c>
      <c r="J9462">
        <f t="shared" si="860"/>
        <v>0</v>
      </c>
      <c r="L9462" s="107"/>
      <c r="M9462" s="110"/>
      <c r="N9462" s="109"/>
      <c r="P9462" s="38">
        <f t="shared" si="861"/>
        <v>0</v>
      </c>
      <c r="Q9462" s="105">
        <f t="shared" si="862"/>
        <v>0</v>
      </c>
      <c r="R9462" s="38">
        <f t="shared" si="863"/>
        <v>0</v>
      </c>
    </row>
    <row r="9463" spans="1:18">
      <c r="A9463" s="33"/>
      <c r="B9463" s="34"/>
      <c r="C9463" s="33"/>
      <c r="D9463" s="33"/>
      <c r="E9463" s="33"/>
      <c r="F9463" s="42"/>
      <c r="G9463" s="42"/>
      <c r="I9463">
        <f t="shared" si="859"/>
        <v>0</v>
      </c>
      <c r="J9463">
        <f t="shared" si="860"/>
        <v>0</v>
      </c>
      <c r="L9463" s="107"/>
      <c r="M9463" s="110"/>
      <c r="N9463" s="109"/>
      <c r="P9463" s="38">
        <f t="shared" si="861"/>
        <v>0</v>
      </c>
      <c r="Q9463" s="105">
        <f t="shared" si="862"/>
        <v>0</v>
      </c>
      <c r="R9463" s="38">
        <f t="shared" si="863"/>
        <v>0</v>
      </c>
    </row>
    <row r="9464" spans="1:18">
      <c r="A9464" s="33"/>
      <c r="B9464" s="34"/>
      <c r="C9464" s="33"/>
      <c r="D9464" s="33"/>
      <c r="E9464" s="33"/>
      <c r="F9464" s="42"/>
      <c r="G9464" s="42"/>
      <c r="I9464">
        <f t="shared" si="859"/>
        <v>0</v>
      </c>
      <c r="J9464">
        <f t="shared" si="860"/>
        <v>0</v>
      </c>
      <c r="L9464" s="107"/>
      <c r="M9464" s="110"/>
      <c r="N9464" s="109"/>
      <c r="P9464" s="38">
        <f t="shared" si="861"/>
        <v>0</v>
      </c>
      <c r="Q9464" s="105">
        <f t="shared" si="862"/>
        <v>0</v>
      </c>
      <c r="R9464" s="38">
        <f t="shared" si="863"/>
        <v>0</v>
      </c>
    </row>
    <row r="9465" spans="1:18">
      <c r="A9465" s="33"/>
      <c r="B9465" s="34"/>
      <c r="C9465" s="33"/>
      <c r="D9465" s="33"/>
      <c r="E9465" s="33"/>
      <c r="F9465" s="42"/>
      <c r="G9465" s="42"/>
      <c r="I9465">
        <f t="shared" si="859"/>
        <v>0</v>
      </c>
      <c r="J9465">
        <f t="shared" si="860"/>
        <v>0</v>
      </c>
      <c r="L9465" s="107"/>
      <c r="M9465" s="110"/>
      <c r="N9465" s="109"/>
      <c r="P9465" s="38">
        <f t="shared" si="861"/>
        <v>0</v>
      </c>
      <c r="Q9465" s="105">
        <f t="shared" si="862"/>
        <v>0</v>
      </c>
      <c r="R9465" s="38">
        <f t="shared" si="863"/>
        <v>0</v>
      </c>
    </row>
    <row r="9466" spans="1:18">
      <c r="A9466" s="33"/>
      <c r="B9466" s="34"/>
      <c r="C9466" s="33"/>
      <c r="D9466" s="33"/>
      <c r="E9466" s="33"/>
      <c r="F9466" s="42"/>
      <c r="G9466" s="42"/>
      <c r="I9466">
        <f t="shared" si="859"/>
        <v>0</v>
      </c>
      <c r="J9466">
        <f t="shared" si="860"/>
        <v>0</v>
      </c>
      <c r="L9466" s="107"/>
      <c r="M9466" s="110"/>
      <c r="N9466" s="109"/>
      <c r="P9466" s="38">
        <f t="shared" si="861"/>
        <v>0</v>
      </c>
      <c r="Q9466" s="105">
        <f t="shared" si="862"/>
        <v>0</v>
      </c>
      <c r="R9466" s="38">
        <f t="shared" si="863"/>
        <v>0</v>
      </c>
    </row>
    <row r="9467" spans="1:18">
      <c r="A9467" s="33"/>
      <c r="B9467" s="34"/>
      <c r="C9467" s="33"/>
      <c r="D9467" s="33"/>
      <c r="E9467" s="33"/>
      <c r="F9467" s="42"/>
      <c r="G9467" s="42"/>
      <c r="I9467">
        <f t="shared" si="859"/>
        <v>0</v>
      </c>
      <c r="J9467">
        <f t="shared" si="860"/>
        <v>0</v>
      </c>
      <c r="L9467" s="107"/>
      <c r="M9467" s="110"/>
      <c r="N9467" s="109"/>
      <c r="P9467" s="38">
        <f t="shared" si="861"/>
        <v>0</v>
      </c>
      <c r="Q9467" s="105">
        <f t="shared" si="862"/>
        <v>0</v>
      </c>
      <c r="R9467" s="38">
        <f t="shared" si="863"/>
        <v>0</v>
      </c>
    </row>
    <row r="9468" spans="1:18">
      <c r="A9468" s="33"/>
      <c r="B9468" s="34"/>
      <c r="C9468" s="33"/>
      <c r="D9468" s="33"/>
      <c r="E9468" s="33"/>
      <c r="F9468" s="42"/>
      <c r="G9468" s="42"/>
      <c r="I9468">
        <f t="shared" si="859"/>
        <v>0</v>
      </c>
      <c r="J9468">
        <f t="shared" si="860"/>
        <v>0</v>
      </c>
      <c r="L9468" s="107"/>
      <c r="M9468" s="110"/>
      <c r="N9468" s="109"/>
      <c r="P9468" s="38">
        <f t="shared" si="861"/>
        <v>0</v>
      </c>
      <c r="Q9468" s="105">
        <f t="shared" si="862"/>
        <v>0</v>
      </c>
      <c r="R9468" s="38">
        <f t="shared" si="863"/>
        <v>0</v>
      </c>
    </row>
    <row r="9469" spans="1:18">
      <c r="A9469" s="33"/>
      <c r="B9469" s="34"/>
      <c r="C9469" s="33"/>
      <c r="D9469" s="33"/>
      <c r="E9469" s="33"/>
      <c r="F9469" s="42"/>
      <c r="G9469" s="42"/>
      <c r="I9469">
        <f t="shared" si="859"/>
        <v>0</v>
      </c>
      <c r="J9469">
        <f t="shared" si="860"/>
        <v>0</v>
      </c>
      <c r="L9469" s="107"/>
      <c r="M9469" s="110"/>
      <c r="N9469" s="109"/>
      <c r="P9469" s="38">
        <f t="shared" si="861"/>
        <v>0</v>
      </c>
      <c r="Q9469" s="105">
        <f t="shared" si="862"/>
        <v>0</v>
      </c>
      <c r="R9469" s="38">
        <f t="shared" si="863"/>
        <v>0</v>
      </c>
    </row>
    <row r="9470" spans="1:18">
      <c r="A9470" s="33"/>
      <c r="B9470" s="34"/>
      <c r="C9470" s="33"/>
      <c r="D9470" s="33"/>
      <c r="E9470" s="33"/>
      <c r="F9470" s="42"/>
      <c r="G9470" s="42"/>
      <c r="I9470">
        <f t="shared" si="859"/>
        <v>0</v>
      </c>
      <c r="J9470">
        <f t="shared" si="860"/>
        <v>0</v>
      </c>
      <c r="L9470" s="107"/>
      <c r="M9470" s="110"/>
      <c r="N9470" s="109"/>
      <c r="P9470" s="38">
        <f t="shared" si="861"/>
        <v>0</v>
      </c>
      <c r="Q9470" s="105">
        <f t="shared" si="862"/>
        <v>0</v>
      </c>
      <c r="R9470" s="38">
        <f t="shared" si="863"/>
        <v>0</v>
      </c>
    </row>
    <row r="9471" spans="1:18">
      <c r="A9471" s="33"/>
      <c r="B9471" s="34"/>
      <c r="C9471" s="33"/>
      <c r="D9471" s="33"/>
      <c r="E9471" s="33"/>
      <c r="F9471" s="42"/>
      <c r="G9471" s="42"/>
      <c r="I9471">
        <f t="shared" si="859"/>
        <v>0</v>
      </c>
      <c r="J9471">
        <f t="shared" si="860"/>
        <v>0</v>
      </c>
      <c r="L9471" s="107"/>
      <c r="M9471" s="110"/>
      <c r="N9471" s="109"/>
      <c r="P9471" s="38">
        <f t="shared" si="861"/>
        <v>0</v>
      </c>
      <c r="Q9471" s="105">
        <f t="shared" si="862"/>
        <v>0</v>
      </c>
      <c r="R9471" s="38">
        <f t="shared" si="863"/>
        <v>0</v>
      </c>
    </row>
    <row r="9472" spans="1:18">
      <c r="A9472" s="33"/>
      <c r="B9472" s="34"/>
      <c r="C9472" s="33"/>
      <c r="D9472" s="33"/>
      <c r="E9472" s="33"/>
      <c r="F9472" s="42"/>
      <c r="G9472" s="42"/>
      <c r="I9472">
        <f t="shared" si="859"/>
        <v>0</v>
      </c>
      <c r="J9472">
        <f t="shared" si="860"/>
        <v>0</v>
      </c>
      <c r="L9472" s="107"/>
      <c r="M9472" s="110"/>
      <c r="N9472" s="109"/>
      <c r="P9472" s="38">
        <f t="shared" si="861"/>
        <v>0</v>
      </c>
      <c r="Q9472" s="105">
        <f t="shared" si="862"/>
        <v>0</v>
      </c>
      <c r="R9472" s="38">
        <f t="shared" si="863"/>
        <v>0</v>
      </c>
    </row>
    <row r="9473" spans="1:18">
      <c r="A9473" s="33"/>
      <c r="B9473" s="34"/>
      <c r="C9473" s="33"/>
      <c r="D9473" s="33"/>
      <c r="E9473" s="33"/>
      <c r="F9473" s="42"/>
      <c r="G9473" s="42"/>
      <c r="I9473">
        <f t="shared" ref="I9473:I9536" si="864">IF(OR(E9473="R",E9473="E"),D9473,IF(D9473&gt;=E9473,D9473-E9473,0))</f>
        <v>0</v>
      </c>
      <c r="J9473">
        <f t="shared" ref="J9473:J9536" si="865">IF(OR(E9473="R",E9473="E"),0,IF(E9473&gt;D9473,E9473-D9473,0))</f>
        <v>0</v>
      </c>
      <c r="L9473" s="107"/>
      <c r="M9473" s="110"/>
      <c r="N9473" s="109"/>
      <c r="P9473" s="38">
        <f t="shared" ref="P9473:P9536" si="866">I9473*L9473/1000</f>
        <v>0</v>
      </c>
      <c r="Q9473" s="105">
        <f t="shared" ref="Q9473:Q9536" si="867">I9473*M9473/1000</f>
        <v>0</v>
      </c>
      <c r="R9473" s="38">
        <f t="shared" ref="R9473:R9536" si="868">J9473*N9473/1000</f>
        <v>0</v>
      </c>
    </row>
    <row r="9474" spans="1:18">
      <c r="A9474" s="33"/>
      <c r="B9474" s="34"/>
      <c r="C9474" s="33"/>
      <c r="D9474" s="33"/>
      <c r="E9474" s="33"/>
      <c r="F9474" s="42"/>
      <c r="G9474" s="42"/>
      <c r="I9474">
        <f t="shared" si="864"/>
        <v>0</v>
      </c>
      <c r="J9474">
        <f t="shared" si="865"/>
        <v>0</v>
      </c>
      <c r="L9474" s="107"/>
      <c r="M9474" s="110"/>
      <c r="N9474" s="109"/>
      <c r="P9474" s="38">
        <f t="shared" si="866"/>
        <v>0</v>
      </c>
      <c r="Q9474" s="105">
        <f t="shared" si="867"/>
        <v>0</v>
      </c>
      <c r="R9474" s="38">
        <f t="shared" si="868"/>
        <v>0</v>
      </c>
    </row>
    <row r="9475" spans="1:18">
      <c r="A9475" s="33"/>
      <c r="B9475" s="34"/>
      <c r="C9475" s="33"/>
      <c r="D9475" s="33"/>
      <c r="E9475" s="33"/>
      <c r="F9475" s="42"/>
      <c r="G9475" s="42"/>
      <c r="I9475">
        <f t="shared" si="864"/>
        <v>0</v>
      </c>
      <c r="J9475">
        <f t="shared" si="865"/>
        <v>0</v>
      </c>
      <c r="L9475" s="107"/>
      <c r="M9475" s="110"/>
      <c r="N9475" s="109"/>
      <c r="P9475" s="38">
        <f t="shared" si="866"/>
        <v>0</v>
      </c>
      <c r="Q9475" s="105">
        <f t="shared" si="867"/>
        <v>0</v>
      </c>
      <c r="R9475" s="38">
        <f t="shared" si="868"/>
        <v>0</v>
      </c>
    </row>
    <row r="9476" spans="1:18">
      <c r="A9476" s="33"/>
      <c r="B9476" s="34"/>
      <c r="C9476" s="33"/>
      <c r="D9476" s="33"/>
      <c r="E9476" s="33"/>
      <c r="F9476" s="42"/>
      <c r="G9476" s="42"/>
      <c r="I9476">
        <f t="shared" si="864"/>
        <v>0</v>
      </c>
      <c r="J9476">
        <f t="shared" si="865"/>
        <v>0</v>
      </c>
      <c r="L9476" s="107"/>
      <c r="M9476" s="110"/>
      <c r="N9476" s="109"/>
      <c r="P9476" s="38">
        <f t="shared" si="866"/>
        <v>0</v>
      </c>
      <c r="Q9476" s="105">
        <f t="shared" si="867"/>
        <v>0</v>
      </c>
      <c r="R9476" s="38">
        <f t="shared" si="868"/>
        <v>0</v>
      </c>
    </row>
    <row r="9477" spans="1:18">
      <c r="A9477" s="33"/>
      <c r="B9477" s="34"/>
      <c r="C9477" s="33"/>
      <c r="D9477" s="33"/>
      <c r="E9477" s="33"/>
      <c r="F9477" s="42"/>
      <c r="G9477" s="42"/>
      <c r="I9477">
        <f t="shared" si="864"/>
        <v>0</v>
      </c>
      <c r="J9477">
        <f t="shared" si="865"/>
        <v>0</v>
      </c>
      <c r="L9477" s="107"/>
      <c r="M9477" s="110"/>
      <c r="N9477" s="109"/>
      <c r="P9477" s="38">
        <f t="shared" si="866"/>
        <v>0</v>
      </c>
      <c r="Q9477" s="105">
        <f t="shared" si="867"/>
        <v>0</v>
      </c>
      <c r="R9477" s="38">
        <f t="shared" si="868"/>
        <v>0</v>
      </c>
    </row>
    <row r="9478" spans="1:18">
      <c r="A9478" s="33"/>
      <c r="B9478" s="34"/>
      <c r="C9478" s="33"/>
      <c r="D9478" s="33"/>
      <c r="E9478" s="33"/>
      <c r="F9478" s="42"/>
      <c r="G9478" s="42"/>
      <c r="I9478">
        <f t="shared" si="864"/>
        <v>0</v>
      </c>
      <c r="J9478">
        <f t="shared" si="865"/>
        <v>0</v>
      </c>
      <c r="L9478" s="107"/>
      <c r="M9478" s="110"/>
      <c r="N9478" s="109"/>
      <c r="P9478" s="38">
        <f t="shared" si="866"/>
        <v>0</v>
      </c>
      <c r="Q9478" s="105">
        <f t="shared" si="867"/>
        <v>0</v>
      </c>
      <c r="R9478" s="38">
        <f t="shared" si="868"/>
        <v>0</v>
      </c>
    </row>
    <row r="9479" spans="1:18">
      <c r="A9479" s="33"/>
      <c r="B9479" s="34"/>
      <c r="C9479" s="33"/>
      <c r="D9479" s="33"/>
      <c r="E9479" s="33"/>
      <c r="F9479" s="42"/>
      <c r="G9479" s="42"/>
      <c r="I9479">
        <f t="shared" si="864"/>
        <v>0</v>
      </c>
      <c r="J9479">
        <f t="shared" si="865"/>
        <v>0</v>
      </c>
      <c r="L9479" s="107"/>
      <c r="M9479" s="110"/>
      <c r="N9479" s="109"/>
      <c r="P9479" s="38">
        <f t="shared" si="866"/>
        <v>0</v>
      </c>
      <c r="Q9479" s="105">
        <f t="shared" si="867"/>
        <v>0</v>
      </c>
      <c r="R9479" s="38">
        <f t="shared" si="868"/>
        <v>0</v>
      </c>
    </row>
    <row r="9480" spans="1:18">
      <c r="A9480" s="33"/>
      <c r="B9480" s="34"/>
      <c r="C9480" s="33"/>
      <c r="D9480" s="33"/>
      <c r="E9480" s="33"/>
      <c r="F9480" s="42"/>
      <c r="G9480" s="42"/>
      <c r="I9480">
        <f t="shared" si="864"/>
        <v>0</v>
      </c>
      <c r="J9480">
        <f t="shared" si="865"/>
        <v>0</v>
      </c>
      <c r="L9480" s="107"/>
      <c r="M9480" s="110"/>
      <c r="N9480" s="109"/>
      <c r="P9480" s="38">
        <f t="shared" si="866"/>
        <v>0</v>
      </c>
      <c r="Q9480" s="105">
        <f t="shared" si="867"/>
        <v>0</v>
      </c>
      <c r="R9480" s="38">
        <f t="shared" si="868"/>
        <v>0</v>
      </c>
    </row>
    <row r="9481" spans="1:18">
      <c r="A9481" s="33"/>
      <c r="B9481" s="34"/>
      <c r="C9481" s="33"/>
      <c r="D9481" s="33"/>
      <c r="E9481" s="33"/>
      <c r="F9481" s="42"/>
      <c r="G9481" s="42"/>
      <c r="I9481">
        <f t="shared" si="864"/>
        <v>0</v>
      </c>
      <c r="J9481">
        <f t="shared" si="865"/>
        <v>0</v>
      </c>
      <c r="L9481" s="107"/>
      <c r="M9481" s="110"/>
      <c r="N9481" s="109"/>
      <c r="P9481" s="38">
        <f t="shared" si="866"/>
        <v>0</v>
      </c>
      <c r="Q9481" s="105">
        <f t="shared" si="867"/>
        <v>0</v>
      </c>
      <c r="R9481" s="38">
        <f t="shared" si="868"/>
        <v>0</v>
      </c>
    </row>
    <row r="9482" spans="1:18">
      <c r="A9482" s="33"/>
      <c r="B9482" s="34"/>
      <c r="C9482" s="33"/>
      <c r="D9482" s="33"/>
      <c r="E9482" s="33"/>
      <c r="F9482" s="42"/>
      <c r="G9482" s="42"/>
      <c r="I9482">
        <f t="shared" si="864"/>
        <v>0</v>
      </c>
      <c r="J9482">
        <f t="shared" si="865"/>
        <v>0</v>
      </c>
      <c r="L9482" s="107"/>
      <c r="M9482" s="110"/>
      <c r="N9482" s="109"/>
      <c r="P9482" s="38">
        <f t="shared" si="866"/>
        <v>0</v>
      </c>
      <c r="Q9482" s="105">
        <f t="shared" si="867"/>
        <v>0</v>
      </c>
      <c r="R9482" s="38">
        <f t="shared" si="868"/>
        <v>0</v>
      </c>
    </row>
    <row r="9483" spans="1:18">
      <c r="A9483" s="33"/>
      <c r="B9483" s="34"/>
      <c r="C9483" s="33"/>
      <c r="D9483" s="33"/>
      <c r="E9483" s="33"/>
      <c r="F9483" s="42"/>
      <c r="G9483" s="42"/>
      <c r="I9483">
        <f t="shared" si="864"/>
        <v>0</v>
      </c>
      <c r="J9483">
        <f t="shared" si="865"/>
        <v>0</v>
      </c>
      <c r="L9483" s="107"/>
      <c r="M9483" s="110"/>
      <c r="N9483" s="109"/>
      <c r="P9483" s="38">
        <f t="shared" si="866"/>
        <v>0</v>
      </c>
      <c r="Q9483" s="105">
        <f t="shared" si="867"/>
        <v>0</v>
      </c>
      <c r="R9483" s="38">
        <f t="shared" si="868"/>
        <v>0</v>
      </c>
    </row>
    <row r="9484" spans="1:18">
      <c r="A9484" s="33"/>
      <c r="B9484" s="34"/>
      <c r="C9484" s="33"/>
      <c r="D9484" s="33"/>
      <c r="E9484" s="33"/>
      <c r="F9484" s="42"/>
      <c r="G9484" s="42"/>
      <c r="I9484">
        <f t="shared" si="864"/>
        <v>0</v>
      </c>
      <c r="J9484">
        <f t="shared" si="865"/>
        <v>0</v>
      </c>
      <c r="L9484" s="107"/>
      <c r="M9484" s="110"/>
      <c r="N9484" s="109"/>
      <c r="P9484" s="38">
        <f t="shared" si="866"/>
        <v>0</v>
      </c>
      <c r="Q9484" s="105">
        <f t="shared" si="867"/>
        <v>0</v>
      </c>
      <c r="R9484" s="38">
        <f t="shared" si="868"/>
        <v>0</v>
      </c>
    </row>
    <row r="9485" spans="1:18">
      <c r="A9485" s="33"/>
      <c r="B9485" s="34"/>
      <c r="C9485" s="33"/>
      <c r="D9485" s="33"/>
      <c r="E9485" s="33"/>
      <c r="F9485" s="42"/>
      <c r="G9485" s="42"/>
      <c r="I9485">
        <f t="shared" si="864"/>
        <v>0</v>
      </c>
      <c r="J9485">
        <f t="shared" si="865"/>
        <v>0</v>
      </c>
      <c r="L9485" s="107"/>
      <c r="M9485" s="110"/>
      <c r="N9485" s="109"/>
      <c r="P9485" s="38">
        <f t="shared" si="866"/>
        <v>0</v>
      </c>
      <c r="Q9485" s="105">
        <f t="shared" si="867"/>
        <v>0</v>
      </c>
      <c r="R9485" s="38">
        <f t="shared" si="868"/>
        <v>0</v>
      </c>
    </row>
    <row r="9486" spans="1:18">
      <c r="A9486" s="33"/>
      <c r="B9486" s="34"/>
      <c r="C9486" s="33"/>
      <c r="D9486" s="33"/>
      <c r="E9486" s="33"/>
      <c r="F9486" s="42"/>
      <c r="G9486" s="42"/>
      <c r="I9486">
        <f t="shared" si="864"/>
        <v>0</v>
      </c>
      <c r="J9486">
        <f t="shared" si="865"/>
        <v>0</v>
      </c>
      <c r="L9486" s="107"/>
      <c r="M9486" s="110"/>
      <c r="N9486" s="109"/>
      <c r="P9486" s="38">
        <f t="shared" si="866"/>
        <v>0</v>
      </c>
      <c r="Q9486" s="105">
        <f t="shared" si="867"/>
        <v>0</v>
      </c>
      <c r="R9486" s="38">
        <f t="shared" si="868"/>
        <v>0</v>
      </c>
    </row>
    <row r="9487" spans="1:18">
      <c r="A9487" s="33"/>
      <c r="B9487" s="34"/>
      <c r="C9487" s="33"/>
      <c r="D9487" s="33"/>
      <c r="E9487" s="33"/>
      <c r="F9487" s="42"/>
      <c r="G9487" s="42"/>
      <c r="I9487">
        <f t="shared" si="864"/>
        <v>0</v>
      </c>
      <c r="J9487">
        <f t="shared" si="865"/>
        <v>0</v>
      </c>
      <c r="L9487" s="107"/>
      <c r="M9487" s="110"/>
      <c r="N9487" s="109"/>
      <c r="P9487" s="38">
        <f t="shared" si="866"/>
        <v>0</v>
      </c>
      <c r="Q9487" s="105">
        <f t="shared" si="867"/>
        <v>0</v>
      </c>
      <c r="R9487" s="38">
        <f t="shared" si="868"/>
        <v>0</v>
      </c>
    </row>
    <row r="9488" spans="1:18">
      <c r="A9488" s="33"/>
      <c r="B9488" s="34"/>
      <c r="C9488" s="33"/>
      <c r="D9488" s="33"/>
      <c r="E9488" s="33"/>
      <c r="F9488" s="42"/>
      <c r="G9488" s="42"/>
      <c r="I9488">
        <f t="shared" si="864"/>
        <v>0</v>
      </c>
      <c r="J9488">
        <f t="shared" si="865"/>
        <v>0</v>
      </c>
      <c r="L9488" s="107"/>
      <c r="M9488" s="110"/>
      <c r="N9488" s="109"/>
      <c r="P9488" s="38">
        <f t="shared" si="866"/>
        <v>0</v>
      </c>
      <c r="Q9488" s="105">
        <f t="shared" si="867"/>
        <v>0</v>
      </c>
      <c r="R9488" s="38">
        <f t="shared" si="868"/>
        <v>0</v>
      </c>
    </row>
    <row r="9489" spans="1:18">
      <c r="A9489" s="33"/>
      <c r="B9489" s="34"/>
      <c r="C9489" s="33"/>
      <c r="D9489" s="33"/>
      <c r="E9489" s="33"/>
      <c r="F9489" s="42"/>
      <c r="G9489" s="42"/>
      <c r="I9489">
        <f t="shared" si="864"/>
        <v>0</v>
      </c>
      <c r="J9489">
        <f t="shared" si="865"/>
        <v>0</v>
      </c>
      <c r="L9489" s="107"/>
      <c r="M9489" s="110"/>
      <c r="N9489" s="109"/>
      <c r="P9489" s="38">
        <f t="shared" si="866"/>
        <v>0</v>
      </c>
      <c r="Q9489" s="105">
        <f t="shared" si="867"/>
        <v>0</v>
      </c>
      <c r="R9489" s="38">
        <f t="shared" si="868"/>
        <v>0</v>
      </c>
    </row>
    <row r="9490" spans="1:18">
      <c r="A9490" s="33"/>
      <c r="B9490" s="34"/>
      <c r="C9490" s="33"/>
      <c r="D9490" s="33"/>
      <c r="E9490" s="33"/>
      <c r="F9490" s="42"/>
      <c r="G9490" s="42"/>
      <c r="I9490">
        <f t="shared" si="864"/>
        <v>0</v>
      </c>
      <c r="J9490">
        <f t="shared" si="865"/>
        <v>0</v>
      </c>
      <c r="L9490" s="107"/>
      <c r="M9490" s="110"/>
      <c r="N9490" s="109"/>
      <c r="P9490" s="38">
        <f t="shared" si="866"/>
        <v>0</v>
      </c>
      <c r="Q9490" s="105">
        <f t="shared" si="867"/>
        <v>0</v>
      </c>
      <c r="R9490" s="38">
        <f t="shared" si="868"/>
        <v>0</v>
      </c>
    </row>
    <row r="9491" spans="1:18">
      <c r="A9491" s="33"/>
      <c r="B9491" s="34"/>
      <c r="C9491" s="33"/>
      <c r="D9491" s="33"/>
      <c r="E9491" s="33"/>
      <c r="F9491" s="42"/>
      <c r="G9491" s="42"/>
      <c r="I9491">
        <f t="shared" si="864"/>
        <v>0</v>
      </c>
      <c r="J9491">
        <f t="shared" si="865"/>
        <v>0</v>
      </c>
      <c r="L9491" s="107"/>
      <c r="M9491" s="110"/>
      <c r="N9491" s="109"/>
      <c r="P9491" s="38">
        <f t="shared" si="866"/>
        <v>0</v>
      </c>
      <c r="Q9491" s="105">
        <f t="shared" si="867"/>
        <v>0</v>
      </c>
      <c r="R9491" s="38">
        <f t="shared" si="868"/>
        <v>0</v>
      </c>
    </row>
    <row r="9492" spans="1:18">
      <c r="A9492" s="33"/>
      <c r="B9492" s="34"/>
      <c r="C9492" s="33"/>
      <c r="D9492" s="33"/>
      <c r="E9492" s="33"/>
      <c r="F9492" s="42"/>
      <c r="G9492" s="42"/>
      <c r="I9492">
        <f t="shared" si="864"/>
        <v>0</v>
      </c>
      <c r="J9492">
        <f t="shared" si="865"/>
        <v>0</v>
      </c>
      <c r="L9492" s="107"/>
      <c r="M9492" s="110"/>
      <c r="N9492" s="109"/>
      <c r="P9492" s="38">
        <f t="shared" si="866"/>
        <v>0</v>
      </c>
      <c r="Q9492" s="105">
        <f t="shared" si="867"/>
        <v>0</v>
      </c>
      <c r="R9492" s="38">
        <f t="shared" si="868"/>
        <v>0</v>
      </c>
    </row>
    <row r="9493" spans="1:18">
      <c r="A9493" s="33"/>
      <c r="B9493" s="34"/>
      <c r="C9493" s="33"/>
      <c r="D9493" s="33"/>
      <c r="E9493" s="33"/>
      <c r="F9493" s="42"/>
      <c r="G9493" s="42"/>
      <c r="I9493">
        <f t="shared" si="864"/>
        <v>0</v>
      </c>
      <c r="J9493">
        <f t="shared" si="865"/>
        <v>0</v>
      </c>
      <c r="L9493" s="107"/>
      <c r="M9493" s="110"/>
      <c r="N9493" s="109"/>
      <c r="P9493" s="38">
        <f t="shared" si="866"/>
        <v>0</v>
      </c>
      <c r="Q9493" s="105">
        <f t="shared" si="867"/>
        <v>0</v>
      </c>
      <c r="R9493" s="38">
        <f t="shared" si="868"/>
        <v>0</v>
      </c>
    </row>
    <row r="9494" spans="1:18">
      <c r="A9494" s="33"/>
      <c r="B9494" s="34"/>
      <c r="C9494" s="33"/>
      <c r="D9494" s="33"/>
      <c r="E9494" s="33"/>
      <c r="F9494" s="42"/>
      <c r="G9494" s="42"/>
      <c r="I9494">
        <f t="shared" si="864"/>
        <v>0</v>
      </c>
      <c r="J9494">
        <f t="shared" si="865"/>
        <v>0</v>
      </c>
      <c r="L9494" s="107"/>
      <c r="M9494" s="110"/>
      <c r="N9494" s="109"/>
      <c r="P9494" s="38">
        <f t="shared" si="866"/>
        <v>0</v>
      </c>
      <c r="Q9494" s="105">
        <f t="shared" si="867"/>
        <v>0</v>
      </c>
      <c r="R9494" s="38">
        <f t="shared" si="868"/>
        <v>0</v>
      </c>
    </row>
    <row r="9495" spans="1:18">
      <c r="A9495" s="33"/>
      <c r="B9495" s="34"/>
      <c r="C9495" s="33"/>
      <c r="D9495" s="33"/>
      <c r="E9495" s="33"/>
      <c r="F9495" s="42"/>
      <c r="G9495" s="42"/>
      <c r="I9495">
        <f t="shared" si="864"/>
        <v>0</v>
      </c>
      <c r="J9495">
        <f t="shared" si="865"/>
        <v>0</v>
      </c>
      <c r="L9495" s="107"/>
      <c r="M9495" s="110"/>
      <c r="N9495" s="109"/>
      <c r="P9495" s="38">
        <f t="shared" si="866"/>
        <v>0</v>
      </c>
      <c r="Q9495" s="105">
        <f t="shared" si="867"/>
        <v>0</v>
      </c>
      <c r="R9495" s="38">
        <f t="shared" si="868"/>
        <v>0</v>
      </c>
    </row>
    <row r="9496" spans="1:18">
      <c r="A9496" s="33"/>
      <c r="B9496" s="34"/>
      <c r="C9496" s="33"/>
      <c r="D9496" s="33"/>
      <c r="E9496" s="33"/>
      <c r="F9496" s="42"/>
      <c r="G9496" s="42"/>
      <c r="I9496">
        <f t="shared" si="864"/>
        <v>0</v>
      </c>
      <c r="J9496">
        <f t="shared" si="865"/>
        <v>0</v>
      </c>
      <c r="L9496" s="107"/>
      <c r="M9496" s="110"/>
      <c r="N9496" s="109"/>
      <c r="P9496" s="38">
        <f t="shared" si="866"/>
        <v>0</v>
      </c>
      <c r="Q9496" s="105">
        <f t="shared" si="867"/>
        <v>0</v>
      </c>
      <c r="R9496" s="38">
        <f t="shared" si="868"/>
        <v>0</v>
      </c>
    </row>
    <row r="9497" spans="1:18">
      <c r="A9497" s="33"/>
      <c r="B9497" s="34"/>
      <c r="C9497" s="33"/>
      <c r="D9497" s="33"/>
      <c r="E9497" s="33"/>
      <c r="F9497" s="42"/>
      <c r="G9497" s="42"/>
      <c r="I9497">
        <f t="shared" si="864"/>
        <v>0</v>
      </c>
      <c r="J9497">
        <f t="shared" si="865"/>
        <v>0</v>
      </c>
      <c r="L9497" s="107"/>
      <c r="M9497" s="110"/>
      <c r="N9497" s="109"/>
      <c r="P9497" s="38">
        <f t="shared" si="866"/>
        <v>0</v>
      </c>
      <c r="Q9497" s="105">
        <f t="shared" si="867"/>
        <v>0</v>
      </c>
      <c r="R9497" s="38">
        <f t="shared" si="868"/>
        <v>0</v>
      </c>
    </row>
    <row r="9498" spans="1:18">
      <c r="A9498" s="33"/>
      <c r="B9498" s="34"/>
      <c r="C9498" s="33"/>
      <c r="D9498" s="33"/>
      <c r="E9498" s="33"/>
      <c r="F9498" s="42"/>
      <c r="G9498" s="42"/>
      <c r="I9498">
        <f t="shared" si="864"/>
        <v>0</v>
      </c>
      <c r="J9498">
        <f t="shared" si="865"/>
        <v>0</v>
      </c>
      <c r="L9498" s="107"/>
      <c r="M9498" s="110"/>
      <c r="N9498" s="109"/>
      <c r="P9498" s="38">
        <f t="shared" si="866"/>
        <v>0</v>
      </c>
      <c r="Q9498" s="105">
        <f t="shared" si="867"/>
        <v>0</v>
      </c>
      <c r="R9498" s="38">
        <f t="shared" si="868"/>
        <v>0</v>
      </c>
    </row>
    <row r="9499" spans="1:18">
      <c r="A9499" s="33"/>
      <c r="B9499" s="34"/>
      <c r="C9499" s="33"/>
      <c r="D9499" s="33"/>
      <c r="E9499" s="33"/>
      <c r="F9499" s="42"/>
      <c r="G9499" s="42"/>
      <c r="I9499">
        <f t="shared" si="864"/>
        <v>0</v>
      </c>
      <c r="J9499">
        <f t="shared" si="865"/>
        <v>0</v>
      </c>
      <c r="L9499" s="107"/>
      <c r="M9499" s="110"/>
      <c r="N9499" s="109"/>
      <c r="P9499" s="38">
        <f t="shared" si="866"/>
        <v>0</v>
      </c>
      <c r="Q9499" s="105">
        <f t="shared" si="867"/>
        <v>0</v>
      </c>
      <c r="R9499" s="38">
        <f t="shared" si="868"/>
        <v>0</v>
      </c>
    </row>
    <row r="9500" spans="1:18">
      <c r="A9500" s="33"/>
      <c r="B9500" s="34"/>
      <c r="C9500" s="33"/>
      <c r="D9500" s="33"/>
      <c r="E9500" s="33"/>
      <c r="F9500" s="42"/>
      <c r="G9500" s="42"/>
      <c r="I9500">
        <f t="shared" si="864"/>
        <v>0</v>
      </c>
      <c r="J9500">
        <f t="shared" si="865"/>
        <v>0</v>
      </c>
      <c r="L9500" s="107"/>
      <c r="M9500" s="110"/>
      <c r="N9500" s="109"/>
      <c r="P9500" s="38">
        <f t="shared" si="866"/>
        <v>0</v>
      </c>
      <c r="Q9500" s="105">
        <f t="shared" si="867"/>
        <v>0</v>
      </c>
      <c r="R9500" s="38">
        <f t="shared" si="868"/>
        <v>0</v>
      </c>
    </row>
    <row r="9501" spans="1:18">
      <c r="A9501" s="33"/>
      <c r="B9501" s="34"/>
      <c r="C9501" s="33"/>
      <c r="D9501" s="33"/>
      <c r="E9501" s="33"/>
      <c r="F9501" s="42"/>
      <c r="G9501" s="42"/>
      <c r="I9501">
        <f t="shared" si="864"/>
        <v>0</v>
      </c>
      <c r="J9501">
        <f t="shared" si="865"/>
        <v>0</v>
      </c>
      <c r="L9501" s="107"/>
      <c r="M9501" s="110"/>
      <c r="N9501" s="109"/>
      <c r="P9501" s="38">
        <f t="shared" si="866"/>
        <v>0</v>
      </c>
      <c r="Q9501" s="105">
        <f t="shared" si="867"/>
        <v>0</v>
      </c>
      <c r="R9501" s="38">
        <f t="shared" si="868"/>
        <v>0</v>
      </c>
    </row>
    <row r="9502" spans="1:18">
      <c r="A9502" s="33"/>
      <c r="B9502" s="34"/>
      <c r="C9502" s="33"/>
      <c r="D9502" s="33"/>
      <c r="E9502" s="33"/>
      <c r="F9502" s="42"/>
      <c r="G9502" s="42"/>
      <c r="I9502">
        <f t="shared" si="864"/>
        <v>0</v>
      </c>
      <c r="J9502">
        <f t="shared" si="865"/>
        <v>0</v>
      </c>
      <c r="L9502" s="107"/>
      <c r="M9502" s="110"/>
      <c r="N9502" s="109"/>
      <c r="P9502" s="38">
        <f t="shared" si="866"/>
        <v>0</v>
      </c>
      <c r="Q9502" s="105">
        <f t="shared" si="867"/>
        <v>0</v>
      </c>
      <c r="R9502" s="38">
        <f t="shared" si="868"/>
        <v>0</v>
      </c>
    </row>
    <row r="9503" spans="1:18">
      <c r="A9503" s="33"/>
      <c r="B9503" s="34"/>
      <c r="C9503" s="33"/>
      <c r="D9503" s="33"/>
      <c r="E9503" s="33"/>
      <c r="F9503" s="42"/>
      <c r="G9503" s="42"/>
      <c r="I9503">
        <f t="shared" si="864"/>
        <v>0</v>
      </c>
      <c r="J9503">
        <f t="shared" si="865"/>
        <v>0</v>
      </c>
      <c r="L9503" s="107"/>
      <c r="M9503" s="110"/>
      <c r="N9503" s="109"/>
      <c r="P9503" s="38">
        <f t="shared" si="866"/>
        <v>0</v>
      </c>
      <c r="Q9503" s="105">
        <f t="shared" si="867"/>
        <v>0</v>
      </c>
      <c r="R9503" s="38">
        <f t="shared" si="868"/>
        <v>0</v>
      </c>
    </row>
    <row r="9504" spans="1:18">
      <c r="A9504" s="33"/>
      <c r="B9504" s="34"/>
      <c r="C9504" s="33"/>
      <c r="D9504" s="33"/>
      <c r="E9504" s="33"/>
      <c r="F9504" s="42"/>
      <c r="G9504" s="42"/>
      <c r="I9504">
        <f t="shared" si="864"/>
        <v>0</v>
      </c>
      <c r="J9504">
        <f t="shared" si="865"/>
        <v>0</v>
      </c>
      <c r="L9504" s="107"/>
      <c r="M9504" s="110"/>
      <c r="N9504" s="109"/>
      <c r="P9504" s="38">
        <f t="shared" si="866"/>
        <v>0</v>
      </c>
      <c r="Q9504" s="105">
        <f t="shared" si="867"/>
        <v>0</v>
      </c>
      <c r="R9504" s="38">
        <f t="shared" si="868"/>
        <v>0</v>
      </c>
    </row>
    <row r="9505" spans="1:18">
      <c r="A9505" s="33"/>
      <c r="B9505" s="34"/>
      <c r="C9505" s="33"/>
      <c r="D9505" s="33"/>
      <c r="E9505" s="33"/>
      <c r="F9505" s="42"/>
      <c r="G9505" s="42"/>
      <c r="I9505">
        <f t="shared" si="864"/>
        <v>0</v>
      </c>
      <c r="J9505">
        <f t="shared" si="865"/>
        <v>0</v>
      </c>
      <c r="L9505" s="107"/>
      <c r="M9505" s="110"/>
      <c r="N9505" s="109"/>
      <c r="P9505" s="38">
        <f t="shared" si="866"/>
        <v>0</v>
      </c>
      <c r="Q9505" s="105">
        <f t="shared" si="867"/>
        <v>0</v>
      </c>
      <c r="R9505" s="38">
        <f t="shared" si="868"/>
        <v>0</v>
      </c>
    </row>
    <row r="9506" spans="1:18">
      <c r="A9506" s="33"/>
      <c r="B9506" s="34"/>
      <c r="C9506" s="33"/>
      <c r="D9506" s="33"/>
      <c r="E9506" s="33"/>
      <c r="F9506" s="42"/>
      <c r="G9506" s="42"/>
      <c r="I9506">
        <f t="shared" si="864"/>
        <v>0</v>
      </c>
      <c r="J9506">
        <f t="shared" si="865"/>
        <v>0</v>
      </c>
      <c r="L9506" s="107"/>
      <c r="M9506" s="110"/>
      <c r="N9506" s="109"/>
      <c r="P9506" s="38">
        <f t="shared" si="866"/>
        <v>0</v>
      </c>
      <c r="Q9506" s="105">
        <f t="shared" si="867"/>
        <v>0</v>
      </c>
      <c r="R9506" s="38">
        <f t="shared" si="868"/>
        <v>0</v>
      </c>
    </row>
    <row r="9507" spans="1:18">
      <c r="A9507" s="33"/>
      <c r="B9507" s="34"/>
      <c r="C9507" s="33"/>
      <c r="D9507" s="33"/>
      <c r="E9507" s="33"/>
      <c r="F9507" s="42"/>
      <c r="G9507" s="42"/>
      <c r="I9507">
        <f t="shared" si="864"/>
        <v>0</v>
      </c>
      <c r="J9507">
        <f t="shared" si="865"/>
        <v>0</v>
      </c>
      <c r="L9507" s="107"/>
      <c r="M9507" s="110"/>
      <c r="N9507" s="109"/>
      <c r="P9507" s="38">
        <f t="shared" si="866"/>
        <v>0</v>
      </c>
      <c r="Q9507" s="105">
        <f t="shared" si="867"/>
        <v>0</v>
      </c>
      <c r="R9507" s="38">
        <f t="shared" si="868"/>
        <v>0</v>
      </c>
    </row>
    <row r="9508" spans="1:18">
      <c r="A9508" s="33"/>
      <c r="B9508" s="34"/>
      <c r="C9508" s="33"/>
      <c r="D9508" s="33"/>
      <c r="E9508" s="33"/>
      <c r="F9508" s="42"/>
      <c r="G9508" s="42"/>
      <c r="I9508">
        <f t="shared" si="864"/>
        <v>0</v>
      </c>
      <c r="J9508">
        <f t="shared" si="865"/>
        <v>0</v>
      </c>
      <c r="L9508" s="107"/>
      <c r="M9508" s="110"/>
      <c r="N9508" s="109"/>
      <c r="P9508" s="38">
        <f t="shared" si="866"/>
        <v>0</v>
      </c>
      <c r="Q9508" s="105">
        <f t="shared" si="867"/>
        <v>0</v>
      </c>
      <c r="R9508" s="38">
        <f t="shared" si="868"/>
        <v>0</v>
      </c>
    </row>
    <row r="9509" spans="1:18">
      <c r="A9509" s="33"/>
      <c r="B9509" s="34"/>
      <c r="C9509" s="33"/>
      <c r="D9509" s="33"/>
      <c r="E9509" s="33"/>
      <c r="F9509" s="42"/>
      <c r="G9509" s="42"/>
      <c r="I9509">
        <f t="shared" si="864"/>
        <v>0</v>
      </c>
      <c r="J9509">
        <f t="shared" si="865"/>
        <v>0</v>
      </c>
      <c r="L9509" s="107"/>
      <c r="M9509" s="110"/>
      <c r="N9509" s="109"/>
      <c r="P9509" s="38">
        <f t="shared" si="866"/>
        <v>0</v>
      </c>
      <c r="Q9509" s="105">
        <f t="shared" si="867"/>
        <v>0</v>
      </c>
      <c r="R9509" s="38">
        <f t="shared" si="868"/>
        <v>0</v>
      </c>
    </row>
    <row r="9510" spans="1:18">
      <c r="A9510" s="33"/>
      <c r="B9510" s="34"/>
      <c r="C9510" s="33"/>
      <c r="D9510" s="33"/>
      <c r="E9510" s="33"/>
      <c r="F9510" s="42"/>
      <c r="G9510" s="42"/>
      <c r="I9510">
        <f t="shared" si="864"/>
        <v>0</v>
      </c>
      <c r="J9510">
        <f t="shared" si="865"/>
        <v>0</v>
      </c>
      <c r="L9510" s="107"/>
      <c r="M9510" s="110"/>
      <c r="N9510" s="109"/>
      <c r="P9510" s="38">
        <f t="shared" si="866"/>
        <v>0</v>
      </c>
      <c r="Q9510" s="105">
        <f t="shared" si="867"/>
        <v>0</v>
      </c>
      <c r="R9510" s="38">
        <f t="shared" si="868"/>
        <v>0</v>
      </c>
    </row>
    <row r="9511" spans="1:18">
      <c r="A9511" s="33"/>
      <c r="B9511" s="34"/>
      <c r="C9511" s="33"/>
      <c r="D9511" s="33"/>
      <c r="E9511" s="33"/>
      <c r="F9511" s="42"/>
      <c r="G9511" s="42"/>
      <c r="I9511">
        <f t="shared" si="864"/>
        <v>0</v>
      </c>
      <c r="J9511">
        <f t="shared" si="865"/>
        <v>0</v>
      </c>
      <c r="L9511" s="107"/>
      <c r="M9511" s="110"/>
      <c r="N9511" s="109"/>
      <c r="P9511" s="38">
        <f t="shared" si="866"/>
        <v>0</v>
      </c>
      <c r="Q9511" s="105">
        <f t="shared" si="867"/>
        <v>0</v>
      </c>
      <c r="R9511" s="38">
        <f t="shared" si="868"/>
        <v>0</v>
      </c>
    </row>
    <row r="9512" spans="1:18">
      <c r="A9512" s="33"/>
      <c r="B9512" s="34"/>
      <c r="C9512" s="33"/>
      <c r="D9512" s="33"/>
      <c r="E9512" s="33"/>
      <c r="F9512" s="42"/>
      <c r="G9512" s="42"/>
      <c r="I9512">
        <f t="shared" si="864"/>
        <v>0</v>
      </c>
      <c r="J9512">
        <f t="shared" si="865"/>
        <v>0</v>
      </c>
      <c r="L9512" s="107"/>
      <c r="M9512" s="110"/>
      <c r="N9512" s="109"/>
      <c r="P9512" s="38">
        <f t="shared" si="866"/>
        <v>0</v>
      </c>
      <c r="Q9512" s="105">
        <f t="shared" si="867"/>
        <v>0</v>
      </c>
      <c r="R9512" s="38">
        <f t="shared" si="868"/>
        <v>0</v>
      </c>
    </row>
    <row r="9513" spans="1:18">
      <c r="A9513" s="33"/>
      <c r="B9513" s="34"/>
      <c r="C9513" s="33"/>
      <c r="D9513" s="33"/>
      <c r="E9513" s="33"/>
      <c r="F9513" s="42"/>
      <c r="G9513" s="42"/>
      <c r="I9513">
        <f t="shared" si="864"/>
        <v>0</v>
      </c>
      <c r="J9513">
        <f t="shared" si="865"/>
        <v>0</v>
      </c>
      <c r="L9513" s="107"/>
      <c r="M9513" s="110"/>
      <c r="N9513" s="109"/>
      <c r="P9513" s="38">
        <f t="shared" si="866"/>
        <v>0</v>
      </c>
      <c r="Q9513" s="105">
        <f t="shared" si="867"/>
        <v>0</v>
      </c>
      <c r="R9513" s="38">
        <f t="shared" si="868"/>
        <v>0</v>
      </c>
    </row>
    <row r="9514" spans="1:18">
      <c r="A9514" s="33"/>
      <c r="B9514" s="34"/>
      <c r="C9514" s="33"/>
      <c r="D9514" s="33"/>
      <c r="E9514" s="33"/>
      <c r="F9514" s="42"/>
      <c r="G9514" s="42"/>
      <c r="I9514">
        <f t="shared" si="864"/>
        <v>0</v>
      </c>
      <c r="J9514">
        <f t="shared" si="865"/>
        <v>0</v>
      </c>
      <c r="L9514" s="107"/>
      <c r="M9514" s="110"/>
      <c r="N9514" s="109"/>
      <c r="P9514" s="38">
        <f t="shared" si="866"/>
        <v>0</v>
      </c>
      <c r="Q9514" s="105">
        <f t="shared" si="867"/>
        <v>0</v>
      </c>
      <c r="R9514" s="38">
        <f t="shared" si="868"/>
        <v>0</v>
      </c>
    </row>
    <row r="9515" spans="1:18">
      <c r="A9515" s="33"/>
      <c r="B9515" s="34"/>
      <c r="C9515" s="33"/>
      <c r="D9515" s="33"/>
      <c r="E9515" s="33"/>
      <c r="F9515" s="42"/>
      <c r="G9515" s="42"/>
      <c r="I9515">
        <f t="shared" si="864"/>
        <v>0</v>
      </c>
      <c r="J9515">
        <f t="shared" si="865"/>
        <v>0</v>
      </c>
      <c r="L9515" s="107"/>
      <c r="M9515" s="110"/>
      <c r="N9515" s="109"/>
      <c r="P9515" s="38">
        <f t="shared" si="866"/>
        <v>0</v>
      </c>
      <c r="Q9515" s="105">
        <f t="shared" si="867"/>
        <v>0</v>
      </c>
      <c r="R9515" s="38">
        <f t="shared" si="868"/>
        <v>0</v>
      </c>
    </row>
    <row r="9516" spans="1:18">
      <c r="A9516" s="33"/>
      <c r="B9516" s="34"/>
      <c r="C9516" s="33"/>
      <c r="D9516" s="33"/>
      <c r="E9516" s="33"/>
      <c r="F9516" s="42"/>
      <c r="G9516" s="42"/>
      <c r="I9516">
        <f t="shared" si="864"/>
        <v>0</v>
      </c>
      <c r="J9516">
        <f t="shared" si="865"/>
        <v>0</v>
      </c>
      <c r="L9516" s="107"/>
      <c r="M9516" s="110"/>
      <c r="N9516" s="109"/>
      <c r="P9516" s="38">
        <f t="shared" si="866"/>
        <v>0</v>
      </c>
      <c r="Q9516" s="105">
        <f t="shared" si="867"/>
        <v>0</v>
      </c>
      <c r="R9516" s="38">
        <f t="shared" si="868"/>
        <v>0</v>
      </c>
    </row>
    <row r="9517" spans="1:18">
      <c r="A9517" s="33"/>
      <c r="B9517" s="34"/>
      <c r="C9517" s="33"/>
      <c r="D9517" s="33"/>
      <c r="E9517" s="33"/>
      <c r="F9517" s="42"/>
      <c r="G9517" s="42"/>
      <c r="I9517">
        <f t="shared" si="864"/>
        <v>0</v>
      </c>
      <c r="J9517">
        <f t="shared" si="865"/>
        <v>0</v>
      </c>
      <c r="L9517" s="107"/>
      <c r="M9517" s="110"/>
      <c r="N9517" s="109"/>
      <c r="P9517" s="38">
        <f t="shared" si="866"/>
        <v>0</v>
      </c>
      <c r="Q9517" s="105">
        <f t="shared" si="867"/>
        <v>0</v>
      </c>
      <c r="R9517" s="38">
        <f t="shared" si="868"/>
        <v>0</v>
      </c>
    </row>
    <row r="9518" spans="1:18">
      <c r="A9518" s="33"/>
      <c r="B9518" s="34"/>
      <c r="C9518" s="33"/>
      <c r="D9518" s="33"/>
      <c r="E9518" s="33"/>
      <c r="F9518" s="42"/>
      <c r="G9518" s="42"/>
      <c r="I9518">
        <f t="shared" si="864"/>
        <v>0</v>
      </c>
      <c r="J9518">
        <f t="shared" si="865"/>
        <v>0</v>
      </c>
      <c r="L9518" s="107"/>
      <c r="M9518" s="110"/>
      <c r="N9518" s="109"/>
      <c r="P9518" s="38">
        <f t="shared" si="866"/>
        <v>0</v>
      </c>
      <c r="Q9518" s="105">
        <f t="shared" si="867"/>
        <v>0</v>
      </c>
      <c r="R9518" s="38">
        <f t="shared" si="868"/>
        <v>0</v>
      </c>
    </row>
    <row r="9519" spans="1:18">
      <c r="A9519" s="33"/>
      <c r="B9519" s="34"/>
      <c r="C9519" s="33"/>
      <c r="D9519" s="33"/>
      <c r="E9519" s="33"/>
      <c r="F9519" s="42"/>
      <c r="G9519" s="42"/>
      <c r="I9519">
        <f t="shared" si="864"/>
        <v>0</v>
      </c>
      <c r="J9519">
        <f t="shared" si="865"/>
        <v>0</v>
      </c>
      <c r="L9519" s="107"/>
      <c r="M9519" s="110"/>
      <c r="N9519" s="109"/>
      <c r="P9519" s="38">
        <f t="shared" si="866"/>
        <v>0</v>
      </c>
      <c r="Q9519" s="105">
        <f t="shared" si="867"/>
        <v>0</v>
      </c>
      <c r="R9519" s="38">
        <f t="shared" si="868"/>
        <v>0</v>
      </c>
    </row>
    <row r="9520" spans="1:18">
      <c r="A9520" s="33"/>
      <c r="B9520" s="34"/>
      <c r="C9520" s="33"/>
      <c r="D9520" s="33"/>
      <c r="E9520" s="33"/>
      <c r="F9520" s="42"/>
      <c r="G9520" s="42"/>
      <c r="I9520">
        <f t="shared" si="864"/>
        <v>0</v>
      </c>
      <c r="J9520">
        <f t="shared" si="865"/>
        <v>0</v>
      </c>
      <c r="L9520" s="107"/>
      <c r="M9520" s="110"/>
      <c r="N9520" s="109"/>
      <c r="P9520" s="38">
        <f t="shared" si="866"/>
        <v>0</v>
      </c>
      <c r="Q9520" s="105">
        <f t="shared" si="867"/>
        <v>0</v>
      </c>
      <c r="R9520" s="38">
        <f t="shared" si="868"/>
        <v>0</v>
      </c>
    </row>
    <row r="9521" spans="1:18">
      <c r="A9521" s="33"/>
      <c r="B9521" s="34"/>
      <c r="C9521" s="33"/>
      <c r="D9521" s="33"/>
      <c r="E9521" s="33"/>
      <c r="F9521" s="42"/>
      <c r="G9521" s="42"/>
      <c r="I9521">
        <f t="shared" si="864"/>
        <v>0</v>
      </c>
      <c r="J9521">
        <f t="shared" si="865"/>
        <v>0</v>
      </c>
      <c r="L9521" s="107"/>
      <c r="M9521" s="110"/>
      <c r="N9521" s="109"/>
      <c r="P9521" s="38">
        <f t="shared" si="866"/>
        <v>0</v>
      </c>
      <c r="Q9521" s="105">
        <f t="shared" si="867"/>
        <v>0</v>
      </c>
      <c r="R9521" s="38">
        <f t="shared" si="868"/>
        <v>0</v>
      </c>
    </row>
    <row r="9522" spans="1:18">
      <c r="A9522" s="33"/>
      <c r="B9522" s="34"/>
      <c r="C9522" s="33"/>
      <c r="D9522" s="33"/>
      <c r="E9522" s="33"/>
      <c r="F9522" s="42"/>
      <c r="G9522" s="42"/>
      <c r="I9522">
        <f t="shared" si="864"/>
        <v>0</v>
      </c>
      <c r="J9522">
        <f t="shared" si="865"/>
        <v>0</v>
      </c>
      <c r="L9522" s="107"/>
      <c r="M9522" s="110"/>
      <c r="N9522" s="109"/>
      <c r="P9522" s="38">
        <f t="shared" si="866"/>
        <v>0</v>
      </c>
      <c r="Q9522" s="105">
        <f t="shared" si="867"/>
        <v>0</v>
      </c>
      <c r="R9522" s="38">
        <f t="shared" si="868"/>
        <v>0</v>
      </c>
    </row>
    <row r="9523" spans="1:18">
      <c r="A9523" s="33"/>
      <c r="B9523" s="34"/>
      <c r="C9523" s="33"/>
      <c r="D9523" s="33"/>
      <c r="E9523" s="33"/>
      <c r="F9523" s="42"/>
      <c r="G9523" s="42"/>
      <c r="I9523">
        <f t="shared" si="864"/>
        <v>0</v>
      </c>
      <c r="J9523">
        <f t="shared" si="865"/>
        <v>0</v>
      </c>
      <c r="L9523" s="107"/>
      <c r="M9523" s="110"/>
      <c r="N9523" s="109"/>
      <c r="P9523" s="38">
        <f t="shared" si="866"/>
        <v>0</v>
      </c>
      <c r="Q9523" s="105">
        <f t="shared" si="867"/>
        <v>0</v>
      </c>
      <c r="R9523" s="38">
        <f t="shared" si="868"/>
        <v>0</v>
      </c>
    </row>
    <row r="9524" spans="1:18">
      <c r="A9524" s="33"/>
      <c r="B9524" s="34"/>
      <c r="C9524" s="33"/>
      <c r="D9524" s="33"/>
      <c r="E9524" s="33"/>
      <c r="F9524" s="42"/>
      <c r="G9524" s="42"/>
      <c r="I9524">
        <f t="shared" si="864"/>
        <v>0</v>
      </c>
      <c r="J9524">
        <f t="shared" si="865"/>
        <v>0</v>
      </c>
      <c r="L9524" s="107"/>
      <c r="M9524" s="110"/>
      <c r="N9524" s="109"/>
      <c r="P9524" s="38">
        <f t="shared" si="866"/>
        <v>0</v>
      </c>
      <c r="Q9524" s="105">
        <f t="shared" si="867"/>
        <v>0</v>
      </c>
      <c r="R9524" s="38">
        <f t="shared" si="868"/>
        <v>0</v>
      </c>
    </row>
    <row r="9525" spans="1:18">
      <c r="A9525" s="33"/>
      <c r="B9525" s="34"/>
      <c r="C9525" s="33"/>
      <c r="D9525" s="33"/>
      <c r="E9525" s="33"/>
      <c r="F9525" s="42"/>
      <c r="G9525" s="42"/>
      <c r="I9525">
        <f t="shared" si="864"/>
        <v>0</v>
      </c>
      <c r="J9525">
        <f t="shared" si="865"/>
        <v>0</v>
      </c>
      <c r="L9525" s="107"/>
      <c r="M9525" s="110"/>
      <c r="N9525" s="109"/>
      <c r="P9525" s="38">
        <f t="shared" si="866"/>
        <v>0</v>
      </c>
      <c r="Q9525" s="105">
        <f t="shared" si="867"/>
        <v>0</v>
      </c>
      <c r="R9525" s="38">
        <f t="shared" si="868"/>
        <v>0</v>
      </c>
    </row>
    <row r="9526" spans="1:18">
      <c r="A9526" s="33"/>
      <c r="B9526" s="34"/>
      <c r="C9526" s="33"/>
      <c r="D9526" s="33"/>
      <c r="E9526" s="33"/>
      <c r="F9526" s="42"/>
      <c r="G9526" s="42"/>
      <c r="I9526">
        <f t="shared" si="864"/>
        <v>0</v>
      </c>
      <c r="J9526">
        <f t="shared" si="865"/>
        <v>0</v>
      </c>
      <c r="L9526" s="107"/>
      <c r="M9526" s="110"/>
      <c r="N9526" s="109"/>
      <c r="P9526" s="38">
        <f t="shared" si="866"/>
        <v>0</v>
      </c>
      <c r="Q9526" s="105">
        <f t="shared" si="867"/>
        <v>0</v>
      </c>
      <c r="R9526" s="38">
        <f t="shared" si="868"/>
        <v>0</v>
      </c>
    </row>
    <row r="9527" spans="1:18">
      <c r="A9527" s="33"/>
      <c r="B9527" s="34"/>
      <c r="C9527" s="33"/>
      <c r="D9527" s="33"/>
      <c r="E9527" s="33"/>
      <c r="F9527" s="42"/>
      <c r="G9527" s="42"/>
      <c r="I9527">
        <f t="shared" si="864"/>
        <v>0</v>
      </c>
      <c r="J9527">
        <f t="shared" si="865"/>
        <v>0</v>
      </c>
      <c r="L9527" s="107"/>
      <c r="M9527" s="110"/>
      <c r="N9527" s="109"/>
      <c r="P9527" s="38">
        <f t="shared" si="866"/>
        <v>0</v>
      </c>
      <c r="Q9527" s="105">
        <f t="shared" si="867"/>
        <v>0</v>
      </c>
      <c r="R9527" s="38">
        <f t="shared" si="868"/>
        <v>0</v>
      </c>
    </row>
    <row r="9528" spans="1:18">
      <c r="A9528" s="33"/>
      <c r="B9528" s="34"/>
      <c r="C9528" s="33"/>
      <c r="D9528" s="33"/>
      <c r="E9528" s="33"/>
      <c r="F9528" s="42"/>
      <c r="G9528" s="42"/>
      <c r="I9528">
        <f t="shared" si="864"/>
        <v>0</v>
      </c>
      <c r="J9528">
        <f t="shared" si="865"/>
        <v>0</v>
      </c>
      <c r="L9528" s="107"/>
      <c r="M9528" s="110"/>
      <c r="N9528" s="109"/>
      <c r="P9528" s="38">
        <f t="shared" si="866"/>
        <v>0</v>
      </c>
      <c r="Q9528" s="105">
        <f t="shared" si="867"/>
        <v>0</v>
      </c>
      <c r="R9528" s="38">
        <f t="shared" si="868"/>
        <v>0</v>
      </c>
    </row>
    <row r="9529" spans="1:18">
      <c r="A9529" s="33"/>
      <c r="B9529" s="34"/>
      <c r="C9529" s="33"/>
      <c r="D9529" s="33"/>
      <c r="E9529" s="33"/>
      <c r="F9529" s="42"/>
      <c r="G9529" s="42"/>
      <c r="I9529">
        <f t="shared" si="864"/>
        <v>0</v>
      </c>
      <c r="J9529">
        <f t="shared" si="865"/>
        <v>0</v>
      </c>
      <c r="L9529" s="107"/>
      <c r="M9529" s="110"/>
      <c r="N9529" s="109"/>
      <c r="P9529" s="38">
        <f t="shared" si="866"/>
        <v>0</v>
      </c>
      <c r="Q9529" s="105">
        <f t="shared" si="867"/>
        <v>0</v>
      </c>
      <c r="R9529" s="38">
        <f t="shared" si="868"/>
        <v>0</v>
      </c>
    </row>
    <row r="9530" spans="1:18">
      <c r="A9530" s="33"/>
      <c r="B9530" s="34"/>
      <c r="C9530" s="33"/>
      <c r="D9530" s="33"/>
      <c r="E9530" s="33"/>
      <c r="F9530" s="42"/>
      <c r="G9530" s="42"/>
      <c r="I9530">
        <f t="shared" si="864"/>
        <v>0</v>
      </c>
      <c r="J9530">
        <f t="shared" si="865"/>
        <v>0</v>
      </c>
      <c r="L9530" s="107"/>
      <c r="M9530" s="110"/>
      <c r="N9530" s="109"/>
      <c r="P9530" s="38">
        <f t="shared" si="866"/>
        <v>0</v>
      </c>
      <c r="Q9530" s="105">
        <f t="shared" si="867"/>
        <v>0</v>
      </c>
      <c r="R9530" s="38">
        <f t="shared" si="868"/>
        <v>0</v>
      </c>
    </row>
    <row r="9531" spans="1:18">
      <c r="A9531" s="33"/>
      <c r="B9531" s="34"/>
      <c r="C9531" s="33"/>
      <c r="D9531" s="33"/>
      <c r="E9531" s="33"/>
      <c r="F9531" s="42"/>
      <c r="G9531" s="42"/>
      <c r="I9531">
        <f t="shared" si="864"/>
        <v>0</v>
      </c>
      <c r="J9531">
        <f t="shared" si="865"/>
        <v>0</v>
      </c>
      <c r="L9531" s="107"/>
      <c r="M9531" s="110"/>
      <c r="N9531" s="109"/>
      <c r="P9531" s="38">
        <f t="shared" si="866"/>
        <v>0</v>
      </c>
      <c r="Q9531" s="105">
        <f t="shared" si="867"/>
        <v>0</v>
      </c>
      <c r="R9531" s="38">
        <f t="shared" si="868"/>
        <v>0</v>
      </c>
    </row>
    <row r="9532" spans="1:18">
      <c r="A9532" s="33"/>
      <c r="B9532" s="34"/>
      <c r="C9532" s="33"/>
      <c r="D9532" s="33"/>
      <c r="E9532" s="33"/>
      <c r="F9532" s="42"/>
      <c r="G9532" s="42"/>
      <c r="I9532">
        <f t="shared" si="864"/>
        <v>0</v>
      </c>
      <c r="J9532">
        <f t="shared" si="865"/>
        <v>0</v>
      </c>
      <c r="L9532" s="107"/>
      <c r="M9532" s="110"/>
      <c r="N9532" s="109"/>
      <c r="P9532" s="38">
        <f t="shared" si="866"/>
        <v>0</v>
      </c>
      <c r="Q9532" s="105">
        <f t="shared" si="867"/>
        <v>0</v>
      </c>
      <c r="R9532" s="38">
        <f t="shared" si="868"/>
        <v>0</v>
      </c>
    </row>
    <row r="9533" spans="1:18">
      <c r="A9533" s="33"/>
      <c r="B9533" s="34"/>
      <c r="C9533" s="33"/>
      <c r="D9533" s="33"/>
      <c r="E9533" s="33"/>
      <c r="F9533" s="42"/>
      <c r="G9533" s="42"/>
      <c r="I9533">
        <f t="shared" si="864"/>
        <v>0</v>
      </c>
      <c r="J9533">
        <f t="shared" si="865"/>
        <v>0</v>
      </c>
      <c r="L9533" s="107"/>
      <c r="M9533" s="110"/>
      <c r="N9533" s="109"/>
      <c r="P9533" s="38">
        <f t="shared" si="866"/>
        <v>0</v>
      </c>
      <c r="Q9533" s="105">
        <f t="shared" si="867"/>
        <v>0</v>
      </c>
      <c r="R9533" s="38">
        <f t="shared" si="868"/>
        <v>0</v>
      </c>
    </row>
    <row r="9534" spans="1:18">
      <c r="A9534" s="33"/>
      <c r="B9534" s="34"/>
      <c r="C9534" s="33"/>
      <c r="D9534" s="33"/>
      <c r="E9534" s="33"/>
      <c r="F9534" s="42"/>
      <c r="G9534" s="42"/>
      <c r="I9534">
        <f t="shared" si="864"/>
        <v>0</v>
      </c>
      <c r="J9534">
        <f t="shared" si="865"/>
        <v>0</v>
      </c>
      <c r="L9534" s="107"/>
      <c r="M9534" s="110"/>
      <c r="N9534" s="109"/>
      <c r="P9534" s="38">
        <f t="shared" si="866"/>
        <v>0</v>
      </c>
      <c r="Q9534" s="105">
        <f t="shared" si="867"/>
        <v>0</v>
      </c>
      <c r="R9534" s="38">
        <f t="shared" si="868"/>
        <v>0</v>
      </c>
    </row>
    <row r="9535" spans="1:18">
      <c r="A9535" s="33"/>
      <c r="B9535" s="34"/>
      <c r="C9535" s="33"/>
      <c r="D9535" s="33"/>
      <c r="E9535" s="33"/>
      <c r="F9535" s="42"/>
      <c r="G9535" s="42"/>
      <c r="I9535">
        <f t="shared" si="864"/>
        <v>0</v>
      </c>
      <c r="J9535">
        <f t="shared" si="865"/>
        <v>0</v>
      </c>
      <c r="L9535" s="107"/>
      <c r="M9535" s="110"/>
      <c r="N9535" s="109"/>
      <c r="P9535" s="38">
        <f t="shared" si="866"/>
        <v>0</v>
      </c>
      <c r="Q9535" s="105">
        <f t="shared" si="867"/>
        <v>0</v>
      </c>
      <c r="R9535" s="38">
        <f t="shared" si="868"/>
        <v>0</v>
      </c>
    </row>
    <row r="9536" spans="1:18">
      <c r="A9536" s="33"/>
      <c r="B9536" s="34"/>
      <c r="C9536" s="33"/>
      <c r="D9536" s="33"/>
      <c r="E9536" s="33"/>
      <c r="F9536" s="42"/>
      <c r="G9536" s="42"/>
      <c r="I9536">
        <f t="shared" si="864"/>
        <v>0</v>
      </c>
      <c r="J9536">
        <f t="shared" si="865"/>
        <v>0</v>
      </c>
      <c r="L9536" s="107"/>
      <c r="M9536" s="110"/>
      <c r="N9536" s="109"/>
      <c r="P9536" s="38">
        <f t="shared" si="866"/>
        <v>0</v>
      </c>
      <c r="Q9536" s="105">
        <f t="shared" si="867"/>
        <v>0</v>
      </c>
      <c r="R9536" s="38">
        <f t="shared" si="868"/>
        <v>0</v>
      </c>
    </row>
    <row r="9537" spans="1:18">
      <c r="A9537" s="33"/>
      <c r="B9537" s="34"/>
      <c r="C9537" s="33"/>
      <c r="D9537" s="33"/>
      <c r="E9537" s="33"/>
      <c r="F9537" s="42"/>
      <c r="G9537" s="42"/>
      <c r="I9537">
        <f t="shared" ref="I9537:I9600" si="869">IF(OR(E9537="R",E9537="E"),D9537,IF(D9537&gt;=E9537,D9537-E9537,0))</f>
        <v>0</v>
      </c>
      <c r="J9537">
        <f t="shared" ref="J9537:J9600" si="870">IF(OR(E9537="R",E9537="E"),0,IF(E9537&gt;D9537,E9537-D9537,0))</f>
        <v>0</v>
      </c>
      <c r="L9537" s="107"/>
      <c r="M9537" s="110"/>
      <c r="N9537" s="109"/>
      <c r="P9537" s="38">
        <f t="shared" ref="P9537:P9600" si="871">I9537*L9537/1000</f>
        <v>0</v>
      </c>
      <c r="Q9537" s="105">
        <f t="shared" ref="Q9537:Q9600" si="872">I9537*M9537/1000</f>
        <v>0</v>
      </c>
      <c r="R9537" s="38">
        <f t="shared" ref="R9537:R9600" si="873">J9537*N9537/1000</f>
        <v>0</v>
      </c>
    </row>
    <row r="9538" spans="1:18">
      <c r="A9538" s="33"/>
      <c r="B9538" s="34"/>
      <c r="C9538" s="33"/>
      <c r="D9538" s="33"/>
      <c r="E9538" s="33"/>
      <c r="F9538" s="42"/>
      <c r="G9538" s="42"/>
      <c r="I9538">
        <f t="shared" si="869"/>
        <v>0</v>
      </c>
      <c r="J9538">
        <f t="shared" si="870"/>
        <v>0</v>
      </c>
      <c r="L9538" s="107"/>
      <c r="M9538" s="110"/>
      <c r="N9538" s="109"/>
      <c r="P9538" s="38">
        <f t="shared" si="871"/>
        <v>0</v>
      </c>
      <c r="Q9538" s="105">
        <f t="shared" si="872"/>
        <v>0</v>
      </c>
      <c r="R9538" s="38">
        <f t="shared" si="873"/>
        <v>0</v>
      </c>
    </row>
    <row r="9539" spans="1:18">
      <c r="A9539" s="33"/>
      <c r="B9539" s="34"/>
      <c r="C9539" s="33"/>
      <c r="D9539" s="33"/>
      <c r="E9539" s="33"/>
      <c r="F9539" s="42"/>
      <c r="G9539" s="42"/>
      <c r="I9539">
        <f t="shared" si="869"/>
        <v>0</v>
      </c>
      <c r="J9539">
        <f t="shared" si="870"/>
        <v>0</v>
      </c>
      <c r="L9539" s="107"/>
      <c r="M9539" s="110"/>
      <c r="N9539" s="109"/>
      <c r="P9539" s="38">
        <f t="shared" si="871"/>
        <v>0</v>
      </c>
      <c r="Q9539" s="105">
        <f t="shared" si="872"/>
        <v>0</v>
      </c>
      <c r="R9539" s="38">
        <f t="shared" si="873"/>
        <v>0</v>
      </c>
    </row>
    <row r="9540" spans="1:18">
      <c r="A9540" s="33"/>
      <c r="B9540" s="34"/>
      <c r="C9540" s="33"/>
      <c r="D9540" s="33"/>
      <c r="E9540" s="33"/>
      <c r="F9540" s="42"/>
      <c r="G9540" s="42"/>
      <c r="I9540">
        <f t="shared" si="869"/>
        <v>0</v>
      </c>
      <c r="J9540">
        <f t="shared" si="870"/>
        <v>0</v>
      </c>
      <c r="L9540" s="107"/>
      <c r="M9540" s="110"/>
      <c r="N9540" s="109"/>
      <c r="P9540" s="38">
        <f t="shared" si="871"/>
        <v>0</v>
      </c>
      <c r="Q9540" s="105">
        <f t="shared" si="872"/>
        <v>0</v>
      </c>
      <c r="R9540" s="38">
        <f t="shared" si="873"/>
        <v>0</v>
      </c>
    </row>
    <row r="9541" spans="1:18">
      <c r="A9541" s="33"/>
      <c r="B9541" s="34"/>
      <c r="C9541" s="33"/>
      <c r="D9541" s="33"/>
      <c r="E9541" s="33"/>
      <c r="F9541" s="42"/>
      <c r="G9541" s="42"/>
      <c r="I9541">
        <f t="shared" si="869"/>
        <v>0</v>
      </c>
      <c r="J9541">
        <f t="shared" si="870"/>
        <v>0</v>
      </c>
      <c r="L9541" s="107"/>
      <c r="M9541" s="110"/>
      <c r="N9541" s="109"/>
      <c r="P9541" s="38">
        <f t="shared" si="871"/>
        <v>0</v>
      </c>
      <c r="Q9541" s="105">
        <f t="shared" si="872"/>
        <v>0</v>
      </c>
      <c r="R9541" s="38">
        <f t="shared" si="873"/>
        <v>0</v>
      </c>
    </row>
    <row r="9542" spans="1:18">
      <c r="A9542" s="33"/>
      <c r="B9542" s="34"/>
      <c r="C9542" s="33"/>
      <c r="D9542" s="33"/>
      <c r="E9542" s="33"/>
      <c r="F9542" s="42"/>
      <c r="G9542" s="42"/>
      <c r="I9542">
        <f t="shared" si="869"/>
        <v>0</v>
      </c>
      <c r="J9542">
        <f t="shared" si="870"/>
        <v>0</v>
      </c>
      <c r="L9542" s="107"/>
      <c r="M9542" s="110"/>
      <c r="N9542" s="109"/>
      <c r="P9542" s="38">
        <f t="shared" si="871"/>
        <v>0</v>
      </c>
      <c r="Q9542" s="105">
        <f t="shared" si="872"/>
        <v>0</v>
      </c>
      <c r="R9542" s="38">
        <f t="shared" si="873"/>
        <v>0</v>
      </c>
    </row>
    <row r="9543" spans="1:18">
      <c r="A9543" s="33"/>
      <c r="B9543" s="34"/>
      <c r="C9543" s="33"/>
      <c r="D9543" s="33"/>
      <c r="E9543" s="33"/>
      <c r="F9543" s="42"/>
      <c r="G9543" s="42"/>
      <c r="I9543">
        <f t="shared" si="869"/>
        <v>0</v>
      </c>
      <c r="J9543">
        <f t="shared" si="870"/>
        <v>0</v>
      </c>
      <c r="L9543" s="107"/>
      <c r="M9543" s="110"/>
      <c r="N9543" s="109"/>
      <c r="P9543" s="38">
        <f t="shared" si="871"/>
        <v>0</v>
      </c>
      <c r="Q9543" s="105">
        <f t="shared" si="872"/>
        <v>0</v>
      </c>
      <c r="R9543" s="38">
        <f t="shared" si="873"/>
        <v>0</v>
      </c>
    </row>
    <row r="9544" spans="1:18">
      <c r="A9544" s="33"/>
      <c r="B9544" s="34"/>
      <c r="C9544" s="33"/>
      <c r="D9544" s="33"/>
      <c r="E9544" s="33"/>
      <c r="F9544" s="42"/>
      <c r="G9544" s="42"/>
      <c r="I9544">
        <f t="shared" si="869"/>
        <v>0</v>
      </c>
      <c r="J9544">
        <f t="shared" si="870"/>
        <v>0</v>
      </c>
      <c r="L9544" s="107"/>
      <c r="M9544" s="110"/>
      <c r="N9544" s="109"/>
      <c r="P9544" s="38">
        <f t="shared" si="871"/>
        <v>0</v>
      </c>
      <c r="Q9544" s="105">
        <f t="shared" si="872"/>
        <v>0</v>
      </c>
      <c r="R9544" s="38">
        <f t="shared" si="873"/>
        <v>0</v>
      </c>
    </row>
    <row r="9545" spans="1:18">
      <c r="A9545" s="33"/>
      <c r="B9545" s="34"/>
      <c r="C9545" s="33"/>
      <c r="D9545" s="33"/>
      <c r="E9545" s="33"/>
      <c r="F9545" s="42"/>
      <c r="G9545" s="42"/>
      <c r="I9545">
        <f t="shared" si="869"/>
        <v>0</v>
      </c>
      <c r="J9545">
        <f t="shared" si="870"/>
        <v>0</v>
      </c>
      <c r="L9545" s="107"/>
      <c r="M9545" s="110"/>
      <c r="N9545" s="109"/>
      <c r="P9545" s="38">
        <f t="shared" si="871"/>
        <v>0</v>
      </c>
      <c r="Q9545" s="105">
        <f t="shared" si="872"/>
        <v>0</v>
      </c>
      <c r="R9545" s="38">
        <f t="shared" si="873"/>
        <v>0</v>
      </c>
    </row>
    <row r="9546" spans="1:18">
      <c r="A9546" s="33"/>
      <c r="B9546" s="34"/>
      <c r="C9546" s="33"/>
      <c r="D9546" s="33"/>
      <c r="E9546" s="33"/>
      <c r="F9546" s="42"/>
      <c r="G9546" s="42"/>
      <c r="I9546">
        <f t="shared" si="869"/>
        <v>0</v>
      </c>
      <c r="J9546">
        <f t="shared" si="870"/>
        <v>0</v>
      </c>
      <c r="L9546" s="107"/>
      <c r="M9546" s="110"/>
      <c r="N9546" s="109"/>
      <c r="P9546" s="38">
        <f t="shared" si="871"/>
        <v>0</v>
      </c>
      <c r="Q9546" s="105">
        <f t="shared" si="872"/>
        <v>0</v>
      </c>
      <c r="R9546" s="38">
        <f t="shared" si="873"/>
        <v>0</v>
      </c>
    </row>
    <row r="9547" spans="1:18">
      <c r="A9547" s="33"/>
      <c r="B9547" s="34"/>
      <c r="C9547" s="33"/>
      <c r="D9547" s="33"/>
      <c r="E9547" s="33"/>
      <c r="F9547" s="42"/>
      <c r="G9547" s="42"/>
      <c r="I9547">
        <f t="shared" si="869"/>
        <v>0</v>
      </c>
      <c r="J9547">
        <f t="shared" si="870"/>
        <v>0</v>
      </c>
      <c r="L9547" s="107"/>
      <c r="M9547" s="110"/>
      <c r="N9547" s="109"/>
      <c r="P9547" s="38">
        <f t="shared" si="871"/>
        <v>0</v>
      </c>
      <c r="Q9547" s="105">
        <f t="shared" si="872"/>
        <v>0</v>
      </c>
      <c r="R9547" s="38">
        <f t="shared" si="873"/>
        <v>0</v>
      </c>
    </row>
    <row r="9548" spans="1:18">
      <c r="A9548" s="33"/>
      <c r="B9548" s="34"/>
      <c r="C9548" s="33"/>
      <c r="D9548" s="33"/>
      <c r="E9548" s="33"/>
      <c r="F9548" s="42"/>
      <c r="G9548" s="42"/>
      <c r="I9548">
        <f t="shared" si="869"/>
        <v>0</v>
      </c>
      <c r="J9548">
        <f t="shared" si="870"/>
        <v>0</v>
      </c>
      <c r="L9548" s="107"/>
      <c r="M9548" s="110"/>
      <c r="N9548" s="109"/>
      <c r="P9548" s="38">
        <f t="shared" si="871"/>
        <v>0</v>
      </c>
      <c r="Q9548" s="105">
        <f t="shared" si="872"/>
        <v>0</v>
      </c>
      <c r="R9548" s="38">
        <f t="shared" si="873"/>
        <v>0</v>
      </c>
    </row>
    <row r="9549" spans="1:18">
      <c r="A9549" s="33"/>
      <c r="B9549" s="34"/>
      <c r="C9549" s="33"/>
      <c r="D9549" s="33"/>
      <c r="E9549" s="33"/>
      <c r="F9549" s="42"/>
      <c r="G9549" s="42"/>
      <c r="I9549">
        <f t="shared" si="869"/>
        <v>0</v>
      </c>
      <c r="J9549">
        <f t="shared" si="870"/>
        <v>0</v>
      </c>
      <c r="L9549" s="107"/>
      <c r="M9549" s="110"/>
      <c r="N9549" s="109"/>
      <c r="P9549" s="38">
        <f t="shared" si="871"/>
        <v>0</v>
      </c>
      <c r="Q9549" s="105">
        <f t="shared" si="872"/>
        <v>0</v>
      </c>
      <c r="R9549" s="38">
        <f t="shared" si="873"/>
        <v>0</v>
      </c>
    </row>
    <row r="9550" spans="1:18">
      <c r="A9550" s="33"/>
      <c r="B9550" s="34"/>
      <c r="C9550" s="33"/>
      <c r="D9550" s="33"/>
      <c r="E9550" s="33"/>
      <c r="F9550" s="42"/>
      <c r="G9550" s="42"/>
      <c r="I9550">
        <f t="shared" si="869"/>
        <v>0</v>
      </c>
      <c r="J9550">
        <f t="shared" si="870"/>
        <v>0</v>
      </c>
      <c r="L9550" s="107"/>
      <c r="M9550" s="110"/>
      <c r="N9550" s="109"/>
      <c r="P9550" s="38">
        <f t="shared" si="871"/>
        <v>0</v>
      </c>
      <c r="Q9550" s="105">
        <f t="shared" si="872"/>
        <v>0</v>
      </c>
      <c r="R9550" s="38">
        <f t="shared" si="873"/>
        <v>0</v>
      </c>
    </row>
    <row r="9551" spans="1:18">
      <c r="A9551" s="33"/>
      <c r="B9551" s="34"/>
      <c r="C9551" s="33"/>
      <c r="D9551" s="33"/>
      <c r="E9551" s="33"/>
      <c r="F9551" s="42"/>
      <c r="G9551" s="42"/>
      <c r="I9551">
        <f t="shared" si="869"/>
        <v>0</v>
      </c>
      <c r="J9551">
        <f t="shared" si="870"/>
        <v>0</v>
      </c>
      <c r="L9551" s="107"/>
      <c r="M9551" s="110"/>
      <c r="N9551" s="109"/>
      <c r="P9551" s="38">
        <f t="shared" si="871"/>
        <v>0</v>
      </c>
      <c r="Q9551" s="105">
        <f t="shared" si="872"/>
        <v>0</v>
      </c>
      <c r="R9551" s="38">
        <f t="shared" si="873"/>
        <v>0</v>
      </c>
    </row>
    <row r="9552" spans="1:18">
      <c r="A9552" s="33"/>
      <c r="B9552" s="34"/>
      <c r="C9552" s="33"/>
      <c r="D9552" s="33"/>
      <c r="E9552" s="33"/>
      <c r="F9552" s="42"/>
      <c r="G9552" s="42"/>
      <c r="I9552">
        <f t="shared" si="869"/>
        <v>0</v>
      </c>
      <c r="J9552">
        <f t="shared" si="870"/>
        <v>0</v>
      </c>
      <c r="L9552" s="107"/>
      <c r="M9552" s="110"/>
      <c r="N9552" s="109"/>
      <c r="P9552" s="38">
        <f t="shared" si="871"/>
        <v>0</v>
      </c>
      <c r="Q9552" s="105">
        <f t="shared" si="872"/>
        <v>0</v>
      </c>
      <c r="R9552" s="38">
        <f t="shared" si="873"/>
        <v>0</v>
      </c>
    </row>
    <row r="9553" spans="1:18">
      <c r="A9553" s="33"/>
      <c r="B9553" s="34"/>
      <c r="C9553" s="33"/>
      <c r="D9553" s="33"/>
      <c r="E9553" s="33"/>
      <c r="F9553" s="42"/>
      <c r="G9553" s="42"/>
      <c r="I9553">
        <f t="shared" si="869"/>
        <v>0</v>
      </c>
      <c r="J9553">
        <f t="shared" si="870"/>
        <v>0</v>
      </c>
      <c r="L9553" s="107"/>
      <c r="M9553" s="110"/>
      <c r="N9553" s="109"/>
      <c r="P9553" s="38">
        <f t="shared" si="871"/>
        <v>0</v>
      </c>
      <c r="Q9553" s="105">
        <f t="shared" si="872"/>
        <v>0</v>
      </c>
      <c r="R9553" s="38">
        <f t="shared" si="873"/>
        <v>0</v>
      </c>
    </row>
    <row r="9554" spans="1:18">
      <c r="A9554" s="33"/>
      <c r="B9554" s="34"/>
      <c r="C9554" s="33"/>
      <c r="D9554" s="33"/>
      <c r="E9554" s="33"/>
      <c r="F9554" s="42"/>
      <c r="G9554" s="42"/>
      <c r="I9554">
        <f t="shared" si="869"/>
        <v>0</v>
      </c>
      <c r="J9554">
        <f t="shared" si="870"/>
        <v>0</v>
      </c>
      <c r="L9554" s="107"/>
      <c r="M9554" s="110"/>
      <c r="N9554" s="109"/>
      <c r="P9554" s="38">
        <f t="shared" si="871"/>
        <v>0</v>
      </c>
      <c r="Q9554" s="105">
        <f t="shared" si="872"/>
        <v>0</v>
      </c>
      <c r="R9554" s="38">
        <f t="shared" si="873"/>
        <v>0</v>
      </c>
    </row>
    <row r="9555" spans="1:18">
      <c r="A9555" s="33"/>
      <c r="B9555" s="34"/>
      <c r="C9555" s="33"/>
      <c r="D9555" s="33"/>
      <c r="E9555" s="33"/>
      <c r="F9555" s="42"/>
      <c r="G9555" s="42"/>
      <c r="I9555">
        <f t="shared" si="869"/>
        <v>0</v>
      </c>
      <c r="J9555">
        <f t="shared" si="870"/>
        <v>0</v>
      </c>
      <c r="L9555" s="107"/>
      <c r="M9555" s="110"/>
      <c r="N9555" s="109"/>
      <c r="P9555" s="38">
        <f t="shared" si="871"/>
        <v>0</v>
      </c>
      <c r="Q9555" s="105">
        <f t="shared" si="872"/>
        <v>0</v>
      </c>
      <c r="R9555" s="38">
        <f t="shared" si="873"/>
        <v>0</v>
      </c>
    </row>
    <row r="9556" spans="1:18">
      <c r="A9556" s="33"/>
      <c r="B9556" s="34"/>
      <c r="C9556" s="33"/>
      <c r="D9556" s="33"/>
      <c r="E9556" s="33"/>
      <c r="F9556" s="42"/>
      <c r="G9556" s="42"/>
      <c r="I9556">
        <f t="shared" si="869"/>
        <v>0</v>
      </c>
      <c r="J9556">
        <f t="shared" si="870"/>
        <v>0</v>
      </c>
      <c r="L9556" s="107"/>
      <c r="M9556" s="110"/>
      <c r="N9556" s="109"/>
      <c r="P9556" s="38">
        <f t="shared" si="871"/>
        <v>0</v>
      </c>
      <c r="Q9556" s="105">
        <f t="shared" si="872"/>
        <v>0</v>
      </c>
      <c r="R9556" s="38">
        <f t="shared" si="873"/>
        <v>0</v>
      </c>
    </row>
    <row r="9557" spans="1:18">
      <c r="A9557" s="33"/>
      <c r="B9557" s="34"/>
      <c r="C9557" s="33"/>
      <c r="D9557" s="33"/>
      <c r="E9557" s="33"/>
      <c r="F9557" s="42"/>
      <c r="G9557" s="42"/>
      <c r="I9557">
        <f t="shared" si="869"/>
        <v>0</v>
      </c>
      <c r="J9557">
        <f t="shared" si="870"/>
        <v>0</v>
      </c>
      <c r="L9557" s="107"/>
      <c r="M9557" s="110"/>
      <c r="N9557" s="109"/>
      <c r="P9557" s="38">
        <f t="shared" si="871"/>
        <v>0</v>
      </c>
      <c r="Q9557" s="105">
        <f t="shared" si="872"/>
        <v>0</v>
      </c>
      <c r="R9557" s="38">
        <f t="shared" si="873"/>
        <v>0</v>
      </c>
    </row>
    <row r="9558" spans="1:18">
      <c r="A9558" s="33"/>
      <c r="B9558" s="34"/>
      <c r="C9558" s="33"/>
      <c r="D9558" s="33"/>
      <c r="E9558" s="33"/>
      <c r="F9558" s="42"/>
      <c r="G9558" s="42"/>
      <c r="I9558">
        <f t="shared" si="869"/>
        <v>0</v>
      </c>
      <c r="J9558">
        <f t="shared" si="870"/>
        <v>0</v>
      </c>
      <c r="L9558" s="107"/>
      <c r="M9558" s="110"/>
      <c r="N9558" s="109"/>
      <c r="P9558" s="38">
        <f t="shared" si="871"/>
        <v>0</v>
      </c>
      <c r="Q9558" s="105">
        <f t="shared" si="872"/>
        <v>0</v>
      </c>
      <c r="R9558" s="38">
        <f t="shared" si="873"/>
        <v>0</v>
      </c>
    </row>
    <row r="9559" spans="1:18">
      <c r="A9559" s="33"/>
      <c r="B9559" s="34"/>
      <c r="C9559" s="33"/>
      <c r="D9559" s="33"/>
      <c r="E9559" s="33"/>
      <c r="F9559" s="42"/>
      <c r="G9559" s="42"/>
      <c r="I9559">
        <f t="shared" si="869"/>
        <v>0</v>
      </c>
      <c r="J9559">
        <f t="shared" si="870"/>
        <v>0</v>
      </c>
      <c r="L9559" s="107"/>
      <c r="M9559" s="110"/>
      <c r="N9559" s="109"/>
      <c r="P9559" s="38">
        <f t="shared" si="871"/>
        <v>0</v>
      </c>
      <c r="Q9559" s="105">
        <f t="shared" si="872"/>
        <v>0</v>
      </c>
      <c r="R9559" s="38">
        <f t="shared" si="873"/>
        <v>0</v>
      </c>
    </row>
    <row r="9560" spans="1:18">
      <c r="A9560" s="33"/>
      <c r="B9560" s="34"/>
      <c r="C9560" s="33"/>
      <c r="D9560" s="33"/>
      <c r="E9560" s="33"/>
      <c r="F9560" s="42"/>
      <c r="G9560" s="42"/>
      <c r="I9560">
        <f t="shared" si="869"/>
        <v>0</v>
      </c>
      <c r="J9560">
        <f t="shared" si="870"/>
        <v>0</v>
      </c>
      <c r="L9560" s="107"/>
      <c r="M9560" s="110"/>
      <c r="N9560" s="109"/>
      <c r="P9560" s="38">
        <f t="shared" si="871"/>
        <v>0</v>
      </c>
      <c r="Q9560" s="105">
        <f t="shared" si="872"/>
        <v>0</v>
      </c>
      <c r="R9560" s="38">
        <f t="shared" si="873"/>
        <v>0</v>
      </c>
    </row>
    <row r="9561" spans="1:18">
      <c r="A9561" s="33"/>
      <c r="B9561" s="34"/>
      <c r="C9561" s="33"/>
      <c r="D9561" s="33"/>
      <c r="E9561" s="33"/>
      <c r="F9561" s="42"/>
      <c r="G9561" s="42"/>
      <c r="I9561">
        <f t="shared" si="869"/>
        <v>0</v>
      </c>
      <c r="J9561">
        <f t="shared" si="870"/>
        <v>0</v>
      </c>
      <c r="L9561" s="107"/>
      <c r="M9561" s="110"/>
      <c r="N9561" s="109"/>
      <c r="P9561" s="38">
        <f t="shared" si="871"/>
        <v>0</v>
      </c>
      <c r="Q9561" s="105">
        <f t="shared" si="872"/>
        <v>0</v>
      </c>
      <c r="R9561" s="38">
        <f t="shared" si="873"/>
        <v>0</v>
      </c>
    </row>
    <row r="9562" spans="1:18">
      <c r="A9562" s="33"/>
      <c r="B9562" s="34"/>
      <c r="C9562" s="33"/>
      <c r="D9562" s="33"/>
      <c r="E9562" s="33"/>
      <c r="F9562" s="42"/>
      <c r="G9562" s="42"/>
      <c r="I9562">
        <f t="shared" si="869"/>
        <v>0</v>
      </c>
      <c r="J9562">
        <f t="shared" si="870"/>
        <v>0</v>
      </c>
      <c r="L9562" s="107"/>
      <c r="M9562" s="110"/>
      <c r="N9562" s="109"/>
      <c r="P9562" s="38">
        <f t="shared" si="871"/>
        <v>0</v>
      </c>
      <c r="Q9562" s="105">
        <f t="shared" si="872"/>
        <v>0</v>
      </c>
      <c r="R9562" s="38">
        <f t="shared" si="873"/>
        <v>0</v>
      </c>
    </row>
    <row r="9563" spans="1:18">
      <c r="A9563" s="33"/>
      <c r="B9563" s="34"/>
      <c r="C9563" s="33"/>
      <c r="D9563" s="33"/>
      <c r="E9563" s="33"/>
      <c r="F9563" s="42"/>
      <c r="G9563" s="42"/>
      <c r="I9563">
        <f t="shared" si="869"/>
        <v>0</v>
      </c>
      <c r="J9563">
        <f t="shared" si="870"/>
        <v>0</v>
      </c>
      <c r="L9563" s="107"/>
      <c r="M9563" s="110"/>
      <c r="N9563" s="109"/>
      <c r="P9563" s="38">
        <f t="shared" si="871"/>
        <v>0</v>
      </c>
      <c r="Q9563" s="105">
        <f t="shared" si="872"/>
        <v>0</v>
      </c>
      <c r="R9563" s="38">
        <f t="shared" si="873"/>
        <v>0</v>
      </c>
    </row>
    <row r="9564" spans="1:18">
      <c r="A9564" s="33"/>
      <c r="B9564" s="34"/>
      <c r="C9564" s="33"/>
      <c r="D9564" s="33"/>
      <c r="E9564" s="33"/>
      <c r="F9564" s="42"/>
      <c r="G9564" s="42"/>
      <c r="I9564">
        <f t="shared" si="869"/>
        <v>0</v>
      </c>
      <c r="J9564">
        <f t="shared" si="870"/>
        <v>0</v>
      </c>
      <c r="L9564" s="107"/>
      <c r="M9564" s="110"/>
      <c r="N9564" s="109"/>
      <c r="P9564" s="38">
        <f t="shared" si="871"/>
        <v>0</v>
      </c>
      <c r="Q9564" s="105">
        <f t="shared" si="872"/>
        <v>0</v>
      </c>
      <c r="R9564" s="38">
        <f t="shared" si="873"/>
        <v>0</v>
      </c>
    </row>
    <row r="9565" spans="1:18">
      <c r="A9565" s="33"/>
      <c r="B9565" s="34"/>
      <c r="C9565" s="33"/>
      <c r="D9565" s="33"/>
      <c r="E9565" s="33"/>
      <c r="F9565" s="42"/>
      <c r="G9565" s="42"/>
      <c r="I9565">
        <f t="shared" si="869"/>
        <v>0</v>
      </c>
      <c r="J9565">
        <f t="shared" si="870"/>
        <v>0</v>
      </c>
      <c r="L9565" s="107"/>
      <c r="M9565" s="110"/>
      <c r="N9565" s="109"/>
      <c r="P9565" s="38">
        <f t="shared" si="871"/>
        <v>0</v>
      </c>
      <c r="Q9565" s="105">
        <f t="shared" si="872"/>
        <v>0</v>
      </c>
      <c r="R9565" s="38">
        <f t="shared" si="873"/>
        <v>0</v>
      </c>
    </row>
    <row r="9566" spans="1:18">
      <c r="A9566" s="33"/>
      <c r="B9566" s="34"/>
      <c r="C9566" s="33"/>
      <c r="D9566" s="33"/>
      <c r="E9566" s="33"/>
      <c r="F9566" s="42"/>
      <c r="G9566" s="42"/>
      <c r="I9566">
        <f t="shared" si="869"/>
        <v>0</v>
      </c>
      <c r="J9566">
        <f t="shared" si="870"/>
        <v>0</v>
      </c>
      <c r="L9566" s="107"/>
      <c r="M9566" s="110"/>
      <c r="N9566" s="109"/>
      <c r="P9566" s="38">
        <f t="shared" si="871"/>
        <v>0</v>
      </c>
      <c r="Q9566" s="105">
        <f t="shared" si="872"/>
        <v>0</v>
      </c>
      <c r="R9566" s="38">
        <f t="shared" si="873"/>
        <v>0</v>
      </c>
    </row>
    <row r="9567" spans="1:18">
      <c r="A9567" s="33"/>
      <c r="B9567" s="34"/>
      <c r="C9567" s="33"/>
      <c r="D9567" s="33"/>
      <c r="E9567" s="33"/>
      <c r="F9567" s="42"/>
      <c r="G9567" s="42"/>
      <c r="I9567">
        <f t="shared" si="869"/>
        <v>0</v>
      </c>
      <c r="J9567">
        <f t="shared" si="870"/>
        <v>0</v>
      </c>
      <c r="L9567" s="107"/>
      <c r="M9567" s="110"/>
      <c r="N9567" s="109"/>
      <c r="P9567" s="38">
        <f t="shared" si="871"/>
        <v>0</v>
      </c>
      <c r="Q9567" s="105">
        <f t="shared" si="872"/>
        <v>0</v>
      </c>
      <c r="R9567" s="38">
        <f t="shared" si="873"/>
        <v>0</v>
      </c>
    </row>
    <row r="9568" spans="1:18">
      <c r="A9568" s="33"/>
      <c r="B9568" s="34"/>
      <c r="C9568" s="33"/>
      <c r="D9568" s="33"/>
      <c r="E9568" s="33"/>
      <c r="F9568" s="42"/>
      <c r="G9568" s="42"/>
      <c r="I9568">
        <f t="shared" si="869"/>
        <v>0</v>
      </c>
      <c r="J9568">
        <f t="shared" si="870"/>
        <v>0</v>
      </c>
      <c r="L9568" s="107"/>
      <c r="M9568" s="110"/>
      <c r="N9568" s="109"/>
      <c r="P9568" s="38">
        <f t="shared" si="871"/>
        <v>0</v>
      </c>
      <c r="Q9568" s="105">
        <f t="shared" si="872"/>
        <v>0</v>
      </c>
      <c r="R9568" s="38">
        <f t="shared" si="873"/>
        <v>0</v>
      </c>
    </row>
    <row r="9569" spans="1:18">
      <c r="A9569" s="33"/>
      <c r="B9569" s="34"/>
      <c r="C9569" s="33"/>
      <c r="D9569" s="33"/>
      <c r="E9569" s="33"/>
      <c r="F9569" s="42"/>
      <c r="G9569" s="42"/>
      <c r="I9569">
        <f t="shared" si="869"/>
        <v>0</v>
      </c>
      <c r="J9569">
        <f t="shared" si="870"/>
        <v>0</v>
      </c>
      <c r="L9569" s="107"/>
      <c r="M9569" s="110"/>
      <c r="N9569" s="109"/>
      <c r="P9569" s="38">
        <f t="shared" si="871"/>
        <v>0</v>
      </c>
      <c r="Q9569" s="105">
        <f t="shared" si="872"/>
        <v>0</v>
      </c>
      <c r="R9569" s="38">
        <f t="shared" si="873"/>
        <v>0</v>
      </c>
    </row>
    <row r="9570" spans="1:18">
      <c r="A9570" s="33"/>
      <c r="B9570" s="34"/>
      <c r="C9570" s="33"/>
      <c r="D9570" s="33"/>
      <c r="E9570" s="33"/>
      <c r="F9570" s="42"/>
      <c r="G9570" s="42"/>
      <c r="I9570">
        <f t="shared" si="869"/>
        <v>0</v>
      </c>
      <c r="J9570">
        <f t="shared" si="870"/>
        <v>0</v>
      </c>
      <c r="L9570" s="107"/>
      <c r="M9570" s="110"/>
      <c r="N9570" s="109"/>
      <c r="P9570" s="38">
        <f t="shared" si="871"/>
        <v>0</v>
      </c>
      <c r="Q9570" s="105">
        <f t="shared" si="872"/>
        <v>0</v>
      </c>
      <c r="R9570" s="38">
        <f t="shared" si="873"/>
        <v>0</v>
      </c>
    </row>
    <row r="9571" spans="1:18">
      <c r="A9571" s="33"/>
      <c r="B9571" s="34"/>
      <c r="C9571" s="33"/>
      <c r="D9571" s="33"/>
      <c r="E9571" s="33"/>
      <c r="F9571" s="42"/>
      <c r="G9571" s="42"/>
      <c r="I9571">
        <f t="shared" si="869"/>
        <v>0</v>
      </c>
      <c r="J9571">
        <f t="shared" si="870"/>
        <v>0</v>
      </c>
      <c r="L9571" s="107"/>
      <c r="M9571" s="110"/>
      <c r="N9571" s="109"/>
      <c r="P9571" s="38">
        <f t="shared" si="871"/>
        <v>0</v>
      </c>
      <c r="Q9571" s="105">
        <f t="shared" si="872"/>
        <v>0</v>
      </c>
      <c r="R9571" s="38">
        <f t="shared" si="873"/>
        <v>0</v>
      </c>
    </row>
    <row r="9572" spans="1:18">
      <c r="A9572" s="33"/>
      <c r="B9572" s="34"/>
      <c r="C9572" s="33"/>
      <c r="D9572" s="33"/>
      <c r="E9572" s="33"/>
      <c r="F9572" s="42"/>
      <c r="G9572" s="42"/>
      <c r="I9572">
        <f t="shared" si="869"/>
        <v>0</v>
      </c>
      <c r="J9572">
        <f t="shared" si="870"/>
        <v>0</v>
      </c>
      <c r="L9572" s="107"/>
      <c r="M9572" s="110"/>
      <c r="N9572" s="109"/>
      <c r="P9572" s="38">
        <f t="shared" si="871"/>
        <v>0</v>
      </c>
      <c r="Q9572" s="105">
        <f t="shared" si="872"/>
        <v>0</v>
      </c>
      <c r="R9572" s="38">
        <f t="shared" si="873"/>
        <v>0</v>
      </c>
    </row>
    <row r="9573" spans="1:18">
      <c r="A9573" s="33"/>
      <c r="B9573" s="34"/>
      <c r="C9573" s="33"/>
      <c r="D9573" s="33"/>
      <c r="E9573" s="33"/>
      <c r="F9573" s="42"/>
      <c r="G9573" s="42"/>
      <c r="I9573">
        <f t="shared" si="869"/>
        <v>0</v>
      </c>
      <c r="J9573">
        <f t="shared" si="870"/>
        <v>0</v>
      </c>
      <c r="L9573" s="107"/>
      <c r="M9573" s="110"/>
      <c r="N9573" s="109"/>
      <c r="P9573" s="38">
        <f t="shared" si="871"/>
        <v>0</v>
      </c>
      <c r="Q9573" s="105">
        <f t="shared" si="872"/>
        <v>0</v>
      </c>
      <c r="R9573" s="38">
        <f t="shared" si="873"/>
        <v>0</v>
      </c>
    </row>
    <row r="9574" spans="1:18">
      <c r="A9574" s="33"/>
      <c r="B9574" s="34"/>
      <c r="C9574" s="33"/>
      <c r="D9574" s="33"/>
      <c r="E9574" s="33"/>
      <c r="F9574" s="42"/>
      <c r="G9574" s="42"/>
      <c r="I9574">
        <f t="shared" si="869"/>
        <v>0</v>
      </c>
      <c r="J9574">
        <f t="shared" si="870"/>
        <v>0</v>
      </c>
      <c r="L9574" s="107"/>
      <c r="M9574" s="110"/>
      <c r="N9574" s="109"/>
      <c r="P9574" s="38">
        <f t="shared" si="871"/>
        <v>0</v>
      </c>
      <c r="Q9574" s="105">
        <f t="shared" si="872"/>
        <v>0</v>
      </c>
      <c r="R9574" s="38">
        <f t="shared" si="873"/>
        <v>0</v>
      </c>
    </row>
    <row r="9575" spans="1:18">
      <c r="A9575" s="33"/>
      <c r="B9575" s="34"/>
      <c r="C9575" s="33"/>
      <c r="D9575" s="33"/>
      <c r="E9575" s="33"/>
      <c r="F9575" s="42"/>
      <c r="G9575" s="42"/>
      <c r="I9575">
        <f t="shared" si="869"/>
        <v>0</v>
      </c>
      <c r="J9575">
        <f t="shared" si="870"/>
        <v>0</v>
      </c>
      <c r="L9575" s="107"/>
      <c r="M9575" s="110"/>
      <c r="N9575" s="109"/>
      <c r="P9575" s="38">
        <f t="shared" si="871"/>
        <v>0</v>
      </c>
      <c r="Q9575" s="105">
        <f t="shared" si="872"/>
        <v>0</v>
      </c>
      <c r="R9575" s="38">
        <f t="shared" si="873"/>
        <v>0</v>
      </c>
    </row>
    <row r="9576" spans="1:18">
      <c r="A9576" s="33"/>
      <c r="B9576" s="34"/>
      <c r="C9576" s="33"/>
      <c r="D9576" s="33"/>
      <c r="E9576" s="33"/>
      <c r="F9576" s="42"/>
      <c r="G9576" s="42"/>
      <c r="I9576">
        <f t="shared" si="869"/>
        <v>0</v>
      </c>
      <c r="J9576">
        <f t="shared" si="870"/>
        <v>0</v>
      </c>
      <c r="L9576" s="107"/>
      <c r="M9576" s="110"/>
      <c r="N9576" s="109"/>
      <c r="P9576" s="38">
        <f t="shared" si="871"/>
        <v>0</v>
      </c>
      <c r="Q9576" s="105">
        <f t="shared" si="872"/>
        <v>0</v>
      </c>
      <c r="R9576" s="38">
        <f t="shared" si="873"/>
        <v>0</v>
      </c>
    </row>
    <row r="9577" spans="1:18">
      <c r="A9577" s="33"/>
      <c r="B9577" s="34"/>
      <c r="C9577" s="33"/>
      <c r="D9577" s="33"/>
      <c r="E9577" s="33"/>
      <c r="F9577" s="42"/>
      <c r="G9577" s="42"/>
      <c r="I9577">
        <f t="shared" si="869"/>
        <v>0</v>
      </c>
      <c r="J9577">
        <f t="shared" si="870"/>
        <v>0</v>
      </c>
      <c r="L9577" s="107"/>
      <c r="M9577" s="110"/>
      <c r="N9577" s="109"/>
      <c r="P9577" s="38">
        <f t="shared" si="871"/>
        <v>0</v>
      </c>
      <c r="Q9577" s="105">
        <f t="shared" si="872"/>
        <v>0</v>
      </c>
      <c r="R9577" s="38">
        <f t="shared" si="873"/>
        <v>0</v>
      </c>
    </row>
    <row r="9578" spans="1:18">
      <c r="A9578" s="33"/>
      <c r="B9578" s="34"/>
      <c r="C9578" s="33"/>
      <c r="D9578" s="33"/>
      <c r="E9578" s="33"/>
      <c r="F9578" s="42"/>
      <c r="G9578" s="42"/>
      <c r="I9578">
        <f t="shared" si="869"/>
        <v>0</v>
      </c>
      <c r="J9578">
        <f t="shared" si="870"/>
        <v>0</v>
      </c>
      <c r="L9578" s="107"/>
      <c r="M9578" s="110"/>
      <c r="N9578" s="109"/>
      <c r="P9578" s="38">
        <f t="shared" si="871"/>
        <v>0</v>
      </c>
      <c r="Q9578" s="105">
        <f t="shared" si="872"/>
        <v>0</v>
      </c>
      <c r="R9578" s="38">
        <f t="shared" si="873"/>
        <v>0</v>
      </c>
    </row>
    <row r="9579" spans="1:18">
      <c r="A9579" s="33"/>
      <c r="B9579" s="34"/>
      <c r="C9579" s="33"/>
      <c r="D9579" s="33"/>
      <c r="E9579" s="33"/>
      <c r="F9579" s="42"/>
      <c r="G9579" s="42"/>
      <c r="I9579">
        <f t="shared" si="869"/>
        <v>0</v>
      </c>
      <c r="J9579">
        <f t="shared" si="870"/>
        <v>0</v>
      </c>
      <c r="L9579" s="107"/>
      <c r="M9579" s="110"/>
      <c r="N9579" s="109"/>
      <c r="P9579" s="38">
        <f t="shared" si="871"/>
        <v>0</v>
      </c>
      <c r="Q9579" s="105">
        <f t="shared" si="872"/>
        <v>0</v>
      </c>
      <c r="R9579" s="38">
        <f t="shared" si="873"/>
        <v>0</v>
      </c>
    </row>
    <row r="9580" spans="1:18">
      <c r="A9580" s="33"/>
      <c r="B9580" s="34"/>
      <c r="C9580" s="33"/>
      <c r="D9580" s="33"/>
      <c r="E9580" s="33"/>
      <c r="F9580" s="42"/>
      <c r="G9580" s="42"/>
      <c r="I9580">
        <f t="shared" si="869"/>
        <v>0</v>
      </c>
      <c r="J9580">
        <f t="shared" si="870"/>
        <v>0</v>
      </c>
      <c r="L9580" s="107"/>
      <c r="M9580" s="110"/>
      <c r="N9580" s="109"/>
      <c r="P9580" s="38">
        <f t="shared" si="871"/>
        <v>0</v>
      </c>
      <c r="Q9580" s="105">
        <f t="shared" si="872"/>
        <v>0</v>
      </c>
      <c r="R9580" s="38">
        <f t="shared" si="873"/>
        <v>0</v>
      </c>
    </row>
    <row r="9581" spans="1:18">
      <c r="A9581" s="33"/>
      <c r="B9581" s="34"/>
      <c r="C9581" s="33"/>
      <c r="D9581" s="33"/>
      <c r="E9581" s="33"/>
      <c r="F9581" s="42"/>
      <c r="G9581" s="42"/>
      <c r="I9581">
        <f t="shared" si="869"/>
        <v>0</v>
      </c>
      <c r="J9581">
        <f t="shared" si="870"/>
        <v>0</v>
      </c>
      <c r="L9581" s="107"/>
      <c r="M9581" s="110"/>
      <c r="N9581" s="109"/>
      <c r="P9581" s="38">
        <f t="shared" si="871"/>
        <v>0</v>
      </c>
      <c r="Q9581" s="105">
        <f t="shared" si="872"/>
        <v>0</v>
      </c>
      <c r="R9581" s="38">
        <f t="shared" si="873"/>
        <v>0</v>
      </c>
    </row>
    <row r="9582" spans="1:18">
      <c r="A9582" s="33"/>
      <c r="B9582" s="34"/>
      <c r="C9582" s="33"/>
      <c r="D9582" s="33"/>
      <c r="E9582" s="33"/>
      <c r="F9582" s="42"/>
      <c r="G9582" s="42"/>
      <c r="I9582">
        <f t="shared" si="869"/>
        <v>0</v>
      </c>
      <c r="J9582">
        <f t="shared" si="870"/>
        <v>0</v>
      </c>
      <c r="L9582" s="107"/>
      <c r="M9582" s="110"/>
      <c r="N9582" s="109"/>
      <c r="P9582" s="38">
        <f t="shared" si="871"/>
        <v>0</v>
      </c>
      <c r="Q9582" s="105">
        <f t="shared" si="872"/>
        <v>0</v>
      </c>
      <c r="R9582" s="38">
        <f t="shared" si="873"/>
        <v>0</v>
      </c>
    </row>
    <row r="9583" spans="1:18">
      <c r="A9583" s="33"/>
      <c r="B9583" s="34"/>
      <c r="C9583" s="33"/>
      <c r="D9583" s="33"/>
      <c r="E9583" s="33"/>
      <c r="F9583" s="42"/>
      <c r="G9583" s="42"/>
      <c r="I9583">
        <f t="shared" si="869"/>
        <v>0</v>
      </c>
      <c r="J9583">
        <f t="shared" si="870"/>
        <v>0</v>
      </c>
      <c r="L9583" s="107"/>
      <c r="M9583" s="110"/>
      <c r="N9583" s="109"/>
      <c r="P9583" s="38">
        <f t="shared" si="871"/>
        <v>0</v>
      </c>
      <c r="Q9583" s="105">
        <f t="shared" si="872"/>
        <v>0</v>
      </c>
      <c r="R9583" s="38">
        <f t="shared" si="873"/>
        <v>0</v>
      </c>
    </row>
    <row r="9584" spans="1:18">
      <c r="A9584" s="33"/>
      <c r="B9584" s="34"/>
      <c r="C9584" s="33"/>
      <c r="D9584" s="33"/>
      <c r="E9584" s="33"/>
      <c r="F9584" s="42"/>
      <c r="G9584" s="42"/>
      <c r="I9584">
        <f t="shared" si="869"/>
        <v>0</v>
      </c>
      <c r="J9584">
        <f t="shared" si="870"/>
        <v>0</v>
      </c>
      <c r="L9584" s="107"/>
      <c r="M9584" s="110"/>
      <c r="N9584" s="109"/>
      <c r="P9584" s="38">
        <f t="shared" si="871"/>
        <v>0</v>
      </c>
      <c r="Q9584" s="105">
        <f t="shared" si="872"/>
        <v>0</v>
      </c>
      <c r="R9584" s="38">
        <f t="shared" si="873"/>
        <v>0</v>
      </c>
    </row>
    <row r="9585" spans="1:18">
      <c r="A9585" s="33"/>
      <c r="B9585" s="34"/>
      <c r="C9585" s="33"/>
      <c r="D9585" s="33"/>
      <c r="E9585" s="33"/>
      <c r="F9585" s="42"/>
      <c r="G9585" s="42"/>
      <c r="I9585">
        <f t="shared" si="869"/>
        <v>0</v>
      </c>
      <c r="J9585">
        <f t="shared" si="870"/>
        <v>0</v>
      </c>
      <c r="L9585" s="107"/>
      <c r="M9585" s="110"/>
      <c r="N9585" s="109"/>
      <c r="P9585" s="38">
        <f t="shared" si="871"/>
        <v>0</v>
      </c>
      <c r="Q9585" s="105">
        <f t="shared" si="872"/>
        <v>0</v>
      </c>
      <c r="R9585" s="38">
        <f t="shared" si="873"/>
        <v>0</v>
      </c>
    </row>
    <row r="9586" spans="1:18">
      <c r="A9586" s="33"/>
      <c r="B9586" s="34"/>
      <c r="C9586" s="33"/>
      <c r="D9586" s="33"/>
      <c r="E9586" s="33"/>
      <c r="F9586" s="42"/>
      <c r="G9586" s="42"/>
      <c r="I9586">
        <f t="shared" si="869"/>
        <v>0</v>
      </c>
      <c r="J9586">
        <f t="shared" si="870"/>
        <v>0</v>
      </c>
      <c r="L9586" s="107"/>
      <c r="M9586" s="110"/>
      <c r="N9586" s="109"/>
      <c r="P9586" s="38">
        <f t="shared" si="871"/>
        <v>0</v>
      </c>
      <c r="Q9586" s="105">
        <f t="shared" si="872"/>
        <v>0</v>
      </c>
      <c r="R9586" s="38">
        <f t="shared" si="873"/>
        <v>0</v>
      </c>
    </row>
    <row r="9587" spans="1:18">
      <c r="A9587" s="33"/>
      <c r="B9587" s="34"/>
      <c r="C9587" s="33"/>
      <c r="D9587" s="33"/>
      <c r="E9587" s="33"/>
      <c r="F9587" s="42"/>
      <c r="G9587" s="42"/>
      <c r="I9587">
        <f t="shared" si="869"/>
        <v>0</v>
      </c>
      <c r="J9587">
        <f t="shared" si="870"/>
        <v>0</v>
      </c>
      <c r="L9587" s="107"/>
      <c r="M9587" s="110"/>
      <c r="N9587" s="109"/>
      <c r="P9587" s="38">
        <f t="shared" si="871"/>
        <v>0</v>
      </c>
      <c r="Q9587" s="105">
        <f t="shared" si="872"/>
        <v>0</v>
      </c>
      <c r="R9587" s="38">
        <f t="shared" si="873"/>
        <v>0</v>
      </c>
    </row>
    <row r="9588" spans="1:18">
      <c r="A9588" s="33"/>
      <c r="B9588" s="34"/>
      <c r="C9588" s="33"/>
      <c r="D9588" s="33"/>
      <c r="E9588" s="33"/>
      <c r="F9588" s="42"/>
      <c r="G9588" s="42"/>
      <c r="I9588">
        <f t="shared" si="869"/>
        <v>0</v>
      </c>
      <c r="J9588">
        <f t="shared" si="870"/>
        <v>0</v>
      </c>
      <c r="L9588" s="107"/>
      <c r="M9588" s="110"/>
      <c r="N9588" s="109"/>
      <c r="P9588" s="38">
        <f t="shared" si="871"/>
        <v>0</v>
      </c>
      <c r="Q9588" s="105">
        <f t="shared" si="872"/>
        <v>0</v>
      </c>
      <c r="R9588" s="38">
        <f t="shared" si="873"/>
        <v>0</v>
      </c>
    </row>
    <row r="9589" spans="1:18">
      <c r="A9589" s="33"/>
      <c r="B9589" s="34"/>
      <c r="C9589" s="33"/>
      <c r="D9589" s="33"/>
      <c r="E9589" s="33"/>
      <c r="F9589" s="42"/>
      <c r="G9589" s="42"/>
      <c r="I9589">
        <f t="shared" si="869"/>
        <v>0</v>
      </c>
      <c r="J9589">
        <f t="shared" si="870"/>
        <v>0</v>
      </c>
      <c r="L9589" s="107"/>
      <c r="M9589" s="110"/>
      <c r="N9589" s="109"/>
      <c r="P9589" s="38">
        <f t="shared" si="871"/>
        <v>0</v>
      </c>
      <c r="Q9589" s="105">
        <f t="shared" si="872"/>
        <v>0</v>
      </c>
      <c r="R9589" s="38">
        <f t="shared" si="873"/>
        <v>0</v>
      </c>
    </row>
    <row r="9590" spans="1:18">
      <c r="A9590" s="33"/>
      <c r="B9590" s="34"/>
      <c r="C9590" s="33"/>
      <c r="D9590" s="33"/>
      <c r="E9590" s="33"/>
      <c r="F9590" s="42"/>
      <c r="G9590" s="42"/>
      <c r="I9590">
        <f t="shared" si="869"/>
        <v>0</v>
      </c>
      <c r="J9590">
        <f t="shared" si="870"/>
        <v>0</v>
      </c>
      <c r="L9590" s="107"/>
      <c r="M9590" s="110"/>
      <c r="N9590" s="109"/>
      <c r="P9590" s="38">
        <f t="shared" si="871"/>
        <v>0</v>
      </c>
      <c r="Q9590" s="105">
        <f t="shared" si="872"/>
        <v>0</v>
      </c>
      <c r="R9590" s="38">
        <f t="shared" si="873"/>
        <v>0</v>
      </c>
    </row>
    <row r="9591" spans="1:18">
      <c r="A9591" s="33"/>
      <c r="B9591" s="34"/>
      <c r="C9591" s="33"/>
      <c r="D9591" s="33"/>
      <c r="E9591" s="33"/>
      <c r="F9591" s="42"/>
      <c r="G9591" s="42"/>
      <c r="I9591">
        <f t="shared" si="869"/>
        <v>0</v>
      </c>
      <c r="J9591">
        <f t="shared" si="870"/>
        <v>0</v>
      </c>
      <c r="L9591" s="107"/>
      <c r="M9591" s="110"/>
      <c r="N9591" s="109"/>
      <c r="P9591" s="38">
        <f t="shared" si="871"/>
        <v>0</v>
      </c>
      <c r="Q9591" s="105">
        <f t="shared" si="872"/>
        <v>0</v>
      </c>
      <c r="R9591" s="38">
        <f t="shared" si="873"/>
        <v>0</v>
      </c>
    </row>
    <row r="9592" spans="1:18">
      <c r="A9592" s="33"/>
      <c r="B9592" s="34"/>
      <c r="C9592" s="33"/>
      <c r="D9592" s="33"/>
      <c r="E9592" s="33"/>
      <c r="F9592" s="42"/>
      <c r="G9592" s="42"/>
      <c r="I9592">
        <f t="shared" si="869"/>
        <v>0</v>
      </c>
      <c r="J9592">
        <f t="shared" si="870"/>
        <v>0</v>
      </c>
      <c r="L9592" s="107"/>
      <c r="M9592" s="110"/>
      <c r="N9592" s="109"/>
      <c r="P9592" s="38">
        <f t="shared" si="871"/>
        <v>0</v>
      </c>
      <c r="Q9592" s="105">
        <f t="shared" si="872"/>
        <v>0</v>
      </c>
      <c r="R9592" s="38">
        <f t="shared" si="873"/>
        <v>0</v>
      </c>
    </row>
    <row r="9593" spans="1:18">
      <c r="A9593" s="33"/>
      <c r="B9593" s="34"/>
      <c r="C9593" s="33"/>
      <c r="D9593" s="33"/>
      <c r="E9593" s="33"/>
      <c r="F9593" s="42"/>
      <c r="G9593" s="42"/>
      <c r="I9593">
        <f t="shared" si="869"/>
        <v>0</v>
      </c>
      <c r="J9593">
        <f t="shared" si="870"/>
        <v>0</v>
      </c>
      <c r="L9593" s="107"/>
      <c r="M9593" s="110"/>
      <c r="N9593" s="109"/>
      <c r="P9593" s="38">
        <f t="shared" si="871"/>
        <v>0</v>
      </c>
      <c r="Q9593" s="105">
        <f t="shared" si="872"/>
        <v>0</v>
      </c>
      <c r="R9593" s="38">
        <f t="shared" si="873"/>
        <v>0</v>
      </c>
    </row>
    <row r="9594" spans="1:18">
      <c r="A9594" s="33"/>
      <c r="B9594" s="34"/>
      <c r="C9594" s="33"/>
      <c r="D9594" s="33"/>
      <c r="E9594" s="33"/>
      <c r="F9594" s="42"/>
      <c r="G9594" s="42"/>
      <c r="I9594">
        <f t="shared" si="869"/>
        <v>0</v>
      </c>
      <c r="J9594">
        <f t="shared" si="870"/>
        <v>0</v>
      </c>
      <c r="L9594" s="107"/>
      <c r="M9594" s="110"/>
      <c r="N9594" s="109"/>
      <c r="P9594" s="38">
        <f t="shared" si="871"/>
        <v>0</v>
      </c>
      <c r="Q9594" s="105">
        <f t="shared" si="872"/>
        <v>0</v>
      </c>
      <c r="R9594" s="38">
        <f t="shared" si="873"/>
        <v>0</v>
      </c>
    </row>
    <row r="9595" spans="1:18">
      <c r="A9595" s="33"/>
      <c r="B9595" s="34"/>
      <c r="C9595" s="33"/>
      <c r="D9595" s="33"/>
      <c r="E9595" s="33"/>
      <c r="F9595" s="42"/>
      <c r="G9595" s="42"/>
      <c r="I9595">
        <f t="shared" si="869"/>
        <v>0</v>
      </c>
      <c r="J9595">
        <f t="shared" si="870"/>
        <v>0</v>
      </c>
      <c r="L9595" s="107"/>
      <c r="M9595" s="110"/>
      <c r="N9595" s="109"/>
      <c r="P9595" s="38">
        <f t="shared" si="871"/>
        <v>0</v>
      </c>
      <c r="Q9595" s="105">
        <f t="shared" si="872"/>
        <v>0</v>
      </c>
      <c r="R9595" s="38">
        <f t="shared" si="873"/>
        <v>0</v>
      </c>
    </row>
    <row r="9596" spans="1:18">
      <c r="A9596" s="33"/>
      <c r="B9596" s="34"/>
      <c r="C9596" s="33"/>
      <c r="D9596" s="33"/>
      <c r="E9596" s="33"/>
      <c r="F9596" s="42"/>
      <c r="G9596" s="42"/>
      <c r="I9596">
        <f t="shared" si="869"/>
        <v>0</v>
      </c>
      <c r="J9596">
        <f t="shared" si="870"/>
        <v>0</v>
      </c>
      <c r="L9596" s="107"/>
      <c r="M9596" s="110"/>
      <c r="N9596" s="109"/>
      <c r="P9596" s="38">
        <f t="shared" si="871"/>
        <v>0</v>
      </c>
      <c r="Q9596" s="105">
        <f t="shared" si="872"/>
        <v>0</v>
      </c>
      <c r="R9596" s="38">
        <f t="shared" si="873"/>
        <v>0</v>
      </c>
    </row>
    <row r="9597" spans="1:18">
      <c r="A9597" s="33"/>
      <c r="B9597" s="34"/>
      <c r="C9597" s="33"/>
      <c r="D9597" s="33"/>
      <c r="E9597" s="33"/>
      <c r="F9597" s="42"/>
      <c r="G9597" s="42"/>
      <c r="I9597">
        <f t="shared" si="869"/>
        <v>0</v>
      </c>
      <c r="J9597">
        <f t="shared" si="870"/>
        <v>0</v>
      </c>
      <c r="L9597" s="107"/>
      <c r="M9597" s="110"/>
      <c r="N9597" s="109"/>
      <c r="P9597" s="38">
        <f t="shared" si="871"/>
        <v>0</v>
      </c>
      <c r="Q9597" s="105">
        <f t="shared" si="872"/>
        <v>0</v>
      </c>
      <c r="R9597" s="38">
        <f t="shared" si="873"/>
        <v>0</v>
      </c>
    </row>
    <row r="9598" spans="1:18">
      <c r="A9598" s="33"/>
      <c r="B9598" s="34"/>
      <c r="C9598" s="33"/>
      <c r="D9598" s="33"/>
      <c r="E9598" s="33"/>
      <c r="F9598" s="42"/>
      <c r="G9598" s="42"/>
      <c r="I9598">
        <f t="shared" si="869"/>
        <v>0</v>
      </c>
      <c r="J9598">
        <f t="shared" si="870"/>
        <v>0</v>
      </c>
      <c r="L9598" s="107"/>
      <c r="M9598" s="110"/>
      <c r="N9598" s="109"/>
      <c r="P9598" s="38">
        <f t="shared" si="871"/>
        <v>0</v>
      </c>
      <c r="Q9598" s="105">
        <f t="shared" si="872"/>
        <v>0</v>
      </c>
      <c r="R9598" s="38">
        <f t="shared" si="873"/>
        <v>0</v>
      </c>
    </row>
    <row r="9599" spans="1:18">
      <c r="A9599" s="33"/>
      <c r="B9599" s="34"/>
      <c r="C9599" s="33"/>
      <c r="D9599" s="33"/>
      <c r="E9599" s="33"/>
      <c r="F9599" s="42"/>
      <c r="G9599" s="42"/>
      <c r="I9599">
        <f t="shared" si="869"/>
        <v>0</v>
      </c>
      <c r="J9599">
        <f t="shared" si="870"/>
        <v>0</v>
      </c>
      <c r="L9599" s="107"/>
      <c r="M9599" s="110"/>
      <c r="N9599" s="109"/>
      <c r="P9599" s="38">
        <f t="shared" si="871"/>
        <v>0</v>
      </c>
      <c r="Q9599" s="105">
        <f t="shared" si="872"/>
        <v>0</v>
      </c>
      <c r="R9599" s="38">
        <f t="shared" si="873"/>
        <v>0</v>
      </c>
    </row>
    <row r="9600" spans="1:18">
      <c r="A9600" s="33"/>
      <c r="B9600" s="34"/>
      <c r="C9600" s="33"/>
      <c r="D9600" s="33"/>
      <c r="E9600" s="33"/>
      <c r="F9600" s="42"/>
      <c r="G9600" s="42"/>
      <c r="I9600">
        <f t="shared" si="869"/>
        <v>0</v>
      </c>
      <c r="J9600">
        <f t="shared" si="870"/>
        <v>0</v>
      </c>
      <c r="L9600" s="107"/>
      <c r="M9600" s="110"/>
      <c r="N9600" s="109"/>
      <c r="P9600" s="38">
        <f t="shared" si="871"/>
        <v>0</v>
      </c>
      <c r="Q9600" s="105">
        <f t="shared" si="872"/>
        <v>0</v>
      </c>
      <c r="R9600" s="38">
        <f t="shared" si="873"/>
        <v>0</v>
      </c>
    </row>
    <row r="9601" spans="1:18">
      <c r="A9601" s="33"/>
      <c r="B9601" s="34"/>
      <c r="C9601" s="33"/>
      <c r="D9601" s="33"/>
      <c r="E9601" s="33"/>
      <c r="F9601" s="42"/>
      <c r="G9601" s="42"/>
      <c r="I9601">
        <f t="shared" ref="I9601:I9664" si="874">IF(OR(E9601="R",E9601="E"),D9601,IF(D9601&gt;=E9601,D9601-E9601,0))</f>
        <v>0</v>
      </c>
      <c r="J9601">
        <f t="shared" ref="J9601:J9664" si="875">IF(OR(E9601="R",E9601="E"),0,IF(E9601&gt;D9601,E9601-D9601,0))</f>
        <v>0</v>
      </c>
      <c r="L9601" s="107"/>
      <c r="M9601" s="110"/>
      <c r="N9601" s="109"/>
      <c r="P9601" s="38">
        <f t="shared" ref="P9601:P9664" si="876">I9601*L9601/1000</f>
        <v>0</v>
      </c>
      <c r="Q9601" s="105">
        <f t="shared" ref="Q9601:Q9664" si="877">I9601*M9601/1000</f>
        <v>0</v>
      </c>
      <c r="R9601" s="38">
        <f t="shared" ref="R9601:R9664" si="878">J9601*N9601/1000</f>
        <v>0</v>
      </c>
    </row>
    <row r="9602" spans="1:18">
      <c r="A9602" s="33"/>
      <c r="B9602" s="34"/>
      <c r="C9602" s="33"/>
      <c r="D9602" s="33"/>
      <c r="E9602" s="33"/>
      <c r="F9602" s="42"/>
      <c r="G9602" s="42"/>
      <c r="I9602">
        <f t="shared" si="874"/>
        <v>0</v>
      </c>
      <c r="J9602">
        <f t="shared" si="875"/>
        <v>0</v>
      </c>
      <c r="L9602" s="107"/>
      <c r="M9602" s="110"/>
      <c r="N9602" s="109"/>
      <c r="P9602" s="38">
        <f t="shared" si="876"/>
        <v>0</v>
      </c>
      <c r="Q9602" s="105">
        <f t="shared" si="877"/>
        <v>0</v>
      </c>
      <c r="R9602" s="38">
        <f t="shared" si="878"/>
        <v>0</v>
      </c>
    </row>
    <row r="9603" spans="1:18">
      <c r="A9603" s="33"/>
      <c r="B9603" s="34"/>
      <c r="C9603" s="33"/>
      <c r="D9603" s="33"/>
      <c r="E9603" s="33"/>
      <c r="F9603" s="42"/>
      <c r="G9603" s="42"/>
      <c r="I9603">
        <f t="shared" si="874"/>
        <v>0</v>
      </c>
      <c r="J9603">
        <f t="shared" si="875"/>
        <v>0</v>
      </c>
      <c r="L9603" s="107"/>
      <c r="M9603" s="110"/>
      <c r="N9603" s="109"/>
      <c r="P9603" s="38">
        <f t="shared" si="876"/>
        <v>0</v>
      </c>
      <c r="Q9603" s="105">
        <f t="shared" si="877"/>
        <v>0</v>
      </c>
      <c r="R9603" s="38">
        <f t="shared" si="878"/>
        <v>0</v>
      </c>
    </row>
    <row r="9604" spans="1:18">
      <c r="A9604" s="33"/>
      <c r="B9604" s="34"/>
      <c r="C9604" s="33"/>
      <c r="D9604" s="33"/>
      <c r="E9604" s="33"/>
      <c r="F9604" s="42"/>
      <c r="G9604" s="42"/>
      <c r="I9604">
        <f t="shared" si="874"/>
        <v>0</v>
      </c>
      <c r="J9604">
        <f t="shared" si="875"/>
        <v>0</v>
      </c>
      <c r="L9604" s="107"/>
      <c r="M9604" s="110"/>
      <c r="N9604" s="109"/>
      <c r="P9604" s="38">
        <f t="shared" si="876"/>
        <v>0</v>
      </c>
      <c r="Q9604" s="105">
        <f t="shared" si="877"/>
        <v>0</v>
      </c>
      <c r="R9604" s="38">
        <f t="shared" si="878"/>
        <v>0</v>
      </c>
    </row>
    <row r="9605" spans="1:18">
      <c r="A9605" s="33"/>
      <c r="B9605" s="34"/>
      <c r="C9605" s="33"/>
      <c r="D9605" s="33"/>
      <c r="E9605" s="33"/>
      <c r="F9605" s="42"/>
      <c r="G9605" s="42"/>
      <c r="I9605">
        <f t="shared" si="874"/>
        <v>0</v>
      </c>
      <c r="J9605">
        <f t="shared" si="875"/>
        <v>0</v>
      </c>
      <c r="L9605" s="107"/>
      <c r="M9605" s="110"/>
      <c r="N9605" s="109"/>
      <c r="P9605" s="38">
        <f t="shared" si="876"/>
        <v>0</v>
      </c>
      <c r="Q9605" s="105">
        <f t="shared" si="877"/>
        <v>0</v>
      </c>
      <c r="R9605" s="38">
        <f t="shared" si="878"/>
        <v>0</v>
      </c>
    </row>
    <row r="9606" spans="1:18">
      <c r="A9606" s="33"/>
      <c r="B9606" s="34"/>
      <c r="C9606" s="33"/>
      <c r="D9606" s="33"/>
      <c r="E9606" s="33"/>
      <c r="F9606" s="42"/>
      <c r="G9606" s="42"/>
      <c r="I9606">
        <f t="shared" si="874"/>
        <v>0</v>
      </c>
      <c r="J9606">
        <f t="shared" si="875"/>
        <v>0</v>
      </c>
      <c r="L9606" s="107"/>
      <c r="M9606" s="110"/>
      <c r="N9606" s="109"/>
      <c r="P9606" s="38">
        <f t="shared" si="876"/>
        <v>0</v>
      </c>
      <c r="Q9606" s="105">
        <f t="shared" si="877"/>
        <v>0</v>
      </c>
      <c r="R9606" s="38">
        <f t="shared" si="878"/>
        <v>0</v>
      </c>
    </row>
    <row r="9607" spans="1:18">
      <c r="A9607" s="33"/>
      <c r="B9607" s="34"/>
      <c r="C9607" s="33"/>
      <c r="D9607" s="33"/>
      <c r="E9607" s="33"/>
      <c r="F9607" s="42"/>
      <c r="G9607" s="42"/>
      <c r="I9607">
        <f t="shared" si="874"/>
        <v>0</v>
      </c>
      <c r="J9607">
        <f t="shared" si="875"/>
        <v>0</v>
      </c>
      <c r="L9607" s="107"/>
      <c r="M9607" s="110"/>
      <c r="N9607" s="109"/>
      <c r="P9607" s="38">
        <f t="shared" si="876"/>
        <v>0</v>
      </c>
      <c r="Q9607" s="105">
        <f t="shared" si="877"/>
        <v>0</v>
      </c>
      <c r="R9607" s="38">
        <f t="shared" si="878"/>
        <v>0</v>
      </c>
    </row>
    <row r="9608" spans="1:18">
      <c r="A9608" s="33"/>
      <c r="B9608" s="34"/>
      <c r="C9608" s="33"/>
      <c r="D9608" s="33"/>
      <c r="E9608" s="33"/>
      <c r="F9608" s="42"/>
      <c r="G9608" s="42"/>
      <c r="I9608">
        <f t="shared" si="874"/>
        <v>0</v>
      </c>
      <c r="J9608">
        <f t="shared" si="875"/>
        <v>0</v>
      </c>
      <c r="L9608" s="107"/>
      <c r="M9608" s="110"/>
      <c r="N9608" s="109"/>
      <c r="P9608" s="38">
        <f t="shared" si="876"/>
        <v>0</v>
      </c>
      <c r="Q9608" s="105">
        <f t="shared" si="877"/>
        <v>0</v>
      </c>
      <c r="R9608" s="38">
        <f t="shared" si="878"/>
        <v>0</v>
      </c>
    </row>
    <row r="9609" spans="1:18">
      <c r="A9609" s="33"/>
      <c r="B9609" s="34"/>
      <c r="C9609" s="33"/>
      <c r="D9609" s="33"/>
      <c r="E9609" s="33"/>
      <c r="F9609" s="42"/>
      <c r="G9609" s="42"/>
      <c r="I9609">
        <f t="shared" si="874"/>
        <v>0</v>
      </c>
      <c r="J9609">
        <f t="shared" si="875"/>
        <v>0</v>
      </c>
      <c r="L9609" s="107"/>
      <c r="M9609" s="110"/>
      <c r="N9609" s="109"/>
      <c r="P9609" s="38">
        <f t="shared" si="876"/>
        <v>0</v>
      </c>
      <c r="Q9609" s="105">
        <f t="shared" si="877"/>
        <v>0</v>
      </c>
      <c r="R9609" s="38">
        <f t="shared" si="878"/>
        <v>0</v>
      </c>
    </row>
    <row r="9610" spans="1:18">
      <c r="A9610" s="33"/>
      <c r="B9610" s="34"/>
      <c r="C9610" s="33"/>
      <c r="D9610" s="33"/>
      <c r="E9610" s="33"/>
      <c r="F9610" s="42"/>
      <c r="G9610" s="42"/>
      <c r="I9610">
        <f t="shared" si="874"/>
        <v>0</v>
      </c>
      <c r="J9610">
        <f t="shared" si="875"/>
        <v>0</v>
      </c>
      <c r="L9610" s="107"/>
      <c r="M9610" s="110"/>
      <c r="N9610" s="109"/>
      <c r="P9610" s="38">
        <f t="shared" si="876"/>
        <v>0</v>
      </c>
      <c r="Q9610" s="105">
        <f t="shared" si="877"/>
        <v>0</v>
      </c>
      <c r="R9610" s="38">
        <f t="shared" si="878"/>
        <v>0</v>
      </c>
    </row>
    <row r="9611" spans="1:18">
      <c r="A9611" s="33"/>
      <c r="B9611" s="34"/>
      <c r="C9611" s="33"/>
      <c r="D9611" s="33"/>
      <c r="E9611" s="33"/>
      <c r="F9611" s="42"/>
      <c r="G9611" s="42"/>
      <c r="I9611">
        <f t="shared" si="874"/>
        <v>0</v>
      </c>
      <c r="J9611">
        <f t="shared" si="875"/>
        <v>0</v>
      </c>
      <c r="L9611" s="107"/>
      <c r="M9611" s="110"/>
      <c r="N9611" s="109"/>
      <c r="P9611" s="38">
        <f t="shared" si="876"/>
        <v>0</v>
      </c>
      <c r="Q9611" s="105">
        <f t="shared" si="877"/>
        <v>0</v>
      </c>
      <c r="R9611" s="38">
        <f t="shared" si="878"/>
        <v>0</v>
      </c>
    </row>
    <row r="9612" spans="1:18">
      <c r="A9612" s="33"/>
      <c r="B9612" s="34"/>
      <c r="C9612" s="33"/>
      <c r="D9612" s="33"/>
      <c r="E9612" s="33"/>
      <c r="F9612" s="42"/>
      <c r="G9612" s="42"/>
      <c r="I9612">
        <f t="shared" si="874"/>
        <v>0</v>
      </c>
      <c r="J9612">
        <f t="shared" si="875"/>
        <v>0</v>
      </c>
      <c r="L9612" s="107"/>
      <c r="M9612" s="110"/>
      <c r="N9612" s="109"/>
      <c r="P9612" s="38">
        <f t="shared" si="876"/>
        <v>0</v>
      </c>
      <c r="Q9612" s="105">
        <f t="shared" si="877"/>
        <v>0</v>
      </c>
      <c r="R9612" s="38">
        <f t="shared" si="878"/>
        <v>0</v>
      </c>
    </row>
    <row r="9613" spans="1:18">
      <c r="A9613" s="33"/>
      <c r="B9613" s="34"/>
      <c r="C9613" s="33"/>
      <c r="D9613" s="33"/>
      <c r="E9613" s="33"/>
      <c r="F9613" s="42"/>
      <c r="G9613" s="42"/>
      <c r="I9613">
        <f t="shared" si="874"/>
        <v>0</v>
      </c>
      <c r="J9613">
        <f t="shared" si="875"/>
        <v>0</v>
      </c>
      <c r="L9613" s="107"/>
      <c r="M9613" s="110"/>
      <c r="N9613" s="109"/>
      <c r="P9613" s="38">
        <f t="shared" si="876"/>
        <v>0</v>
      </c>
      <c r="Q9613" s="105">
        <f t="shared" si="877"/>
        <v>0</v>
      </c>
      <c r="R9613" s="38">
        <f t="shared" si="878"/>
        <v>0</v>
      </c>
    </row>
    <row r="9614" spans="1:18">
      <c r="A9614" s="33"/>
      <c r="B9614" s="34"/>
      <c r="C9614" s="33"/>
      <c r="D9614" s="33"/>
      <c r="E9614" s="33"/>
      <c r="F9614" s="42"/>
      <c r="G9614" s="42"/>
      <c r="I9614">
        <f t="shared" si="874"/>
        <v>0</v>
      </c>
      <c r="J9614">
        <f t="shared" si="875"/>
        <v>0</v>
      </c>
      <c r="L9614" s="107"/>
      <c r="M9614" s="110"/>
      <c r="N9614" s="109"/>
      <c r="P9614" s="38">
        <f t="shared" si="876"/>
        <v>0</v>
      </c>
      <c r="Q9614" s="105">
        <f t="shared" si="877"/>
        <v>0</v>
      </c>
      <c r="R9614" s="38">
        <f t="shared" si="878"/>
        <v>0</v>
      </c>
    </row>
    <row r="9615" spans="1:18">
      <c r="A9615" s="33"/>
      <c r="B9615" s="34"/>
      <c r="C9615" s="33"/>
      <c r="D9615" s="33"/>
      <c r="E9615" s="33"/>
      <c r="F9615" s="42"/>
      <c r="G9615" s="42"/>
      <c r="I9615">
        <f t="shared" si="874"/>
        <v>0</v>
      </c>
      <c r="J9615">
        <f t="shared" si="875"/>
        <v>0</v>
      </c>
      <c r="L9615" s="107"/>
      <c r="M9615" s="110"/>
      <c r="N9615" s="109"/>
      <c r="P9615" s="38">
        <f t="shared" si="876"/>
        <v>0</v>
      </c>
      <c r="Q9615" s="105">
        <f t="shared" si="877"/>
        <v>0</v>
      </c>
      <c r="R9615" s="38">
        <f t="shared" si="878"/>
        <v>0</v>
      </c>
    </row>
    <row r="9616" spans="1:18">
      <c r="A9616" s="33"/>
      <c r="B9616" s="34"/>
      <c r="C9616" s="33"/>
      <c r="D9616" s="33"/>
      <c r="E9616" s="33"/>
      <c r="F9616" s="42"/>
      <c r="G9616" s="42"/>
      <c r="I9616">
        <f t="shared" si="874"/>
        <v>0</v>
      </c>
      <c r="J9616">
        <f t="shared" si="875"/>
        <v>0</v>
      </c>
      <c r="L9616" s="107"/>
      <c r="M9616" s="110"/>
      <c r="N9616" s="109"/>
      <c r="P9616" s="38">
        <f t="shared" si="876"/>
        <v>0</v>
      </c>
      <c r="Q9616" s="105">
        <f t="shared" si="877"/>
        <v>0</v>
      </c>
      <c r="R9616" s="38">
        <f t="shared" si="878"/>
        <v>0</v>
      </c>
    </row>
    <row r="9617" spans="1:18">
      <c r="A9617" s="33"/>
      <c r="B9617" s="34"/>
      <c r="C9617" s="33"/>
      <c r="D9617" s="33"/>
      <c r="E9617" s="33"/>
      <c r="F9617" s="42"/>
      <c r="G9617" s="42"/>
      <c r="I9617">
        <f t="shared" si="874"/>
        <v>0</v>
      </c>
      <c r="J9617">
        <f t="shared" si="875"/>
        <v>0</v>
      </c>
      <c r="L9617" s="107"/>
      <c r="M9617" s="110"/>
      <c r="N9617" s="109"/>
      <c r="P9617" s="38">
        <f t="shared" si="876"/>
        <v>0</v>
      </c>
      <c r="Q9617" s="105">
        <f t="shared" si="877"/>
        <v>0</v>
      </c>
      <c r="R9617" s="38">
        <f t="shared" si="878"/>
        <v>0</v>
      </c>
    </row>
    <row r="9618" spans="1:18">
      <c r="A9618" s="33"/>
      <c r="B9618" s="34"/>
      <c r="C9618" s="33"/>
      <c r="D9618" s="33"/>
      <c r="E9618" s="33"/>
      <c r="F9618" s="42"/>
      <c r="G9618" s="42"/>
      <c r="I9618">
        <f t="shared" si="874"/>
        <v>0</v>
      </c>
      <c r="J9618">
        <f t="shared" si="875"/>
        <v>0</v>
      </c>
      <c r="L9618" s="107"/>
      <c r="M9618" s="110"/>
      <c r="N9618" s="109"/>
      <c r="P9618" s="38">
        <f t="shared" si="876"/>
        <v>0</v>
      </c>
      <c r="Q9618" s="105">
        <f t="shared" si="877"/>
        <v>0</v>
      </c>
      <c r="R9618" s="38">
        <f t="shared" si="878"/>
        <v>0</v>
      </c>
    </row>
    <row r="9619" spans="1:18">
      <c r="A9619" s="33"/>
      <c r="B9619" s="34"/>
      <c r="C9619" s="33"/>
      <c r="D9619" s="33"/>
      <c r="E9619" s="33"/>
      <c r="F9619" s="42"/>
      <c r="G9619" s="42"/>
      <c r="I9619">
        <f t="shared" si="874"/>
        <v>0</v>
      </c>
      <c r="J9619">
        <f t="shared" si="875"/>
        <v>0</v>
      </c>
      <c r="L9619" s="107"/>
      <c r="M9619" s="110"/>
      <c r="N9619" s="109"/>
      <c r="P9619" s="38">
        <f t="shared" si="876"/>
        <v>0</v>
      </c>
      <c r="Q9619" s="105">
        <f t="shared" si="877"/>
        <v>0</v>
      </c>
      <c r="R9619" s="38">
        <f t="shared" si="878"/>
        <v>0</v>
      </c>
    </row>
    <row r="9620" spans="1:18">
      <c r="A9620" s="33"/>
      <c r="B9620" s="34"/>
      <c r="C9620" s="33"/>
      <c r="D9620" s="33"/>
      <c r="E9620" s="33"/>
      <c r="F9620" s="42"/>
      <c r="G9620" s="42"/>
      <c r="I9620">
        <f t="shared" si="874"/>
        <v>0</v>
      </c>
      <c r="J9620">
        <f t="shared" si="875"/>
        <v>0</v>
      </c>
      <c r="L9620" s="107"/>
      <c r="M9620" s="110"/>
      <c r="N9620" s="109"/>
      <c r="P9620" s="38">
        <f t="shared" si="876"/>
        <v>0</v>
      </c>
      <c r="Q9620" s="105">
        <f t="shared" si="877"/>
        <v>0</v>
      </c>
      <c r="R9620" s="38">
        <f t="shared" si="878"/>
        <v>0</v>
      </c>
    </row>
    <row r="9621" spans="1:18">
      <c r="A9621" s="33"/>
      <c r="B9621" s="34"/>
      <c r="C9621" s="33"/>
      <c r="D9621" s="33"/>
      <c r="E9621" s="33"/>
      <c r="F9621" s="42"/>
      <c r="G9621" s="42"/>
      <c r="I9621">
        <f t="shared" si="874"/>
        <v>0</v>
      </c>
      <c r="J9621">
        <f t="shared" si="875"/>
        <v>0</v>
      </c>
      <c r="L9621" s="107"/>
      <c r="M9621" s="110"/>
      <c r="N9621" s="109"/>
      <c r="P9621" s="38">
        <f t="shared" si="876"/>
        <v>0</v>
      </c>
      <c r="Q9621" s="105">
        <f t="shared" si="877"/>
        <v>0</v>
      </c>
      <c r="R9621" s="38">
        <f t="shared" si="878"/>
        <v>0</v>
      </c>
    </row>
    <row r="9622" spans="1:18">
      <c r="A9622" s="33"/>
      <c r="B9622" s="34"/>
      <c r="C9622" s="33"/>
      <c r="D9622" s="33"/>
      <c r="E9622" s="33"/>
      <c r="F9622" s="42"/>
      <c r="G9622" s="42"/>
      <c r="I9622">
        <f t="shared" si="874"/>
        <v>0</v>
      </c>
      <c r="J9622">
        <f t="shared" si="875"/>
        <v>0</v>
      </c>
      <c r="L9622" s="107"/>
      <c r="M9622" s="110"/>
      <c r="N9622" s="109"/>
      <c r="P9622" s="38">
        <f t="shared" si="876"/>
        <v>0</v>
      </c>
      <c r="Q9622" s="105">
        <f t="shared" si="877"/>
        <v>0</v>
      </c>
      <c r="R9622" s="38">
        <f t="shared" si="878"/>
        <v>0</v>
      </c>
    </row>
    <row r="9623" spans="1:18">
      <c r="A9623" s="33"/>
      <c r="B9623" s="34"/>
      <c r="C9623" s="33"/>
      <c r="D9623" s="33"/>
      <c r="E9623" s="33"/>
      <c r="F9623" s="42"/>
      <c r="G9623" s="42"/>
      <c r="I9623">
        <f t="shared" si="874"/>
        <v>0</v>
      </c>
      <c r="J9623">
        <f t="shared" si="875"/>
        <v>0</v>
      </c>
      <c r="L9623" s="107"/>
      <c r="M9623" s="110"/>
      <c r="N9623" s="109"/>
      <c r="P9623" s="38">
        <f t="shared" si="876"/>
        <v>0</v>
      </c>
      <c r="Q9623" s="105">
        <f t="shared" si="877"/>
        <v>0</v>
      </c>
      <c r="R9623" s="38">
        <f t="shared" si="878"/>
        <v>0</v>
      </c>
    </row>
    <row r="9624" spans="1:18">
      <c r="A9624" s="33"/>
      <c r="B9624" s="34"/>
      <c r="C9624" s="33"/>
      <c r="D9624" s="33"/>
      <c r="E9624" s="33"/>
      <c r="F9624" s="42"/>
      <c r="G9624" s="42"/>
      <c r="I9624">
        <f t="shared" si="874"/>
        <v>0</v>
      </c>
      <c r="J9624">
        <f t="shared" si="875"/>
        <v>0</v>
      </c>
      <c r="L9624" s="107"/>
      <c r="M9624" s="110"/>
      <c r="N9624" s="109"/>
      <c r="P9624" s="38">
        <f t="shared" si="876"/>
        <v>0</v>
      </c>
      <c r="Q9624" s="105">
        <f t="shared" si="877"/>
        <v>0</v>
      </c>
      <c r="R9624" s="38">
        <f t="shared" si="878"/>
        <v>0</v>
      </c>
    </row>
    <row r="9625" spans="1:18">
      <c r="A9625" s="33"/>
      <c r="B9625" s="34"/>
      <c r="C9625" s="33"/>
      <c r="D9625" s="33"/>
      <c r="E9625" s="33"/>
      <c r="F9625" s="42"/>
      <c r="G9625" s="42"/>
      <c r="I9625">
        <f t="shared" si="874"/>
        <v>0</v>
      </c>
      <c r="J9625">
        <f t="shared" si="875"/>
        <v>0</v>
      </c>
      <c r="L9625" s="107"/>
      <c r="M9625" s="110"/>
      <c r="N9625" s="109"/>
      <c r="P9625" s="38">
        <f t="shared" si="876"/>
        <v>0</v>
      </c>
      <c r="Q9625" s="105">
        <f t="shared" si="877"/>
        <v>0</v>
      </c>
      <c r="R9625" s="38">
        <f t="shared" si="878"/>
        <v>0</v>
      </c>
    </row>
    <row r="9626" spans="1:18">
      <c r="A9626" s="33"/>
      <c r="B9626" s="34"/>
      <c r="C9626" s="33"/>
      <c r="D9626" s="33"/>
      <c r="E9626" s="33"/>
      <c r="F9626" s="42"/>
      <c r="G9626" s="42"/>
      <c r="I9626">
        <f t="shared" si="874"/>
        <v>0</v>
      </c>
      <c r="J9626">
        <f t="shared" si="875"/>
        <v>0</v>
      </c>
      <c r="L9626" s="107"/>
      <c r="M9626" s="110"/>
      <c r="N9626" s="109"/>
      <c r="P9626" s="38">
        <f t="shared" si="876"/>
        <v>0</v>
      </c>
      <c r="Q9626" s="105">
        <f t="shared" si="877"/>
        <v>0</v>
      </c>
      <c r="R9626" s="38">
        <f t="shared" si="878"/>
        <v>0</v>
      </c>
    </row>
    <row r="9627" spans="1:18">
      <c r="A9627" s="33"/>
      <c r="B9627" s="34"/>
      <c r="C9627" s="33"/>
      <c r="D9627" s="33"/>
      <c r="E9627" s="33"/>
      <c r="F9627" s="42"/>
      <c r="G9627" s="42"/>
      <c r="I9627">
        <f t="shared" si="874"/>
        <v>0</v>
      </c>
      <c r="J9627">
        <f t="shared" si="875"/>
        <v>0</v>
      </c>
      <c r="L9627" s="107"/>
      <c r="M9627" s="110"/>
      <c r="N9627" s="109"/>
      <c r="P9627" s="38">
        <f t="shared" si="876"/>
        <v>0</v>
      </c>
      <c r="Q9627" s="105">
        <f t="shared" si="877"/>
        <v>0</v>
      </c>
      <c r="R9627" s="38">
        <f t="shared" si="878"/>
        <v>0</v>
      </c>
    </row>
    <row r="9628" spans="1:18">
      <c r="A9628" s="33"/>
      <c r="B9628" s="34"/>
      <c r="C9628" s="33"/>
      <c r="D9628" s="33"/>
      <c r="E9628" s="33"/>
      <c r="F9628" s="42"/>
      <c r="G9628" s="42"/>
      <c r="I9628">
        <f t="shared" si="874"/>
        <v>0</v>
      </c>
      <c r="J9628">
        <f t="shared" si="875"/>
        <v>0</v>
      </c>
      <c r="L9628" s="107"/>
      <c r="M9628" s="110"/>
      <c r="N9628" s="109"/>
      <c r="P9628" s="38">
        <f t="shared" si="876"/>
        <v>0</v>
      </c>
      <c r="Q9628" s="105">
        <f t="shared" si="877"/>
        <v>0</v>
      </c>
      <c r="R9628" s="38">
        <f t="shared" si="878"/>
        <v>0</v>
      </c>
    </row>
    <row r="9629" spans="1:18">
      <c r="A9629" s="33"/>
      <c r="B9629" s="34"/>
      <c r="C9629" s="33"/>
      <c r="D9629" s="33"/>
      <c r="E9629" s="33"/>
      <c r="F9629" s="42"/>
      <c r="G9629" s="42"/>
      <c r="I9629">
        <f t="shared" si="874"/>
        <v>0</v>
      </c>
      <c r="J9629">
        <f t="shared" si="875"/>
        <v>0</v>
      </c>
      <c r="L9629" s="107"/>
      <c r="M9629" s="110"/>
      <c r="N9629" s="109"/>
      <c r="P9629" s="38">
        <f t="shared" si="876"/>
        <v>0</v>
      </c>
      <c r="Q9629" s="105">
        <f t="shared" si="877"/>
        <v>0</v>
      </c>
      <c r="R9629" s="38">
        <f t="shared" si="878"/>
        <v>0</v>
      </c>
    </row>
    <row r="9630" spans="1:18">
      <c r="A9630" s="33"/>
      <c r="B9630" s="34"/>
      <c r="C9630" s="33"/>
      <c r="D9630" s="33"/>
      <c r="E9630" s="33"/>
      <c r="F9630" s="42"/>
      <c r="G9630" s="42"/>
      <c r="I9630">
        <f t="shared" si="874"/>
        <v>0</v>
      </c>
      <c r="J9630">
        <f t="shared" si="875"/>
        <v>0</v>
      </c>
      <c r="L9630" s="107"/>
      <c r="M9630" s="110"/>
      <c r="N9630" s="109"/>
      <c r="P9630" s="38">
        <f t="shared" si="876"/>
        <v>0</v>
      </c>
      <c r="Q9630" s="105">
        <f t="shared" si="877"/>
        <v>0</v>
      </c>
      <c r="R9630" s="38">
        <f t="shared" si="878"/>
        <v>0</v>
      </c>
    </row>
    <row r="9631" spans="1:18">
      <c r="A9631" s="33"/>
      <c r="B9631" s="34"/>
      <c r="C9631" s="33"/>
      <c r="D9631" s="33"/>
      <c r="E9631" s="33"/>
      <c r="F9631" s="42"/>
      <c r="G9631" s="42"/>
      <c r="I9631">
        <f t="shared" si="874"/>
        <v>0</v>
      </c>
      <c r="J9631">
        <f t="shared" si="875"/>
        <v>0</v>
      </c>
      <c r="L9631" s="107"/>
      <c r="M9631" s="110"/>
      <c r="N9631" s="109"/>
      <c r="P9631" s="38">
        <f t="shared" si="876"/>
        <v>0</v>
      </c>
      <c r="Q9631" s="105">
        <f t="shared" si="877"/>
        <v>0</v>
      </c>
      <c r="R9631" s="38">
        <f t="shared" si="878"/>
        <v>0</v>
      </c>
    </row>
    <row r="9632" spans="1:18">
      <c r="A9632" s="33"/>
      <c r="B9632" s="34"/>
      <c r="C9632" s="33"/>
      <c r="D9632" s="33"/>
      <c r="E9632" s="33"/>
      <c r="F9632" s="42"/>
      <c r="G9632" s="42"/>
      <c r="I9632">
        <f t="shared" si="874"/>
        <v>0</v>
      </c>
      <c r="J9632">
        <f t="shared" si="875"/>
        <v>0</v>
      </c>
      <c r="L9632" s="107"/>
      <c r="M9632" s="110"/>
      <c r="N9632" s="109"/>
      <c r="P9632" s="38">
        <f t="shared" si="876"/>
        <v>0</v>
      </c>
      <c r="Q9632" s="105">
        <f t="shared" si="877"/>
        <v>0</v>
      </c>
      <c r="R9632" s="38">
        <f t="shared" si="878"/>
        <v>0</v>
      </c>
    </row>
    <row r="9633" spans="1:18">
      <c r="A9633" s="33"/>
      <c r="B9633" s="34"/>
      <c r="C9633" s="33"/>
      <c r="D9633" s="33"/>
      <c r="E9633" s="33"/>
      <c r="F9633" s="42"/>
      <c r="G9633" s="42"/>
      <c r="I9633">
        <f t="shared" si="874"/>
        <v>0</v>
      </c>
      <c r="J9633">
        <f t="shared" si="875"/>
        <v>0</v>
      </c>
      <c r="L9633" s="107"/>
      <c r="M9633" s="110"/>
      <c r="N9633" s="109"/>
      <c r="P9633" s="38">
        <f t="shared" si="876"/>
        <v>0</v>
      </c>
      <c r="Q9633" s="105">
        <f t="shared" si="877"/>
        <v>0</v>
      </c>
      <c r="R9633" s="38">
        <f t="shared" si="878"/>
        <v>0</v>
      </c>
    </row>
    <row r="9634" spans="1:18">
      <c r="A9634" s="33"/>
      <c r="B9634" s="34"/>
      <c r="C9634" s="33"/>
      <c r="D9634" s="33"/>
      <c r="E9634" s="33"/>
      <c r="F9634" s="42"/>
      <c r="G9634" s="42"/>
      <c r="I9634">
        <f t="shared" si="874"/>
        <v>0</v>
      </c>
      <c r="J9634">
        <f t="shared" si="875"/>
        <v>0</v>
      </c>
      <c r="L9634" s="107"/>
      <c r="M9634" s="110"/>
      <c r="N9634" s="109"/>
      <c r="P9634" s="38">
        <f t="shared" si="876"/>
        <v>0</v>
      </c>
      <c r="Q9634" s="105">
        <f t="shared" si="877"/>
        <v>0</v>
      </c>
      <c r="R9634" s="38">
        <f t="shared" si="878"/>
        <v>0</v>
      </c>
    </row>
    <row r="9635" spans="1:18">
      <c r="A9635" s="33"/>
      <c r="B9635" s="34"/>
      <c r="C9635" s="33"/>
      <c r="D9635" s="33"/>
      <c r="E9635" s="33"/>
      <c r="F9635" s="42"/>
      <c r="G9635" s="42"/>
      <c r="I9635">
        <f t="shared" si="874"/>
        <v>0</v>
      </c>
      <c r="J9635">
        <f t="shared" si="875"/>
        <v>0</v>
      </c>
      <c r="L9635" s="107"/>
      <c r="M9635" s="110"/>
      <c r="N9635" s="109"/>
      <c r="P9635" s="38">
        <f t="shared" si="876"/>
        <v>0</v>
      </c>
      <c r="Q9635" s="105">
        <f t="shared" si="877"/>
        <v>0</v>
      </c>
      <c r="R9635" s="38">
        <f t="shared" si="878"/>
        <v>0</v>
      </c>
    </row>
    <row r="9636" spans="1:18">
      <c r="A9636" s="33"/>
      <c r="B9636" s="34"/>
      <c r="C9636" s="33"/>
      <c r="D9636" s="33"/>
      <c r="E9636" s="33"/>
      <c r="F9636" s="42"/>
      <c r="G9636" s="42"/>
      <c r="I9636">
        <f t="shared" si="874"/>
        <v>0</v>
      </c>
      <c r="J9636">
        <f t="shared" si="875"/>
        <v>0</v>
      </c>
      <c r="L9636" s="107"/>
      <c r="M9636" s="110"/>
      <c r="N9636" s="109"/>
      <c r="P9636" s="38">
        <f t="shared" si="876"/>
        <v>0</v>
      </c>
      <c r="Q9636" s="105">
        <f t="shared" si="877"/>
        <v>0</v>
      </c>
      <c r="R9636" s="38">
        <f t="shared" si="878"/>
        <v>0</v>
      </c>
    </row>
    <row r="9637" spans="1:18">
      <c r="A9637" s="33"/>
      <c r="B9637" s="34"/>
      <c r="C9637" s="33"/>
      <c r="D9637" s="33"/>
      <c r="E9637" s="33"/>
      <c r="F9637" s="42"/>
      <c r="G9637" s="42"/>
      <c r="I9637">
        <f t="shared" si="874"/>
        <v>0</v>
      </c>
      <c r="J9637">
        <f t="shared" si="875"/>
        <v>0</v>
      </c>
      <c r="L9637" s="107"/>
      <c r="M9637" s="110"/>
      <c r="N9637" s="109"/>
      <c r="P9637" s="38">
        <f t="shared" si="876"/>
        <v>0</v>
      </c>
      <c r="Q9637" s="105">
        <f t="shared" si="877"/>
        <v>0</v>
      </c>
      <c r="R9637" s="38">
        <f t="shared" si="878"/>
        <v>0</v>
      </c>
    </row>
    <row r="9638" spans="1:18">
      <c r="A9638" s="33"/>
      <c r="B9638" s="34"/>
      <c r="C9638" s="33"/>
      <c r="D9638" s="33"/>
      <c r="E9638" s="33"/>
      <c r="F9638" s="42"/>
      <c r="G9638" s="42"/>
      <c r="I9638">
        <f t="shared" si="874"/>
        <v>0</v>
      </c>
      <c r="J9638">
        <f t="shared" si="875"/>
        <v>0</v>
      </c>
      <c r="L9638" s="107"/>
      <c r="M9638" s="110"/>
      <c r="N9638" s="109"/>
      <c r="P9638" s="38">
        <f t="shared" si="876"/>
        <v>0</v>
      </c>
      <c r="Q9638" s="105">
        <f t="shared" si="877"/>
        <v>0</v>
      </c>
      <c r="R9638" s="38">
        <f t="shared" si="878"/>
        <v>0</v>
      </c>
    </row>
    <row r="9639" spans="1:18">
      <c r="A9639" s="33"/>
      <c r="B9639" s="34"/>
      <c r="C9639" s="33"/>
      <c r="D9639" s="33"/>
      <c r="E9639" s="33"/>
      <c r="F9639" s="42"/>
      <c r="G9639" s="42"/>
      <c r="I9639">
        <f t="shared" si="874"/>
        <v>0</v>
      </c>
      <c r="J9639">
        <f t="shared" si="875"/>
        <v>0</v>
      </c>
      <c r="L9639" s="107"/>
      <c r="M9639" s="110"/>
      <c r="N9639" s="109"/>
      <c r="P9639" s="38">
        <f t="shared" si="876"/>
        <v>0</v>
      </c>
      <c r="Q9639" s="105">
        <f t="shared" si="877"/>
        <v>0</v>
      </c>
      <c r="R9639" s="38">
        <f t="shared" si="878"/>
        <v>0</v>
      </c>
    </row>
    <row r="9640" spans="1:18">
      <c r="A9640" s="33"/>
      <c r="B9640" s="34"/>
      <c r="C9640" s="33"/>
      <c r="D9640" s="33"/>
      <c r="E9640" s="33"/>
      <c r="F9640" s="42"/>
      <c r="G9640" s="42"/>
      <c r="I9640">
        <f t="shared" si="874"/>
        <v>0</v>
      </c>
      <c r="J9640">
        <f t="shared" si="875"/>
        <v>0</v>
      </c>
      <c r="L9640" s="107"/>
      <c r="M9640" s="110"/>
      <c r="N9640" s="109"/>
      <c r="P9640" s="38">
        <f t="shared" si="876"/>
        <v>0</v>
      </c>
      <c r="Q9640" s="105">
        <f t="shared" si="877"/>
        <v>0</v>
      </c>
      <c r="R9640" s="38">
        <f t="shared" si="878"/>
        <v>0</v>
      </c>
    </row>
    <row r="9641" spans="1:18">
      <c r="A9641" s="33"/>
      <c r="B9641" s="34"/>
      <c r="C9641" s="33"/>
      <c r="D9641" s="33"/>
      <c r="E9641" s="33"/>
      <c r="F9641" s="42"/>
      <c r="G9641" s="42"/>
      <c r="I9641">
        <f t="shared" si="874"/>
        <v>0</v>
      </c>
      <c r="J9641">
        <f t="shared" si="875"/>
        <v>0</v>
      </c>
      <c r="L9641" s="107"/>
      <c r="M9641" s="110"/>
      <c r="N9641" s="109"/>
      <c r="P9641" s="38">
        <f t="shared" si="876"/>
        <v>0</v>
      </c>
      <c r="Q9641" s="105">
        <f t="shared" si="877"/>
        <v>0</v>
      </c>
      <c r="R9641" s="38">
        <f t="shared" si="878"/>
        <v>0</v>
      </c>
    </row>
    <row r="9642" spans="1:18">
      <c r="A9642" s="33"/>
      <c r="B9642" s="34"/>
      <c r="C9642" s="33"/>
      <c r="D9642" s="33"/>
      <c r="E9642" s="33"/>
      <c r="F9642" s="42"/>
      <c r="G9642" s="42"/>
      <c r="I9642">
        <f t="shared" si="874"/>
        <v>0</v>
      </c>
      <c r="J9642">
        <f t="shared" si="875"/>
        <v>0</v>
      </c>
      <c r="L9642" s="107"/>
      <c r="M9642" s="110"/>
      <c r="N9642" s="109"/>
      <c r="P9642" s="38">
        <f t="shared" si="876"/>
        <v>0</v>
      </c>
      <c r="Q9642" s="105">
        <f t="shared" si="877"/>
        <v>0</v>
      </c>
      <c r="R9642" s="38">
        <f t="shared" si="878"/>
        <v>0</v>
      </c>
    </row>
    <row r="9643" spans="1:18">
      <c r="A9643" s="33"/>
      <c r="B9643" s="34"/>
      <c r="C9643" s="33"/>
      <c r="D9643" s="33"/>
      <c r="E9643" s="33"/>
      <c r="F9643" s="42"/>
      <c r="G9643" s="42"/>
      <c r="I9643">
        <f t="shared" si="874"/>
        <v>0</v>
      </c>
      <c r="J9643">
        <f t="shared" si="875"/>
        <v>0</v>
      </c>
      <c r="L9643" s="107"/>
      <c r="M9643" s="110"/>
      <c r="N9643" s="109"/>
      <c r="P9643" s="38">
        <f t="shared" si="876"/>
        <v>0</v>
      </c>
      <c r="Q9643" s="105">
        <f t="shared" si="877"/>
        <v>0</v>
      </c>
      <c r="R9643" s="38">
        <f t="shared" si="878"/>
        <v>0</v>
      </c>
    </row>
    <row r="9644" spans="1:18">
      <c r="A9644" s="33"/>
      <c r="B9644" s="34"/>
      <c r="C9644" s="33"/>
      <c r="D9644" s="33"/>
      <c r="E9644" s="33"/>
      <c r="F9644" s="42"/>
      <c r="G9644" s="42"/>
      <c r="I9644">
        <f t="shared" si="874"/>
        <v>0</v>
      </c>
      <c r="J9644">
        <f t="shared" si="875"/>
        <v>0</v>
      </c>
      <c r="L9644" s="107"/>
      <c r="M9644" s="110"/>
      <c r="N9644" s="109"/>
      <c r="P9644" s="38">
        <f t="shared" si="876"/>
        <v>0</v>
      </c>
      <c r="Q9644" s="105">
        <f t="shared" si="877"/>
        <v>0</v>
      </c>
      <c r="R9644" s="38">
        <f t="shared" si="878"/>
        <v>0</v>
      </c>
    </row>
    <row r="9645" spans="1:18">
      <c r="A9645" s="33"/>
      <c r="B9645" s="34"/>
      <c r="C9645" s="33"/>
      <c r="D9645" s="33"/>
      <c r="E9645" s="33"/>
      <c r="F9645" s="42"/>
      <c r="G9645" s="42"/>
      <c r="I9645">
        <f t="shared" si="874"/>
        <v>0</v>
      </c>
      <c r="J9645">
        <f t="shared" si="875"/>
        <v>0</v>
      </c>
      <c r="L9645" s="107"/>
      <c r="M9645" s="110"/>
      <c r="N9645" s="109"/>
      <c r="P9645" s="38">
        <f t="shared" si="876"/>
        <v>0</v>
      </c>
      <c r="Q9645" s="105">
        <f t="shared" si="877"/>
        <v>0</v>
      </c>
      <c r="R9645" s="38">
        <f t="shared" si="878"/>
        <v>0</v>
      </c>
    </row>
    <row r="9646" spans="1:18">
      <c r="A9646" s="33"/>
      <c r="B9646" s="34"/>
      <c r="C9646" s="33"/>
      <c r="D9646" s="33"/>
      <c r="E9646" s="33"/>
      <c r="F9646" s="42"/>
      <c r="G9646" s="42"/>
      <c r="I9646">
        <f t="shared" si="874"/>
        <v>0</v>
      </c>
      <c r="J9646">
        <f t="shared" si="875"/>
        <v>0</v>
      </c>
      <c r="L9646" s="107"/>
      <c r="M9646" s="110"/>
      <c r="N9646" s="109"/>
      <c r="P9646" s="38">
        <f t="shared" si="876"/>
        <v>0</v>
      </c>
      <c r="Q9646" s="105">
        <f t="shared" si="877"/>
        <v>0</v>
      </c>
      <c r="R9646" s="38">
        <f t="shared" si="878"/>
        <v>0</v>
      </c>
    </row>
    <row r="9647" spans="1:18">
      <c r="A9647" s="33"/>
      <c r="B9647" s="34"/>
      <c r="C9647" s="33"/>
      <c r="D9647" s="33"/>
      <c r="E9647" s="33"/>
      <c r="F9647" s="42"/>
      <c r="G9647" s="42"/>
      <c r="I9647">
        <f t="shared" si="874"/>
        <v>0</v>
      </c>
      <c r="J9647">
        <f t="shared" si="875"/>
        <v>0</v>
      </c>
      <c r="L9647" s="107"/>
      <c r="M9647" s="110"/>
      <c r="N9647" s="109"/>
      <c r="P9647" s="38">
        <f t="shared" si="876"/>
        <v>0</v>
      </c>
      <c r="Q9647" s="105">
        <f t="shared" si="877"/>
        <v>0</v>
      </c>
      <c r="R9647" s="38">
        <f t="shared" si="878"/>
        <v>0</v>
      </c>
    </row>
    <row r="9648" spans="1:18">
      <c r="A9648" s="33"/>
      <c r="B9648" s="34"/>
      <c r="C9648" s="33"/>
      <c r="D9648" s="33"/>
      <c r="E9648" s="33"/>
      <c r="F9648" s="42"/>
      <c r="G9648" s="42"/>
      <c r="I9648">
        <f t="shared" si="874"/>
        <v>0</v>
      </c>
      <c r="J9648">
        <f t="shared" si="875"/>
        <v>0</v>
      </c>
      <c r="L9648" s="107"/>
      <c r="M9648" s="110"/>
      <c r="N9648" s="109"/>
      <c r="P9648" s="38">
        <f t="shared" si="876"/>
        <v>0</v>
      </c>
      <c r="Q9648" s="105">
        <f t="shared" si="877"/>
        <v>0</v>
      </c>
      <c r="R9648" s="38">
        <f t="shared" si="878"/>
        <v>0</v>
      </c>
    </row>
    <row r="9649" spans="1:18">
      <c r="A9649" s="33"/>
      <c r="B9649" s="34"/>
      <c r="C9649" s="33"/>
      <c r="D9649" s="33"/>
      <c r="E9649" s="33"/>
      <c r="F9649" s="42"/>
      <c r="G9649" s="42"/>
      <c r="I9649">
        <f t="shared" si="874"/>
        <v>0</v>
      </c>
      <c r="J9649">
        <f t="shared" si="875"/>
        <v>0</v>
      </c>
      <c r="L9649" s="107"/>
      <c r="M9649" s="110"/>
      <c r="N9649" s="109"/>
      <c r="P9649" s="38">
        <f t="shared" si="876"/>
        <v>0</v>
      </c>
      <c r="Q9649" s="105">
        <f t="shared" si="877"/>
        <v>0</v>
      </c>
      <c r="R9649" s="38">
        <f t="shared" si="878"/>
        <v>0</v>
      </c>
    </row>
    <row r="9650" spans="1:18">
      <c r="A9650" s="33"/>
      <c r="B9650" s="34"/>
      <c r="C9650" s="33"/>
      <c r="D9650" s="33"/>
      <c r="E9650" s="33"/>
      <c r="F9650" s="42"/>
      <c r="G9650" s="42"/>
      <c r="I9650">
        <f t="shared" si="874"/>
        <v>0</v>
      </c>
      <c r="J9650">
        <f t="shared" si="875"/>
        <v>0</v>
      </c>
      <c r="L9650" s="107"/>
      <c r="M9650" s="110"/>
      <c r="N9650" s="109"/>
      <c r="P9650" s="38">
        <f t="shared" si="876"/>
        <v>0</v>
      </c>
      <c r="Q9650" s="105">
        <f t="shared" si="877"/>
        <v>0</v>
      </c>
      <c r="R9650" s="38">
        <f t="shared" si="878"/>
        <v>0</v>
      </c>
    </row>
    <row r="9651" spans="1:18">
      <c r="A9651" s="33"/>
      <c r="B9651" s="34"/>
      <c r="C9651" s="33"/>
      <c r="D9651" s="33"/>
      <c r="E9651" s="33"/>
      <c r="F9651" s="42"/>
      <c r="G9651" s="42"/>
      <c r="I9651">
        <f t="shared" si="874"/>
        <v>0</v>
      </c>
      <c r="J9651">
        <f t="shared" si="875"/>
        <v>0</v>
      </c>
      <c r="L9651" s="107"/>
      <c r="M9651" s="110"/>
      <c r="N9651" s="109"/>
      <c r="P9651" s="38">
        <f t="shared" si="876"/>
        <v>0</v>
      </c>
      <c r="Q9651" s="105">
        <f t="shared" si="877"/>
        <v>0</v>
      </c>
      <c r="R9651" s="38">
        <f t="shared" si="878"/>
        <v>0</v>
      </c>
    </row>
    <row r="9652" spans="1:18">
      <c r="A9652" s="33"/>
      <c r="B9652" s="34"/>
      <c r="C9652" s="33"/>
      <c r="D9652" s="33"/>
      <c r="E9652" s="33"/>
      <c r="F9652" s="42"/>
      <c r="G9652" s="42"/>
      <c r="I9652">
        <f t="shared" si="874"/>
        <v>0</v>
      </c>
      <c r="J9652">
        <f t="shared" si="875"/>
        <v>0</v>
      </c>
      <c r="L9652" s="107"/>
      <c r="M9652" s="110"/>
      <c r="N9652" s="109"/>
      <c r="P9652" s="38">
        <f t="shared" si="876"/>
        <v>0</v>
      </c>
      <c r="Q9652" s="105">
        <f t="shared" si="877"/>
        <v>0</v>
      </c>
      <c r="R9652" s="38">
        <f t="shared" si="878"/>
        <v>0</v>
      </c>
    </row>
    <row r="9653" spans="1:18">
      <c r="A9653" s="33"/>
      <c r="B9653" s="34"/>
      <c r="C9653" s="33"/>
      <c r="D9653" s="33"/>
      <c r="E9653" s="33"/>
      <c r="F9653" s="42"/>
      <c r="G9653" s="42"/>
      <c r="I9653">
        <f t="shared" si="874"/>
        <v>0</v>
      </c>
      <c r="J9653">
        <f t="shared" si="875"/>
        <v>0</v>
      </c>
      <c r="L9653" s="107"/>
      <c r="M9653" s="110"/>
      <c r="N9653" s="109"/>
      <c r="P9653" s="38">
        <f t="shared" si="876"/>
        <v>0</v>
      </c>
      <c r="Q9653" s="105">
        <f t="shared" si="877"/>
        <v>0</v>
      </c>
      <c r="R9653" s="38">
        <f t="shared" si="878"/>
        <v>0</v>
      </c>
    </row>
    <row r="9654" spans="1:18">
      <c r="A9654" s="33"/>
      <c r="B9654" s="34"/>
      <c r="C9654" s="33"/>
      <c r="D9654" s="33"/>
      <c r="E9654" s="33"/>
      <c r="F9654" s="42"/>
      <c r="G9654" s="42"/>
      <c r="I9654">
        <f t="shared" si="874"/>
        <v>0</v>
      </c>
      <c r="J9654">
        <f t="shared" si="875"/>
        <v>0</v>
      </c>
      <c r="L9654" s="107"/>
      <c r="M9654" s="110"/>
      <c r="N9654" s="109"/>
      <c r="P9654" s="38">
        <f t="shared" si="876"/>
        <v>0</v>
      </c>
      <c r="Q9654" s="105">
        <f t="shared" si="877"/>
        <v>0</v>
      </c>
      <c r="R9654" s="38">
        <f t="shared" si="878"/>
        <v>0</v>
      </c>
    </row>
    <row r="9655" spans="1:18">
      <c r="A9655" s="33"/>
      <c r="B9655" s="34"/>
      <c r="C9655" s="33"/>
      <c r="D9655" s="33"/>
      <c r="E9655" s="33"/>
      <c r="F9655" s="42"/>
      <c r="G9655" s="42"/>
      <c r="I9655">
        <f t="shared" si="874"/>
        <v>0</v>
      </c>
      <c r="J9655">
        <f t="shared" si="875"/>
        <v>0</v>
      </c>
      <c r="L9655" s="107"/>
      <c r="M9655" s="110"/>
      <c r="N9655" s="109"/>
      <c r="P9655" s="38">
        <f t="shared" si="876"/>
        <v>0</v>
      </c>
      <c r="Q9655" s="105">
        <f t="shared" si="877"/>
        <v>0</v>
      </c>
      <c r="R9655" s="38">
        <f t="shared" si="878"/>
        <v>0</v>
      </c>
    </row>
    <row r="9656" spans="1:18">
      <c r="A9656" s="33"/>
      <c r="B9656" s="34"/>
      <c r="C9656" s="33"/>
      <c r="D9656" s="33"/>
      <c r="E9656" s="33"/>
      <c r="F9656" s="42"/>
      <c r="G9656" s="42"/>
      <c r="I9656">
        <f t="shared" si="874"/>
        <v>0</v>
      </c>
      <c r="J9656">
        <f t="shared" si="875"/>
        <v>0</v>
      </c>
      <c r="L9656" s="107"/>
      <c r="M9656" s="110"/>
      <c r="N9656" s="109"/>
      <c r="P9656" s="38">
        <f t="shared" si="876"/>
        <v>0</v>
      </c>
      <c r="Q9656" s="105">
        <f t="shared" si="877"/>
        <v>0</v>
      </c>
      <c r="R9656" s="38">
        <f t="shared" si="878"/>
        <v>0</v>
      </c>
    </row>
    <row r="9657" spans="1:18">
      <c r="A9657" s="33"/>
      <c r="B9657" s="34"/>
      <c r="C9657" s="33"/>
      <c r="D9657" s="33"/>
      <c r="E9657" s="33"/>
      <c r="F9657" s="42"/>
      <c r="G9657" s="42"/>
      <c r="I9657">
        <f t="shared" si="874"/>
        <v>0</v>
      </c>
      <c r="J9657">
        <f t="shared" si="875"/>
        <v>0</v>
      </c>
      <c r="L9657" s="107"/>
      <c r="M9657" s="110"/>
      <c r="N9657" s="109"/>
      <c r="P9657" s="38">
        <f t="shared" si="876"/>
        <v>0</v>
      </c>
      <c r="Q9657" s="105">
        <f t="shared" si="877"/>
        <v>0</v>
      </c>
      <c r="R9657" s="38">
        <f t="shared" si="878"/>
        <v>0</v>
      </c>
    </row>
    <row r="9658" spans="1:18">
      <c r="A9658" s="33"/>
      <c r="B9658" s="34"/>
      <c r="C9658" s="33"/>
      <c r="D9658" s="33"/>
      <c r="E9658" s="33"/>
      <c r="F9658" s="42"/>
      <c r="G9658" s="42"/>
      <c r="I9658">
        <f t="shared" si="874"/>
        <v>0</v>
      </c>
      <c r="J9658">
        <f t="shared" si="875"/>
        <v>0</v>
      </c>
      <c r="L9658" s="107"/>
      <c r="M9658" s="110"/>
      <c r="N9658" s="109"/>
      <c r="P9658" s="38">
        <f t="shared" si="876"/>
        <v>0</v>
      </c>
      <c r="Q9658" s="105">
        <f t="shared" si="877"/>
        <v>0</v>
      </c>
      <c r="R9658" s="38">
        <f t="shared" si="878"/>
        <v>0</v>
      </c>
    </row>
    <row r="9659" spans="1:18">
      <c r="A9659" s="33"/>
      <c r="B9659" s="34"/>
      <c r="C9659" s="33"/>
      <c r="D9659" s="33"/>
      <c r="E9659" s="33"/>
      <c r="F9659" s="42"/>
      <c r="G9659" s="42"/>
      <c r="I9659">
        <f t="shared" si="874"/>
        <v>0</v>
      </c>
      <c r="J9659">
        <f t="shared" si="875"/>
        <v>0</v>
      </c>
      <c r="L9659" s="107"/>
      <c r="M9659" s="110"/>
      <c r="N9659" s="109"/>
      <c r="P9659" s="38">
        <f t="shared" si="876"/>
        <v>0</v>
      </c>
      <c r="Q9659" s="105">
        <f t="shared" si="877"/>
        <v>0</v>
      </c>
      <c r="R9659" s="38">
        <f t="shared" si="878"/>
        <v>0</v>
      </c>
    </row>
    <row r="9660" spans="1:18">
      <c r="A9660" s="33"/>
      <c r="B9660" s="34"/>
      <c r="C9660" s="33"/>
      <c r="D9660" s="33"/>
      <c r="E9660" s="33"/>
      <c r="F9660" s="42"/>
      <c r="G9660" s="42"/>
      <c r="I9660">
        <f t="shared" si="874"/>
        <v>0</v>
      </c>
      <c r="J9660">
        <f t="shared" si="875"/>
        <v>0</v>
      </c>
      <c r="L9660" s="107"/>
      <c r="M9660" s="110"/>
      <c r="N9660" s="109"/>
      <c r="P9660" s="38">
        <f t="shared" si="876"/>
        <v>0</v>
      </c>
      <c r="Q9660" s="105">
        <f t="shared" si="877"/>
        <v>0</v>
      </c>
      <c r="R9660" s="38">
        <f t="shared" si="878"/>
        <v>0</v>
      </c>
    </row>
    <row r="9661" spans="1:18">
      <c r="A9661" s="33"/>
      <c r="B9661" s="34"/>
      <c r="C9661" s="33"/>
      <c r="D9661" s="33"/>
      <c r="E9661" s="33"/>
      <c r="F9661" s="42"/>
      <c r="G9661" s="42"/>
      <c r="I9661">
        <f t="shared" si="874"/>
        <v>0</v>
      </c>
      <c r="J9661">
        <f t="shared" si="875"/>
        <v>0</v>
      </c>
      <c r="L9661" s="107"/>
      <c r="M9661" s="110"/>
      <c r="N9661" s="109"/>
      <c r="P9661" s="38">
        <f t="shared" si="876"/>
        <v>0</v>
      </c>
      <c r="Q9661" s="105">
        <f t="shared" si="877"/>
        <v>0</v>
      </c>
      <c r="R9661" s="38">
        <f t="shared" si="878"/>
        <v>0</v>
      </c>
    </row>
    <row r="9662" spans="1:18">
      <c r="A9662" s="33"/>
      <c r="B9662" s="34"/>
      <c r="C9662" s="33"/>
      <c r="D9662" s="33"/>
      <c r="E9662" s="33"/>
      <c r="F9662" s="42"/>
      <c r="G9662" s="42"/>
      <c r="I9662">
        <f t="shared" si="874"/>
        <v>0</v>
      </c>
      <c r="J9662">
        <f t="shared" si="875"/>
        <v>0</v>
      </c>
      <c r="L9662" s="107"/>
      <c r="M9662" s="110"/>
      <c r="N9662" s="109"/>
      <c r="P9662" s="38">
        <f t="shared" si="876"/>
        <v>0</v>
      </c>
      <c r="Q9662" s="105">
        <f t="shared" si="877"/>
        <v>0</v>
      </c>
      <c r="R9662" s="38">
        <f t="shared" si="878"/>
        <v>0</v>
      </c>
    </row>
    <row r="9663" spans="1:18">
      <c r="A9663" s="33"/>
      <c r="B9663" s="34"/>
      <c r="C9663" s="33"/>
      <c r="D9663" s="33"/>
      <c r="E9663" s="33"/>
      <c r="F9663" s="42"/>
      <c r="G9663" s="42"/>
      <c r="I9663">
        <f t="shared" si="874"/>
        <v>0</v>
      </c>
      <c r="J9663">
        <f t="shared" si="875"/>
        <v>0</v>
      </c>
      <c r="L9663" s="107"/>
      <c r="M9663" s="110"/>
      <c r="N9663" s="109"/>
      <c r="P9663" s="38">
        <f t="shared" si="876"/>
        <v>0</v>
      </c>
      <c r="Q9663" s="105">
        <f t="shared" si="877"/>
        <v>0</v>
      </c>
      <c r="R9663" s="38">
        <f t="shared" si="878"/>
        <v>0</v>
      </c>
    </row>
    <row r="9664" spans="1:18">
      <c r="A9664" s="33"/>
      <c r="B9664" s="34"/>
      <c r="C9664" s="33"/>
      <c r="D9664" s="33"/>
      <c r="E9664" s="33"/>
      <c r="F9664" s="42"/>
      <c r="G9664" s="42"/>
      <c r="I9664">
        <f t="shared" si="874"/>
        <v>0</v>
      </c>
      <c r="J9664">
        <f t="shared" si="875"/>
        <v>0</v>
      </c>
      <c r="L9664" s="107"/>
      <c r="M9664" s="110"/>
      <c r="N9664" s="109"/>
      <c r="P9664" s="38">
        <f t="shared" si="876"/>
        <v>0</v>
      </c>
      <c r="Q9664" s="105">
        <f t="shared" si="877"/>
        <v>0</v>
      </c>
      <c r="R9664" s="38">
        <f t="shared" si="878"/>
        <v>0</v>
      </c>
    </row>
    <row r="9665" spans="1:18">
      <c r="A9665" s="33"/>
      <c r="B9665" s="34"/>
      <c r="C9665" s="33"/>
      <c r="D9665" s="33"/>
      <c r="E9665" s="33"/>
      <c r="F9665" s="42"/>
      <c r="G9665" s="42"/>
      <c r="I9665">
        <f t="shared" ref="I9665:I9728" si="879">IF(OR(E9665="R",E9665="E"),D9665,IF(D9665&gt;=E9665,D9665-E9665,0))</f>
        <v>0</v>
      </c>
      <c r="J9665">
        <f t="shared" ref="J9665:J9728" si="880">IF(OR(E9665="R",E9665="E"),0,IF(E9665&gt;D9665,E9665-D9665,0))</f>
        <v>0</v>
      </c>
      <c r="L9665" s="107"/>
      <c r="M9665" s="110"/>
      <c r="N9665" s="109"/>
      <c r="P9665" s="38">
        <f t="shared" ref="P9665:P9728" si="881">I9665*L9665/1000</f>
        <v>0</v>
      </c>
      <c r="Q9665" s="105">
        <f t="shared" ref="Q9665:Q9728" si="882">I9665*M9665/1000</f>
        <v>0</v>
      </c>
      <c r="R9665" s="38">
        <f t="shared" ref="R9665:R9728" si="883">J9665*N9665/1000</f>
        <v>0</v>
      </c>
    </row>
    <row r="9666" spans="1:18">
      <c r="A9666" s="33"/>
      <c r="B9666" s="34"/>
      <c r="C9666" s="33"/>
      <c r="D9666" s="33"/>
      <c r="E9666" s="33"/>
      <c r="F9666" s="42"/>
      <c r="G9666" s="42"/>
      <c r="I9666">
        <f t="shared" si="879"/>
        <v>0</v>
      </c>
      <c r="J9666">
        <f t="shared" si="880"/>
        <v>0</v>
      </c>
      <c r="L9666" s="107"/>
      <c r="M9666" s="110"/>
      <c r="N9666" s="109"/>
      <c r="P9666" s="38">
        <f t="shared" si="881"/>
        <v>0</v>
      </c>
      <c r="Q9666" s="105">
        <f t="shared" si="882"/>
        <v>0</v>
      </c>
      <c r="R9666" s="38">
        <f t="shared" si="883"/>
        <v>0</v>
      </c>
    </row>
    <row r="9667" spans="1:18">
      <c r="A9667" s="33"/>
      <c r="B9667" s="34"/>
      <c r="C9667" s="33"/>
      <c r="D9667" s="33"/>
      <c r="E9667" s="33"/>
      <c r="F9667" s="42"/>
      <c r="G9667" s="42"/>
      <c r="I9667">
        <f t="shared" si="879"/>
        <v>0</v>
      </c>
      <c r="J9667">
        <f t="shared" si="880"/>
        <v>0</v>
      </c>
      <c r="L9667" s="107"/>
      <c r="M9667" s="110"/>
      <c r="N9667" s="109"/>
      <c r="P9667" s="38">
        <f t="shared" si="881"/>
        <v>0</v>
      </c>
      <c r="Q9667" s="105">
        <f t="shared" si="882"/>
        <v>0</v>
      </c>
      <c r="R9667" s="38">
        <f t="shared" si="883"/>
        <v>0</v>
      </c>
    </row>
    <row r="9668" spans="1:18">
      <c r="A9668" s="33"/>
      <c r="B9668" s="34"/>
      <c r="C9668" s="33"/>
      <c r="D9668" s="33"/>
      <c r="E9668" s="33"/>
      <c r="F9668" s="42"/>
      <c r="G9668" s="42"/>
      <c r="I9668">
        <f t="shared" si="879"/>
        <v>0</v>
      </c>
      <c r="J9668">
        <f t="shared" si="880"/>
        <v>0</v>
      </c>
      <c r="L9668" s="107"/>
      <c r="M9668" s="110"/>
      <c r="N9668" s="109"/>
      <c r="P9668" s="38">
        <f t="shared" si="881"/>
        <v>0</v>
      </c>
      <c r="Q9668" s="105">
        <f t="shared" si="882"/>
        <v>0</v>
      </c>
      <c r="R9668" s="38">
        <f t="shared" si="883"/>
        <v>0</v>
      </c>
    </row>
    <row r="9669" spans="1:18">
      <c r="A9669" s="33"/>
      <c r="B9669" s="34"/>
      <c r="C9669" s="33"/>
      <c r="D9669" s="33"/>
      <c r="E9669" s="33"/>
      <c r="F9669" s="42"/>
      <c r="G9669" s="42"/>
      <c r="I9669">
        <f t="shared" si="879"/>
        <v>0</v>
      </c>
      <c r="J9669">
        <f t="shared" si="880"/>
        <v>0</v>
      </c>
      <c r="L9669" s="107"/>
      <c r="M9669" s="110"/>
      <c r="N9669" s="109"/>
      <c r="P9669" s="38">
        <f t="shared" si="881"/>
        <v>0</v>
      </c>
      <c r="Q9669" s="105">
        <f t="shared" si="882"/>
        <v>0</v>
      </c>
      <c r="R9669" s="38">
        <f t="shared" si="883"/>
        <v>0</v>
      </c>
    </row>
    <row r="9670" spans="1:18">
      <c r="A9670" s="33"/>
      <c r="B9670" s="34"/>
      <c r="C9670" s="33"/>
      <c r="D9670" s="33"/>
      <c r="E9670" s="33"/>
      <c r="F9670" s="42"/>
      <c r="G9670" s="42"/>
      <c r="I9670">
        <f t="shared" si="879"/>
        <v>0</v>
      </c>
      <c r="J9670">
        <f t="shared" si="880"/>
        <v>0</v>
      </c>
      <c r="L9670" s="107"/>
      <c r="M9670" s="110"/>
      <c r="N9670" s="109"/>
      <c r="P9670" s="38">
        <f t="shared" si="881"/>
        <v>0</v>
      </c>
      <c r="Q9670" s="105">
        <f t="shared" si="882"/>
        <v>0</v>
      </c>
      <c r="R9670" s="38">
        <f t="shared" si="883"/>
        <v>0</v>
      </c>
    </row>
    <row r="9671" spans="1:18">
      <c r="A9671" s="33"/>
      <c r="B9671" s="34"/>
      <c r="C9671" s="33"/>
      <c r="D9671" s="33"/>
      <c r="E9671" s="33"/>
      <c r="F9671" s="42"/>
      <c r="G9671" s="42"/>
      <c r="I9671">
        <f t="shared" si="879"/>
        <v>0</v>
      </c>
      <c r="J9671">
        <f t="shared" si="880"/>
        <v>0</v>
      </c>
      <c r="L9671" s="107"/>
      <c r="M9671" s="110"/>
      <c r="N9671" s="109"/>
      <c r="P9671" s="38">
        <f t="shared" si="881"/>
        <v>0</v>
      </c>
      <c r="Q9671" s="105">
        <f t="shared" si="882"/>
        <v>0</v>
      </c>
      <c r="R9671" s="38">
        <f t="shared" si="883"/>
        <v>0</v>
      </c>
    </row>
    <row r="9672" spans="1:18">
      <c r="A9672" s="33"/>
      <c r="B9672" s="34"/>
      <c r="C9672" s="33"/>
      <c r="D9672" s="33"/>
      <c r="E9672" s="33"/>
      <c r="F9672" s="42"/>
      <c r="G9672" s="42"/>
      <c r="I9672">
        <f t="shared" si="879"/>
        <v>0</v>
      </c>
      <c r="J9672">
        <f t="shared" si="880"/>
        <v>0</v>
      </c>
      <c r="L9672" s="107"/>
      <c r="M9672" s="110"/>
      <c r="N9672" s="109"/>
      <c r="P9672" s="38">
        <f t="shared" si="881"/>
        <v>0</v>
      </c>
      <c r="Q9672" s="105">
        <f t="shared" si="882"/>
        <v>0</v>
      </c>
      <c r="R9672" s="38">
        <f t="shared" si="883"/>
        <v>0</v>
      </c>
    </row>
    <row r="9673" spans="1:18">
      <c r="A9673" s="33"/>
      <c r="B9673" s="34"/>
      <c r="C9673" s="33"/>
      <c r="D9673" s="33"/>
      <c r="E9673" s="33"/>
      <c r="F9673" s="42"/>
      <c r="G9673" s="42"/>
      <c r="I9673">
        <f t="shared" si="879"/>
        <v>0</v>
      </c>
      <c r="J9673">
        <f t="shared" si="880"/>
        <v>0</v>
      </c>
      <c r="L9673" s="107"/>
      <c r="M9673" s="110"/>
      <c r="N9673" s="109"/>
      <c r="P9673" s="38">
        <f t="shared" si="881"/>
        <v>0</v>
      </c>
      <c r="Q9673" s="105">
        <f t="shared" si="882"/>
        <v>0</v>
      </c>
      <c r="R9673" s="38">
        <f t="shared" si="883"/>
        <v>0</v>
      </c>
    </row>
    <row r="9674" spans="1:18">
      <c r="A9674" s="33"/>
      <c r="B9674" s="34"/>
      <c r="C9674" s="33"/>
      <c r="D9674" s="33"/>
      <c r="E9674" s="33"/>
      <c r="F9674" s="42"/>
      <c r="G9674" s="42"/>
      <c r="I9674">
        <f t="shared" si="879"/>
        <v>0</v>
      </c>
      <c r="J9674">
        <f t="shared" si="880"/>
        <v>0</v>
      </c>
      <c r="L9674" s="107"/>
      <c r="M9674" s="110"/>
      <c r="N9674" s="109"/>
      <c r="P9674" s="38">
        <f t="shared" si="881"/>
        <v>0</v>
      </c>
      <c r="Q9674" s="105">
        <f t="shared" si="882"/>
        <v>0</v>
      </c>
      <c r="R9674" s="38">
        <f t="shared" si="883"/>
        <v>0</v>
      </c>
    </row>
    <row r="9675" spans="1:18">
      <c r="A9675" s="33"/>
      <c r="B9675" s="34"/>
      <c r="C9675" s="33"/>
      <c r="D9675" s="33"/>
      <c r="E9675" s="33"/>
      <c r="F9675" s="42"/>
      <c r="G9675" s="42"/>
      <c r="I9675">
        <f t="shared" si="879"/>
        <v>0</v>
      </c>
      <c r="J9675">
        <f t="shared" si="880"/>
        <v>0</v>
      </c>
      <c r="L9675" s="107"/>
      <c r="M9675" s="110"/>
      <c r="N9675" s="109"/>
      <c r="P9675" s="38">
        <f t="shared" si="881"/>
        <v>0</v>
      </c>
      <c r="Q9675" s="105">
        <f t="shared" si="882"/>
        <v>0</v>
      </c>
      <c r="R9675" s="38">
        <f t="shared" si="883"/>
        <v>0</v>
      </c>
    </row>
    <row r="9676" spans="1:18">
      <c r="A9676" s="33"/>
      <c r="B9676" s="34"/>
      <c r="C9676" s="33"/>
      <c r="D9676" s="33"/>
      <c r="E9676" s="33"/>
      <c r="F9676" s="42"/>
      <c r="G9676" s="42"/>
      <c r="I9676">
        <f t="shared" si="879"/>
        <v>0</v>
      </c>
      <c r="J9676">
        <f t="shared" si="880"/>
        <v>0</v>
      </c>
      <c r="L9676" s="107"/>
      <c r="M9676" s="110"/>
      <c r="N9676" s="109"/>
      <c r="P9676" s="38">
        <f t="shared" si="881"/>
        <v>0</v>
      </c>
      <c r="Q9676" s="105">
        <f t="shared" si="882"/>
        <v>0</v>
      </c>
      <c r="R9676" s="38">
        <f t="shared" si="883"/>
        <v>0</v>
      </c>
    </row>
    <row r="9677" spans="1:18">
      <c r="A9677" s="33"/>
      <c r="B9677" s="34"/>
      <c r="C9677" s="33"/>
      <c r="D9677" s="33"/>
      <c r="E9677" s="33"/>
      <c r="F9677" s="42"/>
      <c r="G9677" s="42"/>
      <c r="I9677">
        <f t="shared" si="879"/>
        <v>0</v>
      </c>
      <c r="J9677">
        <f t="shared" si="880"/>
        <v>0</v>
      </c>
      <c r="L9677" s="107"/>
      <c r="M9677" s="110"/>
      <c r="N9677" s="109"/>
      <c r="P9677" s="38">
        <f t="shared" si="881"/>
        <v>0</v>
      </c>
      <c r="Q9677" s="105">
        <f t="shared" si="882"/>
        <v>0</v>
      </c>
      <c r="R9677" s="38">
        <f t="shared" si="883"/>
        <v>0</v>
      </c>
    </row>
    <row r="9678" spans="1:18">
      <c r="A9678" s="33"/>
      <c r="B9678" s="34"/>
      <c r="C9678" s="33"/>
      <c r="D9678" s="33"/>
      <c r="E9678" s="33"/>
      <c r="F9678" s="42"/>
      <c r="G9678" s="42"/>
      <c r="I9678">
        <f t="shared" si="879"/>
        <v>0</v>
      </c>
      <c r="J9678">
        <f t="shared" si="880"/>
        <v>0</v>
      </c>
      <c r="L9678" s="107"/>
      <c r="M9678" s="110"/>
      <c r="N9678" s="109"/>
      <c r="P9678" s="38">
        <f t="shared" si="881"/>
        <v>0</v>
      </c>
      <c r="Q9678" s="105">
        <f t="shared" si="882"/>
        <v>0</v>
      </c>
      <c r="R9678" s="38">
        <f t="shared" si="883"/>
        <v>0</v>
      </c>
    </row>
    <row r="9679" spans="1:18">
      <c r="A9679" s="33"/>
      <c r="B9679" s="34"/>
      <c r="C9679" s="33"/>
      <c r="D9679" s="33"/>
      <c r="E9679" s="33"/>
      <c r="F9679" s="42"/>
      <c r="G9679" s="42"/>
      <c r="I9679">
        <f t="shared" si="879"/>
        <v>0</v>
      </c>
      <c r="J9679">
        <f t="shared" si="880"/>
        <v>0</v>
      </c>
      <c r="L9679" s="107"/>
      <c r="M9679" s="110"/>
      <c r="N9679" s="109"/>
      <c r="P9679" s="38">
        <f t="shared" si="881"/>
        <v>0</v>
      </c>
      <c r="Q9679" s="105">
        <f t="shared" si="882"/>
        <v>0</v>
      </c>
      <c r="R9679" s="38">
        <f t="shared" si="883"/>
        <v>0</v>
      </c>
    </row>
    <row r="9680" spans="1:18">
      <c r="A9680" s="33"/>
      <c r="B9680" s="34"/>
      <c r="C9680" s="33"/>
      <c r="D9680" s="33"/>
      <c r="E9680" s="33"/>
      <c r="F9680" s="42"/>
      <c r="G9680" s="42"/>
      <c r="I9680">
        <f t="shared" si="879"/>
        <v>0</v>
      </c>
      <c r="J9680">
        <f t="shared" si="880"/>
        <v>0</v>
      </c>
      <c r="L9680" s="107"/>
      <c r="M9680" s="110"/>
      <c r="N9680" s="109"/>
      <c r="P9680" s="38">
        <f t="shared" si="881"/>
        <v>0</v>
      </c>
      <c r="Q9680" s="105">
        <f t="shared" si="882"/>
        <v>0</v>
      </c>
      <c r="R9680" s="38">
        <f t="shared" si="883"/>
        <v>0</v>
      </c>
    </row>
    <row r="9681" spans="1:18">
      <c r="A9681" s="33"/>
      <c r="B9681" s="34"/>
      <c r="C9681" s="33"/>
      <c r="D9681" s="33"/>
      <c r="E9681" s="33"/>
      <c r="F9681" s="42"/>
      <c r="G9681" s="42"/>
      <c r="I9681">
        <f t="shared" si="879"/>
        <v>0</v>
      </c>
      <c r="J9681">
        <f t="shared" si="880"/>
        <v>0</v>
      </c>
      <c r="L9681" s="107"/>
      <c r="M9681" s="110"/>
      <c r="N9681" s="109"/>
      <c r="P9681" s="38">
        <f t="shared" si="881"/>
        <v>0</v>
      </c>
      <c r="Q9681" s="105">
        <f t="shared" si="882"/>
        <v>0</v>
      </c>
      <c r="R9681" s="38">
        <f t="shared" si="883"/>
        <v>0</v>
      </c>
    </row>
    <row r="9682" spans="1:18">
      <c r="A9682" s="33"/>
      <c r="B9682" s="34"/>
      <c r="C9682" s="33"/>
      <c r="D9682" s="33"/>
      <c r="E9682" s="33"/>
      <c r="F9682" s="42"/>
      <c r="G9682" s="42"/>
      <c r="I9682">
        <f t="shared" si="879"/>
        <v>0</v>
      </c>
      <c r="J9682">
        <f t="shared" si="880"/>
        <v>0</v>
      </c>
      <c r="L9682" s="107"/>
      <c r="M9682" s="110"/>
      <c r="N9682" s="109"/>
      <c r="P9682" s="38">
        <f t="shared" si="881"/>
        <v>0</v>
      </c>
      <c r="Q9682" s="105">
        <f t="shared" si="882"/>
        <v>0</v>
      </c>
      <c r="R9682" s="38">
        <f t="shared" si="883"/>
        <v>0</v>
      </c>
    </row>
    <row r="9683" spans="1:18">
      <c r="A9683" s="33"/>
      <c r="B9683" s="34"/>
      <c r="C9683" s="33"/>
      <c r="D9683" s="33"/>
      <c r="E9683" s="33"/>
      <c r="F9683" s="42"/>
      <c r="G9683" s="42"/>
      <c r="I9683">
        <f t="shared" si="879"/>
        <v>0</v>
      </c>
      <c r="J9683">
        <f t="shared" si="880"/>
        <v>0</v>
      </c>
      <c r="L9683" s="107"/>
      <c r="M9683" s="110"/>
      <c r="N9683" s="109"/>
      <c r="P9683" s="38">
        <f t="shared" si="881"/>
        <v>0</v>
      </c>
      <c r="Q9683" s="105">
        <f t="shared" si="882"/>
        <v>0</v>
      </c>
      <c r="R9683" s="38">
        <f t="shared" si="883"/>
        <v>0</v>
      </c>
    </row>
    <row r="9684" spans="1:18">
      <c r="A9684" s="33"/>
      <c r="B9684" s="34"/>
      <c r="C9684" s="33"/>
      <c r="D9684" s="33"/>
      <c r="E9684" s="33"/>
      <c r="F9684" s="42"/>
      <c r="G9684" s="42"/>
      <c r="I9684">
        <f t="shared" si="879"/>
        <v>0</v>
      </c>
      <c r="J9684">
        <f t="shared" si="880"/>
        <v>0</v>
      </c>
      <c r="L9684" s="107"/>
      <c r="M9684" s="110"/>
      <c r="N9684" s="109"/>
      <c r="P9684" s="38">
        <f t="shared" si="881"/>
        <v>0</v>
      </c>
      <c r="Q9684" s="105">
        <f t="shared" si="882"/>
        <v>0</v>
      </c>
      <c r="R9684" s="38">
        <f t="shared" si="883"/>
        <v>0</v>
      </c>
    </row>
    <row r="9685" spans="1:18">
      <c r="A9685" s="33"/>
      <c r="B9685" s="34"/>
      <c r="C9685" s="33"/>
      <c r="D9685" s="33"/>
      <c r="E9685" s="33"/>
      <c r="F9685" s="42"/>
      <c r="G9685" s="42"/>
      <c r="I9685">
        <f t="shared" si="879"/>
        <v>0</v>
      </c>
      <c r="J9685">
        <f t="shared" si="880"/>
        <v>0</v>
      </c>
      <c r="L9685" s="107"/>
      <c r="M9685" s="110"/>
      <c r="N9685" s="109"/>
      <c r="P9685" s="38">
        <f t="shared" si="881"/>
        <v>0</v>
      </c>
      <c r="Q9685" s="105">
        <f t="shared" si="882"/>
        <v>0</v>
      </c>
      <c r="R9685" s="38">
        <f t="shared" si="883"/>
        <v>0</v>
      </c>
    </row>
    <row r="9686" spans="1:18">
      <c r="A9686" s="33"/>
      <c r="B9686" s="34"/>
      <c r="C9686" s="33"/>
      <c r="D9686" s="33"/>
      <c r="E9686" s="33"/>
      <c r="F9686" s="42"/>
      <c r="G9686" s="42"/>
      <c r="I9686">
        <f t="shared" si="879"/>
        <v>0</v>
      </c>
      <c r="J9686">
        <f t="shared" si="880"/>
        <v>0</v>
      </c>
      <c r="L9686" s="107"/>
      <c r="M9686" s="110"/>
      <c r="N9686" s="109"/>
      <c r="P9686" s="38">
        <f t="shared" si="881"/>
        <v>0</v>
      </c>
      <c r="Q9686" s="105">
        <f t="shared" si="882"/>
        <v>0</v>
      </c>
      <c r="R9686" s="38">
        <f t="shared" si="883"/>
        <v>0</v>
      </c>
    </row>
    <row r="9687" spans="1:18">
      <c r="A9687" s="33"/>
      <c r="B9687" s="34"/>
      <c r="C9687" s="33"/>
      <c r="D9687" s="33"/>
      <c r="E9687" s="33"/>
      <c r="F9687" s="42"/>
      <c r="G9687" s="42"/>
      <c r="I9687">
        <f t="shared" si="879"/>
        <v>0</v>
      </c>
      <c r="J9687">
        <f t="shared" si="880"/>
        <v>0</v>
      </c>
      <c r="L9687" s="107"/>
      <c r="M9687" s="110"/>
      <c r="N9687" s="109"/>
      <c r="P9687" s="38">
        <f t="shared" si="881"/>
        <v>0</v>
      </c>
      <c r="Q9687" s="105">
        <f t="shared" si="882"/>
        <v>0</v>
      </c>
      <c r="R9687" s="38">
        <f t="shared" si="883"/>
        <v>0</v>
      </c>
    </row>
    <row r="9688" spans="1:18">
      <c r="A9688" s="33"/>
      <c r="B9688" s="34"/>
      <c r="C9688" s="33"/>
      <c r="D9688" s="33"/>
      <c r="E9688" s="33"/>
      <c r="F9688" s="42"/>
      <c r="G9688" s="42"/>
      <c r="I9688">
        <f t="shared" si="879"/>
        <v>0</v>
      </c>
      <c r="J9688">
        <f t="shared" si="880"/>
        <v>0</v>
      </c>
      <c r="L9688" s="107"/>
      <c r="M9688" s="110"/>
      <c r="N9688" s="109"/>
      <c r="P9688" s="38">
        <f t="shared" si="881"/>
        <v>0</v>
      </c>
      <c r="Q9688" s="105">
        <f t="shared" si="882"/>
        <v>0</v>
      </c>
      <c r="R9688" s="38">
        <f t="shared" si="883"/>
        <v>0</v>
      </c>
    </row>
    <row r="9689" spans="1:18">
      <c r="A9689" s="33"/>
      <c r="B9689" s="34"/>
      <c r="C9689" s="33"/>
      <c r="D9689" s="33"/>
      <c r="E9689" s="33"/>
      <c r="F9689" s="42"/>
      <c r="G9689" s="42"/>
      <c r="I9689">
        <f t="shared" si="879"/>
        <v>0</v>
      </c>
      <c r="J9689">
        <f t="shared" si="880"/>
        <v>0</v>
      </c>
      <c r="L9689" s="107"/>
      <c r="M9689" s="110"/>
      <c r="N9689" s="109"/>
      <c r="P9689" s="38">
        <f t="shared" si="881"/>
        <v>0</v>
      </c>
      <c r="Q9689" s="105">
        <f t="shared" si="882"/>
        <v>0</v>
      </c>
      <c r="R9689" s="38">
        <f t="shared" si="883"/>
        <v>0</v>
      </c>
    </row>
    <row r="9690" spans="1:18">
      <c r="A9690" s="33"/>
      <c r="B9690" s="34"/>
      <c r="C9690" s="33"/>
      <c r="D9690" s="33"/>
      <c r="E9690" s="33"/>
      <c r="F9690" s="42"/>
      <c r="G9690" s="42"/>
      <c r="I9690">
        <f t="shared" si="879"/>
        <v>0</v>
      </c>
      <c r="J9690">
        <f t="shared" si="880"/>
        <v>0</v>
      </c>
      <c r="L9690" s="107"/>
      <c r="M9690" s="110"/>
      <c r="N9690" s="109"/>
      <c r="P9690" s="38">
        <f t="shared" si="881"/>
        <v>0</v>
      </c>
      <c r="Q9690" s="105">
        <f t="shared" si="882"/>
        <v>0</v>
      </c>
      <c r="R9690" s="38">
        <f t="shared" si="883"/>
        <v>0</v>
      </c>
    </row>
    <row r="9691" spans="1:18">
      <c r="A9691" s="33"/>
      <c r="B9691" s="34"/>
      <c r="C9691" s="33"/>
      <c r="D9691" s="33"/>
      <c r="E9691" s="33"/>
      <c r="F9691" s="42"/>
      <c r="G9691" s="42"/>
      <c r="I9691">
        <f t="shared" si="879"/>
        <v>0</v>
      </c>
      <c r="J9691">
        <f t="shared" si="880"/>
        <v>0</v>
      </c>
      <c r="L9691" s="107"/>
      <c r="M9691" s="110"/>
      <c r="N9691" s="109"/>
      <c r="P9691" s="38">
        <f t="shared" si="881"/>
        <v>0</v>
      </c>
      <c r="Q9691" s="105">
        <f t="shared" si="882"/>
        <v>0</v>
      </c>
      <c r="R9691" s="38">
        <f t="shared" si="883"/>
        <v>0</v>
      </c>
    </row>
    <row r="9692" spans="1:18">
      <c r="A9692" s="33"/>
      <c r="B9692" s="34"/>
      <c r="C9692" s="33"/>
      <c r="D9692" s="33"/>
      <c r="E9692" s="33"/>
      <c r="F9692" s="42"/>
      <c r="G9692" s="42"/>
      <c r="I9692">
        <f t="shared" si="879"/>
        <v>0</v>
      </c>
      <c r="J9692">
        <f t="shared" si="880"/>
        <v>0</v>
      </c>
      <c r="L9692" s="107"/>
      <c r="M9692" s="110"/>
      <c r="N9692" s="109"/>
      <c r="P9692" s="38">
        <f t="shared" si="881"/>
        <v>0</v>
      </c>
      <c r="Q9692" s="105">
        <f t="shared" si="882"/>
        <v>0</v>
      </c>
      <c r="R9692" s="38">
        <f t="shared" si="883"/>
        <v>0</v>
      </c>
    </row>
    <row r="9693" spans="1:18">
      <c r="A9693" s="33"/>
      <c r="B9693" s="34"/>
      <c r="C9693" s="33"/>
      <c r="D9693" s="33"/>
      <c r="E9693" s="33"/>
      <c r="F9693" s="42"/>
      <c r="G9693" s="42"/>
      <c r="I9693">
        <f t="shared" si="879"/>
        <v>0</v>
      </c>
      <c r="J9693">
        <f t="shared" si="880"/>
        <v>0</v>
      </c>
      <c r="L9693" s="107"/>
      <c r="M9693" s="110"/>
      <c r="N9693" s="109"/>
      <c r="P9693" s="38">
        <f t="shared" si="881"/>
        <v>0</v>
      </c>
      <c r="Q9693" s="105">
        <f t="shared" si="882"/>
        <v>0</v>
      </c>
      <c r="R9693" s="38">
        <f t="shared" si="883"/>
        <v>0</v>
      </c>
    </row>
    <row r="9694" spans="1:18">
      <c r="A9694" s="33"/>
      <c r="B9694" s="34"/>
      <c r="C9694" s="33"/>
      <c r="D9694" s="33"/>
      <c r="E9694" s="33"/>
      <c r="F9694" s="42"/>
      <c r="G9694" s="42"/>
      <c r="I9694">
        <f t="shared" si="879"/>
        <v>0</v>
      </c>
      <c r="J9694">
        <f t="shared" si="880"/>
        <v>0</v>
      </c>
      <c r="L9694" s="107"/>
      <c r="M9694" s="110"/>
      <c r="N9694" s="109"/>
      <c r="P9694" s="38">
        <f t="shared" si="881"/>
        <v>0</v>
      </c>
      <c r="Q9694" s="105">
        <f t="shared" si="882"/>
        <v>0</v>
      </c>
      <c r="R9694" s="38">
        <f t="shared" si="883"/>
        <v>0</v>
      </c>
    </row>
    <row r="9695" spans="1:18">
      <c r="A9695" s="33"/>
      <c r="B9695" s="34"/>
      <c r="C9695" s="33"/>
      <c r="D9695" s="33"/>
      <c r="E9695" s="33"/>
      <c r="F9695" s="42"/>
      <c r="G9695" s="42"/>
      <c r="I9695">
        <f t="shared" si="879"/>
        <v>0</v>
      </c>
      <c r="J9695">
        <f t="shared" si="880"/>
        <v>0</v>
      </c>
      <c r="L9695" s="107"/>
      <c r="M9695" s="110"/>
      <c r="N9695" s="109"/>
      <c r="P9695" s="38">
        <f t="shared" si="881"/>
        <v>0</v>
      </c>
      <c r="Q9695" s="105">
        <f t="shared" si="882"/>
        <v>0</v>
      </c>
      <c r="R9695" s="38">
        <f t="shared" si="883"/>
        <v>0</v>
      </c>
    </row>
    <row r="9696" spans="1:18">
      <c r="A9696" s="33"/>
      <c r="B9696" s="34"/>
      <c r="C9696" s="33"/>
      <c r="D9696" s="33"/>
      <c r="E9696" s="33"/>
      <c r="F9696" s="42"/>
      <c r="G9696" s="42"/>
      <c r="I9696">
        <f t="shared" si="879"/>
        <v>0</v>
      </c>
      <c r="J9696">
        <f t="shared" si="880"/>
        <v>0</v>
      </c>
      <c r="L9696" s="107"/>
      <c r="M9696" s="110"/>
      <c r="N9696" s="109"/>
      <c r="P9696" s="38">
        <f t="shared" si="881"/>
        <v>0</v>
      </c>
      <c r="Q9696" s="105">
        <f t="shared" si="882"/>
        <v>0</v>
      </c>
      <c r="R9696" s="38">
        <f t="shared" si="883"/>
        <v>0</v>
      </c>
    </row>
    <row r="9697" spans="1:18">
      <c r="A9697" s="33"/>
      <c r="B9697" s="34"/>
      <c r="C9697" s="33"/>
      <c r="D9697" s="33"/>
      <c r="E9697" s="33"/>
      <c r="F9697" s="42"/>
      <c r="G9697" s="42"/>
      <c r="I9697">
        <f t="shared" si="879"/>
        <v>0</v>
      </c>
      <c r="J9697">
        <f t="shared" si="880"/>
        <v>0</v>
      </c>
      <c r="L9697" s="107"/>
      <c r="M9697" s="110"/>
      <c r="N9697" s="109"/>
      <c r="P9697" s="38">
        <f t="shared" si="881"/>
        <v>0</v>
      </c>
      <c r="Q9697" s="105">
        <f t="shared" si="882"/>
        <v>0</v>
      </c>
      <c r="R9697" s="38">
        <f t="shared" si="883"/>
        <v>0</v>
      </c>
    </row>
    <row r="9698" spans="1:18">
      <c r="A9698" s="33"/>
      <c r="B9698" s="34"/>
      <c r="C9698" s="33"/>
      <c r="D9698" s="33"/>
      <c r="E9698" s="33"/>
      <c r="F9698" s="42"/>
      <c r="G9698" s="42"/>
      <c r="I9698">
        <f t="shared" si="879"/>
        <v>0</v>
      </c>
      <c r="J9698">
        <f t="shared" si="880"/>
        <v>0</v>
      </c>
      <c r="L9698" s="107"/>
      <c r="M9698" s="110"/>
      <c r="N9698" s="109"/>
      <c r="P9698" s="38">
        <f t="shared" si="881"/>
        <v>0</v>
      </c>
      <c r="Q9698" s="105">
        <f t="shared" si="882"/>
        <v>0</v>
      </c>
      <c r="R9698" s="38">
        <f t="shared" si="883"/>
        <v>0</v>
      </c>
    </row>
    <row r="9699" spans="1:18">
      <c r="A9699" s="33"/>
      <c r="B9699" s="34"/>
      <c r="C9699" s="33"/>
      <c r="D9699" s="33"/>
      <c r="E9699" s="33"/>
      <c r="F9699" s="42"/>
      <c r="G9699" s="42"/>
      <c r="I9699">
        <f t="shared" si="879"/>
        <v>0</v>
      </c>
      <c r="J9699">
        <f t="shared" si="880"/>
        <v>0</v>
      </c>
      <c r="L9699" s="107"/>
      <c r="M9699" s="110"/>
      <c r="N9699" s="109"/>
      <c r="P9699" s="38">
        <f t="shared" si="881"/>
        <v>0</v>
      </c>
      <c r="Q9699" s="105">
        <f t="shared" si="882"/>
        <v>0</v>
      </c>
      <c r="R9699" s="38">
        <f t="shared" si="883"/>
        <v>0</v>
      </c>
    </row>
    <row r="9700" spans="1:18">
      <c r="A9700" s="33"/>
      <c r="B9700" s="34"/>
      <c r="C9700" s="33"/>
      <c r="D9700" s="33"/>
      <c r="E9700" s="33"/>
      <c r="F9700" s="42"/>
      <c r="G9700" s="42"/>
      <c r="I9700">
        <f t="shared" si="879"/>
        <v>0</v>
      </c>
      <c r="J9700">
        <f t="shared" si="880"/>
        <v>0</v>
      </c>
      <c r="L9700" s="107"/>
      <c r="M9700" s="110"/>
      <c r="N9700" s="109"/>
      <c r="P9700" s="38">
        <f t="shared" si="881"/>
        <v>0</v>
      </c>
      <c r="Q9700" s="105">
        <f t="shared" si="882"/>
        <v>0</v>
      </c>
      <c r="R9700" s="38">
        <f t="shared" si="883"/>
        <v>0</v>
      </c>
    </row>
    <row r="9701" spans="1:18">
      <c r="A9701" s="33"/>
      <c r="B9701" s="34"/>
      <c r="C9701" s="33"/>
      <c r="D9701" s="33"/>
      <c r="E9701" s="33"/>
      <c r="F9701" s="42"/>
      <c r="G9701" s="42"/>
      <c r="I9701">
        <f t="shared" si="879"/>
        <v>0</v>
      </c>
      <c r="J9701">
        <f t="shared" si="880"/>
        <v>0</v>
      </c>
      <c r="L9701" s="107"/>
      <c r="M9701" s="110"/>
      <c r="N9701" s="109"/>
      <c r="P9701" s="38">
        <f t="shared" si="881"/>
        <v>0</v>
      </c>
      <c r="Q9701" s="105">
        <f t="shared" si="882"/>
        <v>0</v>
      </c>
      <c r="R9701" s="38">
        <f t="shared" si="883"/>
        <v>0</v>
      </c>
    </row>
    <row r="9702" spans="1:18">
      <c r="A9702" s="33"/>
      <c r="B9702" s="34"/>
      <c r="C9702" s="33"/>
      <c r="D9702" s="33"/>
      <c r="E9702" s="33"/>
      <c r="F9702" s="42"/>
      <c r="G9702" s="42"/>
      <c r="I9702">
        <f t="shared" si="879"/>
        <v>0</v>
      </c>
      <c r="J9702">
        <f t="shared" si="880"/>
        <v>0</v>
      </c>
      <c r="L9702" s="107"/>
      <c r="M9702" s="110"/>
      <c r="N9702" s="109"/>
      <c r="P9702" s="38">
        <f t="shared" si="881"/>
        <v>0</v>
      </c>
      <c r="Q9702" s="105">
        <f t="shared" si="882"/>
        <v>0</v>
      </c>
      <c r="R9702" s="38">
        <f t="shared" si="883"/>
        <v>0</v>
      </c>
    </row>
    <row r="9703" spans="1:18">
      <c r="A9703" s="33"/>
      <c r="B9703" s="34"/>
      <c r="C9703" s="33"/>
      <c r="D9703" s="33"/>
      <c r="E9703" s="33"/>
      <c r="F9703" s="42"/>
      <c r="G9703" s="42"/>
      <c r="I9703">
        <f t="shared" si="879"/>
        <v>0</v>
      </c>
      <c r="J9703">
        <f t="shared" si="880"/>
        <v>0</v>
      </c>
      <c r="L9703" s="107"/>
      <c r="M9703" s="110"/>
      <c r="N9703" s="109"/>
      <c r="P9703" s="38">
        <f t="shared" si="881"/>
        <v>0</v>
      </c>
      <c r="Q9703" s="105">
        <f t="shared" si="882"/>
        <v>0</v>
      </c>
      <c r="R9703" s="38">
        <f t="shared" si="883"/>
        <v>0</v>
      </c>
    </row>
    <row r="9704" spans="1:18">
      <c r="A9704" s="33"/>
      <c r="B9704" s="34"/>
      <c r="C9704" s="33"/>
      <c r="D9704" s="33"/>
      <c r="E9704" s="33"/>
      <c r="F9704" s="42"/>
      <c r="G9704" s="42"/>
      <c r="I9704">
        <f t="shared" si="879"/>
        <v>0</v>
      </c>
      <c r="J9704">
        <f t="shared" si="880"/>
        <v>0</v>
      </c>
      <c r="L9704" s="107"/>
      <c r="M9704" s="110"/>
      <c r="N9704" s="109"/>
      <c r="P9704" s="38">
        <f t="shared" si="881"/>
        <v>0</v>
      </c>
      <c r="Q9704" s="105">
        <f t="shared" si="882"/>
        <v>0</v>
      </c>
      <c r="R9704" s="38">
        <f t="shared" si="883"/>
        <v>0</v>
      </c>
    </row>
    <row r="9705" spans="1:18">
      <c r="A9705" s="33"/>
      <c r="B9705" s="34"/>
      <c r="C9705" s="33"/>
      <c r="D9705" s="33"/>
      <c r="E9705" s="33"/>
      <c r="F9705" s="42"/>
      <c r="G9705" s="42"/>
      <c r="I9705">
        <f t="shared" si="879"/>
        <v>0</v>
      </c>
      <c r="J9705">
        <f t="shared" si="880"/>
        <v>0</v>
      </c>
      <c r="L9705" s="107"/>
      <c r="M9705" s="110"/>
      <c r="N9705" s="109"/>
      <c r="P9705" s="38">
        <f t="shared" si="881"/>
        <v>0</v>
      </c>
      <c r="Q9705" s="105">
        <f t="shared" si="882"/>
        <v>0</v>
      </c>
      <c r="R9705" s="38">
        <f t="shared" si="883"/>
        <v>0</v>
      </c>
    </row>
    <row r="9706" spans="1:18">
      <c r="A9706" s="33"/>
      <c r="B9706" s="34"/>
      <c r="C9706" s="33"/>
      <c r="D9706" s="33"/>
      <c r="E9706" s="33"/>
      <c r="F9706" s="42"/>
      <c r="G9706" s="42"/>
      <c r="I9706">
        <f t="shared" si="879"/>
        <v>0</v>
      </c>
      <c r="J9706">
        <f t="shared" si="880"/>
        <v>0</v>
      </c>
      <c r="L9706" s="107"/>
      <c r="M9706" s="110"/>
      <c r="N9706" s="109"/>
      <c r="P9706" s="38">
        <f t="shared" si="881"/>
        <v>0</v>
      </c>
      <c r="Q9706" s="105">
        <f t="shared" si="882"/>
        <v>0</v>
      </c>
      <c r="R9706" s="38">
        <f t="shared" si="883"/>
        <v>0</v>
      </c>
    </row>
    <row r="9707" spans="1:18">
      <c r="A9707" s="33"/>
      <c r="B9707" s="34"/>
      <c r="C9707" s="33"/>
      <c r="D9707" s="33"/>
      <c r="E9707" s="33"/>
      <c r="F9707" s="42"/>
      <c r="G9707" s="42"/>
      <c r="I9707">
        <f t="shared" si="879"/>
        <v>0</v>
      </c>
      <c r="J9707">
        <f t="shared" si="880"/>
        <v>0</v>
      </c>
      <c r="L9707" s="107"/>
      <c r="M9707" s="110"/>
      <c r="N9707" s="109"/>
      <c r="P9707" s="38">
        <f t="shared" si="881"/>
        <v>0</v>
      </c>
      <c r="Q9707" s="105">
        <f t="shared" si="882"/>
        <v>0</v>
      </c>
      <c r="R9707" s="38">
        <f t="shared" si="883"/>
        <v>0</v>
      </c>
    </row>
    <row r="9708" spans="1:18">
      <c r="A9708" s="33"/>
      <c r="B9708" s="34"/>
      <c r="C9708" s="33"/>
      <c r="D9708" s="33"/>
      <c r="E9708" s="33"/>
      <c r="F9708" s="42"/>
      <c r="G9708" s="42"/>
      <c r="I9708">
        <f t="shared" si="879"/>
        <v>0</v>
      </c>
      <c r="J9708">
        <f t="shared" si="880"/>
        <v>0</v>
      </c>
      <c r="L9708" s="107"/>
      <c r="M9708" s="110"/>
      <c r="N9708" s="109"/>
      <c r="P9708" s="38">
        <f t="shared" si="881"/>
        <v>0</v>
      </c>
      <c r="Q9708" s="105">
        <f t="shared" si="882"/>
        <v>0</v>
      </c>
      <c r="R9708" s="38">
        <f t="shared" si="883"/>
        <v>0</v>
      </c>
    </row>
    <row r="9709" spans="1:18">
      <c r="A9709" s="33"/>
      <c r="B9709" s="34"/>
      <c r="C9709" s="33"/>
      <c r="D9709" s="33"/>
      <c r="E9709" s="33"/>
      <c r="F9709" s="42"/>
      <c r="G9709" s="42"/>
      <c r="I9709">
        <f t="shared" si="879"/>
        <v>0</v>
      </c>
      <c r="J9709">
        <f t="shared" si="880"/>
        <v>0</v>
      </c>
      <c r="L9709" s="107"/>
      <c r="M9709" s="110"/>
      <c r="N9709" s="109"/>
      <c r="P9709" s="38">
        <f t="shared" si="881"/>
        <v>0</v>
      </c>
      <c r="Q9709" s="105">
        <f t="shared" si="882"/>
        <v>0</v>
      </c>
      <c r="R9709" s="38">
        <f t="shared" si="883"/>
        <v>0</v>
      </c>
    </row>
    <row r="9710" spans="1:18">
      <c r="A9710" s="33"/>
      <c r="B9710" s="34"/>
      <c r="C9710" s="33"/>
      <c r="D9710" s="33"/>
      <c r="E9710" s="33"/>
      <c r="F9710" s="42"/>
      <c r="G9710" s="42"/>
      <c r="I9710">
        <f t="shared" si="879"/>
        <v>0</v>
      </c>
      <c r="J9710">
        <f t="shared" si="880"/>
        <v>0</v>
      </c>
      <c r="L9710" s="107"/>
      <c r="M9710" s="110"/>
      <c r="N9710" s="109"/>
      <c r="P9710" s="38">
        <f t="shared" si="881"/>
        <v>0</v>
      </c>
      <c r="Q9710" s="105">
        <f t="shared" si="882"/>
        <v>0</v>
      </c>
      <c r="R9710" s="38">
        <f t="shared" si="883"/>
        <v>0</v>
      </c>
    </row>
    <row r="9711" spans="1:18">
      <c r="A9711" s="33"/>
      <c r="B9711" s="34"/>
      <c r="C9711" s="33"/>
      <c r="D9711" s="33"/>
      <c r="E9711" s="33"/>
      <c r="F9711" s="42"/>
      <c r="G9711" s="42"/>
      <c r="I9711">
        <f t="shared" si="879"/>
        <v>0</v>
      </c>
      <c r="J9711">
        <f t="shared" si="880"/>
        <v>0</v>
      </c>
      <c r="L9711" s="107"/>
      <c r="M9711" s="110"/>
      <c r="N9711" s="109"/>
      <c r="P9711" s="38">
        <f t="shared" si="881"/>
        <v>0</v>
      </c>
      <c r="Q9711" s="105">
        <f t="shared" si="882"/>
        <v>0</v>
      </c>
      <c r="R9711" s="38">
        <f t="shared" si="883"/>
        <v>0</v>
      </c>
    </row>
    <row r="9712" spans="1:18">
      <c r="A9712" s="33"/>
      <c r="B9712" s="34"/>
      <c r="C9712" s="33"/>
      <c r="D9712" s="33"/>
      <c r="E9712" s="33"/>
      <c r="F9712" s="42"/>
      <c r="G9712" s="42"/>
      <c r="I9712">
        <f t="shared" si="879"/>
        <v>0</v>
      </c>
      <c r="J9712">
        <f t="shared" si="880"/>
        <v>0</v>
      </c>
      <c r="L9712" s="107"/>
      <c r="M9712" s="110"/>
      <c r="N9712" s="109"/>
      <c r="P9712" s="38">
        <f t="shared" si="881"/>
        <v>0</v>
      </c>
      <c r="Q9712" s="105">
        <f t="shared" si="882"/>
        <v>0</v>
      </c>
      <c r="R9712" s="38">
        <f t="shared" si="883"/>
        <v>0</v>
      </c>
    </row>
    <row r="9713" spans="1:18">
      <c r="A9713" s="33"/>
      <c r="B9713" s="34"/>
      <c r="C9713" s="33"/>
      <c r="D9713" s="33"/>
      <c r="E9713" s="33"/>
      <c r="F9713" s="42"/>
      <c r="G9713" s="42"/>
      <c r="I9713">
        <f t="shared" si="879"/>
        <v>0</v>
      </c>
      <c r="J9713">
        <f t="shared" si="880"/>
        <v>0</v>
      </c>
      <c r="L9713" s="107"/>
      <c r="M9713" s="110"/>
      <c r="N9713" s="109"/>
      <c r="P9713" s="38">
        <f t="shared" si="881"/>
        <v>0</v>
      </c>
      <c r="Q9713" s="105">
        <f t="shared" si="882"/>
        <v>0</v>
      </c>
      <c r="R9713" s="38">
        <f t="shared" si="883"/>
        <v>0</v>
      </c>
    </row>
    <row r="9714" spans="1:18">
      <c r="A9714" s="33"/>
      <c r="B9714" s="34"/>
      <c r="C9714" s="33"/>
      <c r="D9714" s="33"/>
      <c r="E9714" s="33"/>
      <c r="F9714" s="42"/>
      <c r="G9714" s="42"/>
      <c r="I9714">
        <f t="shared" si="879"/>
        <v>0</v>
      </c>
      <c r="J9714">
        <f t="shared" si="880"/>
        <v>0</v>
      </c>
      <c r="L9714" s="107"/>
      <c r="M9714" s="110"/>
      <c r="N9714" s="109"/>
      <c r="P9714" s="38">
        <f t="shared" si="881"/>
        <v>0</v>
      </c>
      <c r="Q9714" s="105">
        <f t="shared" si="882"/>
        <v>0</v>
      </c>
      <c r="R9714" s="38">
        <f t="shared" si="883"/>
        <v>0</v>
      </c>
    </row>
    <row r="9715" spans="1:18">
      <c r="A9715" s="33"/>
      <c r="B9715" s="34"/>
      <c r="C9715" s="33"/>
      <c r="D9715" s="33"/>
      <c r="E9715" s="33"/>
      <c r="F9715" s="42"/>
      <c r="G9715" s="42"/>
      <c r="I9715">
        <f t="shared" si="879"/>
        <v>0</v>
      </c>
      <c r="J9715">
        <f t="shared" si="880"/>
        <v>0</v>
      </c>
      <c r="L9715" s="107"/>
      <c r="M9715" s="110"/>
      <c r="N9715" s="109"/>
      <c r="P9715" s="38">
        <f t="shared" si="881"/>
        <v>0</v>
      </c>
      <c r="Q9715" s="105">
        <f t="shared" si="882"/>
        <v>0</v>
      </c>
      <c r="R9715" s="38">
        <f t="shared" si="883"/>
        <v>0</v>
      </c>
    </row>
    <row r="9716" spans="1:18">
      <c r="A9716" s="33"/>
      <c r="B9716" s="34"/>
      <c r="C9716" s="33"/>
      <c r="D9716" s="33"/>
      <c r="E9716" s="33"/>
      <c r="F9716" s="42"/>
      <c r="G9716" s="42"/>
      <c r="I9716">
        <f t="shared" si="879"/>
        <v>0</v>
      </c>
      <c r="J9716">
        <f t="shared" si="880"/>
        <v>0</v>
      </c>
      <c r="L9716" s="107"/>
      <c r="M9716" s="110"/>
      <c r="N9716" s="109"/>
      <c r="P9716" s="38">
        <f t="shared" si="881"/>
        <v>0</v>
      </c>
      <c r="Q9716" s="105">
        <f t="shared" si="882"/>
        <v>0</v>
      </c>
      <c r="R9716" s="38">
        <f t="shared" si="883"/>
        <v>0</v>
      </c>
    </row>
    <row r="9717" spans="1:18">
      <c r="A9717" s="33"/>
      <c r="B9717" s="34"/>
      <c r="C9717" s="33"/>
      <c r="D9717" s="33"/>
      <c r="E9717" s="33"/>
      <c r="F9717" s="42"/>
      <c r="G9717" s="42"/>
      <c r="I9717">
        <f t="shared" si="879"/>
        <v>0</v>
      </c>
      <c r="J9717">
        <f t="shared" si="880"/>
        <v>0</v>
      </c>
      <c r="L9717" s="107"/>
      <c r="M9717" s="110"/>
      <c r="N9717" s="109"/>
      <c r="P9717" s="38">
        <f t="shared" si="881"/>
        <v>0</v>
      </c>
      <c r="Q9717" s="105">
        <f t="shared" si="882"/>
        <v>0</v>
      </c>
      <c r="R9717" s="38">
        <f t="shared" si="883"/>
        <v>0</v>
      </c>
    </row>
    <row r="9718" spans="1:18">
      <c r="A9718" s="33"/>
      <c r="B9718" s="34"/>
      <c r="C9718" s="33"/>
      <c r="D9718" s="33"/>
      <c r="E9718" s="33"/>
      <c r="F9718" s="42"/>
      <c r="G9718" s="42"/>
      <c r="I9718">
        <f t="shared" si="879"/>
        <v>0</v>
      </c>
      <c r="J9718">
        <f t="shared" si="880"/>
        <v>0</v>
      </c>
      <c r="L9718" s="107"/>
      <c r="M9718" s="110"/>
      <c r="N9718" s="109"/>
      <c r="P9718" s="38">
        <f t="shared" si="881"/>
        <v>0</v>
      </c>
      <c r="Q9718" s="105">
        <f t="shared" si="882"/>
        <v>0</v>
      </c>
      <c r="R9718" s="38">
        <f t="shared" si="883"/>
        <v>0</v>
      </c>
    </row>
    <row r="9719" spans="1:18">
      <c r="A9719" s="33"/>
      <c r="B9719" s="34"/>
      <c r="C9719" s="33"/>
      <c r="D9719" s="33"/>
      <c r="E9719" s="33"/>
      <c r="F9719" s="42"/>
      <c r="G9719" s="42"/>
      <c r="I9719">
        <f t="shared" si="879"/>
        <v>0</v>
      </c>
      <c r="J9719">
        <f t="shared" si="880"/>
        <v>0</v>
      </c>
      <c r="L9719" s="107"/>
      <c r="M9719" s="110"/>
      <c r="N9719" s="109"/>
      <c r="P9719" s="38">
        <f t="shared" si="881"/>
        <v>0</v>
      </c>
      <c r="Q9719" s="105">
        <f t="shared" si="882"/>
        <v>0</v>
      </c>
      <c r="R9719" s="38">
        <f t="shared" si="883"/>
        <v>0</v>
      </c>
    </row>
    <row r="9720" spans="1:18">
      <c r="A9720" s="33"/>
      <c r="B9720" s="34"/>
      <c r="C9720" s="33"/>
      <c r="D9720" s="33"/>
      <c r="E9720" s="33"/>
      <c r="F9720" s="42"/>
      <c r="G9720" s="42"/>
      <c r="I9720">
        <f t="shared" si="879"/>
        <v>0</v>
      </c>
      <c r="J9720">
        <f t="shared" si="880"/>
        <v>0</v>
      </c>
      <c r="L9720" s="107"/>
      <c r="M9720" s="110"/>
      <c r="N9720" s="109"/>
      <c r="P9720" s="38">
        <f t="shared" si="881"/>
        <v>0</v>
      </c>
      <c r="Q9720" s="105">
        <f t="shared" si="882"/>
        <v>0</v>
      </c>
      <c r="R9720" s="38">
        <f t="shared" si="883"/>
        <v>0</v>
      </c>
    </row>
    <row r="9721" spans="1:18">
      <c r="A9721" s="33"/>
      <c r="B9721" s="34"/>
      <c r="C9721" s="33"/>
      <c r="D9721" s="33"/>
      <c r="E9721" s="33"/>
      <c r="F9721" s="42"/>
      <c r="G9721" s="42"/>
      <c r="I9721">
        <f t="shared" si="879"/>
        <v>0</v>
      </c>
      <c r="J9721">
        <f t="shared" si="880"/>
        <v>0</v>
      </c>
      <c r="L9721" s="107"/>
      <c r="M9721" s="110"/>
      <c r="N9721" s="109"/>
      <c r="P9721" s="38">
        <f t="shared" si="881"/>
        <v>0</v>
      </c>
      <c r="Q9721" s="105">
        <f t="shared" si="882"/>
        <v>0</v>
      </c>
      <c r="R9721" s="38">
        <f t="shared" si="883"/>
        <v>0</v>
      </c>
    </row>
    <row r="9722" spans="1:18">
      <c r="A9722" s="33"/>
      <c r="B9722" s="34"/>
      <c r="C9722" s="33"/>
      <c r="D9722" s="33"/>
      <c r="E9722" s="33"/>
      <c r="F9722" s="42"/>
      <c r="G9722" s="42"/>
      <c r="I9722">
        <f t="shared" si="879"/>
        <v>0</v>
      </c>
      <c r="J9722">
        <f t="shared" si="880"/>
        <v>0</v>
      </c>
      <c r="L9722" s="107"/>
      <c r="M9722" s="110"/>
      <c r="N9722" s="109"/>
      <c r="P9722" s="38">
        <f t="shared" si="881"/>
        <v>0</v>
      </c>
      <c r="Q9722" s="105">
        <f t="shared" si="882"/>
        <v>0</v>
      </c>
      <c r="R9722" s="38">
        <f t="shared" si="883"/>
        <v>0</v>
      </c>
    </row>
    <row r="9723" spans="1:18">
      <c r="A9723" s="33"/>
      <c r="B9723" s="34"/>
      <c r="C9723" s="33"/>
      <c r="D9723" s="33"/>
      <c r="E9723" s="33"/>
      <c r="F9723" s="42"/>
      <c r="G9723" s="42"/>
      <c r="I9723">
        <f t="shared" si="879"/>
        <v>0</v>
      </c>
      <c r="J9723">
        <f t="shared" si="880"/>
        <v>0</v>
      </c>
      <c r="L9723" s="107"/>
      <c r="M9723" s="110"/>
      <c r="N9723" s="109"/>
      <c r="P9723" s="38">
        <f t="shared" si="881"/>
        <v>0</v>
      </c>
      <c r="Q9723" s="105">
        <f t="shared" si="882"/>
        <v>0</v>
      </c>
      <c r="R9723" s="38">
        <f t="shared" si="883"/>
        <v>0</v>
      </c>
    </row>
    <row r="9724" spans="1:18">
      <c r="A9724" s="33"/>
      <c r="B9724" s="34"/>
      <c r="C9724" s="33"/>
      <c r="D9724" s="33"/>
      <c r="E9724" s="33"/>
      <c r="F9724" s="42"/>
      <c r="G9724" s="42"/>
      <c r="I9724">
        <f t="shared" si="879"/>
        <v>0</v>
      </c>
      <c r="J9724">
        <f t="shared" si="880"/>
        <v>0</v>
      </c>
      <c r="L9724" s="107"/>
      <c r="M9724" s="110"/>
      <c r="N9724" s="109"/>
      <c r="P9724" s="38">
        <f t="shared" si="881"/>
        <v>0</v>
      </c>
      <c r="Q9724" s="105">
        <f t="shared" si="882"/>
        <v>0</v>
      </c>
      <c r="R9724" s="38">
        <f t="shared" si="883"/>
        <v>0</v>
      </c>
    </row>
    <row r="9725" spans="1:18">
      <c r="A9725" s="33"/>
      <c r="B9725" s="34"/>
      <c r="C9725" s="33"/>
      <c r="D9725" s="33"/>
      <c r="E9725" s="33"/>
      <c r="F9725" s="42"/>
      <c r="G9725" s="42"/>
      <c r="I9725">
        <f t="shared" si="879"/>
        <v>0</v>
      </c>
      <c r="J9725">
        <f t="shared" si="880"/>
        <v>0</v>
      </c>
      <c r="L9725" s="107"/>
      <c r="M9725" s="110"/>
      <c r="N9725" s="109"/>
      <c r="P9725" s="38">
        <f t="shared" si="881"/>
        <v>0</v>
      </c>
      <c r="Q9725" s="105">
        <f t="shared" si="882"/>
        <v>0</v>
      </c>
      <c r="R9725" s="38">
        <f t="shared" si="883"/>
        <v>0</v>
      </c>
    </row>
    <row r="9726" spans="1:18">
      <c r="A9726" s="33"/>
      <c r="B9726" s="34"/>
      <c r="C9726" s="33"/>
      <c r="D9726" s="33"/>
      <c r="E9726" s="33"/>
      <c r="F9726" s="42"/>
      <c r="G9726" s="42"/>
      <c r="I9726">
        <f t="shared" si="879"/>
        <v>0</v>
      </c>
      <c r="J9726">
        <f t="shared" si="880"/>
        <v>0</v>
      </c>
      <c r="L9726" s="107"/>
      <c r="M9726" s="110"/>
      <c r="N9726" s="109"/>
      <c r="P9726" s="38">
        <f t="shared" si="881"/>
        <v>0</v>
      </c>
      <c r="Q9726" s="105">
        <f t="shared" si="882"/>
        <v>0</v>
      </c>
      <c r="R9726" s="38">
        <f t="shared" si="883"/>
        <v>0</v>
      </c>
    </row>
    <row r="9727" spans="1:18">
      <c r="A9727" s="33"/>
      <c r="B9727" s="34"/>
      <c r="C9727" s="33"/>
      <c r="D9727" s="33"/>
      <c r="E9727" s="33"/>
      <c r="F9727" s="42"/>
      <c r="G9727" s="42"/>
      <c r="I9727">
        <f t="shared" si="879"/>
        <v>0</v>
      </c>
      <c r="J9727">
        <f t="shared" si="880"/>
        <v>0</v>
      </c>
      <c r="L9727" s="107"/>
      <c r="M9727" s="110"/>
      <c r="N9727" s="109"/>
      <c r="P9727" s="38">
        <f t="shared" si="881"/>
        <v>0</v>
      </c>
      <c r="Q9727" s="105">
        <f t="shared" si="882"/>
        <v>0</v>
      </c>
      <c r="R9727" s="38">
        <f t="shared" si="883"/>
        <v>0</v>
      </c>
    </row>
    <row r="9728" spans="1:18">
      <c r="A9728" s="33"/>
      <c r="B9728" s="34"/>
      <c r="C9728" s="33"/>
      <c r="D9728" s="33"/>
      <c r="E9728" s="33"/>
      <c r="F9728" s="42"/>
      <c r="G9728" s="42"/>
      <c r="I9728">
        <f t="shared" si="879"/>
        <v>0</v>
      </c>
      <c r="J9728">
        <f t="shared" si="880"/>
        <v>0</v>
      </c>
      <c r="L9728" s="107"/>
      <c r="M9728" s="110"/>
      <c r="N9728" s="109"/>
      <c r="P9728" s="38">
        <f t="shared" si="881"/>
        <v>0</v>
      </c>
      <c r="Q9728" s="105">
        <f t="shared" si="882"/>
        <v>0</v>
      </c>
      <c r="R9728" s="38">
        <f t="shared" si="883"/>
        <v>0</v>
      </c>
    </row>
    <row r="9729" spans="1:18">
      <c r="A9729" s="33"/>
      <c r="B9729" s="34"/>
      <c r="C9729" s="33"/>
      <c r="D9729" s="33"/>
      <c r="E9729" s="33"/>
      <c r="F9729" s="42"/>
      <c r="G9729" s="42"/>
      <c r="I9729">
        <f t="shared" ref="I9729:I9792" si="884">IF(OR(E9729="R",E9729="E"),D9729,IF(D9729&gt;=E9729,D9729-E9729,0))</f>
        <v>0</v>
      </c>
      <c r="J9729">
        <f t="shared" ref="J9729:J9792" si="885">IF(OR(E9729="R",E9729="E"),0,IF(E9729&gt;D9729,E9729-D9729,0))</f>
        <v>0</v>
      </c>
      <c r="L9729" s="107"/>
      <c r="M9729" s="110"/>
      <c r="N9729" s="109"/>
      <c r="P9729" s="38">
        <f t="shared" ref="P9729:P9792" si="886">I9729*L9729/1000</f>
        <v>0</v>
      </c>
      <c r="Q9729" s="105">
        <f t="shared" ref="Q9729:Q9792" si="887">I9729*M9729/1000</f>
        <v>0</v>
      </c>
      <c r="R9729" s="38">
        <f t="shared" ref="R9729:R9792" si="888">J9729*N9729/1000</f>
        <v>0</v>
      </c>
    </row>
    <row r="9730" spans="1:18">
      <c r="A9730" s="33"/>
      <c r="B9730" s="34"/>
      <c r="C9730" s="33"/>
      <c r="D9730" s="33"/>
      <c r="E9730" s="33"/>
      <c r="F9730" s="42"/>
      <c r="G9730" s="42"/>
      <c r="I9730">
        <f t="shared" si="884"/>
        <v>0</v>
      </c>
      <c r="J9730">
        <f t="shared" si="885"/>
        <v>0</v>
      </c>
      <c r="L9730" s="107"/>
      <c r="M9730" s="110"/>
      <c r="N9730" s="109"/>
      <c r="P9730" s="38">
        <f t="shared" si="886"/>
        <v>0</v>
      </c>
      <c r="Q9730" s="105">
        <f t="shared" si="887"/>
        <v>0</v>
      </c>
      <c r="R9730" s="38">
        <f t="shared" si="888"/>
        <v>0</v>
      </c>
    </row>
    <row r="9731" spans="1:18">
      <c r="A9731" s="33"/>
      <c r="B9731" s="34"/>
      <c r="C9731" s="33"/>
      <c r="D9731" s="33"/>
      <c r="E9731" s="33"/>
      <c r="F9731" s="42"/>
      <c r="G9731" s="42"/>
      <c r="I9731">
        <f t="shared" si="884"/>
        <v>0</v>
      </c>
      <c r="J9731">
        <f t="shared" si="885"/>
        <v>0</v>
      </c>
      <c r="L9731" s="107"/>
      <c r="M9731" s="110"/>
      <c r="N9731" s="109"/>
      <c r="P9731" s="38">
        <f t="shared" si="886"/>
        <v>0</v>
      </c>
      <c r="Q9731" s="105">
        <f t="shared" si="887"/>
        <v>0</v>
      </c>
      <c r="R9731" s="38">
        <f t="shared" si="888"/>
        <v>0</v>
      </c>
    </row>
    <row r="9732" spans="1:18">
      <c r="A9732" s="33"/>
      <c r="B9732" s="34"/>
      <c r="C9732" s="33"/>
      <c r="D9732" s="33"/>
      <c r="E9732" s="33"/>
      <c r="F9732" s="42"/>
      <c r="G9732" s="42"/>
      <c r="I9732">
        <f t="shared" si="884"/>
        <v>0</v>
      </c>
      <c r="J9732">
        <f t="shared" si="885"/>
        <v>0</v>
      </c>
      <c r="L9732" s="107"/>
      <c r="M9732" s="110"/>
      <c r="N9732" s="109"/>
      <c r="P9732" s="38">
        <f t="shared" si="886"/>
        <v>0</v>
      </c>
      <c r="Q9732" s="105">
        <f t="shared" si="887"/>
        <v>0</v>
      </c>
      <c r="R9732" s="38">
        <f t="shared" si="888"/>
        <v>0</v>
      </c>
    </row>
    <row r="9733" spans="1:18">
      <c r="A9733" s="33"/>
      <c r="B9733" s="34"/>
      <c r="C9733" s="33"/>
      <c r="D9733" s="33"/>
      <c r="E9733" s="33"/>
      <c r="F9733" s="42"/>
      <c r="G9733" s="42"/>
      <c r="I9733">
        <f t="shared" si="884"/>
        <v>0</v>
      </c>
      <c r="J9733">
        <f t="shared" si="885"/>
        <v>0</v>
      </c>
      <c r="L9733" s="107"/>
      <c r="M9733" s="110"/>
      <c r="N9733" s="109"/>
      <c r="P9733" s="38">
        <f t="shared" si="886"/>
        <v>0</v>
      </c>
      <c r="Q9733" s="105">
        <f t="shared" si="887"/>
        <v>0</v>
      </c>
      <c r="R9733" s="38">
        <f t="shared" si="888"/>
        <v>0</v>
      </c>
    </row>
    <row r="9734" spans="1:18">
      <c r="A9734" s="33"/>
      <c r="B9734" s="34"/>
      <c r="C9734" s="33"/>
      <c r="D9734" s="33"/>
      <c r="E9734" s="33"/>
      <c r="F9734" s="42"/>
      <c r="G9734" s="42"/>
      <c r="I9734">
        <f t="shared" si="884"/>
        <v>0</v>
      </c>
      <c r="J9734">
        <f t="shared" si="885"/>
        <v>0</v>
      </c>
      <c r="L9734" s="107"/>
      <c r="M9734" s="110"/>
      <c r="N9734" s="109"/>
      <c r="P9734" s="38">
        <f t="shared" si="886"/>
        <v>0</v>
      </c>
      <c r="Q9734" s="105">
        <f t="shared" si="887"/>
        <v>0</v>
      </c>
      <c r="R9734" s="38">
        <f t="shared" si="888"/>
        <v>0</v>
      </c>
    </row>
    <row r="9735" spans="1:18">
      <c r="A9735" s="33"/>
      <c r="B9735" s="34"/>
      <c r="C9735" s="33"/>
      <c r="D9735" s="33"/>
      <c r="E9735" s="33"/>
      <c r="F9735" s="42"/>
      <c r="G9735" s="42"/>
      <c r="I9735">
        <f t="shared" si="884"/>
        <v>0</v>
      </c>
      <c r="J9735">
        <f t="shared" si="885"/>
        <v>0</v>
      </c>
      <c r="L9735" s="107"/>
      <c r="M9735" s="110"/>
      <c r="N9735" s="109"/>
      <c r="P9735" s="38">
        <f t="shared" si="886"/>
        <v>0</v>
      </c>
      <c r="Q9735" s="105">
        <f t="shared" si="887"/>
        <v>0</v>
      </c>
      <c r="R9735" s="38">
        <f t="shared" si="888"/>
        <v>0</v>
      </c>
    </row>
    <row r="9736" spans="1:18">
      <c r="A9736" s="33"/>
      <c r="B9736" s="34"/>
      <c r="C9736" s="33"/>
      <c r="D9736" s="33"/>
      <c r="E9736" s="33"/>
      <c r="F9736" s="42"/>
      <c r="G9736" s="42"/>
      <c r="I9736">
        <f t="shared" si="884"/>
        <v>0</v>
      </c>
      <c r="J9736">
        <f t="shared" si="885"/>
        <v>0</v>
      </c>
      <c r="L9736" s="107"/>
      <c r="M9736" s="110"/>
      <c r="N9736" s="109"/>
      <c r="P9736" s="38">
        <f t="shared" si="886"/>
        <v>0</v>
      </c>
      <c r="Q9736" s="105">
        <f t="shared" si="887"/>
        <v>0</v>
      </c>
      <c r="R9736" s="38">
        <f t="shared" si="888"/>
        <v>0</v>
      </c>
    </row>
    <row r="9737" spans="1:18">
      <c r="A9737" s="33"/>
      <c r="B9737" s="34"/>
      <c r="C9737" s="33"/>
      <c r="D9737" s="33"/>
      <c r="E9737" s="33"/>
      <c r="F9737" s="42"/>
      <c r="G9737" s="42"/>
      <c r="I9737">
        <f t="shared" si="884"/>
        <v>0</v>
      </c>
      <c r="J9737">
        <f t="shared" si="885"/>
        <v>0</v>
      </c>
      <c r="L9737" s="107"/>
      <c r="M9737" s="110"/>
      <c r="N9737" s="109"/>
      <c r="P9737" s="38">
        <f t="shared" si="886"/>
        <v>0</v>
      </c>
      <c r="Q9737" s="105">
        <f t="shared" si="887"/>
        <v>0</v>
      </c>
      <c r="R9737" s="38">
        <f t="shared" si="888"/>
        <v>0</v>
      </c>
    </row>
    <row r="9738" spans="1:18">
      <c r="A9738" s="33"/>
      <c r="B9738" s="34"/>
      <c r="C9738" s="33"/>
      <c r="D9738" s="33"/>
      <c r="E9738" s="33"/>
      <c r="F9738" s="42"/>
      <c r="G9738" s="42"/>
      <c r="I9738">
        <f t="shared" si="884"/>
        <v>0</v>
      </c>
      <c r="J9738">
        <f t="shared" si="885"/>
        <v>0</v>
      </c>
      <c r="L9738" s="107"/>
      <c r="M9738" s="110"/>
      <c r="N9738" s="109"/>
      <c r="P9738" s="38">
        <f t="shared" si="886"/>
        <v>0</v>
      </c>
      <c r="Q9738" s="105">
        <f t="shared" si="887"/>
        <v>0</v>
      </c>
      <c r="R9738" s="38">
        <f t="shared" si="888"/>
        <v>0</v>
      </c>
    </row>
    <row r="9739" spans="1:18">
      <c r="A9739" s="33"/>
      <c r="B9739" s="34"/>
      <c r="C9739" s="33"/>
      <c r="D9739" s="33"/>
      <c r="E9739" s="33"/>
      <c r="F9739" s="42"/>
      <c r="G9739" s="42"/>
      <c r="I9739">
        <f t="shared" si="884"/>
        <v>0</v>
      </c>
      <c r="J9739">
        <f t="shared" si="885"/>
        <v>0</v>
      </c>
      <c r="L9739" s="107"/>
      <c r="M9739" s="110"/>
      <c r="N9739" s="109"/>
      <c r="P9739" s="38">
        <f t="shared" si="886"/>
        <v>0</v>
      </c>
      <c r="Q9739" s="105">
        <f t="shared" si="887"/>
        <v>0</v>
      </c>
      <c r="R9739" s="38">
        <f t="shared" si="888"/>
        <v>0</v>
      </c>
    </row>
    <row r="9740" spans="1:18">
      <c r="A9740" s="33"/>
      <c r="B9740" s="34"/>
      <c r="C9740" s="33"/>
      <c r="D9740" s="33"/>
      <c r="E9740" s="33"/>
      <c r="F9740" s="42"/>
      <c r="G9740" s="42"/>
      <c r="I9740">
        <f t="shared" si="884"/>
        <v>0</v>
      </c>
      <c r="J9740">
        <f t="shared" si="885"/>
        <v>0</v>
      </c>
      <c r="L9740" s="107"/>
      <c r="M9740" s="110"/>
      <c r="N9740" s="109"/>
      <c r="P9740" s="38">
        <f t="shared" si="886"/>
        <v>0</v>
      </c>
      <c r="Q9740" s="105">
        <f t="shared" si="887"/>
        <v>0</v>
      </c>
      <c r="R9740" s="38">
        <f t="shared" si="888"/>
        <v>0</v>
      </c>
    </row>
    <row r="9741" spans="1:18">
      <c r="A9741" s="33"/>
      <c r="B9741" s="34"/>
      <c r="C9741" s="33"/>
      <c r="D9741" s="33"/>
      <c r="E9741" s="33"/>
      <c r="F9741" s="42"/>
      <c r="G9741" s="42"/>
      <c r="I9741">
        <f t="shared" si="884"/>
        <v>0</v>
      </c>
      <c r="J9741">
        <f t="shared" si="885"/>
        <v>0</v>
      </c>
      <c r="L9741" s="107"/>
      <c r="M9741" s="110"/>
      <c r="N9741" s="109"/>
      <c r="P9741" s="38">
        <f t="shared" si="886"/>
        <v>0</v>
      </c>
      <c r="Q9741" s="105">
        <f t="shared" si="887"/>
        <v>0</v>
      </c>
      <c r="R9741" s="38">
        <f t="shared" si="888"/>
        <v>0</v>
      </c>
    </row>
    <row r="9742" spans="1:18">
      <c r="A9742" s="33"/>
      <c r="B9742" s="34"/>
      <c r="C9742" s="33"/>
      <c r="D9742" s="33"/>
      <c r="E9742" s="33"/>
      <c r="F9742" s="42"/>
      <c r="G9742" s="42"/>
      <c r="I9742">
        <f t="shared" si="884"/>
        <v>0</v>
      </c>
      <c r="J9742">
        <f t="shared" si="885"/>
        <v>0</v>
      </c>
      <c r="L9742" s="107"/>
      <c r="M9742" s="110"/>
      <c r="N9742" s="109"/>
      <c r="P9742" s="38">
        <f t="shared" si="886"/>
        <v>0</v>
      </c>
      <c r="Q9742" s="105">
        <f t="shared" si="887"/>
        <v>0</v>
      </c>
      <c r="R9742" s="38">
        <f t="shared" si="888"/>
        <v>0</v>
      </c>
    </row>
    <row r="9743" spans="1:18">
      <c r="A9743" s="33"/>
      <c r="B9743" s="34"/>
      <c r="C9743" s="33"/>
      <c r="D9743" s="33"/>
      <c r="E9743" s="33"/>
      <c r="F9743" s="42"/>
      <c r="G9743" s="42"/>
      <c r="I9743">
        <f t="shared" si="884"/>
        <v>0</v>
      </c>
      <c r="J9743">
        <f t="shared" si="885"/>
        <v>0</v>
      </c>
      <c r="L9743" s="107"/>
      <c r="M9743" s="110"/>
      <c r="N9743" s="109"/>
      <c r="P9743" s="38">
        <f t="shared" si="886"/>
        <v>0</v>
      </c>
      <c r="Q9743" s="105">
        <f t="shared" si="887"/>
        <v>0</v>
      </c>
      <c r="R9743" s="38">
        <f t="shared" si="888"/>
        <v>0</v>
      </c>
    </row>
    <row r="9744" spans="1:18">
      <c r="A9744" s="33"/>
      <c r="B9744" s="34"/>
      <c r="C9744" s="33"/>
      <c r="D9744" s="33"/>
      <c r="E9744" s="33"/>
      <c r="F9744" s="42"/>
      <c r="G9744" s="42"/>
      <c r="I9744">
        <f t="shared" si="884"/>
        <v>0</v>
      </c>
      <c r="J9744">
        <f t="shared" si="885"/>
        <v>0</v>
      </c>
      <c r="L9744" s="107"/>
      <c r="M9744" s="110"/>
      <c r="N9744" s="109"/>
      <c r="P9744" s="38">
        <f t="shared" si="886"/>
        <v>0</v>
      </c>
      <c r="Q9744" s="105">
        <f t="shared" si="887"/>
        <v>0</v>
      </c>
      <c r="R9744" s="38">
        <f t="shared" si="888"/>
        <v>0</v>
      </c>
    </row>
    <row r="9745" spans="1:18">
      <c r="A9745" s="33"/>
      <c r="B9745" s="34"/>
      <c r="C9745" s="33"/>
      <c r="D9745" s="33"/>
      <c r="E9745" s="33"/>
      <c r="F9745" s="42"/>
      <c r="G9745" s="42"/>
      <c r="I9745">
        <f t="shared" si="884"/>
        <v>0</v>
      </c>
      <c r="J9745">
        <f t="shared" si="885"/>
        <v>0</v>
      </c>
      <c r="L9745" s="107"/>
      <c r="M9745" s="110"/>
      <c r="N9745" s="109"/>
      <c r="P9745" s="38">
        <f t="shared" si="886"/>
        <v>0</v>
      </c>
      <c r="Q9745" s="105">
        <f t="shared" si="887"/>
        <v>0</v>
      </c>
      <c r="R9745" s="38">
        <f t="shared" si="888"/>
        <v>0</v>
      </c>
    </row>
    <row r="9746" spans="1:18">
      <c r="A9746" s="33"/>
      <c r="B9746" s="34"/>
      <c r="C9746" s="33"/>
      <c r="D9746" s="33"/>
      <c r="E9746" s="33"/>
      <c r="F9746" s="42"/>
      <c r="G9746" s="42"/>
      <c r="I9746">
        <f t="shared" si="884"/>
        <v>0</v>
      </c>
      <c r="J9746">
        <f t="shared" si="885"/>
        <v>0</v>
      </c>
      <c r="L9746" s="107"/>
      <c r="M9746" s="110"/>
      <c r="N9746" s="109"/>
      <c r="P9746" s="38">
        <f t="shared" si="886"/>
        <v>0</v>
      </c>
      <c r="Q9746" s="105">
        <f t="shared" si="887"/>
        <v>0</v>
      </c>
      <c r="R9746" s="38">
        <f t="shared" si="888"/>
        <v>0</v>
      </c>
    </row>
    <row r="9747" spans="1:18">
      <c r="A9747" s="33"/>
      <c r="B9747" s="34"/>
      <c r="C9747" s="33"/>
      <c r="D9747" s="33"/>
      <c r="E9747" s="33"/>
      <c r="F9747" s="42"/>
      <c r="G9747" s="42"/>
      <c r="I9747">
        <f t="shared" si="884"/>
        <v>0</v>
      </c>
      <c r="J9747">
        <f t="shared" si="885"/>
        <v>0</v>
      </c>
      <c r="L9747" s="107"/>
      <c r="M9747" s="110"/>
      <c r="N9747" s="109"/>
      <c r="P9747" s="38">
        <f t="shared" si="886"/>
        <v>0</v>
      </c>
      <c r="Q9747" s="105">
        <f t="shared" si="887"/>
        <v>0</v>
      </c>
      <c r="R9747" s="38">
        <f t="shared" si="888"/>
        <v>0</v>
      </c>
    </row>
    <row r="9748" spans="1:18">
      <c r="A9748" s="33"/>
      <c r="B9748" s="34"/>
      <c r="C9748" s="33"/>
      <c r="D9748" s="33"/>
      <c r="E9748" s="33"/>
      <c r="F9748" s="42"/>
      <c r="G9748" s="42"/>
      <c r="I9748">
        <f t="shared" si="884"/>
        <v>0</v>
      </c>
      <c r="J9748">
        <f t="shared" si="885"/>
        <v>0</v>
      </c>
      <c r="L9748" s="107"/>
      <c r="M9748" s="110"/>
      <c r="N9748" s="109"/>
      <c r="P9748" s="38">
        <f t="shared" si="886"/>
        <v>0</v>
      </c>
      <c r="Q9748" s="105">
        <f t="shared" si="887"/>
        <v>0</v>
      </c>
      <c r="R9748" s="38">
        <f t="shared" si="888"/>
        <v>0</v>
      </c>
    </row>
    <row r="9749" spans="1:18">
      <c r="A9749" s="33"/>
      <c r="B9749" s="34"/>
      <c r="C9749" s="33"/>
      <c r="D9749" s="33"/>
      <c r="E9749" s="33"/>
      <c r="F9749" s="42"/>
      <c r="G9749" s="42"/>
      <c r="I9749">
        <f t="shared" si="884"/>
        <v>0</v>
      </c>
      <c r="J9749">
        <f t="shared" si="885"/>
        <v>0</v>
      </c>
      <c r="L9749" s="107"/>
      <c r="M9749" s="110"/>
      <c r="N9749" s="109"/>
      <c r="P9749" s="38">
        <f t="shared" si="886"/>
        <v>0</v>
      </c>
      <c r="Q9749" s="105">
        <f t="shared" si="887"/>
        <v>0</v>
      </c>
      <c r="R9749" s="38">
        <f t="shared" si="888"/>
        <v>0</v>
      </c>
    </row>
    <row r="9750" spans="1:18">
      <c r="A9750" s="33"/>
      <c r="B9750" s="34"/>
      <c r="C9750" s="33"/>
      <c r="D9750" s="33"/>
      <c r="E9750" s="33"/>
      <c r="F9750" s="42"/>
      <c r="G9750" s="42"/>
      <c r="I9750">
        <f t="shared" si="884"/>
        <v>0</v>
      </c>
      <c r="J9750">
        <f t="shared" si="885"/>
        <v>0</v>
      </c>
      <c r="L9750" s="107"/>
      <c r="M9750" s="110"/>
      <c r="N9750" s="109"/>
      <c r="P9750" s="38">
        <f t="shared" si="886"/>
        <v>0</v>
      </c>
      <c r="Q9750" s="105">
        <f t="shared" si="887"/>
        <v>0</v>
      </c>
      <c r="R9750" s="38">
        <f t="shared" si="888"/>
        <v>0</v>
      </c>
    </row>
    <row r="9751" spans="1:18">
      <c r="A9751" s="33"/>
      <c r="B9751" s="34"/>
      <c r="C9751" s="33"/>
      <c r="D9751" s="33"/>
      <c r="E9751" s="33"/>
      <c r="F9751" s="42"/>
      <c r="G9751" s="42"/>
      <c r="I9751">
        <f t="shared" si="884"/>
        <v>0</v>
      </c>
      <c r="J9751">
        <f t="shared" si="885"/>
        <v>0</v>
      </c>
      <c r="L9751" s="107"/>
      <c r="M9751" s="110"/>
      <c r="N9751" s="109"/>
      <c r="P9751" s="38">
        <f t="shared" si="886"/>
        <v>0</v>
      </c>
      <c r="Q9751" s="105">
        <f t="shared" si="887"/>
        <v>0</v>
      </c>
      <c r="R9751" s="38">
        <f t="shared" si="888"/>
        <v>0</v>
      </c>
    </row>
    <row r="9752" spans="1:18">
      <c r="A9752" s="33"/>
      <c r="B9752" s="34"/>
      <c r="C9752" s="33"/>
      <c r="D9752" s="33"/>
      <c r="E9752" s="33"/>
      <c r="F9752" s="42"/>
      <c r="G9752" s="42"/>
      <c r="I9752">
        <f t="shared" si="884"/>
        <v>0</v>
      </c>
      <c r="J9752">
        <f t="shared" si="885"/>
        <v>0</v>
      </c>
      <c r="L9752" s="107"/>
      <c r="M9752" s="110"/>
      <c r="N9752" s="109"/>
      <c r="P9752" s="38">
        <f t="shared" si="886"/>
        <v>0</v>
      </c>
      <c r="Q9752" s="105">
        <f t="shared" si="887"/>
        <v>0</v>
      </c>
      <c r="R9752" s="38">
        <f t="shared" si="888"/>
        <v>0</v>
      </c>
    </row>
    <row r="9753" spans="1:18">
      <c r="A9753" s="33"/>
      <c r="B9753" s="34"/>
      <c r="C9753" s="33"/>
      <c r="D9753" s="33"/>
      <c r="E9753" s="33"/>
      <c r="F9753" s="42"/>
      <c r="G9753" s="42"/>
      <c r="I9753">
        <f t="shared" si="884"/>
        <v>0</v>
      </c>
      <c r="J9753">
        <f t="shared" si="885"/>
        <v>0</v>
      </c>
      <c r="L9753" s="107"/>
      <c r="M9753" s="110"/>
      <c r="N9753" s="109"/>
      <c r="P9753" s="38">
        <f t="shared" si="886"/>
        <v>0</v>
      </c>
      <c r="Q9753" s="105">
        <f t="shared" si="887"/>
        <v>0</v>
      </c>
      <c r="R9753" s="38">
        <f t="shared" si="888"/>
        <v>0</v>
      </c>
    </row>
    <row r="9754" spans="1:18">
      <c r="A9754" s="33"/>
      <c r="B9754" s="34"/>
      <c r="C9754" s="33"/>
      <c r="D9754" s="33"/>
      <c r="E9754" s="33"/>
      <c r="F9754" s="42"/>
      <c r="G9754" s="42"/>
      <c r="I9754">
        <f t="shared" si="884"/>
        <v>0</v>
      </c>
      <c r="J9754">
        <f t="shared" si="885"/>
        <v>0</v>
      </c>
      <c r="L9754" s="107"/>
      <c r="M9754" s="110"/>
      <c r="N9754" s="109"/>
      <c r="P9754" s="38">
        <f t="shared" si="886"/>
        <v>0</v>
      </c>
      <c r="Q9754" s="105">
        <f t="shared" si="887"/>
        <v>0</v>
      </c>
      <c r="R9754" s="38">
        <f t="shared" si="888"/>
        <v>0</v>
      </c>
    </row>
    <row r="9755" spans="1:18">
      <c r="A9755" s="33"/>
      <c r="B9755" s="34"/>
      <c r="C9755" s="33"/>
      <c r="D9755" s="33"/>
      <c r="E9755" s="33"/>
      <c r="F9755" s="42"/>
      <c r="G9755" s="42"/>
      <c r="I9755">
        <f t="shared" si="884"/>
        <v>0</v>
      </c>
      <c r="J9755">
        <f t="shared" si="885"/>
        <v>0</v>
      </c>
      <c r="L9755" s="107"/>
      <c r="M9755" s="110"/>
      <c r="N9755" s="109"/>
      <c r="P9755" s="38">
        <f t="shared" si="886"/>
        <v>0</v>
      </c>
      <c r="Q9755" s="105">
        <f t="shared" si="887"/>
        <v>0</v>
      </c>
      <c r="R9755" s="38">
        <f t="shared" si="888"/>
        <v>0</v>
      </c>
    </row>
    <row r="9756" spans="1:18">
      <c r="A9756" s="33"/>
      <c r="B9756" s="34"/>
      <c r="C9756" s="33"/>
      <c r="D9756" s="33"/>
      <c r="E9756" s="33"/>
      <c r="F9756" s="42"/>
      <c r="G9756" s="42"/>
      <c r="I9756">
        <f t="shared" si="884"/>
        <v>0</v>
      </c>
      <c r="J9756">
        <f t="shared" si="885"/>
        <v>0</v>
      </c>
      <c r="L9756" s="107"/>
      <c r="M9756" s="110"/>
      <c r="N9756" s="109"/>
      <c r="P9756" s="38">
        <f t="shared" si="886"/>
        <v>0</v>
      </c>
      <c r="Q9756" s="105">
        <f t="shared" si="887"/>
        <v>0</v>
      </c>
      <c r="R9756" s="38">
        <f t="shared" si="888"/>
        <v>0</v>
      </c>
    </row>
    <row r="9757" spans="1:18">
      <c r="A9757" s="33"/>
      <c r="B9757" s="34"/>
      <c r="C9757" s="33"/>
      <c r="D9757" s="33"/>
      <c r="E9757" s="33"/>
      <c r="F9757" s="42"/>
      <c r="G9757" s="42"/>
      <c r="I9757">
        <f t="shared" si="884"/>
        <v>0</v>
      </c>
      <c r="J9757">
        <f t="shared" si="885"/>
        <v>0</v>
      </c>
      <c r="L9757" s="107"/>
      <c r="M9757" s="110"/>
      <c r="N9757" s="109"/>
      <c r="P9757" s="38">
        <f t="shared" si="886"/>
        <v>0</v>
      </c>
      <c r="Q9757" s="105">
        <f t="shared" si="887"/>
        <v>0</v>
      </c>
      <c r="R9757" s="38">
        <f t="shared" si="888"/>
        <v>0</v>
      </c>
    </row>
    <row r="9758" spans="1:18">
      <c r="A9758" s="33"/>
      <c r="B9758" s="34"/>
      <c r="C9758" s="33"/>
      <c r="D9758" s="33"/>
      <c r="E9758" s="33"/>
      <c r="F9758" s="42"/>
      <c r="G9758" s="42"/>
      <c r="I9758">
        <f t="shared" si="884"/>
        <v>0</v>
      </c>
      <c r="J9758">
        <f t="shared" si="885"/>
        <v>0</v>
      </c>
      <c r="L9758" s="107"/>
      <c r="M9758" s="110"/>
      <c r="N9758" s="109"/>
      <c r="P9758" s="38">
        <f t="shared" si="886"/>
        <v>0</v>
      </c>
      <c r="Q9758" s="105">
        <f t="shared" si="887"/>
        <v>0</v>
      </c>
      <c r="R9758" s="38">
        <f t="shared" si="888"/>
        <v>0</v>
      </c>
    </row>
    <row r="9759" spans="1:18">
      <c r="A9759" s="33"/>
      <c r="B9759" s="34"/>
      <c r="C9759" s="33"/>
      <c r="D9759" s="33"/>
      <c r="E9759" s="33"/>
      <c r="F9759" s="42"/>
      <c r="G9759" s="42"/>
      <c r="I9759">
        <f t="shared" si="884"/>
        <v>0</v>
      </c>
      <c r="J9759">
        <f t="shared" si="885"/>
        <v>0</v>
      </c>
      <c r="L9759" s="107"/>
      <c r="M9759" s="110"/>
      <c r="N9759" s="109"/>
      <c r="P9759" s="38">
        <f t="shared" si="886"/>
        <v>0</v>
      </c>
      <c r="Q9759" s="105">
        <f t="shared" si="887"/>
        <v>0</v>
      </c>
      <c r="R9759" s="38">
        <f t="shared" si="888"/>
        <v>0</v>
      </c>
    </row>
    <row r="9760" spans="1:18">
      <c r="A9760" s="33"/>
      <c r="B9760" s="34"/>
      <c r="C9760" s="33"/>
      <c r="D9760" s="33"/>
      <c r="E9760" s="33"/>
      <c r="F9760" s="42"/>
      <c r="G9760" s="42"/>
      <c r="I9760">
        <f t="shared" si="884"/>
        <v>0</v>
      </c>
      <c r="J9760">
        <f t="shared" si="885"/>
        <v>0</v>
      </c>
      <c r="L9760" s="107"/>
      <c r="M9760" s="110"/>
      <c r="N9760" s="109"/>
      <c r="P9760" s="38">
        <f t="shared" si="886"/>
        <v>0</v>
      </c>
      <c r="Q9760" s="105">
        <f t="shared" si="887"/>
        <v>0</v>
      </c>
      <c r="R9760" s="38">
        <f t="shared" si="888"/>
        <v>0</v>
      </c>
    </row>
    <row r="9761" spans="1:18">
      <c r="A9761" s="33"/>
      <c r="B9761" s="34"/>
      <c r="C9761" s="33"/>
      <c r="D9761" s="33"/>
      <c r="E9761" s="33"/>
      <c r="F9761" s="42"/>
      <c r="G9761" s="42"/>
      <c r="I9761">
        <f t="shared" si="884"/>
        <v>0</v>
      </c>
      <c r="J9761">
        <f t="shared" si="885"/>
        <v>0</v>
      </c>
      <c r="L9761" s="107"/>
      <c r="M9761" s="110"/>
      <c r="N9761" s="109"/>
      <c r="P9761" s="38">
        <f t="shared" si="886"/>
        <v>0</v>
      </c>
      <c r="Q9761" s="105">
        <f t="shared" si="887"/>
        <v>0</v>
      </c>
      <c r="R9761" s="38">
        <f t="shared" si="888"/>
        <v>0</v>
      </c>
    </row>
    <row r="9762" spans="1:18">
      <c r="A9762" s="33"/>
      <c r="B9762" s="34"/>
      <c r="C9762" s="33"/>
      <c r="D9762" s="33"/>
      <c r="E9762" s="33"/>
      <c r="F9762" s="42"/>
      <c r="G9762" s="42"/>
      <c r="I9762">
        <f t="shared" si="884"/>
        <v>0</v>
      </c>
      <c r="J9762">
        <f t="shared" si="885"/>
        <v>0</v>
      </c>
      <c r="L9762" s="107"/>
      <c r="M9762" s="110"/>
      <c r="N9762" s="109"/>
      <c r="P9762" s="38">
        <f t="shared" si="886"/>
        <v>0</v>
      </c>
      <c r="Q9762" s="105">
        <f t="shared" si="887"/>
        <v>0</v>
      </c>
      <c r="R9762" s="38">
        <f t="shared" si="888"/>
        <v>0</v>
      </c>
    </row>
    <row r="9763" spans="1:18">
      <c r="A9763" s="33"/>
      <c r="B9763" s="34"/>
      <c r="C9763" s="33"/>
      <c r="D9763" s="33"/>
      <c r="E9763" s="33"/>
      <c r="F9763" s="42"/>
      <c r="G9763" s="42"/>
      <c r="I9763">
        <f t="shared" si="884"/>
        <v>0</v>
      </c>
      <c r="J9763">
        <f t="shared" si="885"/>
        <v>0</v>
      </c>
      <c r="L9763" s="107"/>
      <c r="M9763" s="110"/>
      <c r="N9763" s="109"/>
      <c r="P9763" s="38">
        <f t="shared" si="886"/>
        <v>0</v>
      </c>
      <c r="Q9763" s="105">
        <f t="shared" si="887"/>
        <v>0</v>
      </c>
      <c r="R9763" s="38">
        <f t="shared" si="888"/>
        <v>0</v>
      </c>
    </row>
    <row r="9764" spans="1:18">
      <c r="A9764" s="33"/>
      <c r="B9764" s="34"/>
      <c r="C9764" s="33"/>
      <c r="D9764" s="33"/>
      <c r="E9764" s="33"/>
      <c r="F9764" s="42"/>
      <c r="G9764" s="42"/>
      <c r="I9764">
        <f t="shared" si="884"/>
        <v>0</v>
      </c>
      <c r="J9764">
        <f t="shared" si="885"/>
        <v>0</v>
      </c>
      <c r="L9764" s="107"/>
      <c r="M9764" s="110"/>
      <c r="N9764" s="109"/>
      <c r="P9764" s="38">
        <f t="shared" si="886"/>
        <v>0</v>
      </c>
      <c r="Q9764" s="105">
        <f t="shared" si="887"/>
        <v>0</v>
      </c>
      <c r="R9764" s="38">
        <f t="shared" si="888"/>
        <v>0</v>
      </c>
    </row>
    <row r="9765" spans="1:18">
      <c r="A9765" s="33"/>
      <c r="B9765" s="34"/>
      <c r="C9765" s="33"/>
      <c r="D9765" s="33"/>
      <c r="E9765" s="33"/>
      <c r="F9765" s="42"/>
      <c r="G9765" s="42"/>
      <c r="I9765">
        <f t="shared" si="884"/>
        <v>0</v>
      </c>
      <c r="J9765">
        <f t="shared" si="885"/>
        <v>0</v>
      </c>
      <c r="L9765" s="107"/>
      <c r="M9765" s="110"/>
      <c r="N9765" s="109"/>
      <c r="P9765" s="38">
        <f t="shared" si="886"/>
        <v>0</v>
      </c>
      <c r="Q9765" s="105">
        <f t="shared" si="887"/>
        <v>0</v>
      </c>
      <c r="R9765" s="38">
        <f t="shared" si="888"/>
        <v>0</v>
      </c>
    </row>
    <row r="9766" spans="1:18">
      <c r="A9766" s="33"/>
      <c r="B9766" s="34"/>
      <c r="C9766" s="33"/>
      <c r="D9766" s="33"/>
      <c r="E9766" s="33"/>
      <c r="F9766" s="42"/>
      <c r="G9766" s="42"/>
      <c r="I9766">
        <f t="shared" si="884"/>
        <v>0</v>
      </c>
      <c r="J9766">
        <f t="shared" si="885"/>
        <v>0</v>
      </c>
      <c r="L9766" s="107"/>
      <c r="M9766" s="110"/>
      <c r="N9766" s="109"/>
      <c r="P9766" s="38">
        <f t="shared" si="886"/>
        <v>0</v>
      </c>
      <c r="Q9766" s="105">
        <f t="shared" si="887"/>
        <v>0</v>
      </c>
      <c r="R9766" s="38">
        <f t="shared" si="888"/>
        <v>0</v>
      </c>
    </row>
    <row r="9767" spans="1:18">
      <c r="A9767" s="33"/>
      <c r="B9767" s="34"/>
      <c r="C9767" s="33"/>
      <c r="D9767" s="33"/>
      <c r="E9767" s="33"/>
      <c r="F9767" s="42"/>
      <c r="G9767" s="42"/>
      <c r="I9767">
        <f t="shared" si="884"/>
        <v>0</v>
      </c>
      <c r="J9767">
        <f t="shared" si="885"/>
        <v>0</v>
      </c>
      <c r="L9767" s="107"/>
      <c r="M9767" s="110"/>
      <c r="N9767" s="109"/>
      <c r="P9767" s="38">
        <f t="shared" si="886"/>
        <v>0</v>
      </c>
      <c r="Q9767" s="105">
        <f t="shared" si="887"/>
        <v>0</v>
      </c>
      <c r="R9767" s="38">
        <f t="shared" si="888"/>
        <v>0</v>
      </c>
    </row>
    <row r="9768" spans="1:18">
      <c r="A9768" s="33"/>
      <c r="B9768" s="34"/>
      <c r="C9768" s="33"/>
      <c r="D9768" s="33"/>
      <c r="E9768" s="33"/>
      <c r="F9768" s="42"/>
      <c r="G9768" s="42"/>
      <c r="I9768">
        <f t="shared" si="884"/>
        <v>0</v>
      </c>
      <c r="J9768">
        <f t="shared" si="885"/>
        <v>0</v>
      </c>
      <c r="L9768" s="107"/>
      <c r="M9768" s="110"/>
      <c r="N9768" s="109"/>
      <c r="P9768" s="38">
        <f t="shared" si="886"/>
        <v>0</v>
      </c>
      <c r="Q9768" s="105">
        <f t="shared" si="887"/>
        <v>0</v>
      </c>
      <c r="R9768" s="38">
        <f t="shared" si="888"/>
        <v>0</v>
      </c>
    </row>
    <row r="9769" spans="1:18">
      <c r="A9769" s="33"/>
      <c r="B9769" s="34"/>
      <c r="C9769" s="33"/>
      <c r="D9769" s="33"/>
      <c r="E9769" s="33"/>
      <c r="F9769" s="42"/>
      <c r="G9769" s="42"/>
      <c r="I9769">
        <f t="shared" si="884"/>
        <v>0</v>
      </c>
      <c r="J9769">
        <f t="shared" si="885"/>
        <v>0</v>
      </c>
      <c r="L9769" s="107"/>
      <c r="M9769" s="110"/>
      <c r="N9769" s="109"/>
      <c r="P9769" s="38">
        <f t="shared" si="886"/>
        <v>0</v>
      </c>
      <c r="Q9769" s="105">
        <f t="shared" si="887"/>
        <v>0</v>
      </c>
      <c r="R9769" s="38">
        <f t="shared" si="888"/>
        <v>0</v>
      </c>
    </row>
    <row r="9770" spans="1:18">
      <c r="A9770" s="33"/>
      <c r="B9770" s="34"/>
      <c r="C9770" s="33"/>
      <c r="D9770" s="33"/>
      <c r="E9770" s="33"/>
      <c r="F9770" s="42"/>
      <c r="G9770" s="42"/>
      <c r="I9770">
        <f t="shared" si="884"/>
        <v>0</v>
      </c>
      <c r="J9770">
        <f t="shared" si="885"/>
        <v>0</v>
      </c>
      <c r="L9770" s="107"/>
      <c r="M9770" s="110"/>
      <c r="N9770" s="109"/>
      <c r="P9770" s="38">
        <f t="shared" si="886"/>
        <v>0</v>
      </c>
      <c r="Q9770" s="105">
        <f t="shared" si="887"/>
        <v>0</v>
      </c>
      <c r="R9770" s="38">
        <f t="shared" si="888"/>
        <v>0</v>
      </c>
    </row>
    <row r="9771" spans="1:18">
      <c r="A9771" s="33"/>
      <c r="B9771" s="34"/>
      <c r="C9771" s="33"/>
      <c r="D9771" s="33"/>
      <c r="E9771" s="33"/>
      <c r="F9771" s="42"/>
      <c r="G9771" s="42"/>
      <c r="I9771">
        <f t="shared" si="884"/>
        <v>0</v>
      </c>
      <c r="J9771">
        <f t="shared" si="885"/>
        <v>0</v>
      </c>
      <c r="L9771" s="107"/>
      <c r="M9771" s="110"/>
      <c r="N9771" s="109"/>
      <c r="P9771" s="38">
        <f t="shared" si="886"/>
        <v>0</v>
      </c>
      <c r="Q9771" s="105">
        <f t="shared" si="887"/>
        <v>0</v>
      </c>
      <c r="R9771" s="38">
        <f t="shared" si="888"/>
        <v>0</v>
      </c>
    </row>
    <row r="9772" spans="1:18">
      <c r="A9772" s="33"/>
      <c r="B9772" s="34"/>
      <c r="C9772" s="33"/>
      <c r="D9772" s="33"/>
      <c r="E9772" s="33"/>
      <c r="F9772" s="42"/>
      <c r="G9772" s="42"/>
      <c r="I9772">
        <f t="shared" si="884"/>
        <v>0</v>
      </c>
      <c r="J9772">
        <f t="shared" si="885"/>
        <v>0</v>
      </c>
      <c r="L9772" s="107"/>
      <c r="M9772" s="110"/>
      <c r="N9772" s="109"/>
      <c r="P9772" s="38">
        <f t="shared" si="886"/>
        <v>0</v>
      </c>
      <c r="Q9772" s="105">
        <f t="shared" si="887"/>
        <v>0</v>
      </c>
      <c r="R9772" s="38">
        <f t="shared" si="888"/>
        <v>0</v>
      </c>
    </row>
    <row r="9773" spans="1:18">
      <c r="A9773" s="33"/>
      <c r="B9773" s="34"/>
      <c r="C9773" s="33"/>
      <c r="D9773" s="33"/>
      <c r="E9773" s="33"/>
      <c r="F9773" s="42"/>
      <c r="G9773" s="42"/>
      <c r="I9773">
        <f t="shared" si="884"/>
        <v>0</v>
      </c>
      <c r="J9773">
        <f t="shared" si="885"/>
        <v>0</v>
      </c>
      <c r="L9773" s="107"/>
      <c r="M9773" s="110"/>
      <c r="N9773" s="109"/>
      <c r="P9773" s="38">
        <f t="shared" si="886"/>
        <v>0</v>
      </c>
      <c r="Q9773" s="105">
        <f t="shared" si="887"/>
        <v>0</v>
      </c>
      <c r="R9773" s="38">
        <f t="shared" si="888"/>
        <v>0</v>
      </c>
    </row>
    <row r="9774" spans="1:18">
      <c r="A9774" s="33"/>
      <c r="B9774" s="34"/>
      <c r="C9774" s="33"/>
      <c r="D9774" s="33"/>
      <c r="E9774" s="33"/>
      <c r="F9774" s="42"/>
      <c r="G9774" s="42"/>
      <c r="I9774">
        <f t="shared" si="884"/>
        <v>0</v>
      </c>
      <c r="J9774">
        <f t="shared" si="885"/>
        <v>0</v>
      </c>
      <c r="L9774" s="107"/>
      <c r="M9774" s="110"/>
      <c r="N9774" s="109"/>
      <c r="P9774" s="38">
        <f t="shared" si="886"/>
        <v>0</v>
      </c>
      <c r="Q9774" s="105">
        <f t="shared" si="887"/>
        <v>0</v>
      </c>
      <c r="R9774" s="38">
        <f t="shared" si="888"/>
        <v>0</v>
      </c>
    </row>
    <row r="9775" spans="1:18">
      <c r="A9775" s="33"/>
      <c r="B9775" s="34"/>
      <c r="C9775" s="33"/>
      <c r="D9775" s="33"/>
      <c r="E9775" s="33"/>
      <c r="F9775" s="42"/>
      <c r="G9775" s="42"/>
      <c r="I9775">
        <f t="shared" si="884"/>
        <v>0</v>
      </c>
      <c r="J9775">
        <f t="shared" si="885"/>
        <v>0</v>
      </c>
      <c r="L9775" s="107"/>
      <c r="M9775" s="110"/>
      <c r="N9775" s="109"/>
      <c r="P9775" s="38">
        <f t="shared" si="886"/>
        <v>0</v>
      </c>
      <c r="Q9775" s="105">
        <f t="shared" si="887"/>
        <v>0</v>
      </c>
      <c r="R9775" s="38">
        <f t="shared" si="888"/>
        <v>0</v>
      </c>
    </row>
    <row r="9776" spans="1:18">
      <c r="A9776" s="33"/>
      <c r="B9776" s="34"/>
      <c r="C9776" s="33"/>
      <c r="D9776" s="33"/>
      <c r="E9776" s="33"/>
      <c r="F9776" s="42"/>
      <c r="G9776" s="42"/>
      <c r="I9776">
        <f t="shared" si="884"/>
        <v>0</v>
      </c>
      <c r="J9776">
        <f t="shared" si="885"/>
        <v>0</v>
      </c>
      <c r="L9776" s="107"/>
      <c r="M9776" s="110"/>
      <c r="N9776" s="109"/>
      <c r="P9776" s="38">
        <f t="shared" si="886"/>
        <v>0</v>
      </c>
      <c r="Q9776" s="105">
        <f t="shared" si="887"/>
        <v>0</v>
      </c>
      <c r="R9776" s="38">
        <f t="shared" si="888"/>
        <v>0</v>
      </c>
    </row>
    <row r="9777" spans="1:18">
      <c r="A9777" s="33"/>
      <c r="B9777" s="34"/>
      <c r="C9777" s="33"/>
      <c r="D9777" s="33"/>
      <c r="E9777" s="33"/>
      <c r="F9777" s="42"/>
      <c r="G9777" s="42"/>
      <c r="I9777">
        <f t="shared" si="884"/>
        <v>0</v>
      </c>
      <c r="J9777">
        <f t="shared" si="885"/>
        <v>0</v>
      </c>
      <c r="L9777" s="107"/>
      <c r="M9777" s="110"/>
      <c r="N9777" s="109"/>
      <c r="P9777" s="38">
        <f t="shared" si="886"/>
        <v>0</v>
      </c>
      <c r="Q9777" s="105">
        <f t="shared" si="887"/>
        <v>0</v>
      </c>
      <c r="R9777" s="38">
        <f t="shared" si="888"/>
        <v>0</v>
      </c>
    </row>
    <row r="9778" spans="1:18">
      <c r="A9778" s="33"/>
      <c r="B9778" s="34"/>
      <c r="C9778" s="33"/>
      <c r="D9778" s="33"/>
      <c r="E9778" s="33"/>
      <c r="F9778" s="42"/>
      <c r="G9778" s="42"/>
      <c r="I9778">
        <f t="shared" si="884"/>
        <v>0</v>
      </c>
      <c r="J9778">
        <f t="shared" si="885"/>
        <v>0</v>
      </c>
      <c r="L9778" s="107"/>
      <c r="M9778" s="110"/>
      <c r="N9778" s="109"/>
      <c r="P9778" s="38">
        <f t="shared" si="886"/>
        <v>0</v>
      </c>
      <c r="Q9778" s="105">
        <f t="shared" si="887"/>
        <v>0</v>
      </c>
      <c r="R9778" s="38">
        <f t="shared" si="888"/>
        <v>0</v>
      </c>
    </row>
    <row r="9779" spans="1:18">
      <c r="A9779" s="33"/>
      <c r="B9779" s="34"/>
      <c r="C9779" s="33"/>
      <c r="D9779" s="33"/>
      <c r="E9779" s="33"/>
      <c r="F9779" s="42"/>
      <c r="G9779" s="42"/>
      <c r="I9779">
        <f t="shared" si="884"/>
        <v>0</v>
      </c>
      <c r="J9779">
        <f t="shared" si="885"/>
        <v>0</v>
      </c>
      <c r="L9779" s="107"/>
      <c r="M9779" s="110"/>
      <c r="N9779" s="109"/>
      <c r="P9779" s="38">
        <f t="shared" si="886"/>
        <v>0</v>
      </c>
      <c r="Q9779" s="105">
        <f t="shared" si="887"/>
        <v>0</v>
      </c>
      <c r="R9779" s="38">
        <f t="shared" si="888"/>
        <v>0</v>
      </c>
    </row>
    <row r="9780" spans="1:18">
      <c r="A9780" s="33"/>
      <c r="B9780" s="34"/>
      <c r="C9780" s="33"/>
      <c r="D9780" s="33"/>
      <c r="E9780" s="33"/>
      <c r="F9780" s="42"/>
      <c r="G9780" s="42"/>
      <c r="I9780">
        <f t="shared" si="884"/>
        <v>0</v>
      </c>
      <c r="J9780">
        <f t="shared" si="885"/>
        <v>0</v>
      </c>
      <c r="L9780" s="107"/>
      <c r="M9780" s="110"/>
      <c r="N9780" s="109"/>
      <c r="P9780" s="38">
        <f t="shared" si="886"/>
        <v>0</v>
      </c>
      <c r="Q9780" s="105">
        <f t="shared" si="887"/>
        <v>0</v>
      </c>
      <c r="R9780" s="38">
        <f t="shared" si="888"/>
        <v>0</v>
      </c>
    </row>
    <row r="9781" spans="1:18">
      <c r="A9781" s="33"/>
      <c r="B9781" s="34"/>
      <c r="C9781" s="33"/>
      <c r="D9781" s="33"/>
      <c r="E9781" s="33"/>
      <c r="F9781" s="42"/>
      <c r="G9781" s="42"/>
      <c r="I9781">
        <f t="shared" si="884"/>
        <v>0</v>
      </c>
      <c r="J9781">
        <f t="shared" si="885"/>
        <v>0</v>
      </c>
      <c r="L9781" s="107"/>
      <c r="M9781" s="110"/>
      <c r="N9781" s="109"/>
      <c r="P9781" s="38">
        <f t="shared" si="886"/>
        <v>0</v>
      </c>
      <c r="Q9781" s="105">
        <f t="shared" si="887"/>
        <v>0</v>
      </c>
      <c r="R9781" s="38">
        <f t="shared" si="888"/>
        <v>0</v>
      </c>
    </row>
    <row r="9782" spans="1:18">
      <c r="A9782" s="33"/>
      <c r="B9782" s="34"/>
      <c r="C9782" s="33"/>
      <c r="D9782" s="33"/>
      <c r="E9782" s="33"/>
      <c r="F9782" s="42"/>
      <c r="G9782" s="42"/>
      <c r="I9782">
        <f t="shared" si="884"/>
        <v>0</v>
      </c>
      <c r="J9782">
        <f t="shared" si="885"/>
        <v>0</v>
      </c>
      <c r="L9782" s="107"/>
      <c r="M9782" s="110"/>
      <c r="N9782" s="109"/>
      <c r="P9782" s="38">
        <f t="shared" si="886"/>
        <v>0</v>
      </c>
      <c r="Q9782" s="105">
        <f t="shared" si="887"/>
        <v>0</v>
      </c>
      <c r="R9782" s="38">
        <f t="shared" si="888"/>
        <v>0</v>
      </c>
    </row>
    <row r="9783" spans="1:18">
      <c r="A9783" s="33"/>
      <c r="B9783" s="34"/>
      <c r="C9783" s="33"/>
      <c r="D9783" s="33"/>
      <c r="E9783" s="33"/>
      <c r="F9783" s="42"/>
      <c r="G9783" s="42"/>
      <c r="I9783">
        <f t="shared" si="884"/>
        <v>0</v>
      </c>
      <c r="J9783">
        <f t="shared" si="885"/>
        <v>0</v>
      </c>
      <c r="L9783" s="107"/>
      <c r="M9783" s="110"/>
      <c r="N9783" s="109"/>
      <c r="P9783" s="38">
        <f t="shared" si="886"/>
        <v>0</v>
      </c>
      <c r="Q9783" s="105">
        <f t="shared" si="887"/>
        <v>0</v>
      </c>
      <c r="R9783" s="38">
        <f t="shared" si="888"/>
        <v>0</v>
      </c>
    </row>
    <row r="9784" spans="1:18">
      <c r="A9784" s="33"/>
      <c r="B9784" s="34"/>
      <c r="C9784" s="33"/>
      <c r="D9784" s="33"/>
      <c r="E9784" s="33"/>
      <c r="F9784" s="42"/>
      <c r="G9784" s="42"/>
      <c r="I9784">
        <f t="shared" si="884"/>
        <v>0</v>
      </c>
      <c r="J9784">
        <f t="shared" si="885"/>
        <v>0</v>
      </c>
      <c r="L9784" s="107"/>
      <c r="M9784" s="110"/>
      <c r="N9784" s="109"/>
      <c r="P9784" s="38">
        <f t="shared" si="886"/>
        <v>0</v>
      </c>
      <c r="Q9784" s="105">
        <f t="shared" si="887"/>
        <v>0</v>
      </c>
      <c r="R9784" s="38">
        <f t="shared" si="888"/>
        <v>0</v>
      </c>
    </row>
    <row r="9785" spans="1:18">
      <c r="A9785" s="33"/>
      <c r="B9785" s="34"/>
      <c r="C9785" s="33"/>
      <c r="D9785" s="33"/>
      <c r="E9785" s="33"/>
      <c r="F9785" s="42"/>
      <c r="G9785" s="42"/>
      <c r="I9785">
        <f t="shared" si="884"/>
        <v>0</v>
      </c>
      <c r="J9785">
        <f t="shared" si="885"/>
        <v>0</v>
      </c>
      <c r="L9785" s="107"/>
      <c r="M9785" s="110"/>
      <c r="N9785" s="109"/>
      <c r="P9785" s="38">
        <f t="shared" si="886"/>
        <v>0</v>
      </c>
      <c r="Q9785" s="105">
        <f t="shared" si="887"/>
        <v>0</v>
      </c>
      <c r="R9785" s="38">
        <f t="shared" si="888"/>
        <v>0</v>
      </c>
    </row>
    <row r="9786" spans="1:18">
      <c r="A9786" s="33"/>
      <c r="B9786" s="34"/>
      <c r="C9786" s="33"/>
      <c r="D9786" s="33"/>
      <c r="E9786" s="33"/>
      <c r="F9786" s="42"/>
      <c r="G9786" s="42"/>
      <c r="I9786">
        <f t="shared" si="884"/>
        <v>0</v>
      </c>
      <c r="J9786">
        <f t="shared" si="885"/>
        <v>0</v>
      </c>
      <c r="L9786" s="107"/>
      <c r="M9786" s="110"/>
      <c r="N9786" s="109"/>
      <c r="P9786" s="38">
        <f t="shared" si="886"/>
        <v>0</v>
      </c>
      <c r="Q9786" s="105">
        <f t="shared" si="887"/>
        <v>0</v>
      </c>
      <c r="R9786" s="38">
        <f t="shared" si="888"/>
        <v>0</v>
      </c>
    </row>
    <row r="9787" spans="1:18">
      <c r="A9787" s="33"/>
      <c r="B9787" s="34"/>
      <c r="C9787" s="33"/>
      <c r="D9787" s="33"/>
      <c r="E9787" s="33"/>
      <c r="F9787" s="42"/>
      <c r="G9787" s="42"/>
      <c r="I9787">
        <f t="shared" si="884"/>
        <v>0</v>
      </c>
      <c r="J9787">
        <f t="shared" si="885"/>
        <v>0</v>
      </c>
      <c r="L9787" s="107"/>
      <c r="M9787" s="110"/>
      <c r="N9787" s="109"/>
      <c r="P9787" s="38">
        <f t="shared" si="886"/>
        <v>0</v>
      </c>
      <c r="Q9787" s="105">
        <f t="shared" si="887"/>
        <v>0</v>
      </c>
      <c r="R9787" s="38">
        <f t="shared" si="888"/>
        <v>0</v>
      </c>
    </row>
    <row r="9788" spans="1:18">
      <c r="A9788" s="33"/>
      <c r="B9788" s="34"/>
      <c r="C9788" s="33"/>
      <c r="D9788" s="33"/>
      <c r="E9788" s="33"/>
      <c r="F9788" s="42"/>
      <c r="G9788" s="42"/>
      <c r="I9788">
        <f t="shared" si="884"/>
        <v>0</v>
      </c>
      <c r="J9788">
        <f t="shared" si="885"/>
        <v>0</v>
      </c>
      <c r="L9788" s="107"/>
      <c r="M9788" s="110"/>
      <c r="N9788" s="109"/>
      <c r="P9788" s="38">
        <f t="shared" si="886"/>
        <v>0</v>
      </c>
      <c r="Q9788" s="105">
        <f t="shared" si="887"/>
        <v>0</v>
      </c>
      <c r="R9788" s="38">
        <f t="shared" si="888"/>
        <v>0</v>
      </c>
    </row>
    <row r="9789" spans="1:18">
      <c r="A9789" s="33"/>
      <c r="B9789" s="34"/>
      <c r="C9789" s="33"/>
      <c r="D9789" s="33"/>
      <c r="E9789" s="33"/>
      <c r="F9789" s="42"/>
      <c r="G9789" s="42"/>
      <c r="I9789">
        <f t="shared" si="884"/>
        <v>0</v>
      </c>
      <c r="J9789">
        <f t="shared" si="885"/>
        <v>0</v>
      </c>
      <c r="L9789" s="107"/>
      <c r="M9789" s="110"/>
      <c r="N9789" s="109"/>
      <c r="P9789" s="38">
        <f t="shared" si="886"/>
        <v>0</v>
      </c>
      <c r="Q9789" s="105">
        <f t="shared" si="887"/>
        <v>0</v>
      </c>
      <c r="R9789" s="38">
        <f t="shared" si="888"/>
        <v>0</v>
      </c>
    </row>
    <row r="9790" spans="1:18">
      <c r="A9790" s="33"/>
      <c r="B9790" s="34"/>
      <c r="C9790" s="33"/>
      <c r="D9790" s="33"/>
      <c r="E9790" s="33"/>
      <c r="F9790" s="42"/>
      <c r="G9790" s="42"/>
      <c r="I9790">
        <f t="shared" si="884"/>
        <v>0</v>
      </c>
      <c r="J9790">
        <f t="shared" si="885"/>
        <v>0</v>
      </c>
      <c r="L9790" s="107"/>
      <c r="M9790" s="110"/>
      <c r="N9790" s="109"/>
      <c r="P9790" s="38">
        <f t="shared" si="886"/>
        <v>0</v>
      </c>
      <c r="Q9790" s="105">
        <f t="shared" si="887"/>
        <v>0</v>
      </c>
      <c r="R9790" s="38">
        <f t="shared" si="888"/>
        <v>0</v>
      </c>
    </row>
    <row r="9791" spans="1:18">
      <c r="A9791" s="33"/>
      <c r="B9791" s="34"/>
      <c r="C9791" s="33"/>
      <c r="D9791" s="33"/>
      <c r="E9791" s="33"/>
      <c r="F9791" s="42"/>
      <c r="G9791" s="42"/>
      <c r="I9791">
        <f t="shared" si="884"/>
        <v>0</v>
      </c>
      <c r="J9791">
        <f t="shared" si="885"/>
        <v>0</v>
      </c>
      <c r="L9791" s="107"/>
      <c r="M9791" s="110"/>
      <c r="N9791" s="109"/>
      <c r="P9791" s="38">
        <f t="shared" si="886"/>
        <v>0</v>
      </c>
      <c r="Q9791" s="105">
        <f t="shared" si="887"/>
        <v>0</v>
      </c>
      <c r="R9791" s="38">
        <f t="shared" si="888"/>
        <v>0</v>
      </c>
    </row>
    <row r="9792" spans="1:18">
      <c r="A9792" s="33"/>
      <c r="B9792" s="34"/>
      <c r="C9792" s="33"/>
      <c r="D9792" s="33"/>
      <c r="E9792" s="33"/>
      <c r="F9792" s="42"/>
      <c r="G9792" s="42"/>
      <c r="I9792">
        <f t="shared" si="884"/>
        <v>0</v>
      </c>
      <c r="J9792">
        <f t="shared" si="885"/>
        <v>0</v>
      </c>
      <c r="L9792" s="107"/>
      <c r="M9792" s="110"/>
      <c r="N9792" s="109"/>
      <c r="P9792" s="38">
        <f t="shared" si="886"/>
        <v>0</v>
      </c>
      <c r="Q9792" s="105">
        <f t="shared" si="887"/>
        <v>0</v>
      </c>
      <c r="R9792" s="38">
        <f t="shared" si="888"/>
        <v>0</v>
      </c>
    </row>
    <row r="9793" spans="1:18">
      <c r="A9793" s="33"/>
      <c r="B9793" s="34"/>
      <c r="C9793" s="33"/>
      <c r="D9793" s="33"/>
      <c r="E9793" s="33"/>
      <c r="F9793" s="42"/>
      <c r="G9793" s="42"/>
      <c r="I9793">
        <f t="shared" ref="I9793:I9856" si="889">IF(OR(E9793="R",E9793="E"),D9793,IF(D9793&gt;=E9793,D9793-E9793,0))</f>
        <v>0</v>
      </c>
      <c r="J9793">
        <f t="shared" ref="J9793:J9856" si="890">IF(OR(E9793="R",E9793="E"),0,IF(E9793&gt;D9793,E9793-D9793,0))</f>
        <v>0</v>
      </c>
      <c r="L9793" s="107"/>
      <c r="M9793" s="110"/>
      <c r="N9793" s="109"/>
      <c r="P9793" s="38">
        <f t="shared" ref="P9793:P9856" si="891">I9793*L9793/1000</f>
        <v>0</v>
      </c>
      <c r="Q9793" s="105">
        <f t="shared" ref="Q9793:Q9856" si="892">I9793*M9793/1000</f>
        <v>0</v>
      </c>
      <c r="R9793" s="38">
        <f t="shared" ref="R9793:R9856" si="893">J9793*N9793/1000</f>
        <v>0</v>
      </c>
    </row>
    <row r="9794" spans="1:18">
      <c r="A9794" s="33"/>
      <c r="B9794" s="34"/>
      <c r="C9794" s="33"/>
      <c r="D9794" s="33"/>
      <c r="E9794" s="33"/>
      <c r="F9794" s="42"/>
      <c r="G9794" s="42"/>
      <c r="I9794">
        <f t="shared" si="889"/>
        <v>0</v>
      </c>
      <c r="J9794">
        <f t="shared" si="890"/>
        <v>0</v>
      </c>
      <c r="L9794" s="107"/>
      <c r="M9794" s="110"/>
      <c r="N9794" s="109"/>
      <c r="P9794" s="38">
        <f t="shared" si="891"/>
        <v>0</v>
      </c>
      <c r="Q9794" s="105">
        <f t="shared" si="892"/>
        <v>0</v>
      </c>
      <c r="R9794" s="38">
        <f t="shared" si="893"/>
        <v>0</v>
      </c>
    </row>
    <row r="9795" spans="1:18">
      <c r="A9795" s="33"/>
      <c r="B9795" s="34"/>
      <c r="C9795" s="33"/>
      <c r="D9795" s="33"/>
      <c r="E9795" s="33"/>
      <c r="F9795" s="42"/>
      <c r="G9795" s="42"/>
      <c r="I9795">
        <f t="shared" si="889"/>
        <v>0</v>
      </c>
      <c r="J9795">
        <f t="shared" si="890"/>
        <v>0</v>
      </c>
      <c r="L9795" s="107"/>
      <c r="M9795" s="110"/>
      <c r="N9795" s="109"/>
      <c r="P9795" s="38">
        <f t="shared" si="891"/>
        <v>0</v>
      </c>
      <c r="Q9795" s="105">
        <f t="shared" si="892"/>
        <v>0</v>
      </c>
      <c r="R9795" s="38">
        <f t="shared" si="893"/>
        <v>0</v>
      </c>
    </row>
    <row r="9796" spans="1:18">
      <c r="A9796" s="33"/>
      <c r="B9796" s="34"/>
      <c r="C9796" s="33"/>
      <c r="D9796" s="33"/>
      <c r="E9796" s="33"/>
      <c r="F9796" s="42"/>
      <c r="G9796" s="42"/>
      <c r="I9796">
        <f t="shared" si="889"/>
        <v>0</v>
      </c>
      <c r="J9796">
        <f t="shared" si="890"/>
        <v>0</v>
      </c>
      <c r="L9796" s="107"/>
      <c r="M9796" s="110"/>
      <c r="N9796" s="109"/>
      <c r="P9796" s="38">
        <f t="shared" si="891"/>
        <v>0</v>
      </c>
      <c r="Q9796" s="105">
        <f t="shared" si="892"/>
        <v>0</v>
      </c>
      <c r="R9796" s="38">
        <f t="shared" si="893"/>
        <v>0</v>
      </c>
    </row>
    <row r="9797" spans="1:18">
      <c r="A9797" s="33"/>
      <c r="B9797" s="34"/>
      <c r="C9797" s="33"/>
      <c r="D9797" s="33"/>
      <c r="E9797" s="33"/>
      <c r="F9797" s="42"/>
      <c r="G9797" s="42"/>
      <c r="I9797">
        <f t="shared" si="889"/>
        <v>0</v>
      </c>
      <c r="J9797">
        <f t="shared" si="890"/>
        <v>0</v>
      </c>
      <c r="L9797" s="107"/>
      <c r="M9797" s="110"/>
      <c r="N9797" s="109"/>
      <c r="P9797" s="38">
        <f t="shared" si="891"/>
        <v>0</v>
      </c>
      <c r="Q9797" s="105">
        <f t="shared" si="892"/>
        <v>0</v>
      </c>
      <c r="R9797" s="38">
        <f t="shared" si="893"/>
        <v>0</v>
      </c>
    </row>
    <row r="9798" spans="1:18">
      <c r="A9798" s="33"/>
      <c r="B9798" s="34"/>
      <c r="C9798" s="33"/>
      <c r="D9798" s="33"/>
      <c r="E9798" s="33"/>
      <c r="F9798" s="42"/>
      <c r="G9798" s="42"/>
      <c r="I9798">
        <f t="shared" si="889"/>
        <v>0</v>
      </c>
      <c r="J9798">
        <f t="shared" si="890"/>
        <v>0</v>
      </c>
      <c r="L9798" s="107"/>
      <c r="M9798" s="110"/>
      <c r="N9798" s="109"/>
      <c r="P9798" s="38">
        <f t="shared" si="891"/>
        <v>0</v>
      </c>
      <c r="Q9798" s="105">
        <f t="shared" si="892"/>
        <v>0</v>
      </c>
      <c r="R9798" s="38">
        <f t="shared" si="893"/>
        <v>0</v>
      </c>
    </row>
    <row r="9799" spans="1:18">
      <c r="A9799" s="33"/>
      <c r="B9799" s="34"/>
      <c r="C9799" s="33"/>
      <c r="D9799" s="33"/>
      <c r="E9799" s="33"/>
      <c r="F9799" s="42"/>
      <c r="G9799" s="42"/>
      <c r="I9799">
        <f t="shared" si="889"/>
        <v>0</v>
      </c>
      <c r="J9799">
        <f t="shared" si="890"/>
        <v>0</v>
      </c>
      <c r="L9799" s="107"/>
      <c r="M9799" s="110"/>
      <c r="N9799" s="109"/>
      <c r="P9799" s="38">
        <f t="shared" si="891"/>
        <v>0</v>
      </c>
      <c r="Q9799" s="105">
        <f t="shared" si="892"/>
        <v>0</v>
      </c>
      <c r="R9799" s="38">
        <f t="shared" si="893"/>
        <v>0</v>
      </c>
    </row>
    <row r="9800" spans="1:18">
      <c r="A9800" s="33"/>
      <c r="B9800" s="34"/>
      <c r="C9800" s="33"/>
      <c r="D9800" s="33"/>
      <c r="E9800" s="33"/>
      <c r="F9800" s="42"/>
      <c r="G9800" s="42"/>
      <c r="I9800">
        <f t="shared" si="889"/>
        <v>0</v>
      </c>
      <c r="J9800">
        <f t="shared" si="890"/>
        <v>0</v>
      </c>
      <c r="L9800" s="107"/>
      <c r="M9800" s="110"/>
      <c r="N9800" s="109"/>
      <c r="P9800" s="38">
        <f t="shared" si="891"/>
        <v>0</v>
      </c>
      <c r="Q9800" s="105">
        <f t="shared" si="892"/>
        <v>0</v>
      </c>
      <c r="R9800" s="38">
        <f t="shared" si="893"/>
        <v>0</v>
      </c>
    </row>
    <row r="9801" spans="1:18">
      <c r="A9801" s="33"/>
      <c r="B9801" s="34"/>
      <c r="C9801" s="33"/>
      <c r="D9801" s="33"/>
      <c r="E9801" s="33"/>
      <c r="F9801" s="42"/>
      <c r="G9801" s="42"/>
      <c r="I9801">
        <f t="shared" si="889"/>
        <v>0</v>
      </c>
      <c r="J9801">
        <f t="shared" si="890"/>
        <v>0</v>
      </c>
      <c r="L9801" s="107"/>
      <c r="M9801" s="110"/>
      <c r="N9801" s="109"/>
      <c r="P9801" s="38">
        <f t="shared" si="891"/>
        <v>0</v>
      </c>
      <c r="Q9801" s="105">
        <f t="shared" si="892"/>
        <v>0</v>
      </c>
      <c r="R9801" s="38">
        <f t="shared" si="893"/>
        <v>0</v>
      </c>
    </row>
    <row r="9802" spans="1:18">
      <c r="A9802" s="33"/>
      <c r="B9802" s="34"/>
      <c r="C9802" s="33"/>
      <c r="D9802" s="33"/>
      <c r="E9802" s="33"/>
      <c r="F9802" s="42"/>
      <c r="G9802" s="42"/>
      <c r="I9802">
        <f t="shared" si="889"/>
        <v>0</v>
      </c>
      <c r="J9802">
        <f t="shared" si="890"/>
        <v>0</v>
      </c>
      <c r="L9802" s="107"/>
      <c r="M9802" s="110"/>
      <c r="N9802" s="109"/>
      <c r="P9802" s="38">
        <f t="shared" si="891"/>
        <v>0</v>
      </c>
      <c r="Q9802" s="105">
        <f t="shared" si="892"/>
        <v>0</v>
      </c>
      <c r="R9802" s="38">
        <f t="shared" si="893"/>
        <v>0</v>
      </c>
    </row>
    <row r="9803" spans="1:18">
      <c r="A9803" s="33"/>
      <c r="B9803" s="34"/>
      <c r="C9803" s="33"/>
      <c r="D9803" s="33"/>
      <c r="E9803" s="33"/>
      <c r="F9803" s="42"/>
      <c r="G9803" s="42"/>
      <c r="I9803">
        <f t="shared" si="889"/>
        <v>0</v>
      </c>
      <c r="J9803">
        <f t="shared" si="890"/>
        <v>0</v>
      </c>
      <c r="L9803" s="107"/>
      <c r="M9803" s="110"/>
      <c r="N9803" s="109"/>
      <c r="P9803" s="38">
        <f t="shared" si="891"/>
        <v>0</v>
      </c>
      <c r="Q9803" s="105">
        <f t="shared" si="892"/>
        <v>0</v>
      </c>
      <c r="R9803" s="38">
        <f t="shared" si="893"/>
        <v>0</v>
      </c>
    </row>
    <row r="9804" spans="1:18">
      <c r="A9804" s="33"/>
      <c r="B9804" s="34"/>
      <c r="C9804" s="33"/>
      <c r="D9804" s="33"/>
      <c r="E9804" s="33"/>
      <c r="F9804" s="42"/>
      <c r="G9804" s="42"/>
      <c r="I9804">
        <f t="shared" si="889"/>
        <v>0</v>
      </c>
      <c r="J9804">
        <f t="shared" si="890"/>
        <v>0</v>
      </c>
      <c r="L9804" s="107"/>
      <c r="M9804" s="110"/>
      <c r="N9804" s="109"/>
      <c r="P9804" s="38">
        <f t="shared" si="891"/>
        <v>0</v>
      </c>
      <c r="Q9804" s="105">
        <f t="shared" si="892"/>
        <v>0</v>
      </c>
      <c r="R9804" s="38">
        <f t="shared" si="893"/>
        <v>0</v>
      </c>
    </row>
    <row r="9805" spans="1:18">
      <c r="A9805" s="33"/>
      <c r="B9805" s="34"/>
      <c r="C9805" s="33"/>
      <c r="D9805" s="33"/>
      <c r="E9805" s="33"/>
      <c r="F9805" s="42"/>
      <c r="G9805" s="42"/>
      <c r="I9805">
        <f t="shared" si="889"/>
        <v>0</v>
      </c>
      <c r="J9805">
        <f t="shared" si="890"/>
        <v>0</v>
      </c>
      <c r="L9805" s="107"/>
      <c r="M9805" s="110"/>
      <c r="N9805" s="109"/>
      <c r="P9805" s="38">
        <f t="shared" si="891"/>
        <v>0</v>
      </c>
      <c r="Q9805" s="105">
        <f t="shared" si="892"/>
        <v>0</v>
      </c>
      <c r="R9805" s="38">
        <f t="shared" si="893"/>
        <v>0</v>
      </c>
    </row>
    <row r="9806" spans="1:18">
      <c r="A9806" s="33"/>
      <c r="B9806" s="34"/>
      <c r="C9806" s="33"/>
      <c r="D9806" s="33"/>
      <c r="E9806" s="33"/>
      <c r="F9806" s="42"/>
      <c r="G9806" s="42"/>
      <c r="I9806">
        <f t="shared" si="889"/>
        <v>0</v>
      </c>
      <c r="J9806">
        <f t="shared" si="890"/>
        <v>0</v>
      </c>
      <c r="L9806" s="107"/>
      <c r="M9806" s="110"/>
      <c r="N9806" s="109"/>
      <c r="P9806" s="38">
        <f t="shared" si="891"/>
        <v>0</v>
      </c>
      <c r="Q9806" s="105">
        <f t="shared" si="892"/>
        <v>0</v>
      </c>
      <c r="R9806" s="38">
        <f t="shared" si="893"/>
        <v>0</v>
      </c>
    </row>
    <row r="9807" spans="1:18">
      <c r="A9807" s="33"/>
      <c r="B9807" s="34"/>
      <c r="C9807" s="33"/>
      <c r="D9807" s="33"/>
      <c r="E9807" s="33"/>
      <c r="F9807" s="42"/>
      <c r="G9807" s="42"/>
      <c r="I9807">
        <f t="shared" si="889"/>
        <v>0</v>
      </c>
      <c r="J9807">
        <f t="shared" si="890"/>
        <v>0</v>
      </c>
      <c r="L9807" s="107"/>
      <c r="M9807" s="110"/>
      <c r="N9807" s="109"/>
      <c r="P9807" s="38">
        <f t="shared" si="891"/>
        <v>0</v>
      </c>
      <c r="Q9807" s="105">
        <f t="shared" si="892"/>
        <v>0</v>
      </c>
      <c r="R9807" s="38">
        <f t="shared" si="893"/>
        <v>0</v>
      </c>
    </row>
    <row r="9808" spans="1:18">
      <c r="A9808" s="33"/>
      <c r="B9808" s="34"/>
      <c r="C9808" s="33"/>
      <c r="D9808" s="33"/>
      <c r="E9808" s="33"/>
      <c r="F9808" s="42"/>
      <c r="G9808" s="42"/>
      <c r="I9808">
        <f t="shared" si="889"/>
        <v>0</v>
      </c>
      <c r="J9808">
        <f t="shared" si="890"/>
        <v>0</v>
      </c>
      <c r="L9808" s="107"/>
      <c r="M9808" s="110"/>
      <c r="N9808" s="109"/>
      <c r="P9808" s="38">
        <f t="shared" si="891"/>
        <v>0</v>
      </c>
      <c r="Q9808" s="105">
        <f t="shared" si="892"/>
        <v>0</v>
      </c>
      <c r="R9808" s="38">
        <f t="shared" si="893"/>
        <v>0</v>
      </c>
    </row>
    <row r="9809" spans="1:18">
      <c r="A9809" s="33"/>
      <c r="B9809" s="34"/>
      <c r="C9809" s="33"/>
      <c r="D9809" s="33"/>
      <c r="E9809" s="33"/>
      <c r="F9809" s="42"/>
      <c r="G9809" s="42"/>
      <c r="I9809">
        <f t="shared" si="889"/>
        <v>0</v>
      </c>
      <c r="J9809">
        <f t="shared" si="890"/>
        <v>0</v>
      </c>
      <c r="L9809" s="107"/>
      <c r="M9809" s="110"/>
      <c r="N9809" s="109"/>
      <c r="P9809" s="38">
        <f t="shared" si="891"/>
        <v>0</v>
      </c>
      <c r="Q9809" s="105">
        <f t="shared" si="892"/>
        <v>0</v>
      </c>
      <c r="R9809" s="38">
        <f t="shared" si="893"/>
        <v>0</v>
      </c>
    </row>
    <row r="9810" spans="1:18">
      <c r="A9810" s="33"/>
      <c r="B9810" s="34"/>
      <c r="C9810" s="33"/>
      <c r="D9810" s="33"/>
      <c r="E9810" s="33"/>
      <c r="F9810" s="42"/>
      <c r="G9810" s="42"/>
      <c r="I9810">
        <f t="shared" si="889"/>
        <v>0</v>
      </c>
      <c r="J9810">
        <f t="shared" si="890"/>
        <v>0</v>
      </c>
      <c r="L9810" s="107"/>
      <c r="M9810" s="110"/>
      <c r="N9810" s="109"/>
      <c r="P9810" s="38">
        <f t="shared" si="891"/>
        <v>0</v>
      </c>
      <c r="Q9810" s="105">
        <f t="shared" si="892"/>
        <v>0</v>
      </c>
      <c r="R9810" s="38">
        <f t="shared" si="893"/>
        <v>0</v>
      </c>
    </row>
    <row r="9811" spans="1:18">
      <c r="A9811" s="33"/>
      <c r="B9811" s="34"/>
      <c r="C9811" s="33"/>
      <c r="D9811" s="33"/>
      <c r="E9811" s="33"/>
      <c r="F9811" s="42"/>
      <c r="G9811" s="42"/>
      <c r="I9811">
        <f t="shared" si="889"/>
        <v>0</v>
      </c>
      <c r="J9811">
        <f t="shared" si="890"/>
        <v>0</v>
      </c>
      <c r="L9811" s="107"/>
      <c r="M9811" s="110"/>
      <c r="N9811" s="109"/>
      <c r="P9811" s="38">
        <f t="shared" si="891"/>
        <v>0</v>
      </c>
      <c r="Q9811" s="105">
        <f t="shared" si="892"/>
        <v>0</v>
      </c>
      <c r="R9811" s="38">
        <f t="shared" si="893"/>
        <v>0</v>
      </c>
    </row>
    <row r="9812" spans="1:18">
      <c r="A9812" s="33"/>
      <c r="B9812" s="34"/>
      <c r="C9812" s="33"/>
      <c r="D9812" s="33"/>
      <c r="E9812" s="33"/>
      <c r="F9812" s="42"/>
      <c r="G9812" s="42"/>
      <c r="I9812">
        <f t="shared" si="889"/>
        <v>0</v>
      </c>
      <c r="J9812">
        <f t="shared" si="890"/>
        <v>0</v>
      </c>
      <c r="L9812" s="107"/>
      <c r="M9812" s="110"/>
      <c r="N9812" s="109"/>
      <c r="P9812" s="38">
        <f t="shared" si="891"/>
        <v>0</v>
      </c>
      <c r="Q9812" s="105">
        <f t="shared" si="892"/>
        <v>0</v>
      </c>
      <c r="R9812" s="38">
        <f t="shared" si="893"/>
        <v>0</v>
      </c>
    </row>
    <row r="9813" spans="1:18">
      <c r="A9813" s="33"/>
      <c r="B9813" s="34"/>
      <c r="C9813" s="33"/>
      <c r="D9813" s="33"/>
      <c r="E9813" s="33"/>
      <c r="F9813" s="42"/>
      <c r="G9813" s="42"/>
      <c r="I9813">
        <f t="shared" si="889"/>
        <v>0</v>
      </c>
      <c r="J9813">
        <f t="shared" si="890"/>
        <v>0</v>
      </c>
      <c r="L9813" s="107"/>
      <c r="M9813" s="110"/>
      <c r="N9813" s="109"/>
      <c r="P9813" s="38">
        <f t="shared" si="891"/>
        <v>0</v>
      </c>
      <c r="Q9813" s="105">
        <f t="shared" si="892"/>
        <v>0</v>
      </c>
      <c r="R9813" s="38">
        <f t="shared" si="893"/>
        <v>0</v>
      </c>
    </row>
    <row r="9814" spans="1:18">
      <c r="A9814" s="33"/>
      <c r="B9814" s="34"/>
      <c r="C9814" s="33"/>
      <c r="D9814" s="33"/>
      <c r="E9814" s="33"/>
      <c r="F9814" s="42"/>
      <c r="G9814" s="42"/>
      <c r="I9814">
        <f t="shared" si="889"/>
        <v>0</v>
      </c>
      <c r="J9814">
        <f t="shared" si="890"/>
        <v>0</v>
      </c>
      <c r="L9814" s="107"/>
      <c r="M9814" s="110"/>
      <c r="N9814" s="109"/>
      <c r="P9814" s="38">
        <f t="shared" si="891"/>
        <v>0</v>
      </c>
      <c r="Q9814" s="105">
        <f t="shared" si="892"/>
        <v>0</v>
      </c>
      <c r="R9814" s="38">
        <f t="shared" si="893"/>
        <v>0</v>
      </c>
    </row>
    <row r="9815" spans="1:18">
      <c r="A9815" s="33"/>
      <c r="B9815" s="34"/>
      <c r="C9815" s="33"/>
      <c r="D9815" s="33"/>
      <c r="E9815" s="33"/>
      <c r="F9815" s="42"/>
      <c r="G9815" s="42"/>
      <c r="I9815">
        <f t="shared" si="889"/>
        <v>0</v>
      </c>
      <c r="J9815">
        <f t="shared" si="890"/>
        <v>0</v>
      </c>
      <c r="L9815" s="107"/>
      <c r="M9815" s="110"/>
      <c r="N9815" s="109"/>
      <c r="P9815" s="38">
        <f t="shared" si="891"/>
        <v>0</v>
      </c>
      <c r="Q9815" s="105">
        <f t="shared" si="892"/>
        <v>0</v>
      </c>
      <c r="R9815" s="38">
        <f t="shared" si="893"/>
        <v>0</v>
      </c>
    </row>
    <row r="9816" spans="1:18">
      <c r="A9816" s="33"/>
      <c r="B9816" s="34"/>
      <c r="C9816" s="33"/>
      <c r="D9816" s="33"/>
      <c r="E9816" s="33"/>
      <c r="F9816" s="42"/>
      <c r="G9816" s="42"/>
      <c r="I9816">
        <f t="shared" si="889"/>
        <v>0</v>
      </c>
      <c r="J9816">
        <f t="shared" si="890"/>
        <v>0</v>
      </c>
      <c r="L9816" s="107"/>
      <c r="M9816" s="110"/>
      <c r="N9816" s="109"/>
      <c r="P9816" s="38">
        <f t="shared" si="891"/>
        <v>0</v>
      </c>
      <c r="Q9816" s="105">
        <f t="shared" si="892"/>
        <v>0</v>
      </c>
      <c r="R9816" s="38">
        <f t="shared" si="893"/>
        <v>0</v>
      </c>
    </row>
    <row r="9817" spans="1:18">
      <c r="A9817" s="33"/>
      <c r="B9817" s="34"/>
      <c r="C9817" s="33"/>
      <c r="D9817" s="33"/>
      <c r="E9817" s="33"/>
      <c r="F9817" s="42"/>
      <c r="G9817" s="42"/>
      <c r="I9817">
        <f t="shared" si="889"/>
        <v>0</v>
      </c>
      <c r="J9817">
        <f t="shared" si="890"/>
        <v>0</v>
      </c>
      <c r="L9817" s="107"/>
      <c r="M9817" s="110"/>
      <c r="N9817" s="109"/>
      <c r="P9817" s="38">
        <f t="shared" si="891"/>
        <v>0</v>
      </c>
      <c r="Q9817" s="105">
        <f t="shared" si="892"/>
        <v>0</v>
      </c>
      <c r="R9817" s="38">
        <f t="shared" si="893"/>
        <v>0</v>
      </c>
    </row>
    <row r="9818" spans="1:18">
      <c r="A9818" s="33"/>
      <c r="B9818" s="34"/>
      <c r="C9818" s="33"/>
      <c r="D9818" s="33"/>
      <c r="E9818" s="33"/>
      <c r="F9818" s="42"/>
      <c r="G9818" s="42"/>
      <c r="I9818">
        <f t="shared" si="889"/>
        <v>0</v>
      </c>
      <c r="J9818">
        <f t="shared" si="890"/>
        <v>0</v>
      </c>
      <c r="L9818" s="107"/>
      <c r="M9818" s="110"/>
      <c r="N9818" s="109"/>
      <c r="P9818" s="38">
        <f t="shared" si="891"/>
        <v>0</v>
      </c>
      <c r="Q9818" s="105">
        <f t="shared" si="892"/>
        <v>0</v>
      </c>
      <c r="R9818" s="38">
        <f t="shared" si="893"/>
        <v>0</v>
      </c>
    </row>
    <row r="9819" spans="1:18">
      <c r="A9819" s="33"/>
      <c r="B9819" s="34"/>
      <c r="C9819" s="33"/>
      <c r="D9819" s="33"/>
      <c r="E9819" s="33"/>
      <c r="F9819" s="42"/>
      <c r="G9819" s="42"/>
      <c r="I9819">
        <f t="shared" si="889"/>
        <v>0</v>
      </c>
      <c r="J9819">
        <f t="shared" si="890"/>
        <v>0</v>
      </c>
      <c r="L9819" s="107"/>
      <c r="M9819" s="110"/>
      <c r="N9819" s="109"/>
      <c r="P9819" s="38">
        <f t="shared" si="891"/>
        <v>0</v>
      </c>
      <c r="Q9819" s="105">
        <f t="shared" si="892"/>
        <v>0</v>
      </c>
      <c r="R9819" s="38">
        <f t="shared" si="893"/>
        <v>0</v>
      </c>
    </row>
    <row r="9820" spans="1:18">
      <c r="A9820" s="33"/>
      <c r="B9820" s="34"/>
      <c r="C9820" s="33"/>
      <c r="D9820" s="33"/>
      <c r="E9820" s="33"/>
      <c r="F9820" s="42"/>
      <c r="G9820" s="42"/>
      <c r="I9820">
        <f t="shared" si="889"/>
        <v>0</v>
      </c>
      <c r="J9820">
        <f t="shared" si="890"/>
        <v>0</v>
      </c>
      <c r="L9820" s="107"/>
      <c r="M9820" s="110"/>
      <c r="N9820" s="109"/>
      <c r="P9820" s="38">
        <f t="shared" si="891"/>
        <v>0</v>
      </c>
      <c r="Q9820" s="105">
        <f t="shared" si="892"/>
        <v>0</v>
      </c>
      <c r="R9820" s="38">
        <f t="shared" si="893"/>
        <v>0</v>
      </c>
    </row>
    <row r="9821" spans="1:18">
      <c r="A9821" s="33"/>
      <c r="B9821" s="34"/>
      <c r="C9821" s="33"/>
      <c r="D9821" s="33"/>
      <c r="E9821" s="33"/>
      <c r="F9821" s="42"/>
      <c r="G9821" s="42"/>
      <c r="I9821">
        <f t="shared" si="889"/>
        <v>0</v>
      </c>
      <c r="J9821">
        <f t="shared" si="890"/>
        <v>0</v>
      </c>
      <c r="L9821" s="107"/>
      <c r="M9821" s="110"/>
      <c r="N9821" s="109"/>
      <c r="P9821" s="38">
        <f t="shared" si="891"/>
        <v>0</v>
      </c>
      <c r="Q9821" s="105">
        <f t="shared" si="892"/>
        <v>0</v>
      </c>
      <c r="R9821" s="38">
        <f t="shared" si="893"/>
        <v>0</v>
      </c>
    </row>
    <row r="9822" spans="1:18">
      <c r="A9822" s="33"/>
      <c r="B9822" s="34"/>
      <c r="C9822" s="33"/>
      <c r="D9822" s="33"/>
      <c r="E9822" s="33"/>
      <c r="F9822" s="42"/>
      <c r="G9822" s="42"/>
      <c r="I9822">
        <f t="shared" si="889"/>
        <v>0</v>
      </c>
      <c r="J9822">
        <f t="shared" si="890"/>
        <v>0</v>
      </c>
      <c r="L9822" s="107"/>
      <c r="M9822" s="110"/>
      <c r="N9822" s="109"/>
      <c r="P9822" s="38">
        <f t="shared" si="891"/>
        <v>0</v>
      </c>
      <c r="Q9822" s="105">
        <f t="shared" si="892"/>
        <v>0</v>
      </c>
      <c r="R9822" s="38">
        <f t="shared" si="893"/>
        <v>0</v>
      </c>
    </row>
    <row r="9823" spans="1:18">
      <c r="A9823" s="33"/>
      <c r="B9823" s="34"/>
      <c r="C9823" s="33"/>
      <c r="D9823" s="33"/>
      <c r="E9823" s="33"/>
      <c r="F9823" s="42"/>
      <c r="G9823" s="42"/>
      <c r="I9823">
        <f t="shared" si="889"/>
        <v>0</v>
      </c>
      <c r="J9823">
        <f t="shared" si="890"/>
        <v>0</v>
      </c>
      <c r="L9823" s="107"/>
      <c r="M9823" s="110"/>
      <c r="N9823" s="109"/>
      <c r="P9823" s="38">
        <f t="shared" si="891"/>
        <v>0</v>
      </c>
      <c r="Q9823" s="105">
        <f t="shared" si="892"/>
        <v>0</v>
      </c>
      <c r="R9823" s="38">
        <f t="shared" si="893"/>
        <v>0</v>
      </c>
    </row>
    <row r="9824" spans="1:18">
      <c r="A9824" s="33"/>
      <c r="B9824" s="34"/>
      <c r="C9824" s="33"/>
      <c r="D9824" s="33"/>
      <c r="E9824" s="33"/>
      <c r="F9824" s="42"/>
      <c r="G9824" s="42"/>
      <c r="I9824">
        <f t="shared" si="889"/>
        <v>0</v>
      </c>
      <c r="J9824">
        <f t="shared" si="890"/>
        <v>0</v>
      </c>
      <c r="L9824" s="107"/>
      <c r="M9824" s="110"/>
      <c r="N9824" s="109"/>
      <c r="P9824" s="38">
        <f t="shared" si="891"/>
        <v>0</v>
      </c>
      <c r="Q9824" s="105">
        <f t="shared" si="892"/>
        <v>0</v>
      </c>
      <c r="R9824" s="38">
        <f t="shared" si="893"/>
        <v>0</v>
      </c>
    </row>
    <row r="9825" spans="1:18">
      <c r="A9825" s="33"/>
      <c r="B9825" s="34"/>
      <c r="C9825" s="33"/>
      <c r="D9825" s="33"/>
      <c r="E9825" s="33"/>
      <c r="F9825" s="42"/>
      <c r="G9825" s="42"/>
      <c r="I9825">
        <f t="shared" si="889"/>
        <v>0</v>
      </c>
      <c r="J9825">
        <f t="shared" si="890"/>
        <v>0</v>
      </c>
      <c r="L9825" s="107"/>
      <c r="M9825" s="110"/>
      <c r="N9825" s="109"/>
      <c r="P9825" s="38">
        <f t="shared" si="891"/>
        <v>0</v>
      </c>
      <c r="Q9825" s="105">
        <f t="shared" si="892"/>
        <v>0</v>
      </c>
      <c r="R9825" s="38">
        <f t="shared" si="893"/>
        <v>0</v>
      </c>
    </row>
    <row r="9826" spans="1:18">
      <c r="A9826" s="33"/>
      <c r="B9826" s="34"/>
      <c r="C9826" s="33"/>
      <c r="D9826" s="33"/>
      <c r="E9826" s="33"/>
      <c r="F9826" s="42"/>
      <c r="G9826" s="42"/>
      <c r="I9826">
        <f t="shared" si="889"/>
        <v>0</v>
      </c>
      <c r="J9826">
        <f t="shared" si="890"/>
        <v>0</v>
      </c>
      <c r="L9826" s="107"/>
      <c r="M9826" s="110"/>
      <c r="N9826" s="109"/>
      <c r="P9826" s="38">
        <f t="shared" si="891"/>
        <v>0</v>
      </c>
      <c r="Q9826" s="105">
        <f t="shared" si="892"/>
        <v>0</v>
      </c>
      <c r="R9826" s="38">
        <f t="shared" si="893"/>
        <v>0</v>
      </c>
    </row>
    <row r="9827" spans="1:18">
      <c r="A9827" s="33"/>
      <c r="B9827" s="34"/>
      <c r="C9827" s="33"/>
      <c r="D9827" s="33"/>
      <c r="E9827" s="33"/>
      <c r="F9827" s="42"/>
      <c r="G9827" s="42"/>
      <c r="I9827">
        <f t="shared" si="889"/>
        <v>0</v>
      </c>
      <c r="J9827">
        <f t="shared" si="890"/>
        <v>0</v>
      </c>
      <c r="L9827" s="107"/>
      <c r="M9827" s="110"/>
      <c r="N9827" s="109"/>
      <c r="P9827" s="38">
        <f t="shared" si="891"/>
        <v>0</v>
      </c>
      <c r="Q9827" s="105">
        <f t="shared" si="892"/>
        <v>0</v>
      </c>
      <c r="R9827" s="38">
        <f t="shared" si="893"/>
        <v>0</v>
      </c>
    </row>
    <row r="9828" spans="1:18">
      <c r="A9828" s="33"/>
      <c r="B9828" s="34"/>
      <c r="C9828" s="33"/>
      <c r="D9828" s="33"/>
      <c r="E9828" s="33"/>
      <c r="F9828" s="42"/>
      <c r="G9828" s="42"/>
      <c r="I9828">
        <f t="shared" si="889"/>
        <v>0</v>
      </c>
      <c r="J9828">
        <f t="shared" si="890"/>
        <v>0</v>
      </c>
      <c r="L9828" s="107"/>
      <c r="M9828" s="110"/>
      <c r="N9828" s="109"/>
      <c r="P9828" s="38">
        <f t="shared" si="891"/>
        <v>0</v>
      </c>
      <c r="Q9828" s="105">
        <f t="shared" si="892"/>
        <v>0</v>
      </c>
      <c r="R9828" s="38">
        <f t="shared" si="893"/>
        <v>0</v>
      </c>
    </row>
    <row r="9829" spans="1:18">
      <c r="A9829" s="33"/>
      <c r="B9829" s="34"/>
      <c r="C9829" s="33"/>
      <c r="D9829" s="33"/>
      <c r="E9829" s="33"/>
      <c r="F9829" s="42"/>
      <c r="G9829" s="42"/>
      <c r="I9829">
        <f t="shared" si="889"/>
        <v>0</v>
      </c>
      <c r="J9829">
        <f t="shared" si="890"/>
        <v>0</v>
      </c>
      <c r="L9829" s="107"/>
      <c r="M9829" s="110"/>
      <c r="N9829" s="109"/>
      <c r="P9829" s="38">
        <f t="shared" si="891"/>
        <v>0</v>
      </c>
      <c r="Q9829" s="105">
        <f t="shared" si="892"/>
        <v>0</v>
      </c>
      <c r="R9829" s="38">
        <f t="shared" si="893"/>
        <v>0</v>
      </c>
    </row>
    <row r="9830" spans="1:18">
      <c r="A9830" s="33"/>
      <c r="B9830" s="34"/>
      <c r="C9830" s="33"/>
      <c r="D9830" s="33"/>
      <c r="E9830" s="33"/>
      <c r="F9830" s="42"/>
      <c r="G9830" s="42"/>
      <c r="I9830">
        <f t="shared" si="889"/>
        <v>0</v>
      </c>
      <c r="J9830">
        <f t="shared" si="890"/>
        <v>0</v>
      </c>
      <c r="L9830" s="107"/>
      <c r="M9830" s="110"/>
      <c r="N9830" s="109"/>
      <c r="P9830" s="38">
        <f t="shared" si="891"/>
        <v>0</v>
      </c>
      <c r="Q9830" s="105">
        <f t="shared" si="892"/>
        <v>0</v>
      </c>
      <c r="R9830" s="38">
        <f t="shared" si="893"/>
        <v>0</v>
      </c>
    </row>
    <row r="9831" spans="1:18">
      <c r="A9831" s="33"/>
      <c r="B9831" s="34"/>
      <c r="C9831" s="33"/>
      <c r="D9831" s="33"/>
      <c r="E9831" s="33"/>
      <c r="F9831" s="42"/>
      <c r="G9831" s="42"/>
      <c r="I9831">
        <f t="shared" si="889"/>
        <v>0</v>
      </c>
      <c r="J9831">
        <f t="shared" si="890"/>
        <v>0</v>
      </c>
      <c r="L9831" s="107"/>
      <c r="M9831" s="110"/>
      <c r="N9831" s="109"/>
      <c r="P9831" s="38">
        <f t="shared" si="891"/>
        <v>0</v>
      </c>
      <c r="Q9831" s="105">
        <f t="shared" si="892"/>
        <v>0</v>
      </c>
      <c r="R9831" s="38">
        <f t="shared" si="893"/>
        <v>0</v>
      </c>
    </row>
    <row r="9832" spans="1:18">
      <c r="A9832" s="33"/>
      <c r="B9832" s="34"/>
      <c r="C9832" s="33"/>
      <c r="D9832" s="33"/>
      <c r="E9832" s="33"/>
      <c r="F9832" s="42"/>
      <c r="G9832" s="42"/>
      <c r="I9832">
        <f t="shared" si="889"/>
        <v>0</v>
      </c>
      <c r="J9832">
        <f t="shared" si="890"/>
        <v>0</v>
      </c>
      <c r="L9832" s="107"/>
      <c r="M9832" s="110"/>
      <c r="N9832" s="109"/>
      <c r="P9832" s="38">
        <f t="shared" si="891"/>
        <v>0</v>
      </c>
      <c r="Q9832" s="105">
        <f t="shared" si="892"/>
        <v>0</v>
      </c>
      <c r="R9832" s="38">
        <f t="shared" si="893"/>
        <v>0</v>
      </c>
    </row>
    <row r="9833" spans="1:18">
      <c r="A9833" s="33"/>
      <c r="B9833" s="34"/>
      <c r="C9833" s="33"/>
      <c r="D9833" s="33"/>
      <c r="E9833" s="33"/>
      <c r="F9833" s="42"/>
      <c r="G9833" s="42"/>
      <c r="I9833">
        <f t="shared" si="889"/>
        <v>0</v>
      </c>
      <c r="J9833">
        <f t="shared" si="890"/>
        <v>0</v>
      </c>
      <c r="L9833" s="107"/>
      <c r="M9833" s="110"/>
      <c r="N9833" s="109"/>
      <c r="P9833" s="38">
        <f t="shared" si="891"/>
        <v>0</v>
      </c>
      <c r="Q9833" s="105">
        <f t="shared" si="892"/>
        <v>0</v>
      </c>
      <c r="R9833" s="38">
        <f t="shared" si="893"/>
        <v>0</v>
      </c>
    </row>
    <row r="9834" spans="1:18">
      <c r="A9834" s="33"/>
      <c r="B9834" s="34"/>
      <c r="C9834" s="33"/>
      <c r="D9834" s="33"/>
      <c r="E9834" s="33"/>
      <c r="F9834" s="42"/>
      <c r="G9834" s="42"/>
      <c r="I9834">
        <f t="shared" si="889"/>
        <v>0</v>
      </c>
      <c r="J9834">
        <f t="shared" si="890"/>
        <v>0</v>
      </c>
      <c r="L9834" s="107"/>
      <c r="M9834" s="110"/>
      <c r="N9834" s="109"/>
      <c r="P9834" s="38">
        <f t="shared" si="891"/>
        <v>0</v>
      </c>
      <c r="Q9834" s="105">
        <f t="shared" si="892"/>
        <v>0</v>
      </c>
      <c r="R9834" s="38">
        <f t="shared" si="893"/>
        <v>0</v>
      </c>
    </row>
    <row r="9835" spans="1:18">
      <c r="A9835" s="33"/>
      <c r="B9835" s="34"/>
      <c r="C9835" s="33"/>
      <c r="D9835" s="33"/>
      <c r="E9835" s="33"/>
      <c r="F9835" s="42"/>
      <c r="G9835" s="42"/>
      <c r="I9835">
        <f t="shared" si="889"/>
        <v>0</v>
      </c>
      <c r="J9835">
        <f t="shared" si="890"/>
        <v>0</v>
      </c>
      <c r="L9835" s="107"/>
      <c r="M9835" s="110"/>
      <c r="N9835" s="109"/>
      <c r="P9835" s="38">
        <f t="shared" si="891"/>
        <v>0</v>
      </c>
      <c r="Q9835" s="105">
        <f t="shared" si="892"/>
        <v>0</v>
      </c>
      <c r="R9835" s="38">
        <f t="shared" si="893"/>
        <v>0</v>
      </c>
    </row>
    <row r="9836" spans="1:18">
      <c r="A9836" s="33"/>
      <c r="B9836" s="34"/>
      <c r="C9836" s="33"/>
      <c r="D9836" s="33"/>
      <c r="E9836" s="33"/>
      <c r="F9836" s="42"/>
      <c r="G9836" s="42"/>
      <c r="I9836">
        <f t="shared" si="889"/>
        <v>0</v>
      </c>
      <c r="J9836">
        <f t="shared" si="890"/>
        <v>0</v>
      </c>
      <c r="L9836" s="107"/>
      <c r="M9836" s="110"/>
      <c r="N9836" s="109"/>
      <c r="P9836" s="38">
        <f t="shared" si="891"/>
        <v>0</v>
      </c>
      <c r="Q9836" s="105">
        <f t="shared" si="892"/>
        <v>0</v>
      </c>
      <c r="R9836" s="38">
        <f t="shared" si="893"/>
        <v>0</v>
      </c>
    </row>
    <row r="9837" spans="1:18">
      <c r="A9837" s="33"/>
      <c r="B9837" s="34"/>
      <c r="C9837" s="33"/>
      <c r="D9837" s="33"/>
      <c r="E9837" s="33"/>
      <c r="F9837" s="42"/>
      <c r="G9837" s="42"/>
      <c r="I9837">
        <f t="shared" si="889"/>
        <v>0</v>
      </c>
      <c r="J9837">
        <f t="shared" si="890"/>
        <v>0</v>
      </c>
      <c r="L9837" s="107"/>
      <c r="M9837" s="110"/>
      <c r="N9837" s="109"/>
      <c r="P9837" s="38">
        <f t="shared" si="891"/>
        <v>0</v>
      </c>
      <c r="Q9837" s="105">
        <f t="shared" si="892"/>
        <v>0</v>
      </c>
      <c r="R9837" s="38">
        <f t="shared" si="893"/>
        <v>0</v>
      </c>
    </row>
    <row r="9838" spans="1:18">
      <c r="A9838" s="33"/>
      <c r="B9838" s="34"/>
      <c r="C9838" s="33"/>
      <c r="D9838" s="33"/>
      <c r="E9838" s="33"/>
      <c r="F9838" s="42"/>
      <c r="G9838" s="42"/>
      <c r="I9838">
        <f t="shared" si="889"/>
        <v>0</v>
      </c>
      <c r="J9838">
        <f t="shared" si="890"/>
        <v>0</v>
      </c>
      <c r="L9838" s="107"/>
      <c r="M9838" s="110"/>
      <c r="N9838" s="109"/>
      <c r="P9838" s="38">
        <f t="shared" si="891"/>
        <v>0</v>
      </c>
      <c r="Q9838" s="105">
        <f t="shared" si="892"/>
        <v>0</v>
      </c>
      <c r="R9838" s="38">
        <f t="shared" si="893"/>
        <v>0</v>
      </c>
    </row>
    <row r="9839" spans="1:18">
      <c r="A9839" s="33"/>
      <c r="B9839" s="34"/>
      <c r="C9839" s="33"/>
      <c r="D9839" s="33"/>
      <c r="E9839" s="33"/>
      <c r="F9839" s="42"/>
      <c r="G9839" s="42"/>
      <c r="I9839">
        <f t="shared" si="889"/>
        <v>0</v>
      </c>
      <c r="J9839">
        <f t="shared" si="890"/>
        <v>0</v>
      </c>
      <c r="L9839" s="107"/>
      <c r="M9839" s="110"/>
      <c r="N9839" s="109"/>
      <c r="P9839" s="38">
        <f t="shared" si="891"/>
        <v>0</v>
      </c>
      <c r="Q9839" s="105">
        <f t="shared" si="892"/>
        <v>0</v>
      </c>
      <c r="R9839" s="38">
        <f t="shared" si="893"/>
        <v>0</v>
      </c>
    </row>
    <row r="9840" spans="1:18">
      <c r="A9840" s="33"/>
      <c r="B9840" s="34"/>
      <c r="C9840" s="33"/>
      <c r="D9840" s="33"/>
      <c r="E9840" s="33"/>
      <c r="F9840" s="42"/>
      <c r="G9840" s="42"/>
      <c r="I9840">
        <f t="shared" si="889"/>
        <v>0</v>
      </c>
      <c r="J9840">
        <f t="shared" si="890"/>
        <v>0</v>
      </c>
      <c r="L9840" s="107"/>
      <c r="M9840" s="110"/>
      <c r="N9840" s="109"/>
      <c r="P9840" s="38">
        <f t="shared" si="891"/>
        <v>0</v>
      </c>
      <c r="Q9840" s="105">
        <f t="shared" si="892"/>
        <v>0</v>
      </c>
      <c r="R9840" s="38">
        <f t="shared" si="893"/>
        <v>0</v>
      </c>
    </row>
    <row r="9841" spans="1:18">
      <c r="A9841" s="33"/>
      <c r="B9841" s="34"/>
      <c r="C9841" s="33"/>
      <c r="D9841" s="33"/>
      <c r="E9841" s="33"/>
      <c r="F9841" s="42"/>
      <c r="G9841" s="42"/>
      <c r="I9841">
        <f t="shared" si="889"/>
        <v>0</v>
      </c>
      <c r="J9841">
        <f t="shared" si="890"/>
        <v>0</v>
      </c>
      <c r="L9841" s="107"/>
      <c r="M9841" s="110"/>
      <c r="N9841" s="109"/>
      <c r="P9841" s="38">
        <f t="shared" si="891"/>
        <v>0</v>
      </c>
      <c r="Q9841" s="105">
        <f t="shared" si="892"/>
        <v>0</v>
      </c>
      <c r="R9841" s="38">
        <f t="shared" si="893"/>
        <v>0</v>
      </c>
    </row>
    <row r="9842" spans="1:18">
      <c r="A9842" s="33"/>
      <c r="B9842" s="34"/>
      <c r="C9842" s="33"/>
      <c r="D9842" s="33"/>
      <c r="E9842" s="33"/>
      <c r="F9842" s="42"/>
      <c r="G9842" s="42"/>
      <c r="I9842">
        <f t="shared" si="889"/>
        <v>0</v>
      </c>
      <c r="J9842">
        <f t="shared" si="890"/>
        <v>0</v>
      </c>
      <c r="L9842" s="107"/>
      <c r="M9842" s="110"/>
      <c r="N9842" s="109"/>
      <c r="P9842" s="38">
        <f t="shared" si="891"/>
        <v>0</v>
      </c>
      <c r="Q9842" s="105">
        <f t="shared" si="892"/>
        <v>0</v>
      </c>
      <c r="R9842" s="38">
        <f t="shared" si="893"/>
        <v>0</v>
      </c>
    </row>
    <row r="9843" spans="1:18">
      <c r="A9843" s="33"/>
      <c r="B9843" s="34"/>
      <c r="C9843" s="33"/>
      <c r="D9843" s="33"/>
      <c r="E9843" s="33"/>
      <c r="F9843" s="42"/>
      <c r="G9843" s="42"/>
      <c r="I9843">
        <f t="shared" si="889"/>
        <v>0</v>
      </c>
      <c r="J9843">
        <f t="shared" si="890"/>
        <v>0</v>
      </c>
      <c r="L9843" s="107"/>
      <c r="M9843" s="110"/>
      <c r="N9843" s="109"/>
      <c r="P9843" s="38">
        <f t="shared" si="891"/>
        <v>0</v>
      </c>
      <c r="Q9843" s="105">
        <f t="shared" si="892"/>
        <v>0</v>
      </c>
      <c r="R9843" s="38">
        <f t="shared" si="893"/>
        <v>0</v>
      </c>
    </row>
    <row r="9844" spans="1:18">
      <c r="A9844" s="33"/>
      <c r="B9844" s="34"/>
      <c r="C9844" s="33"/>
      <c r="D9844" s="33"/>
      <c r="E9844" s="33"/>
      <c r="F9844" s="42"/>
      <c r="G9844" s="42"/>
      <c r="I9844">
        <f t="shared" si="889"/>
        <v>0</v>
      </c>
      <c r="J9844">
        <f t="shared" si="890"/>
        <v>0</v>
      </c>
      <c r="L9844" s="107"/>
      <c r="M9844" s="110"/>
      <c r="N9844" s="109"/>
      <c r="P9844" s="38">
        <f t="shared" si="891"/>
        <v>0</v>
      </c>
      <c r="Q9844" s="105">
        <f t="shared" si="892"/>
        <v>0</v>
      </c>
      <c r="R9844" s="38">
        <f t="shared" si="893"/>
        <v>0</v>
      </c>
    </row>
    <row r="9845" spans="1:18">
      <c r="A9845" s="33"/>
      <c r="B9845" s="34"/>
      <c r="C9845" s="33"/>
      <c r="D9845" s="33"/>
      <c r="E9845" s="33"/>
      <c r="F9845" s="42"/>
      <c r="G9845" s="42"/>
      <c r="I9845">
        <f t="shared" si="889"/>
        <v>0</v>
      </c>
      <c r="J9845">
        <f t="shared" si="890"/>
        <v>0</v>
      </c>
      <c r="L9845" s="107"/>
      <c r="M9845" s="110"/>
      <c r="N9845" s="109"/>
      <c r="P9845" s="38">
        <f t="shared" si="891"/>
        <v>0</v>
      </c>
      <c r="Q9845" s="105">
        <f t="shared" si="892"/>
        <v>0</v>
      </c>
      <c r="R9845" s="38">
        <f t="shared" si="893"/>
        <v>0</v>
      </c>
    </row>
    <row r="9846" spans="1:18">
      <c r="A9846" s="33"/>
      <c r="B9846" s="34"/>
      <c r="C9846" s="33"/>
      <c r="D9846" s="33"/>
      <c r="E9846" s="33"/>
      <c r="F9846" s="42"/>
      <c r="G9846" s="42"/>
      <c r="I9846">
        <f t="shared" si="889"/>
        <v>0</v>
      </c>
      <c r="J9846">
        <f t="shared" si="890"/>
        <v>0</v>
      </c>
      <c r="L9846" s="107"/>
      <c r="M9846" s="110"/>
      <c r="N9846" s="109"/>
      <c r="P9846" s="38">
        <f t="shared" si="891"/>
        <v>0</v>
      </c>
      <c r="Q9846" s="105">
        <f t="shared" si="892"/>
        <v>0</v>
      </c>
      <c r="R9846" s="38">
        <f t="shared" si="893"/>
        <v>0</v>
      </c>
    </row>
    <row r="9847" spans="1:18">
      <c r="A9847" s="33"/>
      <c r="B9847" s="34"/>
      <c r="C9847" s="33"/>
      <c r="D9847" s="33"/>
      <c r="E9847" s="33"/>
      <c r="F9847" s="42"/>
      <c r="G9847" s="42"/>
      <c r="I9847">
        <f t="shared" si="889"/>
        <v>0</v>
      </c>
      <c r="J9847">
        <f t="shared" si="890"/>
        <v>0</v>
      </c>
      <c r="L9847" s="107"/>
      <c r="M9847" s="110"/>
      <c r="N9847" s="109"/>
      <c r="P9847" s="38">
        <f t="shared" si="891"/>
        <v>0</v>
      </c>
      <c r="Q9847" s="105">
        <f t="shared" si="892"/>
        <v>0</v>
      </c>
      <c r="R9847" s="38">
        <f t="shared" si="893"/>
        <v>0</v>
      </c>
    </row>
    <row r="9848" spans="1:18">
      <c r="A9848" s="33"/>
      <c r="B9848" s="34"/>
      <c r="C9848" s="33"/>
      <c r="D9848" s="33"/>
      <c r="E9848" s="33"/>
      <c r="F9848" s="42"/>
      <c r="G9848" s="42"/>
      <c r="I9848">
        <f t="shared" si="889"/>
        <v>0</v>
      </c>
      <c r="J9848">
        <f t="shared" si="890"/>
        <v>0</v>
      </c>
      <c r="L9848" s="107"/>
      <c r="M9848" s="110"/>
      <c r="N9848" s="109"/>
      <c r="P9848" s="38">
        <f t="shared" si="891"/>
        <v>0</v>
      </c>
      <c r="Q9848" s="105">
        <f t="shared" si="892"/>
        <v>0</v>
      </c>
      <c r="R9848" s="38">
        <f t="shared" si="893"/>
        <v>0</v>
      </c>
    </row>
    <row r="9849" spans="1:18">
      <c r="A9849" s="33"/>
      <c r="B9849" s="34"/>
      <c r="C9849" s="33"/>
      <c r="D9849" s="33"/>
      <c r="E9849" s="33"/>
      <c r="F9849" s="42"/>
      <c r="G9849" s="42"/>
      <c r="I9849">
        <f t="shared" si="889"/>
        <v>0</v>
      </c>
      <c r="J9849">
        <f t="shared" si="890"/>
        <v>0</v>
      </c>
      <c r="L9849" s="107"/>
      <c r="M9849" s="110"/>
      <c r="N9849" s="109"/>
      <c r="P9849" s="38">
        <f t="shared" si="891"/>
        <v>0</v>
      </c>
      <c r="Q9849" s="105">
        <f t="shared" si="892"/>
        <v>0</v>
      </c>
      <c r="R9849" s="38">
        <f t="shared" si="893"/>
        <v>0</v>
      </c>
    </row>
    <row r="9850" spans="1:18">
      <c r="A9850" s="33"/>
      <c r="B9850" s="34"/>
      <c r="C9850" s="33"/>
      <c r="D9850" s="33"/>
      <c r="E9850" s="33"/>
      <c r="F9850" s="42"/>
      <c r="G9850" s="42"/>
      <c r="I9850">
        <f t="shared" si="889"/>
        <v>0</v>
      </c>
      <c r="J9850">
        <f t="shared" si="890"/>
        <v>0</v>
      </c>
      <c r="L9850" s="107"/>
      <c r="M9850" s="110"/>
      <c r="N9850" s="109"/>
      <c r="P9850" s="38">
        <f t="shared" si="891"/>
        <v>0</v>
      </c>
      <c r="Q9850" s="105">
        <f t="shared" si="892"/>
        <v>0</v>
      </c>
      <c r="R9850" s="38">
        <f t="shared" si="893"/>
        <v>0</v>
      </c>
    </row>
    <row r="9851" spans="1:18">
      <c r="A9851" s="33"/>
      <c r="B9851" s="34"/>
      <c r="C9851" s="33"/>
      <c r="D9851" s="33"/>
      <c r="E9851" s="33"/>
      <c r="F9851" s="42"/>
      <c r="G9851" s="42"/>
      <c r="I9851">
        <f t="shared" si="889"/>
        <v>0</v>
      </c>
      <c r="J9851">
        <f t="shared" si="890"/>
        <v>0</v>
      </c>
      <c r="L9851" s="107"/>
      <c r="M9851" s="110"/>
      <c r="N9851" s="109"/>
      <c r="P9851" s="38">
        <f t="shared" si="891"/>
        <v>0</v>
      </c>
      <c r="Q9851" s="105">
        <f t="shared" si="892"/>
        <v>0</v>
      </c>
      <c r="R9851" s="38">
        <f t="shared" si="893"/>
        <v>0</v>
      </c>
    </row>
    <row r="9852" spans="1:18">
      <c r="A9852" s="33"/>
      <c r="B9852" s="34"/>
      <c r="C9852" s="33"/>
      <c r="D9852" s="33"/>
      <c r="E9852" s="33"/>
      <c r="F9852" s="42"/>
      <c r="G9852" s="42"/>
      <c r="I9852">
        <f t="shared" si="889"/>
        <v>0</v>
      </c>
      <c r="J9852">
        <f t="shared" si="890"/>
        <v>0</v>
      </c>
      <c r="L9852" s="107"/>
      <c r="M9852" s="110"/>
      <c r="N9852" s="109"/>
      <c r="P9852" s="38">
        <f t="shared" si="891"/>
        <v>0</v>
      </c>
      <c r="Q9852" s="105">
        <f t="shared" si="892"/>
        <v>0</v>
      </c>
      <c r="R9852" s="38">
        <f t="shared" si="893"/>
        <v>0</v>
      </c>
    </row>
    <row r="9853" spans="1:18">
      <c r="A9853" s="33"/>
      <c r="B9853" s="34"/>
      <c r="C9853" s="33"/>
      <c r="D9853" s="33"/>
      <c r="E9853" s="33"/>
      <c r="F9853" s="42"/>
      <c r="G9853" s="42"/>
      <c r="I9853">
        <f t="shared" si="889"/>
        <v>0</v>
      </c>
      <c r="J9853">
        <f t="shared" si="890"/>
        <v>0</v>
      </c>
      <c r="L9853" s="107"/>
      <c r="M9853" s="110"/>
      <c r="N9853" s="109"/>
      <c r="P9853" s="38">
        <f t="shared" si="891"/>
        <v>0</v>
      </c>
      <c r="Q9853" s="105">
        <f t="shared" si="892"/>
        <v>0</v>
      </c>
      <c r="R9853" s="38">
        <f t="shared" si="893"/>
        <v>0</v>
      </c>
    </row>
    <row r="9854" spans="1:18">
      <c r="A9854" s="33"/>
      <c r="B9854" s="34"/>
      <c r="C9854" s="33"/>
      <c r="D9854" s="33"/>
      <c r="E9854" s="33"/>
      <c r="F9854" s="42"/>
      <c r="G9854" s="42"/>
      <c r="I9854">
        <f t="shared" si="889"/>
        <v>0</v>
      </c>
      <c r="J9854">
        <f t="shared" si="890"/>
        <v>0</v>
      </c>
      <c r="L9854" s="107"/>
      <c r="M9854" s="110"/>
      <c r="N9854" s="109"/>
      <c r="P9854" s="38">
        <f t="shared" si="891"/>
        <v>0</v>
      </c>
      <c r="Q9854" s="105">
        <f t="shared" si="892"/>
        <v>0</v>
      </c>
      <c r="R9854" s="38">
        <f t="shared" si="893"/>
        <v>0</v>
      </c>
    </row>
    <row r="9855" spans="1:18">
      <c r="A9855" s="33"/>
      <c r="B9855" s="34"/>
      <c r="C9855" s="33"/>
      <c r="D9855" s="33"/>
      <c r="E9855" s="33"/>
      <c r="F9855" s="42"/>
      <c r="G9855" s="42"/>
      <c r="I9855">
        <f t="shared" si="889"/>
        <v>0</v>
      </c>
      <c r="J9855">
        <f t="shared" si="890"/>
        <v>0</v>
      </c>
      <c r="L9855" s="107"/>
      <c r="M9855" s="110"/>
      <c r="N9855" s="109"/>
      <c r="P9855" s="38">
        <f t="shared" si="891"/>
        <v>0</v>
      </c>
      <c r="Q9855" s="105">
        <f t="shared" si="892"/>
        <v>0</v>
      </c>
      <c r="R9855" s="38">
        <f t="shared" si="893"/>
        <v>0</v>
      </c>
    </row>
    <row r="9856" spans="1:18">
      <c r="A9856" s="33"/>
      <c r="B9856" s="34"/>
      <c r="C9856" s="33"/>
      <c r="D9856" s="33"/>
      <c r="E9856" s="33"/>
      <c r="F9856" s="42"/>
      <c r="G9856" s="42"/>
      <c r="I9856">
        <f t="shared" si="889"/>
        <v>0</v>
      </c>
      <c r="J9856">
        <f t="shared" si="890"/>
        <v>0</v>
      </c>
      <c r="L9856" s="107"/>
      <c r="M9856" s="110"/>
      <c r="N9856" s="109"/>
      <c r="P9856" s="38">
        <f t="shared" si="891"/>
        <v>0</v>
      </c>
      <c r="Q9856" s="105">
        <f t="shared" si="892"/>
        <v>0</v>
      </c>
      <c r="R9856" s="38">
        <f t="shared" si="893"/>
        <v>0</v>
      </c>
    </row>
    <row r="9857" spans="1:18">
      <c r="A9857" s="33"/>
      <c r="B9857" s="34"/>
      <c r="C9857" s="33"/>
      <c r="D9857" s="33"/>
      <c r="E9857" s="33"/>
      <c r="F9857" s="42"/>
      <c r="G9857" s="42"/>
      <c r="I9857">
        <f t="shared" ref="I9857:I9920" si="894">IF(OR(E9857="R",E9857="E"),D9857,IF(D9857&gt;=E9857,D9857-E9857,0))</f>
        <v>0</v>
      </c>
      <c r="J9857">
        <f t="shared" ref="J9857:J9920" si="895">IF(OR(E9857="R",E9857="E"),0,IF(E9857&gt;D9857,E9857-D9857,0))</f>
        <v>0</v>
      </c>
      <c r="L9857" s="107"/>
      <c r="M9857" s="110"/>
      <c r="N9857" s="109"/>
      <c r="P9857" s="38">
        <f t="shared" ref="P9857:P9920" si="896">I9857*L9857/1000</f>
        <v>0</v>
      </c>
      <c r="Q9857" s="105">
        <f t="shared" ref="Q9857:Q9920" si="897">I9857*M9857/1000</f>
        <v>0</v>
      </c>
      <c r="R9857" s="38">
        <f t="shared" ref="R9857:R9920" si="898">J9857*N9857/1000</f>
        <v>0</v>
      </c>
    </row>
    <row r="9858" spans="1:18">
      <c r="A9858" s="33"/>
      <c r="B9858" s="34"/>
      <c r="C9858" s="33"/>
      <c r="D9858" s="33"/>
      <c r="E9858" s="33"/>
      <c r="F9858" s="42"/>
      <c r="G9858" s="42"/>
      <c r="I9858">
        <f t="shared" si="894"/>
        <v>0</v>
      </c>
      <c r="J9858">
        <f t="shared" si="895"/>
        <v>0</v>
      </c>
      <c r="L9858" s="107"/>
      <c r="M9858" s="110"/>
      <c r="N9858" s="109"/>
      <c r="P9858" s="38">
        <f t="shared" si="896"/>
        <v>0</v>
      </c>
      <c r="Q9858" s="105">
        <f t="shared" si="897"/>
        <v>0</v>
      </c>
      <c r="R9858" s="38">
        <f t="shared" si="898"/>
        <v>0</v>
      </c>
    </row>
    <row r="9859" spans="1:18">
      <c r="A9859" s="33"/>
      <c r="B9859" s="34"/>
      <c r="C9859" s="33"/>
      <c r="D9859" s="33"/>
      <c r="E9859" s="33"/>
      <c r="F9859" s="42"/>
      <c r="G9859" s="42"/>
      <c r="I9859">
        <f t="shared" si="894"/>
        <v>0</v>
      </c>
      <c r="J9859">
        <f t="shared" si="895"/>
        <v>0</v>
      </c>
      <c r="L9859" s="107"/>
      <c r="M9859" s="110"/>
      <c r="N9859" s="109"/>
      <c r="P9859" s="38">
        <f t="shared" si="896"/>
        <v>0</v>
      </c>
      <c r="Q9859" s="105">
        <f t="shared" si="897"/>
        <v>0</v>
      </c>
      <c r="R9859" s="38">
        <f t="shared" si="898"/>
        <v>0</v>
      </c>
    </row>
    <row r="9860" spans="1:18">
      <c r="A9860" s="33"/>
      <c r="B9860" s="34"/>
      <c r="C9860" s="33"/>
      <c r="D9860" s="33"/>
      <c r="E9860" s="33"/>
      <c r="F9860" s="42"/>
      <c r="G9860" s="42"/>
      <c r="I9860">
        <f t="shared" si="894"/>
        <v>0</v>
      </c>
      <c r="J9860">
        <f t="shared" si="895"/>
        <v>0</v>
      </c>
      <c r="L9860" s="107"/>
      <c r="M9860" s="110"/>
      <c r="N9860" s="109"/>
      <c r="P9860" s="38">
        <f t="shared" si="896"/>
        <v>0</v>
      </c>
      <c r="Q9860" s="105">
        <f t="shared" si="897"/>
        <v>0</v>
      </c>
      <c r="R9860" s="38">
        <f t="shared" si="898"/>
        <v>0</v>
      </c>
    </row>
    <row r="9861" spans="1:18">
      <c r="A9861" s="33"/>
      <c r="B9861" s="34"/>
      <c r="C9861" s="33"/>
      <c r="D9861" s="33"/>
      <c r="E9861" s="33"/>
      <c r="F9861" s="42"/>
      <c r="G9861" s="42"/>
      <c r="I9861">
        <f t="shared" si="894"/>
        <v>0</v>
      </c>
      <c r="J9861">
        <f t="shared" si="895"/>
        <v>0</v>
      </c>
      <c r="L9861" s="107"/>
      <c r="M9861" s="110"/>
      <c r="N9861" s="109"/>
      <c r="P9861" s="38">
        <f t="shared" si="896"/>
        <v>0</v>
      </c>
      <c r="Q9861" s="105">
        <f t="shared" si="897"/>
        <v>0</v>
      </c>
      <c r="R9861" s="38">
        <f t="shared" si="898"/>
        <v>0</v>
      </c>
    </row>
    <row r="9862" spans="1:18">
      <c r="A9862" s="33"/>
      <c r="B9862" s="34"/>
      <c r="C9862" s="33"/>
      <c r="D9862" s="33"/>
      <c r="E9862" s="33"/>
      <c r="F9862" s="42"/>
      <c r="G9862" s="42"/>
      <c r="I9862">
        <f t="shared" si="894"/>
        <v>0</v>
      </c>
      <c r="J9862">
        <f t="shared" si="895"/>
        <v>0</v>
      </c>
      <c r="L9862" s="107"/>
      <c r="M9862" s="110"/>
      <c r="N9862" s="109"/>
      <c r="P9862" s="38">
        <f t="shared" si="896"/>
        <v>0</v>
      </c>
      <c r="Q9862" s="105">
        <f t="shared" si="897"/>
        <v>0</v>
      </c>
      <c r="R9862" s="38">
        <f t="shared" si="898"/>
        <v>0</v>
      </c>
    </row>
    <row r="9863" spans="1:18">
      <c r="A9863" s="33"/>
      <c r="B9863" s="34"/>
      <c r="C9863" s="33"/>
      <c r="D9863" s="33"/>
      <c r="E9863" s="33"/>
      <c r="F9863" s="42"/>
      <c r="G9863" s="42"/>
      <c r="I9863">
        <f t="shared" si="894"/>
        <v>0</v>
      </c>
      <c r="J9863">
        <f t="shared" si="895"/>
        <v>0</v>
      </c>
      <c r="L9863" s="107"/>
      <c r="M9863" s="110"/>
      <c r="N9863" s="109"/>
      <c r="P9863" s="38">
        <f t="shared" si="896"/>
        <v>0</v>
      </c>
      <c r="Q9863" s="105">
        <f t="shared" si="897"/>
        <v>0</v>
      </c>
      <c r="R9863" s="38">
        <f t="shared" si="898"/>
        <v>0</v>
      </c>
    </row>
    <row r="9864" spans="1:18">
      <c r="A9864" s="33"/>
      <c r="B9864" s="34"/>
      <c r="C9864" s="33"/>
      <c r="D9864" s="33"/>
      <c r="E9864" s="33"/>
      <c r="F9864" s="42"/>
      <c r="G9864" s="42"/>
      <c r="I9864">
        <f t="shared" si="894"/>
        <v>0</v>
      </c>
      <c r="J9864">
        <f t="shared" si="895"/>
        <v>0</v>
      </c>
      <c r="L9864" s="107"/>
      <c r="M9864" s="110"/>
      <c r="N9864" s="109"/>
      <c r="P9864" s="38">
        <f t="shared" si="896"/>
        <v>0</v>
      </c>
      <c r="Q9864" s="105">
        <f t="shared" si="897"/>
        <v>0</v>
      </c>
      <c r="R9864" s="38">
        <f t="shared" si="898"/>
        <v>0</v>
      </c>
    </row>
    <row r="9865" spans="1:18">
      <c r="A9865" s="33"/>
      <c r="B9865" s="34"/>
      <c r="C9865" s="33"/>
      <c r="D9865" s="33"/>
      <c r="E9865" s="33"/>
      <c r="F9865" s="42"/>
      <c r="G9865" s="42"/>
      <c r="I9865">
        <f t="shared" si="894"/>
        <v>0</v>
      </c>
      <c r="J9865">
        <f t="shared" si="895"/>
        <v>0</v>
      </c>
      <c r="L9865" s="107"/>
      <c r="M9865" s="110"/>
      <c r="N9865" s="109"/>
      <c r="P9865" s="38">
        <f t="shared" si="896"/>
        <v>0</v>
      </c>
      <c r="Q9865" s="105">
        <f t="shared" si="897"/>
        <v>0</v>
      </c>
      <c r="R9865" s="38">
        <f t="shared" si="898"/>
        <v>0</v>
      </c>
    </row>
    <row r="9866" spans="1:18">
      <c r="A9866" s="33"/>
      <c r="B9866" s="34"/>
      <c r="C9866" s="33"/>
      <c r="D9866" s="33"/>
      <c r="E9866" s="33"/>
      <c r="F9866" s="42"/>
      <c r="G9866" s="42"/>
      <c r="I9866">
        <f t="shared" si="894"/>
        <v>0</v>
      </c>
      <c r="J9866">
        <f t="shared" si="895"/>
        <v>0</v>
      </c>
      <c r="L9866" s="107"/>
      <c r="M9866" s="110"/>
      <c r="N9866" s="109"/>
      <c r="P9866" s="38">
        <f t="shared" si="896"/>
        <v>0</v>
      </c>
      <c r="Q9866" s="105">
        <f t="shared" si="897"/>
        <v>0</v>
      </c>
      <c r="R9866" s="38">
        <f t="shared" si="898"/>
        <v>0</v>
      </c>
    </row>
    <row r="9867" spans="1:18">
      <c r="A9867" s="33"/>
      <c r="B9867" s="34"/>
      <c r="C9867" s="33"/>
      <c r="D9867" s="33"/>
      <c r="E9867" s="33"/>
      <c r="F9867" s="42"/>
      <c r="G9867" s="42"/>
      <c r="I9867">
        <f t="shared" si="894"/>
        <v>0</v>
      </c>
      <c r="J9867">
        <f t="shared" si="895"/>
        <v>0</v>
      </c>
      <c r="L9867" s="107"/>
      <c r="M9867" s="110"/>
      <c r="N9867" s="109"/>
      <c r="P9867" s="38">
        <f t="shared" si="896"/>
        <v>0</v>
      </c>
      <c r="Q9867" s="105">
        <f t="shared" si="897"/>
        <v>0</v>
      </c>
      <c r="R9867" s="38">
        <f t="shared" si="898"/>
        <v>0</v>
      </c>
    </row>
    <row r="9868" spans="1:18">
      <c r="A9868" s="33"/>
      <c r="B9868" s="34"/>
      <c r="C9868" s="33"/>
      <c r="D9868" s="33"/>
      <c r="E9868" s="33"/>
      <c r="F9868" s="42"/>
      <c r="G9868" s="42"/>
      <c r="I9868">
        <f t="shared" si="894"/>
        <v>0</v>
      </c>
      <c r="J9868">
        <f t="shared" si="895"/>
        <v>0</v>
      </c>
      <c r="L9868" s="107"/>
      <c r="M9868" s="110"/>
      <c r="N9868" s="109"/>
      <c r="P9868" s="38">
        <f t="shared" si="896"/>
        <v>0</v>
      </c>
      <c r="Q9868" s="105">
        <f t="shared" si="897"/>
        <v>0</v>
      </c>
      <c r="R9868" s="38">
        <f t="shared" si="898"/>
        <v>0</v>
      </c>
    </row>
    <row r="9869" spans="1:18">
      <c r="A9869" s="33"/>
      <c r="B9869" s="34"/>
      <c r="C9869" s="33"/>
      <c r="D9869" s="33"/>
      <c r="E9869" s="33"/>
      <c r="F9869" s="42"/>
      <c r="G9869" s="42"/>
      <c r="I9869">
        <f t="shared" si="894"/>
        <v>0</v>
      </c>
      <c r="J9869">
        <f t="shared" si="895"/>
        <v>0</v>
      </c>
      <c r="L9869" s="107"/>
      <c r="M9869" s="110"/>
      <c r="N9869" s="109"/>
      <c r="P9869" s="38">
        <f t="shared" si="896"/>
        <v>0</v>
      </c>
      <c r="Q9869" s="105">
        <f t="shared" si="897"/>
        <v>0</v>
      </c>
      <c r="R9869" s="38">
        <f t="shared" si="898"/>
        <v>0</v>
      </c>
    </row>
    <row r="9870" spans="1:18">
      <c r="A9870" s="33"/>
      <c r="B9870" s="34"/>
      <c r="C9870" s="33"/>
      <c r="D9870" s="33"/>
      <c r="E9870" s="33"/>
      <c r="F9870" s="42"/>
      <c r="G9870" s="42"/>
      <c r="I9870">
        <f t="shared" si="894"/>
        <v>0</v>
      </c>
      <c r="J9870">
        <f t="shared" si="895"/>
        <v>0</v>
      </c>
      <c r="L9870" s="107"/>
      <c r="M9870" s="110"/>
      <c r="N9870" s="109"/>
      <c r="P9870" s="38">
        <f t="shared" si="896"/>
        <v>0</v>
      </c>
      <c r="Q9870" s="105">
        <f t="shared" si="897"/>
        <v>0</v>
      </c>
      <c r="R9870" s="38">
        <f t="shared" si="898"/>
        <v>0</v>
      </c>
    </row>
    <row r="9871" spans="1:18">
      <c r="A9871" s="33"/>
      <c r="B9871" s="34"/>
      <c r="C9871" s="33"/>
      <c r="D9871" s="33"/>
      <c r="E9871" s="33"/>
      <c r="F9871" s="42"/>
      <c r="G9871" s="42"/>
      <c r="I9871">
        <f t="shared" si="894"/>
        <v>0</v>
      </c>
      <c r="J9871">
        <f t="shared" si="895"/>
        <v>0</v>
      </c>
      <c r="L9871" s="107"/>
      <c r="M9871" s="110"/>
      <c r="N9871" s="109"/>
      <c r="P9871" s="38">
        <f t="shared" si="896"/>
        <v>0</v>
      </c>
      <c r="Q9871" s="105">
        <f t="shared" si="897"/>
        <v>0</v>
      </c>
      <c r="R9871" s="38">
        <f t="shared" si="898"/>
        <v>0</v>
      </c>
    </row>
    <row r="9872" spans="1:18">
      <c r="A9872" s="33"/>
      <c r="B9872" s="34"/>
      <c r="C9872" s="33"/>
      <c r="D9872" s="33"/>
      <c r="E9872" s="33"/>
      <c r="F9872" s="42"/>
      <c r="G9872" s="42"/>
      <c r="I9872">
        <f t="shared" si="894"/>
        <v>0</v>
      </c>
      <c r="J9872">
        <f t="shared" si="895"/>
        <v>0</v>
      </c>
      <c r="L9872" s="107"/>
      <c r="M9872" s="110"/>
      <c r="N9872" s="109"/>
      <c r="P9872" s="38">
        <f t="shared" si="896"/>
        <v>0</v>
      </c>
      <c r="Q9872" s="105">
        <f t="shared" si="897"/>
        <v>0</v>
      </c>
      <c r="R9872" s="38">
        <f t="shared" si="898"/>
        <v>0</v>
      </c>
    </row>
    <row r="9873" spans="1:18">
      <c r="A9873" s="33"/>
      <c r="B9873" s="34"/>
      <c r="C9873" s="33"/>
      <c r="D9873" s="33"/>
      <c r="E9873" s="33"/>
      <c r="F9873" s="42"/>
      <c r="G9873" s="42"/>
      <c r="I9873">
        <f t="shared" si="894"/>
        <v>0</v>
      </c>
      <c r="J9873">
        <f t="shared" si="895"/>
        <v>0</v>
      </c>
      <c r="L9873" s="107"/>
      <c r="M9873" s="110"/>
      <c r="N9873" s="109"/>
      <c r="P9873" s="38">
        <f t="shared" si="896"/>
        <v>0</v>
      </c>
      <c r="Q9873" s="105">
        <f t="shared" si="897"/>
        <v>0</v>
      </c>
      <c r="R9873" s="38">
        <f t="shared" si="898"/>
        <v>0</v>
      </c>
    </row>
    <row r="9874" spans="1:18">
      <c r="A9874" s="33"/>
      <c r="B9874" s="34"/>
      <c r="C9874" s="33"/>
      <c r="D9874" s="33"/>
      <c r="E9874" s="33"/>
      <c r="F9874" s="42"/>
      <c r="G9874" s="42"/>
      <c r="I9874">
        <f t="shared" si="894"/>
        <v>0</v>
      </c>
      <c r="J9874">
        <f t="shared" si="895"/>
        <v>0</v>
      </c>
      <c r="L9874" s="107"/>
      <c r="M9874" s="110"/>
      <c r="N9874" s="109"/>
      <c r="P9874" s="38">
        <f t="shared" si="896"/>
        <v>0</v>
      </c>
      <c r="Q9874" s="105">
        <f t="shared" si="897"/>
        <v>0</v>
      </c>
      <c r="R9874" s="38">
        <f t="shared" si="898"/>
        <v>0</v>
      </c>
    </row>
    <row r="9875" spans="1:18">
      <c r="A9875" s="33"/>
      <c r="B9875" s="34"/>
      <c r="C9875" s="33"/>
      <c r="D9875" s="33"/>
      <c r="E9875" s="33"/>
      <c r="F9875" s="42"/>
      <c r="G9875" s="42"/>
      <c r="I9875">
        <f t="shared" si="894"/>
        <v>0</v>
      </c>
      <c r="J9875">
        <f t="shared" si="895"/>
        <v>0</v>
      </c>
      <c r="L9875" s="107"/>
      <c r="M9875" s="110"/>
      <c r="N9875" s="109"/>
      <c r="P9875" s="38">
        <f t="shared" si="896"/>
        <v>0</v>
      </c>
      <c r="Q9875" s="105">
        <f t="shared" si="897"/>
        <v>0</v>
      </c>
      <c r="R9875" s="38">
        <f t="shared" si="898"/>
        <v>0</v>
      </c>
    </row>
    <row r="9876" spans="1:18">
      <c r="A9876" s="33"/>
      <c r="B9876" s="34"/>
      <c r="C9876" s="33"/>
      <c r="D9876" s="33"/>
      <c r="E9876" s="33"/>
      <c r="F9876" s="42"/>
      <c r="G9876" s="42"/>
      <c r="I9876">
        <f t="shared" si="894"/>
        <v>0</v>
      </c>
      <c r="J9876">
        <f t="shared" si="895"/>
        <v>0</v>
      </c>
      <c r="L9876" s="107"/>
      <c r="M9876" s="110"/>
      <c r="N9876" s="109"/>
      <c r="P9876" s="38">
        <f t="shared" si="896"/>
        <v>0</v>
      </c>
      <c r="Q9876" s="105">
        <f t="shared" si="897"/>
        <v>0</v>
      </c>
      <c r="R9876" s="38">
        <f t="shared" si="898"/>
        <v>0</v>
      </c>
    </row>
    <row r="9877" spans="1:18">
      <c r="A9877" s="33"/>
      <c r="B9877" s="34"/>
      <c r="C9877" s="33"/>
      <c r="D9877" s="33"/>
      <c r="E9877" s="33"/>
      <c r="F9877" s="42"/>
      <c r="G9877" s="42"/>
      <c r="I9877">
        <f t="shared" si="894"/>
        <v>0</v>
      </c>
      <c r="J9877">
        <f t="shared" si="895"/>
        <v>0</v>
      </c>
      <c r="L9877" s="107"/>
      <c r="M9877" s="110"/>
      <c r="N9877" s="109"/>
      <c r="P9877" s="38">
        <f t="shared" si="896"/>
        <v>0</v>
      </c>
      <c r="Q9877" s="105">
        <f t="shared" si="897"/>
        <v>0</v>
      </c>
      <c r="R9877" s="38">
        <f t="shared" si="898"/>
        <v>0</v>
      </c>
    </row>
    <row r="9878" spans="1:18">
      <c r="A9878" s="33"/>
      <c r="B9878" s="34"/>
      <c r="C9878" s="33"/>
      <c r="D9878" s="33"/>
      <c r="E9878" s="33"/>
      <c r="F9878" s="42"/>
      <c r="G9878" s="42"/>
      <c r="I9878">
        <f t="shared" si="894"/>
        <v>0</v>
      </c>
      <c r="J9878">
        <f t="shared" si="895"/>
        <v>0</v>
      </c>
      <c r="L9878" s="107"/>
      <c r="M9878" s="110"/>
      <c r="N9878" s="109"/>
      <c r="P9878" s="38">
        <f t="shared" si="896"/>
        <v>0</v>
      </c>
      <c r="Q9878" s="105">
        <f t="shared" si="897"/>
        <v>0</v>
      </c>
      <c r="R9878" s="38">
        <f t="shared" si="898"/>
        <v>0</v>
      </c>
    </row>
    <row r="9879" spans="1:18">
      <c r="A9879" s="33"/>
      <c r="B9879" s="34"/>
      <c r="C9879" s="33"/>
      <c r="D9879" s="33"/>
      <c r="E9879" s="33"/>
      <c r="F9879" s="42"/>
      <c r="G9879" s="42"/>
      <c r="I9879">
        <f t="shared" si="894"/>
        <v>0</v>
      </c>
      <c r="J9879">
        <f t="shared" si="895"/>
        <v>0</v>
      </c>
      <c r="L9879" s="107"/>
      <c r="M9879" s="110"/>
      <c r="N9879" s="109"/>
      <c r="P9879" s="38">
        <f t="shared" si="896"/>
        <v>0</v>
      </c>
      <c r="Q9879" s="105">
        <f t="shared" si="897"/>
        <v>0</v>
      </c>
      <c r="R9879" s="38">
        <f t="shared" si="898"/>
        <v>0</v>
      </c>
    </row>
    <row r="9880" spans="1:18">
      <c r="A9880" s="33"/>
      <c r="B9880" s="34"/>
      <c r="C9880" s="33"/>
      <c r="D9880" s="33"/>
      <c r="E9880" s="33"/>
      <c r="F9880" s="42"/>
      <c r="G9880" s="42"/>
      <c r="I9880">
        <f t="shared" si="894"/>
        <v>0</v>
      </c>
      <c r="J9880">
        <f t="shared" si="895"/>
        <v>0</v>
      </c>
      <c r="L9880" s="107"/>
      <c r="M9880" s="110"/>
      <c r="N9880" s="109"/>
      <c r="P9880" s="38">
        <f t="shared" si="896"/>
        <v>0</v>
      </c>
      <c r="Q9880" s="105">
        <f t="shared" si="897"/>
        <v>0</v>
      </c>
      <c r="R9880" s="38">
        <f t="shared" si="898"/>
        <v>0</v>
      </c>
    </row>
    <row r="9881" spans="1:18">
      <c r="A9881" s="33"/>
      <c r="B9881" s="34"/>
      <c r="C9881" s="33"/>
      <c r="D9881" s="33"/>
      <c r="E9881" s="33"/>
      <c r="F9881" s="42"/>
      <c r="G9881" s="42"/>
      <c r="I9881">
        <f t="shared" si="894"/>
        <v>0</v>
      </c>
      <c r="J9881">
        <f t="shared" si="895"/>
        <v>0</v>
      </c>
      <c r="L9881" s="107"/>
      <c r="M9881" s="110"/>
      <c r="N9881" s="109"/>
      <c r="P9881" s="38">
        <f t="shared" si="896"/>
        <v>0</v>
      </c>
      <c r="Q9881" s="105">
        <f t="shared" si="897"/>
        <v>0</v>
      </c>
      <c r="R9881" s="38">
        <f t="shared" si="898"/>
        <v>0</v>
      </c>
    </row>
    <row r="9882" spans="1:18">
      <c r="A9882" s="33"/>
      <c r="B9882" s="34"/>
      <c r="C9882" s="33"/>
      <c r="D9882" s="33"/>
      <c r="E9882" s="33"/>
      <c r="F9882" s="42"/>
      <c r="G9882" s="42"/>
      <c r="I9882">
        <f t="shared" si="894"/>
        <v>0</v>
      </c>
      <c r="J9882">
        <f t="shared" si="895"/>
        <v>0</v>
      </c>
      <c r="L9882" s="107"/>
      <c r="M9882" s="110"/>
      <c r="N9882" s="109"/>
      <c r="P9882" s="38">
        <f t="shared" si="896"/>
        <v>0</v>
      </c>
      <c r="Q9882" s="105">
        <f t="shared" si="897"/>
        <v>0</v>
      </c>
      <c r="R9882" s="38">
        <f t="shared" si="898"/>
        <v>0</v>
      </c>
    </row>
    <row r="9883" spans="1:18">
      <c r="A9883" s="33"/>
      <c r="B9883" s="34"/>
      <c r="C9883" s="33"/>
      <c r="D9883" s="33"/>
      <c r="E9883" s="33"/>
      <c r="F9883" s="42"/>
      <c r="G9883" s="42"/>
      <c r="I9883">
        <f t="shared" si="894"/>
        <v>0</v>
      </c>
      <c r="J9883">
        <f t="shared" si="895"/>
        <v>0</v>
      </c>
      <c r="L9883" s="107"/>
      <c r="M9883" s="110"/>
      <c r="N9883" s="109"/>
      <c r="P9883" s="38">
        <f t="shared" si="896"/>
        <v>0</v>
      </c>
      <c r="Q9883" s="105">
        <f t="shared" si="897"/>
        <v>0</v>
      </c>
      <c r="R9883" s="38">
        <f t="shared" si="898"/>
        <v>0</v>
      </c>
    </row>
    <row r="9884" spans="1:18">
      <c r="A9884" s="33"/>
      <c r="B9884" s="34"/>
      <c r="C9884" s="33"/>
      <c r="D9884" s="33"/>
      <c r="E9884" s="33"/>
      <c r="F9884" s="42"/>
      <c r="G9884" s="42"/>
      <c r="I9884">
        <f t="shared" si="894"/>
        <v>0</v>
      </c>
      <c r="J9884">
        <f t="shared" si="895"/>
        <v>0</v>
      </c>
      <c r="L9884" s="107"/>
      <c r="M9884" s="110"/>
      <c r="N9884" s="109"/>
      <c r="P9884" s="38">
        <f t="shared" si="896"/>
        <v>0</v>
      </c>
      <c r="Q9884" s="105">
        <f t="shared" si="897"/>
        <v>0</v>
      </c>
      <c r="R9884" s="38">
        <f t="shared" si="898"/>
        <v>0</v>
      </c>
    </row>
    <row r="9885" spans="1:18">
      <c r="A9885" s="33"/>
      <c r="B9885" s="34"/>
      <c r="C9885" s="33"/>
      <c r="D9885" s="33"/>
      <c r="E9885" s="33"/>
      <c r="F9885" s="42"/>
      <c r="G9885" s="42"/>
      <c r="I9885">
        <f t="shared" si="894"/>
        <v>0</v>
      </c>
      <c r="J9885">
        <f t="shared" si="895"/>
        <v>0</v>
      </c>
      <c r="L9885" s="107"/>
      <c r="M9885" s="110"/>
      <c r="N9885" s="109"/>
      <c r="P9885" s="38">
        <f t="shared" si="896"/>
        <v>0</v>
      </c>
      <c r="Q9885" s="105">
        <f t="shared" si="897"/>
        <v>0</v>
      </c>
      <c r="R9885" s="38">
        <f t="shared" si="898"/>
        <v>0</v>
      </c>
    </row>
    <row r="9886" spans="1:18">
      <c r="A9886" s="33"/>
      <c r="B9886" s="34"/>
      <c r="C9886" s="33"/>
      <c r="D9886" s="33"/>
      <c r="E9886" s="33"/>
      <c r="F9886" s="42"/>
      <c r="G9886" s="42"/>
      <c r="I9886">
        <f t="shared" si="894"/>
        <v>0</v>
      </c>
      <c r="J9886">
        <f t="shared" si="895"/>
        <v>0</v>
      </c>
      <c r="L9886" s="107"/>
      <c r="M9886" s="110"/>
      <c r="N9886" s="109"/>
      <c r="P9886" s="38">
        <f t="shared" si="896"/>
        <v>0</v>
      </c>
      <c r="Q9886" s="105">
        <f t="shared" si="897"/>
        <v>0</v>
      </c>
      <c r="R9886" s="38">
        <f t="shared" si="898"/>
        <v>0</v>
      </c>
    </row>
    <row r="9887" spans="1:18">
      <c r="A9887" s="33"/>
      <c r="B9887" s="34"/>
      <c r="C9887" s="33"/>
      <c r="D9887" s="33"/>
      <c r="E9887" s="33"/>
      <c r="F9887" s="42"/>
      <c r="G9887" s="42"/>
      <c r="I9887">
        <f t="shared" si="894"/>
        <v>0</v>
      </c>
      <c r="J9887">
        <f t="shared" si="895"/>
        <v>0</v>
      </c>
      <c r="L9887" s="107"/>
      <c r="M9887" s="110"/>
      <c r="N9887" s="109"/>
      <c r="P9887" s="38">
        <f t="shared" si="896"/>
        <v>0</v>
      </c>
      <c r="Q9887" s="105">
        <f t="shared" si="897"/>
        <v>0</v>
      </c>
      <c r="R9887" s="38">
        <f t="shared" si="898"/>
        <v>0</v>
      </c>
    </row>
    <row r="9888" spans="1:18">
      <c r="A9888" s="33"/>
      <c r="B9888" s="34"/>
      <c r="C9888" s="33"/>
      <c r="D9888" s="33"/>
      <c r="E9888" s="33"/>
      <c r="F9888" s="42"/>
      <c r="G9888" s="42"/>
      <c r="I9888">
        <f t="shared" si="894"/>
        <v>0</v>
      </c>
      <c r="J9888">
        <f t="shared" si="895"/>
        <v>0</v>
      </c>
      <c r="L9888" s="107"/>
      <c r="M9888" s="110"/>
      <c r="N9888" s="109"/>
      <c r="P9888" s="38">
        <f t="shared" si="896"/>
        <v>0</v>
      </c>
      <c r="Q9888" s="105">
        <f t="shared" si="897"/>
        <v>0</v>
      </c>
      <c r="R9888" s="38">
        <f t="shared" si="898"/>
        <v>0</v>
      </c>
    </row>
    <row r="9889" spans="1:18">
      <c r="A9889" s="33"/>
      <c r="B9889" s="34"/>
      <c r="C9889" s="33"/>
      <c r="D9889" s="33"/>
      <c r="E9889" s="33"/>
      <c r="F9889" s="42"/>
      <c r="G9889" s="42"/>
      <c r="I9889">
        <f t="shared" si="894"/>
        <v>0</v>
      </c>
      <c r="J9889">
        <f t="shared" si="895"/>
        <v>0</v>
      </c>
      <c r="L9889" s="107"/>
      <c r="M9889" s="110"/>
      <c r="N9889" s="109"/>
      <c r="P9889" s="38">
        <f t="shared" si="896"/>
        <v>0</v>
      </c>
      <c r="Q9889" s="105">
        <f t="shared" si="897"/>
        <v>0</v>
      </c>
      <c r="R9889" s="38">
        <f t="shared" si="898"/>
        <v>0</v>
      </c>
    </row>
    <row r="9890" spans="1:18">
      <c r="A9890" s="33"/>
      <c r="B9890" s="34"/>
      <c r="C9890" s="33"/>
      <c r="D9890" s="33"/>
      <c r="E9890" s="33"/>
      <c r="F9890" s="42"/>
      <c r="G9890" s="42"/>
      <c r="I9890">
        <f t="shared" si="894"/>
        <v>0</v>
      </c>
      <c r="J9890">
        <f t="shared" si="895"/>
        <v>0</v>
      </c>
      <c r="L9890" s="107"/>
      <c r="M9890" s="110"/>
      <c r="N9890" s="109"/>
      <c r="P9890" s="38">
        <f t="shared" si="896"/>
        <v>0</v>
      </c>
      <c r="Q9890" s="105">
        <f t="shared" si="897"/>
        <v>0</v>
      </c>
      <c r="R9890" s="38">
        <f t="shared" si="898"/>
        <v>0</v>
      </c>
    </row>
    <row r="9891" spans="1:18">
      <c r="A9891" s="33"/>
      <c r="B9891" s="34"/>
      <c r="C9891" s="33"/>
      <c r="D9891" s="33"/>
      <c r="E9891" s="33"/>
      <c r="F9891" s="42"/>
      <c r="G9891" s="42"/>
      <c r="I9891">
        <f t="shared" si="894"/>
        <v>0</v>
      </c>
      <c r="J9891">
        <f t="shared" si="895"/>
        <v>0</v>
      </c>
      <c r="L9891" s="107"/>
      <c r="M9891" s="110"/>
      <c r="N9891" s="109"/>
      <c r="P9891" s="38">
        <f t="shared" si="896"/>
        <v>0</v>
      </c>
      <c r="Q9891" s="105">
        <f t="shared" si="897"/>
        <v>0</v>
      </c>
      <c r="R9891" s="38">
        <f t="shared" si="898"/>
        <v>0</v>
      </c>
    </row>
    <row r="9892" spans="1:18">
      <c r="A9892" s="33"/>
      <c r="B9892" s="34"/>
      <c r="C9892" s="33"/>
      <c r="D9892" s="33"/>
      <c r="E9892" s="33"/>
      <c r="F9892" s="42"/>
      <c r="G9892" s="42"/>
      <c r="I9892">
        <f t="shared" si="894"/>
        <v>0</v>
      </c>
      <c r="J9892">
        <f t="shared" si="895"/>
        <v>0</v>
      </c>
      <c r="L9892" s="107"/>
      <c r="M9892" s="110"/>
      <c r="N9892" s="109"/>
      <c r="P9892" s="38">
        <f t="shared" si="896"/>
        <v>0</v>
      </c>
      <c r="Q9892" s="105">
        <f t="shared" si="897"/>
        <v>0</v>
      </c>
      <c r="R9892" s="38">
        <f t="shared" si="898"/>
        <v>0</v>
      </c>
    </row>
    <row r="9893" spans="1:18">
      <c r="A9893" s="33"/>
      <c r="B9893" s="34"/>
      <c r="C9893" s="33"/>
      <c r="D9893" s="33"/>
      <c r="E9893" s="33"/>
      <c r="F9893" s="42"/>
      <c r="G9893" s="42"/>
      <c r="I9893">
        <f t="shared" si="894"/>
        <v>0</v>
      </c>
      <c r="J9893">
        <f t="shared" si="895"/>
        <v>0</v>
      </c>
      <c r="L9893" s="107"/>
      <c r="M9893" s="110"/>
      <c r="N9893" s="109"/>
      <c r="P9893" s="38">
        <f t="shared" si="896"/>
        <v>0</v>
      </c>
      <c r="Q9893" s="105">
        <f t="shared" si="897"/>
        <v>0</v>
      </c>
      <c r="R9893" s="38">
        <f t="shared" si="898"/>
        <v>0</v>
      </c>
    </row>
    <row r="9894" spans="1:18">
      <c r="A9894" s="33"/>
      <c r="B9894" s="34"/>
      <c r="C9894" s="33"/>
      <c r="D9894" s="33"/>
      <c r="E9894" s="33"/>
      <c r="F9894" s="42"/>
      <c r="G9894" s="42"/>
      <c r="I9894">
        <f t="shared" si="894"/>
        <v>0</v>
      </c>
      <c r="J9894">
        <f t="shared" si="895"/>
        <v>0</v>
      </c>
      <c r="L9894" s="107"/>
      <c r="M9894" s="110"/>
      <c r="N9894" s="109"/>
      <c r="P9894" s="38">
        <f t="shared" si="896"/>
        <v>0</v>
      </c>
      <c r="Q9894" s="105">
        <f t="shared" si="897"/>
        <v>0</v>
      </c>
      <c r="R9894" s="38">
        <f t="shared" si="898"/>
        <v>0</v>
      </c>
    </row>
    <row r="9895" spans="1:18">
      <c r="A9895" s="33"/>
      <c r="B9895" s="34"/>
      <c r="C9895" s="33"/>
      <c r="D9895" s="33"/>
      <c r="E9895" s="33"/>
      <c r="F9895" s="42"/>
      <c r="G9895" s="42"/>
      <c r="I9895">
        <f t="shared" si="894"/>
        <v>0</v>
      </c>
      <c r="J9895">
        <f t="shared" si="895"/>
        <v>0</v>
      </c>
      <c r="L9895" s="107"/>
      <c r="M9895" s="110"/>
      <c r="N9895" s="109"/>
      <c r="P9895" s="38">
        <f t="shared" si="896"/>
        <v>0</v>
      </c>
      <c r="Q9895" s="105">
        <f t="shared" si="897"/>
        <v>0</v>
      </c>
      <c r="R9895" s="38">
        <f t="shared" si="898"/>
        <v>0</v>
      </c>
    </row>
    <row r="9896" spans="1:18">
      <c r="A9896" s="33"/>
      <c r="B9896" s="34"/>
      <c r="C9896" s="33"/>
      <c r="D9896" s="33"/>
      <c r="E9896" s="33"/>
      <c r="F9896" s="42"/>
      <c r="G9896" s="42"/>
      <c r="I9896">
        <f t="shared" si="894"/>
        <v>0</v>
      </c>
      <c r="J9896">
        <f t="shared" si="895"/>
        <v>0</v>
      </c>
      <c r="L9896" s="107"/>
      <c r="M9896" s="110"/>
      <c r="N9896" s="109"/>
      <c r="P9896" s="38">
        <f t="shared" si="896"/>
        <v>0</v>
      </c>
      <c r="Q9896" s="105">
        <f t="shared" si="897"/>
        <v>0</v>
      </c>
      <c r="R9896" s="38">
        <f t="shared" si="898"/>
        <v>0</v>
      </c>
    </row>
    <row r="9897" spans="1:18">
      <c r="A9897" s="33"/>
      <c r="B9897" s="34"/>
      <c r="C9897" s="33"/>
      <c r="D9897" s="33"/>
      <c r="E9897" s="33"/>
      <c r="F9897" s="42"/>
      <c r="G9897" s="42"/>
      <c r="I9897">
        <f t="shared" si="894"/>
        <v>0</v>
      </c>
      <c r="J9897">
        <f t="shared" si="895"/>
        <v>0</v>
      </c>
      <c r="L9897" s="107"/>
      <c r="M9897" s="110"/>
      <c r="N9897" s="109"/>
      <c r="P9897" s="38">
        <f t="shared" si="896"/>
        <v>0</v>
      </c>
      <c r="Q9897" s="105">
        <f t="shared" si="897"/>
        <v>0</v>
      </c>
      <c r="R9897" s="38">
        <f t="shared" si="898"/>
        <v>0</v>
      </c>
    </row>
    <row r="9898" spans="1:18">
      <c r="A9898" s="33"/>
      <c r="B9898" s="34"/>
      <c r="C9898" s="33"/>
      <c r="D9898" s="33"/>
      <c r="E9898" s="33"/>
      <c r="F9898" s="42"/>
      <c r="G9898" s="42"/>
      <c r="I9898">
        <f t="shared" si="894"/>
        <v>0</v>
      </c>
      <c r="J9898">
        <f t="shared" si="895"/>
        <v>0</v>
      </c>
      <c r="L9898" s="107"/>
      <c r="M9898" s="110"/>
      <c r="N9898" s="109"/>
      <c r="P9898" s="38">
        <f t="shared" si="896"/>
        <v>0</v>
      </c>
      <c r="Q9898" s="105">
        <f t="shared" si="897"/>
        <v>0</v>
      </c>
      <c r="R9898" s="38">
        <f t="shared" si="898"/>
        <v>0</v>
      </c>
    </row>
    <row r="9899" spans="1:18">
      <c r="A9899" s="33"/>
      <c r="B9899" s="34"/>
      <c r="C9899" s="33"/>
      <c r="D9899" s="33"/>
      <c r="E9899" s="33"/>
      <c r="F9899" s="42"/>
      <c r="G9899" s="42"/>
      <c r="I9899">
        <f t="shared" si="894"/>
        <v>0</v>
      </c>
      <c r="J9899">
        <f t="shared" si="895"/>
        <v>0</v>
      </c>
      <c r="L9899" s="107"/>
      <c r="M9899" s="110"/>
      <c r="N9899" s="109"/>
      <c r="P9899" s="38">
        <f t="shared" si="896"/>
        <v>0</v>
      </c>
      <c r="Q9899" s="105">
        <f t="shared" si="897"/>
        <v>0</v>
      </c>
      <c r="R9899" s="38">
        <f t="shared" si="898"/>
        <v>0</v>
      </c>
    </row>
    <row r="9900" spans="1:18">
      <c r="A9900" s="33"/>
      <c r="B9900" s="34"/>
      <c r="C9900" s="33"/>
      <c r="D9900" s="33"/>
      <c r="E9900" s="33"/>
      <c r="F9900" s="42"/>
      <c r="G9900" s="42"/>
      <c r="I9900">
        <f t="shared" si="894"/>
        <v>0</v>
      </c>
      <c r="J9900">
        <f t="shared" si="895"/>
        <v>0</v>
      </c>
      <c r="L9900" s="107"/>
      <c r="M9900" s="110"/>
      <c r="N9900" s="109"/>
      <c r="P9900" s="38">
        <f t="shared" si="896"/>
        <v>0</v>
      </c>
      <c r="Q9900" s="105">
        <f t="shared" si="897"/>
        <v>0</v>
      </c>
      <c r="R9900" s="38">
        <f t="shared" si="898"/>
        <v>0</v>
      </c>
    </row>
    <row r="9901" spans="1:18">
      <c r="A9901" s="33"/>
      <c r="B9901" s="34"/>
      <c r="C9901" s="33"/>
      <c r="D9901" s="33"/>
      <c r="E9901" s="33"/>
      <c r="F9901" s="42"/>
      <c r="G9901" s="42"/>
      <c r="I9901">
        <f t="shared" si="894"/>
        <v>0</v>
      </c>
      <c r="J9901">
        <f t="shared" si="895"/>
        <v>0</v>
      </c>
      <c r="L9901" s="107"/>
      <c r="M9901" s="110"/>
      <c r="N9901" s="109"/>
      <c r="P9901" s="38">
        <f t="shared" si="896"/>
        <v>0</v>
      </c>
      <c r="Q9901" s="105">
        <f t="shared" si="897"/>
        <v>0</v>
      </c>
      <c r="R9901" s="38">
        <f t="shared" si="898"/>
        <v>0</v>
      </c>
    </row>
    <row r="9902" spans="1:18">
      <c r="A9902" s="33"/>
      <c r="B9902" s="34"/>
      <c r="C9902" s="33"/>
      <c r="D9902" s="33"/>
      <c r="E9902" s="33"/>
      <c r="F9902" s="42"/>
      <c r="G9902" s="42"/>
      <c r="I9902">
        <f t="shared" si="894"/>
        <v>0</v>
      </c>
      <c r="J9902">
        <f t="shared" si="895"/>
        <v>0</v>
      </c>
      <c r="L9902" s="107"/>
      <c r="M9902" s="110"/>
      <c r="N9902" s="109"/>
      <c r="P9902" s="38">
        <f t="shared" si="896"/>
        <v>0</v>
      </c>
      <c r="Q9902" s="105">
        <f t="shared" si="897"/>
        <v>0</v>
      </c>
      <c r="R9902" s="38">
        <f t="shared" si="898"/>
        <v>0</v>
      </c>
    </row>
    <row r="9903" spans="1:18">
      <c r="A9903" s="33"/>
      <c r="B9903" s="34"/>
      <c r="C9903" s="33"/>
      <c r="D9903" s="33"/>
      <c r="E9903" s="33"/>
      <c r="F9903" s="42"/>
      <c r="G9903" s="42"/>
      <c r="I9903">
        <f t="shared" si="894"/>
        <v>0</v>
      </c>
      <c r="J9903">
        <f t="shared" si="895"/>
        <v>0</v>
      </c>
      <c r="L9903" s="107"/>
      <c r="M9903" s="110"/>
      <c r="N9903" s="109"/>
      <c r="P9903" s="38">
        <f t="shared" si="896"/>
        <v>0</v>
      </c>
      <c r="Q9903" s="105">
        <f t="shared" si="897"/>
        <v>0</v>
      </c>
      <c r="R9903" s="38">
        <f t="shared" si="898"/>
        <v>0</v>
      </c>
    </row>
    <row r="9904" spans="1:18">
      <c r="A9904" s="33"/>
      <c r="B9904" s="34"/>
      <c r="C9904" s="33"/>
      <c r="D9904" s="33"/>
      <c r="E9904" s="33"/>
      <c r="F9904" s="42"/>
      <c r="G9904" s="42"/>
      <c r="I9904">
        <f t="shared" si="894"/>
        <v>0</v>
      </c>
      <c r="J9904">
        <f t="shared" si="895"/>
        <v>0</v>
      </c>
      <c r="L9904" s="107"/>
      <c r="M9904" s="110"/>
      <c r="N9904" s="109"/>
      <c r="P9904" s="38">
        <f t="shared" si="896"/>
        <v>0</v>
      </c>
      <c r="Q9904" s="105">
        <f t="shared" si="897"/>
        <v>0</v>
      </c>
      <c r="R9904" s="38">
        <f t="shared" si="898"/>
        <v>0</v>
      </c>
    </row>
    <row r="9905" spans="1:18">
      <c r="A9905" s="33"/>
      <c r="B9905" s="34"/>
      <c r="C9905" s="33"/>
      <c r="D9905" s="33"/>
      <c r="E9905" s="33"/>
      <c r="F9905" s="42"/>
      <c r="G9905" s="42"/>
      <c r="I9905">
        <f t="shared" si="894"/>
        <v>0</v>
      </c>
      <c r="J9905">
        <f t="shared" si="895"/>
        <v>0</v>
      </c>
      <c r="L9905" s="107"/>
      <c r="M9905" s="110"/>
      <c r="N9905" s="109"/>
      <c r="P9905" s="38">
        <f t="shared" si="896"/>
        <v>0</v>
      </c>
      <c r="Q9905" s="105">
        <f t="shared" si="897"/>
        <v>0</v>
      </c>
      <c r="R9905" s="38">
        <f t="shared" si="898"/>
        <v>0</v>
      </c>
    </row>
    <row r="9906" spans="1:18">
      <c r="A9906" s="33"/>
      <c r="B9906" s="34"/>
      <c r="C9906" s="33"/>
      <c r="D9906" s="33"/>
      <c r="E9906" s="33"/>
      <c r="F9906" s="42"/>
      <c r="G9906" s="42"/>
      <c r="I9906">
        <f t="shared" si="894"/>
        <v>0</v>
      </c>
      <c r="J9906">
        <f t="shared" si="895"/>
        <v>0</v>
      </c>
      <c r="L9906" s="107"/>
      <c r="M9906" s="110"/>
      <c r="N9906" s="109"/>
      <c r="P9906" s="38">
        <f t="shared" si="896"/>
        <v>0</v>
      </c>
      <c r="Q9906" s="105">
        <f t="shared" si="897"/>
        <v>0</v>
      </c>
      <c r="R9906" s="38">
        <f t="shared" si="898"/>
        <v>0</v>
      </c>
    </row>
    <row r="9907" spans="1:18">
      <c r="A9907" s="33"/>
      <c r="B9907" s="34"/>
      <c r="C9907" s="33"/>
      <c r="D9907" s="33"/>
      <c r="E9907" s="33"/>
      <c r="F9907" s="42"/>
      <c r="G9907" s="42"/>
      <c r="I9907">
        <f t="shared" si="894"/>
        <v>0</v>
      </c>
      <c r="J9907">
        <f t="shared" si="895"/>
        <v>0</v>
      </c>
      <c r="L9907" s="107"/>
      <c r="M9907" s="110"/>
      <c r="N9907" s="109"/>
      <c r="P9907" s="38">
        <f t="shared" si="896"/>
        <v>0</v>
      </c>
      <c r="Q9907" s="105">
        <f t="shared" si="897"/>
        <v>0</v>
      </c>
      <c r="R9907" s="38">
        <f t="shared" si="898"/>
        <v>0</v>
      </c>
    </row>
    <row r="9908" spans="1:18">
      <c r="A9908" s="33"/>
      <c r="B9908" s="34"/>
      <c r="C9908" s="33"/>
      <c r="D9908" s="33"/>
      <c r="E9908" s="33"/>
      <c r="F9908" s="42"/>
      <c r="G9908" s="42"/>
      <c r="I9908">
        <f t="shared" si="894"/>
        <v>0</v>
      </c>
      <c r="J9908">
        <f t="shared" si="895"/>
        <v>0</v>
      </c>
      <c r="L9908" s="107"/>
      <c r="M9908" s="110"/>
      <c r="N9908" s="109"/>
      <c r="P9908" s="38">
        <f t="shared" si="896"/>
        <v>0</v>
      </c>
      <c r="Q9908" s="105">
        <f t="shared" si="897"/>
        <v>0</v>
      </c>
      <c r="R9908" s="38">
        <f t="shared" si="898"/>
        <v>0</v>
      </c>
    </row>
    <row r="9909" spans="1:18">
      <c r="A9909" s="33"/>
      <c r="B9909" s="34"/>
      <c r="C9909" s="33"/>
      <c r="D9909" s="33"/>
      <c r="E9909" s="33"/>
      <c r="F9909" s="42"/>
      <c r="G9909" s="42"/>
      <c r="I9909">
        <f t="shared" si="894"/>
        <v>0</v>
      </c>
      <c r="J9909">
        <f t="shared" si="895"/>
        <v>0</v>
      </c>
      <c r="L9909" s="107"/>
      <c r="M9909" s="110"/>
      <c r="N9909" s="109"/>
      <c r="P9909" s="38">
        <f t="shared" si="896"/>
        <v>0</v>
      </c>
      <c r="Q9909" s="105">
        <f t="shared" si="897"/>
        <v>0</v>
      </c>
      <c r="R9909" s="38">
        <f t="shared" si="898"/>
        <v>0</v>
      </c>
    </row>
    <row r="9910" spans="1:18">
      <c r="A9910" s="33"/>
      <c r="B9910" s="34"/>
      <c r="C9910" s="33"/>
      <c r="D9910" s="33"/>
      <c r="E9910" s="33"/>
      <c r="F9910" s="42"/>
      <c r="G9910" s="42"/>
      <c r="I9910">
        <f t="shared" si="894"/>
        <v>0</v>
      </c>
      <c r="J9910">
        <f t="shared" si="895"/>
        <v>0</v>
      </c>
      <c r="L9910" s="107"/>
      <c r="M9910" s="110"/>
      <c r="N9910" s="109"/>
      <c r="P9910" s="38">
        <f t="shared" si="896"/>
        <v>0</v>
      </c>
      <c r="Q9910" s="105">
        <f t="shared" si="897"/>
        <v>0</v>
      </c>
      <c r="R9910" s="38">
        <f t="shared" si="898"/>
        <v>0</v>
      </c>
    </row>
    <row r="9911" spans="1:18">
      <c r="A9911" s="33"/>
      <c r="B9911" s="34"/>
      <c r="C9911" s="33"/>
      <c r="D9911" s="33"/>
      <c r="E9911" s="33"/>
      <c r="F9911" s="42"/>
      <c r="G9911" s="42"/>
      <c r="I9911">
        <f t="shared" si="894"/>
        <v>0</v>
      </c>
      <c r="J9911">
        <f t="shared" si="895"/>
        <v>0</v>
      </c>
      <c r="L9911" s="107"/>
      <c r="M9911" s="110"/>
      <c r="N9911" s="109"/>
      <c r="P9911" s="38">
        <f t="shared" si="896"/>
        <v>0</v>
      </c>
      <c r="Q9911" s="105">
        <f t="shared" si="897"/>
        <v>0</v>
      </c>
      <c r="R9911" s="38">
        <f t="shared" si="898"/>
        <v>0</v>
      </c>
    </row>
    <row r="9912" spans="1:18">
      <c r="A9912" s="33"/>
      <c r="B9912" s="34"/>
      <c r="C9912" s="33"/>
      <c r="D9912" s="33"/>
      <c r="E9912" s="33"/>
      <c r="F9912" s="42"/>
      <c r="G9912" s="42"/>
      <c r="I9912">
        <f t="shared" si="894"/>
        <v>0</v>
      </c>
      <c r="J9912">
        <f t="shared" si="895"/>
        <v>0</v>
      </c>
      <c r="L9912" s="107"/>
      <c r="M9912" s="110"/>
      <c r="N9912" s="109"/>
      <c r="P9912" s="38">
        <f t="shared" si="896"/>
        <v>0</v>
      </c>
      <c r="Q9912" s="105">
        <f t="shared" si="897"/>
        <v>0</v>
      </c>
      <c r="R9912" s="38">
        <f t="shared" si="898"/>
        <v>0</v>
      </c>
    </row>
    <row r="9913" spans="1:18">
      <c r="A9913" s="33"/>
      <c r="B9913" s="34"/>
      <c r="C9913" s="33"/>
      <c r="D9913" s="33"/>
      <c r="E9913" s="33"/>
      <c r="F9913" s="42"/>
      <c r="G9913" s="42"/>
      <c r="I9913">
        <f t="shared" si="894"/>
        <v>0</v>
      </c>
      <c r="J9913">
        <f t="shared" si="895"/>
        <v>0</v>
      </c>
      <c r="L9913" s="107"/>
      <c r="M9913" s="110"/>
      <c r="N9913" s="109"/>
      <c r="P9913" s="38">
        <f t="shared" si="896"/>
        <v>0</v>
      </c>
      <c r="Q9913" s="105">
        <f t="shared" si="897"/>
        <v>0</v>
      </c>
      <c r="R9913" s="38">
        <f t="shared" si="898"/>
        <v>0</v>
      </c>
    </row>
    <row r="9914" spans="1:18">
      <c r="A9914" s="33"/>
      <c r="B9914" s="34"/>
      <c r="C9914" s="33"/>
      <c r="D9914" s="33"/>
      <c r="E9914" s="33"/>
      <c r="F9914" s="42"/>
      <c r="G9914" s="42"/>
      <c r="I9914">
        <f t="shared" si="894"/>
        <v>0</v>
      </c>
      <c r="J9914">
        <f t="shared" si="895"/>
        <v>0</v>
      </c>
      <c r="L9914" s="107"/>
      <c r="M9914" s="110"/>
      <c r="N9914" s="109"/>
      <c r="P9914" s="38">
        <f t="shared" si="896"/>
        <v>0</v>
      </c>
      <c r="Q9914" s="105">
        <f t="shared" si="897"/>
        <v>0</v>
      </c>
      <c r="R9914" s="38">
        <f t="shared" si="898"/>
        <v>0</v>
      </c>
    </row>
    <row r="9915" spans="1:18">
      <c r="A9915" s="33"/>
      <c r="B9915" s="34"/>
      <c r="C9915" s="33"/>
      <c r="D9915" s="33"/>
      <c r="E9915" s="33"/>
      <c r="F9915" s="42"/>
      <c r="G9915" s="42"/>
      <c r="I9915">
        <f t="shared" si="894"/>
        <v>0</v>
      </c>
      <c r="J9915">
        <f t="shared" si="895"/>
        <v>0</v>
      </c>
      <c r="L9915" s="107"/>
      <c r="M9915" s="110"/>
      <c r="N9915" s="109"/>
      <c r="P9915" s="38">
        <f t="shared" si="896"/>
        <v>0</v>
      </c>
      <c r="Q9915" s="105">
        <f t="shared" si="897"/>
        <v>0</v>
      </c>
      <c r="R9915" s="38">
        <f t="shared" si="898"/>
        <v>0</v>
      </c>
    </row>
    <row r="9916" spans="1:18">
      <c r="A9916" s="33"/>
      <c r="B9916" s="34"/>
      <c r="C9916" s="33"/>
      <c r="D9916" s="33"/>
      <c r="E9916" s="33"/>
      <c r="F9916" s="42"/>
      <c r="G9916" s="42"/>
      <c r="I9916">
        <f t="shared" si="894"/>
        <v>0</v>
      </c>
      <c r="J9916">
        <f t="shared" si="895"/>
        <v>0</v>
      </c>
      <c r="L9916" s="107"/>
      <c r="M9916" s="110"/>
      <c r="N9916" s="109"/>
      <c r="P9916" s="38">
        <f t="shared" si="896"/>
        <v>0</v>
      </c>
      <c r="Q9916" s="105">
        <f t="shared" si="897"/>
        <v>0</v>
      </c>
      <c r="R9916" s="38">
        <f t="shared" si="898"/>
        <v>0</v>
      </c>
    </row>
    <row r="9917" spans="1:18">
      <c r="A9917" s="33"/>
      <c r="B9917" s="34"/>
      <c r="C9917" s="33"/>
      <c r="D9917" s="33"/>
      <c r="E9917" s="33"/>
      <c r="F9917" s="42"/>
      <c r="G9917" s="42"/>
      <c r="I9917">
        <f t="shared" si="894"/>
        <v>0</v>
      </c>
      <c r="J9917">
        <f t="shared" si="895"/>
        <v>0</v>
      </c>
      <c r="L9917" s="107"/>
      <c r="M9917" s="110"/>
      <c r="N9917" s="109"/>
      <c r="P9917" s="38">
        <f t="shared" si="896"/>
        <v>0</v>
      </c>
      <c r="Q9917" s="105">
        <f t="shared" si="897"/>
        <v>0</v>
      </c>
      <c r="R9917" s="38">
        <f t="shared" si="898"/>
        <v>0</v>
      </c>
    </row>
    <row r="9918" spans="1:18">
      <c r="A9918" s="33"/>
      <c r="B9918" s="34"/>
      <c r="C9918" s="33"/>
      <c r="D9918" s="33"/>
      <c r="E9918" s="33"/>
      <c r="F9918" s="42"/>
      <c r="G9918" s="42"/>
      <c r="I9918">
        <f t="shared" si="894"/>
        <v>0</v>
      </c>
      <c r="J9918">
        <f t="shared" si="895"/>
        <v>0</v>
      </c>
      <c r="L9918" s="107"/>
      <c r="M9918" s="110"/>
      <c r="N9918" s="109"/>
      <c r="P9918" s="38">
        <f t="shared" si="896"/>
        <v>0</v>
      </c>
      <c r="Q9918" s="105">
        <f t="shared" si="897"/>
        <v>0</v>
      </c>
      <c r="R9918" s="38">
        <f t="shared" si="898"/>
        <v>0</v>
      </c>
    </row>
    <row r="9919" spans="1:18">
      <c r="A9919" s="33"/>
      <c r="B9919" s="34"/>
      <c r="C9919" s="33"/>
      <c r="D9919" s="33"/>
      <c r="E9919" s="33"/>
      <c r="F9919" s="42"/>
      <c r="G9919" s="42"/>
      <c r="I9919">
        <f t="shared" si="894"/>
        <v>0</v>
      </c>
      <c r="J9919">
        <f t="shared" si="895"/>
        <v>0</v>
      </c>
      <c r="L9919" s="107"/>
      <c r="M9919" s="110"/>
      <c r="N9919" s="109"/>
      <c r="P9919" s="38">
        <f t="shared" si="896"/>
        <v>0</v>
      </c>
      <c r="Q9919" s="105">
        <f t="shared" si="897"/>
        <v>0</v>
      </c>
      <c r="R9919" s="38">
        <f t="shared" si="898"/>
        <v>0</v>
      </c>
    </row>
    <row r="9920" spans="1:18">
      <c r="A9920" s="33"/>
      <c r="B9920" s="34"/>
      <c r="C9920" s="33"/>
      <c r="D9920" s="33"/>
      <c r="E9920" s="33"/>
      <c r="F9920" s="42"/>
      <c r="G9920" s="42"/>
      <c r="I9920">
        <f t="shared" si="894"/>
        <v>0</v>
      </c>
      <c r="J9920">
        <f t="shared" si="895"/>
        <v>0</v>
      </c>
      <c r="L9920" s="107"/>
      <c r="M9920" s="110"/>
      <c r="N9920" s="109"/>
      <c r="P9920" s="38">
        <f t="shared" si="896"/>
        <v>0</v>
      </c>
      <c r="Q9920" s="105">
        <f t="shared" si="897"/>
        <v>0</v>
      </c>
      <c r="R9920" s="38">
        <f t="shared" si="898"/>
        <v>0</v>
      </c>
    </row>
    <row r="9921" spans="1:18">
      <c r="A9921" s="33"/>
      <c r="B9921" s="34"/>
      <c r="C9921" s="33"/>
      <c r="D9921" s="33"/>
      <c r="E9921" s="33"/>
      <c r="F9921" s="42"/>
      <c r="G9921" s="42"/>
      <c r="I9921">
        <f t="shared" ref="I9921:I9984" si="899">IF(OR(E9921="R",E9921="E"),D9921,IF(D9921&gt;=E9921,D9921-E9921,0))</f>
        <v>0</v>
      </c>
      <c r="J9921">
        <f t="shared" ref="J9921:J9984" si="900">IF(OR(E9921="R",E9921="E"),0,IF(E9921&gt;D9921,E9921-D9921,0))</f>
        <v>0</v>
      </c>
      <c r="L9921" s="107"/>
      <c r="M9921" s="110"/>
      <c r="N9921" s="109"/>
      <c r="P9921" s="38">
        <f t="shared" ref="P9921:P9984" si="901">I9921*L9921/1000</f>
        <v>0</v>
      </c>
      <c r="Q9921" s="105">
        <f t="shared" ref="Q9921:Q9984" si="902">I9921*M9921/1000</f>
        <v>0</v>
      </c>
      <c r="R9921" s="38">
        <f t="shared" ref="R9921:R9984" si="903">J9921*N9921/1000</f>
        <v>0</v>
      </c>
    </row>
    <row r="9922" spans="1:18">
      <c r="A9922" s="33"/>
      <c r="B9922" s="34"/>
      <c r="C9922" s="33"/>
      <c r="D9922" s="33"/>
      <c r="E9922" s="33"/>
      <c r="F9922" s="42"/>
      <c r="G9922" s="42"/>
      <c r="I9922">
        <f t="shared" si="899"/>
        <v>0</v>
      </c>
      <c r="J9922">
        <f t="shared" si="900"/>
        <v>0</v>
      </c>
      <c r="L9922" s="107"/>
      <c r="M9922" s="110"/>
      <c r="N9922" s="109"/>
      <c r="P9922" s="38">
        <f t="shared" si="901"/>
        <v>0</v>
      </c>
      <c r="Q9922" s="105">
        <f t="shared" si="902"/>
        <v>0</v>
      </c>
      <c r="R9922" s="38">
        <f t="shared" si="903"/>
        <v>0</v>
      </c>
    </row>
    <row r="9923" spans="1:18">
      <c r="A9923" s="33"/>
      <c r="B9923" s="34"/>
      <c r="C9923" s="33"/>
      <c r="D9923" s="33"/>
      <c r="E9923" s="33"/>
      <c r="F9923" s="42"/>
      <c r="G9923" s="42"/>
      <c r="I9923">
        <f t="shared" si="899"/>
        <v>0</v>
      </c>
      <c r="J9923">
        <f t="shared" si="900"/>
        <v>0</v>
      </c>
      <c r="L9923" s="107"/>
      <c r="M9923" s="110"/>
      <c r="N9923" s="109"/>
      <c r="P9923" s="38">
        <f t="shared" si="901"/>
        <v>0</v>
      </c>
      <c r="Q9923" s="105">
        <f t="shared" si="902"/>
        <v>0</v>
      </c>
      <c r="R9923" s="38">
        <f t="shared" si="903"/>
        <v>0</v>
      </c>
    </row>
    <row r="9924" spans="1:18">
      <c r="A9924" s="33"/>
      <c r="B9924" s="34"/>
      <c r="C9924" s="33"/>
      <c r="D9924" s="33"/>
      <c r="E9924" s="33"/>
      <c r="F9924" s="42"/>
      <c r="G9924" s="42"/>
      <c r="I9924">
        <f t="shared" si="899"/>
        <v>0</v>
      </c>
      <c r="J9924">
        <f t="shared" si="900"/>
        <v>0</v>
      </c>
      <c r="L9924" s="107"/>
      <c r="M9924" s="110"/>
      <c r="N9924" s="109"/>
      <c r="P9924" s="38">
        <f t="shared" si="901"/>
        <v>0</v>
      </c>
      <c r="Q9924" s="105">
        <f t="shared" si="902"/>
        <v>0</v>
      </c>
      <c r="R9924" s="38">
        <f t="shared" si="903"/>
        <v>0</v>
      </c>
    </row>
    <row r="9925" spans="1:18">
      <c r="A9925" s="33"/>
      <c r="B9925" s="34"/>
      <c r="C9925" s="33"/>
      <c r="D9925" s="33"/>
      <c r="E9925" s="33"/>
      <c r="F9925" s="42"/>
      <c r="G9925" s="42"/>
      <c r="I9925">
        <f t="shared" si="899"/>
        <v>0</v>
      </c>
      <c r="J9925">
        <f t="shared" si="900"/>
        <v>0</v>
      </c>
      <c r="L9925" s="107"/>
      <c r="M9925" s="110"/>
      <c r="N9925" s="109"/>
      <c r="P9925" s="38">
        <f t="shared" si="901"/>
        <v>0</v>
      </c>
      <c r="Q9925" s="105">
        <f t="shared" si="902"/>
        <v>0</v>
      </c>
      <c r="R9925" s="38">
        <f t="shared" si="903"/>
        <v>0</v>
      </c>
    </row>
    <row r="9926" spans="1:18">
      <c r="A9926" s="33"/>
      <c r="B9926" s="34"/>
      <c r="C9926" s="33"/>
      <c r="D9926" s="33"/>
      <c r="E9926" s="33"/>
      <c r="F9926" s="42"/>
      <c r="G9926" s="42"/>
      <c r="I9926">
        <f t="shared" si="899"/>
        <v>0</v>
      </c>
      <c r="J9926">
        <f t="shared" si="900"/>
        <v>0</v>
      </c>
      <c r="L9926" s="107"/>
      <c r="M9926" s="110"/>
      <c r="N9926" s="109"/>
      <c r="P9926" s="38">
        <f t="shared" si="901"/>
        <v>0</v>
      </c>
      <c r="Q9926" s="105">
        <f t="shared" si="902"/>
        <v>0</v>
      </c>
      <c r="R9926" s="38">
        <f t="shared" si="903"/>
        <v>0</v>
      </c>
    </row>
    <row r="9927" spans="1:18">
      <c r="A9927" s="33"/>
      <c r="B9927" s="34"/>
      <c r="C9927" s="33"/>
      <c r="D9927" s="33"/>
      <c r="E9927" s="33"/>
      <c r="F9927" s="42"/>
      <c r="G9927" s="42"/>
      <c r="I9927">
        <f t="shared" si="899"/>
        <v>0</v>
      </c>
      <c r="J9927">
        <f t="shared" si="900"/>
        <v>0</v>
      </c>
      <c r="L9927" s="107"/>
      <c r="M9927" s="110"/>
      <c r="N9927" s="109"/>
      <c r="P9927" s="38">
        <f t="shared" si="901"/>
        <v>0</v>
      </c>
      <c r="Q9927" s="105">
        <f t="shared" si="902"/>
        <v>0</v>
      </c>
      <c r="R9927" s="38">
        <f t="shared" si="903"/>
        <v>0</v>
      </c>
    </row>
    <row r="9928" spans="1:18">
      <c r="A9928" s="33"/>
      <c r="B9928" s="34"/>
      <c r="C9928" s="33"/>
      <c r="D9928" s="33"/>
      <c r="E9928" s="33"/>
      <c r="F9928" s="42"/>
      <c r="G9928" s="42"/>
      <c r="I9928">
        <f t="shared" si="899"/>
        <v>0</v>
      </c>
      <c r="J9928">
        <f t="shared" si="900"/>
        <v>0</v>
      </c>
      <c r="L9928" s="107"/>
      <c r="M9928" s="110"/>
      <c r="N9928" s="109"/>
      <c r="P9928" s="38">
        <f t="shared" si="901"/>
        <v>0</v>
      </c>
      <c r="Q9928" s="105">
        <f t="shared" si="902"/>
        <v>0</v>
      </c>
      <c r="R9928" s="38">
        <f t="shared" si="903"/>
        <v>0</v>
      </c>
    </row>
    <row r="9929" spans="1:18">
      <c r="A9929" s="33"/>
      <c r="B9929" s="34"/>
      <c r="C9929" s="33"/>
      <c r="D9929" s="33"/>
      <c r="E9929" s="33"/>
      <c r="F9929" s="42"/>
      <c r="G9929" s="42"/>
      <c r="I9929">
        <f t="shared" si="899"/>
        <v>0</v>
      </c>
      <c r="J9929">
        <f t="shared" si="900"/>
        <v>0</v>
      </c>
      <c r="L9929" s="107"/>
      <c r="M9929" s="110"/>
      <c r="N9929" s="109"/>
      <c r="P9929" s="38">
        <f t="shared" si="901"/>
        <v>0</v>
      </c>
      <c r="Q9929" s="105">
        <f t="shared" si="902"/>
        <v>0</v>
      </c>
      <c r="R9929" s="38">
        <f t="shared" si="903"/>
        <v>0</v>
      </c>
    </row>
    <row r="9930" spans="1:18">
      <c r="A9930" s="33"/>
      <c r="B9930" s="34"/>
      <c r="C9930" s="33"/>
      <c r="D9930" s="33"/>
      <c r="E9930" s="33"/>
      <c r="F9930" s="42"/>
      <c r="G9930" s="42"/>
      <c r="I9930">
        <f t="shared" si="899"/>
        <v>0</v>
      </c>
      <c r="J9930">
        <f t="shared" si="900"/>
        <v>0</v>
      </c>
      <c r="L9930" s="107"/>
      <c r="M9930" s="110"/>
      <c r="N9930" s="109"/>
      <c r="P9930" s="38">
        <f t="shared" si="901"/>
        <v>0</v>
      </c>
      <c r="Q9930" s="105">
        <f t="shared" si="902"/>
        <v>0</v>
      </c>
      <c r="R9930" s="38">
        <f t="shared" si="903"/>
        <v>0</v>
      </c>
    </row>
    <row r="9931" spans="1:18">
      <c r="A9931" s="33"/>
      <c r="B9931" s="34"/>
      <c r="C9931" s="33"/>
      <c r="D9931" s="33"/>
      <c r="E9931" s="33"/>
      <c r="F9931" s="42"/>
      <c r="G9931" s="42"/>
      <c r="I9931">
        <f t="shared" si="899"/>
        <v>0</v>
      </c>
      <c r="J9931">
        <f t="shared" si="900"/>
        <v>0</v>
      </c>
      <c r="L9931" s="107"/>
      <c r="M9931" s="110"/>
      <c r="N9931" s="109"/>
      <c r="P9931" s="38">
        <f t="shared" si="901"/>
        <v>0</v>
      </c>
      <c r="Q9931" s="105">
        <f t="shared" si="902"/>
        <v>0</v>
      </c>
      <c r="R9931" s="38">
        <f t="shared" si="903"/>
        <v>0</v>
      </c>
    </row>
    <row r="9932" spans="1:18">
      <c r="A9932" s="33"/>
      <c r="B9932" s="34"/>
      <c r="C9932" s="33"/>
      <c r="D9932" s="33"/>
      <c r="E9932" s="33"/>
      <c r="F9932" s="42"/>
      <c r="G9932" s="42"/>
      <c r="I9932">
        <f t="shared" si="899"/>
        <v>0</v>
      </c>
      <c r="J9932">
        <f t="shared" si="900"/>
        <v>0</v>
      </c>
      <c r="L9932" s="107"/>
      <c r="M9932" s="110"/>
      <c r="N9932" s="109"/>
      <c r="P9932" s="38">
        <f t="shared" si="901"/>
        <v>0</v>
      </c>
      <c r="Q9932" s="105">
        <f t="shared" si="902"/>
        <v>0</v>
      </c>
      <c r="R9932" s="38">
        <f t="shared" si="903"/>
        <v>0</v>
      </c>
    </row>
    <row r="9933" spans="1:18">
      <c r="A9933" s="33"/>
      <c r="B9933" s="34"/>
      <c r="C9933" s="33"/>
      <c r="D9933" s="33"/>
      <c r="E9933" s="33"/>
      <c r="F9933" s="42"/>
      <c r="G9933" s="42"/>
      <c r="I9933">
        <f t="shared" si="899"/>
        <v>0</v>
      </c>
      <c r="J9933">
        <f t="shared" si="900"/>
        <v>0</v>
      </c>
      <c r="L9933" s="107"/>
      <c r="M9933" s="110"/>
      <c r="N9933" s="109"/>
      <c r="P9933" s="38">
        <f t="shared" si="901"/>
        <v>0</v>
      </c>
      <c r="Q9933" s="105">
        <f t="shared" si="902"/>
        <v>0</v>
      </c>
      <c r="R9933" s="38">
        <f t="shared" si="903"/>
        <v>0</v>
      </c>
    </row>
    <row r="9934" spans="1:18">
      <c r="A9934" s="33"/>
      <c r="B9934" s="34"/>
      <c r="C9934" s="33"/>
      <c r="D9934" s="33"/>
      <c r="E9934" s="33"/>
      <c r="F9934" s="42"/>
      <c r="G9934" s="42"/>
      <c r="I9934">
        <f t="shared" si="899"/>
        <v>0</v>
      </c>
      <c r="J9934">
        <f t="shared" si="900"/>
        <v>0</v>
      </c>
      <c r="L9934" s="107"/>
      <c r="M9934" s="110"/>
      <c r="N9934" s="109"/>
      <c r="P9934" s="38">
        <f t="shared" si="901"/>
        <v>0</v>
      </c>
      <c r="Q9934" s="105">
        <f t="shared" si="902"/>
        <v>0</v>
      </c>
      <c r="R9934" s="38">
        <f t="shared" si="903"/>
        <v>0</v>
      </c>
    </row>
    <row r="9935" spans="1:18">
      <c r="A9935" s="33"/>
      <c r="B9935" s="34"/>
      <c r="C9935" s="33"/>
      <c r="D9935" s="33"/>
      <c r="E9935" s="33"/>
      <c r="F9935" s="42"/>
      <c r="G9935" s="42"/>
      <c r="I9935">
        <f t="shared" si="899"/>
        <v>0</v>
      </c>
      <c r="J9935">
        <f t="shared" si="900"/>
        <v>0</v>
      </c>
      <c r="L9935" s="107"/>
      <c r="M9935" s="110"/>
      <c r="N9935" s="109"/>
      <c r="P9935" s="38">
        <f t="shared" si="901"/>
        <v>0</v>
      </c>
      <c r="Q9935" s="105">
        <f t="shared" si="902"/>
        <v>0</v>
      </c>
      <c r="R9935" s="38">
        <f t="shared" si="903"/>
        <v>0</v>
      </c>
    </row>
    <row r="9936" spans="1:18">
      <c r="A9936" s="33"/>
      <c r="B9936" s="34"/>
      <c r="C9936" s="33"/>
      <c r="D9936" s="33"/>
      <c r="E9936" s="33"/>
      <c r="F9936" s="42"/>
      <c r="G9936" s="42"/>
      <c r="I9936">
        <f t="shared" si="899"/>
        <v>0</v>
      </c>
      <c r="J9936">
        <f t="shared" si="900"/>
        <v>0</v>
      </c>
      <c r="L9936" s="107"/>
      <c r="M9936" s="110"/>
      <c r="N9936" s="109"/>
      <c r="P9936" s="38">
        <f t="shared" si="901"/>
        <v>0</v>
      </c>
      <c r="Q9936" s="105">
        <f t="shared" si="902"/>
        <v>0</v>
      </c>
      <c r="R9936" s="38">
        <f t="shared" si="903"/>
        <v>0</v>
      </c>
    </row>
    <row r="9937" spans="1:18">
      <c r="A9937" s="33"/>
      <c r="B9937" s="34"/>
      <c r="C9937" s="33"/>
      <c r="D9937" s="33"/>
      <c r="E9937" s="33"/>
      <c r="F9937" s="42"/>
      <c r="G9937" s="42"/>
      <c r="I9937">
        <f t="shared" si="899"/>
        <v>0</v>
      </c>
      <c r="J9937">
        <f t="shared" si="900"/>
        <v>0</v>
      </c>
      <c r="L9937" s="107"/>
      <c r="M9937" s="110"/>
      <c r="N9937" s="109"/>
      <c r="P9937" s="38">
        <f t="shared" si="901"/>
        <v>0</v>
      </c>
      <c r="Q9937" s="105">
        <f t="shared" si="902"/>
        <v>0</v>
      </c>
      <c r="R9937" s="38">
        <f t="shared" si="903"/>
        <v>0</v>
      </c>
    </row>
    <row r="9938" spans="1:18">
      <c r="A9938" s="33"/>
      <c r="B9938" s="34"/>
      <c r="C9938" s="33"/>
      <c r="D9938" s="33"/>
      <c r="E9938" s="33"/>
      <c r="F9938" s="42"/>
      <c r="G9938" s="42"/>
      <c r="I9938">
        <f t="shared" si="899"/>
        <v>0</v>
      </c>
      <c r="J9938">
        <f t="shared" si="900"/>
        <v>0</v>
      </c>
      <c r="L9938" s="107"/>
      <c r="M9938" s="110"/>
      <c r="N9938" s="109"/>
      <c r="P9938" s="38">
        <f t="shared" si="901"/>
        <v>0</v>
      </c>
      <c r="Q9938" s="105">
        <f t="shared" si="902"/>
        <v>0</v>
      </c>
      <c r="R9938" s="38">
        <f t="shared" si="903"/>
        <v>0</v>
      </c>
    </row>
    <row r="9939" spans="1:18">
      <c r="A9939" s="33"/>
      <c r="B9939" s="34"/>
      <c r="C9939" s="33"/>
      <c r="D9939" s="33"/>
      <c r="E9939" s="33"/>
      <c r="F9939" s="42"/>
      <c r="G9939" s="42"/>
      <c r="I9939">
        <f t="shared" si="899"/>
        <v>0</v>
      </c>
      <c r="J9939">
        <f t="shared" si="900"/>
        <v>0</v>
      </c>
      <c r="L9939" s="107"/>
      <c r="M9939" s="110"/>
      <c r="N9939" s="109"/>
      <c r="P9939" s="38">
        <f t="shared" si="901"/>
        <v>0</v>
      </c>
      <c r="Q9939" s="105">
        <f t="shared" si="902"/>
        <v>0</v>
      </c>
      <c r="R9939" s="38">
        <f t="shared" si="903"/>
        <v>0</v>
      </c>
    </row>
    <row r="9940" spans="1:18">
      <c r="A9940" s="33"/>
      <c r="B9940" s="34"/>
      <c r="C9940" s="33"/>
      <c r="D9940" s="33"/>
      <c r="E9940" s="33"/>
      <c r="F9940" s="42"/>
      <c r="G9940" s="42"/>
      <c r="I9940">
        <f t="shared" si="899"/>
        <v>0</v>
      </c>
      <c r="J9940">
        <f t="shared" si="900"/>
        <v>0</v>
      </c>
      <c r="L9940" s="107"/>
      <c r="M9940" s="110"/>
      <c r="N9940" s="109"/>
      <c r="P9940" s="38">
        <f t="shared" si="901"/>
        <v>0</v>
      </c>
      <c r="Q9940" s="105">
        <f t="shared" si="902"/>
        <v>0</v>
      </c>
      <c r="R9940" s="38">
        <f t="shared" si="903"/>
        <v>0</v>
      </c>
    </row>
    <row r="9941" spans="1:18">
      <c r="A9941" s="33"/>
      <c r="B9941" s="34"/>
      <c r="C9941" s="33"/>
      <c r="D9941" s="33"/>
      <c r="E9941" s="33"/>
      <c r="F9941" s="42"/>
      <c r="G9941" s="42"/>
      <c r="I9941">
        <f t="shared" si="899"/>
        <v>0</v>
      </c>
      <c r="J9941">
        <f t="shared" si="900"/>
        <v>0</v>
      </c>
      <c r="L9941" s="107"/>
      <c r="M9941" s="110"/>
      <c r="N9941" s="109"/>
      <c r="P9941" s="38">
        <f t="shared" si="901"/>
        <v>0</v>
      </c>
      <c r="Q9941" s="105">
        <f t="shared" si="902"/>
        <v>0</v>
      </c>
      <c r="R9941" s="38">
        <f t="shared" si="903"/>
        <v>0</v>
      </c>
    </row>
    <row r="9942" spans="1:18">
      <c r="A9942" s="33"/>
      <c r="B9942" s="34"/>
      <c r="C9942" s="33"/>
      <c r="D9942" s="33"/>
      <c r="E9942" s="33"/>
      <c r="F9942" s="42"/>
      <c r="G9942" s="42"/>
      <c r="I9942">
        <f t="shared" si="899"/>
        <v>0</v>
      </c>
      <c r="J9942">
        <f t="shared" si="900"/>
        <v>0</v>
      </c>
      <c r="L9942" s="107"/>
      <c r="M9942" s="110"/>
      <c r="N9942" s="109"/>
      <c r="P9942" s="38">
        <f t="shared" si="901"/>
        <v>0</v>
      </c>
      <c r="Q9942" s="105">
        <f t="shared" si="902"/>
        <v>0</v>
      </c>
      <c r="R9942" s="38">
        <f t="shared" si="903"/>
        <v>0</v>
      </c>
    </row>
    <row r="9943" spans="1:18">
      <c r="A9943" s="33"/>
      <c r="B9943" s="34"/>
      <c r="C9943" s="33"/>
      <c r="D9943" s="33"/>
      <c r="E9943" s="33"/>
      <c r="F9943" s="42"/>
      <c r="G9943" s="42"/>
      <c r="I9943">
        <f t="shared" si="899"/>
        <v>0</v>
      </c>
      <c r="J9943">
        <f t="shared" si="900"/>
        <v>0</v>
      </c>
      <c r="L9943" s="107"/>
      <c r="M9943" s="110"/>
      <c r="N9943" s="109"/>
      <c r="P9943" s="38">
        <f t="shared" si="901"/>
        <v>0</v>
      </c>
      <c r="Q9943" s="105">
        <f t="shared" si="902"/>
        <v>0</v>
      </c>
      <c r="R9943" s="38">
        <f t="shared" si="903"/>
        <v>0</v>
      </c>
    </row>
    <row r="9944" spans="1:18">
      <c r="A9944" s="33"/>
      <c r="B9944" s="34"/>
      <c r="C9944" s="33"/>
      <c r="D9944" s="33"/>
      <c r="E9944" s="33"/>
      <c r="F9944" s="42"/>
      <c r="G9944" s="42"/>
      <c r="I9944">
        <f t="shared" si="899"/>
        <v>0</v>
      </c>
      <c r="J9944">
        <f t="shared" si="900"/>
        <v>0</v>
      </c>
      <c r="L9944" s="107"/>
      <c r="M9944" s="110"/>
      <c r="N9944" s="109"/>
      <c r="P9944" s="38">
        <f t="shared" si="901"/>
        <v>0</v>
      </c>
      <c r="Q9944" s="105">
        <f t="shared" si="902"/>
        <v>0</v>
      </c>
      <c r="R9944" s="38">
        <f t="shared" si="903"/>
        <v>0</v>
      </c>
    </row>
    <row r="9945" spans="1:18">
      <c r="A9945" s="33"/>
      <c r="B9945" s="34"/>
      <c r="C9945" s="33"/>
      <c r="D9945" s="33"/>
      <c r="E9945" s="33"/>
      <c r="F9945" s="42"/>
      <c r="G9945" s="42"/>
      <c r="I9945">
        <f t="shared" si="899"/>
        <v>0</v>
      </c>
      <c r="J9945">
        <f t="shared" si="900"/>
        <v>0</v>
      </c>
      <c r="L9945" s="107"/>
      <c r="M9945" s="110"/>
      <c r="N9945" s="109"/>
      <c r="P9945" s="38">
        <f t="shared" si="901"/>
        <v>0</v>
      </c>
      <c r="Q9945" s="105">
        <f t="shared" si="902"/>
        <v>0</v>
      </c>
      <c r="R9945" s="38">
        <f t="shared" si="903"/>
        <v>0</v>
      </c>
    </row>
    <row r="9946" spans="1:18">
      <c r="A9946" s="33"/>
      <c r="B9946" s="34"/>
      <c r="C9946" s="33"/>
      <c r="D9946" s="33"/>
      <c r="E9946" s="33"/>
      <c r="F9946" s="42"/>
      <c r="G9946" s="42"/>
      <c r="I9946">
        <f t="shared" si="899"/>
        <v>0</v>
      </c>
      <c r="J9946">
        <f t="shared" si="900"/>
        <v>0</v>
      </c>
      <c r="L9946" s="107"/>
      <c r="M9946" s="110"/>
      <c r="N9946" s="109"/>
      <c r="P9946" s="38">
        <f t="shared" si="901"/>
        <v>0</v>
      </c>
      <c r="Q9946" s="105">
        <f t="shared" si="902"/>
        <v>0</v>
      </c>
      <c r="R9946" s="38">
        <f t="shared" si="903"/>
        <v>0</v>
      </c>
    </row>
    <row r="9947" spans="1:18">
      <c r="A9947" s="33"/>
      <c r="B9947" s="34"/>
      <c r="C9947" s="33"/>
      <c r="D9947" s="33"/>
      <c r="E9947" s="33"/>
      <c r="F9947" s="42"/>
      <c r="G9947" s="42"/>
      <c r="I9947">
        <f t="shared" si="899"/>
        <v>0</v>
      </c>
      <c r="J9947">
        <f t="shared" si="900"/>
        <v>0</v>
      </c>
      <c r="L9947" s="107"/>
      <c r="M9947" s="110"/>
      <c r="N9947" s="109"/>
      <c r="P9947" s="38">
        <f t="shared" si="901"/>
        <v>0</v>
      </c>
      <c r="Q9947" s="105">
        <f t="shared" si="902"/>
        <v>0</v>
      </c>
      <c r="R9947" s="38">
        <f t="shared" si="903"/>
        <v>0</v>
      </c>
    </row>
    <row r="9948" spans="1:18">
      <c r="A9948" s="33"/>
      <c r="B9948" s="34"/>
      <c r="C9948" s="33"/>
      <c r="D9948" s="33"/>
      <c r="E9948" s="33"/>
      <c r="F9948" s="42"/>
      <c r="G9948" s="42"/>
      <c r="I9948">
        <f t="shared" si="899"/>
        <v>0</v>
      </c>
      <c r="J9948">
        <f t="shared" si="900"/>
        <v>0</v>
      </c>
      <c r="L9948" s="107"/>
      <c r="M9948" s="110"/>
      <c r="N9948" s="109"/>
      <c r="P9948" s="38">
        <f t="shared" si="901"/>
        <v>0</v>
      </c>
      <c r="Q9948" s="105">
        <f t="shared" si="902"/>
        <v>0</v>
      </c>
      <c r="R9948" s="38">
        <f t="shared" si="903"/>
        <v>0</v>
      </c>
    </row>
    <row r="9949" spans="1:18">
      <c r="A9949" s="33"/>
      <c r="B9949" s="34"/>
      <c r="C9949" s="33"/>
      <c r="D9949" s="33"/>
      <c r="E9949" s="33"/>
      <c r="F9949" s="42"/>
      <c r="G9949" s="42"/>
      <c r="I9949">
        <f t="shared" si="899"/>
        <v>0</v>
      </c>
      <c r="J9949">
        <f t="shared" si="900"/>
        <v>0</v>
      </c>
      <c r="L9949" s="107"/>
      <c r="M9949" s="110"/>
      <c r="N9949" s="109"/>
      <c r="P9949" s="38">
        <f t="shared" si="901"/>
        <v>0</v>
      </c>
      <c r="Q9949" s="105">
        <f t="shared" si="902"/>
        <v>0</v>
      </c>
      <c r="R9949" s="38">
        <f t="shared" si="903"/>
        <v>0</v>
      </c>
    </row>
    <row r="9950" spans="1:18">
      <c r="A9950" s="33"/>
      <c r="B9950" s="34"/>
      <c r="C9950" s="33"/>
      <c r="D9950" s="33"/>
      <c r="E9950" s="33"/>
      <c r="F9950" s="42"/>
      <c r="G9950" s="42"/>
      <c r="I9950">
        <f t="shared" si="899"/>
        <v>0</v>
      </c>
      <c r="J9950">
        <f t="shared" si="900"/>
        <v>0</v>
      </c>
      <c r="L9950" s="107"/>
      <c r="M9950" s="110"/>
      <c r="N9950" s="109"/>
      <c r="P9950" s="38">
        <f t="shared" si="901"/>
        <v>0</v>
      </c>
      <c r="Q9950" s="105">
        <f t="shared" si="902"/>
        <v>0</v>
      </c>
      <c r="R9950" s="38">
        <f t="shared" si="903"/>
        <v>0</v>
      </c>
    </row>
    <row r="9951" spans="1:18">
      <c r="A9951" s="33"/>
      <c r="B9951" s="34"/>
      <c r="C9951" s="33"/>
      <c r="D9951" s="33"/>
      <c r="E9951" s="33"/>
      <c r="F9951" s="42"/>
      <c r="G9951" s="42"/>
      <c r="I9951">
        <f t="shared" si="899"/>
        <v>0</v>
      </c>
      <c r="J9951">
        <f t="shared" si="900"/>
        <v>0</v>
      </c>
      <c r="L9951" s="107"/>
      <c r="M9951" s="110"/>
      <c r="N9951" s="109"/>
      <c r="P9951" s="38">
        <f t="shared" si="901"/>
        <v>0</v>
      </c>
      <c r="Q9951" s="105">
        <f t="shared" si="902"/>
        <v>0</v>
      </c>
      <c r="R9951" s="38">
        <f t="shared" si="903"/>
        <v>0</v>
      </c>
    </row>
    <row r="9952" spans="1:18">
      <c r="A9952" s="33"/>
      <c r="B9952" s="34"/>
      <c r="C9952" s="33"/>
      <c r="D9952" s="33"/>
      <c r="E9952" s="33"/>
      <c r="F9952" s="42"/>
      <c r="G9952" s="42"/>
      <c r="I9952">
        <f t="shared" si="899"/>
        <v>0</v>
      </c>
      <c r="J9952">
        <f t="shared" si="900"/>
        <v>0</v>
      </c>
      <c r="L9952" s="107"/>
      <c r="M9952" s="110"/>
      <c r="N9952" s="109"/>
      <c r="P9952" s="38">
        <f t="shared" si="901"/>
        <v>0</v>
      </c>
      <c r="Q9952" s="105">
        <f t="shared" si="902"/>
        <v>0</v>
      </c>
      <c r="R9952" s="38">
        <f t="shared" si="903"/>
        <v>0</v>
      </c>
    </row>
    <row r="9953" spans="1:18">
      <c r="A9953" s="33"/>
      <c r="B9953" s="34"/>
      <c r="C9953" s="33"/>
      <c r="D9953" s="33"/>
      <c r="E9953" s="33"/>
      <c r="F9953" s="42"/>
      <c r="G9953" s="42"/>
      <c r="I9953">
        <f t="shared" si="899"/>
        <v>0</v>
      </c>
      <c r="J9953">
        <f t="shared" si="900"/>
        <v>0</v>
      </c>
      <c r="L9953" s="107"/>
      <c r="M9953" s="110"/>
      <c r="N9953" s="109"/>
      <c r="P9953" s="38">
        <f t="shared" si="901"/>
        <v>0</v>
      </c>
      <c r="Q9953" s="105">
        <f t="shared" si="902"/>
        <v>0</v>
      </c>
      <c r="R9953" s="38">
        <f t="shared" si="903"/>
        <v>0</v>
      </c>
    </row>
    <row r="9954" spans="1:18">
      <c r="A9954" s="33"/>
      <c r="B9954" s="34"/>
      <c r="C9954" s="33"/>
      <c r="D9954" s="33"/>
      <c r="E9954" s="33"/>
      <c r="F9954" s="42"/>
      <c r="G9954" s="42"/>
      <c r="I9954">
        <f t="shared" si="899"/>
        <v>0</v>
      </c>
      <c r="J9954">
        <f t="shared" si="900"/>
        <v>0</v>
      </c>
      <c r="L9954" s="107"/>
      <c r="M9954" s="110"/>
      <c r="N9954" s="109"/>
      <c r="P9954" s="38">
        <f t="shared" si="901"/>
        <v>0</v>
      </c>
      <c r="Q9954" s="105">
        <f t="shared" si="902"/>
        <v>0</v>
      </c>
      <c r="R9954" s="38">
        <f t="shared" si="903"/>
        <v>0</v>
      </c>
    </row>
    <row r="9955" spans="1:18">
      <c r="A9955" s="33"/>
      <c r="B9955" s="34"/>
      <c r="C9955" s="33"/>
      <c r="D9955" s="33"/>
      <c r="E9955" s="33"/>
      <c r="F9955" s="42"/>
      <c r="G9955" s="42"/>
      <c r="I9955">
        <f t="shared" si="899"/>
        <v>0</v>
      </c>
      <c r="J9955">
        <f t="shared" si="900"/>
        <v>0</v>
      </c>
      <c r="L9955" s="107"/>
      <c r="M9955" s="110"/>
      <c r="N9955" s="109"/>
      <c r="P9955" s="38">
        <f t="shared" si="901"/>
        <v>0</v>
      </c>
      <c r="Q9955" s="105">
        <f t="shared" si="902"/>
        <v>0</v>
      </c>
      <c r="R9955" s="38">
        <f t="shared" si="903"/>
        <v>0</v>
      </c>
    </row>
    <row r="9956" spans="1:18">
      <c r="A9956" s="33"/>
      <c r="B9956" s="34"/>
      <c r="C9956" s="33"/>
      <c r="D9956" s="33"/>
      <c r="E9956" s="33"/>
      <c r="F9956" s="42"/>
      <c r="G9956" s="42"/>
      <c r="I9956">
        <f t="shared" si="899"/>
        <v>0</v>
      </c>
      <c r="J9956">
        <f t="shared" si="900"/>
        <v>0</v>
      </c>
      <c r="L9956" s="107"/>
      <c r="M9956" s="110"/>
      <c r="N9956" s="109"/>
      <c r="P9956" s="38">
        <f t="shared" si="901"/>
        <v>0</v>
      </c>
      <c r="Q9956" s="105">
        <f t="shared" si="902"/>
        <v>0</v>
      </c>
      <c r="R9956" s="38">
        <f t="shared" si="903"/>
        <v>0</v>
      </c>
    </row>
    <row r="9957" spans="1:18">
      <c r="A9957" s="33"/>
      <c r="B9957" s="34"/>
      <c r="C9957" s="33"/>
      <c r="D9957" s="33"/>
      <c r="E9957" s="33"/>
      <c r="F9957" s="42"/>
      <c r="G9957" s="42"/>
      <c r="I9957">
        <f t="shared" si="899"/>
        <v>0</v>
      </c>
      <c r="J9957">
        <f t="shared" si="900"/>
        <v>0</v>
      </c>
      <c r="L9957" s="107"/>
      <c r="M9957" s="110"/>
      <c r="N9957" s="109"/>
      <c r="P9957" s="38">
        <f t="shared" si="901"/>
        <v>0</v>
      </c>
      <c r="Q9957" s="105">
        <f t="shared" si="902"/>
        <v>0</v>
      </c>
      <c r="R9957" s="38">
        <f t="shared" si="903"/>
        <v>0</v>
      </c>
    </row>
    <row r="9958" spans="1:18">
      <c r="A9958" s="33"/>
      <c r="B9958" s="34"/>
      <c r="C9958" s="33"/>
      <c r="D9958" s="33"/>
      <c r="E9958" s="33"/>
      <c r="F9958" s="42"/>
      <c r="G9958" s="42"/>
      <c r="I9958">
        <f t="shared" si="899"/>
        <v>0</v>
      </c>
      <c r="J9958">
        <f t="shared" si="900"/>
        <v>0</v>
      </c>
      <c r="L9958" s="107"/>
      <c r="M9958" s="110"/>
      <c r="N9958" s="109"/>
      <c r="P9958" s="38">
        <f t="shared" si="901"/>
        <v>0</v>
      </c>
      <c r="Q9958" s="105">
        <f t="shared" si="902"/>
        <v>0</v>
      </c>
      <c r="R9958" s="38">
        <f t="shared" si="903"/>
        <v>0</v>
      </c>
    </row>
    <row r="9959" spans="1:18">
      <c r="A9959" s="33"/>
      <c r="B9959" s="34"/>
      <c r="C9959" s="33"/>
      <c r="D9959" s="33"/>
      <c r="E9959" s="33"/>
      <c r="F9959" s="42"/>
      <c r="G9959" s="42"/>
      <c r="I9959">
        <f t="shared" si="899"/>
        <v>0</v>
      </c>
      <c r="J9959">
        <f t="shared" si="900"/>
        <v>0</v>
      </c>
      <c r="L9959" s="107"/>
      <c r="M9959" s="110"/>
      <c r="N9959" s="109"/>
      <c r="P9959" s="38">
        <f t="shared" si="901"/>
        <v>0</v>
      </c>
      <c r="Q9959" s="105">
        <f t="shared" si="902"/>
        <v>0</v>
      </c>
      <c r="R9959" s="38">
        <f t="shared" si="903"/>
        <v>0</v>
      </c>
    </row>
    <row r="9960" spans="1:18">
      <c r="A9960" s="33"/>
      <c r="B9960" s="34"/>
      <c r="C9960" s="33"/>
      <c r="D9960" s="33"/>
      <c r="E9960" s="33"/>
      <c r="F9960" s="42"/>
      <c r="G9960" s="42"/>
      <c r="I9960">
        <f t="shared" si="899"/>
        <v>0</v>
      </c>
      <c r="J9960">
        <f t="shared" si="900"/>
        <v>0</v>
      </c>
      <c r="L9960" s="107"/>
      <c r="M9960" s="110"/>
      <c r="N9960" s="109"/>
      <c r="P9960" s="38">
        <f t="shared" si="901"/>
        <v>0</v>
      </c>
      <c r="Q9960" s="105">
        <f t="shared" si="902"/>
        <v>0</v>
      </c>
      <c r="R9960" s="38">
        <f t="shared" si="903"/>
        <v>0</v>
      </c>
    </row>
    <row r="9961" spans="1:18">
      <c r="A9961" s="33"/>
      <c r="B9961" s="34"/>
      <c r="C9961" s="33"/>
      <c r="D9961" s="33"/>
      <c r="E9961" s="33"/>
      <c r="F9961" s="42"/>
      <c r="G9961" s="42"/>
      <c r="I9961">
        <f t="shared" si="899"/>
        <v>0</v>
      </c>
      <c r="J9961">
        <f t="shared" si="900"/>
        <v>0</v>
      </c>
      <c r="L9961" s="107"/>
      <c r="M9961" s="110"/>
      <c r="N9961" s="109"/>
      <c r="P9961" s="38">
        <f t="shared" si="901"/>
        <v>0</v>
      </c>
      <c r="Q9961" s="105">
        <f t="shared" si="902"/>
        <v>0</v>
      </c>
      <c r="R9961" s="38">
        <f t="shared" si="903"/>
        <v>0</v>
      </c>
    </row>
    <row r="9962" spans="1:18">
      <c r="A9962" s="33"/>
      <c r="B9962" s="34"/>
      <c r="C9962" s="33"/>
      <c r="D9962" s="33"/>
      <c r="E9962" s="33"/>
      <c r="F9962" s="42"/>
      <c r="G9962" s="42"/>
      <c r="I9962">
        <f t="shared" si="899"/>
        <v>0</v>
      </c>
      <c r="J9962">
        <f t="shared" si="900"/>
        <v>0</v>
      </c>
      <c r="L9962" s="107"/>
      <c r="M9962" s="110"/>
      <c r="N9962" s="109"/>
      <c r="P9962" s="38">
        <f t="shared" si="901"/>
        <v>0</v>
      </c>
      <c r="Q9962" s="105">
        <f t="shared" si="902"/>
        <v>0</v>
      </c>
      <c r="R9962" s="38">
        <f t="shared" si="903"/>
        <v>0</v>
      </c>
    </row>
    <row r="9963" spans="1:18">
      <c r="A9963" s="33"/>
      <c r="B9963" s="34"/>
      <c r="C9963" s="33"/>
      <c r="D9963" s="33"/>
      <c r="E9963" s="33"/>
      <c r="F9963" s="42"/>
      <c r="G9963" s="42"/>
      <c r="I9963">
        <f t="shared" si="899"/>
        <v>0</v>
      </c>
      <c r="J9963">
        <f t="shared" si="900"/>
        <v>0</v>
      </c>
      <c r="L9963" s="107"/>
      <c r="M9963" s="110"/>
      <c r="N9963" s="109"/>
      <c r="P9963" s="38">
        <f t="shared" si="901"/>
        <v>0</v>
      </c>
      <c r="Q9963" s="105">
        <f t="shared" si="902"/>
        <v>0</v>
      </c>
      <c r="R9963" s="38">
        <f t="shared" si="903"/>
        <v>0</v>
      </c>
    </row>
    <row r="9964" spans="1:18">
      <c r="A9964" s="33"/>
      <c r="B9964" s="34"/>
      <c r="C9964" s="33"/>
      <c r="D9964" s="33"/>
      <c r="E9964" s="33"/>
      <c r="F9964" s="42"/>
      <c r="G9964" s="42"/>
      <c r="I9964">
        <f t="shared" si="899"/>
        <v>0</v>
      </c>
      <c r="J9964">
        <f t="shared" si="900"/>
        <v>0</v>
      </c>
      <c r="L9964" s="107"/>
      <c r="M9964" s="110"/>
      <c r="N9964" s="109"/>
      <c r="P9964" s="38">
        <f t="shared" si="901"/>
        <v>0</v>
      </c>
      <c r="Q9964" s="105">
        <f t="shared" si="902"/>
        <v>0</v>
      </c>
      <c r="R9964" s="38">
        <f t="shared" si="903"/>
        <v>0</v>
      </c>
    </row>
    <row r="9965" spans="1:18">
      <c r="A9965" s="33"/>
      <c r="B9965" s="34"/>
      <c r="C9965" s="33"/>
      <c r="D9965" s="33"/>
      <c r="E9965" s="33"/>
      <c r="F9965" s="42"/>
      <c r="G9965" s="42"/>
      <c r="I9965">
        <f t="shared" si="899"/>
        <v>0</v>
      </c>
      <c r="J9965">
        <f t="shared" si="900"/>
        <v>0</v>
      </c>
      <c r="L9965" s="107"/>
      <c r="M9965" s="110"/>
      <c r="N9965" s="109"/>
      <c r="P9965" s="38">
        <f t="shared" si="901"/>
        <v>0</v>
      </c>
      <c r="Q9965" s="105">
        <f t="shared" si="902"/>
        <v>0</v>
      </c>
      <c r="R9965" s="38">
        <f t="shared" si="903"/>
        <v>0</v>
      </c>
    </row>
    <row r="9966" spans="1:18">
      <c r="A9966" s="33"/>
      <c r="B9966" s="34"/>
      <c r="C9966" s="33"/>
      <c r="D9966" s="33"/>
      <c r="E9966" s="33"/>
      <c r="F9966" s="42"/>
      <c r="G9966" s="42"/>
      <c r="I9966">
        <f t="shared" si="899"/>
        <v>0</v>
      </c>
      <c r="J9966">
        <f t="shared" si="900"/>
        <v>0</v>
      </c>
      <c r="L9966" s="107"/>
      <c r="M9966" s="110"/>
      <c r="N9966" s="109"/>
      <c r="P9966" s="38">
        <f t="shared" si="901"/>
        <v>0</v>
      </c>
      <c r="Q9966" s="105">
        <f t="shared" si="902"/>
        <v>0</v>
      </c>
      <c r="R9966" s="38">
        <f t="shared" si="903"/>
        <v>0</v>
      </c>
    </row>
    <row r="9967" spans="1:18">
      <c r="A9967" s="33"/>
      <c r="B9967" s="34"/>
      <c r="C9967" s="33"/>
      <c r="D9967" s="33"/>
      <c r="E9967" s="33"/>
      <c r="F9967" s="42"/>
      <c r="G9967" s="42"/>
      <c r="I9967">
        <f t="shared" si="899"/>
        <v>0</v>
      </c>
      <c r="J9967">
        <f t="shared" si="900"/>
        <v>0</v>
      </c>
      <c r="L9967" s="107"/>
      <c r="M9967" s="110"/>
      <c r="N9967" s="109"/>
      <c r="P9967" s="38">
        <f t="shared" si="901"/>
        <v>0</v>
      </c>
      <c r="Q9967" s="105">
        <f t="shared" si="902"/>
        <v>0</v>
      </c>
      <c r="R9967" s="38">
        <f t="shared" si="903"/>
        <v>0</v>
      </c>
    </row>
    <row r="9968" spans="1:18">
      <c r="A9968" s="33"/>
      <c r="B9968" s="34"/>
      <c r="C9968" s="33"/>
      <c r="D9968" s="33"/>
      <c r="E9968" s="33"/>
      <c r="F9968" s="42"/>
      <c r="G9968" s="42"/>
      <c r="I9968">
        <f t="shared" si="899"/>
        <v>0</v>
      </c>
      <c r="J9968">
        <f t="shared" si="900"/>
        <v>0</v>
      </c>
      <c r="L9968" s="107"/>
      <c r="M9968" s="110"/>
      <c r="N9968" s="109"/>
      <c r="P9968" s="38">
        <f t="shared" si="901"/>
        <v>0</v>
      </c>
      <c r="Q9968" s="105">
        <f t="shared" si="902"/>
        <v>0</v>
      </c>
      <c r="R9968" s="38">
        <f t="shared" si="903"/>
        <v>0</v>
      </c>
    </row>
    <row r="9969" spans="1:18">
      <c r="A9969" s="33"/>
      <c r="B9969" s="34"/>
      <c r="C9969" s="33"/>
      <c r="D9969" s="33"/>
      <c r="E9969" s="33"/>
      <c r="F9969" s="42"/>
      <c r="G9969" s="42"/>
      <c r="I9969">
        <f t="shared" si="899"/>
        <v>0</v>
      </c>
      <c r="J9969">
        <f t="shared" si="900"/>
        <v>0</v>
      </c>
      <c r="L9969" s="107"/>
      <c r="M9969" s="110"/>
      <c r="N9969" s="109"/>
      <c r="P9969" s="38">
        <f t="shared" si="901"/>
        <v>0</v>
      </c>
      <c r="Q9969" s="105">
        <f t="shared" si="902"/>
        <v>0</v>
      </c>
      <c r="R9969" s="38">
        <f t="shared" si="903"/>
        <v>0</v>
      </c>
    </row>
    <row r="9970" spans="1:18">
      <c r="A9970" s="33"/>
      <c r="B9970" s="34"/>
      <c r="C9970" s="33"/>
      <c r="D9970" s="33"/>
      <c r="E9970" s="33"/>
      <c r="F9970" s="42"/>
      <c r="G9970" s="42"/>
      <c r="I9970">
        <f t="shared" si="899"/>
        <v>0</v>
      </c>
      <c r="J9970">
        <f t="shared" si="900"/>
        <v>0</v>
      </c>
      <c r="L9970" s="107"/>
      <c r="M9970" s="110"/>
      <c r="N9970" s="109"/>
      <c r="P9970" s="38">
        <f t="shared" si="901"/>
        <v>0</v>
      </c>
      <c r="Q9970" s="105">
        <f t="shared" si="902"/>
        <v>0</v>
      </c>
      <c r="R9970" s="38">
        <f t="shared" si="903"/>
        <v>0</v>
      </c>
    </row>
    <row r="9971" spans="1:18">
      <c r="A9971" s="33"/>
      <c r="B9971" s="34"/>
      <c r="C9971" s="33"/>
      <c r="D9971" s="33"/>
      <c r="E9971" s="33"/>
      <c r="F9971" s="42"/>
      <c r="G9971" s="42"/>
      <c r="I9971">
        <f t="shared" si="899"/>
        <v>0</v>
      </c>
      <c r="J9971">
        <f t="shared" si="900"/>
        <v>0</v>
      </c>
      <c r="L9971" s="107"/>
      <c r="M9971" s="110"/>
      <c r="N9971" s="109"/>
      <c r="P9971" s="38">
        <f t="shared" si="901"/>
        <v>0</v>
      </c>
      <c r="Q9971" s="105">
        <f t="shared" si="902"/>
        <v>0</v>
      </c>
      <c r="R9971" s="38">
        <f t="shared" si="903"/>
        <v>0</v>
      </c>
    </row>
    <row r="9972" spans="1:18">
      <c r="A9972" s="33"/>
      <c r="B9972" s="34"/>
      <c r="C9972" s="33"/>
      <c r="D9972" s="33"/>
      <c r="E9972" s="33"/>
      <c r="F9972" s="42"/>
      <c r="G9972" s="42"/>
      <c r="I9972">
        <f t="shared" si="899"/>
        <v>0</v>
      </c>
      <c r="J9972">
        <f t="shared" si="900"/>
        <v>0</v>
      </c>
      <c r="L9972" s="107"/>
      <c r="M9972" s="110"/>
      <c r="N9972" s="109"/>
      <c r="P9972" s="38">
        <f t="shared" si="901"/>
        <v>0</v>
      </c>
      <c r="Q9972" s="105">
        <f t="shared" si="902"/>
        <v>0</v>
      </c>
      <c r="R9972" s="38">
        <f t="shared" si="903"/>
        <v>0</v>
      </c>
    </row>
    <row r="9973" spans="1:18">
      <c r="A9973" s="33"/>
      <c r="B9973" s="34"/>
      <c r="C9973" s="33"/>
      <c r="D9973" s="33"/>
      <c r="E9973" s="33"/>
      <c r="F9973" s="42"/>
      <c r="G9973" s="42"/>
      <c r="I9973">
        <f t="shared" si="899"/>
        <v>0</v>
      </c>
      <c r="J9973">
        <f t="shared" si="900"/>
        <v>0</v>
      </c>
      <c r="L9973" s="107"/>
      <c r="M9973" s="110"/>
      <c r="N9973" s="109"/>
      <c r="P9973" s="38">
        <f t="shared" si="901"/>
        <v>0</v>
      </c>
      <c r="Q9973" s="105">
        <f t="shared" si="902"/>
        <v>0</v>
      </c>
      <c r="R9973" s="38">
        <f t="shared" si="903"/>
        <v>0</v>
      </c>
    </row>
    <row r="9974" spans="1:18">
      <c r="A9974" s="33"/>
      <c r="B9974" s="34"/>
      <c r="C9974" s="33"/>
      <c r="D9974" s="33"/>
      <c r="E9974" s="33"/>
      <c r="F9974" s="42"/>
      <c r="G9974" s="42"/>
      <c r="I9974">
        <f t="shared" si="899"/>
        <v>0</v>
      </c>
      <c r="J9974">
        <f t="shared" si="900"/>
        <v>0</v>
      </c>
      <c r="L9974" s="107"/>
      <c r="M9974" s="110"/>
      <c r="N9974" s="109"/>
      <c r="P9974" s="38">
        <f t="shared" si="901"/>
        <v>0</v>
      </c>
      <c r="Q9974" s="105">
        <f t="shared" si="902"/>
        <v>0</v>
      </c>
      <c r="R9974" s="38">
        <f t="shared" si="903"/>
        <v>0</v>
      </c>
    </row>
    <row r="9975" spans="1:18">
      <c r="A9975" s="33"/>
      <c r="B9975" s="34"/>
      <c r="C9975" s="33"/>
      <c r="D9975" s="33"/>
      <c r="E9975" s="33"/>
      <c r="F9975" s="42"/>
      <c r="G9975" s="42"/>
      <c r="I9975">
        <f t="shared" si="899"/>
        <v>0</v>
      </c>
      <c r="J9975">
        <f t="shared" si="900"/>
        <v>0</v>
      </c>
      <c r="L9975" s="107"/>
      <c r="M9975" s="110"/>
      <c r="N9975" s="109"/>
      <c r="P9975" s="38">
        <f t="shared" si="901"/>
        <v>0</v>
      </c>
      <c r="Q9975" s="105">
        <f t="shared" si="902"/>
        <v>0</v>
      </c>
      <c r="R9975" s="38">
        <f t="shared" si="903"/>
        <v>0</v>
      </c>
    </row>
    <row r="9976" spans="1:18">
      <c r="A9976" s="33"/>
      <c r="B9976" s="34"/>
      <c r="C9976" s="33"/>
      <c r="D9976" s="33"/>
      <c r="E9976" s="33"/>
      <c r="F9976" s="42"/>
      <c r="G9976" s="42"/>
      <c r="I9976">
        <f t="shared" si="899"/>
        <v>0</v>
      </c>
      <c r="J9976">
        <f t="shared" si="900"/>
        <v>0</v>
      </c>
      <c r="L9976" s="107"/>
      <c r="M9976" s="110"/>
      <c r="N9976" s="109"/>
      <c r="P9976" s="38">
        <f t="shared" si="901"/>
        <v>0</v>
      </c>
      <c r="Q9976" s="105">
        <f t="shared" si="902"/>
        <v>0</v>
      </c>
      <c r="R9976" s="38">
        <f t="shared" si="903"/>
        <v>0</v>
      </c>
    </row>
    <row r="9977" spans="1:18">
      <c r="A9977" s="33"/>
      <c r="B9977" s="34"/>
      <c r="C9977" s="33"/>
      <c r="D9977" s="33"/>
      <c r="E9977" s="33"/>
      <c r="F9977" s="42"/>
      <c r="G9977" s="42"/>
      <c r="I9977">
        <f t="shared" si="899"/>
        <v>0</v>
      </c>
      <c r="J9977">
        <f t="shared" si="900"/>
        <v>0</v>
      </c>
      <c r="L9977" s="107"/>
      <c r="M9977" s="110"/>
      <c r="N9977" s="109"/>
      <c r="P9977" s="38">
        <f t="shared" si="901"/>
        <v>0</v>
      </c>
      <c r="Q9977" s="105">
        <f t="shared" si="902"/>
        <v>0</v>
      </c>
      <c r="R9977" s="38">
        <f t="shared" si="903"/>
        <v>0</v>
      </c>
    </row>
    <row r="9978" spans="1:18">
      <c r="A9978" s="33"/>
      <c r="B9978" s="34"/>
      <c r="C9978" s="33"/>
      <c r="D9978" s="33"/>
      <c r="E9978" s="33"/>
      <c r="F9978" s="42"/>
      <c r="G9978" s="42"/>
      <c r="I9978">
        <f t="shared" si="899"/>
        <v>0</v>
      </c>
      <c r="J9978">
        <f t="shared" si="900"/>
        <v>0</v>
      </c>
      <c r="L9978" s="107"/>
      <c r="M9978" s="110"/>
      <c r="N9978" s="109"/>
      <c r="P9978" s="38">
        <f t="shared" si="901"/>
        <v>0</v>
      </c>
      <c r="Q9978" s="105">
        <f t="shared" si="902"/>
        <v>0</v>
      </c>
      <c r="R9978" s="38">
        <f t="shared" si="903"/>
        <v>0</v>
      </c>
    </row>
    <row r="9979" spans="1:18">
      <c r="A9979" s="33"/>
      <c r="B9979" s="34"/>
      <c r="C9979" s="33"/>
      <c r="D9979" s="33"/>
      <c r="E9979" s="33"/>
      <c r="F9979" s="42"/>
      <c r="G9979" s="42"/>
      <c r="I9979">
        <f t="shared" si="899"/>
        <v>0</v>
      </c>
      <c r="J9979">
        <f t="shared" si="900"/>
        <v>0</v>
      </c>
      <c r="L9979" s="107"/>
      <c r="M9979" s="110"/>
      <c r="N9979" s="109"/>
      <c r="P9979" s="38">
        <f t="shared" si="901"/>
        <v>0</v>
      </c>
      <c r="Q9979" s="105">
        <f t="shared" si="902"/>
        <v>0</v>
      </c>
      <c r="R9979" s="38">
        <f t="shared" si="903"/>
        <v>0</v>
      </c>
    </row>
    <row r="9980" spans="1:18">
      <c r="A9980" s="33"/>
      <c r="B9980" s="34"/>
      <c r="C9980" s="33"/>
      <c r="D9980" s="33"/>
      <c r="E9980" s="33"/>
      <c r="F9980" s="42"/>
      <c r="G9980" s="42"/>
      <c r="I9980">
        <f t="shared" si="899"/>
        <v>0</v>
      </c>
      <c r="J9980">
        <f t="shared" si="900"/>
        <v>0</v>
      </c>
      <c r="L9980" s="107"/>
      <c r="M9980" s="110"/>
      <c r="N9980" s="109"/>
      <c r="P9980" s="38">
        <f t="shared" si="901"/>
        <v>0</v>
      </c>
      <c r="Q9980" s="105">
        <f t="shared" si="902"/>
        <v>0</v>
      </c>
      <c r="R9980" s="38">
        <f t="shared" si="903"/>
        <v>0</v>
      </c>
    </row>
    <row r="9981" spans="1:18">
      <c r="A9981" s="33"/>
      <c r="B9981" s="34"/>
      <c r="C9981" s="33"/>
      <c r="D9981" s="33"/>
      <c r="E9981" s="33"/>
      <c r="F9981" s="42"/>
      <c r="G9981" s="42"/>
      <c r="I9981">
        <f t="shared" si="899"/>
        <v>0</v>
      </c>
      <c r="J9981">
        <f t="shared" si="900"/>
        <v>0</v>
      </c>
      <c r="L9981" s="107"/>
      <c r="M9981" s="110"/>
      <c r="N9981" s="109"/>
      <c r="P9981" s="38">
        <f t="shared" si="901"/>
        <v>0</v>
      </c>
      <c r="Q9981" s="105">
        <f t="shared" si="902"/>
        <v>0</v>
      </c>
      <c r="R9981" s="38">
        <f t="shared" si="903"/>
        <v>0</v>
      </c>
    </row>
    <row r="9982" spans="1:18">
      <c r="A9982" s="33"/>
      <c r="B9982" s="34"/>
      <c r="C9982" s="33"/>
      <c r="D9982" s="33"/>
      <c r="E9982" s="33"/>
      <c r="F9982" s="42"/>
      <c r="G9982" s="42"/>
      <c r="I9982">
        <f t="shared" si="899"/>
        <v>0</v>
      </c>
      <c r="J9982">
        <f t="shared" si="900"/>
        <v>0</v>
      </c>
      <c r="L9982" s="107"/>
      <c r="M9982" s="110"/>
      <c r="N9982" s="109"/>
      <c r="P9982" s="38">
        <f t="shared" si="901"/>
        <v>0</v>
      </c>
      <c r="Q9982" s="105">
        <f t="shared" si="902"/>
        <v>0</v>
      </c>
      <c r="R9982" s="38">
        <f t="shared" si="903"/>
        <v>0</v>
      </c>
    </row>
    <row r="9983" spans="1:18">
      <c r="A9983" s="33"/>
      <c r="B9983" s="34"/>
      <c r="C9983" s="33"/>
      <c r="D9983" s="33"/>
      <c r="E9983" s="33"/>
      <c r="F9983" s="42"/>
      <c r="G9983" s="42"/>
      <c r="I9983">
        <f t="shared" si="899"/>
        <v>0</v>
      </c>
      <c r="J9983">
        <f t="shared" si="900"/>
        <v>0</v>
      </c>
      <c r="L9983" s="107"/>
      <c r="M9983" s="110"/>
      <c r="N9983" s="109"/>
      <c r="P9983" s="38">
        <f t="shared" si="901"/>
        <v>0</v>
      </c>
      <c r="Q9983" s="105">
        <f t="shared" si="902"/>
        <v>0</v>
      </c>
      <c r="R9983" s="38">
        <f t="shared" si="903"/>
        <v>0</v>
      </c>
    </row>
    <row r="9984" spans="1:18">
      <c r="A9984" s="33"/>
      <c r="B9984" s="34"/>
      <c r="C9984" s="33"/>
      <c r="D9984" s="33"/>
      <c r="E9984" s="33"/>
      <c r="F9984" s="42"/>
      <c r="G9984" s="42"/>
      <c r="I9984">
        <f t="shared" si="899"/>
        <v>0</v>
      </c>
      <c r="J9984">
        <f t="shared" si="900"/>
        <v>0</v>
      </c>
      <c r="L9984" s="107"/>
      <c r="M9984" s="110"/>
      <c r="N9984" s="109"/>
      <c r="P9984" s="38">
        <f t="shared" si="901"/>
        <v>0</v>
      </c>
      <c r="Q9984" s="105">
        <f t="shared" si="902"/>
        <v>0</v>
      </c>
      <c r="R9984" s="38">
        <f t="shared" si="903"/>
        <v>0</v>
      </c>
    </row>
    <row r="9985" spans="1:18">
      <c r="A9985" s="33"/>
      <c r="B9985" s="34"/>
      <c r="C9985" s="33"/>
      <c r="D9985" s="33"/>
      <c r="E9985" s="33"/>
      <c r="F9985" s="42"/>
      <c r="G9985" s="42"/>
      <c r="I9985">
        <f t="shared" ref="I9985:I10000" si="904">IF(OR(E9985="R",E9985="E"),D9985,IF(D9985&gt;=E9985,D9985-E9985,0))</f>
        <v>0</v>
      </c>
      <c r="J9985">
        <f t="shared" ref="J9985:J10000" si="905">IF(OR(E9985="R",E9985="E"),0,IF(E9985&gt;D9985,E9985-D9985,0))</f>
        <v>0</v>
      </c>
      <c r="L9985" s="107"/>
      <c r="M9985" s="110"/>
      <c r="N9985" s="109"/>
      <c r="P9985" s="38">
        <f t="shared" ref="P9985:P10000" si="906">I9985*L9985/1000</f>
        <v>0</v>
      </c>
      <c r="Q9985" s="105">
        <f t="shared" ref="Q9985:Q10000" si="907">I9985*M9985/1000</f>
        <v>0</v>
      </c>
      <c r="R9985" s="38">
        <f t="shared" ref="R9985:R10000" si="908">J9985*N9985/1000</f>
        <v>0</v>
      </c>
    </row>
    <row r="9986" spans="1:18">
      <c r="A9986" s="33"/>
      <c r="B9986" s="34"/>
      <c r="C9986" s="33"/>
      <c r="D9986" s="33"/>
      <c r="E9986" s="33"/>
      <c r="F9986" s="42"/>
      <c r="G9986" s="42"/>
      <c r="I9986">
        <f t="shared" si="904"/>
        <v>0</v>
      </c>
      <c r="J9986">
        <f t="shared" si="905"/>
        <v>0</v>
      </c>
      <c r="L9986" s="107"/>
      <c r="M9986" s="110"/>
      <c r="N9986" s="109"/>
      <c r="P9986" s="38">
        <f t="shared" si="906"/>
        <v>0</v>
      </c>
      <c r="Q9986" s="105">
        <f t="shared" si="907"/>
        <v>0</v>
      </c>
      <c r="R9986" s="38">
        <f t="shared" si="908"/>
        <v>0</v>
      </c>
    </row>
    <row r="9987" spans="1:18">
      <c r="A9987" s="33"/>
      <c r="B9987" s="34"/>
      <c r="C9987" s="33"/>
      <c r="D9987" s="33"/>
      <c r="E9987" s="33"/>
      <c r="F9987" s="42"/>
      <c r="G9987" s="42"/>
      <c r="I9987">
        <f t="shared" si="904"/>
        <v>0</v>
      </c>
      <c r="J9987">
        <f t="shared" si="905"/>
        <v>0</v>
      </c>
      <c r="L9987" s="107"/>
      <c r="M9987" s="110"/>
      <c r="N9987" s="109"/>
      <c r="P9987" s="38">
        <f t="shared" si="906"/>
        <v>0</v>
      </c>
      <c r="Q9987" s="105">
        <f t="shared" si="907"/>
        <v>0</v>
      </c>
      <c r="R9987" s="38">
        <f t="shared" si="908"/>
        <v>0</v>
      </c>
    </row>
    <row r="9988" spans="1:18">
      <c r="A9988" s="33"/>
      <c r="B9988" s="34"/>
      <c r="C9988" s="33"/>
      <c r="D9988" s="33"/>
      <c r="E9988" s="33"/>
      <c r="F9988" s="42"/>
      <c r="G9988" s="42"/>
      <c r="I9988">
        <f t="shared" si="904"/>
        <v>0</v>
      </c>
      <c r="J9988">
        <f t="shared" si="905"/>
        <v>0</v>
      </c>
      <c r="L9988" s="107"/>
      <c r="M9988" s="110"/>
      <c r="N9988" s="109"/>
      <c r="P9988" s="38">
        <f t="shared" si="906"/>
        <v>0</v>
      </c>
      <c r="Q9988" s="105">
        <f t="shared" si="907"/>
        <v>0</v>
      </c>
      <c r="R9988" s="38">
        <f t="shared" si="908"/>
        <v>0</v>
      </c>
    </row>
    <row r="9989" spans="1:18">
      <c r="A9989" s="33"/>
      <c r="B9989" s="34"/>
      <c r="C9989" s="33"/>
      <c r="D9989" s="33"/>
      <c r="E9989" s="33"/>
      <c r="F9989" s="42"/>
      <c r="G9989" s="42"/>
      <c r="I9989">
        <f t="shared" si="904"/>
        <v>0</v>
      </c>
      <c r="J9989">
        <f t="shared" si="905"/>
        <v>0</v>
      </c>
      <c r="L9989" s="107"/>
      <c r="M9989" s="110"/>
      <c r="N9989" s="109"/>
      <c r="P9989" s="38">
        <f t="shared" si="906"/>
        <v>0</v>
      </c>
      <c r="Q9989" s="105">
        <f t="shared" si="907"/>
        <v>0</v>
      </c>
      <c r="R9989" s="38">
        <f t="shared" si="908"/>
        <v>0</v>
      </c>
    </row>
    <row r="9990" spans="1:18">
      <c r="A9990" s="33"/>
      <c r="B9990" s="34"/>
      <c r="C9990" s="33"/>
      <c r="D9990" s="33"/>
      <c r="E9990" s="33"/>
      <c r="F9990" s="42"/>
      <c r="G9990" s="42"/>
      <c r="I9990">
        <f t="shared" si="904"/>
        <v>0</v>
      </c>
      <c r="J9990">
        <f t="shared" si="905"/>
        <v>0</v>
      </c>
      <c r="L9990" s="107"/>
      <c r="M9990" s="110"/>
      <c r="N9990" s="109"/>
      <c r="P9990" s="38">
        <f t="shared" si="906"/>
        <v>0</v>
      </c>
      <c r="Q9990" s="105">
        <f t="shared" si="907"/>
        <v>0</v>
      </c>
      <c r="R9990" s="38">
        <f t="shared" si="908"/>
        <v>0</v>
      </c>
    </row>
    <row r="9991" spans="1:18">
      <c r="A9991" s="33"/>
      <c r="B9991" s="34"/>
      <c r="C9991" s="33"/>
      <c r="D9991" s="33"/>
      <c r="E9991" s="33"/>
      <c r="F9991" s="42"/>
      <c r="G9991" s="42"/>
      <c r="I9991">
        <f t="shared" si="904"/>
        <v>0</v>
      </c>
      <c r="J9991">
        <f t="shared" si="905"/>
        <v>0</v>
      </c>
      <c r="L9991" s="107"/>
      <c r="M9991" s="110"/>
      <c r="N9991" s="109"/>
      <c r="P9991" s="38">
        <f t="shared" si="906"/>
        <v>0</v>
      </c>
      <c r="Q9991" s="105">
        <f t="shared" si="907"/>
        <v>0</v>
      </c>
      <c r="R9991" s="38">
        <f t="shared" si="908"/>
        <v>0</v>
      </c>
    </row>
    <row r="9992" spans="1:18">
      <c r="A9992" s="33"/>
      <c r="B9992" s="34"/>
      <c r="C9992" s="33"/>
      <c r="D9992" s="33"/>
      <c r="E9992" s="33"/>
      <c r="F9992" s="42"/>
      <c r="G9992" s="42"/>
      <c r="I9992">
        <f t="shared" si="904"/>
        <v>0</v>
      </c>
      <c r="J9992">
        <f t="shared" si="905"/>
        <v>0</v>
      </c>
      <c r="L9992" s="107"/>
      <c r="M9992" s="110"/>
      <c r="N9992" s="109"/>
      <c r="P9992" s="38">
        <f t="shared" si="906"/>
        <v>0</v>
      </c>
      <c r="Q9992" s="105">
        <f t="shared" si="907"/>
        <v>0</v>
      </c>
      <c r="R9992" s="38">
        <f t="shared" si="908"/>
        <v>0</v>
      </c>
    </row>
    <row r="9993" spans="1:18">
      <c r="A9993" s="33"/>
      <c r="B9993" s="34"/>
      <c r="C9993" s="33"/>
      <c r="D9993" s="33"/>
      <c r="E9993" s="33"/>
      <c r="F9993" s="42"/>
      <c r="G9993" s="42"/>
      <c r="I9993">
        <f t="shared" si="904"/>
        <v>0</v>
      </c>
      <c r="J9993">
        <f t="shared" si="905"/>
        <v>0</v>
      </c>
      <c r="L9993" s="107"/>
      <c r="M9993" s="110"/>
      <c r="N9993" s="109"/>
      <c r="P9993" s="38">
        <f t="shared" si="906"/>
        <v>0</v>
      </c>
      <c r="Q9993" s="105">
        <f t="shared" si="907"/>
        <v>0</v>
      </c>
      <c r="R9993" s="38">
        <f t="shared" si="908"/>
        <v>0</v>
      </c>
    </row>
    <row r="9994" spans="1:18">
      <c r="A9994" s="33"/>
      <c r="B9994" s="34"/>
      <c r="C9994" s="33"/>
      <c r="D9994" s="33"/>
      <c r="E9994" s="33"/>
      <c r="F9994" s="42"/>
      <c r="G9994" s="42"/>
      <c r="I9994">
        <f t="shared" si="904"/>
        <v>0</v>
      </c>
      <c r="J9994">
        <f t="shared" si="905"/>
        <v>0</v>
      </c>
      <c r="L9994" s="107"/>
      <c r="M9994" s="110"/>
      <c r="N9994" s="109"/>
      <c r="P9994" s="38">
        <f t="shared" si="906"/>
        <v>0</v>
      </c>
      <c r="Q9994" s="105">
        <f t="shared" si="907"/>
        <v>0</v>
      </c>
      <c r="R9994" s="38">
        <f t="shared" si="908"/>
        <v>0</v>
      </c>
    </row>
    <row r="9995" spans="1:18">
      <c r="A9995" s="33"/>
      <c r="B9995" s="34"/>
      <c r="C9995" s="33"/>
      <c r="D9995" s="33"/>
      <c r="E9995" s="33"/>
      <c r="F9995" s="42"/>
      <c r="G9995" s="42"/>
      <c r="I9995">
        <f t="shared" si="904"/>
        <v>0</v>
      </c>
      <c r="J9995">
        <f t="shared" si="905"/>
        <v>0</v>
      </c>
      <c r="L9995" s="107"/>
      <c r="M9995" s="110"/>
      <c r="N9995" s="109"/>
      <c r="P9995" s="38">
        <f t="shared" si="906"/>
        <v>0</v>
      </c>
      <c r="Q9995" s="105">
        <f t="shared" si="907"/>
        <v>0</v>
      </c>
      <c r="R9995" s="38">
        <f t="shared" si="908"/>
        <v>0</v>
      </c>
    </row>
    <row r="9996" spans="1:18">
      <c r="A9996" s="33"/>
      <c r="B9996" s="34"/>
      <c r="C9996" s="33"/>
      <c r="D9996" s="33"/>
      <c r="E9996" s="33"/>
      <c r="F9996" s="42"/>
      <c r="G9996" s="42"/>
      <c r="I9996">
        <f t="shared" si="904"/>
        <v>0</v>
      </c>
      <c r="J9996">
        <f t="shared" si="905"/>
        <v>0</v>
      </c>
      <c r="L9996" s="107"/>
      <c r="M9996" s="110"/>
      <c r="N9996" s="109"/>
      <c r="P9996" s="38">
        <f t="shared" si="906"/>
        <v>0</v>
      </c>
      <c r="Q9996" s="105">
        <f t="shared" si="907"/>
        <v>0</v>
      </c>
      <c r="R9996" s="38">
        <f t="shared" si="908"/>
        <v>0</v>
      </c>
    </row>
    <row r="9997" spans="1:18">
      <c r="A9997" s="33"/>
      <c r="B9997" s="34"/>
      <c r="C9997" s="33"/>
      <c r="D9997" s="33"/>
      <c r="E9997" s="33"/>
      <c r="F9997" s="42"/>
      <c r="G9997" s="42"/>
      <c r="I9997">
        <f t="shared" si="904"/>
        <v>0</v>
      </c>
      <c r="J9997">
        <f t="shared" si="905"/>
        <v>0</v>
      </c>
      <c r="L9997" s="107"/>
      <c r="M9997" s="110"/>
      <c r="N9997" s="109"/>
      <c r="P9997" s="38">
        <f t="shared" si="906"/>
        <v>0</v>
      </c>
      <c r="Q9997" s="105">
        <f t="shared" si="907"/>
        <v>0</v>
      </c>
      <c r="R9997" s="38">
        <f t="shared" si="908"/>
        <v>0</v>
      </c>
    </row>
    <row r="9998" spans="1:18">
      <c r="A9998" s="33"/>
      <c r="B9998" s="34"/>
      <c r="C9998" s="33"/>
      <c r="D9998" s="33"/>
      <c r="E9998" s="33"/>
      <c r="F9998" s="42"/>
      <c r="G9998" s="42"/>
      <c r="I9998">
        <f t="shared" si="904"/>
        <v>0</v>
      </c>
      <c r="J9998">
        <f t="shared" si="905"/>
        <v>0</v>
      </c>
      <c r="L9998" s="107"/>
      <c r="M9998" s="110"/>
      <c r="N9998" s="109"/>
      <c r="P9998" s="38">
        <f t="shared" si="906"/>
        <v>0</v>
      </c>
      <c r="Q9998" s="105">
        <f t="shared" si="907"/>
        <v>0</v>
      </c>
      <c r="R9998" s="38">
        <f t="shared" si="908"/>
        <v>0</v>
      </c>
    </row>
    <row r="9999" spans="1:18">
      <c r="A9999" s="33"/>
      <c r="B9999" s="34"/>
      <c r="C9999" s="33"/>
      <c r="D9999" s="33"/>
      <c r="E9999" s="33"/>
      <c r="F9999" s="42"/>
      <c r="G9999" s="42"/>
      <c r="I9999">
        <f t="shared" si="904"/>
        <v>0</v>
      </c>
      <c r="J9999">
        <f t="shared" si="905"/>
        <v>0</v>
      </c>
      <c r="L9999" s="107"/>
      <c r="M9999" s="110"/>
      <c r="N9999" s="109"/>
      <c r="P9999" s="38">
        <f t="shared" si="906"/>
        <v>0</v>
      </c>
      <c r="Q9999" s="105">
        <f t="shared" si="907"/>
        <v>0</v>
      </c>
      <c r="R9999" s="38">
        <f t="shared" si="908"/>
        <v>0</v>
      </c>
    </row>
    <row r="10000" spans="1:18">
      <c r="A10000" s="33"/>
      <c r="B10000" s="34"/>
      <c r="C10000" s="33"/>
      <c r="D10000" s="33"/>
      <c r="E10000" s="33"/>
      <c r="F10000" s="42"/>
      <c r="G10000" s="42"/>
      <c r="I10000">
        <f t="shared" si="904"/>
        <v>0</v>
      </c>
      <c r="J10000">
        <f t="shared" si="905"/>
        <v>0</v>
      </c>
      <c r="L10000" s="107"/>
      <c r="M10000" s="110"/>
      <c r="N10000" s="109"/>
      <c r="P10000" s="38">
        <f t="shared" si="906"/>
        <v>0</v>
      </c>
      <c r="Q10000" s="105">
        <f t="shared" si="907"/>
        <v>0</v>
      </c>
      <c r="R10000" s="38">
        <f t="shared" si="908"/>
        <v>0</v>
      </c>
    </row>
    <row r="10001" spans="12:14">
      <c r="L10001" s="7"/>
      <c r="M10001" s="108"/>
      <c r="N10001" s="7"/>
    </row>
    <row r="10002" spans="12:14">
      <c r="L10002" s="7"/>
      <c r="M10002" s="108"/>
      <c r="N10002" s="7"/>
    </row>
    <row r="10003" spans="12:14">
      <c r="L10003" s="7"/>
      <c r="M10003" s="108"/>
      <c r="N10003" s="7"/>
    </row>
    <row r="10004" spans="12:14">
      <c r="L10004" s="7"/>
      <c r="M10004" s="108"/>
      <c r="N10004" s="7"/>
    </row>
    <row r="10005" spans="12:14">
      <c r="L10005" s="7"/>
      <c r="M10005" s="108"/>
      <c r="N10005" s="7"/>
    </row>
    <row r="10006" spans="12:14">
      <c r="L10006" s="7"/>
      <c r="M10006" s="108"/>
      <c r="N10006" s="7"/>
    </row>
    <row r="10007" spans="12:14">
      <c r="L10007" s="7"/>
      <c r="M10007" s="108"/>
      <c r="N10007" s="7"/>
    </row>
    <row r="10008" spans="12:14">
      <c r="L10008" s="7"/>
      <c r="M10008" s="108"/>
      <c r="N10008" s="7"/>
    </row>
    <row r="10009" spans="12:14">
      <c r="L10009" s="7"/>
      <c r="M10009" s="108"/>
      <c r="N10009" s="7"/>
    </row>
    <row r="10010" spans="12:14">
      <c r="L10010" s="7"/>
      <c r="M10010" s="108"/>
      <c r="N10010" s="7"/>
    </row>
    <row r="10011" spans="12:14">
      <c r="L10011" s="7"/>
      <c r="M10011" s="108"/>
      <c r="N10011" s="7"/>
    </row>
    <row r="10012" spans="12:14">
      <c r="L10012" s="7"/>
      <c r="M10012" s="108"/>
      <c r="N10012" s="7"/>
    </row>
    <row r="10013" spans="12:14">
      <c r="L10013" s="7"/>
      <c r="M10013" s="108"/>
      <c r="N10013" s="7"/>
    </row>
    <row r="10014" spans="12:14">
      <c r="L10014" s="7"/>
      <c r="M10014" s="108"/>
      <c r="N10014" s="7"/>
    </row>
    <row r="10015" spans="12:14">
      <c r="L10015" s="7"/>
      <c r="M10015" s="108"/>
      <c r="N10015" s="7"/>
    </row>
    <row r="10016" spans="12:14">
      <c r="L10016" s="7"/>
      <c r="M10016" s="108"/>
      <c r="N10016" s="7"/>
    </row>
    <row r="10017" spans="12:14">
      <c r="L10017" s="7"/>
      <c r="M10017" s="108"/>
      <c r="N10017" s="7"/>
    </row>
    <row r="10018" spans="12:14">
      <c r="L10018" s="7"/>
      <c r="M10018" s="108"/>
      <c r="N10018" s="7"/>
    </row>
    <row r="10019" spans="12:14">
      <c r="L10019" s="7"/>
      <c r="M10019" s="108"/>
      <c r="N10019" s="7"/>
    </row>
    <row r="10020" spans="12:14">
      <c r="L10020" s="7"/>
      <c r="M10020" s="108"/>
      <c r="N10020" s="7"/>
    </row>
    <row r="10021" spans="12:14">
      <c r="L10021" s="7"/>
      <c r="M10021" s="108"/>
      <c r="N10021" s="7"/>
    </row>
    <row r="10022" spans="12:14">
      <c r="L10022" s="7"/>
      <c r="M10022" s="108"/>
      <c r="N10022" s="7"/>
    </row>
    <row r="10023" spans="12:14">
      <c r="L10023" s="7"/>
      <c r="M10023" s="108"/>
      <c r="N10023" s="7"/>
    </row>
    <row r="10024" spans="12:14">
      <c r="L10024" s="7"/>
      <c r="M10024" s="108"/>
      <c r="N10024" s="7"/>
    </row>
    <row r="10025" spans="12:14">
      <c r="L10025" s="7"/>
      <c r="M10025" s="108"/>
      <c r="N10025" s="7"/>
    </row>
    <row r="10026" spans="12:14">
      <c r="L10026" s="7"/>
      <c r="M10026" s="108"/>
      <c r="N10026" s="7"/>
    </row>
    <row r="10027" spans="12:14">
      <c r="L10027" s="7"/>
      <c r="M10027" s="108"/>
      <c r="N10027" s="7"/>
    </row>
    <row r="10028" spans="12:14">
      <c r="L10028" s="7"/>
      <c r="M10028" s="108"/>
      <c r="N10028" s="7"/>
    </row>
    <row r="10029" spans="12:14">
      <c r="L10029" s="7"/>
      <c r="M10029" s="108"/>
      <c r="N10029" s="7"/>
    </row>
    <row r="10030" spans="12:14">
      <c r="L10030" s="7"/>
      <c r="M10030" s="108"/>
      <c r="N10030" s="7"/>
    </row>
    <row r="10031" spans="12:14">
      <c r="L10031" s="7"/>
      <c r="M10031" s="108"/>
      <c r="N10031" s="7"/>
    </row>
    <row r="10032" spans="12:14">
      <c r="L10032" s="7"/>
      <c r="M10032" s="108"/>
      <c r="N10032" s="7"/>
    </row>
    <row r="10033" spans="12:14">
      <c r="L10033" s="7"/>
      <c r="M10033" s="108"/>
      <c r="N10033" s="7"/>
    </row>
    <row r="10034" spans="12:14">
      <c r="L10034" s="7"/>
      <c r="M10034" s="108"/>
      <c r="N10034" s="7"/>
    </row>
    <row r="10035" spans="12:14">
      <c r="L10035" s="7"/>
      <c r="M10035" s="108"/>
      <c r="N10035" s="7"/>
    </row>
    <row r="10036" spans="12:14">
      <c r="L10036" s="7"/>
      <c r="M10036" s="108"/>
      <c r="N10036" s="7"/>
    </row>
    <row r="10037" spans="12:14">
      <c r="L10037" s="7"/>
      <c r="M10037" s="108"/>
      <c r="N10037" s="7"/>
    </row>
    <row r="10038" spans="12:14">
      <c r="L10038" s="7"/>
      <c r="M10038" s="108"/>
      <c r="N10038" s="7"/>
    </row>
    <row r="10039" spans="12:14">
      <c r="L10039" s="7"/>
      <c r="M10039" s="108"/>
      <c r="N10039" s="7"/>
    </row>
    <row r="10040" spans="12:14">
      <c r="L10040" s="7"/>
      <c r="M10040" s="108"/>
      <c r="N10040" s="7"/>
    </row>
    <row r="10041" spans="12:14">
      <c r="L10041" s="7"/>
      <c r="M10041" s="108"/>
      <c r="N10041" s="7"/>
    </row>
    <row r="10042" spans="12:14">
      <c r="L10042" s="7"/>
      <c r="M10042" s="108"/>
      <c r="N10042" s="7"/>
    </row>
    <row r="10043" spans="12:14">
      <c r="L10043" s="7"/>
      <c r="M10043" s="108"/>
      <c r="N10043" s="7"/>
    </row>
    <row r="10044" spans="12:14">
      <c r="L10044" s="7"/>
      <c r="M10044" s="108"/>
      <c r="N10044" s="7"/>
    </row>
    <row r="10045" spans="12:14">
      <c r="L10045" s="7"/>
      <c r="M10045" s="108"/>
      <c r="N10045" s="7"/>
    </row>
    <row r="10046" spans="12:14">
      <c r="L10046" s="7"/>
      <c r="M10046" s="108"/>
      <c r="N10046" s="7"/>
    </row>
    <row r="10047" spans="12:14">
      <c r="L10047" s="7"/>
      <c r="M10047" s="108"/>
      <c r="N10047" s="7"/>
    </row>
    <row r="10048" spans="12:14">
      <c r="L10048" s="7"/>
      <c r="M10048" s="108"/>
      <c r="N10048" s="7"/>
    </row>
    <row r="10049" spans="12:14">
      <c r="L10049" s="7"/>
      <c r="M10049" s="108"/>
      <c r="N10049" s="7"/>
    </row>
    <row r="10050" spans="12:14">
      <c r="L10050" s="7"/>
      <c r="M10050" s="108"/>
      <c r="N10050" s="7"/>
    </row>
    <row r="10051" spans="12:14">
      <c r="L10051" s="7"/>
      <c r="M10051" s="108"/>
      <c r="N10051" s="7"/>
    </row>
    <row r="10052" spans="12:14">
      <c r="L10052" s="7"/>
      <c r="M10052" s="108"/>
      <c r="N10052" s="7"/>
    </row>
    <row r="10053" spans="12:14">
      <c r="L10053" s="7"/>
      <c r="M10053" s="108"/>
      <c r="N10053" s="7"/>
    </row>
    <row r="10054" spans="12:14">
      <c r="L10054" s="7"/>
      <c r="M10054" s="108"/>
      <c r="N10054" s="7"/>
    </row>
    <row r="10055" spans="12:14">
      <c r="L10055" s="7"/>
      <c r="M10055" s="108"/>
      <c r="N10055" s="7"/>
    </row>
    <row r="10056" spans="12:14">
      <c r="L10056" s="7"/>
      <c r="M10056" s="108"/>
      <c r="N10056" s="7"/>
    </row>
    <row r="10057" spans="12:14">
      <c r="L10057" s="7"/>
      <c r="M10057" s="108"/>
      <c r="N10057" s="7"/>
    </row>
    <row r="10058" spans="12:14">
      <c r="L10058" s="7"/>
      <c r="M10058" s="108"/>
      <c r="N10058" s="7"/>
    </row>
    <row r="10059" spans="12:14">
      <c r="L10059" s="7"/>
      <c r="M10059" s="108"/>
      <c r="N10059" s="7"/>
    </row>
    <row r="10060" spans="12:14">
      <c r="L10060" s="7"/>
      <c r="M10060" s="108"/>
      <c r="N10060" s="7"/>
    </row>
    <row r="10061" spans="12:14">
      <c r="L10061" s="7"/>
      <c r="M10061" s="108"/>
      <c r="N10061" s="7"/>
    </row>
    <row r="10062" spans="12:14">
      <c r="L10062" s="7"/>
      <c r="M10062" s="108"/>
      <c r="N10062" s="7"/>
    </row>
    <row r="10063" spans="12:14">
      <c r="L10063" s="7"/>
      <c r="M10063" s="108"/>
      <c r="N10063" s="7"/>
    </row>
    <row r="10064" spans="12:14">
      <c r="L10064" s="7"/>
      <c r="M10064" s="108"/>
      <c r="N10064" s="7"/>
    </row>
    <row r="10065" spans="12:14">
      <c r="L10065" s="7"/>
      <c r="M10065" s="108"/>
      <c r="N10065" s="7"/>
    </row>
    <row r="10066" spans="12:14">
      <c r="L10066" s="7"/>
      <c r="M10066" s="108"/>
      <c r="N10066" s="7"/>
    </row>
    <row r="10067" spans="12:14">
      <c r="L10067" s="7"/>
      <c r="M10067" s="108"/>
      <c r="N10067" s="7"/>
    </row>
    <row r="10068" spans="12:14">
      <c r="L10068" s="7"/>
      <c r="M10068" s="108"/>
      <c r="N10068" s="7"/>
    </row>
    <row r="10069" spans="12:14">
      <c r="L10069" s="7"/>
      <c r="M10069" s="108"/>
      <c r="N10069" s="7"/>
    </row>
    <row r="10070" spans="12:14">
      <c r="L10070" s="7"/>
      <c r="M10070" s="108"/>
      <c r="N10070" s="7"/>
    </row>
    <row r="10071" spans="12:14">
      <c r="L10071" s="7"/>
      <c r="M10071" s="108"/>
      <c r="N10071" s="7"/>
    </row>
    <row r="10072" spans="12:14">
      <c r="L10072" s="7"/>
      <c r="M10072" s="108"/>
      <c r="N10072" s="7"/>
    </row>
    <row r="10073" spans="12:14">
      <c r="L10073" s="7"/>
      <c r="M10073" s="108"/>
      <c r="N10073" s="7"/>
    </row>
    <row r="10074" spans="12:14">
      <c r="L10074" s="7"/>
      <c r="M10074" s="108"/>
      <c r="N10074" s="7"/>
    </row>
    <row r="10075" spans="12:14">
      <c r="L10075" s="7"/>
      <c r="M10075" s="108"/>
      <c r="N10075" s="7"/>
    </row>
    <row r="10076" spans="12:14">
      <c r="L10076" s="7"/>
      <c r="M10076" s="108"/>
      <c r="N10076" s="7"/>
    </row>
    <row r="10077" spans="12:14">
      <c r="L10077" s="7"/>
      <c r="M10077" s="108"/>
      <c r="N10077" s="7"/>
    </row>
    <row r="10078" spans="12:14">
      <c r="L10078" s="7"/>
      <c r="M10078" s="108"/>
      <c r="N10078" s="7"/>
    </row>
    <row r="10079" spans="12:14">
      <c r="L10079" s="7"/>
      <c r="M10079" s="108"/>
      <c r="N10079" s="7"/>
    </row>
    <row r="10080" spans="12:14">
      <c r="L10080" s="7"/>
      <c r="M10080" s="108"/>
      <c r="N10080" s="7"/>
    </row>
    <row r="10081" spans="12:14">
      <c r="L10081" s="7"/>
      <c r="M10081" s="108"/>
      <c r="N10081" s="7"/>
    </row>
    <row r="10082" spans="12:14">
      <c r="L10082" s="7"/>
      <c r="M10082" s="108"/>
      <c r="N10082" s="7"/>
    </row>
    <row r="10083" spans="12:14">
      <c r="L10083" s="7"/>
      <c r="M10083" s="108"/>
      <c r="N10083" s="7"/>
    </row>
    <row r="10084" spans="12:14">
      <c r="L10084" s="7"/>
      <c r="M10084" s="108"/>
      <c r="N10084" s="7"/>
    </row>
    <row r="10085" spans="12:14">
      <c r="L10085" s="7"/>
      <c r="M10085" s="108"/>
      <c r="N10085" s="7"/>
    </row>
    <row r="10086" spans="12:14">
      <c r="L10086" s="7"/>
      <c r="M10086" s="108"/>
      <c r="N10086" s="7"/>
    </row>
    <row r="10087" spans="12:14">
      <c r="L10087" s="7"/>
      <c r="M10087" s="108"/>
      <c r="N10087" s="7"/>
    </row>
    <row r="10088" spans="12:14">
      <c r="L10088" s="7"/>
      <c r="M10088" s="108"/>
      <c r="N10088" s="7"/>
    </row>
    <row r="10089" spans="12:14">
      <c r="L10089" s="7"/>
      <c r="M10089" s="108"/>
      <c r="N10089" s="7"/>
    </row>
    <row r="10090" spans="12:14">
      <c r="L10090" s="7"/>
      <c r="M10090" s="108"/>
      <c r="N10090" s="7"/>
    </row>
    <row r="10091" spans="12:14">
      <c r="L10091" s="7"/>
      <c r="M10091" s="108"/>
      <c r="N10091" s="7"/>
    </row>
    <row r="10092" spans="12:14">
      <c r="L10092" s="7"/>
      <c r="M10092" s="108"/>
      <c r="N10092" s="7"/>
    </row>
    <row r="10093" spans="12:14">
      <c r="L10093" s="7"/>
      <c r="M10093" s="108"/>
      <c r="N10093" s="7"/>
    </row>
    <row r="10094" spans="12:14">
      <c r="L10094" s="7"/>
      <c r="M10094" s="108"/>
      <c r="N10094" s="7"/>
    </row>
    <row r="10095" spans="12:14">
      <c r="L10095" s="7"/>
      <c r="M10095" s="108"/>
      <c r="N10095" s="7"/>
    </row>
    <row r="10096" spans="12:14">
      <c r="L10096" s="7"/>
      <c r="M10096" s="108"/>
      <c r="N10096" s="7"/>
    </row>
    <row r="10097" spans="12:14">
      <c r="L10097" s="7"/>
      <c r="M10097" s="108"/>
      <c r="N10097" s="7"/>
    </row>
    <row r="10098" spans="12:14">
      <c r="L10098" s="7"/>
      <c r="M10098" s="108"/>
      <c r="N10098" s="7"/>
    </row>
    <row r="10099" spans="12:14">
      <c r="L10099" s="7"/>
      <c r="M10099" s="108"/>
      <c r="N10099" s="7"/>
    </row>
    <row r="10100" spans="12:14">
      <c r="L10100" s="7"/>
      <c r="M10100" s="108"/>
      <c r="N10100" s="7"/>
    </row>
    <row r="10101" spans="12:14">
      <c r="L10101" s="7"/>
      <c r="M10101" s="108"/>
      <c r="N10101" s="7"/>
    </row>
    <row r="10102" spans="12:14">
      <c r="L10102" s="7"/>
      <c r="M10102" s="108"/>
      <c r="N10102" s="7"/>
    </row>
    <row r="10103" spans="12:14">
      <c r="L10103" s="7"/>
      <c r="M10103" s="108"/>
      <c r="N10103" s="7"/>
    </row>
    <row r="10104" spans="12:14">
      <c r="L10104" s="7"/>
      <c r="M10104" s="108"/>
      <c r="N10104" s="7"/>
    </row>
    <row r="10105" spans="12:14">
      <c r="L10105" s="7"/>
      <c r="M10105" s="108"/>
      <c r="N10105" s="7"/>
    </row>
    <row r="10106" spans="12:14">
      <c r="L10106" s="7"/>
      <c r="M10106" s="108"/>
      <c r="N10106" s="7"/>
    </row>
    <row r="10107" spans="12:14">
      <c r="L10107" s="7"/>
      <c r="M10107" s="108"/>
      <c r="N10107" s="7"/>
    </row>
    <row r="10108" spans="12:14">
      <c r="L10108" s="7"/>
      <c r="M10108" s="108"/>
      <c r="N10108" s="7"/>
    </row>
    <row r="10109" spans="12:14">
      <c r="L10109" s="7"/>
      <c r="M10109" s="108"/>
      <c r="N10109" s="7"/>
    </row>
    <row r="10110" spans="12:14">
      <c r="L10110" s="7"/>
      <c r="M10110" s="108"/>
      <c r="N10110" s="7"/>
    </row>
    <row r="10111" spans="12:14">
      <c r="L10111" s="7"/>
      <c r="M10111" s="108"/>
      <c r="N10111" s="7"/>
    </row>
    <row r="10112" spans="12:14">
      <c r="L10112" s="7"/>
      <c r="M10112" s="108"/>
      <c r="N10112" s="7"/>
    </row>
    <row r="10113" spans="12:14">
      <c r="L10113" s="7"/>
      <c r="M10113" s="108"/>
      <c r="N10113" s="7"/>
    </row>
    <row r="10114" spans="12:14">
      <c r="L10114" s="7"/>
      <c r="M10114" s="108"/>
      <c r="N10114" s="7"/>
    </row>
    <row r="10115" spans="12:14">
      <c r="L10115" s="7"/>
      <c r="M10115" s="108"/>
      <c r="N10115" s="7"/>
    </row>
    <row r="10116" spans="12:14">
      <c r="L10116" s="7"/>
      <c r="M10116" s="108"/>
      <c r="N10116" s="7"/>
    </row>
    <row r="10117" spans="12:14">
      <c r="L10117" s="7"/>
      <c r="M10117" s="108"/>
      <c r="N10117" s="7"/>
    </row>
    <row r="10118" spans="12:14">
      <c r="L10118" s="7"/>
      <c r="M10118" s="108"/>
      <c r="N10118" s="7"/>
    </row>
    <row r="10119" spans="12:14">
      <c r="L10119" s="7"/>
      <c r="M10119" s="108"/>
      <c r="N10119" s="7"/>
    </row>
    <row r="10120" spans="12:14">
      <c r="L10120" s="7"/>
      <c r="M10120" s="108"/>
      <c r="N10120" s="7"/>
    </row>
    <row r="10121" spans="12:14">
      <c r="L10121" s="7"/>
      <c r="M10121" s="108"/>
      <c r="N10121" s="7"/>
    </row>
    <row r="10122" spans="12:14">
      <c r="L10122" s="7"/>
      <c r="M10122" s="108"/>
      <c r="N10122" s="7"/>
    </row>
    <row r="10123" spans="12:14">
      <c r="L10123" s="7"/>
      <c r="M10123" s="108"/>
      <c r="N10123" s="7"/>
    </row>
    <row r="10124" spans="12:14">
      <c r="L10124" s="7"/>
      <c r="M10124" s="108"/>
      <c r="N10124" s="7"/>
    </row>
    <row r="10125" spans="12:14">
      <c r="L10125" s="7"/>
      <c r="M10125" s="108"/>
      <c r="N10125" s="7"/>
    </row>
    <row r="10126" spans="12:14">
      <c r="L10126" s="7"/>
      <c r="M10126" s="108"/>
      <c r="N10126" s="7"/>
    </row>
    <row r="10127" spans="12:14">
      <c r="L10127" s="7"/>
      <c r="M10127" s="108"/>
      <c r="N10127" s="7"/>
    </row>
    <row r="10128" spans="12:14">
      <c r="L10128" s="7"/>
      <c r="M10128" s="108"/>
      <c r="N10128" s="7"/>
    </row>
    <row r="10129" spans="12:14">
      <c r="L10129" s="7"/>
      <c r="M10129" s="108"/>
      <c r="N10129" s="7"/>
    </row>
    <row r="10130" spans="12:14">
      <c r="L10130" s="7"/>
      <c r="M10130" s="108"/>
      <c r="N10130" s="7"/>
    </row>
    <row r="10131" spans="12:14">
      <c r="L10131" s="7"/>
      <c r="M10131" s="108"/>
      <c r="N10131" s="7"/>
    </row>
    <row r="10132" spans="12:14">
      <c r="L10132" s="7"/>
      <c r="M10132" s="108"/>
      <c r="N10132" s="7"/>
    </row>
    <row r="10133" spans="12:14">
      <c r="L10133" s="7"/>
      <c r="M10133" s="108"/>
      <c r="N10133" s="7"/>
    </row>
    <row r="10134" spans="12:14">
      <c r="L10134" s="7"/>
      <c r="M10134" s="108"/>
      <c r="N10134" s="7"/>
    </row>
    <row r="10135" spans="12:14">
      <c r="L10135" s="7"/>
      <c r="M10135" s="108"/>
      <c r="N10135" s="7"/>
    </row>
    <row r="10136" spans="12:14">
      <c r="L10136" s="7"/>
      <c r="M10136" s="108"/>
      <c r="N10136" s="7"/>
    </row>
    <row r="10137" spans="12:14">
      <c r="L10137" s="7"/>
      <c r="M10137" s="108"/>
      <c r="N10137" s="7"/>
    </row>
    <row r="10138" spans="12:14">
      <c r="L10138" s="7"/>
      <c r="M10138" s="108"/>
      <c r="N10138" s="7"/>
    </row>
    <row r="10139" spans="12:14">
      <c r="L10139" s="7"/>
      <c r="M10139" s="108"/>
      <c r="N10139" s="7"/>
    </row>
    <row r="10140" spans="12:14">
      <c r="L10140" s="7"/>
      <c r="M10140" s="108"/>
      <c r="N10140" s="7"/>
    </row>
    <row r="10141" spans="12:14">
      <c r="L10141" s="7"/>
      <c r="M10141" s="108"/>
      <c r="N10141" s="7"/>
    </row>
    <row r="10142" spans="12:14">
      <c r="L10142" s="7"/>
      <c r="M10142" s="108"/>
      <c r="N10142" s="7"/>
    </row>
    <row r="10143" spans="12:14">
      <c r="L10143" s="7"/>
      <c r="M10143" s="108"/>
      <c r="N10143" s="7"/>
    </row>
    <row r="10144" spans="12:14">
      <c r="L10144" s="7"/>
      <c r="M10144" s="108"/>
      <c r="N10144" s="7"/>
    </row>
    <row r="10145" spans="12:14">
      <c r="L10145" s="7"/>
      <c r="M10145" s="108"/>
      <c r="N10145" s="7"/>
    </row>
    <row r="10146" spans="12:14">
      <c r="L10146" s="7"/>
      <c r="M10146" s="108"/>
      <c r="N10146" s="7"/>
    </row>
    <row r="10147" spans="12:14">
      <c r="L10147" s="7"/>
      <c r="M10147" s="108"/>
      <c r="N10147" s="7"/>
    </row>
    <row r="10148" spans="12:14">
      <c r="L10148" s="7"/>
      <c r="M10148" s="108"/>
      <c r="N10148" s="7"/>
    </row>
    <row r="10149" spans="12:14">
      <c r="L10149" s="7"/>
      <c r="M10149" s="108"/>
      <c r="N10149" s="7"/>
    </row>
    <row r="10150" spans="12:14">
      <c r="L10150" s="7"/>
      <c r="M10150" s="108"/>
      <c r="N10150" s="7"/>
    </row>
    <row r="10151" spans="12:14">
      <c r="L10151" s="7"/>
      <c r="M10151" s="108"/>
      <c r="N10151" s="7"/>
    </row>
    <row r="10152" spans="12:14">
      <c r="L10152" s="7"/>
      <c r="M10152" s="108"/>
      <c r="N10152" s="7"/>
    </row>
    <row r="10153" spans="12:14">
      <c r="L10153" s="7"/>
      <c r="M10153" s="108"/>
      <c r="N10153" s="7"/>
    </row>
    <row r="10154" spans="12:14">
      <c r="L10154" s="7"/>
      <c r="M10154" s="108"/>
      <c r="N10154" s="7"/>
    </row>
    <row r="10155" spans="12:14">
      <c r="L10155" s="7"/>
      <c r="M10155" s="108"/>
      <c r="N10155" s="7"/>
    </row>
    <row r="10156" spans="12:14">
      <c r="L10156" s="7"/>
      <c r="M10156" s="108"/>
      <c r="N10156" s="7"/>
    </row>
    <row r="10157" spans="12:14">
      <c r="L10157" s="7"/>
      <c r="M10157" s="108"/>
      <c r="N10157" s="7"/>
    </row>
    <row r="10158" spans="12:14">
      <c r="L10158" s="7"/>
      <c r="M10158" s="108"/>
      <c r="N10158" s="7"/>
    </row>
    <row r="10159" spans="12:14">
      <c r="L10159" s="7"/>
      <c r="M10159" s="108"/>
      <c r="N10159" s="7"/>
    </row>
    <row r="10160" spans="12:14">
      <c r="L10160" s="7"/>
      <c r="M10160" s="108"/>
      <c r="N10160" s="7"/>
    </row>
    <row r="10161" spans="12:14">
      <c r="L10161" s="7"/>
      <c r="M10161" s="108"/>
      <c r="N10161" s="7"/>
    </row>
    <row r="10162" spans="12:14">
      <c r="L10162" s="7"/>
      <c r="M10162" s="108"/>
      <c r="N10162" s="7"/>
    </row>
    <row r="10163" spans="12:14">
      <c r="L10163" s="7"/>
      <c r="M10163" s="108"/>
      <c r="N10163" s="7"/>
    </row>
    <row r="10164" spans="12:14">
      <c r="L10164" s="7"/>
      <c r="M10164" s="108"/>
      <c r="N10164" s="7"/>
    </row>
    <row r="10165" spans="12:14">
      <c r="L10165" s="7"/>
      <c r="M10165" s="108"/>
      <c r="N10165" s="7"/>
    </row>
    <row r="10166" spans="12:14">
      <c r="L10166" s="7"/>
      <c r="M10166" s="108"/>
      <c r="N10166" s="7"/>
    </row>
    <row r="10167" spans="12:14">
      <c r="L10167" s="7"/>
      <c r="M10167" s="108"/>
      <c r="N10167" s="7"/>
    </row>
    <row r="10168" spans="12:14">
      <c r="L10168" s="7"/>
      <c r="M10168" s="108"/>
      <c r="N10168" s="7"/>
    </row>
    <row r="10169" spans="12:14">
      <c r="L10169" s="7"/>
      <c r="M10169" s="108"/>
      <c r="N10169" s="7"/>
    </row>
    <row r="10170" spans="12:14">
      <c r="L10170" s="7"/>
      <c r="M10170" s="108"/>
      <c r="N10170" s="7"/>
    </row>
    <row r="10171" spans="12:14">
      <c r="L10171" s="7"/>
      <c r="M10171" s="108"/>
      <c r="N10171" s="7"/>
    </row>
    <row r="10172" spans="12:14">
      <c r="L10172" s="7"/>
      <c r="M10172" s="108"/>
      <c r="N10172" s="7"/>
    </row>
    <row r="10173" spans="12:14">
      <c r="L10173" s="7"/>
      <c r="M10173" s="108"/>
      <c r="N10173" s="7"/>
    </row>
    <row r="10174" spans="12:14">
      <c r="L10174" s="7"/>
      <c r="M10174" s="108"/>
      <c r="N10174" s="7"/>
    </row>
    <row r="10175" spans="12:14">
      <c r="L10175" s="7"/>
      <c r="M10175" s="108"/>
      <c r="N10175" s="7"/>
    </row>
    <row r="10176" spans="12:14">
      <c r="L10176" s="7"/>
      <c r="M10176" s="108"/>
      <c r="N10176" s="7"/>
    </row>
    <row r="10177" spans="12:14">
      <c r="L10177" s="7"/>
      <c r="M10177" s="108"/>
      <c r="N10177" s="7"/>
    </row>
    <row r="10178" spans="12:14">
      <c r="L10178" s="7"/>
      <c r="M10178" s="108"/>
      <c r="N10178" s="7"/>
    </row>
    <row r="10179" spans="12:14">
      <c r="L10179" s="7"/>
      <c r="M10179" s="108"/>
      <c r="N10179" s="7"/>
    </row>
    <row r="10180" spans="12:14">
      <c r="L10180" s="7"/>
      <c r="M10180" s="108"/>
      <c r="N10180" s="7"/>
    </row>
    <row r="10181" spans="12:14">
      <c r="L10181" s="7"/>
      <c r="M10181" s="108"/>
      <c r="N10181" s="7"/>
    </row>
    <row r="10182" spans="12:14">
      <c r="L10182" s="7"/>
      <c r="M10182" s="108"/>
      <c r="N10182" s="7"/>
    </row>
    <row r="10183" spans="12:14">
      <c r="L10183" s="7"/>
      <c r="M10183" s="108"/>
      <c r="N10183" s="7"/>
    </row>
    <row r="10184" spans="12:14">
      <c r="L10184" s="7"/>
      <c r="M10184" s="108"/>
      <c r="N10184" s="7"/>
    </row>
    <row r="10185" spans="12:14">
      <c r="L10185" s="7"/>
      <c r="M10185" s="108"/>
      <c r="N10185" s="7"/>
    </row>
    <row r="10186" spans="12:14">
      <c r="L10186" s="7"/>
      <c r="M10186" s="108"/>
      <c r="N10186" s="7"/>
    </row>
    <row r="10187" spans="12:14">
      <c r="L10187" s="7"/>
      <c r="M10187" s="108"/>
      <c r="N10187" s="7"/>
    </row>
    <row r="10188" spans="12:14">
      <c r="L10188" s="7"/>
      <c r="M10188" s="108"/>
      <c r="N10188" s="7"/>
    </row>
    <row r="10189" spans="12:14">
      <c r="L10189" s="7"/>
      <c r="M10189" s="108"/>
      <c r="N10189" s="7"/>
    </row>
    <row r="10190" spans="12:14">
      <c r="L10190" s="7"/>
      <c r="M10190" s="108"/>
      <c r="N10190" s="7"/>
    </row>
    <row r="10191" spans="12:14">
      <c r="L10191" s="7"/>
      <c r="M10191" s="108"/>
      <c r="N10191" s="7"/>
    </row>
    <row r="10192" spans="12:14">
      <c r="L10192" s="7"/>
      <c r="M10192" s="108"/>
      <c r="N10192" s="7"/>
    </row>
    <row r="10193" spans="12:14">
      <c r="L10193" s="7"/>
      <c r="M10193" s="108"/>
      <c r="N10193" s="7"/>
    </row>
    <row r="10194" spans="12:14">
      <c r="L10194" s="7"/>
      <c r="M10194" s="108"/>
      <c r="N10194" s="7"/>
    </row>
    <row r="10195" spans="12:14">
      <c r="L10195" s="7"/>
      <c r="M10195" s="108"/>
      <c r="N10195" s="7"/>
    </row>
    <row r="10196" spans="12:14">
      <c r="L10196" s="7"/>
      <c r="M10196" s="108"/>
      <c r="N10196" s="7"/>
    </row>
    <row r="10197" spans="12:14">
      <c r="L10197" s="7"/>
      <c r="M10197" s="108"/>
      <c r="N10197" s="7"/>
    </row>
    <row r="10198" spans="12:14">
      <c r="L10198" s="7"/>
      <c r="M10198" s="108"/>
      <c r="N10198" s="7"/>
    </row>
    <row r="10199" spans="12:14">
      <c r="L10199" s="7"/>
      <c r="M10199" s="108"/>
      <c r="N10199" s="7"/>
    </row>
    <row r="10200" spans="12:14">
      <c r="L10200" s="7"/>
      <c r="M10200" s="108"/>
      <c r="N10200" s="7"/>
    </row>
    <row r="10201" spans="12:14">
      <c r="L10201" s="7"/>
      <c r="M10201" s="108"/>
      <c r="N10201" s="7"/>
    </row>
    <row r="10202" spans="12:14">
      <c r="L10202" s="7"/>
      <c r="M10202" s="108"/>
      <c r="N10202" s="7"/>
    </row>
    <row r="10203" spans="12:14">
      <c r="L10203" s="7"/>
      <c r="M10203" s="108"/>
      <c r="N10203" s="7"/>
    </row>
    <row r="10204" spans="12:14">
      <c r="L10204" s="7"/>
      <c r="M10204" s="108"/>
      <c r="N10204" s="7"/>
    </row>
    <row r="10205" spans="12:14">
      <c r="L10205" s="7"/>
      <c r="M10205" s="108"/>
      <c r="N10205" s="7"/>
    </row>
    <row r="10206" spans="12:14">
      <c r="L10206" s="7"/>
      <c r="M10206" s="108"/>
      <c r="N10206" s="7"/>
    </row>
    <row r="10207" spans="12:14">
      <c r="L10207" s="7"/>
      <c r="M10207" s="108"/>
      <c r="N10207" s="7"/>
    </row>
    <row r="10208" spans="12:14">
      <c r="L10208" s="7"/>
      <c r="M10208" s="108"/>
      <c r="N10208" s="7"/>
    </row>
    <row r="10209" spans="12:14">
      <c r="L10209" s="7"/>
      <c r="M10209" s="108"/>
      <c r="N10209" s="7"/>
    </row>
    <row r="10210" spans="12:14">
      <c r="L10210" s="7"/>
      <c r="M10210" s="108"/>
      <c r="N10210" s="7"/>
    </row>
    <row r="10211" spans="12:14">
      <c r="L10211" s="7"/>
      <c r="M10211" s="108"/>
      <c r="N10211" s="7"/>
    </row>
    <row r="10212" spans="12:14">
      <c r="L10212" s="7"/>
      <c r="M10212" s="108"/>
      <c r="N10212" s="7"/>
    </row>
    <row r="10213" spans="12:14">
      <c r="L10213" s="7"/>
      <c r="M10213" s="108"/>
      <c r="N10213" s="7"/>
    </row>
    <row r="10214" spans="12:14">
      <c r="L10214" s="7"/>
      <c r="M10214" s="108"/>
      <c r="N10214" s="7"/>
    </row>
    <row r="10215" spans="12:14">
      <c r="L10215" s="7"/>
      <c r="M10215" s="108"/>
      <c r="N10215" s="7"/>
    </row>
    <row r="10216" spans="12:14">
      <c r="L10216" s="7"/>
      <c r="M10216" s="108"/>
      <c r="N10216" s="7"/>
    </row>
    <row r="10217" spans="12:14">
      <c r="L10217" s="7"/>
      <c r="M10217" s="108"/>
      <c r="N10217" s="7"/>
    </row>
    <row r="10218" spans="12:14">
      <c r="L10218" s="7"/>
      <c r="M10218" s="108"/>
      <c r="N10218" s="7"/>
    </row>
    <row r="10219" spans="12:14">
      <c r="L10219" s="7"/>
      <c r="M10219" s="108"/>
      <c r="N10219" s="7"/>
    </row>
    <row r="10220" spans="12:14">
      <c r="L10220" s="7"/>
      <c r="M10220" s="108"/>
      <c r="N10220" s="7"/>
    </row>
    <row r="10221" spans="12:14">
      <c r="L10221" s="7"/>
      <c r="M10221" s="108"/>
      <c r="N10221" s="7"/>
    </row>
    <row r="10222" spans="12:14">
      <c r="L10222" s="7"/>
      <c r="M10222" s="108"/>
      <c r="N10222" s="7"/>
    </row>
    <row r="10223" spans="12:14">
      <c r="L10223" s="7"/>
      <c r="M10223" s="108"/>
      <c r="N10223" s="7"/>
    </row>
    <row r="10224" spans="12:14">
      <c r="L10224" s="7"/>
      <c r="M10224" s="108"/>
      <c r="N10224" s="7"/>
    </row>
    <row r="10225" spans="12:14">
      <c r="L10225" s="7"/>
      <c r="M10225" s="108"/>
      <c r="N10225" s="7"/>
    </row>
    <row r="10226" spans="12:14">
      <c r="L10226" s="7"/>
      <c r="M10226" s="108"/>
      <c r="N10226" s="7"/>
    </row>
    <row r="10227" spans="12:14">
      <c r="L10227" s="7"/>
      <c r="M10227" s="108"/>
      <c r="N10227" s="7"/>
    </row>
    <row r="10228" spans="12:14">
      <c r="L10228" s="7"/>
      <c r="M10228" s="108"/>
      <c r="N10228" s="7"/>
    </row>
    <row r="10229" spans="12:14">
      <c r="L10229" s="7"/>
      <c r="M10229" s="108"/>
      <c r="N10229" s="7"/>
    </row>
    <row r="10230" spans="12:14">
      <c r="L10230" s="7"/>
      <c r="M10230" s="108"/>
      <c r="N10230" s="7"/>
    </row>
    <row r="10231" spans="12:14">
      <c r="L10231" s="7"/>
      <c r="M10231" s="108"/>
      <c r="N10231" s="7"/>
    </row>
    <row r="10232" spans="12:14">
      <c r="L10232" s="7"/>
      <c r="M10232" s="108"/>
      <c r="N10232" s="7"/>
    </row>
    <row r="10233" spans="12:14">
      <c r="L10233" s="7"/>
      <c r="M10233" s="108"/>
      <c r="N10233" s="7"/>
    </row>
    <row r="10234" spans="12:14">
      <c r="L10234" s="7"/>
      <c r="M10234" s="108"/>
      <c r="N10234" s="7"/>
    </row>
    <row r="10235" spans="12:14">
      <c r="L10235" s="7"/>
      <c r="M10235" s="108"/>
      <c r="N10235" s="7"/>
    </row>
    <row r="10236" spans="12:14">
      <c r="L10236" s="7"/>
      <c r="M10236" s="108"/>
      <c r="N10236" s="7"/>
    </row>
    <row r="10237" spans="12:14">
      <c r="L10237" s="7"/>
      <c r="M10237" s="108"/>
      <c r="N10237" s="7"/>
    </row>
    <row r="10238" spans="12:14">
      <c r="L10238" s="7"/>
      <c r="M10238" s="108"/>
      <c r="N10238" s="7"/>
    </row>
    <row r="10239" spans="12:14">
      <c r="L10239" s="7"/>
      <c r="M10239" s="108"/>
      <c r="N10239" s="7"/>
    </row>
    <row r="10240" spans="12:14">
      <c r="L10240" s="7"/>
      <c r="M10240" s="108"/>
      <c r="N10240" s="7"/>
    </row>
    <row r="10241" spans="12:14">
      <c r="L10241" s="7"/>
      <c r="M10241" s="108"/>
      <c r="N10241" s="7"/>
    </row>
    <row r="10242" spans="12:14">
      <c r="L10242" s="7"/>
      <c r="M10242" s="108"/>
      <c r="N10242" s="7"/>
    </row>
    <row r="10243" spans="12:14">
      <c r="L10243" s="7"/>
      <c r="M10243" s="108"/>
      <c r="N10243" s="7"/>
    </row>
    <row r="10244" spans="12:14">
      <c r="L10244" s="7"/>
      <c r="M10244" s="108"/>
      <c r="N10244" s="7"/>
    </row>
    <row r="10245" spans="12:14">
      <c r="L10245" s="7"/>
      <c r="M10245" s="108"/>
      <c r="N10245" s="7"/>
    </row>
    <row r="10246" spans="12:14">
      <c r="L10246" s="7"/>
      <c r="M10246" s="108"/>
      <c r="N10246" s="7"/>
    </row>
    <row r="10247" spans="12:14">
      <c r="L10247" s="7"/>
      <c r="M10247" s="108"/>
      <c r="N10247" s="7"/>
    </row>
    <row r="10248" spans="12:14">
      <c r="L10248" s="7"/>
      <c r="M10248" s="108"/>
      <c r="N10248" s="7"/>
    </row>
    <row r="10249" spans="12:14">
      <c r="L10249" s="7"/>
      <c r="M10249" s="108"/>
      <c r="N10249" s="7"/>
    </row>
    <row r="10250" spans="12:14">
      <c r="L10250" s="7"/>
      <c r="M10250" s="108"/>
      <c r="N10250" s="7"/>
    </row>
    <row r="10251" spans="12:14">
      <c r="L10251" s="7"/>
      <c r="M10251" s="108"/>
      <c r="N10251" s="7"/>
    </row>
    <row r="10252" spans="12:14">
      <c r="L10252" s="7"/>
      <c r="M10252" s="108"/>
      <c r="N10252" s="7"/>
    </row>
    <row r="10253" spans="12:14">
      <c r="L10253" s="7"/>
      <c r="M10253" s="108"/>
      <c r="N10253" s="7"/>
    </row>
    <row r="10254" spans="12:14">
      <c r="L10254" s="7"/>
      <c r="M10254" s="108"/>
      <c r="N10254" s="7"/>
    </row>
    <row r="10255" spans="12:14">
      <c r="L10255" s="7"/>
      <c r="M10255" s="108"/>
      <c r="N10255" s="7"/>
    </row>
    <row r="10256" spans="12:14">
      <c r="L10256" s="7"/>
      <c r="M10256" s="108"/>
      <c r="N10256" s="7"/>
    </row>
    <row r="10257" spans="12:14">
      <c r="L10257" s="7"/>
      <c r="M10257" s="108"/>
      <c r="N10257" s="7"/>
    </row>
    <row r="10258" spans="12:14">
      <c r="L10258" s="7"/>
      <c r="M10258" s="108"/>
      <c r="N10258" s="7"/>
    </row>
    <row r="10259" spans="12:14">
      <c r="L10259" s="7"/>
      <c r="M10259" s="108"/>
      <c r="N10259" s="7"/>
    </row>
    <row r="10260" spans="12:14">
      <c r="L10260" s="7"/>
      <c r="M10260" s="108"/>
      <c r="N10260" s="7"/>
    </row>
    <row r="10261" spans="12:14">
      <c r="L10261" s="7"/>
      <c r="M10261" s="108"/>
      <c r="N10261" s="7"/>
    </row>
    <row r="10262" spans="12:14">
      <c r="L10262" s="7"/>
      <c r="M10262" s="108"/>
      <c r="N10262" s="7"/>
    </row>
    <row r="10263" spans="12:14">
      <c r="L10263" s="7"/>
      <c r="M10263" s="108"/>
      <c r="N10263" s="7"/>
    </row>
    <row r="10264" spans="12:14">
      <c r="L10264" s="7"/>
      <c r="M10264" s="108"/>
      <c r="N10264" s="7"/>
    </row>
    <row r="10265" spans="12:14">
      <c r="L10265" s="7"/>
      <c r="M10265" s="108"/>
      <c r="N10265" s="7"/>
    </row>
    <row r="10266" spans="12:14">
      <c r="L10266" s="7"/>
      <c r="M10266" s="108"/>
      <c r="N10266" s="7"/>
    </row>
    <row r="10267" spans="12:14">
      <c r="L10267" s="7"/>
      <c r="M10267" s="108"/>
      <c r="N10267" s="7"/>
    </row>
    <row r="10268" spans="12:14">
      <c r="L10268" s="7"/>
      <c r="M10268" s="108"/>
      <c r="N10268" s="7"/>
    </row>
    <row r="10269" spans="12:14">
      <c r="L10269" s="7"/>
      <c r="M10269" s="108"/>
      <c r="N10269" s="7"/>
    </row>
    <row r="10270" spans="12:14">
      <c r="L10270" s="7"/>
      <c r="M10270" s="108"/>
      <c r="N10270" s="7"/>
    </row>
    <row r="10271" spans="12:14">
      <c r="L10271" s="7"/>
      <c r="M10271" s="108"/>
      <c r="N10271" s="7"/>
    </row>
    <row r="10272" spans="12:14">
      <c r="L10272" s="7"/>
      <c r="M10272" s="108"/>
      <c r="N10272" s="7"/>
    </row>
    <row r="10273" spans="12:14">
      <c r="L10273" s="7"/>
      <c r="M10273" s="108"/>
      <c r="N10273" s="7"/>
    </row>
    <row r="10274" spans="12:14">
      <c r="L10274" s="7"/>
      <c r="M10274" s="108"/>
      <c r="N10274" s="7"/>
    </row>
    <row r="10275" spans="12:14">
      <c r="L10275" s="7"/>
      <c r="M10275" s="108"/>
      <c r="N10275" s="7"/>
    </row>
    <row r="10276" spans="12:14">
      <c r="L10276" s="7"/>
      <c r="M10276" s="108"/>
      <c r="N10276" s="7"/>
    </row>
    <row r="10277" spans="12:14">
      <c r="L10277" s="7"/>
      <c r="M10277" s="108"/>
      <c r="N10277" s="7"/>
    </row>
    <row r="10278" spans="12:14">
      <c r="L10278" s="7"/>
      <c r="M10278" s="108"/>
      <c r="N10278" s="7"/>
    </row>
    <row r="10279" spans="12:14">
      <c r="L10279" s="7"/>
      <c r="M10279" s="108"/>
      <c r="N10279" s="7"/>
    </row>
    <row r="10280" spans="12:14">
      <c r="L10280" s="7"/>
      <c r="M10280" s="108"/>
      <c r="N10280" s="7"/>
    </row>
    <row r="10281" spans="12:14">
      <c r="L10281" s="7"/>
      <c r="M10281" s="108"/>
      <c r="N10281" s="7"/>
    </row>
    <row r="10282" spans="12:14">
      <c r="L10282" s="7"/>
      <c r="M10282" s="108"/>
      <c r="N10282" s="7"/>
    </row>
    <row r="10283" spans="12:14">
      <c r="L10283" s="7"/>
      <c r="M10283" s="108"/>
      <c r="N10283" s="7"/>
    </row>
    <row r="10284" spans="12:14">
      <c r="L10284" s="7"/>
      <c r="M10284" s="108"/>
      <c r="N10284" s="7"/>
    </row>
    <row r="10285" spans="12:14">
      <c r="L10285" s="7"/>
      <c r="M10285" s="108"/>
      <c r="N10285" s="7"/>
    </row>
    <row r="10286" spans="12:14">
      <c r="L10286" s="7"/>
      <c r="M10286" s="108"/>
      <c r="N10286" s="7"/>
    </row>
    <row r="10287" spans="12:14">
      <c r="L10287" s="7"/>
      <c r="M10287" s="108"/>
      <c r="N10287" s="7"/>
    </row>
    <row r="10288" spans="12:14">
      <c r="L10288" s="7"/>
      <c r="M10288" s="108"/>
      <c r="N10288" s="7"/>
    </row>
    <row r="10289" spans="12:14">
      <c r="L10289" s="7"/>
      <c r="M10289" s="108"/>
      <c r="N10289" s="7"/>
    </row>
    <row r="10290" spans="12:14">
      <c r="L10290" s="7"/>
      <c r="M10290" s="108"/>
      <c r="N10290" s="7"/>
    </row>
    <row r="10291" spans="12:14">
      <c r="L10291" s="7"/>
      <c r="M10291" s="108"/>
      <c r="N10291" s="7"/>
    </row>
    <row r="10292" spans="12:14">
      <c r="L10292" s="7"/>
      <c r="M10292" s="108"/>
      <c r="N10292" s="7"/>
    </row>
    <row r="10293" spans="12:14">
      <c r="L10293" s="7"/>
      <c r="M10293" s="108"/>
      <c r="N10293" s="7"/>
    </row>
    <row r="10294" spans="12:14">
      <c r="L10294" s="7"/>
      <c r="M10294" s="108"/>
      <c r="N10294" s="7"/>
    </row>
    <row r="10295" spans="12:14">
      <c r="L10295" s="7"/>
      <c r="M10295" s="108"/>
      <c r="N10295" s="7"/>
    </row>
    <row r="10296" spans="12:14">
      <c r="L10296" s="7"/>
      <c r="M10296" s="108"/>
      <c r="N10296" s="7"/>
    </row>
    <row r="10297" spans="12:14">
      <c r="L10297" s="7"/>
      <c r="M10297" s="108"/>
      <c r="N10297" s="7"/>
    </row>
    <row r="10298" spans="12:14">
      <c r="L10298" s="7"/>
      <c r="M10298" s="108"/>
      <c r="N10298" s="7"/>
    </row>
    <row r="10299" spans="12:14">
      <c r="L10299" s="7"/>
      <c r="M10299" s="108"/>
      <c r="N10299" s="7"/>
    </row>
    <row r="10300" spans="12:14">
      <c r="L10300" s="7"/>
      <c r="M10300" s="108"/>
      <c r="N10300" s="7"/>
    </row>
    <row r="10301" spans="12:14">
      <c r="L10301" s="7"/>
      <c r="M10301" s="108"/>
      <c r="N10301" s="7"/>
    </row>
    <row r="10302" spans="12:14">
      <c r="L10302" s="7"/>
      <c r="M10302" s="108"/>
      <c r="N10302" s="7"/>
    </row>
    <row r="10303" spans="12:14">
      <c r="L10303" s="7"/>
      <c r="M10303" s="108"/>
      <c r="N10303" s="7"/>
    </row>
    <row r="10304" spans="12:14">
      <c r="L10304" s="7"/>
      <c r="M10304" s="108"/>
      <c r="N10304" s="7"/>
    </row>
    <row r="10305" spans="12:14">
      <c r="L10305" s="7"/>
      <c r="M10305" s="108"/>
      <c r="N10305" s="7"/>
    </row>
    <row r="10306" spans="12:14">
      <c r="L10306" s="7"/>
      <c r="M10306" s="108"/>
      <c r="N10306" s="7"/>
    </row>
    <row r="10307" spans="12:14">
      <c r="L10307" s="7"/>
      <c r="M10307" s="108"/>
      <c r="N10307" s="7"/>
    </row>
    <row r="10308" spans="12:14">
      <c r="L10308" s="7"/>
      <c r="M10308" s="108"/>
      <c r="N10308" s="7"/>
    </row>
    <row r="10309" spans="12:14">
      <c r="L10309" s="7"/>
      <c r="M10309" s="108"/>
      <c r="N10309" s="7"/>
    </row>
    <row r="10310" spans="12:14">
      <c r="L10310" s="7"/>
      <c r="M10310" s="108"/>
      <c r="N10310" s="7"/>
    </row>
    <row r="10311" spans="12:14">
      <c r="L10311" s="7"/>
      <c r="M10311" s="108"/>
      <c r="N10311" s="7"/>
    </row>
    <row r="10312" spans="12:14">
      <c r="L10312" s="7"/>
      <c r="M10312" s="108"/>
      <c r="N10312" s="7"/>
    </row>
    <row r="10313" spans="12:14">
      <c r="L10313" s="7"/>
      <c r="M10313" s="108"/>
      <c r="N10313" s="7"/>
    </row>
    <row r="10314" spans="12:14">
      <c r="L10314" s="7"/>
      <c r="M10314" s="108"/>
      <c r="N10314" s="7"/>
    </row>
    <row r="10315" spans="12:14">
      <c r="L10315" s="7"/>
      <c r="M10315" s="108"/>
      <c r="N10315" s="7"/>
    </row>
    <row r="10316" spans="12:14">
      <c r="L10316" s="7"/>
      <c r="M10316" s="108"/>
      <c r="N10316" s="7"/>
    </row>
    <row r="10317" spans="12:14">
      <c r="L10317" s="7"/>
      <c r="M10317" s="108"/>
      <c r="N10317" s="7"/>
    </row>
    <row r="10318" spans="12:14">
      <c r="L10318" s="7"/>
      <c r="M10318" s="108"/>
      <c r="N10318" s="7"/>
    </row>
    <row r="10319" spans="12:14">
      <c r="L10319" s="7"/>
      <c r="M10319" s="108"/>
      <c r="N10319" s="7"/>
    </row>
    <row r="10320" spans="12:14">
      <c r="L10320" s="7"/>
      <c r="M10320" s="108"/>
      <c r="N10320" s="7"/>
    </row>
    <row r="10321" spans="12:14">
      <c r="L10321" s="7"/>
      <c r="M10321" s="108"/>
      <c r="N10321" s="7"/>
    </row>
    <row r="10322" spans="12:14">
      <c r="L10322" s="7"/>
      <c r="M10322" s="108"/>
      <c r="N10322" s="7"/>
    </row>
    <row r="10323" spans="12:14">
      <c r="L10323" s="7"/>
      <c r="M10323" s="108"/>
      <c r="N10323" s="7"/>
    </row>
    <row r="10324" spans="12:14">
      <c r="L10324" s="7"/>
      <c r="M10324" s="108"/>
      <c r="N10324" s="7"/>
    </row>
    <row r="10325" spans="12:14">
      <c r="L10325" s="7"/>
      <c r="M10325" s="108"/>
      <c r="N10325" s="7"/>
    </row>
    <row r="10326" spans="12:14">
      <c r="L10326" s="7"/>
      <c r="M10326" s="108"/>
      <c r="N10326" s="7"/>
    </row>
    <row r="10327" spans="12:14">
      <c r="L10327" s="7"/>
      <c r="M10327" s="108"/>
      <c r="N10327" s="7"/>
    </row>
    <row r="10328" spans="12:14">
      <c r="L10328" s="7"/>
      <c r="M10328" s="108"/>
      <c r="N10328" s="7"/>
    </row>
    <row r="10329" spans="12:14">
      <c r="L10329" s="7"/>
      <c r="M10329" s="108"/>
      <c r="N10329" s="7"/>
    </row>
    <row r="10330" spans="12:14">
      <c r="L10330" s="7"/>
      <c r="M10330" s="108"/>
      <c r="N10330" s="7"/>
    </row>
    <row r="10331" spans="12:14">
      <c r="L10331" s="7"/>
      <c r="M10331" s="108"/>
      <c r="N10331" s="7"/>
    </row>
    <row r="10332" spans="12:14">
      <c r="L10332" s="7"/>
      <c r="M10332" s="108"/>
      <c r="N10332" s="7"/>
    </row>
    <row r="10333" spans="12:14">
      <c r="L10333" s="7"/>
      <c r="M10333" s="108"/>
      <c r="N10333" s="7"/>
    </row>
    <row r="10334" spans="12:14">
      <c r="L10334" s="7"/>
      <c r="M10334" s="108"/>
      <c r="N10334" s="7"/>
    </row>
    <row r="10335" spans="12:14">
      <c r="L10335" s="7"/>
      <c r="M10335" s="108"/>
      <c r="N10335" s="7"/>
    </row>
    <row r="10336" spans="12:14">
      <c r="L10336" s="7"/>
      <c r="M10336" s="108"/>
      <c r="N10336" s="7"/>
    </row>
    <row r="10337" spans="12:14">
      <c r="L10337" s="7"/>
      <c r="M10337" s="108"/>
      <c r="N10337" s="7"/>
    </row>
    <row r="10338" spans="12:14">
      <c r="L10338" s="7"/>
      <c r="M10338" s="108"/>
      <c r="N10338" s="7"/>
    </row>
    <row r="10339" spans="12:14">
      <c r="L10339" s="7"/>
      <c r="M10339" s="108"/>
      <c r="N10339" s="7"/>
    </row>
    <row r="10340" spans="12:14">
      <c r="L10340" s="7"/>
      <c r="M10340" s="108"/>
      <c r="N10340" s="7"/>
    </row>
    <row r="10341" spans="12:14">
      <c r="L10341" s="7"/>
      <c r="M10341" s="108"/>
      <c r="N10341" s="7"/>
    </row>
    <row r="10342" spans="12:14">
      <c r="L10342" s="7"/>
      <c r="M10342" s="108"/>
      <c r="N10342" s="7"/>
    </row>
    <row r="10343" spans="12:14">
      <c r="L10343" s="7"/>
      <c r="M10343" s="108"/>
      <c r="N10343" s="7"/>
    </row>
    <row r="10344" spans="12:14">
      <c r="L10344" s="7"/>
      <c r="M10344" s="108"/>
      <c r="N10344" s="7"/>
    </row>
    <row r="10345" spans="12:14">
      <c r="L10345" s="7"/>
      <c r="M10345" s="108"/>
      <c r="N10345" s="7"/>
    </row>
    <row r="10346" spans="12:14">
      <c r="L10346" s="7"/>
      <c r="M10346" s="108"/>
      <c r="N10346" s="7"/>
    </row>
    <row r="10347" spans="12:14">
      <c r="L10347" s="7"/>
      <c r="M10347" s="108"/>
      <c r="N10347" s="7"/>
    </row>
    <row r="10348" spans="12:14">
      <c r="L10348" s="7"/>
      <c r="M10348" s="108"/>
      <c r="N10348" s="7"/>
    </row>
    <row r="10349" spans="12:14">
      <c r="L10349" s="7"/>
      <c r="M10349" s="108"/>
      <c r="N10349" s="7"/>
    </row>
    <row r="10350" spans="12:14">
      <c r="L10350" s="7"/>
      <c r="M10350" s="108"/>
      <c r="N10350" s="7"/>
    </row>
    <row r="10351" spans="12:14">
      <c r="L10351" s="7"/>
      <c r="M10351" s="108"/>
      <c r="N10351" s="7"/>
    </row>
    <row r="10352" spans="12:14">
      <c r="L10352" s="7"/>
      <c r="M10352" s="108"/>
      <c r="N10352" s="7"/>
    </row>
    <row r="10353" spans="12:14">
      <c r="L10353" s="7"/>
      <c r="M10353" s="108"/>
      <c r="N10353" s="7"/>
    </row>
    <row r="10354" spans="12:14">
      <c r="L10354" s="7"/>
      <c r="M10354" s="108"/>
      <c r="N10354" s="7"/>
    </row>
    <row r="10355" spans="12:14">
      <c r="L10355" s="7"/>
      <c r="M10355" s="108"/>
      <c r="N10355" s="7"/>
    </row>
    <row r="10356" spans="12:14">
      <c r="L10356" s="7"/>
      <c r="M10356" s="108"/>
      <c r="N10356" s="7"/>
    </row>
    <row r="10357" spans="12:14">
      <c r="L10357" s="7"/>
      <c r="M10357" s="108"/>
      <c r="N10357" s="7"/>
    </row>
    <row r="10358" spans="12:14">
      <c r="L10358" s="7"/>
      <c r="M10358" s="108"/>
      <c r="N10358" s="7"/>
    </row>
    <row r="10359" spans="12:14">
      <c r="L10359" s="7"/>
      <c r="M10359" s="108"/>
      <c r="N10359" s="7"/>
    </row>
    <row r="10360" spans="12:14">
      <c r="L10360" s="7"/>
      <c r="M10360" s="108"/>
      <c r="N10360" s="7"/>
    </row>
    <row r="10361" spans="12:14">
      <c r="L10361" s="7"/>
      <c r="M10361" s="108"/>
      <c r="N10361" s="7"/>
    </row>
    <row r="10362" spans="12:14">
      <c r="L10362" s="7"/>
      <c r="M10362" s="108"/>
      <c r="N10362" s="7"/>
    </row>
    <row r="10363" spans="12:14">
      <c r="L10363" s="7"/>
      <c r="M10363" s="108"/>
      <c r="N10363" s="7"/>
    </row>
    <row r="10364" spans="12:14">
      <c r="L10364" s="7"/>
      <c r="M10364" s="108"/>
      <c r="N10364" s="7"/>
    </row>
    <row r="10365" spans="12:14">
      <c r="L10365" s="7"/>
      <c r="M10365" s="108"/>
      <c r="N10365" s="7"/>
    </row>
    <row r="10366" spans="12:14">
      <c r="L10366" s="7"/>
      <c r="M10366" s="108"/>
      <c r="N10366" s="7"/>
    </row>
    <row r="10367" spans="12:14">
      <c r="L10367" s="7"/>
      <c r="M10367" s="108"/>
      <c r="N10367" s="7"/>
    </row>
    <row r="10368" spans="12:14">
      <c r="L10368" s="7"/>
      <c r="M10368" s="108"/>
      <c r="N10368" s="7"/>
    </row>
    <row r="10369" spans="12:14">
      <c r="L10369" s="7"/>
      <c r="M10369" s="108"/>
      <c r="N10369" s="7"/>
    </row>
    <row r="10370" spans="12:14">
      <c r="L10370" s="7"/>
      <c r="M10370" s="108"/>
      <c r="N10370" s="7"/>
    </row>
    <row r="10371" spans="12:14">
      <c r="L10371" s="7"/>
      <c r="M10371" s="108"/>
      <c r="N10371" s="7"/>
    </row>
    <row r="10372" spans="12:14">
      <c r="L10372" s="7"/>
      <c r="M10372" s="108"/>
      <c r="N10372" s="7"/>
    </row>
    <row r="10373" spans="12:14">
      <c r="L10373" s="7"/>
      <c r="M10373" s="108"/>
      <c r="N10373" s="7"/>
    </row>
    <row r="10374" spans="12:14">
      <c r="L10374" s="7"/>
      <c r="M10374" s="108"/>
      <c r="N10374" s="7"/>
    </row>
    <row r="10375" spans="12:14">
      <c r="L10375" s="7"/>
      <c r="M10375" s="108"/>
      <c r="N10375" s="7"/>
    </row>
    <row r="10376" spans="12:14">
      <c r="L10376" s="7"/>
      <c r="M10376" s="108"/>
      <c r="N10376" s="7"/>
    </row>
    <row r="10377" spans="12:14">
      <c r="L10377" s="7"/>
      <c r="M10377" s="108"/>
      <c r="N10377" s="7"/>
    </row>
    <row r="10378" spans="12:14">
      <c r="L10378" s="7"/>
      <c r="M10378" s="108"/>
      <c r="N10378" s="7"/>
    </row>
    <row r="10379" spans="12:14">
      <c r="L10379" s="7"/>
      <c r="M10379" s="108"/>
      <c r="N10379" s="7"/>
    </row>
    <row r="10380" spans="12:14">
      <c r="L10380" s="7"/>
      <c r="M10380" s="108"/>
      <c r="N10380" s="7"/>
    </row>
    <row r="10381" spans="12:14">
      <c r="L10381" s="7"/>
      <c r="M10381" s="108"/>
      <c r="N10381" s="7"/>
    </row>
    <row r="10382" spans="12:14">
      <c r="L10382" s="7"/>
      <c r="M10382" s="108"/>
      <c r="N10382" s="7"/>
    </row>
    <row r="10383" spans="12:14">
      <c r="L10383" s="7"/>
      <c r="M10383" s="108"/>
      <c r="N10383" s="7"/>
    </row>
    <row r="10384" spans="12:14">
      <c r="L10384" s="7"/>
      <c r="M10384" s="108"/>
      <c r="N10384" s="7"/>
    </row>
    <row r="10385" spans="12:14">
      <c r="L10385" s="7"/>
      <c r="M10385" s="108"/>
      <c r="N10385" s="7"/>
    </row>
    <row r="10386" spans="12:14">
      <c r="L10386" s="7"/>
      <c r="M10386" s="108"/>
      <c r="N10386" s="7"/>
    </row>
    <row r="10387" spans="12:14">
      <c r="L10387" s="7"/>
      <c r="M10387" s="108"/>
      <c r="N10387" s="7"/>
    </row>
    <row r="10388" spans="12:14">
      <c r="L10388" s="7"/>
      <c r="M10388" s="108"/>
      <c r="N10388" s="7"/>
    </row>
    <row r="10389" spans="12:14">
      <c r="L10389" s="7"/>
      <c r="M10389" s="108"/>
      <c r="N10389" s="7"/>
    </row>
    <row r="10390" spans="12:14">
      <c r="L10390" s="7"/>
      <c r="M10390" s="108"/>
      <c r="N10390" s="7"/>
    </row>
    <row r="10391" spans="12:14">
      <c r="L10391" s="7"/>
      <c r="M10391" s="108"/>
      <c r="N10391" s="7"/>
    </row>
    <row r="10392" spans="12:14">
      <c r="L10392" s="7"/>
      <c r="M10392" s="108"/>
      <c r="N10392" s="7"/>
    </row>
    <row r="10393" spans="12:14">
      <c r="L10393" s="7"/>
      <c r="M10393" s="108"/>
      <c r="N10393" s="7"/>
    </row>
    <row r="10394" spans="12:14">
      <c r="L10394" s="7"/>
      <c r="M10394" s="108"/>
      <c r="N10394" s="7"/>
    </row>
    <row r="10395" spans="12:14">
      <c r="L10395" s="7"/>
      <c r="M10395" s="108"/>
      <c r="N10395" s="7"/>
    </row>
    <row r="10396" spans="12:14">
      <c r="L10396" s="7"/>
      <c r="M10396" s="108"/>
      <c r="N10396" s="7"/>
    </row>
    <row r="10397" spans="12:14">
      <c r="L10397" s="7"/>
      <c r="M10397" s="108"/>
      <c r="N10397" s="7"/>
    </row>
    <row r="10398" spans="12:14">
      <c r="L10398" s="7"/>
      <c r="M10398" s="108"/>
      <c r="N10398" s="7"/>
    </row>
    <row r="10399" spans="12:14">
      <c r="L10399" s="7"/>
      <c r="M10399" s="108"/>
      <c r="N10399" s="7"/>
    </row>
    <row r="10400" spans="12:14">
      <c r="L10400" s="7"/>
      <c r="M10400" s="108"/>
      <c r="N10400" s="7"/>
    </row>
    <row r="10401" spans="12:14">
      <c r="L10401" s="7"/>
      <c r="M10401" s="108"/>
      <c r="N10401" s="7"/>
    </row>
    <row r="10402" spans="12:14">
      <c r="L10402" s="7"/>
      <c r="M10402" s="108"/>
      <c r="N10402" s="7"/>
    </row>
    <row r="10403" spans="12:14">
      <c r="L10403" s="7"/>
      <c r="M10403" s="108"/>
      <c r="N10403" s="7"/>
    </row>
    <row r="10404" spans="12:14">
      <c r="L10404" s="7"/>
      <c r="M10404" s="108"/>
      <c r="N10404" s="7"/>
    </row>
    <row r="10405" spans="12:14">
      <c r="L10405" s="7"/>
      <c r="M10405" s="108"/>
      <c r="N10405" s="7"/>
    </row>
    <row r="10406" spans="12:14">
      <c r="L10406" s="7"/>
      <c r="M10406" s="108"/>
      <c r="N10406" s="7"/>
    </row>
    <row r="10407" spans="12:14">
      <c r="L10407" s="7"/>
      <c r="M10407" s="108"/>
      <c r="N10407" s="7"/>
    </row>
    <row r="10408" spans="12:14">
      <c r="L10408" s="7"/>
      <c r="M10408" s="108"/>
      <c r="N10408" s="7"/>
    </row>
    <row r="10409" spans="12:14">
      <c r="L10409" s="7"/>
      <c r="M10409" s="108"/>
      <c r="N10409" s="7"/>
    </row>
    <row r="10410" spans="12:14">
      <c r="L10410" s="7"/>
      <c r="M10410" s="108"/>
      <c r="N10410" s="7"/>
    </row>
    <row r="10411" spans="12:14">
      <c r="L10411" s="7"/>
      <c r="M10411" s="108"/>
      <c r="N10411" s="7"/>
    </row>
    <row r="10412" spans="12:14">
      <c r="L10412" s="7"/>
      <c r="M10412" s="108"/>
      <c r="N10412" s="7"/>
    </row>
    <row r="10413" spans="12:14">
      <c r="L10413" s="7"/>
      <c r="M10413" s="108"/>
      <c r="N10413" s="7"/>
    </row>
    <row r="10414" spans="12:14">
      <c r="L10414" s="7"/>
      <c r="M10414" s="108"/>
      <c r="N10414" s="7"/>
    </row>
    <row r="10415" spans="12:14">
      <c r="L10415" s="7"/>
      <c r="M10415" s="108"/>
      <c r="N10415" s="7"/>
    </row>
    <row r="10416" spans="12:14">
      <c r="L10416" s="7"/>
      <c r="M10416" s="108"/>
      <c r="N10416" s="7"/>
    </row>
    <row r="10417" spans="12:14">
      <c r="L10417" s="7"/>
      <c r="M10417" s="108"/>
      <c r="N10417" s="7"/>
    </row>
    <row r="10418" spans="12:14">
      <c r="L10418" s="7"/>
      <c r="M10418" s="108"/>
      <c r="N10418" s="7"/>
    </row>
    <row r="10419" spans="12:14">
      <c r="L10419" s="7"/>
      <c r="M10419" s="108"/>
      <c r="N10419" s="7"/>
    </row>
    <row r="10420" spans="12:14">
      <c r="L10420" s="7"/>
      <c r="M10420" s="108"/>
      <c r="N10420" s="7"/>
    </row>
    <row r="10421" spans="12:14">
      <c r="L10421" s="7"/>
      <c r="M10421" s="108"/>
      <c r="N10421" s="7"/>
    </row>
    <row r="10422" spans="12:14">
      <c r="L10422" s="7"/>
      <c r="M10422" s="108"/>
      <c r="N10422" s="7"/>
    </row>
    <row r="10423" spans="12:14">
      <c r="L10423" s="7"/>
      <c r="M10423" s="108"/>
      <c r="N10423" s="7"/>
    </row>
    <row r="10424" spans="12:14">
      <c r="L10424" s="7"/>
      <c r="M10424" s="108"/>
      <c r="N10424" s="7"/>
    </row>
    <row r="10425" spans="12:14">
      <c r="L10425" s="7"/>
      <c r="M10425" s="108"/>
      <c r="N10425" s="7"/>
    </row>
    <row r="10426" spans="12:14">
      <c r="L10426" s="7"/>
      <c r="M10426" s="108"/>
      <c r="N10426" s="7"/>
    </row>
    <row r="10427" spans="12:14">
      <c r="L10427" s="7"/>
      <c r="M10427" s="108"/>
      <c r="N10427" s="7"/>
    </row>
    <row r="10428" spans="12:14">
      <c r="L10428" s="7"/>
      <c r="M10428" s="108"/>
      <c r="N10428" s="7"/>
    </row>
    <row r="10429" spans="12:14">
      <c r="L10429" s="7"/>
      <c r="M10429" s="108"/>
      <c r="N10429" s="7"/>
    </row>
    <row r="10430" spans="12:14">
      <c r="L10430" s="7"/>
      <c r="M10430" s="108"/>
      <c r="N10430" s="7"/>
    </row>
    <row r="10431" spans="12:14">
      <c r="L10431" s="7"/>
      <c r="M10431" s="108"/>
      <c r="N10431" s="7"/>
    </row>
    <row r="10432" spans="12:14">
      <c r="L10432" s="7"/>
      <c r="M10432" s="108"/>
      <c r="N10432" s="7"/>
    </row>
    <row r="10433" spans="12:14">
      <c r="L10433" s="7"/>
      <c r="M10433" s="108"/>
      <c r="N10433" s="7"/>
    </row>
    <row r="10434" spans="12:14">
      <c r="L10434" s="7"/>
      <c r="M10434" s="108"/>
      <c r="N10434" s="7"/>
    </row>
    <row r="10435" spans="12:14">
      <c r="L10435" s="7"/>
      <c r="M10435" s="108"/>
      <c r="N10435" s="7"/>
    </row>
    <row r="10436" spans="12:14">
      <c r="L10436" s="7"/>
      <c r="M10436" s="108"/>
      <c r="N10436" s="7"/>
    </row>
    <row r="10437" spans="12:14">
      <c r="L10437" s="7"/>
      <c r="M10437" s="108"/>
      <c r="N10437" s="7"/>
    </row>
    <row r="10438" spans="12:14">
      <c r="L10438" s="7"/>
      <c r="M10438" s="108"/>
      <c r="N10438" s="7"/>
    </row>
    <row r="10439" spans="12:14">
      <c r="L10439" s="7"/>
      <c r="M10439" s="108"/>
      <c r="N10439" s="7"/>
    </row>
    <row r="10440" spans="12:14">
      <c r="L10440" s="7"/>
      <c r="M10440" s="108"/>
      <c r="N10440" s="7"/>
    </row>
    <row r="10441" spans="12:14">
      <c r="L10441" s="7"/>
      <c r="M10441" s="108"/>
      <c r="N10441" s="7"/>
    </row>
    <row r="10442" spans="12:14">
      <c r="L10442" s="7"/>
      <c r="M10442" s="108"/>
      <c r="N10442" s="7"/>
    </row>
    <row r="10443" spans="12:14">
      <c r="L10443" s="7"/>
      <c r="M10443" s="108"/>
      <c r="N10443" s="7"/>
    </row>
    <row r="10444" spans="12:14">
      <c r="L10444" s="7"/>
      <c r="M10444" s="108"/>
      <c r="N10444" s="7"/>
    </row>
    <row r="10445" spans="12:14">
      <c r="L10445" s="7"/>
      <c r="M10445" s="108"/>
      <c r="N10445" s="7"/>
    </row>
    <row r="10446" spans="12:14">
      <c r="L10446" s="7"/>
      <c r="M10446" s="108"/>
      <c r="N10446" s="7"/>
    </row>
    <row r="10447" spans="12:14">
      <c r="L10447" s="7"/>
      <c r="M10447" s="108"/>
      <c r="N10447" s="7"/>
    </row>
    <row r="10448" spans="12:14">
      <c r="L10448" s="7"/>
      <c r="M10448" s="108"/>
      <c r="N10448" s="7"/>
    </row>
    <row r="10449" spans="12:14">
      <c r="L10449" s="7"/>
      <c r="M10449" s="108"/>
      <c r="N10449" s="7"/>
    </row>
    <row r="10450" spans="12:14">
      <c r="L10450" s="7"/>
      <c r="M10450" s="108"/>
      <c r="N10450" s="7"/>
    </row>
    <row r="10451" spans="12:14">
      <c r="L10451" s="7"/>
      <c r="M10451" s="108"/>
      <c r="N10451" s="7"/>
    </row>
    <row r="10452" spans="12:14">
      <c r="L10452" s="7"/>
      <c r="M10452" s="108"/>
      <c r="N10452" s="7"/>
    </row>
    <row r="10453" spans="12:14">
      <c r="L10453" s="7"/>
      <c r="M10453" s="108"/>
      <c r="N10453" s="7"/>
    </row>
    <row r="10454" spans="12:14">
      <c r="L10454" s="7"/>
      <c r="M10454" s="108"/>
      <c r="N10454" s="7"/>
    </row>
    <row r="10455" spans="12:14">
      <c r="L10455" s="7"/>
      <c r="M10455" s="108"/>
      <c r="N10455" s="7"/>
    </row>
    <row r="10456" spans="12:14">
      <c r="L10456" s="7"/>
      <c r="M10456" s="108"/>
      <c r="N10456" s="7"/>
    </row>
    <row r="10457" spans="12:14">
      <c r="L10457" s="7"/>
      <c r="M10457" s="108"/>
      <c r="N10457" s="7"/>
    </row>
    <row r="10458" spans="12:14">
      <c r="L10458" s="7"/>
      <c r="M10458" s="108"/>
      <c r="N10458" s="7"/>
    </row>
    <row r="10459" spans="12:14">
      <c r="L10459" s="7"/>
      <c r="M10459" s="108"/>
      <c r="N10459" s="7"/>
    </row>
    <row r="10460" spans="12:14">
      <c r="L10460" s="7"/>
      <c r="M10460" s="108"/>
      <c r="N10460" s="7"/>
    </row>
    <row r="10461" spans="12:14">
      <c r="L10461" s="7"/>
      <c r="M10461" s="108"/>
      <c r="N10461" s="7"/>
    </row>
    <row r="10462" spans="12:14">
      <c r="L10462" s="7"/>
      <c r="M10462" s="108"/>
      <c r="N10462" s="7"/>
    </row>
    <row r="10463" spans="12:14">
      <c r="L10463" s="7"/>
      <c r="M10463" s="108"/>
      <c r="N10463" s="7"/>
    </row>
    <row r="10464" spans="12:14">
      <c r="L10464" s="7"/>
      <c r="M10464" s="108"/>
      <c r="N10464" s="7"/>
    </row>
    <row r="10465" spans="12:14">
      <c r="L10465" s="7"/>
      <c r="M10465" s="108"/>
      <c r="N10465" s="7"/>
    </row>
    <row r="10466" spans="12:14">
      <c r="L10466" s="7"/>
      <c r="M10466" s="108"/>
      <c r="N10466" s="7"/>
    </row>
    <row r="10467" spans="12:14">
      <c r="L10467" s="7"/>
      <c r="M10467" s="108"/>
      <c r="N10467" s="7"/>
    </row>
    <row r="10468" spans="12:14">
      <c r="L10468" s="7"/>
      <c r="M10468" s="108"/>
      <c r="N10468" s="7"/>
    </row>
    <row r="10469" spans="12:14">
      <c r="L10469" s="7"/>
      <c r="M10469" s="108"/>
      <c r="N10469" s="7"/>
    </row>
    <row r="10470" spans="12:14">
      <c r="L10470" s="7"/>
      <c r="M10470" s="108"/>
      <c r="N10470" s="7"/>
    </row>
    <row r="10471" spans="12:14">
      <c r="L10471" s="7"/>
      <c r="M10471" s="108"/>
      <c r="N10471" s="7"/>
    </row>
    <row r="10472" spans="12:14">
      <c r="L10472" s="7"/>
      <c r="M10472" s="108"/>
      <c r="N10472" s="7"/>
    </row>
    <row r="10473" spans="12:14">
      <c r="L10473" s="7"/>
      <c r="M10473" s="108"/>
      <c r="N10473" s="7"/>
    </row>
    <row r="10474" spans="12:14">
      <c r="L10474" s="7"/>
      <c r="M10474" s="108"/>
      <c r="N10474" s="7"/>
    </row>
    <row r="10475" spans="12:14">
      <c r="L10475" s="7"/>
      <c r="M10475" s="108"/>
      <c r="N10475" s="7"/>
    </row>
    <row r="10476" spans="12:14">
      <c r="L10476" s="7"/>
      <c r="M10476" s="108"/>
      <c r="N10476" s="7"/>
    </row>
    <row r="10477" spans="12:14">
      <c r="L10477" s="7"/>
      <c r="M10477" s="108"/>
      <c r="N10477" s="7"/>
    </row>
    <row r="10478" spans="12:14">
      <c r="L10478" s="7"/>
      <c r="M10478" s="108"/>
      <c r="N10478" s="7"/>
    </row>
    <row r="10479" spans="12:14">
      <c r="L10479" s="7"/>
      <c r="M10479" s="108"/>
      <c r="N10479" s="7"/>
    </row>
    <row r="10480" spans="12:14">
      <c r="L10480" s="7"/>
      <c r="M10480" s="108"/>
      <c r="N10480" s="7"/>
    </row>
    <row r="10481" spans="12:14">
      <c r="L10481" s="7"/>
      <c r="M10481" s="108"/>
      <c r="N10481" s="7"/>
    </row>
    <row r="10482" spans="12:14">
      <c r="L10482" s="7"/>
      <c r="M10482" s="108"/>
      <c r="N10482" s="7"/>
    </row>
    <row r="10483" spans="12:14">
      <c r="L10483" s="7"/>
      <c r="M10483" s="108"/>
      <c r="N10483" s="7"/>
    </row>
    <row r="10484" spans="12:14">
      <c r="L10484" s="7"/>
      <c r="M10484" s="108"/>
      <c r="N10484" s="7"/>
    </row>
    <row r="10485" spans="12:14">
      <c r="L10485" s="7"/>
      <c r="M10485" s="108"/>
      <c r="N10485" s="7"/>
    </row>
    <row r="10486" spans="12:14">
      <c r="L10486" s="7"/>
      <c r="M10486" s="108"/>
      <c r="N10486" s="7"/>
    </row>
    <row r="10487" spans="12:14">
      <c r="L10487" s="7"/>
      <c r="M10487" s="108"/>
      <c r="N10487" s="7"/>
    </row>
    <row r="10488" spans="12:14">
      <c r="L10488" s="7"/>
      <c r="M10488" s="108"/>
      <c r="N10488" s="7"/>
    </row>
    <row r="10489" spans="12:14">
      <c r="L10489" s="7"/>
      <c r="M10489" s="108"/>
      <c r="N10489" s="7"/>
    </row>
    <row r="10490" spans="12:14">
      <c r="L10490" s="7"/>
      <c r="M10490" s="108"/>
      <c r="N10490" s="7"/>
    </row>
    <row r="10491" spans="12:14">
      <c r="L10491" s="7"/>
      <c r="M10491" s="108"/>
      <c r="N10491" s="7"/>
    </row>
    <row r="10492" spans="12:14">
      <c r="L10492" s="7"/>
      <c r="M10492" s="108"/>
      <c r="N10492" s="7"/>
    </row>
    <row r="10493" spans="12:14">
      <c r="L10493" s="7"/>
      <c r="M10493" s="108"/>
      <c r="N10493" s="7"/>
    </row>
    <row r="10494" spans="12:14">
      <c r="L10494" s="7"/>
      <c r="M10494" s="108"/>
      <c r="N10494" s="7"/>
    </row>
    <row r="10495" spans="12:14">
      <c r="L10495" s="7"/>
      <c r="M10495" s="108"/>
      <c r="N10495" s="7"/>
    </row>
    <row r="10496" spans="12:14">
      <c r="L10496" s="7"/>
      <c r="M10496" s="108"/>
      <c r="N10496" s="7"/>
    </row>
    <row r="10497" spans="12:14">
      <c r="L10497" s="7"/>
      <c r="M10497" s="108"/>
      <c r="N10497" s="7"/>
    </row>
    <row r="10498" spans="12:14">
      <c r="L10498" s="7"/>
      <c r="M10498" s="108"/>
      <c r="N10498" s="7"/>
    </row>
    <row r="10499" spans="12:14">
      <c r="L10499" s="7"/>
      <c r="M10499" s="108"/>
      <c r="N10499" s="7"/>
    </row>
    <row r="10500" spans="12:14">
      <c r="L10500" s="7"/>
      <c r="M10500" s="108"/>
      <c r="N10500" s="7"/>
    </row>
    <row r="10501" spans="12:14">
      <c r="L10501" s="7"/>
      <c r="M10501" s="108"/>
      <c r="N10501" s="7"/>
    </row>
    <row r="10502" spans="12:14">
      <c r="L10502" s="7"/>
      <c r="M10502" s="108"/>
      <c r="N10502" s="7"/>
    </row>
    <row r="10503" spans="12:14">
      <c r="L10503" s="7"/>
      <c r="M10503" s="108"/>
      <c r="N10503" s="7"/>
    </row>
    <row r="10504" spans="12:14">
      <c r="L10504" s="7"/>
      <c r="M10504" s="108"/>
      <c r="N10504" s="7"/>
    </row>
    <row r="10505" spans="12:14">
      <c r="L10505" s="7"/>
      <c r="M10505" s="108"/>
      <c r="N10505" s="7"/>
    </row>
    <row r="10506" spans="12:14">
      <c r="L10506" s="7"/>
      <c r="M10506" s="108"/>
      <c r="N10506" s="7"/>
    </row>
    <row r="10507" spans="12:14">
      <c r="L10507" s="7"/>
      <c r="M10507" s="108"/>
      <c r="N10507" s="7"/>
    </row>
    <row r="10508" spans="12:14">
      <c r="L10508" s="7"/>
      <c r="M10508" s="108"/>
      <c r="N10508" s="7"/>
    </row>
    <row r="10509" spans="12:14">
      <c r="L10509" s="7"/>
      <c r="M10509" s="108"/>
      <c r="N10509" s="7"/>
    </row>
    <row r="10510" spans="12:14">
      <c r="L10510" s="7"/>
      <c r="M10510" s="108"/>
      <c r="N10510" s="7"/>
    </row>
    <row r="10511" spans="12:14">
      <c r="L10511" s="7"/>
      <c r="M10511" s="108"/>
      <c r="N10511" s="7"/>
    </row>
    <row r="10512" spans="12:14">
      <c r="L10512" s="7"/>
      <c r="M10512" s="108"/>
      <c r="N10512" s="7"/>
    </row>
    <row r="10513" spans="12:14">
      <c r="L10513" s="7"/>
      <c r="M10513" s="108"/>
      <c r="N10513" s="7"/>
    </row>
    <row r="10514" spans="12:14">
      <c r="L10514" s="7"/>
      <c r="M10514" s="108"/>
      <c r="N10514" s="7"/>
    </row>
    <row r="10515" spans="12:14">
      <c r="L10515" s="7"/>
      <c r="M10515" s="108"/>
      <c r="N10515" s="7"/>
    </row>
    <row r="10516" spans="12:14">
      <c r="L10516" s="7"/>
      <c r="M10516" s="108"/>
      <c r="N10516" s="7"/>
    </row>
    <row r="10517" spans="12:14">
      <c r="L10517" s="7"/>
      <c r="M10517" s="108"/>
      <c r="N10517" s="7"/>
    </row>
    <row r="10518" spans="12:14">
      <c r="L10518" s="7"/>
      <c r="M10518" s="108"/>
      <c r="N10518" s="7"/>
    </row>
    <row r="10519" spans="12:14">
      <c r="L10519" s="7"/>
      <c r="M10519" s="108"/>
      <c r="N10519" s="7"/>
    </row>
    <row r="10520" spans="12:14">
      <c r="L10520" s="7"/>
      <c r="M10520" s="108"/>
      <c r="N10520" s="7"/>
    </row>
    <row r="10521" spans="12:14">
      <c r="L10521" s="7"/>
      <c r="M10521" s="108"/>
      <c r="N10521" s="7"/>
    </row>
    <row r="10522" spans="12:14">
      <c r="L10522" s="7"/>
      <c r="M10522" s="108"/>
      <c r="N10522" s="7"/>
    </row>
    <row r="10523" spans="12:14">
      <c r="L10523" s="7"/>
      <c r="M10523" s="108"/>
      <c r="N10523" s="7"/>
    </row>
    <row r="10524" spans="12:14">
      <c r="L10524" s="7"/>
      <c r="M10524" s="108"/>
      <c r="N10524" s="7"/>
    </row>
    <row r="10525" spans="12:14">
      <c r="L10525" s="7"/>
      <c r="M10525" s="108"/>
      <c r="N10525" s="7"/>
    </row>
    <row r="10526" spans="12:14">
      <c r="L10526" s="7"/>
      <c r="M10526" s="108"/>
      <c r="N10526" s="7"/>
    </row>
    <row r="10527" spans="12:14">
      <c r="L10527" s="7"/>
      <c r="M10527" s="108"/>
      <c r="N10527" s="7"/>
    </row>
    <row r="10528" spans="12:14">
      <c r="L10528" s="7"/>
      <c r="M10528" s="108"/>
      <c r="N10528" s="7"/>
    </row>
    <row r="10529" spans="12:14">
      <c r="L10529" s="7"/>
      <c r="M10529" s="108"/>
      <c r="N10529" s="7"/>
    </row>
    <row r="10530" spans="12:14">
      <c r="L10530" s="7"/>
      <c r="M10530" s="108"/>
      <c r="N10530" s="7"/>
    </row>
    <row r="10531" spans="12:14">
      <c r="L10531" s="7"/>
      <c r="M10531" s="108"/>
      <c r="N10531" s="7"/>
    </row>
    <row r="10532" spans="12:14">
      <c r="L10532" s="7"/>
      <c r="M10532" s="108"/>
      <c r="N10532" s="7"/>
    </row>
    <row r="10533" spans="12:14">
      <c r="L10533" s="7"/>
      <c r="M10533" s="108"/>
      <c r="N10533" s="7"/>
    </row>
    <row r="10534" spans="12:14">
      <c r="L10534" s="7"/>
      <c r="M10534" s="108"/>
      <c r="N10534" s="7"/>
    </row>
    <row r="10535" spans="12:14">
      <c r="L10535" s="7"/>
      <c r="M10535" s="108"/>
      <c r="N10535" s="7"/>
    </row>
    <row r="10536" spans="12:14">
      <c r="L10536" s="7"/>
      <c r="M10536" s="108"/>
      <c r="N10536" s="7"/>
    </row>
    <row r="10537" spans="12:14">
      <c r="L10537" s="7"/>
      <c r="M10537" s="108"/>
      <c r="N10537" s="7"/>
    </row>
    <row r="10538" spans="12:14">
      <c r="L10538" s="7"/>
      <c r="M10538" s="108"/>
      <c r="N10538" s="7"/>
    </row>
    <row r="10539" spans="12:14">
      <c r="L10539" s="7"/>
      <c r="M10539" s="108"/>
      <c r="N10539" s="7"/>
    </row>
    <row r="10540" spans="12:14">
      <c r="L10540" s="7"/>
      <c r="M10540" s="108"/>
      <c r="N10540" s="7"/>
    </row>
    <row r="10541" spans="12:14">
      <c r="L10541" s="7"/>
      <c r="M10541" s="108"/>
      <c r="N10541" s="7"/>
    </row>
    <row r="10542" spans="12:14">
      <c r="L10542" s="7"/>
      <c r="M10542" s="108"/>
      <c r="N10542" s="7"/>
    </row>
    <row r="10543" spans="12:14">
      <c r="L10543" s="7"/>
      <c r="M10543" s="108"/>
      <c r="N10543" s="7"/>
    </row>
    <row r="10544" spans="12:14">
      <c r="L10544" s="7"/>
      <c r="M10544" s="108"/>
      <c r="N10544" s="7"/>
    </row>
    <row r="10545" spans="12:14">
      <c r="L10545" s="7"/>
      <c r="M10545" s="108"/>
      <c r="N10545" s="7"/>
    </row>
    <row r="10546" spans="12:14">
      <c r="L10546" s="7"/>
      <c r="M10546" s="108"/>
      <c r="N10546" s="7"/>
    </row>
    <row r="10547" spans="12:14">
      <c r="L10547" s="7"/>
      <c r="M10547" s="108"/>
      <c r="N10547" s="7"/>
    </row>
    <row r="10548" spans="12:14">
      <c r="L10548" s="7"/>
      <c r="M10548" s="108"/>
      <c r="N10548" s="7"/>
    </row>
    <row r="10549" spans="12:14">
      <c r="L10549" s="7"/>
      <c r="M10549" s="108"/>
      <c r="N10549" s="7"/>
    </row>
    <row r="10550" spans="12:14">
      <c r="L10550" s="7"/>
      <c r="M10550" s="108"/>
      <c r="N10550" s="7"/>
    </row>
    <row r="10551" spans="12:14">
      <c r="L10551" s="7"/>
      <c r="M10551" s="108"/>
      <c r="N10551" s="7"/>
    </row>
    <row r="10552" spans="12:14">
      <c r="L10552" s="7"/>
      <c r="M10552" s="108"/>
      <c r="N10552" s="7"/>
    </row>
    <row r="10553" spans="12:14">
      <c r="L10553" s="7"/>
      <c r="M10553" s="108"/>
      <c r="N10553" s="7"/>
    </row>
    <row r="10554" spans="12:14">
      <c r="L10554" s="7"/>
      <c r="M10554" s="108"/>
      <c r="N10554" s="7"/>
    </row>
    <row r="10555" spans="12:14">
      <c r="L10555" s="7"/>
      <c r="M10555" s="108"/>
      <c r="N10555" s="7"/>
    </row>
    <row r="10556" spans="12:14">
      <c r="L10556" s="7"/>
      <c r="M10556" s="108"/>
      <c r="N10556" s="7"/>
    </row>
    <row r="10557" spans="12:14">
      <c r="L10557" s="7"/>
      <c r="M10557" s="108"/>
      <c r="N10557" s="7"/>
    </row>
    <row r="10558" spans="12:14">
      <c r="L10558" s="7"/>
      <c r="M10558" s="108"/>
      <c r="N10558" s="7"/>
    </row>
    <row r="10559" spans="12:14">
      <c r="L10559" s="7"/>
      <c r="M10559" s="108"/>
      <c r="N10559" s="7"/>
    </row>
    <row r="10560" spans="12:14">
      <c r="L10560" s="7"/>
      <c r="M10560" s="108"/>
      <c r="N10560" s="7"/>
    </row>
    <row r="10561" spans="12:14">
      <c r="L10561" s="7"/>
      <c r="M10561" s="108"/>
      <c r="N10561" s="7"/>
    </row>
    <row r="10562" spans="12:14">
      <c r="L10562" s="7"/>
      <c r="M10562" s="108"/>
      <c r="N10562" s="7"/>
    </row>
    <row r="10563" spans="12:14">
      <c r="L10563" s="7"/>
      <c r="M10563" s="108"/>
      <c r="N10563" s="7"/>
    </row>
    <row r="10564" spans="12:14">
      <c r="L10564" s="7"/>
      <c r="M10564" s="108"/>
      <c r="N10564" s="7"/>
    </row>
    <row r="10565" spans="12:14">
      <c r="L10565" s="7"/>
      <c r="M10565" s="108"/>
      <c r="N10565" s="7"/>
    </row>
    <row r="10566" spans="12:14">
      <c r="L10566" s="7"/>
      <c r="M10566" s="108"/>
      <c r="N10566" s="7"/>
    </row>
    <row r="10567" spans="12:14">
      <c r="L10567" s="7"/>
      <c r="M10567" s="108"/>
      <c r="N10567" s="7"/>
    </row>
    <row r="10568" spans="12:14">
      <c r="L10568" s="7"/>
      <c r="M10568" s="108"/>
      <c r="N10568" s="7"/>
    </row>
    <row r="10569" spans="12:14">
      <c r="L10569" s="7"/>
      <c r="M10569" s="108"/>
      <c r="N10569" s="7"/>
    </row>
    <row r="10570" spans="12:14">
      <c r="L10570" s="7"/>
      <c r="M10570" s="108"/>
      <c r="N10570" s="7"/>
    </row>
    <row r="10571" spans="12:14">
      <c r="L10571" s="7"/>
      <c r="M10571" s="108"/>
      <c r="N10571" s="7"/>
    </row>
    <row r="10572" spans="12:14">
      <c r="L10572" s="7"/>
      <c r="M10572" s="108"/>
      <c r="N10572" s="7"/>
    </row>
    <row r="10573" spans="12:14">
      <c r="L10573" s="7"/>
      <c r="M10573" s="108"/>
      <c r="N10573" s="7"/>
    </row>
    <row r="10574" spans="12:14">
      <c r="L10574" s="7"/>
      <c r="M10574" s="108"/>
      <c r="N10574" s="7"/>
    </row>
    <row r="10575" spans="12:14">
      <c r="L10575" s="7"/>
      <c r="M10575" s="108"/>
      <c r="N10575" s="7"/>
    </row>
    <row r="10576" spans="12:14">
      <c r="L10576" s="7"/>
      <c r="M10576" s="108"/>
      <c r="N10576" s="7"/>
    </row>
    <row r="10577" spans="12:14">
      <c r="L10577" s="7"/>
      <c r="M10577" s="108"/>
      <c r="N10577" s="7"/>
    </row>
    <row r="10578" spans="12:14">
      <c r="L10578" s="7"/>
      <c r="M10578" s="108"/>
      <c r="N10578" s="7"/>
    </row>
    <row r="10579" spans="12:14">
      <c r="L10579" s="7"/>
      <c r="M10579" s="108"/>
      <c r="N10579" s="7"/>
    </row>
    <row r="10580" spans="12:14">
      <c r="L10580" s="7"/>
      <c r="M10580" s="108"/>
      <c r="N10580" s="7"/>
    </row>
    <row r="10581" spans="12:14">
      <c r="L10581" s="7"/>
      <c r="M10581" s="108"/>
      <c r="N10581" s="7"/>
    </row>
    <row r="10582" spans="12:14">
      <c r="L10582" s="7"/>
      <c r="M10582" s="108"/>
      <c r="N10582" s="7"/>
    </row>
    <row r="10583" spans="12:14">
      <c r="L10583" s="7"/>
      <c r="M10583" s="108"/>
      <c r="N10583" s="7"/>
    </row>
    <row r="10584" spans="12:14">
      <c r="L10584" s="7"/>
      <c r="M10584" s="108"/>
      <c r="N10584" s="7"/>
    </row>
    <row r="10585" spans="12:14">
      <c r="L10585" s="7"/>
      <c r="M10585" s="108"/>
      <c r="N10585" s="7"/>
    </row>
    <row r="10586" spans="12:14">
      <c r="L10586" s="7"/>
      <c r="M10586" s="108"/>
      <c r="N10586" s="7"/>
    </row>
    <row r="10587" spans="12:14">
      <c r="L10587" s="7"/>
      <c r="M10587" s="108"/>
      <c r="N10587" s="7"/>
    </row>
    <row r="10588" spans="12:14">
      <c r="L10588" s="7"/>
      <c r="M10588" s="108"/>
      <c r="N10588" s="7"/>
    </row>
    <row r="10589" spans="12:14">
      <c r="L10589" s="7"/>
      <c r="M10589" s="108"/>
      <c r="N10589" s="7"/>
    </row>
    <row r="10590" spans="12:14">
      <c r="L10590" s="7"/>
      <c r="M10590" s="108"/>
      <c r="N10590" s="7"/>
    </row>
    <row r="10591" spans="12:14">
      <c r="L10591" s="7"/>
      <c r="M10591" s="108"/>
      <c r="N10591" s="7"/>
    </row>
    <row r="10592" spans="12:14">
      <c r="L10592" s="7"/>
      <c r="M10592" s="108"/>
      <c r="N10592" s="7"/>
    </row>
    <row r="10593" spans="12:14">
      <c r="L10593" s="7"/>
      <c r="M10593" s="108"/>
      <c r="N10593" s="7"/>
    </row>
    <row r="10594" spans="12:14">
      <c r="L10594" s="7"/>
      <c r="M10594" s="108"/>
      <c r="N10594" s="7"/>
    </row>
    <row r="10595" spans="12:14">
      <c r="L10595" s="7"/>
      <c r="M10595" s="108"/>
      <c r="N10595" s="7"/>
    </row>
    <row r="10596" spans="12:14">
      <c r="L10596" s="7"/>
      <c r="M10596" s="108"/>
      <c r="N10596" s="7"/>
    </row>
    <row r="10597" spans="12:14">
      <c r="L10597" s="7"/>
      <c r="M10597" s="108"/>
      <c r="N10597" s="7"/>
    </row>
    <row r="10598" spans="12:14">
      <c r="L10598" s="7"/>
      <c r="M10598" s="108"/>
      <c r="N10598" s="7"/>
    </row>
    <row r="10599" spans="12:14">
      <c r="L10599" s="7"/>
      <c r="M10599" s="108"/>
      <c r="N10599" s="7"/>
    </row>
    <row r="10600" spans="12:14">
      <c r="L10600" s="7"/>
      <c r="M10600" s="108"/>
      <c r="N10600" s="7"/>
    </row>
    <row r="10601" spans="12:14">
      <c r="L10601" s="7"/>
      <c r="M10601" s="108"/>
      <c r="N10601" s="7"/>
    </row>
    <row r="10602" spans="12:14">
      <c r="L10602" s="7"/>
      <c r="M10602" s="108"/>
      <c r="N10602" s="7"/>
    </row>
    <row r="10603" spans="12:14">
      <c r="L10603" s="7"/>
      <c r="M10603" s="108"/>
      <c r="N10603" s="7"/>
    </row>
    <row r="10604" spans="12:14">
      <c r="L10604" s="7"/>
      <c r="M10604" s="108"/>
      <c r="N10604" s="7"/>
    </row>
    <row r="10605" spans="12:14">
      <c r="L10605" s="7"/>
      <c r="M10605" s="108"/>
      <c r="N10605" s="7"/>
    </row>
    <row r="10606" spans="12:14">
      <c r="L10606" s="7"/>
      <c r="M10606" s="108"/>
      <c r="N10606" s="7"/>
    </row>
    <row r="10607" spans="12:14">
      <c r="L10607" s="7"/>
      <c r="M10607" s="108"/>
      <c r="N10607" s="7"/>
    </row>
    <row r="10608" spans="12:14">
      <c r="L10608" s="7"/>
      <c r="M10608" s="108"/>
      <c r="N10608" s="7"/>
    </row>
    <row r="10609" spans="12:14">
      <c r="L10609" s="7"/>
      <c r="M10609" s="108"/>
      <c r="N10609" s="7"/>
    </row>
    <row r="10610" spans="12:14">
      <c r="L10610" s="7"/>
      <c r="M10610" s="108"/>
      <c r="N10610" s="7"/>
    </row>
    <row r="10611" spans="12:14">
      <c r="L10611" s="7"/>
      <c r="M10611" s="108"/>
      <c r="N10611" s="7"/>
    </row>
    <row r="10612" spans="12:14">
      <c r="L10612" s="7"/>
      <c r="M10612" s="108"/>
      <c r="N10612" s="7"/>
    </row>
    <row r="10613" spans="12:14">
      <c r="L10613" s="7"/>
      <c r="M10613" s="108"/>
      <c r="N10613" s="7"/>
    </row>
    <row r="10614" spans="12:14">
      <c r="L10614" s="7"/>
      <c r="M10614" s="108"/>
      <c r="N10614" s="7"/>
    </row>
    <row r="10615" spans="12:14">
      <c r="L10615" s="7"/>
      <c r="M10615" s="108"/>
      <c r="N10615" s="7"/>
    </row>
    <row r="10616" spans="12:14">
      <c r="L10616" s="7"/>
      <c r="M10616" s="108"/>
      <c r="N10616" s="7"/>
    </row>
    <row r="10617" spans="12:14">
      <c r="L10617" s="7"/>
      <c r="M10617" s="108"/>
      <c r="N10617" s="7"/>
    </row>
    <row r="10618" spans="12:14">
      <c r="L10618" s="7"/>
      <c r="M10618" s="108"/>
      <c r="N10618" s="7"/>
    </row>
    <row r="10619" spans="12:14">
      <c r="L10619" s="7"/>
      <c r="M10619" s="108"/>
      <c r="N10619" s="7"/>
    </row>
    <row r="10620" spans="12:14">
      <c r="L10620" s="7"/>
      <c r="M10620" s="108"/>
      <c r="N10620" s="7"/>
    </row>
    <row r="10621" spans="12:14">
      <c r="L10621" s="7"/>
      <c r="M10621" s="108"/>
      <c r="N10621" s="7"/>
    </row>
    <row r="10622" spans="12:14">
      <c r="L10622" s="7"/>
      <c r="M10622" s="108"/>
      <c r="N10622" s="7"/>
    </row>
    <row r="10623" spans="12:14">
      <c r="L10623" s="7"/>
      <c r="M10623" s="108"/>
      <c r="N10623" s="7"/>
    </row>
    <row r="10624" spans="12:14">
      <c r="L10624" s="7"/>
      <c r="M10624" s="108"/>
      <c r="N10624" s="7"/>
    </row>
    <row r="10625" spans="12:14">
      <c r="L10625" s="7"/>
      <c r="M10625" s="108"/>
      <c r="N10625" s="7"/>
    </row>
    <row r="10626" spans="12:14">
      <c r="L10626" s="7"/>
      <c r="M10626" s="108"/>
      <c r="N10626" s="7"/>
    </row>
    <row r="10627" spans="12:14">
      <c r="L10627" s="7"/>
      <c r="M10627" s="108"/>
      <c r="N10627" s="7"/>
    </row>
    <row r="10628" spans="12:14">
      <c r="L10628" s="7"/>
      <c r="M10628" s="108"/>
      <c r="N10628" s="7"/>
    </row>
    <row r="10629" spans="12:14">
      <c r="L10629" s="7"/>
      <c r="M10629" s="108"/>
      <c r="N10629" s="7"/>
    </row>
    <row r="10630" spans="12:14">
      <c r="L10630" s="7"/>
      <c r="M10630" s="108"/>
      <c r="N10630" s="7"/>
    </row>
    <row r="10631" spans="12:14">
      <c r="L10631" s="7"/>
      <c r="M10631" s="108"/>
      <c r="N10631" s="7"/>
    </row>
    <row r="10632" spans="12:14">
      <c r="L10632" s="7"/>
      <c r="M10632" s="108"/>
      <c r="N10632" s="7"/>
    </row>
    <row r="10633" spans="12:14">
      <c r="L10633" s="7"/>
      <c r="M10633" s="108"/>
      <c r="N10633" s="7"/>
    </row>
    <row r="10634" spans="12:14">
      <c r="L10634" s="7"/>
      <c r="M10634" s="108"/>
      <c r="N10634" s="7"/>
    </row>
    <row r="10635" spans="12:14">
      <c r="L10635" s="7"/>
      <c r="M10635" s="108"/>
      <c r="N10635" s="7"/>
    </row>
    <row r="10636" spans="12:14">
      <c r="L10636" s="7"/>
      <c r="M10636" s="108"/>
      <c r="N10636" s="7"/>
    </row>
    <row r="10637" spans="12:14">
      <c r="L10637" s="7"/>
      <c r="M10637" s="108"/>
      <c r="N10637" s="7"/>
    </row>
    <row r="10638" spans="12:14">
      <c r="L10638" s="7"/>
      <c r="M10638" s="108"/>
      <c r="N10638" s="7"/>
    </row>
    <row r="10639" spans="12:14">
      <c r="L10639" s="7"/>
      <c r="M10639" s="108"/>
      <c r="N10639" s="7"/>
    </row>
    <row r="10640" spans="12:14">
      <c r="L10640" s="7"/>
      <c r="M10640" s="108"/>
      <c r="N10640" s="7"/>
    </row>
    <row r="10641" spans="12:14">
      <c r="L10641" s="7"/>
      <c r="M10641" s="108"/>
      <c r="N10641" s="7"/>
    </row>
    <row r="10642" spans="12:14">
      <c r="L10642" s="7"/>
      <c r="M10642" s="108"/>
      <c r="N10642" s="7"/>
    </row>
    <row r="10643" spans="12:14">
      <c r="L10643" s="7"/>
      <c r="M10643" s="108"/>
      <c r="N10643" s="7"/>
    </row>
    <row r="10644" spans="12:14">
      <c r="L10644" s="7"/>
      <c r="M10644" s="108"/>
      <c r="N10644" s="7"/>
    </row>
    <row r="10645" spans="12:14">
      <c r="L10645" s="7"/>
      <c r="M10645" s="108"/>
      <c r="N10645" s="7"/>
    </row>
    <row r="10646" spans="12:14">
      <c r="L10646" s="7"/>
      <c r="M10646" s="108"/>
      <c r="N10646" s="7"/>
    </row>
    <row r="10647" spans="12:14">
      <c r="L10647" s="7"/>
      <c r="M10647" s="108"/>
      <c r="N10647" s="7"/>
    </row>
    <row r="10648" spans="12:14">
      <c r="L10648" s="7"/>
      <c r="M10648" s="108"/>
      <c r="N10648" s="7"/>
    </row>
    <row r="10649" spans="12:14">
      <c r="L10649" s="7"/>
      <c r="M10649" s="108"/>
      <c r="N10649" s="7"/>
    </row>
    <row r="10650" spans="12:14">
      <c r="L10650" s="7"/>
      <c r="M10650" s="108"/>
      <c r="N10650" s="7"/>
    </row>
    <row r="10651" spans="12:14">
      <c r="L10651" s="7"/>
      <c r="M10651" s="108"/>
      <c r="N10651" s="7"/>
    </row>
    <row r="10652" spans="12:14">
      <c r="L10652" s="7"/>
      <c r="M10652" s="108"/>
      <c r="N10652" s="7"/>
    </row>
    <row r="10653" spans="12:14">
      <c r="L10653" s="7"/>
      <c r="M10653" s="108"/>
      <c r="N10653" s="7"/>
    </row>
    <row r="10654" spans="12:14">
      <c r="L10654" s="7"/>
      <c r="M10654" s="108"/>
      <c r="N10654" s="7"/>
    </row>
    <row r="10655" spans="12:14">
      <c r="L10655" s="7"/>
      <c r="M10655" s="108"/>
      <c r="N10655" s="7"/>
    </row>
    <row r="10656" spans="12:14">
      <c r="L10656" s="7"/>
      <c r="M10656" s="108"/>
      <c r="N10656" s="7"/>
    </row>
    <row r="10657" spans="12:14">
      <c r="L10657" s="7"/>
      <c r="M10657" s="108"/>
      <c r="N10657" s="7"/>
    </row>
    <row r="10658" spans="12:14">
      <c r="L10658" s="7"/>
      <c r="M10658" s="108"/>
      <c r="N10658" s="7"/>
    </row>
    <row r="10659" spans="12:14">
      <c r="L10659" s="7"/>
      <c r="M10659" s="108"/>
      <c r="N10659" s="7"/>
    </row>
    <row r="10660" spans="12:14">
      <c r="L10660" s="7"/>
      <c r="M10660" s="108"/>
      <c r="N10660" s="7"/>
    </row>
    <row r="10661" spans="12:14">
      <c r="L10661" s="7"/>
      <c r="M10661" s="108"/>
      <c r="N10661" s="7"/>
    </row>
    <row r="10662" spans="12:14">
      <c r="L10662" s="7"/>
      <c r="M10662" s="108"/>
      <c r="N10662" s="7"/>
    </row>
    <row r="10663" spans="12:14">
      <c r="L10663" s="7"/>
      <c r="M10663" s="108"/>
      <c r="N10663" s="7"/>
    </row>
    <row r="10664" spans="12:14">
      <c r="L10664" s="7"/>
      <c r="M10664" s="108"/>
      <c r="N10664" s="7"/>
    </row>
    <row r="10665" spans="12:14">
      <c r="L10665" s="7"/>
      <c r="M10665" s="108"/>
      <c r="N10665" s="7"/>
    </row>
    <row r="10666" spans="12:14">
      <c r="L10666" s="7"/>
      <c r="M10666" s="108"/>
      <c r="N10666" s="7"/>
    </row>
    <row r="10667" spans="12:14">
      <c r="L10667" s="7"/>
      <c r="M10667" s="108"/>
      <c r="N10667" s="7"/>
    </row>
    <row r="10668" spans="12:14">
      <c r="L10668" s="7"/>
      <c r="M10668" s="108"/>
      <c r="N10668" s="7"/>
    </row>
    <row r="10669" spans="12:14">
      <c r="L10669" s="7"/>
      <c r="M10669" s="108"/>
      <c r="N10669" s="7"/>
    </row>
    <row r="10670" spans="12:14">
      <c r="L10670" s="7"/>
      <c r="M10670" s="108"/>
      <c r="N10670" s="7"/>
    </row>
    <row r="10671" spans="12:14">
      <c r="L10671" s="7"/>
      <c r="M10671" s="108"/>
      <c r="N10671" s="7"/>
    </row>
    <row r="10672" spans="12:14">
      <c r="L10672" s="7"/>
      <c r="M10672" s="108"/>
      <c r="N10672" s="7"/>
    </row>
    <row r="10673" spans="12:14">
      <c r="L10673" s="7"/>
      <c r="M10673" s="108"/>
      <c r="N10673" s="7"/>
    </row>
    <row r="10674" spans="12:14">
      <c r="L10674" s="7"/>
      <c r="M10674" s="108"/>
      <c r="N10674" s="7"/>
    </row>
    <row r="10675" spans="12:14">
      <c r="L10675" s="7"/>
      <c r="M10675" s="108"/>
      <c r="N10675" s="7"/>
    </row>
    <row r="10676" spans="12:14">
      <c r="L10676" s="7"/>
      <c r="M10676" s="108"/>
      <c r="N10676" s="7"/>
    </row>
    <row r="10677" spans="12:14">
      <c r="L10677" s="7"/>
      <c r="M10677" s="108"/>
      <c r="N10677" s="7"/>
    </row>
    <row r="10678" spans="12:14">
      <c r="L10678" s="7"/>
      <c r="M10678" s="108"/>
      <c r="N10678" s="7"/>
    </row>
    <row r="10679" spans="12:14">
      <c r="L10679" s="7"/>
      <c r="M10679" s="108"/>
      <c r="N10679" s="7"/>
    </row>
    <row r="10680" spans="12:14">
      <c r="L10680" s="7"/>
      <c r="M10680" s="108"/>
      <c r="N10680" s="7"/>
    </row>
    <row r="10681" spans="12:14">
      <c r="L10681" s="7"/>
      <c r="M10681" s="108"/>
      <c r="N10681" s="7"/>
    </row>
    <row r="10682" spans="12:14">
      <c r="L10682" s="7"/>
      <c r="M10682" s="108"/>
      <c r="N10682" s="7"/>
    </row>
    <row r="10683" spans="12:14">
      <c r="L10683" s="7"/>
      <c r="M10683" s="108"/>
      <c r="N10683" s="7"/>
    </row>
    <row r="10684" spans="12:14">
      <c r="L10684" s="7"/>
      <c r="M10684" s="108"/>
      <c r="N10684" s="7"/>
    </row>
    <row r="10685" spans="12:14">
      <c r="L10685" s="7"/>
      <c r="M10685" s="108"/>
      <c r="N10685" s="7"/>
    </row>
    <row r="10686" spans="12:14">
      <c r="L10686" s="7"/>
      <c r="M10686" s="108"/>
      <c r="N10686" s="7"/>
    </row>
    <row r="10687" spans="12:14">
      <c r="L10687" s="7"/>
      <c r="M10687" s="108"/>
      <c r="N10687" s="7"/>
    </row>
    <row r="10688" spans="12:14">
      <c r="L10688" s="7"/>
      <c r="M10688" s="108"/>
      <c r="N10688" s="7"/>
    </row>
    <row r="10689" spans="12:14">
      <c r="L10689" s="7"/>
      <c r="M10689" s="108"/>
      <c r="N10689" s="7"/>
    </row>
    <row r="10690" spans="12:14">
      <c r="L10690" s="7"/>
      <c r="M10690" s="108"/>
      <c r="N10690" s="7"/>
    </row>
    <row r="10691" spans="12:14">
      <c r="L10691" s="7"/>
      <c r="M10691" s="108"/>
      <c r="N10691" s="7"/>
    </row>
    <row r="10692" spans="12:14">
      <c r="L10692" s="7"/>
      <c r="M10692" s="108"/>
      <c r="N10692" s="7"/>
    </row>
    <row r="10693" spans="12:14">
      <c r="L10693" s="7"/>
      <c r="M10693" s="108"/>
      <c r="N10693" s="7"/>
    </row>
    <row r="10694" spans="12:14">
      <c r="L10694" s="7"/>
      <c r="M10694" s="108"/>
      <c r="N10694" s="7"/>
    </row>
    <row r="10695" spans="12:14">
      <c r="L10695" s="7"/>
      <c r="M10695" s="108"/>
      <c r="N10695" s="7"/>
    </row>
    <row r="10696" spans="12:14">
      <c r="L10696" s="7"/>
      <c r="M10696" s="108"/>
      <c r="N10696" s="7"/>
    </row>
    <row r="10697" spans="12:14">
      <c r="L10697" s="7"/>
      <c r="M10697" s="108"/>
      <c r="N10697" s="7"/>
    </row>
    <row r="10698" spans="12:14">
      <c r="L10698" s="7"/>
      <c r="M10698" s="108"/>
      <c r="N10698" s="7"/>
    </row>
    <row r="10699" spans="12:14">
      <c r="L10699" s="7"/>
      <c r="M10699" s="108"/>
      <c r="N10699" s="7"/>
    </row>
    <row r="10700" spans="12:14">
      <c r="L10700" s="7"/>
      <c r="M10700" s="108"/>
      <c r="N10700" s="7"/>
    </row>
    <row r="10701" spans="12:14">
      <c r="L10701" s="7"/>
      <c r="M10701" s="108"/>
      <c r="N10701" s="7"/>
    </row>
    <row r="10702" spans="12:14">
      <c r="L10702" s="7"/>
      <c r="M10702" s="108"/>
      <c r="N10702" s="7"/>
    </row>
    <row r="10703" spans="12:14">
      <c r="L10703" s="7"/>
      <c r="M10703" s="108"/>
      <c r="N10703" s="7"/>
    </row>
    <row r="10704" spans="12:14">
      <c r="L10704" s="7"/>
      <c r="M10704" s="108"/>
      <c r="N10704" s="7"/>
    </row>
    <row r="10705" spans="12:14">
      <c r="L10705" s="7"/>
      <c r="M10705" s="108"/>
      <c r="N10705" s="7"/>
    </row>
    <row r="10706" spans="12:14">
      <c r="L10706" s="7"/>
      <c r="M10706" s="108"/>
      <c r="N10706" s="7"/>
    </row>
    <row r="10707" spans="12:14">
      <c r="L10707" s="7"/>
      <c r="M10707" s="108"/>
      <c r="N10707" s="7"/>
    </row>
    <row r="10708" spans="12:14">
      <c r="L10708" s="7"/>
      <c r="M10708" s="108"/>
      <c r="N10708" s="7"/>
    </row>
    <row r="10709" spans="12:14">
      <c r="L10709" s="7"/>
      <c r="M10709" s="108"/>
      <c r="N10709" s="7"/>
    </row>
    <row r="10710" spans="12:14">
      <c r="L10710" s="7"/>
      <c r="M10710" s="108"/>
      <c r="N10710" s="7"/>
    </row>
    <row r="10711" spans="12:14">
      <c r="L10711" s="7"/>
      <c r="M10711" s="108"/>
      <c r="N10711" s="7"/>
    </row>
    <row r="10712" spans="12:14">
      <c r="L10712" s="7"/>
      <c r="M10712" s="108"/>
      <c r="N10712" s="7"/>
    </row>
    <row r="10713" spans="12:14">
      <c r="L10713" s="7"/>
      <c r="M10713" s="108"/>
      <c r="N10713" s="7"/>
    </row>
    <row r="10714" spans="12:14">
      <c r="L10714" s="7"/>
      <c r="M10714" s="108"/>
      <c r="N10714" s="7"/>
    </row>
    <row r="10715" spans="12:14">
      <c r="L10715" s="7"/>
      <c r="M10715" s="108"/>
      <c r="N10715" s="7"/>
    </row>
    <row r="10716" spans="12:14">
      <c r="L10716" s="7"/>
      <c r="M10716" s="108"/>
      <c r="N10716" s="7"/>
    </row>
    <row r="10717" spans="12:14">
      <c r="L10717" s="7"/>
      <c r="M10717" s="108"/>
      <c r="N10717" s="7"/>
    </row>
    <row r="10718" spans="12:14">
      <c r="L10718" s="7"/>
      <c r="M10718" s="108"/>
      <c r="N10718" s="7"/>
    </row>
    <row r="10719" spans="12:14">
      <c r="L10719" s="7"/>
      <c r="M10719" s="108"/>
      <c r="N10719" s="7"/>
    </row>
    <row r="10720" spans="12:14">
      <c r="L10720" s="7"/>
      <c r="M10720" s="108"/>
      <c r="N10720" s="7"/>
    </row>
    <row r="10721" spans="12:14">
      <c r="L10721" s="7"/>
      <c r="M10721" s="108"/>
      <c r="N10721" s="7"/>
    </row>
    <row r="10722" spans="12:14">
      <c r="L10722" s="7"/>
      <c r="M10722" s="108"/>
      <c r="N10722" s="7"/>
    </row>
    <row r="10723" spans="12:14">
      <c r="L10723" s="7"/>
      <c r="M10723" s="108"/>
      <c r="N10723" s="7"/>
    </row>
    <row r="10724" spans="12:14">
      <c r="L10724" s="7"/>
      <c r="M10724" s="108"/>
      <c r="N10724" s="7"/>
    </row>
    <row r="10725" spans="12:14">
      <c r="L10725" s="7"/>
      <c r="M10725" s="108"/>
      <c r="N10725" s="7"/>
    </row>
    <row r="10726" spans="12:14">
      <c r="L10726" s="7"/>
      <c r="M10726" s="108"/>
      <c r="N10726" s="7"/>
    </row>
    <row r="10727" spans="12:14">
      <c r="L10727" s="7"/>
      <c r="M10727" s="108"/>
      <c r="N10727" s="7"/>
    </row>
    <row r="10728" spans="12:14">
      <c r="L10728" s="7"/>
      <c r="M10728" s="108"/>
      <c r="N10728" s="7"/>
    </row>
    <row r="10729" spans="12:14">
      <c r="L10729" s="7"/>
      <c r="M10729" s="108"/>
      <c r="N10729" s="7"/>
    </row>
    <row r="10730" spans="12:14">
      <c r="L10730" s="7"/>
      <c r="M10730" s="108"/>
      <c r="N10730" s="7"/>
    </row>
    <row r="10731" spans="12:14">
      <c r="L10731" s="7"/>
      <c r="M10731" s="108"/>
      <c r="N10731" s="7"/>
    </row>
    <row r="10732" spans="12:14">
      <c r="L10732" s="7"/>
      <c r="M10732" s="108"/>
      <c r="N10732" s="7"/>
    </row>
    <row r="10733" spans="12:14">
      <c r="L10733" s="7"/>
      <c r="M10733" s="108"/>
      <c r="N10733" s="7"/>
    </row>
    <row r="10734" spans="12:14">
      <c r="L10734" s="7"/>
      <c r="M10734" s="108"/>
      <c r="N10734" s="7"/>
    </row>
    <row r="10735" spans="12:14">
      <c r="L10735" s="7"/>
      <c r="M10735" s="108"/>
      <c r="N10735" s="7"/>
    </row>
    <row r="10736" spans="12:14">
      <c r="L10736" s="7"/>
      <c r="M10736" s="108"/>
      <c r="N10736" s="7"/>
    </row>
    <row r="10737" spans="12:14">
      <c r="L10737" s="7"/>
      <c r="M10737" s="108"/>
      <c r="N10737" s="7"/>
    </row>
    <row r="10738" spans="12:14">
      <c r="L10738" s="7"/>
      <c r="M10738" s="108"/>
      <c r="N10738" s="7"/>
    </row>
    <row r="10739" spans="12:14">
      <c r="L10739" s="7"/>
      <c r="M10739" s="108"/>
      <c r="N10739" s="7"/>
    </row>
    <row r="10740" spans="12:14">
      <c r="L10740" s="7"/>
      <c r="M10740" s="108"/>
      <c r="N10740" s="7"/>
    </row>
    <row r="10741" spans="12:14">
      <c r="L10741" s="7"/>
      <c r="M10741" s="108"/>
      <c r="N10741" s="7"/>
    </row>
    <row r="10742" spans="12:14">
      <c r="L10742" s="7"/>
      <c r="M10742" s="108"/>
      <c r="N10742" s="7"/>
    </row>
    <row r="10743" spans="12:14">
      <c r="L10743" s="7"/>
      <c r="M10743" s="108"/>
      <c r="N10743" s="7"/>
    </row>
    <row r="10744" spans="12:14">
      <c r="L10744" s="7"/>
      <c r="M10744" s="108"/>
      <c r="N10744" s="7"/>
    </row>
    <row r="10745" spans="12:14">
      <c r="L10745" s="7"/>
      <c r="M10745" s="108"/>
      <c r="N10745" s="7"/>
    </row>
    <row r="10746" spans="12:14">
      <c r="L10746" s="7"/>
      <c r="M10746" s="108"/>
      <c r="N10746" s="7"/>
    </row>
    <row r="10747" spans="12:14">
      <c r="L10747" s="7"/>
      <c r="M10747" s="108"/>
      <c r="N10747" s="7"/>
    </row>
    <row r="10748" spans="12:14">
      <c r="L10748" s="7"/>
      <c r="M10748" s="108"/>
      <c r="N10748" s="7"/>
    </row>
    <row r="10749" spans="12:14">
      <c r="L10749" s="7"/>
      <c r="M10749" s="108"/>
      <c r="N10749" s="7"/>
    </row>
    <row r="10750" spans="12:14">
      <c r="L10750" s="7"/>
      <c r="M10750" s="108"/>
      <c r="N10750" s="7"/>
    </row>
    <row r="10751" spans="12:14">
      <c r="L10751" s="7"/>
      <c r="M10751" s="108"/>
      <c r="N10751" s="7"/>
    </row>
    <row r="10752" spans="12:14">
      <c r="L10752" s="7"/>
      <c r="M10752" s="108"/>
      <c r="N10752" s="7"/>
    </row>
    <row r="10753" spans="12:14">
      <c r="L10753" s="7"/>
      <c r="M10753" s="108"/>
      <c r="N10753" s="7"/>
    </row>
    <row r="10754" spans="12:14">
      <c r="L10754" s="7"/>
      <c r="M10754" s="108"/>
      <c r="N10754" s="7"/>
    </row>
    <row r="10755" spans="12:14">
      <c r="L10755" s="7"/>
      <c r="M10755" s="108"/>
      <c r="N10755" s="7"/>
    </row>
    <row r="10756" spans="12:14">
      <c r="L10756" s="7"/>
      <c r="M10756" s="108"/>
      <c r="N10756" s="7"/>
    </row>
    <row r="10757" spans="12:14">
      <c r="L10757" s="7"/>
      <c r="M10757" s="108"/>
      <c r="N10757" s="7"/>
    </row>
    <row r="10758" spans="12:14">
      <c r="L10758" s="7"/>
      <c r="M10758" s="108"/>
      <c r="N10758" s="7"/>
    </row>
    <row r="10759" spans="12:14">
      <c r="L10759" s="7"/>
      <c r="M10759" s="108"/>
      <c r="N10759" s="7"/>
    </row>
    <row r="10760" spans="12:14">
      <c r="L10760" s="7"/>
      <c r="M10760" s="108"/>
      <c r="N10760" s="7"/>
    </row>
    <row r="10761" spans="12:14">
      <c r="L10761" s="7"/>
      <c r="M10761" s="108"/>
      <c r="N10761" s="7"/>
    </row>
    <row r="10762" spans="12:14">
      <c r="L10762" s="7"/>
      <c r="M10762" s="108"/>
      <c r="N10762" s="7"/>
    </row>
    <row r="10763" spans="12:14">
      <c r="L10763" s="7"/>
      <c r="M10763" s="108"/>
      <c r="N10763" s="7"/>
    </row>
    <row r="10764" spans="12:14">
      <c r="L10764" s="7"/>
      <c r="M10764" s="108"/>
      <c r="N10764" s="7"/>
    </row>
    <row r="10765" spans="12:14">
      <c r="L10765" s="7"/>
      <c r="M10765" s="108"/>
      <c r="N10765" s="7"/>
    </row>
    <row r="10766" spans="12:14">
      <c r="L10766" s="7"/>
      <c r="M10766" s="108"/>
      <c r="N10766" s="7"/>
    </row>
    <row r="10767" spans="12:14">
      <c r="L10767" s="7"/>
      <c r="M10767" s="108"/>
      <c r="N10767" s="7"/>
    </row>
    <row r="10768" spans="12:14">
      <c r="L10768" s="7"/>
      <c r="M10768" s="108"/>
      <c r="N10768" s="7"/>
    </row>
    <row r="10769" spans="12:14">
      <c r="L10769" s="7"/>
      <c r="M10769" s="108"/>
      <c r="N10769" s="7"/>
    </row>
    <row r="10770" spans="12:14">
      <c r="L10770" s="7"/>
      <c r="M10770" s="108"/>
      <c r="N10770" s="7"/>
    </row>
    <row r="10771" spans="12:14">
      <c r="L10771" s="7"/>
      <c r="M10771" s="108"/>
      <c r="N10771" s="7"/>
    </row>
    <row r="10772" spans="12:14">
      <c r="L10772" s="7"/>
      <c r="M10772" s="108"/>
      <c r="N10772" s="7"/>
    </row>
    <row r="10773" spans="12:14">
      <c r="L10773" s="7"/>
      <c r="M10773" s="108"/>
      <c r="N10773" s="7"/>
    </row>
    <row r="10774" spans="12:14">
      <c r="L10774" s="7"/>
      <c r="M10774" s="108"/>
      <c r="N10774" s="7"/>
    </row>
    <row r="10775" spans="12:14">
      <c r="L10775" s="7"/>
      <c r="M10775" s="108"/>
      <c r="N10775" s="7"/>
    </row>
    <row r="10776" spans="12:14">
      <c r="L10776" s="7"/>
      <c r="M10776" s="108"/>
      <c r="N10776" s="7"/>
    </row>
    <row r="10777" spans="12:14">
      <c r="L10777" s="7"/>
      <c r="M10777" s="108"/>
      <c r="N10777" s="7"/>
    </row>
    <row r="10778" spans="12:14">
      <c r="L10778" s="7"/>
      <c r="M10778" s="108"/>
      <c r="N10778" s="7"/>
    </row>
    <row r="10779" spans="12:14">
      <c r="L10779" s="7"/>
      <c r="M10779" s="108"/>
      <c r="N10779" s="7"/>
    </row>
    <row r="10780" spans="12:14">
      <c r="L10780" s="7"/>
      <c r="M10780" s="108"/>
      <c r="N10780" s="7"/>
    </row>
    <row r="10781" spans="12:14">
      <c r="L10781" s="7"/>
      <c r="M10781" s="108"/>
      <c r="N10781" s="7"/>
    </row>
    <row r="10782" spans="12:14">
      <c r="L10782" s="7"/>
      <c r="M10782" s="108"/>
      <c r="N10782" s="7"/>
    </row>
    <row r="10783" spans="12:14">
      <c r="L10783" s="7"/>
      <c r="M10783" s="108"/>
      <c r="N10783" s="7"/>
    </row>
    <row r="10784" spans="12:14">
      <c r="L10784" s="7"/>
      <c r="M10784" s="108"/>
      <c r="N10784" s="7"/>
    </row>
    <row r="10785" spans="12:14">
      <c r="L10785" s="7"/>
      <c r="M10785" s="108"/>
      <c r="N10785" s="7"/>
    </row>
    <row r="10786" spans="12:14">
      <c r="L10786" s="7"/>
      <c r="M10786" s="108"/>
      <c r="N10786" s="7"/>
    </row>
    <row r="10787" spans="12:14">
      <c r="L10787" s="7"/>
      <c r="M10787" s="108"/>
      <c r="N10787" s="7"/>
    </row>
    <row r="10788" spans="12:14">
      <c r="L10788" s="7"/>
      <c r="M10788" s="108"/>
      <c r="N10788" s="7"/>
    </row>
    <row r="10789" spans="12:14">
      <c r="L10789" s="7"/>
      <c r="M10789" s="108"/>
      <c r="N10789" s="7"/>
    </row>
    <row r="10790" spans="12:14">
      <c r="L10790" s="7"/>
      <c r="M10790" s="108"/>
      <c r="N10790" s="7"/>
    </row>
    <row r="10791" spans="12:14">
      <c r="L10791" s="7"/>
      <c r="M10791" s="108"/>
      <c r="N10791" s="7"/>
    </row>
    <row r="10792" spans="12:14">
      <c r="L10792" s="7"/>
      <c r="M10792" s="108"/>
      <c r="N10792" s="7"/>
    </row>
    <row r="10793" spans="12:14">
      <c r="L10793" s="7"/>
      <c r="M10793" s="108"/>
      <c r="N10793" s="7"/>
    </row>
    <row r="10794" spans="12:14">
      <c r="L10794" s="7"/>
      <c r="M10794" s="108"/>
      <c r="N10794" s="7"/>
    </row>
    <row r="10795" spans="12:14">
      <c r="L10795" s="7"/>
      <c r="M10795" s="108"/>
      <c r="N10795" s="7"/>
    </row>
    <row r="10796" spans="12:14">
      <c r="L10796" s="7"/>
      <c r="M10796" s="108"/>
      <c r="N10796" s="7"/>
    </row>
    <row r="10797" spans="12:14">
      <c r="L10797" s="7"/>
      <c r="M10797" s="108"/>
      <c r="N10797" s="7"/>
    </row>
    <row r="10798" spans="12:14">
      <c r="L10798" s="7"/>
      <c r="M10798" s="108"/>
      <c r="N10798" s="7"/>
    </row>
    <row r="10799" spans="12:14">
      <c r="L10799" s="7"/>
      <c r="M10799" s="108"/>
      <c r="N10799" s="7"/>
    </row>
    <row r="10800" spans="12:14">
      <c r="L10800" s="7"/>
      <c r="M10800" s="108"/>
      <c r="N10800" s="7"/>
    </row>
    <row r="10801" spans="12:14">
      <c r="L10801" s="7"/>
      <c r="M10801" s="108"/>
      <c r="N10801" s="7"/>
    </row>
    <row r="10802" spans="12:14">
      <c r="L10802" s="7"/>
      <c r="M10802" s="108"/>
      <c r="N10802" s="7"/>
    </row>
    <row r="10803" spans="12:14">
      <c r="L10803" s="7"/>
      <c r="M10803" s="108"/>
      <c r="N10803" s="7"/>
    </row>
    <row r="10804" spans="12:14">
      <c r="L10804" s="7"/>
      <c r="M10804" s="108"/>
      <c r="N10804" s="7"/>
    </row>
    <row r="10805" spans="12:14">
      <c r="L10805" s="7"/>
      <c r="M10805" s="108"/>
      <c r="N10805" s="7"/>
    </row>
    <row r="10806" spans="12:14">
      <c r="L10806" s="7"/>
      <c r="M10806" s="108"/>
      <c r="N10806" s="7"/>
    </row>
    <row r="10807" spans="12:14">
      <c r="L10807" s="7"/>
      <c r="M10807" s="108"/>
      <c r="N10807" s="7"/>
    </row>
    <row r="10808" spans="12:14">
      <c r="L10808" s="7"/>
      <c r="M10808" s="108"/>
      <c r="N10808" s="7"/>
    </row>
    <row r="10809" spans="12:14">
      <c r="L10809" s="7"/>
      <c r="M10809" s="108"/>
      <c r="N10809" s="7"/>
    </row>
    <row r="10810" spans="12:14">
      <c r="L10810" s="7"/>
      <c r="M10810" s="108"/>
      <c r="N10810" s="7"/>
    </row>
    <row r="10811" spans="12:14">
      <c r="L10811" s="7"/>
      <c r="M10811" s="108"/>
      <c r="N10811" s="7"/>
    </row>
    <row r="10812" spans="12:14">
      <c r="L10812" s="7"/>
      <c r="M10812" s="108"/>
      <c r="N10812" s="7"/>
    </row>
    <row r="10813" spans="12:14">
      <c r="L10813" s="7"/>
      <c r="M10813" s="108"/>
      <c r="N10813" s="7"/>
    </row>
    <row r="10814" spans="12:14">
      <c r="L10814" s="7"/>
      <c r="M10814" s="108"/>
      <c r="N10814" s="7"/>
    </row>
    <row r="10815" spans="12:14">
      <c r="L10815" s="7"/>
      <c r="M10815" s="108"/>
      <c r="N10815" s="7"/>
    </row>
    <row r="10816" spans="12:14">
      <c r="L10816" s="7"/>
      <c r="M10816" s="108"/>
      <c r="N10816" s="7"/>
    </row>
    <row r="10817" spans="12:14">
      <c r="L10817" s="7"/>
      <c r="M10817" s="108"/>
      <c r="N10817" s="7"/>
    </row>
    <row r="10818" spans="12:14">
      <c r="L10818" s="7"/>
      <c r="M10818" s="108"/>
      <c r="N10818" s="7"/>
    </row>
    <row r="10819" spans="12:14">
      <c r="L10819" s="7"/>
      <c r="M10819" s="108"/>
      <c r="N10819" s="7"/>
    </row>
    <row r="10820" spans="12:14">
      <c r="L10820" s="7"/>
      <c r="M10820" s="108"/>
      <c r="N10820" s="7"/>
    </row>
    <row r="10821" spans="12:14">
      <c r="L10821" s="7"/>
      <c r="M10821" s="108"/>
      <c r="N10821" s="7"/>
    </row>
    <row r="10822" spans="12:14">
      <c r="L10822" s="7"/>
      <c r="M10822" s="108"/>
      <c r="N10822" s="7"/>
    </row>
    <row r="10823" spans="12:14">
      <c r="L10823" s="7"/>
      <c r="M10823" s="108"/>
      <c r="N10823" s="7"/>
    </row>
    <row r="10824" spans="12:14">
      <c r="L10824" s="7"/>
      <c r="M10824" s="108"/>
      <c r="N10824" s="7"/>
    </row>
    <row r="10825" spans="12:14">
      <c r="L10825" s="7"/>
      <c r="M10825" s="108"/>
      <c r="N10825" s="7"/>
    </row>
    <row r="10826" spans="12:14">
      <c r="L10826" s="7"/>
      <c r="M10826" s="108"/>
      <c r="N10826" s="7"/>
    </row>
    <row r="10827" spans="12:14">
      <c r="L10827" s="7"/>
      <c r="M10827" s="108"/>
      <c r="N10827" s="7"/>
    </row>
    <row r="10828" spans="12:14">
      <c r="L10828" s="7"/>
      <c r="M10828" s="108"/>
      <c r="N10828" s="7"/>
    </row>
    <row r="10829" spans="12:14">
      <c r="L10829" s="7"/>
      <c r="M10829" s="108"/>
      <c r="N10829" s="7"/>
    </row>
    <row r="10830" spans="12:14">
      <c r="L10830" s="7"/>
      <c r="M10830" s="108"/>
      <c r="N10830" s="7"/>
    </row>
    <row r="10831" spans="12:14">
      <c r="L10831" s="7"/>
      <c r="M10831" s="108"/>
      <c r="N10831" s="7"/>
    </row>
    <row r="10832" spans="12:14">
      <c r="L10832" s="7"/>
      <c r="M10832" s="108"/>
      <c r="N10832" s="7"/>
    </row>
    <row r="10833" spans="12:14">
      <c r="L10833" s="7"/>
      <c r="M10833" s="108"/>
      <c r="N10833" s="7"/>
    </row>
    <row r="10834" spans="12:14">
      <c r="L10834" s="7"/>
      <c r="M10834" s="108"/>
      <c r="N10834" s="7"/>
    </row>
    <row r="10835" spans="12:14">
      <c r="L10835" s="7"/>
      <c r="M10835" s="108"/>
      <c r="N10835" s="7"/>
    </row>
    <row r="10836" spans="12:14">
      <c r="L10836" s="7"/>
      <c r="M10836" s="108"/>
      <c r="N10836" s="7"/>
    </row>
    <row r="10837" spans="12:14">
      <c r="L10837" s="7"/>
      <c r="M10837" s="108"/>
      <c r="N10837" s="7"/>
    </row>
    <row r="10838" spans="12:14">
      <c r="L10838" s="7"/>
      <c r="M10838" s="108"/>
      <c r="N10838" s="7"/>
    </row>
    <row r="10839" spans="12:14">
      <c r="L10839" s="7"/>
      <c r="M10839" s="108"/>
      <c r="N10839" s="7"/>
    </row>
    <row r="10840" spans="12:14">
      <c r="L10840" s="7"/>
      <c r="M10840" s="108"/>
      <c r="N10840" s="7"/>
    </row>
    <row r="10841" spans="12:14">
      <c r="L10841" s="7"/>
      <c r="M10841" s="108"/>
      <c r="N10841" s="7"/>
    </row>
    <row r="10842" spans="12:14">
      <c r="L10842" s="7"/>
      <c r="M10842" s="108"/>
      <c r="N10842" s="7"/>
    </row>
    <row r="10843" spans="12:14">
      <c r="L10843" s="7"/>
      <c r="M10843" s="108"/>
      <c r="N10843" s="7"/>
    </row>
    <row r="10844" spans="12:14">
      <c r="L10844" s="7"/>
      <c r="M10844" s="108"/>
      <c r="N10844" s="7"/>
    </row>
    <row r="10845" spans="12:14">
      <c r="L10845" s="7"/>
      <c r="M10845" s="108"/>
      <c r="N10845" s="7"/>
    </row>
    <row r="10846" spans="12:14">
      <c r="L10846" s="7"/>
      <c r="M10846" s="108"/>
      <c r="N10846" s="7"/>
    </row>
    <row r="10847" spans="12:14">
      <c r="L10847" s="7"/>
      <c r="M10847" s="108"/>
      <c r="N10847" s="7"/>
    </row>
    <row r="10848" spans="12:14">
      <c r="L10848" s="7"/>
      <c r="M10848" s="108"/>
      <c r="N10848" s="7"/>
    </row>
    <row r="10849" spans="12:14">
      <c r="L10849" s="7"/>
      <c r="M10849" s="108"/>
      <c r="N10849" s="7"/>
    </row>
    <row r="10850" spans="12:14">
      <c r="L10850" s="7"/>
      <c r="M10850" s="108"/>
      <c r="N10850" s="7"/>
    </row>
    <row r="10851" spans="12:14">
      <c r="L10851" s="7"/>
      <c r="M10851" s="108"/>
      <c r="N10851" s="7"/>
    </row>
    <row r="10852" spans="12:14">
      <c r="L10852" s="7"/>
      <c r="M10852" s="108"/>
      <c r="N10852" s="7"/>
    </row>
    <row r="10853" spans="12:14">
      <c r="L10853" s="7"/>
      <c r="M10853" s="108"/>
      <c r="N10853" s="7"/>
    </row>
    <row r="10854" spans="12:14">
      <c r="L10854" s="7"/>
      <c r="M10854" s="108"/>
      <c r="N10854" s="7"/>
    </row>
    <row r="10855" spans="12:14">
      <c r="L10855" s="7"/>
      <c r="M10855" s="108"/>
      <c r="N10855" s="7"/>
    </row>
    <row r="10856" spans="12:14">
      <c r="L10856" s="7"/>
      <c r="M10856" s="108"/>
      <c r="N10856" s="7"/>
    </row>
    <row r="10857" spans="12:14">
      <c r="L10857" s="7"/>
      <c r="M10857" s="108"/>
      <c r="N10857" s="7"/>
    </row>
    <row r="10858" spans="12:14">
      <c r="L10858" s="7"/>
      <c r="M10858" s="108"/>
      <c r="N10858" s="7"/>
    </row>
    <row r="10859" spans="12:14">
      <c r="L10859" s="7"/>
      <c r="M10859" s="108"/>
      <c r="N10859" s="7"/>
    </row>
    <row r="10860" spans="12:14">
      <c r="L10860" s="7"/>
      <c r="M10860" s="108"/>
      <c r="N10860" s="7"/>
    </row>
    <row r="10861" spans="12:14">
      <c r="L10861" s="7"/>
      <c r="M10861" s="108"/>
      <c r="N10861" s="7"/>
    </row>
    <row r="10862" spans="12:14">
      <c r="L10862" s="7"/>
      <c r="M10862" s="108"/>
      <c r="N10862" s="7"/>
    </row>
    <row r="10863" spans="12:14">
      <c r="L10863" s="7"/>
      <c r="M10863" s="108"/>
      <c r="N10863" s="7"/>
    </row>
    <row r="10864" spans="12:14">
      <c r="L10864" s="7"/>
      <c r="M10864" s="108"/>
      <c r="N10864" s="7"/>
    </row>
    <row r="10865" spans="12:14">
      <c r="L10865" s="7"/>
      <c r="M10865" s="108"/>
      <c r="N10865" s="7"/>
    </row>
    <row r="10866" spans="12:14">
      <c r="L10866" s="7"/>
      <c r="M10866" s="108"/>
      <c r="N10866" s="7"/>
    </row>
    <row r="10867" spans="12:14">
      <c r="L10867" s="7"/>
      <c r="M10867" s="108"/>
      <c r="N10867" s="7"/>
    </row>
    <row r="10868" spans="12:14">
      <c r="L10868" s="7"/>
      <c r="M10868" s="108"/>
      <c r="N10868" s="7"/>
    </row>
    <row r="10869" spans="12:14">
      <c r="L10869" s="7"/>
      <c r="M10869" s="108"/>
      <c r="N10869" s="7"/>
    </row>
    <row r="10870" spans="12:14">
      <c r="L10870" s="7"/>
      <c r="M10870" s="108"/>
      <c r="N10870" s="7"/>
    </row>
    <row r="10871" spans="12:14">
      <c r="L10871" s="7"/>
      <c r="M10871" s="108"/>
      <c r="N10871" s="7"/>
    </row>
    <row r="10872" spans="12:14">
      <c r="L10872" s="7"/>
      <c r="M10872" s="108"/>
      <c r="N10872" s="7"/>
    </row>
    <row r="10873" spans="12:14">
      <c r="L10873" s="7"/>
      <c r="M10873" s="108"/>
      <c r="N10873" s="7"/>
    </row>
    <row r="10874" spans="12:14">
      <c r="L10874" s="7"/>
      <c r="M10874" s="108"/>
      <c r="N10874" s="7"/>
    </row>
    <row r="10875" spans="12:14">
      <c r="L10875" s="7"/>
      <c r="M10875" s="108"/>
      <c r="N10875" s="7"/>
    </row>
    <row r="10876" spans="12:14">
      <c r="L10876" s="7"/>
      <c r="M10876" s="108"/>
      <c r="N10876" s="7"/>
    </row>
    <row r="10877" spans="12:14">
      <c r="L10877" s="7"/>
      <c r="M10877" s="108"/>
      <c r="N10877" s="7"/>
    </row>
    <row r="10878" spans="12:14">
      <c r="L10878" s="7"/>
      <c r="M10878" s="108"/>
      <c r="N10878" s="7"/>
    </row>
    <row r="10879" spans="12:14">
      <c r="L10879" s="7"/>
      <c r="M10879" s="108"/>
      <c r="N10879" s="7"/>
    </row>
    <row r="10880" spans="12:14">
      <c r="L10880" s="7"/>
      <c r="M10880" s="108"/>
      <c r="N10880" s="7"/>
    </row>
    <row r="10881" spans="12:14">
      <c r="L10881" s="7"/>
      <c r="M10881" s="108"/>
      <c r="N10881" s="7"/>
    </row>
    <row r="10882" spans="12:14">
      <c r="L10882" s="7"/>
      <c r="M10882" s="108"/>
      <c r="N10882" s="7"/>
    </row>
    <row r="10883" spans="12:14">
      <c r="L10883" s="7"/>
      <c r="M10883" s="108"/>
      <c r="N10883" s="7"/>
    </row>
    <row r="10884" spans="12:14">
      <c r="L10884" s="7"/>
      <c r="M10884" s="108"/>
      <c r="N10884" s="7"/>
    </row>
    <row r="10885" spans="12:14">
      <c r="L10885" s="7"/>
      <c r="M10885" s="108"/>
      <c r="N10885" s="7"/>
    </row>
    <row r="10886" spans="12:14">
      <c r="L10886" s="7"/>
      <c r="M10886" s="108"/>
      <c r="N10886" s="7"/>
    </row>
    <row r="10887" spans="12:14">
      <c r="L10887" s="7"/>
      <c r="M10887" s="108"/>
      <c r="N10887" s="7"/>
    </row>
    <row r="10888" spans="12:14">
      <c r="L10888" s="7"/>
      <c r="M10888" s="108"/>
      <c r="N10888" s="7"/>
    </row>
    <row r="10889" spans="12:14">
      <c r="L10889" s="7"/>
      <c r="M10889" s="108"/>
      <c r="N10889" s="7"/>
    </row>
    <row r="10890" spans="12:14">
      <c r="L10890" s="7"/>
      <c r="M10890" s="108"/>
      <c r="N10890" s="7"/>
    </row>
    <row r="10891" spans="12:14">
      <c r="L10891" s="7"/>
      <c r="M10891" s="108"/>
      <c r="N10891" s="7"/>
    </row>
    <row r="10892" spans="12:14">
      <c r="L10892" s="7"/>
      <c r="M10892" s="108"/>
      <c r="N10892" s="7"/>
    </row>
    <row r="10893" spans="12:14">
      <c r="L10893" s="7"/>
      <c r="M10893" s="108"/>
      <c r="N10893" s="7"/>
    </row>
    <row r="10894" spans="12:14">
      <c r="L10894" s="7"/>
      <c r="M10894" s="108"/>
      <c r="N10894" s="7"/>
    </row>
    <row r="10895" spans="12:14">
      <c r="L10895" s="7"/>
      <c r="M10895" s="108"/>
      <c r="N10895" s="7"/>
    </row>
    <row r="10896" spans="12:14">
      <c r="L10896" s="7"/>
      <c r="M10896" s="108"/>
      <c r="N10896" s="7"/>
    </row>
    <row r="10897" spans="12:14">
      <c r="L10897" s="7"/>
      <c r="M10897" s="108"/>
      <c r="N10897" s="7"/>
    </row>
    <row r="10898" spans="12:14">
      <c r="L10898" s="7"/>
      <c r="M10898" s="108"/>
      <c r="N10898" s="7"/>
    </row>
    <row r="10899" spans="12:14">
      <c r="L10899" s="7"/>
      <c r="M10899" s="108"/>
      <c r="N10899" s="7"/>
    </row>
    <row r="10900" spans="12:14">
      <c r="L10900" s="7"/>
      <c r="M10900" s="108"/>
      <c r="N10900" s="7"/>
    </row>
    <row r="10901" spans="12:14">
      <c r="L10901" s="7"/>
      <c r="M10901" s="108"/>
      <c r="N10901" s="7"/>
    </row>
    <row r="10902" spans="12:14">
      <c r="L10902" s="7"/>
      <c r="M10902" s="108"/>
      <c r="N10902" s="7"/>
    </row>
    <row r="10903" spans="12:14">
      <c r="L10903" s="7"/>
      <c r="M10903" s="108"/>
      <c r="N10903" s="7"/>
    </row>
    <row r="10904" spans="12:14">
      <c r="L10904" s="7"/>
      <c r="M10904" s="108"/>
      <c r="N10904" s="7"/>
    </row>
    <row r="10905" spans="12:14">
      <c r="L10905" s="7"/>
      <c r="M10905" s="108"/>
      <c r="N10905" s="7"/>
    </row>
    <row r="10906" spans="12:14">
      <c r="L10906" s="7"/>
      <c r="M10906" s="108"/>
      <c r="N10906" s="7"/>
    </row>
    <row r="10907" spans="12:14">
      <c r="L10907" s="7"/>
      <c r="M10907" s="108"/>
      <c r="N10907" s="7"/>
    </row>
    <row r="10908" spans="12:14">
      <c r="L10908" s="7"/>
      <c r="M10908" s="108"/>
      <c r="N10908" s="7"/>
    </row>
    <row r="10909" spans="12:14">
      <c r="L10909" s="7"/>
      <c r="M10909" s="108"/>
      <c r="N10909" s="7"/>
    </row>
    <row r="10910" spans="12:14">
      <c r="L10910" s="7"/>
      <c r="M10910" s="108"/>
      <c r="N10910" s="7"/>
    </row>
    <row r="10911" spans="12:14">
      <c r="L10911" s="7"/>
      <c r="M10911" s="108"/>
      <c r="N10911" s="7"/>
    </row>
    <row r="10912" spans="12:14">
      <c r="L10912" s="7"/>
      <c r="M10912" s="108"/>
      <c r="N10912" s="7"/>
    </row>
    <row r="10913" spans="12:14">
      <c r="L10913" s="7"/>
      <c r="M10913" s="108"/>
      <c r="N10913" s="7"/>
    </row>
    <row r="10914" spans="12:14">
      <c r="L10914" s="7"/>
      <c r="M10914" s="108"/>
      <c r="N10914" s="7"/>
    </row>
    <row r="10915" spans="12:14">
      <c r="L10915" s="7"/>
      <c r="M10915" s="108"/>
      <c r="N10915" s="7"/>
    </row>
    <row r="10916" spans="12:14">
      <c r="L10916" s="7"/>
      <c r="M10916" s="108"/>
      <c r="N10916" s="7"/>
    </row>
    <row r="10917" spans="12:14">
      <c r="L10917" s="7"/>
      <c r="M10917" s="108"/>
      <c r="N10917" s="7"/>
    </row>
    <row r="10918" spans="12:14">
      <c r="L10918" s="7"/>
      <c r="M10918" s="108"/>
      <c r="N10918" s="7"/>
    </row>
    <row r="10919" spans="12:14">
      <c r="L10919" s="7"/>
      <c r="M10919" s="108"/>
      <c r="N10919" s="7"/>
    </row>
    <row r="10920" spans="12:14">
      <c r="L10920" s="7"/>
      <c r="M10920" s="108"/>
      <c r="N10920" s="7"/>
    </row>
    <row r="10921" spans="12:14">
      <c r="L10921" s="7"/>
      <c r="M10921" s="108"/>
      <c r="N10921" s="7"/>
    </row>
    <row r="10922" spans="12:14">
      <c r="L10922" s="7"/>
      <c r="M10922" s="108"/>
      <c r="N10922" s="7"/>
    </row>
    <row r="10923" spans="12:14">
      <c r="L10923" s="7"/>
      <c r="M10923" s="108"/>
      <c r="N10923" s="7"/>
    </row>
    <row r="10924" spans="12:14">
      <c r="L10924" s="7"/>
      <c r="M10924" s="108"/>
      <c r="N10924" s="7"/>
    </row>
    <row r="10925" spans="12:14">
      <c r="L10925" s="7"/>
      <c r="M10925" s="108"/>
      <c r="N10925" s="7"/>
    </row>
    <row r="10926" spans="12:14">
      <c r="L10926" s="7"/>
      <c r="M10926" s="108"/>
      <c r="N10926" s="7"/>
    </row>
    <row r="10927" spans="12:14">
      <c r="L10927" s="7"/>
      <c r="M10927" s="108"/>
      <c r="N10927" s="7"/>
    </row>
    <row r="10928" spans="12:14">
      <c r="L10928" s="7"/>
      <c r="M10928" s="108"/>
      <c r="N10928" s="7"/>
    </row>
    <row r="10929" spans="12:14">
      <c r="L10929" s="7"/>
      <c r="M10929" s="108"/>
      <c r="N10929" s="7"/>
    </row>
    <row r="10930" spans="12:14">
      <c r="L10930" s="7"/>
      <c r="M10930" s="108"/>
      <c r="N10930" s="7"/>
    </row>
    <row r="10931" spans="12:14">
      <c r="L10931" s="7"/>
      <c r="M10931" s="108"/>
      <c r="N10931" s="7"/>
    </row>
    <row r="10932" spans="12:14">
      <c r="L10932" s="7"/>
      <c r="M10932" s="108"/>
      <c r="N10932" s="7"/>
    </row>
    <row r="10933" spans="12:14">
      <c r="L10933" s="7"/>
      <c r="M10933" s="108"/>
      <c r="N10933" s="7"/>
    </row>
    <row r="10934" spans="12:14">
      <c r="L10934" s="7"/>
      <c r="M10934" s="108"/>
      <c r="N10934" s="7"/>
    </row>
    <row r="10935" spans="12:14">
      <c r="L10935" s="7"/>
      <c r="M10935" s="108"/>
      <c r="N10935" s="7"/>
    </row>
    <row r="10936" spans="12:14">
      <c r="L10936" s="7"/>
      <c r="M10936" s="108"/>
      <c r="N10936" s="7"/>
    </row>
    <row r="10937" spans="12:14">
      <c r="L10937" s="7"/>
      <c r="M10937" s="108"/>
      <c r="N10937" s="7"/>
    </row>
    <row r="10938" spans="12:14">
      <c r="L10938" s="7"/>
      <c r="M10938" s="108"/>
      <c r="N10938" s="7"/>
    </row>
    <row r="10939" spans="12:14">
      <c r="L10939" s="7"/>
      <c r="M10939" s="108"/>
      <c r="N10939" s="7"/>
    </row>
    <row r="10940" spans="12:14">
      <c r="L10940" s="7"/>
      <c r="M10940" s="108"/>
      <c r="N10940" s="7"/>
    </row>
    <row r="10941" spans="12:14">
      <c r="L10941" s="7"/>
      <c r="M10941" s="108"/>
      <c r="N10941" s="7"/>
    </row>
    <row r="10942" spans="12:14">
      <c r="L10942" s="7"/>
      <c r="M10942" s="108"/>
      <c r="N10942" s="7"/>
    </row>
    <row r="10943" spans="12:14">
      <c r="L10943" s="7"/>
      <c r="M10943" s="108"/>
      <c r="N10943" s="7"/>
    </row>
    <row r="10944" spans="12:14">
      <c r="L10944" s="7"/>
      <c r="M10944" s="108"/>
      <c r="N10944" s="7"/>
    </row>
    <row r="10945" spans="12:14">
      <c r="L10945" s="7"/>
      <c r="M10945" s="108"/>
      <c r="N10945" s="7"/>
    </row>
    <row r="10946" spans="12:14">
      <c r="L10946" s="7"/>
      <c r="M10946" s="108"/>
      <c r="N10946" s="7"/>
    </row>
    <row r="10947" spans="12:14">
      <c r="L10947" s="7"/>
      <c r="M10947" s="108"/>
      <c r="N10947" s="7"/>
    </row>
    <row r="10948" spans="12:14">
      <c r="L10948" s="7"/>
      <c r="M10948" s="108"/>
      <c r="N10948" s="7"/>
    </row>
    <row r="10949" spans="12:14">
      <c r="L10949" s="7"/>
      <c r="M10949" s="108"/>
      <c r="N10949" s="7"/>
    </row>
    <row r="10950" spans="12:14">
      <c r="L10950" s="7"/>
      <c r="M10950" s="108"/>
      <c r="N10950" s="7"/>
    </row>
    <row r="10951" spans="12:14">
      <c r="L10951" s="7"/>
      <c r="M10951" s="108"/>
      <c r="N10951" s="7"/>
    </row>
    <row r="10952" spans="12:14">
      <c r="L10952" s="7"/>
      <c r="M10952" s="108"/>
      <c r="N10952" s="7"/>
    </row>
    <row r="10953" spans="12:14">
      <c r="L10953" s="7"/>
      <c r="M10953" s="108"/>
      <c r="N10953" s="7"/>
    </row>
    <row r="10954" spans="12:14">
      <c r="L10954" s="7"/>
      <c r="M10954" s="108"/>
      <c r="N10954" s="7"/>
    </row>
    <row r="10955" spans="12:14">
      <c r="L10955" s="7"/>
      <c r="M10955" s="108"/>
      <c r="N10955" s="7"/>
    </row>
    <row r="10956" spans="12:14">
      <c r="L10956" s="7"/>
      <c r="M10956" s="108"/>
      <c r="N10956" s="7"/>
    </row>
    <row r="10957" spans="12:14">
      <c r="L10957" s="7"/>
      <c r="M10957" s="108"/>
      <c r="N10957" s="7"/>
    </row>
    <row r="10958" spans="12:14">
      <c r="L10958" s="7"/>
      <c r="M10958" s="108"/>
      <c r="N10958" s="7"/>
    </row>
    <row r="10959" spans="12:14">
      <c r="L10959" s="7"/>
      <c r="M10959" s="108"/>
      <c r="N10959" s="7"/>
    </row>
    <row r="10960" spans="12:14">
      <c r="L10960" s="7"/>
      <c r="M10960" s="108"/>
      <c r="N10960" s="7"/>
    </row>
    <row r="10961" spans="12:14">
      <c r="L10961" s="7"/>
      <c r="M10961" s="108"/>
      <c r="N10961" s="7"/>
    </row>
    <row r="10962" spans="12:14">
      <c r="L10962" s="7"/>
      <c r="M10962" s="108"/>
      <c r="N10962" s="7"/>
    </row>
    <row r="10963" spans="12:14">
      <c r="L10963" s="7"/>
      <c r="M10963" s="108"/>
      <c r="N10963" s="7"/>
    </row>
    <row r="10964" spans="12:14">
      <c r="L10964" s="7"/>
      <c r="M10964" s="108"/>
      <c r="N10964" s="7"/>
    </row>
    <row r="10965" spans="12:14">
      <c r="L10965" s="7"/>
      <c r="M10965" s="108"/>
      <c r="N10965" s="7"/>
    </row>
    <row r="10966" spans="12:14">
      <c r="L10966" s="7"/>
      <c r="M10966" s="108"/>
      <c r="N10966" s="7"/>
    </row>
    <row r="10967" spans="12:14">
      <c r="L10967" s="7"/>
      <c r="M10967" s="108"/>
      <c r="N10967" s="7"/>
    </row>
    <row r="10968" spans="12:14">
      <c r="L10968" s="7"/>
      <c r="M10968" s="108"/>
      <c r="N10968" s="7"/>
    </row>
    <row r="10969" spans="12:14">
      <c r="L10969" s="7"/>
      <c r="M10969" s="108"/>
      <c r="N10969" s="7"/>
    </row>
    <row r="10970" spans="12:14">
      <c r="L10970" s="7"/>
      <c r="M10970" s="108"/>
      <c r="N10970" s="7"/>
    </row>
    <row r="10971" spans="12:14">
      <c r="L10971" s="7"/>
      <c r="M10971" s="108"/>
      <c r="N10971" s="7"/>
    </row>
    <row r="10972" spans="12:14">
      <c r="L10972" s="7"/>
      <c r="M10972" s="108"/>
      <c r="N10972" s="7"/>
    </row>
    <row r="10973" spans="12:14">
      <c r="L10973" s="7"/>
      <c r="M10973" s="108"/>
      <c r="N10973" s="7"/>
    </row>
    <row r="10974" spans="12:14">
      <c r="L10974" s="7"/>
      <c r="M10974" s="108"/>
      <c r="N10974" s="7"/>
    </row>
    <row r="10975" spans="12:14">
      <c r="L10975" s="7"/>
      <c r="M10975" s="108"/>
      <c r="N10975" s="7"/>
    </row>
    <row r="10976" spans="12:14">
      <c r="L10976" s="7"/>
      <c r="M10976" s="108"/>
      <c r="N10976" s="7"/>
    </row>
    <row r="10977" spans="12:14">
      <c r="L10977" s="7"/>
      <c r="M10977" s="108"/>
      <c r="N10977" s="7"/>
    </row>
    <row r="10978" spans="12:14">
      <c r="L10978" s="7"/>
      <c r="M10978" s="108"/>
      <c r="N10978" s="7"/>
    </row>
    <row r="10979" spans="12:14">
      <c r="L10979" s="7"/>
      <c r="M10979" s="108"/>
      <c r="N10979" s="7"/>
    </row>
    <row r="10980" spans="12:14">
      <c r="L10980" s="7"/>
      <c r="M10980" s="108"/>
      <c r="N10980" s="7"/>
    </row>
    <row r="10981" spans="12:14">
      <c r="L10981" s="7"/>
      <c r="M10981" s="108"/>
      <c r="N10981" s="7"/>
    </row>
    <row r="10982" spans="12:14">
      <c r="L10982" s="7"/>
      <c r="M10982" s="108"/>
      <c r="N10982" s="7"/>
    </row>
    <row r="10983" spans="12:14">
      <c r="L10983" s="7"/>
      <c r="M10983" s="108"/>
      <c r="N10983" s="7"/>
    </row>
    <row r="10984" spans="12:14">
      <c r="L10984" s="7"/>
      <c r="M10984" s="108"/>
      <c r="N10984" s="7"/>
    </row>
    <row r="10985" spans="12:14">
      <c r="L10985" s="7"/>
      <c r="M10985" s="108"/>
      <c r="N10985" s="7"/>
    </row>
    <row r="10986" spans="12:14">
      <c r="L10986" s="7"/>
      <c r="M10986" s="108"/>
      <c r="N10986" s="7"/>
    </row>
    <row r="10987" spans="12:14">
      <c r="L10987" s="7"/>
      <c r="M10987" s="108"/>
      <c r="N10987" s="7"/>
    </row>
    <row r="10988" spans="12:14">
      <c r="L10988" s="7"/>
      <c r="M10988" s="108"/>
      <c r="N10988" s="7"/>
    </row>
    <row r="10989" spans="12:14">
      <c r="L10989" s="7"/>
      <c r="M10989" s="108"/>
      <c r="N10989" s="7"/>
    </row>
    <row r="10990" spans="12:14">
      <c r="L10990" s="7"/>
      <c r="M10990" s="108"/>
      <c r="N10990" s="7"/>
    </row>
    <row r="10991" spans="12:14">
      <c r="L10991" s="7"/>
      <c r="M10991" s="108"/>
      <c r="N10991" s="7"/>
    </row>
    <row r="10992" spans="12:14">
      <c r="L10992" s="7"/>
      <c r="M10992" s="108"/>
      <c r="N10992" s="7"/>
    </row>
    <row r="10993" spans="12:14">
      <c r="L10993" s="7"/>
      <c r="M10993" s="108"/>
      <c r="N10993" s="7"/>
    </row>
    <row r="10994" spans="12:14">
      <c r="L10994" s="7"/>
      <c r="M10994" s="108"/>
      <c r="N10994" s="7"/>
    </row>
    <row r="10995" spans="12:14">
      <c r="L10995" s="7"/>
      <c r="M10995" s="108"/>
      <c r="N10995" s="7"/>
    </row>
    <row r="10996" spans="12:14">
      <c r="L10996" s="7"/>
      <c r="M10996" s="108"/>
      <c r="N10996" s="7"/>
    </row>
    <row r="10997" spans="12:14">
      <c r="L10997" s="7"/>
      <c r="M10997" s="108"/>
      <c r="N10997" s="7"/>
    </row>
    <row r="10998" spans="12:14">
      <c r="L10998" s="7"/>
      <c r="M10998" s="108"/>
      <c r="N10998" s="7"/>
    </row>
    <row r="10999" spans="12:14">
      <c r="L10999" s="7"/>
      <c r="M10999" s="108"/>
      <c r="N10999" s="7"/>
    </row>
    <row r="11000" spans="12:14">
      <c r="L11000" s="7"/>
      <c r="M11000" s="108"/>
      <c r="N11000" s="7"/>
    </row>
    <row r="11001" spans="12:14">
      <c r="L11001" s="7"/>
      <c r="M11001" s="108"/>
      <c r="N11001" s="7"/>
    </row>
    <row r="11002" spans="12:14">
      <c r="L11002" s="7"/>
      <c r="M11002" s="108"/>
      <c r="N11002" s="7"/>
    </row>
    <row r="11003" spans="12:14">
      <c r="L11003" s="7"/>
      <c r="M11003" s="108"/>
      <c r="N11003" s="7"/>
    </row>
    <row r="11004" spans="12:14">
      <c r="L11004" s="7"/>
      <c r="M11004" s="108"/>
      <c r="N11004" s="7"/>
    </row>
    <row r="11005" spans="12:14">
      <c r="L11005" s="7"/>
      <c r="M11005" s="108"/>
      <c r="N11005" s="7"/>
    </row>
    <row r="11006" spans="12:14">
      <c r="L11006" s="7"/>
      <c r="M11006" s="108"/>
      <c r="N11006" s="7"/>
    </row>
    <row r="11007" spans="12:14">
      <c r="L11007" s="7"/>
      <c r="M11007" s="108"/>
      <c r="N11007" s="7"/>
    </row>
    <row r="11008" spans="12:14">
      <c r="L11008" s="7"/>
      <c r="M11008" s="108"/>
      <c r="N11008" s="7"/>
    </row>
    <row r="11009" spans="12:14">
      <c r="L11009" s="7"/>
      <c r="M11009" s="108"/>
      <c r="N11009" s="7"/>
    </row>
    <row r="11010" spans="12:14">
      <c r="L11010" s="7"/>
      <c r="M11010" s="108"/>
      <c r="N11010" s="7"/>
    </row>
    <row r="11011" spans="12:14">
      <c r="L11011" s="7"/>
      <c r="M11011" s="108"/>
      <c r="N11011" s="7"/>
    </row>
    <row r="11012" spans="12:14">
      <c r="L11012" s="7"/>
      <c r="M11012" s="108"/>
      <c r="N11012" s="7"/>
    </row>
    <row r="11013" spans="12:14">
      <c r="L11013" s="7"/>
      <c r="M11013" s="108"/>
      <c r="N11013" s="7"/>
    </row>
    <row r="11014" spans="12:14">
      <c r="L11014" s="7"/>
      <c r="M11014" s="108"/>
      <c r="N11014" s="7"/>
    </row>
    <row r="11015" spans="12:14">
      <c r="L11015" s="7"/>
      <c r="M11015" s="108"/>
      <c r="N11015" s="7"/>
    </row>
    <row r="11016" spans="12:14">
      <c r="L11016" s="7"/>
      <c r="M11016" s="108"/>
      <c r="N11016" s="7"/>
    </row>
    <row r="11017" spans="12:14">
      <c r="L11017" s="7"/>
      <c r="M11017" s="108"/>
      <c r="N11017" s="7"/>
    </row>
    <row r="11018" spans="12:14">
      <c r="L11018" s="7"/>
      <c r="M11018" s="108"/>
      <c r="N11018" s="7"/>
    </row>
    <row r="11019" spans="12:14">
      <c r="L11019" s="7"/>
      <c r="M11019" s="108"/>
      <c r="N11019" s="7"/>
    </row>
    <row r="11020" spans="12:14">
      <c r="L11020" s="7"/>
      <c r="M11020" s="108"/>
      <c r="N11020" s="7"/>
    </row>
    <row r="11021" spans="12:14">
      <c r="L11021" s="7"/>
      <c r="M11021" s="108"/>
      <c r="N11021" s="7"/>
    </row>
    <row r="11022" spans="12:14">
      <c r="L11022" s="7"/>
      <c r="M11022" s="108"/>
      <c r="N11022" s="7"/>
    </row>
    <row r="11023" spans="12:14">
      <c r="L11023" s="7"/>
      <c r="M11023" s="108"/>
      <c r="N11023" s="7"/>
    </row>
    <row r="11024" spans="12:14">
      <c r="L11024" s="7"/>
      <c r="M11024" s="108"/>
      <c r="N11024" s="7"/>
    </row>
    <row r="11025" spans="12:14">
      <c r="L11025" s="7"/>
      <c r="M11025" s="108"/>
      <c r="N11025" s="7"/>
    </row>
    <row r="11026" spans="12:14">
      <c r="L11026" s="7"/>
      <c r="M11026" s="108"/>
      <c r="N11026" s="7"/>
    </row>
    <row r="11027" spans="12:14">
      <c r="L11027" s="7"/>
      <c r="M11027" s="108"/>
      <c r="N11027" s="7"/>
    </row>
    <row r="11028" spans="12:14">
      <c r="L11028" s="7"/>
      <c r="M11028" s="108"/>
      <c r="N11028" s="7"/>
    </row>
    <row r="11029" spans="12:14">
      <c r="L11029" s="7"/>
      <c r="M11029" s="108"/>
      <c r="N11029" s="7"/>
    </row>
    <row r="11030" spans="12:14">
      <c r="L11030" s="7"/>
      <c r="M11030" s="108"/>
      <c r="N11030" s="7"/>
    </row>
    <row r="11031" spans="12:14">
      <c r="L11031" s="7"/>
      <c r="M11031" s="108"/>
      <c r="N11031" s="7"/>
    </row>
    <row r="11032" spans="12:14">
      <c r="L11032" s="7"/>
      <c r="M11032" s="108"/>
      <c r="N11032" s="7"/>
    </row>
    <row r="11033" spans="12:14">
      <c r="L11033" s="7"/>
      <c r="M11033" s="108"/>
      <c r="N11033" s="7"/>
    </row>
    <row r="11034" spans="12:14">
      <c r="L11034" s="7"/>
      <c r="M11034" s="108"/>
      <c r="N11034" s="7"/>
    </row>
    <row r="11035" spans="12:14">
      <c r="L11035" s="7"/>
      <c r="M11035" s="108"/>
      <c r="N11035" s="7"/>
    </row>
    <row r="11036" spans="12:14">
      <c r="L11036" s="7"/>
      <c r="M11036" s="108"/>
      <c r="N11036" s="7"/>
    </row>
    <row r="11037" spans="12:14">
      <c r="L11037" s="7"/>
      <c r="M11037" s="108"/>
      <c r="N11037" s="7"/>
    </row>
    <row r="11038" spans="12:14">
      <c r="L11038" s="7"/>
      <c r="M11038" s="108"/>
      <c r="N11038" s="7"/>
    </row>
    <row r="11039" spans="12:14">
      <c r="L11039" s="7"/>
      <c r="M11039" s="108"/>
      <c r="N11039" s="7"/>
    </row>
    <row r="11040" spans="12:14">
      <c r="L11040" s="7"/>
      <c r="M11040" s="108"/>
      <c r="N11040" s="7"/>
    </row>
    <row r="11041" spans="12:14">
      <c r="L11041" s="7"/>
      <c r="M11041" s="108"/>
      <c r="N11041" s="7"/>
    </row>
    <row r="11042" spans="12:14">
      <c r="L11042" s="7"/>
      <c r="M11042" s="108"/>
      <c r="N11042" s="7"/>
    </row>
    <row r="11043" spans="12:14">
      <c r="L11043" s="7"/>
      <c r="M11043" s="108"/>
      <c r="N11043" s="7"/>
    </row>
    <row r="11044" spans="12:14">
      <c r="L11044" s="7"/>
      <c r="M11044" s="108"/>
      <c r="N11044" s="7"/>
    </row>
    <row r="11045" spans="12:14">
      <c r="L11045" s="7"/>
      <c r="M11045" s="108"/>
      <c r="N11045" s="7"/>
    </row>
    <row r="11046" spans="12:14">
      <c r="L11046" s="7"/>
      <c r="M11046" s="108"/>
      <c r="N11046" s="7"/>
    </row>
    <row r="11047" spans="12:14">
      <c r="L11047" s="7"/>
      <c r="M11047" s="108"/>
      <c r="N11047" s="7"/>
    </row>
    <row r="11048" spans="12:14">
      <c r="L11048" s="7"/>
      <c r="M11048" s="108"/>
      <c r="N11048" s="7"/>
    </row>
    <row r="11049" spans="12:14">
      <c r="L11049" s="7"/>
      <c r="M11049" s="108"/>
      <c r="N11049" s="7"/>
    </row>
    <row r="11050" spans="12:14">
      <c r="L11050" s="7"/>
      <c r="M11050" s="108"/>
      <c r="N11050" s="7"/>
    </row>
    <row r="11051" spans="12:14">
      <c r="L11051" s="7"/>
      <c r="M11051" s="108"/>
      <c r="N11051" s="7"/>
    </row>
    <row r="11052" spans="12:14">
      <c r="L11052" s="7"/>
      <c r="M11052" s="108"/>
      <c r="N11052" s="7"/>
    </row>
    <row r="11053" spans="12:14">
      <c r="L11053" s="7"/>
      <c r="M11053" s="108"/>
      <c r="N11053" s="7"/>
    </row>
    <row r="11054" spans="12:14">
      <c r="L11054" s="7"/>
      <c r="M11054" s="108"/>
      <c r="N11054" s="7"/>
    </row>
    <row r="11055" spans="12:14">
      <c r="L11055" s="7"/>
      <c r="M11055" s="108"/>
      <c r="N11055" s="7"/>
    </row>
    <row r="11056" spans="12:14">
      <c r="L11056" s="7"/>
      <c r="M11056" s="108"/>
      <c r="N11056" s="7"/>
    </row>
    <row r="11057" spans="12:14">
      <c r="L11057" s="7"/>
      <c r="M11057" s="108"/>
      <c r="N11057" s="7"/>
    </row>
    <row r="11058" spans="12:14">
      <c r="L11058" s="7"/>
      <c r="M11058" s="108"/>
      <c r="N11058" s="7"/>
    </row>
    <row r="11059" spans="12:14">
      <c r="L11059" s="7"/>
      <c r="M11059" s="108"/>
      <c r="N11059" s="7"/>
    </row>
    <row r="11060" spans="12:14">
      <c r="L11060" s="7"/>
      <c r="M11060" s="108"/>
      <c r="N11060" s="7"/>
    </row>
    <row r="11061" spans="12:14">
      <c r="L11061" s="7"/>
      <c r="M11061" s="108"/>
      <c r="N11061" s="7"/>
    </row>
    <row r="11062" spans="12:14">
      <c r="L11062" s="7"/>
      <c r="M11062" s="108"/>
      <c r="N11062" s="7"/>
    </row>
    <row r="11063" spans="12:14">
      <c r="L11063" s="7"/>
      <c r="M11063" s="108"/>
      <c r="N11063" s="7"/>
    </row>
    <row r="11064" spans="12:14">
      <c r="L11064" s="7"/>
      <c r="M11064" s="108"/>
      <c r="N11064" s="7"/>
    </row>
    <row r="11065" spans="12:14">
      <c r="L11065" s="7"/>
      <c r="M11065" s="108"/>
      <c r="N11065" s="7"/>
    </row>
    <row r="11066" spans="12:14">
      <c r="L11066" s="7"/>
      <c r="M11066" s="108"/>
      <c r="N11066" s="7"/>
    </row>
    <row r="11067" spans="12:14">
      <c r="L11067" s="7"/>
      <c r="M11067" s="108"/>
      <c r="N11067" s="7"/>
    </row>
    <row r="11068" spans="12:14">
      <c r="L11068" s="7"/>
      <c r="M11068" s="108"/>
      <c r="N11068" s="7"/>
    </row>
    <row r="11069" spans="12:14">
      <c r="L11069" s="7"/>
      <c r="M11069" s="108"/>
      <c r="N11069" s="7"/>
    </row>
    <row r="11070" spans="12:14">
      <c r="L11070" s="7"/>
      <c r="M11070" s="108"/>
      <c r="N11070" s="7"/>
    </row>
    <row r="11071" spans="12:14">
      <c r="L11071" s="7"/>
      <c r="M11071" s="108"/>
      <c r="N11071" s="7"/>
    </row>
    <row r="11072" spans="12:14">
      <c r="L11072" s="7"/>
      <c r="M11072" s="108"/>
      <c r="N11072" s="7"/>
    </row>
    <row r="11073" spans="12:14">
      <c r="L11073" s="7"/>
      <c r="M11073" s="108"/>
      <c r="N11073" s="7"/>
    </row>
    <row r="11074" spans="12:14">
      <c r="L11074" s="7"/>
      <c r="M11074" s="108"/>
      <c r="N11074" s="7"/>
    </row>
    <row r="11075" spans="12:14">
      <c r="L11075" s="7"/>
      <c r="M11075" s="108"/>
      <c r="N11075" s="7"/>
    </row>
    <row r="11076" spans="12:14">
      <c r="L11076" s="7"/>
      <c r="M11076" s="108"/>
      <c r="N11076" s="7"/>
    </row>
    <row r="11077" spans="12:14">
      <c r="L11077" s="7"/>
      <c r="M11077" s="108"/>
      <c r="N11077" s="7"/>
    </row>
    <row r="11078" spans="12:14">
      <c r="L11078" s="7"/>
      <c r="M11078" s="108"/>
      <c r="N11078" s="7"/>
    </row>
    <row r="11079" spans="12:14">
      <c r="L11079" s="7"/>
      <c r="M11079" s="108"/>
      <c r="N11079" s="7"/>
    </row>
    <row r="11080" spans="12:14">
      <c r="L11080" s="7"/>
      <c r="M11080" s="108"/>
      <c r="N11080" s="7"/>
    </row>
    <row r="11081" spans="12:14">
      <c r="L11081" s="7"/>
      <c r="M11081" s="108"/>
      <c r="N11081" s="7"/>
    </row>
    <row r="11082" spans="12:14">
      <c r="L11082" s="7"/>
      <c r="M11082" s="108"/>
      <c r="N11082" s="7"/>
    </row>
    <row r="11083" spans="12:14">
      <c r="L11083" s="7"/>
      <c r="M11083" s="108"/>
      <c r="N11083" s="7"/>
    </row>
    <row r="11084" spans="12:14">
      <c r="L11084" s="7"/>
      <c r="M11084" s="108"/>
      <c r="N11084" s="7"/>
    </row>
    <row r="11085" spans="12:14">
      <c r="L11085" s="7"/>
      <c r="M11085" s="108"/>
      <c r="N11085" s="7"/>
    </row>
    <row r="11086" spans="12:14">
      <c r="L11086" s="7"/>
      <c r="M11086" s="108"/>
      <c r="N11086" s="7"/>
    </row>
    <row r="11087" spans="12:14">
      <c r="L11087" s="7"/>
      <c r="M11087" s="108"/>
      <c r="N11087" s="7"/>
    </row>
    <row r="11088" spans="12:14">
      <c r="L11088" s="7"/>
      <c r="M11088" s="108"/>
      <c r="N11088" s="7"/>
    </row>
    <row r="11089" spans="12:14">
      <c r="L11089" s="7"/>
      <c r="M11089" s="108"/>
      <c r="N11089" s="7"/>
    </row>
    <row r="11090" spans="12:14">
      <c r="L11090" s="7"/>
      <c r="M11090" s="108"/>
      <c r="N11090" s="7"/>
    </row>
    <row r="11091" spans="12:14">
      <c r="L11091" s="7"/>
      <c r="M11091" s="108"/>
      <c r="N11091" s="7"/>
    </row>
    <row r="11092" spans="12:14">
      <c r="L11092" s="7"/>
      <c r="M11092" s="108"/>
      <c r="N11092" s="7"/>
    </row>
    <row r="11093" spans="12:14">
      <c r="L11093" s="7"/>
      <c r="M11093" s="108"/>
      <c r="N11093" s="7"/>
    </row>
    <row r="11094" spans="12:14">
      <c r="L11094" s="7"/>
      <c r="M11094" s="108"/>
      <c r="N11094" s="7"/>
    </row>
    <row r="11095" spans="12:14">
      <c r="L11095" s="7"/>
      <c r="M11095" s="108"/>
      <c r="N11095" s="7"/>
    </row>
    <row r="11096" spans="12:14">
      <c r="L11096" s="7"/>
      <c r="M11096" s="108"/>
      <c r="N11096" s="7"/>
    </row>
    <row r="11097" spans="12:14">
      <c r="L11097" s="7"/>
      <c r="M11097" s="108"/>
      <c r="N11097" s="7"/>
    </row>
    <row r="11098" spans="12:14">
      <c r="L11098" s="7"/>
      <c r="M11098" s="108"/>
      <c r="N11098" s="7"/>
    </row>
    <row r="11099" spans="12:14">
      <c r="L11099" s="7"/>
      <c r="M11099" s="108"/>
      <c r="N11099" s="7"/>
    </row>
    <row r="11100" spans="12:14">
      <c r="L11100" s="7"/>
      <c r="M11100" s="108"/>
      <c r="N11100" s="7"/>
    </row>
    <row r="11101" spans="12:14">
      <c r="L11101" s="7"/>
      <c r="M11101" s="108"/>
      <c r="N11101" s="7"/>
    </row>
    <row r="11102" spans="12:14">
      <c r="L11102" s="7"/>
      <c r="M11102" s="108"/>
      <c r="N11102" s="7"/>
    </row>
    <row r="11103" spans="12:14">
      <c r="L11103" s="7"/>
      <c r="M11103" s="108"/>
      <c r="N11103" s="7"/>
    </row>
    <row r="11104" spans="12:14">
      <c r="L11104" s="7"/>
      <c r="M11104" s="108"/>
      <c r="N11104" s="7"/>
    </row>
    <row r="11105" spans="12:14">
      <c r="L11105" s="7"/>
      <c r="M11105" s="108"/>
      <c r="N11105" s="7"/>
    </row>
    <row r="11106" spans="12:14">
      <c r="L11106" s="7"/>
      <c r="M11106" s="108"/>
      <c r="N11106" s="7"/>
    </row>
    <row r="11107" spans="12:14">
      <c r="L11107" s="7"/>
      <c r="M11107" s="108"/>
      <c r="N11107" s="7"/>
    </row>
    <row r="11108" spans="12:14">
      <c r="L11108" s="7"/>
      <c r="M11108" s="108"/>
      <c r="N11108" s="7"/>
    </row>
    <row r="11109" spans="12:14">
      <c r="L11109" s="7"/>
      <c r="M11109" s="108"/>
      <c r="N11109" s="7"/>
    </row>
    <row r="11110" spans="12:14">
      <c r="L11110" s="7"/>
      <c r="M11110" s="108"/>
      <c r="N11110" s="7"/>
    </row>
    <row r="11111" spans="12:14">
      <c r="L11111" s="7"/>
      <c r="M11111" s="108"/>
      <c r="N11111" s="7"/>
    </row>
    <row r="11112" spans="12:14">
      <c r="L11112" s="7"/>
      <c r="M11112" s="108"/>
      <c r="N11112" s="7"/>
    </row>
    <row r="11113" spans="12:14">
      <c r="L11113" s="7"/>
      <c r="M11113" s="108"/>
      <c r="N11113" s="7"/>
    </row>
    <row r="11114" spans="12:14">
      <c r="L11114" s="7"/>
      <c r="M11114" s="108"/>
      <c r="N11114" s="7"/>
    </row>
    <row r="11115" spans="12:14">
      <c r="L11115" s="7"/>
      <c r="M11115" s="108"/>
      <c r="N11115" s="7"/>
    </row>
    <row r="11116" spans="12:14">
      <c r="L11116" s="7"/>
      <c r="M11116" s="108"/>
      <c r="N11116" s="7"/>
    </row>
    <row r="11117" spans="12:14">
      <c r="L11117" s="7"/>
      <c r="M11117" s="108"/>
      <c r="N11117" s="7"/>
    </row>
    <row r="11118" spans="12:14">
      <c r="L11118" s="7"/>
      <c r="M11118" s="108"/>
      <c r="N11118" s="7"/>
    </row>
    <row r="11119" spans="12:14">
      <c r="L11119" s="7"/>
      <c r="M11119" s="108"/>
      <c r="N11119" s="7"/>
    </row>
    <row r="11120" spans="12:14">
      <c r="L11120" s="7"/>
      <c r="M11120" s="108"/>
      <c r="N11120" s="7"/>
    </row>
    <row r="11121" spans="12:14">
      <c r="L11121" s="7"/>
      <c r="M11121" s="108"/>
      <c r="N11121" s="7"/>
    </row>
    <row r="11122" spans="12:14">
      <c r="L11122" s="7"/>
      <c r="M11122" s="108"/>
      <c r="N11122" s="7"/>
    </row>
    <row r="11123" spans="12:14">
      <c r="L11123" s="7"/>
      <c r="M11123" s="108"/>
      <c r="N11123" s="7"/>
    </row>
    <row r="11124" spans="12:14">
      <c r="L11124" s="7"/>
      <c r="M11124" s="108"/>
      <c r="N11124" s="7"/>
    </row>
    <row r="11125" spans="12:14">
      <c r="L11125" s="7"/>
      <c r="M11125" s="108"/>
      <c r="N11125" s="7"/>
    </row>
    <row r="11126" spans="12:14">
      <c r="L11126" s="7"/>
      <c r="M11126" s="108"/>
      <c r="N11126" s="7"/>
    </row>
    <row r="11127" spans="12:14">
      <c r="L11127" s="7"/>
      <c r="M11127" s="108"/>
      <c r="N11127" s="7"/>
    </row>
    <row r="11128" spans="12:14">
      <c r="L11128" s="7"/>
      <c r="M11128" s="108"/>
      <c r="N11128" s="7"/>
    </row>
    <row r="11129" spans="12:14">
      <c r="L11129" s="7"/>
      <c r="M11129" s="108"/>
      <c r="N11129" s="7"/>
    </row>
    <row r="11130" spans="12:14">
      <c r="L11130" s="7"/>
      <c r="M11130" s="108"/>
      <c r="N11130" s="7"/>
    </row>
    <row r="11131" spans="12:14">
      <c r="L11131" s="7"/>
      <c r="M11131" s="108"/>
      <c r="N11131" s="7"/>
    </row>
    <row r="11132" spans="12:14">
      <c r="L11132" s="7"/>
      <c r="M11132" s="108"/>
      <c r="N11132" s="7"/>
    </row>
    <row r="11133" spans="12:14">
      <c r="L11133" s="7"/>
      <c r="M11133" s="108"/>
      <c r="N11133" s="7"/>
    </row>
    <row r="11134" spans="12:14">
      <c r="L11134" s="7"/>
      <c r="M11134" s="108"/>
      <c r="N11134" s="7"/>
    </row>
    <row r="11135" spans="12:14">
      <c r="L11135" s="7"/>
      <c r="M11135" s="108"/>
      <c r="N11135" s="7"/>
    </row>
    <row r="11136" spans="12:14">
      <c r="L11136" s="7"/>
      <c r="M11136" s="108"/>
      <c r="N11136" s="7"/>
    </row>
    <row r="11137" spans="12:14">
      <c r="L11137" s="7"/>
      <c r="M11137" s="108"/>
      <c r="N11137" s="7"/>
    </row>
    <row r="11138" spans="12:14">
      <c r="L11138" s="7"/>
      <c r="M11138" s="108"/>
      <c r="N11138" s="7"/>
    </row>
    <row r="11139" spans="12:14">
      <c r="L11139" s="7"/>
      <c r="M11139" s="108"/>
      <c r="N11139" s="7"/>
    </row>
    <row r="11140" spans="12:14">
      <c r="L11140" s="7"/>
      <c r="M11140" s="108"/>
      <c r="N11140" s="7"/>
    </row>
    <row r="11141" spans="12:14">
      <c r="L11141" s="7"/>
      <c r="M11141" s="108"/>
      <c r="N11141" s="7"/>
    </row>
    <row r="11142" spans="12:14">
      <c r="L11142" s="7"/>
      <c r="M11142" s="108"/>
      <c r="N11142" s="7"/>
    </row>
    <row r="11143" spans="12:14">
      <c r="L11143" s="7"/>
      <c r="M11143" s="108"/>
      <c r="N11143" s="7"/>
    </row>
    <row r="11144" spans="12:14">
      <c r="L11144" s="7"/>
      <c r="M11144" s="108"/>
      <c r="N11144" s="7"/>
    </row>
    <row r="11145" spans="12:14">
      <c r="L11145" s="7"/>
      <c r="M11145" s="108"/>
      <c r="N11145" s="7"/>
    </row>
    <row r="11146" spans="12:14">
      <c r="L11146" s="7"/>
      <c r="M11146" s="108"/>
      <c r="N11146" s="7"/>
    </row>
    <row r="11147" spans="12:14">
      <c r="L11147" s="7"/>
      <c r="M11147" s="108"/>
      <c r="N11147" s="7"/>
    </row>
    <row r="11148" spans="12:14">
      <c r="L11148" s="7"/>
      <c r="M11148" s="108"/>
      <c r="N11148" s="7"/>
    </row>
    <row r="11149" spans="12:14">
      <c r="L11149" s="7"/>
      <c r="M11149" s="108"/>
      <c r="N11149" s="7"/>
    </row>
    <row r="11150" spans="12:14">
      <c r="L11150" s="7"/>
      <c r="M11150" s="108"/>
      <c r="N11150" s="7"/>
    </row>
    <row r="11151" spans="12:14">
      <c r="L11151" s="7"/>
      <c r="M11151" s="108"/>
      <c r="N11151" s="7"/>
    </row>
    <row r="11152" spans="12:14">
      <c r="L11152" s="7"/>
      <c r="M11152" s="108"/>
      <c r="N11152" s="7"/>
    </row>
    <row r="11153" spans="12:14">
      <c r="L11153" s="7"/>
      <c r="M11153" s="108"/>
      <c r="N11153" s="7"/>
    </row>
    <row r="11154" spans="12:14">
      <c r="L11154" s="7"/>
      <c r="M11154" s="108"/>
      <c r="N11154" s="7"/>
    </row>
    <row r="11155" spans="12:14">
      <c r="L11155" s="7"/>
      <c r="M11155" s="108"/>
      <c r="N11155" s="7"/>
    </row>
    <row r="11156" spans="12:14">
      <c r="L11156" s="7"/>
      <c r="M11156" s="108"/>
      <c r="N11156" s="7"/>
    </row>
    <row r="11157" spans="12:14">
      <c r="L11157" s="7"/>
      <c r="M11157" s="108"/>
      <c r="N11157" s="7"/>
    </row>
    <row r="11158" spans="12:14">
      <c r="L11158" s="7"/>
      <c r="M11158" s="108"/>
      <c r="N11158" s="7"/>
    </row>
    <row r="11159" spans="12:14">
      <c r="L11159" s="7"/>
      <c r="M11159" s="108"/>
      <c r="N11159" s="7"/>
    </row>
    <row r="11160" spans="12:14">
      <c r="L11160" s="7"/>
      <c r="M11160" s="108"/>
      <c r="N11160" s="7"/>
    </row>
    <row r="11161" spans="12:14">
      <c r="L11161" s="7"/>
      <c r="M11161" s="108"/>
      <c r="N11161" s="7"/>
    </row>
    <row r="11162" spans="12:14">
      <c r="L11162" s="7"/>
      <c r="M11162" s="108"/>
      <c r="N11162" s="7"/>
    </row>
    <row r="11163" spans="12:14">
      <c r="L11163" s="7"/>
      <c r="M11163" s="108"/>
      <c r="N11163" s="7"/>
    </row>
    <row r="11164" spans="12:14">
      <c r="L11164" s="7"/>
      <c r="M11164" s="108"/>
      <c r="N11164" s="7"/>
    </row>
    <row r="11165" spans="12:14">
      <c r="L11165" s="7"/>
      <c r="M11165" s="108"/>
      <c r="N11165" s="7"/>
    </row>
    <row r="11166" spans="12:14">
      <c r="L11166" s="7"/>
      <c r="M11166" s="108"/>
      <c r="N11166" s="7"/>
    </row>
    <row r="11167" spans="12:14">
      <c r="L11167" s="7"/>
      <c r="M11167" s="108"/>
      <c r="N11167" s="7"/>
    </row>
    <row r="11168" spans="12:14">
      <c r="L11168" s="7"/>
      <c r="M11168" s="108"/>
      <c r="N11168" s="7"/>
    </row>
    <row r="11169" spans="12:14">
      <c r="L11169" s="7"/>
      <c r="M11169" s="108"/>
      <c r="N11169" s="7"/>
    </row>
    <row r="11170" spans="12:14">
      <c r="L11170" s="7"/>
      <c r="M11170" s="108"/>
      <c r="N11170" s="7"/>
    </row>
    <row r="11171" spans="12:14">
      <c r="L11171" s="7"/>
      <c r="M11171" s="108"/>
      <c r="N11171" s="7"/>
    </row>
    <row r="11172" spans="12:14">
      <c r="L11172" s="7"/>
      <c r="M11172" s="108"/>
      <c r="N11172" s="7"/>
    </row>
    <row r="11173" spans="12:14">
      <c r="L11173" s="7"/>
      <c r="M11173" s="108"/>
      <c r="N11173" s="7"/>
    </row>
    <row r="11174" spans="12:14">
      <c r="L11174" s="7"/>
      <c r="M11174" s="108"/>
      <c r="N11174" s="7"/>
    </row>
    <row r="11175" spans="12:14">
      <c r="L11175" s="7"/>
      <c r="M11175" s="108"/>
      <c r="N11175" s="7"/>
    </row>
    <row r="11176" spans="12:14">
      <c r="L11176" s="7"/>
      <c r="M11176" s="108"/>
      <c r="N11176" s="7"/>
    </row>
    <row r="11177" spans="12:14">
      <c r="L11177" s="7"/>
      <c r="M11177" s="108"/>
      <c r="N11177" s="7"/>
    </row>
    <row r="11178" spans="12:14">
      <c r="L11178" s="7"/>
      <c r="M11178" s="108"/>
      <c r="N11178" s="7"/>
    </row>
    <row r="11179" spans="12:14">
      <c r="L11179" s="7"/>
      <c r="M11179" s="108"/>
      <c r="N11179" s="7"/>
    </row>
    <row r="11180" spans="12:14">
      <c r="L11180" s="7"/>
      <c r="M11180" s="108"/>
      <c r="N11180" s="7"/>
    </row>
    <row r="11181" spans="12:14">
      <c r="L11181" s="7"/>
      <c r="M11181" s="108"/>
      <c r="N11181" s="7"/>
    </row>
    <row r="11182" spans="12:14">
      <c r="L11182" s="7"/>
      <c r="M11182" s="108"/>
      <c r="N11182" s="7"/>
    </row>
    <row r="11183" spans="12:14">
      <c r="L11183" s="7"/>
      <c r="M11183" s="108"/>
      <c r="N11183" s="7"/>
    </row>
    <row r="11184" spans="12:14">
      <c r="L11184" s="7"/>
      <c r="M11184" s="108"/>
      <c r="N11184" s="7"/>
    </row>
    <row r="11185" spans="12:14">
      <c r="L11185" s="7"/>
      <c r="M11185" s="108"/>
      <c r="N11185" s="7"/>
    </row>
    <row r="11186" spans="12:14">
      <c r="L11186" s="7"/>
      <c r="M11186" s="108"/>
      <c r="N11186" s="7"/>
    </row>
    <row r="11187" spans="12:14">
      <c r="L11187" s="7"/>
      <c r="M11187" s="108"/>
      <c r="N11187" s="7"/>
    </row>
    <row r="11188" spans="12:14">
      <c r="L11188" s="7"/>
      <c r="M11188" s="108"/>
      <c r="N11188" s="7"/>
    </row>
    <row r="11189" spans="12:14">
      <c r="L11189" s="7"/>
      <c r="M11189" s="108"/>
      <c r="N11189" s="7"/>
    </row>
    <row r="11190" spans="12:14">
      <c r="L11190" s="7"/>
      <c r="M11190" s="108"/>
      <c r="N11190" s="7"/>
    </row>
    <row r="11191" spans="12:14">
      <c r="L11191" s="7"/>
      <c r="M11191" s="108"/>
      <c r="N11191" s="7"/>
    </row>
    <row r="11192" spans="12:14">
      <c r="L11192" s="7"/>
      <c r="M11192" s="108"/>
      <c r="N11192" s="7"/>
    </row>
    <row r="11193" spans="12:14">
      <c r="L11193" s="7"/>
      <c r="M11193" s="108"/>
      <c r="N11193" s="7"/>
    </row>
    <row r="11194" spans="12:14">
      <c r="L11194" s="7"/>
      <c r="M11194" s="108"/>
      <c r="N11194" s="7"/>
    </row>
    <row r="11195" spans="12:14">
      <c r="L11195" s="7"/>
      <c r="M11195" s="108"/>
      <c r="N11195" s="7"/>
    </row>
    <row r="11196" spans="12:14">
      <c r="L11196" s="7"/>
      <c r="M11196" s="108"/>
      <c r="N11196" s="7"/>
    </row>
    <row r="11197" spans="12:14">
      <c r="L11197" s="7"/>
      <c r="M11197" s="108"/>
      <c r="N11197" s="7"/>
    </row>
    <row r="11198" spans="12:14">
      <c r="L11198" s="7"/>
      <c r="M11198" s="108"/>
      <c r="N11198" s="7"/>
    </row>
    <row r="11199" spans="12:14">
      <c r="L11199" s="7"/>
      <c r="M11199" s="108"/>
      <c r="N11199" s="7"/>
    </row>
    <row r="11200" spans="12:14">
      <c r="L11200" s="7"/>
      <c r="M11200" s="108"/>
      <c r="N11200" s="7"/>
    </row>
    <row r="11201" spans="12:14">
      <c r="L11201" s="7"/>
      <c r="M11201" s="108"/>
      <c r="N11201" s="7"/>
    </row>
    <row r="11202" spans="12:14">
      <c r="L11202" s="7"/>
      <c r="M11202" s="108"/>
      <c r="N11202" s="7"/>
    </row>
    <row r="11203" spans="12:14">
      <c r="L11203" s="7"/>
      <c r="M11203" s="108"/>
      <c r="N11203" s="7"/>
    </row>
    <row r="11204" spans="12:14">
      <c r="L11204" s="7"/>
      <c r="M11204" s="108"/>
      <c r="N11204" s="7"/>
    </row>
    <row r="11205" spans="12:14">
      <c r="L11205" s="7"/>
      <c r="M11205" s="108"/>
      <c r="N11205" s="7"/>
    </row>
    <row r="11206" spans="12:14">
      <c r="L11206" s="7"/>
      <c r="M11206" s="108"/>
      <c r="N11206" s="7"/>
    </row>
    <row r="11207" spans="12:14">
      <c r="L11207" s="7"/>
      <c r="M11207" s="108"/>
      <c r="N11207" s="7"/>
    </row>
    <row r="11208" spans="12:14">
      <c r="L11208" s="7"/>
      <c r="M11208" s="108"/>
      <c r="N11208" s="7"/>
    </row>
    <row r="11209" spans="12:14">
      <c r="L11209" s="7"/>
      <c r="M11209" s="108"/>
      <c r="N11209" s="7"/>
    </row>
    <row r="11210" spans="12:14">
      <c r="L11210" s="7"/>
      <c r="M11210" s="108"/>
      <c r="N11210" s="7"/>
    </row>
    <row r="11211" spans="12:14">
      <c r="L11211" s="7"/>
      <c r="M11211" s="108"/>
      <c r="N11211" s="7"/>
    </row>
    <row r="11212" spans="12:14">
      <c r="L11212" s="7"/>
      <c r="M11212" s="108"/>
      <c r="N11212" s="7"/>
    </row>
    <row r="11213" spans="12:14">
      <c r="L11213" s="7"/>
      <c r="M11213" s="108"/>
      <c r="N11213" s="7"/>
    </row>
    <row r="11214" spans="12:14">
      <c r="L11214" s="7"/>
      <c r="M11214" s="108"/>
      <c r="N11214" s="7"/>
    </row>
    <row r="11215" spans="12:14">
      <c r="L11215" s="7"/>
      <c r="M11215" s="108"/>
      <c r="N11215" s="7"/>
    </row>
    <row r="11216" spans="12:14">
      <c r="L11216" s="7"/>
      <c r="M11216" s="108"/>
      <c r="N11216" s="7"/>
    </row>
    <row r="11217" spans="12:14">
      <c r="L11217" s="7"/>
      <c r="M11217" s="108"/>
      <c r="N11217" s="7"/>
    </row>
    <row r="11218" spans="12:14">
      <c r="L11218" s="7"/>
      <c r="M11218" s="108"/>
      <c r="N11218" s="7"/>
    </row>
    <row r="11219" spans="12:14">
      <c r="L11219" s="7"/>
      <c r="M11219" s="108"/>
      <c r="N11219" s="7"/>
    </row>
    <row r="11220" spans="12:14">
      <c r="L11220" s="7"/>
      <c r="M11220" s="108"/>
      <c r="N11220" s="7"/>
    </row>
    <row r="11221" spans="12:14">
      <c r="L11221" s="7"/>
      <c r="M11221" s="108"/>
      <c r="N11221" s="7"/>
    </row>
    <row r="11222" spans="12:14">
      <c r="L11222" s="7"/>
      <c r="M11222" s="108"/>
      <c r="N11222" s="7"/>
    </row>
    <row r="11223" spans="12:14">
      <c r="L11223" s="7"/>
      <c r="M11223" s="108"/>
      <c r="N11223" s="7"/>
    </row>
    <row r="11224" spans="12:14">
      <c r="L11224" s="7"/>
      <c r="M11224" s="108"/>
      <c r="N11224" s="7"/>
    </row>
    <row r="11225" spans="12:14">
      <c r="L11225" s="7"/>
      <c r="M11225" s="108"/>
      <c r="N11225" s="7"/>
    </row>
    <row r="11226" spans="12:14">
      <c r="L11226" s="7"/>
      <c r="M11226" s="108"/>
      <c r="N11226" s="7"/>
    </row>
    <row r="11227" spans="12:14">
      <c r="L11227" s="7"/>
      <c r="M11227" s="108"/>
      <c r="N11227" s="7"/>
    </row>
    <row r="11228" spans="12:14">
      <c r="L11228" s="7"/>
      <c r="M11228" s="108"/>
      <c r="N11228" s="7"/>
    </row>
    <row r="11229" spans="12:14">
      <c r="L11229" s="7"/>
      <c r="M11229" s="108"/>
      <c r="N11229" s="7"/>
    </row>
    <row r="11230" spans="12:14">
      <c r="L11230" s="7"/>
      <c r="M11230" s="108"/>
      <c r="N11230" s="7"/>
    </row>
    <row r="11231" spans="12:14">
      <c r="L11231" s="7"/>
      <c r="M11231" s="108"/>
      <c r="N11231" s="7"/>
    </row>
    <row r="11232" spans="12:14">
      <c r="L11232" s="7"/>
      <c r="M11232" s="108"/>
      <c r="N11232" s="7"/>
    </row>
    <row r="11233" spans="12:14">
      <c r="L11233" s="7"/>
      <c r="M11233" s="108"/>
      <c r="N11233" s="7"/>
    </row>
    <row r="11234" spans="12:14">
      <c r="L11234" s="7"/>
      <c r="M11234" s="108"/>
      <c r="N11234" s="7"/>
    </row>
    <row r="11235" spans="12:14">
      <c r="L11235" s="7"/>
      <c r="M11235" s="108"/>
      <c r="N11235" s="7"/>
    </row>
    <row r="11236" spans="12:14">
      <c r="L11236" s="7"/>
      <c r="M11236" s="108"/>
      <c r="N11236" s="7"/>
    </row>
    <row r="11237" spans="12:14">
      <c r="L11237" s="7"/>
      <c r="M11237" s="108"/>
      <c r="N11237" s="7"/>
    </row>
    <row r="11238" spans="12:14">
      <c r="L11238" s="7"/>
      <c r="M11238" s="108"/>
      <c r="N11238" s="7"/>
    </row>
    <row r="11239" spans="12:14">
      <c r="L11239" s="7"/>
      <c r="M11239" s="108"/>
      <c r="N11239" s="7"/>
    </row>
    <row r="11240" spans="12:14">
      <c r="L11240" s="7"/>
      <c r="M11240" s="108"/>
      <c r="N11240" s="7"/>
    </row>
    <row r="11241" spans="12:14">
      <c r="L11241" s="7"/>
      <c r="M11241" s="108"/>
      <c r="N11241" s="7"/>
    </row>
    <row r="11242" spans="12:14">
      <c r="L11242" s="7"/>
      <c r="M11242" s="108"/>
      <c r="N11242" s="7"/>
    </row>
    <row r="11243" spans="12:14">
      <c r="L11243" s="7"/>
      <c r="M11243" s="108"/>
      <c r="N11243" s="7"/>
    </row>
    <row r="11244" spans="12:14">
      <c r="L11244" s="7"/>
      <c r="M11244" s="108"/>
      <c r="N11244" s="7"/>
    </row>
    <row r="11245" spans="12:14">
      <c r="L11245" s="7"/>
      <c r="M11245" s="108"/>
      <c r="N11245" s="7"/>
    </row>
    <row r="11246" spans="12:14">
      <c r="L11246" s="7"/>
      <c r="M11246" s="108"/>
      <c r="N11246" s="7"/>
    </row>
    <row r="11247" spans="12:14">
      <c r="L11247" s="7"/>
      <c r="M11247" s="108"/>
      <c r="N11247" s="7"/>
    </row>
    <row r="11248" spans="12:14">
      <c r="L11248" s="7"/>
      <c r="M11248" s="108"/>
      <c r="N11248" s="7"/>
    </row>
    <row r="11249" spans="12:14">
      <c r="L11249" s="7"/>
      <c r="M11249" s="108"/>
      <c r="N11249" s="7"/>
    </row>
    <row r="11250" spans="12:14">
      <c r="L11250" s="7"/>
      <c r="M11250" s="108"/>
      <c r="N11250" s="7"/>
    </row>
    <row r="11251" spans="12:14">
      <c r="L11251" s="7"/>
      <c r="M11251" s="108"/>
      <c r="N11251" s="7"/>
    </row>
    <row r="11252" spans="12:14">
      <c r="L11252" s="7"/>
      <c r="M11252" s="108"/>
      <c r="N11252" s="7"/>
    </row>
    <row r="11253" spans="12:14">
      <c r="L11253" s="7"/>
      <c r="M11253" s="108"/>
      <c r="N11253" s="7"/>
    </row>
    <row r="11254" spans="12:14">
      <c r="L11254" s="7"/>
      <c r="M11254" s="108"/>
      <c r="N11254" s="7"/>
    </row>
    <row r="11255" spans="12:14">
      <c r="L11255" s="7"/>
      <c r="M11255" s="108"/>
      <c r="N11255" s="7"/>
    </row>
    <row r="11256" spans="12:14">
      <c r="L11256" s="7"/>
      <c r="M11256" s="108"/>
      <c r="N11256" s="7"/>
    </row>
    <row r="11257" spans="12:14">
      <c r="L11257" s="7"/>
      <c r="M11257" s="108"/>
      <c r="N11257" s="7"/>
    </row>
    <row r="11258" spans="12:14">
      <c r="L11258" s="7"/>
      <c r="M11258" s="108"/>
      <c r="N11258" s="7"/>
    </row>
    <row r="11259" spans="12:14">
      <c r="L11259" s="7"/>
      <c r="M11259" s="108"/>
      <c r="N11259" s="7"/>
    </row>
    <row r="11260" spans="12:14">
      <c r="L11260" s="7"/>
      <c r="M11260" s="108"/>
      <c r="N11260" s="7"/>
    </row>
    <row r="11261" spans="12:14">
      <c r="L11261" s="7"/>
      <c r="M11261" s="108"/>
      <c r="N11261" s="7"/>
    </row>
    <row r="11262" spans="12:14">
      <c r="L11262" s="7"/>
      <c r="M11262" s="108"/>
      <c r="N11262" s="7"/>
    </row>
    <row r="11263" spans="12:14">
      <c r="L11263" s="7"/>
      <c r="M11263" s="108"/>
      <c r="N11263" s="7"/>
    </row>
    <row r="11264" spans="12:14">
      <c r="L11264" s="7"/>
      <c r="M11264" s="108"/>
      <c r="N11264" s="7"/>
    </row>
    <row r="11265" spans="12:14">
      <c r="L11265" s="7"/>
      <c r="M11265" s="108"/>
      <c r="N11265" s="7"/>
    </row>
    <row r="11266" spans="12:14">
      <c r="L11266" s="7"/>
      <c r="M11266" s="108"/>
      <c r="N11266" s="7"/>
    </row>
    <row r="11267" spans="12:14">
      <c r="L11267" s="7"/>
      <c r="M11267" s="108"/>
      <c r="N11267" s="7"/>
    </row>
    <row r="11268" spans="12:14">
      <c r="L11268" s="7"/>
      <c r="M11268" s="108"/>
      <c r="N11268" s="7"/>
    </row>
    <row r="11269" spans="12:14">
      <c r="L11269" s="7"/>
      <c r="M11269" s="108"/>
      <c r="N11269" s="7"/>
    </row>
    <row r="11270" spans="12:14">
      <c r="L11270" s="7"/>
      <c r="M11270" s="108"/>
      <c r="N11270" s="7"/>
    </row>
    <row r="11271" spans="12:14">
      <c r="L11271" s="7"/>
      <c r="M11271" s="108"/>
      <c r="N11271" s="7"/>
    </row>
    <row r="11272" spans="12:14">
      <c r="L11272" s="7"/>
      <c r="M11272" s="108"/>
      <c r="N11272" s="7"/>
    </row>
    <row r="11273" spans="12:14">
      <c r="L11273" s="7"/>
      <c r="M11273" s="108"/>
      <c r="N11273" s="7"/>
    </row>
    <row r="11274" spans="12:14">
      <c r="L11274" s="7"/>
      <c r="M11274" s="108"/>
      <c r="N11274" s="7"/>
    </row>
    <row r="11275" spans="12:14">
      <c r="L11275" s="7"/>
      <c r="M11275" s="108"/>
      <c r="N11275" s="7"/>
    </row>
    <row r="11276" spans="12:14">
      <c r="L11276" s="7"/>
      <c r="M11276" s="108"/>
      <c r="N11276" s="7"/>
    </row>
    <row r="11277" spans="12:14">
      <c r="L11277" s="7"/>
      <c r="M11277" s="108"/>
      <c r="N11277" s="7"/>
    </row>
    <row r="11278" spans="12:14">
      <c r="L11278" s="7"/>
      <c r="M11278" s="108"/>
      <c r="N11278" s="7"/>
    </row>
    <row r="11279" spans="12:14">
      <c r="L11279" s="7"/>
      <c r="M11279" s="108"/>
      <c r="N11279" s="7"/>
    </row>
    <row r="11280" spans="12:14">
      <c r="L11280" s="7"/>
      <c r="M11280" s="108"/>
      <c r="N11280" s="7"/>
    </row>
    <row r="11281" spans="12:14">
      <c r="L11281" s="7"/>
      <c r="M11281" s="108"/>
      <c r="N11281" s="7"/>
    </row>
    <row r="11282" spans="12:14">
      <c r="L11282" s="7"/>
      <c r="M11282" s="108"/>
      <c r="N11282" s="7"/>
    </row>
    <row r="11283" spans="12:14">
      <c r="L11283" s="7"/>
      <c r="M11283" s="108"/>
      <c r="N11283" s="7"/>
    </row>
    <row r="11284" spans="12:14">
      <c r="L11284" s="7"/>
      <c r="M11284" s="108"/>
      <c r="N11284" s="7"/>
    </row>
    <row r="11285" spans="12:14">
      <c r="L11285" s="7"/>
      <c r="M11285" s="108"/>
      <c r="N11285" s="7"/>
    </row>
    <row r="11286" spans="12:14">
      <c r="L11286" s="7"/>
      <c r="M11286" s="108"/>
      <c r="N11286" s="7"/>
    </row>
    <row r="11287" spans="12:14">
      <c r="L11287" s="7"/>
      <c r="M11287" s="108"/>
      <c r="N11287" s="7"/>
    </row>
    <row r="11288" spans="12:14">
      <c r="L11288" s="7"/>
      <c r="M11288" s="108"/>
      <c r="N11288" s="7"/>
    </row>
    <row r="11289" spans="12:14">
      <c r="L11289" s="7"/>
      <c r="M11289" s="108"/>
      <c r="N11289" s="7"/>
    </row>
    <row r="11290" spans="12:14">
      <c r="L11290" s="7"/>
      <c r="M11290" s="108"/>
      <c r="N11290" s="7"/>
    </row>
    <row r="11291" spans="12:14">
      <c r="L11291" s="7"/>
      <c r="M11291" s="108"/>
      <c r="N11291" s="7"/>
    </row>
    <row r="11292" spans="12:14">
      <c r="L11292" s="7"/>
      <c r="M11292" s="108"/>
      <c r="N11292" s="7"/>
    </row>
    <row r="11293" spans="12:14">
      <c r="L11293" s="7"/>
      <c r="M11293" s="108"/>
      <c r="N11293" s="7"/>
    </row>
    <row r="11294" spans="12:14">
      <c r="L11294" s="7"/>
      <c r="M11294" s="108"/>
      <c r="N11294" s="7"/>
    </row>
    <row r="11295" spans="12:14">
      <c r="L11295" s="7"/>
      <c r="M11295" s="108"/>
      <c r="N11295" s="7"/>
    </row>
    <row r="11296" spans="12:14">
      <c r="L11296" s="7"/>
      <c r="M11296" s="108"/>
      <c r="N11296" s="7"/>
    </row>
    <row r="11297" spans="12:14">
      <c r="L11297" s="7"/>
      <c r="M11297" s="108"/>
      <c r="N11297" s="7"/>
    </row>
    <row r="11298" spans="12:14">
      <c r="L11298" s="7"/>
      <c r="M11298" s="108"/>
      <c r="N11298" s="7"/>
    </row>
    <row r="11299" spans="12:14">
      <c r="L11299" s="7"/>
      <c r="M11299" s="108"/>
      <c r="N11299" s="7"/>
    </row>
    <row r="11300" spans="12:14">
      <c r="L11300" s="7"/>
      <c r="M11300" s="108"/>
      <c r="N11300" s="7"/>
    </row>
    <row r="11301" spans="12:14">
      <c r="L11301" s="7"/>
      <c r="M11301" s="108"/>
      <c r="N11301" s="7"/>
    </row>
    <row r="11302" spans="12:14">
      <c r="L11302" s="7"/>
      <c r="M11302" s="108"/>
      <c r="N11302" s="7"/>
    </row>
    <row r="11303" spans="12:14">
      <c r="L11303" s="7"/>
      <c r="M11303" s="108"/>
      <c r="N11303" s="7"/>
    </row>
    <row r="11304" spans="12:14">
      <c r="L11304" s="7"/>
      <c r="M11304" s="108"/>
      <c r="N11304" s="7"/>
    </row>
    <row r="11305" spans="12:14">
      <c r="L11305" s="7"/>
      <c r="M11305" s="108"/>
      <c r="N11305" s="7"/>
    </row>
    <row r="11306" spans="12:14">
      <c r="L11306" s="7"/>
      <c r="M11306" s="108"/>
      <c r="N11306" s="7"/>
    </row>
    <row r="11307" spans="12:14">
      <c r="L11307" s="7"/>
      <c r="M11307" s="108"/>
      <c r="N11307" s="7"/>
    </row>
    <row r="11308" spans="12:14">
      <c r="L11308" s="7"/>
      <c r="M11308" s="108"/>
      <c r="N11308" s="7"/>
    </row>
    <row r="11309" spans="12:14">
      <c r="L11309" s="7"/>
      <c r="M11309" s="108"/>
      <c r="N11309" s="7"/>
    </row>
    <row r="11310" spans="12:14">
      <c r="L11310" s="7"/>
      <c r="M11310" s="108"/>
      <c r="N11310" s="7"/>
    </row>
    <row r="11311" spans="12:14">
      <c r="L11311" s="7"/>
      <c r="M11311" s="108"/>
      <c r="N11311" s="7"/>
    </row>
    <row r="11312" spans="12:14">
      <c r="L11312" s="7"/>
      <c r="M11312" s="108"/>
      <c r="N11312" s="7"/>
    </row>
    <row r="11313" spans="12:14">
      <c r="L11313" s="7"/>
      <c r="M11313" s="108"/>
      <c r="N11313" s="7"/>
    </row>
    <row r="11314" spans="12:14">
      <c r="L11314" s="7"/>
      <c r="M11314" s="108"/>
      <c r="N11314" s="7"/>
    </row>
    <row r="11315" spans="12:14">
      <c r="L11315" s="7"/>
      <c r="M11315" s="108"/>
      <c r="N11315" s="7"/>
    </row>
    <row r="11316" spans="12:14">
      <c r="L11316" s="7"/>
      <c r="M11316" s="108"/>
      <c r="N11316" s="7"/>
    </row>
    <row r="11317" spans="12:14">
      <c r="L11317" s="7"/>
      <c r="M11317" s="108"/>
      <c r="N11317" s="7"/>
    </row>
    <row r="11318" spans="12:14">
      <c r="L11318" s="7"/>
      <c r="M11318" s="108"/>
      <c r="N11318" s="7"/>
    </row>
    <row r="11319" spans="12:14">
      <c r="L11319" s="7"/>
      <c r="M11319" s="108"/>
      <c r="N11319" s="7"/>
    </row>
    <row r="11320" spans="12:14">
      <c r="L11320" s="7"/>
      <c r="M11320" s="108"/>
      <c r="N11320" s="7"/>
    </row>
    <row r="11321" spans="12:14">
      <c r="L11321" s="7"/>
      <c r="M11321" s="108"/>
      <c r="N11321" s="7"/>
    </row>
    <row r="11322" spans="12:14">
      <c r="L11322" s="7"/>
      <c r="M11322" s="108"/>
      <c r="N11322" s="7"/>
    </row>
    <row r="11323" spans="12:14">
      <c r="L11323" s="7"/>
      <c r="M11323" s="108"/>
      <c r="N11323" s="7"/>
    </row>
    <row r="11324" spans="12:14">
      <c r="L11324" s="7"/>
      <c r="M11324" s="108"/>
      <c r="N11324" s="7"/>
    </row>
    <row r="11325" spans="12:14">
      <c r="L11325" s="7"/>
      <c r="M11325" s="108"/>
      <c r="N11325" s="7"/>
    </row>
    <row r="11326" spans="12:14">
      <c r="L11326" s="7"/>
      <c r="M11326" s="108"/>
      <c r="N11326" s="7"/>
    </row>
    <row r="11327" spans="12:14">
      <c r="L11327" s="7"/>
      <c r="M11327" s="108"/>
      <c r="N11327" s="7"/>
    </row>
    <row r="11328" spans="12:14">
      <c r="L11328" s="7"/>
      <c r="M11328" s="108"/>
      <c r="N11328" s="7"/>
    </row>
    <row r="11329" spans="12:14">
      <c r="L11329" s="7"/>
      <c r="M11329" s="108"/>
      <c r="N11329" s="7"/>
    </row>
    <row r="11330" spans="12:14">
      <c r="L11330" s="7"/>
      <c r="M11330" s="108"/>
      <c r="N11330" s="7"/>
    </row>
    <row r="11331" spans="12:14">
      <c r="L11331" s="7"/>
      <c r="M11331" s="108"/>
      <c r="N11331" s="7"/>
    </row>
    <row r="11332" spans="12:14">
      <c r="L11332" s="7"/>
      <c r="M11332" s="108"/>
      <c r="N11332" s="7"/>
    </row>
    <row r="11333" spans="12:14">
      <c r="L11333" s="7"/>
      <c r="M11333" s="108"/>
      <c r="N11333" s="7"/>
    </row>
    <row r="11334" spans="12:14">
      <c r="L11334" s="7"/>
      <c r="M11334" s="108"/>
      <c r="N11334" s="7"/>
    </row>
    <row r="11335" spans="12:14">
      <c r="L11335" s="7"/>
      <c r="M11335" s="108"/>
      <c r="N11335" s="7"/>
    </row>
    <row r="11336" spans="12:14">
      <c r="L11336" s="7"/>
      <c r="M11336" s="108"/>
      <c r="N11336" s="7"/>
    </row>
    <row r="11337" spans="12:14">
      <c r="L11337" s="7"/>
      <c r="M11337" s="108"/>
      <c r="N11337" s="7"/>
    </row>
    <row r="11338" spans="12:14">
      <c r="L11338" s="7"/>
      <c r="M11338" s="108"/>
      <c r="N11338" s="7"/>
    </row>
    <row r="11339" spans="12:14">
      <c r="L11339" s="7"/>
      <c r="M11339" s="108"/>
      <c r="N11339" s="7"/>
    </row>
    <row r="11340" spans="12:14">
      <c r="L11340" s="7"/>
      <c r="M11340" s="108"/>
      <c r="N11340" s="7"/>
    </row>
    <row r="11341" spans="12:14">
      <c r="L11341" s="7"/>
      <c r="M11341" s="108"/>
      <c r="N11341" s="7"/>
    </row>
    <row r="11342" spans="12:14">
      <c r="L11342" s="7"/>
      <c r="M11342" s="108"/>
      <c r="N11342" s="7"/>
    </row>
    <row r="11343" spans="12:14">
      <c r="L11343" s="7"/>
      <c r="M11343" s="108"/>
      <c r="N11343" s="7"/>
    </row>
    <row r="11344" spans="12:14">
      <c r="L11344" s="7"/>
      <c r="M11344" s="108"/>
      <c r="N11344" s="7"/>
    </row>
    <row r="11345" spans="12:14">
      <c r="L11345" s="7"/>
      <c r="M11345" s="108"/>
      <c r="N11345" s="7"/>
    </row>
    <row r="11346" spans="12:14">
      <c r="L11346" s="7"/>
      <c r="M11346" s="108"/>
      <c r="N11346" s="7"/>
    </row>
    <row r="11347" spans="12:14">
      <c r="L11347" s="7"/>
      <c r="M11347" s="108"/>
      <c r="N11347" s="7"/>
    </row>
    <row r="11348" spans="12:14">
      <c r="L11348" s="7"/>
      <c r="M11348" s="108"/>
      <c r="N11348" s="7"/>
    </row>
    <row r="11349" spans="12:14">
      <c r="L11349" s="7"/>
      <c r="M11349" s="108"/>
      <c r="N11349" s="7"/>
    </row>
    <row r="11350" spans="12:14">
      <c r="L11350" s="7"/>
      <c r="M11350" s="108"/>
      <c r="N11350" s="7"/>
    </row>
    <row r="11351" spans="12:14">
      <c r="L11351" s="7"/>
      <c r="M11351" s="108"/>
      <c r="N11351" s="7"/>
    </row>
    <row r="11352" spans="12:14">
      <c r="L11352" s="7"/>
      <c r="M11352" s="108"/>
      <c r="N11352" s="7"/>
    </row>
    <row r="11353" spans="12:14">
      <c r="L11353" s="7"/>
      <c r="M11353" s="108"/>
      <c r="N11353" s="7"/>
    </row>
    <row r="11354" spans="12:14">
      <c r="L11354" s="7"/>
      <c r="M11354" s="108"/>
      <c r="N11354" s="7"/>
    </row>
    <row r="11355" spans="12:14">
      <c r="L11355" s="7"/>
      <c r="M11355" s="108"/>
      <c r="N11355" s="7"/>
    </row>
    <row r="11356" spans="12:14">
      <c r="L11356" s="7"/>
      <c r="M11356" s="108"/>
      <c r="N11356" s="7"/>
    </row>
    <row r="11357" spans="12:14">
      <c r="L11357" s="7"/>
      <c r="M11357" s="108"/>
      <c r="N11357" s="7"/>
    </row>
    <row r="11358" spans="12:14">
      <c r="L11358" s="7"/>
      <c r="M11358" s="108"/>
      <c r="N11358" s="7"/>
    </row>
    <row r="11359" spans="12:14">
      <c r="L11359" s="7"/>
      <c r="M11359" s="108"/>
      <c r="N11359" s="7"/>
    </row>
    <row r="11360" spans="12:14">
      <c r="L11360" s="7"/>
      <c r="M11360" s="108"/>
      <c r="N11360" s="7"/>
    </row>
    <row r="11361" spans="12:14">
      <c r="L11361" s="7"/>
      <c r="M11361" s="108"/>
      <c r="N11361" s="7"/>
    </row>
    <row r="11362" spans="12:14">
      <c r="L11362" s="7"/>
      <c r="M11362" s="108"/>
      <c r="N11362" s="7"/>
    </row>
    <row r="11363" spans="12:14">
      <c r="L11363" s="7"/>
      <c r="M11363" s="108"/>
      <c r="N11363" s="7"/>
    </row>
    <row r="11364" spans="12:14">
      <c r="L11364" s="7"/>
      <c r="M11364" s="108"/>
      <c r="N11364" s="7"/>
    </row>
    <row r="11365" spans="12:14">
      <c r="L11365" s="7"/>
      <c r="M11365" s="108"/>
      <c r="N11365" s="7"/>
    </row>
    <row r="11366" spans="12:14">
      <c r="L11366" s="7"/>
      <c r="M11366" s="108"/>
      <c r="N11366" s="7"/>
    </row>
    <row r="11367" spans="12:14">
      <c r="L11367" s="7"/>
      <c r="M11367" s="108"/>
      <c r="N11367" s="7"/>
    </row>
    <row r="11368" spans="12:14">
      <c r="L11368" s="7"/>
      <c r="M11368" s="108"/>
      <c r="N11368" s="7"/>
    </row>
    <row r="11369" spans="12:14">
      <c r="L11369" s="7"/>
      <c r="M11369" s="108"/>
      <c r="N11369" s="7"/>
    </row>
    <row r="11370" spans="12:14">
      <c r="L11370" s="7"/>
      <c r="M11370" s="108"/>
      <c r="N11370" s="7"/>
    </row>
    <row r="11371" spans="12:14">
      <c r="L11371" s="7"/>
      <c r="M11371" s="108"/>
      <c r="N11371" s="7"/>
    </row>
    <row r="11372" spans="12:14">
      <c r="L11372" s="7"/>
      <c r="M11372" s="108"/>
      <c r="N11372" s="7"/>
    </row>
    <row r="11373" spans="12:14">
      <c r="L11373" s="7"/>
      <c r="M11373" s="108"/>
      <c r="N11373" s="7"/>
    </row>
    <row r="11374" spans="12:14">
      <c r="L11374" s="7"/>
      <c r="M11374" s="108"/>
      <c r="N11374" s="7"/>
    </row>
    <row r="11375" spans="12:14">
      <c r="L11375" s="7"/>
      <c r="M11375" s="108"/>
      <c r="N11375" s="7"/>
    </row>
    <row r="11376" spans="12:14">
      <c r="L11376" s="7"/>
      <c r="M11376" s="108"/>
      <c r="N11376" s="7"/>
    </row>
    <row r="11377" spans="12:14">
      <c r="L11377" s="7"/>
      <c r="M11377" s="108"/>
      <c r="N11377" s="7"/>
    </row>
    <row r="11378" spans="12:14">
      <c r="L11378" s="7"/>
      <c r="M11378" s="108"/>
      <c r="N11378" s="7"/>
    </row>
    <row r="11379" spans="12:14">
      <c r="L11379" s="7"/>
      <c r="M11379" s="108"/>
      <c r="N11379" s="7"/>
    </row>
    <row r="11380" spans="12:14">
      <c r="L11380" s="7"/>
      <c r="M11380" s="108"/>
      <c r="N11380" s="7"/>
    </row>
    <row r="11381" spans="12:14">
      <c r="L11381" s="7"/>
      <c r="M11381" s="108"/>
      <c r="N11381" s="7"/>
    </row>
    <row r="11382" spans="12:14">
      <c r="L11382" s="7"/>
      <c r="M11382" s="108"/>
      <c r="N11382" s="7"/>
    </row>
    <row r="11383" spans="12:14">
      <c r="L11383" s="7"/>
      <c r="M11383" s="108"/>
      <c r="N11383" s="7"/>
    </row>
    <row r="11384" spans="12:14">
      <c r="L11384" s="7"/>
      <c r="M11384" s="108"/>
      <c r="N11384" s="7"/>
    </row>
    <row r="11385" spans="12:14">
      <c r="L11385" s="7"/>
      <c r="M11385" s="108"/>
      <c r="N11385" s="7"/>
    </row>
    <row r="11386" spans="12:14">
      <c r="L11386" s="7"/>
      <c r="M11386" s="108"/>
      <c r="N11386" s="7"/>
    </row>
    <row r="11387" spans="12:14">
      <c r="L11387" s="7"/>
      <c r="M11387" s="108"/>
      <c r="N11387" s="7"/>
    </row>
    <row r="11388" spans="12:14">
      <c r="L11388" s="7"/>
      <c r="M11388" s="108"/>
      <c r="N11388" s="7"/>
    </row>
    <row r="11389" spans="12:14">
      <c r="L11389" s="7"/>
      <c r="M11389" s="108"/>
      <c r="N11389" s="7"/>
    </row>
    <row r="11390" spans="12:14">
      <c r="L11390" s="7"/>
      <c r="M11390" s="108"/>
      <c r="N11390" s="7"/>
    </row>
    <row r="11391" spans="12:14">
      <c r="L11391" s="7"/>
      <c r="M11391" s="108"/>
      <c r="N11391" s="7"/>
    </row>
    <row r="11392" spans="12:14">
      <c r="L11392" s="7"/>
      <c r="M11392" s="108"/>
      <c r="N11392" s="7"/>
    </row>
    <row r="11393" spans="12:14">
      <c r="L11393" s="7"/>
      <c r="M11393" s="108"/>
      <c r="N11393" s="7"/>
    </row>
    <row r="11394" spans="12:14">
      <c r="L11394" s="7"/>
      <c r="M11394" s="108"/>
      <c r="N11394" s="7"/>
    </row>
    <row r="11395" spans="12:14">
      <c r="L11395" s="7"/>
      <c r="M11395" s="108"/>
      <c r="N11395" s="7"/>
    </row>
    <row r="11396" spans="12:14">
      <c r="L11396" s="7"/>
      <c r="M11396" s="108"/>
      <c r="N11396" s="7"/>
    </row>
    <row r="11397" spans="12:14">
      <c r="L11397" s="7"/>
      <c r="M11397" s="108"/>
      <c r="N11397" s="7"/>
    </row>
    <row r="11398" spans="12:14">
      <c r="L11398" s="7"/>
      <c r="M11398" s="108"/>
      <c r="N11398" s="7"/>
    </row>
    <row r="11399" spans="12:14">
      <c r="L11399" s="7"/>
      <c r="M11399" s="108"/>
      <c r="N11399" s="7"/>
    </row>
    <row r="11400" spans="12:14">
      <c r="L11400" s="7"/>
      <c r="M11400" s="108"/>
      <c r="N11400" s="7"/>
    </row>
    <row r="11401" spans="12:14">
      <c r="L11401" s="7"/>
      <c r="M11401" s="108"/>
      <c r="N11401" s="7"/>
    </row>
    <row r="11402" spans="12:14">
      <c r="L11402" s="7"/>
      <c r="M11402" s="108"/>
      <c r="N11402" s="7"/>
    </row>
    <row r="11403" spans="12:14">
      <c r="L11403" s="7"/>
      <c r="M11403" s="108"/>
      <c r="N11403" s="7"/>
    </row>
    <row r="11404" spans="12:14">
      <c r="L11404" s="7"/>
      <c r="M11404" s="108"/>
      <c r="N11404" s="7"/>
    </row>
    <row r="11405" spans="12:14">
      <c r="L11405" s="7"/>
      <c r="M11405" s="108"/>
      <c r="N11405" s="7"/>
    </row>
    <row r="11406" spans="12:14">
      <c r="L11406" s="7"/>
      <c r="M11406" s="108"/>
      <c r="N11406" s="7"/>
    </row>
    <row r="11407" spans="12:14">
      <c r="L11407" s="7"/>
      <c r="M11407" s="108"/>
      <c r="N11407" s="7"/>
    </row>
    <row r="11408" spans="12:14">
      <c r="L11408" s="7"/>
      <c r="M11408" s="108"/>
      <c r="N11408" s="7"/>
    </row>
    <row r="11409" spans="12:14">
      <c r="L11409" s="7"/>
      <c r="M11409" s="108"/>
      <c r="N11409" s="7"/>
    </row>
    <row r="11410" spans="12:14">
      <c r="L11410" s="7"/>
      <c r="M11410" s="108"/>
      <c r="N11410" s="7"/>
    </row>
    <row r="11411" spans="12:14">
      <c r="L11411" s="7"/>
      <c r="M11411" s="108"/>
      <c r="N11411" s="7"/>
    </row>
    <row r="11412" spans="12:14">
      <c r="L11412" s="7"/>
      <c r="M11412" s="108"/>
      <c r="N11412" s="7"/>
    </row>
    <row r="11413" spans="12:14">
      <c r="L11413" s="7"/>
      <c r="M11413" s="108"/>
      <c r="N11413" s="7"/>
    </row>
    <row r="11414" spans="12:14">
      <c r="L11414" s="7"/>
      <c r="M11414" s="108"/>
      <c r="N11414" s="7"/>
    </row>
    <row r="11415" spans="12:14">
      <c r="L11415" s="7"/>
      <c r="M11415" s="108"/>
      <c r="N11415" s="7"/>
    </row>
    <row r="11416" spans="12:14">
      <c r="L11416" s="7"/>
      <c r="M11416" s="108"/>
      <c r="N11416" s="7"/>
    </row>
    <row r="11417" spans="12:14">
      <c r="L11417" s="7"/>
      <c r="M11417" s="108"/>
      <c r="N11417" s="7"/>
    </row>
    <row r="11418" spans="12:14">
      <c r="L11418" s="7"/>
      <c r="M11418" s="108"/>
      <c r="N11418" s="7"/>
    </row>
    <row r="11419" spans="12:14">
      <c r="L11419" s="7"/>
      <c r="M11419" s="108"/>
      <c r="N11419" s="7"/>
    </row>
    <row r="11420" spans="12:14">
      <c r="L11420" s="7"/>
      <c r="M11420" s="108"/>
      <c r="N11420" s="7"/>
    </row>
    <row r="11421" spans="12:14">
      <c r="L11421" s="7"/>
      <c r="M11421" s="108"/>
      <c r="N11421" s="7"/>
    </row>
    <row r="11422" spans="12:14">
      <c r="L11422" s="7"/>
      <c r="M11422" s="108"/>
      <c r="N11422" s="7"/>
    </row>
    <row r="11423" spans="12:14">
      <c r="L11423" s="7"/>
      <c r="M11423" s="108"/>
      <c r="N11423" s="7"/>
    </row>
    <row r="11424" spans="12:14">
      <c r="L11424" s="7"/>
      <c r="M11424" s="108"/>
      <c r="N11424" s="7"/>
    </row>
    <row r="11425" spans="12:14">
      <c r="L11425" s="7"/>
      <c r="M11425" s="108"/>
      <c r="N11425" s="7"/>
    </row>
    <row r="11426" spans="12:14">
      <c r="L11426" s="7"/>
      <c r="M11426" s="108"/>
      <c r="N11426" s="7"/>
    </row>
    <row r="11427" spans="12:14">
      <c r="L11427" s="7"/>
      <c r="M11427" s="108"/>
      <c r="N11427" s="7"/>
    </row>
    <row r="11428" spans="12:14">
      <c r="L11428" s="7"/>
      <c r="M11428" s="108"/>
      <c r="N11428" s="7"/>
    </row>
    <row r="11429" spans="12:14">
      <c r="L11429" s="7"/>
      <c r="M11429" s="108"/>
      <c r="N11429" s="7"/>
    </row>
    <row r="11430" spans="12:14">
      <c r="L11430" s="7"/>
      <c r="M11430" s="108"/>
      <c r="N11430" s="7"/>
    </row>
    <row r="11431" spans="12:14">
      <c r="L11431" s="7"/>
      <c r="M11431" s="108"/>
      <c r="N11431" s="7"/>
    </row>
    <row r="11432" spans="12:14">
      <c r="L11432" s="7"/>
      <c r="M11432" s="108"/>
      <c r="N11432" s="7"/>
    </row>
    <row r="11433" spans="12:14">
      <c r="L11433" s="7"/>
      <c r="M11433" s="108"/>
      <c r="N11433" s="7"/>
    </row>
    <row r="11434" spans="12:14">
      <c r="L11434" s="7"/>
      <c r="M11434" s="108"/>
      <c r="N11434" s="7"/>
    </row>
    <row r="11435" spans="12:14">
      <c r="L11435" s="7"/>
      <c r="M11435" s="108"/>
      <c r="N11435" s="7"/>
    </row>
    <row r="11436" spans="12:14">
      <c r="L11436" s="7"/>
      <c r="M11436" s="108"/>
      <c r="N11436" s="7"/>
    </row>
    <row r="11437" spans="12:14">
      <c r="L11437" s="7"/>
      <c r="M11437" s="108"/>
      <c r="N11437" s="7"/>
    </row>
    <row r="11438" spans="12:14">
      <c r="L11438" s="7"/>
      <c r="M11438" s="108"/>
      <c r="N11438" s="7"/>
    </row>
    <row r="11439" spans="12:14">
      <c r="L11439" s="7"/>
      <c r="M11439" s="108"/>
      <c r="N11439" s="7"/>
    </row>
    <row r="11440" spans="12:14">
      <c r="L11440" s="7"/>
      <c r="M11440" s="108"/>
      <c r="N11440" s="7"/>
    </row>
    <row r="11441" spans="12:14">
      <c r="L11441" s="7"/>
      <c r="M11441" s="108"/>
      <c r="N11441" s="7"/>
    </row>
    <row r="11442" spans="12:14">
      <c r="L11442" s="7"/>
      <c r="M11442" s="108"/>
      <c r="N11442" s="7"/>
    </row>
    <row r="11443" spans="12:14">
      <c r="L11443" s="7"/>
      <c r="M11443" s="108"/>
      <c r="N11443" s="7"/>
    </row>
    <row r="11444" spans="12:14">
      <c r="L11444" s="7"/>
      <c r="M11444" s="108"/>
      <c r="N11444" s="7"/>
    </row>
    <row r="11445" spans="12:14">
      <c r="L11445" s="7"/>
      <c r="M11445" s="108"/>
      <c r="N11445" s="7"/>
    </row>
    <row r="11446" spans="12:14">
      <c r="L11446" s="7"/>
      <c r="M11446" s="108"/>
      <c r="N11446" s="7"/>
    </row>
    <row r="11447" spans="12:14">
      <c r="L11447" s="7"/>
      <c r="M11447" s="108"/>
      <c r="N11447" s="7"/>
    </row>
    <row r="11448" spans="12:14">
      <c r="L11448" s="7"/>
      <c r="M11448" s="108"/>
      <c r="N11448" s="7"/>
    </row>
    <row r="11449" spans="12:14">
      <c r="L11449" s="7"/>
      <c r="M11449" s="108"/>
      <c r="N11449" s="7"/>
    </row>
    <row r="11450" spans="12:14">
      <c r="L11450" s="7"/>
      <c r="M11450" s="108"/>
      <c r="N11450" s="7"/>
    </row>
    <row r="11451" spans="12:14">
      <c r="L11451" s="7"/>
      <c r="M11451" s="108"/>
      <c r="N11451" s="7"/>
    </row>
    <row r="11452" spans="12:14">
      <c r="L11452" s="7"/>
      <c r="M11452" s="108"/>
      <c r="N11452" s="7"/>
    </row>
    <row r="11453" spans="12:14">
      <c r="L11453" s="7"/>
      <c r="M11453" s="108"/>
      <c r="N11453" s="7"/>
    </row>
    <row r="11454" spans="12:14">
      <c r="L11454" s="7"/>
      <c r="M11454" s="108"/>
      <c r="N11454" s="7"/>
    </row>
    <row r="11455" spans="12:14">
      <c r="L11455" s="7"/>
      <c r="M11455" s="108"/>
      <c r="N11455" s="7"/>
    </row>
    <row r="11456" spans="12:14">
      <c r="L11456" s="7"/>
      <c r="M11456" s="108"/>
      <c r="N11456" s="7"/>
    </row>
    <row r="11457" spans="12:14">
      <c r="L11457" s="7"/>
      <c r="M11457" s="108"/>
      <c r="N11457" s="7"/>
    </row>
    <row r="11458" spans="12:14">
      <c r="L11458" s="7"/>
      <c r="M11458" s="108"/>
      <c r="N11458" s="7"/>
    </row>
    <row r="11459" spans="12:14">
      <c r="L11459" s="7"/>
      <c r="M11459" s="108"/>
      <c r="N11459" s="7"/>
    </row>
    <row r="11460" spans="12:14">
      <c r="L11460" s="7"/>
      <c r="M11460" s="108"/>
      <c r="N11460" s="7"/>
    </row>
    <row r="11461" spans="12:14">
      <c r="L11461" s="7"/>
      <c r="M11461" s="108"/>
      <c r="N11461" s="7"/>
    </row>
    <row r="11462" spans="12:14">
      <c r="L11462" s="7"/>
      <c r="M11462" s="108"/>
      <c r="N11462" s="7"/>
    </row>
    <row r="11463" spans="12:14">
      <c r="L11463" s="7"/>
      <c r="M11463" s="108"/>
      <c r="N11463" s="7"/>
    </row>
    <row r="11464" spans="12:14">
      <c r="L11464" s="7"/>
      <c r="M11464" s="108"/>
      <c r="N11464" s="7"/>
    </row>
    <row r="11465" spans="12:14">
      <c r="L11465" s="7"/>
      <c r="M11465" s="108"/>
      <c r="N11465" s="7"/>
    </row>
    <row r="11466" spans="12:14">
      <c r="L11466" s="7"/>
      <c r="M11466" s="108"/>
      <c r="N11466" s="7"/>
    </row>
    <row r="11467" spans="12:14">
      <c r="L11467" s="7"/>
      <c r="M11467" s="108"/>
      <c r="N11467" s="7"/>
    </row>
    <row r="11468" spans="12:14">
      <c r="L11468" s="7"/>
      <c r="M11468" s="108"/>
      <c r="N11468" s="7"/>
    </row>
    <row r="11469" spans="12:14">
      <c r="L11469" s="7"/>
      <c r="M11469" s="108"/>
      <c r="N11469" s="7"/>
    </row>
    <row r="11470" spans="12:14">
      <c r="L11470" s="7"/>
      <c r="M11470" s="108"/>
      <c r="N11470" s="7"/>
    </row>
    <row r="11471" spans="12:14">
      <c r="L11471" s="7"/>
      <c r="M11471" s="108"/>
      <c r="N11471" s="7"/>
    </row>
    <row r="11472" spans="12:14">
      <c r="L11472" s="7"/>
      <c r="M11472" s="108"/>
      <c r="N11472" s="7"/>
    </row>
    <row r="11473" spans="12:14">
      <c r="L11473" s="7"/>
      <c r="M11473" s="108"/>
      <c r="N11473" s="7"/>
    </row>
    <row r="11474" spans="12:14">
      <c r="L11474" s="7"/>
      <c r="M11474" s="108"/>
      <c r="N11474" s="7"/>
    </row>
    <row r="11475" spans="12:14">
      <c r="L11475" s="7"/>
      <c r="M11475" s="108"/>
      <c r="N11475" s="7"/>
    </row>
    <row r="11476" spans="12:14">
      <c r="L11476" s="7"/>
      <c r="M11476" s="108"/>
      <c r="N11476" s="7"/>
    </row>
    <row r="11477" spans="12:14">
      <c r="L11477" s="7"/>
      <c r="M11477" s="108"/>
      <c r="N11477" s="7"/>
    </row>
    <row r="11478" spans="12:14">
      <c r="L11478" s="7"/>
      <c r="M11478" s="108"/>
      <c r="N11478" s="7"/>
    </row>
    <row r="11479" spans="12:14">
      <c r="L11479" s="7"/>
      <c r="M11479" s="108"/>
      <c r="N11479" s="7"/>
    </row>
    <row r="11480" spans="12:14">
      <c r="L11480" s="7"/>
      <c r="M11480" s="108"/>
      <c r="N11480" s="7"/>
    </row>
    <row r="11481" spans="12:14">
      <c r="L11481" s="7"/>
      <c r="M11481" s="108"/>
      <c r="N11481" s="7"/>
    </row>
    <row r="11482" spans="12:14">
      <c r="L11482" s="7"/>
      <c r="M11482" s="108"/>
      <c r="N11482" s="7"/>
    </row>
    <row r="11483" spans="12:14">
      <c r="L11483" s="7"/>
      <c r="M11483" s="108"/>
      <c r="N11483" s="7"/>
    </row>
    <row r="11484" spans="12:14">
      <c r="L11484" s="7"/>
      <c r="M11484" s="108"/>
      <c r="N11484" s="7"/>
    </row>
    <row r="11485" spans="12:14">
      <c r="L11485" s="7"/>
      <c r="M11485" s="108"/>
      <c r="N11485" s="7"/>
    </row>
    <row r="11486" spans="12:14">
      <c r="L11486" s="7"/>
      <c r="M11486" s="108"/>
      <c r="N11486" s="7"/>
    </row>
    <row r="11487" spans="12:14">
      <c r="L11487" s="7"/>
      <c r="M11487" s="108"/>
      <c r="N11487" s="7"/>
    </row>
    <row r="11488" spans="12:14">
      <c r="L11488" s="7"/>
      <c r="M11488" s="108"/>
      <c r="N11488" s="7"/>
    </row>
    <row r="11489" spans="12:14">
      <c r="L11489" s="7"/>
      <c r="M11489" s="108"/>
      <c r="N11489" s="7"/>
    </row>
    <row r="11490" spans="12:14">
      <c r="L11490" s="7"/>
      <c r="M11490" s="108"/>
      <c r="N11490" s="7"/>
    </row>
    <row r="11491" spans="12:14">
      <c r="L11491" s="7"/>
      <c r="M11491" s="108"/>
      <c r="N11491" s="7"/>
    </row>
    <row r="11492" spans="12:14">
      <c r="L11492" s="7"/>
      <c r="M11492" s="108"/>
      <c r="N11492" s="7"/>
    </row>
    <row r="11493" spans="12:14">
      <c r="L11493" s="7"/>
      <c r="M11493" s="108"/>
      <c r="N11493" s="7"/>
    </row>
    <row r="11494" spans="12:14">
      <c r="L11494" s="7"/>
      <c r="M11494" s="108"/>
      <c r="N11494" s="7"/>
    </row>
    <row r="11495" spans="12:14">
      <c r="L11495" s="7"/>
      <c r="M11495" s="108"/>
      <c r="N11495" s="7"/>
    </row>
    <row r="11496" spans="12:14">
      <c r="L11496" s="7"/>
      <c r="M11496" s="108"/>
      <c r="N11496" s="7"/>
    </row>
    <row r="11497" spans="12:14">
      <c r="L11497" s="7"/>
      <c r="M11497" s="108"/>
      <c r="N11497" s="7"/>
    </row>
    <row r="11498" spans="12:14">
      <c r="L11498" s="7"/>
      <c r="M11498" s="108"/>
      <c r="N11498" s="7"/>
    </row>
    <row r="11499" spans="12:14">
      <c r="L11499" s="7"/>
      <c r="M11499" s="108"/>
      <c r="N11499" s="7"/>
    </row>
    <row r="11500" spans="12:14">
      <c r="L11500" s="7"/>
      <c r="M11500" s="108"/>
      <c r="N11500" s="7"/>
    </row>
    <row r="11501" spans="12:14">
      <c r="L11501" s="7"/>
      <c r="M11501" s="108"/>
      <c r="N11501" s="7"/>
    </row>
    <row r="11502" spans="12:14">
      <c r="L11502" s="7"/>
      <c r="M11502" s="108"/>
      <c r="N11502" s="7"/>
    </row>
    <row r="11503" spans="12:14">
      <c r="L11503" s="7"/>
      <c r="M11503" s="108"/>
      <c r="N11503" s="7"/>
    </row>
    <row r="11504" spans="12:14">
      <c r="L11504" s="7"/>
      <c r="M11504" s="108"/>
      <c r="N11504" s="7"/>
    </row>
    <row r="11505" spans="12:14">
      <c r="L11505" s="7"/>
      <c r="M11505" s="108"/>
      <c r="N11505" s="7"/>
    </row>
    <row r="11506" spans="12:14">
      <c r="L11506" s="7"/>
      <c r="M11506" s="108"/>
      <c r="N11506" s="7"/>
    </row>
    <row r="11507" spans="12:14">
      <c r="L11507" s="7"/>
      <c r="M11507" s="108"/>
      <c r="N11507" s="7"/>
    </row>
    <row r="11508" spans="12:14">
      <c r="L11508" s="7"/>
      <c r="M11508" s="108"/>
      <c r="N11508" s="7"/>
    </row>
    <row r="11509" spans="12:14">
      <c r="L11509" s="7"/>
      <c r="M11509" s="108"/>
      <c r="N11509" s="7"/>
    </row>
    <row r="11510" spans="12:14">
      <c r="L11510" s="7"/>
      <c r="M11510" s="108"/>
      <c r="N11510" s="7"/>
    </row>
    <row r="11511" spans="12:14">
      <c r="L11511" s="7"/>
      <c r="M11511" s="108"/>
      <c r="N11511" s="7"/>
    </row>
    <row r="11512" spans="12:14">
      <c r="L11512" s="7"/>
      <c r="M11512" s="108"/>
      <c r="N11512" s="7"/>
    </row>
    <row r="11513" spans="12:14">
      <c r="L11513" s="7"/>
      <c r="M11513" s="108"/>
      <c r="N11513" s="7"/>
    </row>
    <row r="11514" spans="12:14">
      <c r="L11514" s="7"/>
      <c r="M11514" s="108"/>
      <c r="N11514" s="7"/>
    </row>
    <row r="11515" spans="12:14">
      <c r="L11515" s="7"/>
      <c r="M11515" s="108"/>
      <c r="N11515" s="7"/>
    </row>
    <row r="11516" spans="12:14">
      <c r="L11516" s="7"/>
      <c r="M11516" s="108"/>
      <c r="N11516" s="7"/>
    </row>
    <row r="11517" spans="12:14">
      <c r="L11517" s="7"/>
      <c r="M11517" s="108"/>
      <c r="N11517" s="7"/>
    </row>
    <row r="11518" spans="12:14">
      <c r="L11518" s="7"/>
      <c r="M11518" s="108"/>
      <c r="N11518" s="7"/>
    </row>
    <row r="11519" spans="12:14">
      <c r="L11519" s="7"/>
      <c r="M11519" s="108"/>
      <c r="N11519" s="7"/>
    </row>
    <row r="11520" spans="12:14">
      <c r="L11520" s="7"/>
      <c r="M11520" s="108"/>
      <c r="N11520" s="7"/>
    </row>
    <row r="11521" spans="12:14">
      <c r="L11521" s="7"/>
      <c r="M11521" s="108"/>
      <c r="N11521" s="7"/>
    </row>
    <row r="11522" spans="12:14">
      <c r="L11522" s="7"/>
      <c r="M11522" s="108"/>
      <c r="N11522" s="7"/>
    </row>
    <row r="11523" spans="12:14">
      <c r="L11523" s="7"/>
      <c r="M11523" s="108"/>
      <c r="N11523" s="7"/>
    </row>
    <row r="11524" spans="12:14">
      <c r="L11524" s="7"/>
      <c r="M11524" s="108"/>
      <c r="N11524" s="7"/>
    </row>
    <row r="11525" spans="12:14">
      <c r="L11525" s="7"/>
      <c r="M11525" s="108"/>
      <c r="N11525" s="7"/>
    </row>
    <row r="11526" spans="12:14">
      <c r="L11526" s="7"/>
      <c r="M11526" s="108"/>
      <c r="N11526" s="7"/>
    </row>
    <row r="11527" spans="12:14">
      <c r="L11527" s="7"/>
      <c r="M11527" s="108"/>
      <c r="N11527" s="7"/>
    </row>
    <row r="11528" spans="12:14">
      <c r="L11528" s="7"/>
      <c r="M11528" s="108"/>
      <c r="N11528" s="7"/>
    </row>
    <row r="11529" spans="12:14">
      <c r="L11529" s="7"/>
      <c r="M11529" s="108"/>
      <c r="N11529" s="7"/>
    </row>
    <row r="11530" spans="12:14">
      <c r="L11530" s="7"/>
      <c r="M11530" s="108"/>
      <c r="N11530" s="7"/>
    </row>
    <row r="11531" spans="12:14">
      <c r="L11531" s="7"/>
      <c r="M11531" s="108"/>
      <c r="N11531" s="7"/>
    </row>
    <row r="11532" spans="12:14">
      <c r="L11532" s="7"/>
      <c r="M11532" s="108"/>
      <c r="N11532" s="7"/>
    </row>
    <row r="11533" spans="12:14">
      <c r="L11533" s="7"/>
      <c r="M11533" s="108"/>
      <c r="N11533" s="7"/>
    </row>
    <row r="11534" spans="12:14">
      <c r="L11534" s="7"/>
      <c r="M11534" s="108"/>
      <c r="N11534" s="7"/>
    </row>
    <row r="11535" spans="12:14">
      <c r="L11535" s="7"/>
      <c r="M11535" s="108"/>
      <c r="N11535" s="7"/>
    </row>
    <row r="11536" spans="12:14">
      <c r="L11536" s="7"/>
      <c r="M11536" s="108"/>
      <c r="N11536" s="7"/>
    </row>
    <row r="11537" spans="12:14">
      <c r="L11537" s="7"/>
      <c r="M11537" s="108"/>
      <c r="N11537" s="7"/>
    </row>
    <row r="11538" spans="12:14">
      <c r="L11538" s="7"/>
      <c r="M11538" s="108"/>
      <c r="N11538" s="7"/>
    </row>
    <row r="11539" spans="12:14">
      <c r="L11539" s="7"/>
      <c r="M11539" s="108"/>
      <c r="N11539" s="7"/>
    </row>
    <row r="11540" spans="12:14">
      <c r="L11540" s="7"/>
      <c r="M11540" s="108"/>
      <c r="N11540" s="7"/>
    </row>
    <row r="11541" spans="12:14">
      <c r="L11541" s="7"/>
      <c r="M11541" s="108"/>
      <c r="N11541" s="7"/>
    </row>
    <row r="11542" spans="12:14">
      <c r="L11542" s="7"/>
      <c r="M11542" s="108"/>
      <c r="N11542" s="7"/>
    </row>
    <row r="11543" spans="12:14">
      <c r="L11543" s="7"/>
      <c r="M11543" s="108"/>
      <c r="N11543" s="7"/>
    </row>
    <row r="11544" spans="12:14">
      <c r="L11544" s="7"/>
      <c r="M11544" s="108"/>
      <c r="N11544" s="7"/>
    </row>
    <row r="11545" spans="12:14">
      <c r="L11545" s="7"/>
      <c r="M11545" s="108"/>
      <c r="N11545" s="7"/>
    </row>
    <row r="11546" spans="12:14">
      <c r="L11546" s="7"/>
      <c r="M11546" s="108"/>
      <c r="N11546" s="7"/>
    </row>
    <row r="11547" spans="12:14">
      <c r="L11547" s="7"/>
      <c r="M11547" s="108"/>
      <c r="N11547" s="7"/>
    </row>
    <row r="11548" spans="12:14">
      <c r="L11548" s="7"/>
      <c r="M11548" s="108"/>
      <c r="N11548" s="7"/>
    </row>
    <row r="11549" spans="12:14">
      <c r="L11549" s="7"/>
      <c r="M11549" s="108"/>
      <c r="N11549" s="7"/>
    </row>
    <row r="11550" spans="12:14">
      <c r="L11550" s="7"/>
      <c r="M11550" s="108"/>
      <c r="N11550" s="7"/>
    </row>
    <row r="11551" spans="12:14">
      <c r="L11551" s="7"/>
      <c r="M11551" s="108"/>
      <c r="N11551" s="7"/>
    </row>
    <row r="11552" spans="12:14">
      <c r="L11552" s="7"/>
      <c r="M11552" s="108"/>
      <c r="N11552" s="7"/>
    </row>
    <row r="11553" spans="12:14">
      <c r="L11553" s="7"/>
      <c r="M11553" s="108"/>
      <c r="N11553" s="7"/>
    </row>
    <row r="11554" spans="12:14">
      <c r="L11554" s="7"/>
      <c r="M11554" s="108"/>
      <c r="N11554" s="7"/>
    </row>
    <row r="11555" spans="12:14">
      <c r="L11555" s="7"/>
      <c r="M11555" s="108"/>
      <c r="N11555" s="7"/>
    </row>
    <row r="11556" spans="12:14">
      <c r="L11556" s="7"/>
      <c r="M11556" s="108"/>
      <c r="N11556" s="7"/>
    </row>
    <row r="11557" spans="12:14">
      <c r="L11557" s="7"/>
      <c r="M11557" s="108"/>
      <c r="N11557" s="7"/>
    </row>
    <row r="11558" spans="12:14">
      <c r="L11558" s="7"/>
      <c r="M11558" s="108"/>
      <c r="N11558" s="7"/>
    </row>
    <row r="11559" spans="12:14">
      <c r="L11559" s="7"/>
      <c r="M11559" s="108"/>
      <c r="N11559" s="7"/>
    </row>
    <row r="11560" spans="12:14">
      <c r="L11560" s="7"/>
      <c r="M11560" s="108"/>
      <c r="N11560" s="7"/>
    </row>
    <row r="11561" spans="12:14">
      <c r="L11561" s="7"/>
      <c r="M11561" s="108"/>
      <c r="N11561" s="7"/>
    </row>
    <row r="11562" spans="12:14">
      <c r="L11562" s="7"/>
      <c r="M11562" s="108"/>
      <c r="N11562" s="7"/>
    </row>
    <row r="11563" spans="12:14">
      <c r="L11563" s="7"/>
      <c r="M11563" s="108"/>
      <c r="N11563" s="7"/>
    </row>
    <row r="11564" spans="12:14">
      <c r="L11564" s="7"/>
      <c r="M11564" s="108"/>
      <c r="N11564" s="7"/>
    </row>
    <row r="11565" spans="12:14">
      <c r="L11565" s="7"/>
      <c r="M11565" s="108"/>
      <c r="N11565" s="7"/>
    </row>
    <row r="11566" spans="12:14">
      <c r="L11566" s="7"/>
      <c r="M11566" s="108"/>
      <c r="N11566" s="7"/>
    </row>
    <row r="11567" spans="12:14">
      <c r="L11567" s="7"/>
      <c r="M11567" s="108"/>
      <c r="N11567" s="7"/>
    </row>
    <row r="11568" spans="12:14">
      <c r="L11568" s="7"/>
      <c r="M11568" s="108"/>
      <c r="N11568" s="7"/>
    </row>
    <row r="11569" spans="12:14">
      <c r="L11569" s="7"/>
      <c r="M11569" s="108"/>
      <c r="N11569" s="7"/>
    </row>
    <row r="11570" spans="12:14">
      <c r="L11570" s="7"/>
      <c r="M11570" s="108"/>
      <c r="N11570" s="7"/>
    </row>
    <row r="11571" spans="12:14">
      <c r="L11571" s="7"/>
      <c r="M11571" s="108"/>
      <c r="N11571" s="7"/>
    </row>
    <row r="11572" spans="12:14">
      <c r="L11572" s="7"/>
      <c r="M11572" s="108"/>
      <c r="N11572" s="7"/>
    </row>
    <row r="11573" spans="12:14">
      <c r="L11573" s="7"/>
      <c r="M11573" s="108"/>
      <c r="N11573" s="7"/>
    </row>
    <row r="11574" spans="12:14">
      <c r="L11574" s="7"/>
      <c r="M11574" s="108"/>
      <c r="N11574" s="7"/>
    </row>
    <row r="11575" spans="12:14">
      <c r="L11575" s="7"/>
      <c r="M11575" s="108"/>
      <c r="N11575" s="7"/>
    </row>
    <row r="11576" spans="12:14">
      <c r="L11576" s="7"/>
      <c r="M11576" s="108"/>
      <c r="N11576" s="7"/>
    </row>
    <row r="11577" spans="12:14">
      <c r="L11577" s="7"/>
      <c r="M11577" s="108"/>
      <c r="N11577" s="7"/>
    </row>
    <row r="11578" spans="12:14">
      <c r="L11578" s="7"/>
      <c r="M11578" s="108"/>
      <c r="N11578" s="7"/>
    </row>
    <row r="11579" spans="12:14">
      <c r="L11579" s="7"/>
      <c r="M11579" s="108"/>
      <c r="N11579" s="7"/>
    </row>
    <row r="11580" spans="12:14">
      <c r="L11580" s="7"/>
      <c r="M11580" s="108"/>
      <c r="N11580" s="7"/>
    </row>
    <row r="11581" spans="12:14">
      <c r="L11581" s="7"/>
      <c r="M11581" s="108"/>
      <c r="N11581" s="7"/>
    </row>
    <row r="11582" spans="12:14">
      <c r="L11582" s="7"/>
      <c r="M11582" s="108"/>
      <c r="N11582" s="7"/>
    </row>
    <row r="11583" spans="12:14">
      <c r="L11583" s="7"/>
      <c r="M11583" s="108"/>
      <c r="N11583" s="7"/>
    </row>
    <row r="11584" spans="12:14">
      <c r="L11584" s="7"/>
      <c r="M11584" s="108"/>
      <c r="N11584" s="7"/>
    </row>
    <row r="11585" spans="12:14">
      <c r="L11585" s="7"/>
      <c r="M11585" s="108"/>
      <c r="N11585" s="7"/>
    </row>
    <row r="11586" spans="12:14">
      <c r="L11586" s="7"/>
      <c r="M11586" s="108"/>
      <c r="N11586" s="7"/>
    </row>
    <row r="11587" spans="12:14">
      <c r="L11587" s="7"/>
      <c r="M11587" s="108"/>
      <c r="N11587" s="7"/>
    </row>
    <row r="11588" spans="12:14">
      <c r="L11588" s="7"/>
      <c r="M11588" s="108"/>
      <c r="N11588" s="7"/>
    </row>
    <row r="11589" spans="12:14">
      <c r="L11589" s="7"/>
      <c r="M11589" s="108"/>
      <c r="N11589" s="7"/>
    </row>
    <row r="11590" spans="12:14">
      <c r="L11590" s="7"/>
      <c r="M11590" s="108"/>
      <c r="N11590" s="7"/>
    </row>
    <row r="11591" spans="12:14">
      <c r="L11591" s="7"/>
      <c r="M11591" s="108"/>
      <c r="N11591" s="7"/>
    </row>
    <row r="11592" spans="12:14">
      <c r="L11592" s="7"/>
      <c r="M11592" s="108"/>
      <c r="N11592" s="7"/>
    </row>
    <row r="11593" spans="12:14">
      <c r="L11593" s="7"/>
      <c r="M11593" s="108"/>
      <c r="N11593" s="7"/>
    </row>
    <row r="11594" spans="12:14">
      <c r="L11594" s="7"/>
      <c r="M11594" s="108"/>
      <c r="N11594" s="7"/>
    </row>
    <row r="11595" spans="12:14">
      <c r="L11595" s="7"/>
      <c r="M11595" s="108"/>
      <c r="N11595" s="7"/>
    </row>
    <row r="11596" spans="12:14">
      <c r="L11596" s="7"/>
      <c r="M11596" s="108"/>
      <c r="N11596" s="7"/>
    </row>
    <row r="11597" spans="12:14">
      <c r="L11597" s="7"/>
      <c r="M11597" s="108"/>
      <c r="N11597" s="7"/>
    </row>
    <row r="11598" spans="12:14">
      <c r="L11598" s="7"/>
      <c r="M11598" s="108"/>
      <c r="N11598" s="7"/>
    </row>
    <row r="11599" spans="12:14">
      <c r="L11599" s="7"/>
      <c r="M11599" s="108"/>
      <c r="N11599" s="7"/>
    </row>
    <row r="11600" spans="12:14">
      <c r="L11600" s="7"/>
      <c r="M11600" s="108"/>
      <c r="N11600" s="7"/>
    </row>
    <row r="11601" spans="12:14">
      <c r="L11601" s="7"/>
      <c r="M11601" s="108"/>
      <c r="N11601" s="7"/>
    </row>
    <row r="11602" spans="12:14">
      <c r="L11602" s="7"/>
      <c r="M11602" s="108"/>
      <c r="N11602" s="7"/>
    </row>
    <row r="11603" spans="12:14">
      <c r="L11603" s="7"/>
      <c r="M11603" s="108"/>
      <c r="N11603" s="7"/>
    </row>
    <row r="11604" spans="12:14">
      <c r="L11604" s="7"/>
      <c r="M11604" s="108"/>
      <c r="N11604" s="7"/>
    </row>
    <row r="11605" spans="12:14">
      <c r="L11605" s="7"/>
      <c r="M11605" s="108"/>
      <c r="N11605" s="7"/>
    </row>
    <row r="11606" spans="12:14">
      <c r="L11606" s="7"/>
      <c r="M11606" s="108"/>
      <c r="N11606" s="7"/>
    </row>
    <row r="11607" spans="12:14">
      <c r="L11607" s="7"/>
      <c r="M11607" s="108"/>
      <c r="N11607" s="7"/>
    </row>
    <row r="11608" spans="12:14">
      <c r="L11608" s="7"/>
      <c r="M11608" s="108"/>
      <c r="N11608" s="7"/>
    </row>
    <row r="11609" spans="12:14">
      <c r="L11609" s="7"/>
      <c r="M11609" s="108"/>
      <c r="N11609" s="7"/>
    </row>
    <row r="11610" spans="12:14">
      <c r="L11610" s="7"/>
      <c r="M11610" s="108"/>
      <c r="N11610" s="7"/>
    </row>
    <row r="11611" spans="12:14">
      <c r="L11611" s="7"/>
      <c r="M11611" s="108"/>
      <c r="N11611" s="7"/>
    </row>
    <row r="11612" spans="12:14">
      <c r="L11612" s="7"/>
      <c r="M11612" s="108"/>
      <c r="N11612" s="7"/>
    </row>
    <row r="11613" spans="12:14">
      <c r="L11613" s="7"/>
      <c r="M11613" s="108"/>
      <c r="N11613" s="7"/>
    </row>
    <row r="11614" spans="12:14">
      <c r="L11614" s="7"/>
      <c r="M11614" s="108"/>
      <c r="N11614" s="7"/>
    </row>
    <row r="11615" spans="12:14">
      <c r="L11615" s="7"/>
      <c r="M11615" s="108"/>
      <c r="N11615" s="7"/>
    </row>
    <row r="11616" spans="12:14">
      <c r="L11616" s="7"/>
      <c r="M11616" s="108"/>
      <c r="N11616" s="7"/>
    </row>
    <row r="11617" spans="12:14">
      <c r="L11617" s="7"/>
      <c r="M11617" s="108"/>
      <c r="N11617" s="7"/>
    </row>
    <row r="11618" spans="12:14">
      <c r="L11618" s="7"/>
      <c r="M11618" s="108"/>
      <c r="N11618" s="7"/>
    </row>
    <row r="11619" spans="12:14">
      <c r="L11619" s="7"/>
      <c r="M11619" s="108"/>
      <c r="N11619" s="7"/>
    </row>
    <row r="11620" spans="12:14">
      <c r="L11620" s="7"/>
      <c r="M11620" s="108"/>
      <c r="N11620" s="7"/>
    </row>
    <row r="11621" spans="12:14">
      <c r="L11621" s="7"/>
      <c r="M11621" s="108"/>
      <c r="N11621" s="7"/>
    </row>
    <row r="11622" spans="12:14">
      <c r="L11622" s="7"/>
      <c r="M11622" s="108"/>
      <c r="N11622" s="7"/>
    </row>
    <row r="11623" spans="12:14">
      <c r="L11623" s="7"/>
      <c r="M11623" s="108"/>
      <c r="N11623" s="7"/>
    </row>
    <row r="11624" spans="12:14">
      <c r="L11624" s="7"/>
      <c r="M11624" s="108"/>
      <c r="N11624" s="7"/>
    </row>
    <row r="11625" spans="12:14">
      <c r="L11625" s="7"/>
      <c r="M11625" s="108"/>
      <c r="N11625" s="7"/>
    </row>
    <row r="11626" spans="12:14">
      <c r="L11626" s="7"/>
      <c r="M11626" s="108"/>
      <c r="N11626" s="7"/>
    </row>
    <row r="11627" spans="12:14">
      <c r="L11627" s="7"/>
      <c r="M11627" s="108"/>
      <c r="N11627" s="7"/>
    </row>
    <row r="11628" spans="12:14">
      <c r="L11628" s="7"/>
      <c r="M11628" s="108"/>
      <c r="N11628" s="7"/>
    </row>
    <row r="11629" spans="12:14">
      <c r="L11629" s="7"/>
      <c r="M11629" s="108"/>
      <c r="N11629" s="7"/>
    </row>
    <row r="11630" spans="12:14">
      <c r="L11630" s="7"/>
      <c r="M11630" s="108"/>
      <c r="N11630" s="7"/>
    </row>
    <row r="11631" spans="12:14">
      <c r="L11631" s="7"/>
      <c r="M11631" s="108"/>
      <c r="N11631" s="7"/>
    </row>
    <row r="11632" spans="12:14">
      <c r="L11632" s="7"/>
      <c r="M11632" s="108"/>
      <c r="N11632" s="7"/>
    </row>
    <row r="11633" spans="12:14">
      <c r="L11633" s="7"/>
      <c r="M11633" s="108"/>
      <c r="N11633" s="7"/>
    </row>
    <row r="11634" spans="12:14">
      <c r="L11634" s="7"/>
      <c r="M11634" s="108"/>
      <c r="N11634" s="7"/>
    </row>
    <row r="11635" spans="12:14">
      <c r="L11635" s="7"/>
      <c r="M11635" s="108"/>
      <c r="N11635" s="7"/>
    </row>
    <row r="11636" spans="12:14">
      <c r="L11636" s="7"/>
      <c r="M11636" s="108"/>
      <c r="N11636" s="7"/>
    </row>
    <row r="11637" spans="12:14">
      <c r="L11637" s="7"/>
      <c r="M11637" s="108"/>
      <c r="N11637" s="7"/>
    </row>
    <row r="11638" spans="12:14">
      <c r="L11638" s="7"/>
      <c r="M11638" s="108"/>
      <c r="N11638" s="7"/>
    </row>
    <row r="11639" spans="12:14">
      <c r="L11639" s="7"/>
      <c r="M11639" s="108"/>
      <c r="N11639" s="7"/>
    </row>
    <row r="11640" spans="12:14">
      <c r="L11640" s="7"/>
      <c r="M11640" s="108"/>
      <c r="N11640" s="7"/>
    </row>
    <row r="11641" spans="12:14">
      <c r="L11641" s="7"/>
      <c r="M11641" s="108"/>
      <c r="N11641" s="7"/>
    </row>
    <row r="11642" spans="12:14">
      <c r="L11642" s="7"/>
      <c r="M11642" s="108"/>
      <c r="N11642" s="7"/>
    </row>
    <row r="11643" spans="12:14">
      <c r="L11643" s="7"/>
      <c r="M11643" s="108"/>
      <c r="N11643" s="7"/>
    </row>
    <row r="11644" spans="12:14">
      <c r="L11644" s="7"/>
      <c r="M11644" s="108"/>
      <c r="N11644" s="7"/>
    </row>
    <row r="11645" spans="12:14">
      <c r="L11645" s="7"/>
      <c r="M11645" s="108"/>
      <c r="N11645" s="7"/>
    </row>
    <row r="11646" spans="12:14">
      <c r="L11646" s="7"/>
      <c r="M11646" s="108"/>
      <c r="N11646" s="7"/>
    </row>
    <row r="11647" spans="12:14">
      <c r="L11647" s="7"/>
      <c r="M11647" s="108"/>
      <c r="N11647" s="7"/>
    </row>
    <row r="11648" spans="12:14">
      <c r="L11648" s="7"/>
      <c r="M11648" s="108"/>
      <c r="N11648" s="7"/>
    </row>
    <row r="11649" spans="12:14">
      <c r="L11649" s="7"/>
      <c r="M11649" s="108"/>
      <c r="N11649" s="7"/>
    </row>
    <row r="11650" spans="12:14">
      <c r="L11650" s="7"/>
      <c r="M11650" s="108"/>
      <c r="N11650" s="7"/>
    </row>
    <row r="11651" spans="12:14">
      <c r="L11651" s="7"/>
      <c r="M11651" s="108"/>
      <c r="N11651" s="7"/>
    </row>
    <row r="11652" spans="12:14">
      <c r="L11652" s="7"/>
      <c r="M11652" s="108"/>
      <c r="N11652" s="7"/>
    </row>
    <row r="11653" spans="12:14">
      <c r="L11653" s="7"/>
      <c r="M11653" s="108"/>
      <c r="N11653" s="7"/>
    </row>
    <row r="11654" spans="12:14">
      <c r="L11654" s="7"/>
      <c r="M11654" s="108"/>
      <c r="N11654" s="7"/>
    </row>
    <row r="11655" spans="12:14">
      <c r="L11655" s="7"/>
      <c r="M11655" s="108"/>
      <c r="N11655" s="7"/>
    </row>
    <row r="11656" spans="12:14">
      <c r="L11656" s="7"/>
      <c r="M11656" s="108"/>
      <c r="N11656" s="7"/>
    </row>
    <row r="11657" spans="12:14">
      <c r="L11657" s="7"/>
      <c r="M11657" s="108"/>
      <c r="N11657" s="7"/>
    </row>
    <row r="11658" spans="12:14">
      <c r="L11658" s="7"/>
      <c r="M11658" s="108"/>
      <c r="N11658" s="7"/>
    </row>
    <row r="11659" spans="12:14">
      <c r="L11659" s="7"/>
      <c r="M11659" s="108"/>
      <c r="N11659" s="7"/>
    </row>
    <row r="11660" spans="12:14">
      <c r="L11660" s="7"/>
      <c r="M11660" s="108"/>
      <c r="N11660" s="7"/>
    </row>
    <row r="11661" spans="12:14">
      <c r="L11661" s="7"/>
      <c r="M11661" s="108"/>
      <c r="N11661" s="7"/>
    </row>
    <row r="11662" spans="12:14">
      <c r="L11662" s="7"/>
      <c r="M11662" s="108"/>
      <c r="N11662" s="7"/>
    </row>
    <row r="11663" spans="12:14">
      <c r="L11663" s="7"/>
      <c r="M11663" s="108"/>
      <c r="N11663" s="7"/>
    </row>
    <row r="11664" spans="12:14">
      <c r="L11664" s="7"/>
      <c r="M11664" s="108"/>
      <c r="N11664" s="7"/>
    </row>
    <row r="11665" spans="12:14">
      <c r="L11665" s="7"/>
      <c r="M11665" s="108"/>
      <c r="N11665" s="7"/>
    </row>
    <row r="11666" spans="12:14">
      <c r="L11666" s="7"/>
      <c r="M11666" s="108"/>
      <c r="N11666" s="7"/>
    </row>
    <row r="11667" spans="12:14">
      <c r="L11667" s="7"/>
      <c r="M11667" s="108"/>
      <c r="N11667" s="7"/>
    </row>
    <row r="11668" spans="12:14">
      <c r="L11668" s="7"/>
      <c r="M11668" s="108"/>
      <c r="N11668" s="7"/>
    </row>
    <row r="11669" spans="12:14">
      <c r="L11669" s="7"/>
      <c r="M11669" s="108"/>
      <c r="N11669" s="7"/>
    </row>
    <row r="11670" spans="12:14">
      <c r="L11670" s="7"/>
      <c r="M11670" s="108"/>
      <c r="N11670" s="7"/>
    </row>
    <row r="11671" spans="12:14">
      <c r="L11671" s="7"/>
      <c r="M11671" s="108"/>
      <c r="N11671" s="7"/>
    </row>
    <row r="11672" spans="12:14">
      <c r="L11672" s="7"/>
      <c r="M11672" s="108"/>
      <c r="N11672" s="7"/>
    </row>
    <row r="11673" spans="12:14">
      <c r="L11673" s="7"/>
      <c r="M11673" s="108"/>
      <c r="N11673" s="7"/>
    </row>
    <row r="11674" spans="12:14">
      <c r="L11674" s="7"/>
      <c r="M11674" s="108"/>
      <c r="N11674" s="7"/>
    </row>
    <row r="11675" spans="12:14">
      <c r="L11675" s="7"/>
      <c r="M11675" s="108"/>
      <c r="N11675" s="7"/>
    </row>
    <row r="11676" spans="12:14">
      <c r="L11676" s="7"/>
      <c r="M11676" s="108"/>
      <c r="N11676" s="7"/>
    </row>
    <row r="11677" spans="12:14">
      <c r="L11677" s="7"/>
      <c r="M11677" s="108"/>
      <c r="N11677" s="7"/>
    </row>
    <row r="11678" spans="12:14">
      <c r="L11678" s="7"/>
      <c r="M11678" s="108"/>
      <c r="N11678" s="7"/>
    </row>
    <row r="11679" spans="12:14">
      <c r="L11679" s="7"/>
      <c r="M11679" s="108"/>
      <c r="N11679" s="7"/>
    </row>
    <row r="11680" spans="12:14">
      <c r="L11680" s="7"/>
      <c r="M11680" s="108"/>
      <c r="N11680" s="7"/>
    </row>
    <row r="11681" spans="12:14">
      <c r="L11681" s="7"/>
      <c r="M11681" s="108"/>
      <c r="N11681" s="7"/>
    </row>
    <row r="11682" spans="12:14">
      <c r="L11682" s="7"/>
      <c r="M11682" s="108"/>
      <c r="N11682" s="7"/>
    </row>
    <row r="11683" spans="12:14">
      <c r="L11683" s="7"/>
      <c r="M11683" s="108"/>
      <c r="N11683" s="7"/>
    </row>
    <row r="11684" spans="12:14">
      <c r="L11684" s="7"/>
      <c r="M11684" s="108"/>
      <c r="N11684" s="7"/>
    </row>
    <row r="11685" spans="12:14">
      <c r="L11685" s="7"/>
      <c r="M11685" s="108"/>
      <c r="N11685" s="7"/>
    </row>
    <row r="11686" spans="12:14">
      <c r="L11686" s="7"/>
      <c r="M11686" s="108"/>
      <c r="N11686" s="7"/>
    </row>
    <row r="11687" spans="12:14">
      <c r="L11687" s="7"/>
      <c r="M11687" s="108"/>
      <c r="N11687" s="7"/>
    </row>
    <row r="11688" spans="12:14">
      <c r="L11688" s="7"/>
      <c r="M11688" s="108"/>
      <c r="N11688" s="7"/>
    </row>
    <row r="11689" spans="12:14">
      <c r="L11689" s="7"/>
      <c r="M11689" s="108"/>
      <c r="N11689" s="7"/>
    </row>
    <row r="11690" spans="12:14">
      <c r="L11690" s="7"/>
      <c r="M11690" s="108"/>
      <c r="N11690" s="7"/>
    </row>
    <row r="11691" spans="12:14">
      <c r="L11691" s="7"/>
      <c r="M11691" s="108"/>
      <c r="N11691" s="7"/>
    </row>
    <row r="11692" spans="12:14">
      <c r="L11692" s="7"/>
      <c r="M11692" s="108"/>
      <c r="N11692" s="7"/>
    </row>
    <row r="11693" spans="12:14">
      <c r="L11693" s="7"/>
      <c r="M11693" s="108"/>
      <c r="N11693" s="7"/>
    </row>
    <row r="11694" spans="12:14">
      <c r="L11694" s="7"/>
      <c r="M11694" s="108"/>
      <c r="N11694" s="7"/>
    </row>
    <row r="11695" spans="12:14">
      <c r="L11695" s="7"/>
      <c r="M11695" s="108"/>
      <c r="N11695" s="7"/>
    </row>
    <row r="11696" spans="12:14">
      <c r="L11696" s="7"/>
      <c r="M11696" s="108"/>
      <c r="N11696" s="7"/>
    </row>
    <row r="11697" spans="12:14">
      <c r="L11697" s="7"/>
      <c r="M11697" s="108"/>
      <c r="N11697" s="7"/>
    </row>
    <row r="11698" spans="12:14">
      <c r="L11698" s="7"/>
      <c r="M11698" s="108"/>
      <c r="N11698" s="7"/>
    </row>
    <row r="11699" spans="12:14">
      <c r="L11699" s="7"/>
      <c r="M11699" s="108"/>
      <c r="N11699" s="7"/>
    </row>
    <row r="11700" spans="12:14">
      <c r="L11700" s="7"/>
      <c r="M11700" s="108"/>
      <c r="N11700" s="7"/>
    </row>
    <row r="11701" spans="12:14">
      <c r="L11701" s="7"/>
      <c r="M11701" s="108"/>
      <c r="N11701" s="7"/>
    </row>
    <row r="11702" spans="12:14">
      <c r="L11702" s="7"/>
      <c r="M11702" s="108"/>
      <c r="N11702" s="7"/>
    </row>
    <row r="11703" spans="12:14">
      <c r="L11703" s="7"/>
      <c r="M11703" s="108"/>
      <c r="N11703" s="7"/>
    </row>
    <row r="11704" spans="12:14">
      <c r="L11704" s="7"/>
      <c r="M11704" s="108"/>
      <c r="N11704" s="7"/>
    </row>
    <row r="11705" spans="12:14">
      <c r="L11705" s="7"/>
      <c r="M11705" s="108"/>
      <c r="N11705" s="7"/>
    </row>
    <row r="11706" spans="12:14">
      <c r="L11706" s="7"/>
      <c r="M11706" s="108"/>
      <c r="N11706" s="7"/>
    </row>
    <row r="11707" spans="12:14">
      <c r="L11707" s="7"/>
      <c r="M11707" s="108"/>
      <c r="N11707" s="7"/>
    </row>
    <row r="11708" spans="12:14">
      <c r="L11708" s="7"/>
      <c r="M11708" s="108"/>
      <c r="N11708" s="7"/>
    </row>
    <row r="11709" spans="12:14">
      <c r="L11709" s="7"/>
      <c r="M11709" s="108"/>
      <c r="N11709" s="7"/>
    </row>
    <row r="11710" spans="12:14">
      <c r="L11710" s="7"/>
      <c r="M11710" s="108"/>
      <c r="N11710" s="7"/>
    </row>
    <row r="11711" spans="12:14">
      <c r="L11711" s="7"/>
      <c r="M11711" s="108"/>
      <c r="N11711" s="7"/>
    </row>
    <row r="11712" spans="12:14">
      <c r="L11712" s="7"/>
      <c r="M11712" s="108"/>
      <c r="N11712" s="7"/>
    </row>
    <row r="11713" spans="12:14">
      <c r="L11713" s="7"/>
      <c r="M11713" s="108"/>
      <c r="N11713" s="7"/>
    </row>
    <row r="11714" spans="12:14">
      <c r="L11714" s="7"/>
      <c r="M11714" s="108"/>
      <c r="N11714" s="7"/>
    </row>
    <row r="11715" spans="12:14">
      <c r="L11715" s="7"/>
      <c r="M11715" s="108"/>
      <c r="N11715" s="7"/>
    </row>
    <row r="11716" spans="12:14">
      <c r="L11716" s="7"/>
      <c r="M11716" s="108"/>
      <c r="N11716" s="7"/>
    </row>
    <row r="11717" spans="12:14">
      <c r="L11717" s="7"/>
      <c r="M11717" s="108"/>
      <c r="N11717" s="7"/>
    </row>
    <row r="11718" spans="12:14">
      <c r="L11718" s="7"/>
      <c r="M11718" s="108"/>
      <c r="N11718" s="7"/>
    </row>
    <row r="11719" spans="12:14">
      <c r="L11719" s="7"/>
      <c r="M11719" s="108"/>
      <c r="N11719" s="7"/>
    </row>
    <row r="11720" spans="12:14">
      <c r="L11720" s="7"/>
      <c r="M11720" s="108"/>
      <c r="N11720" s="7"/>
    </row>
    <row r="11721" spans="12:14">
      <c r="L11721" s="7"/>
      <c r="M11721" s="108"/>
      <c r="N11721" s="7"/>
    </row>
    <row r="11722" spans="12:14">
      <c r="L11722" s="7"/>
      <c r="M11722" s="108"/>
      <c r="N11722" s="7"/>
    </row>
    <row r="11723" spans="12:14">
      <c r="L11723" s="7"/>
      <c r="M11723" s="108"/>
      <c r="N11723" s="7"/>
    </row>
    <row r="11724" spans="12:14">
      <c r="L11724" s="7"/>
      <c r="M11724" s="108"/>
      <c r="N11724" s="7"/>
    </row>
    <row r="11725" spans="12:14">
      <c r="L11725" s="7"/>
      <c r="M11725" s="108"/>
      <c r="N11725" s="7"/>
    </row>
    <row r="11726" spans="12:14">
      <c r="L11726" s="7"/>
      <c r="M11726" s="108"/>
      <c r="N11726" s="7"/>
    </row>
    <row r="11727" spans="12:14">
      <c r="L11727" s="7"/>
      <c r="M11727" s="108"/>
      <c r="N11727" s="7"/>
    </row>
    <row r="11728" spans="12:14">
      <c r="L11728" s="7"/>
      <c r="M11728" s="108"/>
      <c r="N11728" s="7"/>
    </row>
    <row r="11729" spans="12:14">
      <c r="L11729" s="7"/>
      <c r="M11729" s="108"/>
      <c r="N11729" s="7"/>
    </row>
    <row r="11730" spans="12:14">
      <c r="L11730" s="7"/>
      <c r="M11730" s="108"/>
      <c r="N11730" s="7"/>
    </row>
    <row r="11731" spans="12:14">
      <c r="L11731" s="7"/>
      <c r="M11731" s="108"/>
      <c r="N11731" s="7"/>
    </row>
    <row r="11732" spans="12:14">
      <c r="L11732" s="7"/>
      <c r="M11732" s="108"/>
      <c r="N11732" s="7"/>
    </row>
    <row r="11733" spans="12:14">
      <c r="L11733" s="7"/>
      <c r="M11733" s="108"/>
      <c r="N11733" s="7"/>
    </row>
    <row r="11734" spans="12:14">
      <c r="L11734" s="7"/>
      <c r="M11734" s="108"/>
      <c r="N11734" s="7"/>
    </row>
    <row r="11735" spans="12:14">
      <c r="L11735" s="7"/>
      <c r="M11735" s="108"/>
      <c r="N11735" s="7"/>
    </row>
    <row r="11736" spans="12:14">
      <c r="L11736" s="7"/>
      <c r="M11736" s="108"/>
      <c r="N11736" s="7"/>
    </row>
    <row r="11737" spans="12:14">
      <c r="L11737" s="7"/>
      <c r="M11737" s="108"/>
      <c r="N11737" s="7"/>
    </row>
    <row r="11738" spans="12:14">
      <c r="L11738" s="7"/>
      <c r="M11738" s="108"/>
      <c r="N11738" s="7"/>
    </row>
    <row r="11739" spans="12:14">
      <c r="L11739" s="7"/>
      <c r="M11739" s="108"/>
      <c r="N11739" s="7"/>
    </row>
    <row r="11740" spans="12:14">
      <c r="L11740" s="7"/>
      <c r="M11740" s="108"/>
      <c r="N11740" s="7"/>
    </row>
    <row r="11741" spans="12:14">
      <c r="L11741" s="7"/>
      <c r="M11741" s="108"/>
      <c r="N11741" s="7"/>
    </row>
    <row r="11742" spans="12:14">
      <c r="L11742" s="7"/>
      <c r="M11742" s="108"/>
      <c r="N11742" s="7"/>
    </row>
    <row r="11743" spans="12:14">
      <c r="L11743" s="7"/>
      <c r="M11743" s="108"/>
      <c r="N11743" s="7"/>
    </row>
    <row r="11744" spans="12:14">
      <c r="L11744" s="7"/>
      <c r="M11744" s="108"/>
      <c r="N11744" s="7"/>
    </row>
    <row r="11745" spans="12:14">
      <c r="L11745" s="7"/>
      <c r="M11745" s="108"/>
      <c r="N11745" s="7"/>
    </row>
    <row r="11746" spans="12:14">
      <c r="L11746" s="7"/>
      <c r="M11746" s="108"/>
      <c r="N11746" s="7"/>
    </row>
    <row r="11747" spans="12:14">
      <c r="L11747" s="7"/>
      <c r="M11747" s="108"/>
      <c r="N11747" s="7"/>
    </row>
    <row r="11748" spans="12:14">
      <c r="L11748" s="7"/>
      <c r="M11748" s="108"/>
      <c r="N11748" s="7"/>
    </row>
    <row r="11749" spans="12:14">
      <c r="L11749" s="7"/>
      <c r="M11749" s="108"/>
      <c r="N11749" s="7"/>
    </row>
    <row r="11750" spans="12:14">
      <c r="L11750" s="7"/>
      <c r="M11750" s="108"/>
      <c r="N11750" s="7"/>
    </row>
    <row r="11751" spans="12:14">
      <c r="L11751" s="7"/>
      <c r="M11751" s="108"/>
      <c r="N11751" s="7"/>
    </row>
    <row r="11752" spans="12:14">
      <c r="L11752" s="7"/>
      <c r="M11752" s="108"/>
      <c r="N11752" s="7"/>
    </row>
    <row r="11753" spans="12:14">
      <c r="L11753" s="7"/>
      <c r="M11753" s="108"/>
      <c r="N11753" s="7"/>
    </row>
    <row r="11754" spans="12:14">
      <c r="L11754" s="7"/>
      <c r="M11754" s="108"/>
      <c r="N11754" s="7"/>
    </row>
    <row r="11755" spans="12:14">
      <c r="L11755" s="7"/>
      <c r="M11755" s="108"/>
      <c r="N11755" s="7"/>
    </row>
    <row r="11756" spans="12:14">
      <c r="L11756" s="7"/>
      <c r="M11756" s="108"/>
      <c r="N11756" s="7"/>
    </row>
    <row r="11757" spans="12:14">
      <c r="L11757" s="7"/>
      <c r="M11757" s="108"/>
      <c r="N11757" s="7"/>
    </row>
    <row r="11758" spans="12:14">
      <c r="L11758" s="7"/>
      <c r="M11758" s="108"/>
      <c r="N11758" s="7"/>
    </row>
    <row r="11759" spans="12:14">
      <c r="L11759" s="7"/>
      <c r="M11759" s="108"/>
      <c r="N11759" s="7"/>
    </row>
    <row r="11760" spans="12:14">
      <c r="L11760" s="7"/>
      <c r="M11760" s="108"/>
      <c r="N11760" s="7"/>
    </row>
    <row r="11761" spans="12:14">
      <c r="L11761" s="7"/>
      <c r="M11761" s="108"/>
      <c r="N11761" s="7"/>
    </row>
    <row r="11762" spans="12:14">
      <c r="L11762" s="7"/>
      <c r="M11762" s="108"/>
      <c r="N11762" s="7"/>
    </row>
    <row r="11763" spans="12:14">
      <c r="L11763" s="7"/>
      <c r="M11763" s="108"/>
      <c r="N11763" s="7"/>
    </row>
    <row r="11764" spans="12:14">
      <c r="L11764" s="7"/>
      <c r="M11764" s="108"/>
      <c r="N11764" s="7"/>
    </row>
    <row r="11765" spans="12:14">
      <c r="L11765" s="7"/>
      <c r="M11765" s="108"/>
      <c r="N11765" s="7"/>
    </row>
    <row r="11766" spans="12:14">
      <c r="L11766" s="7"/>
      <c r="M11766" s="108"/>
      <c r="N11766" s="7"/>
    </row>
    <row r="11767" spans="12:14">
      <c r="L11767" s="7"/>
      <c r="M11767" s="108"/>
      <c r="N11767" s="7"/>
    </row>
    <row r="11768" spans="12:14">
      <c r="L11768" s="7"/>
      <c r="M11768" s="108"/>
      <c r="N11768" s="7"/>
    </row>
    <row r="11769" spans="12:14">
      <c r="L11769" s="7"/>
      <c r="M11769" s="108"/>
      <c r="N11769" s="7"/>
    </row>
    <row r="11770" spans="12:14">
      <c r="L11770" s="7"/>
      <c r="M11770" s="108"/>
      <c r="N11770" s="7"/>
    </row>
    <row r="11771" spans="12:14">
      <c r="L11771" s="7"/>
      <c r="M11771" s="108"/>
      <c r="N11771" s="7"/>
    </row>
    <row r="11772" spans="12:14">
      <c r="L11772" s="7"/>
      <c r="M11772" s="108"/>
      <c r="N11772" s="7"/>
    </row>
    <row r="11773" spans="12:14">
      <c r="L11773" s="7"/>
      <c r="M11773" s="108"/>
      <c r="N11773" s="7"/>
    </row>
    <row r="11774" spans="12:14">
      <c r="L11774" s="7"/>
      <c r="M11774" s="108"/>
      <c r="N11774" s="7"/>
    </row>
    <row r="11775" spans="12:14">
      <c r="L11775" s="7"/>
      <c r="M11775" s="108"/>
      <c r="N11775" s="7"/>
    </row>
    <row r="11776" spans="12:14">
      <c r="L11776" s="7"/>
      <c r="M11776" s="108"/>
      <c r="N11776" s="7"/>
    </row>
    <row r="11777" spans="12:14">
      <c r="L11777" s="7"/>
      <c r="M11777" s="108"/>
      <c r="N11777" s="7"/>
    </row>
    <row r="11778" spans="12:14">
      <c r="L11778" s="7"/>
      <c r="M11778" s="108"/>
      <c r="N11778" s="7"/>
    </row>
    <row r="11779" spans="12:14">
      <c r="L11779" s="7"/>
      <c r="M11779" s="108"/>
      <c r="N11779" s="7"/>
    </row>
    <row r="11780" spans="12:14">
      <c r="L11780" s="7"/>
      <c r="M11780" s="108"/>
      <c r="N11780" s="7"/>
    </row>
    <row r="11781" spans="12:14">
      <c r="L11781" s="7"/>
      <c r="M11781" s="108"/>
      <c r="N11781" s="7"/>
    </row>
    <row r="11782" spans="12:14">
      <c r="L11782" s="7"/>
      <c r="M11782" s="108"/>
      <c r="N11782" s="7"/>
    </row>
    <row r="11783" spans="12:14">
      <c r="L11783" s="7"/>
      <c r="M11783" s="108"/>
      <c r="N11783" s="7"/>
    </row>
    <row r="11784" spans="12:14">
      <c r="L11784" s="7"/>
      <c r="M11784" s="108"/>
      <c r="N11784" s="7"/>
    </row>
    <row r="11785" spans="12:14">
      <c r="L11785" s="7"/>
      <c r="M11785" s="108"/>
      <c r="N11785" s="7"/>
    </row>
    <row r="11786" spans="12:14">
      <c r="L11786" s="7"/>
      <c r="M11786" s="108"/>
      <c r="N11786" s="7"/>
    </row>
    <row r="11787" spans="12:14">
      <c r="L11787" s="7"/>
      <c r="M11787" s="108"/>
      <c r="N11787" s="7"/>
    </row>
    <row r="11788" spans="12:14">
      <c r="L11788" s="7"/>
      <c r="M11788" s="108"/>
      <c r="N11788" s="7"/>
    </row>
    <row r="11789" spans="12:14">
      <c r="L11789" s="7"/>
      <c r="M11789" s="108"/>
      <c r="N11789" s="7"/>
    </row>
    <row r="11790" spans="12:14">
      <c r="L11790" s="7"/>
      <c r="M11790" s="108"/>
      <c r="N11790" s="7"/>
    </row>
    <row r="11791" spans="12:14">
      <c r="L11791" s="7"/>
      <c r="M11791" s="108"/>
      <c r="N11791" s="7"/>
    </row>
    <row r="11792" spans="12:14">
      <c r="L11792" s="7"/>
      <c r="M11792" s="108"/>
      <c r="N11792" s="7"/>
    </row>
    <row r="11793" spans="12:14">
      <c r="L11793" s="7"/>
      <c r="M11793" s="108"/>
      <c r="N11793" s="7"/>
    </row>
    <row r="11794" spans="12:14">
      <c r="L11794" s="7"/>
      <c r="M11794" s="108"/>
      <c r="N11794" s="7"/>
    </row>
    <row r="11795" spans="12:14">
      <c r="L11795" s="7"/>
      <c r="M11795" s="108"/>
      <c r="N11795" s="7"/>
    </row>
    <row r="11796" spans="12:14">
      <c r="L11796" s="7"/>
      <c r="M11796" s="108"/>
      <c r="N11796" s="7"/>
    </row>
    <row r="11797" spans="12:14">
      <c r="L11797" s="7"/>
      <c r="M11797" s="108"/>
      <c r="N11797" s="7"/>
    </row>
    <row r="11798" spans="12:14">
      <c r="L11798" s="7"/>
      <c r="M11798" s="108"/>
      <c r="N11798" s="7"/>
    </row>
    <row r="11799" spans="12:14">
      <c r="L11799" s="7"/>
      <c r="M11799" s="108"/>
      <c r="N11799" s="7"/>
    </row>
    <row r="11800" spans="12:14">
      <c r="L11800" s="7"/>
      <c r="M11800" s="108"/>
      <c r="N11800" s="7"/>
    </row>
    <row r="11801" spans="12:14">
      <c r="L11801" s="7"/>
      <c r="M11801" s="108"/>
      <c r="N11801" s="7"/>
    </row>
    <row r="11802" spans="12:14">
      <c r="L11802" s="7"/>
      <c r="M11802" s="108"/>
      <c r="N11802" s="7"/>
    </row>
    <row r="11803" spans="12:14">
      <c r="L11803" s="7"/>
      <c r="M11803" s="108"/>
      <c r="N11803" s="7"/>
    </row>
    <row r="11804" spans="12:14">
      <c r="L11804" s="7"/>
      <c r="M11804" s="108"/>
      <c r="N11804" s="7"/>
    </row>
    <row r="11805" spans="12:14">
      <c r="L11805" s="7"/>
      <c r="M11805" s="108"/>
      <c r="N11805" s="7"/>
    </row>
    <row r="11806" spans="12:14">
      <c r="L11806" s="7"/>
      <c r="M11806" s="108"/>
      <c r="N11806" s="7"/>
    </row>
    <row r="11807" spans="12:14">
      <c r="L11807" s="7"/>
      <c r="M11807" s="108"/>
      <c r="N11807" s="7"/>
    </row>
    <row r="11808" spans="12:14">
      <c r="L11808" s="7"/>
      <c r="M11808" s="108"/>
      <c r="N11808" s="7"/>
    </row>
    <row r="11809" spans="12:14">
      <c r="L11809" s="7"/>
      <c r="M11809" s="108"/>
      <c r="N11809" s="7"/>
    </row>
    <row r="11810" spans="12:14">
      <c r="L11810" s="7"/>
      <c r="M11810" s="108"/>
      <c r="N11810" s="7"/>
    </row>
    <row r="11811" spans="12:14">
      <c r="L11811" s="7"/>
      <c r="M11811" s="108"/>
      <c r="N11811" s="7"/>
    </row>
    <row r="11812" spans="12:14">
      <c r="L11812" s="7"/>
      <c r="M11812" s="108"/>
      <c r="N11812" s="7"/>
    </row>
    <row r="11813" spans="12:14">
      <c r="L11813" s="7"/>
      <c r="M11813" s="108"/>
      <c r="N11813" s="7"/>
    </row>
    <row r="11814" spans="12:14">
      <c r="L11814" s="7"/>
      <c r="M11814" s="108"/>
      <c r="N11814" s="7"/>
    </row>
    <row r="11815" spans="12:14">
      <c r="L11815" s="7"/>
      <c r="M11815" s="108"/>
      <c r="N11815" s="7"/>
    </row>
    <row r="11816" spans="12:14">
      <c r="L11816" s="7"/>
      <c r="M11816" s="108"/>
      <c r="N11816" s="7"/>
    </row>
    <row r="11817" spans="12:14">
      <c r="L11817" s="7"/>
      <c r="M11817" s="108"/>
      <c r="N11817" s="7"/>
    </row>
    <row r="11818" spans="12:14">
      <c r="L11818" s="7"/>
      <c r="M11818" s="108"/>
      <c r="N11818" s="7"/>
    </row>
    <row r="11819" spans="12:14">
      <c r="L11819" s="7"/>
      <c r="M11819" s="108"/>
      <c r="N11819" s="7"/>
    </row>
    <row r="11820" spans="12:14">
      <c r="L11820" s="7"/>
      <c r="M11820" s="108"/>
      <c r="N11820" s="7"/>
    </row>
    <row r="11821" spans="12:14">
      <c r="L11821" s="7"/>
      <c r="M11821" s="108"/>
      <c r="N11821" s="7"/>
    </row>
    <row r="11822" spans="12:14">
      <c r="L11822" s="7"/>
      <c r="M11822" s="108"/>
      <c r="N11822" s="7"/>
    </row>
    <row r="11823" spans="12:14">
      <c r="L11823" s="7"/>
      <c r="M11823" s="108"/>
      <c r="N11823" s="7"/>
    </row>
    <row r="11824" spans="12:14">
      <c r="L11824" s="7"/>
      <c r="M11824" s="108"/>
      <c r="N11824" s="7"/>
    </row>
    <row r="11825" spans="12:14">
      <c r="L11825" s="7"/>
      <c r="M11825" s="108"/>
      <c r="N11825" s="7"/>
    </row>
    <row r="11826" spans="12:14">
      <c r="L11826" s="7"/>
      <c r="M11826" s="108"/>
      <c r="N11826" s="7"/>
    </row>
    <row r="11827" spans="12:14">
      <c r="L11827" s="7"/>
      <c r="M11827" s="108"/>
      <c r="N11827" s="7"/>
    </row>
    <row r="11828" spans="12:14">
      <c r="L11828" s="7"/>
      <c r="M11828" s="108"/>
      <c r="N11828" s="7"/>
    </row>
    <row r="11829" spans="12:14">
      <c r="L11829" s="7"/>
      <c r="M11829" s="108"/>
      <c r="N11829" s="7"/>
    </row>
    <row r="11830" spans="12:14">
      <c r="L11830" s="7"/>
      <c r="M11830" s="108"/>
      <c r="N11830" s="7"/>
    </row>
    <row r="11831" spans="12:14">
      <c r="L11831" s="7"/>
      <c r="M11831" s="108"/>
      <c r="N11831" s="7"/>
    </row>
    <row r="11832" spans="12:14">
      <c r="L11832" s="7"/>
      <c r="M11832" s="108"/>
      <c r="N11832" s="7"/>
    </row>
    <row r="11833" spans="12:14">
      <c r="L11833" s="7"/>
      <c r="M11833" s="108"/>
      <c r="N11833" s="7"/>
    </row>
    <row r="11834" spans="12:14">
      <c r="L11834" s="7"/>
      <c r="M11834" s="108"/>
      <c r="N11834" s="7"/>
    </row>
    <row r="11835" spans="12:14">
      <c r="L11835" s="7"/>
      <c r="M11835" s="108"/>
      <c r="N11835" s="7"/>
    </row>
    <row r="11836" spans="12:14">
      <c r="L11836" s="7"/>
      <c r="M11836" s="108"/>
      <c r="N11836" s="7"/>
    </row>
    <row r="11837" spans="12:14">
      <c r="L11837" s="7"/>
      <c r="M11837" s="108"/>
      <c r="N11837" s="7"/>
    </row>
    <row r="11838" spans="12:14">
      <c r="L11838" s="7"/>
      <c r="M11838" s="108"/>
      <c r="N11838" s="7"/>
    </row>
    <row r="11839" spans="12:14">
      <c r="L11839" s="7"/>
      <c r="M11839" s="108"/>
      <c r="N11839" s="7"/>
    </row>
    <row r="11840" spans="12:14">
      <c r="L11840" s="7"/>
      <c r="M11840" s="108"/>
      <c r="N11840" s="7"/>
    </row>
    <row r="11841" spans="12:14">
      <c r="L11841" s="7"/>
      <c r="M11841" s="108"/>
      <c r="N11841" s="7"/>
    </row>
    <row r="11842" spans="12:14">
      <c r="L11842" s="7"/>
      <c r="M11842" s="108"/>
      <c r="N11842" s="7"/>
    </row>
    <row r="11843" spans="12:14">
      <c r="L11843" s="7"/>
      <c r="M11843" s="108"/>
      <c r="N11843" s="7"/>
    </row>
    <row r="11844" spans="12:14">
      <c r="L11844" s="7"/>
      <c r="M11844" s="108"/>
      <c r="N11844" s="7"/>
    </row>
    <row r="11845" spans="12:14">
      <c r="L11845" s="7"/>
      <c r="M11845" s="108"/>
      <c r="N11845" s="7"/>
    </row>
    <row r="11846" spans="12:14">
      <c r="L11846" s="7"/>
      <c r="M11846" s="108"/>
      <c r="N11846" s="7"/>
    </row>
    <row r="11847" spans="12:14">
      <c r="L11847" s="7"/>
      <c r="M11847" s="108"/>
      <c r="N11847" s="7"/>
    </row>
    <row r="11848" spans="12:14">
      <c r="L11848" s="7"/>
      <c r="M11848" s="108"/>
      <c r="N11848" s="7"/>
    </row>
    <row r="11849" spans="12:14">
      <c r="L11849" s="7"/>
      <c r="M11849" s="108"/>
      <c r="N11849" s="7"/>
    </row>
    <row r="11850" spans="12:14">
      <c r="L11850" s="7"/>
      <c r="M11850" s="108"/>
      <c r="N11850" s="7"/>
    </row>
    <row r="11851" spans="12:14">
      <c r="L11851" s="7"/>
      <c r="M11851" s="108"/>
      <c r="N11851" s="7"/>
    </row>
    <row r="11852" spans="12:14">
      <c r="L11852" s="7"/>
      <c r="M11852" s="108"/>
      <c r="N11852" s="7"/>
    </row>
    <row r="11853" spans="12:14">
      <c r="L11853" s="7"/>
      <c r="M11853" s="108"/>
      <c r="N11853" s="7"/>
    </row>
    <row r="11854" spans="12:14">
      <c r="L11854" s="7"/>
      <c r="M11854" s="108"/>
      <c r="N11854" s="7"/>
    </row>
    <row r="11855" spans="12:14">
      <c r="L11855" s="7"/>
      <c r="M11855" s="108"/>
      <c r="N11855" s="7"/>
    </row>
    <row r="11856" spans="12:14">
      <c r="L11856" s="7"/>
      <c r="M11856" s="108"/>
      <c r="N11856" s="7"/>
    </row>
    <row r="11857" spans="12:14">
      <c r="L11857" s="7"/>
      <c r="M11857" s="108"/>
      <c r="N11857" s="7"/>
    </row>
    <row r="11858" spans="12:14">
      <c r="L11858" s="7"/>
      <c r="M11858" s="108"/>
      <c r="N11858" s="7"/>
    </row>
    <row r="11859" spans="12:14">
      <c r="L11859" s="7"/>
      <c r="M11859" s="108"/>
      <c r="N11859" s="7"/>
    </row>
    <row r="11860" spans="12:14">
      <c r="L11860" s="7"/>
      <c r="M11860" s="108"/>
      <c r="N11860" s="7"/>
    </row>
    <row r="11861" spans="12:14">
      <c r="L11861" s="7"/>
      <c r="M11861" s="108"/>
      <c r="N11861" s="7"/>
    </row>
    <row r="11862" spans="12:14">
      <c r="L11862" s="7"/>
      <c r="M11862" s="108"/>
      <c r="N11862" s="7"/>
    </row>
    <row r="11863" spans="12:14">
      <c r="L11863" s="7"/>
      <c r="M11863" s="108"/>
      <c r="N11863" s="7"/>
    </row>
    <row r="11864" spans="12:14">
      <c r="L11864" s="7"/>
      <c r="M11864" s="108"/>
      <c r="N11864" s="7"/>
    </row>
    <row r="11865" spans="12:14">
      <c r="L11865" s="7"/>
      <c r="M11865" s="108"/>
      <c r="N11865" s="7"/>
    </row>
    <row r="11866" spans="12:14">
      <c r="L11866" s="7"/>
      <c r="M11866" s="108"/>
      <c r="N11866" s="7"/>
    </row>
    <row r="11867" spans="12:14">
      <c r="L11867" s="7"/>
      <c r="M11867" s="108"/>
      <c r="N11867" s="7"/>
    </row>
    <row r="11868" spans="12:14">
      <c r="L11868" s="7"/>
      <c r="M11868" s="108"/>
      <c r="N11868" s="7"/>
    </row>
    <row r="11869" spans="12:14">
      <c r="L11869" s="7"/>
      <c r="M11869" s="108"/>
      <c r="N11869" s="7"/>
    </row>
    <row r="11870" spans="12:14">
      <c r="L11870" s="7"/>
      <c r="M11870" s="108"/>
      <c r="N11870" s="7"/>
    </row>
    <row r="11871" spans="12:14">
      <c r="L11871" s="7"/>
      <c r="M11871" s="108"/>
      <c r="N11871" s="7"/>
    </row>
    <row r="11872" spans="12:14">
      <c r="L11872" s="7"/>
      <c r="M11872" s="108"/>
      <c r="N11872" s="7"/>
    </row>
    <row r="11873" spans="12:14">
      <c r="L11873" s="7"/>
      <c r="M11873" s="108"/>
      <c r="N11873" s="7"/>
    </row>
    <row r="11874" spans="12:14">
      <c r="L11874" s="7"/>
      <c r="M11874" s="108"/>
      <c r="N11874" s="7"/>
    </row>
    <row r="11875" spans="12:14">
      <c r="L11875" s="7"/>
      <c r="M11875" s="108"/>
      <c r="N11875" s="7"/>
    </row>
    <row r="11876" spans="12:14">
      <c r="L11876" s="7"/>
      <c r="M11876" s="108"/>
      <c r="N11876" s="7"/>
    </row>
    <row r="11877" spans="12:14">
      <c r="L11877" s="7"/>
      <c r="M11877" s="108"/>
      <c r="N11877" s="7"/>
    </row>
    <row r="11878" spans="12:14">
      <c r="L11878" s="7"/>
      <c r="M11878" s="108"/>
      <c r="N11878" s="7"/>
    </row>
    <row r="11879" spans="12:14">
      <c r="L11879" s="7"/>
      <c r="M11879" s="108"/>
      <c r="N11879" s="7"/>
    </row>
    <row r="11880" spans="12:14">
      <c r="L11880" s="7"/>
      <c r="M11880" s="108"/>
      <c r="N11880" s="7"/>
    </row>
    <row r="11881" spans="12:14">
      <c r="L11881" s="7"/>
      <c r="M11881" s="108"/>
      <c r="N11881" s="7"/>
    </row>
    <row r="11882" spans="12:14">
      <c r="L11882" s="7"/>
      <c r="M11882" s="108"/>
      <c r="N11882" s="7"/>
    </row>
    <row r="11883" spans="12:14">
      <c r="L11883" s="7"/>
      <c r="M11883" s="108"/>
      <c r="N11883" s="7"/>
    </row>
    <row r="11884" spans="12:14">
      <c r="L11884" s="7"/>
      <c r="M11884" s="108"/>
      <c r="N11884" s="7"/>
    </row>
    <row r="11885" spans="12:14">
      <c r="L11885" s="7"/>
      <c r="M11885" s="108"/>
      <c r="N11885" s="7"/>
    </row>
    <row r="11886" spans="12:14">
      <c r="L11886" s="7"/>
      <c r="M11886" s="108"/>
      <c r="N11886" s="7"/>
    </row>
    <row r="11887" spans="12:14">
      <c r="L11887" s="7"/>
      <c r="M11887" s="108"/>
      <c r="N11887" s="7"/>
    </row>
    <row r="11888" spans="12:14">
      <c r="L11888" s="7"/>
      <c r="M11888" s="108"/>
      <c r="N11888" s="7"/>
    </row>
    <row r="11889" spans="12:14">
      <c r="L11889" s="7"/>
      <c r="M11889" s="108"/>
      <c r="N11889" s="7"/>
    </row>
    <row r="11890" spans="12:14">
      <c r="L11890" s="7"/>
      <c r="M11890" s="108"/>
      <c r="N11890" s="7"/>
    </row>
    <row r="11891" spans="12:14">
      <c r="L11891" s="7"/>
      <c r="M11891" s="108"/>
      <c r="N11891" s="7"/>
    </row>
    <row r="11892" spans="12:14">
      <c r="L11892" s="7"/>
      <c r="M11892" s="108"/>
      <c r="N11892" s="7"/>
    </row>
    <row r="11893" spans="12:14">
      <c r="L11893" s="7"/>
      <c r="M11893" s="108"/>
      <c r="N11893" s="7"/>
    </row>
    <row r="11894" spans="12:14">
      <c r="L11894" s="7"/>
      <c r="M11894" s="108"/>
      <c r="N11894" s="7"/>
    </row>
    <row r="11895" spans="12:14">
      <c r="L11895" s="7"/>
      <c r="M11895" s="108"/>
      <c r="N11895" s="7"/>
    </row>
    <row r="11896" spans="12:14">
      <c r="L11896" s="7"/>
      <c r="M11896" s="108"/>
      <c r="N11896" s="7"/>
    </row>
    <row r="11897" spans="12:14">
      <c r="L11897" s="7"/>
      <c r="M11897" s="108"/>
      <c r="N11897" s="7"/>
    </row>
    <row r="11898" spans="12:14">
      <c r="L11898" s="7"/>
      <c r="M11898" s="108"/>
      <c r="N11898" s="7"/>
    </row>
    <row r="11899" spans="12:14">
      <c r="L11899" s="7"/>
      <c r="M11899" s="108"/>
      <c r="N11899" s="7"/>
    </row>
    <row r="11900" spans="12:14">
      <c r="L11900" s="7"/>
      <c r="M11900" s="108"/>
      <c r="N11900" s="7"/>
    </row>
    <row r="11901" spans="12:14">
      <c r="L11901" s="7"/>
      <c r="M11901" s="108"/>
      <c r="N11901" s="7"/>
    </row>
    <row r="11902" spans="12:14">
      <c r="L11902" s="7"/>
      <c r="M11902" s="108"/>
      <c r="N11902" s="7"/>
    </row>
    <row r="11903" spans="12:14">
      <c r="L11903" s="7"/>
      <c r="M11903" s="108"/>
      <c r="N11903" s="7"/>
    </row>
    <row r="11904" spans="12:14">
      <c r="L11904" s="7"/>
      <c r="M11904" s="108"/>
      <c r="N11904" s="7"/>
    </row>
    <row r="11905" spans="12:14">
      <c r="L11905" s="7"/>
      <c r="M11905" s="108"/>
      <c r="N11905" s="7"/>
    </row>
    <row r="11906" spans="12:14">
      <c r="L11906" s="7"/>
      <c r="M11906" s="108"/>
      <c r="N11906" s="7"/>
    </row>
    <row r="11907" spans="12:14">
      <c r="L11907" s="7"/>
      <c r="M11907" s="108"/>
      <c r="N11907" s="7"/>
    </row>
    <row r="11908" spans="12:14">
      <c r="L11908" s="7"/>
      <c r="M11908" s="108"/>
      <c r="N11908" s="7"/>
    </row>
    <row r="11909" spans="12:14">
      <c r="L11909" s="7"/>
      <c r="M11909" s="108"/>
      <c r="N11909" s="7"/>
    </row>
    <row r="11910" spans="12:14">
      <c r="L11910" s="7"/>
      <c r="M11910" s="108"/>
      <c r="N11910" s="7"/>
    </row>
    <row r="11911" spans="12:14">
      <c r="L11911" s="7"/>
      <c r="M11911" s="108"/>
      <c r="N11911" s="7"/>
    </row>
    <row r="11912" spans="12:14">
      <c r="L11912" s="7"/>
      <c r="M11912" s="108"/>
      <c r="N11912" s="7"/>
    </row>
    <row r="11913" spans="12:14">
      <c r="L11913" s="7"/>
      <c r="M11913" s="108"/>
      <c r="N11913" s="7"/>
    </row>
    <row r="11914" spans="12:14">
      <c r="L11914" s="7"/>
      <c r="M11914" s="108"/>
      <c r="N11914" s="7"/>
    </row>
    <row r="11915" spans="12:14">
      <c r="L11915" s="7"/>
      <c r="M11915" s="108"/>
      <c r="N11915" s="7"/>
    </row>
    <row r="11916" spans="12:14">
      <c r="L11916" s="7"/>
      <c r="M11916" s="108"/>
      <c r="N11916" s="7"/>
    </row>
    <row r="11917" spans="12:14">
      <c r="L11917" s="7"/>
      <c r="M11917" s="108"/>
      <c r="N11917" s="7"/>
    </row>
    <row r="11918" spans="12:14">
      <c r="L11918" s="7"/>
      <c r="M11918" s="108"/>
      <c r="N11918" s="7"/>
    </row>
    <row r="11919" spans="12:14">
      <c r="L11919" s="7"/>
      <c r="M11919" s="108"/>
      <c r="N11919" s="7"/>
    </row>
    <row r="11920" spans="12:14">
      <c r="L11920" s="7"/>
      <c r="M11920" s="108"/>
      <c r="N11920" s="7"/>
    </row>
    <row r="11921" spans="12:14">
      <c r="L11921" s="7"/>
      <c r="M11921" s="108"/>
      <c r="N11921" s="7"/>
    </row>
    <row r="11922" spans="12:14">
      <c r="L11922" s="7"/>
      <c r="M11922" s="108"/>
      <c r="N11922" s="7"/>
    </row>
    <row r="11923" spans="12:14">
      <c r="L11923" s="7"/>
      <c r="M11923" s="108"/>
      <c r="N11923" s="7"/>
    </row>
    <row r="11924" spans="12:14">
      <c r="L11924" s="7"/>
      <c r="M11924" s="108"/>
      <c r="N11924" s="7"/>
    </row>
    <row r="11925" spans="12:14">
      <c r="L11925" s="7"/>
      <c r="M11925" s="108"/>
      <c r="N11925" s="7"/>
    </row>
    <row r="11926" spans="12:14">
      <c r="L11926" s="7"/>
      <c r="M11926" s="108"/>
      <c r="N11926" s="7"/>
    </row>
    <row r="11927" spans="12:14">
      <c r="L11927" s="7"/>
      <c r="M11927" s="108"/>
      <c r="N11927" s="7"/>
    </row>
    <row r="11928" spans="12:14">
      <c r="L11928" s="7"/>
      <c r="M11928" s="108"/>
      <c r="N11928" s="7"/>
    </row>
    <row r="11929" spans="12:14">
      <c r="L11929" s="7"/>
      <c r="M11929" s="108"/>
      <c r="N11929" s="7"/>
    </row>
    <row r="11930" spans="12:14">
      <c r="L11930" s="7"/>
      <c r="M11930" s="108"/>
      <c r="N11930" s="7"/>
    </row>
    <row r="11931" spans="12:14">
      <c r="L11931" s="7"/>
      <c r="M11931" s="108"/>
      <c r="N11931" s="7"/>
    </row>
    <row r="11932" spans="12:14">
      <c r="L11932" s="7"/>
      <c r="M11932" s="108"/>
      <c r="N11932" s="7"/>
    </row>
    <row r="11933" spans="12:14">
      <c r="L11933" s="7"/>
      <c r="M11933" s="108"/>
      <c r="N11933" s="7"/>
    </row>
    <row r="11934" spans="12:14">
      <c r="L11934" s="7"/>
      <c r="M11934" s="108"/>
      <c r="N11934" s="7"/>
    </row>
    <row r="11935" spans="12:14">
      <c r="L11935" s="7"/>
      <c r="M11935" s="108"/>
      <c r="N11935" s="7"/>
    </row>
    <row r="11936" spans="12:14">
      <c r="L11936" s="7"/>
      <c r="M11936" s="108"/>
      <c r="N11936" s="7"/>
    </row>
    <row r="11937" spans="12:14">
      <c r="L11937" s="7"/>
      <c r="M11937" s="108"/>
      <c r="N11937" s="7"/>
    </row>
    <row r="11938" spans="12:14">
      <c r="L11938" s="7"/>
      <c r="M11938" s="108"/>
      <c r="N11938" s="7"/>
    </row>
    <row r="11939" spans="12:14">
      <c r="L11939" s="7"/>
      <c r="M11939" s="108"/>
      <c r="N11939" s="7"/>
    </row>
    <row r="11940" spans="12:14">
      <c r="L11940" s="7"/>
      <c r="M11940" s="108"/>
      <c r="N11940" s="7"/>
    </row>
    <row r="11941" spans="12:14">
      <c r="L11941" s="7"/>
      <c r="M11941" s="108"/>
      <c r="N11941" s="7"/>
    </row>
    <row r="11942" spans="12:14">
      <c r="L11942" s="7"/>
      <c r="M11942" s="108"/>
      <c r="N11942" s="7"/>
    </row>
    <row r="11943" spans="12:14">
      <c r="L11943" s="7"/>
      <c r="M11943" s="108"/>
      <c r="N11943" s="7"/>
    </row>
    <row r="11944" spans="12:14">
      <c r="L11944" s="7"/>
      <c r="M11944" s="108"/>
      <c r="N11944" s="7"/>
    </row>
    <row r="11945" spans="12:14">
      <c r="L11945" s="7"/>
      <c r="M11945" s="108"/>
      <c r="N11945" s="7"/>
    </row>
    <row r="11946" spans="12:14">
      <c r="L11946" s="7"/>
      <c r="M11946" s="108"/>
      <c r="N11946" s="7"/>
    </row>
    <row r="11947" spans="12:14">
      <c r="L11947" s="7"/>
      <c r="M11947" s="108"/>
      <c r="N11947" s="7"/>
    </row>
    <row r="11948" spans="12:14">
      <c r="L11948" s="7"/>
      <c r="M11948" s="108"/>
      <c r="N11948" s="7"/>
    </row>
    <row r="11949" spans="12:14">
      <c r="L11949" s="7"/>
      <c r="M11949" s="108"/>
      <c r="N11949" s="7"/>
    </row>
    <row r="11950" spans="12:14">
      <c r="L11950" s="7"/>
      <c r="M11950" s="108"/>
      <c r="N11950" s="7"/>
    </row>
    <row r="11951" spans="12:14">
      <c r="L11951" s="7"/>
      <c r="M11951" s="108"/>
      <c r="N11951" s="7"/>
    </row>
    <row r="11952" spans="12:14">
      <c r="L11952" s="7"/>
      <c r="M11952" s="108"/>
      <c r="N11952" s="7"/>
    </row>
    <row r="11953" spans="12:14">
      <c r="L11953" s="7"/>
      <c r="M11953" s="108"/>
      <c r="N11953" s="7"/>
    </row>
    <row r="11954" spans="12:14">
      <c r="L11954" s="7"/>
      <c r="M11954" s="108"/>
      <c r="N11954" s="7"/>
    </row>
    <row r="11955" spans="12:14">
      <c r="L11955" s="7"/>
      <c r="M11955" s="108"/>
      <c r="N11955" s="7"/>
    </row>
    <row r="11956" spans="12:14">
      <c r="L11956" s="7"/>
      <c r="M11956" s="108"/>
      <c r="N11956" s="7"/>
    </row>
    <row r="11957" spans="12:14">
      <c r="L11957" s="7"/>
      <c r="M11957" s="108"/>
      <c r="N11957" s="7"/>
    </row>
    <row r="11958" spans="12:14">
      <c r="L11958" s="7"/>
      <c r="M11958" s="108"/>
      <c r="N11958" s="7"/>
    </row>
    <row r="11959" spans="12:14">
      <c r="L11959" s="7"/>
      <c r="M11959" s="108"/>
      <c r="N11959" s="7"/>
    </row>
    <row r="11960" spans="12:14">
      <c r="L11960" s="7"/>
      <c r="M11960" s="108"/>
      <c r="N11960" s="7"/>
    </row>
    <row r="11961" spans="12:14">
      <c r="L11961" s="7"/>
      <c r="M11961" s="108"/>
      <c r="N11961" s="7"/>
    </row>
    <row r="11962" spans="12:14">
      <c r="L11962" s="7"/>
      <c r="M11962" s="108"/>
      <c r="N11962" s="7"/>
    </row>
    <row r="11963" spans="12:14">
      <c r="L11963" s="7"/>
      <c r="M11963" s="108"/>
      <c r="N11963" s="7"/>
    </row>
    <row r="11964" spans="12:14">
      <c r="L11964" s="7"/>
      <c r="M11964" s="108"/>
      <c r="N11964" s="7"/>
    </row>
    <row r="11965" spans="12:14">
      <c r="L11965" s="7"/>
      <c r="M11965" s="108"/>
      <c r="N11965" s="7"/>
    </row>
    <row r="11966" spans="12:14">
      <c r="L11966" s="7"/>
      <c r="M11966" s="108"/>
      <c r="N11966" s="7"/>
    </row>
    <row r="11967" spans="12:14">
      <c r="L11967" s="7"/>
      <c r="M11967" s="108"/>
      <c r="N11967" s="7"/>
    </row>
    <row r="11968" spans="12:14">
      <c r="L11968" s="7"/>
      <c r="M11968" s="108"/>
      <c r="N11968" s="7"/>
    </row>
    <row r="11969" spans="12:14">
      <c r="L11969" s="7"/>
      <c r="M11969" s="108"/>
      <c r="N11969" s="7"/>
    </row>
    <row r="11970" spans="12:14">
      <c r="L11970" s="7"/>
      <c r="M11970" s="108"/>
      <c r="N11970" s="7"/>
    </row>
    <row r="11971" spans="12:14">
      <c r="L11971" s="7"/>
      <c r="M11971" s="108"/>
      <c r="N11971" s="7"/>
    </row>
    <row r="11972" spans="12:14">
      <c r="L11972" s="7"/>
      <c r="M11972" s="108"/>
      <c r="N11972" s="7"/>
    </row>
    <row r="11973" spans="12:14">
      <c r="L11973" s="7"/>
      <c r="M11973" s="108"/>
      <c r="N11973" s="7"/>
    </row>
    <row r="11974" spans="12:14">
      <c r="L11974" s="7"/>
      <c r="M11974" s="108"/>
      <c r="N11974" s="7"/>
    </row>
    <row r="11975" spans="12:14">
      <c r="L11975" s="7"/>
      <c r="M11975" s="108"/>
      <c r="N11975" s="7"/>
    </row>
    <row r="11976" spans="12:14">
      <c r="L11976" s="7"/>
      <c r="M11976" s="108"/>
      <c r="N11976" s="7"/>
    </row>
    <row r="11977" spans="12:14">
      <c r="L11977" s="7"/>
      <c r="M11977" s="108"/>
      <c r="N11977" s="7"/>
    </row>
    <row r="11978" spans="12:14">
      <c r="L11978" s="7"/>
      <c r="M11978" s="108"/>
      <c r="N11978" s="7"/>
    </row>
    <row r="11979" spans="12:14">
      <c r="L11979" s="7"/>
      <c r="M11979" s="108"/>
      <c r="N11979" s="7"/>
    </row>
    <row r="11980" spans="12:14">
      <c r="L11980" s="7"/>
      <c r="M11980" s="108"/>
      <c r="N11980" s="7"/>
    </row>
    <row r="11981" spans="12:14">
      <c r="L11981" s="7"/>
      <c r="M11981" s="108"/>
      <c r="N11981" s="7"/>
    </row>
    <row r="11982" spans="12:14">
      <c r="L11982" s="7"/>
      <c r="M11982" s="108"/>
      <c r="N11982" s="7"/>
    </row>
    <row r="11983" spans="12:14">
      <c r="L11983" s="7"/>
      <c r="M11983" s="108"/>
      <c r="N11983" s="7"/>
    </row>
    <row r="11984" spans="12:14">
      <c r="L11984" s="7"/>
      <c r="M11984" s="108"/>
      <c r="N11984" s="7"/>
    </row>
    <row r="11985" spans="12:14">
      <c r="L11985" s="7"/>
      <c r="M11985" s="108"/>
      <c r="N11985" s="7"/>
    </row>
    <row r="11986" spans="12:14">
      <c r="L11986" s="7"/>
      <c r="M11986" s="108"/>
      <c r="N11986" s="7"/>
    </row>
    <row r="11987" spans="12:14">
      <c r="L11987" s="7"/>
      <c r="M11987" s="108"/>
      <c r="N11987" s="7"/>
    </row>
    <row r="11988" spans="12:14">
      <c r="L11988" s="7"/>
      <c r="M11988" s="108"/>
      <c r="N11988" s="7"/>
    </row>
    <row r="11989" spans="12:14">
      <c r="L11989" s="7"/>
      <c r="M11989" s="108"/>
      <c r="N11989" s="7"/>
    </row>
    <row r="11990" spans="12:14">
      <c r="L11990" s="7"/>
      <c r="M11990" s="108"/>
      <c r="N11990" s="7"/>
    </row>
    <row r="11991" spans="12:14">
      <c r="L11991" s="7"/>
      <c r="M11991" s="108"/>
      <c r="N11991" s="7"/>
    </row>
    <row r="11992" spans="12:14">
      <c r="L11992" s="7"/>
      <c r="M11992" s="108"/>
      <c r="N11992" s="7"/>
    </row>
    <row r="11993" spans="12:14">
      <c r="L11993" s="7"/>
      <c r="M11993" s="108"/>
      <c r="N11993" s="7"/>
    </row>
    <row r="11994" spans="12:14">
      <c r="L11994" s="7"/>
      <c r="M11994" s="108"/>
      <c r="N11994" s="7"/>
    </row>
    <row r="11995" spans="12:14">
      <c r="L11995" s="7"/>
      <c r="M11995" s="108"/>
      <c r="N11995" s="7"/>
    </row>
    <row r="11996" spans="12:14">
      <c r="L11996" s="7"/>
      <c r="M11996" s="108"/>
      <c r="N11996" s="7"/>
    </row>
    <row r="11997" spans="12:14">
      <c r="L11997" s="7"/>
      <c r="M11997" s="108"/>
      <c r="N11997" s="7"/>
    </row>
    <row r="11998" spans="12:14">
      <c r="L11998" s="7"/>
      <c r="M11998" s="108"/>
      <c r="N11998" s="7"/>
    </row>
    <row r="11999" spans="12:14">
      <c r="L11999" s="7"/>
      <c r="M11999" s="108"/>
      <c r="N11999" s="7"/>
    </row>
    <row r="12000" spans="12:14">
      <c r="L12000" s="7"/>
      <c r="M12000" s="108"/>
      <c r="N12000" s="7"/>
    </row>
    <row r="12001" spans="12:14">
      <c r="L12001" s="7"/>
      <c r="M12001" s="108"/>
      <c r="N12001" s="7"/>
    </row>
    <row r="12002" spans="12:14">
      <c r="L12002" s="7"/>
      <c r="M12002" s="108"/>
      <c r="N12002" s="7"/>
    </row>
    <row r="12003" spans="12:14">
      <c r="L12003" s="7"/>
      <c r="M12003" s="108"/>
      <c r="N12003" s="7"/>
    </row>
    <row r="12004" spans="12:14">
      <c r="L12004" s="7"/>
      <c r="M12004" s="108"/>
      <c r="N12004" s="7"/>
    </row>
    <row r="12005" spans="12:14">
      <c r="L12005" s="7"/>
      <c r="M12005" s="108"/>
      <c r="N12005" s="7"/>
    </row>
    <row r="12006" spans="12:14">
      <c r="L12006" s="7"/>
      <c r="M12006" s="108"/>
      <c r="N12006" s="7"/>
    </row>
    <row r="12007" spans="12:14">
      <c r="L12007" s="7"/>
      <c r="M12007" s="108"/>
      <c r="N12007" s="7"/>
    </row>
    <row r="12008" spans="12:14">
      <c r="L12008" s="7"/>
      <c r="M12008" s="108"/>
      <c r="N12008" s="7"/>
    </row>
    <row r="12009" spans="12:14">
      <c r="L12009" s="7"/>
      <c r="M12009" s="108"/>
      <c r="N12009" s="7"/>
    </row>
    <row r="12010" spans="12:14">
      <c r="L12010" s="7"/>
      <c r="M12010" s="108"/>
      <c r="N12010" s="7"/>
    </row>
    <row r="12011" spans="12:14">
      <c r="L12011" s="7"/>
      <c r="M12011" s="108"/>
      <c r="N12011" s="7"/>
    </row>
    <row r="12012" spans="12:14">
      <c r="L12012" s="7"/>
      <c r="M12012" s="108"/>
      <c r="N12012" s="7"/>
    </row>
    <row r="12013" spans="12:14">
      <c r="L12013" s="7"/>
      <c r="M12013" s="108"/>
      <c r="N12013" s="7"/>
    </row>
    <row r="12014" spans="12:14">
      <c r="L12014" s="7"/>
      <c r="M12014" s="108"/>
      <c r="N12014" s="7"/>
    </row>
    <row r="12015" spans="12:14">
      <c r="L12015" s="7"/>
      <c r="M12015" s="108"/>
      <c r="N12015" s="7"/>
    </row>
    <row r="12016" spans="12:14">
      <c r="L12016" s="7"/>
      <c r="M12016" s="108"/>
      <c r="N12016" s="7"/>
    </row>
    <row r="12017" spans="12:14">
      <c r="L12017" s="7"/>
      <c r="M12017" s="108"/>
      <c r="N12017" s="7"/>
    </row>
    <row r="12018" spans="12:14">
      <c r="L12018" s="7"/>
      <c r="M12018" s="108"/>
      <c r="N12018" s="7"/>
    </row>
    <row r="12019" spans="12:14">
      <c r="L12019" s="7"/>
      <c r="M12019" s="108"/>
      <c r="N12019" s="7"/>
    </row>
    <row r="12020" spans="12:14">
      <c r="L12020" s="7"/>
      <c r="M12020" s="108"/>
      <c r="N12020" s="7"/>
    </row>
    <row r="12021" spans="12:14">
      <c r="L12021" s="7"/>
      <c r="M12021" s="108"/>
      <c r="N12021" s="7"/>
    </row>
    <row r="12022" spans="12:14">
      <c r="L12022" s="7"/>
      <c r="M12022" s="108"/>
      <c r="N12022" s="7"/>
    </row>
    <row r="12023" spans="12:14">
      <c r="L12023" s="7"/>
      <c r="M12023" s="108"/>
      <c r="N12023" s="7"/>
    </row>
    <row r="12024" spans="12:14">
      <c r="L12024" s="7"/>
      <c r="M12024" s="108"/>
      <c r="N12024" s="7"/>
    </row>
    <row r="12025" spans="12:14">
      <c r="L12025" s="7"/>
      <c r="M12025" s="108"/>
      <c r="N12025" s="7"/>
    </row>
    <row r="12026" spans="12:14">
      <c r="L12026" s="7"/>
      <c r="M12026" s="108"/>
      <c r="N12026" s="7"/>
    </row>
    <row r="12027" spans="12:14">
      <c r="L12027" s="7"/>
      <c r="M12027" s="108"/>
      <c r="N12027" s="7"/>
    </row>
    <row r="12028" spans="12:14">
      <c r="L12028" s="7"/>
      <c r="M12028" s="108"/>
      <c r="N12028" s="7"/>
    </row>
    <row r="12029" spans="12:14">
      <c r="L12029" s="7"/>
      <c r="M12029" s="108"/>
      <c r="N12029" s="7"/>
    </row>
    <row r="12030" spans="12:14">
      <c r="L12030" s="7"/>
      <c r="M12030" s="108"/>
      <c r="N12030" s="7"/>
    </row>
    <row r="12031" spans="12:14">
      <c r="L12031" s="7"/>
      <c r="M12031" s="108"/>
      <c r="N12031" s="7"/>
    </row>
    <row r="12032" spans="12:14">
      <c r="L12032" s="7"/>
      <c r="M12032" s="108"/>
      <c r="N12032" s="7"/>
    </row>
    <row r="12033" spans="12:14">
      <c r="L12033" s="7"/>
      <c r="M12033" s="108"/>
      <c r="N12033" s="7"/>
    </row>
    <row r="12034" spans="12:14">
      <c r="L12034" s="7"/>
      <c r="M12034" s="108"/>
      <c r="N12034" s="7"/>
    </row>
    <row r="12035" spans="12:14">
      <c r="L12035" s="7"/>
      <c r="M12035" s="108"/>
      <c r="N12035" s="7"/>
    </row>
    <row r="12036" spans="12:14">
      <c r="L12036" s="7"/>
      <c r="M12036" s="108"/>
      <c r="N12036" s="7"/>
    </row>
    <row r="12037" spans="12:14">
      <c r="L12037" s="7"/>
      <c r="M12037" s="108"/>
      <c r="N12037" s="7"/>
    </row>
    <row r="12038" spans="12:14">
      <c r="L12038" s="7"/>
      <c r="M12038" s="108"/>
      <c r="N12038" s="7"/>
    </row>
    <row r="12039" spans="12:14">
      <c r="L12039" s="7"/>
      <c r="M12039" s="108"/>
      <c r="N12039" s="7"/>
    </row>
    <row r="12040" spans="12:14">
      <c r="L12040" s="7"/>
      <c r="M12040" s="108"/>
      <c r="N12040" s="7"/>
    </row>
    <row r="12041" spans="12:14">
      <c r="L12041" s="7"/>
      <c r="M12041" s="108"/>
      <c r="N12041" s="7"/>
    </row>
    <row r="12042" spans="12:14">
      <c r="L12042" s="7"/>
      <c r="M12042" s="108"/>
      <c r="N12042" s="7"/>
    </row>
    <row r="12043" spans="12:14">
      <c r="L12043" s="7"/>
      <c r="M12043" s="108"/>
      <c r="N12043" s="7"/>
    </row>
    <row r="12044" spans="12:14">
      <c r="L12044" s="7"/>
      <c r="M12044" s="108"/>
      <c r="N12044" s="7"/>
    </row>
    <row r="12045" spans="12:14">
      <c r="L12045" s="7"/>
      <c r="M12045" s="108"/>
      <c r="N12045" s="7"/>
    </row>
    <row r="12046" spans="12:14">
      <c r="L12046" s="7"/>
      <c r="M12046" s="108"/>
      <c r="N12046" s="7"/>
    </row>
    <row r="12047" spans="12:14">
      <c r="L12047" s="7"/>
      <c r="M12047" s="108"/>
      <c r="N12047" s="7"/>
    </row>
    <row r="12048" spans="12:14">
      <c r="L12048" s="7"/>
      <c r="M12048" s="108"/>
      <c r="N12048" s="7"/>
    </row>
    <row r="12049" spans="12:14">
      <c r="L12049" s="7"/>
      <c r="M12049" s="108"/>
      <c r="N12049" s="7"/>
    </row>
    <row r="12050" spans="12:14">
      <c r="L12050" s="7"/>
      <c r="M12050" s="108"/>
      <c r="N12050" s="7"/>
    </row>
    <row r="12051" spans="12:14">
      <c r="L12051" s="7"/>
      <c r="M12051" s="108"/>
      <c r="N12051" s="7"/>
    </row>
    <row r="12052" spans="12:14">
      <c r="L12052" s="7"/>
      <c r="M12052" s="108"/>
      <c r="N12052" s="7"/>
    </row>
    <row r="12053" spans="12:14">
      <c r="L12053" s="7"/>
      <c r="M12053" s="108"/>
      <c r="N12053" s="7"/>
    </row>
    <row r="12054" spans="12:14">
      <c r="L12054" s="7"/>
      <c r="M12054" s="108"/>
      <c r="N12054" s="7"/>
    </row>
    <row r="12055" spans="12:14">
      <c r="L12055" s="7"/>
      <c r="M12055" s="108"/>
      <c r="N12055" s="7"/>
    </row>
    <row r="12056" spans="12:14">
      <c r="L12056" s="7"/>
      <c r="M12056" s="108"/>
      <c r="N12056" s="7"/>
    </row>
    <row r="12057" spans="12:14">
      <c r="L12057" s="7"/>
      <c r="M12057" s="108"/>
      <c r="N12057" s="7"/>
    </row>
    <row r="12058" spans="12:14">
      <c r="L12058" s="7"/>
      <c r="M12058" s="108"/>
      <c r="N12058" s="7"/>
    </row>
    <row r="12059" spans="12:14">
      <c r="L12059" s="7"/>
      <c r="M12059" s="108"/>
      <c r="N12059" s="7"/>
    </row>
    <row r="12060" spans="12:14">
      <c r="L12060" s="7"/>
      <c r="M12060" s="108"/>
      <c r="N12060" s="7"/>
    </row>
    <row r="12061" spans="12:14">
      <c r="L12061" s="7"/>
      <c r="M12061" s="108"/>
      <c r="N12061" s="7"/>
    </row>
    <row r="12062" spans="12:14">
      <c r="L12062" s="7"/>
      <c r="M12062" s="108"/>
      <c r="N12062" s="7"/>
    </row>
    <row r="12063" spans="12:14">
      <c r="L12063" s="7"/>
      <c r="M12063" s="108"/>
      <c r="N12063" s="7"/>
    </row>
    <row r="12064" spans="12:14">
      <c r="L12064" s="7"/>
      <c r="M12064" s="108"/>
      <c r="N12064" s="7"/>
    </row>
    <row r="12065" spans="12:14">
      <c r="L12065" s="7"/>
      <c r="M12065" s="108"/>
      <c r="N12065" s="7"/>
    </row>
    <row r="12066" spans="12:14">
      <c r="L12066" s="7"/>
      <c r="M12066" s="108"/>
      <c r="N12066" s="7"/>
    </row>
    <row r="12067" spans="12:14">
      <c r="L12067" s="7"/>
      <c r="M12067" s="108"/>
      <c r="N12067" s="7"/>
    </row>
    <row r="12068" spans="12:14">
      <c r="L12068" s="7"/>
      <c r="M12068" s="108"/>
      <c r="N12068" s="7"/>
    </row>
    <row r="12069" spans="12:14">
      <c r="L12069" s="7"/>
      <c r="M12069" s="108"/>
      <c r="N12069" s="7"/>
    </row>
    <row r="12070" spans="12:14">
      <c r="L12070" s="7"/>
      <c r="M12070" s="108"/>
      <c r="N12070" s="7"/>
    </row>
    <row r="12071" spans="12:14">
      <c r="L12071" s="7"/>
      <c r="M12071" s="108"/>
      <c r="N12071" s="7"/>
    </row>
    <row r="12072" spans="12:14">
      <c r="L12072" s="7"/>
      <c r="M12072" s="108"/>
      <c r="N12072" s="7"/>
    </row>
    <row r="12073" spans="12:14">
      <c r="L12073" s="7"/>
      <c r="M12073" s="108"/>
      <c r="N12073" s="7"/>
    </row>
    <row r="12074" spans="12:14">
      <c r="L12074" s="7"/>
      <c r="M12074" s="108"/>
      <c r="N12074" s="7"/>
    </row>
    <row r="12075" spans="12:14">
      <c r="L12075" s="7"/>
      <c r="M12075" s="108"/>
      <c r="N12075" s="7"/>
    </row>
    <row r="12076" spans="12:14">
      <c r="L12076" s="7"/>
      <c r="M12076" s="108"/>
      <c r="N12076" s="7"/>
    </row>
    <row r="12077" spans="12:14">
      <c r="L12077" s="7"/>
      <c r="M12077" s="108"/>
      <c r="N12077" s="7"/>
    </row>
    <row r="12078" spans="12:14">
      <c r="L12078" s="7"/>
      <c r="M12078" s="108"/>
      <c r="N12078" s="7"/>
    </row>
    <row r="12079" spans="12:14">
      <c r="L12079" s="7"/>
      <c r="M12079" s="108"/>
      <c r="N12079" s="7"/>
    </row>
    <row r="12080" spans="12:14">
      <c r="L12080" s="7"/>
      <c r="M12080" s="108"/>
      <c r="N12080" s="7"/>
    </row>
    <row r="12081" spans="12:14">
      <c r="L12081" s="7"/>
      <c r="M12081" s="108"/>
      <c r="N12081" s="7"/>
    </row>
    <row r="12082" spans="12:14">
      <c r="L12082" s="7"/>
      <c r="M12082" s="108"/>
      <c r="N12082" s="7"/>
    </row>
    <row r="12083" spans="12:14">
      <c r="L12083" s="7"/>
      <c r="M12083" s="108"/>
      <c r="N12083" s="7"/>
    </row>
    <row r="12084" spans="12:14">
      <c r="L12084" s="7"/>
      <c r="M12084" s="108"/>
      <c r="N12084" s="7"/>
    </row>
    <row r="12085" spans="12:14">
      <c r="L12085" s="7"/>
      <c r="M12085" s="108"/>
      <c r="N12085" s="7"/>
    </row>
    <row r="12086" spans="12:14">
      <c r="L12086" s="7"/>
      <c r="M12086" s="108"/>
      <c r="N12086" s="7"/>
    </row>
    <row r="12087" spans="12:14">
      <c r="L12087" s="7"/>
      <c r="M12087" s="108"/>
      <c r="N12087" s="7"/>
    </row>
    <row r="12088" spans="12:14">
      <c r="L12088" s="7"/>
      <c r="M12088" s="108"/>
      <c r="N12088" s="7"/>
    </row>
    <row r="12089" spans="12:14">
      <c r="L12089" s="7"/>
      <c r="M12089" s="108"/>
      <c r="N12089" s="7"/>
    </row>
    <row r="12090" spans="12:14">
      <c r="L12090" s="7"/>
      <c r="M12090" s="108"/>
      <c r="N12090" s="7"/>
    </row>
    <row r="12091" spans="12:14">
      <c r="L12091" s="7"/>
      <c r="M12091" s="108"/>
      <c r="N12091" s="7"/>
    </row>
    <row r="12092" spans="12:14">
      <c r="L12092" s="7"/>
      <c r="M12092" s="108"/>
      <c r="N12092" s="7"/>
    </row>
    <row r="12093" spans="12:14">
      <c r="L12093" s="7"/>
      <c r="M12093" s="108"/>
      <c r="N12093" s="7"/>
    </row>
    <row r="12094" spans="12:14">
      <c r="L12094" s="7"/>
      <c r="M12094" s="108"/>
      <c r="N12094" s="7"/>
    </row>
    <row r="12095" spans="12:14">
      <c r="L12095" s="7"/>
      <c r="M12095" s="108"/>
      <c r="N12095" s="7"/>
    </row>
    <row r="12096" spans="12:14">
      <c r="L12096" s="7"/>
      <c r="M12096" s="108"/>
      <c r="N12096" s="7"/>
    </row>
    <row r="12097" spans="12:14">
      <c r="L12097" s="7"/>
      <c r="M12097" s="108"/>
      <c r="N12097" s="7"/>
    </row>
    <row r="12098" spans="12:14">
      <c r="L12098" s="7"/>
      <c r="M12098" s="108"/>
      <c r="N12098" s="7"/>
    </row>
    <row r="12099" spans="12:14">
      <c r="L12099" s="7"/>
      <c r="M12099" s="108"/>
      <c r="N12099" s="7"/>
    </row>
    <row r="12100" spans="12:14">
      <c r="L12100" s="7"/>
      <c r="M12100" s="108"/>
      <c r="N12100" s="7"/>
    </row>
    <row r="12101" spans="12:14">
      <c r="L12101" s="7"/>
      <c r="M12101" s="108"/>
      <c r="N12101" s="7"/>
    </row>
    <row r="12102" spans="12:14">
      <c r="L12102" s="7"/>
      <c r="M12102" s="108"/>
      <c r="N12102" s="7"/>
    </row>
    <row r="12103" spans="12:14">
      <c r="L12103" s="7"/>
      <c r="M12103" s="108"/>
      <c r="N12103" s="7"/>
    </row>
    <row r="12104" spans="12:14">
      <c r="L12104" s="7"/>
      <c r="M12104" s="108"/>
      <c r="N12104" s="7"/>
    </row>
    <row r="12105" spans="12:14">
      <c r="L12105" s="7"/>
      <c r="M12105" s="108"/>
      <c r="N12105" s="7"/>
    </row>
    <row r="12106" spans="12:14">
      <c r="L12106" s="7"/>
      <c r="M12106" s="108"/>
      <c r="N12106" s="7"/>
    </row>
    <row r="12107" spans="12:14">
      <c r="L12107" s="7"/>
      <c r="M12107" s="108"/>
      <c r="N12107" s="7"/>
    </row>
    <row r="12108" spans="12:14">
      <c r="L12108" s="7"/>
      <c r="M12108" s="108"/>
      <c r="N12108" s="7"/>
    </row>
    <row r="12109" spans="12:14">
      <c r="L12109" s="7"/>
      <c r="M12109" s="108"/>
      <c r="N12109" s="7"/>
    </row>
    <row r="12110" spans="12:14">
      <c r="L12110" s="7"/>
      <c r="M12110" s="108"/>
      <c r="N12110" s="7"/>
    </row>
    <row r="12111" spans="12:14">
      <c r="L12111" s="7"/>
      <c r="M12111" s="108"/>
      <c r="N12111" s="7"/>
    </row>
    <row r="12112" spans="12:14">
      <c r="L12112" s="7"/>
      <c r="M12112" s="108"/>
      <c r="N12112" s="7"/>
    </row>
    <row r="12113" spans="12:14">
      <c r="L12113" s="7"/>
      <c r="M12113" s="108"/>
      <c r="N12113" s="7"/>
    </row>
    <row r="12114" spans="12:14">
      <c r="L12114" s="7"/>
      <c r="M12114" s="108"/>
      <c r="N12114" s="7"/>
    </row>
    <row r="12115" spans="12:14">
      <c r="L12115" s="7"/>
      <c r="M12115" s="108"/>
      <c r="N12115" s="7"/>
    </row>
    <row r="12116" spans="12:14">
      <c r="L12116" s="7"/>
      <c r="M12116" s="108"/>
      <c r="N12116" s="7"/>
    </row>
    <row r="12117" spans="12:14">
      <c r="L12117" s="7"/>
      <c r="M12117" s="108"/>
      <c r="N12117" s="7"/>
    </row>
    <row r="12118" spans="12:14">
      <c r="L12118" s="7"/>
      <c r="M12118" s="108"/>
      <c r="N12118" s="7"/>
    </row>
    <row r="12119" spans="12:14">
      <c r="L12119" s="7"/>
      <c r="M12119" s="108"/>
      <c r="N12119" s="7"/>
    </row>
    <row r="12120" spans="12:14">
      <c r="L12120" s="7"/>
      <c r="M12120" s="108"/>
      <c r="N12120" s="7"/>
    </row>
    <row r="12121" spans="12:14">
      <c r="L12121" s="7"/>
      <c r="M12121" s="108"/>
      <c r="N12121" s="7"/>
    </row>
    <row r="12122" spans="12:14">
      <c r="L12122" s="7"/>
      <c r="M12122" s="108"/>
      <c r="N12122" s="7"/>
    </row>
    <row r="12123" spans="12:14">
      <c r="L12123" s="7"/>
      <c r="M12123" s="108"/>
      <c r="N12123" s="7"/>
    </row>
    <row r="12124" spans="12:14">
      <c r="L12124" s="7"/>
      <c r="M12124" s="108"/>
      <c r="N12124" s="7"/>
    </row>
    <row r="12125" spans="12:14">
      <c r="L12125" s="7"/>
      <c r="M12125" s="108"/>
      <c r="N12125" s="7"/>
    </row>
    <row r="12126" spans="12:14">
      <c r="L12126" s="7"/>
      <c r="M12126" s="108"/>
      <c r="N12126" s="7"/>
    </row>
    <row r="12127" spans="12:14">
      <c r="L12127" s="7"/>
      <c r="M12127" s="108"/>
      <c r="N12127" s="7"/>
    </row>
    <row r="12128" spans="12:14">
      <c r="L12128" s="7"/>
      <c r="M12128" s="108"/>
      <c r="N12128" s="7"/>
    </row>
    <row r="12129" spans="12:14">
      <c r="L12129" s="7"/>
      <c r="M12129" s="108"/>
      <c r="N12129" s="7"/>
    </row>
    <row r="12130" spans="12:14">
      <c r="L12130" s="7"/>
      <c r="M12130" s="108"/>
      <c r="N12130" s="7"/>
    </row>
    <row r="12131" spans="12:14">
      <c r="L12131" s="7"/>
      <c r="M12131" s="108"/>
      <c r="N12131" s="7"/>
    </row>
    <row r="12132" spans="12:14">
      <c r="L12132" s="7"/>
      <c r="M12132" s="108"/>
      <c r="N12132" s="7"/>
    </row>
    <row r="12133" spans="12:14">
      <c r="L12133" s="7"/>
      <c r="M12133" s="108"/>
      <c r="N12133" s="7"/>
    </row>
    <row r="12134" spans="12:14">
      <c r="L12134" s="7"/>
      <c r="M12134" s="108"/>
      <c r="N12134" s="7"/>
    </row>
    <row r="12135" spans="12:14">
      <c r="L12135" s="7"/>
      <c r="M12135" s="108"/>
      <c r="N12135" s="7"/>
    </row>
    <row r="12136" spans="12:14">
      <c r="L12136" s="7"/>
      <c r="M12136" s="108"/>
      <c r="N12136" s="7"/>
    </row>
    <row r="12137" spans="12:14">
      <c r="L12137" s="7"/>
      <c r="M12137" s="108"/>
      <c r="N12137" s="7"/>
    </row>
    <row r="12138" spans="12:14">
      <c r="L12138" s="7"/>
      <c r="M12138" s="108"/>
      <c r="N12138" s="7"/>
    </row>
    <row r="12139" spans="12:14">
      <c r="L12139" s="7"/>
      <c r="M12139" s="108"/>
      <c r="N12139" s="7"/>
    </row>
    <row r="12140" spans="12:14">
      <c r="L12140" s="7"/>
      <c r="M12140" s="108"/>
      <c r="N12140" s="7"/>
    </row>
    <row r="12141" spans="12:14">
      <c r="L12141" s="7"/>
      <c r="M12141" s="108"/>
      <c r="N12141" s="7"/>
    </row>
    <row r="12142" spans="12:14">
      <c r="L12142" s="7"/>
      <c r="M12142" s="108"/>
      <c r="N12142" s="7"/>
    </row>
    <row r="12143" spans="12:14">
      <c r="L12143" s="7"/>
      <c r="M12143" s="108"/>
      <c r="N12143" s="7"/>
    </row>
    <row r="12144" spans="12:14">
      <c r="L12144" s="7"/>
      <c r="M12144" s="108"/>
      <c r="N12144" s="7"/>
    </row>
    <row r="12145" spans="12:14">
      <c r="L12145" s="7"/>
      <c r="M12145" s="108"/>
      <c r="N12145" s="7"/>
    </row>
    <row r="12146" spans="12:14">
      <c r="L12146" s="7"/>
      <c r="M12146" s="108"/>
      <c r="N12146" s="7"/>
    </row>
    <row r="12147" spans="12:14">
      <c r="L12147" s="7"/>
      <c r="M12147" s="108"/>
      <c r="N12147" s="7"/>
    </row>
    <row r="12148" spans="12:14">
      <c r="L12148" s="7"/>
      <c r="M12148" s="108"/>
      <c r="N12148" s="7"/>
    </row>
    <row r="12149" spans="12:14">
      <c r="L12149" s="7"/>
      <c r="M12149" s="108"/>
      <c r="N12149" s="7"/>
    </row>
    <row r="12150" spans="12:14">
      <c r="L12150" s="7"/>
      <c r="M12150" s="108"/>
      <c r="N12150" s="7"/>
    </row>
    <row r="12151" spans="12:14">
      <c r="L12151" s="7"/>
      <c r="M12151" s="108"/>
      <c r="N12151" s="7"/>
    </row>
    <row r="12152" spans="12:14">
      <c r="L12152" s="7"/>
      <c r="M12152" s="108"/>
      <c r="N12152" s="7"/>
    </row>
    <row r="12153" spans="12:14">
      <c r="L12153" s="7"/>
      <c r="M12153" s="108"/>
      <c r="N12153" s="7"/>
    </row>
    <row r="12154" spans="12:14">
      <c r="L12154" s="7"/>
      <c r="M12154" s="108"/>
      <c r="N12154" s="7"/>
    </row>
    <row r="12155" spans="12:14">
      <c r="L12155" s="7"/>
      <c r="M12155" s="108"/>
      <c r="N12155" s="7"/>
    </row>
    <row r="12156" spans="12:14">
      <c r="L12156" s="7"/>
      <c r="M12156" s="108"/>
      <c r="N12156" s="7"/>
    </row>
    <row r="12157" spans="12:14">
      <c r="L12157" s="7"/>
      <c r="M12157" s="108"/>
      <c r="N12157" s="7"/>
    </row>
    <row r="12158" spans="12:14">
      <c r="L12158" s="7"/>
      <c r="M12158" s="108"/>
      <c r="N12158" s="7"/>
    </row>
    <row r="12159" spans="12:14">
      <c r="L12159" s="7"/>
      <c r="M12159" s="108"/>
      <c r="N12159" s="7"/>
    </row>
    <row r="12160" spans="12:14">
      <c r="L12160" s="7"/>
      <c r="M12160" s="108"/>
      <c r="N12160" s="7"/>
    </row>
    <row r="12161" spans="12:14">
      <c r="L12161" s="7"/>
      <c r="M12161" s="108"/>
      <c r="N12161" s="7"/>
    </row>
    <row r="12162" spans="12:14">
      <c r="L12162" s="7"/>
      <c r="M12162" s="108"/>
      <c r="N12162" s="7"/>
    </row>
    <row r="12163" spans="12:14">
      <c r="L12163" s="7"/>
      <c r="M12163" s="108"/>
      <c r="N12163" s="7"/>
    </row>
    <row r="12164" spans="12:14">
      <c r="L12164" s="7"/>
      <c r="M12164" s="108"/>
      <c r="N12164" s="7"/>
    </row>
    <row r="12165" spans="12:14">
      <c r="L12165" s="7"/>
      <c r="M12165" s="108"/>
      <c r="N12165" s="7"/>
    </row>
    <row r="12166" spans="12:14">
      <c r="L12166" s="7"/>
      <c r="M12166" s="108"/>
      <c r="N12166" s="7"/>
    </row>
    <row r="12167" spans="12:14">
      <c r="L12167" s="7"/>
      <c r="M12167" s="108"/>
      <c r="N12167" s="7"/>
    </row>
    <row r="12168" spans="12:14">
      <c r="L12168" s="7"/>
      <c r="M12168" s="108"/>
      <c r="N12168" s="7"/>
    </row>
    <row r="12169" spans="12:14">
      <c r="L12169" s="7"/>
      <c r="M12169" s="108"/>
      <c r="N12169" s="7"/>
    </row>
    <row r="12170" spans="12:14">
      <c r="L12170" s="7"/>
      <c r="M12170" s="108"/>
      <c r="N12170" s="7"/>
    </row>
    <row r="12171" spans="12:14">
      <c r="L12171" s="7"/>
      <c r="M12171" s="108"/>
      <c r="N12171" s="7"/>
    </row>
    <row r="12172" spans="12:14">
      <c r="L12172" s="7"/>
      <c r="M12172" s="108"/>
      <c r="N12172" s="7"/>
    </row>
    <row r="12173" spans="12:14">
      <c r="L12173" s="7"/>
      <c r="M12173" s="108"/>
      <c r="N12173" s="7"/>
    </row>
    <row r="12174" spans="12:14">
      <c r="L12174" s="7"/>
      <c r="M12174" s="108"/>
      <c r="N12174" s="7"/>
    </row>
    <row r="12175" spans="12:14">
      <c r="L12175" s="7"/>
      <c r="M12175" s="108"/>
      <c r="N12175" s="7"/>
    </row>
    <row r="12176" spans="12:14">
      <c r="L12176" s="7"/>
      <c r="M12176" s="108"/>
      <c r="N12176" s="7"/>
    </row>
    <row r="12177" spans="12:14">
      <c r="L12177" s="7"/>
      <c r="M12177" s="108"/>
      <c r="N12177" s="7"/>
    </row>
    <row r="12178" spans="12:14">
      <c r="L12178" s="7"/>
      <c r="M12178" s="108"/>
      <c r="N12178" s="7"/>
    </row>
    <row r="12179" spans="12:14">
      <c r="L12179" s="7"/>
      <c r="M12179" s="108"/>
      <c r="N12179" s="7"/>
    </row>
    <row r="12180" spans="12:14">
      <c r="L12180" s="7"/>
      <c r="M12180" s="108"/>
      <c r="N12180" s="7"/>
    </row>
    <row r="12181" spans="12:14">
      <c r="L12181" s="7"/>
      <c r="M12181" s="108"/>
      <c r="N12181" s="7"/>
    </row>
    <row r="12182" spans="12:14">
      <c r="L12182" s="7"/>
      <c r="M12182" s="108"/>
      <c r="N12182" s="7"/>
    </row>
    <row r="12183" spans="12:14">
      <c r="L12183" s="7"/>
      <c r="M12183" s="108"/>
      <c r="N12183" s="7"/>
    </row>
    <row r="12184" spans="12:14">
      <c r="L12184" s="7"/>
      <c r="M12184" s="108"/>
      <c r="N12184" s="7"/>
    </row>
    <row r="12185" spans="12:14">
      <c r="L12185" s="7"/>
      <c r="M12185" s="108"/>
      <c r="N12185" s="7"/>
    </row>
    <row r="12186" spans="12:14">
      <c r="L12186" s="7"/>
      <c r="M12186" s="108"/>
      <c r="N12186" s="7"/>
    </row>
    <row r="12187" spans="12:14">
      <c r="L12187" s="7"/>
      <c r="M12187" s="108"/>
      <c r="N12187" s="7"/>
    </row>
    <row r="12188" spans="12:14">
      <c r="L12188" s="7"/>
      <c r="M12188" s="108"/>
      <c r="N12188" s="7"/>
    </row>
    <row r="12189" spans="12:14">
      <c r="L12189" s="7"/>
      <c r="M12189" s="108"/>
      <c r="N12189" s="7"/>
    </row>
    <row r="12190" spans="12:14">
      <c r="L12190" s="7"/>
      <c r="M12190" s="108"/>
      <c r="N12190" s="7"/>
    </row>
    <row r="12191" spans="12:14">
      <c r="L12191" s="7"/>
      <c r="M12191" s="108"/>
      <c r="N12191" s="7"/>
    </row>
    <row r="12192" spans="12:14">
      <c r="L12192" s="7"/>
      <c r="M12192" s="108"/>
      <c r="N12192" s="7"/>
    </row>
    <row r="12193" spans="12:14">
      <c r="L12193" s="7"/>
      <c r="M12193" s="108"/>
      <c r="N12193" s="7"/>
    </row>
    <row r="12194" spans="12:14">
      <c r="L12194" s="7"/>
      <c r="M12194" s="108"/>
      <c r="N12194" s="7"/>
    </row>
    <row r="12195" spans="12:14">
      <c r="L12195" s="7"/>
      <c r="M12195" s="108"/>
      <c r="N12195" s="7"/>
    </row>
    <row r="12196" spans="12:14">
      <c r="L12196" s="7"/>
      <c r="M12196" s="108"/>
      <c r="N12196" s="7"/>
    </row>
    <row r="12197" spans="12:14">
      <c r="L12197" s="7"/>
      <c r="M12197" s="108"/>
      <c r="N12197" s="7"/>
    </row>
    <row r="12198" spans="12:14">
      <c r="L12198" s="7"/>
      <c r="M12198" s="108"/>
      <c r="N12198" s="7"/>
    </row>
    <row r="12199" spans="12:14">
      <c r="L12199" s="7"/>
      <c r="M12199" s="108"/>
      <c r="N12199" s="7"/>
    </row>
    <row r="12200" spans="12:14">
      <c r="L12200" s="7"/>
      <c r="M12200" s="108"/>
      <c r="N12200" s="7"/>
    </row>
    <row r="12201" spans="12:14">
      <c r="L12201" s="7"/>
      <c r="M12201" s="108"/>
      <c r="N12201" s="7"/>
    </row>
    <row r="12202" spans="12:14">
      <c r="L12202" s="7"/>
      <c r="M12202" s="108"/>
      <c r="N12202" s="7"/>
    </row>
    <row r="12203" spans="12:14">
      <c r="L12203" s="7"/>
      <c r="M12203" s="108"/>
      <c r="N12203" s="7"/>
    </row>
    <row r="12204" spans="12:14">
      <c r="L12204" s="7"/>
      <c r="M12204" s="108"/>
      <c r="N12204" s="7"/>
    </row>
    <row r="12205" spans="12:14">
      <c r="L12205" s="7"/>
      <c r="M12205" s="108"/>
      <c r="N12205" s="7"/>
    </row>
    <row r="12206" spans="12:14">
      <c r="L12206" s="7"/>
      <c r="M12206" s="108"/>
      <c r="N12206" s="7"/>
    </row>
    <row r="12207" spans="12:14">
      <c r="L12207" s="7"/>
      <c r="M12207" s="108"/>
      <c r="N12207" s="7"/>
    </row>
    <row r="12208" spans="12:14">
      <c r="L12208" s="7"/>
      <c r="M12208" s="108"/>
      <c r="N12208" s="7"/>
    </row>
    <row r="12209" spans="12:14">
      <c r="L12209" s="7"/>
      <c r="M12209" s="108"/>
      <c r="N12209" s="7"/>
    </row>
    <row r="12210" spans="12:14">
      <c r="L12210" s="7"/>
      <c r="M12210" s="108"/>
      <c r="N12210" s="7"/>
    </row>
    <row r="12211" spans="12:14">
      <c r="L12211" s="7"/>
      <c r="M12211" s="108"/>
      <c r="N12211" s="7"/>
    </row>
    <row r="12212" spans="12:14">
      <c r="L12212" s="7"/>
      <c r="M12212" s="108"/>
      <c r="N12212" s="7"/>
    </row>
    <row r="12213" spans="12:14">
      <c r="L12213" s="7"/>
      <c r="M12213" s="108"/>
      <c r="N12213" s="7"/>
    </row>
    <row r="12214" spans="12:14">
      <c r="L12214" s="7"/>
      <c r="M12214" s="108"/>
      <c r="N12214" s="7"/>
    </row>
    <row r="12215" spans="12:14">
      <c r="L12215" s="7"/>
      <c r="M12215" s="108"/>
      <c r="N12215" s="7"/>
    </row>
    <row r="12216" spans="12:14">
      <c r="L12216" s="7"/>
      <c r="M12216" s="108"/>
      <c r="N12216" s="7"/>
    </row>
    <row r="12217" spans="12:14">
      <c r="L12217" s="7"/>
      <c r="M12217" s="108"/>
      <c r="N12217" s="7"/>
    </row>
    <row r="12218" spans="12:14">
      <c r="L12218" s="7"/>
      <c r="M12218" s="108"/>
      <c r="N12218" s="7"/>
    </row>
    <row r="12219" spans="12:14">
      <c r="L12219" s="7"/>
      <c r="M12219" s="108"/>
      <c r="N12219" s="7"/>
    </row>
    <row r="12220" spans="12:14">
      <c r="L12220" s="7"/>
      <c r="M12220" s="108"/>
      <c r="N12220" s="7"/>
    </row>
    <row r="12221" spans="12:14">
      <c r="L12221" s="7"/>
      <c r="M12221" s="108"/>
      <c r="N12221" s="7"/>
    </row>
    <row r="12222" spans="12:14">
      <c r="L12222" s="7"/>
      <c r="M12222" s="108"/>
      <c r="N12222" s="7"/>
    </row>
    <row r="12223" spans="12:14">
      <c r="L12223" s="7"/>
      <c r="M12223" s="108"/>
      <c r="N12223" s="7"/>
    </row>
    <row r="12224" spans="12:14">
      <c r="L12224" s="7"/>
      <c r="M12224" s="108"/>
      <c r="N12224" s="7"/>
    </row>
    <row r="12225" spans="12:14">
      <c r="L12225" s="7"/>
      <c r="M12225" s="108"/>
      <c r="N12225" s="7"/>
    </row>
    <row r="12226" spans="12:14">
      <c r="L12226" s="7"/>
      <c r="M12226" s="108"/>
      <c r="N12226" s="7"/>
    </row>
    <row r="12227" spans="12:14">
      <c r="L12227" s="7"/>
      <c r="M12227" s="108"/>
      <c r="N12227" s="7"/>
    </row>
    <row r="12228" spans="12:14">
      <c r="L12228" s="7"/>
      <c r="M12228" s="108"/>
      <c r="N12228" s="7"/>
    </row>
    <row r="12229" spans="12:14">
      <c r="L12229" s="7"/>
      <c r="M12229" s="108"/>
      <c r="N12229" s="7"/>
    </row>
    <row r="12230" spans="12:14">
      <c r="L12230" s="7"/>
      <c r="M12230" s="108"/>
      <c r="N12230" s="7"/>
    </row>
    <row r="12231" spans="12:14">
      <c r="L12231" s="7"/>
      <c r="M12231" s="108"/>
      <c r="N12231" s="7"/>
    </row>
    <row r="12232" spans="12:14">
      <c r="L12232" s="7"/>
      <c r="M12232" s="108"/>
      <c r="N12232" s="7"/>
    </row>
    <row r="12233" spans="12:14">
      <c r="L12233" s="7"/>
      <c r="M12233" s="108"/>
      <c r="N12233" s="7"/>
    </row>
    <row r="12234" spans="12:14">
      <c r="L12234" s="7"/>
      <c r="M12234" s="108"/>
      <c r="N12234" s="7"/>
    </row>
    <row r="12235" spans="12:14">
      <c r="L12235" s="7"/>
      <c r="M12235" s="108"/>
      <c r="N12235" s="7"/>
    </row>
    <row r="12236" spans="12:14">
      <c r="L12236" s="7"/>
      <c r="M12236" s="108"/>
      <c r="N12236" s="7"/>
    </row>
    <row r="12237" spans="12:14">
      <c r="L12237" s="7"/>
      <c r="M12237" s="108"/>
      <c r="N12237" s="7"/>
    </row>
    <row r="12238" spans="12:14">
      <c r="L12238" s="7"/>
      <c r="M12238" s="108"/>
      <c r="N12238" s="7"/>
    </row>
    <row r="12239" spans="12:14">
      <c r="L12239" s="7"/>
      <c r="M12239" s="108"/>
      <c r="N12239" s="7"/>
    </row>
    <row r="12240" spans="12:14">
      <c r="L12240" s="7"/>
      <c r="M12240" s="108"/>
      <c r="N12240" s="7"/>
    </row>
    <row r="12241" spans="12:14">
      <c r="L12241" s="7"/>
      <c r="M12241" s="108"/>
      <c r="N12241" s="7"/>
    </row>
    <row r="12242" spans="12:14">
      <c r="L12242" s="7"/>
      <c r="M12242" s="108"/>
      <c r="N12242" s="7"/>
    </row>
    <row r="12243" spans="12:14">
      <c r="L12243" s="7"/>
      <c r="M12243" s="108"/>
      <c r="N12243" s="7"/>
    </row>
    <row r="12244" spans="12:14">
      <c r="L12244" s="7"/>
      <c r="M12244" s="108"/>
      <c r="N12244" s="7"/>
    </row>
    <row r="12245" spans="12:14">
      <c r="L12245" s="7"/>
      <c r="M12245" s="108"/>
      <c r="N12245" s="7"/>
    </row>
    <row r="12246" spans="12:14">
      <c r="L12246" s="7"/>
      <c r="M12246" s="108"/>
      <c r="N12246" s="7"/>
    </row>
    <row r="12247" spans="12:14">
      <c r="L12247" s="7"/>
      <c r="M12247" s="108"/>
      <c r="N12247" s="7"/>
    </row>
    <row r="12248" spans="12:14">
      <c r="L12248" s="7"/>
      <c r="M12248" s="108"/>
      <c r="N12248" s="7"/>
    </row>
    <row r="12249" spans="12:14">
      <c r="L12249" s="7"/>
      <c r="M12249" s="108"/>
      <c r="N12249" s="7"/>
    </row>
    <row r="12250" spans="12:14">
      <c r="L12250" s="7"/>
      <c r="M12250" s="108"/>
      <c r="N12250" s="7"/>
    </row>
    <row r="12251" spans="12:14">
      <c r="L12251" s="7"/>
      <c r="M12251" s="108"/>
      <c r="N12251" s="7"/>
    </row>
    <row r="12252" spans="12:14">
      <c r="L12252" s="7"/>
      <c r="M12252" s="108"/>
      <c r="N12252" s="7"/>
    </row>
    <row r="12253" spans="12:14">
      <c r="L12253" s="7"/>
      <c r="M12253" s="108"/>
      <c r="N12253" s="7"/>
    </row>
    <row r="12254" spans="12:14">
      <c r="L12254" s="7"/>
      <c r="M12254" s="108"/>
      <c r="N12254" s="7"/>
    </row>
    <row r="12255" spans="12:14">
      <c r="L12255" s="7"/>
      <c r="M12255" s="108"/>
      <c r="N12255" s="7"/>
    </row>
    <row r="12256" spans="12:14">
      <c r="L12256" s="7"/>
      <c r="M12256" s="108"/>
      <c r="N12256" s="7"/>
    </row>
    <row r="12257" spans="12:14">
      <c r="L12257" s="7"/>
      <c r="M12257" s="108"/>
      <c r="N12257" s="7"/>
    </row>
    <row r="12258" spans="12:14">
      <c r="L12258" s="7"/>
      <c r="M12258" s="108"/>
      <c r="N12258" s="7"/>
    </row>
    <row r="12259" spans="12:14">
      <c r="L12259" s="7"/>
      <c r="M12259" s="108"/>
      <c r="N12259" s="7"/>
    </row>
    <row r="12260" spans="12:14">
      <c r="L12260" s="7"/>
      <c r="M12260" s="108"/>
      <c r="N12260" s="7"/>
    </row>
    <row r="12261" spans="12:14">
      <c r="L12261" s="7"/>
      <c r="M12261" s="108"/>
      <c r="N12261" s="7"/>
    </row>
    <row r="12262" spans="12:14">
      <c r="L12262" s="7"/>
      <c r="M12262" s="108"/>
      <c r="N12262" s="7"/>
    </row>
    <row r="12263" spans="12:14">
      <c r="L12263" s="7"/>
      <c r="M12263" s="108"/>
      <c r="N12263" s="7"/>
    </row>
    <row r="12264" spans="12:14">
      <c r="L12264" s="7"/>
      <c r="M12264" s="108"/>
      <c r="N12264" s="7"/>
    </row>
    <row r="12265" spans="12:14">
      <c r="L12265" s="7"/>
      <c r="M12265" s="108"/>
      <c r="N12265" s="7"/>
    </row>
    <row r="12266" spans="12:14">
      <c r="L12266" s="7"/>
      <c r="M12266" s="108"/>
      <c r="N12266" s="7"/>
    </row>
    <row r="12267" spans="12:14">
      <c r="L12267" s="7"/>
      <c r="M12267" s="108"/>
      <c r="N12267" s="7"/>
    </row>
    <row r="12268" spans="12:14">
      <c r="L12268" s="7"/>
      <c r="M12268" s="108"/>
      <c r="N12268" s="7"/>
    </row>
    <row r="12269" spans="12:14">
      <c r="L12269" s="7"/>
      <c r="M12269" s="108"/>
      <c r="N12269" s="7"/>
    </row>
    <row r="12270" spans="12:14">
      <c r="L12270" s="7"/>
      <c r="M12270" s="108"/>
      <c r="N12270" s="7"/>
    </row>
    <row r="12271" spans="12:14">
      <c r="L12271" s="7"/>
      <c r="M12271" s="108"/>
      <c r="N12271" s="7"/>
    </row>
    <row r="12272" spans="12:14">
      <c r="L12272" s="7"/>
      <c r="M12272" s="108"/>
      <c r="N12272" s="7"/>
    </row>
    <row r="12273" spans="12:14">
      <c r="L12273" s="7"/>
      <c r="M12273" s="108"/>
      <c r="N12273" s="7"/>
    </row>
    <row r="12274" spans="12:14">
      <c r="L12274" s="7"/>
      <c r="M12274" s="108"/>
      <c r="N12274" s="7"/>
    </row>
    <row r="12275" spans="12:14">
      <c r="L12275" s="7"/>
      <c r="M12275" s="108"/>
      <c r="N12275" s="7"/>
    </row>
    <row r="12276" spans="12:14">
      <c r="L12276" s="7"/>
      <c r="M12276" s="108"/>
      <c r="N12276" s="7"/>
    </row>
    <row r="12277" spans="12:14">
      <c r="L12277" s="7"/>
      <c r="M12277" s="108"/>
      <c r="N12277" s="7"/>
    </row>
    <row r="12278" spans="12:14">
      <c r="L12278" s="7"/>
      <c r="M12278" s="108"/>
      <c r="N12278" s="7"/>
    </row>
    <row r="12279" spans="12:14">
      <c r="L12279" s="7"/>
      <c r="M12279" s="108"/>
      <c r="N12279" s="7"/>
    </row>
    <row r="12280" spans="12:14">
      <c r="L12280" s="7"/>
      <c r="M12280" s="108"/>
      <c r="N12280" s="7"/>
    </row>
    <row r="12281" spans="12:14">
      <c r="L12281" s="7"/>
      <c r="M12281" s="108"/>
      <c r="N12281" s="7"/>
    </row>
    <row r="12282" spans="12:14">
      <c r="L12282" s="7"/>
      <c r="M12282" s="108"/>
      <c r="N12282" s="7"/>
    </row>
    <row r="12283" spans="12:14">
      <c r="L12283" s="7"/>
      <c r="M12283" s="108"/>
      <c r="N12283" s="7"/>
    </row>
    <row r="12284" spans="12:14">
      <c r="L12284" s="7"/>
      <c r="M12284" s="108"/>
      <c r="N12284" s="7"/>
    </row>
    <row r="12285" spans="12:14">
      <c r="L12285" s="7"/>
      <c r="M12285" s="108"/>
      <c r="N12285" s="7"/>
    </row>
    <row r="12286" spans="12:14">
      <c r="L12286" s="7"/>
      <c r="M12286" s="108"/>
      <c r="N12286" s="7"/>
    </row>
    <row r="12287" spans="12:14">
      <c r="L12287" s="7"/>
      <c r="M12287" s="108"/>
      <c r="N12287" s="7"/>
    </row>
    <row r="12288" spans="12:14">
      <c r="L12288" s="7"/>
      <c r="M12288" s="108"/>
      <c r="N12288" s="7"/>
    </row>
    <row r="12289" spans="12:14">
      <c r="L12289" s="7"/>
      <c r="M12289" s="108"/>
      <c r="N12289" s="7"/>
    </row>
    <row r="12290" spans="12:14">
      <c r="L12290" s="7"/>
      <c r="M12290" s="108"/>
      <c r="N12290" s="7"/>
    </row>
    <row r="12291" spans="12:14">
      <c r="L12291" s="7"/>
      <c r="M12291" s="108"/>
      <c r="N12291" s="7"/>
    </row>
    <row r="12292" spans="12:14">
      <c r="L12292" s="7"/>
      <c r="M12292" s="108"/>
      <c r="N12292" s="7"/>
    </row>
    <row r="12293" spans="12:14">
      <c r="L12293" s="7"/>
      <c r="M12293" s="108"/>
      <c r="N12293" s="7"/>
    </row>
    <row r="12294" spans="12:14">
      <c r="L12294" s="7"/>
      <c r="M12294" s="108"/>
      <c r="N12294" s="7"/>
    </row>
    <row r="12295" spans="12:14">
      <c r="L12295" s="7"/>
      <c r="M12295" s="108"/>
      <c r="N12295" s="7"/>
    </row>
    <row r="12296" spans="12:14">
      <c r="L12296" s="7"/>
      <c r="M12296" s="108"/>
      <c r="N12296" s="7"/>
    </row>
    <row r="12297" spans="12:14">
      <c r="L12297" s="7"/>
      <c r="M12297" s="108"/>
      <c r="N12297" s="7"/>
    </row>
    <row r="12298" spans="12:14">
      <c r="L12298" s="7"/>
      <c r="M12298" s="108"/>
      <c r="N12298" s="7"/>
    </row>
    <row r="12299" spans="12:14">
      <c r="L12299" s="7"/>
      <c r="M12299" s="108"/>
      <c r="N12299" s="7"/>
    </row>
    <row r="12300" spans="12:14">
      <c r="L12300" s="7"/>
      <c r="M12300" s="108"/>
      <c r="N12300" s="7"/>
    </row>
    <row r="12301" spans="12:14">
      <c r="L12301" s="7"/>
      <c r="M12301" s="108"/>
      <c r="N12301" s="7"/>
    </row>
    <row r="12302" spans="12:14">
      <c r="L12302" s="7"/>
      <c r="M12302" s="108"/>
      <c r="N12302" s="7"/>
    </row>
    <row r="12303" spans="12:14">
      <c r="L12303" s="7"/>
      <c r="M12303" s="108"/>
      <c r="N12303" s="7"/>
    </row>
    <row r="12304" spans="12:14">
      <c r="L12304" s="7"/>
      <c r="M12304" s="108"/>
      <c r="N12304" s="7"/>
    </row>
    <row r="12305" spans="12:14">
      <c r="L12305" s="7"/>
      <c r="M12305" s="108"/>
      <c r="N12305" s="7"/>
    </row>
    <row r="12306" spans="12:14">
      <c r="L12306" s="7"/>
      <c r="M12306" s="108"/>
      <c r="N12306" s="7"/>
    </row>
    <row r="12307" spans="12:14">
      <c r="L12307" s="7"/>
      <c r="M12307" s="108"/>
      <c r="N12307" s="7"/>
    </row>
    <row r="12308" spans="12:14">
      <c r="L12308" s="7"/>
      <c r="M12308" s="108"/>
      <c r="N12308" s="7"/>
    </row>
    <row r="12309" spans="12:14">
      <c r="L12309" s="7"/>
      <c r="M12309" s="108"/>
      <c r="N12309" s="7"/>
    </row>
    <row r="12310" spans="12:14">
      <c r="L12310" s="7"/>
      <c r="M12310" s="108"/>
      <c r="N12310" s="7"/>
    </row>
    <row r="12311" spans="12:14">
      <c r="L12311" s="7"/>
      <c r="M12311" s="108"/>
      <c r="N12311" s="7"/>
    </row>
    <row r="12312" spans="12:14">
      <c r="L12312" s="7"/>
      <c r="M12312" s="108"/>
      <c r="N12312" s="7"/>
    </row>
    <row r="12313" spans="12:14">
      <c r="L12313" s="7"/>
      <c r="M12313" s="108"/>
      <c r="N12313" s="7"/>
    </row>
    <row r="12314" spans="12:14">
      <c r="L12314" s="7"/>
      <c r="M12314" s="108"/>
      <c r="N12314" s="7"/>
    </row>
    <row r="12315" spans="12:14">
      <c r="L12315" s="7"/>
      <c r="M12315" s="108"/>
      <c r="N12315" s="7"/>
    </row>
    <row r="12316" spans="12:14">
      <c r="L12316" s="7"/>
      <c r="M12316" s="108"/>
      <c r="N12316" s="7"/>
    </row>
    <row r="12317" spans="12:14">
      <c r="L12317" s="7"/>
      <c r="M12317" s="108"/>
      <c r="N12317" s="7"/>
    </row>
    <row r="12318" spans="12:14">
      <c r="L12318" s="7"/>
      <c r="M12318" s="108"/>
      <c r="N12318" s="7"/>
    </row>
    <row r="12319" spans="12:14">
      <c r="L12319" s="7"/>
      <c r="M12319" s="108"/>
      <c r="N12319" s="7"/>
    </row>
    <row r="12320" spans="12:14">
      <c r="L12320" s="7"/>
      <c r="M12320" s="108"/>
      <c r="N12320" s="7"/>
    </row>
    <row r="12321" spans="12:14">
      <c r="L12321" s="7"/>
      <c r="M12321" s="108"/>
      <c r="N12321" s="7"/>
    </row>
    <row r="12322" spans="12:14">
      <c r="L12322" s="7"/>
      <c r="M12322" s="108"/>
      <c r="N12322" s="7"/>
    </row>
    <row r="12323" spans="12:14">
      <c r="L12323" s="7"/>
      <c r="M12323" s="108"/>
      <c r="N12323" s="7"/>
    </row>
    <row r="12324" spans="12:14">
      <c r="L12324" s="7"/>
      <c r="M12324" s="108"/>
      <c r="N12324" s="7"/>
    </row>
    <row r="12325" spans="12:14">
      <c r="L12325" s="7"/>
      <c r="M12325" s="108"/>
      <c r="N12325" s="7"/>
    </row>
    <row r="12326" spans="12:14">
      <c r="L12326" s="7"/>
      <c r="M12326" s="108"/>
      <c r="N12326" s="7"/>
    </row>
    <row r="12327" spans="12:14">
      <c r="L12327" s="7"/>
      <c r="M12327" s="108"/>
      <c r="N12327" s="7"/>
    </row>
    <row r="12328" spans="12:14">
      <c r="L12328" s="7"/>
      <c r="M12328" s="108"/>
      <c r="N12328" s="7"/>
    </row>
    <row r="12329" spans="12:14">
      <c r="L12329" s="7"/>
      <c r="M12329" s="108"/>
      <c r="N12329" s="7"/>
    </row>
    <row r="12330" spans="12:14">
      <c r="L12330" s="7"/>
      <c r="M12330" s="108"/>
      <c r="N12330" s="7"/>
    </row>
    <row r="12331" spans="12:14">
      <c r="L12331" s="7"/>
      <c r="M12331" s="108"/>
      <c r="N12331" s="7"/>
    </row>
    <row r="12332" spans="12:14">
      <c r="L12332" s="7"/>
      <c r="M12332" s="108"/>
      <c r="N12332" s="7"/>
    </row>
    <row r="12333" spans="12:14">
      <c r="L12333" s="7"/>
      <c r="M12333" s="108"/>
      <c r="N12333" s="7"/>
    </row>
    <row r="12334" spans="12:14">
      <c r="L12334" s="7"/>
      <c r="M12334" s="108"/>
      <c r="N12334" s="7"/>
    </row>
    <row r="12335" spans="12:14">
      <c r="L12335" s="7"/>
      <c r="M12335" s="108"/>
      <c r="N12335" s="7"/>
    </row>
    <row r="12336" spans="12:14">
      <c r="L12336" s="7"/>
      <c r="M12336" s="108"/>
      <c r="N12336" s="7"/>
    </row>
    <row r="12337" spans="12:14">
      <c r="L12337" s="7"/>
      <c r="M12337" s="108"/>
      <c r="N12337" s="7"/>
    </row>
    <row r="12338" spans="12:14">
      <c r="L12338" s="7"/>
      <c r="M12338" s="108"/>
      <c r="N12338" s="7"/>
    </row>
    <row r="12339" spans="12:14">
      <c r="L12339" s="7"/>
      <c r="M12339" s="108"/>
      <c r="N12339" s="7"/>
    </row>
    <row r="12340" spans="12:14">
      <c r="L12340" s="7"/>
      <c r="M12340" s="108"/>
      <c r="N12340" s="7"/>
    </row>
    <row r="12341" spans="12:14">
      <c r="L12341" s="7"/>
      <c r="M12341" s="108"/>
      <c r="N12341" s="7"/>
    </row>
    <row r="12342" spans="12:14">
      <c r="L12342" s="7"/>
      <c r="M12342" s="108"/>
      <c r="N12342" s="7"/>
    </row>
    <row r="12343" spans="12:14">
      <c r="L12343" s="7"/>
      <c r="M12343" s="108"/>
      <c r="N12343" s="7"/>
    </row>
    <row r="12344" spans="12:14">
      <c r="L12344" s="7"/>
      <c r="M12344" s="108"/>
      <c r="N12344" s="7"/>
    </row>
    <row r="12345" spans="12:14">
      <c r="L12345" s="7"/>
      <c r="M12345" s="108"/>
      <c r="N12345" s="7"/>
    </row>
    <row r="12346" spans="12:14">
      <c r="L12346" s="7"/>
      <c r="M12346" s="108"/>
      <c r="N12346" s="7"/>
    </row>
    <row r="12347" spans="12:14">
      <c r="L12347" s="7"/>
      <c r="M12347" s="108"/>
      <c r="N12347" s="7"/>
    </row>
    <row r="12348" spans="12:14">
      <c r="L12348" s="7"/>
      <c r="M12348" s="108"/>
      <c r="N12348" s="7"/>
    </row>
    <row r="12349" spans="12:14">
      <c r="L12349" s="7"/>
      <c r="M12349" s="108"/>
      <c r="N12349" s="7"/>
    </row>
    <row r="12350" spans="12:14">
      <c r="L12350" s="7"/>
      <c r="M12350" s="108"/>
      <c r="N12350" s="7"/>
    </row>
    <row r="12351" spans="12:14">
      <c r="L12351" s="7"/>
      <c r="M12351" s="108"/>
      <c r="N12351" s="7"/>
    </row>
    <row r="12352" spans="12:14">
      <c r="L12352" s="7"/>
      <c r="M12352" s="108"/>
      <c r="N12352" s="7"/>
    </row>
    <row r="12353" spans="12:14">
      <c r="L12353" s="7"/>
      <c r="M12353" s="108"/>
      <c r="N12353" s="7"/>
    </row>
    <row r="12354" spans="12:14">
      <c r="L12354" s="7"/>
      <c r="M12354" s="108"/>
      <c r="N12354" s="7"/>
    </row>
    <row r="12355" spans="12:14">
      <c r="L12355" s="7"/>
      <c r="M12355" s="108"/>
      <c r="N12355" s="7"/>
    </row>
    <row r="12356" spans="12:14">
      <c r="L12356" s="7"/>
      <c r="M12356" s="108"/>
      <c r="N12356" s="7"/>
    </row>
    <row r="12357" spans="12:14">
      <c r="L12357" s="7"/>
      <c r="M12357" s="108"/>
      <c r="N12357" s="7"/>
    </row>
    <row r="12358" spans="12:14">
      <c r="L12358" s="7"/>
      <c r="M12358" s="108"/>
      <c r="N12358" s="7"/>
    </row>
    <row r="12359" spans="12:14">
      <c r="L12359" s="7"/>
      <c r="M12359" s="108"/>
      <c r="N12359" s="7"/>
    </row>
    <row r="12360" spans="12:14">
      <c r="L12360" s="7"/>
      <c r="M12360" s="108"/>
      <c r="N12360" s="7"/>
    </row>
    <row r="12361" spans="12:14">
      <c r="L12361" s="7"/>
      <c r="M12361" s="108"/>
      <c r="N12361" s="7"/>
    </row>
    <row r="12362" spans="12:14">
      <c r="L12362" s="7"/>
      <c r="M12362" s="108"/>
      <c r="N12362" s="7"/>
    </row>
    <row r="12363" spans="12:14">
      <c r="L12363" s="7"/>
      <c r="M12363" s="108"/>
      <c r="N12363" s="7"/>
    </row>
    <row r="12364" spans="12:14">
      <c r="L12364" s="7"/>
      <c r="M12364" s="108"/>
      <c r="N12364" s="7"/>
    </row>
    <row r="12365" spans="12:14">
      <c r="L12365" s="7"/>
      <c r="M12365" s="108"/>
      <c r="N12365" s="7"/>
    </row>
    <row r="12366" spans="12:14">
      <c r="L12366" s="7"/>
      <c r="M12366" s="108"/>
      <c r="N12366" s="7"/>
    </row>
    <row r="12367" spans="12:14">
      <c r="L12367" s="7"/>
      <c r="M12367" s="108"/>
      <c r="N12367" s="7"/>
    </row>
    <row r="12368" spans="12:14">
      <c r="L12368" s="7"/>
      <c r="M12368" s="108"/>
      <c r="N12368" s="7"/>
    </row>
    <row r="12369" spans="12:14">
      <c r="L12369" s="7"/>
      <c r="M12369" s="108"/>
      <c r="N12369" s="7"/>
    </row>
    <row r="12370" spans="12:14">
      <c r="L12370" s="7"/>
      <c r="M12370" s="108"/>
      <c r="N12370" s="7"/>
    </row>
    <row r="12371" spans="12:14">
      <c r="L12371" s="7"/>
      <c r="M12371" s="108"/>
      <c r="N12371" s="7"/>
    </row>
    <row r="12372" spans="12:14">
      <c r="L12372" s="7"/>
      <c r="M12372" s="108"/>
      <c r="N12372" s="7"/>
    </row>
    <row r="12373" spans="12:14">
      <c r="L12373" s="7"/>
      <c r="M12373" s="108"/>
      <c r="N12373" s="7"/>
    </row>
    <row r="12374" spans="12:14">
      <c r="L12374" s="7"/>
      <c r="M12374" s="108"/>
      <c r="N12374" s="7"/>
    </row>
    <row r="12375" spans="12:14">
      <c r="L12375" s="7"/>
      <c r="M12375" s="108"/>
      <c r="N12375" s="7"/>
    </row>
    <row r="12376" spans="12:14">
      <c r="L12376" s="7"/>
      <c r="M12376" s="108"/>
      <c r="N12376" s="7"/>
    </row>
    <row r="12377" spans="12:14">
      <c r="L12377" s="7"/>
      <c r="M12377" s="108"/>
      <c r="N12377" s="7"/>
    </row>
    <row r="12378" spans="12:14">
      <c r="L12378" s="7"/>
      <c r="M12378" s="108"/>
      <c r="N12378" s="7"/>
    </row>
    <row r="12379" spans="12:14">
      <c r="L12379" s="7"/>
      <c r="M12379" s="108"/>
      <c r="N12379" s="7"/>
    </row>
    <row r="12380" spans="12:14">
      <c r="L12380" s="7"/>
      <c r="M12380" s="108"/>
      <c r="N12380" s="7"/>
    </row>
    <row r="12381" spans="12:14">
      <c r="L12381" s="7"/>
      <c r="M12381" s="108"/>
      <c r="N12381" s="7"/>
    </row>
    <row r="12382" spans="12:14">
      <c r="L12382" s="7"/>
      <c r="M12382" s="108"/>
      <c r="N12382" s="7"/>
    </row>
    <row r="12383" spans="12:14">
      <c r="L12383" s="7"/>
      <c r="M12383" s="108"/>
      <c r="N12383" s="7"/>
    </row>
    <row r="12384" spans="12:14">
      <c r="L12384" s="7"/>
      <c r="M12384" s="108"/>
      <c r="N12384" s="7"/>
    </row>
    <row r="12385" spans="12:14">
      <c r="L12385" s="7"/>
      <c r="M12385" s="108"/>
      <c r="N12385" s="7"/>
    </row>
    <row r="12386" spans="12:14">
      <c r="L12386" s="7"/>
      <c r="M12386" s="108"/>
      <c r="N12386" s="7"/>
    </row>
    <row r="12387" spans="12:14">
      <c r="L12387" s="7"/>
      <c r="M12387" s="108"/>
      <c r="N12387" s="7"/>
    </row>
    <row r="12388" spans="12:14">
      <c r="L12388" s="7"/>
      <c r="M12388" s="108"/>
      <c r="N12388" s="7"/>
    </row>
    <row r="12389" spans="12:14">
      <c r="L12389" s="7"/>
      <c r="M12389" s="108"/>
      <c r="N12389" s="7"/>
    </row>
    <row r="12390" spans="12:14">
      <c r="L12390" s="7"/>
      <c r="M12390" s="108"/>
      <c r="N12390" s="7"/>
    </row>
    <row r="12391" spans="12:14">
      <c r="L12391" s="7"/>
      <c r="M12391" s="108"/>
      <c r="N12391" s="7"/>
    </row>
    <row r="12392" spans="12:14">
      <c r="L12392" s="7"/>
      <c r="M12392" s="108"/>
      <c r="N12392" s="7"/>
    </row>
    <row r="12393" spans="12:14">
      <c r="L12393" s="7"/>
      <c r="M12393" s="108"/>
      <c r="N12393" s="7"/>
    </row>
    <row r="12394" spans="12:14">
      <c r="L12394" s="7"/>
      <c r="M12394" s="108"/>
      <c r="N12394" s="7"/>
    </row>
    <row r="12395" spans="12:14">
      <c r="L12395" s="7"/>
      <c r="M12395" s="108"/>
      <c r="N12395" s="7"/>
    </row>
    <row r="12396" spans="12:14">
      <c r="L12396" s="7"/>
      <c r="M12396" s="108"/>
      <c r="N12396" s="7"/>
    </row>
    <row r="12397" spans="12:14">
      <c r="L12397" s="7"/>
      <c r="M12397" s="108"/>
      <c r="N12397" s="7"/>
    </row>
    <row r="12398" spans="12:14">
      <c r="L12398" s="7"/>
      <c r="M12398" s="108"/>
      <c r="N12398" s="7"/>
    </row>
    <row r="12399" spans="12:14">
      <c r="L12399" s="7"/>
      <c r="M12399" s="108"/>
      <c r="N12399" s="7"/>
    </row>
    <row r="12400" spans="12:14">
      <c r="L12400" s="7"/>
      <c r="M12400" s="108"/>
      <c r="N12400" s="7"/>
    </row>
    <row r="12401" spans="12:14">
      <c r="L12401" s="7"/>
      <c r="M12401" s="108"/>
      <c r="N12401" s="7"/>
    </row>
    <row r="12402" spans="12:14">
      <c r="L12402" s="7"/>
      <c r="M12402" s="108"/>
      <c r="N12402" s="7"/>
    </row>
    <row r="12403" spans="12:14">
      <c r="L12403" s="7"/>
      <c r="M12403" s="108"/>
      <c r="N12403" s="7"/>
    </row>
    <row r="12404" spans="12:14">
      <c r="L12404" s="7"/>
      <c r="M12404" s="108"/>
      <c r="N12404" s="7"/>
    </row>
    <row r="12405" spans="12:14">
      <c r="L12405" s="7"/>
      <c r="M12405" s="108"/>
      <c r="N12405" s="7"/>
    </row>
    <row r="12406" spans="12:14">
      <c r="L12406" s="7"/>
      <c r="M12406" s="108"/>
      <c r="N12406" s="7"/>
    </row>
    <row r="12407" spans="12:14">
      <c r="L12407" s="7"/>
      <c r="M12407" s="108"/>
      <c r="N12407" s="7"/>
    </row>
    <row r="12408" spans="12:14">
      <c r="L12408" s="7"/>
      <c r="M12408" s="108"/>
      <c r="N12408" s="7"/>
    </row>
    <row r="12409" spans="12:14">
      <c r="L12409" s="7"/>
      <c r="M12409" s="108"/>
      <c r="N12409" s="7"/>
    </row>
    <row r="12410" spans="12:14">
      <c r="L12410" s="7"/>
      <c r="M12410" s="108"/>
      <c r="N12410" s="7"/>
    </row>
    <row r="12411" spans="12:14">
      <c r="L12411" s="7"/>
      <c r="M12411" s="108"/>
      <c r="N12411" s="7"/>
    </row>
    <row r="12412" spans="12:14">
      <c r="L12412" s="7"/>
      <c r="M12412" s="108"/>
      <c r="N12412" s="7"/>
    </row>
    <row r="12413" spans="12:14">
      <c r="L12413" s="7"/>
      <c r="M12413" s="108"/>
      <c r="N12413" s="7"/>
    </row>
    <row r="12414" spans="12:14">
      <c r="L12414" s="7"/>
      <c r="M12414" s="108"/>
      <c r="N12414" s="7"/>
    </row>
    <row r="12415" spans="12:14">
      <c r="L12415" s="7"/>
      <c r="M12415" s="108"/>
      <c r="N12415" s="7"/>
    </row>
    <row r="12416" spans="12:14">
      <c r="L12416" s="7"/>
      <c r="M12416" s="108"/>
      <c r="N12416" s="7"/>
    </row>
    <row r="12417" spans="12:14">
      <c r="L12417" s="7"/>
      <c r="M12417" s="108"/>
      <c r="N12417" s="7"/>
    </row>
    <row r="12418" spans="12:14">
      <c r="L12418" s="7"/>
      <c r="M12418" s="108"/>
      <c r="N12418" s="7"/>
    </row>
    <row r="12419" spans="12:14">
      <c r="L12419" s="7"/>
      <c r="M12419" s="108"/>
      <c r="N12419" s="7"/>
    </row>
    <row r="12420" spans="12:14">
      <c r="L12420" s="7"/>
      <c r="M12420" s="108"/>
      <c r="N12420" s="7"/>
    </row>
    <row r="12421" spans="12:14">
      <c r="L12421" s="7"/>
      <c r="M12421" s="108"/>
      <c r="N12421" s="7"/>
    </row>
    <row r="12422" spans="12:14">
      <c r="L12422" s="7"/>
      <c r="M12422" s="108"/>
      <c r="N12422" s="7"/>
    </row>
    <row r="12423" spans="12:14">
      <c r="L12423" s="7"/>
      <c r="M12423" s="108"/>
      <c r="N12423" s="7"/>
    </row>
    <row r="12424" spans="12:14">
      <c r="L12424" s="7"/>
      <c r="M12424" s="108"/>
      <c r="N12424" s="7"/>
    </row>
    <row r="12425" spans="12:14">
      <c r="L12425" s="7"/>
      <c r="M12425" s="108"/>
      <c r="N12425" s="7"/>
    </row>
    <row r="12426" spans="12:14">
      <c r="L12426" s="7"/>
      <c r="M12426" s="108"/>
      <c r="N12426" s="7"/>
    </row>
    <row r="12427" spans="12:14">
      <c r="L12427" s="7"/>
      <c r="M12427" s="108"/>
      <c r="N12427" s="7"/>
    </row>
    <row r="12428" spans="12:14">
      <c r="L12428" s="7"/>
      <c r="M12428" s="108"/>
      <c r="N12428" s="7"/>
    </row>
    <row r="12429" spans="12:14">
      <c r="L12429" s="7"/>
      <c r="M12429" s="108"/>
      <c r="N12429" s="7"/>
    </row>
    <row r="12430" spans="12:14">
      <c r="L12430" s="7"/>
      <c r="M12430" s="108"/>
      <c r="N12430" s="7"/>
    </row>
    <row r="12431" spans="12:14">
      <c r="L12431" s="7"/>
      <c r="M12431" s="108"/>
      <c r="N12431" s="7"/>
    </row>
    <row r="12432" spans="12:14">
      <c r="L12432" s="7"/>
      <c r="M12432" s="108"/>
      <c r="N12432" s="7"/>
    </row>
    <row r="12433" spans="12:14">
      <c r="L12433" s="7"/>
      <c r="M12433" s="108"/>
      <c r="N12433" s="7"/>
    </row>
    <row r="12434" spans="12:14">
      <c r="L12434" s="7"/>
      <c r="M12434" s="108"/>
      <c r="N12434" s="7"/>
    </row>
    <row r="12435" spans="12:14">
      <c r="L12435" s="7"/>
      <c r="M12435" s="108"/>
      <c r="N12435" s="7"/>
    </row>
    <row r="12436" spans="12:14">
      <c r="L12436" s="7"/>
      <c r="M12436" s="108"/>
      <c r="N12436" s="7"/>
    </row>
    <row r="12437" spans="12:14">
      <c r="L12437" s="7"/>
      <c r="M12437" s="108"/>
      <c r="N12437" s="7"/>
    </row>
    <row r="12438" spans="12:14">
      <c r="L12438" s="7"/>
      <c r="M12438" s="108"/>
      <c r="N12438" s="7"/>
    </row>
    <row r="12439" spans="12:14">
      <c r="L12439" s="7"/>
      <c r="M12439" s="108"/>
      <c r="N12439" s="7"/>
    </row>
    <row r="12440" spans="12:14">
      <c r="L12440" s="7"/>
      <c r="M12440" s="108"/>
      <c r="N12440" s="7"/>
    </row>
    <row r="12441" spans="12:14">
      <c r="L12441" s="7"/>
      <c r="M12441" s="108"/>
      <c r="N12441" s="7"/>
    </row>
    <row r="12442" spans="12:14">
      <c r="L12442" s="7"/>
      <c r="M12442" s="108"/>
      <c r="N12442" s="7"/>
    </row>
    <row r="12443" spans="12:14">
      <c r="L12443" s="7"/>
      <c r="M12443" s="108"/>
      <c r="N12443" s="7"/>
    </row>
    <row r="12444" spans="12:14">
      <c r="L12444" s="7"/>
      <c r="M12444" s="108"/>
      <c r="N12444" s="7"/>
    </row>
    <row r="12445" spans="12:14">
      <c r="L12445" s="7"/>
      <c r="M12445" s="108"/>
      <c r="N12445" s="7"/>
    </row>
    <row r="12446" spans="12:14">
      <c r="L12446" s="7"/>
      <c r="M12446" s="108"/>
      <c r="N12446" s="7"/>
    </row>
    <row r="12447" spans="12:14">
      <c r="L12447" s="7"/>
      <c r="M12447" s="108"/>
      <c r="N12447" s="7"/>
    </row>
    <row r="12448" spans="12:14">
      <c r="L12448" s="7"/>
      <c r="M12448" s="108"/>
      <c r="N12448" s="7"/>
    </row>
    <row r="12449" spans="12:14">
      <c r="L12449" s="7"/>
      <c r="M12449" s="108"/>
      <c r="N12449" s="7"/>
    </row>
    <row r="12450" spans="12:14">
      <c r="L12450" s="7"/>
      <c r="M12450" s="108"/>
      <c r="N12450" s="7"/>
    </row>
    <row r="12451" spans="12:14">
      <c r="L12451" s="7"/>
      <c r="M12451" s="108"/>
      <c r="N12451" s="7"/>
    </row>
    <row r="12452" spans="12:14">
      <c r="L12452" s="7"/>
      <c r="M12452" s="108"/>
      <c r="N12452" s="7"/>
    </row>
    <row r="12453" spans="12:14">
      <c r="L12453" s="7"/>
      <c r="M12453" s="108"/>
      <c r="N12453" s="7"/>
    </row>
    <row r="12454" spans="12:14">
      <c r="L12454" s="7"/>
      <c r="M12454" s="108"/>
      <c r="N12454" s="7"/>
    </row>
    <row r="12455" spans="12:14">
      <c r="L12455" s="7"/>
      <c r="M12455" s="108"/>
      <c r="N12455" s="7"/>
    </row>
    <row r="12456" spans="12:14">
      <c r="L12456" s="7"/>
      <c r="M12456" s="108"/>
      <c r="N12456" s="7"/>
    </row>
    <row r="12457" spans="12:14">
      <c r="L12457" s="7"/>
      <c r="M12457" s="108"/>
      <c r="N12457" s="7"/>
    </row>
    <row r="12458" spans="12:14">
      <c r="L12458" s="7"/>
      <c r="M12458" s="108"/>
      <c r="N12458" s="7"/>
    </row>
    <row r="12459" spans="12:14">
      <c r="L12459" s="7"/>
      <c r="M12459" s="108"/>
      <c r="N12459" s="7"/>
    </row>
    <row r="12460" spans="12:14">
      <c r="L12460" s="7"/>
      <c r="M12460" s="108"/>
      <c r="N12460" s="7"/>
    </row>
    <row r="12461" spans="12:14">
      <c r="L12461" s="7"/>
      <c r="M12461" s="108"/>
      <c r="N12461" s="7"/>
    </row>
    <row r="12462" spans="12:14">
      <c r="L12462" s="7"/>
      <c r="M12462" s="108"/>
      <c r="N12462" s="7"/>
    </row>
    <row r="12463" spans="12:14">
      <c r="L12463" s="7"/>
      <c r="M12463" s="108"/>
      <c r="N12463" s="7"/>
    </row>
    <row r="12464" spans="12:14">
      <c r="L12464" s="7"/>
      <c r="M12464" s="108"/>
      <c r="N12464" s="7"/>
    </row>
    <row r="12465" spans="12:14">
      <c r="L12465" s="7"/>
      <c r="M12465" s="108"/>
      <c r="N12465" s="7"/>
    </row>
    <row r="12466" spans="12:14">
      <c r="L12466" s="7"/>
      <c r="M12466" s="108"/>
      <c r="N12466" s="7"/>
    </row>
    <row r="12467" spans="12:14">
      <c r="L12467" s="7"/>
      <c r="M12467" s="108"/>
      <c r="N12467" s="7"/>
    </row>
    <row r="12468" spans="12:14">
      <c r="L12468" s="7"/>
      <c r="M12468" s="108"/>
      <c r="N12468" s="7"/>
    </row>
    <row r="12469" spans="12:14">
      <c r="L12469" s="7"/>
      <c r="M12469" s="108"/>
      <c r="N12469" s="7"/>
    </row>
    <row r="12470" spans="12:14">
      <c r="L12470" s="7"/>
      <c r="M12470" s="108"/>
      <c r="N12470" s="7"/>
    </row>
    <row r="12471" spans="12:14">
      <c r="L12471" s="7"/>
      <c r="M12471" s="108"/>
      <c r="N12471" s="7"/>
    </row>
    <row r="12472" spans="12:14">
      <c r="L12472" s="7"/>
      <c r="M12472" s="108"/>
      <c r="N12472" s="7"/>
    </row>
    <row r="12473" spans="12:14">
      <c r="L12473" s="7"/>
      <c r="M12473" s="108"/>
      <c r="N12473" s="7"/>
    </row>
    <row r="12474" spans="12:14">
      <c r="L12474" s="7"/>
      <c r="M12474" s="108"/>
      <c r="N12474" s="7"/>
    </row>
    <row r="12475" spans="12:14">
      <c r="L12475" s="7"/>
      <c r="M12475" s="108"/>
      <c r="N12475" s="7"/>
    </row>
    <row r="12476" spans="12:14">
      <c r="L12476" s="7"/>
      <c r="M12476" s="108"/>
      <c r="N12476" s="7"/>
    </row>
    <row r="12477" spans="12:14">
      <c r="L12477" s="7"/>
      <c r="M12477" s="108"/>
      <c r="N12477" s="7"/>
    </row>
    <row r="12478" spans="12:14">
      <c r="L12478" s="7"/>
      <c r="M12478" s="108"/>
      <c r="N12478" s="7"/>
    </row>
    <row r="12479" spans="12:14">
      <c r="L12479" s="7"/>
      <c r="M12479" s="108"/>
      <c r="N12479" s="7"/>
    </row>
    <row r="12480" spans="12:14">
      <c r="L12480" s="7"/>
      <c r="M12480" s="108"/>
      <c r="N12480" s="7"/>
    </row>
    <row r="12481" spans="12:14">
      <c r="L12481" s="7"/>
      <c r="M12481" s="108"/>
      <c r="N12481" s="7"/>
    </row>
    <row r="12482" spans="12:14">
      <c r="L12482" s="7"/>
      <c r="M12482" s="108"/>
      <c r="N12482" s="7"/>
    </row>
    <row r="12483" spans="12:14">
      <c r="L12483" s="7"/>
      <c r="M12483" s="108"/>
      <c r="N12483" s="7"/>
    </row>
    <row r="12484" spans="12:14">
      <c r="L12484" s="7"/>
      <c r="M12484" s="108"/>
      <c r="N12484" s="7"/>
    </row>
    <row r="12485" spans="12:14">
      <c r="L12485" s="7"/>
      <c r="M12485" s="108"/>
      <c r="N12485" s="7"/>
    </row>
    <row r="12486" spans="12:14">
      <c r="L12486" s="7"/>
      <c r="M12486" s="108"/>
      <c r="N12486" s="7"/>
    </row>
    <row r="12487" spans="12:14">
      <c r="L12487" s="7"/>
      <c r="M12487" s="108"/>
      <c r="N12487" s="7"/>
    </row>
    <row r="12488" spans="12:14">
      <c r="L12488" s="7"/>
      <c r="M12488" s="108"/>
      <c r="N12488" s="7"/>
    </row>
    <row r="12489" spans="12:14">
      <c r="L12489" s="7"/>
      <c r="M12489" s="108"/>
      <c r="N12489" s="7"/>
    </row>
    <row r="12490" spans="12:14">
      <c r="L12490" s="7"/>
      <c r="M12490" s="108"/>
      <c r="N12490" s="7"/>
    </row>
    <row r="12491" spans="12:14">
      <c r="L12491" s="7"/>
      <c r="M12491" s="108"/>
      <c r="N12491" s="7"/>
    </row>
    <row r="12492" spans="12:14">
      <c r="L12492" s="7"/>
      <c r="M12492" s="108"/>
      <c r="N12492" s="7"/>
    </row>
    <row r="12493" spans="12:14">
      <c r="L12493" s="7"/>
      <c r="M12493" s="108"/>
      <c r="N12493" s="7"/>
    </row>
    <row r="12494" spans="12:14">
      <c r="L12494" s="7"/>
      <c r="M12494" s="108"/>
      <c r="N12494" s="7"/>
    </row>
    <row r="12495" spans="12:14">
      <c r="L12495" s="7"/>
      <c r="M12495" s="108"/>
      <c r="N12495" s="7"/>
    </row>
    <row r="12496" spans="12:14">
      <c r="L12496" s="7"/>
      <c r="M12496" s="108"/>
      <c r="N12496" s="7"/>
    </row>
    <row r="12497" spans="12:14">
      <c r="L12497" s="7"/>
      <c r="M12497" s="108"/>
      <c r="N12497" s="7"/>
    </row>
    <row r="12498" spans="12:14">
      <c r="L12498" s="7"/>
      <c r="M12498" s="108"/>
      <c r="N12498" s="7"/>
    </row>
    <row r="12499" spans="12:14">
      <c r="L12499" s="7"/>
      <c r="M12499" s="108"/>
      <c r="N12499" s="7"/>
    </row>
    <row r="12500" spans="12:14">
      <c r="L12500" s="7"/>
      <c r="M12500" s="108"/>
      <c r="N12500" s="7"/>
    </row>
    <row r="12501" spans="12:14">
      <c r="L12501" s="7"/>
      <c r="M12501" s="108"/>
      <c r="N12501" s="7"/>
    </row>
    <row r="12502" spans="12:14">
      <c r="L12502" s="7"/>
      <c r="M12502" s="108"/>
      <c r="N12502" s="7"/>
    </row>
    <row r="12503" spans="12:14">
      <c r="L12503" s="7"/>
      <c r="M12503" s="108"/>
      <c r="N12503" s="7"/>
    </row>
    <row r="12504" spans="12:14">
      <c r="L12504" s="7"/>
      <c r="M12504" s="108"/>
      <c r="N12504" s="7"/>
    </row>
    <row r="12505" spans="12:14">
      <c r="L12505" s="7"/>
      <c r="M12505" s="108"/>
      <c r="N12505" s="7"/>
    </row>
    <row r="12506" spans="12:14">
      <c r="L12506" s="7"/>
      <c r="M12506" s="108"/>
      <c r="N12506" s="7"/>
    </row>
    <row r="12507" spans="12:14">
      <c r="L12507" s="7"/>
      <c r="M12507" s="108"/>
      <c r="N12507" s="7"/>
    </row>
    <row r="12508" spans="12:14">
      <c r="L12508" s="7"/>
      <c r="M12508" s="108"/>
      <c r="N12508" s="7"/>
    </row>
    <row r="12509" spans="12:14">
      <c r="L12509" s="7"/>
      <c r="M12509" s="108"/>
      <c r="N12509" s="7"/>
    </row>
    <row r="12510" spans="12:14">
      <c r="L12510" s="7"/>
      <c r="M12510" s="108"/>
      <c r="N12510" s="7"/>
    </row>
    <row r="12511" spans="12:14">
      <c r="L12511" s="7"/>
      <c r="M12511" s="108"/>
      <c r="N12511" s="7"/>
    </row>
    <row r="12512" spans="12:14">
      <c r="L12512" s="7"/>
      <c r="M12512" s="108"/>
      <c r="N12512" s="7"/>
    </row>
    <row r="12513" spans="12:14">
      <c r="L12513" s="7"/>
      <c r="M12513" s="108"/>
      <c r="N12513" s="7"/>
    </row>
    <row r="12514" spans="12:14">
      <c r="L12514" s="7"/>
      <c r="M12514" s="108"/>
      <c r="N12514" s="7"/>
    </row>
    <row r="12515" spans="12:14">
      <c r="L12515" s="7"/>
      <c r="M12515" s="108"/>
      <c r="N12515" s="7"/>
    </row>
    <row r="12516" spans="12:14">
      <c r="L12516" s="7"/>
      <c r="M12516" s="108"/>
      <c r="N12516" s="7"/>
    </row>
    <row r="12517" spans="12:14">
      <c r="L12517" s="7"/>
      <c r="M12517" s="108"/>
      <c r="N12517" s="7"/>
    </row>
    <row r="12518" spans="12:14">
      <c r="L12518" s="7"/>
      <c r="M12518" s="108"/>
      <c r="N12518" s="7"/>
    </row>
    <row r="12519" spans="12:14">
      <c r="L12519" s="7"/>
      <c r="M12519" s="108"/>
      <c r="N12519" s="7"/>
    </row>
    <row r="12520" spans="12:14">
      <c r="L12520" s="7"/>
      <c r="M12520" s="108"/>
      <c r="N12520" s="7"/>
    </row>
    <row r="12521" spans="12:14">
      <c r="L12521" s="7"/>
      <c r="M12521" s="108"/>
      <c r="N12521" s="7"/>
    </row>
    <row r="12522" spans="12:14">
      <c r="L12522" s="7"/>
      <c r="M12522" s="108"/>
      <c r="N12522" s="7"/>
    </row>
    <row r="12523" spans="12:14">
      <c r="L12523" s="7"/>
      <c r="M12523" s="108"/>
      <c r="N12523" s="7"/>
    </row>
    <row r="12524" spans="12:14">
      <c r="L12524" s="7"/>
      <c r="M12524" s="108"/>
      <c r="N12524" s="7"/>
    </row>
    <row r="12525" spans="12:14">
      <c r="L12525" s="7"/>
      <c r="M12525" s="108"/>
      <c r="N12525" s="7"/>
    </row>
    <row r="12526" spans="12:14">
      <c r="L12526" s="7"/>
      <c r="M12526" s="108"/>
      <c r="N12526" s="7"/>
    </row>
    <row r="12527" spans="12:14">
      <c r="L12527" s="7"/>
      <c r="M12527" s="108"/>
      <c r="N12527" s="7"/>
    </row>
    <row r="12528" spans="12:14">
      <c r="L12528" s="7"/>
      <c r="M12528" s="108"/>
      <c r="N12528" s="7"/>
    </row>
    <row r="12529" spans="12:14">
      <c r="L12529" s="7"/>
      <c r="M12529" s="108"/>
      <c r="N12529" s="7"/>
    </row>
    <row r="12530" spans="12:14">
      <c r="L12530" s="7"/>
      <c r="M12530" s="108"/>
      <c r="N12530" s="7"/>
    </row>
    <row r="12531" spans="12:14">
      <c r="L12531" s="7"/>
      <c r="M12531" s="108"/>
      <c r="N12531" s="7"/>
    </row>
    <row r="12532" spans="12:14">
      <c r="L12532" s="7"/>
      <c r="M12532" s="108"/>
      <c r="N12532" s="7"/>
    </row>
    <row r="12533" spans="12:14">
      <c r="L12533" s="7"/>
      <c r="M12533" s="108"/>
      <c r="N12533" s="7"/>
    </row>
    <row r="12534" spans="12:14">
      <c r="L12534" s="7"/>
      <c r="M12534" s="108"/>
      <c r="N12534" s="7"/>
    </row>
    <row r="12535" spans="12:14">
      <c r="L12535" s="7"/>
      <c r="M12535" s="108"/>
      <c r="N12535" s="7"/>
    </row>
    <row r="12536" spans="12:14">
      <c r="L12536" s="7"/>
      <c r="M12536" s="108"/>
      <c r="N12536" s="7"/>
    </row>
    <row r="12537" spans="12:14">
      <c r="L12537" s="7"/>
      <c r="M12537" s="108"/>
      <c r="N12537" s="7"/>
    </row>
    <row r="12538" spans="12:14">
      <c r="L12538" s="7"/>
      <c r="M12538" s="108"/>
      <c r="N12538" s="7"/>
    </row>
    <row r="12539" spans="12:14">
      <c r="L12539" s="7"/>
      <c r="M12539" s="108"/>
      <c r="N12539" s="7"/>
    </row>
    <row r="12540" spans="12:14">
      <c r="L12540" s="7"/>
      <c r="M12540" s="108"/>
      <c r="N12540" s="7"/>
    </row>
    <row r="12541" spans="12:14">
      <c r="L12541" s="7"/>
      <c r="M12541" s="108"/>
      <c r="N12541" s="7"/>
    </row>
    <row r="12542" spans="12:14">
      <c r="L12542" s="7"/>
      <c r="M12542" s="108"/>
      <c r="N12542" s="7"/>
    </row>
    <row r="12543" spans="12:14">
      <c r="L12543" s="7"/>
      <c r="M12543" s="108"/>
      <c r="N12543" s="7"/>
    </row>
    <row r="12544" spans="12:14">
      <c r="L12544" s="7"/>
      <c r="M12544" s="108"/>
      <c r="N12544" s="7"/>
    </row>
    <row r="12545" spans="12:14">
      <c r="L12545" s="7"/>
      <c r="M12545" s="108"/>
      <c r="N12545" s="7"/>
    </row>
    <row r="12546" spans="12:14">
      <c r="L12546" s="7"/>
      <c r="M12546" s="108"/>
      <c r="N12546" s="7"/>
    </row>
    <row r="12547" spans="12:14">
      <c r="L12547" s="7"/>
      <c r="M12547" s="108"/>
      <c r="N12547" s="7"/>
    </row>
    <row r="12548" spans="12:14">
      <c r="L12548" s="7"/>
      <c r="M12548" s="108"/>
      <c r="N12548" s="7"/>
    </row>
    <row r="12549" spans="12:14">
      <c r="L12549" s="7"/>
      <c r="M12549" s="108"/>
      <c r="N12549" s="7"/>
    </row>
    <row r="12550" spans="12:14">
      <c r="L12550" s="7"/>
      <c r="M12550" s="108"/>
      <c r="N12550" s="7"/>
    </row>
    <row r="12551" spans="12:14">
      <c r="L12551" s="7"/>
      <c r="M12551" s="108"/>
      <c r="N12551" s="7"/>
    </row>
    <row r="12552" spans="12:14">
      <c r="L12552" s="7"/>
      <c r="M12552" s="108"/>
      <c r="N12552" s="7"/>
    </row>
    <row r="12553" spans="12:14">
      <c r="L12553" s="7"/>
      <c r="M12553" s="108"/>
      <c r="N12553" s="7"/>
    </row>
    <row r="12554" spans="12:14">
      <c r="L12554" s="7"/>
      <c r="M12554" s="108"/>
      <c r="N12554" s="7"/>
    </row>
    <row r="12555" spans="12:14">
      <c r="L12555" s="7"/>
      <c r="M12555" s="108"/>
      <c r="N12555" s="7"/>
    </row>
    <row r="12556" spans="12:14">
      <c r="L12556" s="7"/>
      <c r="M12556" s="108"/>
      <c r="N12556" s="7"/>
    </row>
    <row r="12557" spans="12:14">
      <c r="L12557" s="7"/>
      <c r="M12557" s="108"/>
      <c r="N12557" s="7"/>
    </row>
    <row r="12558" spans="12:14">
      <c r="L12558" s="7"/>
      <c r="M12558" s="108"/>
      <c r="N12558" s="7"/>
    </row>
    <row r="12559" spans="12:14">
      <c r="L12559" s="7"/>
      <c r="M12559" s="108"/>
      <c r="N12559" s="7"/>
    </row>
    <row r="12560" spans="12:14">
      <c r="L12560" s="7"/>
      <c r="M12560" s="108"/>
      <c r="N12560" s="7"/>
    </row>
    <row r="12561" spans="12:14">
      <c r="L12561" s="7"/>
      <c r="M12561" s="108"/>
      <c r="N12561" s="7"/>
    </row>
    <row r="12562" spans="12:14">
      <c r="L12562" s="7"/>
      <c r="M12562" s="108"/>
      <c r="N12562" s="7"/>
    </row>
    <row r="12563" spans="12:14">
      <c r="L12563" s="7"/>
      <c r="M12563" s="108"/>
      <c r="N12563" s="7"/>
    </row>
    <row r="12564" spans="12:14">
      <c r="L12564" s="7"/>
      <c r="M12564" s="108"/>
      <c r="N12564" s="7"/>
    </row>
    <row r="12565" spans="12:14">
      <c r="L12565" s="7"/>
      <c r="M12565" s="108"/>
      <c r="N12565" s="7"/>
    </row>
    <row r="12566" spans="12:14">
      <c r="L12566" s="7"/>
      <c r="M12566" s="108"/>
      <c r="N12566" s="7"/>
    </row>
    <row r="12567" spans="12:14">
      <c r="L12567" s="7"/>
      <c r="M12567" s="108"/>
      <c r="N12567" s="7"/>
    </row>
    <row r="12568" spans="12:14">
      <c r="L12568" s="7"/>
      <c r="M12568" s="108"/>
      <c r="N12568" s="7"/>
    </row>
    <row r="12569" spans="12:14">
      <c r="L12569" s="7"/>
      <c r="M12569" s="108"/>
      <c r="N12569" s="7"/>
    </row>
    <row r="12570" spans="12:14">
      <c r="L12570" s="7"/>
      <c r="M12570" s="108"/>
      <c r="N12570" s="7"/>
    </row>
    <row r="12571" spans="12:14">
      <c r="L12571" s="7"/>
      <c r="M12571" s="108"/>
      <c r="N12571" s="7"/>
    </row>
    <row r="12572" spans="12:14">
      <c r="L12572" s="7"/>
      <c r="M12572" s="108"/>
      <c r="N12572" s="7"/>
    </row>
    <row r="12573" spans="12:14">
      <c r="L12573" s="7"/>
      <c r="M12573" s="108"/>
      <c r="N12573" s="7"/>
    </row>
    <row r="12574" spans="12:14">
      <c r="L12574" s="7"/>
      <c r="M12574" s="108"/>
      <c r="N12574" s="7"/>
    </row>
    <row r="12575" spans="12:14">
      <c r="L12575" s="7"/>
      <c r="M12575" s="108"/>
      <c r="N12575" s="7"/>
    </row>
    <row r="12576" spans="12:14">
      <c r="L12576" s="7"/>
      <c r="M12576" s="108"/>
      <c r="N12576" s="7"/>
    </row>
    <row r="12577" spans="12:14">
      <c r="L12577" s="7"/>
      <c r="M12577" s="108"/>
      <c r="N12577" s="7"/>
    </row>
    <row r="12578" spans="12:14">
      <c r="L12578" s="7"/>
      <c r="M12578" s="108"/>
      <c r="N12578" s="7"/>
    </row>
    <row r="12579" spans="12:14">
      <c r="L12579" s="7"/>
      <c r="M12579" s="108"/>
      <c r="N12579" s="7"/>
    </row>
    <row r="12580" spans="12:14">
      <c r="L12580" s="7"/>
      <c r="M12580" s="108"/>
      <c r="N12580" s="7"/>
    </row>
    <row r="12581" spans="12:14">
      <c r="L12581" s="7"/>
      <c r="M12581" s="108"/>
      <c r="N12581" s="7"/>
    </row>
    <row r="12582" spans="12:14">
      <c r="L12582" s="7"/>
      <c r="M12582" s="108"/>
      <c r="N12582" s="7"/>
    </row>
    <row r="12583" spans="12:14">
      <c r="L12583" s="7"/>
      <c r="M12583" s="108"/>
      <c r="N12583" s="7"/>
    </row>
    <row r="12584" spans="12:14">
      <c r="L12584" s="7"/>
      <c r="M12584" s="108"/>
      <c r="N12584" s="7"/>
    </row>
    <row r="12585" spans="12:14">
      <c r="L12585" s="7"/>
      <c r="M12585" s="108"/>
      <c r="N12585" s="7"/>
    </row>
    <row r="12586" spans="12:14">
      <c r="L12586" s="7"/>
      <c r="M12586" s="108"/>
      <c r="N12586" s="7"/>
    </row>
    <row r="12587" spans="12:14">
      <c r="L12587" s="7"/>
      <c r="M12587" s="108"/>
      <c r="N12587" s="7"/>
    </row>
    <row r="12588" spans="12:14">
      <c r="L12588" s="7"/>
      <c r="M12588" s="108"/>
      <c r="N12588" s="7"/>
    </row>
    <row r="12589" spans="12:14">
      <c r="L12589" s="7"/>
      <c r="M12589" s="108"/>
      <c r="N12589" s="7"/>
    </row>
    <row r="12590" spans="12:14">
      <c r="L12590" s="7"/>
      <c r="M12590" s="108"/>
      <c r="N12590" s="7"/>
    </row>
    <row r="12591" spans="12:14">
      <c r="L12591" s="7"/>
      <c r="M12591" s="108"/>
      <c r="N12591" s="7"/>
    </row>
    <row r="12592" spans="12:14">
      <c r="L12592" s="7"/>
      <c r="M12592" s="108"/>
      <c r="N12592" s="7"/>
    </row>
    <row r="12593" spans="12:14">
      <c r="L12593" s="7"/>
      <c r="M12593" s="108"/>
      <c r="N12593" s="7"/>
    </row>
    <row r="12594" spans="12:14">
      <c r="L12594" s="7"/>
      <c r="M12594" s="108"/>
      <c r="N12594" s="7"/>
    </row>
    <row r="12595" spans="12:14">
      <c r="L12595" s="7"/>
      <c r="M12595" s="108"/>
      <c r="N12595" s="7"/>
    </row>
    <row r="12596" spans="12:14">
      <c r="L12596" s="7"/>
      <c r="M12596" s="108"/>
      <c r="N12596" s="7"/>
    </row>
    <row r="12597" spans="12:14">
      <c r="L12597" s="7"/>
      <c r="M12597" s="108"/>
      <c r="N12597" s="7"/>
    </row>
    <row r="12598" spans="12:14">
      <c r="L12598" s="7"/>
      <c r="M12598" s="108"/>
      <c r="N12598" s="7"/>
    </row>
    <row r="12599" spans="12:14">
      <c r="L12599" s="7"/>
      <c r="M12599" s="108"/>
      <c r="N12599" s="7"/>
    </row>
    <row r="12600" spans="12:14">
      <c r="L12600" s="7"/>
      <c r="M12600" s="108"/>
      <c r="N12600" s="7"/>
    </row>
    <row r="12601" spans="12:14">
      <c r="L12601" s="7"/>
      <c r="M12601" s="108"/>
      <c r="N12601" s="7"/>
    </row>
    <row r="12602" spans="12:14">
      <c r="L12602" s="7"/>
      <c r="M12602" s="108"/>
      <c r="N12602" s="7"/>
    </row>
    <row r="12603" spans="12:14">
      <c r="L12603" s="7"/>
      <c r="M12603" s="108"/>
      <c r="N12603" s="7"/>
    </row>
    <row r="12604" spans="12:14">
      <c r="L12604" s="7"/>
      <c r="M12604" s="108"/>
      <c r="N12604" s="7"/>
    </row>
    <row r="12605" spans="12:14">
      <c r="L12605" s="7"/>
      <c r="M12605" s="108"/>
      <c r="N12605" s="7"/>
    </row>
    <row r="12606" spans="12:14">
      <c r="L12606" s="7"/>
      <c r="M12606" s="108"/>
      <c r="N12606" s="7"/>
    </row>
    <row r="12607" spans="12:14">
      <c r="L12607" s="7"/>
      <c r="M12607" s="108"/>
      <c r="N12607" s="7"/>
    </row>
    <row r="12608" spans="12:14">
      <c r="L12608" s="7"/>
      <c r="M12608" s="108"/>
      <c r="N12608" s="7"/>
    </row>
    <row r="12609" spans="12:14">
      <c r="L12609" s="7"/>
      <c r="M12609" s="108"/>
      <c r="N12609" s="7"/>
    </row>
    <row r="12610" spans="12:14">
      <c r="L12610" s="7"/>
      <c r="M12610" s="108"/>
      <c r="N12610" s="7"/>
    </row>
    <row r="12611" spans="12:14">
      <c r="L12611" s="7"/>
      <c r="M12611" s="108"/>
      <c r="N12611" s="7"/>
    </row>
    <row r="12612" spans="12:14">
      <c r="L12612" s="7"/>
      <c r="M12612" s="108"/>
      <c r="N12612" s="7"/>
    </row>
    <row r="12613" spans="12:14">
      <c r="L12613" s="7"/>
      <c r="M12613" s="108"/>
      <c r="N12613" s="7"/>
    </row>
    <row r="12614" spans="12:14">
      <c r="L12614" s="7"/>
      <c r="M12614" s="108"/>
      <c r="N12614" s="7"/>
    </row>
    <row r="12615" spans="12:14">
      <c r="L12615" s="7"/>
      <c r="M12615" s="108"/>
      <c r="N12615" s="7"/>
    </row>
    <row r="12616" spans="12:14">
      <c r="L12616" s="7"/>
      <c r="M12616" s="108"/>
      <c r="N12616" s="7"/>
    </row>
    <row r="12617" spans="12:14">
      <c r="L12617" s="7"/>
      <c r="M12617" s="108"/>
      <c r="N12617" s="7"/>
    </row>
    <row r="12618" spans="12:14">
      <c r="L12618" s="7"/>
      <c r="M12618" s="108"/>
      <c r="N12618" s="7"/>
    </row>
    <row r="12619" spans="12:14">
      <c r="L12619" s="7"/>
      <c r="M12619" s="108"/>
      <c r="N12619" s="7"/>
    </row>
    <row r="12620" spans="12:14">
      <c r="L12620" s="7"/>
      <c r="M12620" s="108"/>
      <c r="N12620" s="7"/>
    </row>
    <row r="12621" spans="12:14">
      <c r="L12621" s="7"/>
      <c r="M12621" s="108"/>
      <c r="N12621" s="7"/>
    </row>
    <row r="12622" spans="12:14">
      <c r="L12622" s="7"/>
      <c r="M12622" s="108"/>
      <c r="N12622" s="7"/>
    </row>
    <row r="12623" spans="12:14">
      <c r="L12623" s="7"/>
      <c r="M12623" s="108"/>
      <c r="N12623" s="7"/>
    </row>
    <row r="12624" spans="12:14">
      <c r="L12624" s="7"/>
      <c r="M12624" s="108"/>
      <c r="N12624" s="7"/>
    </row>
    <row r="12625" spans="12:14">
      <c r="L12625" s="7"/>
      <c r="M12625" s="108"/>
      <c r="N12625" s="7"/>
    </row>
    <row r="12626" spans="12:14">
      <c r="L12626" s="7"/>
      <c r="M12626" s="108"/>
      <c r="N12626" s="7"/>
    </row>
    <row r="12627" spans="12:14">
      <c r="L12627" s="7"/>
      <c r="M12627" s="108"/>
      <c r="N12627" s="7"/>
    </row>
    <row r="12628" spans="12:14">
      <c r="L12628" s="7"/>
      <c r="M12628" s="108"/>
      <c r="N12628" s="7"/>
    </row>
    <row r="12629" spans="12:14">
      <c r="L12629" s="7"/>
      <c r="M12629" s="108"/>
      <c r="N12629" s="7"/>
    </row>
    <row r="12630" spans="12:14">
      <c r="L12630" s="7"/>
      <c r="M12630" s="108"/>
      <c r="N12630" s="7"/>
    </row>
    <row r="12631" spans="12:14">
      <c r="L12631" s="7"/>
      <c r="M12631" s="108"/>
      <c r="N12631" s="7"/>
    </row>
    <row r="12632" spans="12:14">
      <c r="L12632" s="7"/>
      <c r="M12632" s="108"/>
      <c r="N12632" s="7"/>
    </row>
    <row r="12633" spans="12:14">
      <c r="L12633" s="7"/>
      <c r="M12633" s="108"/>
      <c r="N12633" s="7"/>
    </row>
    <row r="12634" spans="12:14">
      <c r="L12634" s="7"/>
      <c r="M12634" s="108"/>
      <c r="N12634" s="7"/>
    </row>
    <row r="12635" spans="12:14">
      <c r="L12635" s="7"/>
      <c r="M12635" s="108"/>
      <c r="N12635" s="7"/>
    </row>
    <row r="12636" spans="12:14">
      <c r="L12636" s="7"/>
      <c r="M12636" s="108"/>
      <c r="N12636" s="7"/>
    </row>
    <row r="12637" spans="12:14">
      <c r="L12637" s="7"/>
      <c r="M12637" s="108"/>
      <c r="N12637" s="7"/>
    </row>
    <row r="12638" spans="12:14">
      <c r="L12638" s="7"/>
      <c r="M12638" s="108"/>
      <c r="N12638" s="7"/>
    </row>
    <row r="12639" spans="12:14">
      <c r="L12639" s="7"/>
      <c r="M12639" s="108"/>
      <c r="N12639" s="7"/>
    </row>
    <row r="12640" spans="12:14">
      <c r="L12640" s="7"/>
      <c r="M12640" s="108"/>
      <c r="N12640" s="7"/>
    </row>
    <row r="12641" spans="12:14">
      <c r="L12641" s="7"/>
      <c r="M12641" s="108"/>
      <c r="N12641" s="7"/>
    </row>
    <row r="12642" spans="12:14">
      <c r="L12642" s="7"/>
      <c r="M12642" s="108"/>
      <c r="N12642" s="7"/>
    </row>
    <row r="12643" spans="12:14">
      <c r="L12643" s="7"/>
      <c r="M12643" s="108"/>
      <c r="N12643" s="7"/>
    </row>
    <row r="12644" spans="12:14">
      <c r="L12644" s="7"/>
      <c r="M12644" s="108"/>
      <c r="N12644" s="7"/>
    </row>
    <row r="12645" spans="12:14">
      <c r="L12645" s="7"/>
      <c r="M12645" s="108"/>
      <c r="N12645" s="7"/>
    </row>
    <row r="12646" spans="12:14">
      <c r="L12646" s="7"/>
      <c r="M12646" s="108"/>
      <c r="N12646" s="7"/>
    </row>
    <row r="12647" spans="12:14">
      <c r="L12647" s="7"/>
      <c r="M12647" s="108"/>
      <c r="N12647" s="7"/>
    </row>
    <row r="12648" spans="12:14">
      <c r="L12648" s="7"/>
      <c r="M12648" s="108"/>
      <c r="N12648" s="7"/>
    </row>
    <row r="12649" spans="12:14">
      <c r="L12649" s="7"/>
      <c r="M12649" s="108"/>
      <c r="N12649" s="7"/>
    </row>
    <row r="12650" spans="12:14">
      <c r="L12650" s="7"/>
      <c r="M12650" s="108"/>
      <c r="N12650" s="7"/>
    </row>
    <row r="12651" spans="12:14">
      <c r="L12651" s="7"/>
      <c r="M12651" s="108"/>
      <c r="N12651" s="7"/>
    </row>
    <row r="12652" spans="12:14">
      <c r="L12652" s="7"/>
      <c r="M12652" s="108"/>
      <c r="N12652" s="7"/>
    </row>
    <row r="12653" spans="12:14">
      <c r="L12653" s="7"/>
      <c r="M12653" s="108"/>
      <c r="N12653" s="7"/>
    </row>
    <row r="12654" spans="12:14">
      <c r="L12654" s="7"/>
      <c r="M12654" s="108"/>
      <c r="N12654" s="7"/>
    </row>
    <row r="12655" spans="12:14">
      <c r="L12655" s="7"/>
      <c r="M12655" s="108"/>
      <c r="N12655" s="7"/>
    </row>
    <row r="12656" spans="12:14">
      <c r="L12656" s="7"/>
      <c r="M12656" s="108"/>
      <c r="N12656" s="7"/>
    </row>
    <row r="12657" spans="12:14">
      <c r="L12657" s="7"/>
      <c r="M12657" s="108"/>
      <c r="N12657" s="7"/>
    </row>
    <row r="12658" spans="12:14">
      <c r="L12658" s="7"/>
      <c r="M12658" s="108"/>
      <c r="N12658" s="7"/>
    </row>
    <row r="12659" spans="12:14">
      <c r="L12659" s="7"/>
      <c r="M12659" s="108"/>
      <c r="N12659" s="7"/>
    </row>
    <row r="12660" spans="12:14">
      <c r="L12660" s="7"/>
      <c r="M12660" s="108"/>
      <c r="N12660" s="7"/>
    </row>
    <row r="12661" spans="12:14">
      <c r="L12661" s="7"/>
      <c r="M12661" s="108"/>
      <c r="N12661" s="7"/>
    </row>
    <row r="12662" spans="12:14">
      <c r="L12662" s="7"/>
      <c r="M12662" s="108"/>
      <c r="N12662" s="7"/>
    </row>
    <row r="12663" spans="12:14">
      <c r="L12663" s="7"/>
      <c r="M12663" s="108"/>
      <c r="N12663" s="7"/>
    </row>
    <row r="12664" spans="12:14">
      <c r="L12664" s="7"/>
      <c r="M12664" s="108"/>
      <c r="N12664" s="7"/>
    </row>
    <row r="12665" spans="12:14">
      <c r="L12665" s="7"/>
      <c r="M12665" s="108"/>
      <c r="N12665" s="7"/>
    </row>
    <row r="12666" spans="12:14">
      <c r="L12666" s="7"/>
      <c r="M12666" s="108"/>
      <c r="N12666" s="7"/>
    </row>
    <row r="12667" spans="12:14">
      <c r="L12667" s="7"/>
      <c r="M12667" s="108"/>
      <c r="N12667" s="7"/>
    </row>
    <row r="12668" spans="12:14">
      <c r="L12668" s="7"/>
      <c r="M12668" s="108"/>
      <c r="N12668" s="7"/>
    </row>
    <row r="12669" spans="12:14">
      <c r="L12669" s="7"/>
      <c r="M12669" s="108"/>
      <c r="N12669" s="7"/>
    </row>
    <row r="12670" spans="12:14">
      <c r="L12670" s="7"/>
      <c r="M12670" s="108"/>
      <c r="N12670" s="7"/>
    </row>
    <row r="12671" spans="12:14">
      <c r="L12671" s="7"/>
      <c r="M12671" s="108"/>
      <c r="N12671" s="7"/>
    </row>
    <row r="12672" spans="12:14">
      <c r="L12672" s="7"/>
      <c r="M12672" s="108"/>
      <c r="N12672" s="7"/>
    </row>
    <row r="12673" spans="12:14">
      <c r="L12673" s="7"/>
      <c r="M12673" s="108"/>
      <c r="N12673" s="7"/>
    </row>
    <row r="12674" spans="12:14">
      <c r="L12674" s="7"/>
      <c r="M12674" s="108"/>
      <c r="N12674" s="7"/>
    </row>
    <row r="12675" spans="12:14">
      <c r="L12675" s="7"/>
      <c r="M12675" s="108"/>
      <c r="N12675" s="7"/>
    </row>
    <row r="12676" spans="12:14">
      <c r="L12676" s="7"/>
      <c r="M12676" s="108"/>
      <c r="N12676" s="7"/>
    </row>
    <row r="12677" spans="12:14">
      <c r="L12677" s="7"/>
      <c r="M12677" s="108"/>
      <c r="N12677" s="7"/>
    </row>
    <row r="12678" spans="12:14">
      <c r="L12678" s="7"/>
      <c r="M12678" s="108"/>
      <c r="N12678" s="7"/>
    </row>
    <row r="12679" spans="12:14">
      <c r="L12679" s="7"/>
      <c r="M12679" s="108"/>
      <c r="N12679" s="7"/>
    </row>
    <row r="12680" spans="12:14">
      <c r="L12680" s="7"/>
      <c r="M12680" s="108"/>
      <c r="N12680" s="7"/>
    </row>
    <row r="12681" spans="12:14">
      <c r="L12681" s="7"/>
      <c r="M12681" s="108"/>
      <c r="N12681" s="7"/>
    </row>
    <row r="12682" spans="12:14">
      <c r="L12682" s="7"/>
      <c r="M12682" s="108"/>
      <c r="N12682" s="7"/>
    </row>
    <row r="12683" spans="12:14">
      <c r="L12683" s="7"/>
      <c r="M12683" s="108"/>
      <c r="N12683" s="7"/>
    </row>
    <row r="12684" spans="12:14">
      <c r="L12684" s="7"/>
      <c r="M12684" s="108"/>
      <c r="N12684" s="7"/>
    </row>
    <row r="12685" spans="12:14">
      <c r="L12685" s="7"/>
      <c r="M12685" s="108"/>
      <c r="N12685" s="7"/>
    </row>
    <row r="12686" spans="12:14">
      <c r="L12686" s="7"/>
      <c r="M12686" s="108"/>
      <c r="N12686" s="7"/>
    </row>
    <row r="12687" spans="12:14">
      <c r="L12687" s="7"/>
      <c r="M12687" s="108"/>
      <c r="N12687" s="7"/>
    </row>
    <row r="12688" spans="12:14">
      <c r="L12688" s="7"/>
      <c r="M12688" s="108"/>
      <c r="N12688" s="7"/>
    </row>
    <row r="12689" spans="12:14">
      <c r="L12689" s="7"/>
      <c r="M12689" s="108"/>
      <c r="N12689" s="7"/>
    </row>
    <row r="12690" spans="12:14">
      <c r="L12690" s="7"/>
      <c r="M12690" s="108"/>
      <c r="N12690" s="7"/>
    </row>
    <row r="12691" spans="12:14">
      <c r="L12691" s="7"/>
      <c r="M12691" s="108"/>
      <c r="N12691" s="7"/>
    </row>
    <row r="12692" spans="12:14">
      <c r="L12692" s="7"/>
      <c r="M12692" s="108"/>
      <c r="N12692" s="7"/>
    </row>
    <row r="12693" spans="12:14">
      <c r="L12693" s="7"/>
      <c r="M12693" s="108"/>
      <c r="N12693" s="7"/>
    </row>
    <row r="12694" spans="12:14">
      <c r="L12694" s="7"/>
      <c r="M12694" s="108"/>
      <c r="N12694" s="7"/>
    </row>
    <row r="12695" spans="12:14">
      <c r="L12695" s="7"/>
      <c r="M12695" s="108"/>
      <c r="N12695" s="7"/>
    </row>
    <row r="12696" spans="12:14">
      <c r="L12696" s="7"/>
      <c r="M12696" s="108"/>
      <c r="N12696" s="7"/>
    </row>
    <row r="12697" spans="12:14">
      <c r="L12697" s="7"/>
      <c r="M12697" s="108"/>
      <c r="N12697" s="7"/>
    </row>
    <row r="12698" spans="12:14">
      <c r="L12698" s="7"/>
      <c r="M12698" s="108"/>
      <c r="N12698" s="7"/>
    </row>
    <row r="12699" spans="12:14">
      <c r="L12699" s="7"/>
      <c r="M12699" s="108"/>
      <c r="N12699" s="7"/>
    </row>
    <row r="12700" spans="12:14">
      <c r="L12700" s="7"/>
      <c r="M12700" s="108"/>
      <c r="N12700" s="7"/>
    </row>
    <row r="12701" spans="12:14">
      <c r="L12701" s="7"/>
      <c r="M12701" s="108"/>
      <c r="N12701" s="7"/>
    </row>
    <row r="12702" spans="12:14">
      <c r="L12702" s="7"/>
      <c r="M12702" s="108"/>
      <c r="N12702" s="7"/>
    </row>
    <row r="12703" spans="12:14">
      <c r="L12703" s="7"/>
      <c r="M12703" s="108"/>
      <c r="N12703" s="7"/>
    </row>
    <row r="12704" spans="12:14">
      <c r="L12704" s="7"/>
      <c r="M12704" s="108"/>
      <c r="N12704" s="7"/>
    </row>
    <row r="12705" spans="12:14">
      <c r="L12705" s="7"/>
      <c r="M12705" s="108"/>
      <c r="N12705" s="7"/>
    </row>
    <row r="12706" spans="12:14">
      <c r="L12706" s="7"/>
      <c r="M12706" s="108"/>
      <c r="N12706" s="7"/>
    </row>
    <row r="12707" spans="12:14">
      <c r="L12707" s="7"/>
      <c r="M12707" s="108"/>
      <c r="N12707" s="7"/>
    </row>
    <row r="12708" spans="12:14">
      <c r="L12708" s="7"/>
      <c r="M12708" s="108"/>
      <c r="N12708" s="7"/>
    </row>
    <row r="12709" spans="12:14">
      <c r="L12709" s="7"/>
      <c r="M12709" s="108"/>
      <c r="N12709" s="7"/>
    </row>
    <row r="12710" spans="12:14">
      <c r="L12710" s="7"/>
      <c r="M12710" s="108"/>
      <c r="N12710" s="7"/>
    </row>
    <row r="12711" spans="12:14">
      <c r="L12711" s="7"/>
      <c r="M12711" s="108"/>
      <c r="N12711" s="7"/>
    </row>
    <row r="12712" spans="12:14">
      <c r="L12712" s="7"/>
      <c r="M12712" s="108"/>
      <c r="N12712" s="7"/>
    </row>
    <row r="12713" spans="12:14">
      <c r="L12713" s="7"/>
      <c r="M12713" s="108"/>
      <c r="N12713" s="7"/>
    </row>
    <row r="12714" spans="12:14">
      <c r="L12714" s="7"/>
      <c r="M12714" s="108"/>
      <c r="N12714" s="7"/>
    </row>
    <row r="12715" spans="12:14">
      <c r="L12715" s="7"/>
      <c r="M12715" s="108"/>
      <c r="N12715" s="7"/>
    </row>
    <row r="12716" spans="12:14">
      <c r="L12716" s="7"/>
      <c r="M12716" s="108"/>
      <c r="N12716" s="7"/>
    </row>
    <row r="12717" spans="12:14">
      <c r="L12717" s="7"/>
      <c r="M12717" s="108"/>
      <c r="N12717" s="7"/>
    </row>
    <row r="12718" spans="12:14">
      <c r="L12718" s="7"/>
      <c r="M12718" s="108"/>
      <c r="N12718" s="7"/>
    </row>
    <row r="12719" spans="12:14">
      <c r="L12719" s="7"/>
      <c r="M12719" s="108"/>
      <c r="N12719" s="7"/>
    </row>
    <row r="12720" spans="12:14">
      <c r="L12720" s="7"/>
      <c r="M12720" s="108"/>
      <c r="N12720" s="7"/>
    </row>
    <row r="12721" spans="12:14">
      <c r="L12721" s="7"/>
      <c r="M12721" s="108"/>
      <c r="N12721" s="7"/>
    </row>
    <row r="12722" spans="12:14">
      <c r="L12722" s="7"/>
      <c r="M12722" s="108"/>
      <c r="N12722" s="7"/>
    </row>
    <row r="12723" spans="12:14">
      <c r="L12723" s="7"/>
      <c r="M12723" s="108"/>
      <c r="N12723" s="7"/>
    </row>
    <row r="12724" spans="12:14">
      <c r="L12724" s="7"/>
      <c r="M12724" s="108"/>
      <c r="N12724" s="7"/>
    </row>
    <row r="12725" spans="12:14">
      <c r="L12725" s="7"/>
      <c r="M12725" s="108"/>
      <c r="N12725" s="7"/>
    </row>
    <row r="12726" spans="12:14">
      <c r="L12726" s="7"/>
      <c r="M12726" s="108"/>
      <c r="N12726" s="7"/>
    </row>
    <row r="12727" spans="12:14">
      <c r="L12727" s="7"/>
      <c r="M12727" s="108"/>
      <c r="N12727" s="7"/>
    </row>
    <row r="12728" spans="12:14">
      <c r="L12728" s="7"/>
      <c r="M12728" s="108"/>
      <c r="N12728" s="7"/>
    </row>
    <row r="12729" spans="12:14">
      <c r="L12729" s="7"/>
      <c r="M12729" s="108"/>
      <c r="N12729" s="7"/>
    </row>
    <row r="12730" spans="12:14">
      <c r="L12730" s="7"/>
      <c r="M12730" s="108"/>
      <c r="N12730" s="7"/>
    </row>
    <row r="12731" spans="12:14">
      <c r="L12731" s="7"/>
      <c r="M12731" s="108"/>
      <c r="N12731" s="7"/>
    </row>
    <row r="12732" spans="12:14">
      <c r="L12732" s="7"/>
      <c r="M12732" s="108"/>
      <c r="N12732" s="7"/>
    </row>
    <row r="12733" spans="12:14">
      <c r="L12733" s="7"/>
      <c r="M12733" s="108"/>
      <c r="N12733" s="7"/>
    </row>
    <row r="12734" spans="12:14">
      <c r="L12734" s="7"/>
      <c r="M12734" s="108"/>
      <c r="N12734" s="7"/>
    </row>
    <row r="12735" spans="12:14">
      <c r="L12735" s="7"/>
      <c r="M12735" s="108"/>
      <c r="N12735" s="7"/>
    </row>
    <row r="12736" spans="12:14">
      <c r="L12736" s="7"/>
      <c r="M12736" s="108"/>
      <c r="N12736" s="7"/>
    </row>
    <row r="12737" spans="12:14">
      <c r="L12737" s="7"/>
      <c r="M12737" s="108"/>
      <c r="N12737" s="7"/>
    </row>
    <row r="12738" spans="12:14">
      <c r="L12738" s="7"/>
      <c r="M12738" s="108"/>
      <c r="N12738" s="7"/>
    </row>
    <row r="12739" spans="12:14">
      <c r="L12739" s="7"/>
      <c r="M12739" s="108"/>
      <c r="N12739" s="7"/>
    </row>
    <row r="12740" spans="12:14">
      <c r="L12740" s="7"/>
      <c r="M12740" s="108"/>
      <c r="N12740" s="7"/>
    </row>
    <row r="12741" spans="12:14">
      <c r="L12741" s="7"/>
      <c r="M12741" s="108"/>
      <c r="N12741" s="7"/>
    </row>
    <row r="12742" spans="12:14">
      <c r="L12742" s="7"/>
      <c r="M12742" s="108"/>
      <c r="N12742" s="7"/>
    </row>
    <row r="12743" spans="12:14">
      <c r="L12743" s="7"/>
      <c r="M12743" s="108"/>
      <c r="N12743" s="7"/>
    </row>
    <row r="12744" spans="12:14">
      <c r="L12744" s="7"/>
      <c r="M12744" s="108"/>
      <c r="N12744" s="7"/>
    </row>
    <row r="12745" spans="12:14">
      <c r="L12745" s="7"/>
      <c r="M12745" s="108"/>
      <c r="N12745" s="7"/>
    </row>
    <row r="12746" spans="12:14">
      <c r="L12746" s="7"/>
      <c r="M12746" s="108"/>
      <c r="N12746" s="7"/>
    </row>
    <row r="12747" spans="12:14">
      <c r="L12747" s="7"/>
      <c r="M12747" s="108"/>
      <c r="N12747" s="7"/>
    </row>
    <row r="12748" spans="12:14">
      <c r="L12748" s="7"/>
      <c r="M12748" s="108"/>
      <c r="N12748" s="7"/>
    </row>
    <row r="12749" spans="12:14">
      <c r="L12749" s="7"/>
      <c r="M12749" s="108"/>
      <c r="N12749" s="7"/>
    </row>
    <row r="12750" spans="12:14">
      <c r="L12750" s="7"/>
      <c r="M12750" s="108"/>
      <c r="N12750" s="7"/>
    </row>
    <row r="12751" spans="12:14">
      <c r="L12751" s="7"/>
      <c r="M12751" s="108"/>
      <c r="N12751" s="7"/>
    </row>
    <row r="12752" spans="12:14">
      <c r="L12752" s="7"/>
      <c r="M12752" s="108"/>
      <c r="N12752" s="7"/>
    </row>
    <row r="12753" spans="12:14">
      <c r="L12753" s="7"/>
      <c r="M12753" s="108"/>
      <c r="N12753" s="7"/>
    </row>
    <row r="12754" spans="12:14">
      <c r="L12754" s="7"/>
      <c r="M12754" s="108"/>
      <c r="N12754" s="7"/>
    </row>
    <row r="12755" spans="12:14">
      <c r="L12755" s="7"/>
      <c r="M12755" s="108"/>
      <c r="N12755" s="7"/>
    </row>
    <row r="12756" spans="12:14">
      <c r="L12756" s="7"/>
      <c r="M12756" s="108"/>
      <c r="N12756" s="7"/>
    </row>
    <row r="12757" spans="12:14">
      <c r="L12757" s="7"/>
      <c r="M12757" s="108"/>
      <c r="N12757" s="7"/>
    </row>
    <row r="12758" spans="12:14">
      <c r="L12758" s="7"/>
      <c r="M12758" s="108"/>
      <c r="N12758" s="7"/>
    </row>
    <row r="12759" spans="12:14">
      <c r="L12759" s="7"/>
      <c r="M12759" s="108"/>
      <c r="N12759" s="7"/>
    </row>
    <row r="12760" spans="12:14">
      <c r="L12760" s="7"/>
      <c r="M12760" s="108"/>
      <c r="N12760" s="7"/>
    </row>
    <row r="12761" spans="12:14">
      <c r="L12761" s="7"/>
      <c r="M12761" s="108"/>
      <c r="N12761" s="7"/>
    </row>
    <row r="12762" spans="12:14">
      <c r="L12762" s="7"/>
      <c r="M12762" s="108"/>
      <c r="N12762" s="7"/>
    </row>
    <row r="12763" spans="12:14">
      <c r="L12763" s="7"/>
      <c r="M12763" s="108"/>
      <c r="N12763" s="7"/>
    </row>
    <row r="12764" spans="12:14">
      <c r="L12764" s="7"/>
      <c r="M12764" s="108"/>
      <c r="N12764" s="7"/>
    </row>
    <row r="12765" spans="12:14">
      <c r="L12765" s="7"/>
      <c r="M12765" s="108"/>
      <c r="N12765" s="7"/>
    </row>
    <row r="12766" spans="12:14">
      <c r="L12766" s="7"/>
      <c r="M12766" s="108"/>
      <c r="N12766" s="7"/>
    </row>
    <row r="12767" spans="12:14">
      <c r="L12767" s="7"/>
      <c r="M12767" s="108"/>
      <c r="N12767" s="7"/>
    </row>
    <row r="12768" spans="12:14">
      <c r="L12768" s="7"/>
      <c r="M12768" s="108"/>
      <c r="N12768" s="7"/>
    </row>
    <row r="12769" spans="12:14">
      <c r="L12769" s="7"/>
      <c r="M12769" s="108"/>
      <c r="N12769" s="7"/>
    </row>
    <row r="12770" spans="12:14">
      <c r="L12770" s="7"/>
      <c r="M12770" s="108"/>
      <c r="N12770" s="7"/>
    </row>
    <row r="12771" spans="12:14">
      <c r="L12771" s="7"/>
      <c r="M12771" s="108"/>
      <c r="N12771" s="7"/>
    </row>
    <row r="12772" spans="12:14">
      <c r="L12772" s="7"/>
      <c r="M12772" s="108"/>
      <c r="N12772" s="7"/>
    </row>
    <row r="12773" spans="12:14">
      <c r="L12773" s="7"/>
      <c r="M12773" s="108"/>
      <c r="N12773" s="7"/>
    </row>
    <row r="12774" spans="12:14">
      <c r="L12774" s="7"/>
      <c r="M12774" s="108"/>
      <c r="N12774" s="7"/>
    </row>
    <row r="12775" spans="12:14">
      <c r="L12775" s="7"/>
      <c r="M12775" s="108"/>
      <c r="N12775" s="7"/>
    </row>
    <row r="12776" spans="12:14">
      <c r="L12776" s="7"/>
      <c r="M12776" s="108"/>
      <c r="N12776" s="7"/>
    </row>
    <row r="12777" spans="12:14">
      <c r="L12777" s="7"/>
      <c r="M12777" s="108"/>
      <c r="N12777" s="7"/>
    </row>
    <row r="12778" spans="12:14">
      <c r="L12778" s="7"/>
      <c r="M12778" s="108"/>
      <c r="N12778" s="7"/>
    </row>
    <row r="12779" spans="12:14">
      <c r="L12779" s="7"/>
      <c r="M12779" s="108"/>
      <c r="N12779" s="7"/>
    </row>
    <row r="12780" spans="12:14">
      <c r="L12780" s="7"/>
      <c r="M12780" s="108"/>
      <c r="N12780" s="7"/>
    </row>
    <row r="12781" spans="12:14">
      <c r="L12781" s="7"/>
      <c r="M12781" s="108"/>
      <c r="N12781" s="7"/>
    </row>
    <row r="12782" spans="12:14">
      <c r="L12782" s="7"/>
      <c r="M12782" s="108"/>
      <c r="N12782" s="7"/>
    </row>
    <row r="12783" spans="12:14">
      <c r="L12783" s="7"/>
      <c r="M12783" s="108"/>
      <c r="N12783" s="7"/>
    </row>
    <row r="12784" spans="12:14">
      <c r="L12784" s="7"/>
      <c r="M12784" s="108"/>
      <c r="N12784" s="7"/>
    </row>
    <row r="12785" spans="12:14">
      <c r="L12785" s="7"/>
      <c r="M12785" s="108"/>
      <c r="N12785" s="7"/>
    </row>
    <row r="12786" spans="12:14">
      <c r="L12786" s="7"/>
      <c r="M12786" s="108"/>
      <c r="N12786" s="7"/>
    </row>
    <row r="12787" spans="12:14">
      <c r="L12787" s="7"/>
      <c r="M12787" s="108"/>
      <c r="N12787" s="7"/>
    </row>
    <row r="12788" spans="12:14">
      <c r="L12788" s="7"/>
      <c r="M12788" s="108"/>
      <c r="N12788" s="7"/>
    </row>
    <row r="12789" spans="12:14">
      <c r="L12789" s="7"/>
      <c r="M12789" s="108"/>
      <c r="N12789" s="7"/>
    </row>
    <row r="12790" spans="12:14">
      <c r="L12790" s="7"/>
      <c r="M12790" s="108"/>
      <c r="N12790" s="7"/>
    </row>
    <row r="12791" spans="12:14">
      <c r="L12791" s="7"/>
      <c r="M12791" s="108"/>
      <c r="N12791" s="7"/>
    </row>
    <row r="12792" spans="12:14">
      <c r="L12792" s="7"/>
      <c r="M12792" s="108"/>
      <c r="N12792" s="7"/>
    </row>
    <row r="12793" spans="12:14">
      <c r="L12793" s="7"/>
      <c r="M12793" s="108"/>
      <c r="N12793" s="7"/>
    </row>
    <row r="12794" spans="12:14">
      <c r="L12794" s="7"/>
      <c r="M12794" s="108"/>
      <c r="N12794" s="7"/>
    </row>
    <row r="12795" spans="12:14">
      <c r="L12795" s="7"/>
      <c r="M12795" s="108"/>
      <c r="N12795" s="7"/>
    </row>
    <row r="12796" spans="12:14">
      <c r="L12796" s="7"/>
      <c r="M12796" s="108"/>
      <c r="N12796" s="7"/>
    </row>
    <row r="12797" spans="12:14">
      <c r="L12797" s="7"/>
      <c r="M12797" s="108"/>
      <c r="N12797" s="7"/>
    </row>
    <row r="12798" spans="12:14">
      <c r="L12798" s="7"/>
      <c r="M12798" s="108"/>
      <c r="N12798" s="7"/>
    </row>
    <row r="12799" spans="12:14">
      <c r="L12799" s="7"/>
      <c r="M12799" s="108"/>
      <c r="N12799" s="7"/>
    </row>
    <row r="12800" spans="12:14">
      <c r="L12800" s="7"/>
      <c r="M12800" s="108"/>
      <c r="N12800" s="7"/>
    </row>
    <row r="12801" spans="12:14">
      <c r="L12801" s="7"/>
      <c r="M12801" s="108"/>
      <c r="N12801" s="7"/>
    </row>
    <row r="12802" spans="12:14">
      <c r="L12802" s="7"/>
      <c r="M12802" s="108"/>
      <c r="N12802" s="7"/>
    </row>
    <row r="12803" spans="12:14">
      <c r="L12803" s="7"/>
      <c r="M12803" s="108"/>
      <c r="N12803" s="7"/>
    </row>
    <row r="12804" spans="12:14">
      <c r="L12804" s="7"/>
      <c r="M12804" s="108"/>
      <c r="N12804" s="7"/>
    </row>
    <row r="12805" spans="12:14">
      <c r="L12805" s="7"/>
      <c r="M12805" s="108"/>
      <c r="N12805" s="7"/>
    </row>
    <row r="12806" spans="12:14">
      <c r="L12806" s="7"/>
      <c r="M12806" s="108"/>
      <c r="N12806" s="7"/>
    </row>
    <row r="12807" spans="12:14">
      <c r="L12807" s="7"/>
      <c r="M12807" s="108"/>
      <c r="N12807" s="7"/>
    </row>
    <row r="12808" spans="12:14">
      <c r="L12808" s="7"/>
      <c r="M12808" s="108"/>
      <c r="N12808" s="7"/>
    </row>
    <row r="12809" spans="12:14">
      <c r="L12809" s="7"/>
      <c r="M12809" s="108"/>
      <c r="N12809" s="7"/>
    </row>
    <row r="12810" spans="12:14">
      <c r="L12810" s="7"/>
      <c r="M12810" s="108"/>
      <c r="N12810" s="7"/>
    </row>
    <row r="12811" spans="12:14">
      <c r="L12811" s="7"/>
      <c r="M12811" s="108"/>
      <c r="N12811" s="7"/>
    </row>
    <row r="12812" spans="12:14">
      <c r="L12812" s="7"/>
      <c r="M12812" s="108"/>
      <c r="N12812" s="7"/>
    </row>
    <row r="12813" spans="12:14">
      <c r="L12813" s="7"/>
      <c r="M12813" s="108"/>
      <c r="N12813" s="7"/>
    </row>
    <row r="12814" spans="12:14">
      <c r="L12814" s="7"/>
      <c r="M12814" s="108"/>
      <c r="N12814" s="7"/>
    </row>
    <row r="12815" spans="12:14">
      <c r="L12815" s="7"/>
      <c r="M12815" s="108"/>
      <c r="N12815" s="7"/>
    </row>
    <row r="12816" spans="12:14">
      <c r="L12816" s="7"/>
      <c r="M12816" s="108"/>
      <c r="N12816" s="7"/>
    </row>
    <row r="12817" spans="12:14">
      <c r="L12817" s="7"/>
      <c r="M12817" s="108"/>
      <c r="N12817" s="7"/>
    </row>
    <row r="12818" spans="12:14">
      <c r="L12818" s="7"/>
      <c r="M12818" s="108"/>
      <c r="N12818" s="7"/>
    </row>
    <row r="12819" spans="12:14">
      <c r="L12819" s="7"/>
      <c r="M12819" s="108"/>
      <c r="N12819" s="7"/>
    </row>
    <row r="12820" spans="12:14">
      <c r="L12820" s="7"/>
      <c r="M12820" s="108"/>
      <c r="N12820" s="7"/>
    </row>
    <row r="12821" spans="12:14">
      <c r="L12821" s="7"/>
      <c r="M12821" s="108"/>
      <c r="N12821" s="7"/>
    </row>
    <row r="12822" spans="12:14">
      <c r="L12822" s="7"/>
      <c r="M12822" s="108"/>
      <c r="N12822" s="7"/>
    </row>
    <row r="12823" spans="12:14">
      <c r="L12823" s="7"/>
      <c r="M12823" s="108"/>
      <c r="N12823" s="7"/>
    </row>
    <row r="12824" spans="12:14">
      <c r="L12824" s="7"/>
      <c r="M12824" s="108"/>
      <c r="N12824" s="7"/>
    </row>
    <row r="12825" spans="12:14">
      <c r="L12825" s="7"/>
      <c r="M12825" s="108"/>
      <c r="N12825" s="7"/>
    </row>
    <row r="12826" spans="12:14">
      <c r="L12826" s="7"/>
      <c r="M12826" s="108"/>
      <c r="N12826" s="7"/>
    </row>
    <row r="12827" spans="12:14">
      <c r="L12827" s="7"/>
      <c r="M12827" s="108"/>
      <c r="N12827" s="7"/>
    </row>
    <row r="12828" spans="12:14">
      <c r="L12828" s="7"/>
      <c r="M12828" s="108"/>
      <c r="N12828" s="7"/>
    </row>
    <row r="12829" spans="12:14">
      <c r="L12829" s="7"/>
      <c r="M12829" s="108"/>
      <c r="N12829" s="7"/>
    </row>
    <row r="12830" spans="12:14">
      <c r="L12830" s="7"/>
      <c r="M12830" s="108"/>
      <c r="N12830" s="7"/>
    </row>
    <row r="12831" spans="12:14">
      <c r="L12831" s="7"/>
      <c r="M12831" s="108"/>
      <c r="N12831" s="7"/>
    </row>
    <row r="12832" spans="12:14">
      <c r="L12832" s="7"/>
      <c r="M12832" s="108"/>
      <c r="N12832" s="7"/>
    </row>
    <row r="12833" spans="12:14">
      <c r="L12833" s="7"/>
      <c r="M12833" s="108"/>
      <c r="N12833" s="7"/>
    </row>
    <row r="12834" spans="12:14">
      <c r="L12834" s="7"/>
      <c r="M12834" s="108"/>
      <c r="N12834" s="7"/>
    </row>
    <row r="12835" spans="12:14">
      <c r="L12835" s="7"/>
      <c r="M12835" s="108"/>
      <c r="N12835" s="7"/>
    </row>
    <row r="12836" spans="12:14">
      <c r="L12836" s="7"/>
      <c r="M12836" s="108"/>
      <c r="N12836" s="7"/>
    </row>
    <row r="12837" spans="12:14">
      <c r="L12837" s="7"/>
      <c r="M12837" s="108"/>
      <c r="N12837" s="7"/>
    </row>
    <row r="12838" spans="12:14">
      <c r="L12838" s="7"/>
      <c r="M12838" s="108"/>
      <c r="N12838" s="7"/>
    </row>
    <row r="12839" spans="12:14">
      <c r="L12839" s="7"/>
      <c r="M12839" s="108"/>
      <c r="N12839" s="7"/>
    </row>
    <row r="12840" spans="12:14">
      <c r="L12840" s="7"/>
      <c r="M12840" s="108"/>
      <c r="N12840" s="7"/>
    </row>
    <row r="12841" spans="12:14">
      <c r="L12841" s="7"/>
      <c r="M12841" s="108"/>
      <c r="N12841" s="7"/>
    </row>
    <row r="12842" spans="12:14">
      <c r="L12842" s="7"/>
      <c r="M12842" s="108"/>
      <c r="N12842" s="7"/>
    </row>
    <row r="12843" spans="12:14">
      <c r="L12843" s="7"/>
      <c r="M12843" s="108"/>
      <c r="N12843" s="7"/>
    </row>
    <row r="12844" spans="12:14">
      <c r="L12844" s="7"/>
      <c r="M12844" s="108"/>
      <c r="N12844" s="7"/>
    </row>
    <row r="12845" spans="12:14">
      <c r="L12845" s="7"/>
      <c r="M12845" s="108"/>
      <c r="N12845" s="7"/>
    </row>
    <row r="12846" spans="12:14">
      <c r="L12846" s="7"/>
      <c r="M12846" s="108"/>
      <c r="N12846" s="7"/>
    </row>
    <row r="12847" spans="12:14">
      <c r="L12847" s="7"/>
      <c r="M12847" s="108"/>
      <c r="N12847" s="7"/>
    </row>
    <row r="12848" spans="12:14">
      <c r="L12848" s="7"/>
      <c r="M12848" s="108"/>
      <c r="N12848" s="7"/>
    </row>
    <row r="12849" spans="12:14">
      <c r="L12849" s="7"/>
      <c r="M12849" s="108"/>
      <c r="N12849" s="7"/>
    </row>
    <row r="12850" spans="12:14">
      <c r="L12850" s="7"/>
      <c r="M12850" s="108"/>
      <c r="N12850" s="7"/>
    </row>
    <row r="12851" spans="12:14">
      <c r="L12851" s="7"/>
      <c r="M12851" s="108"/>
      <c r="N12851" s="7"/>
    </row>
    <row r="12852" spans="12:14">
      <c r="L12852" s="7"/>
      <c r="M12852" s="108"/>
      <c r="N12852" s="7"/>
    </row>
    <row r="12853" spans="12:14">
      <c r="L12853" s="7"/>
      <c r="M12853" s="108"/>
      <c r="N12853" s="7"/>
    </row>
    <row r="12854" spans="12:14">
      <c r="L12854" s="7"/>
      <c r="M12854" s="108"/>
      <c r="N12854" s="7"/>
    </row>
    <row r="12855" spans="12:14">
      <c r="L12855" s="7"/>
      <c r="M12855" s="108"/>
      <c r="N12855" s="7"/>
    </row>
    <row r="12856" spans="12:14">
      <c r="L12856" s="7"/>
      <c r="M12856" s="108"/>
      <c r="N12856" s="7"/>
    </row>
    <row r="12857" spans="12:14">
      <c r="L12857" s="7"/>
      <c r="M12857" s="108"/>
      <c r="N12857" s="7"/>
    </row>
    <row r="12858" spans="12:14">
      <c r="L12858" s="7"/>
      <c r="M12858" s="108"/>
      <c r="N12858" s="7"/>
    </row>
    <row r="12859" spans="12:14">
      <c r="L12859" s="7"/>
      <c r="M12859" s="108"/>
      <c r="N12859" s="7"/>
    </row>
    <row r="12860" spans="12:14">
      <c r="L12860" s="7"/>
      <c r="M12860" s="108"/>
      <c r="N12860" s="7"/>
    </row>
    <row r="12861" spans="12:14">
      <c r="L12861" s="7"/>
      <c r="M12861" s="108"/>
      <c r="N12861" s="7"/>
    </row>
    <row r="12862" spans="12:14">
      <c r="L12862" s="7"/>
      <c r="M12862" s="108"/>
      <c r="N12862" s="7"/>
    </row>
    <row r="12863" spans="12:14">
      <c r="L12863" s="7"/>
      <c r="M12863" s="108"/>
      <c r="N12863" s="7"/>
    </row>
    <row r="12864" spans="12:14">
      <c r="L12864" s="7"/>
      <c r="M12864" s="108"/>
      <c r="N12864" s="7"/>
    </row>
    <row r="12865" spans="12:14">
      <c r="L12865" s="7"/>
      <c r="M12865" s="108"/>
      <c r="N12865" s="7"/>
    </row>
    <row r="12866" spans="12:14">
      <c r="L12866" s="7"/>
      <c r="M12866" s="108"/>
      <c r="N12866" s="7"/>
    </row>
    <row r="12867" spans="12:14">
      <c r="L12867" s="7"/>
      <c r="M12867" s="108"/>
      <c r="N12867" s="7"/>
    </row>
    <row r="12868" spans="12:14">
      <c r="L12868" s="7"/>
      <c r="M12868" s="108"/>
      <c r="N12868" s="7"/>
    </row>
    <row r="12869" spans="12:14">
      <c r="L12869" s="7"/>
      <c r="M12869" s="108"/>
      <c r="N12869" s="7"/>
    </row>
    <row r="12870" spans="12:14">
      <c r="L12870" s="7"/>
      <c r="M12870" s="108"/>
      <c r="N12870" s="7"/>
    </row>
    <row r="12871" spans="12:14">
      <c r="L12871" s="7"/>
      <c r="M12871" s="108"/>
      <c r="N12871" s="7"/>
    </row>
    <row r="12872" spans="12:14">
      <c r="L12872" s="7"/>
      <c r="M12872" s="108"/>
      <c r="N12872" s="7"/>
    </row>
    <row r="12873" spans="12:14">
      <c r="L12873" s="7"/>
      <c r="M12873" s="108"/>
      <c r="N12873" s="7"/>
    </row>
    <row r="12874" spans="12:14">
      <c r="L12874" s="7"/>
      <c r="M12874" s="108"/>
      <c r="N12874" s="7"/>
    </row>
    <row r="12875" spans="12:14">
      <c r="L12875" s="7"/>
      <c r="M12875" s="108"/>
      <c r="N12875" s="7"/>
    </row>
    <row r="12876" spans="12:14">
      <c r="L12876" s="7"/>
      <c r="M12876" s="108"/>
      <c r="N12876" s="7"/>
    </row>
    <row r="12877" spans="12:14">
      <c r="L12877" s="7"/>
      <c r="M12877" s="108"/>
      <c r="N12877" s="7"/>
    </row>
    <row r="12878" spans="12:14">
      <c r="L12878" s="7"/>
      <c r="M12878" s="108"/>
      <c r="N12878" s="7"/>
    </row>
    <row r="12879" spans="12:14">
      <c r="L12879" s="7"/>
      <c r="M12879" s="108"/>
      <c r="N12879" s="7"/>
    </row>
    <row r="12880" spans="12:14">
      <c r="L12880" s="7"/>
      <c r="M12880" s="108"/>
      <c r="N12880" s="7"/>
    </row>
    <row r="12881" spans="12:14">
      <c r="L12881" s="7"/>
      <c r="M12881" s="108"/>
      <c r="N12881" s="7"/>
    </row>
    <row r="12882" spans="12:14">
      <c r="L12882" s="7"/>
      <c r="M12882" s="108"/>
      <c r="N12882" s="7"/>
    </row>
    <row r="12883" spans="12:14">
      <c r="L12883" s="7"/>
      <c r="M12883" s="108"/>
      <c r="N12883" s="7"/>
    </row>
    <row r="12884" spans="12:14">
      <c r="L12884" s="7"/>
      <c r="M12884" s="108"/>
      <c r="N12884" s="7"/>
    </row>
    <row r="12885" spans="12:14">
      <c r="L12885" s="7"/>
      <c r="M12885" s="108"/>
      <c r="N12885" s="7"/>
    </row>
    <row r="12886" spans="12:14">
      <c r="L12886" s="7"/>
      <c r="M12886" s="108"/>
      <c r="N12886" s="7"/>
    </row>
    <row r="12887" spans="12:14">
      <c r="L12887" s="7"/>
      <c r="M12887" s="108"/>
      <c r="N12887" s="7"/>
    </row>
    <row r="12888" spans="12:14">
      <c r="L12888" s="7"/>
      <c r="M12888" s="108"/>
      <c r="N12888" s="7"/>
    </row>
    <row r="12889" spans="12:14">
      <c r="L12889" s="7"/>
      <c r="M12889" s="108"/>
      <c r="N12889" s="7"/>
    </row>
    <row r="12890" spans="12:14">
      <c r="L12890" s="7"/>
      <c r="M12890" s="108"/>
      <c r="N12890" s="7"/>
    </row>
    <row r="12891" spans="12:14">
      <c r="L12891" s="7"/>
      <c r="M12891" s="108"/>
      <c r="N12891" s="7"/>
    </row>
    <row r="12892" spans="12:14">
      <c r="L12892" s="7"/>
      <c r="M12892" s="108"/>
      <c r="N12892" s="7"/>
    </row>
    <row r="12893" spans="12:14">
      <c r="L12893" s="7"/>
      <c r="M12893" s="108"/>
      <c r="N12893" s="7"/>
    </row>
    <row r="12894" spans="12:14">
      <c r="L12894" s="7"/>
      <c r="M12894" s="108"/>
      <c r="N12894" s="7"/>
    </row>
    <row r="12895" spans="12:14">
      <c r="L12895" s="7"/>
      <c r="M12895" s="108"/>
      <c r="N12895" s="7"/>
    </row>
    <row r="12896" spans="12:14">
      <c r="L12896" s="7"/>
      <c r="M12896" s="108"/>
      <c r="N12896" s="7"/>
    </row>
    <row r="12897" spans="12:14">
      <c r="L12897" s="7"/>
      <c r="M12897" s="108"/>
      <c r="N12897" s="7"/>
    </row>
    <row r="12898" spans="12:14">
      <c r="L12898" s="7"/>
      <c r="M12898" s="108"/>
      <c r="N12898" s="7"/>
    </row>
    <row r="12899" spans="12:14">
      <c r="L12899" s="7"/>
      <c r="M12899" s="108"/>
      <c r="N12899" s="7"/>
    </row>
    <row r="12900" spans="12:14">
      <c r="L12900" s="7"/>
      <c r="M12900" s="108"/>
      <c r="N12900" s="7"/>
    </row>
    <row r="12901" spans="12:14">
      <c r="L12901" s="7"/>
      <c r="M12901" s="108"/>
      <c r="N12901" s="7"/>
    </row>
    <row r="12902" spans="12:14">
      <c r="L12902" s="7"/>
      <c r="M12902" s="108"/>
      <c r="N12902" s="7"/>
    </row>
    <row r="12903" spans="12:14">
      <c r="L12903" s="7"/>
      <c r="M12903" s="108"/>
      <c r="N12903" s="7"/>
    </row>
    <row r="12904" spans="12:14">
      <c r="L12904" s="7"/>
      <c r="M12904" s="108"/>
      <c r="N12904" s="7"/>
    </row>
    <row r="12905" spans="12:14">
      <c r="L12905" s="7"/>
      <c r="M12905" s="108"/>
      <c r="N12905" s="7"/>
    </row>
    <row r="12906" spans="12:14">
      <c r="L12906" s="7"/>
      <c r="M12906" s="108"/>
      <c r="N12906" s="7"/>
    </row>
    <row r="12907" spans="12:14">
      <c r="L12907" s="7"/>
      <c r="M12907" s="108"/>
      <c r="N12907" s="7"/>
    </row>
    <row r="12908" spans="12:14">
      <c r="L12908" s="7"/>
      <c r="M12908" s="108"/>
      <c r="N12908" s="7"/>
    </row>
    <row r="12909" spans="12:14">
      <c r="L12909" s="7"/>
      <c r="M12909" s="108"/>
      <c r="N12909" s="7"/>
    </row>
    <row r="12910" spans="12:14">
      <c r="L12910" s="7"/>
      <c r="M12910" s="108"/>
      <c r="N12910" s="7"/>
    </row>
    <row r="12911" spans="12:14">
      <c r="L12911" s="7"/>
      <c r="M12911" s="108"/>
      <c r="N12911" s="7"/>
    </row>
    <row r="12912" spans="12:14">
      <c r="L12912" s="7"/>
      <c r="M12912" s="108"/>
      <c r="N12912" s="7"/>
    </row>
    <row r="12913" spans="12:14">
      <c r="L12913" s="7"/>
      <c r="M12913" s="108"/>
      <c r="N12913" s="7"/>
    </row>
    <row r="12914" spans="12:14">
      <c r="L12914" s="7"/>
      <c r="M12914" s="108"/>
      <c r="N12914" s="7"/>
    </row>
    <row r="12915" spans="12:14">
      <c r="L12915" s="7"/>
      <c r="M12915" s="108"/>
      <c r="N12915" s="7"/>
    </row>
    <row r="12916" spans="12:14">
      <c r="L12916" s="7"/>
      <c r="M12916" s="108"/>
      <c r="N12916" s="7"/>
    </row>
    <row r="12917" spans="12:14">
      <c r="L12917" s="7"/>
      <c r="M12917" s="108"/>
      <c r="N12917" s="7"/>
    </row>
    <row r="12918" spans="12:14">
      <c r="L12918" s="7"/>
      <c r="M12918" s="108"/>
      <c r="N12918" s="7"/>
    </row>
    <row r="12919" spans="12:14">
      <c r="L12919" s="7"/>
      <c r="M12919" s="108"/>
      <c r="N12919" s="7"/>
    </row>
    <row r="12920" spans="12:14">
      <c r="L12920" s="7"/>
      <c r="M12920" s="108"/>
      <c r="N12920" s="7"/>
    </row>
    <row r="12921" spans="12:14">
      <c r="L12921" s="7"/>
      <c r="M12921" s="108"/>
      <c r="N12921" s="7"/>
    </row>
    <row r="12922" spans="12:14">
      <c r="L12922" s="7"/>
      <c r="M12922" s="108"/>
      <c r="N12922" s="7"/>
    </row>
    <row r="12923" spans="12:14">
      <c r="L12923" s="7"/>
      <c r="M12923" s="108"/>
      <c r="N12923" s="7"/>
    </row>
    <row r="12924" spans="12:14">
      <c r="L12924" s="7"/>
      <c r="M12924" s="108"/>
      <c r="N12924" s="7"/>
    </row>
    <row r="12925" spans="12:14">
      <c r="L12925" s="7"/>
      <c r="M12925" s="108"/>
      <c r="N12925" s="7"/>
    </row>
    <row r="12926" spans="12:14">
      <c r="L12926" s="7"/>
      <c r="M12926" s="108"/>
      <c r="N12926" s="7"/>
    </row>
    <row r="12927" spans="12:14">
      <c r="L12927" s="7"/>
      <c r="M12927" s="108"/>
      <c r="N12927" s="7"/>
    </row>
    <row r="12928" spans="12:14">
      <c r="L12928" s="7"/>
      <c r="M12928" s="108"/>
      <c r="N12928" s="7"/>
    </row>
    <row r="12929" spans="12:14">
      <c r="L12929" s="7"/>
      <c r="M12929" s="108"/>
      <c r="N12929" s="7"/>
    </row>
    <row r="12930" spans="12:14">
      <c r="L12930" s="7"/>
      <c r="M12930" s="108"/>
      <c r="N12930" s="7"/>
    </row>
    <row r="12931" spans="12:14">
      <c r="L12931" s="7"/>
      <c r="M12931" s="108"/>
      <c r="N12931" s="7"/>
    </row>
    <row r="12932" spans="12:14">
      <c r="L12932" s="7"/>
      <c r="M12932" s="108"/>
      <c r="N12932" s="7"/>
    </row>
    <row r="12933" spans="12:14">
      <c r="L12933" s="7"/>
      <c r="M12933" s="108"/>
      <c r="N12933" s="7"/>
    </row>
    <row r="12934" spans="12:14">
      <c r="L12934" s="7"/>
      <c r="M12934" s="108"/>
      <c r="N12934" s="7"/>
    </row>
    <row r="12935" spans="12:14">
      <c r="L12935" s="7"/>
      <c r="M12935" s="108"/>
      <c r="N12935" s="7"/>
    </row>
    <row r="12936" spans="12:14">
      <c r="L12936" s="7"/>
      <c r="M12936" s="108"/>
      <c r="N12936" s="7"/>
    </row>
    <row r="12937" spans="12:14">
      <c r="L12937" s="7"/>
      <c r="M12937" s="108"/>
      <c r="N12937" s="7"/>
    </row>
    <row r="12938" spans="12:14">
      <c r="L12938" s="7"/>
      <c r="M12938" s="108"/>
      <c r="N12938" s="7"/>
    </row>
    <row r="12939" spans="12:14">
      <c r="L12939" s="7"/>
      <c r="M12939" s="108"/>
      <c r="N12939" s="7"/>
    </row>
    <row r="12940" spans="12:14">
      <c r="L12940" s="7"/>
      <c r="M12940" s="108"/>
      <c r="N12940" s="7"/>
    </row>
    <row r="12941" spans="12:14">
      <c r="L12941" s="7"/>
      <c r="M12941" s="108"/>
      <c r="N12941" s="7"/>
    </row>
    <row r="12942" spans="12:14">
      <c r="L12942" s="7"/>
      <c r="M12942" s="108"/>
      <c r="N12942" s="7"/>
    </row>
    <row r="12943" spans="12:14">
      <c r="L12943" s="7"/>
      <c r="M12943" s="108"/>
      <c r="N12943" s="7"/>
    </row>
    <row r="12944" spans="12:14">
      <c r="L12944" s="7"/>
      <c r="M12944" s="108"/>
      <c r="N12944" s="7"/>
    </row>
    <row r="12945" spans="12:14">
      <c r="L12945" s="7"/>
      <c r="M12945" s="108"/>
      <c r="N12945" s="7"/>
    </row>
    <row r="12946" spans="12:14">
      <c r="L12946" s="7"/>
      <c r="M12946" s="108"/>
      <c r="N12946" s="7"/>
    </row>
    <row r="12947" spans="12:14">
      <c r="L12947" s="7"/>
      <c r="M12947" s="108"/>
      <c r="N12947" s="7"/>
    </row>
    <row r="12948" spans="12:14">
      <c r="L12948" s="7"/>
      <c r="M12948" s="108"/>
      <c r="N12948" s="7"/>
    </row>
    <row r="12949" spans="12:14">
      <c r="L12949" s="7"/>
      <c r="M12949" s="108"/>
      <c r="N12949" s="7"/>
    </row>
    <row r="12950" spans="12:14">
      <c r="L12950" s="7"/>
      <c r="M12950" s="108"/>
      <c r="N12950" s="7"/>
    </row>
    <row r="12951" spans="12:14">
      <c r="L12951" s="7"/>
      <c r="M12951" s="108"/>
      <c r="N12951" s="7"/>
    </row>
    <row r="12952" spans="12:14">
      <c r="L12952" s="7"/>
      <c r="M12952" s="108"/>
      <c r="N12952" s="7"/>
    </row>
    <row r="12953" spans="12:14">
      <c r="L12953" s="7"/>
      <c r="M12953" s="108"/>
      <c r="N12953" s="7"/>
    </row>
    <row r="12954" spans="12:14">
      <c r="L12954" s="7"/>
      <c r="M12954" s="108"/>
      <c r="N12954" s="7"/>
    </row>
    <row r="12955" spans="12:14">
      <c r="L12955" s="7"/>
      <c r="M12955" s="108"/>
      <c r="N12955" s="7"/>
    </row>
    <row r="12956" spans="12:14">
      <c r="L12956" s="7"/>
      <c r="M12956" s="108"/>
      <c r="N12956" s="7"/>
    </row>
    <row r="12957" spans="12:14">
      <c r="L12957" s="7"/>
      <c r="M12957" s="108"/>
      <c r="N12957" s="7"/>
    </row>
    <row r="12958" spans="12:14">
      <c r="L12958" s="7"/>
      <c r="M12958" s="108"/>
      <c r="N12958" s="7"/>
    </row>
    <row r="12959" spans="12:14">
      <c r="L12959" s="7"/>
      <c r="M12959" s="108"/>
      <c r="N12959" s="7"/>
    </row>
    <row r="12960" spans="12:14">
      <c r="L12960" s="7"/>
      <c r="M12960" s="108"/>
      <c r="N12960" s="7"/>
    </row>
    <row r="12961" spans="12:14">
      <c r="L12961" s="7"/>
      <c r="M12961" s="108"/>
      <c r="N12961" s="7"/>
    </row>
    <row r="12962" spans="12:14">
      <c r="L12962" s="7"/>
      <c r="M12962" s="108"/>
      <c r="N12962" s="7"/>
    </row>
    <row r="12963" spans="12:14">
      <c r="L12963" s="7"/>
      <c r="M12963" s="108"/>
      <c r="N12963" s="7"/>
    </row>
    <row r="12964" spans="12:14">
      <c r="L12964" s="7"/>
      <c r="M12964" s="108"/>
      <c r="N12964" s="7"/>
    </row>
    <row r="12965" spans="12:14">
      <c r="L12965" s="7"/>
      <c r="M12965" s="108"/>
      <c r="N12965" s="7"/>
    </row>
    <row r="12966" spans="12:14">
      <c r="L12966" s="7"/>
      <c r="M12966" s="108"/>
      <c r="N12966" s="7"/>
    </row>
    <row r="12967" spans="12:14">
      <c r="L12967" s="7"/>
      <c r="M12967" s="108"/>
      <c r="N12967" s="7"/>
    </row>
    <row r="12968" spans="12:14">
      <c r="L12968" s="7"/>
      <c r="M12968" s="108"/>
      <c r="N12968" s="7"/>
    </row>
    <row r="12969" spans="12:14">
      <c r="L12969" s="7"/>
      <c r="M12969" s="108"/>
      <c r="N12969" s="7"/>
    </row>
    <row r="12970" spans="12:14">
      <c r="L12970" s="7"/>
      <c r="M12970" s="108"/>
      <c r="N12970" s="7"/>
    </row>
    <row r="12971" spans="12:14">
      <c r="L12971" s="7"/>
      <c r="M12971" s="108"/>
      <c r="N12971" s="7"/>
    </row>
    <row r="12972" spans="12:14">
      <c r="L12972" s="7"/>
      <c r="M12972" s="108"/>
      <c r="N12972" s="7"/>
    </row>
    <row r="12973" spans="12:14">
      <c r="L12973" s="7"/>
      <c r="M12973" s="108"/>
      <c r="N12973" s="7"/>
    </row>
    <row r="12974" spans="12:14">
      <c r="L12974" s="7"/>
      <c r="M12974" s="108"/>
      <c r="N12974" s="7"/>
    </row>
    <row r="12975" spans="12:14">
      <c r="L12975" s="7"/>
      <c r="M12975" s="108"/>
      <c r="N12975" s="7"/>
    </row>
    <row r="12976" spans="12:14">
      <c r="L12976" s="7"/>
      <c r="M12976" s="108"/>
      <c r="N12976" s="7"/>
    </row>
    <row r="12977" spans="12:14">
      <c r="L12977" s="7"/>
      <c r="M12977" s="108"/>
      <c r="N12977" s="7"/>
    </row>
    <row r="12978" spans="12:14">
      <c r="L12978" s="7"/>
      <c r="M12978" s="108"/>
      <c r="N12978" s="7"/>
    </row>
    <row r="12979" spans="12:14">
      <c r="L12979" s="7"/>
      <c r="M12979" s="108"/>
      <c r="N12979" s="7"/>
    </row>
    <row r="12980" spans="12:14">
      <c r="L12980" s="7"/>
      <c r="M12980" s="108"/>
      <c r="N12980" s="7"/>
    </row>
    <row r="12981" spans="12:14">
      <c r="L12981" s="7"/>
      <c r="M12981" s="108"/>
      <c r="N12981" s="7"/>
    </row>
    <row r="12982" spans="12:14">
      <c r="L12982" s="7"/>
      <c r="M12982" s="108"/>
      <c r="N12982" s="7"/>
    </row>
    <row r="12983" spans="12:14">
      <c r="L12983" s="7"/>
      <c r="M12983" s="108"/>
      <c r="N12983" s="7"/>
    </row>
    <row r="12984" spans="12:14">
      <c r="L12984" s="7"/>
      <c r="M12984" s="108"/>
      <c r="N12984" s="7"/>
    </row>
    <row r="12985" spans="12:14">
      <c r="L12985" s="7"/>
      <c r="M12985" s="108"/>
      <c r="N12985" s="7"/>
    </row>
    <row r="12986" spans="12:14">
      <c r="L12986" s="7"/>
      <c r="M12986" s="108"/>
      <c r="N12986" s="7"/>
    </row>
    <row r="12987" spans="12:14">
      <c r="L12987" s="7"/>
      <c r="M12987" s="108"/>
      <c r="N12987" s="7"/>
    </row>
    <row r="12988" spans="12:14">
      <c r="L12988" s="7"/>
      <c r="M12988" s="108"/>
      <c r="N12988" s="7"/>
    </row>
    <row r="12989" spans="12:14">
      <c r="L12989" s="7"/>
      <c r="M12989" s="108"/>
      <c r="N12989" s="7"/>
    </row>
    <row r="12990" spans="12:14">
      <c r="L12990" s="7"/>
      <c r="M12990" s="108"/>
      <c r="N12990" s="7"/>
    </row>
    <row r="12991" spans="12:14">
      <c r="L12991" s="7"/>
      <c r="M12991" s="108"/>
      <c r="N12991" s="7"/>
    </row>
    <row r="12992" spans="12:14">
      <c r="L12992" s="7"/>
      <c r="M12992" s="108"/>
      <c r="N12992" s="7"/>
    </row>
    <row r="12993" spans="12:14">
      <c r="L12993" s="7"/>
      <c r="M12993" s="108"/>
      <c r="N12993" s="7"/>
    </row>
    <row r="12994" spans="12:14">
      <c r="L12994" s="7"/>
      <c r="M12994" s="108"/>
      <c r="N12994" s="7"/>
    </row>
    <row r="12995" spans="12:14">
      <c r="L12995" s="7"/>
      <c r="M12995" s="108"/>
      <c r="N12995" s="7"/>
    </row>
    <row r="12996" spans="12:14">
      <c r="L12996" s="7"/>
      <c r="M12996" s="108"/>
      <c r="N12996" s="7"/>
    </row>
    <row r="12997" spans="12:14">
      <c r="L12997" s="7"/>
      <c r="M12997" s="108"/>
      <c r="N12997" s="7"/>
    </row>
    <row r="12998" spans="12:14">
      <c r="L12998" s="7"/>
      <c r="M12998" s="108"/>
      <c r="N12998" s="7"/>
    </row>
    <row r="12999" spans="12:14">
      <c r="L12999" s="7"/>
      <c r="M12999" s="108"/>
      <c r="N12999" s="7"/>
    </row>
    <row r="13000" spans="12:14">
      <c r="L13000" s="7"/>
      <c r="M13000" s="108"/>
      <c r="N13000" s="7"/>
    </row>
    <row r="13001" spans="12:14">
      <c r="L13001" s="7"/>
      <c r="M13001" s="108"/>
      <c r="N13001" s="7"/>
    </row>
    <row r="13002" spans="12:14">
      <c r="L13002" s="7"/>
      <c r="M13002" s="108"/>
      <c r="N13002" s="7"/>
    </row>
    <row r="13003" spans="12:14">
      <c r="L13003" s="7"/>
      <c r="M13003" s="108"/>
      <c r="N13003" s="7"/>
    </row>
    <row r="13004" spans="12:14">
      <c r="L13004" s="7"/>
      <c r="M13004" s="108"/>
      <c r="N13004" s="7"/>
    </row>
    <row r="13005" spans="12:14">
      <c r="L13005" s="7"/>
      <c r="M13005" s="108"/>
      <c r="N13005" s="7"/>
    </row>
    <row r="13006" spans="12:14">
      <c r="L13006" s="7"/>
      <c r="M13006" s="108"/>
      <c r="N13006" s="7"/>
    </row>
    <row r="13007" spans="12:14">
      <c r="L13007" s="7"/>
      <c r="M13007" s="108"/>
      <c r="N13007" s="7"/>
    </row>
    <row r="13008" spans="12:14">
      <c r="L13008" s="7"/>
      <c r="M13008" s="108"/>
      <c r="N13008" s="7"/>
    </row>
    <row r="13009" spans="12:14">
      <c r="L13009" s="7"/>
      <c r="M13009" s="108"/>
      <c r="N13009" s="7"/>
    </row>
    <row r="13010" spans="12:14">
      <c r="L13010" s="7"/>
      <c r="M13010" s="108"/>
      <c r="N13010" s="7"/>
    </row>
    <row r="13011" spans="12:14">
      <c r="L13011" s="7"/>
      <c r="M13011" s="108"/>
      <c r="N13011" s="7"/>
    </row>
    <row r="13012" spans="12:14">
      <c r="L13012" s="7"/>
      <c r="M13012" s="108"/>
      <c r="N13012" s="7"/>
    </row>
    <row r="13013" spans="12:14">
      <c r="L13013" s="7"/>
      <c r="M13013" s="108"/>
      <c r="N13013" s="7"/>
    </row>
    <row r="13014" spans="12:14">
      <c r="L13014" s="7"/>
      <c r="M13014" s="108"/>
      <c r="N13014" s="7"/>
    </row>
    <row r="13015" spans="12:14">
      <c r="L13015" s="7"/>
      <c r="M13015" s="108"/>
      <c r="N13015" s="7"/>
    </row>
    <row r="13016" spans="12:14">
      <c r="L13016" s="7"/>
      <c r="M13016" s="108"/>
      <c r="N13016" s="7"/>
    </row>
    <row r="13017" spans="12:14">
      <c r="L13017" s="7"/>
      <c r="M13017" s="108"/>
      <c r="N13017" s="7"/>
    </row>
    <row r="13018" spans="12:14">
      <c r="L13018" s="7"/>
      <c r="M13018" s="108"/>
      <c r="N13018" s="7"/>
    </row>
    <row r="13019" spans="12:14">
      <c r="L13019" s="7"/>
      <c r="M13019" s="108"/>
      <c r="N13019" s="7"/>
    </row>
    <row r="13020" spans="12:14">
      <c r="L13020" s="7"/>
      <c r="M13020" s="108"/>
      <c r="N13020" s="7"/>
    </row>
    <row r="13021" spans="12:14">
      <c r="L13021" s="7"/>
      <c r="M13021" s="108"/>
      <c r="N13021" s="7"/>
    </row>
    <row r="13022" spans="12:14">
      <c r="L13022" s="7"/>
      <c r="M13022" s="108"/>
      <c r="N13022" s="7"/>
    </row>
    <row r="13023" spans="12:14">
      <c r="L13023" s="7"/>
      <c r="M13023" s="108"/>
      <c r="N13023" s="7"/>
    </row>
    <row r="13024" spans="12:14">
      <c r="L13024" s="7"/>
      <c r="M13024" s="108"/>
      <c r="N13024" s="7"/>
    </row>
    <row r="13025" spans="12:14">
      <c r="L13025" s="7"/>
      <c r="M13025" s="108"/>
      <c r="N13025" s="7"/>
    </row>
    <row r="13026" spans="12:14">
      <c r="L13026" s="7"/>
      <c r="M13026" s="108"/>
      <c r="N13026" s="7"/>
    </row>
    <row r="13027" spans="12:14">
      <c r="L13027" s="7"/>
      <c r="M13027" s="108"/>
      <c r="N13027" s="7"/>
    </row>
    <row r="13028" spans="12:14">
      <c r="L13028" s="7"/>
      <c r="M13028" s="108"/>
      <c r="N13028" s="7"/>
    </row>
    <row r="13029" spans="12:14">
      <c r="L13029" s="7"/>
      <c r="M13029" s="108"/>
      <c r="N13029" s="7"/>
    </row>
    <row r="13030" spans="12:14">
      <c r="L13030" s="7"/>
      <c r="M13030" s="108"/>
      <c r="N13030" s="7"/>
    </row>
    <row r="13031" spans="12:14">
      <c r="L13031" s="7"/>
      <c r="M13031" s="108"/>
      <c r="N13031" s="7"/>
    </row>
    <row r="13032" spans="12:14">
      <c r="L13032" s="7"/>
      <c r="M13032" s="108"/>
      <c r="N13032" s="7"/>
    </row>
    <row r="13033" spans="12:14">
      <c r="L13033" s="7"/>
      <c r="M13033" s="108"/>
      <c r="N13033" s="7"/>
    </row>
    <row r="13034" spans="12:14">
      <c r="L13034" s="7"/>
      <c r="M13034" s="108"/>
      <c r="N13034" s="7"/>
    </row>
    <row r="13035" spans="12:14">
      <c r="L13035" s="7"/>
      <c r="M13035" s="108"/>
      <c r="N13035" s="7"/>
    </row>
    <row r="13036" spans="12:14">
      <c r="L13036" s="7"/>
      <c r="M13036" s="108"/>
      <c r="N13036" s="7"/>
    </row>
    <row r="13037" spans="12:14">
      <c r="L13037" s="7"/>
      <c r="M13037" s="108"/>
      <c r="N13037" s="7"/>
    </row>
    <row r="13038" spans="12:14">
      <c r="L13038" s="7"/>
      <c r="M13038" s="108"/>
      <c r="N13038" s="7"/>
    </row>
    <row r="13039" spans="12:14">
      <c r="L13039" s="7"/>
      <c r="M13039" s="108"/>
      <c r="N13039" s="7"/>
    </row>
    <row r="13040" spans="12:14">
      <c r="L13040" s="7"/>
      <c r="M13040" s="108"/>
      <c r="N13040" s="7"/>
    </row>
    <row r="13041" spans="12:14">
      <c r="L13041" s="7"/>
      <c r="M13041" s="108"/>
      <c r="N13041" s="7"/>
    </row>
    <row r="13042" spans="12:14">
      <c r="L13042" s="7"/>
      <c r="M13042" s="108"/>
      <c r="N13042" s="7"/>
    </row>
    <row r="13043" spans="12:14">
      <c r="L13043" s="7"/>
      <c r="M13043" s="108"/>
      <c r="N13043" s="7"/>
    </row>
    <row r="13044" spans="12:14">
      <c r="L13044" s="7"/>
      <c r="M13044" s="108"/>
      <c r="N13044" s="7"/>
    </row>
    <row r="13045" spans="12:14">
      <c r="L13045" s="7"/>
      <c r="M13045" s="108"/>
      <c r="N13045" s="7"/>
    </row>
    <row r="13046" spans="12:14">
      <c r="L13046" s="7"/>
      <c r="M13046" s="108"/>
      <c r="N13046" s="7"/>
    </row>
    <row r="13047" spans="12:14">
      <c r="L13047" s="7"/>
      <c r="M13047" s="108"/>
      <c r="N13047" s="7"/>
    </row>
    <row r="13048" spans="12:14">
      <c r="L13048" s="7"/>
      <c r="M13048" s="108"/>
      <c r="N13048" s="7"/>
    </row>
    <row r="13049" spans="12:14">
      <c r="L13049" s="7"/>
      <c r="M13049" s="108"/>
      <c r="N13049" s="7"/>
    </row>
    <row r="13050" spans="12:14">
      <c r="L13050" s="7"/>
      <c r="M13050" s="108"/>
      <c r="N13050" s="7"/>
    </row>
    <row r="13051" spans="12:14">
      <c r="L13051" s="7"/>
      <c r="M13051" s="108"/>
      <c r="N13051" s="7"/>
    </row>
    <row r="13052" spans="12:14">
      <c r="L13052" s="7"/>
      <c r="M13052" s="108"/>
      <c r="N13052" s="7"/>
    </row>
    <row r="13053" spans="12:14">
      <c r="L13053" s="7"/>
      <c r="M13053" s="108"/>
      <c r="N13053" s="7"/>
    </row>
    <row r="13054" spans="12:14">
      <c r="L13054" s="7"/>
      <c r="M13054" s="108"/>
      <c r="N13054" s="7"/>
    </row>
    <row r="13055" spans="12:14">
      <c r="L13055" s="7"/>
      <c r="M13055" s="108"/>
      <c r="N13055" s="7"/>
    </row>
    <row r="13056" spans="12:14">
      <c r="L13056" s="7"/>
      <c r="M13056" s="108"/>
      <c r="N13056" s="7"/>
    </row>
    <row r="13057" spans="12:14">
      <c r="L13057" s="7"/>
      <c r="M13057" s="108"/>
      <c r="N13057" s="7"/>
    </row>
    <row r="13058" spans="12:14">
      <c r="L13058" s="7"/>
      <c r="M13058" s="108"/>
      <c r="N13058" s="7"/>
    </row>
    <row r="13059" spans="12:14">
      <c r="L13059" s="7"/>
      <c r="M13059" s="108"/>
      <c r="N13059" s="7"/>
    </row>
    <row r="13060" spans="12:14">
      <c r="L13060" s="7"/>
      <c r="M13060" s="108"/>
      <c r="N13060" s="7"/>
    </row>
    <row r="13061" spans="12:14">
      <c r="L13061" s="7"/>
      <c r="M13061" s="108"/>
      <c r="N13061" s="7"/>
    </row>
    <row r="13062" spans="12:14">
      <c r="L13062" s="7"/>
      <c r="M13062" s="108"/>
      <c r="N13062" s="7"/>
    </row>
    <row r="13063" spans="12:14">
      <c r="L13063" s="7"/>
      <c r="M13063" s="108"/>
      <c r="N13063" s="7"/>
    </row>
    <row r="13064" spans="12:14">
      <c r="L13064" s="7"/>
      <c r="M13064" s="108"/>
      <c r="N13064" s="7"/>
    </row>
    <row r="13065" spans="12:14">
      <c r="L13065" s="7"/>
      <c r="M13065" s="108"/>
      <c r="N13065" s="7"/>
    </row>
    <row r="13066" spans="12:14">
      <c r="L13066" s="7"/>
      <c r="M13066" s="108"/>
      <c r="N13066" s="7"/>
    </row>
    <row r="13067" spans="12:14">
      <c r="L13067" s="7"/>
      <c r="M13067" s="108"/>
      <c r="N13067" s="7"/>
    </row>
    <row r="13068" spans="12:14">
      <c r="L13068" s="7"/>
      <c r="M13068" s="108"/>
      <c r="N13068" s="7"/>
    </row>
    <row r="13069" spans="12:14">
      <c r="L13069" s="7"/>
      <c r="M13069" s="108"/>
      <c r="N13069" s="7"/>
    </row>
    <row r="13070" spans="12:14">
      <c r="L13070" s="7"/>
      <c r="M13070" s="108"/>
      <c r="N13070" s="7"/>
    </row>
    <row r="13071" spans="12:14">
      <c r="L13071" s="7"/>
      <c r="M13071" s="108"/>
      <c r="N13071" s="7"/>
    </row>
    <row r="13072" spans="12:14">
      <c r="L13072" s="7"/>
      <c r="M13072" s="108"/>
      <c r="N13072" s="7"/>
    </row>
    <row r="13073" spans="12:14">
      <c r="L13073" s="7"/>
      <c r="M13073" s="108"/>
      <c r="N13073" s="7"/>
    </row>
    <row r="13074" spans="12:14">
      <c r="L13074" s="7"/>
      <c r="M13074" s="108"/>
      <c r="N13074" s="7"/>
    </row>
    <row r="13075" spans="12:14">
      <c r="L13075" s="7"/>
      <c r="M13075" s="108"/>
      <c r="N13075" s="7"/>
    </row>
    <row r="13076" spans="12:14">
      <c r="L13076" s="7"/>
      <c r="M13076" s="108"/>
      <c r="N13076" s="7"/>
    </row>
    <row r="13077" spans="12:14">
      <c r="L13077" s="7"/>
      <c r="M13077" s="108"/>
      <c r="N13077" s="7"/>
    </row>
    <row r="13078" spans="12:14">
      <c r="L13078" s="7"/>
      <c r="M13078" s="108"/>
      <c r="N13078" s="7"/>
    </row>
    <row r="13079" spans="12:14">
      <c r="L13079" s="7"/>
      <c r="M13079" s="108"/>
      <c r="N13079" s="7"/>
    </row>
    <row r="13080" spans="12:14">
      <c r="L13080" s="7"/>
      <c r="M13080" s="108"/>
      <c r="N13080" s="7"/>
    </row>
    <row r="13081" spans="12:14">
      <c r="L13081" s="7"/>
      <c r="M13081" s="108"/>
      <c r="N13081" s="7"/>
    </row>
    <row r="13082" spans="12:14">
      <c r="L13082" s="7"/>
      <c r="M13082" s="108"/>
      <c r="N13082" s="7"/>
    </row>
    <row r="13083" spans="12:14">
      <c r="L13083" s="7"/>
      <c r="M13083" s="108"/>
      <c r="N13083" s="7"/>
    </row>
    <row r="13084" spans="12:14">
      <c r="L13084" s="7"/>
      <c r="M13084" s="108"/>
      <c r="N13084" s="7"/>
    </row>
    <row r="13085" spans="12:14">
      <c r="L13085" s="7"/>
      <c r="M13085" s="108"/>
      <c r="N13085" s="7"/>
    </row>
    <row r="13086" spans="12:14">
      <c r="L13086" s="7"/>
      <c r="M13086" s="108"/>
      <c r="N13086" s="7"/>
    </row>
    <row r="13087" spans="12:14">
      <c r="L13087" s="7"/>
      <c r="M13087" s="108"/>
      <c r="N13087" s="7"/>
    </row>
    <row r="13088" spans="12:14">
      <c r="L13088" s="7"/>
      <c r="M13088" s="108"/>
      <c r="N13088" s="7"/>
    </row>
    <row r="13089" spans="12:14">
      <c r="L13089" s="7"/>
      <c r="M13089" s="108"/>
      <c r="N13089" s="7"/>
    </row>
    <row r="13090" spans="12:14">
      <c r="L13090" s="7"/>
      <c r="M13090" s="108"/>
      <c r="N13090" s="7"/>
    </row>
    <row r="13091" spans="12:14">
      <c r="L13091" s="7"/>
      <c r="M13091" s="108"/>
      <c r="N13091" s="7"/>
    </row>
    <row r="13092" spans="12:14">
      <c r="L13092" s="7"/>
      <c r="M13092" s="108"/>
      <c r="N13092" s="7"/>
    </row>
    <row r="13093" spans="12:14">
      <c r="L13093" s="7"/>
      <c r="M13093" s="108"/>
      <c r="N13093" s="7"/>
    </row>
    <row r="13094" spans="12:14">
      <c r="L13094" s="7"/>
      <c r="M13094" s="108"/>
      <c r="N13094" s="7"/>
    </row>
    <row r="13095" spans="12:14">
      <c r="L13095" s="7"/>
      <c r="M13095" s="108"/>
      <c r="N13095" s="7"/>
    </row>
    <row r="13096" spans="12:14">
      <c r="L13096" s="7"/>
      <c r="M13096" s="108"/>
      <c r="N13096" s="7"/>
    </row>
    <row r="13097" spans="12:14">
      <c r="L13097" s="7"/>
      <c r="M13097" s="108"/>
      <c r="N13097" s="7"/>
    </row>
    <row r="13098" spans="12:14">
      <c r="L13098" s="7"/>
      <c r="M13098" s="108"/>
      <c r="N13098" s="7"/>
    </row>
    <row r="13099" spans="12:14">
      <c r="L13099" s="7"/>
      <c r="M13099" s="108"/>
      <c r="N13099" s="7"/>
    </row>
    <row r="13100" spans="12:14">
      <c r="L13100" s="7"/>
      <c r="M13100" s="108"/>
      <c r="N13100" s="7"/>
    </row>
    <row r="13101" spans="12:14">
      <c r="L13101" s="7"/>
      <c r="M13101" s="108"/>
      <c r="N13101" s="7"/>
    </row>
    <row r="13102" spans="12:14">
      <c r="L13102" s="7"/>
      <c r="M13102" s="108"/>
      <c r="N13102" s="7"/>
    </row>
    <row r="13103" spans="12:14">
      <c r="L13103" s="7"/>
      <c r="M13103" s="108"/>
      <c r="N13103" s="7"/>
    </row>
    <row r="13104" spans="12:14">
      <c r="L13104" s="7"/>
      <c r="M13104" s="108"/>
      <c r="N13104" s="7"/>
    </row>
    <row r="13105" spans="12:14">
      <c r="L13105" s="7"/>
      <c r="M13105" s="108"/>
      <c r="N13105" s="7"/>
    </row>
    <row r="13106" spans="12:14">
      <c r="L13106" s="7"/>
      <c r="M13106" s="108"/>
      <c r="N13106" s="7"/>
    </row>
    <row r="13107" spans="12:14">
      <c r="L13107" s="7"/>
      <c r="M13107" s="108"/>
      <c r="N13107" s="7"/>
    </row>
    <row r="13108" spans="12:14">
      <c r="L13108" s="7"/>
      <c r="M13108" s="108"/>
      <c r="N13108" s="7"/>
    </row>
    <row r="13109" spans="12:14">
      <c r="L13109" s="7"/>
      <c r="M13109" s="108"/>
      <c r="N13109" s="7"/>
    </row>
    <row r="13110" spans="12:14">
      <c r="L13110" s="7"/>
      <c r="M13110" s="108"/>
      <c r="N13110" s="7"/>
    </row>
    <row r="13111" spans="12:14">
      <c r="L13111" s="7"/>
      <c r="M13111" s="108"/>
      <c r="N13111" s="7"/>
    </row>
    <row r="13112" spans="12:14">
      <c r="L13112" s="7"/>
      <c r="M13112" s="108"/>
      <c r="N13112" s="7"/>
    </row>
    <row r="13113" spans="12:14">
      <c r="L13113" s="7"/>
      <c r="M13113" s="108"/>
      <c r="N13113" s="7"/>
    </row>
    <row r="13114" spans="12:14">
      <c r="L13114" s="7"/>
      <c r="M13114" s="108"/>
      <c r="N13114" s="7"/>
    </row>
    <row r="13115" spans="12:14">
      <c r="L13115" s="7"/>
      <c r="M13115" s="108"/>
      <c r="N13115" s="7"/>
    </row>
    <row r="13116" spans="12:14">
      <c r="L13116" s="7"/>
      <c r="M13116" s="108"/>
      <c r="N13116" s="7"/>
    </row>
    <row r="13117" spans="12:14">
      <c r="L13117" s="7"/>
      <c r="M13117" s="108"/>
      <c r="N13117" s="7"/>
    </row>
    <row r="13118" spans="12:14">
      <c r="L13118" s="7"/>
      <c r="M13118" s="108"/>
      <c r="N13118" s="7"/>
    </row>
    <row r="13119" spans="12:14">
      <c r="L13119" s="7"/>
      <c r="M13119" s="108"/>
      <c r="N13119" s="7"/>
    </row>
    <row r="13120" spans="12:14">
      <c r="L13120" s="7"/>
      <c r="M13120" s="108"/>
      <c r="N13120" s="7"/>
    </row>
    <row r="13121" spans="12:14">
      <c r="L13121" s="7"/>
      <c r="M13121" s="108"/>
      <c r="N13121" s="7"/>
    </row>
    <row r="13122" spans="12:14">
      <c r="L13122" s="7"/>
      <c r="M13122" s="108"/>
      <c r="N13122" s="7"/>
    </row>
    <row r="13123" spans="12:14">
      <c r="L13123" s="7"/>
      <c r="M13123" s="108"/>
      <c r="N13123" s="7"/>
    </row>
    <row r="13124" spans="12:14">
      <c r="L13124" s="7"/>
      <c r="M13124" s="108"/>
      <c r="N13124" s="7"/>
    </row>
    <row r="13125" spans="12:14">
      <c r="L13125" s="7"/>
      <c r="M13125" s="108"/>
      <c r="N13125" s="7"/>
    </row>
    <row r="13126" spans="12:14">
      <c r="L13126" s="7"/>
      <c r="M13126" s="108"/>
      <c r="N13126" s="7"/>
    </row>
    <row r="13127" spans="12:14">
      <c r="L13127" s="7"/>
      <c r="M13127" s="108"/>
      <c r="N13127" s="7"/>
    </row>
    <row r="13128" spans="12:14">
      <c r="L13128" s="7"/>
      <c r="M13128" s="108"/>
      <c r="N13128" s="7"/>
    </row>
    <row r="13129" spans="12:14">
      <c r="L13129" s="7"/>
      <c r="M13129" s="108"/>
      <c r="N13129" s="7"/>
    </row>
    <row r="13130" spans="12:14">
      <c r="L13130" s="7"/>
      <c r="M13130" s="108"/>
      <c r="N13130" s="7"/>
    </row>
    <row r="13131" spans="12:14">
      <c r="L13131" s="7"/>
      <c r="M13131" s="108"/>
      <c r="N13131" s="7"/>
    </row>
    <row r="13132" spans="12:14">
      <c r="L13132" s="7"/>
      <c r="M13132" s="108"/>
      <c r="N13132" s="7"/>
    </row>
    <row r="13133" spans="12:14">
      <c r="L13133" s="7"/>
      <c r="M13133" s="108"/>
      <c r="N13133" s="7"/>
    </row>
    <row r="13134" spans="12:14">
      <c r="L13134" s="7"/>
      <c r="M13134" s="108"/>
      <c r="N13134" s="7"/>
    </row>
    <row r="13135" spans="12:14">
      <c r="L13135" s="7"/>
      <c r="M13135" s="108"/>
      <c r="N13135" s="7"/>
    </row>
    <row r="13136" spans="12:14">
      <c r="L13136" s="7"/>
      <c r="M13136" s="108"/>
      <c r="N13136" s="7"/>
    </row>
    <row r="13137" spans="12:14">
      <c r="L13137" s="7"/>
      <c r="M13137" s="108"/>
      <c r="N13137" s="7"/>
    </row>
    <row r="13138" spans="12:14">
      <c r="L13138" s="7"/>
      <c r="M13138" s="108"/>
      <c r="N13138" s="7"/>
    </row>
    <row r="13139" spans="12:14">
      <c r="L13139" s="7"/>
      <c r="M13139" s="108"/>
      <c r="N13139" s="7"/>
    </row>
    <row r="13140" spans="12:14">
      <c r="L13140" s="7"/>
      <c r="M13140" s="108"/>
      <c r="N13140" s="7"/>
    </row>
    <row r="13141" spans="12:14">
      <c r="L13141" s="7"/>
      <c r="M13141" s="108"/>
      <c r="N13141" s="7"/>
    </row>
    <row r="13142" spans="12:14">
      <c r="L13142" s="7"/>
      <c r="M13142" s="108"/>
      <c r="N13142" s="7"/>
    </row>
    <row r="13143" spans="12:14">
      <c r="L13143" s="7"/>
      <c r="M13143" s="108"/>
      <c r="N13143" s="7"/>
    </row>
    <row r="13144" spans="12:14">
      <c r="L13144" s="7"/>
      <c r="M13144" s="108"/>
      <c r="N13144" s="7"/>
    </row>
    <row r="13145" spans="12:14">
      <c r="L13145" s="7"/>
      <c r="M13145" s="108"/>
      <c r="N13145" s="7"/>
    </row>
    <row r="13146" spans="12:14">
      <c r="L13146" s="7"/>
      <c r="M13146" s="108"/>
      <c r="N13146" s="7"/>
    </row>
    <row r="13147" spans="12:14">
      <c r="L13147" s="7"/>
      <c r="M13147" s="108"/>
      <c r="N13147" s="7"/>
    </row>
    <row r="13148" spans="12:14">
      <c r="L13148" s="7"/>
      <c r="M13148" s="108"/>
      <c r="N13148" s="7"/>
    </row>
    <row r="13149" spans="12:14">
      <c r="L13149" s="7"/>
      <c r="M13149" s="108"/>
      <c r="N13149" s="7"/>
    </row>
    <row r="13150" spans="12:14">
      <c r="L13150" s="7"/>
      <c r="M13150" s="108"/>
      <c r="N13150" s="7"/>
    </row>
    <row r="13151" spans="12:14">
      <c r="L13151" s="7"/>
      <c r="M13151" s="108"/>
      <c r="N13151" s="7"/>
    </row>
    <row r="13152" spans="12:14">
      <c r="L13152" s="7"/>
      <c r="M13152" s="108"/>
      <c r="N13152" s="7"/>
    </row>
    <row r="13153" spans="12:14">
      <c r="L13153" s="7"/>
      <c r="M13153" s="108"/>
      <c r="N13153" s="7"/>
    </row>
    <row r="13154" spans="12:14">
      <c r="L13154" s="7"/>
      <c r="M13154" s="108"/>
      <c r="N13154" s="7"/>
    </row>
    <row r="13155" spans="12:14">
      <c r="L13155" s="7"/>
      <c r="M13155" s="108"/>
      <c r="N13155" s="7"/>
    </row>
    <row r="13156" spans="12:14">
      <c r="L13156" s="7"/>
      <c r="M13156" s="108"/>
      <c r="N13156" s="7"/>
    </row>
    <row r="13157" spans="12:14">
      <c r="L13157" s="7"/>
      <c r="M13157" s="108"/>
      <c r="N13157" s="7"/>
    </row>
    <row r="13158" spans="12:14">
      <c r="L13158" s="7"/>
      <c r="M13158" s="108"/>
      <c r="N13158" s="7"/>
    </row>
    <row r="13159" spans="12:14">
      <c r="L13159" s="7"/>
      <c r="M13159" s="108"/>
      <c r="N13159" s="7"/>
    </row>
    <row r="13160" spans="12:14">
      <c r="L13160" s="7"/>
      <c r="M13160" s="108"/>
      <c r="N13160" s="7"/>
    </row>
    <row r="13161" spans="12:14">
      <c r="L13161" s="7"/>
      <c r="M13161" s="108"/>
      <c r="N13161" s="7"/>
    </row>
    <row r="13162" spans="12:14">
      <c r="L13162" s="7"/>
      <c r="M13162" s="108"/>
      <c r="N13162" s="7"/>
    </row>
    <row r="13163" spans="12:14">
      <c r="L13163" s="7"/>
      <c r="M13163" s="108"/>
      <c r="N13163" s="7"/>
    </row>
    <row r="13164" spans="12:14">
      <c r="L13164" s="7"/>
      <c r="M13164" s="108"/>
      <c r="N13164" s="7"/>
    </row>
    <row r="13165" spans="12:14">
      <c r="L13165" s="7"/>
      <c r="M13165" s="108"/>
      <c r="N13165" s="7"/>
    </row>
    <row r="13166" spans="12:14">
      <c r="L13166" s="7"/>
      <c r="M13166" s="108"/>
      <c r="N13166" s="7"/>
    </row>
    <row r="13167" spans="12:14">
      <c r="L13167" s="7"/>
      <c r="M13167" s="108"/>
      <c r="N13167" s="7"/>
    </row>
    <row r="13168" spans="12:14">
      <c r="L13168" s="7"/>
      <c r="M13168" s="108"/>
      <c r="N13168" s="7"/>
    </row>
    <row r="13169" spans="12:14">
      <c r="L13169" s="7"/>
      <c r="M13169" s="108"/>
      <c r="N13169" s="7"/>
    </row>
    <row r="13170" spans="12:14">
      <c r="L13170" s="7"/>
      <c r="M13170" s="108"/>
      <c r="N13170" s="7"/>
    </row>
    <row r="13171" spans="12:14">
      <c r="L13171" s="7"/>
      <c r="M13171" s="108"/>
      <c r="N13171" s="7"/>
    </row>
    <row r="13172" spans="12:14">
      <c r="L13172" s="7"/>
      <c r="M13172" s="108"/>
      <c r="N13172" s="7"/>
    </row>
    <row r="13173" spans="12:14">
      <c r="L13173" s="7"/>
      <c r="M13173" s="108"/>
      <c r="N13173" s="7"/>
    </row>
    <row r="13174" spans="12:14">
      <c r="L13174" s="7"/>
      <c r="M13174" s="108"/>
      <c r="N13174" s="7"/>
    </row>
    <row r="13175" spans="12:14">
      <c r="L13175" s="7"/>
      <c r="M13175" s="108"/>
      <c r="N13175" s="7"/>
    </row>
    <row r="13176" spans="12:14">
      <c r="L13176" s="7"/>
      <c r="M13176" s="108"/>
      <c r="N13176" s="7"/>
    </row>
    <row r="13177" spans="12:14">
      <c r="L13177" s="7"/>
      <c r="M13177" s="108"/>
      <c r="N13177" s="7"/>
    </row>
    <row r="13178" spans="12:14">
      <c r="L13178" s="7"/>
      <c r="M13178" s="108"/>
      <c r="N13178" s="7"/>
    </row>
    <row r="13179" spans="12:14">
      <c r="L13179" s="7"/>
      <c r="M13179" s="108"/>
      <c r="N13179" s="7"/>
    </row>
    <row r="13180" spans="12:14">
      <c r="L13180" s="7"/>
      <c r="M13180" s="108"/>
      <c r="N13180" s="7"/>
    </row>
    <row r="13181" spans="12:14">
      <c r="L13181" s="7"/>
      <c r="M13181" s="108"/>
      <c r="N13181" s="7"/>
    </row>
    <row r="13182" spans="12:14">
      <c r="L13182" s="7"/>
      <c r="M13182" s="108"/>
      <c r="N13182" s="7"/>
    </row>
    <row r="13183" spans="12:14">
      <c r="L13183" s="7"/>
      <c r="M13183" s="108"/>
      <c r="N13183" s="7"/>
    </row>
    <row r="13184" spans="12:14">
      <c r="L13184" s="7"/>
      <c r="M13184" s="108"/>
      <c r="N13184" s="7"/>
    </row>
    <row r="13185" spans="12:14">
      <c r="L13185" s="7"/>
      <c r="M13185" s="108"/>
      <c r="N13185" s="7"/>
    </row>
    <row r="13186" spans="12:14">
      <c r="L13186" s="7"/>
      <c r="M13186" s="108"/>
      <c r="N13186" s="7"/>
    </row>
    <row r="13187" spans="12:14">
      <c r="L13187" s="7"/>
      <c r="M13187" s="108"/>
      <c r="N13187" s="7"/>
    </row>
    <row r="13188" spans="12:14">
      <c r="L13188" s="7"/>
      <c r="M13188" s="108"/>
      <c r="N13188" s="7"/>
    </row>
    <row r="13189" spans="12:14">
      <c r="L13189" s="7"/>
      <c r="M13189" s="108"/>
      <c r="N13189" s="7"/>
    </row>
    <row r="13190" spans="12:14">
      <c r="L13190" s="7"/>
      <c r="M13190" s="108"/>
      <c r="N13190" s="7"/>
    </row>
    <row r="13191" spans="12:14">
      <c r="L13191" s="7"/>
      <c r="M13191" s="108"/>
      <c r="N13191" s="7"/>
    </row>
    <row r="13192" spans="12:14">
      <c r="L13192" s="7"/>
      <c r="M13192" s="108"/>
      <c r="N13192" s="7"/>
    </row>
    <row r="13193" spans="12:14">
      <c r="L13193" s="7"/>
      <c r="M13193" s="108"/>
      <c r="N13193" s="7"/>
    </row>
    <row r="13194" spans="12:14">
      <c r="L13194" s="7"/>
      <c r="M13194" s="108"/>
      <c r="N13194" s="7"/>
    </row>
    <row r="13195" spans="12:14">
      <c r="L13195" s="7"/>
      <c r="M13195" s="108"/>
      <c r="N13195" s="7"/>
    </row>
    <row r="13196" spans="12:14">
      <c r="L13196" s="7"/>
      <c r="M13196" s="108"/>
      <c r="N13196" s="7"/>
    </row>
    <row r="13197" spans="12:14">
      <c r="L13197" s="7"/>
      <c r="M13197" s="108"/>
      <c r="N13197" s="7"/>
    </row>
    <row r="13198" spans="12:14">
      <c r="L13198" s="7"/>
      <c r="M13198" s="108"/>
      <c r="N13198" s="7"/>
    </row>
    <row r="13199" spans="12:14">
      <c r="L13199" s="7"/>
      <c r="M13199" s="108"/>
      <c r="N13199" s="7"/>
    </row>
    <row r="13200" spans="12:14">
      <c r="L13200" s="7"/>
      <c r="M13200" s="108"/>
      <c r="N13200" s="7"/>
    </row>
    <row r="13201" spans="12:14">
      <c r="L13201" s="7"/>
      <c r="M13201" s="108"/>
      <c r="N13201" s="7"/>
    </row>
    <row r="13202" spans="12:14">
      <c r="L13202" s="7"/>
      <c r="M13202" s="108"/>
      <c r="N13202" s="7"/>
    </row>
    <row r="13203" spans="12:14">
      <c r="L13203" s="7"/>
      <c r="M13203" s="108"/>
      <c r="N13203" s="7"/>
    </row>
    <row r="13204" spans="12:14">
      <c r="L13204" s="7"/>
      <c r="M13204" s="108"/>
      <c r="N13204" s="7"/>
    </row>
    <row r="13205" spans="12:14">
      <c r="L13205" s="7"/>
      <c r="M13205" s="108"/>
      <c r="N13205" s="7"/>
    </row>
    <row r="13206" spans="12:14">
      <c r="L13206" s="7"/>
      <c r="M13206" s="108"/>
      <c r="N13206" s="7"/>
    </row>
    <row r="13207" spans="12:14">
      <c r="L13207" s="7"/>
      <c r="M13207" s="108"/>
      <c r="N13207" s="7"/>
    </row>
    <row r="13208" spans="12:14">
      <c r="L13208" s="7"/>
      <c r="M13208" s="108"/>
      <c r="N13208" s="7"/>
    </row>
    <row r="13209" spans="12:14">
      <c r="L13209" s="7"/>
      <c r="M13209" s="108"/>
      <c r="N13209" s="7"/>
    </row>
    <row r="13210" spans="12:14">
      <c r="L13210" s="7"/>
      <c r="M13210" s="108"/>
      <c r="N13210" s="7"/>
    </row>
    <row r="13211" spans="12:14">
      <c r="L13211" s="7"/>
      <c r="M13211" s="108"/>
      <c r="N13211" s="7"/>
    </row>
    <row r="13212" spans="12:14">
      <c r="L13212" s="7"/>
      <c r="M13212" s="108"/>
      <c r="N13212" s="7"/>
    </row>
    <row r="13213" spans="12:14">
      <c r="L13213" s="7"/>
      <c r="M13213" s="108"/>
      <c r="N13213" s="7"/>
    </row>
    <row r="13214" spans="12:14">
      <c r="L13214" s="7"/>
      <c r="M13214" s="108"/>
      <c r="N13214" s="7"/>
    </row>
    <row r="13215" spans="12:14">
      <c r="L13215" s="7"/>
      <c r="M13215" s="108"/>
      <c r="N13215" s="7"/>
    </row>
    <row r="13216" spans="12:14">
      <c r="L13216" s="7"/>
      <c r="M13216" s="108"/>
      <c r="N13216" s="7"/>
    </row>
    <row r="13217" spans="12:14">
      <c r="L13217" s="7"/>
      <c r="M13217" s="108"/>
      <c r="N13217" s="7"/>
    </row>
    <row r="13218" spans="12:14">
      <c r="L13218" s="7"/>
      <c r="M13218" s="108"/>
      <c r="N13218" s="7"/>
    </row>
    <row r="13219" spans="12:14">
      <c r="L13219" s="7"/>
      <c r="M13219" s="108"/>
      <c r="N13219" s="7"/>
    </row>
    <row r="13220" spans="12:14">
      <c r="L13220" s="7"/>
      <c r="M13220" s="108"/>
      <c r="N13220" s="7"/>
    </row>
    <row r="13221" spans="12:14">
      <c r="L13221" s="7"/>
      <c r="M13221" s="108"/>
      <c r="N13221" s="7"/>
    </row>
    <row r="13222" spans="12:14">
      <c r="L13222" s="7"/>
      <c r="M13222" s="108"/>
      <c r="N13222" s="7"/>
    </row>
    <row r="13223" spans="12:14">
      <c r="L13223" s="7"/>
      <c r="M13223" s="108"/>
      <c r="N13223" s="7"/>
    </row>
    <row r="13224" spans="12:14">
      <c r="L13224" s="7"/>
      <c r="M13224" s="108"/>
      <c r="N13224" s="7"/>
    </row>
    <row r="13225" spans="12:14">
      <c r="L13225" s="7"/>
      <c r="M13225" s="108"/>
      <c r="N13225" s="7"/>
    </row>
    <row r="13226" spans="12:14">
      <c r="L13226" s="7"/>
      <c r="M13226" s="108"/>
      <c r="N13226" s="7"/>
    </row>
    <row r="13227" spans="12:14">
      <c r="L13227" s="7"/>
      <c r="M13227" s="108"/>
      <c r="N13227" s="7"/>
    </row>
    <row r="13228" spans="12:14">
      <c r="L13228" s="7"/>
      <c r="M13228" s="108"/>
      <c r="N13228" s="7"/>
    </row>
    <row r="13229" spans="12:14">
      <c r="L13229" s="7"/>
      <c r="M13229" s="108"/>
      <c r="N13229" s="7"/>
    </row>
    <row r="13230" spans="12:14">
      <c r="L13230" s="7"/>
      <c r="M13230" s="108"/>
      <c r="N13230" s="7"/>
    </row>
    <row r="13231" spans="12:14">
      <c r="L13231" s="7"/>
      <c r="M13231" s="108"/>
      <c r="N13231" s="7"/>
    </row>
    <row r="13232" spans="12:14">
      <c r="L13232" s="7"/>
      <c r="M13232" s="108"/>
      <c r="N13232" s="7"/>
    </row>
    <row r="13233" spans="12:14">
      <c r="L13233" s="7"/>
      <c r="M13233" s="108"/>
      <c r="N13233" s="7"/>
    </row>
    <row r="13234" spans="12:14">
      <c r="L13234" s="7"/>
      <c r="M13234" s="108"/>
      <c r="N13234" s="7"/>
    </row>
    <row r="13235" spans="12:14">
      <c r="L13235" s="7"/>
      <c r="M13235" s="108"/>
      <c r="N13235" s="7"/>
    </row>
    <row r="13236" spans="12:14">
      <c r="L13236" s="7"/>
      <c r="M13236" s="108"/>
      <c r="N13236" s="7"/>
    </row>
    <row r="13237" spans="12:14">
      <c r="L13237" s="7"/>
      <c r="M13237" s="108"/>
      <c r="N13237" s="7"/>
    </row>
    <row r="13238" spans="12:14">
      <c r="L13238" s="7"/>
      <c r="M13238" s="108"/>
      <c r="N13238" s="7"/>
    </row>
    <row r="13239" spans="12:14">
      <c r="L13239" s="7"/>
      <c r="M13239" s="108"/>
      <c r="N13239" s="7"/>
    </row>
    <row r="13240" spans="12:14">
      <c r="L13240" s="7"/>
      <c r="M13240" s="108"/>
      <c r="N13240" s="7"/>
    </row>
    <row r="13241" spans="12:14">
      <c r="L13241" s="7"/>
      <c r="M13241" s="108"/>
      <c r="N13241" s="7"/>
    </row>
    <row r="13242" spans="12:14">
      <c r="L13242" s="7"/>
      <c r="M13242" s="108"/>
      <c r="N13242" s="7"/>
    </row>
    <row r="13243" spans="12:14">
      <c r="L13243" s="7"/>
      <c r="M13243" s="108"/>
      <c r="N13243" s="7"/>
    </row>
    <row r="13244" spans="12:14">
      <c r="L13244" s="7"/>
      <c r="M13244" s="108"/>
      <c r="N13244" s="7"/>
    </row>
    <row r="13245" spans="12:14">
      <c r="L13245" s="7"/>
      <c r="M13245" s="108"/>
      <c r="N13245" s="7"/>
    </row>
    <row r="13246" spans="12:14">
      <c r="L13246" s="7"/>
      <c r="M13246" s="108"/>
      <c r="N13246" s="7"/>
    </row>
    <row r="13247" spans="12:14">
      <c r="L13247" s="7"/>
      <c r="M13247" s="108"/>
      <c r="N13247" s="7"/>
    </row>
    <row r="13248" spans="12:14">
      <c r="L13248" s="7"/>
      <c r="M13248" s="108"/>
      <c r="N13248" s="7"/>
    </row>
    <row r="13249" spans="12:14">
      <c r="L13249" s="7"/>
      <c r="M13249" s="108"/>
      <c r="N13249" s="7"/>
    </row>
    <row r="13250" spans="12:14">
      <c r="L13250" s="7"/>
      <c r="M13250" s="108"/>
      <c r="N13250" s="7"/>
    </row>
    <row r="13251" spans="12:14">
      <c r="L13251" s="7"/>
      <c r="M13251" s="108"/>
      <c r="N13251" s="7"/>
    </row>
    <row r="13252" spans="12:14">
      <c r="L13252" s="7"/>
      <c r="M13252" s="108"/>
      <c r="N13252" s="7"/>
    </row>
    <row r="13253" spans="12:14">
      <c r="L13253" s="7"/>
      <c r="M13253" s="108"/>
      <c r="N13253" s="7"/>
    </row>
    <row r="13254" spans="12:14">
      <c r="L13254" s="7"/>
      <c r="M13254" s="108"/>
      <c r="N13254" s="7"/>
    </row>
    <row r="13255" spans="12:14">
      <c r="L13255" s="7"/>
      <c r="M13255" s="108"/>
      <c r="N13255" s="7"/>
    </row>
    <row r="13256" spans="12:14">
      <c r="L13256" s="7"/>
      <c r="M13256" s="108"/>
      <c r="N13256" s="7"/>
    </row>
    <row r="13257" spans="12:14">
      <c r="L13257" s="7"/>
      <c r="M13257" s="108"/>
      <c r="N13257" s="7"/>
    </row>
    <row r="13258" spans="12:14">
      <c r="L13258" s="7"/>
      <c r="M13258" s="108"/>
      <c r="N13258" s="7"/>
    </row>
    <row r="13259" spans="12:14">
      <c r="L13259" s="7"/>
      <c r="M13259" s="108"/>
      <c r="N13259" s="7"/>
    </row>
    <row r="13260" spans="12:14">
      <c r="L13260" s="7"/>
      <c r="M13260" s="108"/>
      <c r="N13260" s="7"/>
    </row>
    <row r="13261" spans="12:14">
      <c r="L13261" s="7"/>
      <c r="M13261" s="108"/>
      <c r="N13261" s="7"/>
    </row>
    <row r="13262" spans="12:14">
      <c r="L13262" s="7"/>
      <c r="M13262" s="108"/>
      <c r="N13262" s="7"/>
    </row>
    <row r="13263" spans="12:14">
      <c r="L13263" s="7"/>
      <c r="M13263" s="108"/>
      <c r="N13263" s="7"/>
    </row>
    <row r="13264" spans="12:14">
      <c r="L13264" s="7"/>
      <c r="M13264" s="108"/>
      <c r="N13264" s="7"/>
    </row>
    <row r="13265" spans="12:14">
      <c r="L13265" s="7"/>
      <c r="M13265" s="108"/>
      <c r="N13265" s="7"/>
    </row>
    <row r="13266" spans="12:14">
      <c r="L13266" s="7"/>
      <c r="M13266" s="108"/>
      <c r="N13266" s="7"/>
    </row>
    <row r="13267" spans="12:14">
      <c r="L13267" s="7"/>
      <c r="M13267" s="108"/>
      <c r="N13267" s="7"/>
    </row>
    <row r="13268" spans="12:14">
      <c r="L13268" s="7"/>
      <c r="M13268" s="108"/>
      <c r="N13268" s="7"/>
    </row>
    <row r="13269" spans="12:14">
      <c r="L13269" s="7"/>
      <c r="M13269" s="108"/>
      <c r="N13269" s="7"/>
    </row>
    <row r="13270" spans="12:14">
      <c r="L13270" s="7"/>
      <c r="M13270" s="108"/>
      <c r="N13270" s="7"/>
    </row>
    <row r="13271" spans="12:14">
      <c r="L13271" s="7"/>
      <c r="M13271" s="108"/>
      <c r="N13271" s="7"/>
    </row>
    <row r="13272" spans="12:14">
      <c r="L13272" s="7"/>
      <c r="M13272" s="108"/>
      <c r="N13272" s="7"/>
    </row>
    <row r="13273" spans="12:14">
      <c r="L13273" s="7"/>
      <c r="M13273" s="108"/>
      <c r="N13273" s="7"/>
    </row>
    <row r="13274" spans="12:14">
      <c r="L13274" s="7"/>
      <c r="M13274" s="108"/>
      <c r="N13274" s="7"/>
    </row>
    <row r="13275" spans="12:14">
      <c r="L13275" s="7"/>
      <c r="M13275" s="108"/>
      <c r="N13275" s="7"/>
    </row>
    <row r="13276" spans="12:14">
      <c r="L13276" s="7"/>
      <c r="M13276" s="108"/>
      <c r="N13276" s="7"/>
    </row>
    <row r="13277" spans="12:14">
      <c r="L13277" s="7"/>
      <c r="M13277" s="108"/>
      <c r="N13277" s="7"/>
    </row>
    <row r="13278" spans="12:14">
      <c r="L13278" s="7"/>
      <c r="M13278" s="108"/>
      <c r="N13278" s="7"/>
    </row>
    <row r="13279" spans="12:14">
      <c r="L13279" s="7"/>
      <c r="M13279" s="108"/>
      <c r="N13279" s="7"/>
    </row>
    <row r="13280" spans="12:14">
      <c r="L13280" s="7"/>
      <c r="M13280" s="108"/>
      <c r="N13280" s="7"/>
    </row>
    <row r="13281" spans="12:14">
      <c r="L13281" s="7"/>
      <c r="M13281" s="108"/>
      <c r="N13281" s="7"/>
    </row>
    <row r="13282" spans="12:14">
      <c r="L13282" s="7"/>
      <c r="M13282" s="108"/>
      <c r="N13282" s="7"/>
    </row>
    <row r="13283" spans="12:14">
      <c r="L13283" s="7"/>
      <c r="M13283" s="108"/>
      <c r="N13283" s="7"/>
    </row>
    <row r="13284" spans="12:14">
      <c r="L13284" s="7"/>
      <c r="M13284" s="108"/>
      <c r="N13284" s="7"/>
    </row>
    <row r="13285" spans="12:14">
      <c r="L13285" s="7"/>
      <c r="M13285" s="108"/>
      <c r="N13285" s="7"/>
    </row>
    <row r="13286" spans="12:14">
      <c r="L13286" s="7"/>
      <c r="M13286" s="108"/>
      <c r="N13286" s="7"/>
    </row>
    <row r="13287" spans="12:14">
      <c r="L13287" s="7"/>
      <c r="M13287" s="108"/>
      <c r="N13287" s="7"/>
    </row>
    <row r="13288" spans="12:14">
      <c r="L13288" s="7"/>
      <c r="M13288" s="108"/>
      <c r="N13288" s="7"/>
    </row>
    <row r="13289" spans="12:14">
      <c r="L13289" s="7"/>
      <c r="M13289" s="108"/>
      <c r="N13289" s="7"/>
    </row>
    <row r="13290" spans="12:14">
      <c r="L13290" s="7"/>
      <c r="M13290" s="108"/>
      <c r="N13290" s="7"/>
    </row>
    <row r="13291" spans="12:14">
      <c r="L13291" s="7"/>
      <c r="M13291" s="108"/>
      <c r="N13291" s="7"/>
    </row>
    <row r="13292" spans="12:14">
      <c r="L13292" s="7"/>
      <c r="M13292" s="108"/>
      <c r="N13292" s="7"/>
    </row>
    <row r="13293" spans="12:14">
      <c r="L13293" s="7"/>
      <c r="M13293" s="108"/>
      <c r="N13293" s="7"/>
    </row>
    <row r="13294" spans="12:14">
      <c r="L13294" s="7"/>
      <c r="M13294" s="108"/>
      <c r="N13294" s="7"/>
    </row>
    <row r="13295" spans="12:14">
      <c r="L13295" s="7"/>
      <c r="M13295" s="108"/>
      <c r="N13295" s="7"/>
    </row>
    <row r="13296" spans="12:14">
      <c r="L13296" s="7"/>
      <c r="M13296" s="108"/>
      <c r="N13296" s="7"/>
    </row>
    <row r="13297" spans="12:14">
      <c r="L13297" s="7"/>
      <c r="M13297" s="108"/>
      <c r="N13297" s="7"/>
    </row>
    <row r="13298" spans="12:14">
      <c r="L13298" s="7"/>
      <c r="M13298" s="108"/>
      <c r="N13298" s="7"/>
    </row>
    <row r="13299" spans="12:14">
      <c r="L13299" s="7"/>
      <c r="M13299" s="108"/>
      <c r="N13299" s="7"/>
    </row>
    <row r="13300" spans="12:14">
      <c r="L13300" s="7"/>
      <c r="M13300" s="108"/>
      <c r="N13300" s="7"/>
    </row>
    <row r="13301" spans="12:14">
      <c r="L13301" s="7"/>
      <c r="M13301" s="108"/>
      <c r="N13301" s="7"/>
    </row>
    <row r="13302" spans="12:14">
      <c r="L13302" s="7"/>
      <c r="M13302" s="108"/>
      <c r="N13302" s="7"/>
    </row>
    <row r="13303" spans="12:14">
      <c r="L13303" s="7"/>
      <c r="M13303" s="108"/>
      <c r="N13303" s="7"/>
    </row>
    <row r="13304" spans="12:14">
      <c r="L13304" s="7"/>
      <c r="M13304" s="108"/>
      <c r="N13304" s="7"/>
    </row>
    <row r="13305" spans="12:14">
      <c r="L13305" s="7"/>
      <c r="M13305" s="108"/>
      <c r="N13305" s="7"/>
    </row>
    <row r="13306" spans="12:14">
      <c r="L13306" s="7"/>
      <c r="M13306" s="108"/>
      <c r="N13306" s="7"/>
    </row>
    <row r="13307" spans="12:14">
      <c r="L13307" s="7"/>
      <c r="M13307" s="108"/>
      <c r="N13307" s="7"/>
    </row>
    <row r="13308" spans="12:14">
      <c r="L13308" s="7"/>
      <c r="M13308" s="108"/>
      <c r="N13308" s="7"/>
    </row>
    <row r="13309" spans="12:14">
      <c r="L13309" s="7"/>
      <c r="M13309" s="108"/>
      <c r="N13309" s="7"/>
    </row>
    <row r="13310" spans="12:14">
      <c r="L13310" s="7"/>
      <c r="M13310" s="108"/>
      <c r="N13310" s="7"/>
    </row>
    <row r="13311" spans="12:14">
      <c r="L13311" s="7"/>
      <c r="M13311" s="108"/>
      <c r="N13311" s="7"/>
    </row>
    <row r="13312" spans="12:14">
      <c r="L13312" s="7"/>
      <c r="M13312" s="108"/>
      <c r="N13312" s="7"/>
    </row>
    <row r="13313" spans="12:14">
      <c r="L13313" s="7"/>
      <c r="M13313" s="108"/>
      <c r="N13313" s="7"/>
    </row>
    <row r="13314" spans="12:14">
      <c r="L13314" s="7"/>
      <c r="M13314" s="108"/>
      <c r="N13314" s="7"/>
    </row>
    <row r="13315" spans="12:14">
      <c r="L13315" s="7"/>
      <c r="M13315" s="108"/>
      <c r="N13315" s="7"/>
    </row>
    <row r="13316" spans="12:14">
      <c r="L13316" s="7"/>
      <c r="M13316" s="108"/>
      <c r="N13316" s="7"/>
    </row>
    <row r="13317" spans="12:14">
      <c r="L13317" s="7"/>
      <c r="M13317" s="108"/>
      <c r="N13317" s="7"/>
    </row>
    <row r="13318" spans="12:14">
      <c r="L13318" s="7"/>
      <c r="M13318" s="108"/>
      <c r="N13318" s="7"/>
    </row>
    <row r="13319" spans="12:14">
      <c r="L13319" s="7"/>
      <c r="M13319" s="108"/>
      <c r="N13319" s="7"/>
    </row>
    <row r="13320" spans="12:14">
      <c r="L13320" s="7"/>
      <c r="M13320" s="108"/>
      <c r="N13320" s="7"/>
    </row>
    <row r="13321" spans="12:14">
      <c r="L13321" s="7"/>
      <c r="M13321" s="108"/>
      <c r="N13321" s="7"/>
    </row>
    <row r="13322" spans="12:14">
      <c r="L13322" s="7"/>
      <c r="M13322" s="108"/>
      <c r="N13322" s="7"/>
    </row>
    <row r="13323" spans="12:14">
      <c r="L13323" s="7"/>
      <c r="M13323" s="108"/>
      <c r="N13323" s="7"/>
    </row>
    <row r="13324" spans="12:14">
      <c r="L13324" s="7"/>
      <c r="M13324" s="108"/>
      <c r="N13324" s="7"/>
    </row>
    <row r="13325" spans="12:14">
      <c r="L13325" s="7"/>
      <c r="M13325" s="108"/>
      <c r="N13325" s="7"/>
    </row>
    <row r="13326" spans="12:14">
      <c r="L13326" s="7"/>
      <c r="M13326" s="108"/>
      <c r="N13326" s="7"/>
    </row>
    <row r="13327" spans="12:14">
      <c r="L13327" s="7"/>
      <c r="M13327" s="108"/>
      <c r="N13327" s="7"/>
    </row>
    <row r="13328" spans="12:14">
      <c r="L13328" s="7"/>
      <c r="M13328" s="108"/>
      <c r="N13328" s="7"/>
    </row>
    <row r="13329" spans="12:14">
      <c r="L13329" s="7"/>
      <c r="M13329" s="108"/>
      <c r="N13329" s="7"/>
    </row>
    <row r="13330" spans="12:14">
      <c r="L13330" s="7"/>
      <c r="M13330" s="108"/>
      <c r="N13330" s="7"/>
    </row>
    <row r="13331" spans="12:14">
      <c r="L13331" s="7"/>
      <c r="M13331" s="108"/>
      <c r="N13331" s="7"/>
    </row>
    <row r="13332" spans="12:14">
      <c r="L13332" s="7"/>
      <c r="M13332" s="108"/>
      <c r="N13332" s="7"/>
    </row>
    <row r="13333" spans="12:14">
      <c r="L13333" s="7"/>
      <c r="M13333" s="108"/>
      <c r="N13333" s="7"/>
    </row>
    <row r="13334" spans="12:14">
      <c r="L13334" s="7"/>
      <c r="M13334" s="108"/>
      <c r="N13334" s="7"/>
    </row>
    <row r="13335" spans="12:14">
      <c r="L13335" s="7"/>
      <c r="M13335" s="108"/>
      <c r="N13335" s="7"/>
    </row>
    <row r="13336" spans="12:14">
      <c r="L13336" s="7"/>
      <c r="M13336" s="108"/>
      <c r="N13336" s="7"/>
    </row>
    <row r="13337" spans="12:14">
      <c r="L13337" s="7"/>
      <c r="M13337" s="108"/>
      <c r="N13337" s="7"/>
    </row>
    <row r="13338" spans="12:14">
      <c r="L13338" s="7"/>
      <c r="M13338" s="108"/>
      <c r="N13338" s="7"/>
    </row>
    <row r="13339" spans="12:14">
      <c r="L13339" s="7"/>
      <c r="M13339" s="108"/>
      <c r="N13339" s="7"/>
    </row>
    <row r="13340" spans="12:14">
      <c r="L13340" s="7"/>
      <c r="M13340" s="108"/>
      <c r="N13340" s="7"/>
    </row>
    <row r="13341" spans="12:14">
      <c r="L13341" s="7"/>
      <c r="M13341" s="108"/>
      <c r="N13341" s="7"/>
    </row>
    <row r="13342" spans="12:14">
      <c r="L13342" s="7"/>
      <c r="M13342" s="108"/>
      <c r="N13342" s="7"/>
    </row>
    <row r="13343" spans="12:14">
      <c r="L13343" s="7"/>
      <c r="M13343" s="108"/>
      <c r="N13343" s="7"/>
    </row>
    <row r="13344" spans="12:14">
      <c r="L13344" s="7"/>
      <c r="M13344" s="108"/>
      <c r="N13344" s="7"/>
    </row>
    <row r="13345" spans="12:14">
      <c r="L13345" s="7"/>
      <c r="M13345" s="108"/>
      <c r="N13345" s="7"/>
    </row>
    <row r="13346" spans="12:14">
      <c r="L13346" s="7"/>
      <c r="M13346" s="108"/>
      <c r="N13346" s="7"/>
    </row>
    <row r="13347" spans="12:14">
      <c r="L13347" s="7"/>
      <c r="M13347" s="108"/>
      <c r="N13347" s="7"/>
    </row>
    <row r="13348" spans="12:14">
      <c r="L13348" s="7"/>
      <c r="M13348" s="108"/>
      <c r="N13348" s="7"/>
    </row>
    <row r="13349" spans="12:14">
      <c r="L13349" s="7"/>
      <c r="M13349" s="108"/>
      <c r="N13349" s="7"/>
    </row>
    <row r="13350" spans="12:14">
      <c r="L13350" s="7"/>
      <c r="M13350" s="108"/>
      <c r="N13350" s="7"/>
    </row>
    <row r="13351" spans="12:14">
      <c r="L13351" s="7"/>
      <c r="M13351" s="108"/>
      <c r="N13351" s="7"/>
    </row>
    <row r="13352" spans="12:14">
      <c r="L13352" s="7"/>
      <c r="M13352" s="108"/>
      <c r="N13352" s="7"/>
    </row>
    <row r="13353" spans="12:14">
      <c r="L13353" s="7"/>
      <c r="M13353" s="108"/>
      <c r="N13353" s="7"/>
    </row>
    <row r="13354" spans="12:14">
      <c r="L13354" s="7"/>
      <c r="M13354" s="108"/>
      <c r="N13354" s="7"/>
    </row>
    <row r="13355" spans="12:14">
      <c r="L13355" s="7"/>
      <c r="M13355" s="108"/>
      <c r="N13355" s="7"/>
    </row>
    <row r="13356" spans="12:14">
      <c r="L13356" s="7"/>
      <c r="M13356" s="108"/>
      <c r="N13356" s="7"/>
    </row>
    <row r="13357" spans="12:14">
      <c r="L13357" s="7"/>
      <c r="M13357" s="108"/>
      <c r="N13357" s="7"/>
    </row>
    <row r="13358" spans="12:14">
      <c r="L13358" s="7"/>
      <c r="M13358" s="108"/>
      <c r="N13358" s="7"/>
    </row>
    <row r="13359" spans="12:14">
      <c r="L13359" s="7"/>
      <c r="M13359" s="108"/>
      <c r="N13359" s="7"/>
    </row>
    <row r="13360" spans="12:14">
      <c r="L13360" s="7"/>
      <c r="M13360" s="108"/>
      <c r="N13360" s="7"/>
    </row>
    <row r="13361" spans="12:14">
      <c r="L13361" s="7"/>
      <c r="M13361" s="108"/>
      <c r="N13361" s="7"/>
    </row>
    <row r="13362" spans="12:14">
      <c r="L13362" s="7"/>
      <c r="M13362" s="108"/>
      <c r="N13362" s="7"/>
    </row>
    <row r="13363" spans="12:14">
      <c r="L13363" s="7"/>
      <c r="M13363" s="108"/>
      <c r="N13363" s="7"/>
    </row>
    <row r="13364" spans="12:14">
      <c r="L13364" s="7"/>
      <c r="M13364" s="108"/>
      <c r="N13364" s="7"/>
    </row>
    <row r="13365" spans="12:14">
      <c r="L13365" s="7"/>
      <c r="M13365" s="108"/>
      <c r="N13365" s="7"/>
    </row>
    <row r="13366" spans="12:14">
      <c r="L13366" s="7"/>
      <c r="M13366" s="108"/>
      <c r="N13366" s="7"/>
    </row>
    <row r="13367" spans="12:14">
      <c r="L13367" s="7"/>
      <c r="M13367" s="108"/>
      <c r="N13367" s="7"/>
    </row>
    <row r="13368" spans="12:14">
      <c r="L13368" s="7"/>
      <c r="M13368" s="108"/>
      <c r="N13368" s="7"/>
    </row>
    <row r="13369" spans="12:14">
      <c r="L13369" s="7"/>
      <c r="M13369" s="108"/>
      <c r="N13369" s="7"/>
    </row>
    <row r="13370" spans="12:14">
      <c r="L13370" s="7"/>
      <c r="M13370" s="108"/>
      <c r="N13370" s="7"/>
    </row>
    <row r="13371" spans="12:14">
      <c r="L13371" s="7"/>
      <c r="M13371" s="108"/>
      <c r="N13371" s="7"/>
    </row>
    <row r="13372" spans="12:14">
      <c r="L13372" s="7"/>
      <c r="M13372" s="108"/>
      <c r="N13372" s="7"/>
    </row>
    <row r="13373" spans="12:14">
      <c r="L13373" s="7"/>
      <c r="M13373" s="108"/>
      <c r="N13373" s="7"/>
    </row>
    <row r="13374" spans="12:14">
      <c r="L13374" s="7"/>
      <c r="M13374" s="108"/>
      <c r="N13374" s="7"/>
    </row>
    <row r="13375" spans="12:14">
      <c r="L13375" s="7"/>
      <c r="M13375" s="108"/>
      <c r="N13375" s="7"/>
    </row>
    <row r="13376" spans="12:14">
      <c r="L13376" s="7"/>
      <c r="M13376" s="108"/>
      <c r="N13376" s="7"/>
    </row>
    <row r="13377" spans="12:14">
      <c r="L13377" s="7"/>
      <c r="M13377" s="108"/>
      <c r="N13377" s="7"/>
    </row>
    <row r="13378" spans="12:14">
      <c r="L13378" s="7"/>
      <c r="M13378" s="108"/>
      <c r="N13378" s="7"/>
    </row>
    <row r="13379" spans="12:14">
      <c r="L13379" s="7"/>
      <c r="M13379" s="108"/>
      <c r="N13379" s="7"/>
    </row>
    <row r="13380" spans="12:14">
      <c r="L13380" s="7"/>
      <c r="M13380" s="108"/>
      <c r="N13380" s="7"/>
    </row>
    <row r="13381" spans="12:14">
      <c r="L13381" s="7"/>
      <c r="M13381" s="108"/>
      <c r="N13381" s="7"/>
    </row>
    <row r="13382" spans="12:14">
      <c r="L13382" s="7"/>
      <c r="M13382" s="108"/>
      <c r="N13382" s="7"/>
    </row>
    <row r="13383" spans="12:14">
      <c r="L13383" s="7"/>
      <c r="M13383" s="108"/>
      <c r="N13383" s="7"/>
    </row>
    <row r="13384" spans="12:14">
      <c r="L13384" s="7"/>
      <c r="M13384" s="108"/>
      <c r="N13384" s="7"/>
    </row>
    <row r="13385" spans="12:14">
      <c r="L13385" s="7"/>
      <c r="M13385" s="108"/>
      <c r="N13385" s="7"/>
    </row>
    <row r="13386" spans="12:14">
      <c r="L13386" s="7"/>
      <c r="M13386" s="108"/>
      <c r="N13386" s="7"/>
    </row>
    <row r="13387" spans="12:14">
      <c r="L13387" s="7"/>
      <c r="M13387" s="108"/>
      <c r="N13387" s="7"/>
    </row>
    <row r="13388" spans="12:14">
      <c r="L13388" s="7"/>
      <c r="M13388" s="108"/>
      <c r="N13388" s="7"/>
    </row>
    <row r="13389" spans="12:14">
      <c r="L13389" s="7"/>
      <c r="M13389" s="108"/>
      <c r="N13389" s="7"/>
    </row>
    <row r="13390" spans="12:14">
      <c r="L13390" s="7"/>
      <c r="M13390" s="108"/>
      <c r="N13390" s="7"/>
    </row>
    <row r="13391" spans="12:14">
      <c r="L13391" s="7"/>
      <c r="M13391" s="108"/>
      <c r="N13391" s="7"/>
    </row>
    <row r="13392" spans="12:14">
      <c r="L13392" s="7"/>
      <c r="M13392" s="108"/>
      <c r="N13392" s="7"/>
    </row>
    <row r="13393" spans="12:14">
      <c r="L13393" s="7"/>
      <c r="M13393" s="108"/>
      <c r="N13393" s="7"/>
    </row>
    <row r="13394" spans="12:14">
      <c r="L13394" s="7"/>
      <c r="M13394" s="108"/>
      <c r="N13394" s="7"/>
    </row>
    <row r="13395" spans="12:14">
      <c r="L13395" s="7"/>
      <c r="M13395" s="108"/>
      <c r="N13395" s="7"/>
    </row>
    <row r="13396" spans="12:14">
      <c r="L13396" s="7"/>
      <c r="M13396" s="108"/>
      <c r="N13396" s="7"/>
    </row>
    <row r="13397" spans="12:14">
      <c r="L13397" s="7"/>
      <c r="M13397" s="108"/>
      <c r="N13397" s="7"/>
    </row>
    <row r="13398" spans="12:14">
      <c r="L13398" s="7"/>
      <c r="M13398" s="108"/>
      <c r="N13398" s="7"/>
    </row>
    <row r="13399" spans="12:14">
      <c r="L13399" s="7"/>
      <c r="M13399" s="108"/>
      <c r="N13399" s="7"/>
    </row>
    <row r="13400" spans="12:14">
      <c r="L13400" s="7"/>
      <c r="M13400" s="108"/>
      <c r="N13400" s="7"/>
    </row>
    <row r="13401" spans="12:14">
      <c r="L13401" s="7"/>
      <c r="M13401" s="108"/>
      <c r="N13401" s="7"/>
    </row>
    <row r="13402" spans="12:14">
      <c r="L13402" s="7"/>
      <c r="M13402" s="108"/>
      <c r="N13402" s="7"/>
    </row>
    <row r="13403" spans="12:14">
      <c r="L13403" s="7"/>
      <c r="M13403" s="108"/>
      <c r="N13403" s="7"/>
    </row>
    <row r="13404" spans="12:14">
      <c r="L13404" s="7"/>
      <c r="M13404" s="108"/>
      <c r="N13404" s="7"/>
    </row>
    <row r="13405" spans="12:14">
      <c r="L13405" s="7"/>
      <c r="M13405" s="108"/>
      <c r="N13405" s="7"/>
    </row>
    <row r="13406" spans="12:14">
      <c r="L13406" s="7"/>
      <c r="M13406" s="108"/>
      <c r="N13406" s="7"/>
    </row>
    <row r="13407" spans="12:14">
      <c r="L13407" s="7"/>
      <c r="M13407" s="108"/>
      <c r="N13407" s="7"/>
    </row>
    <row r="13408" spans="12:14">
      <c r="L13408" s="7"/>
      <c r="M13408" s="108"/>
      <c r="N13408" s="7"/>
    </row>
    <row r="13409" spans="12:14">
      <c r="L13409" s="7"/>
      <c r="M13409" s="108"/>
      <c r="N13409" s="7"/>
    </row>
    <row r="13410" spans="12:14">
      <c r="L13410" s="7"/>
      <c r="M13410" s="108"/>
      <c r="N13410" s="7"/>
    </row>
    <row r="13411" spans="12:14">
      <c r="L13411" s="7"/>
      <c r="M13411" s="108"/>
      <c r="N13411" s="7"/>
    </row>
    <row r="13412" spans="12:14">
      <c r="L13412" s="7"/>
      <c r="M13412" s="108"/>
      <c r="N13412" s="7"/>
    </row>
    <row r="13413" spans="12:14">
      <c r="L13413" s="7"/>
      <c r="M13413" s="108"/>
      <c r="N13413" s="7"/>
    </row>
    <row r="13414" spans="12:14">
      <c r="L13414" s="7"/>
      <c r="M13414" s="108"/>
      <c r="N13414" s="7"/>
    </row>
    <row r="13415" spans="12:14">
      <c r="L13415" s="7"/>
      <c r="M13415" s="108"/>
      <c r="N13415" s="7"/>
    </row>
    <row r="13416" spans="12:14">
      <c r="L13416" s="7"/>
      <c r="M13416" s="108"/>
      <c r="N13416" s="7"/>
    </row>
    <row r="13417" spans="12:14">
      <c r="L13417" s="7"/>
      <c r="M13417" s="108"/>
      <c r="N13417" s="7"/>
    </row>
    <row r="13418" spans="12:14">
      <c r="L13418" s="7"/>
      <c r="M13418" s="108"/>
      <c r="N13418" s="7"/>
    </row>
    <row r="13419" spans="12:14">
      <c r="L13419" s="7"/>
      <c r="M13419" s="108"/>
      <c r="N13419" s="7"/>
    </row>
    <row r="13420" spans="12:14">
      <c r="L13420" s="7"/>
      <c r="M13420" s="108"/>
      <c r="N13420" s="7"/>
    </row>
    <row r="13421" spans="12:14">
      <c r="L13421" s="7"/>
      <c r="M13421" s="108"/>
      <c r="N13421" s="7"/>
    </row>
    <row r="13422" spans="12:14">
      <c r="L13422" s="7"/>
      <c r="M13422" s="108"/>
      <c r="N13422" s="7"/>
    </row>
    <row r="13423" spans="12:14">
      <c r="L13423" s="7"/>
      <c r="M13423" s="108"/>
      <c r="N13423" s="7"/>
    </row>
    <row r="13424" spans="12:14">
      <c r="L13424" s="7"/>
      <c r="M13424" s="108"/>
      <c r="N13424" s="7"/>
    </row>
    <row r="13425" spans="12:14">
      <c r="L13425" s="7"/>
      <c r="M13425" s="108"/>
      <c r="N13425" s="7"/>
    </row>
    <row r="13426" spans="12:14">
      <c r="L13426" s="7"/>
      <c r="M13426" s="108"/>
      <c r="N13426" s="7"/>
    </row>
    <row r="13427" spans="12:14">
      <c r="L13427" s="7"/>
      <c r="M13427" s="108"/>
      <c r="N13427" s="7"/>
    </row>
    <row r="13428" spans="12:14">
      <c r="L13428" s="7"/>
      <c r="M13428" s="108"/>
      <c r="N13428" s="7"/>
    </row>
    <row r="13429" spans="12:14">
      <c r="L13429" s="7"/>
      <c r="M13429" s="108"/>
      <c r="N13429" s="7"/>
    </row>
    <row r="13430" spans="12:14">
      <c r="L13430" s="7"/>
      <c r="M13430" s="108"/>
      <c r="N13430" s="7"/>
    </row>
    <row r="13431" spans="12:14">
      <c r="L13431" s="7"/>
      <c r="M13431" s="108"/>
      <c r="N13431" s="7"/>
    </row>
    <row r="13432" spans="12:14">
      <c r="L13432" s="7"/>
      <c r="M13432" s="108"/>
      <c r="N13432" s="7"/>
    </row>
    <row r="13433" spans="12:14">
      <c r="L13433" s="7"/>
      <c r="M13433" s="108"/>
      <c r="N13433" s="7"/>
    </row>
    <row r="13434" spans="12:14">
      <c r="L13434" s="7"/>
      <c r="M13434" s="108"/>
      <c r="N13434" s="7"/>
    </row>
    <row r="13435" spans="12:14">
      <c r="L13435" s="7"/>
      <c r="M13435" s="108"/>
      <c r="N13435" s="7"/>
    </row>
    <row r="13436" spans="12:14">
      <c r="L13436" s="7"/>
      <c r="M13436" s="108"/>
      <c r="N13436" s="7"/>
    </row>
    <row r="13437" spans="12:14">
      <c r="L13437" s="7"/>
      <c r="M13437" s="108"/>
      <c r="N13437" s="7"/>
    </row>
    <row r="13438" spans="12:14">
      <c r="L13438" s="7"/>
      <c r="M13438" s="108"/>
      <c r="N13438" s="7"/>
    </row>
    <row r="13439" spans="12:14">
      <c r="L13439" s="7"/>
      <c r="M13439" s="108"/>
      <c r="N13439" s="7"/>
    </row>
    <row r="13440" spans="12:14">
      <c r="L13440" s="7"/>
      <c r="M13440" s="108"/>
      <c r="N13440" s="7"/>
    </row>
    <row r="13441" spans="12:14">
      <c r="L13441" s="7"/>
      <c r="M13441" s="108"/>
      <c r="N13441" s="7"/>
    </row>
    <row r="13442" spans="12:14">
      <c r="L13442" s="7"/>
      <c r="M13442" s="108"/>
      <c r="N13442" s="7"/>
    </row>
    <row r="13443" spans="12:14">
      <c r="L13443" s="7"/>
      <c r="M13443" s="108"/>
      <c r="N13443" s="7"/>
    </row>
    <row r="13444" spans="12:14">
      <c r="L13444" s="7"/>
      <c r="M13444" s="108"/>
      <c r="N13444" s="7"/>
    </row>
    <row r="13445" spans="12:14">
      <c r="L13445" s="7"/>
      <c r="M13445" s="108"/>
      <c r="N13445" s="7"/>
    </row>
    <row r="13446" spans="12:14">
      <c r="L13446" s="7"/>
      <c r="M13446" s="108"/>
      <c r="N13446" s="7"/>
    </row>
    <row r="13447" spans="12:14">
      <c r="L13447" s="7"/>
      <c r="M13447" s="108"/>
      <c r="N13447" s="7"/>
    </row>
    <row r="13448" spans="12:14">
      <c r="L13448" s="7"/>
      <c r="M13448" s="108"/>
      <c r="N13448" s="7"/>
    </row>
    <row r="13449" spans="12:14">
      <c r="L13449" s="7"/>
      <c r="M13449" s="108"/>
      <c r="N13449" s="7"/>
    </row>
    <row r="13450" spans="12:14">
      <c r="L13450" s="7"/>
      <c r="M13450" s="108"/>
      <c r="N13450" s="7"/>
    </row>
    <row r="13451" spans="12:14">
      <c r="L13451" s="7"/>
      <c r="M13451" s="108"/>
      <c r="N13451" s="7"/>
    </row>
    <row r="13452" spans="12:14">
      <c r="L13452" s="7"/>
      <c r="M13452" s="108"/>
      <c r="N13452" s="7"/>
    </row>
    <row r="13453" spans="12:14">
      <c r="L13453" s="7"/>
      <c r="M13453" s="108"/>
      <c r="N13453" s="7"/>
    </row>
    <row r="13454" spans="12:14">
      <c r="L13454" s="7"/>
      <c r="M13454" s="108"/>
      <c r="N13454" s="7"/>
    </row>
    <row r="13455" spans="12:14">
      <c r="L13455" s="7"/>
      <c r="M13455" s="108"/>
      <c r="N13455" s="7"/>
    </row>
    <row r="13456" spans="12:14">
      <c r="L13456" s="7"/>
      <c r="M13456" s="108"/>
      <c r="N13456" s="7"/>
    </row>
    <row r="13457" spans="12:14">
      <c r="L13457" s="7"/>
      <c r="M13457" s="108"/>
      <c r="N13457" s="7"/>
    </row>
    <row r="13458" spans="12:14">
      <c r="L13458" s="7"/>
      <c r="M13458" s="108"/>
      <c r="N13458" s="7"/>
    </row>
    <row r="13459" spans="12:14">
      <c r="L13459" s="7"/>
      <c r="M13459" s="108"/>
      <c r="N13459" s="7"/>
    </row>
    <row r="13460" spans="12:14">
      <c r="L13460" s="7"/>
      <c r="M13460" s="108"/>
      <c r="N13460" s="7"/>
    </row>
    <row r="13461" spans="12:14">
      <c r="L13461" s="7"/>
      <c r="M13461" s="108"/>
      <c r="N13461" s="7"/>
    </row>
    <row r="13462" spans="12:14">
      <c r="L13462" s="7"/>
      <c r="M13462" s="108"/>
      <c r="N13462" s="7"/>
    </row>
    <row r="13463" spans="12:14">
      <c r="L13463" s="7"/>
      <c r="M13463" s="108"/>
      <c r="N13463" s="7"/>
    </row>
    <row r="13464" spans="12:14">
      <c r="L13464" s="7"/>
      <c r="M13464" s="108"/>
      <c r="N13464" s="7"/>
    </row>
    <row r="13465" spans="12:14">
      <c r="L13465" s="7"/>
      <c r="M13465" s="108"/>
      <c r="N13465" s="7"/>
    </row>
    <row r="13466" spans="12:14">
      <c r="L13466" s="7"/>
      <c r="M13466" s="108"/>
      <c r="N13466" s="7"/>
    </row>
    <row r="13467" spans="12:14">
      <c r="L13467" s="7"/>
      <c r="M13467" s="108"/>
      <c r="N13467" s="7"/>
    </row>
    <row r="13468" spans="12:14">
      <c r="L13468" s="7"/>
      <c r="M13468" s="108"/>
      <c r="N13468" s="7"/>
    </row>
    <row r="13469" spans="12:14">
      <c r="L13469" s="7"/>
      <c r="M13469" s="108"/>
      <c r="N13469" s="7"/>
    </row>
    <row r="13470" spans="12:14">
      <c r="L13470" s="7"/>
      <c r="M13470" s="108"/>
      <c r="N13470" s="7"/>
    </row>
    <row r="13471" spans="12:14">
      <c r="L13471" s="7"/>
      <c r="M13471" s="108"/>
      <c r="N13471" s="7"/>
    </row>
    <row r="13472" spans="12:14">
      <c r="L13472" s="7"/>
      <c r="M13472" s="108"/>
      <c r="N13472" s="7"/>
    </row>
    <row r="13473" spans="12:14">
      <c r="L13473" s="7"/>
      <c r="M13473" s="108"/>
      <c r="N13473" s="7"/>
    </row>
    <row r="13474" spans="12:14">
      <c r="L13474" s="7"/>
      <c r="M13474" s="108"/>
      <c r="N13474" s="7"/>
    </row>
    <row r="13475" spans="12:14">
      <c r="L13475" s="7"/>
      <c r="M13475" s="108"/>
      <c r="N13475" s="7"/>
    </row>
    <row r="13476" spans="12:14">
      <c r="L13476" s="7"/>
      <c r="M13476" s="108"/>
      <c r="N13476" s="7"/>
    </row>
    <row r="13477" spans="12:14">
      <c r="L13477" s="7"/>
      <c r="M13477" s="108"/>
      <c r="N13477" s="7"/>
    </row>
    <row r="13478" spans="12:14">
      <c r="L13478" s="7"/>
      <c r="M13478" s="108"/>
      <c r="N13478" s="7"/>
    </row>
    <row r="13479" spans="12:14">
      <c r="L13479" s="7"/>
      <c r="M13479" s="108"/>
      <c r="N13479" s="7"/>
    </row>
    <row r="13480" spans="12:14">
      <c r="L13480" s="7"/>
      <c r="M13480" s="108"/>
      <c r="N13480" s="7"/>
    </row>
    <row r="13481" spans="12:14">
      <c r="L13481" s="7"/>
      <c r="M13481" s="108"/>
      <c r="N13481" s="7"/>
    </row>
    <row r="13482" spans="12:14">
      <c r="L13482" s="7"/>
      <c r="M13482" s="108"/>
      <c r="N13482" s="7"/>
    </row>
    <row r="13483" spans="12:14">
      <c r="L13483" s="7"/>
      <c r="M13483" s="108"/>
      <c r="N13483" s="7"/>
    </row>
    <row r="13484" spans="12:14">
      <c r="L13484" s="7"/>
      <c r="M13484" s="108"/>
      <c r="N13484" s="7"/>
    </row>
    <row r="13485" spans="12:14">
      <c r="L13485" s="7"/>
      <c r="M13485" s="108"/>
      <c r="N13485" s="7"/>
    </row>
    <row r="13486" spans="12:14">
      <c r="L13486" s="7"/>
      <c r="M13486" s="108"/>
      <c r="N13486" s="7"/>
    </row>
    <row r="13487" spans="12:14">
      <c r="L13487" s="7"/>
      <c r="M13487" s="108"/>
      <c r="N13487" s="7"/>
    </row>
    <row r="13488" spans="12:14">
      <c r="L13488" s="7"/>
      <c r="M13488" s="108"/>
      <c r="N13488" s="7"/>
    </row>
    <row r="13489" spans="12:14">
      <c r="L13489" s="7"/>
      <c r="M13489" s="108"/>
      <c r="N13489" s="7"/>
    </row>
    <row r="13490" spans="12:14">
      <c r="L13490" s="7"/>
      <c r="M13490" s="108"/>
      <c r="N13490" s="7"/>
    </row>
    <row r="13491" spans="12:14">
      <c r="L13491" s="7"/>
      <c r="M13491" s="108"/>
      <c r="N13491" s="7"/>
    </row>
    <row r="13492" spans="12:14">
      <c r="L13492" s="7"/>
      <c r="M13492" s="108"/>
      <c r="N13492" s="7"/>
    </row>
    <row r="13493" spans="12:14">
      <c r="L13493" s="7"/>
      <c r="M13493" s="108"/>
      <c r="N13493" s="7"/>
    </row>
    <row r="13494" spans="12:14">
      <c r="L13494" s="7"/>
      <c r="M13494" s="108"/>
      <c r="N13494" s="7"/>
    </row>
    <row r="13495" spans="12:14">
      <c r="L13495" s="7"/>
      <c r="M13495" s="108"/>
      <c r="N13495" s="7"/>
    </row>
    <row r="13496" spans="12:14">
      <c r="L13496" s="7"/>
      <c r="M13496" s="108"/>
      <c r="N13496" s="7"/>
    </row>
    <row r="13497" spans="12:14">
      <c r="L13497" s="7"/>
      <c r="M13497" s="108"/>
      <c r="N13497" s="7"/>
    </row>
    <row r="13498" spans="12:14">
      <c r="L13498" s="7"/>
      <c r="M13498" s="108"/>
      <c r="N13498" s="7"/>
    </row>
    <row r="13499" spans="12:14">
      <c r="L13499" s="7"/>
      <c r="M13499" s="108"/>
      <c r="N13499" s="7"/>
    </row>
    <row r="13500" spans="12:14">
      <c r="L13500" s="7"/>
      <c r="M13500" s="108"/>
      <c r="N13500" s="7"/>
    </row>
    <row r="13501" spans="12:14">
      <c r="L13501" s="7"/>
      <c r="M13501" s="108"/>
      <c r="N13501" s="7"/>
    </row>
    <row r="13502" spans="12:14">
      <c r="L13502" s="7"/>
      <c r="M13502" s="108"/>
      <c r="N13502" s="7"/>
    </row>
    <row r="13503" spans="12:14">
      <c r="L13503" s="7"/>
      <c r="M13503" s="108"/>
      <c r="N13503" s="7"/>
    </row>
    <row r="13504" spans="12:14">
      <c r="L13504" s="7"/>
      <c r="M13504" s="108"/>
      <c r="N13504" s="7"/>
    </row>
    <row r="13505" spans="12:14">
      <c r="L13505" s="7"/>
      <c r="M13505" s="108"/>
      <c r="N13505" s="7"/>
    </row>
    <row r="13506" spans="12:14">
      <c r="L13506" s="7"/>
      <c r="M13506" s="108"/>
      <c r="N13506" s="7"/>
    </row>
    <row r="13507" spans="12:14">
      <c r="L13507" s="7"/>
      <c r="M13507" s="108"/>
      <c r="N13507" s="7"/>
    </row>
    <row r="13508" spans="12:14">
      <c r="L13508" s="7"/>
      <c r="M13508" s="108"/>
      <c r="N13508" s="7"/>
    </row>
    <row r="13509" spans="12:14">
      <c r="L13509" s="7"/>
      <c r="M13509" s="108"/>
      <c r="N13509" s="7"/>
    </row>
    <row r="13510" spans="12:14">
      <c r="L13510" s="7"/>
      <c r="M13510" s="108"/>
      <c r="N13510" s="7"/>
    </row>
    <row r="13511" spans="12:14">
      <c r="L13511" s="7"/>
      <c r="M13511" s="108"/>
      <c r="N13511" s="7"/>
    </row>
    <row r="13512" spans="12:14">
      <c r="L13512" s="7"/>
      <c r="M13512" s="108"/>
      <c r="N13512" s="7"/>
    </row>
    <row r="13513" spans="12:14">
      <c r="L13513" s="7"/>
      <c r="M13513" s="108"/>
      <c r="N13513" s="7"/>
    </row>
    <row r="13514" spans="12:14">
      <c r="L13514" s="7"/>
      <c r="M13514" s="108"/>
      <c r="N13514" s="7"/>
    </row>
    <row r="13515" spans="12:14">
      <c r="L13515" s="7"/>
      <c r="M13515" s="108"/>
      <c r="N13515" s="7"/>
    </row>
    <row r="13516" spans="12:14">
      <c r="L13516" s="7"/>
      <c r="M13516" s="108"/>
      <c r="N13516" s="7"/>
    </row>
    <row r="13517" spans="12:14">
      <c r="L13517" s="7"/>
      <c r="M13517" s="108"/>
      <c r="N13517" s="7"/>
    </row>
    <row r="13518" spans="12:14">
      <c r="L13518" s="7"/>
      <c r="M13518" s="108"/>
      <c r="N13518" s="7"/>
    </row>
    <row r="13519" spans="12:14">
      <c r="L13519" s="7"/>
      <c r="M13519" s="108"/>
      <c r="N13519" s="7"/>
    </row>
    <row r="13520" spans="12:14">
      <c r="L13520" s="7"/>
      <c r="M13520" s="108"/>
      <c r="N13520" s="7"/>
    </row>
    <row r="13521" spans="12:14">
      <c r="L13521" s="7"/>
      <c r="M13521" s="108"/>
      <c r="N13521" s="7"/>
    </row>
    <row r="13522" spans="12:14">
      <c r="L13522" s="7"/>
      <c r="M13522" s="108"/>
      <c r="N13522" s="7"/>
    </row>
    <row r="13523" spans="12:14">
      <c r="L13523" s="7"/>
      <c r="M13523" s="108"/>
      <c r="N13523" s="7"/>
    </row>
    <row r="13524" spans="12:14">
      <c r="L13524" s="7"/>
      <c r="M13524" s="108"/>
      <c r="N13524" s="7"/>
    </row>
    <row r="13525" spans="12:14">
      <c r="L13525" s="7"/>
      <c r="M13525" s="108"/>
      <c r="N13525" s="7"/>
    </row>
    <row r="13526" spans="12:14">
      <c r="L13526" s="7"/>
      <c r="M13526" s="108"/>
      <c r="N13526" s="7"/>
    </row>
    <row r="13527" spans="12:14">
      <c r="L13527" s="7"/>
      <c r="M13527" s="108"/>
      <c r="N13527" s="7"/>
    </row>
    <row r="13528" spans="12:14">
      <c r="L13528" s="7"/>
      <c r="M13528" s="108"/>
      <c r="N13528" s="7"/>
    </row>
    <row r="13529" spans="12:14">
      <c r="L13529" s="7"/>
      <c r="M13529" s="108"/>
      <c r="N13529" s="7"/>
    </row>
    <row r="13530" spans="12:14">
      <c r="L13530" s="7"/>
      <c r="M13530" s="108"/>
      <c r="N13530" s="7"/>
    </row>
    <row r="13531" spans="12:14">
      <c r="L13531" s="7"/>
      <c r="M13531" s="108"/>
      <c r="N13531" s="7"/>
    </row>
    <row r="13532" spans="12:14">
      <c r="L13532" s="7"/>
      <c r="M13532" s="108"/>
      <c r="N13532" s="7"/>
    </row>
    <row r="13533" spans="12:14">
      <c r="L13533" s="7"/>
      <c r="M13533" s="108"/>
      <c r="N13533" s="7"/>
    </row>
    <row r="13534" spans="12:14">
      <c r="L13534" s="7"/>
      <c r="M13534" s="108"/>
      <c r="N13534" s="7"/>
    </row>
    <row r="13535" spans="12:14">
      <c r="L13535" s="7"/>
      <c r="M13535" s="108"/>
      <c r="N13535" s="7"/>
    </row>
    <row r="13536" spans="12:14">
      <c r="L13536" s="7"/>
      <c r="M13536" s="108"/>
      <c r="N13536" s="7"/>
    </row>
    <row r="13537" spans="12:14">
      <c r="L13537" s="7"/>
      <c r="M13537" s="108"/>
      <c r="N13537" s="7"/>
    </row>
    <row r="13538" spans="12:14">
      <c r="L13538" s="7"/>
      <c r="M13538" s="108"/>
      <c r="N13538" s="7"/>
    </row>
    <row r="13539" spans="12:14">
      <c r="L13539" s="7"/>
      <c r="M13539" s="108"/>
      <c r="N13539" s="7"/>
    </row>
    <row r="13540" spans="12:14">
      <c r="L13540" s="7"/>
      <c r="M13540" s="108"/>
      <c r="N13540" s="7"/>
    </row>
    <row r="13541" spans="12:14">
      <c r="L13541" s="7"/>
      <c r="M13541" s="108"/>
      <c r="N13541" s="7"/>
    </row>
    <row r="13542" spans="12:14">
      <c r="L13542" s="7"/>
      <c r="M13542" s="108"/>
      <c r="N13542" s="7"/>
    </row>
    <row r="13543" spans="12:14">
      <c r="L13543" s="7"/>
      <c r="M13543" s="108"/>
      <c r="N13543" s="7"/>
    </row>
    <row r="13544" spans="12:14">
      <c r="L13544" s="7"/>
      <c r="M13544" s="108"/>
      <c r="N13544" s="7"/>
    </row>
    <row r="13545" spans="12:14">
      <c r="L13545" s="7"/>
      <c r="M13545" s="108"/>
      <c r="N13545" s="7"/>
    </row>
    <row r="13546" spans="12:14">
      <c r="L13546" s="7"/>
      <c r="M13546" s="108"/>
      <c r="N13546" s="7"/>
    </row>
    <row r="13547" spans="12:14">
      <c r="L13547" s="7"/>
      <c r="M13547" s="108"/>
      <c r="N13547" s="7"/>
    </row>
    <row r="13548" spans="12:14">
      <c r="L13548" s="7"/>
      <c r="M13548" s="108"/>
      <c r="N13548" s="7"/>
    </row>
    <row r="13549" spans="12:14">
      <c r="L13549" s="7"/>
      <c r="M13549" s="108"/>
      <c r="N13549" s="7"/>
    </row>
    <row r="13550" spans="12:14">
      <c r="L13550" s="7"/>
      <c r="M13550" s="108"/>
      <c r="N13550" s="7"/>
    </row>
    <row r="13551" spans="12:14">
      <c r="L13551" s="7"/>
      <c r="M13551" s="108"/>
      <c r="N13551" s="7"/>
    </row>
    <row r="13552" spans="12:14">
      <c r="L13552" s="7"/>
      <c r="M13552" s="108"/>
      <c r="N13552" s="7"/>
    </row>
    <row r="13553" spans="12:14">
      <c r="L13553" s="7"/>
      <c r="M13553" s="108"/>
      <c r="N13553" s="7"/>
    </row>
    <row r="13554" spans="12:14">
      <c r="L13554" s="7"/>
      <c r="M13554" s="108"/>
      <c r="N13554" s="7"/>
    </row>
    <row r="13555" spans="12:14">
      <c r="L13555" s="7"/>
      <c r="M13555" s="108"/>
      <c r="N13555" s="7"/>
    </row>
    <row r="13556" spans="12:14">
      <c r="L13556" s="7"/>
      <c r="M13556" s="108"/>
      <c r="N13556" s="7"/>
    </row>
    <row r="13557" spans="12:14">
      <c r="L13557" s="7"/>
      <c r="M13557" s="108"/>
      <c r="N13557" s="7"/>
    </row>
    <row r="13558" spans="12:14">
      <c r="L13558" s="7"/>
      <c r="M13558" s="108"/>
      <c r="N13558" s="7"/>
    </row>
    <row r="13559" spans="12:14">
      <c r="L13559" s="7"/>
      <c r="M13559" s="108"/>
      <c r="N13559" s="7"/>
    </row>
    <row r="13560" spans="12:14">
      <c r="L13560" s="7"/>
      <c r="M13560" s="108"/>
      <c r="N13560" s="7"/>
    </row>
    <row r="13561" spans="12:14">
      <c r="L13561" s="7"/>
      <c r="M13561" s="108"/>
      <c r="N13561" s="7"/>
    </row>
    <row r="13562" spans="12:14">
      <c r="L13562" s="7"/>
      <c r="M13562" s="108"/>
      <c r="N13562" s="7"/>
    </row>
    <row r="13563" spans="12:14">
      <c r="L13563" s="7"/>
      <c r="M13563" s="108"/>
      <c r="N13563" s="7"/>
    </row>
    <row r="13564" spans="12:14">
      <c r="L13564" s="7"/>
      <c r="M13564" s="108"/>
      <c r="N13564" s="7"/>
    </row>
    <row r="13565" spans="12:14">
      <c r="L13565" s="7"/>
      <c r="M13565" s="108"/>
      <c r="N13565" s="7"/>
    </row>
    <row r="13566" spans="12:14">
      <c r="L13566" s="7"/>
      <c r="M13566" s="108"/>
      <c r="N13566" s="7"/>
    </row>
    <row r="13567" spans="12:14">
      <c r="L13567" s="7"/>
      <c r="M13567" s="108"/>
      <c r="N13567" s="7"/>
    </row>
    <row r="13568" spans="12:14">
      <c r="L13568" s="7"/>
      <c r="M13568" s="108"/>
      <c r="N13568" s="7"/>
    </row>
    <row r="13569" spans="12:14">
      <c r="L13569" s="7"/>
      <c r="M13569" s="108"/>
      <c r="N13569" s="7"/>
    </row>
    <row r="13570" spans="12:14">
      <c r="L13570" s="7"/>
      <c r="M13570" s="108"/>
      <c r="N13570" s="7"/>
    </row>
    <row r="13571" spans="12:14">
      <c r="L13571" s="7"/>
      <c r="M13571" s="108"/>
      <c r="N13571" s="7"/>
    </row>
    <row r="13572" spans="12:14">
      <c r="L13572" s="7"/>
      <c r="M13572" s="108"/>
      <c r="N13572" s="7"/>
    </row>
    <row r="13573" spans="12:14">
      <c r="L13573" s="7"/>
      <c r="M13573" s="108"/>
      <c r="N13573" s="7"/>
    </row>
    <row r="13574" spans="12:14">
      <c r="L13574" s="7"/>
      <c r="M13574" s="108"/>
      <c r="N13574" s="7"/>
    </row>
    <row r="13575" spans="12:14">
      <c r="L13575" s="7"/>
      <c r="M13575" s="108"/>
      <c r="N13575" s="7"/>
    </row>
    <row r="13576" spans="12:14">
      <c r="L13576" s="7"/>
      <c r="M13576" s="108"/>
      <c r="N13576" s="7"/>
    </row>
    <row r="13577" spans="12:14">
      <c r="L13577" s="7"/>
      <c r="M13577" s="108"/>
      <c r="N13577" s="7"/>
    </row>
    <row r="13578" spans="12:14">
      <c r="L13578" s="7"/>
      <c r="M13578" s="108"/>
      <c r="N13578" s="7"/>
    </row>
    <row r="13579" spans="12:14">
      <c r="L13579" s="7"/>
      <c r="M13579" s="108"/>
      <c r="N13579" s="7"/>
    </row>
    <row r="13580" spans="12:14">
      <c r="L13580" s="7"/>
      <c r="M13580" s="108"/>
      <c r="N13580" s="7"/>
    </row>
    <row r="13581" spans="12:14">
      <c r="L13581" s="7"/>
      <c r="M13581" s="108"/>
      <c r="N13581" s="7"/>
    </row>
    <row r="13582" spans="12:14">
      <c r="L13582" s="7"/>
      <c r="M13582" s="108"/>
      <c r="N13582" s="7"/>
    </row>
    <row r="13583" spans="12:14">
      <c r="L13583" s="7"/>
      <c r="M13583" s="108"/>
      <c r="N13583" s="7"/>
    </row>
    <row r="13584" spans="12:14">
      <c r="L13584" s="7"/>
      <c r="M13584" s="108"/>
      <c r="N13584" s="7"/>
    </row>
    <row r="13585" spans="12:14">
      <c r="L13585" s="7"/>
      <c r="M13585" s="108"/>
      <c r="N13585" s="7"/>
    </row>
    <row r="13586" spans="12:14">
      <c r="L13586" s="7"/>
      <c r="M13586" s="108"/>
      <c r="N13586" s="7"/>
    </row>
    <row r="13587" spans="12:14">
      <c r="L13587" s="7"/>
      <c r="M13587" s="108"/>
      <c r="N13587" s="7"/>
    </row>
    <row r="13588" spans="12:14">
      <c r="L13588" s="7"/>
      <c r="M13588" s="108"/>
      <c r="N13588" s="7"/>
    </row>
    <row r="13589" spans="12:14">
      <c r="L13589" s="7"/>
      <c r="M13589" s="108"/>
      <c r="N13589" s="7"/>
    </row>
    <row r="13590" spans="12:14">
      <c r="L13590" s="7"/>
      <c r="M13590" s="108"/>
      <c r="N13590" s="7"/>
    </row>
    <row r="13591" spans="12:14">
      <c r="L13591" s="7"/>
      <c r="M13591" s="108"/>
      <c r="N13591" s="7"/>
    </row>
    <row r="13592" spans="12:14">
      <c r="L13592" s="7"/>
      <c r="M13592" s="108"/>
      <c r="N13592" s="7"/>
    </row>
    <row r="13593" spans="12:14">
      <c r="L13593" s="7"/>
      <c r="M13593" s="108"/>
      <c r="N13593" s="7"/>
    </row>
    <row r="13594" spans="12:14">
      <c r="L13594" s="7"/>
      <c r="M13594" s="108"/>
      <c r="N13594" s="7"/>
    </row>
    <row r="13595" spans="12:14">
      <c r="L13595" s="7"/>
      <c r="M13595" s="108"/>
      <c r="N13595" s="7"/>
    </row>
    <row r="13596" spans="12:14">
      <c r="L13596" s="7"/>
      <c r="M13596" s="108"/>
      <c r="N13596" s="7"/>
    </row>
    <row r="13597" spans="12:14">
      <c r="L13597" s="7"/>
      <c r="M13597" s="108"/>
      <c r="N13597" s="7"/>
    </row>
    <row r="13598" spans="12:14">
      <c r="L13598" s="7"/>
      <c r="M13598" s="108"/>
      <c r="N13598" s="7"/>
    </row>
    <row r="13599" spans="12:14">
      <c r="L13599" s="7"/>
      <c r="M13599" s="108"/>
      <c r="N13599" s="7"/>
    </row>
    <row r="13600" spans="12:14">
      <c r="L13600" s="7"/>
      <c r="M13600" s="108"/>
      <c r="N13600" s="7"/>
    </row>
    <row r="13601" spans="12:14">
      <c r="L13601" s="7"/>
      <c r="M13601" s="108"/>
      <c r="N13601" s="7"/>
    </row>
    <row r="13602" spans="12:14">
      <c r="L13602" s="7"/>
      <c r="M13602" s="108"/>
      <c r="N13602" s="7"/>
    </row>
    <row r="13603" spans="12:14">
      <c r="L13603" s="7"/>
      <c r="M13603" s="108"/>
      <c r="N13603" s="7"/>
    </row>
    <row r="13604" spans="12:14">
      <c r="L13604" s="7"/>
      <c r="M13604" s="108"/>
      <c r="N13604" s="7"/>
    </row>
    <row r="13605" spans="12:14">
      <c r="L13605" s="7"/>
      <c r="M13605" s="108"/>
      <c r="N13605" s="7"/>
    </row>
    <row r="13606" spans="12:14">
      <c r="L13606" s="7"/>
      <c r="M13606" s="108"/>
      <c r="N13606" s="7"/>
    </row>
    <row r="13607" spans="12:14">
      <c r="L13607" s="7"/>
      <c r="M13607" s="108"/>
      <c r="N13607" s="7"/>
    </row>
    <row r="13608" spans="12:14">
      <c r="L13608" s="7"/>
      <c r="M13608" s="108"/>
      <c r="N13608" s="7"/>
    </row>
    <row r="13609" spans="12:14">
      <c r="L13609" s="7"/>
      <c r="M13609" s="108"/>
      <c r="N13609" s="7"/>
    </row>
    <row r="13610" spans="12:14">
      <c r="L13610" s="7"/>
      <c r="M13610" s="108"/>
      <c r="N13610" s="7"/>
    </row>
    <row r="13611" spans="12:14">
      <c r="L13611" s="7"/>
      <c r="M13611" s="108"/>
      <c r="N13611" s="7"/>
    </row>
    <row r="13612" spans="12:14">
      <c r="L13612" s="7"/>
      <c r="M13612" s="108"/>
      <c r="N13612" s="7"/>
    </row>
    <row r="13613" spans="12:14">
      <c r="L13613" s="7"/>
      <c r="M13613" s="108"/>
      <c r="N13613" s="7"/>
    </row>
    <row r="13614" spans="12:14">
      <c r="L13614" s="7"/>
      <c r="M13614" s="108"/>
      <c r="N13614" s="7"/>
    </row>
    <row r="13615" spans="12:14">
      <c r="L13615" s="7"/>
      <c r="M13615" s="108"/>
      <c r="N13615" s="7"/>
    </row>
    <row r="13616" spans="12:14">
      <c r="L13616" s="7"/>
      <c r="M13616" s="108"/>
      <c r="N13616" s="7"/>
    </row>
    <row r="13617" spans="12:14">
      <c r="L13617" s="7"/>
      <c r="M13617" s="108"/>
      <c r="N13617" s="7"/>
    </row>
    <row r="13618" spans="12:14">
      <c r="L13618" s="7"/>
      <c r="M13618" s="108"/>
      <c r="N13618" s="7"/>
    </row>
    <row r="13619" spans="12:14">
      <c r="L13619" s="7"/>
      <c r="M13619" s="108"/>
      <c r="N13619" s="7"/>
    </row>
    <row r="13620" spans="12:14">
      <c r="L13620" s="7"/>
      <c r="M13620" s="108"/>
      <c r="N13620" s="7"/>
    </row>
    <row r="13621" spans="12:14">
      <c r="L13621" s="7"/>
      <c r="M13621" s="108"/>
      <c r="N13621" s="7"/>
    </row>
    <row r="13622" spans="12:14">
      <c r="L13622" s="7"/>
      <c r="M13622" s="108"/>
      <c r="N13622" s="7"/>
    </row>
    <row r="13623" spans="12:14">
      <c r="L13623" s="7"/>
      <c r="M13623" s="108"/>
      <c r="N13623" s="7"/>
    </row>
    <row r="13624" spans="12:14">
      <c r="L13624" s="7"/>
      <c r="M13624" s="108"/>
      <c r="N13624" s="7"/>
    </row>
    <row r="13625" spans="12:14">
      <c r="L13625" s="7"/>
      <c r="M13625" s="108"/>
      <c r="N13625" s="7"/>
    </row>
    <row r="13626" spans="12:14">
      <c r="L13626" s="7"/>
      <c r="M13626" s="108"/>
      <c r="N13626" s="7"/>
    </row>
    <row r="13627" spans="12:14">
      <c r="L13627" s="7"/>
      <c r="M13627" s="108"/>
      <c r="N13627" s="7"/>
    </row>
    <row r="13628" spans="12:14">
      <c r="L13628" s="7"/>
      <c r="M13628" s="108"/>
      <c r="N13628" s="7"/>
    </row>
    <row r="13629" spans="12:14">
      <c r="L13629" s="7"/>
      <c r="M13629" s="108"/>
      <c r="N13629" s="7"/>
    </row>
    <row r="13630" spans="12:14">
      <c r="L13630" s="7"/>
      <c r="M13630" s="108"/>
      <c r="N13630" s="7"/>
    </row>
    <row r="13631" spans="12:14">
      <c r="L13631" s="7"/>
      <c r="M13631" s="108"/>
      <c r="N13631" s="7"/>
    </row>
    <row r="13632" spans="12:14">
      <c r="L13632" s="7"/>
      <c r="M13632" s="108"/>
      <c r="N13632" s="7"/>
    </row>
    <row r="13633" spans="12:14">
      <c r="L13633" s="7"/>
      <c r="M13633" s="108"/>
      <c r="N13633" s="7"/>
    </row>
    <row r="13634" spans="12:14">
      <c r="L13634" s="7"/>
      <c r="M13634" s="108"/>
      <c r="N13634" s="7"/>
    </row>
    <row r="13635" spans="12:14">
      <c r="L13635" s="7"/>
      <c r="M13635" s="108"/>
      <c r="N13635" s="7"/>
    </row>
    <row r="13636" spans="12:14">
      <c r="L13636" s="7"/>
      <c r="M13636" s="108"/>
      <c r="N13636" s="7"/>
    </row>
    <row r="13637" spans="12:14">
      <c r="L13637" s="7"/>
      <c r="M13637" s="108"/>
      <c r="N13637" s="7"/>
    </row>
    <row r="13638" spans="12:14">
      <c r="L13638" s="7"/>
      <c r="M13638" s="108"/>
      <c r="N13638" s="7"/>
    </row>
    <row r="13639" spans="12:14">
      <c r="L13639" s="7"/>
      <c r="M13639" s="108"/>
      <c r="N13639" s="7"/>
    </row>
    <row r="13640" spans="12:14">
      <c r="L13640" s="7"/>
      <c r="M13640" s="108"/>
      <c r="N13640" s="7"/>
    </row>
    <row r="13641" spans="12:14">
      <c r="L13641" s="7"/>
      <c r="M13641" s="108"/>
      <c r="N13641" s="7"/>
    </row>
    <row r="13642" spans="12:14">
      <c r="L13642" s="7"/>
      <c r="M13642" s="108"/>
      <c r="N13642" s="7"/>
    </row>
    <row r="13643" spans="12:14">
      <c r="L13643" s="7"/>
      <c r="M13643" s="108"/>
      <c r="N13643" s="7"/>
    </row>
    <row r="13644" spans="12:14">
      <c r="L13644" s="7"/>
      <c r="M13644" s="108"/>
      <c r="N13644" s="7"/>
    </row>
    <row r="13645" spans="12:14">
      <c r="L13645" s="7"/>
      <c r="M13645" s="108"/>
      <c r="N13645" s="7"/>
    </row>
    <row r="13646" spans="12:14">
      <c r="L13646" s="7"/>
      <c r="M13646" s="108"/>
      <c r="N13646" s="7"/>
    </row>
    <row r="13647" spans="12:14">
      <c r="L13647" s="7"/>
      <c r="M13647" s="108"/>
      <c r="N13647" s="7"/>
    </row>
    <row r="13648" spans="12:14">
      <c r="L13648" s="7"/>
      <c r="M13648" s="108"/>
      <c r="N13648" s="7"/>
    </row>
    <row r="13649" spans="12:14">
      <c r="L13649" s="7"/>
      <c r="M13649" s="108"/>
      <c r="N13649" s="7"/>
    </row>
    <row r="13650" spans="12:14">
      <c r="L13650" s="7"/>
      <c r="M13650" s="108"/>
      <c r="N13650" s="7"/>
    </row>
    <row r="13651" spans="12:14">
      <c r="L13651" s="7"/>
      <c r="M13651" s="108"/>
      <c r="N13651" s="7"/>
    </row>
    <row r="13652" spans="12:14">
      <c r="L13652" s="7"/>
      <c r="M13652" s="108"/>
      <c r="N13652" s="7"/>
    </row>
    <row r="13653" spans="12:14">
      <c r="L13653" s="7"/>
      <c r="M13653" s="108"/>
      <c r="N13653" s="7"/>
    </row>
    <row r="13654" spans="12:14">
      <c r="L13654" s="7"/>
      <c r="M13654" s="108"/>
      <c r="N13654" s="7"/>
    </row>
    <row r="13655" spans="12:14">
      <c r="L13655" s="7"/>
      <c r="M13655" s="108"/>
      <c r="N13655" s="7"/>
    </row>
    <row r="13656" spans="12:14">
      <c r="L13656" s="7"/>
      <c r="M13656" s="108"/>
      <c r="N13656" s="7"/>
    </row>
    <row r="13657" spans="12:14">
      <c r="L13657" s="7"/>
      <c r="M13657" s="108"/>
      <c r="N13657" s="7"/>
    </row>
    <row r="13658" spans="12:14">
      <c r="L13658" s="7"/>
      <c r="M13658" s="108"/>
      <c r="N13658" s="7"/>
    </row>
    <row r="13659" spans="12:14">
      <c r="L13659" s="7"/>
      <c r="M13659" s="108"/>
      <c r="N13659" s="7"/>
    </row>
    <row r="13660" spans="12:14">
      <c r="L13660" s="7"/>
      <c r="M13660" s="108"/>
      <c r="N13660" s="7"/>
    </row>
    <row r="13661" spans="12:14">
      <c r="L13661" s="7"/>
      <c r="M13661" s="108"/>
      <c r="N13661" s="7"/>
    </row>
    <row r="13662" spans="12:14">
      <c r="L13662" s="7"/>
      <c r="M13662" s="108"/>
      <c r="N13662" s="7"/>
    </row>
    <row r="13663" spans="12:14">
      <c r="L13663" s="7"/>
      <c r="M13663" s="108"/>
      <c r="N13663" s="7"/>
    </row>
    <row r="13664" spans="12:14">
      <c r="L13664" s="7"/>
      <c r="M13664" s="108"/>
      <c r="N13664" s="7"/>
    </row>
    <row r="13665" spans="12:14">
      <c r="L13665" s="7"/>
      <c r="M13665" s="108"/>
      <c r="N13665" s="7"/>
    </row>
    <row r="13666" spans="12:14">
      <c r="L13666" s="7"/>
      <c r="M13666" s="108"/>
      <c r="N13666" s="7"/>
    </row>
    <row r="13667" spans="12:14">
      <c r="L13667" s="7"/>
      <c r="M13667" s="108"/>
      <c r="N13667" s="7"/>
    </row>
    <row r="13668" spans="12:14">
      <c r="L13668" s="7"/>
      <c r="M13668" s="108"/>
      <c r="N13668" s="7"/>
    </row>
    <row r="13669" spans="12:14">
      <c r="L13669" s="7"/>
      <c r="M13669" s="108"/>
      <c r="N13669" s="7"/>
    </row>
    <row r="13670" spans="12:14">
      <c r="L13670" s="7"/>
      <c r="M13670" s="108"/>
      <c r="N13670" s="7"/>
    </row>
    <row r="13671" spans="12:14">
      <c r="L13671" s="7"/>
      <c r="M13671" s="108"/>
      <c r="N13671" s="7"/>
    </row>
    <row r="13672" spans="12:14">
      <c r="L13672" s="7"/>
      <c r="M13672" s="108"/>
      <c r="N13672" s="7"/>
    </row>
    <row r="13673" spans="12:14">
      <c r="L13673" s="7"/>
      <c r="M13673" s="108"/>
      <c r="N13673" s="7"/>
    </row>
    <row r="13674" spans="12:14">
      <c r="L13674" s="7"/>
      <c r="M13674" s="108"/>
      <c r="N13674" s="7"/>
    </row>
    <row r="13675" spans="12:14">
      <c r="L13675" s="7"/>
      <c r="M13675" s="108"/>
      <c r="N13675" s="7"/>
    </row>
    <row r="13676" spans="12:14">
      <c r="L13676" s="7"/>
      <c r="M13676" s="108"/>
      <c r="N13676" s="7"/>
    </row>
    <row r="13677" spans="12:14">
      <c r="L13677" s="7"/>
      <c r="M13677" s="108"/>
      <c r="N13677" s="7"/>
    </row>
    <row r="13678" spans="12:14">
      <c r="L13678" s="7"/>
      <c r="M13678" s="108"/>
      <c r="N13678" s="7"/>
    </row>
    <row r="13679" spans="12:14">
      <c r="L13679" s="7"/>
      <c r="M13679" s="108"/>
      <c r="N13679" s="7"/>
    </row>
    <row r="13680" spans="12:14">
      <c r="L13680" s="7"/>
      <c r="M13680" s="108"/>
      <c r="N13680" s="7"/>
    </row>
    <row r="13681" spans="12:14">
      <c r="L13681" s="7"/>
      <c r="M13681" s="108"/>
      <c r="N13681" s="7"/>
    </row>
    <row r="13682" spans="12:14">
      <c r="L13682" s="7"/>
      <c r="M13682" s="108"/>
      <c r="N13682" s="7"/>
    </row>
    <row r="13683" spans="12:14">
      <c r="L13683" s="7"/>
      <c r="M13683" s="108"/>
      <c r="N13683" s="7"/>
    </row>
    <row r="13684" spans="12:14">
      <c r="L13684" s="7"/>
      <c r="M13684" s="108"/>
      <c r="N13684" s="7"/>
    </row>
    <row r="13685" spans="12:14">
      <c r="L13685" s="7"/>
      <c r="M13685" s="108"/>
      <c r="N13685" s="7"/>
    </row>
    <row r="13686" spans="12:14">
      <c r="L13686" s="7"/>
      <c r="M13686" s="108"/>
      <c r="N13686" s="7"/>
    </row>
    <row r="13687" spans="12:14">
      <c r="L13687" s="7"/>
      <c r="M13687" s="108"/>
      <c r="N13687" s="7"/>
    </row>
    <row r="13688" spans="12:14">
      <c r="L13688" s="7"/>
      <c r="M13688" s="108"/>
      <c r="N13688" s="7"/>
    </row>
    <row r="13689" spans="12:14">
      <c r="L13689" s="7"/>
      <c r="M13689" s="108"/>
      <c r="N13689" s="7"/>
    </row>
    <row r="13690" spans="12:14">
      <c r="L13690" s="7"/>
      <c r="M13690" s="108"/>
      <c r="N13690" s="7"/>
    </row>
    <row r="13691" spans="12:14">
      <c r="L13691" s="7"/>
      <c r="M13691" s="108"/>
      <c r="N13691" s="7"/>
    </row>
    <row r="13692" spans="12:14">
      <c r="L13692" s="7"/>
      <c r="M13692" s="108"/>
      <c r="N13692" s="7"/>
    </row>
    <row r="13693" spans="12:14">
      <c r="L13693" s="7"/>
      <c r="M13693" s="108"/>
      <c r="N13693" s="7"/>
    </row>
    <row r="13694" spans="12:14">
      <c r="L13694" s="7"/>
      <c r="M13694" s="108"/>
      <c r="N13694" s="7"/>
    </row>
    <row r="13695" spans="12:14">
      <c r="L13695" s="7"/>
      <c r="M13695" s="108"/>
      <c r="N13695" s="7"/>
    </row>
    <row r="13696" spans="12:14">
      <c r="L13696" s="7"/>
      <c r="M13696" s="108"/>
      <c r="N13696" s="7"/>
    </row>
    <row r="13697" spans="12:14">
      <c r="L13697" s="7"/>
      <c r="M13697" s="108"/>
      <c r="N13697" s="7"/>
    </row>
    <row r="13698" spans="12:14">
      <c r="L13698" s="7"/>
      <c r="M13698" s="108"/>
      <c r="N13698" s="7"/>
    </row>
    <row r="13699" spans="12:14">
      <c r="L13699" s="7"/>
      <c r="M13699" s="108"/>
      <c r="N13699" s="7"/>
    </row>
    <row r="13700" spans="12:14">
      <c r="L13700" s="7"/>
      <c r="M13700" s="108"/>
      <c r="N13700" s="7"/>
    </row>
    <row r="13701" spans="12:14">
      <c r="L13701" s="7"/>
      <c r="M13701" s="108"/>
      <c r="N13701" s="7"/>
    </row>
    <row r="13702" spans="12:14">
      <c r="L13702" s="7"/>
      <c r="M13702" s="108"/>
      <c r="N13702" s="7"/>
    </row>
    <row r="13703" spans="12:14">
      <c r="L13703" s="7"/>
      <c r="M13703" s="108"/>
      <c r="N13703" s="7"/>
    </row>
    <row r="13704" spans="12:14">
      <c r="L13704" s="7"/>
      <c r="M13704" s="108"/>
      <c r="N13704" s="7"/>
    </row>
    <row r="13705" spans="12:14">
      <c r="L13705" s="7"/>
      <c r="M13705" s="108"/>
      <c r="N13705" s="7"/>
    </row>
    <row r="13706" spans="12:14">
      <c r="L13706" s="7"/>
      <c r="M13706" s="108"/>
      <c r="N13706" s="7"/>
    </row>
    <row r="13707" spans="12:14">
      <c r="L13707" s="7"/>
      <c r="M13707" s="108"/>
      <c r="N13707" s="7"/>
    </row>
    <row r="13708" spans="12:14">
      <c r="L13708" s="7"/>
      <c r="M13708" s="108"/>
      <c r="N13708" s="7"/>
    </row>
    <row r="13709" spans="12:14">
      <c r="L13709" s="7"/>
      <c r="M13709" s="108"/>
      <c r="N13709" s="7"/>
    </row>
    <row r="13710" spans="12:14">
      <c r="L13710" s="7"/>
      <c r="M13710" s="108"/>
      <c r="N13710" s="7"/>
    </row>
    <row r="13711" spans="12:14">
      <c r="L13711" s="7"/>
      <c r="M13711" s="108"/>
      <c r="N13711" s="7"/>
    </row>
    <row r="13712" spans="12:14">
      <c r="L13712" s="7"/>
      <c r="M13712" s="108"/>
      <c r="N13712" s="7"/>
    </row>
    <row r="13713" spans="12:14">
      <c r="L13713" s="7"/>
      <c r="M13713" s="108"/>
      <c r="N13713" s="7"/>
    </row>
    <row r="13714" spans="12:14">
      <c r="L13714" s="7"/>
      <c r="M13714" s="108"/>
      <c r="N13714" s="7"/>
    </row>
    <row r="13715" spans="12:14">
      <c r="L13715" s="7"/>
      <c r="M13715" s="108"/>
      <c r="N13715" s="7"/>
    </row>
    <row r="13716" spans="12:14">
      <c r="L13716" s="7"/>
      <c r="M13716" s="108"/>
      <c r="N13716" s="7"/>
    </row>
    <row r="13717" spans="12:14">
      <c r="L13717" s="7"/>
      <c r="M13717" s="108"/>
      <c r="N13717" s="7"/>
    </row>
    <row r="13718" spans="12:14">
      <c r="L13718" s="7"/>
      <c r="M13718" s="108"/>
      <c r="N13718" s="7"/>
    </row>
    <row r="13719" spans="12:14">
      <c r="L13719" s="7"/>
      <c r="M13719" s="108"/>
      <c r="N13719" s="7"/>
    </row>
    <row r="13720" spans="12:14">
      <c r="L13720" s="7"/>
      <c r="M13720" s="108"/>
      <c r="N13720" s="7"/>
    </row>
    <row r="13721" spans="12:14">
      <c r="L13721" s="7"/>
      <c r="M13721" s="108"/>
      <c r="N13721" s="7"/>
    </row>
    <row r="13722" spans="12:14">
      <c r="L13722" s="7"/>
      <c r="M13722" s="108"/>
      <c r="N13722" s="7"/>
    </row>
    <row r="13723" spans="12:14">
      <c r="L13723" s="7"/>
      <c r="M13723" s="108"/>
      <c r="N13723" s="7"/>
    </row>
    <row r="13724" spans="12:14">
      <c r="L13724" s="7"/>
      <c r="M13724" s="108"/>
      <c r="N13724" s="7"/>
    </row>
    <row r="13725" spans="12:14">
      <c r="L13725" s="7"/>
      <c r="M13725" s="108"/>
      <c r="N13725" s="7"/>
    </row>
    <row r="13726" spans="12:14">
      <c r="L13726" s="7"/>
      <c r="M13726" s="108"/>
      <c r="N13726" s="7"/>
    </row>
    <row r="13727" spans="12:14">
      <c r="L13727" s="7"/>
      <c r="M13727" s="108"/>
      <c r="N13727" s="7"/>
    </row>
    <row r="13728" spans="12:14">
      <c r="L13728" s="7"/>
      <c r="M13728" s="108"/>
      <c r="N13728" s="7"/>
    </row>
    <row r="13729" spans="12:14">
      <c r="L13729" s="7"/>
      <c r="M13729" s="108"/>
      <c r="N13729" s="7"/>
    </row>
    <row r="13730" spans="12:14">
      <c r="L13730" s="7"/>
      <c r="M13730" s="108"/>
      <c r="N13730" s="7"/>
    </row>
    <row r="13731" spans="12:14">
      <c r="L13731" s="7"/>
      <c r="M13731" s="108"/>
      <c r="N13731" s="7"/>
    </row>
    <row r="13732" spans="12:14">
      <c r="L13732" s="7"/>
      <c r="M13732" s="108"/>
      <c r="N13732" s="7"/>
    </row>
    <row r="13733" spans="12:14">
      <c r="L13733" s="7"/>
      <c r="M13733" s="108"/>
      <c r="N13733" s="7"/>
    </row>
    <row r="13734" spans="12:14">
      <c r="L13734" s="7"/>
      <c r="M13734" s="108"/>
      <c r="N13734" s="7"/>
    </row>
    <row r="13735" spans="12:14">
      <c r="L13735" s="7"/>
      <c r="M13735" s="108"/>
      <c r="N13735" s="7"/>
    </row>
    <row r="13736" spans="12:14">
      <c r="L13736" s="7"/>
      <c r="M13736" s="108"/>
      <c r="N13736" s="7"/>
    </row>
    <row r="13737" spans="12:14">
      <c r="L13737" s="7"/>
      <c r="M13737" s="108"/>
      <c r="N13737" s="7"/>
    </row>
    <row r="13738" spans="12:14">
      <c r="L13738" s="7"/>
      <c r="M13738" s="108"/>
      <c r="N13738" s="7"/>
    </row>
    <row r="13739" spans="12:14">
      <c r="L13739" s="7"/>
      <c r="M13739" s="108"/>
      <c r="N13739" s="7"/>
    </row>
    <row r="13740" spans="12:14">
      <c r="L13740" s="7"/>
      <c r="M13740" s="108"/>
      <c r="N13740" s="7"/>
    </row>
    <row r="13741" spans="12:14">
      <c r="L13741" s="7"/>
      <c r="M13741" s="108"/>
      <c r="N13741" s="7"/>
    </row>
    <row r="13742" spans="12:14">
      <c r="L13742" s="7"/>
      <c r="M13742" s="108"/>
      <c r="N13742" s="7"/>
    </row>
    <row r="13743" spans="12:14">
      <c r="L13743" s="7"/>
      <c r="M13743" s="108"/>
      <c r="N13743" s="7"/>
    </row>
    <row r="13744" spans="12:14">
      <c r="L13744" s="7"/>
      <c r="M13744" s="108"/>
      <c r="N13744" s="7"/>
    </row>
    <row r="13745" spans="12:14">
      <c r="L13745" s="7"/>
      <c r="M13745" s="108"/>
      <c r="N13745" s="7"/>
    </row>
    <row r="13746" spans="12:14">
      <c r="L13746" s="7"/>
      <c r="M13746" s="108"/>
      <c r="N13746" s="7"/>
    </row>
    <row r="13747" spans="12:14">
      <c r="L13747" s="7"/>
      <c r="M13747" s="108"/>
      <c r="N13747" s="7"/>
    </row>
    <row r="13748" spans="12:14">
      <c r="L13748" s="7"/>
      <c r="M13748" s="108"/>
      <c r="N13748" s="7"/>
    </row>
    <row r="13749" spans="12:14">
      <c r="L13749" s="7"/>
      <c r="M13749" s="108"/>
      <c r="N13749" s="7"/>
    </row>
    <row r="13750" spans="12:14">
      <c r="L13750" s="7"/>
      <c r="M13750" s="108"/>
      <c r="N13750" s="7"/>
    </row>
    <row r="13751" spans="12:14">
      <c r="L13751" s="7"/>
      <c r="M13751" s="108"/>
      <c r="N13751" s="7"/>
    </row>
    <row r="13752" spans="12:14">
      <c r="L13752" s="7"/>
      <c r="M13752" s="108"/>
      <c r="N13752" s="7"/>
    </row>
    <row r="13753" spans="12:14">
      <c r="L13753" s="7"/>
      <c r="M13753" s="108"/>
      <c r="N13753" s="7"/>
    </row>
    <row r="13754" spans="12:14">
      <c r="L13754" s="7"/>
      <c r="M13754" s="108"/>
      <c r="N13754" s="7"/>
    </row>
    <row r="13755" spans="12:14">
      <c r="L13755" s="7"/>
      <c r="M13755" s="108"/>
      <c r="N13755" s="7"/>
    </row>
    <row r="13756" spans="12:14">
      <c r="L13756" s="7"/>
      <c r="M13756" s="108"/>
      <c r="N13756" s="7"/>
    </row>
    <row r="13757" spans="12:14">
      <c r="L13757" s="7"/>
      <c r="M13757" s="108"/>
      <c r="N13757" s="7"/>
    </row>
    <row r="13758" spans="12:14">
      <c r="L13758" s="7"/>
      <c r="M13758" s="108"/>
      <c r="N13758" s="7"/>
    </row>
    <row r="13759" spans="12:14">
      <c r="L13759" s="7"/>
      <c r="M13759" s="108"/>
      <c r="N13759" s="7"/>
    </row>
    <row r="13760" spans="12:14">
      <c r="L13760" s="7"/>
      <c r="M13760" s="108"/>
      <c r="N13760" s="7"/>
    </row>
    <row r="13761" spans="12:14">
      <c r="L13761" s="7"/>
      <c r="M13761" s="108"/>
      <c r="N13761" s="7"/>
    </row>
    <row r="13762" spans="12:14">
      <c r="L13762" s="7"/>
      <c r="M13762" s="108"/>
      <c r="N13762" s="7"/>
    </row>
    <row r="13763" spans="12:14">
      <c r="L13763" s="7"/>
      <c r="M13763" s="108"/>
      <c r="N13763" s="7"/>
    </row>
    <row r="13764" spans="12:14">
      <c r="L13764" s="7"/>
      <c r="M13764" s="108"/>
      <c r="N13764" s="7"/>
    </row>
    <row r="13765" spans="12:14">
      <c r="L13765" s="7"/>
      <c r="M13765" s="108"/>
      <c r="N13765" s="7"/>
    </row>
    <row r="13766" spans="12:14">
      <c r="L13766" s="7"/>
      <c r="M13766" s="108"/>
      <c r="N13766" s="7"/>
    </row>
    <row r="13767" spans="12:14">
      <c r="L13767" s="7"/>
      <c r="M13767" s="108"/>
      <c r="N13767" s="7"/>
    </row>
    <row r="13768" spans="12:14">
      <c r="L13768" s="7"/>
      <c r="M13768" s="108"/>
      <c r="N13768" s="7"/>
    </row>
    <row r="13769" spans="12:14">
      <c r="L13769" s="7"/>
      <c r="M13769" s="108"/>
      <c r="N13769" s="7"/>
    </row>
    <row r="13770" spans="12:14">
      <c r="L13770" s="7"/>
      <c r="M13770" s="108"/>
      <c r="N13770" s="7"/>
    </row>
    <row r="13771" spans="12:14">
      <c r="L13771" s="7"/>
      <c r="M13771" s="108"/>
      <c r="N13771" s="7"/>
    </row>
    <row r="13772" spans="12:14">
      <c r="L13772" s="7"/>
      <c r="M13772" s="108"/>
      <c r="N13772" s="7"/>
    </row>
    <row r="13773" spans="12:14">
      <c r="L13773" s="7"/>
      <c r="M13773" s="108"/>
      <c r="N13773" s="7"/>
    </row>
    <row r="13774" spans="12:14">
      <c r="L13774" s="7"/>
      <c r="M13774" s="108"/>
      <c r="N13774" s="7"/>
    </row>
    <row r="13775" spans="12:14">
      <c r="L13775" s="7"/>
      <c r="M13775" s="108"/>
      <c r="N13775" s="7"/>
    </row>
    <row r="13776" spans="12:14">
      <c r="L13776" s="7"/>
      <c r="M13776" s="108"/>
      <c r="N13776" s="7"/>
    </row>
    <row r="13777" spans="12:14">
      <c r="L13777" s="7"/>
      <c r="M13777" s="108"/>
      <c r="N13777" s="7"/>
    </row>
    <row r="13778" spans="12:14">
      <c r="L13778" s="7"/>
      <c r="M13778" s="108"/>
      <c r="N13778" s="7"/>
    </row>
    <row r="13779" spans="12:14">
      <c r="L13779" s="7"/>
      <c r="M13779" s="108"/>
      <c r="N13779" s="7"/>
    </row>
    <row r="13780" spans="12:14">
      <c r="L13780" s="7"/>
      <c r="M13780" s="108"/>
      <c r="N13780" s="7"/>
    </row>
    <row r="13781" spans="12:14">
      <c r="L13781" s="7"/>
      <c r="M13781" s="108"/>
      <c r="N13781" s="7"/>
    </row>
    <row r="13782" spans="12:14">
      <c r="L13782" s="7"/>
      <c r="M13782" s="108"/>
      <c r="N13782" s="7"/>
    </row>
    <row r="13783" spans="12:14">
      <c r="L13783" s="7"/>
      <c r="M13783" s="108"/>
      <c r="N13783" s="7"/>
    </row>
    <row r="13784" spans="12:14">
      <c r="L13784" s="7"/>
      <c r="M13784" s="108"/>
      <c r="N13784" s="7"/>
    </row>
    <row r="13785" spans="12:14">
      <c r="L13785" s="7"/>
      <c r="M13785" s="108"/>
      <c r="N13785" s="7"/>
    </row>
    <row r="13786" spans="12:14">
      <c r="L13786" s="7"/>
      <c r="M13786" s="108"/>
      <c r="N13786" s="7"/>
    </row>
    <row r="13787" spans="12:14">
      <c r="L13787" s="7"/>
      <c r="M13787" s="108"/>
      <c r="N13787" s="7"/>
    </row>
    <row r="13788" spans="12:14">
      <c r="L13788" s="7"/>
      <c r="M13788" s="108"/>
      <c r="N13788" s="7"/>
    </row>
    <row r="13789" spans="12:14">
      <c r="L13789" s="7"/>
      <c r="M13789" s="108"/>
      <c r="N13789" s="7"/>
    </row>
    <row r="13790" spans="12:14">
      <c r="L13790" s="7"/>
      <c r="M13790" s="108"/>
      <c r="N13790" s="7"/>
    </row>
    <row r="13791" spans="12:14">
      <c r="L13791" s="7"/>
      <c r="M13791" s="108"/>
      <c r="N13791" s="7"/>
    </row>
    <row r="13792" spans="12:14">
      <c r="L13792" s="7"/>
      <c r="M13792" s="108"/>
      <c r="N13792" s="7"/>
    </row>
    <row r="13793" spans="12:14">
      <c r="L13793" s="7"/>
      <c r="M13793" s="108"/>
      <c r="N13793" s="7"/>
    </row>
    <row r="13794" spans="12:14">
      <c r="L13794" s="7"/>
      <c r="M13794" s="108"/>
      <c r="N13794" s="7"/>
    </row>
    <row r="13795" spans="12:14">
      <c r="L13795" s="7"/>
      <c r="M13795" s="108"/>
      <c r="N13795" s="7"/>
    </row>
    <row r="13796" spans="12:14">
      <c r="L13796" s="7"/>
      <c r="M13796" s="108"/>
      <c r="N13796" s="7"/>
    </row>
    <row r="13797" spans="12:14">
      <c r="L13797" s="7"/>
      <c r="M13797" s="108"/>
      <c r="N13797" s="7"/>
    </row>
    <row r="13798" spans="12:14">
      <c r="L13798" s="7"/>
      <c r="M13798" s="108"/>
      <c r="N13798" s="7"/>
    </row>
    <row r="13799" spans="12:14">
      <c r="L13799" s="7"/>
      <c r="M13799" s="108"/>
      <c r="N13799" s="7"/>
    </row>
    <row r="13800" spans="12:14">
      <c r="L13800" s="7"/>
      <c r="M13800" s="108"/>
      <c r="N13800" s="7"/>
    </row>
    <row r="13801" spans="12:14">
      <c r="L13801" s="7"/>
      <c r="M13801" s="108"/>
      <c r="N13801" s="7"/>
    </row>
    <row r="13802" spans="12:14">
      <c r="L13802" s="7"/>
      <c r="M13802" s="108"/>
      <c r="N13802" s="7"/>
    </row>
    <row r="13803" spans="12:14">
      <c r="L13803" s="7"/>
      <c r="M13803" s="108"/>
      <c r="N13803" s="7"/>
    </row>
    <row r="13804" spans="12:14">
      <c r="L13804" s="7"/>
      <c r="M13804" s="108"/>
      <c r="N13804" s="7"/>
    </row>
    <row r="13805" spans="12:14">
      <c r="L13805" s="7"/>
      <c r="M13805" s="108"/>
      <c r="N13805" s="7"/>
    </row>
    <row r="13806" spans="12:14">
      <c r="L13806" s="7"/>
      <c r="M13806" s="108"/>
      <c r="N13806" s="7"/>
    </row>
    <row r="13807" spans="12:14">
      <c r="L13807" s="7"/>
      <c r="M13807" s="108"/>
      <c r="N13807" s="7"/>
    </row>
    <row r="13808" spans="12:14">
      <c r="L13808" s="7"/>
      <c r="M13808" s="108"/>
      <c r="N13808" s="7"/>
    </row>
    <row r="13809" spans="12:14">
      <c r="L13809" s="7"/>
      <c r="M13809" s="108"/>
      <c r="N13809" s="7"/>
    </row>
    <row r="13810" spans="12:14">
      <c r="L13810" s="7"/>
      <c r="M13810" s="108"/>
      <c r="N13810" s="7"/>
    </row>
    <row r="13811" spans="12:14">
      <c r="L13811" s="7"/>
      <c r="M13811" s="108"/>
      <c r="N13811" s="7"/>
    </row>
    <row r="13812" spans="12:14">
      <c r="L13812" s="7"/>
      <c r="M13812" s="108"/>
      <c r="N13812" s="7"/>
    </row>
    <row r="13813" spans="12:14">
      <c r="L13813" s="7"/>
      <c r="M13813" s="108"/>
      <c r="N13813" s="7"/>
    </row>
    <row r="13814" spans="12:14">
      <c r="L13814" s="7"/>
      <c r="M13814" s="108"/>
      <c r="N13814" s="7"/>
    </row>
    <row r="13815" spans="12:14">
      <c r="L13815" s="7"/>
      <c r="M13815" s="108"/>
      <c r="N13815" s="7"/>
    </row>
    <row r="13816" spans="12:14">
      <c r="L13816" s="7"/>
      <c r="M13816" s="108"/>
      <c r="N13816" s="7"/>
    </row>
    <row r="13817" spans="12:14">
      <c r="L13817" s="7"/>
      <c r="M13817" s="108"/>
      <c r="N13817" s="7"/>
    </row>
    <row r="13818" spans="12:14">
      <c r="L13818" s="7"/>
      <c r="M13818" s="108"/>
      <c r="N13818" s="7"/>
    </row>
    <row r="13819" spans="12:14">
      <c r="L13819" s="7"/>
      <c r="M13819" s="108"/>
      <c r="N13819" s="7"/>
    </row>
    <row r="13820" spans="12:14">
      <c r="L13820" s="7"/>
      <c r="M13820" s="108"/>
      <c r="N13820" s="7"/>
    </row>
    <row r="13821" spans="12:14">
      <c r="L13821" s="7"/>
      <c r="M13821" s="108"/>
      <c r="N13821" s="7"/>
    </row>
    <row r="13822" spans="12:14">
      <c r="L13822" s="7"/>
      <c r="M13822" s="108"/>
      <c r="N13822" s="7"/>
    </row>
    <row r="13823" spans="12:14">
      <c r="L13823" s="7"/>
      <c r="M13823" s="108"/>
      <c r="N13823" s="7"/>
    </row>
    <row r="13824" spans="12:14">
      <c r="L13824" s="7"/>
      <c r="M13824" s="108"/>
      <c r="N13824" s="7"/>
    </row>
    <row r="13825" spans="12:14">
      <c r="L13825" s="7"/>
      <c r="M13825" s="108"/>
      <c r="N13825" s="7"/>
    </row>
    <row r="13826" spans="12:14">
      <c r="L13826" s="7"/>
      <c r="M13826" s="108"/>
      <c r="N13826" s="7"/>
    </row>
    <row r="13827" spans="12:14">
      <c r="L13827" s="7"/>
      <c r="M13827" s="108"/>
      <c r="N13827" s="7"/>
    </row>
    <row r="13828" spans="12:14">
      <c r="L13828" s="7"/>
      <c r="M13828" s="108"/>
      <c r="N13828" s="7"/>
    </row>
    <row r="13829" spans="12:14">
      <c r="L13829" s="7"/>
      <c r="M13829" s="108"/>
      <c r="N13829" s="7"/>
    </row>
    <row r="13830" spans="12:14">
      <c r="L13830" s="7"/>
      <c r="M13830" s="108"/>
      <c r="N13830" s="7"/>
    </row>
    <row r="13831" spans="12:14">
      <c r="L13831" s="7"/>
      <c r="M13831" s="108"/>
      <c r="N13831" s="7"/>
    </row>
    <row r="13832" spans="12:14">
      <c r="L13832" s="7"/>
      <c r="M13832" s="108"/>
      <c r="N13832" s="7"/>
    </row>
    <row r="13833" spans="12:14">
      <c r="L13833" s="7"/>
      <c r="M13833" s="108"/>
      <c r="N13833" s="7"/>
    </row>
    <row r="13834" spans="12:14">
      <c r="L13834" s="7"/>
      <c r="M13834" s="108"/>
      <c r="N13834" s="7"/>
    </row>
    <row r="13835" spans="12:14">
      <c r="L13835" s="7"/>
      <c r="M13835" s="108"/>
      <c r="N13835" s="7"/>
    </row>
    <row r="13836" spans="12:14">
      <c r="L13836" s="7"/>
      <c r="M13836" s="108"/>
      <c r="N13836" s="7"/>
    </row>
    <row r="13837" spans="12:14">
      <c r="L13837" s="7"/>
      <c r="M13837" s="108"/>
      <c r="N13837" s="7"/>
    </row>
    <row r="13838" spans="12:14">
      <c r="L13838" s="7"/>
      <c r="M13838" s="108"/>
      <c r="N13838" s="7"/>
    </row>
    <row r="13839" spans="12:14">
      <c r="L13839" s="7"/>
      <c r="M13839" s="108"/>
      <c r="N13839" s="7"/>
    </row>
    <row r="13840" spans="12:14">
      <c r="L13840" s="7"/>
      <c r="M13840" s="108"/>
      <c r="N13840" s="7"/>
    </row>
    <row r="13841" spans="12:14">
      <c r="L13841" s="7"/>
      <c r="M13841" s="108"/>
      <c r="N13841" s="7"/>
    </row>
    <row r="13842" spans="12:14">
      <c r="L13842" s="7"/>
      <c r="M13842" s="108"/>
      <c r="N13842" s="7"/>
    </row>
    <row r="13843" spans="12:14">
      <c r="L13843" s="7"/>
      <c r="M13843" s="108"/>
      <c r="N13843" s="7"/>
    </row>
    <row r="13844" spans="12:14">
      <c r="L13844" s="7"/>
      <c r="M13844" s="108"/>
      <c r="N13844" s="7"/>
    </row>
    <row r="13845" spans="12:14">
      <c r="L13845" s="7"/>
      <c r="M13845" s="108"/>
      <c r="N13845" s="7"/>
    </row>
    <row r="13846" spans="12:14">
      <c r="L13846" s="7"/>
      <c r="M13846" s="108"/>
      <c r="N13846" s="7"/>
    </row>
    <row r="13847" spans="12:14">
      <c r="L13847" s="7"/>
      <c r="M13847" s="108"/>
      <c r="N13847" s="7"/>
    </row>
    <row r="13848" spans="12:14">
      <c r="L13848" s="7"/>
      <c r="M13848" s="108"/>
      <c r="N13848" s="7"/>
    </row>
    <row r="13849" spans="12:14">
      <c r="L13849" s="7"/>
      <c r="M13849" s="108"/>
      <c r="N13849" s="7"/>
    </row>
    <row r="13850" spans="12:14">
      <c r="L13850" s="7"/>
      <c r="M13850" s="108"/>
      <c r="N13850" s="7"/>
    </row>
    <row r="13851" spans="12:14">
      <c r="L13851" s="7"/>
      <c r="M13851" s="108"/>
      <c r="N13851" s="7"/>
    </row>
    <row r="13852" spans="12:14">
      <c r="L13852" s="7"/>
      <c r="M13852" s="108"/>
      <c r="N13852" s="7"/>
    </row>
    <row r="13853" spans="12:14">
      <c r="L13853" s="7"/>
      <c r="M13853" s="108"/>
      <c r="N13853" s="7"/>
    </row>
    <row r="13854" spans="12:14">
      <c r="L13854" s="7"/>
      <c r="M13854" s="108"/>
      <c r="N13854" s="7"/>
    </row>
    <row r="13855" spans="12:14">
      <c r="L13855" s="7"/>
      <c r="M13855" s="108"/>
      <c r="N13855" s="7"/>
    </row>
    <row r="13856" spans="12:14">
      <c r="L13856" s="7"/>
      <c r="M13856" s="108"/>
      <c r="N13856" s="7"/>
    </row>
    <row r="13857" spans="12:14">
      <c r="L13857" s="7"/>
      <c r="M13857" s="108"/>
      <c r="N13857" s="7"/>
    </row>
    <row r="13858" spans="12:14">
      <c r="L13858" s="7"/>
      <c r="M13858" s="108"/>
      <c r="N13858" s="7"/>
    </row>
    <row r="13859" spans="12:14">
      <c r="L13859" s="7"/>
      <c r="M13859" s="108"/>
      <c r="N13859" s="7"/>
    </row>
    <row r="13860" spans="12:14">
      <c r="L13860" s="7"/>
      <c r="M13860" s="108"/>
      <c r="N13860" s="7"/>
    </row>
    <row r="13861" spans="12:14">
      <c r="L13861" s="7"/>
      <c r="M13861" s="108"/>
      <c r="N13861" s="7"/>
    </row>
    <row r="13862" spans="12:14">
      <c r="L13862" s="7"/>
      <c r="M13862" s="108"/>
      <c r="N13862" s="7"/>
    </row>
    <row r="13863" spans="12:14">
      <c r="L13863" s="7"/>
      <c r="M13863" s="108"/>
      <c r="N13863" s="7"/>
    </row>
    <row r="13864" spans="12:14">
      <c r="L13864" s="7"/>
      <c r="M13864" s="108"/>
      <c r="N13864" s="7"/>
    </row>
    <row r="13865" spans="12:14">
      <c r="L13865" s="7"/>
      <c r="M13865" s="108"/>
      <c r="N13865" s="7"/>
    </row>
    <row r="13866" spans="12:14">
      <c r="L13866" s="7"/>
      <c r="M13866" s="108"/>
      <c r="N13866" s="7"/>
    </row>
    <row r="13867" spans="12:14">
      <c r="L13867" s="7"/>
      <c r="M13867" s="108"/>
      <c r="N13867" s="7"/>
    </row>
    <row r="13868" spans="12:14">
      <c r="L13868" s="7"/>
      <c r="M13868" s="108"/>
      <c r="N13868" s="7"/>
    </row>
    <row r="13869" spans="12:14">
      <c r="L13869" s="7"/>
      <c r="M13869" s="108"/>
      <c r="N13869" s="7"/>
    </row>
    <row r="13870" spans="12:14">
      <c r="L13870" s="7"/>
      <c r="M13870" s="108"/>
      <c r="N13870" s="7"/>
    </row>
    <row r="13871" spans="12:14">
      <c r="L13871" s="7"/>
      <c r="M13871" s="108"/>
      <c r="N13871" s="7"/>
    </row>
    <row r="13872" spans="12:14">
      <c r="L13872" s="7"/>
      <c r="M13872" s="108"/>
      <c r="N13872" s="7"/>
    </row>
    <row r="13873" spans="12:14">
      <c r="L13873" s="7"/>
      <c r="M13873" s="108"/>
      <c r="N13873" s="7"/>
    </row>
    <row r="13874" spans="12:14">
      <c r="L13874" s="7"/>
      <c r="M13874" s="108"/>
      <c r="N13874" s="7"/>
    </row>
    <row r="13875" spans="12:14">
      <c r="L13875" s="7"/>
      <c r="M13875" s="108"/>
      <c r="N13875" s="7"/>
    </row>
    <row r="13876" spans="12:14">
      <c r="L13876" s="7"/>
      <c r="M13876" s="108"/>
      <c r="N13876" s="7"/>
    </row>
    <row r="13877" spans="12:14">
      <c r="L13877" s="7"/>
      <c r="M13877" s="108"/>
      <c r="N13877" s="7"/>
    </row>
    <row r="13878" spans="12:14">
      <c r="L13878" s="7"/>
      <c r="M13878" s="108"/>
      <c r="N13878" s="7"/>
    </row>
    <row r="13879" spans="12:14">
      <c r="L13879" s="7"/>
      <c r="M13879" s="108"/>
      <c r="N13879" s="7"/>
    </row>
    <row r="13880" spans="12:14">
      <c r="L13880" s="7"/>
      <c r="M13880" s="108"/>
      <c r="N13880" s="7"/>
    </row>
    <row r="13881" spans="12:14">
      <c r="L13881" s="7"/>
      <c r="M13881" s="108"/>
      <c r="N13881" s="7"/>
    </row>
    <row r="13882" spans="12:14">
      <c r="L13882" s="7"/>
      <c r="M13882" s="108"/>
      <c r="N13882" s="7"/>
    </row>
    <row r="13883" spans="12:14">
      <c r="L13883" s="7"/>
      <c r="M13883" s="108"/>
      <c r="N13883" s="7"/>
    </row>
    <row r="13884" spans="12:14">
      <c r="L13884" s="7"/>
      <c r="M13884" s="108"/>
      <c r="N13884" s="7"/>
    </row>
    <row r="13885" spans="12:14">
      <c r="L13885" s="7"/>
      <c r="M13885" s="108"/>
      <c r="N13885" s="7"/>
    </row>
    <row r="13886" spans="12:14">
      <c r="L13886" s="7"/>
      <c r="M13886" s="108"/>
      <c r="N13886" s="7"/>
    </row>
    <row r="13887" spans="12:14">
      <c r="L13887" s="7"/>
      <c r="M13887" s="108"/>
      <c r="N13887" s="7"/>
    </row>
    <row r="13888" spans="12:14">
      <c r="L13888" s="7"/>
      <c r="M13888" s="108"/>
      <c r="N13888" s="7"/>
    </row>
    <row r="13889" spans="12:14">
      <c r="L13889" s="7"/>
      <c r="M13889" s="108"/>
      <c r="N13889" s="7"/>
    </row>
    <row r="13890" spans="12:14">
      <c r="L13890" s="7"/>
      <c r="M13890" s="108"/>
      <c r="N13890" s="7"/>
    </row>
    <row r="13891" spans="12:14">
      <c r="L13891" s="7"/>
      <c r="M13891" s="108"/>
      <c r="N13891" s="7"/>
    </row>
    <row r="13892" spans="12:14">
      <c r="L13892" s="7"/>
      <c r="M13892" s="108"/>
      <c r="N13892" s="7"/>
    </row>
    <row r="13893" spans="12:14">
      <c r="L13893" s="7"/>
      <c r="M13893" s="108"/>
      <c r="N13893" s="7"/>
    </row>
    <row r="13894" spans="12:14">
      <c r="L13894" s="7"/>
      <c r="M13894" s="108"/>
      <c r="N13894" s="7"/>
    </row>
    <row r="13895" spans="12:14">
      <c r="L13895" s="7"/>
      <c r="M13895" s="108"/>
      <c r="N13895" s="7"/>
    </row>
    <row r="13896" spans="12:14">
      <c r="L13896" s="7"/>
      <c r="M13896" s="108"/>
      <c r="N13896" s="7"/>
    </row>
    <row r="13897" spans="12:14">
      <c r="L13897" s="7"/>
      <c r="M13897" s="108"/>
      <c r="N13897" s="7"/>
    </row>
    <row r="13898" spans="12:14">
      <c r="L13898" s="7"/>
      <c r="M13898" s="108"/>
      <c r="N13898" s="7"/>
    </row>
    <row r="13899" spans="12:14">
      <c r="L13899" s="7"/>
      <c r="M13899" s="108"/>
      <c r="N13899" s="7"/>
    </row>
    <row r="13900" spans="12:14">
      <c r="L13900" s="7"/>
      <c r="M13900" s="108"/>
      <c r="N13900" s="7"/>
    </row>
    <row r="13901" spans="12:14">
      <c r="L13901" s="7"/>
      <c r="M13901" s="108"/>
      <c r="N13901" s="7"/>
    </row>
    <row r="13902" spans="12:14">
      <c r="L13902" s="7"/>
      <c r="M13902" s="108"/>
      <c r="N13902" s="7"/>
    </row>
    <row r="13903" spans="12:14">
      <c r="L13903" s="7"/>
      <c r="M13903" s="108"/>
      <c r="N13903" s="7"/>
    </row>
    <row r="13904" spans="12:14">
      <c r="L13904" s="7"/>
      <c r="M13904" s="108"/>
      <c r="N13904" s="7"/>
    </row>
    <row r="13905" spans="12:14">
      <c r="L13905" s="7"/>
      <c r="M13905" s="108"/>
      <c r="N13905" s="7"/>
    </row>
    <row r="13906" spans="12:14">
      <c r="L13906" s="7"/>
      <c r="M13906" s="108"/>
      <c r="N13906" s="7"/>
    </row>
    <row r="13907" spans="12:14">
      <c r="L13907" s="7"/>
      <c r="M13907" s="108"/>
      <c r="N13907" s="7"/>
    </row>
    <row r="13908" spans="12:14">
      <c r="L13908" s="7"/>
      <c r="M13908" s="108"/>
      <c r="N13908" s="7"/>
    </row>
    <row r="13909" spans="12:14">
      <c r="L13909" s="7"/>
      <c r="M13909" s="108"/>
      <c r="N13909" s="7"/>
    </row>
    <row r="13910" spans="12:14">
      <c r="L13910" s="7"/>
      <c r="M13910" s="108"/>
      <c r="N13910" s="7"/>
    </row>
    <row r="13911" spans="12:14">
      <c r="L13911" s="7"/>
      <c r="M13911" s="108"/>
      <c r="N13911" s="7"/>
    </row>
    <row r="13912" spans="12:14">
      <c r="L13912" s="7"/>
      <c r="M13912" s="108"/>
      <c r="N13912" s="7"/>
    </row>
    <row r="13913" spans="12:14">
      <c r="L13913" s="7"/>
      <c r="M13913" s="108"/>
      <c r="N13913" s="7"/>
    </row>
    <row r="13914" spans="12:14">
      <c r="L13914" s="7"/>
      <c r="M13914" s="108"/>
      <c r="N13914" s="7"/>
    </row>
    <row r="13915" spans="12:14">
      <c r="L13915" s="7"/>
      <c r="M13915" s="108"/>
      <c r="N13915" s="7"/>
    </row>
    <row r="13916" spans="12:14">
      <c r="L13916" s="7"/>
      <c r="M13916" s="108"/>
      <c r="N13916" s="7"/>
    </row>
    <row r="13917" spans="12:14">
      <c r="L13917" s="7"/>
      <c r="M13917" s="108"/>
      <c r="N13917" s="7"/>
    </row>
    <row r="13918" spans="12:14">
      <c r="L13918" s="7"/>
      <c r="M13918" s="108"/>
      <c r="N13918" s="7"/>
    </row>
    <row r="13919" spans="12:14">
      <c r="L13919" s="7"/>
      <c r="M13919" s="108"/>
      <c r="N13919" s="7"/>
    </row>
    <row r="13920" spans="12:14">
      <c r="L13920" s="7"/>
      <c r="M13920" s="108"/>
      <c r="N13920" s="7"/>
    </row>
    <row r="13921" spans="12:14">
      <c r="L13921" s="7"/>
      <c r="M13921" s="108"/>
      <c r="N13921" s="7"/>
    </row>
    <row r="13922" spans="12:14">
      <c r="L13922" s="7"/>
      <c r="M13922" s="108"/>
      <c r="N13922" s="7"/>
    </row>
    <row r="13923" spans="12:14">
      <c r="L13923" s="7"/>
      <c r="M13923" s="108"/>
      <c r="N13923" s="7"/>
    </row>
    <row r="13924" spans="12:14">
      <c r="L13924" s="7"/>
      <c r="M13924" s="108"/>
      <c r="N13924" s="7"/>
    </row>
    <row r="13925" spans="12:14">
      <c r="L13925" s="7"/>
      <c r="M13925" s="108"/>
      <c r="N13925" s="7"/>
    </row>
    <row r="13926" spans="12:14">
      <c r="L13926" s="7"/>
      <c r="M13926" s="108"/>
      <c r="N13926" s="7"/>
    </row>
    <row r="13927" spans="12:14">
      <c r="L13927" s="7"/>
      <c r="M13927" s="108"/>
      <c r="N13927" s="7"/>
    </row>
    <row r="13928" spans="12:14">
      <c r="L13928" s="7"/>
      <c r="M13928" s="108"/>
      <c r="N13928" s="7"/>
    </row>
    <row r="13929" spans="12:14">
      <c r="L13929" s="7"/>
      <c r="M13929" s="108"/>
      <c r="N13929" s="7"/>
    </row>
    <row r="13930" spans="12:14">
      <c r="L13930" s="7"/>
      <c r="M13930" s="108"/>
      <c r="N13930" s="7"/>
    </row>
    <row r="13931" spans="12:14">
      <c r="L13931" s="7"/>
      <c r="M13931" s="108"/>
      <c r="N13931" s="7"/>
    </row>
    <row r="13932" spans="12:14">
      <c r="L13932" s="7"/>
      <c r="M13932" s="108"/>
      <c r="N13932" s="7"/>
    </row>
    <row r="13933" spans="12:14">
      <c r="L13933" s="7"/>
      <c r="M13933" s="108"/>
      <c r="N13933" s="7"/>
    </row>
    <row r="13934" spans="12:14">
      <c r="L13934" s="7"/>
      <c r="M13934" s="108"/>
      <c r="N13934" s="7"/>
    </row>
    <row r="13935" spans="12:14">
      <c r="L13935" s="7"/>
      <c r="M13935" s="108"/>
      <c r="N13935" s="7"/>
    </row>
    <row r="13936" spans="12:14">
      <c r="L13936" s="7"/>
      <c r="M13936" s="108"/>
      <c r="N13936" s="7"/>
    </row>
    <row r="13937" spans="12:14">
      <c r="L13937" s="7"/>
      <c r="M13937" s="108"/>
      <c r="N13937" s="7"/>
    </row>
    <row r="13938" spans="12:14">
      <c r="L13938" s="7"/>
      <c r="M13938" s="108"/>
      <c r="N13938" s="7"/>
    </row>
    <row r="13939" spans="12:14">
      <c r="L13939" s="7"/>
      <c r="M13939" s="108"/>
      <c r="N13939" s="7"/>
    </row>
    <row r="13940" spans="12:14">
      <c r="L13940" s="7"/>
      <c r="M13940" s="108"/>
      <c r="N13940" s="7"/>
    </row>
    <row r="13941" spans="12:14">
      <c r="L13941" s="7"/>
      <c r="M13941" s="108"/>
      <c r="N13941" s="7"/>
    </row>
    <row r="13942" spans="12:14">
      <c r="L13942" s="7"/>
      <c r="M13942" s="108"/>
      <c r="N13942" s="7"/>
    </row>
    <row r="13943" spans="12:14">
      <c r="L13943" s="7"/>
      <c r="M13943" s="108"/>
      <c r="N13943" s="7"/>
    </row>
    <row r="13944" spans="12:14">
      <c r="L13944" s="7"/>
      <c r="M13944" s="108"/>
      <c r="N13944" s="7"/>
    </row>
    <row r="13945" spans="12:14">
      <c r="L13945" s="7"/>
      <c r="M13945" s="108"/>
      <c r="N13945" s="7"/>
    </row>
    <row r="13946" spans="12:14">
      <c r="L13946" s="7"/>
      <c r="M13946" s="108"/>
      <c r="N13946" s="7"/>
    </row>
    <row r="13947" spans="12:14">
      <c r="L13947" s="7"/>
      <c r="M13947" s="108"/>
      <c r="N13947" s="7"/>
    </row>
    <row r="13948" spans="12:14">
      <c r="L13948" s="7"/>
      <c r="M13948" s="108"/>
      <c r="N13948" s="7"/>
    </row>
    <row r="13949" spans="12:14">
      <c r="L13949" s="7"/>
      <c r="M13949" s="108"/>
      <c r="N13949" s="7"/>
    </row>
    <row r="13950" spans="12:14">
      <c r="L13950" s="7"/>
      <c r="M13950" s="108"/>
      <c r="N13950" s="7"/>
    </row>
    <row r="13951" spans="12:14">
      <c r="L13951" s="7"/>
      <c r="M13951" s="108"/>
      <c r="N13951" s="7"/>
    </row>
    <row r="13952" spans="12:14">
      <c r="L13952" s="7"/>
      <c r="M13952" s="108"/>
      <c r="N13952" s="7"/>
    </row>
    <row r="13953" spans="12:14">
      <c r="L13953" s="7"/>
      <c r="M13953" s="108"/>
      <c r="N13953" s="7"/>
    </row>
    <row r="13954" spans="12:14">
      <c r="L13954" s="7"/>
      <c r="M13954" s="108"/>
      <c r="N13954" s="7"/>
    </row>
    <row r="13955" spans="12:14">
      <c r="L13955" s="7"/>
      <c r="M13955" s="108"/>
      <c r="N13955" s="7"/>
    </row>
    <row r="13956" spans="12:14">
      <c r="L13956" s="7"/>
      <c r="M13956" s="108"/>
      <c r="N13956" s="7"/>
    </row>
    <row r="13957" spans="12:14">
      <c r="L13957" s="7"/>
      <c r="M13957" s="108"/>
      <c r="N13957" s="7"/>
    </row>
    <row r="13958" spans="12:14">
      <c r="L13958" s="7"/>
      <c r="M13958" s="108"/>
      <c r="N13958" s="7"/>
    </row>
    <row r="13959" spans="12:14">
      <c r="L13959" s="7"/>
      <c r="M13959" s="108"/>
      <c r="N13959" s="7"/>
    </row>
    <row r="13960" spans="12:14">
      <c r="L13960" s="7"/>
      <c r="M13960" s="108"/>
      <c r="N13960" s="7"/>
    </row>
    <row r="13961" spans="12:14">
      <c r="L13961" s="7"/>
      <c r="M13961" s="108"/>
      <c r="N13961" s="7"/>
    </row>
    <row r="13962" spans="12:14">
      <c r="L13962" s="7"/>
      <c r="M13962" s="108"/>
      <c r="N13962" s="7"/>
    </row>
    <row r="13963" spans="12:14">
      <c r="L13963" s="7"/>
      <c r="M13963" s="108"/>
      <c r="N13963" s="7"/>
    </row>
    <row r="13964" spans="12:14">
      <c r="L13964" s="7"/>
      <c r="M13964" s="108"/>
      <c r="N13964" s="7"/>
    </row>
    <row r="13965" spans="12:14">
      <c r="L13965" s="7"/>
      <c r="M13965" s="108"/>
      <c r="N13965" s="7"/>
    </row>
    <row r="13966" spans="12:14">
      <c r="L13966" s="7"/>
      <c r="M13966" s="108"/>
      <c r="N13966" s="7"/>
    </row>
    <row r="13967" spans="12:14">
      <c r="L13967" s="7"/>
      <c r="M13967" s="108"/>
      <c r="N13967" s="7"/>
    </row>
    <row r="13968" spans="12:14">
      <c r="L13968" s="7"/>
      <c r="M13968" s="108"/>
      <c r="N13968" s="7"/>
    </row>
    <row r="13969" spans="12:14">
      <c r="L13969" s="7"/>
      <c r="M13969" s="108"/>
      <c r="N13969" s="7"/>
    </row>
    <row r="13970" spans="12:14">
      <c r="L13970" s="7"/>
      <c r="M13970" s="108"/>
      <c r="N13970" s="7"/>
    </row>
    <row r="13971" spans="12:14">
      <c r="L13971" s="7"/>
      <c r="M13971" s="108"/>
      <c r="N13971" s="7"/>
    </row>
    <row r="13972" spans="12:14">
      <c r="L13972" s="7"/>
      <c r="M13972" s="108"/>
      <c r="N13972" s="7"/>
    </row>
    <row r="13973" spans="12:14">
      <c r="L13973" s="7"/>
      <c r="M13973" s="108"/>
      <c r="N13973" s="7"/>
    </row>
    <row r="13974" spans="12:14">
      <c r="L13974" s="7"/>
      <c r="M13974" s="108"/>
      <c r="N13974" s="7"/>
    </row>
    <row r="13975" spans="12:14">
      <c r="L13975" s="7"/>
      <c r="M13975" s="108"/>
      <c r="N13975" s="7"/>
    </row>
    <row r="13976" spans="12:14">
      <c r="L13976" s="7"/>
      <c r="M13976" s="108"/>
      <c r="N13976" s="7"/>
    </row>
    <row r="13977" spans="12:14">
      <c r="L13977" s="7"/>
      <c r="M13977" s="108"/>
      <c r="N13977" s="7"/>
    </row>
    <row r="13978" spans="12:14">
      <c r="L13978" s="7"/>
      <c r="M13978" s="108"/>
      <c r="N13978" s="7"/>
    </row>
    <row r="13979" spans="12:14">
      <c r="L13979" s="7"/>
      <c r="M13979" s="108"/>
      <c r="N13979" s="7"/>
    </row>
    <row r="13980" spans="12:14">
      <c r="L13980" s="7"/>
      <c r="M13980" s="108"/>
      <c r="N13980" s="7"/>
    </row>
    <row r="13981" spans="12:14">
      <c r="L13981" s="7"/>
      <c r="M13981" s="108"/>
      <c r="N13981" s="7"/>
    </row>
    <row r="13982" spans="12:14">
      <c r="L13982" s="7"/>
      <c r="M13982" s="108"/>
      <c r="N13982" s="7"/>
    </row>
    <row r="13983" spans="12:14">
      <c r="L13983" s="7"/>
      <c r="M13983" s="108"/>
      <c r="N13983" s="7"/>
    </row>
    <row r="13984" spans="12:14">
      <c r="L13984" s="7"/>
      <c r="M13984" s="108"/>
      <c r="N13984" s="7"/>
    </row>
    <row r="13985" spans="12:14">
      <c r="L13985" s="7"/>
      <c r="M13985" s="108"/>
      <c r="N13985" s="7"/>
    </row>
    <row r="13986" spans="12:14">
      <c r="L13986" s="7"/>
      <c r="M13986" s="108"/>
      <c r="N13986" s="7"/>
    </row>
    <row r="13987" spans="12:14">
      <c r="L13987" s="7"/>
      <c r="M13987" s="108"/>
      <c r="N13987" s="7"/>
    </row>
    <row r="13988" spans="12:14">
      <c r="L13988" s="7"/>
      <c r="M13988" s="108"/>
      <c r="N13988" s="7"/>
    </row>
    <row r="13989" spans="12:14">
      <c r="L13989" s="7"/>
      <c r="M13989" s="108"/>
      <c r="N13989" s="7"/>
    </row>
    <row r="13990" spans="12:14">
      <c r="L13990" s="7"/>
      <c r="M13990" s="108"/>
      <c r="N13990" s="7"/>
    </row>
    <row r="13991" spans="12:14">
      <c r="L13991" s="7"/>
      <c r="M13991" s="108"/>
      <c r="N13991" s="7"/>
    </row>
    <row r="13992" spans="12:14">
      <c r="L13992" s="7"/>
      <c r="M13992" s="108"/>
      <c r="N13992" s="7"/>
    </row>
    <row r="13993" spans="12:14">
      <c r="L13993" s="7"/>
      <c r="M13993" s="108"/>
      <c r="N13993" s="7"/>
    </row>
    <row r="13994" spans="12:14">
      <c r="L13994" s="7"/>
      <c r="M13994" s="108"/>
      <c r="N13994" s="7"/>
    </row>
    <row r="13995" spans="12:14">
      <c r="L13995" s="7"/>
      <c r="M13995" s="108"/>
      <c r="N13995" s="7"/>
    </row>
    <row r="13996" spans="12:14">
      <c r="L13996" s="7"/>
      <c r="M13996" s="108"/>
      <c r="N13996" s="7"/>
    </row>
    <row r="13997" spans="12:14">
      <c r="L13997" s="7"/>
      <c r="M13997" s="108"/>
      <c r="N13997" s="7"/>
    </row>
    <row r="13998" spans="12:14">
      <c r="L13998" s="7"/>
      <c r="M13998" s="108"/>
      <c r="N13998" s="7"/>
    </row>
    <row r="13999" spans="12:14">
      <c r="L13999" s="7"/>
      <c r="M13999" s="108"/>
      <c r="N13999" s="7"/>
    </row>
    <row r="14000" spans="12:14">
      <c r="L14000" s="7"/>
      <c r="M14000" s="108"/>
      <c r="N14000" s="7"/>
    </row>
    <row r="14001" spans="12:14">
      <c r="L14001" s="7"/>
      <c r="M14001" s="108"/>
      <c r="N14001" s="7"/>
    </row>
    <row r="14002" spans="12:14">
      <c r="L14002" s="7"/>
      <c r="M14002" s="108"/>
      <c r="N14002" s="7"/>
    </row>
    <row r="14003" spans="12:14">
      <c r="L14003" s="7"/>
      <c r="M14003" s="108"/>
      <c r="N14003" s="7"/>
    </row>
    <row r="14004" spans="12:14">
      <c r="L14004" s="7"/>
      <c r="M14004" s="108"/>
      <c r="N14004" s="7"/>
    </row>
    <row r="14005" spans="12:14">
      <c r="L14005" s="7"/>
      <c r="M14005" s="108"/>
      <c r="N14005" s="7"/>
    </row>
    <row r="14006" spans="12:14">
      <c r="L14006" s="7"/>
      <c r="M14006" s="108"/>
      <c r="N14006" s="7"/>
    </row>
    <row r="14007" spans="12:14">
      <c r="L14007" s="7"/>
      <c r="M14007" s="108"/>
      <c r="N14007" s="7"/>
    </row>
    <row r="14008" spans="12:14">
      <c r="L14008" s="7"/>
      <c r="M14008" s="108"/>
      <c r="N14008" s="7"/>
    </row>
    <row r="14009" spans="12:14">
      <c r="L14009" s="7"/>
      <c r="M14009" s="108"/>
      <c r="N14009" s="7"/>
    </row>
    <row r="14010" spans="12:14">
      <c r="L14010" s="7"/>
      <c r="M14010" s="108"/>
      <c r="N14010" s="7"/>
    </row>
    <row r="14011" spans="12:14">
      <c r="L14011" s="7"/>
      <c r="M14011" s="108"/>
      <c r="N14011" s="7"/>
    </row>
    <row r="14012" spans="12:14">
      <c r="L14012" s="7"/>
      <c r="M14012" s="108"/>
      <c r="N14012" s="7"/>
    </row>
    <row r="14013" spans="12:14">
      <c r="L14013" s="7"/>
      <c r="M14013" s="108"/>
      <c r="N14013" s="7"/>
    </row>
    <row r="14014" spans="12:14">
      <c r="L14014" s="7"/>
      <c r="M14014" s="108"/>
      <c r="N14014" s="7"/>
    </row>
    <row r="14015" spans="12:14">
      <c r="L14015" s="7"/>
      <c r="M14015" s="108"/>
      <c r="N14015" s="7"/>
    </row>
    <row r="14016" spans="12:14">
      <c r="L14016" s="7"/>
      <c r="M14016" s="108"/>
      <c r="N14016" s="7"/>
    </row>
    <row r="14017" spans="12:14">
      <c r="L14017" s="7"/>
      <c r="M14017" s="108"/>
      <c r="N14017" s="7"/>
    </row>
    <row r="14018" spans="12:14">
      <c r="L14018" s="7"/>
      <c r="M14018" s="108"/>
      <c r="N14018" s="7"/>
    </row>
    <row r="14019" spans="12:14">
      <c r="L14019" s="7"/>
      <c r="M14019" s="108"/>
      <c r="N14019" s="7"/>
    </row>
    <row r="14020" spans="12:14">
      <c r="L14020" s="7"/>
      <c r="M14020" s="108"/>
      <c r="N14020" s="7"/>
    </row>
    <row r="14021" spans="12:14">
      <c r="L14021" s="7"/>
      <c r="M14021" s="108"/>
      <c r="N14021" s="7"/>
    </row>
    <row r="14022" spans="12:14">
      <c r="L14022" s="7"/>
      <c r="M14022" s="108"/>
      <c r="N14022" s="7"/>
    </row>
    <row r="14023" spans="12:14">
      <c r="L14023" s="7"/>
      <c r="M14023" s="108"/>
      <c r="N14023" s="7"/>
    </row>
    <row r="14024" spans="12:14">
      <c r="L14024" s="7"/>
      <c r="M14024" s="108"/>
      <c r="N14024" s="7"/>
    </row>
    <row r="14025" spans="12:14">
      <c r="L14025" s="7"/>
      <c r="M14025" s="108"/>
      <c r="N14025" s="7"/>
    </row>
    <row r="14026" spans="12:14">
      <c r="L14026" s="7"/>
      <c r="M14026" s="108"/>
      <c r="N14026" s="7"/>
    </row>
    <row r="14027" spans="12:14">
      <c r="L14027" s="7"/>
      <c r="M14027" s="108"/>
      <c r="N14027" s="7"/>
    </row>
    <row r="14028" spans="12:14">
      <c r="L14028" s="7"/>
      <c r="M14028" s="108"/>
      <c r="N14028" s="7"/>
    </row>
    <row r="14029" spans="12:14">
      <c r="L14029" s="7"/>
      <c r="M14029" s="108"/>
      <c r="N14029" s="7"/>
    </row>
    <row r="14030" spans="12:14">
      <c r="L14030" s="7"/>
      <c r="M14030" s="108"/>
      <c r="N14030" s="7"/>
    </row>
    <row r="14031" spans="12:14">
      <c r="L14031" s="7"/>
      <c r="M14031" s="108"/>
      <c r="N14031" s="7"/>
    </row>
    <row r="14032" spans="12:14">
      <c r="L14032" s="7"/>
      <c r="M14032" s="108"/>
      <c r="N14032" s="7"/>
    </row>
    <row r="14033" spans="12:14">
      <c r="L14033" s="7"/>
      <c r="M14033" s="108"/>
      <c r="N14033" s="7"/>
    </row>
    <row r="14034" spans="12:14">
      <c r="L14034" s="7"/>
      <c r="M14034" s="108"/>
      <c r="N14034" s="7"/>
    </row>
    <row r="14035" spans="12:14">
      <c r="L14035" s="7"/>
      <c r="M14035" s="108"/>
      <c r="N14035" s="7"/>
    </row>
    <row r="14036" spans="12:14">
      <c r="L14036" s="7"/>
      <c r="M14036" s="108"/>
      <c r="N14036" s="7"/>
    </row>
    <row r="14037" spans="12:14">
      <c r="L14037" s="7"/>
      <c r="M14037" s="108"/>
      <c r="N14037" s="7"/>
    </row>
    <row r="14038" spans="12:14">
      <c r="L14038" s="7"/>
      <c r="M14038" s="108"/>
      <c r="N14038" s="7"/>
    </row>
    <row r="14039" spans="12:14">
      <c r="L14039" s="7"/>
      <c r="M14039" s="108"/>
      <c r="N14039" s="7"/>
    </row>
    <row r="14040" spans="12:14">
      <c r="L14040" s="7"/>
      <c r="M14040" s="108"/>
      <c r="N14040" s="7"/>
    </row>
    <row r="14041" spans="12:14">
      <c r="L14041" s="7"/>
      <c r="M14041" s="108"/>
      <c r="N14041" s="7"/>
    </row>
    <row r="14042" spans="12:14">
      <c r="L14042" s="7"/>
      <c r="M14042" s="108"/>
      <c r="N14042" s="7"/>
    </row>
    <row r="14043" spans="12:14">
      <c r="L14043" s="7"/>
      <c r="M14043" s="108"/>
      <c r="N14043" s="7"/>
    </row>
    <row r="14044" spans="12:14">
      <c r="L14044" s="7"/>
      <c r="M14044" s="108"/>
      <c r="N14044" s="7"/>
    </row>
    <row r="14045" spans="12:14">
      <c r="L14045" s="7"/>
      <c r="M14045" s="108"/>
      <c r="N14045" s="7"/>
    </row>
    <row r="14046" spans="12:14">
      <c r="L14046" s="7"/>
      <c r="M14046" s="108"/>
      <c r="N14046" s="7"/>
    </row>
    <row r="14047" spans="12:14">
      <c r="L14047" s="7"/>
      <c r="M14047" s="108"/>
      <c r="N14047" s="7"/>
    </row>
    <row r="14048" spans="12:14">
      <c r="L14048" s="7"/>
      <c r="M14048" s="108"/>
      <c r="N14048" s="7"/>
    </row>
    <row r="14049" spans="12:14">
      <c r="L14049" s="7"/>
      <c r="M14049" s="108"/>
      <c r="N14049" s="7"/>
    </row>
    <row r="14050" spans="12:14">
      <c r="L14050" s="7"/>
      <c r="M14050" s="108"/>
      <c r="N14050" s="7"/>
    </row>
    <row r="14051" spans="12:14">
      <c r="L14051" s="7"/>
      <c r="M14051" s="108"/>
      <c r="N14051" s="7"/>
    </row>
    <row r="14052" spans="12:14">
      <c r="L14052" s="7"/>
      <c r="M14052" s="108"/>
      <c r="N14052" s="7"/>
    </row>
    <row r="14053" spans="12:14">
      <c r="L14053" s="7"/>
      <c r="M14053" s="108"/>
      <c r="N14053" s="7"/>
    </row>
    <row r="14054" spans="12:14">
      <c r="L14054" s="7"/>
      <c r="M14054" s="108"/>
      <c r="N14054" s="7"/>
    </row>
    <row r="14055" spans="12:14">
      <c r="L14055" s="7"/>
      <c r="M14055" s="108"/>
      <c r="N14055" s="7"/>
    </row>
    <row r="14056" spans="12:14">
      <c r="L14056" s="7"/>
      <c r="M14056" s="108"/>
      <c r="N14056" s="7"/>
    </row>
    <row r="14057" spans="12:14">
      <c r="L14057" s="7"/>
      <c r="M14057" s="108"/>
      <c r="N14057" s="7"/>
    </row>
    <row r="14058" spans="12:14">
      <c r="L14058" s="7"/>
      <c r="M14058" s="108"/>
      <c r="N14058" s="7"/>
    </row>
    <row r="14059" spans="12:14">
      <c r="L14059" s="7"/>
      <c r="M14059" s="108"/>
      <c r="N14059" s="7"/>
    </row>
    <row r="14060" spans="12:14">
      <c r="L14060" s="7"/>
      <c r="M14060" s="108"/>
      <c r="N14060" s="7"/>
    </row>
    <row r="14061" spans="12:14">
      <c r="L14061" s="7"/>
      <c r="M14061" s="108"/>
      <c r="N14061" s="7"/>
    </row>
    <row r="14062" spans="12:14">
      <c r="L14062" s="7"/>
      <c r="M14062" s="108"/>
      <c r="N14062" s="7"/>
    </row>
    <row r="14063" spans="12:14">
      <c r="L14063" s="7"/>
      <c r="M14063" s="108"/>
      <c r="N14063" s="7"/>
    </row>
    <row r="14064" spans="12:14">
      <c r="L14064" s="7"/>
      <c r="M14064" s="108"/>
      <c r="N14064" s="7"/>
    </row>
    <row r="14065" spans="12:14">
      <c r="L14065" s="7"/>
      <c r="M14065" s="108"/>
      <c r="N14065" s="7"/>
    </row>
    <row r="14066" spans="12:14">
      <c r="L14066" s="7"/>
      <c r="M14066" s="108"/>
      <c r="N14066" s="7"/>
    </row>
    <row r="14067" spans="12:14">
      <c r="L14067" s="7"/>
      <c r="M14067" s="108"/>
      <c r="N14067" s="7"/>
    </row>
    <row r="14068" spans="12:14">
      <c r="L14068" s="7"/>
      <c r="M14068" s="108"/>
      <c r="N14068" s="7"/>
    </row>
    <row r="14069" spans="12:14">
      <c r="L14069" s="7"/>
      <c r="M14069" s="108"/>
      <c r="N14069" s="7"/>
    </row>
    <row r="14070" spans="12:14">
      <c r="L14070" s="7"/>
      <c r="M14070" s="108"/>
      <c r="N14070" s="7"/>
    </row>
    <row r="14071" spans="12:14">
      <c r="L14071" s="7"/>
      <c r="M14071" s="108"/>
      <c r="N14071" s="7"/>
    </row>
    <row r="14072" spans="12:14">
      <c r="L14072" s="7"/>
      <c r="M14072" s="108"/>
      <c r="N14072" s="7"/>
    </row>
    <row r="14073" spans="12:14">
      <c r="L14073" s="7"/>
      <c r="M14073" s="108"/>
      <c r="N14073" s="7"/>
    </row>
    <row r="14074" spans="12:14">
      <c r="L14074" s="7"/>
      <c r="M14074" s="108"/>
      <c r="N14074" s="7"/>
    </row>
    <row r="14075" spans="12:14">
      <c r="L14075" s="7"/>
      <c r="M14075" s="108"/>
      <c r="N14075" s="7"/>
    </row>
    <row r="14076" spans="12:14">
      <c r="L14076" s="7"/>
      <c r="M14076" s="108"/>
      <c r="N14076" s="7"/>
    </row>
    <row r="14077" spans="12:14">
      <c r="L14077" s="7"/>
      <c r="M14077" s="108"/>
      <c r="N14077" s="7"/>
    </row>
    <row r="14078" spans="12:14">
      <c r="L14078" s="7"/>
      <c r="M14078" s="108"/>
      <c r="N14078" s="7"/>
    </row>
    <row r="14079" spans="12:14">
      <c r="L14079" s="7"/>
      <c r="M14079" s="108"/>
      <c r="N14079" s="7"/>
    </row>
    <row r="14080" spans="12:14">
      <c r="L14080" s="7"/>
      <c r="M14080" s="108"/>
      <c r="N14080" s="7"/>
    </row>
    <row r="14081" spans="12:14">
      <c r="L14081" s="7"/>
      <c r="M14081" s="108"/>
      <c r="N14081" s="7"/>
    </row>
    <row r="14082" spans="12:14">
      <c r="L14082" s="7"/>
      <c r="M14082" s="108"/>
      <c r="N14082" s="7"/>
    </row>
    <row r="14083" spans="12:14">
      <c r="L14083" s="7"/>
      <c r="M14083" s="108"/>
      <c r="N14083" s="7"/>
    </row>
    <row r="14084" spans="12:14">
      <c r="L14084" s="7"/>
      <c r="M14084" s="108"/>
      <c r="N14084" s="7"/>
    </row>
    <row r="14085" spans="12:14">
      <c r="L14085" s="7"/>
      <c r="M14085" s="108"/>
      <c r="N14085" s="7"/>
    </row>
    <row r="14086" spans="12:14">
      <c r="L14086" s="7"/>
      <c r="M14086" s="108"/>
      <c r="N14086" s="7"/>
    </row>
    <row r="14087" spans="12:14">
      <c r="L14087" s="7"/>
      <c r="M14087" s="108"/>
      <c r="N14087" s="7"/>
    </row>
    <row r="14088" spans="12:14">
      <c r="L14088" s="7"/>
      <c r="M14088" s="108"/>
      <c r="N14088" s="7"/>
    </row>
    <row r="14089" spans="12:14">
      <c r="L14089" s="7"/>
      <c r="M14089" s="108"/>
      <c r="N14089" s="7"/>
    </row>
    <row r="14090" spans="12:14">
      <c r="L14090" s="7"/>
      <c r="M14090" s="108"/>
      <c r="N14090" s="7"/>
    </row>
    <row r="14091" spans="12:14">
      <c r="L14091" s="7"/>
      <c r="M14091" s="108"/>
      <c r="N14091" s="7"/>
    </row>
    <row r="14092" spans="12:14">
      <c r="L14092" s="7"/>
      <c r="M14092" s="108"/>
      <c r="N14092" s="7"/>
    </row>
    <row r="14093" spans="12:14">
      <c r="L14093" s="7"/>
      <c r="M14093" s="108"/>
      <c r="N14093" s="7"/>
    </row>
    <row r="14094" spans="12:14">
      <c r="L14094" s="7"/>
      <c r="M14094" s="108"/>
      <c r="N14094" s="7"/>
    </row>
    <row r="14095" spans="12:14">
      <c r="L14095" s="7"/>
      <c r="M14095" s="108"/>
      <c r="N14095" s="7"/>
    </row>
    <row r="14096" spans="12:14">
      <c r="L14096" s="7"/>
      <c r="M14096" s="108"/>
      <c r="N14096" s="7"/>
    </row>
    <row r="14097" spans="12:14">
      <c r="L14097" s="7"/>
      <c r="M14097" s="108"/>
      <c r="N14097" s="7"/>
    </row>
    <row r="14098" spans="12:14">
      <c r="L14098" s="7"/>
      <c r="M14098" s="108"/>
      <c r="N14098" s="7"/>
    </row>
    <row r="14099" spans="12:14">
      <c r="L14099" s="7"/>
      <c r="M14099" s="108"/>
      <c r="N14099" s="7"/>
    </row>
    <row r="14100" spans="12:14">
      <c r="L14100" s="7"/>
      <c r="M14100" s="108"/>
      <c r="N14100" s="7"/>
    </row>
    <row r="14101" spans="12:14">
      <c r="L14101" s="7"/>
      <c r="M14101" s="108"/>
      <c r="N14101" s="7"/>
    </row>
    <row r="14102" spans="12:14">
      <c r="L14102" s="7"/>
      <c r="M14102" s="108"/>
      <c r="N14102" s="7"/>
    </row>
    <row r="14103" spans="12:14">
      <c r="L14103" s="7"/>
      <c r="M14103" s="108"/>
      <c r="N14103" s="7"/>
    </row>
    <row r="14104" spans="12:14">
      <c r="L14104" s="7"/>
      <c r="M14104" s="108"/>
      <c r="N14104" s="7"/>
    </row>
    <row r="14105" spans="12:14">
      <c r="L14105" s="7"/>
      <c r="M14105" s="108"/>
      <c r="N14105" s="7"/>
    </row>
    <row r="14106" spans="12:14">
      <c r="L14106" s="7"/>
      <c r="M14106" s="108"/>
      <c r="N14106" s="7"/>
    </row>
    <row r="14107" spans="12:14">
      <c r="L14107" s="7"/>
      <c r="M14107" s="108"/>
      <c r="N14107" s="7"/>
    </row>
    <row r="14108" spans="12:14">
      <c r="L14108" s="7"/>
      <c r="M14108" s="108"/>
      <c r="N14108" s="7"/>
    </row>
    <row r="14109" spans="12:14">
      <c r="L14109" s="7"/>
      <c r="M14109" s="108"/>
      <c r="N14109" s="7"/>
    </row>
    <row r="14110" spans="12:14">
      <c r="L14110" s="7"/>
      <c r="M14110" s="108"/>
      <c r="N14110" s="7"/>
    </row>
    <row r="14111" spans="12:14">
      <c r="L14111" s="7"/>
      <c r="M14111" s="108"/>
      <c r="N14111" s="7"/>
    </row>
    <row r="14112" spans="12:14">
      <c r="L14112" s="7"/>
      <c r="M14112" s="108"/>
      <c r="N14112" s="7"/>
    </row>
    <row r="14113" spans="12:14">
      <c r="L14113" s="7"/>
      <c r="M14113" s="108"/>
      <c r="N14113" s="7"/>
    </row>
    <row r="14114" spans="12:14">
      <c r="L14114" s="7"/>
      <c r="M14114" s="108"/>
      <c r="N14114" s="7"/>
    </row>
    <row r="14115" spans="12:14">
      <c r="L14115" s="7"/>
      <c r="M14115" s="108"/>
      <c r="N14115" s="7"/>
    </row>
    <row r="14116" spans="12:14">
      <c r="L14116" s="7"/>
      <c r="M14116" s="108"/>
      <c r="N14116" s="7"/>
    </row>
    <row r="14117" spans="12:14">
      <c r="L14117" s="7"/>
      <c r="M14117" s="108"/>
      <c r="N14117" s="7"/>
    </row>
    <row r="14118" spans="12:14">
      <c r="L14118" s="7"/>
      <c r="M14118" s="108"/>
      <c r="N14118" s="7"/>
    </row>
    <row r="14119" spans="12:14">
      <c r="L14119" s="7"/>
      <c r="M14119" s="108"/>
      <c r="N14119" s="7"/>
    </row>
    <row r="14120" spans="12:14">
      <c r="L14120" s="7"/>
      <c r="M14120" s="108"/>
      <c r="N14120" s="7"/>
    </row>
    <row r="14121" spans="12:14">
      <c r="L14121" s="7"/>
      <c r="M14121" s="108"/>
      <c r="N14121" s="7"/>
    </row>
    <row r="14122" spans="12:14">
      <c r="L14122" s="7"/>
      <c r="M14122" s="108"/>
      <c r="N14122" s="7"/>
    </row>
    <row r="14123" spans="12:14">
      <c r="L14123" s="7"/>
      <c r="M14123" s="108"/>
      <c r="N14123" s="7"/>
    </row>
    <row r="14124" spans="12:14">
      <c r="L14124" s="7"/>
      <c r="M14124" s="108"/>
      <c r="N14124" s="7"/>
    </row>
    <row r="14125" spans="12:14">
      <c r="L14125" s="7"/>
      <c r="M14125" s="108"/>
      <c r="N14125" s="7"/>
    </row>
    <row r="14126" spans="12:14">
      <c r="L14126" s="7"/>
      <c r="M14126" s="108"/>
      <c r="N14126" s="7"/>
    </row>
    <row r="14127" spans="12:14">
      <c r="L14127" s="7"/>
      <c r="M14127" s="108"/>
      <c r="N14127" s="7"/>
    </row>
    <row r="14128" spans="12:14">
      <c r="L14128" s="7"/>
      <c r="M14128" s="108"/>
      <c r="N14128" s="7"/>
    </row>
    <row r="14129" spans="12:14">
      <c r="L14129" s="7"/>
      <c r="M14129" s="108"/>
      <c r="N14129" s="7"/>
    </row>
    <row r="14130" spans="12:14">
      <c r="L14130" s="7"/>
      <c r="M14130" s="108"/>
      <c r="N14130" s="7"/>
    </row>
    <row r="14131" spans="12:14">
      <c r="L14131" s="7"/>
      <c r="M14131" s="108"/>
      <c r="N14131" s="7"/>
    </row>
    <row r="14132" spans="12:14">
      <c r="L14132" s="7"/>
      <c r="M14132" s="108"/>
      <c r="N14132" s="7"/>
    </row>
    <row r="14133" spans="12:14">
      <c r="L14133" s="7"/>
      <c r="M14133" s="108"/>
      <c r="N14133" s="7"/>
    </row>
    <row r="14134" spans="12:14">
      <c r="L14134" s="7"/>
      <c r="M14134" s="108"/>
      <c r="N14134" s="7"/>
    </row>
    <row r="14135" spans="12:14">
      <c r="L14135" s="7"/>
      <c r="M14135" s="108"/>
      <c r="N14135" s="7"/>
    </row>
    <row r="14136" spans="12:14">
      <c r="L14136" s="7"/>
      <c r="M14136" s="108"/>
      <c r="N14136" s="7"/>
    </row>
    <row r="14137" spans="12:14">
      <c r="L14137" s="7"/>
      <c r="M14137" s="108"/>
      <c r="N14137" s="7"/>
    </row>
    <row r="14138" spans="12:14">
      <c r="L14138" s="7"/>
      <c r="M14138" s="108"/>
      <c r="N14138" s="7"/>
    </row>
    <row r="14139" spans="12:14">
      <c r="L14139" s="7"/>
      <c r="M14139" s="108"/>
      <c r="N14139" s="7"/>
    </row>
    <row r="14140" spans="12:14">
      <c r="L14140" s="7"/>
      <c r="M14140" s="108"/>
      <c r="N14140" s="7"/>
    </row>
    <row r="14141" spans="12:14">
      <c r="L14141" s="7"/>
      <c r="M14141" s="108"/>
      <c r="N14141" s="7"/>
    </row>
    <row r="14142" spans="12:14">
      <c r="L14142" s="7"/>
      <c r="M14142" s="108"/>
      <c r="N14142" s="7"/>
    </row>
    <row r="14143" spans="12:14">
      <c r="L14143" s="7"/>
      <c r="M14143" s="108"/>
      <c r="N14143" s="7"/>
    </row>
    <row r="14144" spans="12:14">
      <c r="L14144" s="7"/>
      <c r="M14144" s="108"/>
      <c r="N14144" s="7"/>
    </row>
    <row r="14145" spans="12:14">
      <c r="L14145" s="7"/>
      <c r="M14145" s="108"/>
      <c r="N14145" s="7"/>
    </row>
    <row r="14146" spans="12:14">
      <c r="L14146" s="7"/>
      <c r="M14146" s="108"/>
      <c r="N14146" s="7"/>
    </row>
    <row r="14147" spans="12:14">
      <c r="L14147" s="7"/>
      <c r="M14147" s="108"/>
      <c r="N14147" s="7"/>
    </row>
    <row r="14148" spans="12:14">
      <c r="L14148" s="7"/>
      <c r="M14148" s="108"/>
      <c r="N14148" s="7"/>
    </row>
    <row r="14149" spans="12:14">
      <c r="L14149" s="7"/>
      <c r="M14149" s="108"/>
      <c r="N14149" s="7"/>
    </row>
    <row r="14150" spans="12:14">
      <c r="L14150" s="7"/>
      <c r="M14150" s="108"/>
      <c r="N14150" s="7"/>
    </row>
    <row r="14151" spans="12:14">
      <c r="L14151" s="7"/>
      <c r="M14151" s="108"/>
      <c r="N14151" s="7"/>
    </row>
    <row r="14152" spans="12:14">
      <c r="L14152" s="7"/>
      <c r="M14152" s="108"/>
      <c r="N14152" s="7"/>
    </row>
    <row r="14153" spans="12:14">
      <c r="L14153" s="7"/>
      <c r="M14153" s="108"/>
      <c r="N14153" s="7"/>
    </row>
    <row r="14154" spans="12:14">
      <c r="L14154" s="7"/>
      <c r="M14154" s="108"/>
      <c r="N14154" s="7"/>
    </row>
    <row r="14155" spans="12:14">
      <c r="L14155" s="7"/>
      <c r="M14155" s="108"/>
      <c r="N14155" s="7"/>
    </row>
    <row r="14156" spans="12:14">
      <c r="L14156" s="7"/>
      <c r="M14156" s="108"/>
      <c r="N14156" s="7"/>
    </row>
    <row r="14157" spans="12:14">
      <c r="L14157" s="7"/>
      <c r="M14157" s="108"/>
      <c r="N14157" s="7"/>
    </row>
    <row r="14158" spans="12:14">
      <c r="L14158" s="7"/>
      <c r="M14158" s="108"/>
      <c r="N14158" s="7"/>
    </row>
    <row r="14159" spans="12:14">
      <c r="L14159" s="7"/>
      <c r="M14159" s="108"/>
      <c r="N14159" s="7"/>
    </row>
    <row r="14160" spans="12:14">
      <c r="L14160" s="7"/>
      <c r="M14160" s="108"/>
      <c r="N14160" s="7"/>
    </row>
    <row r="14161" spans="12:14">
      <c r="L14161" s="7"/>
      <c r="M14161" s="108"/>
      <c r="N14161" s="7"/>
    </row>
    <row r="14162" spans="12:14">
      <c r="L14162" s="7"/>
      <c r="M14162" s="108"/>
      <c r="N14162" s="7"/>
    </row>
    <row r="14163" spans="12:14">
      <c r="L14163" s="7"/>
      <c r="M14163" s="108"/>
      <c r="N14163" s="7"/>
    </row>
    <row r="14164" spans="12:14">
      <c r="L14164" s="7"/>
      <c r="M14164" s="108"/>
      <c r="N14164" s="7"/>
    </row>
    <row r="14165" spans="12:14">
      <c r="L14165" s="7"/>
      <c r="M14165" s="108"/>
      <c r="N14165" s="7"/>
    </row>
    <row r="14166" spans="12:14">
      <c r="L14166" s="7"/>
      <c r="M14166" s="108"/>
      <c r="N14166" s="7"/>
    </row>
    <row r="14167" spans="12:14">
      <c r="L14167" s="7"/>
      <c r="M14167" s="108"/>
      <c r="N14167" s="7"/>
    </row>
    <row r="14168" spans="12:14">
      <c r="L14168" s="7"/>
      <c r="M14168" s="108"/>
      <c r="N14168" s="7"/>
    </row>
    <row r="14169" spans="12:14">
      <c r="L14169" s="7"/>
      <c r="M14169" s="108"/>
      <c r="N14169" s="7"/>
    </row>
    <row r="14170" spans="12:14">
      <c r="L14170" s="7"/>
      <c r="M14170" s="108"/>
      <c r="N14170" s="7"/>
    </row>
    <row r="14171" spans="12:14">
      <c r="L14171" s="7"/>
      <c r="M14171" s="108"/>
      <c r="N14171" s="7"/>
    </row>
    <row r="14172" spans="12:14">
      <c r="L14172" s="7"/>
      <c r="M14172" s="108"/>
      <c r="N14172" s="7"/>
    </row>
    <row r="14173" spans="12:14">
      <c r="L14173" s="7"/>
      <c r="M14173" s="108"/>
      <c r="N14173" s="7"/>
    </row>
    <row r="14174" spans="12:14">
      <c r="L14174" s="7"/>
      <c r="M14174" s="108"/>
      <c r="N14174" s="7"/>
    </row>
    <row r="14175" spans="12:14">
      <c r="L14175" s="7"/>
      <c r="M14175" s="108"/>
      <c r="N14175" s="7"/>
    </row>
    <row r="14176" spans="12:14">
      <c r="L14176" s="7"/>
      <c r="M14176" s="108"/>
      <c r="N14176" s="7"/>
    </row>
    <row r="14177" spans="12:14">
      <c r="L14177" s="7"/>
      <c r="M14177" s="108"/>
      <c r="N14177" s="7"/>
    </row>
    <row r="14178" spans="12:14">
      <c r="L14178" s="7"/>
      <c r="M14178" s="108"/>
      <c r="N14178" s="7"/>
    </row>
    <row r="14179" spans="12:14">
      <c r="L14179" s="7"/>
      <c r="M14179" s="108"/>
      <c r="N14179" s="7"/>
    </row>
    <row r="14180" spans="12:14">
      <c r="L14180" s="7"/>
      <c r="M14180" s="108"/>
      <c r="N14180" s="7"/>
    </row>
    <row r="14181" spans="12:14">
      <c r="L14181" s="7"/>
      <c r="M14181" s="108"/>
      <c r="N14181" s="7"/>
    </row>
    <row r="14182" spans="12:14">
      <c r="L14182" s="7"/>
      <c r="M14182" s="108"/>
      <c r="N14182" s="7"/>
    </row>
    <row r="14183" spans="12:14">
      <c r="L14183" s="7"/>
      <c r="M14183" s="108"/>
      <c r="N14183" s="7"/>
    </row>
    <row r="14184" spans="12:14">
      <c r="L14184" s="7"/>
      <c r="M14184" s="108"/>
      <c r="N14184" s="7"/>
    </row>
    <row r="14185" spans="12:14">
      <c r="L14185" s="7"/>
      <c r="M14185" s="108"/>
      <c r="N14185" s="7"/>
    </row>
    <row r="14186" spans="12:14">
      <c r="L14186" s="7"/>
      <c r="M14186" s="108"/>
      <c r="N14186" s="7"/>
    </row>
    <row r="14187" spans="12:14">
      <c r="L14187" s="7"/>
      <c r="M14187" s="108"/>
      <c r="N14187" s="7"/>
    </row>
    <row r="14188" spans="12:14">
      <c r="L14188" s="7"/>
      <c r="M14188" s="108"/>
      <c r="N14188" s="7"/>
    </row>
    <row r="14189" spans="12:14">
      <c r="L14189" s="7"/>
      <c r="M14189" s="108"/>
      <c r="N14189" s="7"/>
    </row>
    <row r="14190" spans="12:14">
      <c r="L14190" s="7"/>
      <c r="M14190" s="108"/>
      <c r="N14190" s="7"/>
    </row>
    <row r="14191" spans="12:14">
      <c r="L14191" s="7"/>
      <c r="M14191" s="108"/>
      <c r="N14191" s="7"/>
    </row>
    <row r="14192" spans="12:14">
      <c r="L14192" s="7"/>
      <c r="M14192" s="108"/>
      <c r="N14192" s="7"/>
    </row>
    <row r="14193" spans="12:14">
      <c r="L14193" s="7"/>
      <c r="M14193" s="108"/>
      <c r="N14193" s="7"/>
    </row>
    <row r="14194" spans="12:14">
      <c r="L14194" s="7"/>
      <c r="M14194" s="108"/>
      <c r="N14194" s="7"/>
    </row>
    <row r="14195" spans="12:14">
      <c r="L14195" s="7"/>
      <c r="M14195" s="108"/>
      <c r="N14195" s="7"/>
    </row>
    <row r="14196" spans="12:14">
      <c r="L14196" s="7"/>
      <c r="M14196" s="108"/>
      <c r="N14196" s="7"/>
    </row>
    <row r="14197" spans="12:14">
      <c r="L14197" s="7"/>
      <c r="M14197" s="108"/>
      <c r="N14197" s="7"/>
    </row>
    <row r="14198" spans="12:14">
      <c r="L14198" s="7"/>
      <c r="M14198" s="108"/>
      <c r="N14198" s="7"/>
    </row>
    <row r="14199" spans="12:14">
      <c r="L14199" s="7"/>
      <c r="M14199" s="108"/>
      <c r="N14199" s="7"/>
    </row>
    <row r="14200" spans="12:14">
      <c r="L14200" s="7"/>
      <c r="M14200" s="108"/>
      <c r="N14200" s="7"/>
    </row>
    <row r="14201" spans="12:14">
      <c r="L14201" s="7"/>
      <c r="M14201" s="108"/>
      <c r="N14201" s="7"/>
    </row>
    <row r="14202" spans="12:14">
      <c r="L14202" s="7"/>
      <c r="M14202" s="108"/>
      <c r="N14202" s="7"/>
    </row>
    <row r="14203" spans="12:14">
      <c r="L14203" s="7"/>
      <c r="M14203" s="108"/>
      <c r="N14203" s="7"/>
    </row>
    <row r="14204" spans="12:14">
      <c r="L14204" s="7"/>
      <c r="M14204" s="108"/>
      <c r="N14204" s="7"/>
    </row>
    <row r="14205" spans="12:14">
      <c r="L14205" s="7"/>
      <c r="M14205" s="108"/>
      <c r="N14205" s="7"/>
    </row>
    <row r="14206" spans="12:14">
      <c r="L14206" s="7"/>
      <c r="M14206" s="108"/>
      <c r="N14206" s="7"/>
    </row>
    <row r="14207" spans="12:14">
      <c r="L14207" s="7"/>
      <c r="M14207" s="108"/>
      <c r="N14207" s="7"/>
    </row>
    <row r="14208" spans="12:14">
      <c r="L14208" s="7"/>
      <c r="M14208" s="108"/>
      <c r="N14208" s="7"/>
    </row>
    <row r="14209" spans="12:14">
      <c r="L14209" s="7"/>
      <c r="M14209" s="108"/>
      <c r="N14209" s="7"/>
    </row>
    <row r="14210" spans="12:14">
      <c r="L14210" s="7"/>
      <c r="M14210" s="108"/>
      <c r="N14210" s="7"/>
    </row>
    <row r="14211" spans="12:14">
      <c r="L14211" s="7"/>
      <c r="M14211" s="108"/>
      <c r="N14211" s="7"/>
    </row>
    <row r="14212" spans="12:14">
      <c r="L14212" s="7"/>
      <c r="M14212" s="108"/>
      <c r="N14212" s="7"/>
    </row>
    <row r="14213" spans="12:14">
      <c r="L14213" s="7"/>
      <c r="M14213" s="108"/>
      <c r="N14213" s="7"/>
    </row>
    <row r="14214" spans="12:14">
      <c r="L14214" s="7"/>
      <c r="M14214" s="108"/>
      <c r="N14214" s="7"/>
    </row>
    <row r="14215" spans="12:14">
      <c r="L14215" s="7"/>
      <c r="M14215" s="108"/>
      <c r="N14215" s="7"/>
    </row>
    <row r="14216" spans="12:14">
      <c r="L14216" s="7"/>
      <c r="M14216" s="108"/>
      <c r="N14216" s="7"/>
    </row>
    <row r="14217" spans="12:14">
      <c r="L14217" s="7"/>
      <c r="M14217" s="108"/>
      <c r="N14217" s="7"/>
    </row>
    <row r="14218" spans="12:14">
      <c r="L14218" s="7"/>
      <c r="M14218" s="108"/>
      <c r="N14218" s="7"/>
    </row>
    <row r="14219" spans="12:14">
      <c r="L14219" s="7"/>
      <c r="M14219" s="108"/>
      <c r="N14219" s="7"/>
    </row>
    <row r="14220" spans="12:14">
      <c r="L14220" s="7"/>
      <c r="M14220" s="108"/>
      <c r="N14220" s="7"/>
    </row>
    <row r="14221" spans="12:14">
      <c r="L14221" s="7"/>
      <c r="M14221" s="108"/>
      <c r="N14221" s="7"/>
    </row>
    <row r="14222" spans="12:14">
      <c r="L14222" s="7"/>
      <c r="M14222" s="108"/>
      <c r="N14222" s="7"/>
    </row>
    <row r="14223" spans="12:14">
      <c r="L14223" s="7"/>
      <c r="M14223" s="108"/>
      <c r="N14223" s="7"/>
    </row>
    <row r="14224" spans="12:14">
      <c r="L14224" s="7"/>
      <c r="M14224" s="108"/>
      <c r="N14224" s="7"/>
    </row>
    <row r="14225" spans="12:14">
      <c r="L14225" s="7"/>
      <c r="M14225" s="108"/>
      <c r="N14225" s="7"/>
    </row>
    <row r="14226" spans="12:14">
      <c r="L14226" s="7"/>
      <c r="M14226" s="108"/>
      <c r="N14226" s="7"/>
    </row>
    <row r="14227" spans="12:14">
      <c r="L14227" s="7"/>
      <c r="M14227" s="108"/>
      <c r="N14227" s="7"/>
    </row>
    <row r="14228" spans="12:14">
      <c r="L14228" s="7"/>
      <c r="M14228" s="108"/>
      <c r="N14228" s="7"/>
    </row>
    <row r="14229" spans="12:14">
      <c r="L14229" s="7"/>
      <c r="M14229" s="108"/>
      <c r="N14229" s="7"/>
    </row>
    <row r="14230" spans="12:14">
      <c r="L14230" s="7"/>
      <c r="M14230" s="108"/>
      <c r="N14230" s="7"/>
    </row>
    <row r="14231" spans="12:14">
      <c r="L14231" s="7"/>
      <c r="M14231" s="108"/>
      <c r="N14231" s="7"/>
    </row>
    <row r="14232" spans="12:14">
      <c r="L14232" s="7"/>
      <c r="M14232" s="108"/>
      <c r="N14232" s="7"/>
    </row>
    <row r="14233" spans="12:14">
      <c r="L14233" s="7"/>
      <c r="M14233" s="108"/>
      <c r="N14233" s="7"/>
    </row>
    <row r="14234" spans="12:14">
      <c r="L14234" s="7"/>
      <c r="M14234" s="108"/>
      <c r="N14234" s="7"/>
    </row>
    <row r="14235" spans="12:14">
      <c r="L14235" s="7"/>
      <c r="M14235" s="108"/>
      <c r="N14235" s="7"/>
    </row>
    <row r="14236" spans="12:14">
      <c r="L14236" s="7"/>
      <c r="M14236" s="108"/>
      <c r="N14236" s="7"/>
    </row>
    <row r="14237" spans="12:14">
      <c r="L14237" s="7"/>
      <c r="M14237" s="108"/>
      <c r="N14237" s="7"/>
    </row>
    <row r="14238" spans="12:14">
      <c r="L14238" s="7"/>
      <c r="M14238" s="108"/>
      <c r="N14238" s="7"/>
    </row>
    <row r="14239" spans="12:14">
      <c r="L14239" s="7"/>
      <c r="M14239" s="108"/>
      <c r="N14239" s="7"/>
    </row>
    <row r="14240" spans="12:14">
      <c r="L14240" s="7"/>
      <c r="M14240" s="108"/>
      <c r="N14240" s="7"/>
    </row>
    <row r="14241" spans="12:14">
      <c r="L14241" s="7"/>
      <c r="M14241" s="108"/>
      <c r="N14241" s="7"/>
    </row>
    <row r="14242" spans="12:14">
      <c r="L14242" s="7"/>
      <c r="M14242" s="108"/>
      <c r="N14242" s="7"/>
    </row>
    <row r="14243" spans="12:14">
      <c r="L14243" s="7"/>
      <c r="M14243" s="108"/>
      <c r="N14243" s="7"/>
    </row>
    <row r="14244" spans="12:14">
      <c r="L14244" s="7"/>
      <c r="M14244" s="108"/>
      <c r="N14244" s="7"/>
    </row>
    <row r="14245" spans="12:14">
      <c r="L14245" s="7"/>
      <c r="M14245" s="108"/>
      <c r="N14245" s="7"/>
    </row>
    <row r="14246" spans="12:14">
      <c r="L14246" s="7"/>
      <c r="M14246" s="108"/>
      <c r="N14246" s="7"/>
    </row>
    <row r="14247" spans="12:14">
      <c r="L14247" s="7"/>
      <c r="M14247" s="108"/>
      <c r="N14247" s="7"/>
    </row>
    <row r="14248" spans="12:14">
      <c r="L14248" s="7"/>
      <c r="M14248" s="108"/>
      <c r="N14248" s="7"/>
    </row>
    <row r="14249" spans="12:14">
      <c r="L14249" s="7"/>
      <c r="M14249" s="108"/>
      <c r="N14249" s="7"/>
    </row>
    <row r="14250" spans="12:14">
      <c r="L14250" s="7"/>
      <c r="M14250" s="108"/>
      <c r="N14250" s="7"/>
    </row>
    <row r="14251" spans="12:14">
      <c r="L14251" s="7"/>
      <c r="M14251" s="108"/>
      <c r="N14251" s="7"/>
    </row>
    <row r="14252" spans="12:14">
      <c r="L14252" s="7"/>
      <c r="M14252" s="108"/>
      <c r="N14252" s="7"/>
    </row>
    <row r="14253" spans="12:14">
      <c r="L14253" s="7"/>
      <c r="M14253" s="108"/>
      <c r="N14253" s="7"/>
    </row>
    <row r="14254" spans="12:14">
      <c r="L14254" s="7"/>
      <c r="M14254" s="108"/>
      <c r="N14254" s="7"/>
    </row>
    <row r="14255" spans="12:14">
      <c r="L14255" s="7"/>
      <c r="M14255" s="108"/>
      <c r="N14255" s="7"/>
    </row>
    <row r="14256" spans="12:14">
      <c r="L14256" s="7"/>
      <c r="M14256" s="108"/>
      <c r="N14256" s="7"/>
    </row>
    <row r="14257" spans="12:14">
      <c r="L14257" s="7"/>
      <c r="M14257" s="108"/>
      <c r="N14257" s="7"/>
    </row>
    <row r="14258" spans="12:14">
      <c r="L14258" s="7"/>
      <c r="M14258" s="108"/>
      <c r="N14258" s="7"/>
    </row>
    <row r="14259" spans="12:14">
      <c r="L14259" s="7"/>
      <c r="M14259" s="108"/>
      <c r="N14259" s="7"/>
    </row>
    <row r="14260" spans="12:14">
      <c r="L14260" s="7"/>
      <c r="M14260" s="108"/>
      <c r="N14260" s="7"/>
    </row>
    <row r="14261" spans="12:14">
      <c r="L14261" s="7"/>
      <c r="M14261" s="108"/>
      <c r="N14261" s="7"/>
    </row>
    <row r="14262" spans="12:14">
      <c r="L14262" s="7"/>
      <c r="M14262" s="108"/>
      <c r="N14262" s="7"/>
    </row>
    <row r="14263" spans="12:14">
      <c r="L14263" s="7"/>
      <c r="M14263" s="108"/>
      <c r="N14263" s="7"/>
    </row>
    <row r="14264" spans="12:14">
      <c r="L14264" s="7"/>
      <c r="M14264" s="108"/>
      <c r="N14264" s="7"/>
    </row>
    <row r="14265" spans="12:14">
      <c r="L14265" s="7"/>
      <c r="M14265" s="108"/>
      <c r="N14265" s="7"/>
    </row>
    <row r="14266" spans="12:14">
      <c r="L14266" s="7"/>
      <c r="M14266" s="108"/>
      <c r="N14266" s="7"/>
    </row>
    <row r="14267" spans="12:14">
      <c r="L14267" s="7"/>
      <c r="M14267" s="108"/>
      <c r="N14267" s="7"/>
    </row>
    <row r="14268" spans="12:14">
      <c r="L14268" s="7"/>
      <c r="M14268" s="108"/>
      <c r="N14268" s="7"/>
    </row>
    <row r="14269" spans="12:14">
      <c r="L14269" s="7"/>
      <c r="M14269" s="108"/>
      <c r="N14269" s="7"/>
    </row>
    <row r="14270" spans="12:14">
      <c r="L14270" s="7"/>
      <c r="M14270" s="108"/>
      <c r="N14270" s="7"/>
    </row>
    <row r="14271" spans="12:14">
      <c r="L14271" s="7"/>
      <c r="M14271" s="108"/>
      <c r="N14271" s="7"/>
    </row>
    <row r="14272" spans="12:14">
      <c r="L14272" s="7"/>
      <c r="M14272" s="108"/>
      <c r="N14272" s="7"/>
    </row>
    <row r="14273" spans="12:14">
      <c r="L14273" s="7"/>
      <c r="M14273" s="108"/>
      <c r="N14273" s="7"/>
    </row>
    <row r="14274" spans="12:14">
      <c r="L14274" s="7"/>
      <c r="M14274" s="108"/>
      <c r="N14274" s="7"/>
    </row>
    <row r="14275" spans="12:14">
      <c r="L14275" s="7"/>
      <c r="M14275" s="108"/>
      <c r="N14275" s="7"/>
    </row>
    <row r="14276" spans="12:14">
      <c r="L14276" s="7"/>
      <c r="M14276" s="108"/>
      <c r="N14276" s="7"/>
    </row>
    <row r="14277" spans="12:14">
      <c r="L14277" s="7"/>
      <c r="M14277" s="108"/>
      <c r="N14277" s="7"/>
    </row>
    <row r="14278" spans="12:14">
      <c r="L14278" s="7"/>
      <c r="M14278" s="108"/>
      <c r="N14278" s="7"/>
    </row>
    <row r="14279" spans="12:14">
      <c r="L14279" s="7"/>
      <c r="M14279" s="108"/>
      <c r="N14279" s="7"/>
    </row>
    <row r="14280" spans="12:14">
      <c r="L14280" s="7"/>
      <c r="M14280" s="108"/>
      <c r="N14280" s="7"/>
    </row>
    <row r="14281" spans="12:14">
      <c r="L14281" s="7"/>
      <c r="M14281" s="108"/>
      <c r="N14281" s="7"/>
    </row>
    <row r="14282" spans="12:14">
      <c r="L14282" s="7"/>
      <c r="M14282" s="108"/>
      <c r="N14282" s="7"/>
    </row>
    <row r="14283" spans="12:14">
      <c r="L14283" s="7"/>
      <c r="M14283" s="108"/>
      <c r="N14283" s="7"/>
    </row>
    <row r="14284" spans="12:14">
      <c r="L14284" s="7"/>
      <c r="M14284" s="108"/>
      <c r="N14284" s="7"/>
    </row>
    <row r="14285" spans="12:14">
      <c r="L14285" s="7"/>
      <c r="M14285" s="108"/>
      <c r="N14285" s="7"/>
    </row>
    <row r="14286" spans="12:14">
      <c r="L14286" s="7"/>
      <c r="M14286" s="108"/>
      <c r="N14286" s="7"/>
    </row>
    <row r="14287" spans="12:14">
      <c r="L14287" s="7"/>
      <c r="M14287" s="108"/>
      <c r="N14287" s="7"/>
    </row>
    <row r="14288" spans="12:14">
      <c r="L14288" s="7"/>
      <c r="M14288" s="108"/>
      <c r="N14288" s="7"/>
    </row>
    <row r="14289" spans="12:14">
      <c r="L14289" s="7"/>
      <c r="M14289" s="108"/>
      <c r="N14289" s="7"/>
    </row>
    <row r="14290" spans="12:14">
      <c r="L14290" s="7"/>
      <c r="M14290" s="108"/>
      <c r="N14290" s="7"/>
    </row>
    <row r="14291" spans="12:14">
      <c r="L14291" s="7"/>
      <c r="M14291" s="108"/>
      <c r="N14291" s="7"/>
    </row>
    <row r="14292" spans="12:14">
      <c r="L14292" s="7"/>
      <c r="M14292" s="108"/>
      <c r="N14292" s="7"/>
    </row>
    <row r="14293" spans="12:14">
      <c r="L14293" s="7"/>
      <c r="M14293" s="108"/>
      <c r="N14293" s="7"/>
    </row>
    <row r="14294" spans="12:14">
      <c r="L14294" s="7"/>
      <c r="M14294" s="108"/>
      <c r="N14294" s="7"/>
    </row>
    <row r="14295" spans="12:14">
      <c r="L14295" s="7"/>
      <c r="M14295" s="108"/>
      <c r="N14295" s="7"/>
    </row>
    <row r="14296" spans="12:14">
      <c r="L14296" s="7"/>
      <c r="M14296" s="108"/>
      <c r="N14296" s="7"/>
    </row>
    <row r="14297" spans="12:14">
      <c r="L14297" s="7"/>
      <c r="M14297" s="108"/>
      <c r="N14297" s="7"/>
    </row>
    <row r="14298" spans="12:14">
      <c r="L14298" s="7"/>
      <c r="M14298" s="108"/>
      <c r="N14298" s="7"/>
    </row>
    <row r="14299" spans="12:14">
      <c r="L14299" s="7"/>
      <c r="M14299" s="108"/>
      <c r="N14299" s="7"/>
    </row>
    <row r="14300" spans="12:14">
      <c r="L14300" s="7"/>
      <c r="M14300" s="108"/>
      <c r="N14300" s="7"/>
    </row>
    <row r="14301" spans="12:14">
      <c r="L14301" s="7"/>
      <c r="M14301" s="108"/>
      <c r="N14301" s="7"/>
    </row>
    <row r="14302" spans="12:14">
      <c r="L14302" s="7"/>
      <c r="M14302" s="108"/>
      <c r="N14302" s="7"/>
    </row>
    <row r="14303" spans="12:14">
      <c r="L14303" s="7"/>
      <c r="M14303" s="108"/>
      <c r="N14303" s="7"/>
    </row>
    <row r="14304" spans="12:14">
      <c r="L14304" s="7"/>
      <c r="M14304" s="108"/>
      <c r="N14304" s="7"/>
    </row>
    <row r="14305" spans="12:14">
      <c r="L14305" s="7"/>
      <c r="M14305" s="108"/>
      <c r="N14305" s="7"/>
    </row>
    <row r="14306" spans="12:14">
      <c r="L14306" s="7"/>
      <c r="M14306" s="108"/>
      <c r="N14306" s="7"/>
    </row>
    <row r="14307" spans="12:14">
      <c r="L14307" s="7"/>
      <c r="M14307" s="108"/>
      <c r="N14307" s="7"/>
    </row>
    <row r="14308" spans="12:14">
      <c r="L14308" s="7"/>
      <c r="M14308" s="108"/>
      <c r="N14308" s="7"/>
    </row>
    <row r="14309" spans="12:14">
      <c r="L14309" s="7"/>
      <c r="M14309" s="108"/>
      <c r="N14309" s="7"/>
    </row>
    <row r="14310" spans="12:14">
      <c r="L14310" s="7"/>
      <c r="M14310" s="108"/>
      <c r="N14310" s="7"/>
    </row>
    <row r="14311" spans="12:14">
      <c r="L14311" s="7"/>
      <c r="M14311" s="108"/>
      <c r="N14311" s="7"/>
    </row>
    <row r="14312" spans="12:14">
      <c r="L14312" s="7"/>
      <c r="M14312" s="108"/>
      <c r="N14312" s="7"/>
    </row>
    <row r="14313" spans="12:14">
      <c r="L14313" s="7"/>
      <c r="M14313" s="108"/>
      <c r="N14313" s="7"/>
    </row>
    <row r="14314" spans="12:14">
      <c r="L14314" s="7"/>
      <c r="M14314" s="108"/>
      <c r="N14314" s="7"/>
    </row>
    <row r="14315" spans="12:14">
      <c r="L14315" s="7"/>
      <c r="M14315" s="108"/>
      <c r="N14315" s="7"/>
    </row>
    <row r="14316" spans="12:14">
      <c r="L14316" s="7"/>
      <c r="M14316" s="108"/>
      <c r="N14316" s="7"/>
    </row>
    <row r="14317" spans="12:14">
      <c r="L14317" s="7"/>
      <c r="M14317" s="108"/>
      <c r="N14317" s="7"/>
    </row>
    <row r="14318" spans="12:14">
      <c r="L14318" s="7"/>
      <c r="M14318" s="108"/>
      <c r="N14318" s="7"/>
    </row>
    <row r="14319" spans="12:14">
      <c r="L14319" s="7"/>
      <c r="M14319" s="108"/>
      <c r="N14319" s="7"/>
    </row>
    <row r="14320" spans="12:14">
      <c r="L14320" s="7"/>
      <c r="M14320" s="108"/>
      <c r="N14320" s="7"/>
    </row>
    <row r="14321" spans="12:14">
      <c r="L14321" s="7"/>
      <c r="M14321" s="108"/>
      <c r="N14321" s="7"/>
    </row>
    <row r="14322" spans="12:14">
      <c r="L14322" s="7"/>
      <c r="M14322" s="108"/>
      <c r="N14322" s="7"/>
    </row>
    <row r="14323" spans="12:14">
      <c r="L14323" s="7"/>
      <c r="M14323" s="108"/>
      <c r="N14323" s="7"/>
    </row>
    <row r="14324" spans="12:14">
      <c r="L14324" s="7"/>
      <c r="M14324" s="108"/>
      <c r="N14324" s="7"/>
    </row>
    <row r="14325" spans="12:14">
      <c r="L14325" s="7"/>
      <c r="M14325" s="108"/>
      <c r="N14325" s="7"/>
    </row>
    <row r="14326" spans="12:14">
      <c r="L14326" s="7"/>
      <c r="M14326" s="108"/>
      <c r="N14326" s="7"/>
    </row>
    <row r="14327" spans="12:14">
      <c r="L14327" s="7"/>
      <c r="M14327" s="108"/>
      <c r="N14327" s="7"/>
    </row>
    <row r="14328" spans="12:14">
      <c r="L14328" s="7"/>
      <c r="M14328" s="108"/>
      <c r="N14328" s="7"/>
    </row>
    <row r="14329" spans="12:14">
      <c r="L14329" s="7"/>
      <c r="M14329" s="108"/>
      <c r="N14329" s="7"/>
    </row>
    <row r="14330" spans="12:14">
      <c r="L14330" s="7"/>
      <c r="M14330" s="108"/>
      <c r="N14330" s="7"/>
    </row>
    <row r="14331" spans="12:14">
      <c r="L14331" s="7"/>
      <c r="M14331" s="108"/>
      <c r="N14331" s="7"/>
    </row>
    <row r="14332" spans="12:14">
      <c r="L14332" s="7"/>
      <c r="M14332" s="108"/>
      <c r="N14332" s="7"/>
    </row>
    <row r="14333" spans="12:14">
      <c r="L14333" s="7"/>
      <c r="M14333" s="108"/>
      <c r="N14333" s="7"/>
    </row>
    <row r="14334" spans="12:14">
      <c r="L14334" s="7"/>
      <c r="M14334" s="108"/>
      <c r="N14334" s="7"/>
    </row>
    <row r="14335" spans="12:14">
      <c r="L14335" s="7"/>
      <c r="M14335" s="108"/>
      <c r="N14335" s="7"/>
    </row>
    <row r="14336" spans="12:14">
      <c r="L14336" s="7"/>
      <c r="M14336" s="108"/>
      <c r="N14336" s="7"/>
    </row>
    <row r="14337" spans="12:14">
      <c r="L14337" s="7"/>
      <c r="M14337" s="108"/>
      <c r="N14337" s="7"/>
    </row>
    <row r="14338" spans="12:14">
      <c r="L14338" s="7"/>
      <c r="M14338" s="108"/>
      <c r="N14338" s="7"/>
    </row>
    <row r="14339" spans="12:14">
      <c r="L14339" s="7"/>
      <c r="M14339" s="108"/>
      <c r="N14339" s="7"/>
    </row>
    <row r="14340" spans="12:14">
      <c r="L14340" s="7"/>
      <c r="M14340" s="108"/>
      <c r="N14340" s="7"/>
    </row>
    <row r="14341" spans="12:14">
      <c r="L14341" s="7"/>
      <c r="M14341" s="108"/>
      <c r="N14341" s="7"/>
    </row>
    <row r="14342" spans="12:14">
      <c r="L14342" s="7"/>
      <c r="M14342" s="108"/>
      <c r="N14342" s="7"/>
    </row>
    <row r="14343" spans="12:14">
      <c r="L14343" s="7"/>
      <c r="M14343" s="108"/>
      <c r="N14343" s="7"/>
    </row>
    <row r="14344" spans="12:14">
      <c r="L14344" s="7"/>
      <c r="M14344" s="108"/>
      <c r="N14344" s="7"/>
    </row>
    <row r="14345" spans="12:14">
      <c r="L14345" s="7"/>
      <c r="M14345" s="108"/>
      <c r="N14345" s="7"/>
    </row>
    <row r="14346" spans="12:14">
      <c r="L14346" s="7"/>
      <c r="M14346" s="108"/>
      <c r="N14346" s="7"/>
    </row>
    <row r="14347" spans="12:14">
      <c r="L14347" s="7"/>
      <c r="M14347" s="108"/>
      <c r="N14347" s="7"/>
    </row>
    <row r="14348" spans="12:14">
      <c r="L14348" s="7"/>
      <c r="M14348" s="108"/>
      <c r="N14348" s="7"/>
    </row>
    <row r="14349" spans="12:14">
      <c r="L14349" s="7"/>
      <c r="M14349" s="108"/>
      <c r="N14349" s="7"/>
    </row>
    <row r="14350" spans="12:14">
      <c r="L14350" s="7"/>
      <c r="M14350" s="108"/>
      <c r="N14350" s="7"/>
    </row>
    <row r="14351" spans="12:14">
      <c r="L14351" s="7"/>
      <c r="M14351" s="108"/>
      <c r="N14351" s="7"/>
    </row>
    <row r="14352" spans="12:14">
      <c r="L14352" s="7"/>
      <c r="M14352" s="108"/>
      <c r="N14352" s="7"/>
    </row>
    <row r="14353" spans="12:14">
      <c r="L14353" s="7"/>
      <c r="M14353" s="108"/>
      <c r="N14353" s="7"/>
    </row>
    <row r="14354" spans="12:14">
      <c r="L14354" s="7"/>
      <c r="M14354" s="108"/>
      <c r="N14354" s="7"/>
    </row>
    <row r="14355" spans="12:14">
      <c r="L14355" s="7"/>
      <c r="M14355" s="108"/>
      <c r="N14355" s="7"/>
    </row>
    <row r="14356" spans="12:14">
      <c r="L14356" s="7"/>
      <c r="M14356" s="108"/>
      <c r="N14356" s="7"/>
    </row>
    <row r="14357" spans="12:14">
      <c r="L14357" s="7"/>
      <c r="M14357" s="108"/>
      <c r="N14357" s="7"/>
    </row>
    <row r="14358" spans="12:14">
      <c r="L14358" s="7"/>
      <c r="M14358" s="108"/>
      <c r="N14358" s="7"/>
    </row>
    <row r="14359" spans="12:14">
      <c r="L14359" s="7"/>
      <c r="M14359" s="108"/>
      <c r="N14359" s="7"/>
    </row>
    <row r="14360" spans="12:14">
      <c r="L14360" s="7"/>
      <c r="M14360" s="108"/>
      <c r="N14360" s="7"/>
    </row>
    <row r="14361" spans="12:14">
      <c r="L14361" s="7"/>
      <c r="M14361" s="108"/>
      <c r="N14361" s="7"/>
    </row>
    <row r="14362" spans="12:14">
      <c r="L14362" s="7"/>
      <c r="M14362" s="108"/>
      <c r="N14362" s="7"/>
    </row>
    <row r="14363" spans="12:14">
      <c r="L14363" s="7"/>
      <c r="M14363" s="108"/>
      <c r="N14363" s="7"/>
    </row>
    <row r="14364" spans="12:14">
      <c r="L14364" s="7"/>
      <c r="M14364" s="108"/>
      <c r="N14364" s="7"/>
    </row>
    <row r="14365" spans="12:14">
      <c r="L14365" s="7"/>
      <c r="M14365" s="108"/>
      <c r="N14365" s="7"/>
    </row>
    <row r="14366" spans="12:14">
      <c r="L14366" s="7"/>
      <c r="M14366" s="108"/>
      <c r="N14366" s="7"/>
    </row>
    <row r="14367" spans="12:14">
      <c r="L14367" s="7"/>
      <c r="M14367" s="108"/>
      <c r="N14367" s="7"/>
    </row>
    <row r="14368" spans="12:14">
      <c r="L14368" s="7"/>
      <c r="M14368" s="108"/>
      <c r="N14368" s="7"/>
    </row>
    <row r="14369" spans="12:14">
      <c r="L14369" s="7"/>
      <c r="M14369" s="108"/>
      <c r="N14369" s="7"/>
    </row>
    <row r="14370" spans="12:14">
      <c r="L14370" s="7"/>
      <c r="M14370" s="108"/>
      <c r="N14370" s="7"/>
    </row>
    <row r="14371" spans="12:14">
      <c r="L14371" s="7"/>
      <c r="M14371" s="108"/>
      <c r="N14371" s="7"/>
    </row>
    <row r="14372" spans="12:14">
      <c r="L14372" s="7"/>
      <c r="M14372" s="108"/>
      <c r="N14372" s="7"/>
    </row>
    <row r="14373" spans="12:14">
      <c r="L14373" s="7"/>
      <c r="M14373" s="108"/>
      <c r="N14373" s="7"/>
    </row>
    <row r="14374" spans="12:14">
      <c r="L14374" s="7"/>
      <c r="M14374" s="108"/>
      <c r="N14374" s="7"/>
    </row>
    <row r="14375" spans="12:14">
      <c r="L14375" s="7"/>
      <c r="M14375" s="108"/>
      <c r="N14375" s="7"/>
    </row>
    <row r="14376" spans="12:14">
      <c r="L14376" s="7"/>
      <c r="M14376" s="108"/>
      <c r="N14376" s="7"/>
    </row>
    <row r="14377" spans="12:14">
      <c r="L14377" s="7"/>
      <c r="M14377" s="108"/>
      <c r="N14377" s="7"/>
    </row>
    <row r="14378" spans="12:14">
      <c r="L14378" s="7"/>
      <c r="M14378" s="108"/>
      <c r="N14378" s="7"/>
    </row>
    <row r="14379" spans="12:14">
      <c r="L14379" s="7"/>
      <c r="M14379" s="108"/>
      <c r="N14379" s="7"/>
    </row>
    <row r="14380" spans="12:14">
      <c r="L14380" s="7"/>
      <c r="M14380" s="108"/>
      <c r="N14380" s="7"/>
    </row>
    <row r="14381" spans="12:14">
      <c r="L14381" s="7"/>
      <c r="M14381" s="108"/>
      <c r="N14381" s="7"/>
    </row>
    <row r="14382" spans="12:14">
      <c r="L14382" s="7"/>
      <c r="M14382" s="108"/>
      <c r="N14382" s="7"/>
    </row>
    <row r="14383" spans="12:14">
      <c r="L14383" s="7"/>
      <c r="M14383" s="108"/>
      <c r="N14383" s="7"/>
    </row>
    <row r="14384" spans="12:14">
      <c r="L14384" s="7"/>
      <c r="M14384" s="108"/>
      <c r="N14384" s="7"/>
    </row>
    <row r="14385" spans="12:14">
      <c r="L14385" s="7"/>
      <c r="M14385" s="108"/>
      <c r="N14385" s="7"/>
    </row>
    <row r="14386" spans="12:14">
      <c r="L14386" s="7"/>
      <c r="M14386" s="108"/>
      <c r="N14386" s="7"/>
    </row>
    <row r="14387" spans="12:14">
      <c r="L14387" s="7"/>
      <c r="M14387" s="108"/>
      <c r="N14387" s="7"/>
    </row>
    <row r="14388" spans="12:14">
      <c r="L14388" s="7"/>
      <c r="M14388" s="108"/>
      <c r="N14388" s="7"/>
    </row>
    <row r="14389" spans="12:14">
      <c r="L14389" s="7"/>
      <c r="M14389" s="108"/>
      <c r="N14389" s="7"/>
    </row>
    <row r="14390" spans="12:14">
      <c r="L14390" s="7"/>
      <c r="M14390" s="108"/>
      <c r="N14390" s="7"/>
    </row>
    <row r="14391" spans="12:14">
      <c r="L14391" s="7"/>
      <c r="M14391" s="108"/>
      <c r="N14391" s="7"/>
    </row>
    <row r="14392" spans="12:14">
      <c r="L14392" s="7"/>
      <c r="M14392" s="108"/>
      <c r="N14392" s="7"/>
    </row>
    <row r="14393" spans="12:14">
      <c r="L14393" s="7"/>
      <c r="M14393" s="108"/>
      <c r="N14393" s="7"/>
    </row>
    <row r="14394" spans="12:14">
      <c r="L14394" s="7"/>
      <c r="M14394" s="108"/>
      <c r="N14394" s="7"/>
    </row>
    <row r="14395" spans="12:14">
      <c r="L14395" s="7"/>
      <c r="M14395" s="108"/>
      <c r="N14395" s="7"/>
    </row>
    <row r="14396" spans="12:14">
      <c r="L14396" s="7"/>
      <c r="M14396" s="108"/>
      <c r="N14396" s="7"/>
    </row>
    <row r="14397" spans="12:14">
      <c r="L14397" s="7"/>
      <c r="M14397" s="108"/>
      <c r="N14397" s="7"/>
    </row>
    <row r="14398" spans="12:14">
      <c r="L14398" s="7"/>
      <c r="M14398" s="108"/>
      <c r="N14398" s="7"/>
    </row>
    <row r="14399" spans="12:14">
      <c r="L14399" s="7"/>
      <c r="M14399" s="108"/>
      <c r="N14399" s="7"/>
    </row>
    <row r="14400" spans="12:14">
      <c r="L14400" s="7"/>
      <c r="M14400" s="108"/>
      <c r="N14400" s="7"/>
    </row>
    <row r="14401" spans="12:14">
      <c r="L14401" s="7"/>
      <c r="M14401" s="108"/>
      <c r="N14401" s="7"/>
    </row>
    <row r="14402" spans="12:14">
      <c r="L14402" s="7"/>
      <c r="M14402" s="108"/>
      <c r="N14402" s="7"/>
    </row>
    <row r="14403" spans="12:14">
      <c r="L14403" s="7"/>
      <c r="M14403" s="108"/>
      <c r="N14403" s="7"/>
    </row>
    <row r="14404" spans="12:14">
      <c r="L14404" s="7"/>
      <c r="M14404" s="108"/>
      <c r="N14404" s="7"/>
    </row>
    <row r="14405" spans="12:14">
      <c r="L14405" s="7"/>
      <c r="M14405" s="108"/>
      <c r="N14405" s="7"/>
    </row>
    <row r="14406" spans="12:14">
      <c r="L14406" s="7"/>
      <c r="M14406" s="108"/>
      <c r="N14406" s="7"/>
    </row>
    <row r="14407" spans="12:14">
      <c r="L14407" s="7"/>
      <c r="M14407" s="108"/>
      <c r="N14407" s="7"/>
    </row>
    <row r="14408" spans="12:14">
      <c r="L14408" s="7"/>
      <c r="M14408" s="108"/>
      <c r="N14408" s="7"/>
    </row>
    <row r="14409" spans="12:14">
      <c r="L14409" s="7"/>
      <c r="M14409" s="108"/>
      <c r="N14409" s="7"/>
    </row>
    <row r="14410" spans="12:14">
      <c r="L14410" s="7"/>
      <c r="M14410" s="108"/>
      <c r="N14410" s="7"/>
    </row>
    <row r="14411" spans="12:14">
      <c r="L14411" s="7"/>
      <c r="M14411" s="108"/>
      <c r="N14411" s="7"/>
    </row>
    <row r="14412" spans="12:14">
      <c r="L14412" s="7"/>
      <c r="M14412" s="108"/>
      <c r="N14412" s="7"/>
    </row>
    <row r="14413" spans="12:14">
      <c r="L14413" s="7"/>
      <c r="M14413" s="108"/>
      <c r="N14413" s="7"/>
    </row>
    <row r="14414" spans="12:14">
      <c r="L14414" s="7"/>
      <c r="M14414" s="108"/>
      <c r="N14414" s="7"/>
    </row>
    <row r="14415" spans="12:14">
      <c r="L14415" s="7"/>
      <c r="M14415" s="108"/>
      <c r="N14415" s="7"/>
    </row>
    <row r="14416" spans="12:14">
      <c r="L14416" s="7"/>
      <c r="M14416" s="108"/>
      <c r="N14416" s="7"/>
    </row>
    <row r="14417" spans="12:14">
      <c r="L14417" s="7"/>
      <c r="M14417" s="108"/>
      <c r="N14417" s="7"/>
    </row>
    <row r="14418" spans="12:14">
      <c r="L14418" s="7"/>
      <c r="M14418" s="108"/>
      <c r="N14418" s="7"/>
    </row>
    <row r="14419" spans="12:14">
      <c r="L14419" s="7"/>
      <c r="M14419" s="108"/>
      <c r="N14419" s="7"/>
    </row>
    <row r="14420" spans="12:14">
      <c r="L14420" s="7"/>
      <c r="M14420" s="108"/>
      <c r="N14420" s="7"/>
    </row>
    <row r="14421" spans="12:14">
      <c r="L14421" s="7"/>
      <c r="M14421" s="108"/>
      <c r="N14421" s="7"/>
    </row>
    <row r="14422" spans="12:14">
      <c r="L14422" s="7"/>
      <c r="M14422" s="108"/>
      <c r="N14422" s="7"/>
    </row>
    <row r="14423" spans="12:14">
      <c r="L14423" s="7"/>
      <c r="M14423" s="108"/>
      <c r="N14423" s="7"/>
    </row>
    <row r="14424" spans="12:14">
      <c r="L14424" s="7"/>
      <c r="M14424" s="108"/>
      <c r="N14424" s="7"/>
    </row>
    <row r="14425" spans="12:14">
      <c r="L14425" s="7"/>
      <c r="M14425" s="108"/>
      <c r="N14425" s="7"/>
    </row>
    <row r="14426" spans="12:14">
      <c r="L14426" s="7"/>
      <c r="M14426" s="108"/>
      <c r="N14426" s="7"/>
    </row>
    <row r="14427" spans="12:14">
      <c r="L14427" s="7"/>
      <c r="M14427" s="108"/>
      <c r="N14427" s="7"/>
    </row>
    <row r="14428" spans="12:14">
      <c r="L14428" s="7"/>
      <c r="M14428" s="108"/>
      <c r="N14428" s="7"/>
    </row>
    <row r="14429" spans="12:14">
      <c r="L14429" s="7"/>
      <c r="M14429" s="108"/>
      <c r="N14429" s="7"/>
    </row>
    <row r="14430" spans="12:14">
      <c r="L14430" s="7"/>
      <c r="M14430" s="108"/>
      <c r="N14430" s="7"/>
    </row>
    <row r="14431" spans="12:14">
      <c r="L14431" s="7"/>
      <c r="M14431" s="108"/>
      <c r="N14431" s="7"/>
    </row>
    <row r="14432" spans="12:14">
      <c r="L14432" s="7"/>
      <c r="M14432" s="108"/>
      <c r="N14432" s="7"/>
    </row>
    <row r="14433" spans="12:14">
      <c r="L14433" s="7"/>
      <c r="M14433" s="108"/>
      <c r="N14433" s="7"/>
    </row>
    <row r="14434" spans="12:14">
      <c r="L14434" s="7"/>
      <c r="M14434" s="108"/>
      <c r="N14434" s="7"/>
    </row>
    <row r="14435" spans="12:14">
      <c r="L14435" s="7"/>
      <c r="M14435" s="108"/>
      <c r="N14435" s="7"/>
    </row>
    <row r="14436" spans="12:14">
      <c r="L14436" s="7"/>
      <c r="M14436" s="108"/>
      <c r="N14436" s="7"/>
    </row>
    <row r="14437" spans="12:14">
      <c r="L14437" s="7"/>
      <c r="M14437" s="108"/>
      <c r="N14437" s="7"/>
    </row>
    <row r="14438" spans="12:14">
      <c r="L14438" s="7"/>
      <c r="M14438" s="108"/>
      <c r="N14438" s="7"/>
    </row>
    <row r="14439" spans="12:14">
      <c r="L14439" s="7"/>
      <c r="M14439" s="108"/>
      <c r="N14439" s="7"/>
    </row>
    <row r="14440" spans="12:14">
      <c r="L14440" s="7"/>
      <c r="M14440" s="108"/>
      <c r="N14440" s="7"/>
    </row>
    <row r="14441" spans="12:14">
      <c r="L14441" s="7"/>
      <c r="M14441" s="108"/>
      <c r="N14441" s="7"/>
    </row>
    <row r="14442" spans="12:14">
      <c r="L14442" s="7"/>
      <c r="M14442" s="108"/>
      <c r="N14442" s="7"/>
    </row>
    <row r="14443" spans="12:14">
      <c r="L14443" s="7"/>
      <c r="M14443" s="108"/>
      <c r="N14443" s="7"/>
    </row>
    <row r="14444" spans="12:14">
      <c r="L14444" s="7"/>
      <c r="M14444" s="108"/>
      <c r="N14444" s="7"/>
    </row>
    <row r="14445" spans="12:14">
      <c r="L14445" s="7"/>
      <c r="M14445" s="108"/>
      <c r="N14445" s="7"/>
    </row>
    <row r="14446" spans="12:14">
      <c r="L14446" s="7"/>
      <c r="M14446" s="108"/>
      <c r="N14446" s="7"/>
    </row>
    <row r="14447" spans="12:14">
      <c r="L14447" s="7"/>
      <c r="M14447" s="108"/>
      <c r="N14447" s="7"/>
    </row>
    <row r="14448" spans="12:14">
      <c r="L14448" s="7"/>
      <c r="M14448" s="108"/>
      <c r="N14448" s="7"/>
    </row>
    <row r="14449" spans="12:14">
      <c r="L14449" s="7"/>
      <c r="M14449" s="108"/>
      <c r="N14449" s="7"/>
    </row>
    <row r="14450" spans="12:14">
      <c r="L14450" s="7"/>
      <c r="M14450" s="108"/>
      <c r="N14450" s="7"/>
    </row>
    <row r="14451" spans="12:14">
      <c r="L14451" s="7"/>
      <c r="M14451" s="108"/>
      <c r="N14451" s="7"/>
    </row>
    <row r="14452" spans="12:14">
      <c r="L14452" s="7"/>
      <c r="M14452" s="108"/>
      <c r="N14452" s="7"/>
    </row>
    <row r="14453" spans="12:14">
      <c r="L14453" s="7"/>
      <c r="M14453" s="108"/>
      <c r="N14453" s="7"/>
    </row>
    <row r="14454" spans="12:14">
      <c r="L14454" s="7"/>
      <c r="M14454" s="108"/>
      <c r="N14454" s="7"/>
    </row>
    <row r="14455" spans="12:14">
      <c r="L14455" s="7"/>
      <c r="M14455" s="108"/>
      <c r="N14455" s="7"/>
    </row>
    <row r="14456" spans="12:14">
      <c r="L14456" s="7"/>
      <c r="M14456" s="108"/>
      <c r="N14456" s="7"/>
    </row>
    <row r="14457" spans="12:14">
      <c r="L14457" s="7"/>
      <c r="M14457" s="108"/>
      <c r="N14457" s="7"/>
    </row>
    <row r="14458" spans="12:14">
      <c r="L14458" s="7"/>
      <c r="M14458" s="108"/>
      <c r="N14458" s="7"/>
    </row>
    <row r="14459" spans="12:14">
      <c r="L14459" s="7"/>
      <c r="M14459" s="108"/>
      <c r="N14459" s="7"/>
    </row>
    <row r="14460" spans="12:14">
      <c r="L14460" s="7"/>
      <c r="M14460" s="108"/>
      <c r="N14460" s="7"/>
    </row>
    <row r="14461" spans="12:14">
      <c r="L14461" s="7"/>
      <c r="M14461" s="108"/>
      <c r="N14461" s="7"/>
    </row>
    <row r="14462" spans="12:14">
      <c r="L14462" s="7"/>
      <c r="M14462" s="108"/>
      <c r="N14462" s="7"/>
    </row>
    <row r="14463" spans="12:14">
      <c r="L14463" s="7"/>
      <c r="M14463" s="108"/>
      <c r="N14463" s="7"/>
    </row>
    <row r="14464" spans="12:14">
      <c r="L14464" s="7"/>
      <c r="M14464" s="108"/>
      <c r="N14464" s="7"/>
    </row>
    <row r="14465" spans="12:14">
      <c r="L14465" s="7"/>
      <c r="M14465" s="108"/>
      <c r="N14465" s="7"/>
    </row>
    <row r="14466" spans="12:14">
      <c r="L14466" s="7"/>
      <c r="M14466" s="108"/>
      <c r="N14466" s="7"/>
    </row>
    <row r="14467" spans="12:14">
      <c r="L14467" s="7"/>
      <c r="M14467" s="108"/>
      <c r="N14467" s="7"/>
    </row>
    <row r="14468" spans="12:14">
      <c r="L14468" s="7"/>
      <c r="M14468" s="108"/>
      <c r="N14468" s="7"/>
    </row>
    <row r="14469" spans="12:14">
      <c r="L14469" s="7"/>
      <c r="M14469" s="108"/>
      <c r="N14469" s="7"/>
    </row>
    <row r="14470" spans="12:14">
      <c r="L14470" s="7"/>
      <c r="M14470" s="108"/>
      <c r="N14470" s="7"/>
    </row>
    <row r="14471" spans="12:14">
      <c r="L14471" s="7"/>
      <c r="M14471" s="108"/>
      <c r="N14471" s="7"/>
    </row>
    <row r="14472" spans="12:14">
      <c r="L14472" s="7"/>
      <c r="M14472" s="108"/>
      <c r="N14472" s="7"/>
    </row>
    <row r="14473" spans="12:14">
      <c r="L14473" s="7"/>
      <c r="M14473" s="108"/>
      <c r="N14473" s="7"/>
    </row>
    <row r="14474" spans="12:14">
      <c r="L14474" s="7"/>
      <c r="M14474" s="108"/>
      <c r="N14474" s="7"/>
    </row>
    <row r="14475" spans="12:14">
      <c r="L14475" s="7"/>
      <c r="M14475" s="108"/>
      <c r="N14475" s="7"/>
    </row>
    <row r="14476" spans="12:14">
      <c r="L14476" s="7"/>
      <c r="M14476" s="108"/>
      <c r="N14476" s="7"/>
    </row>
    <row r="14477" spans="12:14">
      <c r="L14477" s="7"/>
      <c r="M14477" s="108"/>
      <c r="N14477" s="7"/>
    </row>
    <row r="14478" spans="12:14">
      <c r="L14478" s="7"/>
      <c r="M14478" s="108"/>
      <c r="N14478" s="7"/>
    </row>
    <row r="14479" spans="12:14">
      <c r="L14479" s="7"/>
      <c r="M14479" s="108"/>
      <c r="N14479" s="7"/>
    </row>
    <row r="14480" spans="12:14">
      <c r="L14480" s="7"/>
      <c r="M14480" s="108"/>
      <c r="N14480" s="7"/>
    </row>
    <row r="14481" spans="12:14">
      <c r="L14481" s="7"/>
      <c r="M14481" s="108"/>
      <c r="N14481" s="7"/>
    </row>
    <row r="14482" spans="12:14">
      <c r="L14482" s="7"/>
      <c r="M14482" s="108"/>
      <c r="N14482" s="7"/>
    </row>
    <row r="14483" spans="12:14">
      <c r="L14483" s="7"/>
      <c r="M14483" s="108"/>
      <c r="N14483" s="7"/>
    </row>
    <row r="14484" spans="12:14">
      <c r="L14484" s="7"/>
      <c r="M14484" s="108"/>
      <c r="N14484" s="7"/>
    </row>
    <row r="14485" spans="12:14">
      <c r="L14485" s="7"/>
      <c r="M14485" s="108"/>
      <c r="N14485" s="7"/>
    </row>
    <row r="14486" spans="12:14">
      <c r="L14486" s="7"/>
      <c r="M14486" s="108"/>
      <c r="N14486" s="7"/>
    </row>
    <row r="14487" spans="12:14">
      <c r="L14487" s="7"/>
      <c r="M14487" s="108"/>
      <c r="N14487" s="7"/>
    </row>
    <row r="14488" spans="12:14">
      <c r="L14488" s="7"/>
      <c r="M14488" s="108"/>
      <c r="N14488" s="7"/>
    </row>
    <row r="14489" spans="12:14">
      <c r="L14489" s="7"/>
      <c r="M14489" s="108"/>
      <c r="N14489" s="7"/>
    </row>
    <row r="14490" spans="12:14">
      <c r="L14490" s="7"/>
      <c r="M14490" s="108"/>
      <c r="N14490" s="7"/>
    </row>
    <row r="14491" spans="12:14">
      <c r="L14491" s="7"/>
      <c r="M14491" s="108"/>
      <c r="N14491" s="7"/>
    </row>
    <row r="14492" spans="12:14">
      <c r="L14492" s="7"/>
      <c r="M14492" s="108"/>
      <c r="N14492" s="7"/>
    </row>
    <row r="14493" spans="12:14">
      <c r="L14493" s="7"/>
      <c r="M14493" s="108"/>
      <c r="N14493" s="7"/>
    </row>
    <row r="14494" spans="12:14">
      <c r="L14494" s="7"/>
      <c r="M14494" s="108"/>
      <c r="N14494" s="7"/>
    </row>
    <row r="14495" spans="12:14">
      <c r="L14495" s="7"/>
      <c r="M14495" s="108"/>
      <c r="N14495" s="7"/>
    </row>
    <row r="14496" spans="12:14">
      <c r="L14496" s="7"/>
      <c r="M14496" s="108"/>
      <c r="N14496" s="7"/>
    </row>
    <row r="14497" spans="12:14">
      <c r="L14497" s="7"/>
      <c r="M14497" s="108"/>
      <c r="N14497" s="7"/>
    </row>
    <row r="14498" spans="12:14">
      <c r="L14498" s="7"/>
      <c r="M14498" s="108"/>
      <c r="N14498" s="7"/>
    </row>
    <row r="14499" spans="12:14">
      <c r="L14499" s="7"/>
      <c r="M14499" s="108"/>
      <c r="N14499" s="7"/>
    </row>
    <row r="14500" spans="12:14">
      <c r="L14500" s="7"/>
      <c r="M14500" s="108"/>
      <c r="N14500" s="7"/>
    </row>
    <row r="14501" spans="12:14">
      <c r="L14501" s="7"/>
      <c r="M14501" s="108"/>
      <c r="N14501" s="7"/>
    </row>
    <row r="14502" spans="12:14">
      <c r="L14502" s="7"/>
      <c r="M14502" s="108"/>
      <c r="N14502" s="7"/>
    </row>
    <row r="14503" spans="12:14">
      <c r="L14503" s="7"/>
      <c r="M14503" s="108"/>
      <c r="N14503" s="7"/>
    </row>
    <row r="14504" spans="12:14">
      <c r="L14504" s="7"/>
      <c r="M14504" s="108"/>
      <c r="N14504" s="7"/>
    </row>
    <row r="14505" spans="12:14">
      <c r="L14505" s="7"/>
      <c r="M14505" s="108"/>
      <c r="N14505" s="7"/>
    </row>
    <row r="14506" spans="12:14">
      <c r="L14506" s="7"/>
      <c r="M14506" s="108"/>
      <c r="N14506" s="7"/>
    </row>
    <row r="14507" spans="12:14">
      <c r="L14507" s="7"/>
      <c r="M14507" s="108"/>
      <c r="N14507" s="7"/>
    </row>
    <row r="14508" spans="12:14">
      <c r="L14508" s="7"/>
      <c r="M14508" s="108"/>
      <c r="N14508" s="7"/>
    </row>
    <row r="14509" spans="12:14">
      <c r="L14509" s="7"/>
      <c r="M14509" s="108"/>
      <c r="N14509" s="7"/>
    </row>
    <row r="14510" spans="12:14">
      <c r="L14510" s="7"/>
      <c r="M14510" s="108"/>
      <c r="N14510" s="7"/>
    </row>
    <row r="14511" spans="12:14">
      <c r="L14511" s="7"/>
      <c r="M14511" s="108"/>
      <c r="N14511" s="7"/>
    </row>
    <row r="14512" spans="12:14">
      <c r="L14512" s="7"/>
      <c r="M14512" s="108"/>
      <c r="N14512" s="7"/>
    </row>
    <row r="14513" spans="12:14">
      <c r="L14513" s="7"/>
      <c r="M14513" s="108"/>
      <c r="N14513" s="7"/>
    </row>
    <row r="14514" spans="12:14">
      <c r="L14514" s="7"/>
      <c r="M14514" s="108"/>
      <c r="N14514" s="7"/>
    </row>
    <row r="14515" spans="12:14">
      <c r="L14515" s="7"/>
      <c r="M14515" s="108"/>
      <c r="N14515" s="7"/>
    </row>
    <row r="14516" spans="12:14">
      <c r="L14516" s="7"/>
      <c r="M14516" s="108"/>
      <c r="N14516" s="7"/>
    </row>
    <row r="14517" spans="12:14">
      <c r="L14517" s="7"/>
      <c r="M14517" s="108"/>
      <c r="N14517" s="7"/>
    </row>
    <row r="14518" spans="12:14">
      <c r="L14518" s="7"/>
      <c r="M14518" s="108"/>
      <c r="N14518" s="7"/>
    </row>
    <row r="14519" spans="12:14">
      <c r="L14519" s="7"/>
      <c r="M14519" s="108"/>
      <c r="N14519" s="7"/>
    </row>
    <row r="14520" spans="12:14">
      <c r="L14520" s="7"/>
      <c r="M14520" s="108"/>
      <c r="N14520" s="7"/>
    </row>
    <row r="14521" spans="12:14">
      <c r="L14521" s="7"/>
      <c r="M14521" s="108"/>
      <c r="N14521" s="7"/>
    </row>
    <row r="14522" spans="12:14">
      <c r="L14522" s="7"/>
      <c r="M14522" s="108"/>
      <c r="N14522" s="7"/>
    </row>
    <row r="14523" spans="12:14">
      <c r="L14523" s="7"/>
      <c r="M14523" s="108"/>
      <c r="N14523" s="7"/>
    </row>
    <row r="14524" spans="12:14">
      <c r="L14524" s="7"/>
      <c r="M14524" s="108"/>
      <c r="N14524" s="7"/>
    </row>
    <row r="14525" spans="12:14">
      <c r="L14525" s="7"/>
      <c r="M14525" s="108"/>
      <c r="N14525" s="7"/>
    </row>
    <row r="14526" spans="12:14">
      <c r="L14526" s="7"/>
      <c r="M14526" s="108"/>
      <c r="N14526" s="7"/>
    </row>
    <row r="14527" spans="12:14">
      <c r="L14527" s="7"/>
      <c r="M14527" s="108"/>
      <c r="N14527" s="7"/>
    </row>
    <row r="14528" spans="12:14">
      <c r="L14528" s="7"/>
      <c r="M14528" s="108"/>
      <c r="N14528" s="7"/>
    </row>
    <row r="14529" spans="12:14">
      <c r="L14529" s="7"/>
      <c r="M14529" s="108"/>
      <c r="N14529" s="7"/>
    </row>
    <row r="14530" spans="12:14">
      <c r="L14530" s="7"/>
      <c r="M14530" s="108"/>
      <c r="N14530" s="7"/>
    </row>
    <row r="14531" spans="12:14">
      <c r="L14531" s="7"/>
      <c r="M14531" s="108"/>
      <c r="N14531" s="7"/>
    </row>
    <row r="14532" spans="12:14">
      <c r="L14532" s="7"/>
      <c r="M14532" s="108"/>
      <c r="N14532" s="7"/>
    </row>
    <row r="14533" spans="12:14">
      <c r="L14533" s="7"/>
      <c r="M14533" s="108"/>
      <c r="N14533" s="7"/>
    </row>
    <row r="14534" spans="12:14">
      <c r="L14534" s="7"/>
      <c r="M14534" s="108"/>
      <c r="N14534" s="7"/>
    </row>
    <row r="14535" spans="12:14">
      <c r="L14535" s="7"/>
      <c r="M14535" s="108"/>
      <c r="N14535" s="7"/>
    </row>
    <row r="14536" spans="12:14">
      <c r="L14536" s="7"/>
      <c r="M14536" s="108"/>
      <c r="N14536" s="7"/>
    </row>
    <row r="14537" spans="12:14">
      <c r="L14537" s="7"/>
      <c r="M14537" s="108"/>
      <c r="N14537" s="7"/>
    </row>
    <row r="14538" spans="12:14">
      <c r="L14538" s="7"/>
      <c r="M14538" s="108"/>
      <c r="N14538" s="7"/>
    </row>
    <row r="14539" spans="12:14">
      <c r="L14539" s="7"/>
      <c r="M14539" s="108"/>
      <c r="N14539" s="7"/>
    </row>
    <row r="14540" spans="12:14">
      <c r="L14540" s="7"/>
      <c r="M14540" s="108"/>
      <c r="N14540" s="7"/>
    </row>
    <row r="14541" spans="12:14">
      <c r="L14541" s="7"/>
      <c r="M14541" s="108"/>
      <c r="N14541" s="7"/>
    </row>
    <row r="14542" spans="12:14">
      <c r="L14542" s="7"/>
      <c r="M14542" s="108"/>
      <c r="N14542" s="7"/>
    </row>
    <row r="14543" spans="12:14">
      <c r="L14543" s="7"/>
      <c r="M14543" s="108"/>
      <c r="N14543" s="7"/>
    </row>
    <row r="14544" spans="12:14">
      <c r="L14544" s="7"/>
      <c r="M14544" s="108"/>
      <c r="N14544" s="7"/>
    </row>
    <row r="14545" spans="12:14">
      <c r="L14545" s="7"/>
      <c r="M14545" s="108"/>
      <c r="N14545" s="7"/>
    </row>
    <row r="14546" spans="12:14">
      <c r="L14546" s="7"/>
      <c r="M14546" s="108"/>
      <c r="N14546" s="7"/>
    </row>
    <row r="14547" spans="12:14">
      <c r="L14547" s="7"/>
      <c r="M14547" s="108"/>
      <c r="N14547" s="7"/>
    </row>
    <row r="14548" spans="12:14">
      <c r="L14548" s="7"/>
      <c r="M14548" s="108"/>
      <c r="N14548" s="7"/>
    </row>
    <row r="14549" spans="12:14">
      <c r="L14549" s="7"/>
      <c r="M14549" s="108"/>
      <c r="N14549" s="7"/>
    </row>
    <row r="14550" spans="12:14">
      <c r="L14550" s="7"/>
      <c r="M14550" s="108"/>
      <c r="N14550" s="7"/>
    </row>
    <row r="14551" spans="12:14">
      <c r="L14551" s="7"/>
      <c r="M14551" s="108"/>
      <c r="N14551" s="7"/>
    </row>
    <row r="14552" spans="12:14">
      <c r="L14552" s="7"/>
      <c r="M14552" s="108"/>
      <c r="N14552" s="7"/>
    </row>
    <row r="14553" spans="12:14">
      <c r="L14553" s="7"/>
      <c r="M14553" s="108"/>
      <c r="N14553" s="7"/>
    </row>
    <row r="14554" spans="12:14">
      <c r="L14554" s="7"/>
      <c r="M14554" s="108"/>
      <c r="N14554" s="7"/>
    </row>
    <row r="14555" spans="12:14">
      <c r="L14555" s="7"/>
      <c r="M14555" s="108"/>
      <c r="N14555" s="7"/>
    </row>
    <row r="14556" spans="12:14">
      <c r="L14556" s="7"/>
      <c r="M14556" s="108"/>
      <c r="N14556" s="7"/>
    </row>
    <row r="14557" spans="12:14">
      <c r="L14557" s="7"/>
      <c r="M14557" s="108"/>
      <c r="N14557" s="7"/>
    </row>
    <row r="14558" spans="12:14">
      <c r="L14558" s="7"/>
      <c r="M14558" s="108"/>
      <c r="N14558" s="7"/>
    </row>
    <row r="14559" spans="12:14">
      <c r="L14559" s="7"/>
      <c r="M14559" s="108"/>
      <c r="N14559" s="7"/>
    </row>
    <row r="14560" spans="12:14">
      <c r="L14560" s="7"/>
      <c r="M14560" s="108"/>
      <c r="N14560" s="7"/>
    </row>
    <row r="14561" spans="12:14">
      <c r="L14561" s="7"/>
      <c r="M14561" s="108"/>
      <c r="N14561" s="7"/>
    </row>
    <row r="14562" spans="12:14">
      <c r="L14562" s="7"/>
      <c r="M14562" s="108"/>
      <c r="N14562" s="7"/>
    </row>
    <row r="14563" spans="12:14">
      <c r="L14563" s="7"/>
      <c r="M14563" s="108"/>
      <c r="N14563" s="7"/>
    </row>
    <row r="14564" spans="12:14">
      <c r="L14564" s="7"/>
      <c r="M14564" s="108"/>
      <c r="N14564" s="7"/>
    </row>
    <row r="14565" spans="12:14">
      <c r="L14565" s="7"/>
      <c r="M14565" s="108"/>
      <c r="N14565" s="7"/>
    </row>
    <row r="14566" spans="12:14">
      <c r="L14566" s="7"/>
      <c r="M14566" s="108"/>
      <c r="N14566" s="7"/>
    </row>
    <row r="14567" spans="12:14">
      <c r="L14567" s="7"/>
      <c r="M14567" s="108"/>
      <c r="N14567" s="7"/>
    </row>
    <row r="14568" spans="12:14">
      <c r="L14568" s="7"/>
      <c r="M14568" s="108"/>
      <c r="N14568" s="7"/>
    </row>
    <row r="14569" spans="12:14">
      <c r="L14569" s="7"/>
      <c r="M14569" s="108"/>
      <c r="N14569" s="7"/>
    </row>
    <row r="14570" spans="12:14">
      <c r="L14570" s="7"/>
      <c r="M14570" s="108"/>
      <c r="N14570" s="7"/>
    </row>
    <row r="14571" spans="12:14">
      <c r="L14571" s="7"/>
      <c r="M14571" s="108"/>
      <c r="N14571" s="7"/>
    </row>
    <row r="14572" spans="12:14">
      <c r="L14572" s="7"/>
      <c r="M14572" s="108"/>
      <c r="N14572" s="7"/>
    </row>
    <row r="14573" spans="12:14">
      <c r="L14573" s="7"/>
      <c r="M14573" s="108"/>
      <c r="N14573" s="7"/>
    </row>
    <row r="14574" spans="12:14">
      <c r="L14574" s="7"/>
      <c r="M14574" s="108"/>
      <c r="N14574" s="7"/>
    </row>
    <row r="14575" spans="12:14">
      <c r="L14575" s="7"/>
      <c r="M14575" s="108"/>
      <c r="N14575" s="7"/>
    </row>
    <row r="14576" spans="12:14">
      <c r="L14576" s="7"/>
      <c r="M14576" s="108"/>
      <c r="N14576" s="7"/>
    </row>
    <row r="14577" spans="12:14">
      <c r="L14577" s="7"/>
      <c r="M14577" s="108"/>
      <c r="N14577" s="7"/>
    </row>
    <row r="14578" spans="12:14">
      <c r="L14578" s="7"/>
      <c r="M14578" s="108"/>
      <c r="N14578" s="7"/>
    </row>
    <row r="14579" spans="12:14">
      <c r="L14579" s="7"/>
      <c r="M14579" s="108"/>
      <c r="N14579" s="7"/>
    </row>
    <row r="14580" spans="12:14">
      <c r="L14580" s="7"/>
      <c r="M14580" s="108"/>
      <c r="N14580" s="7"/>
    </row>
    <row r="14581" spans="12:14">
      <c r="L14581" s="7"/>
      <c r="M14581" s="108"/>
      <c r="N14581" s="7"/>
    </row>
    <row r="14582" spans="12:14">
      <c r="L14582" s="7"/>
      <c r="M14582" s="108"/>
      <c r="N14582" s="7"/>
    </row>
    <row r="14583" spans="12:14">
      <c r="L14583" s="7"/>
      <c r="M14583" s="108"/>
      <c r="N14583" s="7"/>
    </row>
    <row r="14584" spans="12:14">
      <c r="L14584" s="7"/>
      <c r="M14584" s="108"/>
      <c r="N14584" s="7"/>
    </row>
    <row r="14585" spans="12:14">
      <c r="L14585" s="7"/>
      <c r="M14585" s="108"/>
      <c r="N14585" s="7"/>
    </row>
    <row r="14586" spans="12:14">
      <c r="L14586" s="7"/>
      <c r="M14586" s="108"/>
      <c r="N14586" s="7"/>
    </row>
    <row r="14587" spans="12:14">
      <c r="L14587" s="7"/>
      <c r="M14587" s="108"/>
      <c r="N14587" s="7"/>
    </row>
    <row r="14588" spans="12:14">
      <c r="L14588" s="7"/>
      <c r="M14588" s="108"/>
      <c r="N14588" s="7"/>
    </row>
    <row r="14589" spans="12:14">
      <c r="L14589" s="7"/>
      <c r="M14589" s="108"/>
      <c r="N14589" s="7"/>
    </row>
    <row r="14590" spans="12:14">
      <c r="L14590" s="7"/>
      <c r="M14590" s="108"/>
      <c r="N14590" s="7"/>
    </row>
    <row r="14591" spans="12:14">
      <c r="L14591" s="7"/>
      <c r="M14591" s="108"/>
      <c r="N14591" s="7"/>
    </row>
    <row r="14592" spans="12:14">
      <c r="L14592" s="7"/>
      <c r="M14592" s="108"/>
      <c r="N14592" s="7"/>
    </row>
    <row r="14593" spans="12:14">
      <c r="L14593" s="7"/>
      <c r="M14593" s="108"/>
      <c r="N14593" s="7"/>
    </row>
    <row r="14594" spans="12:14">
      <c r="L14594" s="7"/>
      <c r="M14594" s="108"/>
      <c r="N14594" s="7"/>
    </row>
    <row r="14595" spans="12:14">
      <c r="L14595" s="7"/>
      <c r="M14595" s="108"/>
      <c r="N14595" s="7"/>
    </row>
    <row r="14596" spans="12:14">
      <c r="L14596" s="7"/>
      <c r="M14596" s="108"/>
      <c r="N14596" s="7"/>
    </row>
    <row r="14597" spans="12:14">
      <c r="L14597" s="7"/>
      <c r="M14597" s="108"/>
      <c r="N14597" s="7"/>
    </row>
    <row r="14598" spans="12:14">
      <c r="L14598" s="7"/>
      <c r="M14598" s="108"/>
      <c r="N14598" s="7"/>
    </row>
    <row r="14599" spans="12:14">
      <c r="L14599" s="7"/>
      <c r="M14599" s="108"/>
      <c r="N14599" s="7"/>
    </row>
    <row r="14600" spans="12:14">
      <c r="L14600" s="7"/>
      <c r="M14600" s="108"/>
      <c r="N14600" s="7"/>
    </row>
    <row r="14601" spans="12:14">
      <c r="L14601" s="7"/>
      <c r="M14601" s="108"/>
      <c r="N14601" s="7"/>
    </row>
    <row r="14602" spans="12:14">
      <c r="L14602" s="7"/>
      <c r="M14602" s="108"/>
      <c r="N14602" s="7"/>
    </row>
    <row r="14603" spans="12:14">
      <c r="L14603" s="7"/>
      <c r="M14603" s="108"/>
      <c r="N14603" s="7"/>
    </row>
    <row r="14604" spans="12:14">
      <c r="L14604" s="7"/>
      <c r="M14604" s="108"/>
      <c r="N14604" s="7"/>
    </row>
    <row r="14605" spans="12:14">
      <c r="L14605" s="7"/>
      <c r="M14605" s="108"/>
      <c r="N14605" s="7"/>
    </row>
    <row r="14606" spans="12:14">
      <c r="L14606" s="7"/>
      <c r="M14606" s="108"/>
      <c r="N14606" s="7"/>
    </row>
    <row r="14607" spans="12:14">
      <c r="L14607" s="7"/>
      <c r="M14607" s="108"/>
      <c r="N14607" s="7"/>
    </row>
    <row r="14608" spans="12:14">
      <c r="L14608" s="7"/>
      <c r="M14608" s="108"/>
      <c r="N14608" s="7"/>
    </row>
    <row r="14609" spans="12:14">
      <c r="L14609" s="7"/>
      <c r="M14609" s="108"/>
      <c r="N14609" s="7"/>
    </row>
    <row r="14610" spans="12:14">
      <c r="L14610" s="7"/>
      <c r="M14610" s="108"/>
      <c r="N14610" s="7"/>
    </row>
    <row r="14611" spans="12:14">
      <c r="L14611" s="7"/>
      <c r="M14611" s="108"/>
      <c r="N14611" s="7"/>
    </row>
    <row r="14612" spans="12:14">
      <c r="L14612" s="7"/>
      <c r="M14612" s="108"/>
      <c r="N14612" s="7"/>
    </row>
    <row r="14613" spans="12:14">
      <c r="L14613" s="7"/>
      <c r="M14613" s="108"/>
      <c r="N14613" s="7"/>
    </row>
    <row r="14614" spans="12:14">
      <c r="L14614" s="7"/>
      <c r="M14614" s="108"/>
      <c r="N14614" s="7"/>
    </row>
    <row r="14615" spans="12:14">
      <c r="L14615" s="7"/>
      <c r="M14615" s="108"/>
      <c r="N14615" s="7"/>
    </row>
    <row r="14616" spans="12:14">
      <c r="L14616" s="7"/>
      <c r="M14616" s="108"/>
      <c r="N14616" s="7"/>
    </row>
    <row r="14617" spans="12:14">
      <c r="L14617" s="7"/>
      <c r="M14617" s="108"/>
      <c r="N14617" s="7"/>
    </row>
    <row r="14618" spans="12:14">
      <c r="L14618" s="7"/>
      <c r="M14618" s="108"/>
      <c r="N14618" s="7"/>
    </row>
    <row r="14619" spans="12:14">
      <c r="L14619" s="7"/>
      <c r="M14619" s="108"/>
      <c r="N14619" s="7"/>
    </row>
    <row r="14620" spans="12:14">
      <c r="L14620" s="7"/>
      <c r="M14620" s="108"/>
      <c r="N14620" s="7"/>
    </row>
    <row r="14621" spans="12:14">
      <c r="L14621" s="7"/>
      <c r="M14621" s="108"/>
      <c r="N14621" s="7"/>
    </row>
    <row r="14622" spans="12:14">
      <c r="L14622" s="7"/>
      <c r="M14622" s="108"/>
      <c r="N14622" s="7"/>
    </row>
    <row r="14623" spans="12:14">
      <c r="L14623" s="7"/>
      <c r="M14623" s="108"/>
      <c r="N14623" s="7"/>
    </row>
    <row r="14624" spans="12:14">
      <c r="L14624" s="7"/>
      <c r="M14624" s="108"/>
      <c r="N14624" s="7"/>
    </row>
    <row r="14625" spans="12:14">
      <c r="L14625" s="7"/>
      <c r="M14625" s="108"/>
      <c r="N14625" s="7"/>
    </row>
    <row r="14626" spans="12:14">
      <c r="L14626" s="7"/>
      <c r="M14626" s="108"/>
      <c r="N14626" s="7"/>
    </row>
    <row r="14627" spans="12:14">
      <c r="L14627" s="7"/>
      <c r="M14627" s="108"/>
      <c r="N14627" s="7"/>
    </row>
    <row r="14628" spans="12:14">
      <c r="L14628" s="7"/>
      <c r="M14628" s="108"/>
      <c r="N14628" s="7"/>
    </row>
    <row r="14629" spans="12:14">
      <c r="L14629" s="7"/>
      <c r="M14629" s="108"/>
      <c r="N14629" s="7"/>
    </row>
    <row r="14630" spans="12:14">
      <c r="L14630" s="7"/>
      <c r="M14630" s="108"/>
      <c r="N14630" s="7"/>
    </row>
    <row r="14631" spans="12:14">
      <c r="L14631" s="7"/>
      <c r="M14631" s="108"/>
      <c r="N14631" s="7"/>
    </row>
    <row r="14632" spans="12:14">
      <c r="L14632" s="7"/>
      <c r="M14632" s="108"/>
      <c r="N14632" s="7"/>
    </row>
    <row r="14633" spans="12:14">
      <c r="L14633" s="7"/>
      <c r="M14633" s="108"/>
      <c r="N14633" s="7"/>
    </row>
    <row r="14634" spans="12:14">
      <c r="L14634" s="7"/>
      <c r="M14634" s="108"/>
      <c r="N14634" s="7"/>
    </row>
    <row r="14635" spans="12:14">
      <c r="L14635" s="7"/>
      <c r="M14635" s="108"/>
      <c r="N14635" s="7"/>
    </row>
    <row r="14636" spans="12:14">
      <c r="L14636" s="7"/>
      <c r="M14636" s="108"/>
      <c r="N14636" s="7"/>
    </row>
    <row r="14637" spans="12:14">
      <c r="L14637" s="7"/>
      <c r="M14637" s="108"/>
      <c r="N14637" s="7"/>
    </row>
    <row r="14638" spans="12:14">
      <c r="L14638" s="7"/>
      <c r="M14638" s="108"/>
      <c r="N14638" s="7"/>
    </row>
    <row r="14639" spans="12:14">
      <c r="L14639" s="7"/>
      <c r="M14639" s="108"/>
      <c r="N14639" s="7"/>
    </row>
    <row r="14640" spans="12:14">
      <c r="L14640" s="7"/>
      <c r="M14640" s="108"/>
      <c r="N14640" s="7"/>
    </row>
    <row r="14641" spans="12:14">
      <c r="L14641" s="7"/>
      <c r="M14641" s="108"/>
      <c r="N14641" s="7"/>
    </row>
    <row r="14642" spans="12:14">
      <c r="L14642" s="7"/>
      <c r="M14642" s="108"/>
      <c r="N14642" s="7"/>
    </row>
    <row r="14643" spans="12:14">
      <c r="L14643" s="7"/>
      <c r="M14643" s="108"/>
      <c r="N14643" s="7"/>
    </row>
    <row r="14644" spans="12:14">
      <c r="L14644" s="7"/>
      <c r="M14644" s="108"/>
      <c r="N14644" s="7"/>
    </row>
    <row r="14645" spans="12:14">
      <c r="L14645" s="7"/>
      <c r="M14645" s="108"/>
      <c r="N14645" s="7"/>
    </row>
    <row r="14646" spans="12:14">
      <c r="L14646" s="7"/>
      <c r="M14646" s="108"/>
      <c r="N14646" s="7"/>
    </row>
    <row r="14647" spans="12:14">
      <c r="L14647" s="7"/>
      <c r="M14647" s="108"/>
      <c r="N14647" s="7"/>
    </row>
    <row r="14648" spans="12:14">
      <c r="L14648" s="7"/>
      <c r="M14648" s="108"/>
      <c r="N14648" s="7"/>
    </row>
    <row r="14649" spans="12:14">
      <c r="L14649" s="7"/>
      <c r="M14649" s="108"/>
      <c r="N14649" s="7"/>
    </row>
    <row r="14650" spans="12:14">
      <c r="L14650" s="7"/>
      <c r="M14650" s="108"/>
      <c r="N14650" s="7"/>
    </row>
    <row r="14651" spans="12:14">
      <c r="L14651" s="7"/>
      <c r="M14651" s="108"/>
      <c r="N14651" s="7"/>
    </row>
    <row r="14652" spans="12:14">
      <c r="L14652" s="7"/>
      <c r="M14652" s="108"/>
      <c r="N14652" s="7"/>
    </row>
    <row r="14653" spans="12:14">
      <c r="L14653" s="7"/>
      <c r="M14653" s="108"/>
      <c r="N14653" s="7"/>
    </row>
    <row r="14654" spans="12:14">
      <c r="L14654" s="7"/>
      <c r="M14654" s="108"/>
      <c r="N14654" s="7"/>
    </row>
    <row r="14655" spans="12:14">
      <c r="L14655" s="7"/>
      <c r="M14655" s="108"/>
      <c r="N14655" s="7"/>
    </row>
    <row r="14656" spans="12:14">
      <c r="L14656" s="7"/>
      <c r="M14656" s="108"/>
      <c r="N14656" s="7"/>
    </row>
    <row r="14657" spans="12:14">
      <c r="L14657" s="7"/>
      <c r="M14657" s="108"/>
      <c r="N14657" s="7"/>
    </row>
    <row r="14658" spans="12:14">
      <c r="L14658" s="7"/>
      <c r="M14658" s="108"/>
      <c r="N14658" s="7"/>
    </row>
    <row r="14659" spans="12:14">
      <c r="L14659" s="7"/>
      <c r="M14659" s="108"/>
      <c r="N14659" s="7"/>
    </row>
    <row r="14660" spans="12:14">
      <c r="L14660" s="7"/>
      <c r="M14660" s="108"/>
      <c r="N14660" s="7"/>
    </row>
    <row r="14661" spans="12:14">
      <c r="L14661" s="7"/>
      <c r="M14661" s="108"/>
      <c r="N14661" s="7"/>
    </row>
    <row r="14662" spans="12:14">
      <c r="L14662" s="7"/>
      <c r="M14662" s="108"/>
      <c r="N14662" s="7"/>
    </row>
    <row r="14663" spans="12:14">
      <c r="L14663" s="7"/>
      <c r="M14663" s="108"/>
      <c r="N14663" s="7"/>
    </row>
    <row r="14664" spans="12:14">
      <c r="L14664" s="7"/>
      <c r="M14664" s="108"/>
      <c r="N14664" s="7"/>
    </row>
    <row r="14665" spans="12:14">
      <c r="L14665" s="7"/>
      <c r="M14665" s="108"/>
      <c r="N14665" s="7"/>
    </row>
    <row r="14666" spans="12:14">
      <c r="L14666" s="7"/>
      <c r="M14666" s="108"/>
      <c r="N14666" s="7"/>
    </row>
    <row r="14667" spans="12:14">
      <c r="L14667" s="7"/>
      <c r="M14667" s="108"/>
      <c r="N14667" s="7"/>
    </row>
    <row r="14668" spans="12:14">
      <c r="L14668" s="7"/>
      <c r="M14668" s="108"/>
      <c r="N14668" s="7"/>
    </row>
    <row r="14669" spans="12:14">
      <c r="L14669" s="7"/>
      <c r="M14669" s="108"/>
      <c r="N14669" s="7"/>
    </row>
    <row r="14670" spans="12:14">
      <c r="L14670" s="7"/>
      <c r="M14670" s="108"/>
      <c r="N14670" s="7"/>
    </row>
    <row r="14671" spans="12:14">
      <c r="L14671" s="7"/>
      <c r="M14671" s="108"/>
      <c r="N14671" s="7"/>
    </row>
    <row r="14672" spans="12:14">
      <c r="L14672" s="7"/>
      <c r="M14672" s="108"/>
      <c r="N14672" s="7"/>
    </row>
    <row r="14673" spans="12:14">
      <c r="L14673" s="7"/>
      <c r="M14673" s="108"/>
      <c r="N14673" s="7"/>
    </row>
    <row r="14674" spans="12:14">
      <c r="L14674" s="7"/>
      <c r="M14674" s="108"/>
      <c r="N14674" s="7"/>
    </row>
    <row r="14675" spans="12:14">
      <c r="L14675" s="7"/>
      <c r="M14675" s="108"/>
      <c r="N14675" s="7"/>
    </row>
    <row r="14676" spans="12:14">
      <c r="L14676" s="7"/>
      <c r="M14676" s="108"/>
      <c r="N14676" s="7"/>
    </row>
    <row r="14677" spans="12:14">
      <c r="L14677" s="7"/>
      <c r="M14677" s="108"/>
      <c r="N14677" s="7"/>
    </row>
    <row r="14678" spans="12:14">
      <c r="L14678" s="7"/>
      <c r="M14678" s="108"/>
      <c r="N14678" s="7"/>
    </row>
    <row r="14679" spans="12:14">
      <c r="L14679" s="7"/>
      <c r="M14679" s="108"/>
      <c r="N14679" s="7"/>
    </row>
    <row r="14680" spans="12:14">
      <c r="L14680" s="7"/>
      <c r="M14680" s="108"/>
      <c r="N14680" s="7"/>
    </row>
    <row r="14681" spans="12:14">
      <c r="L14681" s="7"/>
      <c r="M14681" s="108"/>
      <c r="N14681" s="7"/>
    </row>
    <row r="14682" spans="12:14">
      <c r="L14682" s="7"/>
      <c r="M14682" s="108"/>
      <c r="N14682" s="7"/>
    </row>
    <row r="14683" spans="12:14">
      <c r="L14683" s="7"/>
      <c r="M14683" s="108"/>
      <c r="N14683" s="7"/>
    </row>
    <row r="14684" spans="12:14">
      <c r="L14684" s="7"/>
      <c r="M14684" s="108"/>
      <c r="N14684" s="7"/>
    </row>
    <row r="14685" spans="12:14">
      <c r="L14685" s="7"/>
      <c r="M14685" s="108"/>
      <c r="N14685" s="7"/>
    </row>
    <row r="14686" spans="12:14">
      <c r="L14686" s="7"/>
      <c r="M14686" s="108"/>
      <c r="N14686" s="7"/>
    </row>
    <row r="14687" spans="12:14">
      <c r="L14687" s="7"/>
      <c r="M14687" s="108"/>
      <c r="N14687" s="7"/>
    </row>
    <row r="14688" spans="12:14">
      <c r="L14688" s="7"/>
      <c r="M14688" s="108"/>
      <c r="N14688" s="7"/>
    </row>
    <row r="14689" spans="12:14">
      <c r="L14689" s="7"/>
      <c r="M14689" s="108"/>
      <c r="N14689" s="7"/>
    </row>
    <row r="14690" spans="12:14">
      <c r="L14690" s="7"/>
      <c r="M14690" s="108"/>
      <c r="N14690" s="7"/>
    </row>
    <row r="14691" spans="12:14">
      <c r="L14691" s="7"/>
      <c r="M14691" s="108"/>
      <c r="N14691" s="7"/>
    </row>
    <row r="14692" spans="12:14">
      <c r="L14692" s="7"/>
      <c r="M14692" s="108"/>
      <c r="N14692" s="7"/>
    </row>
    <row r="14693" spans="12:14">
      <c r="L14693" s="7"/>
      <c r="M14693" s="108"/>
      <c r="N14693" s="7"/>
    </row>
    <row r="14694" spans="12:14">
      <c r="L14694" s="7"/>
      <c r="M14694" s="108"/>
      <c r="N14694" s="7"/>
    </row>
    <row r="14695" spans="12:14">
      <c r="L14695" s="7"/>
      <c r="M14695" s="108"/>
      <c r="N14695" s="7"/>
    </row>
    <row r="14696" spans="12:14">
      <c r="L14696" s="7"/>
      <c r="M14696" s="108"/>
      <c r="N14696" s="7"/>
    </row>
    <row r="14697" spans="12:14">
      <c r="L14697" s="7"/>
      <c r="M14697" s="108"/>
      <c r="N14697" s="7"/>
    </row>
    <row r="14698" spans="12:14">
      <c r="L14698" s="7"/>
      <c r="M14698" s="108"/>
      <c r="N14698" s="7"/>
    </row>
    <row r="14699" spans="12:14">
      <c r="L14699" s="7"/>
      <c r="M14699" s="108"/>
      <c r="N14699" s="7"/>
    </row>
    <row r="14700" spans="12:14">
      <c r="L14700" s="7"/>
      <c r="M14700" s="108"/>
      <c r="N14700" s="7"/>
    </row>
    <row r="14701" spans="12:14">
      <c r="L14701" s="7"/>
      <c r="M14701" s="108"/>
      <c r="N14701" s="7"/>
    </row>
    <row r="14702" spans="12:14">
      <c r="L14702" s="7"/>
      <c r="M14702" s="108"/>
      <c r="N14702" s="7"/>
    </row>
    <row r="14703" spans="12:14">
      <c r="L14703" s="7"/>
      <c r="M14703" s="108"/>
      <c r="N14703" s="7"/>
    </row>
    <row r="14704" spans="12:14">
      <c r="L14704" s="7"/>
      <c r="M14704" s="108"/>
      <c r="N14704" s="7"/>
    </row>
    <row r="14705" spans="12:14">
      <c r="L14705" s="7"/>
      <c r="M14705" s="108"/>
      <c r="N14705" s="7"/>
    </row>
    <row r="14706" spans="12:14">
      <c r="L14706" s="7"/>
      <c r="M14706" s="108"/>
      <c r="N14706" s="7"/>
    </row>
    <row r="14707" spans="12:14">
      <c r="L14707" s="7"/>
      <c r="M14707" s="108"/>
      <c r="N14707" s="7"/>
    </row>
    <row r="14708" spans="12:14">
      <c r="L14708" s="7"/>
      <c r="M14708" s="108"/>
      <c r="N14708" s="7"/>
    </row>
    <row r="14709" spans="12:14">
      <c r="L14709" s="7"/>
      <c r="M14709" s="108"/>
      <c r="N14709" s="7"/>
    </row>
    <row r="14710" spans="12:14">
      <c r="L14710" s="7"/>
      <c r="M14710" s="108"/>
      <c r="N14710" s="7"/>
    </row>
    <row r="14711" spans="12:14">
      <c r="L14711" s="7"/>
      <c r="M14711" s="108"/>
      <c r="N14711" s="7"/>
    </row>
    <row r="14712" spans="12:14">
      <c r="L14712" s="7"/>
      <c r="M14712" s="108"/>
      <c r="N14712" s="7"/>
    </row>
    <row r="14713" spans="12:14">
      <c r="L14713" s="7"/>
      <c r="M14713" s="108"/>
      <c r="N14713" s="7"/>
    </row>
    <row r="14714" spans="12:14">
      <c r="L14714" s="7"/>
      <c r="M14714" s="108"/>
      <c r="N14714" s="7"/>
    </row>
    <row r="14715" spans="12:14">
      <c r="L14715" s="7"/>
      <c r="M14715" s="108"/>
      <c r="N14715" s="7"/>
    </row>
    <row r="14716" spans="12:14">
      <c r="L14716" s="7"/>
      <c r="M14716" s="108"/>
      <c r="N14716" s="7"/>
    </row>
    <row r="14717" spans="12:14">
      <c r="L14717" s="7"/>
      <c r="M14717" s="108"/>
      <c r="N14717" s="7"/>
    </row>
    <row r="14718" spans="12:14">
      <c r="L14718" s="7"/>
      <c r="M14718" s="108"/>
      <c r="N14718" s="7"/>
    </row>
    <row r="14719" spans="12:14">
      <c r="L14719" s="7"/>
      <c r="M14719" s="108"/>
      <c r="N14719" s="7"/>
    </row>
    <row r="14720" spans="12:14">
      <c r="L14720" s="7"/>
      <c r="M14720" s="108"/>
      <c r="N14720" s="7"/>
    </row>
    <row r="14721" spans="12:14">
      <c r="L14721" s="7"/>
      <c r="M14721" s="108"/>
      <c r="N14721" s="7"/>
    </row>
    <row r="14722" spans="12:14">
      <c r="L14722" s="7"/>
      <c r="M14722" s="108"/>
      <c r="N14722" s="7"/>
    </row>
    <row r="14723" spans="12:14">
      <c r="L14723" s="7"/>
      <c r="M14723" s="108"/>
      <c r="N14723" s="7"/>
    </row>
    <row r="14724" spans="12:14">
      <c r="L14724" s="7"/>
      <c r="M14724" s="108"/>
      <c r="N14724" s="7"/>
    </row>
    <row r="14725" spans="12:14">
      <c r="L14725" s="7"/>
      <c r="M14725" s="108"/>
      <c r="N14725" s="7"/>
    </row>
    <row r="14726" spans="12:14">
      <c r="L14726" s="7"/>
      <c r="M14726" s="108"/>
      <c r="N14726" s="7"/>
    </row>
    <row r="14727" spans="12:14">
      <c r="L14727" s="7"/>
      <c r="M14727" s="108"/>
      <c r="N14727" s="7"/>
    </row>
    <row r="14728" spans="12:14">
      <c r="L14728" s="7"/>
      <c r="M14728" s="108"/>
      <c r="N14728" s="7"/>
    </row>
    <row r="14729" spans="12:14">
      <c r="L14729" s="7"/>
      <c r="M14729" s="108"/>
      <c r="N14729" s="7"/>
    </row>
    <row r="14730" spans="12:14">
      <c r="L14730" s="7"/>
      <c r="M14730" s="108"/>
      <c r="N14730" s="7"/>
    </row>
    <row r="14731" spans="12:14">
      <c r="L14731" s="7"/>
      <c r="M14731" s="108"/>
      <c r="N14731" s="7"/>
    </row>
    <row r="14732" spans="12:14">
      <c r="L14732" s="7"/>
      <c r="M14732" s="108"/>
      <c r="N14732" s="7"/>
    </row>
    <row r="14733" spans="12:14">
      <c r="L14733" s="7"/>
      <c r="M14733" s="108"/>
      <c r="N14733" s="7"/>
    </row>
    <row r="14734" spans="12:14">
      <c r="L14734" s="7"/>
      <c r="M14734" s="108"/>
      <c r="N14734" s="7"/>
    </row>
    <row r="14735" spans="12:14">
      <c r="L14735" s="7"/>
      <c r="M14735" s="108"/>
      <c r="N14735" s="7"/>
    </row>
    <row r="14736" spans="12:14">
      <c r="L14736" s="7"/>
      <c r="M14736" s="108"/>
      <c r="N14736" s="7"/>
    </row>
    <row r="14737" spans="12:14">
      <c r="L14737" s="7"/>
      <c r="M14737" s="108"/>
      <c r="N14737" s="7"/>
    </row>
    <row r="14738" spans="12:14">
      <c r="L14738" s="7"/>
      <c r="M14738" s="108"/>
      <c r="N14738" s="7"/>
    </row>
    <row r="14739" spans="12:14">
      <c r="L14739" s="7"/>
      <c r="M14739" s="108"/>
      <c r="N14739" s="7"/>
    </row>
    <row r="14740" spans="12:14">
      <c r="L14740" s="7"/>
      <c r="M14740" s="108"/>
      <c r="N14740" s="7"/>
    </row>
    <row r="14741" spans="12:14">
      <c r="L14741" s="7"/>
      <c r="M14741" s="108"/>
      <c r="N14741" s="7"/>
    </row>
    <row r="14742" spans="12:14">
      <c r="L14742" s="7"/>
      <c r="M14742" s="108"/>
      <c r="N14742" s="7"/>
    </row>
    <row r="14743" spans="12:14">
      <c r="L14743" s="7"/>
      <c r="M14743" s="108"/>
      <c r="N14743" s="7"/>
    </row>
    <row r="14744" spans="12:14">
      <c r="L14744" s="7"/>
      <c r="M14744" s="108"/>
      <c r="N14744" s="7"/>
    </row>
    <row r="14745" spans="12:14">
      <c r="L14745" s="7"/>
      <c r="M14745" s="108"/>
      <c r="N14745" s="7"/>
    </row>
    <row r="14746" spans="12:14">
      <c r="L14746" s="7"/>
      <c r="M14746" s="108"/>
      <c r="N14746" s="7"/>
    </row>
    <row r="14747" spans="12:14">
      <c r="L14747" s="7"/>
      <c r="M14747" s="108"/>
      <c r="N14747" s="7"/>
    </row>
    <row r="14748" spans="12:14">
      <c r="L14748" s="7"/>
      <c r="M14748" s="108"/>
      <c r="N14748" s="7"/>
    </row>
    <row r="14749" spans="12:14">
      <c r="L14749" s="7"/>
      <c r="M14749" s="108"/>
      <c r="N14749" s="7"/>
    </row>
    <row r="14750" spans="12:14">
      <c r="L14750" s="7"/>
      <c r="M14750" s="108"/>
      <c r="N14750" s="7"/>
    </row>
    <row r="14751" spans="12:14">
      <c r="L14751" s="7"/>
      <c r="M14751" s="108"/>
      <c r="N14751" s="7"/>
    </row>
    <row r="14752" spans="12:14">
      <c r="L14752" s="7"/>
      <c r="M14752" s="108"/>
      <c r="N14752" s="7"/>
    </row>
    <row r="14753" spans="12:14">
      <c r="L14753" s="7"/>
      <c r="M14753" s="108"/>
      <c r="N14753" s="7"/>
    </row>
    <row r="14754" spans="12:14">
      <c r="L14754" s="7"/>
      <c r="M14754" s="108"/>
      <c r="N14754" s="7"/>
    </row>
    <row r="14755" spans="12:14">
      <c r="L14755" s="7"/>
      <c r="M14755" s="108"/>
      <c r="N14755" s="7"/>
    </row>
    <row r="14756" spans="12:14">
      <c r="L14756" s="7"/>
      <c r="M14756" s="108"/>
      <c r="N14756" s="7"/>
    </row>
    <row r="14757" spans="12:14">
      <c r="L14757" s="7"/>
      <c r="M14757" s="108"/>
      <c r="N14757" s="7"/>
    </row>
    <row r="14758" spans="12:14">
      <c r="L14758" s="7"/>
      <c r="M14758" s="108"/>
      <c r="N14758" s="7"/>
    </row>
    <row r="14759" spans="12:14">
      <c r="L14759" s="7"/>
      <c r="M14759" s="108"/>
      <c r="N14759" s="7"/>
    </row>
    <row r="14760" spans="12:14">
      <c r="L14760" s="7"/>
      <c r="M14760" s="108"/>
      <c r="N14760" s="7"/>
    </row>
    <row r="14761" spans="12:14">
      <c r="L14761" s="7"/>
      <c r="M14761" s="108"/>
      <c r="N14761" s="7"/>
    </row>
    <row r="14762" spans="12:14">
      <c r="L14762" s="7"/>
      <c r="M14762" s="108"/>
      <c r="N14762" s="7"/>
    </row>
    <row r="14763" spans="12:14">
      <c r="L14763" s="7"/>
      <c r="M14763" s="108"/>
      <c r="N14763" s="7"/>
    </row>
    <row r="14764" spans="12:14">
      <c r="L14764" s="7"/>
      <c r="M14764" s="108"/>
      <c r="N14764" s="7"/>
    </row>
    <row r="14765" spans="12:14">
      <c r="L14765" s="7"/>
      <c r="M14765" s="108"/>
      <c r="N14765" s="7"/>
    </row>
    <row r="14766" spans="12:14">
      <c r="L14766" s="7"/>
      <c r="M14766" s="108"/>
      <c r="N14766" s="7"/>
    </row>
    <row r="14767" spans="12:14">
      <c r="L14767" s="7"/>
      <c r="M14767" s="108"/>
      <c r="N14767" s="7"/>
    </row>
    <row r="14768" spans="12:14">
      <c r="L14768" s="7"/>
      <c r="M14768" s="108"/>
      <c r="N14768" s="7"/>
    </row>
    <row r="14769" spans="12:14">
      <c r="L14769" s="7"/>
      <c r="M14769" s="108"/>
      <c r="N14769" s="7"/>
    </row>
    <row r="14770" spans="12:14">
      <c r="L14770" s="7"/>
      <c r="M14770" s="108"/>
      <c r="N14770" s="7"/>
    </row>
    <row r="14771" spans="12:14">
      <c r="L14771" s="7"/>
      <c r="M14771" s="108"/>
      <c r="N14771" s="7"/>
    </row>
    <row r="14772" spans="12:14">
      <c r="L14772" s="7"/>
      <c r="M14772" s="108"/>
      <c r="N14772" s="7"/>
    </row>
    <row r="14773" spans="12:14">
      <c r="L14773" s="7"/>
      <c r="M14773" s="108"/>
      <c r="N14773" s="7"/>
    </row>
    <row r="14774" spans="12:14">
      <c r="L14774" s="7"/>
      <c r="M14774" s="108"/>
      <c r="N14774" s="7"/>
    </row>
    <row r="14775" spans="12:14">
      <c r="L14775" s="7"/>
      <c r="M14775" s="108"/>
      <c r="N14775" s="7"/>
    </row>
    <row r="14776" spans="12:14">
      <c r="L14776" s="7"/>
      <c r="M14776" s="108"/>
      <c r="N14776" s="7"/>
    </row>
    <row r="14777" spans="12:14">
      <c r="L14777" s="7"/>
      <c r="M14777" s="108"/>
      <c r="N14777" s="7"/>
    </row>
    <row r="14778" spans="12:14">
      <c r="L14778" s="7"/>
      <c r="M14778" s="108"/>
      <c r="N14778" s="7"/>
    </row>
    <row r="14779" spans="12:14">
      <c r="L14779" s="7"/>
      <c r="M14779" s="108"/>
      <c r="N14779" s="7"/>
    </row>
    <row r="14780" spans="12:14">
      <c r="L14780" s="7"/>
      <c r="M14780" s="108"/>
      <c r="N14780" s="7"/>
    </row>
    <row r="14781" spans="12:14">
      <c r="L14781" s="7"/>
      <c r="M14781" s="108"/>
      <c r="N14781" s="7"/>
    </row>
    <row r="14782" spans="12:14">
      <c r="L14782" s="7"/>
      <c r="M14782" s="108"/>
      <c r="N14782" s="7"/>
    </row>
    <row r="14783" spans="12:14">
      <c r="L14783" s="7"/>
      <c r="M14783" s="108"/>
      <c r="N14783" s="7"/>
    </row>
    <row r="14784" spans="12:14">
      <c r="L14784" s="7"/>
      <c r="M14784" s="108"/>
      <c r="N14784" s="7"/>
    </row>
    <row r="14785" spans="12:14">
      <c r="L14785" s="7"/>
      <c r="M14785" s="108"/>
      <c r="N14785" s="7"/>
    </row>
    <row r="14786" spans="12:14">
      <c r="L14786" s="7"/>
      <c r="M14786" s="108"/>
      <c r="N14786" s="7"/>
    </row>
    <row r="14787" spans="12:14">
      <c r="L14787" s="7"/>
      <c r="M14787" s="108"/>
      <c r="N14787" s="7"/>
    </row>
    <row r="14788" spans="12:14">
      <c r="L14788" s="7"/>
      <c r="M14788" s="108"/>
      <c r="N14788" s="7"/>
    </row>
    <row r="14789" spans="12:14">
      <c r="L14789" s="7"/>
      <c r="M14789" s="108"/>
      <c r="N14789" s="7"/>
    </row>
    <row r="14790" spans="12:14">
      <c r="L14790" s="7"/>
      <c r="M14790" s="108"/>
      <c r="N14790" s="7"/>
    </row>
    <row r="14791" spans="12:14">
      <c r="L14791" s="7"/>
      <c r="M14791" s="108"/>
      <c r="N14791" s="7"/>
    </row>
    <row r="14792" spans="12:14">
      <c r="L14792" s="7"/>
      <c r="M14792" s="108"/>
      <c r="N14792" s="7"/>
    </row>
    <row r="14793" spans="12:14">
      <c r="L14793" s="7"/>
      <c r="M14793" s="108"/>
      <c r="N14793" s="7"/>
    </row>
    <row r="14794" spans="12:14">
      <c r="L14794" s="7"/>
      <c r="M14794" s="108"/>
      <c r="N14794" s="7"/>
    </row>
    <row r="14795" spans="12:14">
      <c r="L14795" s="7"/>
      <c r="M14795" s="108"/>
      <c r="N14795" s="7"/>
    </row>
    <row r="14796" spans="12:14">
      <c r="L14796" s="7"/>
      <c r="M14796" s="108"/>
      <c r="N14796" s="7"/>
    </row>
    <row r="14797" spans="12:14">
      <c r="L14797" s="7"/>
      <c r="M14797" s="108"/>
      <c r="N14797" s="7"/>
    </row>
    <row r="14798" spans="12:14">
      <c r="L14798" s="7"/>
      <c r="M14798" s="108"/>
      <c r="N14798" s="7"/>
    </row>
    <row r="14799" spans="12:14">
      <c r="L14799" s="7"/>
      <c r="M14799" s="108"/>
      <c r="N14799" s="7"/>
    </row>
    <row r="14800" spans="12:14">
      <c r="L14800" s="7"/>
      <c r="M14800" s="108"/>
      <c r="N14800" s="7"/>
    </row>
    <row r="14801" spans="12:14">
      <c r="L14801" s="7"/>
      <c r="M14801" s="108"/>
      <c r="N14801" s="7"/>
    </row>
    <row r="14802" spans="12:14">
      <c r="L14802" s="7"/>
      <c r="M14802" s="108"/>
      <c r="N14802" s="7"/>
    </row>
    <row r="14803" spans="12:14">
      <c r="L14803" s="7"/>
      <c r="M14803" s="108"/>
      <c r="N14803" s="7"/>
    </row>
    <row r="14804" spans="12:14">
      <c r="L14804" s="7"/>
      <c r="M14804" s="108"/>
      <c r="N14804" s="7"/>
    </row>
    <row r="14805" spans="12:14">
      <c r="L14805" s="7"/>
      <c r="M14805" s="108"/>
      <c r="N14805" s="7"/>
    </row>
    <row r="14806" spans="12:14">
      <c r="L14806" s="7"/>
      <c r="M14806" s="108"/>
      <c r="N14806" s="7"/>
    </row>
    <row r="14807" spans="12:14">
      <c r="L14807" s="7"/>
      <c r="M14807" s="108"/>
      <c r="N14807" s="7"/>
    </row>
    <row r="14808" spans="12:14">
      <c r="L14808" s="7"/>
      <c r="M14808" s="108"/>
      <c r="N14808" s="7"/>
    </row>
    <row r="14809" spans="12:14">
      <c r="L14809" s="7"/>
      <c r="M14809" s="108"/>
      <c r="N14809" s="7"/>
    </row>
    <row r="14810" spans="12:14">
      <c r="L14810" s="7"/>
      <c r="M14810" s="108"/>
      <c r="N14810" s="7"/>
    </row>
    <row r="14811" spans="12:14">
      <c r="L14811" s="7"/>
      <c r="M14811" s="108"/>
      <c r="N14811" s="7"/>
    </row>
    <row r="14812" spans="12:14">
      <c r="L14812" s="7"/>
      <c r="M14812" s="108"/>
      <c r="N14812" s="7"/>
    </row>
    <row r="14813" spans="12:14">
      <c r="L14813" s="7"/>
      <c r="M14813" s="108"/>
      <c r="N14813" s="7"/>
    </row>
    <row r="14814" spans="12:14">
      <c r="L14814" s="7"/>
      <c r="M14814" s="108"/>
      <c r="N14814" s="7"/>
    </row>
    <row r="14815" spans="12:14">
      <c r="L14815" s="7"/>
      <c r="M14815" s="108"/>
      <c r="N14815" s="7"/>
    </row>
    <row r="14816" spans="12:14">
      <c r="L14816" s="7"/>
      <c r="M14816" s="108"/>
      <c r="N14816" s="7"/>
    </row>
    <row r="14817" spans="12:14">
      <c r="L14817" s="7"/>
      <c r="M14817" s="108"/>
      <c r="N14817" s="7"/>
    </row>
    <row r="14818" spans="12:14">
      <c r="L14818" s="7"/>
      <c r="M14818" s="108"/>
      <c r="N14818" s="7"/>
    </row>
    <row r="14819" spans="12:14">
      <c r="L14819" s="7"/>
      <c r="M14819" s="108"/>
      <c r="N14819" s="7"/>
    </row>
    <row r="14820" spans="12:14">
      <c r="L14820" s="7"/>
      <c r="M14820" s="108"/>
      <c r="N14820" s="7"/>
    </row>
    <row r="14821" spans="12:14">
      <c r="L14821" s="7"/>
      <c r="M14821" s="108"/>
      <c r="N14821" s="7"/>
    </row>
    <row r="14822" spans="12:14">
      <c r="L14822" s="7"/>
      <c r="M14822" s="108"/>
      <c r="N14822" s="7"/>
    </row>
    <row r="14823" spans="12:14">
      <c r="L14823" s="7"/>
      <c r="M14823" s="108"/>
      <c r="N14823" s="7"/>
    </row>
    <row r="14824" spans="12:14">
      <c r="L14824" s="7"/>
      <c r="M14824" s="108"/>
      <c r="N14824" s="7"/>
    </row>
    <row r="14825" spans="12:14">
      <c r="L14825" s="7"/>
      <c r="M14825" s="108"/>
      <c r="N14825" s="7"/>
    </row>
    <row r="14826" spans="12:14">
      <c r="L14826" s="7"/>
      <c r="M14826" s="108"/>
      <c r="N14826" s="7"/>
    </row>
    <row r="14827" spans="12:14">
      <c r="L14827" s="7"/>
      <c r="M14827" s="108"/>
      <c r="N14827" s="7"/>
    </row>
    <row r="14828" spans="12:14">
      <c r="L14828" s="7"/>
      <c r="M14828" s="108"/>
      <c r="N14828" s="7"/>
    </row>
    <row r="14829" spans="12:14">
      <c r="L14829" s="7"/>
      <c r="M14829" s="108"/>
      <c r="N14829" s="7"/>
    </row>
    <row r="14830" spans="12:14">
      <c r="L14830" s="7"/>
      <c r="M14830" s="108"/>
      <c r="N14830" s="7"/>
    </row>
    <row r="14831" spans="12:14">
      <c r="L14831" s="7"/>
      <c r="M14831" s="108"/>
      <c r="N14831" s="7"/>
    </row>
    <row r="14832" spans="12:14">
      <c r="L14832" s="7"/>
      <c r="M14832" s="108"/>
      <c r="N14832" s="7"/>
    </row>
    <row r="14833" spans="12:14">
      <c r="L14833" s="7"/>
      <c r="M14833" s="108"/>
      <c r="N14833" s="7"/>
    </row>
    <row r="14834" spans="12:14">
      <c r="L14834" s="7"/>
      <c r="M14834" s="108"/>
      <c r="N14834" s="7"/>
    </row>
    <row r="14835" spans="12:14">
      <c r="L14835" s="7"/>
      <c r="M14835" s="108"/>
      <c r="N14835" s="7"/>
    </row>
    <row r="14836" spans="12:14">
      <c r="L14836" s="7"/>
      <c r="M14836" s="108"/>
      <c r="N14836" s="7"/>
    </row>
    <row r="14837" spans="12:14">
      <c r="L14837" s="7"/>
      <c r="M14837" s="108"/>
      <c r="N14837" s="7"/>
    </row>
    <row r="14838" spans="12:14">
      <c r="L14838" s="7"/>
      <c r="M14838" s="108"/>
      <c r="N14838" s="7"/>
    </row>
    <row r="14839" spans="12:14">
      <c r="L14839" s="7"/>
      <c r="M14839" s="108"/>
      <c r="N14839" s="7"/>
    </row>
    <row r="14840" spans="12:14">
      <c r="L14840" s="7"/>
      <c r="M14840" s="108"/>
      <c r="N14840" s="7"/>
    </row>
    <row r="14841" spans="12:14">
      <c r="L14841" s="7"/>
      <c r="M14841" s="108"/>
      <c r="N14841" s="7"/>
    </row>
    <row r="14842" spans="12:14">
      <c r="L14842" s="7"/>
      <c r="M14842" s="108"/>
      <c r="N14842" s="7"/>
    </row>
    <row r="14843" spans="12:14">
      <c r="L14843" s="7"/>
      <c r="M14843" s="108"/>
      <c r="N14843" s="7"/>
    </row>
    <row r="14844" spans="12:14">
      <c r="L14844" s="7"/>
      <c r="M14844" s="108"/>
      <c r="N14844" s="7"/>
    </row>
    <row r="14845" spans="12:14">
      <c r="L14845" s="7"/>
      <c r="M14845" s="108"/>
      <c r="N14845" s="7"/>
    </row>
    <row r="14846" spans="12:14">
      <c r="L14846" s="7"/>
      <c r="M14846" s="108"/>
      <c r="N14846" s="7"/>
    </row>
    <row r="14847" spans="12:14">
      <c r="L14847" s="7"/>
      <c r="M14847" s="108"/>
      <c r="N14847" s="7"/>
    </row>
    <row r="14848" spans="12:14">
      <c r="L14848" s="7"/>
      <c r="M14848" s="108"/>
      <c r="N14848" s="7"/>
    </row>
    <row r="14849" spans="12:14">
      <c r="L14849" s="7"/>
      <c r="M14849" s="108"/>
      <c r="N14849" s="7"/>
    </row>
    <row r="14850" spans="12:14">
      <c r="L14850" s="7"/>
      <c r="M14850" s="108"/>
      <c r="N14850" s="7"/>
    </row>
    <row r="14851" spans="12:14">
      <c r="L14851" s="7"/>
      <c r="M14851" s="108"/>
      <c r="N14851" s="7"/>
    </row>
    <row r="14852" spans="12:14">
      <c r="L14852" s="7"/>
      <c r="M14852" s="108"/>
      <c r="N14852" s="7"/>
    </row>
    <row r="14853" spans="12:14">
      <c r="L14853" s="7"/>
      <c r="M14853" s="108"/>
      <c r="N14853" s="7"/>
    </row>
    <row r="14854" spans="12:14">
      <c r="L14854" s="7"/>
      <c r="M14854" s="108"/>
      <c r="N14854" s="7"/>
    </row>
    <row r="14855" spans="12:14">
      <c r="L14855" s="7"/>
      <c r="M14855" s="108"/>
      <c r="N14855" s="7"/>
    </row>
    <row r="14856" spans="12:14">
      <c r="L14856" s="7"/>
      <c r="M14856" s="108"/>
      <c r="N14856" s="7"/>
    </row>
    <row r="14857" spans="12:14">
      <c r="L14857" s="7"/>
      <c r="M14857" s="108"/>
      <c r="N14857" s="7"/>
    </row>
    <row r="14858" spans="12:14">
      <c r="L14858" s="7"/>
      <c r="M14858" s="108"/>
      <c r="N14858" s="7"/>
    </row>
    <row r="14859" spans="12:14">
      <c r="L14859" s="7"/>
      <c r="M14859" s="108"/>
      <c r="N14859" s="7"/>
    </row>
    <row r="14860" spans="12:14">
      <c r="L14860" s="7"/>
      <c r="M14860" s="108"/>
      <c r="N14860" s="7"/>
    </row>
    <row r="14861" spans="12:14">
      <c r="L14861" s="7"/>
      <c r="M14861" s="108"/>
      <c r="N14861" s="7"/>
    </row>
    <row r="14862" spans="12:14">
      <c r="L14862" s="7"/>
      <c r="M14862" s="108"/>
      <c r="N14862" s="7"/>
    </row>
    <row r="14863" spans="12:14">
      <c r="L14863" s="7"/>
      <c r="M14863" s="108"/>
      <c r="N14863" s="7"/>
    </row>
    <row r="14864" spans="12:14">
      <c r="L14864" s="7"/>
      <c r="M14864" s="108"/>
      <c r="N14864" s="7"/>
    </row>
    <row r="14865" spans="12:14">
      <c r="L14865" s="7"/>
      <c r="M14865" s="108"/>
      <c r="N14865" s="7"/>
    </row>
    <row r="14866" spans="12:14">
      <c r="L14866" s="7"/>
      <c r="M14866" s="108"/>
      <c r="N14866" s="7"/>
    </row>
    <row r="14867" spans="12:14">
      <c r="L14867" s="7"/>
      <c r="M14867" s="108"/>
      <c r="N14867" s="7"/>
    </row>
    <row r="14868" spans="12:14">
      <c r="L14868" s="7"/>
      <c r="M14868" s="108"/>
      <c r="N14868" s="7"/>
    </row>
    <row r="14869" spans="12:14">
      <c r="L14869" s="7"/>
      <c r="M14869" s="108"/>
      <c r="N14869" s="7"/>
    </row>
    <row r="14870" spans="12:14">
      <c r="L14870" s="7"/>
      <c r="M14870" s="108"/>
      <c r="N14870" s="7"/>
    </row>
    <row r="14871" spans="12:14">
      <c r="L14871" s="7"/>
      <c r="M14871" s="108"/>
      <c r="N14871" s="7"/>
    </row>
    <row r="14872" spans="12:14">
      <c r="L14872" s="7"/>
      <c r="M14872" s="108"/>
      <c r="N14872" s="7"/>
    </row>
    <row r="14873" spans="12:14">
      <c r="L14873" s="7"/>
      <c r="M14873" s="108"/>
      <c r="N14873" s="7"/>
    </row>
    <row r="14874" spans="12:14">
      <c r="L14874" s="7"/>
      <c r="M14874" s="108"/>
      <c r="N14874" s="7"/>
    </row>
    <row r="14875" spans="12:14">
      <c r="L14875" s="7"/>
      <c r="M14875" s="108"/>
      <c r="N14875" s="7"/>
    </row>
    <row r="14876" spans="12:14">
      <c r="L14876" s="7"/>
      <c r="M14876" s="108"/>
      <c r="N14876" s="7"/>
    </row>
    <row r="14877" spans="12:14">
      <c r="L14877" s="7"/>
      <c r="M14877" s="108"/>
      <c r="N14877" s="7"/>
    </row>
    <row r="14878" spans="12:14">
      <c r="L14878" s="7"/>
      <c r="M14878" s="108"/>
      <c r="N14878" s="7"/>
    </row>
    <row r="14879" spans="12:14">
      <c r="L14879" s="7"/>
      <c r="M14879" s="108"/>
      <c r="N14879" s="7"/>
    </row>
    <row r="14880" spans="12:14">
      <c r="L14880" s="7"/>
      <c r="M14880" s="108"/>
      <c r="N14880" s="7"/>
    </row>
    <row r="14881" spans="12:14">
      <c r="L14881" s="7"/>
      <c r="M14881" s="108"/>
      <c r="N14881" s="7"/>
    </row>
    <row r="14882" spans="12:14">
      <c r="L14882" s="7"/>
      <c r="M14882" s="108"/>
      <c r="N14882" s="7"/>
    </row>
    <row r="14883" spans="12:14">
      <c r="L14883" s="7"/>
      <c r="M14883" s="108"/>
      <c r="N14883" s="7"/>
    </row>
    <row r="14884" spans="12:14">
      <c r="L14884" s="7"/>
      <c r="M14884" s="108"/>
      <c r="N14884" s="7"/>
    </row>
    <row r="14885" spans="12:14">
      <c r="L14885" s="7"/>
      <c r="M14885" s="108"/>
      <c r="N14885" s="7"/>
    </row>
    <row r="14886" spans="12:14">
      <c r="L14886" s="7"/>
      <c r="M14886" s="108"/>
      <c r="N14886" s="7"/>
    </row>
    <row r="14887" spans="12:14">
      <c r="L14887" s="7"/>
      <c r="M14887" s="108"/>
      <c r="N14887" s="7"/>
    </row>
    <row r="14888" spans="12:14">
      <c r="L14888" s="7"/>
      <c r="M14888" s="108"/>
      <c r="N14888" s="7"/>
    </row>
    <row r="14889" spans="12:14">
      <c r="L14889" s="7"/>
      <c r="M14889" s="108"/>
      <c r="N14889" s="7"/>
    </row>
    <row r="14890" spans="12:14">
      <c r="L14890" s="7"/>
      <c r="M14890" s="108"/>
      <c r="N14890" s="7"/>
    </row>
    <row r="14891" spans="12:14">
      <c r="L14891" s="7"/>
      <c r="M14891" s="108"/>
      <c r="N14891" s="7"/>
    </row>
    <row r="14892" spans="12:14">
      <c r="L14892" s="7"/>
      <c r="M14892" s="108"/>
      <c r="N14892" s="7"/>
    </row>
    <row r="14893" spans="12:14">
      <c r="L14893" s="7"/>
      <c r="M14893" s="108"/>
      <c r="N14893" s="7"/>
    </row>
    <row r="14894" spans="12:14">
      <c r="L14894" s="7"/>
      <c r="M14894" s="108"/>
      <c r="N14894" s="7"/>
    </row>
    <row r="14895" spans="12:14">
      <c r="L14895" s="7"/>
      <c r="M14895" s="108"/>
      <c r="N14895" s="7"/>
    </row>
    <row r="14896" spans="12:14">
      <c r="L14896" s="7"/>
      <c r="M14896" s="108"/>
      <c r="N14896" s="7"/>
    </row>
    <row r="14897" spans="12:14">
      <c r="L14897" s="7"/>
      <c r="M14897" s="108"/>
      <c r="N14897" s="7"/>
    </row>
    <row r="14898" spans="12:14">
      <c r="L14898" s="7"/>
      <c r="M14898" s="108"/>
      <c r="N14898" s="7"/>
    </row>
    <row r="14899" spans="12:14">
      <c r="L14899" s="7"/>
      <c r="M14899" s="108"/>
      <c r="N14899" s="7"/>
    </row>
    <row r="14900" spans="12:14">
      <c r="L14900" s="7"/>
      <c r="M14900" s="108"/>
      <c r="N14900" s="7"/>
    </row>
    <row r="14901" spans="12:14">
      <c r="L14901" s="7"/>
      <c r="M14901" s="108"/>
      <c r="N14901" s="7"/>
    </row>
    <row r="14902" spans="12:14">
      <c r="L14902" s="7"/>
      <c r="M14902" s="108"/>
      <c r="N14902" s="7"/>
    </row>
    <row r="14903" spans="12:14">
      <c r="L14903" s="7"/>
      <c r="M14903" s="108"/>
      <c r="N14903" s="7"/>
    </row>
    <row r="14904" spans="12:14">
      <c r="L14904" s="7"/>
      <c r="M14904" s="108"/>
      <c r="N14904" s="7"/>
    </row>
    <row r="14905" spans="12:14">
      <c r="L14905" s="7"/>
      <c r="M14905" s="108"/>
      <c r="N14905" s="7"/>
    </row>
    <row r="14906" spans="12:14">
      <c r="L14906" s="7"/>
      <c r="M14906" s="108"/>
      <c r="N14906" s="7"/>
    </row>
    <row r="14907" spans="12:14">
      <c r="L14907" s="7"/>
      <c r="M14907" s="108"/>
      <c r="N14907" s="7"/>
    </row>
    <row r="14908" spans="12:14">
      <c r="L14908" s="7"/>
      <c r="M14908" s="108"/>
      <c r="N14908" s="7"/>
    </row>
    <row r="14909" spans="12:14">
      <c r="L14909" s="7"/>
      <c r="M14909" s="108"/>
      <c r="N14909" s="7"/>
    </row>
    <row r="14910" spans="12:14">
      <c r="L14910" s="7"/>
      <c r="M14910" s="108"/>
      <c r="N14910" s="7"/>
    </row>
    <row r="14911" spans="12:14">
      <c r="L14911" s="7"/>
      <c r="M14911" s="108"/>
      <c r="N14911" s="7"/>
    </row>
    <row r="14912" spans="12:14">
      <c r="L14912" s="7"/>
      <c r="M14912" s="108"/>
      <c r="N14912" s="7"/>
    </row>
    <row r="14913" spans="12:14">
      <c r="L14913" s="7"/>
      <c r="M14913" s="108"/>
      <c r="N14913" s="7"/>
    </row>
    <row r="14914" spans="12:14">
      <c r="L14914" s="7"/>
      <c r="M14914" s="108"/>
      <c r="N14914" s="7"/>
    </row>
    <row r="14915" spans="12:14">
      <c r="L14915" s="7"/>
      <c r="M14915" s="108"/>
      <c r="N14915" s="7"/>
    </row>
    <row r="14916" spans="12:14">
      <c r="L14916" s="7"/>
      <c r="M14916" s="108"/>
      <c r="N14916" s="7"/>
    </row>
    <row r="14917" spans="12:14">
      <c r="L14917" s="7"/>
      <c r="M14917" s="108"/>
      <c r="N14917" s="7"/>
    </row>
    <row r="14918" spans="12:14">
      <c r="L14918" s="7"/>
      <c r="M14918" s="108"/>
      <c r="N14918" s="7"/>
    </row>
    <row r="14919" spans="12:14">
      <c r="L14919" s="7"/>
      <c r="M14919" s="108"/>
      <c r="N14919" s="7"/>
    </row>
    <row r="14920" spans="12:14">
      <c r="L14920" s="7"/>
      <c r="M14920" s="108"/>
      <c r="N14920" s="7"/>
    </row>
    <row r="14921" spans="12:14">
      <c r="L14921" s="7"/>
      <c r="M14921" s="108"/>
      <c r="N14921" s="7"/>
    </row>
    <row r="14922" spans="12:14">
      <c r="L14922" s="7"/>
      <c r="M14922" s="108"/>
      <c r="N14922" s="7"/>
    </row>
    <row r="14923" spans="12:14">
      <c r="L14923" s="7"/>
      <c r="M14923" s="108"/>
      <c r="N14923" s="7"/>
    </row>
    <row r="14924" spans="12:14">
      <c r="L14924" s="7"/>
      <c r="M14924" s="108"/>
      <c r="N14924" s="7"/>
    </row>
    <row r="14925" spans="12:14">
      <c r="L14925" s="7"/>
      <c r="M14925" s="108"/>
      <c r="N14925" s="7"/>
    </row>
    <row r="14926" spans="12:14">
      <c r="L14926" s="7"/>
      <c r="M14926" s="108"/>
      <c r="N14926" s="7"/>
    </row>
    <row r="14927" spans="12:14">
      <c r="L14927" s="7"/>
      <c r="M14927" s="108"/>
      <c r="N14927" s="7"/>
    </row>
    <row r="14928" spans="12:14">
      <c r="L14928" s="7"/>
      <c r="M14928" s="108"/>
      <c r="N14928" s="7"/>
    </row>
    <row r="14929" spans="12:14">
      <c r="L14929" s="7"/>
      <c r="M14929" s="108"/>
      <c r="N14929" s="7"/>
    </row>
    <row r="14930" spans="12:14">
      <c r="L14930" s="7"/>
      <c r="M14930" s="108"/>
      <c r="N14930" s="7"/>
    </row>
    <row r="14931" spans="12:14">
      <c r="L14931" s="7"/>
      <c r="M14931" s="108"/>
      <c r="N14931" s="7"/>
    </row>
    <row r="14932" spans="12:14">
      <c r="L14932" s="7"/>
      <c r="M14932" s="108"/>
      <c r="N14932" s="7"/>
    </row>
    <row r="14933" spans="12:14">
      <c r="L14933" s="7"/>
      <c r="M14933" s="108"/>
      <c r="N14933" s="7"/>
    </row>
    <row r="14934" spans="12:14">
      <c r="L14934" s="7"/>
      <c r="M14934" s="108"/>
      <c r="N14934" s="7"/>
    </row>
    <row r="14935" spans="12:14">
      <c r="L14935" s="7"/>
      <c r="M14935" s="108"/>
      <c r="N14935" s="7"/>
    </row>
    <row r="14936" spans="12:14">
      <c r="L14936" s="7"/>
      <c r="M14936" s="108"/>
      <c r="N14936" s="7"/>
    </row>
    <row r="14937" spans="12:14">
      <c r="L14937" s="7"/>
      <c r="M14937" s="108"/>
      <c r="N14937" s="7"/>
    </row>
    <row r="14938" spans="12:14">
      <c r="L14938" s="7"/>
      <c r="M14938" s="108"/>
      <c r="N14938" s="7"/>
    </row>
    <row r="14939" spans="12:14">
      <c r="L14939" s="7"/>
      <c r="M14939" s="108"/>
      <c r="N14939" s="7"/>
    </row>
    <row r="14940" spans="12:14">
      <c r="L14940" s="7"/>
      <c r="M14940" s="108"/>
      <c r="N14940" s="7"/>
    </row>
    <row r="14941" spans="12:14">
      <c r="L14941" s="7"/>
      <c r="M14941" s="108"/>
      <c r="N14941" s="7"/>
    </row>
    <row r="14942" spans="12:14">
      <c r="L14942" s="7"/>
      <c r="M14942" s="108"/>
      <c r="N14942" s="7"/>
    </row>
    <row r="14943" spans="12:14">
      <c r="L14943" s="7"/>
      <c r="M14943" s="108"/>
      <c r="N14943" s="7"/>
    </row>
    <row r="14944" spans="12:14">
      <c r="L14944" s="7"/>
      <c r="M14944" s="108"/>
      <c r="N14944" s="7"/>
    </row>
    <row r="14945" spans="12:14">
      <c r="L14945" s="7"/>
      <c r="M14945" s="108"/>
      <c r="N14945" s="7"/>
    </row>
    <row r="14946" spans="12:14">
      <c r="L14946" s="7"/>
      <c r="M14946" s="108"/>
      <c r="N14946" s="7"/>
    </row>
    <row r="14947" spans="12:14">
      <c r="L14947" s="7"/>
      <c r="M14947" s="108"/>
      <c r="N14947" s="7"/>
    </row>
    <row r="14948" spans="12:14">
      <c r="L14948" s="7"/>
      <c r="M14948" s="108"/>
      <c r="N14948" s="7"/>
    </row>
    <row r="14949" spans="12:14">
      <c r="L14949" s="7"/>
      <c r="M14949" s="108"/>
      <c r="N14949" s="7"/>
    </row>
    <row r="14950" spans="12:14">
      <c r="L14950" s="7"/>
      <c r="M14950" s="108"/>
      <c r="N14950" s="7"/>
    </row>
    <row r="14951" spans="12:14">
      <c r="L14951" s="7"/>
      <c r="M14951" s="108"/>
      <c r="N14951" s="7"/>
    </row>
    <row r="14952" spans="12:14">
      <c r="L14952" s="7"/>
      <c r="M14952" s="108"/>
      <c r="N14952" s="7"/>
    </row>
    <row r="14953" spans="12:14">
      <c r="L14953" s="7"/>
      <c r="M14953" s="108"/>
      <c r="N14953" s="7"/>
    </row>
    <row r="14954" spans="12:14">
      <c r="L14954" s="7"/>
      <c r="M14954" s="108"/>
      <c r="N14954" s="7"/>
    </row>
    <row r="14955" spans="12:14">
      <c r="L14955" s="7"/>
      <c r="M14955" s="108"/>
      <c r="N14955" s="7"/>
    </row>
    <row r="14956" spans="12:14">
      <c r="L14956" s="7"/>
      <c r="M14956" s="108"/>
      <c r="N14956" s="7"/>
    </row>
    <row r="14957" spans="12:14">
      <c r="L14957" s="7"/>
      <c r="M14957" s="108"/>
      <c r="N14957" s="7"/>
    </row>
    <row r="14958" spans="12:14">
      <c r="L14958" s="7"/>
      <c r="M14958" s="108"/>
      <c r="N14958" s="7"/>
    </row>
    <row r="14959" spans="12:14">
      <c r="L14959" s="7"/>
      <c r="M14959" s="108"/>
      <c r="N14959" s="7"/>
    </row>
    <row r="14960" spans="12:14">
      <c r="L14960" s="7"/>
      <c r="M14960" s="108"/>
      <c r="N14960" s="7"/>
    </row>
    <row r="14961" spans="12:14">
      <c r="L14961" s="7"/>
      <c r="M14961" s="108"/>
      <c r="N14961" s="7"/>
    </row>
    <row r="14962" spans="12:14">
      <c r="L14962" s="7"/>
      <c r="M14962" s="108"/>
      <c r="N14962" s="7"/>
    </row>
    <row r="14963" spans="12:14">
      <c r="L14963" s="7"/>
      <c r="M14963" s="108"/>
      <c r="N14963" s="7"/>
    </row>
    <row r="14964" spans="12:14">
      <c r="L14964" s="7"/>
      <c r="M14964" s="108"/>
      <c r="N14964" s="7"/>
    </row>
    <row r="14965" spans="12:14">
      <c r="L14965" s="7"/>
      <c r="M14965" s="108"/>
      <c r="N14965" s="7"/>
    </row>
    <row r="14966" spans="12:14">
      <c r="L14966" s="7"/>
      <c r="M14966" s="108"/>
      <c r="N14966" s="7"/>
    </row>
    <row r="14967" spans="12:14">
      <c r="L14967" s="7"/>
      <c r="M14967" s="108"/>
      <c r="N14967" s="7"/>
    </row>
    <row r="14968" spans="12:14">
      <c r="L14968" s="7"/>
      <c r="M14968" s="108"/>
      <c r="N14968" s="7"/>
    </row>
    <row r="14969" spans="12:14">
      <c r="L14969" s="7"/>
      <c r="M14969" s="108"/>
      <c r="N14969" s="7"/>
    </row>
    <row r="14970" spans="12:14">
      <c r="L14970" s="7"/>
      <c r="M14970" s="108"/>
      <c r="N14970" s="7"/>
    </row>
    <row r="14971" spans="12:14">
      <c r="L14971" s="7"/>
      <c r="M14971" s="108"/>
      <c r="N14971" s="7"/>
    </row>
    <row r="14972" spans="12:14">
      <c r="L14972" s="7"/>
      <c r="M14972" s="108"/>
      <c r="N14972" s="7"/>
    </row>
    <row r="14973" spans="12:14">
      <c r="L14973" s="7"/>
      <c r="M14973" s="108"/>
      <c r="N14973" s="7"/>
    </row>
    <row r="14974" spans="12:14">
      <c r="L14974" s="7"/>
      <c r="M14974" s="108"/>
      <c r="N14974" s="7"/>
    </row>
    <row r="14975" spans="12:14">
      <c r="L14975" s="7"/>
      <c r="M14975" s="108"/>
      <c r="N14975" s="7"/>
    </row>
    <row r="14976" spans="12:14">
      <c r="L14976" s="7"/>
      <c r="M14976" s="108"/>
      <c r="N14976" s="7"/>
    </row>
    <row r="14977" spans="12:14">
      <c r="L14977" s="7"/>
      <c r="M14977" s="108"/>
      <c r="N14977" s="7"/>
    </row>
    <row r="14978" spans="12:14">
      <c r="L14978" s="7"/>
      <c r="M14978" s="108"/>
      <c r="N14978" s="7"/>
    </row>
    <row r="14979" spans="12:14">
      <c r="L14979" s="7"/>
      <c r="M14979" s="108"/>
      <c r="N14979" s="7"/>
    </row>
    <row r="14980" spans="12:14">
      <c r="L14980" s="7"/>
      <c r="M14980" s="108"/>
      <c r="N14980" s="7"/>
    </row>
    <row r="14981" spans="12:14">
      <c r="L14981" s="7"/>
      <c r="M14981" s="108"/>
      <c r="N14981" s="7"/>
    </row>
    <row r="14982" spans="12:14">
      <c r="L14982" s="7"/>
      <c r="M14982" s="108"/>
      <c r="N14982" s="7"/>
    </row>
    <row r="14983" spans="12:14">
      <c r="L14983" s="7"/>
      <c r="M14983" s="108"/>
      <c r="N14983" s="7"/>
    </row>
    <row r="14984" spans="12:14">
      <c r="L14984" s="7"/>
      <c r="M14984" s="108"/>
      <c r="N14984" s="7"/>
    </row>
    <row r="14985" spans="12:14">
      <c r="L14985" s="7"/>
      <c r="M14985" s="108"/>
      <c r="N14985" s="7"/>
    </row>
    <row r="14986" spans="12:14">
      <c r="L14986" s="7"/>
      <c r="M14986" s="108"/>
      <c r="N14986" s="7"/>
    </row>
    <row r="14987" spans="12:14">
      <c r="L14987" s="7"/>
      <c r="M14987" s="108"/>
      <c r="N14987" s="7"/>
    </row>
    <row r="14988" spans="12:14">
      <c r="L14988" s="7"/>
      <c r="M14988" s="108"/>
      <c r="N14988" s="7"/>
    </row>
    <row r="14989" spans="12:14">
      <c r="L14989" s="7"/>
      <c r="M14989" s="108"/>
      <c r="N14989" s="7"/>
    </row>
    <row r="14990" spans="12:14">
      <c r="L14990" s="7"/>
      <c r="M14990" s="108"/>
      <c r="N14990" s="7"/>
    </row>
    <row r="14991" spans="12:14">
      <c r="L14991" s="7"/>
      <c r="M14991" s="108"/>
      <c r="N14991" s="7"/>
    </row>
    <row r="14992" spans="12:14">
      <c r="L14992" s="7"/>
      <c r="M14992" s="108"/>
      <c r="N14992" s="7"/>
    </row>
    <row r="14993" spans="12:14">
      <c r="L14993" s="7"/>
      <c r="M14993" s="108"/>
      <c r="N14993" s="7"/>
    </row>
    <row r="14994" spans="12:14">
      <c r="L14994" s="7"/>
      <c r="M14994" s="108"/>
      <c r="N14994" s="7"/>
    </row>
    <row r="14995" spans="12:14">
      <c r="L14995" s="7"/>
      <c r="M14995" s="108"/>
      <c r="N14995" s="7"/>
    </row>
    <row r="14996" spans="12:14">
      <c r="L14996" s="7"/>
      <c r="M14996" s="108"/>
      <c r="N14996" s="7"/>
    </row>
    <row r="14997" spans="12:14">
      <c r="L14997" s="7"/>
      <c r="M14997" s="108"/>
      <c r="N14997" s="7"/>
    </row>
    <row r="14998" spans="12:14">
      <c r="L14998" s="7"/>
      <c r="M14998" s="108"/>
      <c r="N14998" s="7"/>
    </row>
    <row r="14999" spans="12:14">
      <c r="L14999" s="7"/>
      <c r="M14999" s="108"/>
      <c r="N14999" s="7"/>
    </row>
    <row r="15000" spans="12:14">
      <c r="L15000" s="7"/>
      <c r="M15000" s="108"/>
      <c r="N15000" s="7"/>
    </row>
    <row r="15001" spans="12:14">
      <c r="L15001" s="7"/>
      <c r="M15001" s="108"/>
      <c r="N15001" s="7"/>
    </row>
    <row r="15002" spans="12:14">
      <c r="L15002" s="7"/>
      <c r="M15002" s="108"/>
      <c r="N15002" s="7"/>
    </row>
    <row r="15003" spans="12:14">
      <c r="L15003" s="7"/>
      <c r="M15003" s="108"/>
      <c r="N15003" s="7"/>
    </row>
    <row r="15004" spans="12:14">
      <c r="L15004" s="7"/>
      <c r="M15004" s="108"/>
      <c r="N15004" s="7"/>
    </row>
    <row r="15005" spans="12:14">
      <c r="L15005" s="7"/>
      <c r="M15005" s="108"/>
      <c r="N15005" s="7"/>
    </row>
    <row r="15006" spans="12:14">
      <c r="L15006" s="7"/>
      <c r="M15006" s="108"/>
      <c r="N15006" s="7"/>
    </row>
    <row r="15007" spans="12:14">
      <c r="L15007" s="7"/>
      <c r="M15007" s="108"/>
      <c r="N15007" s="7"/>
    </row>
    <row r="15008" spans="12:14">
      <c r="L15008" s="7"/>
      <c r="M15008" s="108"/>
      <c r="N15008" s="7"/>
    </row>
    <row r="15009" spans="12:14">
      <c r="L15009" s="7"/>
      <c r="M15009" s="108"/>
      <c r="N15009" s="7"/>
    </row>
    <row r="15010" spans="12:14">
      <c r="L15010" s="7"/>
      <c r="M15010" s="108"/>
      <c r="N15010" s="7"/>
    </row>
    <row r="15011" spans="12:14">
      <c r="L15011" s="7"/>
      <c r="M15011" s="108"/>
      <c r="N15011" s="7"/>
    </row>
    <row r="15012" spans="12:14">
      <c r="L15012" s="7"/>
      <c r="M15012" s="108"/>
      <c r="N15012" s="7"/>
    </row>
    <row r="15013" spans="12:14">
      <c r="L15013" s="7"/>
      <c r="M15013" s="108"/>
      <c r="N15013" s="7"/>
    </row>
    <row r="15014" spans="12:14">
      <c r="L15014" s="7"/>
      <c r="M15014" s="108"/>
      <c r="N15014" s="7"/>
    </row>
    <row r="15015" spans="12:14">
      <c r="L15015" s="7"/>
      <c r="M15015" s="108"/>
      <c r="N15015" s="7"/>
    </row>
    <row r="15016" spans="12:14">
      <c r="L15016" s="7"/>
      <c r="M15016" s="108"/>
      <c r="N15016" s="7"/>
    </row>
    <row r="15017" spans="12:14">
      <c r="L15017" s="7"/>
      <c r="M15017" s="108"/>
      <c r="N15017" s="7"/>
    </row>
    <row r="15018" spans="12:14">
      <c r="L15018" s="7"/>
      <c r="M15018" s="108"/>
      <c r="N15018" s="7"/>
    </row>
    <row r="15019" spans="12:14">
      <c r="L15019" s="7"/>
      <c r="M15019" s="108"/>
      <c r="N15019" s="7"/>
    </row>
    <row r="15020" spans="12:14">
      <c r="L15020" s="7"/>
      <c r="M15020" s="108"/>
      <c r="N15020" s="7"/>
    </row>
    <row r="15021" spans="12:14">
      <c r="L15021" s="7"/>
      <c r="M15021" s="108"/>
      <c r="N15021" s="7"/>
    </row>
    <row r="15022" spans="12:14">
      <c r="L15022" s="7"/>
      <c r="M15022" s="108"/>
      <c r="N15022" s="7"/>
    </row>
    <row r="15023" spans="12:14">
      <c r="L15023" s="7"/>
      <c r="M15023" s="108"/>
      <c r="N15023" s="7"/>
    </row>
    <row r="15024" spans="12:14">
      <c r="L15024" s="7"/>
      <c r="M15024" s="108"/>
      <c r="N15024" s="7"/>
    </row>
    <row r="15025" spans="12:14">
      <c r="L15025" s="7"/>
      <c r="M15025" s="108"/>
      <c r="N15025" s="7"/>
    </row>
    <row r="15026" spans="12:14">
      <c r="L15026" s="7"/>
      <c r="M15026" s="108"/>
      <c r="N15026" s="7"/>
    </row>
    <row r="15027" spans="12:14">
      <c r="L15027" s="7"/>
      <c r="M15027" s="108"/>
      <c r="N15027" s="7"/>
    </row>
    <row r="15028" spans="12:14">
      <c r="L15028" s="7"/>
      <c r="M15028" s="108"/>
      <c r="N15028" s="7"/>
    </row>
    <row r="15029" spans="12:14">
      <c r="L15029" s="7"/>
      <c r="M15029" s="108"/>
      <c r="N15029" s="7"/>
    </row>
    <row r="15030" spans="12:14">
      <c r="L15030" s="7"/>
      <c r="M15030" s="108"/>
      <c r="N15030" s="7"/>
    </row>
    <row r="15031" spans="12:14">
      <c r="L15031" s="7"/>
      <c r="M15031" s="108"/>
      <c r="N15031" s="7"/>
    </row>
    <row r="15032" spans="12:14">
      <c r="L15032" s="7"/>
      <c r="M15032" s="108"/>
      <c r="N15032" s="7"/>
    </row>
    <row r="15033" spans="12:14">
      <c r="L15033" s="7"/>
      <c r="M15033" s="108"/>
      <c r="N15033" s="7"/>
    </row>
    <row r="15034" spans="12:14">
      <c r="L15034" s="7"/>
      <c r="M15034" s="108"/>
      <c r="N15034" s="7"/>
    </row>
    <row r="15035" spans="12:14">
      <c r="L15035" s="7"/>
      <c r="M15035" s="108"/>
      <c r="N15035" s="7"/>
    </row>
    <row r="15036" spans="12:14">
      <c r="L15036" s="7"/>
      <c r="M15036" s="108"/>
      <c r="N15036" s="7"/>
    </row>
    <row r="15037" spans="12:14">
      <c r="L15037" s="7"/>
      <c r="M15037" s="108"/>
      <c r="N15037" s="7"/>
    </row>
    <row r="15038" spans="12:14">
      <c r="L15038" s="7"/>
      <c r="M15038" s="108"/>
      <c r="N15038" s="7"/>
    </row>
    <row r="15039" spans="12:14">
      <c r="L15039" s="7"/>
      <c r="M15039" s="108"/>
      <c r="N15039" s="7"/>
    </row>
    <row r="15040" spans="12:14">
      <c r="L15040" s="7"/>
      <c r="M15040" s="108"/>
      <c r="N15040" s="7"/>
    </row>
    <row r="15041" spans="12:14">
      <c r="L15041" s="7"/>
      <c r="M15041" s="108"/>
      <c r="N15041" s="7"/>
    </row>
    <row r="15042" spans="12:14">
      <c r="L15042" s="7"/>
      <c r="M15042" s="108"/>
      <c r="N15042" s="7"/>
    </row>
    <row r="15043" spans="12:14">
      <c r="L15043" s="7"/>
      <c r="M15043" s="108"/>
      <c r="N15043" s="7"/>
    </row>
    <row r="15044" spans="12:14">
      <c r="L15044" s="7"/>
      <c r="M15044" s="108"/>
      <c r="N15044" s="7"/>
    </row>
    <row r="15045" spans="12:14">
      <c r="L15045" s="7"/>
      <c r="M15045" s="108"/>
      <c r="N15045" s="7"/>
    </row>
    <row r="15046" spans="12:14">
      <c r="L15046" s="7"/>
      <c r="M15046" s="108"/>
      <c r="N15046" s="7"/>
    </row>
    <row r="15047" spans="12:14">
      <c r="L15047" s="7"/>
      <c r="M15047" s="108"/>
      <c r="N15047" s="7"/>
    </row>
    <row r="15048" spans="12:14">
      <c r="L15048" s="7"/>
      <c r="M15048" s="108"/>
      <c r="N15048" s="7"/>
    </row>
    <row r="15049" spans="12:14">
      <c r="L15049" s="7"/>
      <c r="M15049" s="108"/>
      <c r="N15049" s="7"/>
    </row>
    <row r="15050" spans="12:14">
      <c r="L15050" s="7"/>
      <c r="M15050" s="108"/>
      <c r="N15050" s="7"/>
    </row>
    <row r="15051" spans="12:14">
      <c r="L15051" s="7"/>
      <c r="M15051" s="108"/>
      <c r="N15051" s="7"/>
    </row>
    <row r="15052" spans="12:14">
      <c r="L15052" s="7"/>
      <c r="M15052" s="108"/>
      <c r="N15052" s="7"/>
    </row>
    <row r="15053" spans="12:14">
      <c r="L15053" s="7"/>
      <c r="M15053" s="108"/>
      <c r="N15053" s="7"/>
    </row>
    <row r="15054" spans="12:14">
      <c r="L15054" s="7"/>
      <c r="M15054" s="108"/>
      <c r="N15054" s="7"/>
    </row>
    <row r="15055" spans="12:14">
      <c r="L15055" s="7"/>
      <c r="M15055" s="108"/>
      <c r="N15055" s="7"/>
    </row>
    <row r="15056" spans="12:14">
      <c r="L15056" s="7"/>
      <c r="M15056" s="108"/>
      <c r="N15056" s="7"/>
    </row>
    <row r="15057" spans="12:14">
      <c r="L15057" s="7"/>
      <c r="M15057" s="108"/>
      <c r="N15057" s="7"/>
    </row>
    <row r="15058" spans="12:14">
      <c r="L15058" s="7"/>
      <c r="M15058" s="108"/>
      <c r="N15058" s="7"/>
    </row>
    <row r="15059" spans="12:14">
      <c r="L15059" s="7"/>
      <c r="M15059" s="108"/>
      <c r="N15059" s="7"/>
    </row>
    <row r="15060" spans="12:14">
      <c r="L15060" s="7"/>
      <c r="M15060" s="108"/>
      <c r="N15060" s="7"/>
    </row>
    <row r="15061" spans="12:14">
      <c r="L15061" s="7"/>
      <c r="M15061" s="108"/>
      <c r="N15061" s="7"/>
    </row>
    <row r="15062" spans="12:14">
      <c r="L15062" s="7"/>
      <c r="M15062" s="108"/>
      <c r="N15062" s="7"/>
    </row>
    <row r="15063" spans="12:14">
      <c r="L15063" s="7"/>
      <c r="M15063" s="108"/>
      <c r="N15063" s="7"/>
    </row>
    <row r="15064" spans="12:14">
      <c r="L15064" s="7"/>
      <c r="M15064" s="108"/>
      <c r="N15064" s="7"/>
    </row>
    <row r="15065" spans="12:14">
      <c r="L15065" s="7"/>
      <c r="M15065" s="108"/>
      <c r="N15065" s="7"/>
    </row>
    <row r="15066" spans="12:14">
      <c r="L15066" s="7"/>
      <c r="M15066" s="108"/>
      <c r="N15066" s="7"/>
    </row>
    <row r="15067" spans="12:14">
      <c r="L15067" s="7"/>
      <c r="M15067" s="108"/>
      <c r="N15067" s="7"/>
    </row>
    <row r="15068" spans="12:14">
      <c r="L15068" s="7"/>
      <c r="M15068" s="108"/>
      <c r="N15068" s="7"/>
    </row>
    <row r="15069" spans="12:14">
      <c r="L15069" s="7"/>
      <c r="M15069" s="108"/>
      <c r="N15069" s="7"/>
    </row>
    <row r="15070" spans="12:14">
      <c r="L15070" s="7"/>
      <c r="M15070" s="108"/>
      <c r="N15070" s="7"/>
    </row>
    <row r="15071" spans="12:14">
      <c r="L15071" s="7"/>
      <c r="M15071" s="108"/>
      <c r="N15071" s="7"/>
    </row>
    <row r="15072" spans="12:14">
      <c r="L15072" s="7"/>
      <c r="M15072" s="108"/>
      <c r="N15072" s="7"/>
    </row>
    <row r="15073" spans="12:14">
      <c r="L15073" s="7"/>
      <c r="M15073" s="108"/>
      <c r="N15073" s="7"/>
    </row>
    <row r="15074" spans="12:14">
      <c r="L15074" s="7"/>
      <c r="M15074" s="108"/>
      <c r="N15074" s="7"/>
    </row>
    <row r="15075" spans="12:14">
      <c r="L15075" s="7"/>
      <c r="M15075" s="108"/>
      <c r="N15075" s="7"/>
    </row>
    <row r="15076" spans="12:14">
      <c r="L15076" s="7"/>
      <c r="M15076" s="108"/>
      <c r="N15076" s="7"/>
    </row>
    <row r="15077" spans="12:14">
      <c r="L15077" s="7"/>
      <c r="M15077" s="108"/>
      <c r="N15077" s="7"/>
    </row>
    <row r="15078" spans="12:14">
      <c r="L15078" s="7"/>
      <c r="M15078" s="108"/>
      <c r="N15078" s="7"/>
    </row>
    <row r="15079" spans="12:14">
      <c r="L15079" s="7"/>
      <c r="M15079" s="108"/>
      <c r="N15079" s="7"/>
    </row>
    <row r="15080" spans="12:14">
      <c r="L15080" s="7"/>
      <c r="M15080" s="108"/>
      <c r="N15080" s="7"/>
    </row>
    <row r="15081" spans="12:14">
      <c r="L15081" s="7"/>
      <c r="M15081" s="108"/>
      <c r="N15081" s="7"/>
    </row>
    <row r="15082" spans="12:14">
      <c r="L15082" s="7"/>
      <c r="M15082" s="108"/>
      <c r="N15082" s="7"/>
    </row>
    <row r="15083" spans="12:14">
      <c r="L15083" s="7"/>
      <c r="M15083" s="108"/>
      <c r="N15083" s="7"/>
    </row>
    <row r="15084" spans="12:14">
      <c r="L15084" s="7"/>
      <c r="M15084" s="108"/>
      <c r="N15084" s="7"/>
    </row>
    <row r="15085" spans="12:14">
      <c r="L15085" s="7"/>
      <c r="M15085" s="108"/>
      <c r="N15085" s="7"/>
    </row>
    <row r="15086" spans="12:14">
      <c r="L15086" s="7"/>
      <c r="M15086" s="108"/>
      <c r="N15086" s="7"/>
    </row>
    <row r="15087" spans="12:14">
      <c r="L15087" s="7"/>
      <c r="M15087" s="108"/>
      <c r="N15087" s="7"/>
    </row>
    <row r="15088" spans="12:14">
      <c r="L15088" s="7"/>
      <c r="M15088" s="108"/>
      <c r="N15088" s="7"/>
    </row>
    <row r="15089" spans="12:14">
      <c r="L15089" s="7"/>
      <c r="M15089" s="108"/>
      <c r="N15089" s="7"/>
    </row>
    <row r="15090" spans="12:14">
      <c r="L15090" s="7"/>
      <c r="M15090" s="108"/>
      <c r="N15090" s="7"/>
    </row>
    <row r="15091" spans="12:14">
      <c r="L15091" s="7"/>
      <c r="M15091" s="108"/>
      <c r="N15091" s="7"/>
    </row>
    <row r="15092" spans="12:14">
      <c r="L15092" s="7"/>
      <c r="M15092" s="108"/>
      <c r="N15092" s="7"/>
    </row>
    <row r="15093" spans="12:14">
      <c r="L15093" s="7"/>
      <c r="M15093" s="108"/>
      <c r="N15093" s="7"/>
    </row>
    <row r="15094" spans="12:14">
      <c r="L15094" s="7"/>
      <c r="M15094" s="108"/>
      <c r="N15094" s="7"/>
    </row>
    <row r="15095" spans="12:14">
      <c r="L15095" s="7"/>
      <c r="M15095" s="108"/>
      <c r="N15095" s="7"/>
    </row>
    <row r="15096" spans="12:14">
      <c r="L15096" s="7"/>
      <c r="M15096" s="108"/>
      <c r="N15096" s="7"/>
    </row>
    <row r="15097" spans="12:14">
      <c r="L15097" s="7"/>
      <c r="M15097" s="108"/>
      <c r="N15097" s="7"/>
    </row>
    <row r="15098" spans="12:14">
      <c r="L15098" s="7"/>
      <c r="M15098" s="108"/>
      <c r="N15098" s="7"/>
    </row>
    <row r="15099" spans="12:14">
      <c r="L15099" s="7"/>
      <c r="M15099" s="108"/>
      <c r="N15099" s="7"/>
    </row>
    <row r="15100" spans="12:14">
      <c r="L15100" s="7"/>
      <c r="M15100" s="108"/>
      <c r="N15100" s="7"/>
    </row>
    <row r="15101" spans="12:14">
      <c r="L15101" s="7"/>
      <c r="M15101" s="108"/>
      <c r="N15101" s="7"/>
    </row>
    <row r="15102" spans="12:14">
      <c r="L15102" s="7"/>
      <c r="M15102" s="108"/>
      <c r="N15102" s="7"/>
    </row>
    <row r="15103" spans="12:14">
      <c r="L15103" s="7"/>
      <c r="M15103" s="108"/>
      <c r="N15103" s="7"/>
    </row>
    <row r="15104" spans="12:14">
      <c r="L15104" s="7"/>
      <c r="M15104" s="108"/>
      <c r="N15104" s="7"/>
    </row>
    <row r="15105" spans="12:14">
      <c r="L15105" s="7"/>
      <c r="M15105" s="108"/>
      <c r="N15105" s="7"/>
    </row>
    <row r="15106" spans="12:14">
      <c r="L15106" s="7"/>
      <c r="M15106" s="108"/>
      <c r="N15106" s="7"/>
    </row>
    <row r="15107" spans="12:14">
      <c r="L15107" s="7"/>
      <c r="M15107" s="108"/>
      <c r="N15107" s="7"/>
    </row>
    <row r="15108" spans="12:14">
      <c r="L15108" s="7"/>
      <c r="M15108" s="108"/>
      <c r="N15108" s="7"/>
    </row>
    <row r="15109" spans="12:14">
      <c r="L15109" s="7"/>
      <c r="M15109" s="108"/>
      <c r="N15109" s="7"/>
    </row>
    <row r="15110" spans="12:14">
      <c r="L15110" s="7"/>
      <c r="M15110" s="108"/>
      <c r="N15110" s="7"/>
    </row>
    <row r="15111" spans="12:14">
      <c r="L15111" s="7"/>
      <c r="M15111" s="108"/>
      <c r="N15111" s="7"/>
    </row>
    <row r="15112" spans="12:14">
      <c r="L15112" s="7"/>
      <c r="M15112" s="108"/>
      <c r="N15112" s="7"/>
    </row>
    <row r="15113" spans="12:14">
      <c r="L15113" s="7"/>
      <c r="M15113" s="108"/>
      <c r="N15113" s="7"/>
    </row>
    <row r="15114" spans="12:14">
      <c r="L15114" s="7"/>
      <c r="M15114" s="108"/>
      <c r="N15114" s="7"/>
    </row>
    <row r="15115" spans="12:14">
      <c r="L15115" s="7"/>
      <c r="M15115" s="108"/>
      <c r="N15115" s="7"/>
    </row>
    <row r="15116" spans="12:14">
      <c r="L15116" s="7"/>
      <c r="M15116" s="108"/>
      <c r="N15116" s="7"/>
    </row>
    <row r="15117" spans="12:14">
      <c r="L15117" s="7"/>
      <c r="M15117" s="108"/>
      <c r="N15117" s="7"/>
    </row>
    <row r="15118" spans="12:14">
      <c r="L15118" s="7"/>
      <c r="M15118" s="108"/>
      <c r="N15118" s="7"/>
    </row>
    <row r="15119" spans="12:14">
      <c r="L15119" s="7"/>
      <c r="M15119" s="108"/>
      <c r="N15119" s="7"/>
    </row>
    <row r="15120" spans="12:14">
      <c r="L15120" s="7"/>
      <c r="M15120" s="108"/>
      <c r="N15120" s="7"/>
    </row>
    <row r="15121" spans="12:14">
      <c r="L15121" s="7"/>
      <c r="M15121" s="108"/>
      <c r="N15121" s="7"/>
    </row>
    <row r="15122" spans="12:14">
      <c r="L15122" s="7"/>
      <c r="M15122" s="108"/>
      <c r="N15122" s="7"/>
    </row>
    <row r="15123" spans="12:14">
      <c r="L15123" s="7"/>
      <c r="M15123" s="108"/>
      <c r="N15123" s="7"/>
    </row>
    <row r="15124" spans="12:14">
      <c r="L15124" s="7"/>
      <c r="M15124" s="108"/>
      <c r="N15124" s="7"/>
    </row>
    <row r="15125" spans="12:14">
      <c r="L15125" s="7"/>
      <c r="M15125" s="108"/>
      <c r="N15125" s="7"/>
    </row>
    <row r="15126" spans="12:14">
      <c r="L15126" s="7"/>
      <c r="M15126" s="108"/>
      <c r="N15126" s="7"/>
    </row>
    <row r="15127" spans="12:14">
      <c r="L15127" s="7"/>
      <c r="M15127" s="108"/>
      <c r="N15127" s="7"/>
    </row>
    <row r="15128" spans="12:14">
      <c r="L15128" s="7"/>
      <c r="M15128" s="108"/>
      <c r="N15128" s="7"/>
    </row>
    <row r="15129" spans="12:14">
      <c r="L15129" s="7"/>
      <c r="M15129" s="108"/>
      <c r="N15129" s="7"/>
    </row>
    <row r="15130" spans="12:14">
      <c r="L15130" s="7"/>
      <c r="M15130" s="108"/>
      <c r="N15130" s="7"/>
    </row>
    <row r="15131" spans="12:14">
      <c r="L15131" s="7"/>
      <c r="M15131" s="108"/>
      <c r="N15131" s="7"/>
    </row>
    <row r="15132" spans="12:14">
      <c r="L15132" s="7"/>
      <c r="M15132" s="108"/>
      <c r="N15132" s="7"/>
    </row>
    <row r="15133" spans="12:14">
      <c r="L15133" s="7"/>
      <c r="M15133" s="108"/>
      <c r="N15133" s="7"/>
    </row>
    <row r="15134" spans="12:14">
      <c r="L15134" s="7"/>
      <c r="M15134" s="108"/>
      <c r="N15134" s="7"/>
    </row>
    <row r="15135" spans="12:14">
      <c r="L15135" s="7"/>
      <c r="M15135" s="108"/>
      <c r="N15135" s="7"/>
    </row>
    <row r="15136" spans="12:14">
      <c r="L15136" s="7"/>
      <c r="M15136" s="108"/>
      <c r="N15136" s="7"/>
    </row>
    <row r="15137" spans="12:14">
      <c r="L15137" s="7"/>
      <c r="M15137" s="108"/>
      <c r="N15137" s="7"/>
    </row>
    <row r="15138" spans="12:14">
      <c r="L15138" s="7"/>
      <c r="M15138" s="108"/>
      <c r="N15138" s="7"/>
    </row>
    <row r="15139" spans="12:14">
      <c r="L15139" s="7"/>
      <c r="M15139" s="108"/>
      <c r="N15139" s="7"/>
    </row>
    <row r="15140" spans="12:14">
      <c r="L15140" s="7"/>
      <c r="M15140" s="108"/>
      <c r="N15140" s="7"/>
    </row>
    <row r="15141" spans="12:14">
      <c r="L15141" s="7"/>
      <c r="M15141" s="108"/>
      <c r="N15141" s="7"/>
    </row>
    <row r="15142" spans="12:14">
      <c r="L15142" s="7"/>
      <c r="M15142" s="108"/>
      <c r="N15142" s="7"/>
    </row>
    <row r="15143" spans="12:14">
      <c r="L15143" s="7"/>
      <c r="M15143" s="108"/>
      <c r="N15143" s="7"/>
    </row>
    <row r="15144" spans="12:14">
      <c r="L15144" s="7"/>
      <c r="M15144" s="108"/>
      <c r="N15144" s="7"/>
    </row>
    <row r="15145" spans="12:14">
      <c r="L15145" s="7"/>
      <c r="M15145" s="108"/>
      <c r="N15145" s="7"/>
    </row>
    <row r="15146" spans="12:14">
      <c r="L15146" s="7"/>
      <c r="M15146" s="108"/>
      <c r="N15146" s="7"/>
    </row>
    <row r="15147" spans="12:14">
      <c r="L15147" s="7"/>
      <c r="M15147" s="108"/>
      <c r="N15147" s="7"/>
    </row>
    <row r="15148" spans="12:14">
      <c r="L15148" s="7"/>
      <c r="M15148" s="108"/>
      <c r="N15148" s="7"/>
    </row>
    <row r="15149" spans="12:14">
      <c r="L15149" s="7"/>
      <c r="M15149" s="108"/>
      <c r="N15149" s="7"/>
    </row>
    <row r="15150" spans="12:14">
      <c r="L15150" s="7"/>
      <c r="M15150" s="108"/>
      <c r="N15150" s="7"/>
    </row>
    <row r="15151" spans="12:14">
      <c r="L15151" s="7"/>
      <c r="M15151" s="108"/>
      <c r="N15151" s="7"/>
    </row>
    <row r="15152" spans="12:14">
      <c r="L15152" s="7"/>
      <c r="M15152" s="108"/>
      <c r="N15152" s="7"/>
    </row>
    <row r="15153" spans="12:14">
      <c r="L15153" s="7"/>
      <c r="M15153" s="108"/>
      <c r="N15153" s="7"/>
    </row>
    <row r="15154" spans="12:14">
      <c r="L15154" s="7"/>
      <c r="M15154" s="108"/>
      <c r="N15154" s="7"/>
    </row>
    <row r="15155" spans="12:14">
      <c r="L15155" s="7"/>
      <c r="M15155" s="108"/>
      <c r="N15155" s="7"/>
    </row>
    <row r="15156" spans="12:14">
      <c r="L15156" s="7"/>
      <c r="M15156" s="108"/>
      <c r="N15156" s="7"/>
    </row>
    <row r="15157" spans="12:14">
      <c r="L15157" s="7"/>
      <c r="M15157" s="108"/>
      <c r="N15157" s="7"/>
    </row>
    <row r="15158" spans="12:14">
      <c r="L15158" s="7"/>
      <c r="M15158" s="108"/>
      <c r="N15158" s="7"/>
    </row>
    <row r="15159" spans="12:14">
      <c r="L15159" s="7"/>
      <c r="M15159" s="108"/>
      <c r="N15159" s="7"/>
    </row>
    <row r="15160" spans="12:14">
      <c r="L15160" s="7"/>
      <c r="M15160" s="108"/>
      <c r="N15160" s="7"/>
    </row>
    <row r="15161" spans="12:14">
      <c r="L15161" s="7"/>
      <c r="M15161" s="108"/>
      <c r="N15161" s="7"/>
    </row>
    <row r="15162" spans="12:14">
      <c r="L15162" s="7"/>
      <c r="M15162" s="108"/>
      <c r="N15162" s="7"/>
    </row>
    <row r="15163" spans="12:14">
      <c r="L15163" s="7"/>
      <c r="M15163" s="108"/>
      <c r="N15163" s="7"/>
    </row>
    <row r="15164" spans="12:14">
      <c r="L15164" s="7"/>
      <c r="M15164" s="108"/>
      <c r="N15164" s="7"/>
    </row>
    <row r="15165" spans="12:14">
      <c r="L15165" s="7"/>
      <c r="M15165" s="108"/>
      <c r="N15165" s="7"/>
    </row>
    <row r="15166" spans="12:14">
      <c r="L15166" s="7"/>
      <c r="M15166" s="108"/>
      <c r="N15166" s="7"/>
    </row>
    <row r="15167" spans="12:14">
      <c r="L15167" s="7"/>
      <c r="M15167" s="108"/>
      <c r="N15167" s="7"/>
    </row>
    <row r="15168" spans="12:14">
      <c r="L15168" s="7"/>
      <c r="M15168" s="108"/>
      <c r="N15168" s="7"/>
    </row>
    <row r="15169" spans="12:14">
      <c r="L15169" s="7"/>
      <c r="M15169" s="108"/>
      <c r="N15169" s="7"/>
    </row>
    <row r="15170" spans="12:14">
      <c r="L15170" s="7"/>
      <c r="M15170" s="108"/>
      <c r="N15170" s="7"/>
    </row>
    <row r="15171" spans="12:14">
      <c r="L15171" s="7"/>
      <c r="M15171" s="108"/>
      <c r="N15171" s="7"/>
    </row>
    <row r="15172" spans="12:14">
      <c r="L15172" s="7"/>
      <c r="M15172" s="108"/>
      <c r="N15172" s="7"/>
    </row>
    <row r="15173" spans="12:14">
      <c r="L15173" s="7"/>
      <c r="M15173" s="108"/>
      <c r="N15173" s="7"/>
    </row>
    <row r="15174" spans="12:14">
      <c r="L15174" s="7"/>
      <c r="M15174" s="108"/>
      <c r="N15174" s="7"/>
    </row>
    <row r="15175" spans="12:14">
      <c r="L15175" s="7"/>
      <c r="M15175" s="108"/>
      <c r="N15175" s="7"/>
    </row>
    <row r="15176" spans="12:14">
      <c r="L15176" s="7"/>
      <c r="M15176" s="108"/>
      <c r="N15176" s="7"/>
    </row>
    <row r="15177" spans="12:14">
      <c r="L15177" s="7"/>
      <c r="M15177" s="108"/>
      <c r="N15177" s="7"/>
    </row>
    <row r="15178" spans="12:14">
      <c r="L15178" s="7"/>
      <c r="M15178" s="108"/>
      <c r="N15178" s="7"/>
    </row>
    <row r="15179" spans="12:14">
      <c r="L15179" s="7"/>
      <c r="M15179" s="108"/>
      <c r="N15179" s="7"/>
    </row>
    <row r="15180" spans="12:14">
      <c r="L15180" s="7"/>
      <c r="M15180" s="108"/>
      <c r="N15180" s="7"/>
    </row>
    <row r="15181" spans="12:14">
      <c r="L15181" s="7"/>
      <c r="M15181" s="108"/>
      <c r="N15181" s="7"/>
    </row>
    <row r="15182" spans="12:14">
      <c r="L15182" s="7"/>
      <c r="M15182" s="108"/>
      <c r="N15182" s="7"/>
    </row>
    <row r="15183" spans="12:14">
      <c r="L15183" s="7"/>
      <c r="M15183" s="108"/>
      <c r="N15183" s="7"/>
    </row>
    <row r="15184" spans="12:14">
      <c r="L15184" s="7"/>
      <c r="M15184" s="108"/>
      <c r="N15184" s="7"/>
    </row>
    <row r="15185" spans="12:14">
      <c r="L15185" s="7"/>
      <c r="M15185" s="108"/>
      <c r="N15185" s="7"/>
    </row>
    <row r="15186" spans="12:14">
      <c r="L15186" s="7"/>
      <c r="M15186" s="108"/>
      <c r="N15186" s="7"/>
    </row>
    <row r="15187" spans="12:14">
      <c r="L15187" s="7"/>
      <c r="M15187" s="108"/>
      <c r="N15187" s="7"/>
    </row>
    <row r="15188" spans="12:14">
      <c r="L15188" s="7"/>
      <c r="M15188" s="108"/>
      <c r="N15188" s="7"/>
    </row>
    <row r="15189" spans="12:14">
      <c r="L15189" s="7"/>
      <c r="M15189" s="108"/>
      <c r="N15189" s="7"/>
    </row>
    <row r="15190" spans="12:14">
      <c r="L15190" s="7"/>
      <c r="M15190" s="108"/>
      <c r="N15190" s="7"/>
    </row>
    <row r="15191" spans="12:14">
      <c r="L15191" s="7"/>
      <c r="M15191" s="108"/>
      <c r="N15191" s="7"/>
    </row>
    <row r="15192" spans="12:14">
      <c r="L15192" s="7"/>
      <c r="M15192" s="108"/>
      <c r="N15192" s="7"/>
    </row>
    <row r="15193" spans="12:14">
      <c r="L15193" s="7"/>
      <c r="M15193" s="108"/>
      <c r="N15193" s="7"/>
    </row>
    <row r="15194" spans="12:14">
      <c r="L15194" s="7"/>
      <c r="M15194" s="108"/>
      <c r="N15194" s="7"/>
    </row>
    <row r="15195" spans="12:14">
      <c r="L15195" s="7"/>
      <c r="M15195" s="108"/>
      <c r="N15195" s="7"/>
    </row>
    <row r="15196" spans="12:14">
      <c r="L15196" s="7"/>
      <c r="M15196" s="108"/>
      <c r="N15196" s="7"/>
    </row>
    <row r="15197" spans="12:14">
      <c r="L15197" s="7"/>
      <c r="M15197" s="108"/>
      <c r="N15197" s="7"/>
    </row>
    <row r="15198" spans="12:14">
      <c r="L15198" s="7"/>
      <c r="M15198" s="108"/>
      <c r="N15198" s="7"/>
    </row>
    <row r="15199" spans="12:14">
      <c r="L15199" s="7"/>
      <c r="M15199" s="108"/>
      <c r="N15199" s="7"/>
    </row>
    <row r="15200" spans="12:14">
      <c r="L15200" s="7"/>
      <c r="M15200" s="108"/>
      <c r="N15200" s="7"/>
    </row>
    <row r="15201" spans="12:14">
      <c r="L15201" s="7"/>
      <c r="M15201" s="108"/>
      <c r="N15201" s="7"/>
    </row>
    <row r="15202" spans="12:14">
      <c r="L15202" s="7"/>
      <c r="M15202" s="108"/>
      <c r="N15202" s="7"/>
    </row>
    <row r="15203" spans="12:14">
      <c r="L15203" s="7"/>
      <c r="M15203" s="108"/>
      <c r="N15203" s="7"/>
    </row>
    <row r="15204" spans="12:14">
      <c r="L15204" s="7"/>
      <c r="M15204" s="108"/>
      <c r="N15204" s="7"/>
    </row>
    <row r="15205" spans="12:14">
      <c r="L15205" s="7"/>
      <c r="M15205" s="108"/>
      <c r="N15205" s="7"/>
    </row>
    <row r="15206" spans="12:14">
      <c r="L15206" s="7"/>
      <c r="M15206" s="108"/>
      <c r="N15206" s="7"/>
    </row>
    <row r="15207" spans="12:14">
      <c r="L15207" s="7"/>
      <c r="M15207" s="108"/>
      <c r="N15207" s="7"/>
    </row>
    <row r="15208" spans="12:14">
      <c r="L15208" s="7"/>
      <c r="M15208" s="108"/>
      <c r="N15208" s="7"/>
    </row>
    <row r="15209" spans="12:14">
      <c r="L15209" s="7"/>
      <c r="M15209" s="108"/>
      <c r="N15209" s="7"/>
    </row>
    <row r="15210" spans="12:14">
      <c r="L15210" s="7"/>
      <c r="M15210" s="108"/>
      <c r="N15210" s="7"/>
    </row>
    <row r="15211" spans="12:14">
      <c r="L15211" s="7"/>
      <c r="M15211" s="108"/>
      <c r="N15211" s="7"/>
    </row>
    <row r="15212" spans="12:14">
      <c r="L15212" s="7"/>
      <c r="M15212" s="108"/>
      <c r="N15212" s="7"/>
    </row>
    <row r="15213" spans="12:14">
      <c r="L15213" s="7"/>
      <c r="M15213" s="108"/>
      <c r="N15213" s="7"/>
    </row>
    <row r="15214" spans="12:14">
      <c r="L15214" s="7"/>
      <c r="M15214" s="108"/>
      <c r="N15214" s="7"/>
    </row>
    <row r="15215" spans="12:14">
      <c r="L15215" s="7"/>
      <c r="M15215" s="108"/>
      <c r="N15215" s="7"/>
    </row>
    <row r="15216" spans="12:14">
      <c r="L15216" s="7"/>
      <c r="M15216" s="108"/>
      <c r="N15216" s="7"/>
    </row>
    <row r="15217" spans="12:14">
      <c r="L15217" s="7"/>
      <c r="M15217" s="108"/>
      <c r="N15217" s="7"/>
    </row>
    <row r="15218" spans="12:14">
      <c r="L15218" s="7"/>
      <c r="M15218" s="108"/>
      <c r="N15218" s="7"/>
    </row>
    <row r="15219" spans="12:14">
      <c r="L15219" s="7"/>
      <c r="M15219" s="108"/>
      <c r="N15219" s="7"/>
    </row>
    <row r="15220" spans="12:14">
      <c r="L15220" s="7"/>
      <c r="M15220" s="108"/>
      <c r="N15220" s="7"/>
    </row>
    <row r="15221" spans="12:14">
      <c r="L15221" s="7"/>
      <c r="M15221" s="108"/>
      <c r="N15221" s="7"/>
    </row>
    <row r="15222" spans="12:14">
      <c r="L15222" s="7"/>
      <c r="M15222" s="108"/>
      <c r="N15222" s="7"/>
    </row>
    <row r="15223" spans="12:14">
      <c r="L15223" s="7"/>
      <c r="M15223" s="108"/>
      <c r="N15223" s="7"/>
    </row>
    <row r="15224" spans="12:14">
      <c r="L15224" s="7"/>
      <c r="M15224" s="108"/>
      <c r="N15224" s="7"/>
    </row>
    <row r="15225" spans="12:14">
      <c r="L15225" s="7"/>
      <c r="M15225" s="108"/>
      <c r="N15225" s="7"/>
    </row>
    <row r="15226" spans="12:14">
      <c r="L15226" s="7"/>
      <c r="M15226" s="108"/>
      <c r="N15226" s="7"/>
    </row>
    <row r="15227" spans="12:14">
      <c r="L15227" s="7"/>
      <c r="M15227" s="108"/>
      <c r="N15227" s="7"/>
    </row>
    <row r="15228" spans="12:14">
      <c r="L15228" s="7"/>
      <c r="M15228" s="108"/>
      <c r="N15228" s="7"/>
    </row>
    <row r="15229" spans="12:14">
      <c r="L15229" s="7"/>
      <c r="M15229" s="108"/>
      <c r="N15229" s="7"/>
    </row>
    <row r="15230" spans="12:14">
      <c r="L15230" s="7"/>
      <c r="M15230" s="108"/>
      <c r="N15230" s="7"/>
    </row>
    <row r="15231" spans="12:14">
      <c r="L15231" s="7"/>
      <c r="M15231" s="108"/>
      <c r="N15231" s="7"/>
    </row>
    <row r="15232" spans="12:14">
      <c r="L15232" s="7"/>
      <c r="M15232" s="108"/>
      <c r="N15232" s="7"/>
    </row>
    <row r="15233" spans="12:14">
      <c r="L15233" s="7"/>
      <c r="M15233" s="108"/>
      <c r="N15233" s="7"/>
    </row>
    <row r="15234" spans="12:14">
      <c r="L15234" s="7"/>
      <c r="M15234" s="108"/>
      <c r="N15234" s="7"/>
    </row>
    <row r="15235" spans="12:14">
      <c r="L15235" s="7"/>
      <c r="M15235" s="108"/>
      <c r="N15235" s="7"/>
    </row>
    <row r="15236" spans="12:14">
      <c r="L15236" s="7"/>
      <c r="M15236" s="108"/>
      <c r="N15236" s="7"/>
    </row>
    <row r="15237" spans="12:14">
      <c r="L15237" s="7"/>
      <c r="M15237" s="108"/>
      <c r="N15237" s="7"/>
    </row>
    <row r="15238" spans="12:14">
      <c r="L15238" s="7"/>
      <c r="M15238" s="108"/>
      <c r="N15238" s="7"/>
    </row>
    <row r="15239" spans="12:14">
      <c r="L15239" s="7"/>
      <c r="M15239" s="108"/>
      <c r="N15239" s="7"/>
    </row>
    <row r="15240" spans="12:14">
      <c r="L15240" s="7"/>
      <c r="M15240" s="108"/>
      <c r="N15240" s="7"/>
    </row>
    <row r="15241" spans="12:14">
      <c r="L15241" s="7"/>
      <c r="M15241" s="108"/>
      <c r="N15241" s="7"/>
    </row>
    <row r="15242" spans="12:14">
      <c r="L15242" s="7"/>
      <c r="M15242" s="108"/>
      <c r="N15242" s="7"/>
    </row>
    <row r="15243" spans="12:14">
      <c r="L15243" s="7"/>
      <c r="M15243" s="108"/>
      <c r="N15243" s="7"/>
    </row>
    <row r="15244" spans="12:14">
      <c r="L15244" s="7"/>
      <c r="M15244" s="108"/>
      <c r="N15244" s="7"/>
    </row>
    <row r="15245" spans="12:14">
      <c r="L15245" s="7"/>
      <c r="M15245" s="108"/>
      <c r="N15245" s="7"/>
    </row>
    <row r="15246" spans="12:14">
      <c r="L15246" s="7"/>
      <c r="M15246" s="108"/>
      <c r="N15246" s="7"/>
    </row>
    <row r="15247" spans="12:14">
      <c r="L15247" s="7"/>
      <c r="M15247" s="108"/>
      <c r="N15247" s="7"/>
    </row>
    <row r="15248" spans="12:14">
      <c r="L15248" s="7"/>
      <c r="M15248" s="108"/>
      <c r="N15248" s="7"/>
    </row>
    <row r="15249" spans="12:14">
      <c r="L15249" s="7"/>
      <c r="M15249" s="108"/>
      <c r="N15249" s="7"/>
    </row>
    <row r="15250" spans="12:14">
      <c r="L15250" s="7"/>
      <c r="M15250" s="108"/>
      <c r="N15250" s="7"/>
    </row>
    <row r="15251" spans="12:14">
      <c r="L15251" s="7"/>
      <c r="M15251" s="108"/>
      <c r="N15251" s="7"/>
    </row>
    <row r="15252" spans="12:14">
      <c r="L15252" s="7"/>
      <c r="M15252" s="108"/>
      <c r="N15252" s="7"/>
    </row>
    <row r="15253" spans="12:14">
      <c r="L15253" s="7"/>
      <c r="M15253" s="108"/>
      <c r="N15253" s="7"/>
    </row>
    <row r="15254" spans="12:14">
      <c r="L15254" s="7"/>
      <c r="M15254" s="108"/>
      <c r="N15254" s="7"/>
    </row>
    <row r="15255" spans="12:14">
      <c r="L15255" s="7"/>
      <c r="M15255" s="108"/>
      <c r="N15255" s="7"/>
    </row>
    <row r="15256" spans="12:14">
      <c r="L15256" s="7"/>
      <c r="M15256" s="108"/>
      <c r="N15256" s="7"/>
    </row>
    <row r="15257" spans="12:14">
      <c r="L15257" s="7"/>
      <c r="M15257" s="108"/>
      <c r="N15257" s="7"/>
    </row>
    <row r="15258" spans="12:14">
      <c r="L15258" s="7"/>
      <c r="M15258" s="108"/>
      <c r="N15258" s="7"/>
    </row>
    <row r="15259" spans="12:14">
      <c r="L15259" s="7"/>
      <c r="M15259" s="108"/>
      <c r="N15259" s="7"/>
    </row>
    <row r="15260" spans="12:14">
      <c r="L15260" s="7"/>
      <c r="M15260" s="108"/>
      <c r="N15260" s="7"/>
    </row>
    <row r="15261" spans="12:14">
      <c r="L15261" s="7"/>
      <c r="M15261" s="108"/>
      <c r="N15261" s="7"/>
    </row>
    <row r="15262" spans="12:14">
      <c r="L15262" s="7"/>
      <c r="M15262" s="108"/>
      <c r="N15262" s="7"/>
    </row>
    <row r="15263" spans="12:14">
      <c r="L15263" s="7"/>
      <c r="M15263" s="108"/>
      <c r="N15263" s="7"/>
    </row>
    <row r="15264" spans="12:14">
      <c r="L15264" s="7"/>
      <c r="M15264" s="108"/>
      <c r="N15264" s="7"/>
    </row>
    <row r="15265" spans="12:14">
      <c r="L15265" s="7"/>
      <c r="M15265" s="108"/>
      <c r="N15265" s="7"/>
    </row>
    <row r="15266" spans="12:14">
      <c r="L15266" s="7"/>
      <c r="M15266" s="108"/>
      <c r="N15266" s="7"/>
    </row>
    <row r="15267" spans="12:14">
      <c r="L15267" s="7"/>
      <c r="M15267" s="108"/>
      <c r="N15267" s="7"/>
    </row>
    <row r="15268" spans="12:14">
      <c r="L15268" s="7"/>
      <c r="M15268" s="108"/>
      <c r="N15268" s="7"/>
    </row>
    <row r="15269" spans="12:14">
      <c r="L15269" s="7"/>
      <c r="M15269" s="108"/>
      <c r="N15269" s="7"/>
    </row>
    <row r="15270" spans="12:14">
      <c r="L15270" s="7"/>
      <c r="M15270" s="108"/>
      <c r="N15270" s="7"/>
    </row>
    <row r="15271" spans="12:14">
      <c r="L15271" s="7"/>
      <c r="M15271" s="108"/>
      <c r="N15271" s="7"/>
    </row>
    <row r="15272" spans="12:14">
      <c r="L15272" s="7"/>
      <c r="M15272" s="108"/>
      <c r="N15272" s="7"/>
    </row>
    <row r="15273" spans="12:14">
      <c r="L15273" s="7"/>
      <c r="M15273" s="108"/>
      <c r="N15273" s="7"/>
    </row>
    <row r="15274" spans="12:14">
      <c r="L15274" s="7"/>
      <c r="M15274" s="108"/>
      <c r="N15274" s="7"/>
    </row>
    <row r="15275" spans="12:14">
      <c r="L15275" s="7"/>
      <c r="M15275" s="108"/>
      <c r="N15275" s="7"/>
    </row>
    <row r="15276" spans="12:14">
      <c r="L15276" s="7"/>
      <c r="M15276" s="108"/>
      <c r="N15276" s="7"/>
    </row>
    <row r="15277" spans="12:14">
      <c r="L15277" s="7"/>
      <c r="M15277" s="108"/>
      <c r="N15277" s="7"/>
    </row>
    <row r="15278" spans="12:14">
      <c r="L15278" s="7"/>
      <c r="M15278" s="108"/>
      <c r="N15278" s="7"/>
    </row>
    <row r="15279" spans="12:14">
      <c r="L15279" s="7"/>
      <c r="M15279" s="108"/>
      <c r="N15279" s="7"/>
    </row>
    <row r="15280" spans="12:14">
      <c r="L15280" s="7"/>
      <c r="M15280" s="108"/>
      <c r="N15280" s="7"/>
    </row>
    <row r="15281" spans="12:14">
      <c r="L15281" s="7"/>
      <c r="M15281" s="108"/>
      <c r="N15281" s="7"/>
    </row>
    <row r="15282" spans="12:14">
      <c r="L15282" s="7"/>
      <c r="M15282" s="108"/>
      <c r="N15282" s="7"/>
    </row>
    <row r="15283" spans="12:14">
      <c r="L15283" s="7"/>
      <c r="M15283" s="108"/>
      <c r="N15283" s="7"/>
    </row>
    <row r="15284" spans="12:14">
      <c r="L15284" s="7"/>
      <c r="M15284" s="108"/>
      <c r="N15284" s="7"/>
    </row>
    <row r="15285" spans="12:14">
      <c r="L15285" s="7"/>
      <c r="M15285" s="108"/>
      <c r="N15285" s="7"/>
    </row>
    <row r="15286" spans="12:14">
      <c r="L15286" s="7"/>
      <c r="M15286" s="108"/>
      <c r="N15286" s="7"/>
    </row>
    <row r="15287" spans="12:14">
      <c r="L15287" s="7"/>
      <c r="M15287" s="108"/>
      <c r="N15287" s="7"/>
    </row>
    <row r="15288" spans="12:14">
      <c r="L15288" s="7"/>
      <c r="M15288" s="108"/>
      <c r="N15288" s="7"/>
    </row>
    <row r="15289" spans="12:14">
      <c r="L15289" s="7"/>
      <c r="M15289" s="108"/>
      <c r="N15289" s="7"/>
    </row>
    <row r="15290" spans="12:14">
      <c r="L15290" s="7"/>
      <c r="M15290" s="108"/>
      <c r="N15290" s="7"/>
    </row>
    <row r="15291" spans="12:14">
      <c r="L15291" s="7"/>
      <c r="M15291" s="108"/>
      <c r="N15291" s="7"/>
    </row>
    <row r="15292" spans="12:14">
      <c r="L15292" s="7"/>
      <c r="M15292" s="108"/>
      <c r="N15292" s="7"/>
    </row>
    <row r="15293" spans="12:14">
      <c r="L15293" s="7"/>
      <c r="M15293" s="108"/>
      <c r="N15293" s="7"/>
    </row>
    <row r="15294" spans="12:14">
      <c r="L15294" s="7"/>
      <c r="M15294" s="108"/>
      <c r="N15294" s="7"/>
    </row>
    <row r="15295" spans="12:14">
      <c r="L15295" s="7"/>
      <c r="M15295" s="108"/>
      <c r="N15295" s="7"/>
    </row>
    <row r="15296" spans="12:14">
      <c r="L15296" s="7"/>
      <c r="M15296" s="108"/>
      <c r="N15296" s="7"/>
    </row>
    <row r="15297" spans="12:14">
      <c r="L15297" s="7"/>
      <c r="M15297" s="108"/>
      <c r="N15297" s="7"/>
    </row>
    <row r="15298" spans="12:14">
      <c r="L15298" s="7"/>
      <c r="M15298" s="108"/>
      <c r="N15298" s="7"/>
    </row>
    <row r="15299" spans="12:14">
      <c r="L15299" s="7"/>
      <c r="M15299" s="108"/>
      <c r="N15299" s="7"/>
    </row>
    <row r="15300" spans="12:14">
      <c r="L15300" s="7"/>
      <c r="M15300" s="108"/>
      <c r="N15300" s="7"/>
    </row>
    <row r="15301" spans="12:14">
      <c r="L15301" s="7"/>
      <c r="M15301" s="108"/>
      <c r="N15301" s="7"/>
    </row>
    <row r="15302" spans="12:14">
      <c r="L15302" s="7"/>
      <c r="M15302" s="108"/>
      <c r="N15302" s="7"/>
    </row>
    <row r="15303" spans="12:14">
      <c r="L15303" s="7"/>
      <c r="M15303" s="108"/>
      <c r="N15303" s="7"/>
    </row>
    <row r="15304" spans="12:14">
      <c r="L15304" s="7"/>
      <c r="M15304" s="108"/>
      <c r="N15304" s="7"/>
    </row>
    <row r="15305" spans="12:14">
      <c r="L15305" s="7"/>
      <c r="M15305" s="108"/>
      <c r="N15305" s="7"/>
    </row>
    <row r="15306" spans="12:14">
      <c r="L15306" s="7"/>
      <c r="M15306" s="108"/>
      <c r="N15306" s="7"/>
    </row>
    <row r="15307" spans="12:14">
      <c r="L15307" s="7"/>
      <c r="M15307" s="108"/>
      <c r="N15307" s="7"/>
    </row>
    <row r="15308" spans="12:14">
      <c r="L15308" s="7"/>
      <c r="M15308" s="108"/>
      <c r="N15308" s="7"/>
    </row>
    <row r="15309" spans="12:14">
      <c r="L15309" s="7"/>
      <c r="M15309" s="108"/>
      <c r="N15309" s="7"/>
    </row>
    <row r="15310" spans="12:14">
      <c r="L15310" s="7"/>
      <c r="M15310" s="108"/>
      <c r="N15310" s="7"/>
    </row>
    <row r="15311" spans="12:14">
      <c r="L15311" s="7"/>
      <c r="M15311" s="108"/>
      <c r="N15311" s="7"/>
    </row>
    <row r="15312" spans="12:14">
      <c r="L15312" s="7"/>
      <c r="M15312" s="108"/>
      <c r="N15312" s="7"/>
    </row>
    <row r="15313" spans="12:14">
      <c r="L15313" s="7"/>
      <c r="M15313" s="108"/>
      <c r="N15313" s="7"/>
    </row>
    <row r="15314" spans="12:14">
      <c r="L15314" s="7"/>
      <c r="M15314" s="108"/>
      <c r="N15314" s="7"/>
    </row>
    <row r="15315" spans="12:14">
      <c r="L15315" s="7"/>
      <c r="M15315" s="108"/>
      <c r="N15315" s="7"/>
    </row>
    <row r="15316" spans="12:14">
      <c r="L15316" s="7"/>
      <c r="M15316" s="108"/>
      <c r="N15316" s="7"/>
    </row>
    <row r="15317" spans="12:14">
      <c r="L15317" s="7"/>
      <c r="M15317" s="108"/>
      <c r="N15317" s="7"/>
    </row>
    <row r="15318" spans="12:14">
      <c r="L15318" s="7"/>
      <c r="M15318" s="108"/>
      <c r="N15318" s="7"/>
    </row>
    <row r="15319" spans="12:14">
      <c r="L15319" s="7"/>
      <c r="M15319" s="108"/>
      <c r="N15319" s="7"/>
    </row>
    <row r="15320" spans="12:14">
      <c r="L15320" s="7"/>
      <c r="M15320" s="108"/>
      <c r="N15320" s="7"/>
    </row>
    <row r="15321" spans="12:14">
      <c r="L15321" s="7"/>
      <c r="M15321" s="108"/>
      <c r="N15321" s="7"/>
    </row>
    <row r="15322" spans="12:14">
      <c r="L15322" s="7"/>
      <c r="M15322" s="108"/>
      <c r="N15322" s="7"/>
    </row>
    <row r="15323" spans="12:14">
      <c r="L15323" s="7"/>
      <c r="M15323" s="108"/>
      <c r="N15323" s="7"/>
    </row>
    <row r="15324" spans="12:14">
      <c r="L15324" s="7"/>
      <c r="M15324" s="108"/>
      <c r="N15324" s="7"/>
    </row>
    <row r="15325" spans="12:14">
      <c r="L15325" s="7"/>
      <c r="M15325" s="108"/>
      <c r="N15325" s="7"/>
    </row>
    <row r="15326" spans="12:14">
      <c r="L15326" s="7"/>
      <c r="M15326" s="108"/>
      <c r="N15326" s="7"/>
    </row>
    <row r="15327" spans="12:14">
      <c r="L15327" s="7"/>
      <c r="M15327" s="108"/>
      <c r="N15327" s="7"/>
    </row>
    <row r="15328" spans="12:14">
      <c r="L15328" s="7"/>
      <c r="M15328" s="108"/>
      <c r="N15328" s="7"/>
    </row>
    <row r="15329" spans="12:14">
      <c r="L15329" s="7"/>
      <c r="M15329" s="108"/>
      <c r="N15329" s="7"/>
    </row>
    <row r="15330" spans="12:14">
      <c r="L15330" s="7"/>
      <c r="M15330" s="108"/>
      <c r="N15330" s="7"/>
    </row>
    <row r="15331" spans="12:14">
      <c r="L15331" s="7"/>
      <c r="M15331" s="108"/>
      <c r="N15331" s="7"/>
    </row>
    <row r="15332" spans="12:14">
      <c r="L15332" s="7"/>
      <c r="M15332" s="108"/>
      <c r="N15332" s="7"/>
    </row>
    <row r="15333" spans="12:14">
      <c r="L15333" s="7"/>
      <c r="M15333" s="108"/>
      <c r="N15333" s="7"/>
    </row>
    <row r="15334" spans="12:14">
      <c r="L15334" s="7"/>
      <c r="M15334" s="108"/>
      <c r="N15334" s="7"/>
    </row>
    <row r="15335" spans="12:14">
      <c r="L15335" s="7"/>
      <c r="M15335" s="108"/>
      <c r="N15335" s="7"/>
    </row>
    <row r="15336" spans="12:14">
      <c r="L15336" s="7"/>
      <c r="M15336" s="108"/>
      <c r="N15336" s="7"/>
    </row>
    <row r="15337" spans="12:14">
      <c r="L15337" s="7"/>
      <c r="M15337" s="108"/>
      <c r="N15337" s="7"/>
    </row>
    <row r="15338" spans="12:14">
      <c r="L15338" s="7"/>
      <c r="M15338" s="108"/>
      <c r="N15338" s="7"/>
    </row>
    <row r="15339" spans="12:14">
      <c r="L15339" s="7"/>
      <c r="M15339" s="108"/>
      <c r="N15339" s="7"/>
    </row>
    <row r="15340" spans="12:14">
      <c r="L15340" s="7"/>
      <c r="M15340" s="108"/>
      <c r="N15340" s="7"/>
    </row>
    <row r="15341" spans="12:14">
      <c r="L15341" s="7"/>
      <c r="M15341" s="108"/>
      <c r="N15341" s="7"/>
    </row>
    <row r="15342" spans="12:14">
      <c r="L15342" s="7"/>
      <c r="M15342" s="108"/>
      <c r="N15342" s="7"/>
    </row>
    <row r="15343" spans="12:14">
      <c r="L15343" s="7"/>
      <c r="M15343" s="108"/>
      <c r="N15343" s="7"/>
    </row>
    <row r="15344" spans="12:14">
      <c r="L15344" s="7"/>
      <c r="M15344" s="108"/>
      <c r="N15344" s="7"/>
    </row>
    <row r="15345" spans="12:14">
      <c r="L15345" s="7"/>
      <c r="M15345" s="108"/>
      <c r="N15345" s="7"/>
    </row>
    <row r="15346" spans="12:14">
      <c r="L15346" s="7"/>
      <c r="M15346" s="108"/>
      <c r="N15346" s="7"/>
    </row>
    <row r="15347" spans="12:14">
      <c r="L15347" s="7"/>
      <c r="M15347" s="108"/>
      <c r="N15347" s="7"/>
    </row>
    <row r="15348" spans="12:14">
      <c r="L15348" s="7"/>
      <c r="M15348" s="108"/>
      <c r="N15348" s="7"/>
    </row>
    <row r="15349" spans="12:14">
      <c r="L15349" s="7"/>
      <c r="M15349" s="108"/>
      <c r="N15349" s="7"/>
    </row>
    <row r="15350" spans="12:14">
      <c r="L15350" s="7"/>
      <c r="M15350" s="108"/>
      <c r="N15350" s="7"/>
    </row>
    <row r="15351" spans="12:14">
      <c r="L15351" s="7"/>
      <c r="M15351" s="108"/>
      <c r="N15351" s="7"/>
    </row>
    <row r="15352" spans="12:14">
      <c r="L15352" s="7"/>
      <c r="M15352" s="108"/>
      <c r="N15352" s="7"/>
    </row>
    <row r="15353" spans="12:14">
      <c r="L15353" s="7"/>
      <c r="M15353" s="108"/>
      <c r="N15353" s="7"/>
    </row>
    <row r="15354" spans="12:14">
      <c r="L15354" s="7"/>
      <c r="M15354" s="108"/>
      <c r="N15354" s="7"/>
    </row>
    <row r="15355" spans="12:14">
      <c r="L15355" s="7"/>
      <c r="M15355" s="108"/>
      <c r="N15355" s="7"/>
    </row>
    <row r="15356" spans="12:14">
      <c r="L15356" s="7"/>
      <c r="M15356" s="108"/>
      <c r="N15356" s="7"/>
    </row>
    <row r="15357" spans="12:14">
      <c r="L15357" s="7"/>
      <c r="M15357" s="108"/>
      <c r="N15357" s="7"/>
    </row>
    <row r="15358" spans="12:14">
      <c r="L15358" s="7"/>
      <c r="M15358" s="108"/>
      <c r="N15358" s="7"/>
    </row>
    <row r="15359" spans="12:14">
      <c r="L15359" s="7"/>
      <c r="M15359" s="108"/>
      <c r="N15359" s="7"/>
    </row>
    <row r="15360" spans="12:14">
      <c r="L15360" s="7"/>
      <c r="M15360" s="108"/>
      <c r="N15360" s="7"/>
    </row>
    <row r="15361" spans="12:14">
      <c r="L15361" s="7"/>
      <c r="M15361" s="108"/>
      <c r="N15361" s="7"/>
    </row>
    <row r="15362" spans="12:14">
      <c r="L15362" s="7"/>
      <c r="M15362" s="108"/>
      <c r="N15362" s="7"/>
    </row>
    <row r="15363" spans="12:14">
      <c r="L15363" s="7"/>
      <c r="M15363" s="108"/>
      <c r="N15363" s="7"/>
    </row>
    <row r="15364" spans="12:14">
      <c r="L15364" s="7"/>
      <c r="M15364" s="108"/>
      <c r="N15364" s="7"/>
    </row>
    <row r="15365" spans="12:14">
      <c r="L15365" s="7"/>
      <c r="M15365" s="108"/>
      <c r="N15365" s="7"/>
    </row>
    <row r="15366" spans="12:14">
      <c r="L15366" s="7"/>
      <c r="M15366" s="108"/>
      <c r="N15366" s="7"/>
    </row>
    <row r="15367" spans="12:14">
      <c r="L15367" s="7"/>
      <c r="M15367" s="108"/>
      <c r="N15367" s="7"/>
    </row>
    <row r="15368" spans="12:14">
      <c r="L15368" s="7"/>
      <c r="M15368" s="108"/>
      <c r="N15368" s="7"/>
    </row>
    <row r="15369" spans="12:14">
      <c r="L15369" s="7"/>
      <c r="M15369" s="108"/>
      <c r="N15369" s="7"/>
    </row>
    <row r="15370" spans="12:14">
      <c r="L15370" s="7"/>
      <c r="M15370" s="108"/>
      <c r="N15370" s="7"/>
    </row>
    <row r="15371" spans="12:14">
      <c r="L15371" s="7"/>
      <c r="M15371" s="108"/>
      <c r="N15371" s="7"/>
    </row>
    <row r="15372" spans="12:14">
      <c r="L15372" s="7"/>
      <c r="M15372" s="108"/>
      <c r="N15372" s="7"/>
    </row>
    <row r="15373" spans="12:14">
      <c r="L15373" s="7"/>
      <c r="M15373" s="108"/>
      <c r="N15373" s="7"/>
    </row>
    <row r="15374" spans="12:14">
      <c r="L15374" s="7"/>
      <c r="M15374" s="108"/>
      <c r="N15374" s="7"/>
    </row>
    <row r="15375" spans="12:14">
      <c r="L15375" s="7"/>
      <c r="M15375" s="108"/>
      <c r="N15375" s="7"/>
    </row>
    <row r="15376" spans="12:14">
      <c r="L15376" s="7"/>
      <c r="M15376" s="108"/>
      <c r="N15376" s="7"/>
    </row>
    <row r="15377" spans="12:14">
      <c r="L15377" s="7"/>
      <c r="M15377" s="108"/>
      <c r="N15377" s="7"/>
    </row>
    <row r="15378" spans="12:14">
      <c r="L15378" s="7"/>
      <c r="M15378" s="108"/>
      <c r="N15378" s="7"/>
    </row>
    <row r="15379" spans="12:14">
      <c r="L15379" s="7"/>
      <c r="M15379" s="108"/>
      <c r="N15379" s="7"/>
    </row>
    <row r="15380" spans="12:14">
      <c r="L15380" s="7"/>
      <c r="M15380" s="108"/>
      <c r="N15380" s="7"/>
    </row>
    <row r="15381" spans="12:14">
      <c r="L15381" s="7"/>
      <c r="M15381" s="108"/>
      <c r="N15381" s="7"/>
    </row>
    <row r="15382" spans="12:14">
      <c r="L15382" s="7"/>
      <c r="M15382" s="108"/>
      <c r="N15382" s="7"/>
    </row>
    <row r="15383" spans="12:14">
      <c r="L15383" s="7"/>
      <c r="M15383" s="108"/>
      <c r="N15383" s="7"/>
    </row>
    <row r="15384" spans="12:14">
      <c r="L15384" s="7"/>
      <c r="M15384" s="108"/>
      <c r="N15384" s="7"/>
    </row>
    <row r="15385" spans="12:14">
      <c r="L15385" s="7"/>
      <c r="M15385" s="108"/>
      <c r="N15385" s="7"/>
    </row>
    <row r="15386" spans="12:14">
      <c r="L15386" s="7"/>
      <c r="M15386" s="108"/>
      <c r="N15386" s="7"/>
    </row>
    <row r="15387" spans="12:14">
      <c r="L15387" s="7"/>
      <c r="M15387" s="108"/>
      <c r="N15387" s="7"/>
    </row>
    <row r="15388" spans="12:14">
      <c r="L15388" s="7"/>
      <c r="M15388" s="108"/>
      <c r="N15388" s="7"/>
    </row>
    <row r="15389" spans="12:14">
      <c r="L15389" s="7"/>
      <c r="M15389" s="108"/>
      <c r="N15389" s="7"/>
    </row>
    <row r="15390" spans="12:14">
      <c r="L15390" s="7"/>
      <c r="M15390" s="108"/>
      <c r="N15390" s="7"/>
    </row>
    <row r="15391" spans="12:14">
      <c r="L15391" s="7"/>
      <c r="M15391" s="108"/>
      <c r="N15391" s="7"/>
    </row>
    <row r="15392" spans="12:14">
      <c r="L15392" s="7"/>
      <c r="M15392" s="108"/>
      <c r="N15392" s="7"/>
    </row>
    <row r="15393" spans="12:14">
      <c r="L15393" s="7"/>
      <c r="M15393" s="108"/>
      <c r="N15393" s="7"/>
    </row>
    <row r="15394" spans="12:14">
      <c r="L15394" s="7"/>
      <c r="M15394" s="108"/>
      <c r="N15394" s="7"/>
    </row>
    <row r="15395" spans="12:14">
      <c r="L15395" s="7"/>
      <c r="M15395" s="108"/>
      <c r="N15395" s="7"/>
    </row>
    <row r="15396" spans="12:14">
      <c r="L15396" s="7"/>
      <c r="M15396" s="108"/>
      <c r="N15396" s="7"/>
    </row>
    <row r="15397" spans="12:14">
      <c r="L15397" s="7"/>
      <c r="M15397" s="108"/>
      <c r="N15397" s="7"/>
    </row>
    <row r="15398" spans="12:14">
      <c r="L15398" s="7"/>
      <c r="M15398" s="108"/>
      <c r="N15398" s="7"/>
    </row>
    <row r="15399" spans="12:14">
      <c r="L15399" s="7"/>
      <c r="M15399" s="108"/>
      <c r="N15399" s="7"/>
    </row>
    <row r="15400" spans="12:14">
      <c r="L15400" s="7"/>
      <c r="M15400" s="108"/>
      <c r="N15400" s="7"/>
    </row>
    <row r="15401" spans="12:14">
      <c r="L15401" s="7"/>
      <c r="M15401" s="108"/>
      <c r="N15401" s="7"/>
    </row>
    <row r="15402" spans="12:14">
      <c r="L15402" s="7"/>
      <c r="M15402" s="108"/>
      <c r="N15402" s="7"/>
    </row>
    <row r="15403" spans="12:14">
      <c r="L15403" s="7"/>
      <c r="M15403" s="108"/>
      <c r="N15403" s="7"/>
    </row>
    <row r="15404" spans="12:14">
      <c r="L15404" s="7"/>
      <c r="M15404" s="108"/>
      <c r="N15404" s="7"/>
    </row>
    <row r="15405" spans="12:14">
      <c r="L15405" s="7"/>
      <c r="M15405" s="108"/>
      <c r="N15405" s="7"/>
    </row>
    <row r="15406" spans="12:14">
      <c r="L15406" s="7"/>
      <c r="M15406" s="108"/>
      <c r="N15406" s="7"/>
    </row>
    <row r="15407" spans="12:14">
      <c r="L15407" s="7"/>
      <c r="M15407" s="108"/>
      <c r="N15407" s="7"/>
    </row>
    <row r="15408" spans="12:14">
      <c r="L15408" s="7"/>
      <c r="M15408" s="108"/>
      <c r="N15408" s="7"/>
    </row>
    <row r="15409" spans="12:14">
      <c r="L15409" s="7"/>
      <c r="M15409" s="108"/>
      <c r="N15409" s="7"/>
    </row>
    <row r="15410" spans="12:14">
      <c r="L15410" s="7"/>
      <c r="M15410" s="108"/>
      <c r="N15410" s="7"/>
    </row>
    <row r="15411" spans="12:14">
      <c r="L15411" s="7"/>
      <c r="M15411" s="108"/>
      <c r="N15411" s="7"/>
    </row>
    <row r="15412" spans="12:14">
      <c r="L15412" s="7"/>
      <c r="M15412" s="108"/>
      <c r="N15412" s="7"/>
    </row>
    <row r="15413" spans="12:14">
      <c r="L15413" s="7"/>
      <c r="M15413" s="108"/>
      <c r="N15413" s="7"/>
    </row>
    <row r="15414" spans="12:14">
      <c r="L15414" s="7"/>
      <c r="M15414" s="108"/>
      <c r="N15414" s="7"/>
    </row>
    <row r="15415" spans="12:14">
      <c r="L15415" s="7"/>
      <c r="M15415" s="108"/>
      <c r="N15415" s="7"/>
    </row>
    <row r="15416" spans="12:14">
      <c r="L15416" s="7"/>
      <c r="M15416" s="108"/>
      <c r="N15416" s="7"/>
    </row>
    <row r="15417" spans="12:14">
      <c r="L15417" s="7"/>
      <c r="M15417" s="108"/>
      <c r="N15417" s="7"/>
    </row>
    <row r="15418" spans="12:14">
      <c r="L15418" s="7"/>
      <c r="M15418" s="108"/>
      <c r="N15418" s="7"/>
    </row>
    <row r="15419" spans="12:14">
      <c r="L15419" s="7"/>
      <c r="M15419" s="108"/>
      <c r="N15419" s="7"/>
    </row>
    <row r="15420" spans="12:14">
      <c r="L15420" s="7"/>
      <c r="M15420" s="108"/>
      <c r="N15420" s="7"/>
    </row>
    <row r="15421" spans="12:14">
      <c r="L15421" s="7"/>
      <c r="M15421" s="108"/>
      <c r="N15421" s="7"/>
    </row>
    <row r="15422" spans="12:14">
      <c r="L15422" s="7"/>
      <c r="M15422" s="108"/>
      <c r="N15422" s="7"/>
    </row>
    <row r="15423" spans="12:14">
      <c r="L15423" s="7"/>
      <c r="M15423" s="108"/>
      <c r="N15423" s="7"/>
    </row>
    <row r="15424" spans="12:14">
      <c r="L15424" s="7"/>
      <c r="M15424" s="108"/>
      <c r="N15424" s="7"/>
    </row>
    <row r="15425" spans="12:14">
      <c r="L15425" s="7"/>
      <c r="M15425" s="108"/>
      <c r="N15425" s="7"/>
    </row>
    <row r="15426" spans="12:14">
      <c r="L15426" s="7"/>
      <c r="M15426" s="108"/>
      <c r="N15426" s="7"/>
    </row>
    <row r="15427" spans="12:14">
      <c r="L15427" s="7"/>
      <c r="M15427" s="108"/>
      <c r="N15427" s="7"/>
    </row>
    <row r="15428" spans="12:14">
      <c r="L15428" s="7"/>
      <c r="M15428" s="108"/>
      <c r="N15428" s="7"/>
    </row>
    <row r="15429" spans="12:14">
      <c r="L15429" s="7"/>
      <c r="M15429" s="108"/>
      <c r="N15429" s="7"/>
    </row>
    <row r="15430" spans="12:14">
      <c r="L15430" s="7"/>
      <c r="M15430" s="108"/>
      <c r="N15430" s="7"/>
    </row>
    <row r="15431" spans="12:14">
      <c r="L15431" s="7"/>
      <c r="M15431" s="108"/>
      <c r="N15431" s="7"/>
    </row>
    <row r="15432" spans="12:14">
      <c r="L15432" s="7"/>
      <c r="M15432" s="108"/>
      <c r="N15432" s="7"/>
    </row>
    <row r="15433" spans="12:14">
      <c r="L15433" s="7"/>
      <c r="M15433" s="108"/>
      <c r="N15433" s="7"/>
    </row>
    <row r="15434" spans="12:14">
      <c r="L15434" s="7"/>
      <c r="M15434" s="108"/>
      <c r="N15434" s="7"/>
    </row>
    <row r="15435" spans="12:14">
      <c r="L15435" s="7"/>
      <c r="M15435" s="108"/>
      <c r="N15435" s="7"/>
    </row>
    <row r="15436" spans="12:14">
      <c r="L15436" s="7"/>
      <c r="M15436" s="108"/>
      <c r="N15436" s="7"/>
    </row>
    <row r="15437" spans="12:14">
      <c r="L15437" s="7"/>
      <c r="M15437" s="108"/>
      <c r="N15437" s="7"/>
    </row>
    <row r="15438" spans="12:14">
      <c r="L15438" s="7"/>
      <c r="M15438" s="108"/>
      <c r="N15438" s="7"/>
    </row>
    <row r="15439" spans="12:14">
      <c r="L15439" s="7"/>
      <c r="M15439" s="108"/>
      <c r="N15439" s="7"/>
    </row>
    <row r="15440" spans="12:14">
      <c r="L15440" s="7"/>
      <c r="M15440" s="108"/>
      <c r="N15440" s="7"/>
    </row>
    <row r="15441" spans="12:14">
      <c r="L15441" s="7"/>
      <c r="M15441" s="108"/>
      <c r="N15441" s="7"/>
    </row>
    <row r="15442" spans="12:14">
      <c r="L15442" s="7"/>
      <c r="M15442" s="108"/>
      <c r="N15442" s="7"/>
    </row>
    <row r="15443" spans="12:14">
      <c r="L15443" s="7"/>
      <c r="M15443" s="108"/>
      <c r="N15443" s="7"/>
    </row>
    <row r="15444" spans="12:14">
      <c r="L15444" s="7"/>
      <c r="M15444" s="108"/>
      <c r="N15444" s="7"/>
    </row>
    <row r="15445" spans="12:14">
      <c r="L15445" s="7"/>
      <c r="M15445" s="108"/>
      <c r="N15445" s="7"/>
    </row>
    <row r="15446" spans="12:14">
      <c r="L15446" s="7"/>
      <c r="M15446" s="108"/>
      <c r="N15446" s="7"/>
    </row>
    <row r="15447" spans="12:14">
      <c r="L15447" s="7"/>
      <c r="M15447" s="108"/>
      <c r="N15447" s="7"/>
    </row>
    <row r="15448" spans="12:14">
      <c r="L15448" s="7"/>
      <c r="M15448" s="108"/>
      <c r="N15448" s="7"/>
    </row>
    <row r="15449" spans="12:14">
      <c r="L15449" s="7"/>
      <c r="M15449" s="108"/>
      <c r="N15449" s="7"/>
    </row>
    <row r="15450" spans="12:14">
      <c r="L15450" s="7"/>
      <c r="M15450" s="108"/>
      <c r="N15450" s="7"/>
    </row>
    <row r="15451" spans="12:14">
      <c r="L15451" s="7"/>
      <c r="M15451" s="108"/>
      <c r="N15451" s="7"/>
    </row>
    <row r="15452" spans="12:14">
      <c r="L15452" s="7"/>
      <c r="M15452" s="108"/>
      <c r="N15452" s="7"/>
    </row>
    <row r="15453" spans="12:14">
      <c r="L15453" s="7"/>
      <c r="M15453" s="108"/>
      <c r="N15453" s="7"/>
    </row>
    <row r="15454" spans="12:14">
      <c r="L15454" s="7"/>
      <c r="M15454" s="108"/>
      <c r="N15454" s="7"/>
    </row>
    <row r="15455" spans="12:14">
      <c r="L15455" s="7"/>
      <c r="M15455" s="108"/>
      <c r="N15455" s="7"/>
    </row>
    <row r="15456" spans="12:14">
      <c r="L15456" s="7"/>
      <c r="M15456" s="108"/>
      <c r="N15456" s="7"/>
    </row>
    <row r="15457" spans="12:14">
      <c r="L15457" s="7"/>
      <c r="M15457" s="108"/>
      <c r="N15457" s="7"/>
    </row>
    <row r="15458" spans="12:14">
      <c r="L15458" s="7"/>
      <c r="M15458" s="108"/>
      <c r="N15458" s="7"/>
    </row>
    <row r="15459" spans="12:14">
      <c r="L15459" s="7"/>
      <c r="M15459" s="108"/>
      <c r="N15459" s="7"/>
    </row>
    <row r="15460" spans="12:14">
      <c r="L15460" s="7"/>
      <c r="M15460" s="108"/>
      <c r="N15460" s="7"/>
    </row>
    <row r="15461" spans="12:14">
      <c r="L15461" s="7"/>
      <c r="M15461" s="108"/>
      <c r="N15461" s="7"/>
    </row>
    <row r="15462" spans="12:14">
      <c r="L15462" s="7"/>
      <c r="M15462" s="108"/>
      <c r="N15462" s="7"/>
    </row>
    <row r="15463" spans="12:14">
      <c r="L15463" s="7"/>
      <c r="M15463" s="108"/>
      <c r="N15463" s="7"/>
    </row>
    <row r="15464" spans="12:14">
      <c r="L15464" s="7"/>
      <c r="M15464" s="108"/>
      <c r="N15464" s="7"/>
    </row>
    <row r="15465" spans="12:14">
      <c r="L15465" s="7"/>
      <c r="M15465" s="108"/>
      <c r="N15465" s="7"/>
    </row>
    <row r="15466" spans="12:14">
      <c r="L15466" s="7"/>
      <c r="M15466" s="108"/>
      <c r="N15466" s="7"/>
    </row>
    <row r="15467" spans="12:14">
      <c r="L15467" s="7"/>
      <c r="M15467" s="108"/>
      <c r="N15467" s="7"/>
    </row>
    <row r="15468" spans="12:14">
      <c r="L15468" s="7"/>
      <c r="M15468" s="108"/>
      <c r="N15468" s="7"/>
    </row>
    <row r="15469" spans="12:14">
      <c r="L15469" s="7"/>
      <c r="M15469" s="108"/>
      <c r="N15469" s="7"/>
    </row>
    <row r="15470" spans="12:14">
      <c r="L15470" s="7"/>
      <c r="M15470" s="108"/>
      <c r="N15470" s="7"/>
    </row>
    <row r="15471" spans="12:14">
      <c r="L15471" s="7"/>
      <c r="M15471" s="108"/>
      <c r="N15471" s="7"/>
    </row>
    <row r="15472" spans="12:14">
      <c r="L15472" s="7"/>
      <c r="M15472" s="108"/>
      <c r="N15472" s="7"/>
    </row>
    <row r="15473" spans="12:14">
      <c r="L15473" s="7"/>
      <c r="M15473" s="108"/>
      <c r="N15473" s="7"/>
    </row>
    <row r="15474" spans="12:14">
      <c r="L15474" s="7"/>
      <c r="M15474" s="108"/>
      <c r="N15474" s="7"/>
    </row>
    <row r="15475" spans="12:14">
      <c r="L15475" s="7"/>
      <c r="M15475" s="108"/>
      <c r="N15475" s="7"/>
    </row>
    <row r="15476" spans="12:14">
      <c r="L15476" s="7"/>
      <c r="M15476" s="108"/>
      <c r="N15476" s="7"/>
    </row>
    <row r="15477" spans="12:14">
      <c r="L15477" s="7"/>
      <c r="M15477" s="108"/>
      <c r="N15477" s="7"/>
    </row>
    <row r="15478" spans="12:14">
      <c r="L15478" s="7"/>
      <c r="M15478" s="108"/>
      <c r="N15478" s="7"/>
    </row>
    <row r="15479" spans="12:14">
      <c r="L15479" s="7"/>
      <c r="M15479" s="108"/>
      <c r="N15479" s="7"/>
    </row>
    <row r="15480" spans="12:14">
      <c r="L15480" s="7"/>
      <c r="M15480" s="108"/>
      <c r="N15480" s="7"/>
    </row>
    <row r="15481" spans="12:14">
      <c r="L15481" s="7"/>
      <c r="M15481" s="108"/>
      <c r="N15481" s="7"/>
    </row>
    <row r="15482" spans="12:14">
      <c r="L15482" s="7"/>
      <c r="M15482" s="108"/>
      <c r="N15482" s="7"/>
    </row>
    <row r="15483" spans="12:14">
      <c r="L15483" s="7"/>
      <c r="M15483" s="108"/>
      <c r="N15483" s="7"/>
    </row>
    <row r="15484" spans="12:14">
      <c r="L15484" s="7"/>
      <c r="M15484" s="108"/>
      <c r="N15484" s="7"/>
    </row>
    <row r="15485" spans="12:14">
      <c r="L15485" s="7"/>
      <c r="M15485" s="108"/>
      <c r="N15485" s="7"/>
    </row>
    <row r="15486" spans="12:14">
      <c r="L15486" s="7"/>
      <c r="M15486" s="108"/>
      <c r="N15486" s="7"/>
    </row>
    <row r="15487" spans="12:14">
      <c r="L15487" s="7"/>
      <c r="M15487" s="108"/>
      <c r="N15487" s="7"/>
    </row>
    <row r="15488" spans="12:14">
      <c r="L15488" s="7"/>
      <c r="M15488" s="108"/>
      <c r="N15488" s="7"/>
    </row>
    <row r="15489" spans="12:14">
      <c r="L15489" s="7"/>
      <c r="M15489" s="108"/>
      <c r="N15489" s="7"/>
    </row>
    <row r="15490" spans="12:14">
      <c r="L15490" s="7"/>
      <c r="M15490" s="108"/>
      <c r="N15490" s="7"/>
    </row>
    <row r="15491" spans="12:14">
      <c r="L15491" s="7"/>
      <c r="M15491" s="108"/>
      <c r="N15491" s="7"/>
    </row>
    <row r="15492" spans="12:14">
      <c r="L15492" s="7"/>
      <c r="M15492" s="108"/>
      <c r="N15492" s="7"/>
    </row>
    <row r="15493" spans="12:14">
      <c r="L15493" s="7"/>
      <c r="M15493" s="108"/>
      <c r="N15493" s="7"/>
    </row>
    <row r="15494" spans="12:14">
      <c r="L15494" s="7"/>
      <c r="M15494" s="108"/>
      <c r="N15494" s="7"/>
    </row>
    <row r="15495" spans="12:14">
      <c r="L15495" s="7"/>
      <c r="M15495" s="108"/>
      <c r="N15495" s="7"/>
    </row>
    <row r="15496" spans="12:14">
      <c r="L15496" s="7"/>
      <c r="M15496" s="108"/>
      <c r="N15496" s="7"/>
    </row>
    <row r="15497" spans="12:14">
      <c r="L15497" s="7"/>
      <c r="M15497" s="108"/>
      <c r="N15497" s="7"/>
    </row>
    <row r="15498" spans="12:14">
      <c r="L15498" s="7"/>
      <c r="M15498" s="108"/>
      <c r="N15498" s="7"/>
    </row>
    <row r="15499" spans="12:14">
      <c r="L15499" s="7"/>
      <c r="M15499" s="108"/>
      <c r="N15499" s="7"/>
    </row>
    <row r="15500" spans="12:14">
      <c r="L15500" s="7"/>
      <c r="M15500" s="108"/>
      <c r="N15500" s="7"/>
    </row>
    <row r="15501" spans="12:14">
      <c r="L15501" s="7"/>
      <c r="M15501" s="108"/>
      <c r="N15501" s="7"/>
    </row>
    <row r="15502" spans="12:14">
      <c r="L15502" s="7"/>
      <c r="M15502" s="108"/>
      <c r="N15502" s="7"/>
    </row>
    <row r="15503" spans="12:14">
      <c r="L15503" s="7"/>
      <c r="M15503" s="108"/>
      <c r="N15503" s="7"/>
    </row>
    <row r="15504" spans="12:14">
      <c r="L15504" s="7"/>
      <c r="M15504" s="108"/>
      <c r="N15504" s="7"/>
    </row>
    <row r="15505" spans="12:14">
      <c r="L15505" s="7"/>
      <c r="M15505" s="108"/>
      <c r="N15505" s="7"/>
    </row>
    <row r="15506" spans="12:14">
      <c r="L15506" s="7"/>
      <c r="M15506" s="108"/>
      <c r="N15506" s="7"/>
    </row>
    <row r="15507" spans="12:14">
      <c r="L15507" s="7"/>
      <c r="M15507" s="108"/>
      <c r="N15507" s="7"/>
    </row>
    <row r="15508" spans="12:14">
      <c r="L15508" s="7"/>
      <c r="M15508" s="108"/>
      <c r="N15508" s="7"/>
    </row>
    <row r="15509" spans="12:14">
      <c r="L15509" s="7"/>
      <c r="M15509" s="108"/>
      <c r="N15509" s="7"/>
    </row>
    <row r="15510" spans="12:14">
      <c r="L15510" s="7"/>
      <c r="M15510" s="108"/>
      <c r="N15510" s="7"/>
    </row>
    <row r="15511" spans="12:14">
      <c r="L15511" s="7"/>
      <c r="M15511" s="108"/>
      <c r="N15511" s="7"/>
    </row>
    <row r="15512" spans="12:14">
      <c r="L15512" s="7"/>
      <c r="M15512" s="108"/>
      <c r="N15512" s="7"/>
    </row>
    <row r="15513" spans="12:14">
      <c r="L15513" s="7"/>
      <c r="M15513" s="108"/>
      <c r="N15513" s="7"/>
    </row>
    <row r="15514" spans="12:14">
      <c r="L15514" s="7"/>
      <c r="M15514" s="108"/>
      <c r="N15514" s="7"/>
    </row>
    <row r="15515" spans="12:14">
      <c r="L15515" s="7"/>
      <c r="M15515" s="108"/>
      <c r="N15515" s="7"/>
    </row>
    <row r="15516" spans="12:14">
      <c r="L15516" s="7"/>
      <c r="M15516" s="108"/>
      <c r="N15516" s="7"/>
    </row>
    <row r="15517" spans="12:14">
      <c r="L15517" s="7"/>
      <c r="M15517" s="108"/>
      <c r="N15517" s="7"/>
    </row>
    <row r="15518" spans="12:14">
      <c r="L15518" s="7"/>
      <c r="M15518" s="108"/>
      <c r="N15518" s="7"/>
    </row>
    <row r="15519" spans="12:14">
      <c r="L15519" s="7"/>
      <c r="M15519" s="108"/>
      <c r="N15519" s="7"/>
    </row>
    <row r="15520" spans="12:14">
      <c r="L15520" s="7"/>
      <c r="M15520" s="108"/>
      <c r="N15520" s="7"/>
    </row>
    <row r="15521" spans="12:14">
      <c r="L15521" s="7"/>
      <c r="M15521" s="108"/>
      <c r="N15521" s="7"/>
    </row>
    <row r="15522" spans="12:14">
      <c r="L15522" s="7"/>
      <c r="M15522" s="108"/>
      <c r="N15522" s="7"/>
    </row>
    <row r="15523" spans="12:14">
      <c r="L15523" s="7"/>
      <c r="M15523" s="108"/>
      <c r="N15523" s="7"/>
    </row>
    <row r="15524" spans="12:14">
      <c r="L15524" s="7"/>
      <c r="M15524" s="108"/>
      <c r="N15524" s="7"/>
    </row>
    <row r="15525" spans="12:14">
      <c r="L15525" s="7"/>
      <c r="M15525" s="108"/>
      <c r="N15525" s="7"/>
    </row>
    <row r="15526" spans="12:14">
      <c r="L15526" s="7"/>
      <c r="M15526" s="108"/>
      <c r="N15526" s="7"/>
    </row>
    <row r="15527" spans="12:14">
      <c r="L15527" s="7"/>
      <c r="M15527" s="108"/>
      <c r="N15527" s="7"/>
    </row>
    <row r="15528" spans="12:14">
      <c r="L15528" s="7"/>
      <c r="M15528" s="108"/>
      <c r="N15528" s="7"/>
    </row>
    <row r="15529" spans="12:14">
      <c r="L15529" s="7"/>
      <c r="M15529" s="108"/>
      <c r="N15529" s="7"/>
    </row>
    <row r="15530" spans="12:14">
      <c r="L15530" s="7"/>
      <c r="M15530" s="108"/>
      <c r="N15530" s="7"/>
    </row>
    <row r="15531" spans="12:14">
      <c r="L15531" s="7"/>
      <c r="M15531" s="108"/>
      <c r="N15531" s="7"/>
    </row>
    <row r="15532" spans="12:14">
      <c r="L15532" s="7"/>
      <c r="M15532" s="108"/>
      <c r="N15532" s="7"/>
    </row>
    <row r="15533" spans="12:14">
      <c r="L15533" s="7"/>
      <c r="M15533" s="108"/>
      <c r="N15533" s="7"/>
    </row>
    <row r="15534" spans="12:14">
      <c r="L15534" s="7"/>
      <c r="M15534" s="108"/>
      <c r="N15534" s="7"/>
    </row>
    <row r="15535" spans="12:14">
      <c r="L15535" s="7"/>
      <c r="M15535" s="108"/>
      <c r="N15535" s="7"/>
    </row>
    <row r="15536" spans="12:14">
      <c r="L15536" s="7"/>
      <c r="M15536" s="108"/>
      <c r="N15536" s="7"/>
    </row>
    <row r="15537" spans="12:14">
      <c r="L15537" s="7"/>
      <c r="M15537" s="108"/>
      <c r="N15537" s="7"/>
    </row>
    <row r="15538" spans="12:14">
      <c r="L15538" s="7"/>
      <c r="M15538" s="108"/>
      <c r="N15538" s="7"/>
    </row>
    <row r="15539" spans="12:14">
      <c r="L15539" s="7"/>
      <c r="M15539" s="108"/>
      <c r="N15539" s="7"/>
    </row>
    <row r="15540" spans="12:14">
      <c r="L15540" s="7"/>
      <c r="M15540" s="108"/>
      <c r="N15540" s="7"/>
    </row>
    <row r="15541" spans="12:14">
      <c r="L15541" s="7"/>
      <c r="M15541" s="108"/>
      <c r="N15541" s="7"/>
    </row>
    <row r="15542" spans="12:14">
      <c r="L15542" s="7"/>
      <c r="M15542" s="108"/>
      <c r="N15542" s="7"/>
    </row>
    <row r="15543" spans="12:14">
      <c r="L15543" s="7"/>
      <c r="M15543" s="108"/>
      <c r="N15543" s="7"/>
    </row>
    <row r="15544" spans="12:14">
      <c r="L15544" s="7"/>
      <c r="M15544" s="108"/>
      <c r="N15544" s="7"/>
    </row>
    <row r="15545" spans="12:14">
      <c r="L15545" s="7"/>
      <c r="M15545" s="108"/>
      <c r="N15545" s="7"/>
    </row>
    <row r="15546" spans="12:14">
      <c r="L15546" s="7"/>
      <c r="M15546" s="108"/>
      <c r="N15546" s="7"/>
    </row>
    <row r="15547" spans="12:14">
      <c r="L15547" s="7"/>
      <c r="M15547" s="108"/>
      <c r="N15547" s="7"/>
    </row>
    <row r="15548" spans="12:14">
      <c r="L15548" s="7"/>
      <c r="M15548" s="108"/>
      <c r="N15548" s="7"/>
    </row>
    <row r="15549" spans="12:14">
      <c r="L15549" s="7"/>
      <c r="M15549" s="108"/>
      <c r="N15549" s="7"/>
    </row>
    <row r="15550" spans="12:14">
      <c r="L15550" s="7"/>
      <c r="M15550" s="108"/>
      <c r="N15550" s="7"/>
    </row>
    <row r="15551" spans="12:14">
      <c r="L15551" s="7"/>
      <c r="M15551" s="108"/>
      <c r="N15551" s="7"/>
    </row>
    <row r="15552" spans="12:14">
      <c r="L15552" s="7"/>
      <c r="M15552" s="108"/>
      <c r="N15552" s="7"/>
    </row>
    <row r="15553" spans="12:14">
      <c r="L15553" s="7"/>
      <c r="M15553" s="108"/>
      <c r="N15553" s="7"/>
    </row>
    <row r="15554" spans="12:14">
      <c r="L15554" s="7"/>
      <c r="M15554" s="108"/>
      <c r="N15554" s="7"/>
    </row>
    <row r="15555" spans="12:14">
      <c r="L15555" s="7"/>
      <c r="M15555" s="108"/>
      <c r="N15555" s="7"/>
    </row>
    <row r="15556" spans="12:14">
      <c r="L15556" s="7"/>
      <c r="M15556" s="108"/>
      <c r="N15556" s="7"/>
    </row>
    <row r="15557" spans="12:14">
      <c r="L15557" s="7"/>
      <c r="M15557" s="108"/>
      <c r="N15557" s="7"/>
    </row>
    <row r="15558" spans="12:14">
      <c r="L15558" s="7"/>
      <c r="M15558" s="108"/>
      <c r="N15558" s="7"/>
    </row>
    <row r="15559" spans="12:14">
      <c r="L15559" s="7"/>
      <c r="M15559" s="108"/>
      <c r="N15559" s="7"/>
    </row>
    <row r="15560" spans="12:14">
      <c r="L15560" s="7"/>
      <c r="M15560" s="108"/>
      <c r="N15560" s="7"/>
    </row>
    <row r="15561" spans="12:14">
      <c r="L15561" s="7"/>
      <c r="M15561" s="108"/>
      <c r="N15561" s="7"/>
    </row>
    <row r="15562" spans="12:14">
      <c r="L15562" s="7"/>
      <c r="M15562" s="108"/>
      <c r="N15562" s="7"/>
    </row>
    <row r="15563" spans="12:14">
      <c r="L15563" s="7"/>
      <c r="M15563" s="108"/>
      <c r="N15563" s="7"/>
    </row>
    <row r="15564" spans="12:14">
      <c r="L15564" s="7"/>
      <c r="M15564" s="108"/>
      <c r="N15564" s="7"/>
    </row>
    <row r="15565" spans="12:14">
      <c r="L15565" s="7"/>
      <c r="M15565" s="108"/>
      <c r="N15565" s="7"/>
    </row>
    <row r="15566" spans="12:14">
      <c r="L15566" s="7"/>
      <c r="M15566" s="108"/>
      <c r="N15566" s="7"/>
    </row>
    <row r="15567" spans="12:14">
      <c r="L15567" s="7"/>
      <c r="M15567" s="108"/>
      <c r="N15567" s="7"/>
    </row>
    <row r="15568" spans="12:14">
      <c r="L15568" s="7"/>
      <c r="M15568" s="108"/>
      <c r="N15568" s="7"/>
    </row>
    <row r="15569" spans="12:14">
      <c r="L15569" s="7"/>
      <c r="M15569" s="108"/>
      <c r="N15569" s="7"/>
    </row>
    <row r="15570" spans="12:14">
      <c r="L15570" s="7"/>
      <c r="M15570" s="108"/>
      <c r="N15570" s="7"/>
    </row>
    <row r="15571" spans="12:14">
      <c r="L15571" s="7"/>
      <c r="M15571" s="108"/>
      <c r="N15571" s="7"/>
    </row>
    <row r="15572" spans="12:14">
      <c r="L15572" s="7"/>
      <c r="M15572" s="108"/>
      <c r="N15572" s="7"/>
    </row>
    <row r="15573" spans="12:14">
      <c r="L15573" s="7"/>
      <c r="M15573" s="108"/>
      <c r="N15573" s="7"/>
    </row>
    <row r="15574" spans="12:14">
      <c r="L15574" s="7"/>
      <c r="M15574" s="108"/>
      <c r="N15574" s="7"/>
    </row>
    <row r="15575" spans="12:14">
      <c r="L15575" s="7"/>
      <c r="M15575" s="108"/>
      <c r="N15575" s="7"/>
    </row>
    <row r="15576" spans="12:14">
      <c r="L15576" s="7"/>
      <c r="M15576" s="108"/>
      <c r="N15576" s="7"/>
    </row>
    <row r="15577" spans="12:14">
      <c r="L15577" s="7"/>
      <c r="M15577" s="108"/>
      <c r="N15577" s="7"/>
    </row>
    <row r="15578" spans="12:14">
      <c r="L15578" s="7"/>
      <c r="M15578" s="108"/>
      <c r="N15578" s="7"/>
    </row>
    <row r="15579" spans="12:14">
      <c r="L15579" s="7"/>
      <c r="M15579" s="108"/>
      <c r="N15579" s="7"/>
    </row>
    <row r="15580" spans="12:14">
      <c r="L15580" s="7"/>
      <c r="M15580" s="108"/>
      <c r="N15580" s="7"/>
    </row>
    <row r="15581" spans="12:14">
      <c r="L15581" s="7"/>
      <c r="M15581" s="108"/>
      <c r="N15581" s="7"/>
    </row>
    <row r="15582" spans="12:14">
      <c r="L15582" s="7"/>
      <c r="M15582" s="108"/>
      <c r="N15582" s="7"/>
    </row>
    <row r="15583" spans="12:14">
      <c r="L15583" s="7"/>
      <c r="M15583" s="108"/>
      <c r="N15583" s="7"/>
    </row>
    <row r="15584" spans="12:14">
      <c r="L15584" s="7"/>
      <c r="M15584" s="108"/>
      <c r="N15584" s="7"/>
    </row>
    <row r="15585" spans="12:14">
      <c r="L15585" s="7"/>
      <c r="M15585" s="108"/>
      <c r="N15585" s="7"/>
    </row>
    <row r="15586" spans="12:14">
      <c r="L15586" s="7"/>
      <c r="M15586" s="108"/>
      <c r="N15586" s="7"/>
    </row>
    <row r="15587" spans="12:14">
      <c r="L15587" s="7"/>
      <c r="M15587" s="108"/>
      <c r="N15587" s="7"/>
    </row>
    <row r="15588" spans="12:14">
      <c r="L15588" s="7"/>
      <c r="M15588" s="108"/>
      <c r="N15588" s="7"/>
    </row>
    <row r="15589" spans="12:14">
      <c r="L15589" s="7"/>
      <c r="M15589" s="108"/>
      <c r="N15589" s="7"/>
    </row>
    <row r="15590" spans="12:14">
      <c r="L15590" s="7"/>
      <c r="M15590" s="108"/>
      <c r="N15590" s="7"/>
    </row>
    <row r="15591" spans="12:14">
      <c r="L15591" s="7"/>
      <c r="M15591" s="108"/>
      <c r="N15591" s="7"/>
    </row>
    <row r="15592" spans="12:14">
      <c r="L15592" s="7"/>
      <c r="M15592" s="108"/>
      <c r="N15592" s="7"/>
    </row>
    <row r="15593" spans="12:14">
      <c r="L15593" s="7"/>
      <c r="M15593" s="108"/>
      <c r="N15593" s="7"/>
    </row>
    <row r="15594" spans="12:14">
      <c r="L15594" s="7"/>
      <c r="M15594" s="108"/>
      <c r="N15594" s="7"/>
    </row>
    <row r="15595" spans="12:14">
      <c r="L15595" s="7"/>
      <c r="M15595" s="108"/>
      <c r="N15595" s="7"/>
    </row>
    <row r="15596" spans="12:14">
      <c r="L15596" s="7"/>
      <c r="M15596" s="108"/>
      <c r="N15596" s="7"/>
    </row>
    <row r="15597" spans="12:14">
      <c r="L15597" s="7"/>
      <c r="M15597" s="108"/>
      <c r="N15597" s="7"/>
    </row>
    <row r="15598" spans="12:14">
      <c r="L15598" s="7"/>
      <c r="M15598" s="108"/>
      <c r="N15598" s="7"/>
    </row>
    <row r="15599" spans="12:14">
      <c r="L15599" s="7"/>
      <c r="M15599" s="108"/>
      <c r="N15599" s="7"/>
    </row>
    <row r="15600" spans="12:14">
      <c r="L15600" s="7"/>
      <c r="M15600" s="108"/>
      <c r="N15600" s="7"/>
    </row>
    <row r="15601" spans="12:14">
      <c r="L15601" s="7"/>
      <c r="M15601" s="108"/>
      <c r="N15601" s="7"/>
    </row>
    <row r="15602" spans="12:14">
      <c r="L15602" s="7"/>
      <c r="M15602" s="108"/>
      <c r="N15602" s="7"/>
    </row>
    <row r="15603" spans="12:14">
      <c r="L15603" s="7"/>
      <c r="M15603" s="108"/>
      <c r="N15603" s="7"/>
    </row>
    <row r="15604" spans="12:14">
      <c r="L15604" s="7"/>
      <c r="M15604" s="108"/>
      <c r="N15604" s="7"/>
    </row>
    <row r="15605" spans="12:14">
      <c r="L15605" s="7"/>
      <c r="M15605" s="108"/>
      <c r="N15605" s="7"/>
    </row>
    <row r="15606" spans="12:14">
      <c r="L15606" s="7"/>
      <c r="M15606" s="108"/>
      <c r="N15606" s="7"/>
    </row>
    <row r="15607" spans="12:14">
      <c r="L15607" s="7"/>
      <c r="M15607" s="108"/>
      <c r="N15607" s="7"/>
    </row>
    <row r="15608" spans="12:14">
      <c r="L15608" s="7"/>
      <c r="M15608" s="108"/>
      <c r="N15608" s="7"/>
    </row>
    <row r="15609" spans="12:14">
      <c r="L15609" s="7"/>
      <c r="M15609" s="108"/>
      <c r="N15609" s="7"/>
    </row>
    <row r="15610" spans="12:14">
      <c r="L15610" s="7"/>
      <c r="M15610" s="108"/>
      <c r="N15610" s="7"/>
    </row>
    <row r="15611" spans="12:14">
      <c r="L15611" s="7"/>
      <c r="M15611" s="108"/>
      <c r="N15611" s="7"/>
    </row>
    <row r="15612" spans="12:14">
      <c r="L15612" s="7"/>
      <c r="M15612" s="108"/>
      <c r="N15612" s="7"/>
    </row>
    <row r="15613" spans="12:14">
      <c r="L15613" s="7"/>
      <c r="M15613" s="108"/>
      <c r="N15613" s="7"/>
    </row>
    <row r="15614" spans="12:14">
      <c r="L15614" s="7"/>
      <c r="M15614" s="108"/>
      <c r="N15614" s="7"/>
    </row>
    <row r="15615" spans="12:14">
      <c r="L15615" s="7"/>
      <c r="M15615" s="108"/>
      <c r="N15615" s="7"/>
    </row>
    <row r="15616" spans="12:14">
      <c r="L15616" s="7"/>
      <c r="M15616" s="108"/>
      <c r="N15616" s="7"/>
    </row>
    <row r="15617" spans="12:14">
      <c r="L15617" s="7"/>
      <c r="M15617" s="108"/>
      <c r="N15617" s="7"/>
    </row>
    <row r="15618" spans="12:14">
      <c r="L15618" s="7"/>
      <c r="M15618" s="108"/>
      <c r="N15618" s="7"/>
    </row>
    <row r="15619" spans="12:14">
      <c r="L15619" s="7"/>
      <c r="M15619" s="108"/>
      <c r="N15619" s="7"/>
    </row>
    <row r="15620" spans="12:14">
      <c r="L15620" s="7"/>
      <c r="M15620" s="108"/>
      <c r="N15620" s="7"/>
    </row>
    <row r="15621" spans="12:14">
      <c r="L15621" s="7"/>
      <c r="M15621" s="108"/>
      <c r="N15621" s="7"/>
    </row>
    <row r="15622" spans="12:14">
      <c r="L15622" s="7"/>
      <c r="M15622" s="108"/>
      <c r="N15622" s="7"/>
    </row>
    <row r="15623" spans="12:14">
      <c r="L15623" s="7"/>
      <c r="M15623" s="108"/>
      <c r="N15623" s="7"/>
    </row>
    <row r="15624" spans="12:14">
      <c r="L15624" s="7"/>
      <c r="M15624" s="108"/>
      <c r="N15624" s="7"/>
    </row>
    <row r="15625" spans="12:14">
      <c r="L15625" s="7"/>
      <c r="M15625" s="108"/>
      <c r="N15625" s="7"/>
    </row>
    <row r="15626" spans="12:14">
      <c r="L15626" s="7"/>
      <c r="M15626" s="108"/>
      <c r="N15626" s="7"/>
    </row>
    <row r="15627" spans="12:14">
      <c r="L15627" s="7"/>
      <c r="M15627" s="108"/>
      <c r="N15627" s="7"/>
    </row>
    <row r="15628" spans="12:14">
      <c r="L15628" s="7"/>
      <c r="M15628" s="108"/>
      <c r="N15628" s="7"/>
    </row>
    <row r="15629" spans="12:14">
      <c r="L15629" s="7"/>
      <c r="M15629" s="108"/>
      <c r="N15629" s="7"/>
    </row>
    <row r="15630" spans="12:14">
      <c r="L15630" s="7"/>
      <c r="M15630" s="108"/>
      <c r="N15630" s="7"/>
    </row>
    <row r="15631" spans="12:14">
      <c r="L15631" s="7"/>
      <c r="M15631" s="108"/>
      <c r="N15631" s="7"/>
    </row>
    <row r="15632" spans="12:14">
      <c r="L15632" s="7"/>
      <c r="M15632" s="108"/>
      <c r="N15632" s="7"/>
    </row>
    <row r="15633" spans="12:14">
      <c r="L15633" s="7"/>
      <c r="M15633" s="108"/>
      <c r="N15633" s="7"/>
    </row>
    <row r="15634" spans="12:14">
      <c r="L15634" s="7"/>
      <c r="M15634" s="108"/>
      <c r="N15634" s="7"/>
    </row>
    <row r="15635" spans="12:14">
      <c r="L15635" s="7"/>
      <c r="M15635" s="108"/>
      <c r="N15635" s="7"/>
    </row>
    <row r="15636" spans="12:14">
      <c r="L15636" s="7"/>
      <c r="M15636" s="108"/>
      <c r="N15636" s="7"/>
    </row>
    <row r="15637" spans="12:14">
      <c r="L15637" s="7"/>
      <c r="M15637" s="108"/>
      <c r="N15637" s="7"/>
    </row>
    <row r="15638" spans="12:14">
      <c r="L15638" s="7"/>
      <c r="M15638" s="108"/>
      <c r="N15638" s="7"/>
    </row>
    <row r="15639" spans="12:14">
      <c r="L15639" s="7"/>
      <c r="M15639" s="108"/>
      <c r="N15639" s="7"/>
    </row>
    <row r="15640" spans="12:14">
      <c r="L15640" s="7"/>
      <c r="M15640" s="108"/>
      <c r="N15640" s="7"/>
    </row>
    <row r="15641" spans="12:14">
      <c r="L15641" s="7"/>
      <c r="M15641" s="108"/>
      <c r="N15641" s="7"/>
    </row>
    <row r="15642" spans="12:14">
      <c r="L15642" s="7"/>
      <c r="M15642" s="108"/>
      <c r="N15642" s="7"/>
    </row>
    <row r="15643" spans="12:14">
      <c r="L15643" s="7"/>
      <c r="M15643" s="108"/>
      <c r="N15643" s="7"/>
    </row>
    <row r="15644" spans="12:14">
      <c r="L15644" s="7"/>
      <c r="M15644" s="108"/>
      <c r="N15644" s="7"/>
    </row>
    <row r="15645" spans="12:14">
      <c r="L15645" s="7"/>
      <c r="M15645" s="108"/>
      <c r="N15645" s="7"/>
    </row>
    <row r="15646" spans="12:14">
      <c r="L15646" s="7"/>
      <c r="M15646" s="108"/>
      <c r="N15646" s="7"/>
    </row>
    <row r="15647" spans="12:14">
      <c r="L15647" s="7"/>
      <c r="M15647" s="108"/>
      <c r="N15647" s="7"/>
    </row>
    <row r="15648" spans="12:14">
      <c r="L15648" s="7"/>
      <c r="M15648" s="108"/>
      <c r="N15648" s="7"/>
    </row>
    <row r="15649" spans="12:14">
      <c r="L15649" s="7"/>
      <c r="M15649" s="108"/>
      <c r="N15649" s="7"/>
    </row>
    <row r="15650" spans="12:14">
      <c r="L15650" s="7"/>
      <c r="M15650" s="108"/>
      <c r="N15650" s="7"/>
    </row>
    <row r="15651" spans="12:14">
      <c r="L15651" s="7"/>
      <c r="M15651" s="108"/>
      <c r="N15651" s="7"/>
    </row>
    <row r="15652" spans="12:14">
      <c r="L15652" s="7"/>
      <c r="M15652" s="108"/>
      <c r="N15652" s="7"/>
    </row>
    <row r="15653" spans="12:14">
      <c r="L15653" s="7"/>
      <c r="M15653" s="108"/>
      <c r="N15653" s="7"/>
    </row>
    <row r="15654" spans="12:14">
      <c r="L15654" s="7"/>
      <c r="M15654" s="108"/>
      <c r="N15654" s="7"/>
    </row>
    <row r="15655" spans="12:14">
      <c r="L15655" s="7"/>
      <c r="M15655" s="108"/>
      <c r="N15655" s="7"/>
    </row>
    <row r="15656" spans="12:14">
      <c r="L15656" s="7"/>
      <c r="M15656" s="108"/>
      <c r="N15656" s="7"/>
    </row>
    <row r="15657" spans="12:14">
      <c r="L15657" s="7"/>
      <c r="M15657" s="108"/>
      <c r="N15657" s="7"/>
    </row>
    <row r="15658" spans="12:14">
      <c r="L15658" s="7"/>
      <c r="M15658" s="108"/>
      <c r="N15658" s="7"/>
    </row>
    <row r="15659" spans="12:14">
      <c r="L15659" s="7"/>
      <c r="M15659" s="108"/>
      <c r="N15659" s="7"/>
    </row>
    <row r="15660" spans="12:14">
      <c r="L15660" s="7"/>
      <c r="M15660" s="108"/>
      <c r="N15660" s="7"/>
    </row>
    <row r="15661" spans="12:14">
      <c r="L15661" s="7"/>
      <c r="M15661" s="108"/>
      <c r="N15661" s="7"/>
    </row>
    <row r="15662" spans="12:14">
      <c r="L15662" s="7"/>
      <c r="M15662" s="108"/>
      <c r="N15662" s="7"/>
    </row>
    <row r="15663" spans="12:14">
      <c r="L15663" s="7"/>
      <c r="M15663" s="108"/>
      <c r="N15663" s="7"/>
    </row>
    <row r="15664" spans="12:14">
      <c r="L15664" s="7"/>
      <c r="M15664" s="108"/>
      <c r="N15664" s="7"/>
    </row>
    <row r="15665" spans="12:14">
      <c r="L15665" s="7"/>
      <c r="M15665" s="108"/>
      <c r="N15665" s="7"/>
    </row>
    <row r="15666" spans="12:14">
      <c r="L15666" s="7"/>
      <c r="M15666" s="108"/>
      <c r="N15666" s="7"/>
    </row>
    <row r="15667" spans="12:14">
      <c r="L15667" s="7"/>
      <c r="M15667" s="108"/>
      <c r="N15667" s="7"/>
    </row>
    <row r="15668" spans="12:14">
      <c r="L15668" s="7"/>
      <c r="M15668" s="108"/>
      <c r="N15668" s="7"/>
    </row>
    <row r="15669" spans="12:14">
      <c r="L15669" s="7"/>
      <c r="M15669" s="108"/>
      <c r="N15669" s="7"/>
    </row>
    <row r="15670" spans="12:14">
      <c r="L15670" s="7"/>
      <c r="M15670" s="108"/>
      <c r="N15670" s="7"/>
    </row>
    <row r="15671" spans="12:14">
      <c r="L15671" s="7"/>
      <c r="M15671" s="108"/>
      <c r="N15671" s="7"/>
    </row>
    <row r="15672" spans="12:14">
      <c r="L15672" s="7"/>
      <c r="M15672" s="108"/>
      <c r="N15672" s="7"/>
    </row>
    <row r="15673" spans="12:14">
      <c r="L15673" s="7"/>
      <c r="M15673" s="108"/>
      <c r="N15673" s="7"/>
    </row>
    <row r="15674" spans="12:14">
      <c r="L15674" s="7"/>
      <c r="M15674" s="108"/>
      <c r="N15674" s="7"/>
    </row>
    <row r="15675" spans="12:14">
      <c r="L15675" s="7"/>
      <c r="M15675" s="108"/>
      <c r="N15675" s="7"/>
    </row>
    <row r="15676" spans="12:14">
      <c r="L15676" s="7"/>
      <c r="M15676" s="108"/>
      <c r="N15676" s="7"/>
    </row>
    <row r="15677" spans="12:14">
      <c r="L15677" s="7"/>
      <c r="M15677" s="108"/>
      <c r="N15677" s="7"/>
    </row>
    <row r="15678" spans="12:14">
      <c r="L15678" s="7"/>
      <c r="M15678" s="108"/>
      <c r="N15678" s="7"/>
    </row>
    <row r="15679" spans="12:14">
      <c r="L15679" s="7"/>
      <c r="M15679" s="108"/>
      <c r="N15679" s="7"/>
    </row>
    <row r="15680" spans="12:14">
      <c r="L15680" s="7"/>
      <c r="M15680" s="108"/>
      <c r="N15680" s="7"/>
    </row>
    <row r="15681" spans="12:14">
      <c r="L15681" s="7"/>
      <c r="M15681" s="108"/>
      <c r="N15681" s="7"/>
    </row>
    <row r="15682" spans="12:14">
      <c r="L15682" s="7"/>
      <c r="M15682" s="108"/>
      <c r="N15682" s="7"/>
    </row>
    <row r="15683" spans="12:14">
      <c r="L15683" s="7"/>
      <c r="M15683" s="108"/>
      <c r="N15683" s="7"/>
    </row>
    <row r="15684" spans="12:14">
      <c r="L15684" s="7"/>
      <c r="M15684" s="108"/>
      <c r="N15684" s="7"/>
    </row>
    <row r="15685" spans="12:14">
      <c r="L15685" s="7"/>
      <c r="M15685" s="108"/>
      <c r="N15685" s="7"/>
    </row>
    <row r="15686" spans="12:14">
      <c r="L15686" s="7"/>
      <c r="M15686" s="108"/>
      <c r="N15686" s="7"/>
    </row>
    <row r="15687" spans="12:14">
      <c r="L15687" s="7"/>
      <c r="M15687" s="108"/>
      <c r="N15687" s="7"/>
    </row>
    <row r="15688" spans="12:14">
      <c r="L15688" s="7"/>
      <c r="M15688" s="108"/>
      <c r="N15688" s="7"/>
    </row>
    <row r="15689" spans="12:14">
      <c r="L15689" s="7"/>
      <c r="M15689" s="108"/>
      <c r="N15689" s="7"/>
    </row>
    <row r="15690" spans="12:14">
      <c r="L15690" s="7"/>
      <c r="M15690" s="108"/>
      <c r="N15690" s="7"/>
    </row>
    <row r="15691" spans="12:14">
      <c r="L15691" s="7"/>
      <c r="M15691" s="108"/>
      <c r="N15691" s="7"/>
    </row>
    <row r="15692" spans="12:14">
      <c r="L15692" s="7"/>
      <c r="M15692" s="108"/>
      <c r="N15692" s="7"/>
    </row>
    <row r="15693" spans="12:14">
      <c r="L15693" s="7"/>
      <c r="M15693" s="108"/>
      <c r="N15693" s="7"/>
    </row>
    <row r="15694" spans="12:14">
      <c r="L15694" s="7"/>
      <c r="M15694" s="108"/>
      <c r="N15694" s="7"/>
    </row>
    <row r="15695" spans="12:14">
      <c r="L15695" s="7"/>
      <c r="M15695" s="108"/>
      <c r="N15695" s="7"/>
    </row>
    <row r="15696" spans="12:14">
      <c r="L15696" s="7"/>
      <c r="M15696" s="108"/>
      <c r="N15696" s="7"/>
    </row>
    <row r="15697" spans="12:14">
      <c r="L15697" s="7"/>
      <c r="M15697" s="108"/>
      <c r="N15697" s="7"/>
    </row>
    <row r="15698" spans="12:14">
      <c r="L15698" s="7"/>
      <c r="M15698" s="108"/>
      <c r="N15698" s="7"/>
    </row>
    <row r="15699" spans="12:14">
      <c r="L15699" s="7"/>
      <c r="M15699" s="108"/>
      <c r="N15699" s="7"/>
    </row>
    <row r="15700" spans="12:14">
      <c r="L15700" s="7"/>
      <c r="M15700" s="108"/>
      <c r="N15700" s="7"/>
    </row>
    <row r="15701" spans="12:14">
      <c r="L15701" s="7"/>
      <c r="M15701" s="108"/>
      <c r="N15701" s="7"/>
    </row>
    <row r="15702" spans="12:14">
      <c r="L15702" s="7"/>
      <c r="M15702" s="108"/>
      <c r="N15702" s="7"/>
    </row>
    <row r="15703" spans="12:14">
      <c r="L15703" s="7"/>
      <c r="M15703" s="108"/>
      <c r="N15703" s="7"/>
    </row>
    <row r="15704" spans="12:14">
      <c r="L15704" s="7"/>
      <c r="M15704" s="108"/>
      <c r="N15704" s="7"/>
    </row>
    <row r="15705" spans="12:14">
      <c r="L15705" s="7"/>
      <c r="M15705" s="108"/>
      <c r="N15705" s="7"/>
    </row>
    <row r="15706" spans="12:14">
      <c r="L15706" s="7"/>
      <c r="M15706" s="108"/>
      <c r="N15706" s="7"/>
    </row>
    <row r="15707" spans="12:14">
      <c r="L15707" s="7"/>
      <c r="M15707" s="108"/>
      <c r="N15707" s="7"/>
    </row>
    <row r="15708" spans="12:14">
      <c r="L15708" s="7"/>
      <c r="M15708" s="108"/>
      <c r="N15708" s="7"/>
    </row>
    <row r="15709" spans="12:14">
      <c r="L15709" s="7"/>
      <c r="M15709" s="108"/>
      <c r="N15709" s="7"/>
    </row>
    <row r="15710" spans="12:14">
      <c r="L15710" s="7"/>
      <c r="M15710" s="108"/>
      <c r="N15710" s="7"/>
    </row>
    <row r="15711" spans="12:14">
      <c r="L15711" s="7"/>
      <c r="M15711" s="108"/>
      <c r="N15711" s="7"/>
    </row>
    <row r="15712" spans="12:14">
      <c r="L15712" s="7"/>
      <c r="M15712" s="108"/>
      <c r="N15712" s="7"/>
    </row>
    <row r="15713" spans="12:14">
      <c r="L15713" s="7"/>
      <c r="M15713" s="108"/>
      <c r="N15713" s="7"/>
    </row>
    <row r="15714" spans="12:14">
      <c r="L15714" s="7"/>
      <c r="M15714" s="108"/>
      <c r="N15714" s="7"/>
    </row>
    <row r="15715" spans="12:14">
      <c r="L15715" s="7"/>
      <c r="M15715" s="108"/>
      <c r="N15715" s="7"/>
    </row>
    <row r="15716" spans="12:14">
      <c r="L15716" s="7"/>
      <c r="M15716" s="108"/>
      <c r="N15716" s="7"/>
    </row>
    <row r="15717" spans="12:14">
      <c r="L15717" s="7"/>
      <c r="M15717" s="108"/>
      <c r="N15717" s="7"/>
    </row>
    <row r="15718" spans="12:14">
      <c r="L15718" s="7"/>
      <c r="M15718" s="108"/>
      <c r="N15718" s="7"/>
    </row>
    <row r="15719" spans="12:14">
      <c r="L15719" s="7"/>
      <c r="M15719" s="108"/>
      <c r="N15719" s="7"/>
    </row>
    <row r="15720" spans="12:14">
      <c r="L15720" s="7"/>
      <c r="M15720" s="108"/>
      <c r="N15720" s="7"/>
    </row>
    <row r="15721" spans="12:14">
      <c r="L15721" s="7"/>
      <c r="M15721" s="108"/>
      <c r="N15721" s="7"/>
    </row>
    <row r="15722" spans="12:14">
      <c r="L15722" s="7"/>
      <c r="M15722" s="108"/>
      <c r="N15722" s="7"/>
    </row>
    <row r="15723" spans="12:14">
      <c r="L15723" s="7"/>
      <c r="M15723" s="108"/>
      <c r="N15723" s="7"/>
    </row>
    <row r="15724" spans="12:14">
      <c r="L15724" s="7"/>
      <c r="M15724" s="108"/>
      <c r="N15724" s="7"/>
    </row>
    <row r="15725" spans="12:14">
      <c r="L15725" s="7"/>
      <c r="M15725" s="108"/>
      <c r="N15725" s="7"/>
    </row>
    <row r="15726" spans="12:14">
      <c r="L15726" s="7"/>
      <c r="M15726" s="108"/>
      <c r="N15726" s="7"/>
    </row>
    <row r="15727" spans="12:14">
      <c r="L15727" s="7"/>
      <c r="M15727" s="108"/>
      <c r="N15727" s="7"/>
    </row>
    <row r="15728" spans="12:14">
      <c r="L15728" s="7"/>
      <c r="M15728" s="108"/>
      <c r="N15728" s="7"/>
    </row>
    <row r="15729" spans="12:14">
      <c r="L15729" s="7"/>
      <c r="M15729" s="108"/>
      <c r="N15729" s="7"/>
    </row>
    <row r="15730" spans="12:14">
      <c r="L15730" s="7"/>
      <c r="M15730" s="108"/>
      <c r="N15730" s="7"/>
    </row>
    <row r="15731" spans="12:14">
      <c r="L15731" s="7"/>
      <c r="M15731" s="108"/>
      <c r="N15731" s="7"/>
    </row>
    <row r="15732" spans="12:14">
      <c r="L15732" s="7"/>
      <c r="M15732" s="108"/>
      <c r="N15732" s="7"/>
    </row>
    <row r="15733" spans="12:14">
      <c r="L15733" s="7"/>
      <c r="M15733" s="108"/>
      <c r="N15733" s="7"/>
    </row>
    <row r="15734" spans="12:14">
      <c r="L15734" s="7"/>
      <c r="M15734" s="108"/>
      <c r="N15734" s="7"/>
    </row>
    <row r="15735" spans="12:14">
      <c r="L15735" s="7"/>
      <c r="M15735" s="108"/>
      <c r="N15735" s="7"/>
    </row>
    <row r="15736" spans="12:14">
      <c r="L15736" s="7"/>
      <c r="M15736" s="108"/>
      <c r="N15736" s="7"/>
    </row>
    <row r="15737" spans="12:14">
      <c r="L15737" s="7"/>
      <c r="M15737" s="108"/>
      <c r="N15737" s="7"/>
    </row>
    <row r="15738" spans="12:14">
      <c r="L15738" s="7"/>
      <c r="M15738" s="108"/>
      <c r="N15738" s="7"/>
    </row>
    <row r="15739" spans="12:14">
      <c r="L15739" s="7"/>
      <c r="M15739" s="108"/>
      <c r="N15739" s="7"/>
    </row>
    <row r="15740" spans="12:14">
      <c r="L15740" s="7"/>
      <c r="M15740" s="108"/>
      <c r="N15740" s="7"/>
    </row>
    <row r="15741" spans="12:14">
      <c r="L15741" s="7"/>
      <c r="M15741" s="108"/>
      <c r="N15741" s="7"/>
    </row>
    <row r="15742" spans="12:14">
      <c r="L15742" s="7"/>
      <c r="M15742" s="108"/>
      <c r="N15742" s="7"/>
    </row>
    <row r="15743" spans="12:14">
      <c r="L15743" s="7"/>
      <c r="M15743" s="108"/>
      <c r="N15743" s="7"/>
    </row>
    <row r="15744" spans="12:14">
      <c r="L15744" s="7"/>
      <c r="M15744" s="108"/>
      <c r="N15744" s="7"/>
    </row>
    <row r="15745" spans="12:14">
      <c r="L15745" s="7"/>
      <c r="M15745" s="108"/>
      <c r="N15745" s="7"/>
    </row>
    <row r="15746" spans="12:14">
      <c r="L15746" s="7"/>
      <c r="M15746" s="108"/>
      <c r="N15746" s="7"/>
    </row>
    <row r="15747" spans="12:14">
      <c r="L15747" s="7"/>
      <c r="M15747" s="108"/>
      <c r="N15747" s="7"/>
    </row>
    <row r="15748" spans="12:14">
      <c r="L15748" s="7"/>
      <c r="M15748" s="108"/>
      <c r="N15748" s="7"/>
    </row>
    <row r="15749" spans="12:14">
      <c r="L15749" s="7"/>
      <c r="M15749" s="108"/>
      <c r="N15749" s="7"/>
    </row>
    <row r="15750" spans="12:14">
      <c r="L15750" s="7"/>
      <c r="M15750" s="108"/>
      <c r="N15750" s="7"/>
    </row>
    <row r="15751" spans="12:14">
      <c r="L15751" s="7"/>
      <c r="M15751" s="108"/>
      <c r="N15751" s="7"/>
    </row>
    <row r="15752" spans="12:14">
      <c r="L15752" s="7"/>
      <c r="M15752" s="108"/>
      <c r="N15752" s="7"/>
    </row>
    <row r="15753" spans="12:14">
      <c r="L15753" s="7"/>
      <c r="M15753" s="108"/>
      <c r="N15753" s="7"/>
    </row>
    <row r="15754" spans="12:14">
      <c r="L15754" s="7"/>
      <c r="M15754" s="108"/>
      <c r="N15754" s="7"/>
    </row>
    <row r="15755" spans="12:14">
      <c r="L15755" s="7"/>
      <c r="M15755" s="108"/>
      <c r="N15755" s="7"/>
    </row>
    <row r="15756" spans="12:14">
      <c r="L15756" s="7"/>
      <c r="M15756" s="108"/>
      <c r="N15756" s="7"/>
    </row>
    <row r="15757" spans="12:14">
      <c r="L15757" s="7"/>
      <c r="M15757" s="108"/>
      <c r="N15757" s="7"/>
    </row>
    <row r="15758" spans="12:14">
      <c r="L15758" s="7"/>
      <c r="M15758" s="108"/>
      <c r="N15758" s="7"/>
    </row>
    <row r="15759" spans="12:14">
      <c r="L15759" s="7"/>
      <c r="M15759" s="108"/>
      <c r="N15759" s="7"/>
    </row>
    <row r="15760" spans="12:14">
      <c r="L15760" s="7"/>
      <c r="M15760" s="108"/>
      <c r="N15760" s="7"/>
    </row>
    <row r="15761" spans="12:14">
      <c r="L15761" s="7"/>
      <c r="M15761" s="108"/>
      <c r="N15761" s="7"/>
    </row>
    <row r="15762" spans="12:14">
      <c r="L15762" s="7"/>
      <c r="M15762" s="108"/>
      <c r="N15762" s="7"/>
    </row>
    <row r="15763" spans="12:14">
      <c r="L15763" s="7"/>
      <c r="M15763" s="108"/>
      <c r="N15763" s="7"/>
    </row>
    <row r="15764" spans="12:14">
      <c r="L15764" s="7"/>
      <c r="M15764" s="108"/>
      <c r="N15764" s="7"/>
    </row>
    <row r="15765" spans="12:14">
      <c r="L15765" s="7"/>
      <c r="M15765" s="108"/>
      <c r="N15765" s="7"/>
    </row>
    <row r="15766" spans="12:14">
      <c r="L15766" s="7"/>
      <c r="M15766" s="108"/>
      <c r="N15766" s="7"/>
    </row>
    <row r="15767" spans="12:14">
      <c r="L15767" s="7"/>
      <c r="M15767" s="108"/>
      <c r="N15767" s="7"/>
    </row>
    <row r="15768" spans="12:14">
      <c r="L15768" s="7"/>
      <c r="M15768" s="108"/>
      <c r="N15768" s="7"/>
    </row>
    <row r="15769" spans="12:14">
      <c r="L15769" s="7"/>
      <c r="M15769" s="108"/>
      <c r="N15769" s="7"/>
    </row>
    <row r="15770" spans="12:14">
      <c r="L15770" s="7"/>
      <c r="M15770" s="108"/>
      <c r="N15770" s="7"/>
    </row>
    <row r="15771" spans="12:14">
      <c r="L15771" s="7"/>
      <c r="M15771" s="108"/>
      <c r="N15771" s="7"/>
    </row>
    <row r="15772" spans="12:14">
      <c r="L15772" s="7"/>
      <c r="M15772" s="108"/>
      <c r="N15772" s="7"/>
    </row>
    <row r="15773" spans="12:14">
      <c r="L15773" s="7"/>
      <c r="M15773" s="108"/>
      <c r="N15773" s="7"/>
    </row>
    <row r="15774" spans="12:14">
      <c r="L15774" s="7"/>
      <c r="M15774" s="108"/>
      <c r="N15774" s="7"/>
    </row>
    <row r="15775" spans="12:14">
      <c r="L15775" s="7"/>
      <c r="M15775" s="108"/>
      <c r="N15775" s="7"/>
    </row>
    <row r="15776" spans="12:14">
      <c r="L15776" s="7"/>
      <c r="M15776" s="108"/>
      <c r="N15776" s="7"/>
    </row>
    <row r="15777" spans="12:14">
      <c r="L15777" s="7"/>
      <c r="M15777" s="108"/>
      <c r="N15777" s="7"/>
    </row>
    <row r="15778" spans="12:14">
      <c r="L15778" s="7"/>
      <c r="M15778" s="108"/>
      <c r="N15778" s="7"/>
    </row>
    <row r="15779" spans="12:14">
      <c r="L15779" s="7"/>
      <c r="M15779" s="108"/>
      <c r="N15779" s="7"/>
    </row>
    <row r="15780" spans="12:14">
      <c r="L15780" s="7"/>
      <c r="M15780" s="108"/>
      <c r="N15780" s="7"/>
    </row>
    <row r="15781" spans="12:14">
      <c r="L15781" s="7"/>
      <c r="M15781" s="108"/>
      <c r="N15781" s="7"/>
    </row>
    <row r="15782" spans="12:14">
      <c r="L15782" s="7"/>
      <c r="M15782" s="108"/>
      <c r="N15782" s="7"/>
    </row>
    <row r="15783" spans="12:14">
      <c r="L15783" s="7"/>
      <c r="M15783" s="108"/>
      <c r="N15783" s="7"/>
    </row>
    <row r="15784" spans="12:14">
      <c r="L15784" s="7"/>
      <c r="M15784" s="108"/>
      <c r="N15784" s="7"/>
    </row>
    <row r="15785" spans="12:14">
      <c r="L15785" s="7"/>
      <c r="M15785" s="108"/>
      <c r="N15785" s="7"/>
    </row>
    <row r="15786" spans="12:14">
      <c r="L15786" s="7"/>
      <c r="M15786" s="108"/>
      <c r="N15786" s="7"/>
    </row>
    <row r="15787" spans="12:14">
      <c r="L15787" s="7"/>
      <c r="M15787" s="108"/>
      <c r="N15787" s="7"/>
    </row>
    <row r="15788" spans="12:14">
      <c r="L15788" s="7"/>
      <c r="M15788" s="108"/>
      <c r="N15788" s="7"/>
    </row>
    <row r="15789" spans="12:14">
      <c r="L15789" s="7"/>
      <c r="M15789" s="108"/>
      <c r="N15789" s="7"/>
    </row>
    <row r="15790" spans="12:14">
      <c r="L15790" s="7"/>
      <c r="M15790" s="108"/>
      <c r="N15790" s="7"/>
    </row>
    <row r="15791" spans="12:14">
      <c r="L15791" s="7"/>
      <c r="M15791" s="108"/>
      <c r="N15791" s="7"/>
    </row>
    <row r="15792" spans="12:14">
      <c r="L15792" s="7"/>
      <c r="M15792" s="108"/>
      <c r="N15792" s="7"/>
    </row>
    <row r="15793" spans="12:14">
      <c r="L15793" s="7"/>
      <c r="M15793" s="108"/>
      <c r="N15793" s="7"/>
    </row>
    <row r="15794" spans="12:14">
      <c r="L15794" s="7"/>
      <c r="M15794" s="108"/>
      <c r="N15794" s="7"/>
    </row>
    <row r="15795" spans="12:14">
      <c r="L15795" s="7"/>
      <c r="M15795" s="108"/>
      <c r="N15795" s="7"/>
    </row>
    <row r="15796" spans="12:14">
      <c r="L15796" s="7"/>
      <c r="M15796" s="108"/>
      <c r="N15796" s="7"/>
    </row>
    <row r="15797" spans="12:14">
      <c r="L15797" s="7"/>
      <c r="M15797" s="108"/>
      <c r="N15797" s="7"/>
    </row>
    <row r="15798" spans="12:14">
      <c r="L15798" s="7"/>
      <c r="M15798" s="108"/>
      <c r="N15798" s="7"/>
    </row>
    <row r="15799" spans="12:14">
      <c r="L15799" s="7"/>
      <c r="M15799" s="108"/>
      <c r="N15799" s="7"/>
    </row>
    <row r="15800" spans="12:14">
      <c r="L15800" s="7"/>
      <c r="M15800" s="108"/>
      <c r="N15800" s="7"/>
    </row>
    <row r="15801" spans="12:14">
      <c r="L15801" s="7"/>
      <c r="M15801" s="108"/>
      <c r="N15801" s="7"/>
    </row>
    <row r="15802" spans="12:14">
      <c r="L15802" s="7"/>
      <c r="M15802" s="108"/>
      <c r="N15802" s="7"/>
    </row>
    <row r="15803" spans="12:14">
      <c r="L15803" s="7"/>
      <c r="M15803" s="108"/>
      <c r="N15803" s="7"/>
    </row>
    <row r="15804" spans="12:14">
      <c r="L15804" s="7"/>
      <c r="M15804" s="108"/>
      <c r="N15804" s="7"/>
    </row>
    <row r="15805" spans="12:14">
      <c r="L15805" s="7"/>
      <c r="M15805" s="108"/>
      <c r="N15805" s="7"/>
    </row>
    <row r="15806" spans="12:14">
      <c r="L15806" s="7"/>
      <c r="M15806" s="108"/>
      <c r="N15806" s="7"/>
    </row>
    <row r="15807" spans="12:14">
      <c r="L15807" s="7"/>
      <c r="M15807" s="108"/>
      <c r="N15807" s="7"/>
    </row>
    <row r="15808" spans="12:14">
      <c r="L15808" s="7"/>
      <c r="M15808" s="108"/>
      <c r="N15808" s="7"/>
    </row>
    <row r="15809" spans="12:14">
      <c r="L15809" s="7"/>
      <c r="M15809" s="108"/>
      <c r="N15809" s="7"/>
    </row>
    <row r="15810" spans="12:14">
      <c r="L15810" s="7"/>
      <c r="M15810" s="108"/>
      <c r="N15810" s="7"/>
    </row>
    <row r="15811" spans="12:14">
      <c r="L15811" s="7"/>
      <c r="M15811" s="108"/>
      <c r="N15811" s="7"/>
    </row>
    <row r="15812" spans="12:14">
      <c r="L15812" s="7"/>
      <c r="M15812" s="108"/>
      <c r="N15812" s="7"/>
    </row>
    <row r="15813" spans="12:14">
      <c r="L15813" s="7"/>
      <c r="M15813" s="108"/>
      <c r="N15813" s="7"/>
    </row>
    <row r="15814" spans="12:14">
      <c r="L15814" s="7"/>
      <c r="M15814" s="108"/>
      <c r="N15814" s="7"/>
    </row>
    <row r="15815" spans="12:14">
      <c r="L15815" s="7"/>
      <c r="M15815" s="108"/>
      <c r="N15815" s="7"/>
    </row>
    <row r="15816" spans="12:14">
      <c r="L15816" s="7"/>
      <c r="M15816" s="108"/>
      <c r="N15816" s="7"/>
    </row>
    <row r="15817" spans="12:14">
      <c r="L15817" s="7"/>
      <c r="M15817" s="108"/>
      <c r="N15817" s="7"/>
    </row>
    <row r="15818" spans="12:14">
      <c r="L15818" s="7"/>
      <c r="M15818" s="108"/>
      <c r="N15818" s="7"/>
    </row>
    <row r="15819" spans="12:14">
      <c r="L15819" s="7"/>
      <c r="M15819" s="108"/>
      <c r="N15819" s="7"/>
    </row>
    <row r="15820" spans="12:14">
      <c r="L15820" s="7"/>
      <c r="M15820" s="108"/>
      <c r="N15820" s="7"/>
    </row>
    <row r="15821" spans="12:14">
      <c r="L15821" s="7"/>
      <c r="M15821" s="108"/>
      <c r="N15821" s="7"/>
    </row>
    <row r="15822" spans="12:14">
      <c r="L15822" s="7"/>
      <c r="M15822" s="108"/>
      <c r="N15822" s="7"/>
    </row>
    <row r="15823" spans="12:14">
      <c r="L15823" s="7"/>
      <c r="M15823" s="108"/>
      <c r="N15823" s="7"/>
    </row>
    <row r="15824" spans="12:14">
      <c r="L15824" s="7"/>
      <c r="M15824" s="108"/>
      <c r="N15824" s="7"/>
    </row>
    <row r="15825" spans="12:14">
      <c r="L15825" s="7"/>
      <c r="M15825" s="108"/>
      <c r="N15825" s="7"/>
    </row>
    <row r="15826" spans="12:14">
      <c r="L15826" s="7"/>
      <c r="M15826" s="108"/>
      <c r="N15826" s="7"/>
    </row>
    <row r="15827" spans="12:14">
      <c r="L15827" s="7"/>
      <c r="M15827" s="108"/>
      <c r="N15827" s="7"/>
    </row>
    <row r="15828" spans="12:14">
      <c r="L15828" s="7"/>
      <c r="M15828" s="108"/>
      <c r="N15828" s="7"/>
    </row>
    <row r="15829" spans="12:14">
      <c r="L15829" s="7"/>
      <c r="M15829" s="108"/>
      <c r="N15829" s="7"/>
    </row>
    <row r="15830" spans="12:14">
      <c r="L15830" s="7"/>
      <c r="M15830" s="108"/>
      <c r="N15830" s="7"/>
    </row>
    <row r="15831" spans="12:14">
      <c r="L15831" s="7"/>
      <c r="M15831" s="108"/>
      <c r="N15831" s="7"/>
    </row>
    <row r="15832" spans="12:14">
      <c r="L15832" s="7"/>
      <c r="M15832" s="108"/>
      <c r="N15832" s="7"/>
    </row>
    <row r="15833" spans="12:14">
      <c r="L15833" s="7"/>
      <c r="M15833" s="108"/>
      <c r="N15833" s="7"/>
    </row>
    <row r="15834" spans="12:14">
      <c r="L15834" s="7"/>
      <c r="M15834" s="108"/>
      <c r="N15834" s="7"/>
    </row>
    <row r="15835" spans="12:14">
      <c r="L15835" s="7"/>
      <c r="M15835" s="108"/>
      <c r="N15835" s="7"/>
    </row>
    <row r="15836" spans="12:14">
      <c r="L15836" s="7"/>
      <c r="M15836" s="108"/>
      <c r="N15836" s="7"/>
    </row>
    <row r="15837" spans="12:14">
      <c r="L15837" s="7"/>
      <c r="M15837" s="108"/>
      <c r="N15837" s="7"/>
    </row>
    <row r="15838" spans="12:14">
      <c r="L15838" s="7"/>
      <c r="M15838" s="108"/>
      <c r="N15838" s="7"/>
    </row>
    <row r="15839" spans="12:14">
      <c r="L15839" s="7"/>
      <c r="M15839" s="108"/>
      <c r="N15839" s="7"/>
    </row>
    <row r="15840" spans="12:14">
      <c r="L15840" s="7"/>
      <c r="M15840" s="108"/>
      <c r="N15840" s="7"/>
    </row>
    <row r="15841" spans="12:14">
      <c r="L15841" s="7"/>
      <c r="M15841" s="108"/>
      <c r="N15841" s="7"/>
    </row>
    <row r="15842" spans="12:14">
      <c r="L15842" s="7"/>
      <c r="M15842" s="108"/>
      <c r="N15842" s="7"/>
    </row>
    <row r="15843" spans="12:14">
      <c r="L15843" s="7"/>
      <c r="M15843" s="108"/>
      <c r="N15843" s="7"/>
    </row>
    <row r="15844" spans="12:14">
      <c r="L15844" s="7"/>
      <c r="M15844" s="108"/>
      <c r="N15844" s="7"/>
    </row>
    <row r="15845" spans="12:14">
      <c r="L15845" s="7"/>
      <c r="M15845" s="108"/>
      <c r="N15845" s="7"/>
    </row>
    <row r="15846" spans="12:14">
      <c r="L15846" s="7"/>
      <c r="M15846" s="108"/>
      <c r="N15846" s="7"/>
    </row>
    <row r="15847" spans="12:14">
      <c r="L15847" s="7"/>
      <c r="M15847" s="108"/>
      <c r="N15847" s="7"/>
    </row>
    <row r="15848" spans="12:14">
      <c r="L15848" s="7"/>
      <c r="M15848" s="108"/>
      <c r="N15848" s="7"/>
    </row>
    <row r="15849" spans="12:14">
      <c r="L15849" s="7"/>
      <c r="M15849" s="108"/>
      <c r="N15849" s="7"/>
    </row>
    <row r="15850" spans="12:14">
      <c r="L15850" s="7"/>
      <c r="M15850" s="108"/>
      <c r="N15850" s="7"/>
    </row>
    <row r="15851" spans="12:14">
      <c r="L15851" s="7"/>
      <c r="M15851" s="108"/>
      <c r="N15851" s="7"/>
    </row>
    <row r="15852" spans="12:14">
      <c r="L15852" s="7"/>
      <c r="M15852" s="108"/>
      <c r="N15852" s="7"/>
    </row>
    <row r="15853" spans="12:14">
      <c r="L15853" s="7"/>
      <c r="M15853" s="108"/>
      <c r="N15853" s="7"/>
    </row>
    <row r="15854" spans="12:14">
      <c r="L15854" s="7"/>
      <c r="M15854" s="108"/>
      <c r="N15854" s="7"/>
    </row>
    <row r="15855" spans="12:14">
      <c r="L15855" s="7"/>
      <c r="M15855" s="108"/>
      <c r="N15855" s="7"/>
    </row>
    <row r="15856" spans="12:14">
      <c r="L15856" s="7"/>
      <c r="M15856" s="108"/>
      <c r="N15856" s="7"/>
    </row>
    <row r="15857" spans="12:14">
      <c r="L15857" s="7"/>
      <c r="M15857" s="108"/>
      <c r="N15857" s="7"/>
    </row>
    <row r="15858" spans="12:14">
      <c r="L15858" s="7"/>
      <c r="M15858" s="108"/>
      <c r="N15858" s="7"/>
    </row>
    <row r="15859" spans="12:14">
      <c r="L15859" s="7"/>
      <c r="M15859" s="108"/>
      <c r="N15859" s="7"/>
    </row>
    <row r="15860" spans="12:14">
      <c r="L15860" s="7"/>
      <c r="M15860" s="108"/>
      <c r="N15860" s="7"/>
    </row>
    <row r="15861" spans="12:14">
      <c r="L15861" s="7"/>
      <c r="M15861" s="108"/>
      <c r="N15861" s="7"/>
    </row>
    <row r="15862" spans="12:14">
      <c r="L15862" s="7"/>
      <c r="M15862" s="108"/>
      <c r="N15862" s="7"/>
    </row>
    <row r="15863" spans="12:14">
      <c r="L15863" s="7"/>
      <c r="M15863" s="108"/>
      <c r="N15863" s="7"/>
    </row>
    <row r="15864" spans="12:14">
      <c r="L15864" s="7"/>
      <c r="M15864" s="108"/>
      <c r="N15864" s="7"/>
    </row>
    <row r="15865" spans="12:14">
      <c r="L15865" s="7"/>
      <c r="M15865" s="108"/>
      <c r="N15865" s="7"/>
    </row>
    <row r="15866" spans="12:14">
      <c r="L15866" s="7"/>
      <c r="M15866" s="108"/>
      <c r="N15866" s="7"/>
    </row>
    <row r="15867" spans="12:14">
      <c r="L15867" s="7"/>
      <c r="M15867" s="108"/>
      <c r="N15867" s="7"/>
    </row>
    <row r="15868" spans="12:14">
      <c r="L15868" s="7"/>
      <c r="M15868" s="108"/>
      <c r="N15868" s="7"/>
    </row>
    <row r="15869" spans="12:14">
      <c r="L15869" s="7"/>
      <c r="M15869" s="108"/>
      <c r="N15869" s="7"/>
    </row>
    <row r="15870" spans="12:14">
      <c r="L15870" s="7"/>
      <c r="M15870" s="108"/>
      <c r="N15870" s="7"/>
    </row>
    <row r="15871" spans="12:14">
      <c r="L15871" s="7"/>
      <c r="M15871" s="108"/>
      <c r="N15871" s="7"/>
    </row>
    <row r="15872" spans="12:14">
      <c r="L15872" s="7"/>
      <c r="M15872" s="108"/>
      <c r="N15872" s="7"/>
    </row>
    <row r="15873" spans="12:14">
      <c r="L15873" s="7"/>
      <c r="M15873" s="108"/>
      <c r="N15873" s="7"/>
    </row>
    <row r="15874" spans="12:14">
      <c r="L15874" s="7"/>
      <c r="M15874" s="108"/>
      <c r="N15874" s="7"/>
    </row>
    <row r="15875" spans="12:14">
      <c r="L15875" s="7"/>
      <c r="M15875" s="108"/>
      <c r="N15875" s="7"/>
    </row>
    <row r="15876" spans="12:14">
      <c r="L15876" s="7"/>
      <c r="M15876" s="108"/>
      <c r="N15876" s="7"/>
    </row>
    <row r="15877" spans="12:14">
      <c r="L15877" s="7"/>
      <c r="M15877" s="108"/>
      <c r="N15877" s="7"/>
    </row>
    <row r="15878" spans="12:14">
      <c r="L15878" s="7"/>
      <c r="M15878" s="108"/>
      <c r="N15878" s="7"/>
    </row>
    <row r="15879" spans="12:14">
      <c r="L15879" s="7"/>
      <c r="M15879" s="108"/>
      <c r="N15879" s="7"/>
    </row>
    <row r="15880" spans="12:14">
      <c r="L15880" s="7"/>
      <c r="M15880" s="108"/>
      <c r="N15880" s="7"/>
    </row>
    <row r="15881" spans="12:14">
      <c r="L15881" s="7"/>
      <c r="M15881" s="108"/>
      <c r="N15881" s="7"/>
    </row>
    <row r="15882" spans="12:14">
      <c r="L15882" s="7"/>
      <c r="M15882" s="108"/>
      <c r="N15882" s="7"/>
    </row>
    <row r="15883" spans="12:14">
      <c r="L15883" s="7"/>
      <c r="M15883" s="108"/>
      <c r="N15883" s="7"/>
    </row>
    <row r="15884" spans="12:14">
      <c r="L15884" s="7"/>
      <c r="M15884" s="108"/>
      <c r="N15884" s="7"/>
    </row>
    <row r="15885" spans="12:14">
      <c r="L15885" s="7"/>
      <c r="M15885" s="108"/>
      <c r="N15885" s="7"/>
    </row>
    <row r="15886" spans="12:14">
      <c r="L15886" s="7"/>
      <c r="M15886" s="108"/>
      <c r="N15886" s="7"/>
    </row>
    <row r="15887" spans="12:14">
      <c r="L15887" s="7"/>
      <c r="M15887" s="108"/>
      <c r="N15887" s="7"/>
    </row>
    <row r="15888" spans="12:14">
      <c r="L15888" s="7"/>
      <c r="M15888" s="108"/>
      <c r="N15888" s="7"/>
    </row>
    <row r="15889" spans="12:14">
      <c r="L15889" s="7"/>
      <c r="M15889" s="108"/>
      <c r="N15889" s="7"/>
    </row>
    <row r="15890" spans="12:14">
      <c r="L15890" s="7"/>
      <c r="M15890" s="108"/>
      <c r="N15890" s="7"/>
    </row>
    <row r="15891" spans="12:14">
      <c r="L15891" s="7"/>
      <c r="M15891" s="108"/>
      <c r="N15891" s="7"/>
    </row>
    <row r="15892" spans="12:14">
      <c r="L15892" s="7"/>
      <c r="M15892" s="108"/>
      <c r="N15892" s="7"/>
    </row>
    <row r="15893" spans="12:14">
      <c r="L15893" s="7"/>
      <c r="M15893" s="108"/>
      <c r="N15893" s="7"/>
    </row>
    <row r="15894" spans="12:14">
      <c r="L15894" s="7"/>
      <c r="M15894" s="108"/>
      <c r="N15894" s="7"/>
    </row>
    <row r="15895" spans="12:14">
      <c r="L15895" s="7"/>
      <c r="M15895" s="108"/>
      <c r="N15895" s="7"/>
    </row>
    <row r="15896" spans="12:14">
      <c r="L15896" s="7"/>
      <c r="M15896" s="108"/>
      <c r="N15896" s="7"/>
    </row>
    <row r="15897" spans="12:14">
      <c r="L15897" s="7"/>
      <c r="M15897" s="108"/>
      <c r="N15897" s="7"/>
    </row>
    <row r="15898" spans="12:14">
      <c r="L15898" s="7"/>
      <c r="M15898" s="108"/>
      <c r="N15898" s="7"/>
    </row>
    <row r="15899" spans="12:14">
      <c r="L15899" s="7"/>
      <c r="M15899" s="108"/>
      <c r="N15899" s="7"/>
    </row>
    <row r="15900" spans="12:14">
      <c r="L15900" s="7"/>
      <c r="M15900" s="108"/>
      <c r="N15900" s="7"/>
    </row>
    <row r="15901" spans="12:14">
      <c r="L15901" s="7"/>
      <c r="M15901" s="108"/>
      <c r="N15901" s="7"/>
    </row>
    <row r="15902" spans="12:14">
      <c r="L15902" s="7"/>
      <c r="M15902" s="108"/>
      <c r="N15902" s="7"/>
    </row>
    <row r="15903" spans="12:14">
      <c r="L15903" s="7"/>
      <c r="M15903" s="108"/>
      <c r="N15903" s="7"/>
    </row>
    <row r="15904" spans="12:14">
      <c r="L15904" s="7"/>
      <c r="M15904" s="108"/>
      <c r="N15904" s="7"/>
    </row>
    <row r="15905" spans="12:14">
      <c r="L15905" s="7"/>
      <c r="M15905" s="108"/>
      <c r="N15905" s="7"/>
    </row>
    <row r="15906" spans="12:14">
      <c r="L15906" s="7"/>
      <c r="M15906" s="108"/>
      <c r="N15906" s="7"/>
    </row>
    <row r="15907" spans="12:14">
      <c r="L15907" s="7"/>
      <c r="M15907" s="108"/>
      <c r="N15907" s="7"/>
    </row>
    <row r="15908" spans="12:14">
      <c r="L15908" s="7"/>
      <c r="M15908" s="108"/>
      <c r="N15908" s="7"/>
    </row>
    <row r="15909" spans="12:14">
      <c r="L15909" s="7"/>
      <c r="M15909" s="108"/>
      <c r="N15909" s="7"/>
    </row>
    <row r="15910" spans="12:14">
      <c r="L15910" s="7"/>
      <c r="M15910" s="108"/>
      <c r="N15910" s="7"/>
    </row>
    <row r="15911" spans="12:14">
      <c r="L15911" s="7"/>
      <c r="M15911" s="108"/>
      <c r="N15911" s="7"/>
    </row>
    <row r="15912" spans="12:14">
      <c r="L15912" s="7"/>
      <c r="M15912" s="108"/>
      <c r="N15912" s="7"/>
    </row>
    <row r="15913" spans="12:14">
      <c r="L15913" s="7"/>
      <c r="M15913" s="108"/>
      <c r="N15913" s="7"/>
    </row>
    <row r="15914" spans="12:14">
      <c r="L15914" s="7"/>
      <c r="M15914" s="108"/>
      <c r="N15914" s="7"/>
    </row>
    <row r="15915" spans="12:14">
      <c r="L15915" s="7"/>
      <c r="M15915" s="108"/>
      <c r="N15915" s="7"/>
    </row>
    <row r="15916" spans="12:14">
      <c r="L15916" s="7"/>
      <c r="M15916" s="108"/>
      <c r="N15916" s="7"/>
    </row>
    <row r="15917" spans="12:14">
      <c r="L15917" s="7"/>
      <c r="M15917" s="108"/>
      <c r="N15917" s="7"/>
    </row>
    <row r="15918" spans="12:14">
      <c r="L15918" s="7"/>
      <c r="M15918" s="108"/>
      <c r="N15918" s="7"/>
    </row>
    <row r="15919" spans="12:14">
      <c r="L15919" s="7"/>
      <c r="M15919" s="108"/>
      <c r="N15919" s="7"/>
    </row>
    <row r="15920" spans="12:14">
      <c r="L15920" s="7"/>
      <c r="M15920" s="108"/>
      <c r="N15920" s="7"/>
    </row>
    <row r="15921" spans="12:14">
      <c r="L15921" s="7"/>
      <c r="M15921" s="108"/>
      <c r="N15921" s="7"/>
    </row>
    <row r="15922" spans="12:14">
      <c r="L15922" s="7"/>
      <c r="M15922" s="108"/>
      <c r="N15922" s="7"/>
    </row>
    <row r="15923" spans="12:14">
      <c r="L15923" s="7"/>
      <c r="M15923" s="108"/>
      <c r="N15923" s="7"/>
    </row>
    <row r="15924" spans="12:14">
      <c r="L15924" s="7"/>
      <c r="M15924" s="108"/>
      <c r="N15924" s="7"/>
    </row>
    <row r="15925" spans="12:14">
      <c r="L15925" s="7"/>
      <c r="M15925" s="108"/>
      <c r="N15925" s="7"/>
    </row>
    <row r="15926" spans="12:14">
      <c r="L15926" s="7"/>
      <c r="M15926" s="108"/>
      <c r="N15926" s="7"/>
    </row>
    <row r="15927" spans="12:14">
      <c r="L15927" s="7"/>
      <c r="M15927" s="108"/>
      <c r="N15927" s="7"/>
    </row>
    <row r="15928" spans="12:14">
      <c r="L15928" s="7"/>
      <c r="M15928" s="108"/>
      <c r="N15928" s="7"/>
    </row>
    <row r="15929" spans="12:14">
      <c r="L15929" s="7"/>
      <c r="M15929" s="108"/>
      <c r="N15929" s="7"/>
    </row>
    <row r="15930" spans="12:14">
      <c r="L15930" s="7"/>
      <c r="M15930" s="108"/>
      <c r="N15930" s="7"/>
    </row>
    <row r="15931" spans="12:14">
      <c r="L15931" s="7"/>
      <c r="M15931" s="108"/>
      <c r="N15931" s="7"/>
    </row>
    <row r="15932" spans="12:14">
      <c r="L15932" s="7"/>
      <c r="M15932" s="108"/>
      <c r="N15932" s="7"/>
    </row>
    <row r="15933" spans="12:14">
      <c r="L15933" s="7"/>
      <c r="M15933" s="108"/>
      <c r="N15933" s="7"/>
    </row>
    <row r="15934" spans="12:14">
      <c r="L15934" s="7"/>
      <c r="M15934" s="108"/>
      <c r="N15934" s="7"/>
    </row>
    <row r="15935" spans="12:14">
      <c r="L15935" s="7"/>
      <c r="M15935" s="108"/>
      <c r="N15935" s="7"/>
    </row>
    <row r="15936" spans="12:14">
      <c r="L15936" s="7"/>
      <c r="M15936" s="108"/>
      <c r="N15936" s="7"/>
    </row>
    <row r="15937" spans="12:14">
      <c r="L15937" s="7"/>
      <c r="M15937" s="108"/>
      <c r="N15937" s="7"/>
    </row>
    <row r="15938" spans="12:14">
      <c r="L15938" s="7"/>
      <c r="M15938" s="108"/>
      <c r="N15938" s="7"/>
    </row>
    <row r="15939" spans="12:14">
      <c r="L15939" s="7"/>
      <c r="M15939" s="108"/>
      <c r="N15939" s="7"/>
    </row>
    <row r="15940" spans="12:14">
      <c r="L15940" s="7"/>
      <c r="M15940" s="108"/>
      <c r="N15940" s="7"/>
    </row>
    <row r="15941" spans="12:14">
      <c r="L15941" s="7"/>
      <c r="M15941" s="108"/>
      <c r="N15941" s="7"/>
    </row>
    <row r="15942" spans="12:14">
      <c r="L15942" s="7"/>
      <c r="M15942" s="108"/>
      <c r="N15942" s="7"/>
    </row>
    <row r="15943" spans="12:14">
      <c r="L15943" s="7"/>
      <c r="M15943" s="108"/>
      <c r="N15943" s="7"/>
    </row>
    <row r="15944" spans="12:14">
      <c r="L15944" s="7"/>
      <c r="M15944" s="108"/>
      <c r="N15944" s="7"/>
    </row>
    <row r="15945" spans="12:14">
      <c r="L15945" s="7"/>
      <c r="M15945" s="108"/>
      <c r="N15945" s="7"/>
    </row>
    <row r="15946" spans="12:14">
      <c r="L15946" s="7"/>
      <c r="M15946" s="108"/>
      <c r="N15946" s="7"/>
    </row>
    <row r="15947" spans="12:14">
      <c r="L15947" s="7"/>
      <c r="M15947" s="108"/>
      <c r="N15947" s="7"/>
    </row>
    <row r="15948" spans="12:14">
      <c r="L15948" s="7"/>
      <c r="M15948" s="108"/>
      <c r="N15948" s="7"/>
    </row>
    <row r="15949" spans="12:14">
      <c r="L15949" s="7"/>
      <c r="M15949" s="108"/>
      <c r="N15949" s="7"/>
    </row>
    <row r="15950" spans="12:14">
      <c r="L15950" s="7"/>
      <c r="M15950" s="108"/>
      <c r="N15950" s="7"/>
    </row>
    <row r="15951" spans="12:14">
      <c r="L15951" s="7"/>
      <c r="M15951" s="108"/>
      <c r="N15951" s="7"/>
    </row>
    <row r="15952" spans="12:14">
      <c r="L15952" s="7"/>
      <c r="M15952" s="108"/>
      <c r="N15952" s="7"/>
    </row>
    <row r="15953" spans="12:14">
      <c r="L15953" s="7"/>
      <c r="M15953" s="108"/>
      <c r="N15953" s="7"/>
    </row>
    <row r="15954" spans="12:14">
      <c r="L15954" s="7"/>
      <c r="M15954" s="108"/>
      <c r="N15954" s="7"/>
    </row>
    <row r="15955" spans="12:14">
      <c r="L15955" s="7"/>
      <c r="M15955" s="108"/>
      <c r="N15955" s="7"/>
    </row>
    <row r="15956" spans="12:14">
      <c r="L15956" s="7"/>
      <c r="M15956" s="108"/>
      <c r="N15956" s="7"/>
    </row>
    <row r="15957" spans="12:14">
      <c r="L15957" s="7"/>
      <c r="M15957" s="108"/>
      <c r="N15957" s="7"/>
    </row>
    <row r="15958" spans="12:14">
      <c r="L15958" s="7"/>
      <c r="M15958" s="108"/>
      <c r="N15958" s="7"/>
    </row>
    <row r="15959" spans="12:14">
      <c r="L15959" s="7"/>
      <c r="M15959" s="108"/>
      <c r="N15959" s="7"/>
    </row>
    <row r="15960" spans="12:14">
      <c r="L15960" s="7"/>
      <c r="M15960" s="108"/>
      <c r="N15960" s="7"/>
    </row>
    <row r="15961" spans="12:14">
      <c r="L15961" s="7"/>
      <c r="M15961" s="108"/>
      <c r="N15961" s="7"/>
    </row>
    <row r="15962" spans="12:14">
      <c r="L15962" s="7"/>
      <c r="M15962" s="108"/>
      <c r="N15962" s="7"/>
    </row>
    <row r="15963" spans="12:14">
      <c r="L15963" s="7"/>
      <c r="M15963" s="108"/>
      <c r="N15963" s="7"/>
    </row>
    <row r="15964" spans="12:14">
      <c r="L15964" s="7"/>
      <c r="M15964" s="108"/>
      <c r="N15964" s="7"/>
    </row>
    <row r="15965" spans="12:14">
      <c r="L15965" s="7"/>
      <c r="M15965" s="108"/>
      <c r="N15965" s="7"/>
    </row>
    <row r="15966" spans="12:14">
      <c r="L15966" s="7"/>
      <c r="M15966" s="108"/>
      <c r="N15966" s="7"/>
    </row>
    <row r="15967" spans="12:14">
      <c r="L15967" s="7"/>
      <c r="M15967" s="108"/>
      <c r="N15967" s="7"/>
    </row>
    <row r="15968" spans="12:14">
      <c r="L15968" s="7"/>
      <c r="M15968" s="108"/>
      <c r="N15968" s="7"/>
    </row>
    <row r="15969" spans="12:14">
      <c r="L15969" s="7"/>
      <c r="M15969" s="108"/>
      <c r="N15969" s="7"/>
    </row>
    <row r="15970" spans="12:14">
      <c r="L15970" s="7"/>
      <c r="M15970" s="108"/>
      <c r="N15970" s="7"/>
    </row>
    <row r="15971" spans="12:14">
      <c r="L15971" s="7"/>
      <c r="M15971" s="108"/>
      <c r="N15971" s="7"/>
    </row>
    <row r="15972" spans="12:14">
      <c r="L15972" s="7"/>
      <c r="M15972" s="108"/>
      <c r="N15972" s="7"/>
    </row>
    <row r="15973" spans="12:14">
      <c r="L15973" s="7"/>
      <c r="M15973" s="108"/>
      <c r="N15973" s="7"/>
    </row>
    <row r="15974" spans="12:14">
      <c r="L15974" s="7"/>
      <c r="M15974" s="108"/>
      <c r="N15974" s="7"/>
    </row>
    <row r="15975" spans="12:14">
      <c r="L15975" s="7"/>
      <c r="M15975" s="108"/>
      <c r="N15975" s="7"/>
    </row>
    <row r="15976" spans="12:14">
      <c r="L15976" s="7"/>
      <c r="M15976" s="108"/>
      <c r="N15976" s="7"/>
    </row>
    <row r="15977" spans="12:14">
      <c r="L15977" s="7"/>
      <c r="M15977" s="108"/>
      <c r="N15977" s="7"/>
    </row>
    <row r="15978" spans="12:14">
      <c r="L15978" s="7"/>
      <c r="M15978" s="108"/>
      <c r="N15978" s="7"/>
    </row>
    <row r="15979" spans="12:14">
      <c r="L15979" s="7"/>
      <c r="M15979" s="108"/>
      <c r="N15979" s="7"/>
    </row>
    <row r="15980" spans="12:14">
      <c r="L15980" s="7"/>
      <c r="M15980" s="108"/>
      <c r="N15980" s="7"/>
    </row>
    <row r="15981" spans="12:14">
      <c r="L15981" s="7"/>
      <c r="M15981" s="108"/>
      <c r="N15981" s="7"/>
    </row>
    <row r="15982" spans="12:14">
      <c r="L15982" s="7"/>
      <c r="M15982" s="108"/>
      <c r="N15982" s="7"/>
    </row>
    <row r="15983" spans="12:14">
      <c r="L15983" s="7"/>
      <c r="M15983" s="108"/>
      <c r="N15983" s="7"/>
    </row>
    <row r="15984" spans="12:14">
      <c r="L15984" s="7"/>
      <c r="M15984" s="108"/>
      <c r="N15984" s="7"/>
    </row>
    <row r="15985" spans="12:14">
      <c r="L15985" s="7"/>
      <c r="M15985" s="108"/>
      <c r="N15985" s="7"/>
    </row>
    <row r="15986" spans="12:14">
      <c r="L15986" s="7"/>
      <c r="M15986" s="108"/>
      <c r="N15986" s="7"/>
    </row>
    <row r="15987" spans="12:14">
      <c r="L15987" s="7"/>
      <c r="M15987" s="108"/>
      <c r="N15987" s="7"/>
    </row>
    <row r="15988" spans="12:14">
      <c r="L15988" s="7"/>
      <c r="M15988" s="108"/>
      <c r="N15988" s="7"/>
    </row>
    <row r="15989" spans="12:14">
      <c r="L15989" s="7"/>
      <c r="M15989" s="108"/>
      <c r="N15989" s="7"/>
    </row>
    <row r="15990" spans="12:14">
      <c r="L15990" s="7"/>
      <c r="M15990" s="108"/>
      <c r="N15990" s="7"/>
    </row>
    <row r="15991" spans="12:14">
      <c r="L15991" s="7"/>
      <c r="M15991" s="108"/>
      <c r="N15991" s="7"/>
    </row>
    <row r="15992" spans="12:14">
      <c r="L15992" s="7"/>
      <c r="M15992" s="108"/>
      <c r="N15992" s="7"/>
    </row>
    <row r="15993" spans="12:14">
      <c r="L15993" s="7"/>
      <c r="M15993" s="108"/>
      <c r="N15993" s="7"/>
    </row>
    <row r="15994" spans="12:14">
      <c r="L15994" s="7"/>
      <c r="M15994" s="108"/>
      <c r="N15994" s="7"/>
    </row>
    <row r="15995" spans="12:14">
      <c r="L15995" s="7"/>
      <c r="M15995" s="108"/>
      <c r="N15995" s="7"/>
    </row>
    <row r="15996" spans="12:14">
      <c r="L15996" s="7"/>
      <c r="M15996" s="108"/>
      <c r="N15996" s="7"/>
    </row>
    <row r="15997" spans="12:14">
      <c r="L15997" s="7"/>
      <c r="M15997" s="108"/>
      <c r="N15997" s="7"/>
    </row>
    <row r="15998" spans="12:14">
      <c r="L15998" s="7"/>
      <c r="M15998" s="108"/>
      <c r="N15998" s="7"/>
    </row>
    <row r="15999" spans="12:14">
      <c r="L15999" s="7"/>
      <c r="M15999" s="108"/>
      <c r="N15999" s="7"/>
    </row>
    <row r="16000" spans="12:14">
      <c r="L16000" s="7"/>
      <c r="M16000" s="108"/>
      <c r="N16000" s="7"/>
    </row>
    <row r="16001" spans="12:14">
      <c r="L16001" s="7"/>
      <c r="M16001" s="108"/>
      <c r="N16001" s="7"/>
    </row>
    <row r="16002" spans="12:14">
      <c r="L16002" s="7"/>
      <c r="M16002" s="108"/>
      <c r="N16002" s="7"/>
    </row>
    <row r="16003" spans="12:14">
      <c r="L16003" s="7"/>
      <c r="M16003" s="108"/>
      <c r="N16003" s="7"/>
    </row>
    <row r="16004" spans="12:14">
      <c r="L16004" s="7"/>
      <c r="M16004" s="108"/>
      <c r="N16004" s="7"/>
    </row>
    <row r="16005" spans="12:14">
      <c r="L16005" s="7"/>
      <c r="M16005" s="108"/>
      <c r="N16005" s="7"/>
    </row>
    <row r="16006" spans="12:14">
      <c r="L16006" s="7"/>
      <c r="M16006" s="108"/>
      <c r="N16006" s="7"/>
    </row>
    <row r="16007" spans="12:14">
      <c r="L16007" s="7"/>
      <c r="M16007" s="108"/>
      <c r="N16007" s="7"/>
    </row>
    <row r="16008" spans="12:14">
      <c r="L16008" s="7"/>
      <c r="M16008" s="108"/>
      <c r="N16008" s="7"/>
    </row>
    <row r="16009" spans="12:14">
      <c r="L16009" s="7"/>
      <c r="M16009" s="108"/>
      <c r="N16009" s="7"/>
    </row>
    <row r="16010" spans="12:14">
      <c r="L16010" s="7"/>
      <c r="M16010" s="108"/>
      <c r="N16010" s="7"/>
    </row>
    <row r="16011" spans="12:14">
      <c r="L16011" s="7"/>
      <c r="M16011" s="108"/>
      <c r="N16011" s="7"/>
    </row>
    <row r="16012" spans="12:14">
      <c r="L16012" s="7"/>
      <c r="M16012" s="108"/>
      <c r="N16012" s="7"/>
    </row>
    <row r="16013" spans="12:14">
      <c r="L16013" s="7"/>
      <c r="M16013" s="108"/>
      <c r="N16013" s="7"/>
    </row>
    <row r="16014" spans="12:14">
      <c r="L16014" s="7"/>
      <c r="M16014" s="108"/>
      <c r="N16014" s="7"/>
    </row>
    <row r="16015" spans="12:14">
      <c r="L16015" s="7"/>
      <c r="M16015" s="108"/>
      <c r="N16015" s="7"/>
    </row>
    <row r="16016" spans="12:14">
      <c r="L16016" s="7"/>
      <c r="M16016" s="108"/>
      <c r="N16016" s="7"/>
    </row>
    <row r="16017" spans="12:14">
      <c r="L16017" s="7"/>
      <c r="M16017" s="108"/>
      <c r="N16017" s="7"/>
    </row>
    <row r="16018" spans="12:14">
      <c r="L16018" s="7"/>
      <c r="M16018" s="108"/>
      <c r="N16018" s="7"/>
    </row>
    <row r="16019" spans="12:14">
      <c r="L16019" s="7"/>
      <c r="M16019" s="108"/>
      <c r="N16019" s="7"/>
    </row>
    <row r="16020" spans="12:14">
      <c r="L16020" s="7"/>
      <c r="M16020" s="108"/>
      <c r="N16020" s="7"/>
    </row>
    <row r="16021" spans="12:14">
      <c r="L16021" s="7"/>
      <c r="M16021" s="108"/>
      <c r="N16021" s="7"/>
    </row>
    <row r="16022" spans="12:14">
      <c r="L16022" s="7"/>
      <c r="M16022" s="108"/>
      <c r="N16022" s="7"/>
    </row>
    <row r="16023" spans="12:14">
      <c r="L16023" s="7"/>
      <c r="M16023" s="108"/>
      <c r="N16023" s="7"/>
    </row>
    <row r="16024" spans="12:14">
      <c r="L16024" s="7"/>
      <c r="M16024" s="108"/>
      <c r="N16024" s="7"/>
    </row>
    <row r="16025" spans="12:14">
      <c r="L16025" s="7"/>
      <c r="M16025" s="108"/>
      <c r="N16025" s="7"/>
    </row>
    <row r="16026" spans="12:14">
      <c r="L16026" s="7"/>
      <c r="M16026" s="108"/>
      <c r="N16026" s="7"/>
    </row>
    <row r="16027" spans="12:14">
      <c r="L16027" s="7"/>
      <c r="M16027" s="108"/>
      <c r="N16027" s="7"/>
    </row>
    <row r="16028" spans="12:14">
      <c r="L16028" s="7"/>
      <c r="M16028" s="108"/>
      <c r="N16028" s="7"/>
    </row>
    <row r="16029" spans="12:14">
      <c r="L16029" s="7"/>
      <c r="M16029" s="108"/>
      <c r="N16029" s="7"/>
    </row>
    <row r="16030" spans="12:14">
      <c r="L16030" s="7"/>
      <c r="M16030" s="108"/>
      <c r="N16030" s="7"/>
    </row>
    <row r="16031" spans="12:14">
      <c r="L16031" s="7"/>
      <c r="M16031" s="108"/>
      <c r="N16031" s="7"/>
    </row>
    <row r="16032" spans="12:14">
      <c r="L16032" s="7"/>
      <c r="M16032" s="108"/>
      <c r="N16032" s="7"/>
    </row>
    <row r="16033" spans="12:14">
      <c r="L16033" s="7"/>
      <c r="M16033" s="108"/>
      <c r="N16033" s="7"/>
    </row>
    <row r="16034" spans="12:14">
      <c r="L16034" s="7"/>
      <c r="M16034" s="108"/>
      <c r="N16034" s="7"/>
    </row>
    <row r="16035" spans="12:14">
      <c r="L16035" s="7"/>
      <c r="M16035" s="108"/>
      <c r="N16035" s="7"/>
    </row>
    <row r="16036" spans="12:14">
      <c r="L16036" s="7"/>
      <c r="M16036" s="108"/>
      <c r="N16036" s="7"/>
    </row>
    <row r="16037" spans="12:14">
      <c r="L16037" s="7"/>
      <c r="M16037" s="108"/>
      <c r="N16037" s="7"/>
    </row>
    <row r="16038" spans="12:14">
      <c r="L16038" s="7"/>
      <c r="M16038" s="108"/>
      <c r="N16038" s="7"/>
    </row>
    <row r="16039" spans="12:14">
      <c r="L16039" s="7"/>
      <c r="M16039" s="108"/>
      <c r="N16039" s="7"/>
    </row>
    <row r="16040" spans="12:14">
      <c r="L16040" s="7"/>
      <c r="M16040" s="108"/>
      <c r="N16040" s="7"/>
    </row>
    <row r="16041" spans="12:14">
      <c r="L16041" s="7"/>
      <c r="M16041" s="108"/>
      <c r="N16041" s="7"/>
    </row>
    <row r="16042" spans="12:14">
      <c r="L16042" s="7"/>
      <c r="M16042" s="108"/>
      <c r="N16042" s="7"/>
    </row>
    <row r="16043" spans="12:14">
      <c r="L16043" s="7"/>
      <c r="M16043" s="108"/>
      <c r="N16043" s="7"/>
    </row>
    <row r="16044" spans="12:14">
      <c r="L16044" s="7"/>
      <c r="M16044" s="108"/>
      <c r="N16044" s="7"/>
    </row>
    <row r="16045" spans="12:14">
      <c r="L16045" s="7"/>
      <c r="M16045" s="108"/>
      <c r="N16045" s="7"/>
    </row>
    <row r="16046" spans="12:14">
      <c r="L16046" s="7"/>
      <c r="M16046" s="108"/>
      <c r="N16046" s="7"/>
    </row>
    <row r="16047" spans="12:14">
      <c r="L16047" s="7"/>
      <c r="M16047" s="108"/>
      <c r="N16047" s="7"/>
    </row>
    <row r="16048" spans="12:14">
      <c r="L16048" s="7"/>
      <c r="M16048" s="108"/>
      <c r="N16048" s="7"/>
    </row>
    <row r="16049" spans="12:14">
      <c r="L16049" s="7"/>
      <c r="M16049" s="108"/>
      <c r="N16049" s="7"/>
    </row>
    <row r="16050" spans="12:14">
      <c r="L16050" s="7"/>
      <c r="M16050" s="108"/>
      <c r="N16050" s="7"/>
    </row>
    <row r="16051" spans="12:14">
      <c r="L16051" s="7"/>
      <c r="M16051" s="108"/>
      <c r="N16051" s="7"/>
    </row>
    <row r="16052" spans="12:14">
      <c r="L16052" s="7"/>
      <c r="M16052" s="108"/>
      <c r="N16052" s="7"/>
    </row>
    <row r="16053" spans="12:14">
      <c r="L16053" s="7"/>
      <c r="M16053" s="108"/>
      <c r="N16053" s="7"/>
    </row>
    <row r="16054" spans="12:14">
      <c r="L16054" s="7"/>
      <c r="M16054" s="108"/>
      <c r="N16054" s="7"/>
    </row>
    <row r="16055" spans="12:14">
      <c r="L16055" s="7"/>
      <c r="M16055" s="108"/>
      <c r="N16055" s="7"/>
    </row>
    <row r="16056" spans="12:14">
      <c r="L16056" s="7"/>
      <c r="M16056" s="108"/>
      <c r="N16056" s="7"/>
    </row>
    <row r="16057" spans="12:14">
      <c r="L16057" s="7"/>
      <c r="M16057" s="108"/>
      <c r="N16057" s="7"/>
    </row>
    <row r="16058" spans="12:14">
      <c r="L16058" s="7"/>
      <c r="M16058" s="108"/>
      <c r="N16058" s="7"/>
    </row>
    <row r="16059" spans="12:14">
      <c r="L16059" s="7"/>
      <c r="M16059" s="108"/>
      <c r="N16059" s="7"/>
    </row>
    <row r="16060" spans="12:14">
      <c r="L16060" s="7"/>
      <c r="M16060" s="108"/>
      <c r="N16060" s="7"/>
    </row>
    <row r="16061" spans="12:14">
      <c r="L16061" s="7"/>
      <c r="M16061" s="108"/>
      <c r="N16061" s="7"/>
    </row>
    <row r="16062" spans="12:14">
      <c r="L16062" s="7"/>
      <c r="M16062" s="108"/>
      <c r="N16062" s="7"/>
    </row>
    <row r="16063" spans="12:14">
      <c r="L16063" s="7"/>
      <c r="M16063" s="108"/>
      <c r="N16063" s="7"/>
    </row>
    <row r="16064" spans="12:14">
      <c r="L16064" s="7"/>
      <c r="M16064" s="108"/>
      <c r="N16064" s="7"/>
    </row>
    <row r="16065" spans="12:14">
      <c r="L16065" s="7"/>
      <c r="M16065" s="108"/>
      <c r="N16065" s="7"/>
    </row>
    <row r="16066" spans="12:14">
      <c r="L16066" s="7"/>
      <c r="M16066" s="108"/>
      <c r="N16066" s="7"/>
    </row>
    <row r="16067" spans="12:14">
      <c r="L16067" s="7"/>
      <c r="M16067" s="108"/>
      <c r="N16067" s="7"/>
    </row>
    <row r="16068" spans="12:14">
      <c r="L16068" s="7"/>
      <c r="M16068" s="108"/>
      <c r="N16068" s="7"/>
    </row>
    <row r="16069" spans="12:14">
      <c r="L16069" s="7"/>
      <c r="M16069" s="108"/>
      <c r="N16069" s="7"/>
    </row>
    <row r="16070" spans="12:14">
      <c r="L16070" s="7"/>
      <c r="M16070" s="108"/>
      <c r="N16070" s="7"/>
    </row>
    <row r="16071" spans="12:14">
      <c r="L16071" s="7"/>
      <c r="M16071" s="108"/>
      <c r="N16071" s="7"/>
    </row>
    <row r="16072" spans="12:14">
      <c r="L16072" s="7"/>
      <c r="M16072" s="108"/>
      <c r="N16072" s="7"/>
    </row>
    <row r="16073" spans="12:14">
      <c r="L16073" s="7"/>
      <c r="M16073" s="108"/>
      <c r="N16073" s="7"/>
    </row>
    <row r="16074" spans="12:14">
      <c r="L16074" s="7"/>
      <c r="M16074" s="108"/>
      <c r="N16074" s="7"/>
    </row>
    <row r="16075" spans="12:14">
      <c r="L16075" s="7"/>
      <c r="M16075" s="108"/>
      <c r="N16075" s="7"/>
    </row>
    <row r="16076" spans="12:14">
      <c r="L16076" s="7"/>
      <c r="M16076" s="108"/>
      <c r="N16076" s="7"/>
    </row>
    <row r="16077" spans="12:14">
      <c r="L16077" s="7"/>
      <c r="M16077" s="108"/>
      <c r="N16077" s="7"/>
    </row>
    <row r="16078" spans="12:14">
      <c r="L16078" s="7"/>
      <c r="M16078" s="108"/>
      <c r="N16078" s="7"/>
    </row>
    <row r="16079" spans="12:14">
      <c r="L16079" s="7"/>
      <c r="M16079" s="108"/>
      <c r="N16079" s="7"/>
    </row>
    <row r="16080" spans="12:14">
      <c r="L16080" s="7"/>
      <c r="M16080" s="108"/>
      <c r="N16080" s="7"/>
    </row>
    <row r="16081" spans="12:14">
      <c r="L16081" s="7"/>
      <c r="M16081" s="108"/>
      <c r="N16081" s="7"/>
    </row>
    <row r="16082" spans="12:14">
      <c r="L16082" s="7"/>
      <c r="M16082" s="108"/>
      <c r="N16082" s="7"/>
    </row>
    <row r="16083" spans="12:14">
      <c r="L16083" s="7"/>
      <c r="M16083" s="108"/>
      <c r="N16083" s="7"/>
    </row>
    <row r="16084" spans="12:14">
      <c r="L16084" s="7"/>
      <c r="M16084" s="108"/>
      <c r="N16084" s="7"/>
    </row>
    <row r="16085" spans="12:14">
      <c r="L16085" s="7"/>
      <c r="M16085" s="108"/>
      <c r="N16085" s="7"/>
    </row>
    <row r="16086" spans="12:14">
      <c r="L16086" s="7"/>
      <c r="M16086" s="108"/>
      <c r="N16086" s="7"/>
    </row>
    <row r="16087" spans="12:14">
      <c r="L16087" s="7"/>
      <c r="M16087" s="108"/>
      <c r="N16087" s="7"/>
    </row>
    <row r="16088" spans="12:14">
      <c r="L16088" s="7"/>
      <c r="M16088" s="108"/>
      <c r="N16088" s="7"/>
    </row>
    <row r="16089" spans="12:14">
      <c r="L16089" s="7"/>
      <c r="M16089" s="108"/>
      <c r="N16089" s="7"/>
    </row>
    <row r="16090" spans="12:14">
      <c r="L16090" s="7"/>
      <c r="M16090" s="108"/>
      <c r="N16090" s="7"/>
    </row>
    <row r="16091" spans="12:14">
      <c r="L16091" s="7"/>
      <c r="M16091" s="108"/>
      <c r="N16091" s="7"/>
    </row>
    <row r="16092" spans="12:14">
      <c r="L16092" s="7"/>
      <c r="M16092" s="108"/>
      <c r="N16092" s="7"/>
    </row>
    <row r="16093" spans="12:14">
      <c r="L16093" s="7"/>
      <c r="M16093" s="108"/>
      <c r="N16093" s="7"/>
    </row>
    <row r="16094" spans="12:14">
      <c r="L16094" s="7"/>
      <c r="M16094" s="108"/>
      <c r="N16094" s="7"/>
    </row>
    <row r="16095" spans="12:14">
      <c r="L16095" s="7"/>
      <c r="M16095" s="108"/>
      <c r="N16095" s="7"/>
    </row>
    <row r="16096" spans="12:14">
      <c r="L16096" s="7"/>
      <c r="M16096" s="108"/>
      <c r="N16096" s="7"/>
    </row>
    <row r="16097" spans="12:14">
      <c r="L16097" s="7"/>
      <c r="M16097" s="108"/>
      <c r="N16097" s="7"/>
    </row>
    <row r="16098" spans="12:14">
      <c r="L16098" s="7"/>
      <c r="M16098" s="108"/>
      <c r="N16098" s="7"/>
    </row>
    <row r="16099" spans="12:14">
      <c r="L16099" s="7"/>
      <c r="M16099" s="108"/>
      <c r="N16099" s="7"/>
    </row>
    <row r="16100" spans="12:14">
      <c r="L16100" s="7"/>
      <c r="M16100" s="108"/>
      <c r="N16100" s="7"/>
    </row>
    <row r="16101" spans="12:14">
      <c r="L16101" s="7"/>
      <c r="M16101" s="108"/>
      <c r="N16101" s="7"/>
    </row>
    <row r="16102" spans="12:14">
      <c r="L16102" s="7"/>
      <c r="M16102" s="108"/>
      <c r="N16102" s="7"/>
    </row>
    <row r="16103" spans="12:14">
      <c r="L16103" s="7"/>
      <c r="M16103" s="108"/>
      <c r="N16103" s="7"/>
    </row>
    <row r="16104" spans="12:14">
      <c r="L16104" s="7"/>
      <c r="M16104" s="108"/>
      <c r="N16104" s="7"/>
    </row>
    <row r="16105" spans="12:14">
      <c r="L16105" s="7"/>
      <c r="M16105" s="108"/>
      <c r="N16105" s="7"/>
    </row>
    <row r="16106" spans="12:14">
      <c r="L16106" s="7"/>
      <c r="M16106" s="108"/>
      <c r="N16106" s="7"/>
    </row>
    <row r="16107" spans="12:14">
      <c r="L16107" s="7"/>
      <c r="M16107" s="108"/>
      <c r="N16107" s="7"/>
    </row>
    <row r="16108" spans="12:14">
      <c r="L16108" s="7"/>
      <c r="M16108" s="108"/>
      <c r="N16108" s="7"/>
    </row>
    <row r="16109" spans="12:14">
      <c r="L16109" s="7"/>
      <c r="M16109" s="108"/>
      <c r="N16109" s="7"/>
    </row>
    <row r="16110" spans="12:14">
      <c r="L16110" s="7"/>
      <c r="M16110" s="108"/>
      <c r="N16110" s="7"/>
    </row>
    <row r="16111" spans="12:14">
      <c r="L16111" s="7"/>
      <c r="M16111" s="108"/>
      <c r="N16111" s="7"/>
    </row>
    <row r="16112" spans="12:14">
      <c r="L16112" s="7"/>
      <c r="M16112" s="108"/>
      <c r="N16112" s="7"/>
    </row>
    <row r="16113" spans="12:14">
      <c r="L16113" s="7"/>
      <c r="M16113" s="108"/>
      <c r="N16113" s="7"/>
    </row>
    <row r="16114" spans="12:14">
      <c r="L16114" s="7"/>
      <c r="M16114" s="108"/>
      <c r="N16114" s="7"/>
    </row>
    <row r="16115" spans="12:14">
      <c r="L16115" s="7"/>
      <c r="M16115" s="108"/>
      <c r="N16115" s="7"/>
    </row>
    <row r="16116" spans="12:14">
      <c r="L16116" s="7"/>
      <c r="M16116" s="108"/>
      <c r="N16116" s="7"/>
    </row>
    <row r="16117" spans="12:14">
      <c r="L16117" s="7"/>
      <c r="M16117" s="108"/>
      <c r="N16117" s="7"/>
    </row>
    <row r="16118" spans="12:14">
      <c r="L16118" s="7"/>
      <c r="M16118" s="108"/>
      <c r="N16118" s="7"/>
    </row>
    <row r="16119" spans="12:14">
      <c r="L16119" s="7"/>
      <c r="M16119" s="108"/>
      <c r="N16119" s="7"/>
    </row>
    <row r="16120" spans="12:14">
      <c r="L16120" s="7"/>
      <c r="M16120" s="108"/>
      <c r="N16120" s="7"/>
    </row>
    <row r="16121" spans="12:14">
      <c r="L16121" s="7"/>
      <c r="M16121" s="108"/>
      <c r="N16121" s="7"/>
    </row>
    <row r="16122" spans="12:14">
      <c r="L16122" s="7"/>
      <c r="M16122" s="108"/>
      <c r="N16122" s="7"/>
    </row>
    <row r="16123" spans="12:14">
      <c r="L16123" s="7"/>
      <c r="M16123" s="108"/>
      <c r="N16123" s="7"/>
    </row>
    <row r="16124" spans="12:14">
      <c r="L16124" s="7"/>
      <c r="M16124" s="108"/>
      <c r="N16124" s="7"/>
    </row>
    <row r="16125" spans="12:14">
      <c r="L16125" s="7"/>
      <c r="M16125" s="108"/>
      <c r="N16125" s="7"/>
    </row>
    <row r="16126" spans="12:14">
      <c r="L16126" s="7"/>
      <c r="M16126" s="108"/>
      <c r="N16126" s="7"/>
    </row>
    <row r="16127" spans="12:14">
      <c r="L16127" s="7"/>
      <c r="M16127" s="108"/>
      <c r="N16127" s="7"/>
    </row>
    <row r="16128" spans="12:14">
      <c r="L16128" s="7"/>
      <c r="M16128" s="108"/>
      <c r="N16128" s="7"/>
    </row>
    <row r="16129" spans="12:14">
      <c r="L16129" s="7"/>
      <c r="M16129" s="108"/>
      <c r="N16129" s="7"/>
    </row>
    <row r="16130" spans="12:14">
      <c r="L16130" s="7"/>
      <c r="M16130" s="108"/>
      <c r="N16130" s="7"/>
    </row>
    <row r="16131" spans="12:14">
      <c r="L16131" s="7"/>
      <c r="M16131" s="108"/>
      <c r="N16131" s="7"/>
    </row>
    <row r="16132" spans="12:14">
      <c r="L16132" s="7"/>
      <c r="M16132" s="108"/>
      <c r="N16132" s="7"/>
    </row>
    <row r="16133" spans="12:14">
      <c r="L16133" s="7"/>
      <c r="M16133" s="108"/>
      <c r="N16133" s="7"/>
    </row>
    <row r="16134" spans="12:14">
      <c r="L16134" s="7"/>
      <c r="M16134" s="108"/>
      <c r="N16134" s="7"/>
    </row>
    <row r="16135" spans="12:14">
      <c r="L16135" s="7"/>
      <c r="M16135" s="108"/>
      <c r="N16135" s="7"/>
    </row>
    <row r="16136" spans="12:14">
      <c r="L16136" s="7"/>
      <c r="M16136" s="108"/>
      <c r="N16136" s="7"/>
    </row>
    <row r="16137" spans="12:14">
      <c r="L16137" s="7"/>
      <c r="M16137" s="108"/>
      <c r="N16137" s="7"/>
    </row>
    <row r="16138" spans="12:14">
      <c r="L16138" s="7"/>
      <c r="M16138" s="108"/>
      <c r="N16138" s="7"/>
    </row>
    <row r="16139" spans="12:14">
      <c r="L16139" s="7"/>
      <c r="M16139" s="108"/>
      <c r="N16139" s="7"/>
    </row>
    <row r="16140" spans="12:14">
      <c r="L16140" s="7"/>
      <c r="M16140" s="108"/>
      <c r="N16140" s="7"/>
    </row>
    <row r="16141" spans="12:14">
      <c r="L16141" s="7"/>
      <c r="M16141" s="108"/>
      <c r="N16141" s="7"/>
    </row>
    <row r="16142" spans="12:14">
      <c r="L16142" s="7"/>
      <c r="M16142" s="108"/>
      <c r="N16142" s="7"/>
    </row>
    <row r="16143" spans="12:14">
      <c r="L16143" s="7"/>
      <c r="M16143" s="108"/>
      <c r="N16143" s="7"/>
    </row>
    <row r="16144" spans="12:14">
      <c r="L16144" s="7"/>
      <c r="M16144" s="108"/>
      <c r="N16144" s="7"/>
    </row>
    <row r="16145" spans="12:14">
      <c r="L16145" s="7"/>
      <c r="M16145" s="108"/>
      <c r="N16145" s="7"/>
    </row>
    <row r="16146" spans="12:14">
      <c r="L16146" s="7"/>
      <c r="M16146" s="108"/>
      <c r="N16146" s="7"/>
    </row>
    <row r="16147" spans="12:14">
      <c r="L16147" s="7"/>
      <c r="M16147" s="108"/>
      <c r="N16147" s="7"/>
    </row>
    <row r="16148" spans="12:14">
      <c r="L16148" s="7"/>
      <c r="M16148" s="108"/>
      <c r="N16148" s="7"/>
    </row>
    <row r="16149" spans="12:14">
      <c r="L16149" s="7"/>
      <c r="M16149" s="108"/>
      <c r="N16149" s="7"/>
    </row>
    <row r="16150" spans="12:14">
      <c r="L16150" s="7"/>
      <c r="M16150" s="108"/>
      <c r="N16150" s="7"/>
    </row>
    <row r="16151" spans="12:14">
      <c r="L16151" s="7"/>
      <c r="M16151" s="108"/>
      <c r="N16151" s="7"/>
    </row>
    <row r="16152" spans="12:14">
      <c r="L16152" s="7"/>
      <c r="M16152" s="108"/>
      <c r="N16152" s="7"/>
    </row>
    <row r="16153" spans="12:14">
      <c r="L16153" s="7"/>
      <c r="M16153" s="108"/>
      <c r="N16153" s="7"/>
    </row>
    <row r="16154" spans="12:14">
      <c r="L16154" s="7"/>
      <c r="M16154" s="108"/>
      <c r="N16154" s="7"/>
    </row>
    <row r="16155" spans="12:14">
      <c r="L16155" s="7"/>
      <c r="M16155" s="108"/>
      <c r="N16155" s="7"/>
    </row>
    <row r="16156" spans="12:14">
      <c r="L16156" s="7"/>
      <c r="M16156" s="108"/>
      <c r="N16156" s="7"/>
    </row>
    <row r="16157" spans="12:14">
      <c r="L16157" s="7"/>
      <c r="M16157" s="108"/>
      <c r="N16157" s="7"/>
    </row>
    <row r="16158" spans="12:14">
      <c r="L16158" s="7"/>
      <c r="M16158" s="108"/>
      <c r="N16158" s="7"/>
    </row>
    <row r="16159" spans="12:14">
      <c r="L16159" s="7"/>
      <c r="M16159" s="108"/>
      <c r="N16159" s="7"/>
    </row>
    <row r="16160" spans="12:14">
      <c r="L16160" s="7"/>
      <c r="M16160" s="108"/>
      <c r="N16160" s="7"/>
    </row>
    <row r="16161" spans="12:14">
      <c r="L16161" s="7"/>
      <c r="M16161" s="108"/>
      <c r="N16161" s="7"/>
    </row>
    <row r="16162" spans="12:14">
      <c r="L16162" s="7"/>
      <c r="M16162" s="108"/>
      <c r="N16162" s="7"/>
    </row>
    <row r="16163" spans="12:14">
      <c r="L16163" s="7"/>
      <c r="M16163" s="108"/>
      <c r="N16163" s="7"/>
    </row>
    <row r="16164" spans="12:14">
      <c r="L16164" s="7"/>
      <c r="M16164" s="108"/>
      <c r="N16164" s="7"/>
    </row>
    <row r="16165" spans="12:14">
      <c r="L16165" s="7"/>
      <c r="M16165" s="108"/>
      <c r="N16165" s="7"/>
    </row>
    <row r="16166" spans="12:14">
      <c r="L16166" s="7"/>
      <c r="M16166" s="108"/>
      <c r="N16166" s="7"/>
    </row>
    <row r="16167" spans="12:14">
      <c r="L16167" s="7"/>
      <c r="M16167" s="108"/>
      <c r="N16167" s="7"/>
    </row>
    <row r="16168" spans="12:14">
      <c r="L16168" s="7"/>
      <c r="M16168" s="108"/>
      <c r="N16168" s="7"/>
    </row>
    <row r="16169" spans="12:14">
      <c r="L16169" s="7"/>
      <c r="M16169" s="108"/>
      <c r="N16169" s="7"/>
    </row>
    <row r="16170" spans="12:14">
      <c r="L16170" s="7"/>
      <c r="M16170" s="108"/>
      <c r="N16170" s="7"/>
    </row>
    <row r="16171" spans="12:14">
      <c r="L16171" s="7"/>
      <c r="M16171" s="108"/>
      <c r="N16171" s="7"/>
    </row>
    <row r="16172" spans="12:14">
      <c r="L16172" s="7"/>
      <c r="M16172" s="108"/>
      <c r="N16172" s="7"/>
    </row>
    <row r="16173" spans="12:14">
      <c r="L16173" s="7"/>
      <c r="M16173" s="108"/>
      <c r="N16173" s="7"/>
    </row>
    <row r="16174" spans="12:14">
      <c r="L16174" s="7"/>
      <c r="M16174" s="108"/>
      <c r="N16174" s="7"/>
    </row>
    <row r="16175" spans="12:14">
      <c r="L16175" s="7"/>
      <c r="M16175" s="108"/>
      <c r="N16175" s="7"/>
    </row>
    <row r="16176" spans="12:14">
      <c r="L16176" s="7"/>
      <c r="M16176" s="108"/>
      <c r="N16176" s="7"/>
    </row>
    <row r="16177" spans="12:14">
      <c r="L16177" s="7"/>
      <c r="M16177" s="108"/>
      <c r="N16177" s="7"/>
    </row>
    <row r="16178" spans="12:14">
      <c r="L16178" s="7"/>
      <c r="M16178" s="108"/>
      <c r="N16178" s="7"/>
    </row>
    <row r="16179" spans="12:14">
      <c r="L16179" s="7"/>
      <c r="M16179" s="108"/>
      <c r="N16179" s="7"/>
    </row>
    <row r="16180" spans="12:14">
      <c r="L16180" s="7"/>
      <c r="M16180" s="108"/>
      <c r="N16180" s="7"/>
    </row>
    <row r="16181" spans="12:14">
      <c r="L16181" s="7"/>
      <c r="M16181" s="108"/>
      <c r="N16181" s="7"/>
    </row>
    <row r="16182" spans="12:14">
      <c r="L16182" s="7"/>
      <c r="M16182" s="108"/>
      <c r="N16182" s="7"/>
    </row>
    <row r="16183" spans="12:14">
      <c r="L16183" s="7"/>
      <c r="M16183" s="108"/>
      <c r="N16183" s="7"/>
    </row>
    <row r="16184" spans="12:14">
      <c r="L16184" s="7"/>
      <c r="M16184" s="108"/>
      <c r="N16184" s="7"/>
    </row>
    <row r="16185" spans="12:14">
      <c r="L16185" s="7"/>
      <c r="M16185" s="108"/>
      <c r="N16185" s="7"/>
    </row>
    <row r="16186" spans="12:14">
      <c r="L16186" s="7"/>
      <c r="M16186" s="108"/>
      <c r="N16186" s="7"/>
    </row>
    <row r="16187" spans="12:14">
      <c r="L16187" s="7"/>
      <c r="M16187" s="108"/>
      <c r="N16187" s="7"/>
    </row>
    <row r="16188" spans="12:14">
      <c r="L16188" s="7"/>
      <c r="M16188" s="108"/>
      <c r="N16188" s="7"/>
    </row>
    <row r="16189" spans="12:14">
      <c r="L16189" s="7"/>
      <c r="M16189" s="108"/>
      <c r="N16189" s="7"/>
    </row>
    <row r="16190" spans="12:14">
      <c r="L16190" s="7"/>
      <c r="M16190" s="108"/>
      <c r="N16190" s="7"/>
    </row>
    <row r="16191" spans="12:14">
      <c r="L16191" s="7"/>
      <c r="M16191" s="108"/>
      <c r="N16191" s="7"/>
    </row>
    <row r="16192" spans="12:14">
      <c r="L16192" s="7"/>
      <c r="M16192" s="108"/>
      <c r="N16192" s="7"/>
    </row>
    <row r="16193" spans="12:14">
      <c r="L16193" s="7"/>
      <c r="M16193" s="108"/>
      <c r="N16193" s="7"/>
    </row>
    <row r="16194" spans="12:14">
      <c r="L16194" s="7"/>
      <c r="M16194" s="108"/>
      <c r="N16194" s="7"/>
    </row>
    <row r="16195" spans="12:14">
      <c r="L16195" s="7"/>
      <c r="M16195" s="108"/>
      <c r="N16195" s="7"/>
    </row>
    <row r="16196" spans="12:14">
      <c r="L16196" s="7"/>
      <c r="M16196" s="108"/>
      <c r="N16196" s="7"/>
    </row>
    <row r="16197" spans="12:14">
      <c r="L16197" s="7"/>
      <c r="M16197" s="108"/>
      <c r="N16197" s="7"/>
    </row>
    <row r="16198" spans="12:14">
      <c r="L16198" s="7"/>
      <c r="M16198" s="108"/>
      <c r="N16198" s="7"/>
    </row>
    <row r="16199" spans="12:14">
      <c r="L16199" s="7"/>
      <c r="M16199" s="108"/>
      <c r="N16199" s="7"/>
    </row>
    <row r="16200" spans="12:14">
      <c r="L16200" s="7"/>
      <c r="M16200" s="108"/>
      <c r="N16200" s="7"/>
    </row>
    <row r="16201" spans="12:14">
      <c r="L16201" s="7"/>
      <c r="M16201" s="108"/>
      <c r="N16201" s="7"/>
    </row>
    <row r="16202" spans="12:14">
      <c r="L16202" s="7"/>
      <c r="M16202" s="108"/>
      <c r="N16202" s="7"/>
    </row>
    <row r="16203" spans="12:14">
      <c r="L16203" s="7"/>
      <c r="M16203" s="108"/>
      <c r="N16203" s="7"/>
    </row>
    <row r="16204" spans="12:14">
      <c r="L16204" s="7"/>
      <c r="M16204" s="108"/>
      <c r="N16204" s="7"/>
    </row>
    <row r="16205" spans="12:14">
      <c r="L16205" s="7"/>
      <c r="M16205" s="108"/>
      <c r="N16205" s="7"/>
    </row>
    <row r="16206" spans="12:14">
      <c r="L16206" s="7"/>
      <c r="M16206" s="108"/>
      <c r="N16206" s="7"/>
    </row>
    <row r="16207" spans="12:14">
      <c r="L16207" s="7"/>
      <c r="M16207" s="108"/>
      <c r="N16207" s="7"/>
    </row>
    <row r="16208" spans="12:14">
      <c r="L16208" s="7"/>
      <c r="M16208" s="108"/>
      <c r="N16208" s="7"/>
    </row>
    <row r="16209" spans="12:14">
      <c r="L16209" s="7"/>
      <c r="M16209" s="108"/>
      <c r="N16209" s="7"/>
    </row>
    <row r="16210" spans="12:14">
      <c r="L16210" s="7"/>
      <c r="M16210" s="108"/>
      <c r="N16210" s="7"/>
    </row>
    <row r="16211" spans="12:14">
      <c r="L16211" s="7"/>
      <c r="M16211" s="108"/>
      <c r="N16211" s="7"/>
    </row>
    <row r="16212" spans="12:14">
      <c r="L16212" s="7"/>
      <c r="M16212" s="108"/>
      <c r="N16212" s="7"/>
    </row>
    <row r="16213" spans="12:14">
      <c r="L16213" s="7"/>
      <c r="M16213" s="108"/>
      <c r="N16213" s="7"/>
    </row>
    <row r="16214" spans="12:14">
      <c r="L16214" s="7"/>
      <c r="M16214" s="108"/>
      <c r="N16214" s="7"/>
    </row>
    <row r="16215" spans="12:14">
      <c r="L16215" s="7"/>
      <c r="M16215" s="108"/>
      <c r="N16215" s="7"/>
    </row>
    <row r="16216" spans="12:14">
      <c r="L16216" s="7"/>
      <c r="M16216" s="108"/>
      <c r="N16216" s="7"/>
    </row>
    <row r="16217" spans="12:14">
      <c r="L16217" s="7"/>
      <c r="M16217" s="108"/>
      <c r="N16217" s="7"/>
    </row>
    <row r="16218" spans="12:14">
      <c r="L16218" s="7"/>
      <c r="M16218" s="108"/>
      <c r="N16218" s="7"/>
    </row>
    <row r="16219" spans="12:14">
      <c r="L16219" s="7"/>
      <c r="M16219" s="108"/>
      <c r="N16219" s="7"/>
    </row>
    <row r="16220" spans="12:14">
      <c r="L16220" s="7"/>
      <c r="M16220" s="108"/>
      <c r="N16220" s="7"/>
    </row>
    <row r="16221" spans="12:14">
      <c r="L16221" s="7"/>
      <c r="M16221" s="108"/>
      <c r="N16221" s="7"/>
    </row>
    <row r="16222" spans="12:14">
      <c r="L16222" s="7"/>
      <c r="M16222" s="108"/>
      <c r="N16222" s="7"/>
    </row>
    <row r="16223" spans="12:14">
      <c r="L16223" s="7"/>
      <c r="M16223" s="108"/>
      <c r="N16223" s="7"/>
    </row>
    <row r="16224" spans="12:14">
      <c r="L16224" s="7"/>
      <c r="M16224" s="108"/>
      <c r="N16224" s="7"/>
    </row>
    <row r="16225" spans="12:14">
      <c r="L16225" s="7"/>
      <c r="M16225" s="108"/>
      <c r="N16225" s="7"/>
    </row>
    <row r="16226" spans="12:14">
      <c r="L16226" s="7"/>
      <c r="M16226" s="108"/>
      <c r="N16226" s="7"/>
    </row>
    <row r="16227" spans="12:14">
      <c r="L16227" s="7"/>
      <c r="M16227" s="108"/>
      <c r="N16227" s="7"/>
    </row>
    <row r="16228" spans="12:14">
      <c r="L16228" s="7"/>
      <c r="M16228" s="108"/>
      <c r="N16228" s="7"/>
    </row>
    <row r="16229" spans="12:14">
      <c r="L16229" s="7"/>
      <c r="M16229" s="108"/>
      <c r="N16229" s="7"/>
    </row>
    <row r="16230" spans="12:14">
      <c r="L16230" s="7"/>
      <c r="M16230" s="108"/>
      <c r="N16230" s="7"/>
    </row>
    <row r="16231" spans="12:14">
      <c r="L16231" s="7"/>
      <c r="M16231" s="108"/>
      <c r="N16231" s="7"/>
    </row>
    <row r="16232" spans="12:14">
      <c r="L16232" s="7"/>
      <c r="M16232" s="108"/>
      <c r="N16232" s="7"/>
    </row>
    <row r="16233" spans="12:14">
      <c r="L16233" s="7"/>
      <c r="M16233" s="108"/>
      <c r="N16233" s="7"/>
    </row>
    <row r="16234" spans="12:14">
      <c r="L16234" s="7"/>
      <c r="M16234" s="108"/>
      <c r="N16234" s="7"/>
    </row>
    <row r="16235" spans="12:14">
      <c r="L16235" s="7"/>
      <c r="M16235" s="108"/>
      <c r="N16235" s="7"/>
    </row>
    <row r="16236" spans="12:14">
      <c r="L16236" s="7"/>
      <c r="M16236" s="108"/>
      <c r="N16236" s="7"/>
    </row>
    <row r="16237" spans="12:14">
      <c r="L16237" s="7"/>
      <c r="M16237" s="108"/>
      <c r="N16237" s="7"/>
    </row>
    <row r="16238" spans="12:14">
      <c r="L16238" s="7"/>
      <c r="M16238" s="108"/>
      <c r="N16238" s="7"/>
    </row>
    <row r="16239" spans="12:14">
      <c r="L16239" s="7"/>
      <c r="M16239" s="108"/>
      <c r="N16239" s="7"/>
    </row>
    <row r="16240" spans="12:14">
      <c r="L16240" s="7"/>
      <c r="M16240" s="108"/>
      <c r="N16240" s="7"/>
    </row>
    <row r="16241" spans="12:14">
      <c r="L16241" s="7"/>
      <c r="M16241" s="108"/>
      <c r="N16241" s="7"/>
    </row>
    <row r="16242" spans="12:14">
      <c r="L16242" s="7"/>
      <c r="M16242" s="108"/>
      <c r="N16242" s="7"/>
    </row>
    <row r="16243" spans="12:14">
      <c r="L16243" s="7"/>
      <c r="M16243" s="108"/>
      <c r="N16243" s="7"/>
    </row>
    <row r="16244" spans="12:14">
      <c r="L16244" s="7"/>
      <c r="M16244" s="108"/>
      <c r="N16244" s="7"/>
    </row>
    <row r="16245" spans="12:14">
      <c r="L16245" s="7"/>
      <c r="M16245" s="108"/>
      <c r="N16245" s="7"/>
    </row>
    <row r="16246" spans="12:14">
      <c r="L16246" s="7"/>
      <c r="M16246" s="108"/>
      <c r="N16246" s="7"/>
    </row>
    <row r="16247" spans="12:14">
      <c r="L16247" s="7"/>
      <c r="M16247" s="108"/>
      <c r="N16247" s="7"/>
    </row>
    <row r="16248" spans="12:14">
      <c r="L16248" s="7"/>
      <c r="M16248" s="108"/>
      <c r="N16248" s="7"/>
    </row>
    <row r="16249" spans="12:14">
      <c r="L16249" s="7"/>
      <c r="M16249" s="108"/>
      <c r="N16249" s="7"/>
    </row>
    <row r="16250" spans="12:14">
      <c r="L16250" s="7"/>
      <c r="M16250" s="108"/>
      <c r="N16250" s="7"/>
    </row>
    <row r="16251" spans="12:14">
      <c r="L16251" s="7"/>
      <c r="M16251" s="108"/>
      <c r="N16251" s="7"/>
    </row>
    <row r="16252" spans="12:14">
      <c r="L16252" s="7"/>
      <c r="M16252" s="108"/>
      <c r="N16252" s="7"/>
    </row>
    <row r="16253" spans="12:14">
      <c r="L16253" s="7"/>
      <c r="M16253" s="108"/>
      <c r="N16253" s="7"/>
    </row>
    <row r="16254" spans="12:14">
      <c r="L16254" s="7"/>
      <c r="M16254" s="108"/>
      <c r="N16254" s="7"/>
    </row>
    <row r="16255" spans="12:14">
      <c r="L16255" s="7"/>
      <c r="M16255" s="108"/>
      <c r="N16255" s="7"/>
    </row>
    <row r="16256" spans="12:14">
      <c r="L16256" s="7"/>
      <c r="M16256" s="108"/>
      <c r="N16256" s="7"/>
    </row>
    <row r="16257" spans="12:14">
      <c r="L16257" s="7"/>
      <c r="M16257" s="108"/>
      <c r="N16257" s="7"/>
    </row>
    <row r="16258" spans="12:14">
      <c r="L16258" s="7"/>
      <c r="M16258" s="108"/>
      <c r="N16258" s="7"/>
    </row>
    <row r="16259" spans="12:14">
      <c r="L16259" s="7"/>
      <c r="M16259" s="108"/>
      <c r="N16259" s="7"/>
    </row>
    <row r="16260" spans="12:14">
      <c r="L16260" s="7"/>
      <c r="M16260" s="108"/>
      <c r="N16260" s="7"/>
    </row>
    <row r="16261" spans="12:14">
      <c r="L16261" s="7"/>
      <c r="M16261" s="108"/>
      <c r="N16261" s="7"/>
    </row>
    <row r="16262" spans="12:14">
      <c r="L16262" s="7"/>
      <c r="M16262" s="108"/>
      <c r="N16262" s="7"/>
    </row>
    <row r="16263" spans="12:14">
      <c r="L16263" s="7"/>
      <c r="M16263" s="108"/>
      <c r="N16263" s="7"/>
    </row>
    <row r="16264" spans="12:14">
      <c r="L16264" s="7"/>
      <c r="M16264" s="108"/>
      <c r="N16264" s="7"/>
    </row>
    <row r="16265" spans="12:14">
      <c r="L16265" s="7"/>
      <c r="M16265" s="108"/>
      <c r="N16265" s="7"/>
    </row>
    <row r="16266" spans="12:14">
      <c r="L16266" s="7"/>
      <c r="M16266" s="108"/>
      <c r="N16266" s="7"/>
    </row>
    <row r="16267" spans="12:14">
      <c r="L16267" s="7"/>
      <c r="M16267" s="108"/>
      <c r="N16267" s="7"/>
    </row>
    <row r="16268" spans="12:14">
      <c r="L16268" s="7"/>
      <c r="M16268" s="108"/>
      <c r="N16268" s="7"/>
    </row>
    <row r="16269" spans="12:14">
      <c r="L16269" s="7"/>
      <c r="M16269" s="108"/>
      <c r="N16269" s="7"/>
    </row>
    <row r="16270" spans="12:14">
      <c r="L16270" s="7"/>
      <c r="M16270" s="108"/>
      <c r="N16270" s="7"/>
    </row>
    <row r="16271" spans="12:14">
      <c r="L16271" s="7"/>
      <c r="M16271" s="108"/>
      <c r="N16271" s="7"/>
    </row>
    <row r="16272" spans="12:14">
      <c r="L16272" s="7"/>
      <c r="M16272" s="108"/>
      <c r="N16272" s="7"/>
    </row>
    <row r="16273" spans="12:14">
      <c r="L16273" s="7"/>
      <c r="M16273" s="108"/>
      <c r="N16273" s="7"/>
    </row>
    <row r="16274" spans="12:14">
      <c r="L16274" s="7"/>
      <c r="M16274" s="108"/>
      <c r="N16274" s="7"/>
    </row>
    <row r="16275" spans="12:14">
      <c r="L16275" s="7"/>
      <c r="M16275" s="108"/>
      <c r="N16275" s="7"/>
    </row>
    <row r="16276" spans="12:14">
      <c r="L16276" s="7"/>
      <c r="M16276" s="108"/>
      <c r="N16276" s="7"/>
    </row>
    <row r="16277" spans="12:14">
      <c r="L16277" s="7"/>
      <c r="M16277" s="108"/>
      <c r="N16277" s="7"/>
    </row>
    <row r="16278" spans="12:14">
      <c r="L16278" s="7"/>
      <c r="M16278" s="108"/>
      <c r="N16278" s="7"/>
    </row>
    <row r="16279" spans="12:14">
      <c r="L16279" s="7"/>
      <c r="M16279" s="108"/>
      <c r="N16279" s="7"/>
    </row>
    <row r="16280" spans="12:14">
      <c r="L16280" s="7"/>
      <c r="M16280" s="108"/>
      <c r="N16280" s="7"/>
    </row>
    <row r="16281" spans="12:14">
      <c r="L16281" s="7"/>
      <c r="M16281" s="108"/>
      <c r="N16281" s="7"/>
    </row>
    <row r="16282" spans="12:14">
      <c r="L16282" s="7"/>
      <c r="M16282" s="108"/>
      <c r="N16282" s="7"/>
    </row>
    <row r="16283" spans="12:14">
      <c r="L16283" s="7"/>
      <c r="M16283" s="108"/>
      <c r="N16283" s="7"/>
    </row>
    <row r="16284" spans="12:14">
      <c r="L16284" s="7"/>
      <c r="M16284" s="108"/>
      <c r="N16284" s="7"/>
    </row>
    <row r="16285" spans="12:14">
      <c r="L16285" s="7"/>
      <c r="M16285" s="108"/>
      <c r="N16285" s="7"/>
    </row>
    <row r="16286" spans="12:14">
      <c r="L16286" s="7"/>
      <c r="M16286" s="108"/>
      <c r="N16286" s="7"/>
    </row>
    <row r="16287" spans="12:14">
      <c r="L16287" s="7"/>
      <c r="M16287" s="108"/>
      <c r="N16287" s="7"/>
    </row>
    <row r="16288" spans="12:14">
      <c r="L16288" s="7"/>
      <c r="M16288" s="108"/>
      <c r="N16288" s="7"/>
    </row>
    <row r="16289" spans="12:14">
      <c r="L16289" s="7"/>
      <c r="M16289" s="108"/>
      <c r="N16289" s="7"/>
    </row>
    <row r="16290" spans="12:14">
      <c r="L16290" s="7"/>
      <c r="M16290" s="108"/>
      <c r="N16290" s="7"/>
    </row>
    <row r="16291" spans="12:14">
      <c r="L16291" s="7"/>
      <c r="M16291" s="108"/>
      <c r="N16291" s="7"/>
    </row>
    <row r="16292" spans="12:14">
      <c r="L16292" s="7"/>
      <c r="M16292" s="108"/>
      <c r="N16292" s="7"/>
    </row>
    <row r="16293" spans="12:14">
      <c r="L16293" s="7"/>
      <c r="M16293" s="108"/>
      <c r="N16293" s="7"/>
    </row>
    <row r="16294" spans="12:14">
      <c r="L16294" s="7"/>
      <c r="M16294" s="108"/>
      <c r="N16294" s="7"/>
    </row>
    <row r="16295" spans="12:14">
      <c r="L16295" s="7"/>
      <c r="M16295" s="108"/>
      <c r="N16295" s="7"/>
    </row>
    <row r="16296" spans="12:14">
      <c r="L16296" s="7"/>
      <c r="M16296" s="108"/>
      <c r="N16296" s="7"/>
    </row>
    <row r="16297" spans="12:14">
      <c r="L16297" s="7"/>
      <c r="M16297" s="108"/>
      <c r="N16297" s="7"/>
    </row>
    <row r="16298" spans="12:14">
      <c r="L16298" s="7"/>
      <c r="M16298" s="108"/>
      <c r="N16298" s="7"/>
    </row>
    <row r="16299" spans="12:14">
      <c r="L16299" s="7"/>
      <c r="M16299" s="108"/>
      <c r="N16299" s="7"/>
    </row>
    <row r="16300" spans="12:14">
      <c r="L16300" s="7"/>
      <c r="M16300" s="108"/>
      <c r="N16300" s="7"/>
    </row>
    <row r="16301" spans="12:14">
      <c r="L16301" s="7"/>
      <c r="M16301" s="108"/>
      <c r="N16301" s="7"/>
    </row>
    <row r="16302" spans="12:14">
      <c r="L16302" s="7"/>
      <c r="M16302" s="108"/>
      <c r="N16302" s="7"/>
    </row>
    <row r="16303" spans="12:14">
      <c r="L16303" s="7"/>
      <c r="M16303" s="108"/>
      <c r="N16303" s="7"/>
    </row>
    <row r="16304" spans="12:14">
      <c r="L16304" s="7"/>
      <c r="M16304" s="108"/>
      <c r="N16304" s="7"/>
    </row>
    <row r="16305" spans="12:14">
      <c r="L16305" s="7"/>
      <c r="M16305" s="108"/>
      <c r="N16305" s="7"/>
    </row>
    <row r="16306" spans="12:14">
      <c r="L16306" s="7"/>
      <c r="M16306" s="108"/>
      <c r="N16306" s="7"/>
    </row>
    <row r="16307" spans="12:14">
      <c r="L16307" s="7"/>
      <c r="M16307" s="108"/>
      <c r="N16307" s="7"/>
    </row>
    <row r="16308" spans="12:14">
      <c r="L16308" s="7"/>
      <c r="M16308" s="108"/>
      <c r="N16308" s="7"/>
    </row>
    <row r="16309" spans="12:14">
      <c r="L16309" s="7"/>
      <c r="M16309" s="108"/>
      <c r="N16309" s="7"/>
    </row>
    <row r="16310" spans="12:14">
      <c r="L16310" s="7"/>
      <c r="M16310" s="108"/>
      <c r="N16310" s="7"/>
    </row>
    <row r="16311" spans="12:14">
      <c r="L16311" s="7"/>
      <c r="M16311" s="108"/>
      <c r="N16311" s="7"/>
    </row>
    <row r="16312" spans="12:14">
      <c r="L16312" s="7"/>
      <c r="M16312" s="108"/>
      <c r="N16312" s="7"/>
    </row>
    <row r="16313" spans="12:14">
      <c r="L16313" s="7"/>
      <c r="M16313" s="108"/>
      <c r="N16313" s="7"/>
    </row>
    <row r="16314" spans="12:14">
      <c r="L16314" s="7"/>
      <c r="M16314" s="108"/>
      <c r="N16314" s="7"/>
    </row>
    <row r="16315" spans="12:14">
      <c r="L16315" s="7"/>
      <c r="M16315" s="108"/>
      <c r="N16315" s="7"/>
    </row>
    <row r="16316" spans="12:14">
      <c r="L16316" s="7"/>
      <c r="M16316" s="108"/>
      <c r="N16316" s="7"/>
    </row>
    <row r="16317" spans="12:14">
      <c r="L16317" s="7"/>
      <c r="M16317" s="108"/>
      <c r="N16317" s="7"/>
    </row>
    <row r="16318" spans="12:14">
      <c r="L16318" s="7"/>
      <c r="M16318" s="108"/>
      <c r="N16318" s="7"/>
    </row>
    <row r="16319" spans="12:14">
      <c r="L16319" s="7"/>
      <c r="M16319" s="108"/>
      <c r="N16319" s="7"/>
    </row>
    <row r="16320" spans="12:14">
      <c r="L16320" s="7"/>
      <c r="M16320" s="108"/>
      <c r="N16320" s="7"/>
    </row>
    <row r="16321" spans="12:14">
      <c r="L16321" s="7"/>
      <c r="M16321" s="108"/>
      <c r="N16321" s="7"/>
    </row>
    <row r="16322" spans="12:14">
      <c r="L16322" s="7"/>
      <c r="M16322" s="108"/>
      <c r="N16322" s="7"/>
    </row>
    <row r="16323" spans="12:14">
      <c r="L16323" s="7"/>
      <c r="M16323" s="108"/>
      <c r="N16323" s="7"/>
    </row>
    <row r="16324" spans="12:14">
      <c r="L16324" s="7"/>
      <c r="M16324" s="108"/>
      <c r="N16324" s="7"/>
    </row>
    <row r="16325" spans="12:14">
      <c r="L16325" s="7"/>
      <c r="M16325" s="108"/>
      <c r="N16325" s="7"/>
    </row>
    <row r="16326" spans="12:14">
      <c r="L16326" s="7"/>
      <c r="M16326" s="108"/>
      <c r="N16326" s="7"/>
    </row>
    <row r="16327" spans="12:14">
      <c r="L16327" s="7"/>
      <c r="M16327" s="108"/>
      <c r="N16327" s="7"/>
    </row>
    <row r="16328" spans="12:14">
      <c r="L16328" s="7"/>
      <c r="M16328" s="108"/>
      <c r="N16328" s="7"/>
    </row>
    <row r="16329" spans="12:14">
      <c r="L16329" s="7"/>
      <c r="M16329" s="108"/>
      <c r="N16329" s="7"/>
    </row>
    <row r="16330" spans="12:14">
      <c r="L16330" s="7"/>
      <c r="M16330" s="108"/>
      <c r="N16330" s="7"/>
    </row>
    <row r="16331" spans="12:14">
      <c r="L16331" s="7"/>
      <c r="M16331" s="108"/>
      <c r="N16331" s="7"/>
    </row>
    <row r="16332" spans="12:14">
      <c r="L16332" s="7"/>
      <c r="M16332" s="108"/>
      <c r="N16332" s="7"/>
    </row>
    <row r="16333" spans="12:14">
      <c r="L16333" s="7"/>
      <c r="M16333" s="108"/>
      <c r="N16333" s="7"/>
    </row>
    <row r="16334" spans="12:14">
      <c r="L16334" s="7"/>
      <c r="M16334" s="108"/>
      <c r="N16334" s="7"/>
    </row>
    <row r="16335" spans="12:14">
      <c r="L16335" s="7"/>
      <c r="M16335" s="108"/>
      <c r="N16335" s="7"/>
    </row>
    <row r="16336" spans="12:14">
      <c r="L16336" s="7"/>
      <c r="M16336" s="108"/>
      <c r="N16336" s="7"/>
    </row>
    <row r="16337" spans="12:14">
      <c r="L16337" s="7"/>
      <c r="M16337" s="108"/>
      <c r="N16337" s="7"/>
    </row>
    <row r="16338" spans="12:14">
      <c r="L16338" s="7"/>
      <c r="M16338" s="108"/>
      <c r="N16338" s="7"/>
    </row>
    <row r="16339" spans="12:14">
      <c r="L16339" s="7"/>
      <c r="M16339" s="108"/>
      <c r="N16339" s="7"/>
    </row>
    <row r="16340" spans="12:14">
      <c r="L16340" s="7"/>
      <c r="M16340" s="108"/>
      <c r="N16340" s="7"/>
    </row>
    <row r="16341" spans="12:14">
      <c r="L16341" s="7"/>
      <c r="M16341" s="108"/>
      <c r="N16341" s="7"/>
    </row>
    <row r="16342" spans="12:14">
      <c r="L16342" s="7"/>
      <c r="M16342" s="108"/>
      <c r="N16342" s="7"/>
    </row>
    <row r="16343" spans="12:14">
      <c r="L16343" s="7"/>
      <c r="M16343" s="108"/>
      <c r="N16343" s="7"/>
    </row>
    <row r="16344" spans="12:14">
      <c r="L16344" s="7"/>
      <c r="M16344" s="108"/>
      <c r="N16344" s="7"/>
    </row>
    <row r="16345" spans="12:14">
      <c r="L16345" s="7"/>
      <c r="M16345" s="108"/>
      <c r="N16345" s="7"/>
    </row>
    <row r="16346" spans="12:14">
      <c r="L16346" s="7"/>
      <c r="M16346" s="108"/>
      <c r="N16346" s="7"/>
    </row>
    <row r="16347" spans="12:14">
      <c r="L16347" s="7"/>
      <c r="M16347" s="108"/>
      <c r="N16347" s="7"/>
    </row>
    <row r="16348" spans="12:14">
      <c r="L16348" s="7"/>
      <c r="M16348" s="108"/>
      <c r="N16348" s="7"/>
    </row>
    <row r="16349" spans="12:14">
      <c r="L16349" s="7"/>
      <c r="M16349" s="108"/>
      <c r="N16349" s="7"/>
    </row>
    <row r="16350" spans="12:14">
      <c r="L16350" s="7"/>
      <c r="M16350" s="108"/>
      <c r="N16350" s="7"/>
    </row>
    <row r="16351" spans="12:14">
      <c r="L16351" s="7"/>
      <c r="M16351" s="108"/>
      <c r="N16351" s="7"/>
    </row>
    <row r="16352" spans="12:14">
      <c r="L16352" s="7"/>
      <c r="M16352" s="108"/>
      <c r="N16352" s="7"/>
    </row>
    <row r="16353" spans="12:14">
      <c r="L16353" s="7"/>
      <c r="M16353" s="108"/>
      <c r="N16353" s="7"/>
    </row>
    <row r="16354" spans="12:14">
      <c r="L16354" s="7"/>
      <c r="M16354" s="108"/>
      <c r="N16354" s="7"/>
    </row>
    <row r="16355" spans="12:14">
      <c r="L16355" s="7"/>
      <c r="M16355" s="108"/>
      <c r="N16355" s="7"/>
    </row>
    <row r="16356" spans="12:14">
      <c r="L16356" s="7"/>
      <c r="M16356" s="108"/>
      <c r="N16356" s="7"/>
    </row>
    <row r="16357" spans="12:14">
      <c r="L16357" s="7"/>
      <c r="M16357" s="108"/>
      <c r="N16357" s="7"/>
    </row>
    <row r="16358" spans="12:14">
      <c r="L16358" s="7"/>
      <c r="M16358" s="108"/>
      <c r="N16358" s="7"/>
    </row>
    <row r="16359" spans="12:14">
      <c r="L16359" s="7"/>
      <c r="M16359" s="108"/>
      <c r="N16359" s="7"/>
    </row>
    <row r="16360" spans="12:14">
      <c r="L16360" s="7"/>
      <c r="M16360" s="108"/>
      <c r="N16360" s="7"/>
    </row>
    <row r="16361" spans="12:14">
      <c r="L16361" s="7"/>
      <c r="M16361" s="108"/>
      <c r="N16361" s="7"/>
    </row>
    <row r="16362" spans="12:14">
      <c r="L16362" s="7"/>
      <c r="M16362" s="108"/>
      <c r="N16362" s="7"/>
    </row>
    <row r="16363" spans="12:14">
      <c r="L16363" s="7"/>
      <c r="M16363" s="108"/>
      <c r="N16363" s="7"/>
    </row>
    <row r="16364" spans="12:14">
      <c r="L16364" s="7"/>
      <c r="M16364" s="108"/>
      <c r="N16364" s="7"/>
    </row>
    <row r="16365" spans="12:14">
      <c r="L16365" s="7"/>
      <c r="M16365" s="108"/>
      <c r="N16365" s="7"/>
    </row>
    <row r="16366" spans="12:14">
      <c r="L16366" s="7"/>
      <c r="M16366" s="108"/>
      <c r="N16366" s="7"/>
    </row>
    <row r="16367" spans="12:14">
      <c r="L16367" s="7"/>
      <c r="M16367" s="108"/>
      <c r="N16367" s="7"/>
    </row>
    <row r="16368" spans="12:14">
      <c r="L16368" s="7"/>
      <c r="M16368" s="108"/>
      <c r="N16368" s="7"/>
    </row>
    <row r="16369" spans="12:14">
      <c r="L16369" s="7"/>
      <c r="M16369" s="108"/>
      <c r="N16369" s="7"/>
    </row>
    <row r="16370" spans="12:14">
      <c r="L16370" s="7"/>
      <c r="M16370" s="108"/>
      <c r="N16370" s="7"/>
    </row>
    <row r="16371" spans="12:14">
      <c r="L16371" s="7"/>
      <c r="M16371" s="108"/>
      <c r="N16371" s="7"/>
    </row>
    <row r="16372" spans="12:14">
      <c r="L16372" s="7"/>
      <c r="M16372" s="108"/>
      <c r="N16372" s="7"/>
    </row>
    <row r="16373" spans="12:14">
      <c r="L16373" s="7"/>
      <c r="M16373" s="108"/>
      <c r="N16373" s="7"/>
    </row>
    <row r="16374" spans="12:14">
      <c r="L16374" s="7"/>
      <c r="M16374" s="108"/>
      <c r="N16374" s="7"/>
    </row>
    <row r="16375" spans="12:14">
      <c r="L16375" s="7"/>
      <c r="M16375" s="108"/>
      <c r="N16375" s="7"/>
    </row>
    <row r="16376" spans="12:14">
      <c r="L16376" s="7"/>
      <c r="M16376" s="108"/>
      <c r="N16376" s="7"/>
    </row>
    <row r="16377" spans="12:14">
      <c r="L16377" s="7"/>
      <c r="M16377" s="108"/>
      <c r="N16377" s="7"/>
    </row>
    <row r="16378" spans="12:14">
      <c r="L16378" s="7"/>
      <c r="M16378" s="108"/>
      <c r="N16378" s="7"/>
    </row>
    <row r="16379" spans="12:14">
      <c r="L16379" s="7"/>
      <c r="M16379" s="108"/>
      <c r="N16379" s="7"/>
    </row>
    <row r="16380" spans="12:14">
      <c r="L16380" s="7"/>
      <c r="M16380" s="108"/>
      <c r="N16380" s="7"/>
    </row>
    <row r="16381" spans="12:14">
      <c r="L16381" s="7"/>
      <c r="M16381" s="108"/>
      <c r="N16381" s="7"/>
    </row>
    <row r="16382" spans="12:14">
      <c r="L16382" s="7"/>
      <c r="M16382" s="108"/>
      <c r="N16382" s="7"/>
    </row>
    <row r="16383" spans="12:14">
      <c r="L16383" s="7"/>
      <c r="M16383" s="108"/>
      <c r="N16383" s="7"/>
    </row>
    <row r="16384" spans="12:14">
      <c r="L16384" s="7"/>
      <c r="M16384" s="108"/>
      <c r="N16384" s="7"/>
    </row>
    <row r="16385" spans="12:14">
      <c r="L16385" s="7"/>
      <c r="M16385" s="108"/>
      <c r="N16385" s="7"/>
    </row>
    <row r="16386" spans="12:14">
      <c r="L16386" s="7"/>
      <c r="M16386" s="108"/>
      <c r="N16386" s="7"/>
    </row>
    <row r="16387" spans="12:14">
      <c r="L16387" s="7"/>
      <c r="M16387" s="108"/>
      <c r="N16387" s="7"/>
    </row>
    <row r="16388" spans="12:14">
      <c r="L16388" s="7"/>
      <c r="M16388" s="108"/>
      <c r="N16388" s="7"/>
    </row>
    <row r="16389" spans="12:14">
      <c r="L16389" s="7"/>
      <c r="M16389" s="108"/>
      <c r="N16389" s="7"/>
    </row>
    <row r="16390" spans="12:14">
      <c r="L16390" s="7"/>
      <c r="M16390" s="108"/>
      <c r="N16390" s="7"/>
    </row>
    <row r="16391" spans="12:14">
      <c r="L16391" s="7"/>
      <c r="M16391" s="108"/>
      <c r="N16391" s="7"/>
    </row>
    <row r="16392" spans="12:14">
      <c r="L16392" s="7"/>
      <c r="M16392" s="108"/>
      <c r="N16392" s="7"/>
    </row>
    <row r="16393" spans="12:14">
      <c r="L16393" s="7"/>
      <c r="M16393" s="108"/>
      <c r="N16393" s="7"/>
    </row>
    <row r="16394" spans="12:14">
      <c r="L16394" s="7"/>
      <c r="M16394" s="108"/>
      <c r="N16394" s="7"/>
    </row>
    <row r="16395" spans="12:14">
      <c r="L16395" s="7"/>
      <c r="M16395" s="108"/>
      <c r="N16395" s="7"/>
    </row>
    <row r="16396" spans="12:14">
      <c r="L16396" s="7"/>
      <c r="M16396" s="108"/>
      <c r="N16396" s="7"/>
    </row>
    <row r="16397" spans="12:14">
      <c r="L16397" s="7"/>
      <c r="M16397" s="108"/>
      <c r="N16397" s="7"/>
    </row>
    <row r="16398" spans="12:14">
      <c r="L16398" s="7"/>
      <c r="M16398" s="108"/>
      <c r="N16398" s="7"/>
    </row>
    <row r="16399" spans="12:14">
      <c r="L16399" s="7"/>
      <c r="M16399" s="108"/>
      <c r="N16399" s="7"/>
    </row>
    <row r="16400" spans="12:14">
      <c r="L16400" s="7"/>
      <c r="M16400" s="108"/>
      <c r="N16400" s="7"/>
    </row>
    <row r="16401" spans="12:14">
      <c r="L16401" s="7"/>
      <c r="M16401" s="108"/>
      <c r="N16401" s="7"/>
    </row>
    <row r="16402" spans="12:14">
      <c r="L16402" s="7"/>
      <c r="M16402" s="108"/>
      <c r="N16402" s="7"/>
    </row>
    <row r="16403" spans="12:14">
      <c r="L16403" s="7"/>
      <c r="M16403" s="108"/>
      <c r="N16403" s="7"/>
    </row>
    <row r="16404" spans="12:14">
      <c r="L16404" s="7"/>
      <c r="M16404" s="108"/>
      <c r="N16404" s="7"/>
    </row>
    <row r="16405" spans="12:14">
      <c r="L16405" s="7"/>
      <c r="M16405" s="108"/>
      <c r="N16405" s="7"/>
    </row>
    <row r="16406" spans="12:14">
      <c r="L16406" s="7"/>
      <c r="M16406" s="108"/>
      <c r="N16406" s="7"/>
    </row>
    <row r="16407" spans="12:14">
      <c r="L16407" s="7"/>
      <c r="M16407" s="108"/>
      <c r="N16407" s="7"/>
    </row>
    <row r="16408" spans="12:14">
      <c r="L16408" s="7"/>
      <c r="M16408" s="108"/>
      <c r="N16408" s="7"/>
    </row>
    <row r="16409" spans="12:14">
      <c r="L16409" s="7"/>
      <c r="M16409" s="108"/>
      <c r="N16409" s="7"/>
    </row>
    <row r="16410" spans="12:14">
      <c r="L16410" s="7"/>
      <c r="M16410" s="108"/>
      <c r="N16410" s="7"/>
    </row>
    <row r="16411" spans="12:14">
      <c r="L16411" s="7"/>
      <c r="M16411" s="108"/>
      <c r="N16411" s="7"/>
    </row>
    <row r="16412" spans="12:14">
      <c r="L16412" s="7"/>
      <c r="M16412" s="108"/>
      <c r="N16412" s="7"/>
    </row>
    <row r="16413" spans="12:14">
      <c r="L16413" s="7"/>
      <c r="M16413" s="108"/>
      <c r="N16413" s="7"/>
    </row>
    <row r="16414" spans="12:14">
      <c r="L16414" s="7"/>
      <c r="M16414" s="108"/>
      <c r="N16414" s="7"/>
    </row>
    <row r="16415" spans="12:14">
      <c r="L16415" s="7"/>
      <c r="M16415" s="108"/>
      <c r="N16415" s="7"/>
    </row>
    <row r="16416" spans="12:14">
      <c r="L16416" s="7"/>
      <c r="M16416" s="108"/>
      <c r="N16416" s="7"/>
    </row>
    <row r="16417" spans="12:14">
      <c r="L16417" s="7"/>
      <c r="M16417" s="108"/>
      <c r="N16417" s="7"/>
    </row>
    <row r="16418" spans="12:14">
      <c r="L16418" s="7"/>
      <c r="M16418" s="108"/>
      <c r="N16418" s="7"/>
    </row>
    <row r="16419" spans="12:14">
      <c r="L16419" s="7"/>
      <c r="M16419" s="108"/>
      <c r="N16419" s="7"/>
    </row>
    <row r="16420" spans="12:14">
      <c r="L16420" s="7"/>
      <c r="M16420" s="108"/>
      <c r="N16420" s="7"/>
    </row>
    <row r="16421" spans="12:14">
      <c r="L16421" s="7"/>
      <c r="M16421" s="108"/>
      <c r="N16421" s="7"/>
    </row>
    <row r="16422" spans="12:14">
      <c r="L16422" s="7"/>
      <c r="M16422" s="108"/>
      <c r="N16422" s="7"/>
    </row>
    <row r="16423" spans="12:14">
      <c r="L16423" s="7"/>
      <c r="M16423" s="108"/>
      <c r="N16423" s="7"/>
    </row>
    <row r="16424" spans="12:14">
      <c r="L16424" s="7"/>
      <c r="M16424" s="108"/>
      <c r="N16424" s="7"/>
    </row>
    <row r="16425" spans="12:14">
      <c r="L16425" s="7"/>
      <c r="M16425" s="108"/>
      <c r="N16425" s="7"/>
    </row>
    <row r="16426" spans="12:14">
      <c r="L16426" s="7"/>
      <c r="M16426" s="108"/>
      <c r="N16426" s="7"/>
    </row>
    <row r="16427" spans="12:14">
      <c r="L16427" s="7"/>
      <c r="M16427" s="108"/>
      <c r="N16427" s="7"/>
    </row>
    <row r="16428" spans="12:14">
      <c r="L16428" s="7"/>
      <c r="M16428" s="108"/>
      <c r="N16428" s="7"/>
    </row>
    <row r="16429" spans="12:14">
      <c r="L16429" s="7"/>
      <c r="M16429" s="108"/>
      <c r="N16429" s="7"/>
    </row>
    <row r="16430" spans="12:14">
      <c r="L16430" s="7"/>
      <c r="M16430" s="108"/>
      <c r="N16430" s="7"/>
    </row>
    <row r="16431" spans="12:14">
      <c r="L16431" s="7"/>
      <c r="M16431" s="108"/>
      <c r="N16431" s="7"/>
    </row>
    <row r="16432" spans="12:14">
      <c r="L16432" s="7"/>
      <c r="M16432" s="108"/>
      <c r="N16432" s="7"/>
    </row>
    <row r="16433" spans="12:14">
      <c r="L16433" s="7"/>
      <c r="M16433" s="108"/>
      <c r="N16433" s="7"/>
    </row>
    <row r="16434" spans="12:14">
      <c r="L16434" s="7"/>
      <c r="M16434" s="108"/>
      <c r="N16434" s="7"/>
    </row>
    <row r="16435" spans="12:14">
      <c r="L16435" s="7"/>
      <c r="M16435" s="108"/>
      <c r="N16435" s="7"/>
    </row>
    <row r="16436" spans="12:14">
      <c r="L16436" s="7"/>
      <c r="M16436" s="108"/>
      <c r="N16436" s="7"/>
    </row>
    <row r="16437" spans="12:14">
      <c r="L16437" s="7"/>
      <c r="M16437" s="108"/>
      <c r="N16437" s="7"/>
    </row>
    <row r="16438" spans="12:14">
      <c r="L16438" s="7"/>
      <c r="M16438" s="108"/>
      <c r="N16438" s="7"/>
    </row>
    <row r="16439" spans="12:14">
      <c r="L16439" s="7"/>
      <c r="M16439" s="108"/>
      <c r="N16439" s="7"/>
    </row>
    <row r="16440" spans="12:14">
      <c r="L16440" s="7"/>
      <c r="M16440" s="108"/>
      <c r="N16440" s="7"/>
    </row>
    <row r="16441" spans="12:14">
      <c r="L16441" s="7"/>
      <c r="M16441" s="108"/>
      <c r="N16441" s="7"/>
    </row>
    <row r="16442" spans="12:14">
      <c r="L16442" s="7"/>
      <c r="M16442" s="108"/>
      <c r="N16442" s="7"/>
    </row>
    <row r="16443" spans="12:14">
      <c r="L16443" s="7"/>
      <c r="M16443" s="108"/>
      <c r="N16443" s="7"/>
    </row>
    <row r="16444" spans="12:14">
      <c r="L16444" s="7"/>
      <c r="M16444" s="108"/>
      <c r="N16444" s="7"/>
    </row>
    <row r="16445" spans="12:14">
      <c r="L16445" s="7"/>
      <c r="M16445" s="108"/>
      <c r="N16445" s="7"/>
    </row>
    <row r="16446" spans="12:14">
      <c r="L16446" s="7"/>
      <c r="M16446" s="108"/>
      <c r="N16446" s="7"/>
    </row>
    <row r="16447" spans="12:14">
      <c r="L16447" s="7"/>
      <c r="M16447" s="108"/>
      <c r="N16447" s="7"/>
    </row>
    <row r="16448" spans="12:14">
      <c r="L16448" s="7"/>
      <c r="M16448" s="108"/>
      <c r="N16448" s="7"/>
    </row>
    <row r="16449" spans="12:14">
      <c r="L16449" s="7"/>
      <c r="M16449" s="108"/>
      <c r="N16449" s="7"/>
    </row>
    <row r="16450" spans="12:14">
      <c r="L16450" s="7"/>
      <c r="M16450" s="108"/>
      <c r="N16450" s="7"/>
    </row>
    <row r="16451" spans="12:14">
      <c r="L16451" s="7"/>
      <c r="M16451" s="108"/>
      <c r="N16451" s="7"/>
    </row>
    <row r="16452" spans="12:14">
      <c r="L16452" s="7"/>
      <c r="M16452" s="108"/>
      <c r="N16452" s="7"/>
    </row>
    <row r="16453" spans="12:14">
      <c r="L16453" s="7"/>
      <c r="M16453" s="108"/>
      <c r="N16453" s="7"/>
    </row>
    <row r="16454" spans="12:14">
      <c r="L16454" s="7"/>
      <c r="M16454" s="108"/>
      <c r="N16454" s="7"/>
    </row>
    <row r="16455" spans="12:14">
      <c r="L16455" s="7"/>
      <c r="M16455" s="108"/>
      <c r="N16455" s="7"/>
    </row>
    <row r="16456" spans="12:14">
      <c r="L16456" s="7"/>
      <c r="M16456" s="108"/>
      <c r="N16456" s="7"/>
    </row>
    <row r="16457" spans="12:14">
      <c r="L16457" s="7"/>
      <c r="M16457" s="108"/>
      <c r="N16457" s="7"/>
    </row>
    <row r="16458" spans="12:14">
      <c r="L16458" s="7"/>
      <c r="M16458" s="108"/>
      <c r="N16458" s="7"/>
    </row>
    <row r="16459" spans="12:14">
      <c r="L16459" s="7"/>
      <c r="M16459" s="108"/>
      <c r="N16459" s="7"/>
    </row>
    <row r="16460" spans="12:14">
      <c r="L16460" s="7"/>
      <c r="M16460" s="108"/>
      <c r="N16460" s="7"/>
    </row>
    <row r="16461" spans="12:14">
      <c r="L16461" s="7"/>
      <c r="M16461" s="108"/>
      <c r="N16461" s="7"/>
    </row>
    <row r="16462" spans="12:14">
      <c r="L16462" s="7"/>
      <c r="M16462" s="108"/>
      <c r="N16462" s="7"/>
    </row>
    <row r="16463" spans="12:14">
      <c r="L16463" s="7"/>
      <c r="M16463" s="108"/>
      <c r="N16463" s="7"/>
    </row>
    <row r="16464" spans="12:14">
      <c r="L16464" s="7"/>
      <c r="M16464" s="108"/>
      <c r="N16464" s="7"/>
    </row>
    <row r="16465" spans="12:14">
      <c r="L16465" s="7"/>
      <c r="M16465" s="108"/>
      <c r="N16465" s="7"/>
    </row>
    <row r="16466" spans="12:14">
      <c r="L16466" s="7"/>
      <c r="M16466" s="108"/>
      <c r="N16466" s="7"/>
    </row>
    <row r="16467" spans="12:14">
      <c r="L16467" s="7"/>
      <c r="M16467" s="108"/>
      <c r="N16467" s="7"/>
    </row>
    <row r="16468" spans="12:14">
      <c r="L16468" s="7"/>
      <c r="M16468" s="108"/>
      <c r="N16468" s="7"/>
    </row>
    <row r="16469" spans="12:14">
      <c r="L16469" s="7"/>
      <c r="M16469" s="108"/>
      <c r="N16469" s="7"/>
    </row>
    <row r="16470" spans="12:14">
      <c r="L16470" s="7"/>
      <c r="M16470" s="108"/>
      <c r="N16470" s="7"/>
    </row>
    <row r="16471" spans="12:14">
      <c r="L16471" s="7"/>
      <c r="M16471" s="108"/>
      <c r="N16471" s="7"/>
    </row>
    <row r="16472" spans="12:14">
      <c r="L16472" s="7"/>
      <c r="M16472" s="108"/>
      <c r="N16472" s="7"/>
    </row>
    <row r="16473" spans="12:14">
      <c r="L16473" s="7"/>
      <c r="M16473" s="108"/>
      <c r="N16473" s="7"/>
    </row>
    <row r="16474" spans="12:14">
      <c r="L16474" s="7"/>
      <c r="M16474" s="108"/>
      <c r="N16474" s="7"/>
    </row>
    <row r="16475" spans="12:14">
      <c r="L16475" s="7"/>
      <c r="M16475" s="108"/>
      <c r="N16475" s="7"/>
    </row>
    <row r="16476" spans="12:14">
      <c r="L16476" s="7"/>
      <c r="M16476" s="108"/>
      <c r="N16476" s="7"/>
    </row>
    <row r="16477" spans="12:14">
      <c r="L16477" s="7"/>
      <c r="M16477" s="108"/>
      <c r="N16477" s="7"/>
    </row>
    <row r="16478" spans="12:14">
      <c r="L16478" s="7"/>
      <c r="M16478" s="108"/>
      <c r="N16478" s="7"/>
    </row>
    <row r="16479" spans="12:14">
      <c r="L16479" s="7"/>
      <c r="M16479" s="108"/>
      <c r="N16479" s="7"/>
    </row>
    <row r="16480" spans="12:14">
      <c r="L16480" s="7"/>
      <c r="M16480" s="108"/>
      <c r="N16480" s="7"/>
    </row>
    <row r="16481" spans="12:14">
      <c r="L16481" s="7"/>
      <c r="M16481" s="108"/>
      <c r="N16481" s="7"/>
    </row>
    <row r="16482" spans="12:14">
      <c r="L16482" s="7"/>
      <c r="M16482" s="108"/>
      <c r="N16482" s="7"/>
    </row>
    <row r="16483" spans="12:14">
      <c r="L16483" s="7"/>
      <c r="M16483" s="108"/>
      <c r="N16483" s="7"/>
    </row>
    <row r="16484" spans="12:14">
      <c r="L16484" s="7"/>
      <c r="M16484" s="108"/>
      <c r="N16484" s="7"/>
    </row>
    <row r="16485" spans="12:14">
      <c r="L16485" s="7"/>
      <c r="M16485" s="108"/>
      <c r="N16485" s="7"/>
    </row>
    <row r="16486" spans="12:14">
      <c r="L16486" s="7"/>
      <c r="M16486" s="108"/>
      <c r="N16486" s="7"/>
    </row>
    <row r="16487" spans="12:14">
      <c r="L16487" s="7"/>
      <c r="M16487" s="108"/>
      <c r="N16487" s="7"/>
    </row>
    <row r="16488" spans="12:14">
      <c r="L16488" s="7"/>
      <c r="M16488" s="108"/>
      <c r="N16488" s="7"/>
    </row>
    <row r="16489" spans="12:14">
      <c r="L16489" s="7"/>
      <c r="M16489" s="108"/>
      <c r="N16489" s="7"/>
    </row>
    <row r="16490" spans="12:14">
      <c r="L16490" s="7"/>
      <c r="M16490" s="108"/>
      <c r="N16490" s="7"/>
    </row>
    <row r="16491" spans="12:14">
      <c r="L16491" s="7"/>
      <c r="M16491" s="108"/>
      <c r="N16491" s="7"/>
    </row>
    <row r="16492" spans="12:14">
      <c r="L16492" s="7"/>
      <c r="M16492" s="108"/>
      <c r="N16492" s="7"/>
    </row>
    <row r="16493" spans="12:14">
      <c r="L16493" s="7"/>
      <c r="M16493" s="108"/>
      <c r="N16493" s="7"/>
    </row>
    <row r="16494" spans="12:14">
      <c r="L16494" s="7"/>
      <c r="M16494" s="108"/>
      <c r="N16494" s="7"/>
    </row>
    <row r="16495" spans="12:14">
      <c r="L16495" s="7"/>
      <c r="M16495" s="108"/>
      <c r="N16495" s="7"/>
    </row>
    <row r="16496" spans="12:14">
      <c r="L16496" s="7"/>
      <c r="M16496" s="108"/>
      <c r="N16496" s="7"/>
    </row>
    <row r="16497" spans="12:14">
      <c r="L16497" s="7"/>
      <c r="M16497" s="108"/>
      <c r="N16497" s="7"/>
    </row>
    <row r="16498" spans="12:14">
      <c r="L16498" s="7"/>
      <c r="M16498" s="108"/>
      <c r="N16498" s="7"/>
    </row>
    <row r="16499" spans="12:14">
      <c r="L16499" s="7"/>
      <c r="M16499" s="108"/>
      <c r="N16499" s="7"/>
    </row>
    <row r="16500" spans="12:14">
      <c r="L16500" s="7"/>
      <c r="M16500" s="108"/>
      <c r="N16500" s="7"/>
    </row>
    <row r="16501" spans="12:14">
      <c r="L16501" s="7"/>
      <c r="M16501" s="108"/>
      <c r="N16501" s="7"/>
    </row>
    <row r="16502" spans="12:14">
      <c r="L16502" s="7"/>
      <c r="M16502" s="108"/>
      <c r="N16502" s="7"/>
    </row>
    <row r="16503" spans="12:14">
      <c r="L16503" s="7"/>
      <c r="M16503" s="108"/>
      <c r="N16503" s="7"/>
    </row>
    <row r="16504" spans="12:14">
      <c r="L16504" s="7"/>
      <c r="M16504" s="108"/>
      <c r="N16504" s="7"/>
    </row>
    <row r="16505" spans="12:14">
      <c r="L16505" s="7"/>
      <c r="M16505" s="108"/>
      <c r="N16505" s="7"/>
    </row>
    <row r="16506" spans="12:14">
      <c r="L16506" s="7"/>
      <c r="M16506" s="108"/>
      <c r="N16506" s="7"/>
    </row>
    <row r="16507" spans="12:14">
      <c r="L16507" s="7"/>
      <c r="M16507" s="108"/>
      <c r="N16507" s="7"/>
    </row>
    <row r="16508" spans="12:14">
      <c r="L16508" s="7"/>
      <c r="M16508" s="108"/>
      <c r="N16508" s="7"/>
    </row>
    <row r="16509" spans="12:14">
      <c r="L16509" s="7"/>
      <c r="M16509" s="108"/>
      <c r="N16509" s="7"/>
    </row>
    <row r="16510" spans="12:14">
      <c r="L16510" s="7"/>
      <c r="M16510" s="108"/>
      <c r="N16510" s="7"/>
    </row>
    <row r="16511" spans="12:14">
      <c r="L16511" s="7"/>
      <c r="M16511" s="108"/>
      <c r="N16511" s="7"/>
    </row>
    <row r="16512" spans="12:14">
      <c r="L16512" s="7"/>
      <c r="M16512" s="108"/>
      <c r="N16512" s="7"/>
    </row>
    <row r="16513" spans="12:14">
      <c r="L16513" s="7"/>
      <c r="M16513" s="108"/>
      <c r="N16513" s="7"/>
    </row>
    <row r="16514" spans="12:14">
      <c r="L16514" s="7"/>
      <c r="M16514" s="108"/>
      <c r="N16514" s="7"/>
    </row>
    <row r="16515" spans="12:14">
      <c r="L16515" s="7"/>
      <c r="M16515" s="108"/>
      <c r="N16515" s="7"/>
    </row>
    <row r="16516" spans="12:14">
      <c r="L16516" s="7"/>
      <c r="M16516" s="108"/>
      <c r="N16516" s="7"/>
    </row>
    <row r="16517" spans="12:14">
      <c r="L16517" s="7"/>
      <c r="M16517" s="108"/>
      <c r="N16517" s="7"/>
    </row>
    <row r="16518" spans="12:14">
      <c r="L16518" s="7"/>
      <c r="M16518" s="108"/>
      <c r="N16518" s="7"/>
    </row>
    <row r="16519" spans="12:14">
      <c r="L16519" s="7"/>
      <c r="M16519" s="108"/>
      <c r="N16519" s="7"/>
    </row>
    <row r="16520" spans="12:14">
      <c r="L16520" s="7"/>
      <c r="M16520" s="108"/>
      <c r="N16520" s="7"/>
    </row>
    <row r="16521" spans="12:14">
      <c r="L16521" s="7"/>
      <c r="M16521" s="108"/>
      <c r="N16521" s="7"/>
    </row>
    <row r="16522" spans="12:14">
      <c r="L16522" s="7"/>
      <c r="M16522" s="108"/>
      <c r="N16522" s="7"/>
    </row>
    <row r="16523" spans="12:14">
      <c r="L16523" s="7"/>
      <c r="M16523" s="108"/>
      <c r="N16523" s="7"/>
    </row>
    <row r="16524" spans="12:14">
      <c r="L16524" s="7"/>
      <c r="M16524" s="108"/>
      <c r="N16524" s="7"/>
    </row>
    <row r="16525" spans="12:14">
      <c r="L16525" s="7"/>
      <c r="M16525" s="108"/>
      <c r="N16525" s="7"/>
    </row>
    <row r="16526" spans="12:14">
      <c r="L16526" s="7"/>
      <c r="M16526" s="108"/>
      <c r="N16526" s="7"/>
    </row>
    <row r="16527" spans="12:14">
      <c r="L16527" s="7"/>
      <c r="M16527" s="108"/>
      <c r="N16527" s="7"/>
    </row>
    <row r="16528" spans="12:14">
      <c r="L16528" s="7"/>
      <c r="M16528" s="108"/>
      <c r="N16528" s="7"/>
    </row>
    <row r="16529" spans="12:14">
      <c r="L16529" s="7"/>
      <c r="M16529" s="108"/>
      <c r="N16529" s="7"/>
    </row>
    <row r="16530" spans="12:14">
      <c r="L16530" s="7"/>
      <c r="M16530" s="108"/>
      <c r="N16530" s="7"/>
    </row>
    <row r="16531" spans="12:14">
      <c r="L16531" s="7"/>
      <c r="M16531" s="108"/>
      <c r="N16531" s="7"/>
    </row>
    <row r="16532" spans="12:14">
      <c r="L16532" s="7"/>
      <c r="M16532" s="108"/>
      <c r="N16532" s="7"/>
    </row>
    <row r="16533" spans="12:14">
      <c r="L16533" s="7"/>
      <c r="M16533" s="108"/>
      <c r="N16533" s="7"/>
    </row>
    <row r="16534" spans="12:14">
      <c r="L16534" s="7"/>
      <c r="M16534" s="108"/>
      <c r="N16534" s="7"/>
    </row>
    <row r="16535" spans="12:14">
      <c r="L16535" s="7"/>
      <c r="M16535" s="108"/>
      <c r="N16535" s="7"/>
    </row>
    <row r="16536" spans="12:14">
      <c r="L16536" s="7"/>
      <c r="M16536" s="108"/>
      <c r="N16536" s="7"/>
    </row>
    <row r="16537" spans="12:14">
      <c r="L16537" s="7"/>
      <c r="M16537" s="108"/>
      <c r="N16537" s="7"/>
    </row>
    <row r="16538" spans="12:14">
      <c r="L16538" s="7"/>
      <c r="M16538" s="108"/>
      <c r="N16538" s="7"/>
    </row>
    <row r="16539" spans="12:14">
      <c r="L16539" s="7"/>
      <c r="M16539" s="108"/>
      <c r="N16539" s="7"/>
    </row>
    <row r="16540" spans="12:14">
      <c r="L16540" s="7"/>
      <c r="M16540" s="108"/>
      <c r="N16540" s="7"/>
    </row>
    <row r="16541" spans="12:14">
      <c r="L16541" s="7"/>
      <c r="M16541" s="108"/>
      <c r="N16541" s="7"/>
    </row>
    <row r="16542" spans="12:14">
      <c r="L16542" s="7"/>
      <c r="M16542" s="108"/>
      <c r="N16542" s="7"/>
    </row>
    <row r="16543" spans="12:14">
      <c r="L16543" s="7"/>
      <c r="M16543" s="108"/>
      <c r="N16543" s="7"/>
    </row>
    <row r="16544" spans="12:14">
      <c r="L16544" s="7"/>
      <c r="M16544" s="108"/>
      <c r="N16544" s="7"/>
    </row>
    <row r="16545" spans="12:14">
      <c r="L16545" s="7"/>
      <c r="M16545" s="108"/>
      <c r="N16545" s="7"/>
    </row>
    <row r="16546" spans="12:14">
      <c r="L16546" s="7"/>
      <c r="M16546" s="108"/>
      <c r="N16546" s="7"/>
    </row>
    <row r="16547" spans="12:14">
      <c r="L16547" s="7"/>
      <c r="M16547" s="108"/>
      <c r="N16547" s="7"/>
    </row>
    <row r="16548" spans="12:14">
      <c r="L16548" s="7"/>
      <c r="M16548" s="108"/>
      <c r="N16548" s="7"/>
    </row>
    <row r="16549" spans="12:14">
      <c r="L16549" s="7"/>
      <c r="M16549" s="108"/>
      <c r="N16549" s="7"/>
    </row>
    <row r="16550" spans="12:14">
      <c r="L16550" s="7"/>
      <c r="M16550" s="108"/>
      <c r="N16550" s="7"/>
    </row>
    <row r="16551" spans="12:14">
      <c r="L16551" s="7"/>
      <c r="M16551" s="108"/>
      <c r="N16551" s="7"/>
    </row>
    <row r="16552" spans="12:14">
      <c r="L16552" s="7"/>
      <c r="M16552" s="108"/>
      <c r="N16552" s="7"/>
    </row>
    <row r="16553" spans="12:14">
      <c r="L16553" s="7"/>
      <c r="M16553" s="108"/>
      <c r="N16553" s="7"/>
    </row>
    <row r="16554" spans="12:14">
      <c r="L16554" s="7"/>
      <c r="M16554" s="108"/>
      <c r="N16554" s="7"/>
    </row>
    <row r="16555" spans="12:14">
      <c r="L16555" s="7"/>
      <c r="M16555" s="108"/>
      <c r="N16555" s="7"/>
    </row>
    <row r="16556" spans="12:14">
      <c r="L16556" s="7"/>
      <c r="M16556" s="108"/>
      <c r="N16556" s="7"/>
    </row>
    <row r="16557" spans="12:14">
      <c r="L16557" s="7"/>
      <c r="M16557" s="108"/>
      <c r="N16557" s="7"/>
    </row>
    <row r="16558" spans="12:14">
      <c r="L16558" s="7"/>
      <c r="M16558" s="108"/>
      <c r="N16558" s="7"/>
    </row>
    <row r="16559" spans="12:14">
      <c r="L16559" s="7"/>
      <c r="M16559" s="108"/>
      <c r="N16559" s="7"/>
    </row>
    <row r="16560" spans="12:14">
      <c r="L16560" s="7"/>
      <c r="M16560" s="108"/>
      <c r="N16560" s="7"/>
    </row>
    <row r="16561" spans="12:14">
      <c r="L16561" s="7"/>
      <c r="M16561" s="108"/>
      <c r="N16561" s="7"/>
    </row>
    <row r="16562" spans="12:14">
      <c r="L16562" s="7"/>
      <c r="M16562" s="108"/>
      <c r="N16562" s="7"/>
    </row>
    <row r="16563" spans="12:14">
      <c r="L16563" s="7"/>
      <c r="M16563" s="108"/>
      <c r="N16563" s="7"/>
    </row>
    <row r="16564" spans="12:14">
      <c r="L16564" s="7"/>
      <c r="M16564" s="108"/>
      <c r="N16564" s="7"/>
    </row>
    <row r="16565" spans="12:14">
      <c r="L16565" s="7"/>
      <c r="M16565" s="108"/>
      <c r="N16565" s="7"/>
    </row>
    <row r="16566" spans="12:14">
      <c r="L16566" s="7"/>
      <c r="M16566" s="108"/>
      <c r="N16566" s="7"/>
    </row>
    <row r="16567" spans="12:14">
      <c r="L16567" s="7"/>
      <c r="M16567" s="108"/>
      <c r="N16567" s="7"/>
    </row>
    <row r="16568" spans="12:14">
      <c r="L16568" s="7"/>
      <c r="M16568" s="108"/>
      <c r="N16568" s="7"/>
    </row>
    <row r="16569" spans="12:14">
      <c r="L16569" s="7"/>
      <c r="M16569" s="108"/>
      <c r="N16569" s="7"/>
    </row>
    <row r="16570" spans="12:14">
      <c r="L16570" s="7"/>
      <c r="M16570" s="108"/>
      <c r="N16570" s="7"/>
    </row>
    <row r="16571" spans="12:14">
      <c r="L16571" s="7"/>
      <c r="M16571" s="108"/>
      <c r="N16571" s="7"/>
    </row>
    <row r="16572" spans="12:14">
      <c r="L16572" s="7"/>
      <c r="M16572" s="108"/>
      <c r="N16572" s="7"/>
    </row>
    <row r="16573" spans="12:14">
      <c r="L16573" s="7"/>
      <c r="M16573" s="108"/>
      <c r="N16573" s="7"/>
    </row>
    <row r="16574" spans="12:14">
      <c r="L16574" s="7"/>
      <c r="M16574" s="108"/>
      <c r="N16574" s="7"/>
    </row>
    <row r="16575" spans="12:14">
      <c r="L16575" s="7"/>
      <c r="M16575" s="108"/>
      <c r="N16575" s="7"/>
    </row>
    <row r="16576" spans="12:14">
      <c r="L16576" s="7"/>
      <c r="M16576" s="108"/>
      <c r="N16576" s="7"/>
    </row>
    <row r="16577" spans="12:14">
      <c r="L16577" s="7"/>
      <c r="M16577" s="108"/>
      <c r="N16577" s="7"/>
    </row>
    <row r="16578" spans="12:14">
      <c r="L16578" s="7"/>
      <c r="M16578" s="108"/>
      <c r="N16578" s="7"/>
    </row>
    <row r="16579" spans="12:14">
      <c r="L16579" s="7"/>
      <c r="M16579" s="108"/>
      <c r="N16579" s="7"/>
    </row>
    <row r="16580" spans="12:14">
      <c r="L16580" s="7"/>
      <c r="M16580" s="108"/>
      <c r="N16580" s="7"/>
    </row>
    <row r="16581" spans="12:14">
      <c r="L16581" s="7"/>
      <c r="M16581" s="108"/>
      <c r="N16581" s="7"/>
    </row>
    <row r="16582" spans="12:14">
      <c r="L16582" s="7"/>
      <c r="M16582" s="108"/>
      <c r="N16582" s="7"/>
    </row>
    <row r="16583" spans="12:14">
      <c r="L16583" s="7"/>
      <c r="M16583" s="108"/>
      <c r="N16583" s="7"/>
    </row>
    <row r="16584" spans="12:14">
      <c r="L16584" s="7"/>
      <c r="M16584" s="108"/>
      <c r="N16584" s="7"/>
    </row>
    <row r="16585" spans="12:14">
      <c r="L16585" s="7"/>
      <c r="M16585" s="108"/>
      <c r="N16585" s="7"/>
    </row>
    <row r="16586" spans="12:14">
      <c r="L16586" s="7"/>
      <c r="M16586" s="108"/>
      <c r="N16586" s="7"/>
    </row>
    <row r="16587" spans="12:14">
      <c r="L16587" s="7"/>
      <c r="M16587" s="108"/>
      <c r="N16587" s="7"/>
    </row>
    <row r="16588" spans="12:14">
      <c r="L16588" s="7"/>
      <c r="M16588" s="108"/>
      <c r="N16588" s="7"/>
    </row>
    <row r="16589" spans="12:14">
      <c r="L16589" s="7"/>
      <c r="M16589" s="108"/>
      <c r="N16589" s="7"/>
    </row>
    <row r="16590" spans="12:14">
      <c r="L16590" s="7"/>
      <c r="M16590" s="108"/>
      <c r="N16590" s="7"/>
    </row>
    <row r="16591" spans="12:14">
      <c r="L16591" s="7"/>
      <c r="M16591" s="108"/>
      <c r="N16591" s="7"/>
    </row>
    <row r="16592" spans="12:14">
      <c r="L16592" s="7"/>
      <c r="M16592" s="108"/>
      <c r="N16592" s="7"/>
    </row>
    <row r="16593" spans="12:14">
      <c r="L16593" s="7"/>
      <c r="M16593" s="108"/>
      <c r="N16593" s="7"/>
    </row>
    <row r="16594" spans="12:14">
      <c r="L16594" s="7"/>
      <c r="M16594" s="108"/>
      <c r="N16594" s="7"/>
    </row>
    <row r="16595" spans="12:14">
      <c r="L16595" s="7"/>
      <c r="M16595" s="108"/>
      <c r="N16595" s="7"/>
    </row>
    <row r="16596" spans="12:14">
      <c r="L16596" s="7"/>
      <c r="M16596" s="108"/>
      <c r="N16596" s="7"/>
    </row>
    <row r="16597" spans="12:14">
      <c r="L16597" s="7"/>
      <c r="M16597" s="108"/>
      <c r="N16597" s="7"/>
    </row>
    <row r="16598" spans="12:14">
      <c r="L16598" s="7"/>
      <c r="M16598" s="108"/>
      <c r="N16598" s="7"/>
    </row>
    <row r="16599" spans="12:14">
      <c r="L16599" s="7"/>
      <c r="M16599" s="108"/>
      <c r="N16599" s="7"/>
    </row>
    <row r="16600" spans="12:14">
      <c r="L16600" s="7"/>
      <c r="M16600" s="108"/>
      <c r="N16600" s="7"/>
    </row>
    <row r="16601" spans="12:14">
      <c r="L16601" s="7"/>
      <c r="M16601" s="108"/>
      <c r="N16601" s="7"/>
    </row>
    <row r="16602" spans="12:14">
      <c r="L16602" s="7"/>
      <c r="M16602" s="108"/>
      <c r="N16602" s="7"/>
    </row>
    <row r="16603" spans="12:14">
      <c r="L16603" s="7"/>
      <c r="M16603" s="108"/>
      <c r="N16603" s="7"/>
    </row>
    <row r="16604" spans="12:14">
      <c r="L16604" s="7"/>
      <c r="M16604" s="108"/>
      <c r="N16604" s="7"/>
    </row>
    <row r="16605" spans="12:14">
      <c r="L16605" s="7"/>
      <c r="M16605" s="108"/>
      <c r="N16605" s="7"/>
    </row>
    <row r="16606" spans="12:14">
      <c r="L16606" s="7"/>
      <c r="M16606" s="108"/>
      <c r="N16606" s="7"/>
    </row>
    <row r="16607" spans="12:14">
      <c r="L16607" s="7"/>
      <c r="M16607" s="108"/>
      <c r="N16607" s="7"/>
    </row>
    <row r="16608" spans="12:14">
      <c r="L16608" s="7"/>
      <c r="M16608" s="108"/>
      <c r="N16608" s="7"/>
    </row>
    <row r="16609" spans="12:14">
      <c r="L16609" s="7"/>
      <c r="M16609" s="108"/>
      <c r="N16609" s="7"/>
    </row>
    <row r="16610" spans="12:14">
      <c r="L16610" s="7"/>
      <c r="M16610" s="108"/>
      <c r="N16610" s="7"/>
    </row>
    <row r="16611" spans="12:14">
      <c r="L16611" s="7"/>
      <c r="M16611" s="108"/>
      <c r="N16611" s="7"/>
    </row>
    <row r="16612" spans="12:14">
      <c r="L16612" s="7"/>
      <c r="M16612" s="108"/>
      <c r="N16612" s="7"/>
    </row>
    <row r="16613" spans="12:14">
      <c r="L16613" s="7"/>
      <c r="M16613" s="108"/>
      <c r="N16613" s="7"/>
    </row>
    <row r="16614" spans="12:14">
      <c r="L16614" s="7"/>
      <c r="M16614" s="108"/>
      <c r="N16614" s="7"/>
    </row>
    <row r="16615" spans="12:14">
      <c r="L16615" s="7"/>
      <c r="M16615" s="108"/>
      <c r="N16615" s="7"/>
    </row>
    <row r="16616" spans="12:14">
      <c r="L16616" s="7"/>
      <c r="M16616" s="108"/>
      <c r="N16616" s="7"/>
    </row>
    <row r="16617" spans="12:14">
      <c r="L16617" s="7"/>
      <c r="M16617" s="108"/>
      <c r="N16617" s="7"/>
    </row>
    <row r="16618" spans="12:14">
      <c r="L16618" s="7"/>
      <c r="M16618" s="108"/>
      <c r="N16618" s="7"/>
    </row>
    <row r="16619" spans="12:14">
      <c r="L16619" s="7"/>
      <c r="M16619" s="108"/>
      <c r="N16619" s="7"/>
    </row>
    <row r="16620" spans="12:14">
      <c r="L16620" s="7"/>
      <c r="M16620" s="108"/>
      <c r="N16620" s="7"/>
    </row>
    <row r="16621" spans="12:14">
      <c r="L16621" s="7"/>
      <c r="M16621" s="108"/>
      <c r="N16621" s="7"/>
    </row>
    <row r="16622" spans="12:14">
      <c r="L16622" s="7"/>
      <c r="M16622" s="108"/>
      <c r="N16622" s="7"/>
    </row>
    <row r="16623" spans="12:14">
      <c r="L16623" s="7"/>
      <c r="M16623" s="108"/>
      <c r="N16623" s="7"/>
    </row>
    <row r="16624" spans="12:14">
      <c r="L16624" s="7"/>
      <c r="M16624" s="108"/>
      <c r="N16624" s="7"/>
    </row>
    <row r="16625" spans="12:14">
      <c r="L16625" s="7"/>
      <c r="M16625" s="108"/>
      <c r="N16625" s="7"/>
    </row>
    <row r="16626" spans="12:14">
      <c r="L16626" s="7"/>
      <c r="M16626" s="108"/>
      <c r="N16626" s="7"/>
    </row>
    <row r="16627" spans="12:14">
      <c r="L16627" s="7"/>
      <c r="M16627" s="108"/>
      <c r="N16627" s="7"/>
    </row>
    <row r="16628" spans="12:14">
      <c r="L16628" s="7"/>
      <c r="M16628" s="108"/>
      <c r="N16628" s="7"/>
    </row>
    <row r="16629" spans="12:14">
      <c r="L16629" s="7"/>
      <c r="M16629" s="108"/>
      <c r="N16629" s="7"/>
    </row>
    <row r="16630" spans="12:14">
      <c r="L16630" s="7"/>
      <c r="M16630" s="108"/>
      <c r="N16630" s="7"/>
    </row>
    <row r="16631" spans="12:14">
      <c r="L16631" s="7"/>
      <c r="M16631" s="108"/>
      <c r="N16631" s="7"/>
    </row>
    <row r="16632" spans="12:14">
      <c r="L16632" s="7"/>
      <c r="M16632" s="108"/>
      <c r="N16632" s="7"/>
    </row>
    <row r="16633" spans="12:14">
      <c r="L16633" s="7"/>
      <c r="M16633" s="108"/>
      <c r="N16633" s="7"/>
    </row>
    <row r="16634" spans="12:14">
      <c r="L16634" s="7"/>
      <c r="M16634" s="108"/>
      <c r="N16634" s="7"/>
    </row>
    <row r="16635" spans="12:14">
      <c r="L16635" s="7"/>
      <c r="M16635" s="108"/>
      <c r="N16635" s="7"/>
    </row>
    <row r="16636" spans="12:14">
      <c r="L16636" s="7"/>
      <c r="M16636" s="108"/>
      <c r="N16636" s="7"/>
    </row>
    <row r="16637" spans="12:14">
      <c r="L16637" s="7"/>
      <c r="M16637" s="108"/>
      <c r="N16637" s="7"/>
    </row>
    <row r="16638" spans="12:14">
      <c r="L16638" s="7"/>
      <c r="M16638" s="108"/>
      <c r="N16638" s="7"/>
    </row>
    <row r="16639" spans="12:14">
      <c r="L16639" s="7"/>
      <c r="M16639" s="108"/>
      <c r="N16639" s="7"/>
    </row>
    <row r="16640" spans="12:14">
      <c r="L16640" s="7"/>
      <c r="M16640" s="108"/>
      <c r="N16640" s="7"/>
    </row>
    <row r="16641" spans="12:14">
      <c r="L16641" s="7"/>
      <c r="M16641" s="108"/>
      <c r="N16641" s="7"/>
    </row>
    <row r="16642" spans="12:14">
      <c r="L16642" s="7"/>
      <c r="M16642" s="108"/>
      <c r="N16642" s="7"/>
    </row>
    <row r="16643" spans="12:14">
      <c r="L16643" s="7"/>
      <c r="M16643" s="108"/>
      <c r="N16643" s="7"/>
    </row>
    <row r="16644" spans="12:14">
      <c r="L16644" s="7"/>
      <c r="M16644" s="108"/>
      <c r="N16644" s="7"/>
    </row>
    <row r="16645" spans="12:14">
      <c r="L16645" s="7"/>
      <c r="M16645" s="108"/>
      <c r="N16645" s="7"/>
    </row>
    <row r="16646" spans="12:14">
      <c r="L16646" s="7"/>
      <c r="M16646" s="108"/>
      <c r="N16646" s="7"/>
    </row>
    <row r="16647" spans="12:14">
      <c r="L16647" s="7"/>
      <c r="M16647" s="108"/>
      <c r="N16647" s="7"/>
    </row>
    <row r="16648" spans="12:14">
      <c r="L16648" s="7"/>
      <c r="M16648" s="108"/>
      <c r="N16648" s="7"/>
    </row>
    <row r="16649" spans="12:14">
      <c r="L16649" s="7"/>
      <c r="M16649" s="108"/>
      <c r="N16649" s="7"/>
    </row>
    <row r="16650" spans="12:14">
      <c r="L16650" s="7"/>
      <c r="M16650" s="108"/>
      <c r="N16650" s="7"/>
    </row>
    <row r="16651" spans="12:14">
      <c r="L16651" s="7"/>
      <c r="M16651" s="108"/>
      <c r="N16651" s="7"/>
    </row>
    <row r="16652" spans="12:14">
      <c r="L16652" s="7"/>
      <c r="M16652" s="108"/>
      <c r="N16652" s="7"/>
    </row>
    <row r="16653" spans="12:14">
      <c r="L16653" s="7"/>
      <c r="M16653" s="108"/>
      <c r="N16653" s="7"/>
    </row>
    <row r="16654" spans="12:14">
      <c r="L16654" s="7"/>
      <c r="M16654" s="108"/>
      <c r="N16654" s="7"/>
    </row>
    <row r="16655" spans="12:14">
      <c r="L16655" s="7"/>
      <c r="M16655" s="108"/>
      <c r="N16655" s="7"/>
    </row>
    <row r="16656" spans="12:14">
      <c r="L16656" s="7"/>
      <c r="M16656" s="108"/>
      <c r="N16656" s="7"/>
    </row>
    <row r="16657" spans="12:14">
      <c r="L16657" s="7"/>
      <c r="M16657" s="108"/>
      <c r="N16657" s="7"/>
    </row>
    <row r="16658" spans="12:14">
      <c r="L16658" s="7"/>
      <c r="M16658" s="108"/>
      <c r="N16658" s="7"/>
    </row>
    <row r="16659" spans="12:14">
      <c r="L16659" s="7"/>
      <c r="M16659" s="108"/>
      <c r="N16659" s="7"/>
    </row>
    <row r="16660" spans="12:14">
      <c r="L16660" s="7"/>
      <c r="M16660" s="108"/>
      <c r="N16660" s="7"/>
    </row>
    <row r="16661" spans="12:14">
      <c r="L16661" s="7"/>
      <c r="M16661" s="108"/>
      <c r="N16661" s="7"/>
    </row>
    <row r="16662" spans="12:14">
      <c r="L16662" s="7"/>
      <c r="M16662" s="108"/>
      <c r="N16662" s="7"/>
    </row>
    <row r="16663" spans="12:14">
      <c r="L16663" s="7"/>
      <c r="M16663" s="108"/>
      <c r="N16663" s="7"/>
    </row>
    <row r="16664" spans="12:14">
      <c r="L16664" s="7"/>
      <c r="M16664" s="108"/>
      <c r="N16664" s="7"/>
    </row>
    <row r="16665" spans="12:14">
      <c r="L16665" s="7"/>
      <c r="M16665" s="108"/>
      <c r="N16665" s="7"/>
    </row>
    <row r="16666" spans="12:14">
      <c r="L16666" s="7"/>
      <c r="M16666" s="108"/>
      <c r="N16666" s="7"/>
    </row>
    <row r="16667" spans="12:14">
      <c r="L16667" s="7"/>
      <c r="M16667" s="108"/>
      <c r="N16667" s="7"/>
    </row>
    <row r="16668" spans="12:14">
      <c r="L16668" s="7"/>
      <c r="M16668" s="108"/>
      <c r="N16668" s="7"/>
    </row>
    <row r="16669" spans="12:14">
      <c r="L16669" s="7"/>
      <c r="M16669" s="108"/>
      <c r="N16669" s="7"/>
    </row>
    <row r="16670" spans="12:14">
      <c r="L16670" s="7"/>
      <c r="M16670" s="108"/>
      <c r="N16670" s="7"/>
    </row>
    <row r="16671" spans="12:14">
      <c r="L16671" s="7"/>
      <c r="M16671" s="108"/>
      <c r="N16671" s="7"/>
    </row>
    <row r="16672" spans="12:14">
      <c r="L16672" s="7"/>
      <c r="M16672" s="108"/>
      <c r="N16672" s="7"/>
    </row>
    <row r="16673" spans="12:14">
      <c r="L16673" s="7"/>
      <c r="M16673" s="108"/>
      <c r="N16673" s="7"/>
    </row>
    <row r="16674" spans="12:14">
      <c r="L16674" s="7"/>
      <c r="M16674" s="108"/>
      <c r="N16674" s="7"/>
    </row>
    <row r="16675" spans="12:14">
      <c r="L16675" s="7"/>
      <c r="M16675" s="108"/>
      <c r="N16675" s="7"/>
    </row>
    <row r="16676" spans="12:14">
      <c r="L16676" s="7"/>
      <c r="M16676" s="108"/>
      <c r="N16676" s="7"/>
    </row>
    <row r="16677" spans="12:14">
      <c r="L16677" s="7"/>
      <c r="M16677" s="108"/>
      <c r="N16677" s="7"/>
    </row>
    <row r="16678" spans="12:14">
      <c r="L16678" s="7"/>
      <c r="M16678" s="108"/>
      <c r="N16678" s="7"/>
    </row>
    <row r="16679" spans="12:14">
      <c r="L16679" s="7"/>
      <c r="M16679" s="108"/>
      <c r="N16679" s="7"/>
    </row>
    <row r="16680" spans="12:14">
      <c r="L16680" s="7"/>
      <c r="M16680" s="108"/>
      <c r="N16680" s="7"/>
    </row>
    <row r="16681" spans="12:14">
      <c r="L16681" s="7"/>
      <c r="M16681" s="108"/>
      <c r="N16681" s="7"/>
    </row>
    <row r="16682" spans="12:14">
      <c r="L16682" s="7"/>
      <c r="M16682" s="108"/>
      <c r="N16682" s="7"/>
    </row>
    <row r="16683" spans="12:14">
      <c r="L16683" s="7"/>
      <c r="M16683" s="108"/>
      <c r="N16683" s="7"/>
    </row>
    <row r="16684" spans="12:14">
      <c r="L16684" s="7"/>
      <c r="M16684" s="108"/>
      <c r="N16684" s="7"/>
    </row>
    <row r="16685" spans="12:14">
      <c r="L16685" s="7"/>
      <c r="M16685" s="108"/>
      <c r="N16685" s="7"/>
    </row>
    <row r="16686" spans="12:14">
      <c r="L16686" s="7"/>
      <c r="M16686" s="108"/>
      <c r="N16686" s="7"/>
    </row>
    <row r="16687" spans="12:14">
      <c r="L16687" s="7"/>
      <c r="M16687" s="108"/>
      <c r="N16687" s="7"/>
    </row>
    <row r="16688" spans="12:14">
      <c r="L16688" s="7"/>
      <c r="M16688" s="108"/>
      <c r="N16688" s="7"/>
    </row>
    <row r="16689" spans="12:14">
      <c r="L16689" s="7"/>
      <c r="M16689" s="108"/>
      <c r="N16689" s="7"/>
    </row>
    <row r="16690" spans="12:14">
      <c r="L16690" s="7"/>
      <c r="M16690" s="108"/>
      <c r="N16690" s="7"/>
    </row>
    <row r="16691" spans="12:14">
      <c r="L16691" s="7"/>
      <c r="M16691" s="108"/>
      <c r="N16691" s="7"/>
    </row>
    <row r="16692" spans="12:14">
      <c r="L16692" s="7"/>
      <c r="M16692" s="108"/>
      <c r="N16692" s="7"/>
    </row>
    <row r="16693" spans="12:14">
      <c r="L16693" s="7"/>
      <c r="M16693" s="108"/>
      <c r="N16693" s="7"/>
    </row>
    <row r="16694" spans="12:14">
      <c r="L16694" s="7"/>
      <c r="M16694" s="108"/>
      <c r="N16694" s="7"/>
    </row>
    <row r="16695" spans="12:14">
      <c r="L16695" s="7"/>
      <c r="M16695" s="108"/>
      <c r="N16695" s="7"/>
    </row>
    <row r="16696" spans="12:14">
      <c r="L16696" s="7"/>
      <c r="M16696" s="108"/>
      <c r="N16696" s="7"/>
    </row>
    <row r="16697" spans="12:14">
      <c r="L16697" s="7"/>
      <c r="M16697" s="108"/>
      <c r="N16697" s="7"/>
    </row>
    <row r="16698" spans="12:14">
      <c r="L16698" s="7"/>
      <c r="M16698" s="108"/>
      <c r="N16698" s="7"/>
    </row>
    <row r="16699" spans="12:14">
      <c r="L16699" s="7"/>
      <c r="M16699" s="108"/>
      <c r="N16699" s="7"/>
    </row>
    <row r="16700" spans="12:14">
      <c r="L16700" s="7"/>
      <c r="M16700" s="108"/>
      <c r="N16700" s="7"/>
    </row>
    <row r="16701" spans="12:14">
      <c r="L16701" s="7"/>
      <c r="M16701" s="108"/>
      <c r="N16701" s="7"/>
    </row>
    <row r="16702" spans="12:14">
      <c r="L16702" s="7"/>
      <c r="M16702" s="108"/>
      <c r="N16702" s="7"/>
    </row>
    <row r="16703" spans="12:14">
      <c r="L16703" s="7"/>
      <c r="M16703" s="108"/>
      <c r="N16703" s="7"/>
    </row>
    <row r="16704" spans="12:14">
      <c r="L16704" s="7"/>
      <c r="M16704" s="108"/>
      <c r="N16704" s="7"/>
    </row>
    <row r="16705" spans="12:14">
      <c r="L16705" s="7"/>
      <c r="M16705" s="108"/>
      <c r="N16705" s="7"/>
    </row>
    <row r="16706" spans="12:14">
      <c r="L16706" s="7"/>
      <c r="M16706" s="108"/>
      <c r="N16706" s="7"/>
    </row>
    <row r="16707" spans="12:14">
      <c r="L16707" s="7"/>
      <c r="M16707" s="108"/>
      <c r="N16707" s="7"/>
    </row>
    <row r="16708" spans="12:14">
      <c r="L16708" s="7"/>
      <c r="M16708" s="108"/>
      <c r="N16708" s="7"/>
    </row>
    <row r="16709" spans="12:14">
      <c r="L16709" s="7"/>
      <c r="M16709" s="108"/>
      <c r="N16709" s="7"/>
    </row>
    <row r="16710" spans="12:14">
      <c r="L16710" s="7"/>
      <c r="M16710" s="108"/>
      <c r="N16710" s="7"/>
    </row>
    <row r="16711" spans="12:14">
      <c r="L16711" s="7"/>
      <c r="M16711" s="108"/>
      <c r="N16711" s="7"/>
    </row>
    <row r="16712" spans="12:14">
      <c r="L16712" s="7"/>
      <c r="M16712" s="108"/>
      <c r="N16712" s="7"/>
    </row>
    <row r="16713" spans="12:14">
      <c r="L16713" s="7"/>
      <c r="M16713" s="108"/>
      <c r="N16713" s="7"/>
    </row>
    <row r="16714" spans="12:14">
      <c r="L16714" s="7"/>
      <c r="M16714" s="108"/>
      <c r="N16714" s="7"/>
    </row>
    <row r="16715" spans="12:14">
      <c r="L16715" s="7"/>
      <c r="M16715" s="108"/>
      <c r="N16715" s="7"/>
    </row>
    <row r="16716" spans="12:14">
      <c r="L16716" s="7"/>
      <c r="M16716" s="108"/>
      <c r="N16716" s="7"/>
    </row>
    <row r="16717" spans="12:14">
      <c r="L16717" s="7"/>
      <c r="M16717" s="108"/>
      <c r="N16717" s="7"/>
    </row>
    <row r="16718" spans="12:14">
      <c r="L16718" s="7"/>
      <c r="M16718" s="108"/>
      <c r="N16718" s="7"/>
    </row>
    <row r="16719" spans="12:14">
      <c r="L16719" s="7"/>
      <c r="M16719" s="108"/>
      <c r="N16719" s="7"/>
    </row>
    <row r="16720" spans="12:14">
      <c r="L16720" s="7"/>
      <c r="M16720" s="108"/>
      <c r="N16720" s="7"/>
    </row>
    <row r="16721" spans="12:14">
      <c r="L16721" s="7"/>
      <c r="M16721" s="108"/>
      <c r="N16721" s="7"/>
    </row>
    <row r="16722" spans="12:14">
      <c r="L16722" s="7"/>
      <c r="M16722" s="108"/>
      <c r="N16722" s="7"/>
    </row>
    <row r="16723" spans="12:14">
      <c r="L16723" s="7"/>
      <c r="M16723" s="108"/>
      <c r="N16723" s="7"/>
    </row>
    <row r="16724" spans="12:14">
      <c r="L16724" s="7"/>
      <c r="M16724" s="108"/>
      <c r="N16724" s="7"/>
    </row>
    <row r="16725" spans="12:14">
      <c r="L16725" s="7"/>
      <c r="M16725" s="108"/>
      <c r="N16725" s="7"/>
    </row>
    <row r="16726" spans="12:14">
      <c r="L16726" s="7"/>
      <c r="M16726" s="108"/>
      <c r="N16726" s="7"/>
    </row>
    <row r="16727" spans="12:14">
      <c r="L16727" s="7"/>
      <c r="M16727" s="108"/>
      <c r="N16727" s="7"/>
    </row>
    <row r="16728" spans="12:14">
      <c r="L16728" s="7"/>
      <c r="M16728" s="108"/>
      <c r="N16728" s="7"/>
    </row>
    <row r="16729" spans="12:14">
      <c r="L16729" s="7"/>
      <c r="M16729" s="108"/>
      <c r="N16729" s="7"/>
    </row>
    <row r="16730" spans="12:14">
      <c r="L16730" s="7"/>
      <c r="M16730" s="108"/>
      <c r="N16730" s="7"/>
    </row>
    <row r="16731" spans="12:14">
      <c r="L16731" s="7"/>
      <c r="M16731" s="108"/>
      <c r="N16731" s="7"/>
    </row>
    <row r="16732" spans="12:14">
      <c r="L16732" s="7"/>
      <c r="M16732" s="108"/>
      <c r="N16732" s="7"/>
    </row>
    <row r="16733" spans="12:14">
      <c r="L16733" s="7"/>
      <c r="M16733" s="108"/>
      <c r="N16733" s="7"/>
    </row>
    <row r="16734" spans="12:14">
      <c r="L16734" s="7"/>
      <c r="M16734" s="108"/>
      <c r="N16734" s="7"/>
    </row>
    <row r="16735" spans="12:14">
      <c r="L16735" s="7"/>
      <c r="M16735" s="108"/>
      <c r="N16735" s="7"/>
    </row>
    <row r="16736" spans="12:14">
      <c r="L16736" s="7"/>
      <c r="M16736" s="108"/>
      <c r="N16736" s="7"/>
    </row>
    <row r="16737" spans="12:14">
      <c r="L16737" s="7"/>
      <c r="M16737" s="108"/>
      <c r="N16737" s="7"/>
    </row>
    <row r="16738" spans="12:14">
      <c r="L16738" s="7"/>
      <c r="M16738" s="108"/>
      <c r="N16738" s="7"/>
    </row>
    <row r="16739" spans="12:14">
      <c r="L16739" s="7"/>
      <c r="M16739" s="108"/>
      <c r="N16739" s="7"/>
    </row>
    <row r="16740" spans="12:14">
      <c r="L16740" s="7"/>
      <c r="M16740" s="108"/>
      <c r="N16740" s="7"/>
    </row>
    <row r="16741" spans="12:14">
      <c r="L16741" s="7"/>
      <c r="M16741" s="108"/>
      <c r="N16741" s="7"/>
    </row>
    <row r="16742" spans="12:14">
      <c r="L16742" s="7"/>
      <c r="M16742" s="108"/>
      <c r="N16742" s="7"/>
    </row>
    <row r="16743" spans="12:14">
      <c r="L16743" s="7"/>
      <c r="M16743" s="108"/>
      <c r="N16743" s="7"/>
    </row>
    <row r="16744" spans="12:14">
      <c r="L16744" s="7"/>
      <c r="M16744" s="108"/>
      <c r="N16744" s="7"/>
    </row>
    <row r="16745" spans="12:14">
      <c r="L16745" s="7"/>
      <c r="M16745" s="108"/>
      <c r="N16745" s="7"/>
    </row>
    <row r="16746" spans="12:14">
      <c r="L16746" s="7"/>
      <c r="M16746" s="108"/>
      <c r="N16746" s="7"/>
    </row>
    <row r="16747" spans="12:14">
      <c r="L16747" s="7"/>
      <c r="M16747" s="108"/>
      <c r="N16747" s="7"/>
    </row>
    <row r="16748" spans="12:14">
      <c r="L16748" s="7"/>
      <c r="M16748" s="108"/>
      <c r="N16748" s="7"/>
    </row>
    <row r="16749" spans="12:14">
      <c r="L16749" s="7"/>
      <c r="M16749" s="108"/>
      <c r="N16749" s="7"/>
    </row>
    <row r="16750" spans="12:14">
      <c r="L16750" s="7"/>
      <c r="M16750" s="108"/>
      <c r="N16750" s="7"/>
    </row>
    <row r="16751" spans="12:14">
      <c r="L16751" s="7"/>
      <c r="M16751" s="108"/>
      <c r="N16751" s="7"/>
    </row>
    <row r="16752" spans="12:14">
      <c r="L16752" s="7"/>
      <c r="M16752" s="108"/>
      <c r="N16752" s="7"/>
    </row>
    <row r="16753" spans="12:14">
      <c r="L16753" s="7"/>
      <c r="M16753" s="108"/>
      <c r="N16753" s="7"/>
    </row>
    <row r="16754" spans="12:14">
      <c r="L16754" s="7"/>
      <c r="M16754" s="108"/>
      <c r="N16754" s="7"/>
    </row>
    <row r="16755" spans="12:14">
      <c r="L16755" s="7"/>
      <c r="M16755" s="108"/>
      <c r="N16755" s="7"/>
    </row>
    <row r="16756" spans="12:14">
      <c r="L16756" s="7"/>
      <c r="M16756" s="108"/>
      <c r="N16756" s="7"/>
    </row>
    <row r="16757" spans="12:14">
      <c r="L16757" s="7"/>
      <c r="M16757" s="108"/>
      <c r="N16757" s="7"/>
    </row>
    <row r="16758" spans="12:14">
      <c r="L16758" s="7"/>
      <c r="M16758" s="108"/>
      <c r="N16758" s="7"/>
    </row>
    <row r="16759" spans="12:14">
      <c r="L16759" s="7"/>
      <c r="M16759" s="108"/>
      <c r="N16759" s="7"/>
    </row>
    <row r="16760" spans="12:14">
      <c r="L16760" s="7"/>
      <c r="M16760" s="108"/>
      <c r="N16760" s="7"/>
    </row>
    <row r="16761" spans="12:14">
      <c r="L16761" s="7"/>
      <c r="M16761" s="108"/>
      <c r="N16761" s="7"/>
    </row>
    <row r="16762" spans="12:14">
      <c r="L16762" s="7"/>
      <c r="M16762" s="108"/>
      <c r="N16762" s="7"/>
    </row>
    <row r="16763" spans="12:14">
      <c r="L16763" s="7"/>
      <c r="M16763" s="108"/>
      <c r="N16763" s="7"/>
    </row>
    <row r="16764" spans="12:14">
      <c r="L16764" s="7"/>
      <c r="M16764" s="108"/>
      <c r="N16764" s="7"/>
    </row>
    <row r="16765" spans="12:14">
      <c r="L16765" s="7"/>
      <c r="M16765" s="108"/>
      <c r="N16765" s="7"/>
    </row>
    <row r="16766" spans="12:14">
      <c r="L16766" s="7"/>
      <c r="M16766" s="108"/>
      <c r="N16766" s="7"/>
    </row>
    <row r="16767" spans="12:14">
      <c r="L16767" s="7"/>
      <c r="M16767" s="108"/>
      <c r="N16767" s="7"/>
    </row>
    <row r="16768" spans="12:14">
      <c r="L16768" s="7"/>
      <c r="M16768" s="108"/>
      <c r="N16768" s="7"/>
    </row>
    <row r="16769" spans="12:14">
      <c r="L16769" s="7"/>
      <c r="M16769" s="108"/>
      <c r="N16769" s="7"/>
    </row>
    <row r="16770" spans="12:14">
      <c r="L16770" s="7"/>
      <c r="M16770" s="108"/>
      <c r="N16770" s="7"/>
    </row>
    <row r="16771" spans="12:14">
      <c r="L16771" s="7"/>
      <c r="M16771" s="108"/>
      <c r="N16771" s="7"/>
    </row>
    <row r="16772" spans="12:14">
      <c r="L16772" s="7"/>
      <c r="M16772" s="108"/>
      <c r="N16772" s="7"/>
    </row>
    <row r="16773" spans="12:14">
      <c r="L16773" s="7"/>
      <c r="M16773" s="108"/>
      <c r="N16773" s="7"/>
    </row>
    <row r="16774" spans="12:14">
      <c r="L16774" s="7"/>
      <c r="M16774" s="108"/>
      <c r="N16774" s="7"/>
    </row>
    <row r="16775" spans="12:14">
      <c r="L16775" s="7"/>
      <c r="M16775" s="108"/>
      <c r="N16775" s="7"/>
    </row>
    <row r="16776" spans="12:14">
      <c r="L16776" s="7"/>
      <c r="M16776" s="108"/>
      <c r="N16776" s="7"/>
    </row>
    <row r="16777" spans="12:14">
      <c r="L16777" s="7"/>
      <c r="M16777" s="108"/>
      <c r="N16777" s="7"/>
    </row>
    <row r="16778" spans="12:14">
      <c r="L16778" s="7"/>
      <c r="M16778" s="108"/>
      <c r="N16778" s="7"/>
    </row>
    <row r="16779" spans="12:14">
      <c r="L16779" s="7"/>
      <c r="M16779" s="108"/>
      <c r="N16779" s="7"/>
    </row>
    <row r="16780" spans="12:14">
      <c r="L16780" s="7"/>
      <c r="M16780" s="108"/>
      <c r="N16780" s="7"/>
    </row>
    <row r="16781" spans="12:14">
      <c r="L16781" s="7"/>
      <c r="M16781" s="108"/>
      <c r="N16781" s="7"/>
    </row>
    <row r="16782" spans="12:14">
      <c r="L16782" s="7"/>
      <c r="M16782" s="108"/>
      <c r="N16782" s="7"/>
    </row>
    <row r="16783" spans="12:14">
      <c r="L16783" s="7"/>
      <c r="M16783" s="108"/>
      <c r="N16783" s="7"/>
    </row>
    <row r="16784" spans="12:14">
      <c r="L16784" s="7"/>
      <c r="M16784" s="108"/>
      <c r="N16784" s="7"/>
    </row>
    <row r="16785" spans="12:14">
      <c r="L16785" s="7"/>
      <c r="M16785" s="108"/>
      <c r="N16785" s="7"/>
    </row>
    <row r="16786" spans="12:14">
      <c r="L16786" s="7"/>
      <c r="M16786" s="108"/>
      <c r="N16786" s="7"/>
    </row>
    <row r="16787" spans="12:14">
      <c r="L16787" s="7"/>
      <c r="M16787" s="108"/>
      <c r="N16787" s="7"/>
    </row>
    <row r="16788" spans="12:14">
      <c r="L16788" s="7"/>
      <c r="M16788" s="108"/>
      <c r="N16788" s="7"/>
    </row>
    <row r="16789" spans="12:14">
      <c r="L16789" s="7"/>
      <c r="M16789" s="108"/>
      <c r="N16789" s="7"/>
    </row>
    <row r="16790" spans="12:14">
      <c r="L16790" s="7"/>
      <c r="M16790" s="108"/>
      <c r="N16790" s="7"/>
    </row>
    <row r="16791" spans="12:14">
      <c r="L16791" s="7"/>
      <c r="M16791" s="108"/>
      <c r="N16791" s="7"/>
    </row>
    <row r="16792" spans="12:14">
      <c r="L16792" s="7"/>
      <c r="M16792" s="108"/>
      <c r="N16792" s="7"/>
    </row>
    <row r="16793" spans="12:14">
      <c r="L16793" s="7"/>
      <c r="M16793" s="108"/>
      <c r="N16793" s="7"/>
    </row>
    <row r="16794" spans="12:14">
      <c r="L16794" s="7"/>
      <c r="M16794" s="108"/>
      <c r="N16794" s="7"/>
    </row>
    <row r="16795" spans="12:14">
      <c r="L16795" s="7"/>
      <c r="M16795" s="108"/>
      <c r="N16795" s="7"/>
    </row>
    <row r="16796" spans="12:14">
      <c r="L16796" s="7"/>
      <c r="M16796" s="108"/>
      <c r="N16796" s="7"/>
    </row>
    <row r="16797" spans="12:14">
      <c r="L16797" s="7"/>
      <c r="M16797" s="108"/>
      <c r="N16797" s="7"/>
    </row>
    <row r="16798" spans="12:14">
      <c r="L16798" s="7"/>
      <c r="M16798" s="108"/>
      <c r="N16798" s="7"/>
    </row>
    <row r="16799" spans="12:14">
      <c r="L16799" s="7"/>
      <c r="M16799" s="108"/>
      <c r="N16799" s="7"/>
    </row>
    <row r="16800" spans="12:14">
      <c r="L16800" s="7"/>
      <c r="M16800" s="108"/>
      <c r="N16800" s="7"/>
    </row>
    <row r="16801" spans="12:14">
      <c r="L16801" s="7"/>
      <c r="M16801" s="108"/>
      <c r="N16801" s="7"/>
    </row>
    <row r="16802" spans="12:14">
      <c r="L16802" s="7"/>
      <c r="M16802" s="108"/>
      <c r="N16802" s="7"/>
    </row>
    <row r="16803" spans="12:14">
      <c r="L16803" s="7"/>
      <c r="M16803" s="108"/>
      <c r="N16803" s="7"/>
    </row>
    <row r="16804" spans="12:14">
      <c r="L16804" s="7"/>
      <c r="M16804" s="108"/>
      <c r="N16804" s="7"/>
    </row>
    <row r="16805" spans="12:14">
      <c r="L16805" s="7"/>
      <c r="M16805" s="108"/>
      <c r="N16805" s="7"/>
    </row>
    <row r="16806" spans="12:14">
      <c r="L16806" s="7"/>
      <c r="M16806" s="108"/>
      <c r="N16806" s="7"/>
    </row>
    <row r="16807" spans="12:14">
      <c r="L16807" s="7"/>
      <c r="M16807" s="108"/>
      <c r="N16807" s="7"/>
    </row>
    <row r="16808" spans="12:14">
      <c r="L16808" s="7"/>
      <c r="M16808" s="108"/>
      <c r="N16808" s="7"/>
    </row>
    <row r="16809" spans="12:14">
      <c r="L16809" s="7"/>
      <c r="M16809" s="108"/>
      <c r="N16809" s="7"/>
    </row>
    <row r="16810" spans="12:14">
      <c r="L16810" s="7"/>
      <c r="M16810" s="108"/>
      <c r="N16810" s="7"/>
    </row>
    <row r="16811" spans="12:14">
      <c r="L16811" s="7"/>
      <c r="M16811" s="108"/>
      <c r="N16811" s="7"/>
    </row>
    <row r="16812" spans="12:14">
      <c r="L16812" s="7"/>
      <c r="M16812" s="108"/>
      <c r="N16812" s="7"/>
    </row>
    <row r="16813" spans="12:14">
      <c r="L16813" s="7"/>
      <c r="M16813" s="108"/>
      <c r="N16813" s="7"/>
    </row>
    <row r="16814" spans="12:14">
      <c r="L16814" s="7"/>
      <c r="M16814" s="108"/>
      <c r="N16814" s="7"/>
    </row>
    <row r="16815" spans="12:14">
      <c r="L16815" s="7"/>
      <c r="M16815" s="108"/>
      <c r="N16815" s="7"/>
    </row>
    <row r="16816" spans="12:14">
      <c r="L16816" s="7"/>
      <c r="M16816" s="108"/>
      <c r="N16816" s="7"/>
    </row>
    <row r="16817" spans="12:14">
      <c r="L16817" s="7"/>
      <c r="M16817" s="108"/>
      <c r="N16817" s="7"/>
    </row>
    <row r="16818" spans="12:14">
      <c r="L16818" s="7"/>
      <c r="M16818" s="108"/>
      <c r="N16818" s="7"/>
    </row>
    <row r="16819" spans="12:14">
      <c r="L16819" s="7"/>
      <c r="M16819" s="108"/>
      <c r="N16819" s="7"/>
    </row>
    <row r="16820" spans="12:14">
      <c r="L16820" s="7"/>
      <c r="M16820" s="108"/>
      <c r="N16820" s="7"/>
    </row>
    <row r="16821" spans="12:14">
      <c r="L16821" s="7"/>
      <c r="M16821" s="108"/>
      <c r="N16821" s="7"/>
    </row>
    <row r="16822" spans="12:14">
      <c r="L16822" s="7"/>
      <c r="M16822" s="108"/>
      <c r="N16822" s="7"/>
    </row>
    <row r="16823" spans="12:14">
      <c r="L16823" s="7"/>
      <c r="M16823" s="108"/>
      <c r="N16823" s="7"/>
    </row>
    <row r="16824" spans="12:14">
      <c r="L16824" s="7"/>
      <c r="M16824" s="108"/>
      <c r="N16824" s="7"/>
    </row>
    <row r="16825" spans="12:14">
      <c r="L16825" s="7"/>
      <c r="M16825" s="108"/>
      <c r="N16825" s="7"/>
    </row>
    <row r="16826" spans="12:14">
      <c r="L16826" s="7"/>
      <c r="M16826" s="108"/>
      <c r="N16826" s="7"/>
    </row>
    <row r="16827" spans="12:14">
      <c r="L16827" s="7"/>
      <c r="M16827" s="108"/>
      <c r="N16827" s="7"/>
    </row>
    <row r="16828" spans="12:14">
      <c r="L16828" s="7"/>
      <c r="M16828" s="108"/>
      <c r="N16828" s="7"/>
    </row>
    <row r="16829" spans="12:14">
      <c r="L16829" s="7"/>
      <c r="M16829" s="108"/>
      <c r="N16829" s="7"/>
    </row>
    <row r="16830" spans="12:14">
      <c r="L16830" s="7"/>
      <c r="M16830" s="108"/>
      <c r="N16830" s="7"/>
    </row>
    <row r="16831" spans="12:14">
      <c r="L16831" s="7"/>
      <c r="M16831" s="108"/>
      <c r="N16831" s="7"/>
    </row>
    <row r="16832" spans="12:14">
      <c r="L16832" s="7"/>
      <c r="M16832" s="108"/>
      <c r="N16832" s="7"/>
    </row>
    <row r="16833" spans="12:14">
      <c r="L16833" s="7"/>
      <c r="M16833" s="108"/>
      <c r="N16833" s="7"/>
    </row>
    <row r="16834" spans="12:14">
      <c r="L16834" s="7"/>
      <c r="M16834" s="108"/>
      <c r="N16834" s="7"/>
    </row>
    <row r="16835" spans="12:14">
      <c r="L16835" s="7"/>
      <c r="M16835" s="108"/>
      <c r="N16835" s="7"/>
    </row>
    <row r="16836" spans="12:14">
      <c r="L16836" s="7"/>
      <c r="M16836" s="108"/>
      <c r="N16836" s="7"/>
    </row>
    <row r="16837" spans="12:14">
      <c r="L16837" s="7"/>
      <c r="M16837" s="108"/>
      <c r="N16837" s="7"/>
    </row>
    <row r="16838" spans="12:14">
      <c r="L16838" s="7"/>
      <c r="M16838" s="108"/>
      <c r="N16838" s="7"/>
    </row>
    <row r="16839" spans="12:14">
      <c r="L16839" s="7"/>
      <c r="M16839" s="108"/>
      <c r="N16839" s="7"/>
    </row>
    <row r="16840" spans="12:14">
      <c r="L16840" s="7"/>
      <c r="M16840" s="108"/>
      <c r="N16840" s="7"/>
    </row>
    <row r="16841" spans="12:14">
      <c r="L16841" s="7"/>
      <c r="M16841" s="108"/>
      <c r="N16841" s="7"/>
    </row>
    <row r="16842" spans="12:14">
      <c r="L16842" s="7"/>
      <c r="M16842" s="108"/>
      <c r="N16842" s="7"/>
    </row>
    <row r="16843" spans="12:14">
      <c r="L16843" s="7"/>
      <c r="M16843" s="108"/>
      <c r="N16843" s="7"/>
    </row>
    <row r="16844" spans="12:14">
      <c r="L16844" s="7"/>
      <c r="M16844" s="108"/>
      <c r="N16844" s="7"/>
    </row>
    <row r="16845" spans="12:14">
      <c r="L16845" s="7"/>
      <c r="M16845" s="108"/>
      <c r="N16845" s="7"/>
    </row>
    <row r="16846" spans="12:14">
      <c r="L16846" s="7"/>
      <c r="M16846" s="108"/>
      <c r="N16846" s="7"/>
    </row>
    <row r="16847" spans="12:14">
      <c r="L16847" s="7"/>
      <c r="M16847" s="108"/>
      <c r="N16847" s="7"/>
    </row>
    <row r="16848" spans="12:14">
      <c r="L16848" s="7"/>
      <c r="M16848" s="108"/>
      <c r="N16848" s="7"/>
    </row>
    <row r="16849" spans="12:14">
      <c r="L16849" s="7"/>
      <c r="M16849" s="108"/>
      <c r="N16849" s="7"/>
    </row>
    <row r="16850" spans="12:14">
      <c r="L16850" s="7"/>
      <c r="M16850" s="108"/>
      <c r="N16850" s="7"/>
    </row>
    <row r="16851" spans="12:14">
      <c r="L16851" s="7"/>
      <c r="M16851" s="108"/>
      <c r="N16851" s="7"/>
    </row>
    <row r="16852" spans="12:14">
      <c r="L16852" s="7"/>
      <c r="M16852" s="108"/>
      <c r="N16852" s="7"/>
    </row>
    <row r="16853" spans="12:14">
      <c r="L16853" s="7"/>
      <c r="M16853" s="108"/>
      <c r="N16853" s="7"/>
    </row>
    <row r="16854" spans="12:14">
      <c r="L16854" s="7"/>
      <c r="M16854" s="108"/>
      <c r="N16854" s="7"/>
    </row>
    <row r="16855" spans="12:14">
      <c r="L16855" s="7"/>
      <c r="M16855" s="108"/>
      <c r="N16855" s="7"/>
    </row>
    <row r="16856" spans="12:14">
      <c r="L16856" s="7"/>
      <c r="M16856" s="108"/>
      <c r="N16856" s="7"/>
    </row>
    <row r="16857" spans="12:14">
      <c r="L16857" s="7"/>
      <c r="M16857" s="108"/>
      <c r="N16857" s="7"/>
    </row>
    <row r="16858" spans="12:14">
      <c r="L16858" s="7"/>
      <c r="M16858" s="108"/>
      <c r="N16858" s="7"/>
    </row>
    <row r="16859" spans="12:14">
      <c r="L16859" s="7"/>
      <c r="M16859" s="108"/>
      <c r="N16859" s="7"/>
    </row>
    <row r="16860" spans="12:14">
      <c r="L16860" s="7"/>
      <c r="M16860" s="108"/>
      <c r="N16860" s="7"/>
    </row>
    <row r="16861" spans="12:14">
      <c r="L16861" s="7"/>
      <c r="M16861" s="108"/>
      <c r="N16861" s="7"/>
    </row>
    <row r="16862" spans="12:14">
      <c r="L16862" s="7"/>
      <c r="M16862" s="108"/>
      <c r="N16862" s="7"/>
    </row>
    <row r="16863" spans="12:14">
      <c r="L16863" s="7"/>
      <c r="M16863" s="108"/>
      <c r="N16863" s="7"/>
    </row>
    <row r="16864" spans="12:14">
      <c r="L16864" s="7"/>
      <c r="M16864" s="108"/>
      <c r="N16864" s="7"/>
    </row>
    <row r="16865" spans="12:14">
      <c r="L16865" s="7"/>
      <c r="M16865" s="108"/>
      <c r="N16865" s="7"/>
    </row>
    <row r="16866" spans="12:14">
      <c r="L16866" s="7"/>
      <c r="M16866" s="108"/>
      <c r="N16866" s="7"/>
    </row>
    <row r="16867" spans="12:14">
      <c r="L16867" s="7"/>
      <c r="M16867" s="108"/>
      <c r="N16867" s="7"/>
    </row>
    <row r="16868" spans="12:14">
      <c r="L16868" s="7"/>
      <c r="M16868" s="108"/>
      <c r="N16868" s="7"/>
    </row>
    <row r="16869" spans="12:14">
      <c r="L16869" s="7"/>
      <c r="M16869" s="108"/>
      <c r="N16869" s="7"/>
    </row>
    <row r="16870" spans="12:14">
      <c r="L16870" s="7"/>
      <c r="M16870" s="108"/>
      <c r="N16870" s="7"/>
    </row>
    <row r="16871" spans="12:14">
      <c r="L16871" s="7"/>
      <c r="M16871" s="108"/>
      <c r="N16871" s="7"/>
    </row>
    <row r="16872" spans="12:14">
      <c r="L16872" s="7"/>
      <c r="M16872" s="108"/>
      <c r="N16872" s="7"/>
    </row>
    <row r="16873" spans="12:14">
      <c r="L16873" s="7"/>
      <c r="M16873" s="108"/>
      <c r="N16873" s="7"/>
    </row>
    <row r="16874" spans="12:14">
      <c r="L16874" s="7"/>
      <c r="M16874" s="108"/>
      <c r="N16874" s="7"/>
    </row>
    <row r="16875" spans="12:14">
      <c r="L16875" s="7"/>
      <c r="M16875" s="108"/>
      <c r="N16875" s="7"/>
    </row>
    <row r="16876" spans="12:14">
      <c r="L16876" s="7"/>
      <c r="M16876" s="108"/>
      <c r="N16876" s="7"/>
    </row>
    <row r="16877" spans="12:14">
      <c r="L16877" s="7"/>
      <c r="M16877" s="108"/>
      <c r="N16877" s="7"/>
    </row>
    <row r="16878" spans="12:14">
      <c r="L16878" s="7"/>
      <c r="M16878" s="108"/>
      <c r="N16878" s="7"/>
    </row>
    <row r="16879" spans="12:14">
      <c r="L16879" s="7"/>
      <c r="M16879" s="108"/>
      <c r="N16879" s="7"/>
    </row>
    <row r="16880" spans="12:14">
      <c r="L16880" s="7"/>
      <c r="M16880" s="108"/>
      <c r="N16880" s="7"/>
    </row>
    <row r="16881" spans="12:14">
      <c r="L16881" s="7"/>
      <c r="M16881" s="108"/>
      <c r="N16881" s="7"/>
    </row>
    <row r="16882" spans="12:14">
      <c r="L16882" s="7"/>
      <c r="M16882" s="108"/>
      <c r="N16882" s="7"/>
    </row>
    <row r="16883" spans="12:14">
      <c r="L16883" s="7"/>
      <c r="M16883" s="108"/>
      <c r="N16883" s="7"/>
    </row>
    <row r="16884" spans="12:14">
      <c r="L16884" s="7"/>
      <c r="M16884" s="108"/>
      <c r="N16884" s="7"/>
    </row>
    <row r="16885" spans="12:14">
      <c r="L16885" s="7"/>
      <c r="M16885" s="108"/>
      <c r="N16885" s="7"/>
    </row>
    <row r="16886" spans="12:14">
      <c r="L16886" s="7"/>
      <c r="M16886" s="108"/>
      <c r="N16886" s="7"/>
    </row>
    <row r="16887" spans="12:14">
      <c r="L16887" s="7"/>
      <c r="M16887" s="108"/>
      <c r="N16887" s="7"/>
    </row>
    <row r="16888" spans="12:14">
      <c r="L16888" s="7"/>
      <c r="M16888" s="108"/>
      <c r="N16888" s="7"/>
    </row>
    <row r="16889" spans="12:14">
      <c r="L16889" s="7"/>
      <c r="M16889" s="108"/>
      <c r="N16889" s="7"/>
    </row>
    <row r="16890" spans="12:14">
      <c r="L16890" s="7"/>
      <c r="M16890" s="108"/>
      <c r="N16890" s="7"/>
    </row>
    <row r="16891" spans="12:14">
      <c r="L16891" s="7"/>
      <c r="M16891" s="108"/>
      <c r="N16891" s="7"/>
    </row>
    <row r="16892" spans="12:14">
      <c r="L16892" s="7"/>
      <c r="M16892" s="108"/>
      <c r="N16892" s="7"/>
    </row>
    <row r="16893" spans="12:14">
      <c r="L16893" s="7"/>
      <c r="M16893" s="108"/>
      <c r="N16893" s="7"/>
    </row>
    <row r="16894" spans="12:14">
      <c r="L16894" s="7"/>
      <c r="M16894" s="108"/>
      <c r="N16894" s="7"/>
    </row>
    <row r="16895" spans="12:14">
      <c r="L16895" s="7"/>
      <c r="M16895" s="108"/>
      <c r="N16895" s="7"/>
    </row>
    <row r="16896" spans="12:14">
      <c r="L16896" s="7"/>
      <c r="M16896" s="108"/>
      <c r="N16896" s="7"/>
    </row>
    <row r="16897" spans="12:14">
      <c r="L16897" s="7"/>
      <c r="M16897" s="108"/>
      <c r="N16897" s="7"/>
    </row>
    <row r="16898" spans="12:14">
      <c r="L16898" s="7"/>
      <c r="M16898" s="108"/>
      <c r="N16898" s="7"/>
    </row>
    <row r="16899" spans="12:14">
      <c r="L16899" s="7"/>
      <c r="M16899" s="108"/>
      <c r="N16899" s="7"/>
    </row>
    <row r="16900" spans="12:14">
      <c r="L16900" s="7"/>
      <c r="M16900" s="108"/>
      <c r="N16900" s="7"/>
    </row>
    <row r="16901" spans="12:14">
      <c r="L16901" s="7"/>
      <c r="M16901" s="108"/>
      <c r="N16901" s="7"/>
    </row>
    <row r="16902" spans="12:14">
      <c r="L16902" s="7"/>
      <c r="M16902" s="108"/>
      <c r="N16902" s="7"/>
    </row>
    <row r="16903" spans="12:14">
      <c r="L16903" s="7"/>
      <c r="M16903" s="108"/>
      <c r="N16903" s="7"/>
    </row>
    <row r="16904" spans="12:14">
      <c r="L16904" s="7"/>
      <c r="M16904" s="108"/>
      <c r="N16904" s="7"/>
    </row>
    <row r="16905" spans="12:14">
      <c r="L16905" s="7"/>
      <c r="M16905" s="108"/>
      <c r="N16905" s="7"/>
    </row>
    <row r="16906" spans="12:14">
      <c r="L16906" s="7"/>
      <c r="M16906" s="108"/>
      <c r="N16906" s="7"/>
    </row>
    <row r="16907" spans="12:14">
      <c r="L16907" s="7"/>
      <c r="M16907" s="108"/>
      <c r="N16907" s="7"/>
    </row>
    <row r="16908" spans="12:14">
      <c r="L16908" s="7"/>
      <c r="M16908" s="108"/>
      <c r="N16908" s="7"/>
    </row>
    <row r="16909" spans="12:14">
      <c r="L16909" s="7"/>
      <c r="M16909" s="108"/>
      <c r="N16909" s="7"/>
    </row>
    <row r="16910" spans="12:14">
      <c r="L16910" s="7"/>
      <c r="M16910" s="108"/>
      <c r="N16910" s="7"/>
    </row>
    <row r="16911" spans="12:14">
      <c r="L16911" s="7"/>
      <c r="M16911" s="108"/>
      <c r="N16911" s="7"/>
    </row>
    <row r="16912" spans="12:14">
      <c r="L16912" s="7"/>
      <c r="M16912" s="108"/>
      <c r="N16912" s="7"/>
    </row>
    <row r="16913" spans="12:14">
      <c r="L16913" s="7"/>
      <c r="M16913" s="108"/>
      <c r="N16913" s="7"/>
    </row>
    <row r="16914" spans="12:14">
      <c r="L16914" s="7"/>
      <c r="M16914" s="108"/>
      <c r="N16914" s="7"/>
    </row>
    <row r="16915" spans="12:14">
      <c r="L16915" s="7"/>
      <c r="M16915" s="108"/>
      <c r="N16915" s="7"/>
    </row>
    <row r="16916" spans="12:14">
      <c r="L16916" s="7"/>
      <c r="M16916" s="108"/>
      <c r="N16916" s="7"/>
    </row>
    <row r="16917" spans="12:14">
      <c r="L16917" s="7"/>
      <c r="M16917" s="108"/>
      <c r="N16917" s="7"/>
    </row>
    <row r="16918" spans="12:14">
      <c r="L16918" s="7"/>
      <c r="M16918" s="108"/>
      <c r="N16918" s="7"/>
    </row>
    <row r="16919" spans="12:14">
      <c r="L16919" s="7"/>
      <c r="M16919" s="108"/>
      <c r="N16919" s="7"/>
    </row>
    <row r="16920" spans="12:14">
      <c r="L16920" s="7"/>
      <c r="M16920" s="108"/>
      <c r="N16920" s="7"/>
    </row>
    <row r="16921" spans="12:14">
      <c r="L16921" s="7"/>
      <c r="M16921" s="108"/>
      <c r="N16921" s="7"/>
    </row>
    <row r="16922" spans="12:14">
      <c r="L16922" s="7"/>
      <c r="M16922" s="108"/>
      <c r="N16922" s="7"/>
    </row>
    <row r="16923" spans="12:14">
      <c r="L16923" s="7"/>
      <c r="M16923" s="108"/>
      <c r="N16923" s="7"/>
    </row>
    <row r="16924" spans="12:14">
      <c r="L16924" s="7"/>
      <c r="M16924" s="108"/>
      <c r="N16924" s="7"/>
    </row>
    <row r="16925" spans="12:14">
      <c r="L16925" s="7"/>
      <c r="M16925" s="108"/>
      <c r="N16925" s="7"/>
    </row>
    <row r="16926" spans="12:14">
      <c r="L16926" s="7"/>
      <c r="M16926" s="108"/>
      <c r="N16926" s="7"/>
    </row>
    <row r="16927" spans="12:14">
      <c r="L16927" s="7"/>
      <c r="M16927" s="108"/>
      <c r="N16927" s="7"/>
    </row>
    <row r="16928" spans="12:14">
      <c r="L16928" s="7"/>
      <c r="M16928" s="108"/>
      <c r="N16928" s="7"/>
    </row>
    <row r="16929" spans="12:14">
      <c r="L16929" s="7"/>
      <c r="M16929" s="108"/>
      <c r="N16929" s="7"/>
    </row>
    <row r="16930" spans="12:14">
      <c r="L16930" s="7"/>
      <c r="M16930" s="108"/>
      <c r="N16930" s="7"/>
    </row>
    <row r="16931" spans="12:14">
      <c r="L16931" s="7"/>
      <c r="M16931" s="108"/>
      <c r="N16931" s="7"/>
    </row>
    <row r="16932" spans="12:14">
      <c r="L16932" s="7"/>
      <c r="M16932" s="108"/>
      <c r="N16932" s="7"/>
    </row>
    <row r="16933" spans="12:14">
      <c r="L16933" s="7"/>
      <c r="M16933" s="108"/>
      <c r="N16933" s="7"/>
    </row>
    <row r="16934" spans="12:14">
      <c r="L16934" s="7"/>
      <c r="M16934" s="108"/>
      <c r="N16934" s="7"/>
    </row>
    <row r="16935" spans="12:14">
      <c r="L16935" s="7"/>
      <c r="M16935" s="108"/>
      <c r="N16935" s="7"/>
    </row>
    <row r="16936" spans="12:14">
      <c r="L16936" s="7"/>
      <c r="M16936" s="108"/>
      <c r="N16936" s="7"/>
    </row>
    <row r="16937" spans="12:14">
      <c r="L16937" s="7"/>
      <c r="M16937" s="108"/>
      <c r="N16937" s="7"/>
    </row>
    <row r="16938" spans="12:14">
      <c r="L16938" s="7"/>
      <c r="M16938" s="108"/>
      <c r="N16938" s="7"/>
    </row>
    <row r="16939" spans="12:14">
      <c r="L16939" s="7"/>
      <c r="M16939" s="108"/>
      <c r="N16939" s="7"/>
    </row>
    <row r="16940" spans="12:14">
      <c r="L16940" s="7"/>
      <c r="M16940" s="108"/>
      <c r="N16940" s="7"/>
    </row>
    <row r="16941" spans="12:14">
      <c r="L16941" s="7"/>
      <c r="M16941" s="108"/>
      <c r="N16941" s="7"/>
    </row>
    <row r="16942" spans="12:14">
      <c r="L16942" s="7"/>
      <c r="M16942" s="108"/>
      <c r="N16942" s="7"/>
    </row>
    <row r="16943" spans="12:14">
      <c r="L16943" s="7"/>
      <c r="M16943" s="108"/>
      <c r="N16943" s="7"/>
    </row>
    <row r="16944" spans="12:14">
      <c r="L16944" s="7"/>
      <c r="M16944" s="108"/>
      <c r="N16944" s="7"/>
    </row>
    <row r="16945" spans="12:14">
      <c r="L16945" s="7"/>
      <c r="M16945" s="108"/>
      <c r="N16945" s="7"/>
    </row>
    <row r="16946" spans="12:14">
      <c r="L16946" s="7"/>
      <c r="M16946" s="108"/>
      <c r="N16946" s="7"/>
    </row>
    <row r="16947" spans="12:14">
      <c r="L16947" s="7"/>
      <c r="M16947" s="108"/>
      <c r="N16947" s="7"/>
    </row>
    <row r="16948" spans="12:14">
      <c r="L16948" s="7"/>
      <c r="M16948" s="108"/>
      <c r="N16948" s="7"/>
    </row>
    <row r="16949" spans="12:14">
      <c r="L16949" s="7"/>
      <c r="M16949" s="108"/>
      <c r="N16949" s="7"/>
    </row>
    <row r="16950" spans="12:14">
      <c r="L16950" s="7"/>
      <c r="M16950" s="108"/>
      <c r="N16950" s="7"/>
    </row>
    <row r="16951" spans="12:14">
      <c r="L16951" s="7"/>
      <c r="M16951" s="108"/>
      <c r="N16951" s="7"/>
    </row>
    <row r="16952" spans="12:14">
      <c r="L16952" s="7"/>
      <c r="M16952" s="108"/>
      <c r="N16952" s="7"/>
    </row>
    <row r="16953" spans="12:14">
      <c r="L16953" s="7"/>
      <c r="M16953" s="108"/>
      <c r="N16953" s="7"/>
    </row>
    <row r="16954" spans="12:14">
      <c r="L16954" s="7"/>
      <c r="M16954" s="108"/>
      <c r="N16954" s="7"/>
    </row>
    <row r="16955" spans="12:14">
      <c r="L16955" s="7"/>
      <c r="M16955" s="108"/>
      <c r="N16955" s="7"/>
    </row>
    <row r="16956" spans="12:14">
      <c r="L16956" s="7"/>
      <c r="M16956" s="108"/>
      <c r="N16956" s="7"/>
    </row>
    <row r="16957" spans="12:14">
      <c r="L16957" s="7"/>
      <c r="M16957" s="108"/>
      <c r="N16957" s="7"/>
    </row>
    <row r="16958" spans="12:14">
      <c r="L16958" s="7"/>
      <c r="M16958" s="108"/>
      <c r="N16958" s="7"/>
    </row>
    <row r="16959" spans="12:14">
      <c r="L16959" s="7"/>
      <c r="M16959" s="108"/>
      <c r="N16959" s="7"/>
    </row>
    <row r="16960" spans="12:14">
      <c r="L16960" s="7"/>
      <c r="M16960" s="108"/>
      <c r="N16960" s="7"/>
    </row>
    <row r="16961" spans="12:14">
      <c r="L16961" s="7"/>
      <c r="M16961" s="108"/>
      <c r="N16961" s="7"/>
    </row>
    <row r="16962" spans="12:14">
      <c r="L16962" s="7"/>
      <c r="M16962" s="108"/>
      <c r="N16962" s="7"/>
    </row>
    <row r="16963" spans="12:14">
      <c r="L16963" s="7"/>
      <c r="M16963" s="108"/>
      <c r="N16963" s="7"/>
    </row>
    <row r="16964" spans="12:14">
      <c r="L16964" s="7"/>
      <c r="M16964" s="108"/>
      <c r="N16964" s="7"/>
    </row>
    <row r="16965" spans="12:14">
      <c r="L16965" s="7"/>
      <c r="M16965" s="108"/>
      <c r="N16965" s="7"/>
    </row>
    <row r="16966" spans="12:14">
      <c r="L16966" s="7"/>
      <c r="M16966" s="108"/>
      <c r="N16966" s="7"/>
    </row>
    <row r="16967" spans="12:14">
      <c r="L16967" s="7"/>
      <c r="M16967" s="108"/>
      <c r="N16967" s="7"/>
    </row>
    <row r="16968" spans="12:14">
      <c r="L16968" s="7"/>
      <c r="M16968" s="108"/>
      <c r="N16968" s="7"/>
    </row>
    <row r="16969" spans="12:14">
      <c r="L16969" s="7"/>
      <c r="M16969" s="108"/>
      <c r="N16969" s="7"/>
    </row>
    <row r="16970" spans="12:14">
      <c r="L16970" s="7"/>
      <c r="M16970" s="108"/>
      <c r="N16970" s="7"/>
    </row>
    <row r="16971" spans="12:14">
      <c r="L16971" s="7"/>
      <c r="M16971" s="108"/>
      <c r="N16971" s="7"/>
    </row>
    <row r="16972" spans="12:14">
      <c r="L16972" s="7"/>
      <c r="M16972" s="108"/>
      <c r="N16972" s="7"/>
    </row>
    <row r="16973" spans="12:14">
      <c r="L16973" s="7"/>
      <c r="M16973" s="108"/>
      <c r="N16973" s="7"/>
    </row>
    <row r="16974" spans="12:14">
      <c r="L16974" s="7"/>
      <c r="M16974" s="108"/>
      <c r="N16974" s="7"/>
    </row>
    <row r="16975" spans="12:14">
      <c r="L16975" s="7"/>
      <c r="M16975" s="108"/>
      <c r="N16975" s="7"/>
    </row>
    <row r="16976" spans="12:14">
      <c r="L16976" s="7"/>
      <c r="M16976" s="108"/>
      <c r="N16976" s="7"/>
    </row>
    <row r="16977" spans="12:14">
      <c r="L16977" s="7"/>
      <c r="M16977" s="108"/>
      <c r="N16977" s="7"/>
    </row>
    <row r="16978" spans="12:14">
      <c r="L16978" s="7"/>
      <c r="M16978" s="108"/>
      <c r="N16978" s="7"/>
    </row>
    <row r="16979" spans="12:14">
      <c r="L16979" s="7"/>
      <c r="M16979" s="108"/>
      <c r="N16979" s="7"/>
    </row>
    <row r="16980" spans="12:14">
      <c r="L16980" s="7"/>
      <c r="M16980" s="108"/>
      <c r="N16980" s="7"/>
    </row>
    <row r="16981" spans="12:14">
      <c r="L16981" s="7"/>
      <c r="M16981" s="108"/>
      <c r="N16981" s="7"/>
    </row>
    <row r="16982" spans="12:14">
      <c r="L16982" s="7"/>
      <c r="M16982" s="108"/>
      <c r="N16982" s="7"/>
    </row>
    <row r="16983" spans="12:14">
      <c r="L16983" s="7"/>
      <c r="M16983" s="108"/>
      <c r="N16983" s="7"/>
    </row>
    <row r="16984" spans="12:14">
      <c r="L16984" s="7"/>
      <c r="M16984" s="108"/>
      <c r="N16984" s="7"/>
    </row>
    <row r="16985" spans="12:14">
      <c r="L16985" s="7"/>
      <c r="M16985" s="108"/>
      <c r="N16985" s="7"/>
    </row>
    <row r="16986" spans="12:14">
      <c r="L16986" s="7"/>
      <c r="M16986" s="108"/>
      <c r="N16986" s="7"/>
    </row>
    <row r="16987" spans="12:14">
      <c r="L16987" s="7"/>
      <c r="M16987" s="108"/>
      <c r="N16987" s="7"/>
    </row>
    <row r="16988" spans="12:14">
      <c r="L16988" s="7"/>
      <c r="M16988" s="108"/>
      <c r="N16988" s="7"/>
    </row>
    <row r="16989" spans="12:14">
      <c r="L16989" s="7"/>
      <c r="M16989" s="108"/>
      <c r="N16989" s="7"/>
    </row>
    <row r="16990" spans="12:14">
      <c r="L16990" s="7"/>
      <c r="M16990" s="108"/>
      <c r="N16990" s="7"/>
    </row>
    <row r="16991" spans="12:14">
      <c r="L16991" s="7"/>
      <c r="M16991" s="108"/>
      <c r="N16991" s="7"/>
    </row>
    <row r="16992" spans="12:14">
      <c r="L16992" s="7"/>
      <c r="M16992" s="108"/>
      <c r="N16992" s="7"/>
    </row>
    <row r="16993" spans="12:14">
      <c r="L16993" s="7"/>
      <c r="M16993" s="108"/>
      <c r="N16993" s="7"/>
    </row>
    <row r="16994" spans="12:14">
      <c r="L16994" s="7"/>
      <c r="M16994" s="108"/>
      <c r="N16994" s="7"/>
    </row>
    <row r="16995" spans="12:14">
      <c r="L16995" s="7"/>
      <c r="M16995" s="108"/>
      <c r="N16995" s="7"/>
    </row>
    <row r="16996" spans="12:14">
      <c r="L16996" s="7"/>
      <c r="M16996" s="108"/>
      <c r="N16996" s="7"/>
    </row>
    <row r="16997" spans="12:14">
      <c r="L16997" s="7"/>
      <c r="M16997" s="108"/>
      <c r="N16997" s="7"/>
    </row>
    <row r="16998" spans="12:14">
      <c r="L16998" s="7"/>
      <c r="M16998" s="108"/>
      <c r="N16998" s="7"/>
    </row>
    <row r="16999" spans="12:14">
      <c r="L16999" s="7"/>
      <c r="M16999" s="108"/>
      <c r="N16999" s="7"/>
    </row>
    <row r="17000" spans="12:14">
      <c r="L17000" s="7"/>
      <c r="M17000" s="108"/>
      <c r="N17000" s="7"/>
    </row>
    <row r="17001" spans="12:14">
      <c r="L17001" s="7"/>
      <c r="M17001" s="108"/>
      <c r="N17001" s="7"/>
    </row>
    <row r="17002" spans="12:14">
      <c r="L17002" s="7"/>
      <c r="M17002" s="108"/>
      <c r="N17002" s="7"/>
    </row>
    <row r="17003" spans="12:14">
      <c r="L17003" s="7"/>
      <c r="M17003" s="108"/>
      <c r="N17003" s="7"/>
    </row>
    <row r="17004" spans="12:14">
      <c r="L17004" s="7"/>
      <c r="M17004" s="108"/>
      <c r="N17004" s="7"/>
    </row>
    <row r="17005" spans="12:14">
      <c r="L17005" s="7"/>
      <c r="M17005" s="108"/>
      <c r="N17005" s="7"/>
    </row>
    <row r="17006" spans="12:14">
      <c r="L17006" s="7"/>
      <c r="M17006" s="108"/>
      <c r="N17006" s="7"/>
    </row>
    <row r="17007" spans="12:14">
      <c r="L17007" s="7"/>
      <c r="M17007" s="108"/>
      <c r="N17007" s="7"/>
    </row>
    <row r="17008" spans="12:14">
      <c r="L17008" s="7"/>
      <c r="M17008" s="108"/>
      <c r="N17008" s="7"/>
    </row>
    <row r="17009" spans="12:14">
      <c r="L17009" s="7"/>
      <c r="M17009" s="108"/>
      <c r="N17009" s="7"/>
    </row>
    <row r="17010" spans="12:14">
      <c r="L17010" s="7"/>
      <c r="M17010" s="108"/>
      <c r="N17010" s="7"/>
    </row>
    <row r="17011" spans="12:14">
      <c r="L17011" s="7"/>
      <c r="M17011" s="108"/>
      <c r="N17011" s="7"/>
    </row>
    <row r="17012" spans="12:14">
      <c r="L17012" s="7"/>
      <c r="M17012" s="108"/>
      <c r="N17012" s="7"/>
    </row>
    <row r="17013" spans="12:14">
      <c r="L17013" s="7"/>
      <c r="M17013" s="108"/>
      <c r="N17013" s="7"/>
    </row>
    <row r="17014" spans="12:14">
      <c r="L17014" s="7"/>
      <c r="M17014" s="108"/>
      <c r="N17014" s="7"/>
    </row>
    <row r="17015" spans="12:14">
      <c r="L17015" s="7"/>
      <c r="M17015" s="108"/>
      <c r="N17015" s="7"/>
    </row>
    <row r="17016" spans="12:14">
      <c r="L17016" s="7"/>
      <c r="M17016" s="108"/>
      <c r="N17016" s="7"/>
    </row>
    <row r="17017" spans="12:14">
      <c r="L17017" s="7"/>
      <c r="M17017" s="108"/>
      <c r="N17017" s="7"/>
    </row>
    <row r="17018" spans="12:14">
      <c r="L17018" s="7"/>
      <c r="M17018" s="108"/>
      <c r="N17018" s="7"/>
    </row>
    <row r="17019" spans="12:14">
      <c r="L17019" s="7"/>
      <c r="M17019" s="108"/>
      <c r="N17019" s="7"/>
    </row>
    <row r="17020" spans="12:14">
      <c r="L17020" s="7"/>
      <c r="M17020" s="108"/>
      <c r="N17020" s="7"/>
    </row>
    <row r="17021" spans="12:14">
      <c r="L17021" s="7"/>
      <c r="M17021" s="108"/>
      <c r="N17021" s="7"/>
    </row>
    <row r="17022" spans="12:14">
      <c r="L17022" s="7"/>
      <c r="M17022" s="108"/>
      <c r="N17022" s="7"/>
    </row>
    <row r="17023" spans="12:14">
      <c r="L17023" s="7"/>
      <c r="M17023" s="108"/>
      <c r="N17023" s="7"/>
    </row>
    <row r="17024" spans="12:14">
      <c r="L17024" s="7"/>
      <c r="M17024" s="108"/>
      <c r="N17024" s="7"/>
    </row>
    <row r="17025" spans="12:14">
      <c r="L17025" s="7"/>
      <c r="M17025" s="108"/>
      <c r="N17025" s="7"/>
    </row>
    <row r="17026" spans="12:14">
      <c r="L17026" s="7"/>
      <c r="M17026" s="108"/>
      <c r="N17026" s="7"/>
    </row>
    <row r="17027" spans="12:14">
      <c r="L17027" s="7"/>
      <c r="M17027" s="108"/>
      <c r="N17027" s="7"/>
    </row>
    <row r="17028" spans="12:14">
      <c r="L17028" s="7"/>
      <c r="M17028" s="108"/>
      <c r="N17028" s="7"/>
    </row>
    <row r="17029" spans="12:14">
      <c r="L17029" s="7"/>
      <c r="M17029" s="108"/>
      <c r="N17029" s="7"/>
    </row>
    <row r="17030" spans="12:14">
      <c r="L17030" s="7"/>
      <c r="M17030" s="108"/>
      <c r="N17030" s="7"/>
    </row>
    <row r="17031" spans="12:14">
      <c r="L17031" s="7"/>
      <c r="M17031" s="108"/>
      <c r="N17031" s="7"/>
    </row>
    <row r="17032" spans="12:14">
      <c r="L17032" s="7"/>
      <c r="M17032" s="108"/>
      <c r="N17032" s="7"/>
    </row>
    <row r="17033" spans="12:14">
      <c r="L17033" s="7"/>
      <c r="M17033" s="108"/>
      <c r="N17033" s="7"/>
    </row>
    <row r="17034" spans="12:14">
      <c r="L17034" s="7"/>
      <c r="M17034" s="108"/>
      <c r="N17034" s="7"/>
    </row>
    <row r="17035" spans="12:14">
      <c r="L17035" s="7"/>
      <c r="M17035" s="108"/>
      <c r="N17035" s="7"/>
    </row>
    <row r="17036" spans="12:14">
      <c r="L17036" s="7"/>
      <c r="M17036" s="108"/>
      <c r="N17036" s="7"/>
    </row>
    <row r="17037" spans="12:14">
      <c r="L17037" s="7"/>
      <c r="M17037" s="108"/>
      <c r="N17037" s="7"/>
    </row>
    <row r="17038" spans="12:14">
      <c r="L17038" s="7"/>
      <c r="M17038" s="108"/>
      <c r="N17038" s="7"/>
    </row>
    <row r="17039" spans="12:14">
      <c r="L17039" s="7"/>
      <c r="M17039" s="108"/>
      <c r="N17039" s="7"/>
    </row>
    <row r="17040" spans="12:14">
      <c r="L17040" s="7"/>
      <c r="M17040" s="108"/>
      <c r="N17040" s="7"/>
    </row>
    <row r="17041" spans="12:14">
      <c r="L17041" s="7"/>
      <c r="M17041" s="108"/>
      <c r="N17041" s="7"/>
    </row>
    <row r="17042" spans="12:14">
      <c r="L17042" s="7"/>
      <c r="M17042" s="108"/>
      <c r="N17042" s="7"/>
    </row>
    <row r="17043" spans="12:14">
      <c r="L17043" s="7"/>
      <c r="M17043" s="108"/>
      <c r="N17043" s="7"/>
    </row>
    <row r="17044" spans="12:14">
      <c r="L17044" s="7"/>
      <c r="M17044" s="108"/>
      <c r="N17044" s="7"/>
    </row>
    <row r="17045" spans="12:14">
      <c r="L17045" s="7"/>
      <c r="M17045" s="108"/>
      <c r="N17045" s="7"/>
    </row>
    <row r="17046" spans="12:14">
      <c r="L17046" s="7"/>
      <c r="M17046" s="108"/>
      <c r="N17046" s="7"/>
    </row>
    <row r="17047" spans="12:14">
      <c r="L17047" s="7"/>
      <c r="M17047" s="108"/>
      <c r="N17047" s="7"/>
    </row>
    <row r="17048" spans="12:14">
      <c r="L17048" s="7"/>
      <c r="M17048" s="108"/>
      <c r="N17048" s="7"/>
    </row>
    <row r="17049" spans="12:14">
      <c r="L17049" s="7"/>
      <c r="M17049" s="108"/>
      <c r="N17049" s="7"/>
    </row>
    <row r="17050" spans="12:14">
      <c r="L17050" s="7"/>
      <c r="M17050" s="108"/>
      <c r="N17050" s="7"/>
    </row>
    <row r="17051" spans="12:14">
      <c r="L17051" s="7"/>
      <c r="M17051" s="108"/>
      <c r="N17051" s="7"/>
    </row>
    <row r="17052" spans="12:14">
      <c r="L17052" s="7"/>
      <c r="M17052" s="108"/>
      <c r="N17052" s="7"/>
    </row>
    <row r="17053" spans="12:14">
      <c r="L17053" s="7"/>
      <c r="M17053" s="108"/>
      <c r="N17053" s="7"/>
    </row>
    <row r="17054" spans="12:14">
      <c r="L17054" s="7"/>
      <c r="M17054" s="108"/>
      <c r="N17054" s="7"/>
    </row>
    <row r="17055" spans="12:14">
      <c r="L17055" s="7"/>
      <c r="M17055" s="108"/>
      <c r="N17055" s="7"/>
    </row>
    <row r="17056" spans="12:14">
      <c r="L17056" s="7"/>
      <c r="M17056" s="108"/>
      <c r="N17056" s="7"/>
    </row>
    <row r="17057" spans="12:14">
      <c r="L17057" s="7"/>
      <c r="M17057" s="108"/>
      <c r="N17057" s="7"/>
    </row>
    <row r="17058" spans="12:14">
      <c r="L17058" s="7"/>
      <c r="M17058" s="108"/>
      <c r="N17058" s="7"/>
    </row>
    <row r="17059" spans="12:14">
      <c r="L17059" s="7"/>
      <c r="M17059" s="108"/>
      <c r="N17059" s="7"/>
    </row>
    <row r="17060" spans="12:14">
      <c r="L17060" s="7"/>
      <c r="M17060" s="108"/>
      <c r="N17060" s="7"/>
    </row>
    <row r="17061" spans="12:14">
      <c r="L17061" s="7"/>
      <c r="M17061" s="108"/>
      <c r="N17061" s="7"/>
    </row>
    <row r="17062" spans="12:14">
      <c r="L17062" s="7"/>
      <c r="M17062" s="108"/>
      <c r="N17062" s="7"/>
    </row>
    <row r="17063" spans="12:14">
      <c r="L17063" s="7"/>
      <c r="M17063" s="108"/>
      <c r="N17063" s="7"/>
    </row>
    <row r="17064" spans="12:14">
      <c r="L17064" s="7"/>
      <c r="M17064" s="108"/>
      <c r="N17064" s="7"/>
    </row>
    <row r="17065" spans="12:14">
      <c r="L17065" s="7"/>
      <c r="M17065" s="108"/>
      <c r="N17065" s="7"/>
    </row>
    <row r="17066" spans="12:14">
      <c r="L17066" s="7"/>
      <c r="M17066" s="108"/>
      <c r="N17066" s="7"/>
    </row>
    <row r="17067" spans="12:14">
      <c r="L17067" s="7"/>
      <c r="M17067" s="108"/>
      <c r="N17067" s="7"/>
    </row>
    <row r="17068" spans="12:14">
      <c r="L17068" s="7"/>
      <c r="M17068" s="108"/>
      <c r="N17068" s="7"/>
    </row>
    <row r="17069" spans="12:14">
      <c r="L17069" s="7"/>
      <c r="M17069" s="108"/>
      <c r="N17069" s="7"/>
    </row>
    <row r="17070" spans="12:14">
      <c r="L17070" s="7"/>
      <c r="M17070" s="108"/>
      <c r="N17070" s="7"/>
    </row>
    <row r="17071" spans="12:14">
      <c r="L17071" s="7"/>
      <c r="M17071" s="108"/>
      <c r="N17071" s="7"/>
    </row>
    <row r="17072" spans="12:14">
      <c r="L17072" s="7"/>
      <c r="M17072" s="108"/>
      <c r="N17072" s="7"/>
    </row>
    <row r="17073" spans="12:14">
      <c r="L17073" s="7"/>
      <c r="M17073" s="108"/>
      <c r="N17073" s="7"/>
    </row>
    <row r="17074" spans="12:14">
      <c r="L17074" s="7"/>
      <c r="M17074" s="108"/>
      <c r="N17074" s="7"/>
    </row>
    <row r="17075" spans="12:14">
      <c r="L17075" s="7"/>
      <c r="M17075" s="108"/>
      <c r="N17075" s="7"/>
    </row>
    <row r="17076" spans="12:14">
      <c r="L17076" s="7"/>
      <c r="M17076" s="108"/>
      <c r="N17076" s="7"/>
    </row>
    <row r="17077" spans="12:14">
      <c r="L17077" s="7"/>
      <c r="M17077" s="108"/>
      <c r="N17077" s="7"/>
    </row>
    <row r="17078" spans="12:14">
      <c r="L17078" s="7"/>
      <c r="M17078" s="108"/>
      <c r="N17078" s="7"/>
    </row>
    <row r="17079" spans="12:14">
      <c r="L17079" s="7"/>
      <c r="M17079" s="108"/>
      <c r="N17079" s="7"/>
    </row>
    <row r="17080" spans="12:14">
      <c r="L17080" s="7"/>
      <c r="M17080" s="108"/>
      <c r="N17080" s="7"/>
    </row>
    <row r="17081" spans="12:14">
      <c r="L17081" s="7"/>
      <c r="M17081" s="108"/>
      <c r="N17081" s="7"/>
    </row>
    <row r="17082" spans="12:14">
      <c r="L17082" s="7"/>
      <c r="M17082" s="108"/>
      <c r="N17082" s="7"/>
    </row>
    <row r="17083" spans="12:14">
      <c r="L17083" s="7"/>
      <c r="M17083" s="108"/>
      <c r="N17083" s="7"/>
    </row>
    <row r="17084" spans="12:14">
      <c r="L17084" s="7"/>
      <c r="M17084" s="108"/>
      <c r="N17084" s="7"/>
    </row>
    <row r="17085" spans="12:14">
      <c r="L17085" s="7"/>
      <c r="M17085" s="108"/>
      <c r="N17085" s="7"/>
    </row>
    <row r="17086" spans="12:14">
      <c r="L17086" s="7"/>
      <c r="M17086" s="108"/>
      <c r="N17086" s="7"/>
    </row>
    <row r="17087" spans="12:14">
      <c r="L17087" s="7"/>
      <c r="M17087" s="108"/>
      <c r="N17087" s="7"/>
    </row>
    <row r="17088" spans="12:14">
      <c r="L17088" s="7"/>
      <c r="M17088" s="108"/>
      <c r="N17088" s="7"/>
    </row>
    <row r="17089" spans="12:14">
      <c r="L17089" s="7"/>
      <c r="M17089" s="108"/>
      <c r="N17089" s="7"/>
    </row>
    <row r="17090" spans="12:14">
      <c r="L17090" s="7"/>
      <c r="M17090" s="108"/>
      <c r="N17090" s="7"/>
    </row>
    <row r="17091" spans="12:14">
      <c r="L17091" s="7"/>
      <c r="M17091" s="108"/>
      <c r="N17091" s="7"/>
    </row>
    <row r="17092" spans="12:14">
      <c r="L17092" s="7"/>
      <c r="M17092" s="108"/>
      <c r="N17092" s="7"/>
    </row>
    <row r="17093" spans="12:14">
      <c r="L17093" s="7"/>
      <c r="M17093" s="108"/>
      <c r="N17093" s="7"/>
    </row>
    <row r="17094" spans="12:14">
      <c r="L17094" s="7"/>
      <c r="M17094" s="108"/>
      <c r="N17094" s="7"/>
    </row>
    <row r="17095" spans="12:14">
      <c r="L17095" s="7"/>
      <c r="M17095" s="108"/>
      <c r="N17095" s="7"/>
    </row>
    <row r="17096" spans="12:14">
      <c r="L17096" s="7"/>
      <c r="M17096" s="108"/>
      <c r="N17096" s="7"/>
    </row>
    <row r="17097" spans="12:14">
      <c r="L17097" s="7"/>
      <c r="M17097" s="108"/>
      <c r="N17097" s="7"/>
    </row>
    <row r="17098" spans="12:14">
      <c r="L17098" s="7"/>
      <c r="M17098" s="108"/>
      <c r="N17098" s="7"/>
    </row>
    <row r="17099" spans="12:14">
      <c r="L17099" s="7"/>
      <c r="M17099" s="108"/>
      <c r="N17099" s="7"/>
    </row>
    <row r="17100" spans="12:14">
      <c r="L17100" s="7"/>
      <c r="M17100" s="108"/>
      <c r="N17100" s="7"/>
    </row>
    <row r="17101" spans="12:14">
      <c r="L17101" s="7"/>
      <c r="M17101" s="108"/>
      <c r="N17101" s="7"/>
    </row>
    <row r="17102" spans="12:14">
      <c r="L17102" s="7"/>
      <c r="M17102" s="108"/>
      <c r="N17102" s="7"/>
    </row>
    <row r="17103" spans="12:14">
      <c r="L17103" s="7"/>
      <c r="M17103" s="108"/>
      <c r="N17103" s="7"/>
    </row>
    <row r="17104" spans="12:14">
      <c r="L17104" s="7"/>
      <c r="M17104" s="108"/>
      <c r="N17104" s="7"/>
    </row>
    <row r="17105" spans="12:14">
      <c r="L17105" s="7"/>
      <c r="M17105" s="108"/>
      <c r="N17105" s="7"/>
    </row>
    <row r="17106" spans="12:14">
      <c r="L17106" s="7"/>
      <c r="M17106" s="108"/>
      <c r="N17106" s="7"/>
    </row>
    <row r="17107" spans="12:14">
      <c r="L17107" s="7"/>
      <c r="M17107" s="108"/>
      <c r="N17107" s="7"/>
    </row>
    <row r="17108" spans="12:14">
      <c r="L17108" s="7"/>
      <c r="M17108" s="108"/>
      <c r="N17108" s="7"/>
    </row>
    <row r="17109" spans="12:14">
      <c r="L17109" s="7"/>
      <c r="M17109" s="108"/>
      <c r="N17109" s="7"/>
    </row>
    <row r="17110" spans="12:14">
      <c r="L17110" s="7"/>
      <c r="M17110" s="108"/>
      <c r="N17110" s="7"/>
    </row>
    <row r="17111" spans="12:14">
      <c r="L17111" s="7"/>
      <c r="M17111" s="108"/>
      <c r="N17111" s="7"/>
    </row>
    <row r="17112" spans="12:14">
      <c r="L17112" s="7"/>
      <c r="M17112" s="108"/>
      <c r="N17112" s="7"/>
    </row>
    <row r="17113" spans="12:14">
      <c r="L17113" s="7"/>
      <c r="M17113" s="108"/>
      <c r="N17113" s="7"/>
    </row>
    <row r="17114" spans="12:14">
      <c r="L17114" s="7"/>
      <c r="M17114" s="108"/>
      <c r="N17114" s="7"/>
    </row>
    <row r="17115" spans="12:14">
      <c r="L17115" s="7"/>
      <c r="M17115" s="108"/>
      <c r="N17115" s="7"/>
    </row>
    <row r="17116" spans="12:14">
      <c r="L17116" s="7"/>
      <c r="M17116" s="108"/>
      <c r="N17116" s="7"/>
    </row>
    <row r="17117" spans="12:14">
      <c r="L17117" s="7"/>
      <c r="M17117" s="108"/>
      <c r="N17117" s="7"/>
    </row>
    <row r="17118" spans="12:14">
      <c r="L17118" s="7"/>
      <c r="M17118" s="108"/>
      <c r="N17118" s="7"/>
    </row>
    <row r="17119" spans="12:14">
      <c r="L17119" s="7"/>
      <c r="M17119" s="108"/>
      <c r="N17119" s="7"/>
    </row>
    <row r="17120" spans="12:14">
      <c r="L17120" s="7"/>
      <c r="M17120" s="108"/>
      <c r="N17120" s="7"/>
    </row>
    <row r="17121" spans="12:14">
      <c r="L17121" s="7"/>
      <c r="M17121" s="108"/>
      <c r="N17121" s="7"/>
    </row>
    <row r="17122" spans="12:14">
      <c r="L17122" s="7"/>
      <c r="M17122" s="108"/>
      <c r="N17122" s="7"/>
    </row>
    <row r="17123" spans="12:14">
      <c r="L17123" s="7"/>
      <c r="M17123" s="108"/>
      <c r="N17123" s="7"/>
    </row>
    <row r="17124" spans="12:14">
      <c r="L17124" s="7"/>
      <c r="M17124" s="108"/>
      <c r="N17124" s="7"/>
    </row>
    <row r="17125" spans="12:14">
      <c r="L17125" s="7"/>
      <c r="M17125" s="108"/>
      <c r="N17125" s="7"/>
    </row>
    <row r="17126" spans="12:14">
      <c r="L17126" s="7"/>
      <c r="M17126" s="108"/>
      <c r="N17126" s="7"/>
    </row>
    <row r="17127" spans="12:14">
      <c r="L17127" s="7"/>
      <c r="M17127" s="108"/>
      <c r="N17127" s="7"/>
    </row>
    <row r="17128" spans="12:14">
      <c r="L17128" s="7"/>
      <c r="M17128" s="108"/>
      <c r="N17128" s="7"/>
    </row>
    <row r="17129" spans="12:14">
      <c r="L17129" s="7"/>
      <c r="M17129" s="108"/>
      <c r="N17129" s="7"/>
    </row>
    <row r="17130" spans="12:14">
      <c r="L17130" s="7"/>
      <c r="M17130" s="108"/>
      <c r="N17130" s="7"/>
    </row>
    <row r="17131" spans="12:14">
      <c r="L17131" s="7"/>
      <c r="M17131" s="108"/>
      <c r="N17131" s="7"/>
    </row>
    <row r="17132" spans="12:14">
      <c r="L17132" s="7"/>
      <c r="M17132" s="108"/>
      <c r="N17132" s="7"/>
    </row>
    <row r="17133" spans="12:14">
      <c r="L17133" s="7"/>
      <c r="M17133" s="108"/>
      <c r="N17133" s="7"/>
    </row>
    <row r="17134" spans="12:14">
      <c r="L17134" s="7"/>
      <c r="M17134" s="108"/>
      <c r="N17134" s="7"/>
    </row>
    <row r="17135" spans="12:14">
      <c r="L17135" s="7"/>
      <c r="M17135" s="108"/>
      <c r="N17135" s="7"/>
    </row>
    <row r="17136" spans="12:14">
      <c r="L17136" s="7"/>
      <c r="M17136" s="108"/>
      <c r="N17136" s="7"/>
    </row>
    <row r="17137" spans="12:14">
      <c r="L17137" s="7"/>
      <c r="M17137" s="108"/>
      <c r="N17137" s="7"/>
    </row>
    <row r="17138" spans="12:14">
      <c r="L17138" s="7"/>
      <c r="M17138" s="108"/>
      <c r="N17138" s="7"/>
    </row>
    <row r="17139" spans="12:14">
      <c r="L17139" s="7"/>
      <c r="M17139" s="108"/>
      <c r="N17139" s="7"/>
    </row>
    <row r="17140" spans="12:14">
      <c r="L17140" s="7"/>
      <c r="M17140" s="108"/>
      <c r="N17140" s="7"/>
    </row>
    <row r="17141" spans="12:14">
      <c r="L17141" s="7"/>
      <c r="M17141" s="108"/>
      <c r="N17141" s="7"/>
    </row>
    <row r="17142" spans="12:14">
      <c r="L17142" s="7"/>
      <c r="M17142" s="108"/>
      <c r="N17142" s="7"/>
    </row>
    <row r="17143" spans="12:14">
      <c r="L17143" s="7"/>
      <c r="M17143" s="108"/>
      <c r="N17143" s="7"/>
    </row>
    <row r="17144" spans="12:14">
      <c r="L17144" s="7"/>
      <c r="M17144" s="108"/>
      <c r="N17144" s="7"/>
    </row>
    <row r="17145" spans="12:14">
      <c r="L17145" s="7"/>
      <c r="M17145" s="108"/>
      <c r="N17145" s="7"/>
    </row>
    <row r="17146" spans="12:14">
      <c r="L17146" s="7"/>
      <c r="M17146" s="108"/>
      <c r="N17146" s="7"/>
    </row>
    <row r="17147" spans="12:14">
      <c r="L17147" s="7"/>
      <c r="M17147" s="108"/>
      <c r="N17147" s="7"/>
    </row>
    <row r="17148" spans="12:14">
      <c r="L17148" s="7"/>
      <c r="M17148" s="108"/>
      <c r="N17148" s="7"/>
    </row>
    <row r="17149" spans="12:14">
      <c r="L17149" s="7"/>
      <c r="M17149" s="108"/>
      <c r="N17149" s="7"/>
    </row>
    <row r="17150" spans="12:14">
      <c r="L17150" s="7"/>
      <c r="M17150" s="108"/>
      <c r="N17150" s="7"/>
    </row>
    <row r="17151" spans="12:14">
      <c r="L17151" s="7"/>
      <c r="M17151" s="108"/>
      <c r="N17151" s="7"/>
    </row>
    <row r="17152" spans="12:14">
      <c r="L17152" s="7"/>
      <c r="M17152" s="108"/>
      <c r="N17152" s="7"/>
    </row>
    <row r="17153" spans="12:14">
      <c r="L17153" s="7"/>
      <c r="M17153" s="108"/>
      <c r="N17153" s="7"/>
    </row>
    <row r="17154" spans="12:14">
      <c r="L17154" s="7"/>
      <c r="M17154" s="108"/>
      <c r="N17154" s="7"/>
    </row>
    <row r="17155" spans="12:14">
      <c r="L17155" s="7"/>
      <c r="M17155" s="108"/>
      <c r="N17155" s="7"/>
    </row>
    <row r="17156" spans="12:14">
      <c r="L17156" s="7"/>
      <c r="M17156" s="108"/>
      <c r="N17156" s="7"/>
    </row>
    <row r="17157" spans="12:14">
      <c r="L17157" s="7"/>
      <c r="M17157" s="108"/>
      <c r="N17157" s="7"/>
    </row>
    <row r="17158" spans="12:14">
      <c r="L17158" s="7"/>
      <c r="M17158" s="108"/>
      <c r="N17158" s="7"/>
    </row>
    <row r="17159" spans="12:14">
      <c r="L17159" s="7"/>
      <c r="M17159" s="108"/>
      <c r="N17159" s="7"/>
    </row>
    <row r="17160" spans="12:14">
      <c r="L17160" s="7"/>
      <c r="M17160" s="108"/>
      <c r="N17160" s="7"/>
    </row>
    <row r="17161" spans="12:14">
      <c r="L17161" s="7"/>
      <c r="M17161" s="108"/>
      <c r="N17161" s="7"/>
    </row>
    <row r="17162" spans="12:14">
      <c r="L17162" s="7"/>
      <c r="M17162" s="108"/>
      <c r="N17162" s="7"/>
    </row>
    <row r="17163" spans="12:14">
      <c r="L17163" s="7"/>
      <c r="M17163" s="108"/>
      <c r="N17163" s="7"/>
    </row>
    <row r="17164" spans="12:14">
      <c r="L17164" s="7"/>
      <c r="M17164" s="108"/>
      <c r="N17164" s="7"/>
    </row>
    <row r="17165" spans="12:14">
      <c r="L17165" s="7"/>
      <c r="M17165" s="108"/>
      <c r="N17165" s="7"/>
    </row>
    <row r="17166" spans="12:14">
      <c r="L17166" s="7"/>
      <c r="M17166" s="108"/>
      <c r="N17166" s="7"/>
    </row>
    <row r="17167" spans="12:14">
      <c r="L17167" s="7"/>
      <c r="M17167" s="108"/>
      <c r="N17167" s="7"/>
    </row>
    <row r="17168" spans="12:14">
      <c r="L17168" s="7"/>
      <c r="M17168" s="108"/>
      <c r="N17168" s="7"/>
    </row>
    <row r="17169" spans="12:14">
      <c r="L17169" s="7"/>
      <c r="M17169" s="108"/>
      <c r="N17169" s="7"/>
    </row>
    <row r="17170" spans="12:14">
      <c r="L17170" s="7"/>
      <c r="M17170" s="108"/>
      <c r="N17170" s="7"/>
    </row>
    <row r="17171" spans="12:14">
      <c r="L17171" s="7"/>
      <c r="M17171" s="108"/>
      <c r="N17171" s="7"/>
    </row>
    <row r="17172" spans="12:14">
      <c r="L17172" s="7"/>
      <c r="M17172" s="108"/>
      <c r="N17172" s="7"/>
    </row>
    <row r="17173" spans="12:14">
      <c r="L17173" s="7"/>
      <c r="M17173" s="108"/>
      <c r="N17173" s="7"/>
    </row>
    <row r="17174" spans="12:14">
      <c r="L17174" s="7"/>
      <c r="M17174" s="108"/>
      <c r="N17174" s="7"/>
    </row>
    <row r="17175" spans="12:14">
      <c r="L17175" s="7"/>
      <c r="M17175" s="108"/>
      <c r="N17175" s="7"/>
    </row>
    <row r="17176" spans="12:14">
      <c r="L17176" s="7"/>
      <c r="M17176" s="108"/>
      <c r="N17176" s="7"/>
    </row>
    <row r="17177" spans="12:14">
      <c r="L17177" s="7"/>
      <c r="M17177" s="108"/>
      <c r="N17177" s="7"/>
    </row>
    <row r="17178" spans="12:14">
      <c r="L17178" s="7"/>
      <c r="M17178" s="108"/>
      <c r="N17178" s="7"/>
    </row>
    <row r="17179" spans="12:14">
      <c r="L17179" s="7"/>
      <c r="M17179" s="108"/>
      <c r="N17179" s="7"/>
    </row>
    <row r="17180" spans="12:14">
      <c r="L17180" s="7"/>
      <c r="M17180" s="108"/>
      <c r="N17180" s="7"/>
    </row>
    <row r="17181" spans="12:14">
      <c r="L17181" s="7"/>
      <c r="M17181" s="108"/>
      <c r="N17181" s="7"/>
    </row>
    <row r="17182" spans="12:14">
      <c r="L17182" s="7"/>
      <c r="M17182" s="108"/>
      <c r="N17182" s="7"/>
    </row>
    <row r="17183" spans="12:14">
      <c r="L17183" s="7"/>
      <c r="M17183" s="108"/>
      <c r="N17183" s="7"/>
    </row>
    <row r="17184" spans="12:14">
      <c r="L17184" s="7"/>
      <c r="M17184" s="108"/>
      <c r="N17184" s="7"/>
    </row>
    <row r="17185" spans="12:14">
      <c r="L17185" s="7"/>
      <c r="M17185" s="108"/>
      <c r="N17185" s="7"/>
    </row>
    <row r="17186" spans="12:14">
      <c r="L17186" s="7"/>
      <c r="M17186" s="108"/>
      <c r="N17186" s="7"/>
    </row>
    <row r="17187" spans="12:14">
      <c r="L17187" s="7"/>
      <c r="M17187" s="108"/>
      <c r="N17187" s="7"/>
    </row>
    <row r="17188" spans="12:14">
      <c r="L17188" s="7"/>
      <c r="M17188" s="108"/>
      <c r="N17188" s="7"/>
    </row>
    <row r="17189" spans="12:14">
      <c r="L17189" s="7"/>
      <c r="M17189" s="108"/>
      <c r="N17189" s="7"/>
    </row>
    <row r="17190" spans="12:14">
      <c r="L17190" s="7"/>
      <c r="M17190" s="108"/>
      <c r="N17190" s="7"/>
    </row>
    <row r="17191" spans="12:14">
      <c r="L17191" s="7"/>
      <c r="M17191" s="108"/>
      <c r="N17191" s="7"/>
    </row>
    <row r="17192" spans="12:14">
      <c r="L17192" s="7"/>
      <c r="M17192" s="108"/>
      <c r="N17192" s="7"/>
    </row>
    <row r="17193" spans="12:14">
      <c r="L17193" s="7"/>
      <c r="M17193" s="108"/>
      <c r="N17193" s="7"/>
    </row>
    <row r="17194" spans="12:14">
      <c r="L17194" s="7"/>
      <c r="M17194" s="108"/>
      <c r="N17194" s="7"/>
    </row>
    <row r="17195" spans="12:14">
      <c r="L17195" s="7"/>
      <c r="M17195" s="108"/>
      <c r="N17195" s="7"/>
    </row>
    <row r="17196" spans="12:14">
      <c r="L17196" s="7"/>
      <c r="M17196" s="108"/>
      <c r="N17196" s="7"/>
    </row>
    <row r="17197" spans="12:14">
      <c r="L17197" s="7"/>
      <c r="M17197" s="108"/>
      <c r="N17197" s="7"/>
    </row>
    <row r="17198" spans="12:14">
      <c r="L17198" s="7"/>
      <c r="M17198" s="108"/>
      <c r="N17198" s="7"/>
    </row>
    <row r="17199" spans="12:14">
      <c r="L17199" s="7"/>
      <c r="M17199" s="108"/>
      <c r="N17199" s="7"/>
    </row>
    <row r="17200" spans="12:14">
      <c r="L17200" s="7"/>
      <c r="M17200" s="108"/>
      <c r="N17200" s="7"/>
    </row>
    <row r="17201" spans="12:14">
      <c r="L17201" s="7"/>
      <c r="M17201" s="108"/>
      <c r="N17201" s="7"/>
    </row>
    <row r="17202" spans="12:14">
      <c r="L17202" s="7"/>
      <c r="M17202" s="108"/>
      <c r="N17202" s="7"/>
    </row>
    <row r="17203" spans="12:14">
      <c r="L17203" s="7"/>
      <c r="M17203" s="108"/>
      <c r="N17203" s="7"/>
    </row>
    <row r="17204" spans="12:14">
      <c r="L17204" s="7"/>
      <c r="M17204" s="108"/>
      <c r="N17204" s="7"/>
    </row>
    <row r="17205" spans="12:14">
      <c r="L17205" s="7"/>
      <c r="M17205" s="108"/>
      <c r="N17205" s="7"/>
    </row>
    <row r="17206" spans="12:14">
      <c r="L17206" s="7"/>
      <c r="M17206" s="108"/>
      <c r="N17206" s="7"/>
    </row>
    <row r="17207" spans="12:14">
      <c r="L17207" s="7"/>
      <c r="M17207" s="108"/>
      <c r="N17207" s="7"/>
    </row>
    <row r="17208" spans="12:14">
      <c r="L17208" s="7"/>
      <c r="M17208" s="108"/>
      <c r="N17208" s="7"/>
    </row>
    <row r="17209" spans="12:14">
      <c r="L17209" s="7"/>
      <c r="M17209" s="108"/>
      <c r="N17209" s="7"/>
    </row>
    <row r="17210" spans="12:14">
      <c r="L17210" s="7"/>
      <c r="M17210" s="108"/>
      <c r="N17210" s="7"/>
    </row>
    <row r="17211" spans="12:14">
      <c r="L17211" s="7"/>
      <c r="M17211" s="108"/>
      <c r="N17211" s="7"/>
    </row>
    <row r="17212" spans="12:14">
      <c r="L17212" s="7"/>
      <c r="M17212" s="108"/>
      <c r="N17212" s="7"/>
    </row>
    <row r="17213" spans="12:14">
      <c r="L17213" s="7"/>
      <c r="M17213" s="108"/>
      <c r="N17213" s="7"/>
    </row>
    <row r="17214" spans="12:14">
      <c r="L17214" s="7"/>
      <c r="M17214" s="108"/>
      <c r="N17214" s="7"/>
    </row>
    <row r="17215" spans="12:14">
      <c r="L17215" s="7"/>
      <c r="M17215" s="108"/>
      <c r="N17215" s="7"/>
    </row>
    <row r="17216" spans="12:14">
      <c r="L17216" s="7"/>
      <c r="M17216" s="108"/>
      <c r="N17216" s="7"/>
    </row>
    <row r="17217" spans="12:14">
      <c r="L17217" s="7"/>
      <c r="M17217" s="108"/>
      <c r="N17217" s="7"/>
    </row>
    <row r="17218" spans="12:14">
      <c r="L17218" s="7"/>
      <c r="M17218" s="108"/>
      <c r="N17218" s="7"/>
    </row>
    <row r="17219" spans="12:14">
      <c r="L17219" s="7"/>
      <c r="M17219" s="108"/>
      <c r="N17219" s="7"/>
    </row>
    <row r="17220" spans="12:14">
      <c r="L17220" s="7"/>
      <c r="M17220" s="108"/>
      <c r="N17220" s="7"/>
    </row>
    <row r="17221" spans="12:14">
      <c r="L17221" s="7"/>
      <c r="M17221" s="108"/>
      <c r="N17221" s="7"/>
    </row>
    <row r="17222" spans="12:14">
      <c r="L17222" s="7"/>
      <c r="M17222" s="108"/>
      <c r="N17222" s="7"/>
    </row>
    <row r="17223" spans="12:14">
      <c r="L17223" s="7"/>
      <c r="M17223" s="108"/>
      <c r="N17223" s="7"/>
    </row>
    <row r="17224" spans="12:14">
      <c r="L17224" s="7"/>
      <c r="M17224" s="108"/>
      <c r="N17224" s="7"/>
    </row>
    <row r="17225" spans="12:14">
      <c r="L17225" s="7"/>
      <c r="M17225" s="108"/>
      <c r="N17225" s="7"/>
    </row>
    <row r="17226" spans="12:14">
      <c r="L17226" s="7"/>
      <c r="M17226" s="108"/>
      <c r="N17226" s="7"/>
    </row>
    <row r="17227" spans="12:14">
      <c r="L17227" s="7"/>
      <c r="M17227" s="108"/>
      <c r="N17227" s="7"/>
    </row>
    <row r="17228" spans="12:14">
      <c r="L17228" s="7"/>
      <c r="M17228" s="108"/>
      <c r="N17228" s="7"/>
    </row>
    <row r="17229" spans="12:14">
      <c r="L17229" s="7"/>
      <c r="M17229" s="108"/>
      <c r="N17229" s="7"/>
    </row>
    <row r="17230" spans="12:14">
      <c r="L17230" s="7"/>
      <c r="M17230" s="108"/>
      <c r="N17230" s="7"/>
    </row>
    <row r="17231" spans="12:14">
      <c r="L17231" s="7"/>
      <c r="M17231" s="108"/>
      <c r="N17231" s="7"/>
    </row>
    <row r="17232" spans="12:14">
      <c r="L17232" s="7"/>
      <c r="M17232" s="108"/>
      <c r="N17232" s="7"/>
    </row>
    <row r="17233" spans="12:14">
      <c r="L17233" s="7"/>
      <c r="M17233" s="108"/>
      <c r="N17233" s="7"/>
    </row>
    <row r="17234" spans="12:14">
      <c r="L17234" s="7"/>
      <c r="M17234" s="108"/>
      <c r="N17234" s="7"/>
    </row>
    <row r="17235" spans="12:14">
      <c r="L17235" s="7"/>
      <c r="M17235" s="108"/>
      <c r="N17235" s="7"/>
    </row>
    <row r="17236" spans="12:14">
      <c r="L17236" s="7"/>
      <c r="M17236" s="108"/>
      <c r="N17236" s="7"/>
    </row>
    <row r="17237" spans="12:14">
      <c r="L17237" s="7"/>
      <c r="M17237" s="108"/>
      <c r="N17237" s="7"/>
    </row>
    <row r="17238" spans="12:14">
      <c r="L17238" s="7"/>
      <c r="M17238" s="108"/>
      <c r="N17238" s="7"/>
    </row>
    <row r="17239" spans="12:14">
      <c r="L17239" s="7"/>
      <c r="M17239" s="108"/>
      <c r="N17239" s="7"/>
    </row>
    <row r="17240" spans="12:14">
      <c r="L17240" s="7"/>
      <c r="M17240" s="108"/>
      <c r="N17240" s="7"/>
    </row>
    <row r="17241" spans="12:14">
      <c r="L17241" s="7"/>
      <c r="M17241" s="108"/>
      <c r="N17241" s="7"/>
    </row>
    <row r="17242" spans="12:14">
      <c r="L17242" s="7"/>
      <c r="M17242" s="108"/>
      <c r="N17242" s="7"/>
    </row>
    <row r="17243" spans="12:14">
      <c r="L17243" s="7"/>
      <c r="M17243" s="108"/>
      <c r="N17243" s="7"/>
    </row>
    <row r="17244" spans="12:14">
      <c r="L17244" s="7"/>
      <c r="M17244" s="108"/>
      <c r="N17244" s="7"/>
    </row>
    <row r="17245" spans="12:14">
      <c r="L17245" s="7"/>
      <c r="M17245" s="108"/>
      <c r="N17245" s="7"/>
    </row>
    <row r="17246" spans="12:14">
      <c r="L17246" s="7"/>
      <c r="M17246" s="108"/>
      <c r="N17246" s="7"/>
    </row>
    <row r="17247" spans="12:14">
      <c r="L17247" s="7"/>
      <c r="M17247" s="108"/>
      <c r="N17247" s="7"/>
    </row>
    <row r="17248" spans="12:14">
      <c r="L17248" s="7"/>
      <c r="M17248" s="108"/>
      <c r="N17248" s="7"/>
    </row>
    <row r="17249" spans="12:14">
      <c r="L17249" s="7"/>
      <c r="M17249" s="108"/>
      <c r="N17249" s="7"/>
    </row>
    <row r="17250" spans="12:14">
      <c r="L17250" s="7"/>
      <c r="M17250" s="108"/>
      <c r="N17250" s="7"/>
    </row>
    <row r="17251" spans="12:14">
      <c r="L17251" s="7"/>
      <c r="M17251" s="108"/>
      <c r="N17251" s="7"/>
    </row>
    <row r="17252" spans="12:14">
      <c r="L17252" s="7"/>
      <c r="M17252" s="108"/>
      <c r="N17252" s="7"/>
    </row>
    <row r="17253" spans="12:14">
      <c r="L17253" s="7"/>
      <c r="M17253" s="108"/>
      <c r="N17253" s="7"/>
    </row>
    <row r="17254" spans="12:14">
      <c r="L17254" s="7"/>
      <c r="M17254" s="108"/>
      <c r="N17254" s="7"/>
    </row>
    <row r="17255" spans="12:14">
      <c r="L17255" s="7"/>
      <c r="M17255" s="108"/>
      <c r="N17255" s="7"/>
    </row>
    <row r="17256" spans="12:14">
      <c r="L17256" s="7"/>
      <c r="M17256" s="108"/>
      <c r="N17256" s="7"/>
    </row>
    <row r="17257" spans="12:14">
      <c r="L17257" s="7"/>
      <c r="M17257" s="108"/>
      <c r="N17257" s="7"/>
    </row>
    <row r="17258" spans="12:14">
      <c r="L17258" s="7"/>
      <c r="M17258" s="108"/>
      <c r="N17258" s="7"/>
    </row>
    <row r="17259" spans="12:14">
      <c r="L17259" s="7"/>
      <c r="M17259" s="108"/>
      <c r="N17259" s="7"/>
    </row>
    <row r="17260" spans="12:14">
      <c r="L17260" s="7"/>
      <c r="M17260" s="108"/>
      <c r="N17260" s="7"/>
    </row>
    <row r="17261" spans="12:14">
      <c r="L17261" s="7"/>
      <c r="M17261" s="108"/>
      <c r="N17261" s="7"/>
    </row>
    <row r="17262" spans="12:14">
      <c r="L17262" s="7"/>
      <c r="M17262" s="108"/>
      <c r="N17262" s="7"/>
    </row>
    <row r="17263" spans="12:14">
      <c r="L17263" s="7"/>
      <c r="M17263" s="108"/>
      <c r="N17263" s="7"/>
    </row>
    <row r="17264" spans="12:14">
      <c r="L17264" s="7"/>
      <c r="M17264" s="108"/>
      <c r="N17264" s="7"/>
    </row>
    <row r="17265" spans="12:14">
      <c r="L17265" s="7"/>
      <c r="M17265" s="108"/>
      <c r="N17265" s="7"/>
    </row>
    <row r="17266" spans="12:14">
      <c r="L17266" s="7"/>
      <c r="M17266" s="108"/>
      <c r="N17266" s="7"/>
    </row>
    <row r="17267" spans="12:14">
      <c r="L17267" s="7"/>
      <c r="M17267" s="108"/>
      <c r="N17267" s="7"/>
    </row>
    <row r="17268" spans="12:14">
      <c r="L17268" s="7"/>
      <c r="M17268" s="108"/>
      <c r="N17268" s="7"/>
    </row>
    <row r="17269" spans="12:14">
      <c r="L17269" s="7"/>
      <c r="M17269" s="108"/>
      <c r="N17269" s="7"/>
    </row>
    <row r="17270" spans="12:14">
      <c r="L17270" s="7"/>
      <c r="M17270" s="108"/>
      <c r="N17270" s="7"/>
    </row>
    <row r="17271" spans="12:14">
      <c r="L17271" s="7"/>
      <c r="M17271" s="108"/>
      <c r="N17271" s="7"/>
    </row>
    <row r="17272" spans="12:14">
      <c r="L17272" s="7"/>
      <c r="M17272" s="108"/>
      <c r="N17272" s="7"/>
    </row>
    <row r="17273" spans="12:14">
      <c r="L17273" s="7"/>
      <c r="M17273" s="108"/>
      <c r="N17273" s="7"/>
    </row>
    <row r="17274" spans="12:14">
      <c r="L17274" s="7"/>
      <c r="M17274" s="108"/>
      <c r="N17274" s="7"/>
    </row>
    <row r="17275" spans="12:14">
      <c r="L17275" s="7"/>
      <c r="M17275" s="108"/>
      <c r="N17275" s="7"/>
    </row>
    <row r="17276" spans="12:14">
      <c r="L17276" s="7"/>
      <c r="M17276" s="108"/>
      <c r="N17276" s="7"/>
    </row>
    <row r="17277" spans="12:14">
      <c r="L17277" s="7"/>
      <c r="M17277" s="108"/>
      <c r="N17277" s="7"/>
    </row>
    <row r="17278" spans="12:14">
      <c r="L17278" s="7"/>
      <c r="M17278" s="108"/>
      <c r="N17278" s="7"/>
    </row>
    <row r="17279" spans="12:14">
      <c r="L17279" s="7"/>
      <c r="M17279" s="108"/>
      <c r="N17279" s="7"/>
    </row>
    <row r="17280" spans="12:14">
      <c r="L17280" s="7"/>
      <c r="M17280" s="108"/>
      <c r="N17280" s="7"/>
    </row>
    <row r="17281" spans="12:14">
      <c r="L17281" s="7"/>
      <c r="M17281" s="108"/>
      <c r="N17281" s="7"/>
    </row>
    <row r="17282" spans="12:14">
      <c r="L17282" s="7"/>
      <c r="M17282" s="108"/>
      <c r="N17282" s="7"/>
    </row>
    <row r="17283" spans="12:14">
      <c r="L17283" s="7"/>
      <c r="M17283" s="108"/>
      <c r="N17283" s="7"/>
    </row>
    <row r="17284" spans="12:14">
      <c r="L17284" s="7"/>
      <c r="M17284" s="108"/>
      <c r="N17284" s="7"/>
    </row>
    <row r="17285" spans="12:14">
      <c r="L17285" s="7"/>
      <c r="M17285" s="108"/>
      <c r="N17285" s="7"/>
    </row>
    <row r="17286" spans="12:14">
      <c r="L17286" s="7"/>
      <c r="M17286" s="108"/>
      <c r="N17286" s="7"/>
    </row>
    <row r="17287" spans="12:14">
      <c r="L17287" s="7"/>
      <c r="M17287" s="108"/>
      <c r="N17287" s="7"/>
    </row>
    <row r="17288" spans="12:14">
      <c r="L17288" s="7"/>
      <c r="M17288" s="108"/>
      <c r="N17288" s="7"/>
    </row>
    <row r="17289" spans="12:14">
      <c r="L17289" s="7"/>
      <c r="M17289" s="108"/>
      <c r="N17289" s="7"/>
    </row>
    <row r="17290" spans="12:14">
      <c r="L17290" s="7"/>
      <c r="M17290" s="108"/>
      <c r="N17290" s="7"/>
    </row>
    <row r="17291" spans="12:14">
      <c r="L17291" s="7"/>
      <c r="M17291" s="108"/>
      <c r="N17291" s="7"/>
    </row>
    <row r="17292" spans="12:14">
      <c r="L17292" s="7"/>
      <c r="M17292" s="108"/>
      <c r="N17292" s="7"/>
    </row>
    <row r="17293" spans="12:14">
      <c r="L17293" s="7"/>
      <c r="M17293" s="108"/>
      <c r="N17293" s="7"/>
    </row>
    <row r="17294" spans="12:14">
      <c r="L17294" s="7"/>
      <c r="M17294" s="108"/>
      <c r="N17294" s="7"/>
    </row>
    <row r="17295" spans="12:14">
      <c r="L17295" s="7"/>
      <c r="M17295" s="108"/>
      <c r="N17295" s="7"/>
    </row>
    <row r="17296" spans="12:14">
      <c r="L17296" s="7"/>
      <c r="M17296" s="108"/>
      <c r="N17296" s="7"/>
    </row>
    <row r="17297" spans="12:14">
      <c r="L17297" s="7"/>
      <c r="M17297" s="108"/>
      <c r="N17297" s="7"/>
    </row>
    <row r="17298" spans="12:14">
      <c r="L17298" s="7"/>
      <c r="M17298" s="108"/>
      <c r="N17298" s="7"/>
    </row>
    <row r="17299" spans="12:14">
      <c r="L17299" s="7"/>
      <c r="M17299" s="108"/>
      <c r="N17299" s="7"/>
    </row>
    <row r="17300" spans="12:14">
      <c r="L17300" s="7"/>
      <c r="M17300" s="108"/>
      <c r="N17300" s="7"/>
    </row>
    <row r="17301" spans="12:14">
      <c r="L17301" s="7"/>
      <c r="M17301" s="108"/>
      <c r="N17301" s="7"/>
    </row>
    <row r="17302" spans="12:14">
      <c r="L17302" s="7"/>
      <c r="M17302" s="108"/>
      <c r="N17302" s="7"/>
    </row>
    <row r="17303" spans="12:14">
      <c r="L17303" s="7"/>
      <c r="M17303" s="108"/>
      <c r="N17303" s="7"/>
    </row>
    <row r="17304" spans="12:14">
      <c r="L17304" s="7"/>
      <c r="M17304" s="108"/>
      <c r="N17304" s="7"/>
    </row>
    <row r="17305" spans="12:14">
      <c r="L17305" s="7"/>
      <c r="M17305" s="108"/>
      <c r="N17305" s="7"/>
    </row>
    <row r="17306" spans="12:14">
      <c r="L17306" s="7"/>
      <c r="M17306" s="108"/>
      <c r="N17306" s="7"/>
    </row>
    <row r="17307" spans="12:14">
      <c r="L17307" s="7"/>
      <c r="M17307" s="108"/>
      <c r="N17307" s="7"/>
    </row>
    <row r="17308" spans="12:14">
      <c r="L17308" s="7"/>
      <c r="M17308" s="108"/>
      <c r="N17308" s="7"/>
    </row>
    <row r="17309" spans="12:14">
      <c r="L17309" s="7"/>
      <c r="M17309" s="108"/>
      <c r="N17309" s="7"/>
    </row>
    <row r="17310" spans="12:14">
      <c r="L17310" s="7"/>
      <c r="M17310" s="108"/>
      <c r="N17310" s="7"/>
    </row>
    <row r="17311" spans="12:14">
      <c r="L17311" s="7"/>
      <c r="M17311" s="108"/>
      <c r="N17311" s="7"/>
    </row>
    <row r="17312" spans="12:14">
      <c r="L17312" s="7"/>
      <c r="M17312" s="108"/>
      <c r="N17312" s="7"/>
    </row>
    <row r="17313" spans="12:14">
      <c r="L17313" s="7"/>
      <c r="M17313" s="108"/>
      <c r="N17313" s="7"/>
    </row>
    <row r="17314" spans="12:14">
      <c r="L17314" s="7"/>
      <c r="M17314" s="108"/>
      <c r="N17314" s="7"/>
    </row>
    <row r="17315" spans="12:14">
      <c r="L17315" s="7"/>
      <c r="M17315" s="108"/>
      <c r="N17315" s="7"/>
    </row>
    <row r="17316" spans="12:14">
      <c r="L17316" s="7"/>
      <c r="M17316" s="108"/>
      <c r="N17316" s="7"/>
    </row>
    <row r="17317" spans="12:14">
      <c r="L17317" s="7"/>
      <c r="M17317" s="108"/>
      <c r="N17317" s="7"/>
    </row>
    <row r="17318" spans="12:14">
      <c r="L17318" s="7"/>
      <c r="M17318" s="108"/>
      <c r="N17318" s="7"/>
    </row>
    <row r="17319" spans="12:14">
      <c r="L17319" s="7"/>
      <c r="M17319" s="108"/>
      <c r="N17319" s="7"/>
    </row>
    <row r="17320" spans="12:14">
      <c r="L17320" s="7"/>
      <c r="M17320" s="108"/>
      <c r="N17320" s="7"/>
    </row>
    <row r="17321" spans="12:14">
      <c r="L17321" s="7"/>
      <c r="M17321" s="108"/>
      <c r="N17321" s="7"/>
    </row>
    <row r="17322" spans="12:14">
      <c r="L17322" s="7"/>
      <c r="M17322" s="108"/>
      <c r="N17322" s="7"/>
    </row>
    <row r="17323" spans="12:14">
      <c r="L17323" s="7"/>
      <c r="M17323" s="108"/>
      <c r="N17323" s="7"/>
    </row>
    <row r="17324" spans="12:14">
      <c r="L17324" s="7"/>
      <c r="M17324" s="108"/>
      <c r="N17324" s="7"/>
    </row>
    <row r="17325" spans="12:14">
      <c r="L17325" s="7"/>
      <c r="M17325" s="108"/>
      <c r="N17325" s="7"/>
    </row>
    <row r="17326" spans="12:14">
      <c r="L17326" s="7"/>
      <c r="M17326" s="108"/>
      <c r="N17326" s="7"/>
    </row>
    <row r="17327" spans="12:14">
      <c r="L17327" s="7"/>
      <c r="M17327" s="108"/>
      <c r="N17327" s="7"/>
    </row>
    <row r="17328" spans="12:14">
      <c r="L17328" s="7"/>
      <c r="M17328" s="108"/>
      <c r="N17328" s="7"/>
    </row>
    <row r="17329" spans="12:14">
      <c r="L17329" s="7"/>
      <c r="M17329" s="108"/>
      <c r="N17329" s="7"/>
    </row>
    <row r="17330" spans="12:14">
      <c r="L17330" s="7"/>
      <c r="M17330" s="108"/>
      <c r="N17330" s="7"/>
    </row>
    <row r="17331" spans="12:14">
      <c r="L17331" s="7"/>
      <c r="M17331" s="108"/>
      <c r="N17331" s="7"/>
    </row>
    <row r="17332" spans="12:14">
      <c r="L17332" s="7"/>
      <c r="M17332" s="108"/>
      <c r="N17332" s="7"/>
    </row>
    <row r="17333" spans="12:14">
      <c r="L17333" s="7"/>
      <c r="M17333" s="108"/>
      <c r="N17333" s="7"/>
    </row>
    <row r="17334" spans="12:14">
      <c r="L17334" s="7"/>
      <c r="M17334" s="108"/>
      <c r="N17334" s="7"/>
    </row>
    <row r="17335" spans="12:14">
      <c r="L17335" s="7"/>
      <c r="M17335" s="108"/>
      <c r="N17335" s="7"/>
    </row>
    <row r="17336" spans="12:14">
      <c r="L17336" s="7"/>
      <c r="M17336" s="108"/>
      <c r="N17336" s="7"/>
    </row>
    <row r="17337" spans="12:14">
      <c r="L17337" s="7"/>
      <c r="M17337" s="108"/>
      <c r="N17337" s="7"/>
    </row>
    <row r="17338" spans="12:14">
      <c r="L17338" s="7"/>
      <c r="M17338" s="108"/>
      <c r="N17338" s="7"/>
    </row>
    <row r="17339" spans="12:14">
      <c r="L17339" s="7"/>
      <c r="M17339" s="108"/>
      <c r="N17339" s="7"/>
    </row>
    <row r="17340" spans="12:14">
      <c r="L17340" s="7"/>
      <c r="M17340" s="108"/>
      <c r="N17340" s="7"/>
    </row>
    <row r="17341" spans="12:14">
      <c r="L17341" s="7"/>
      <c r="M17341" s="108"/>
      <c r="N17341" s="7"/>
    </row>
    <row r="17342" spans="12:14">
      <c r="L17342" s="7"/>
      <c r="M17342" s="108"/>
      <c r="N17342" s="7"/>
    </row>
    <row r="17343" spans="12:14">
      <c r="L17343" s="7"/>
      <c r="M17343" s="108"/>
      <c r="N17343" s="7"/>
    </row>
    <row r="17344" spans="12:14">
      <c r="L17344" s="7"/>
      <c r="M17344" s="108"/>
      <c r="N17344" s="7"/>
    </row>
    <row r="17345" spans="12:14">
      <c r="L17345" s="7"/>
      <c r="M17345" s="108"/>
      <c r="N17345" s="7"/>
    </row>
    <row r="17346" spans="12:14">
      <c r="L17346" s="7"/>
      <c r="M17346" s="108"/>
      <c r="N17346" s="7"/>
    </row>
    <row r="17347" spans="12:14">
      <c r="L17347" s="7"/>
      <c r="M17347" s="108"/>
      <c r="N17347" s="7"/>
    </row>
    <row r="17348" spans="12:14">
      <c r="L17348" s="7"/>
      <c r="M17348" s="108"/>
      <c r="N17348" s="7"/>
    </row>
    <row r="17349" spans="12:14">
      <c r="L17349" s="7"/>
      <c r="M17349" s="108"/>
      <c r="N17349" s="7"/>
    </row>
    <row r="17350" spans="12:14">
      <c r="L17350" s="7"/>
      <c r="M17350" s="108"/>
      <c r="N17350" s="7"/>
    </row>
    <row r="17351" spans="12:14">
      <c r="L17351" s="7"/>
      <c r="M17351" s="108"/>
      <c r="N17351" s="7"/>
    </row>
    <row r="17352" spans="12:14">
      <c r="L17352" s="7"/>
      <c r="M17352" s="108"/>
      <c r="N17352" s="7"/>
    </row>
    <row r="17353" spans="12:14">
      <c r="L17353" s="7"/>
      <c r="M17353" s="108"/>
      <c r="N17353" s="7"/>
    </row>
    <row r="17354" spans="12:14">
      <c r="L17354" s="7"/>
      <c r="M17354" s="108"/>
      <c r="N17354" s="7"/>
    </row>
    <row r="17355" spans="12:14">
      <c r="L17355" s="7"/>
      <c r="M17355" s="108"/>
      <c r="N17355" s="7"/>
    </row>
    <row r="17356" spans="12:14">
      <c r="L17356" s="7"/>
      <c r="M17356" s="108"/>
      <c r="N17356" s="7"/>
    </row>
    <row r="17357" spans="12:14">
      <c r="L17357" s="7"/>
      <c r="M17357" s="108"/>
      <c r="N17357" s="7"/>
    </row>
    <row r="17358" spans="12:14">
      <c r="L17358" s="7"/>
      <c r="M17358" s="108"/>
      <c r="N17358" s="7"/>
    </row>
    <row r="17359" spans="12:14">
      <c r="L17359" s="7"/>
      <c r="M17359" s="108"/>
      <c r="N17359" s="7"/>
    </row>
    <row r="17360" spans="12:14">
      <c r="L17360" s="7"/>
      <c r="M17360" s="108"/>
      <c r="N17360" s="7"/>
    </row>
    <row r="17361" spans="12:14">
      <c r="L17361" s="7"/>
      <c r="M17361" s="108"/>
      <c r="N17361" s="7"/>
    </row>
    <row r="17362" spans="12:14">
      <c r="L17362" s="7"/>
      <c r="M17362" s="108"/>
      <c r="N17362" s="7"/>
    </row>
    <row r="17363" spans="12:14">
      <c r="L17363" s="7"/>
      <c r="M17363" s="108"/>
      <c r="N17363" s="7"/>
    </row>
    <row r="17364" spans="12:14">
      <c r="L17364" s="7"/>
      <c r="M17364" s="108"/>
      <c r="N17364" s="7"/>
    </row>
    <row r="17365" spans="12:14">
      <c r="L17365" s="7"/>
      <c r="M17365" s="108"/>
      <c r="N17365" s="7"/>
    </row>
    <row r="17366" spans="12:14">
      <c r="L17366" s="7"/>
      <c r="M17366" s="108"/>
      <c r="N17366" s="7"/>
    </row>
    <row r="17367" spans="12:14">
      <c r="L17367" s="7"/>
      <c r="M17367" s="108"/>
      <c r="N17367" s="7"/>
    </row>
    <row r="17368" spans="12:14">
      <c r="L17368" s="7"/>
      <c r="M17368" s="108"/>
      <c r="N17368" s="7"/>
    </row>
    <row r="17369" spans="12:14">
      <c r="L17369" s="7"/>
      <c r="M17369" s="108"/>
      <c r="N17369" s="7"/>
    </row>
    <row r="17370" spans="12:14">
      <c r="L17370" s="7"/>
      <c r="M17370" s="108"/>
      <c r="N17370" s="7"/>
    </row>
    <row r="17371" spans="12:14">
      <c r="L17371" s="7"/>
      <c r="M17371" s="108"/>
      <c r="N17371" s="7"/>
    </row>
    <row r="17372" spans="12:14">
      <c r="L17372" s="7"/>
      <c r="M17372" s="108"/>
      <c r="N17372" s="7"/>
    </row>
    <row r="17373" spans="12:14">
      <c r="L17373" s="7"/>
      <c r="M17373" s="108"/>
      <c r="N17373" s="7"/>
    </row>
    <row r="17374" spans="12:14">
      <c r="L17374" s="7"/>
      <c r="M17374" s="108"/>
      <c r="N17374" s="7"/>
    </row>
    <row r="17375" spans="12:14">
      <c r="L17375" s="7"/>
      <c r="M17375" s="108"/>
      <c r="N17375" s="7"/>
    </row>
    <row r="17376" spans="12:14">
      <c r="L17376" s="7"/>
      <c r="M17376" s="108"/>
      <c r="N17376" s="7"/>
    </row>
    <row r="17377" spans="12:14">
      <c r="L17377" s="7"/>
      <c r="M17377" s="108"/>
      <c r="N17377" s="7"/>
    </row>
    <row r="17378" spans="12:14">
      <c r="L17378" s="7"/>
      <c r="M17378" s="108"/>
      <c r="N17378" s="7"/>
    </row>
    <row r="17379" spans="12:14">
      <c r="L17379" s="7"/>
      <c r="M17379" s="108"/>
      <c r="N17379" s="7"/>
    </row>
    <row r="17380" spans="12:14">
      <c r="L17380" s="7"/>
      <c r="M17380" s="108"/>
      <c r="N17380" s="7"/>
    </row>
    <row r="17381" spans="12:14">
      <c r="L17381" s="7"/>
      <c r="M17381" s="108"/>
      <c r="N17381" s="7"/>
    </row>
    <row r="17382" spans="12:14">
      <c r="L17382" s="7"/>
      <c r="M17382" s="108"/>
      <c r="N17382" s="7"/>
    </row>
    <row r="17383" spans="12:14">
      <c r="L17383" s="7"/>
      <c r="M17383" s="108"/>
      <c r="N17383" s="7"/>
    </row>
    <row r="17384" spans="12:14">
      <c r="L17384" s="7"/>
      <c r="M17384" s="108"/>
      <c r="N17384" s="7"/>
    </row>
    <row r="17385" spans="12:14">
      <c r="L17385" s="7"/>
      <c r="M17385" s="108"/>
      <c r="N17385" s="7"/>
    </row>
    <row r="17386" spans="12:14">
      <c r="L17386" s="7"/>
      <c r="M17386" s="108"/>
      <c r="N17386" s="7"/>
    </row>
    <row r="17387" spans="12:14">
      <c r="L17387" s="7"/>
      <c r="M17387" s="108"/>
      <c r="N17387" s="7"/>
    </row>
    <row r="17388" spans="12:14">
      <c r="L17388" s="7"/>
      <c r="M17388" s="108"/>
      <c r="N17388" s="7"/>
    </row>
    <row r="17389" spans="12:14">
      <c r="L17389" s="7"/>
      <c r="M17389" s="108"/>
      <c r="N17389" s="7"/>
    </row>
    <row r="17390" spans="12:14">
      <c r="L17390" s="7"/>
      <c r="M17390" s="108"/>
      <c r="N17390" s="7"/>
    </row>
    <row r="17391" spans="12:14">
      <c r="L17391" s="7"/>
      <c r="M17391" s="108"/>
      <c r="N17391" s="7"/>
    </row>
    <row r="17392" spans="12:14">
      <c r="L17392" s="7"/>
      <c r="M17392" s="108"/>
      <c r="N17392" s="7"/>
    </row>
    <row r="17393" spans="12:14">
      <c r="L17393" s="7"/>
      <c r="M17393" s="108"/>
      <c r="N17393" s="7"/>
    </row>
    <row r="17394" spans="12:14">
      <c r="L17394" s="7"/>
      <c r="M17394" s="108"/>
      <c r="N17394" s="7"/>
    </row>
    <row r="17395" spans="12:14">
      <c r="L17395" s="7"/>
      <c r="M17395" s="108"/>
      <c r="N17395" s="7"/>
    </row>
    <row r="17396" spans="12:14">
      <c r="L17396" s="7"/>
      <c r="M17396" s="108"/>
      <c r="N17396" s="7"/>
    </row>
    <row r="17397" spans="12:14">
      <c r="L17397" s="7"/>
      <c r="M17397" s="108"/>
      <c r="N17397" s="7"/>
    </row>
    <row r="17398" spans="12:14">
      <c r="L17398" s="7"/>
      <c r="M17398" s="108"/>
      <c r="N17398" s="7"/>
    </row>
    <row r="17399" spans="12:14">
      <c r="L17399" s="7"/>
      <c r="M17399" s="108"/>
      <c r="N17399" s="7"/>
    </row>
    <row r="17400" spans="12:14">
      <c r="L17400" s="7"/>
      <c r="M17400" s="108"/>
      <c r="N17400" s="7"/>
    </row>
    <row r="17401" spans="12:14">
      <c r="L17401" s="7"/>
      <c r="M17401" s="108"/>
      <c r="N17401" s="7"/>
    </row>
    <row r="17402" spans="12:14">
      <c r="L17402" s="7"/>
      <c r="M17402" s="108"/>
      <c r="N17402" s="7"/>
    </row>
    <row r="17403" spans="12:14">
      <c r="L17403" s="7"/>
      <c r="M17403" s="108"/>
      <c r="N17403" s="7"/>
    </row>
    <row r="17404" spans="12:14">
      <c r="L17404" s="7"/>
      <c r="M17404" s="108"/>
      <c r="N17404" s="7"/>
    </row>
    <row r="17405" spans="12:14">
      <c r="L17405" s="7"/>
      <c r="M17405" s="108"/>
      <c r="N17405" s="7"/>
    </row>
    <row r="17406" spans="12:14">
      <c r="L17406" s="7"/>
      <c r="M17406" s="108"/>
      <c r="N17406" s="7"/>
    </row>
    <row r="17407" spans="12:14">
      <c r="L17407" s="7"/>
      <c r="M17407" s="108"/>
      <c r="N17407" s="7"/>
    </row>
    <row r="17408" spans="12:14">
      <c r="L17408" s="7"/>
      <c r="M17408" s="108"/>
      <c r="N17408" s="7"/>
    </row>
    <row r="17409" spans="12:14">
      <c r="L17409" s="7"/>
      <c r="M17409" s="108"/>
      <c r="N17409" s="7"/>
    </row>
    <row r="17410" spans="12:14">
      <c r="L17410" s="7"/>
      <c r="M17410" s="108"/>
      <c r="N17410" s="7"/>
    </row>
    <row r="17411" spans="12:14">
      <c r="L17411" s="7"/>
      <c r="M17411" s="108"/>
      <c r="N17411" s="7"/>
    </row>
    <row r="17412" spans="12:14">
      <c r="L17412" s="7"/>
      <c r="M17412" s="108"/>
      <c r="N17412" s="7"/>
    </row>
    <row r="17413" spans="12:14">
      <c r="L17413" s="7"/>
      <c r="M17413" s="108"/>
      <c r="N17413" s="7"/>
    </row>
    <row r="17414" spans="12:14">
      <c r="L17414" s="7"/>
      <c r="M17414" s="108"/>
      <c r="N17414" s="7"/>
    </row>
    <row r="17415" spans="12:14">
      <c r="L17415" s="7"/>
      <c r="M17415" s="108"/>
      <c r="N17415" s="7"/>
    </row>
    <row r="17416" spans="12:14">
      <c r="L17416" s="7"/>
      <c r="M17416" s="108"/>
      <c r="N17416" s="7"/>
    </row>
    <row r="17417" spans="12:14">
      <c r="L17417" s="7"/>
      <c r="M17417" s="108"/>
      <c r="N17417" s="7"/>
    </row>
    <row r="17418" spans="12:14">
      <c r="L17418" s="7"/>
      <c r="M17418" s="108"/>
      <c r="N17418" s="7"/>
    </row>
    <row r="17419" spans="12:14">
      <c r="L17419" s="7"/>
      <c r="M17419" s="108"/>
      <c r="N17419" s="7"/>
    </row>
    <row r="17420" spans="12:14">
      <c r="L17420" s="7"/>
      <c r="M17420" s="108"/>
      <c r="N17420" s="7"/>
    </row>
    <row r="17421" spans="12:14">
      <c r="L17421" s="7"/>
      <c r="M17421" s="108"/>
      <c r="N17421" s="7"/>
    </row>
    <row r="17422" spans="12:14">
      <c r="L17422" s="7"/>
      <c r="M17422" s="108"/>
      <c r="N17422" s="7"/>
    </row>
    <row r="17423" spans="12:14">
      <c r="L17423" s="7"/>
      <c r="M17423" s="108"/>
      <c r="N17423" s="7"/>
    </row>
    <row r="17424" spans="12:14">
      <c r="L17424" s="7"/>
      <c r="M17424" s="108"/>
      <c r="N17424" s="7"/>
    </row>
    <row r="17425" spans="12:14">
      <c r="L17425" s="7"/>
      <c r="M17425" s="108"/>
      <c r="N17425" s="7"/>
    </row>
    <row r="17426" spans="12:14">
      <c r="L17426" s="7"/>
      <c r="M17426" s="108"/>
      <c r="N17426" s="7"/>
    </row>
    <row r="17427" spans="12:14">
      <c r="L17427" s="7"/>
      <c r="M17427" s="108"/>
      <c r="N17427" s="7"/>
    </row>
    <row r="17428" spans="12:14">
      <c r="L17428" s="7"/>
      <c r="M17428" s="108"/>
      <c r="N17428" s="7"/>
    </row>
    <row r="17429" spans="12:14">
      <c r="L17429" s="7"/>
      <c r="M17429" s="108"/>
      <c r="N17429" s="7"/>
    </row>
    <row r="17430" spans="12:14">
      <c r="L17430" s="7"/>
      <c r="M17430" s="108"/>
      <c r="N17430" s="7"/>
    </row>
    <row r="17431" spans="12:14">
      <c r="L17431" s="7"/>
      <c r="M17431" s="108"/>
      <c r="N17431" s="7"/>
    </row>
    <row r="17432" spans="12:14">
      <c r="L17432" s="7"/>
      <c r="M17432" s="108"/>
      <c r="N17432" s="7"/>
    </row>
    <row r="17433" spans="12:14">
      <c r="L17433" s="7"/>
      <c r="M17433" s="108"/>
      <c r="N17433" s="7"/>
    </row>
    <row r="17434" spans="12:14">
      <c r="L17434" s="7"/>
      <c r="M17434" s="108"/>
      <c r="N17434" s="7"/>
    </row>
    <row r="17435" spans="12:14">
      <c r="L17435" s="7"/>
      <c r="M17435" s="108"/>
      <c r="N17435" s="7"/>
    </row>
    <row r="17436" spans="12:14">
      <c r="L17436" s="7"/>
      <c r="M17436" s="108"/>
      <c r="N17436" s="7"/>
    </row>
    <row r="17437" spans="12:14">
      <c r="L17437" s="7"/>
      <c r="M17437" s="108"/>
      <c r="N17437" s="7"/>
    </row>
    <row r="17438" spans="12:14">
      <c r="L17438" s="7"/>
      <c r="M17438" s="108"/>
      <c r="N17438" s="7"/>
    </row>
    <row r="17439" spans="12:14">
      <c r="L17439" s="7"/>
      <c r="M17439" s="108"/>
      <c r="N17439" s="7"/>
    </row>
    <row r="17440" spans="12:14">
      <c r="L17440" s="7"/>
      <c r="M17440" s="108"/>
      <c r="N17440" s="7"/>
    </row>
    <row r="17441" spans="12:14">
      <c r="L17441" s="7"/>
      <c r="M17441" s="108"/>
      <c r="N17441" s="7"/>
    </row>
    <row r="17442" spans="12:14">
      <c r="L17442" s="7"/>
      <c r="M17442" s="108"/>
      <c r="N17442" s="7"/>
    </row>
    <row r="17443" spans="12:14">
      <c r="L17443" s="7"/>
      <c r="M17443" s="108"/>
      <c r="N17443" s="7"/>
    </row>
    <row r="17444" spans="12:14">
      <c r="L17444" s="7"/>
      <c r="M17444" s="108"/>
      <c r="N17444" s="7"/>
    </row>
    <row r="17445" spans="12:14">
      <c r="L17445" s="7"/>
      <c r="M17445" s="108"/>
      <c r="N17445" s="7"/>
    </row>
    <row r="17446" spans="12:14">
      <c r="L17446" s="7"/>
      <c r="M17446" s="108"/>
      <c r="N17446" s="7"/>
    </row>
    <row r="17447" spans="12:14">
      <c r="L17447" s="7"/>
      <c r="M17447" s="108"/>
      <c r="N17447" s="7"/>
    </row>
    <row r="17448" spans="12:14">
      <c r="L17448" s="7"/>
      <c r="M17448" s="108"/>
      <c r="N17448" s="7"/>
    </row>
    <row r="17449" spans="12:14">
      <c r="L17449" s="7"/>
      <c r="M17449" s="108"/>
      <c r="N17449" s="7"/>
    </row>
    <row r="17450" spans="12:14">
      <c r="L17450" s="7"/>
      <c r="M17450" s="108"/>
      <c r="N17450" s="7"/>
    </row>
    <row r="17451" spans="12:14">
      <c r="L17451" s="7"/>
      <c r="M17451" s="108"/>
      <c r="N17451" s="7"/>
    </row>
    <row r="17452" spans="12:14">
      <c r="L17452" s="7"/>
      <c r="M17452" s="108"/>
      <c r="N17452" s="7"/>
    </row>
    <row r="17453" spans="12:14">
      <c r="L17453" s="7"/>
      <c r="M17453" s="108"/>
      <c r="N17453" s="7"/>
    </row>
    <row r="17454" spans="12:14">
      <c r="L17454" s="7"/>
      <c r="M17454" s="108"/>
      <c r="N17454" s="7"/>
    </row>
    <row r="17455" spans="12:14">
      <c r="L17455" s="7"/>
      <c r="M17455" s="108"/>
      <c r="N17455" s="7"/>
    </row>
    <row r="17456" spans="12:14">
      <c r="L17456" s="7"/>
      <c r="M17456" s="108"/>
      <c r="N17456" s="7"/>
    </row>
    <row r="17457" spans="12:14">
      <c r="L17457" s="7"/>
      <c r="M17457" s="108"/>
      <c r="N17457" s="7"/>
    </row>
    <row r="17458" spans="12:14">
      <c r="L17458" s="7"/>
      <c r="M17458" s="108"/>
      <c r="N17458" s="7"/>
    </row>
    <row r="17459" spans="12:14">
      <c r="L17459" s="7"/>
      <c r="M17459" s="108"/>
      <c r="N17459" s="7"/>
    </row>
    <row r="17460" spans="12:14">
      <c r="L17460" s="7"/>
      <c r="M17460" s="108"/>
      <c r="N17460" s="7"/>
    </row>
    <row r="17461" spans="12:14">
      <c r="L17461" s="7"/>
      <c r="M17461" s="108"/>
      <c r="N17461" s="7"/>
    </row>
    <row r="17462" spans="12:14">
      <c r="L17462" s="7"/>
      <c r="M17462" s="108"/>
      <c r="N17462" s="7"/>
    </row>
    <row r="17463" spans="12:14">
      <c r="L17463" s="7"/>
      <c r="M17463" s="108"/>
      <c r="N17463" s="7"/>
    </row>
    <row r="17464" spans="12:14">
      <c r="L17464" s="7"/>
      <c r="M17464" s="108"/>
      <c r="N17464" s="7"/>
    </row>
    <row r="17465" spans="12:14">
      <c r="L17465" s="7"/>
      <c r="M17465" s="108"/>
      <c r="N17465" s="7"/>
    </row>
    <row r="17466" spans="12:14">
      <c r="L17466" s="7"/>
      <c r="M17466" s="108"/>
      <c r="N17466" s="7"/>
    </row>
    <row r="17467" spans="12:14">
      <c r="L17467" s="7"/>
      <c r="M17467" s="108"/>
      <c r="N17467" s="7"/>
    </row>
    <row r="17468" spans="12:14">
      <c r="L17468" s="7"/>
      <c r="M17468" s="108"/>
      <c r="N17468" s="7"/>
    </row>
    <row r="17469" spans="12:14">
      <c r="L17469" s="7"/>
      <c r="M17469" s="108"/>
      <c r="N17469" s="7"/>
    </row>
    <row r="17470" spans="12:14">
      <c r="L17470" s="7"/>
      <c r="M17470" s="108"/>
      <c r="N17470" s="7"/>
    </row>
    <row r="17471" spans="12:14">
      <c r="L17471" s="7"/>
      <c r="M17471" s="108"/>
      <c r="N17471" s="7"/>
    </row>
    <row r="17472" spans="12:14">
      <c r="L17472" s="7"/>
      <c r="M17472" s="108"/>
      <c r="N17472" s="7"/>
    </row>
    <row r="17473" spans="12:14">
      <c r="L17473" s="7"/>
      <c r="M17473" s="108"/>
      <c r="N17473" s="7"/>
    </row>
    <row r="17474" spans="12:14">
      <c r="L17474" s="7"/>
      <c r="M17474" s="108"/>
      <c r="N17474" s="7"/>
    </row>
    <row r="17475" spans="12:14">
      <c r="L17475" s="7"/>
      <c r="M17475" s="108"/>
      <c r="N17475" s="7"/>
    </row>
    <row r="17476" spans="12:14">
      <c r="L17476" s="7"/>
      <c r="M17476" s="108"/>
      <c r="N17476" s="7"/>
    </row>
    <row r="17477" spans="12:14">
      <c r="L17477" s="7"/>
      <c r="M17477" s="108"/>
      <c r="N17477" s="7"/>
    </row>
    <row r="17478" spans="12:14">
      <c r="L17478" s="7"/>
      <c r="M17478" s="108"/>
      <c r="N17478" s="7"/>
    </row>
    <row r="17479" spans="12:14">
      <c r="L17479" s="7"/>
      <c r="M17479" s="108"/>
      <c r="N17479" s="7"/>
    </row>
    <row r="17480" spans="12:14">
      <c r="L17480" s="7"/>
      <c r="M17480" s="108"/>
      <c r="N17480" s="7"/>
    </row>
    <row r="17481" spans="12:14">
      <c r="L17481" s="7"/>
      <c r="M17481" s="108"/>
      <c r="N17481" s="7"/>
    </row>
    <row r="17482" spans="12:14">
      <c r="L17482" s="7"/>
      <c r="M17482" s="108"/>
      <c r="N17482" s="7"/>
    </row>
    <row r="17483" spans="12:14">
      <c r="L17483" s="7"/>
      <c r="M17483" s="108"/>
      <c r="N17483" s="7"/>
    </row>
    <row r="17484" spans="12:14">
      <c r="L17484" s="7"/>
      <c r="M17484" s="108"/>
      <c r="N17484" s="7"/>
    </row>
    <row r="17485" spans="12:14">
      <c r="L17485" s="7"/>
      <c r="M17485" s="108"/>
      <c r="N17485" s="7"/>
    </row>
    <row r="17486" spans="12:14">
      <c r="L17486" s="7"/>
      <c r="M17486" s="108"/>
      <c r="N17486" s="7"/>
    </row>
    <row r="17487" spans="12:14">
      <c r="L17487" s="7"/>
      <c r="M17487" s="108"/>
      <c r="N17487" s="7"/>
    </row>
    <row r="17488" spans="12:14">
      <c r="L17488" s="7"/>
      <c r="M17488" s="108"/>
      <c r="N17488" s="7"/>
    </row>
    <row r="17489" spans="12:14">
      <c r="L17489" s="7"/>
      <c r="M17489" s="108"/>
      <c r="N17489" s="7"/>
    </row>
    <row r="17490" spans="12:14">
      <c r="L17490" s="7"/>
      <c r="M17490" s="108"/>
      <c r="N17490" s="7"/>
    </row>
    <row r="17491" spans="12:14">
      <c r="L17491" s="7"/>
      <c r="M17491" s="108"/>
      <c r="N17491" s="7"/>
    </row>
    <row r="17492" spans="12:14">
      <c r="L17492" s="7"/>
      <c r="M17492" s="108"/>
      <c r="N17492" s="7"/>
    </row>
    <row r="17493" spans="12:14">
      <c r="L17493" s="7"/>
      <c r="M17493" s="108"/>
      <c r="N17493" s="7"/>
    </row>
    <row r="17494" spans="12:14">
      <c r="L17494" s="7"/>
      <c r="M17494" s="108"/>
      <c r="N17494" s="7"/>
    </row>
    <row r="17495" spans="12:14">
      <c r="L17495" s="7"/>
      <c r="M17495" s="108"/>
      <c r="N17495" s="7"/>
    </row>
    <row r="17496" spans="12:14">
      <c r="L17496" s="7"/>
      <c r="M17496" s="108"/>
      <c r="N17496" s="7"/>
    </row>
    <row r="17497" spans="12:14">
      <c r="L17497" s="7"/>
      <c r="M17497" s="108"/>
      <c r="N17497" s="7"/>
    </row>
    <row r="17498" spans="12:14">
      <c r="L17498" s="7"/>
      <c r="M17498" s="108"/>
      <c r="N17498" s="7"/>
    </row>
    <row r="17499" spans="12:14">
      <c r="L17499" s="7"/>
      <c r="M17499" s="108"/>
      <c r="N17499" s="7"/>
    </row>
    <row r="17500" spans="12:14">
      <c r="L17500" s="7"/>
      <c r="M17500" s="108"/>
      <c r="N17500" s="7"/>
    </row>
    <row r="17501" spans="12:14">
      <c r="L17501" s="7"/>
      <c r="M17501" s="108"/>
      <c r="N17501" s="7"/>
    </row>
    <row r="17502" spans="12:14">
      <c r="L17502" s="7"/>
      <c r="M17502" s="108"/>
      <c r="N17502" s="7"/>
    </row>
    <row r="17503" spans="12:14">
      <c r="L17503" s="7"/>
      <c r="M17503" s="108"/>
      <c r="N17503" s="7"/>
    </row>
    <row r="17504" spans="12:14">
      <c r="L17504" s="7"/>
      <c r="M17504" s="108"/>
      <c r="N17504" s="7"/>
    </row>
    <row r="17505" spans="12:14">
      <c r="L17505" s="7"/>
      <c r="M17505" s="108"/>
      <c r="N17505" s="7"/>
    </row>
    <row r="17506" spans="12:14">
      <c r="L17506" s="7"/>
      <c r="M17506" s="108"/>
      <c r="N17506" s="7"/>
    </row>
    <row r="17507" spans="12:14">
      <c r="L17507" s="7"/>
      <c r="M17507" s="108"/>
      <c r="N17507" s="7"/>
    </row>
    <row r="17508" spans="12:14">
      <c r="L17508" s="7"/>
      <c r="M17508" s="108"/>
      <c r="N17508" s="7"/>
    </row>
    <row r="17509" spans="12:14">
      <c r="L17509" s="7"/>
      <c r="M17509" s="108"/>
      <c r="N17509" s="7"/>
    </row>
    <row r="17510" spans="12:14">
      <c r="L17510" s="7"/>
      <c r="M17510" s="108"/>
      <c r="N17510" s="7"/>
    </row>
    <row r="17511" spans="12:14">
      <c r="L17511" s="7"/>
      <c r="M17511" s="108"/>
      <c r="N17511" s="7"/>
    </row>
    <row r="17512" spans="12:14">
      <c r="L17512" s="7"/>
      <c r="M17512" s="108"/>
      <c r="N17512" s="7"/>
    </row>
    <row r="17513" spans="12:14">
      <c r="L17513" s="7"/>
      <c r="M17513" s="108"/>
      <c r="N17513" s="7"/>
    </row>
    <row r="17514" spans="12:14">
      <c r="L17514" s="7"/>
      <c r="M17514" s="108"/>
      <c r="N17514" s="7"/>
    </row>
    <row r="17515" spans="12:14">
      <c r="L17515" s="7"/>
      <c r="M17515" s="108"/>
      <c r="N17515" s="7"/>
    </row>
    <row r="17516" spans="12:14">
      <c r="L17516" s="7"/>
      <c r="M17516" s="108"/>
      <c r="N17516" s="7"/>
    </row>
    <row r="17517" spans="12:14">
      <c r="L17517" s="7"/>
      <c r="M17517" s="108"/>
      <c r="N17517" s="7"/>
    </row>
    <row r="17518" spans="12:14">
      <c r="L17518" s="7"/>
      <c r="M17518" s="108"/>
      <c r="N17518" s="7"/>
    </row>
    <row r="17519" spans="12:14">
      <c r="L17519" s="7"/>
      <c r="M17519" s="108"/>
      <c r="N17519" s="7"/>
    </row>
    <row r="17520" spans="12:14">
      <c r="L17520" s="7"/>
      <c r="M17520" s="108"/>
      <c r="N17520" s="7"/>
    </row>
    <row r="17521" spans="12:14">
      <c r="L17521" s="7"/>
      <c r="M17521" s="108"/>
      <c r="N17521" s="7"/>
    </row>
    <row r="17522" spans="12:14">
      <c r="L17522" s="7"/>
      <c r="M17522" s="108"/>
      <c r="N17522" s="7"/>
    </row>
    <row r="17523" spans="12:14">
      <c r="L17523" s="7"/>
      <c r="M17523" s="108"/>
      <c r="N17523" s="7"/>
    </row>
    <row r="17524" spans="12:14">
      <c r="L17524" s="7"/>
      <c r="M17524" s="108"/>
      <c r="N17524" s="7"/>
    </row>
    <row r="17525" spans="12:14">
      <c r="L17525" s="7"/>
      <c r="M17525" s="108"/>
      <c r="N17525" s="7"/>
    </row>
    <row r="17526" spans="12:14">
      <c r="L17526" s="7"/>
      <c r="M17526" s="108"/>
      <c r="N17526" s="7"/>
    </row>
    <row r="17527" spans="12:14">
      <c r="L17527" s="7"/>
      <c r="M17527" s="108"/>
      <c r="N17527" s="7"/>
    </row>
    <row r="17528" spans="12:14">
      <c r="L17528" s="7"/>
      <c r="M17528" s="108"/>
      <c r="N17528" s="7"/>
    </row>
    <row r="17529" spans="12:14">
      <c r="L17529" s="7"/>
      <c r="M17529" s="108"/>
      <c r="N17529" s="7"/>
    </row>
    <row r="17530" spans="12:14">
      <c r="L17530" s="7"/>
      <c r="M17530" s="108"/>
      <c r="N17530" s="7"/>
    </row>
    <row r="17531" spans="12:14">
      <c r="L17531" s="7"/>
      <c r="M17531" s="108"/>
      <c r="N17531" s="7"/>
    </row>
    <row r="17532" spans="12:14">
      <c r="L17532" s="7"/>
      <c r="M17532" s="108"/>
      <c r="N17532" s="7"/>
    </row>
    <row r="17533" spans="12:14">
      <c r="L17533" s="7"/>
      <c r="M17533" s="108"/>
      <c r="N17533" s="7"/>
    </row>
    <row r="17534" spans="12:14">
      <c r="L17534" s="7"/>
      <c r="M17534" s="108"/>
      <c r="N17534" s="7"/>
    </row>
    <row r="17535" spans="12:14">
      <c r="L17535" s="7"/>
      <c r="M17535" s="108"/>
      <c r="N17535" s="7"/>
    </row>
    <row r="17536" spans="12:14">
      <c r="L17536" s="7"/>
      <c r="M17536" s="108"/>
      <c r="N17536" s="7"/>
    </row>
    <row r="17537" spans="12:14">
      <c r="L17537" s="7"/>
      <c r="M17537" s="108"/>
      <c r="N17537" s="7"/>
    </row>
    <row r="17538" spans="12:14">
      <c r="L17538" s="7"/>
      <c r="M17538" s="108"/>
      <c r="N17538" s="7"/>
    </row>
    <row r="17539" spans="12:14">
      <c r="L17539" s="7"/>
      <c r="M17539" s="108"/>
      <c r="N17539" s="7"/>
    </row>
    <row r="17540" spans="12:14">
      <c r="L17540" s="7"/>
      <c r="M17540" s="108"/>
      <c r="N17540" s="7"/>
    </row>
    <row r="17541" spans="12:14">
      <c r="L17541" s="7"/>
      <c r="M17541" s="108"/>
      <c r="N17541" s="7"/>
    </row>
    <row r="17542" spans="12:14">
      <c r="L17542" s="7"/>
      <c r="M17542" s="108"/>
      <c r="N17542" s="7"/>
    </row>
    <row r="17543" spans="12:14">
      <c r="L17543" s="7"/>
      <c r="M17543" s="108"/>
      <c r="N17543" s="7"/>
    </row>
    <row r="17544" spans="12:14">
      <c r="L17544" s="7"/>
      <c r="M17544" s="108"/>
      <c r="N17544" s="7"/>
    </row>
    <row r="17545" spans="12:14">
      <c r="L17545" s="7"/>
      <c r="M17545" s="108"/>
      <c r="N17545" s="7"/>
    </row>
    <row r="17546" spans="12:14">
      <c r="L17546" s="7"/>
      <c r="M17546" s="108"/>
      <c r="N17546" s="7"/>
    </row>
    <row r="17547" spans="12:14">
      <c r="L17547" s="7"/>
      <c r="M17547" s="108"/>
      <c r="N17547" s="7"/>
    </row>
    <row r="17548" spans="12:14">
      <c r="L17548" s="7"/>
      <c r="M17548" s="108"/>
      <c r="N17548" s="7"/>
    </row>
    <row r="17549" spans="12:14">
      <c r="L17549" s="7"/>
      <c r="M17549" s="108"/>
      <c r="N17549" s="7"/>
    </row>
    <row r="17550" spans="12:14">
      <c r="L17550" s="7"/>
      <c r="M17550" s="108"/>
      <c r="N17550" s="7"/>
    </row>
    <row r="17551" spans="12:14">
      <c r="L17551" s="7"/>
      <c r="M17551" s="108"/>
      <c r="N17551" s="7"/>
    </row>
    <row r="17552" spans="12:14">
      <c r="L17552" s="7"/>
      <c r="M17552" s="108"/>
      <c r="N17552" s="7"/>
    </row>
    <row r="17553" spans="12:14">
      <c r="L17553" s="7"/>
      <c r="M17553" s="108"/>
      <c r="N17553" s="7"/>
    </row>
    <row r="17554" spans="12:14">
      <c r="L17554" s="7"/>
      <c r="M17554" s="108"/>
      <c r="N17554" s="7"/>
    </row>
    <row r="17555" spans="12:14">
      <c r="L17555" s="7"/>
      <c r="M17555" s="108"/>
      <c r="N17555" s="7"/>
    </row>
    <row r="17556" spans="12:14">
      <c r="L17556" s="7"/>
      <c r="M17556" s="108"/>
      <c r="N17556" s="7"/>
    </row>
    <row r="17557" spans="12:14">
      <c r="L17557" s="7"/>
      <c r="M17557" s="108"/>
      <c r="N17557" s="7"/>
    </row>
    <row r="17558" spans="12:14">
      <c r="L17558" s="7"/>
      <c r="M17558" s="108"/>
      <c r="N17558" s="7"/>
    </row>
    <row r="17559" spans="12:14">
      <c r="L17559" s="7"/>
      <c r="M17559" s="108"/>
      <c r="N17559" s="7"/>
    </row>
    <row r="17560" spans="12:14">
      <c r="L17560" s="7"/>
      <c r="M17560" s="108"/>
      <c r="N17560" s="7"/>
    </row>
    <row r="17561" spans="12:14">
      <c r="L17561" s="7"/>
      <c r="M17561" s="108"/>
      <c r="N17561" s="7"/>
    </row>
    <row r="17562" spans="12:14">
      <c r="L17562" s="7"/>
      <c r="M17562" s="108"/>
      <c r="N17562" s="7"/>
    </row>
    <row r="17563" spans="12:14">
      <c r="L17563" s="7"/>
      <c r="M17563" s="108"/>
      <c r="N17563" s="7"/>
    </row>
    <row r="17564" spans="12:14">
      <c r="L17564" s="7"/>
      <c r="M17564" s="108"/>
      <c r="N17564" s="7"/>
    </row>
    <row r="17565" spans="12:14">
      <c r="L17565" s="7"/>
      <c r="M17565" s="108"/>
      <c r="N17565" s="7"/>
    </row>
    <row r="17566" spans="12:14">
      <c r="L17566" s="7"/>
      <c r="M17566" s="108"/>
      <c r="N17566" s="7"/>
    </row>
    <row r="17567" spans="12:14">
      <c r="L17567" s="7"/>
      <c r="M17567" s="108"/>
      <c r="N17567" s="7"/>
    </row>
    <row r="17568" spans="12:14">
      <c r="L17568" s="7"/>
      <c r="M17568" s="108"/>
      <c r="N17568" s="7"/>
    </row>
    <row r="17569" spans="12:14">
      <c r="L17569" s="7"/>
      <c r="M17569" s="108"/>
      <c r="N17569" s="7"/>
    </row>
    <row r="17570" spans="12:14">
      <c r="L17570" s="7"/>
      <c r="M17570" s="108"/>
      <c r="N17570" s="7"/>
    </row>
    <row r="17571" spans="12:14">
      <c r="L17571" s="7"/>
      <c r="M17571" s="108"/>
      <c r="N17571" s="7"/>
    </row>
    <row r="17572" spans="12:14">
      <c r="L17572" s="7"/>
      <c r="M17572" s="108"/>
      <c r="N17572" s="7"/>
    </row>
    <row r="17573" spans="12:14">
      <c r="L17573" s="7"/>
      <c r="M17573" s="108"/>
      <c r="N17573" s="7"/>
    </row>
    <row r="17574" spans="12:14">
      <c r="L17574" s="7"/>
      <c r="M17574" s="108"/>
      <c r="N17574" s="7"/>
    </row>
    <row r="17575" spans="12:14">
      <c r="L17575" s="7"/>
      <c r="M17575" s="108"/>
      <c r="N17575" s="7"/>
    </row>
    <row r="17576" spans="12:14">
      <c r="L17576" s="7"/>
      <c r="M17576" s="108"/>
      <c r="N17576" s="7"/>
    </row>
    <row r="17577" spans="12:14">
      <c r="L17577" s="7"/>
      <c r="M17577" s="108"/>
      <c r="N17577" s="7"/>
    </row>
    <row r="17578" spans="12:14">
      <c r="L17578" s="7"/>
      <c r="M17578" s="108"/>
      <c r="N17578" s="7"/>
    </row>
    <row r="17579" spans="12:14">
      <c r="L17579" s="7"/>
      <c r="M17579" s="108"/>
      <c r="N17579" s="7"/>
    </row>
    <row r="17580" spans="12:14">
      <c r="L17580" s="7"/>
      <c r="M17580" s="108"/>
      <c r="N17580" s="7"/>
    </row>
    <row r="17581" spans="12:14">
      <c r="L17581" s="7"/>
      <c r="M17581" s="108"/>
      <c r="N17581" s="7"/>
    </row>
    <row r="17582" spans="12:14">
      <c r="L17582" s="7"/>
      <c r="M17582" s="108"/>
      <c r="N17582" s="7"/>
    </row>
    <row r="17583" spans="12:14">
      <c r="L17583" s="7"/>
      <c r="M17583" s="108"/>
      <c r="N17583" s="7"/>
    </row>
    <row r="17584" spans="12:14">
      <c r="L17584" s="7"/>
      <c r="M17584" s="108"/>
      <c r="N17584" s="7"/>
    </row>
    <row r="17585" spans="12:14">
      <c r="L17585" s="7"/>
      <c r="M17585" s="108"/>
      <c r="N17585" s="7"/>
    </row>
    <row r="17586" spans="12:14">
      <c r="L17586" s="7"/>
      <c r="M17586" s="108"/>
      <c r="N17586" s="7"/>
    </row>
    <row r="17587" spans="12:14">
      <c r="L17587" s="7"/>
      <c r="M17587" s="108"/>
      <c r="N17587" s="7"/>
    </row>
    <row r="17588" spans="12:14">
      <c r="L17588" s="7"/>
      <c r="M17588" s="108"/>
      <c r="N17588" s="7"/>
    </row>
    <row r="17589" spans="12:14">
      <c r="L17589" s="7"/>
      <c r="M17589" s="108"/>
      <c r="N17589" s="7"/>
    </row>
    <row r="17590" spans="12:14">
      <c r="L17590" s="7"/>
      <c r="M17590" s="108"/>
      <c r="N17590" s="7"/>
    </row>
    <row r="17591" spans="12:14">
      <c r="L17591" s="7"/>
      <c r="M17591" s="108"/>
      <c r="N17591" s="7"/>
    </row>
    <row r="17592" spans="12:14">
      <c r="L17592" s="7"/>
      <c r="M17592" s="108"/>
      <c r="N17592" s="7"/>
    </row>
    <row r="17593" spans="12:14">
      <c r="L17593" s="7"/>
      <c r="M17593" s="108"/>
      <c r="N17593" s="7"/>
    </row>
    <row r="17594" spans="12:14">
      <c r="L17594" s="7"/>
      <c r="M17594" s="108"/>
      <c r="N17594" s="7"/>
    </row>
    <row r="17595" spans="12:14">
      <c r="L17595" s="7"/>
      <c r="M17595" s="108"/>
      <c r="N17595" s="7"/>
    </row>
    <row r="17596" spans="12:14">
      <c r="L17596" s="7"/>
      <c r="M17596" s="108"/>
      <c r="N17596" s="7"/>
    </row>
    <row r="17597" spans="12:14">
      <c r="L17597" s="7"/>
      <c r="M17597" s="108"/>
      <c r="N17597" s="7"/>
    </row>
    <row r="17598" spans="12:14">
      <c r="L17598" s="7"/>
      <c r="M17598" s="108"/>
      <c r="N17598" s="7"/>
    </row>
    <row r="17599" spans="12:14">
      <c r="L17599" s="7"/>
      <c r="M17599" s="108"/>
      <c r="N17599" s="7"/>
    </row>
    <row r="17600" spans="12:14">
      <c r="L17600" s="7"/>
      <c r="M17600" s="108"/>
      <c r="N17600" s="7"/>
    </row>
    <row r="17601" spans="12:14">
      <c r="L17601" s="7"/>
      <c r="M17601" s="108"/>
      <c r="N17601" s="7"/>
    </row>
    <row r="17602" spans="12:14">
      <c r="L17602" s="7"/>
      <c r="M17602" s="108"/>
      <c r="N17602" s="7"/>
    </row>
    <row r="17603" spans="12:14">
      <c r="L17603" s="7"/>
      <c r="M17603" s="108"/>
      <c r="N17603" s="7"/>
    </row>
    <row r="17604" spans="12:14">
      <c r="L17604" s="7"/>
      <c r="M17604" s="108"/>
      <c r="N17604" s="7"/>
    </row>
    <row r="17605" spans="12:14">
      <c r="L17605" s="7"/>
      <c r="M17605" s="108"/>
      <c r="N17605" s="7"/>
    </row>
    <row r="17606" spans="12:14">
      <c r="L17606" s="7"/>
      <c r="M17606" s="108"/>
      <c r="N17606" s="7"/>
    </row>
    <row r="17607" spans="12:14">
      <c r="L17607" s="7"/>
      <c r="M17607" s="108"/>
      <c r="N17607" s="7"/>
    </row>
    <row r="17608" spans="12:14">
      <c r="L17608" s="7"/>
      <c r="M17608" s="108"/>
      <c r="N17608" s="7"/>
    </row>
    <row r="17609" spans="12:14">
      <c r="L17609" s="7"/>
      <c r="M17609" s="108"/>
      <c r="N17609" s="7"/>
    </row>
    <row r="17610" spans="12:14">
      <c r="L17610" s="7"/>
      <c r="M17610" s="108"/>
      <c r="N17610" s="7"/>
    </row>
    <row r="17611" spans="12:14">
      <c r="L17611" s="7"/>
      <c r="M17611" s="108"/>
      <c r="N17611" s="7"/>
    </row>
    <row r="17612" spans="12:14">
      <c r="L17612" s="7"/>
      <c r="M17612" s="108"/>
      <c r="N17612" s="7"/>
    </row>
    <row r="17613" spans="12:14">
      <c r="L17613" s="7"/>
      <c r="M17613" s="108"/>
      <c r="N17613" s="7"/>
    </row>
    <row r="17614" spans="12:14">
      <c r="L17614" s="7"/>
      <c r="M17614" s="108"/>
      <c r="N17614" s="7"/>
    </row>
    <row r="17615" spans="12:14">
      <c r="L17615" s="7"/>
      <c r="M17615" s="108"/>
      <c r="N17615" s="7"/>
    </row>
    <row r="17616" spans="12:14">
      <c r="L17616" s="7"/>
      <c r="M17616" s="108"/>
      <c r="N17616" s="7"/>
    </row>
    <row r="17617" spans="12:14">
      <c r="L17617" s="7"/>
      <c r="M17617" s="108"/>
      <c r="N17617" s="7"/>
    </row>
    <row r="17618" spans="12:14">
      <c r="L17618" s="7"/>
      <c r="M17618" s="108"/>
      <c r="N17618" s="7"/>
    </row>
    <row r="17619" spans="12:14">
      <c r="L17619" s="7"/>
      <c r="M17619" s="108"/>
      <c r="N17619" s="7"/>
    </row>
    <row r="17620" spans="12:14">
      <c r="L17620" s="7"/>
      <c r="M17620" s="108"/>
      <c r="N17620" s="7"/>
    </row>
    <row r="17621" spans="12:14">
      <c r="L17621" s="7"/>
      <c r="M17621" s="108"/>
      <c r="N17621" s="7"/>
    </row>
    <row r="17622" spans="12:14">
      <c r="L17622" s="7"/>
      <c r="M17622" s="108"/>
      <c r="N17622" s="7"/>
    </row>
    <row r="17623" spans="12:14">
      <c r="L17623" s="7"/>
      <c r="M17623" s="108"/>
      <c r="N17623" s="7"/>
    </row>
    <row r="17624" spans="12:14">
      <c r="L17624" s="7"/>
      <c r="M17624" s="108"/>
      <c r="N17624" s="7"/>
    </row>
    <row r="17625" spans="12:14">
      <c r="L17625" s="7"/>
      <c r="M17625" s="108"/>
      <c r="N17625" s="7"/>
    </row>
    <row r="17626" spans="12:14">
      <c r="L17626" s="7"/>
      <c r="M17626" s="108"/>
      <c r="N17626" s="7"/>
    </row>
    <row r="17627" spans="12:14">
      <c r="L17627" s="7"/>
      <c r="M17627" s="108"/>
      <c r="N17627" s="7"/>
    </row>
    <row r="17628" spans="12:14">
      <c r="L17628" s="7"/>
      <c r="M17628" s="108"/>
      <c r="N17628" s="7"/>
    </row>
    <row r="17629" spans="12:14">
      <c r="L17629" s="7"/>
      <c r="M17629" s="108"/>
      <c r="N17629" s="7"/>
    </row>
    <row r="17630" spans="12:14">
      <c r="L17630" s="7"/>
      <c r="M17630" s="108"/>
      <c r="N17630" s="7"/>
    </row>
    <row r="17631" spans="12:14">
      <c r="L17631" s="7"/>
      <c r="M17631" s="108"/>
      <c r="N17631" s="7"/>
    </row>
    <row r="17632" spans="12:14">
      <c r="L17632" s="7"/>
      <c r="M17632" s="108"/>
      <c r="N17632" s="7"/>
    </row>
    <row r="17633" spans="12:14">
      <c r="L17633" s="7"/>
      <c r="M17633" s="108"/>
      <c r="N17633" s="7"/>
    </row>
    <row r="17634" spans="12:14">
      <c r="L17634" s="7"/>
      <c r="M17634" s="108"/>
      <c r="N17634" s="7"/>
    </row>
    <row r="17635" spans="12:14">
      <c r="L17635" s="7"/>
      <c r="M17635" s="108"/>
      <c r="N17635" s="7"/>
    </row>
    <row r="17636" spans="12:14">
      <c r="L17636" s="7"/>
      <c r="M17636" s="108"/>
      <c r="N17636" s="7"/>
    </row>
    <row r="17637" spans="12:14">
      <c r="L17637" s="7"/>
      <c r="M17637" s="108"/>
      <c r="N17637" s="7"/>
    </row>
    <row r="17638" spans="12:14">
      <c r="L17638" s="7"/>
      <c r="M17638" s="108"/>
      <c r="N17638" s="7"/>
    </row>
    <row r="17639" spans="12:14">
      <c r="L17639" s="7"/>
      <c r="M17639" s="108"/>
      <c r="N17639" s="7"/>
    </row>
    <row r="17640" spans="12:14">
      <c r="L17640" s="7"/>
      <c r="M17640" s="108"/>
      <c r="N17640" s="7"/>
    </row>
    <row r="17641" spans="12:14">
      <c r="L17641" s="7"/>
      <c r="M17641" s="108"/>
      <c r="N17641" s="7"/>
    </row>
    <row r="17642" spans="12:14">
      <c r="L17642" s="7"/>
      <c r="M17642" s="108"/>
      <c r="N17642" s="7"/>
    </row>
    <row r="17643" spans="12:14">
      <c r="L17643" s="7"/>
      <c r="M17643" s="108"/>
      <c r="N17643" s="7"/>
    </row>
    <row r="17644" spans="12:14">
      <c r="L17644" s="7"/>
      <c r="M17644" s="108"/>
      <c r="N17644" s="7"/>
    </row>
    <row r="17645" spans="12:14">
      <c r="L17645" s="7"/>
      <c r="M17645" s="108"/>
      <c r="N17645" s="7"/>
    </row>
    <row r="17646" spans="12:14">
      <c r="L17646" s="7"/>
      <c r="M17646" s="108"/>
      <c r="N17646" s="7"/>
    </row>
    <row r="17647" spans="12:14">
      <c r="L17647" s="7"/>
      <c r="M17647" s="108"/>
      <c r="N17647" s="7"/>
    </row>
    <row r="17648" spans="12:14">
      <c r="L17648" s="7"/>
      <c r="M17648" s="108"/>
      <c r="N17648" s="7"/>
    </row>
    <row r="17649" spans="12:14">
      <c r="L17649" s="7"/>
      <c r="M17649" s="108"/>
      <c r="N17649" s="7"/>
    </row>
    <row r="17650" spans="12:14">
      <c r="L17650" s="7"/>
      <c r="M17650" s="108"/>
      <c r="N17650" s="7"/>
    </row>
    <row r="17651" spans="12:14">
      <c r="L17651" s="7"/>
      <c r="M17651" s="108"/>
      <c r="N17651" s="7"/>
    </row>
    <row r="17652" spans="12:14">
      <c r="L17652" s="7"/>
      <c r="M17652" s="108"/>
      <c r="N17652" s="7"/>
    </row>
    <row r="17653" spans="12:14">
      <c r="L17653" s="7"/>
      <c r="M17653" s="108"/>
      <c r="N17653" s="7"/>
    </row>
    <row r="17654" spans="12:14">
      <c r="L17654" s="7"/>
      <c r="M17654" s="108"/>
      <c r="N17654" s="7"/>
    </row>
    <row r="17655" spans="12:14">
      <c r="L17655" s="7"/>
      <c r="M17655" s="108"/>
      <c r="N17655" s="7"/>
    </row>
    <row r="17656" spans="12:14">
      <c r="L17656" s="7"/>
      <c r="M17656" s="108"/>
      <c r="N17656" s="7"/>
    </row>
    <row r="17657" spans="12:14">
      <c r="L17657" s="7"/>
      <c r="M17657" s="108"/>
      <c r="N17657" s="7"/>
    </row>
    <row r="17658" spans="12:14">
      <c r="L17658" s="7"/>
      <c r="M17658" s="108"/>
      <c r="N17658" s="7"/>
    </row>
    <row r="17659" spans="12:14">
      <c r="L17659" s="7"/>
      <c r="M17659" s="108"/>
      <c r="N17659" s="7"/>
    </row>
    <row r="17660" spans="12:14">
      <c r="L17660" s="7"/>
      <c r="M17660" s="108"/>
      <c r="N17660" s="7"/>
    </row>
    <row r="17661" spans="12:14">
      <c r="L17661" s="7"/>
      <c r="M17661" s="108"/>
      <c r="N17661" s="7"/>
    </row>
    <row r="17662" spans="12:14">
      <c r="L17662" s="7"/>
      <c r="M17662" s="108"/>
      <c r="N17662" s="7"/>
    </row>
    <row r="17663" spans="12:14">
      <c r="L17663" s="7"/>
      <c r="M17663" s="108"/>
      <c r="N17663" s="7"/>
    </row>
    <row r="17664" spans="12:14">
      <c r="L17664" s="7"/>
      <c r="M17664" s="108"/>
      <c r="N17664" s="7"/>
    </row>
    <row r="17665" spans="12:14">
      <c r="L17665" s="7"/>
      <c r="M17665" s="108"/>
      <c r="N17665" s="7"/>
    </row>
    <row r="17666" spans="12:14">
      <c r="L17666" s="7"/>
      <c r="M17666" s="108"/>
      <c r="N17666" s="7"/>
    </row>
    <row r="17667" spans="12:14">
      <c r="L17667" s="7"/>
      <c r="M17667" s="108"/>
      <c r="N17667" s="7"/>
    </row>
    <row r="17668" spans="12:14">
      <c r="L17668" s="7"/>
      <c r="M17668" s="108"/>
      <c r="N17668" s="7"/>
    </row>
    <row r="17669" spans="12:14">
      <c r="L17669" s="7"/>
      <c r="M17669" s="108"/>
      <c r="N17669" s="7"/>
    </row>
    <row r="17670" spans="12:14">
      <c r="L17670" s="7"/>
      <c r="M17670" s="108"/>
      <c r="N17670" s="7"/>
    </row>
    <row r="17671" spans="12:14">
      <c r="L17671" s="7"/>
      <c r="M17671" s="108"/>
      <c r="N17671" s="7"/>
    </row>
    <row r="17672" spans="12:14">
      <c r="L17672" s="7"/>
      <c r="M17672" s="108"/>
      <c r="N17672" s="7"/>
    </row>
    <row r="17673" spans="12:14">
      <c r="L17673" s="7"/>
      <c r="M17673" s="108"/>
      <c r="N17673" s="7"/>
    </row>
    <row r="17674" spans="12:14">
      <c r="L17674" s="7"/>
      <c r="M17674" s="108"/>
      <c r="N17674" s="7"/>
    </row>
    <row r="17675" spans="12:14">
      <c r="L17675" s="7"/>
      <c r="M17675" s="108"/>
      <c r="N17675" s="7"/>
    </row>
    <row r="17676" spans="12:14">
      <c r="L17676" s="7"/>
      <c r="M17676" s="108"/>
      <c r="N17676" s="7"/>
    </row>
    <row r="17677" spans="12:14">
      <c r="L17677" s="7"/>
      <c r="M17677" s="108"/>
      <c r="N17677" s="7"/>
    </row>
    <row r="17678" spans="12:14">
      <c r="L17678" s="7"/>
      <c r="M17678" s="108"/>
      <c r="N17678" s="7"/>
    </row>
    <row r="17679" spans="12:14">
      <c r="L17679" s="7"/>
      <c r="M17679" s="108"/>
      <c r="N17679" s="7"/>
    </row>
    <row r="17680" spans="12:14">
      <c r="L17680" s="7"/>
      <c r="M17680" s="108"/>
      <c r="N17680" s="7"/>
    </row>
    <row r="17681" spans="12:14">
      <c r="L17681" s="7"/>
      <c r="M17681" s="108"/>
      <c r="N17681" s="7"/>
    </row>
    <row r="17682" spans="12:14">
      <c r="L17682" s="7"/>
      <c r="M17682" s="108"/>
      <c r="N17682" s="7"/>
    </row>
    <row r="17683" spans="12:14">
      <c r="L17683" s="7"/>
      <c r="M17683" s="108"/>
      <c r="N17683" s="7"/>
    </row>
    <row r="17684" spans="12:14">
      <c r="L17684" s="7"/>
      <c r="M17684" s="108"/>
      <c r="N17684" s="7"/>
    </row>
    <row r="17685" spans="12:14">
      <c r="L17685" s="7"/>
      <c r="M17685" s="108"/>
      <c r="N17685" s="7"/>
    </row>
    <row r="17686" spans="12:14">
      <c r="L17686" s="7"/>
      <c r="M17686" s="108"/>
      <c r="N17686" s="7"/>
    </row>
    <row r="17687" spans="12:14">
      <c r="L17687" s="7"/>
      <c r="M17687" s="108"/>
      <c r="N17687" s="7"/>
    </row>
    <row r="17688" spans="12:14">
      <c r="L17688" s="7"/>
      <c r="M17688" s="108"/>
      <c r="N17688" s="7"/>
    </row>
    <row r="17689" spans="12:14">
      <c r="L17689" s="7"/>
      <c r="M17689" s="108"/>
      <c r="N17689" s="7"/>
    </row>
    <row r="17690" spans="12:14">
      <c r="L17690" s="7"/>
      <c r="M17690" s="108"/>
      <c r="N17690" s="7"/>
    </row>
    <row r="17691" spans="12:14">
      <c r="L17691" s="7"/>
      <c r="M17691" s="108"/>
      <c r="N17691" s="7"/>
    </row>
    <row r="17692" spans="12:14">
      <c r="L17692" s="7"/>
      <c r="M17692" s="108"/>
      <c r="N17692" s="7"/>
    </row>
    <row r="17693" spans="12:14">
      <c r="L17693" s="7"/>
      <c r="M17693" s="108"/>
      <c r="N17693" s="7"/>
    </row>
    <row r="17694" spans="12:14">
      <c r="L17694" s="7"/>
      <c r="M17694" s="108"/>
      <c r="N17694" s="7"/>
    </row>
    <row r="17695" spans="12:14">
      <c r="L17695" s="7"/>
      <c r="M17695" s="108"/>
      <c r="N17695" s="7"/>
    </row>
    <row r="17696" spans="12:14">
      <c r="L17696" s="7"/>
      <c r="M17696" s="108"/>
      <c r="N17696" s="7"/>
    </row>
    <row r="17697" spans="12:14">
      <c r="L17697" s="7"/>
      <c r="M17697" s="108"/>
      <c r="N17697" s="7"/>
    </row>
    <row r="17698" spans="12:14">
      <c r="L17698" s="7"/>
      <c r="M17698" s="108"/>
      <c r="N17698" s="7"/>
    </row>
    <row r="17699" spans="12:14">
      <c r="L17699" s="7"/>
      <c r="M17699" s="108"/>
      <c r="N17699" s="7"/>
    </row>
    <row r="17700" spans="12:14">
      <c r="L17700" s="7"/>
      <c r="M17700" s="108"/>
      <c r="N17700" s="7"/>
    </row>
    <row r="17701" spans="12:14">
      <c r="L17701" s="7"/>
      <c r="M17701" s="108"/>
      <c r="N17701" s="7"/>
    </row>
    <row r="17702" spans="12:14">
      <c r="L17702" s="7"/>
      <c r="M17702" s="108"/>
      <c r="N17702" s="7"/>
    </row>
    <row r="17703" spans="12:14">
      <c r="L17703" s="7"/>
      <c r="M17703" s="108"/>
      <c r="N17703" s="7"/>
    </row>
    <row r="17704" spans="12:14">
      <c r="L17704" s="7"/>
      <c r="M17704" s="108"/>
      <c r="N17704" s="7"/>
    </row>
    <row r="17705" spans="12:14">
      <c r="L17705" s="7"/>
      <c r="M17705" s="108"/>
      <c r="N17705" s="7"/>
    </row>
    <row r="17706" spans="12:14">
      <c r="L17706" s="7"/>
      <c r="M17706" s="108"/>
      <c r="N17706" s="7"/>
    </row>
    <row r="17707" spans="12:14">
      <c r="L17707" s="7"/>
      <c r="M17707" s="108"/>
      <c r="N17707" s="7"/>
    </row>
    <row r="17708" spans="12:14">
      <c r="L17708" s="7"/>
      <c r="M17708" s="108"/>
      <c r="N17708" s="7"/>
    </row>
    <row r="17709" spans="12:14">
      <c r="L17709" s="7"/>
      <c r="M17709" s="108"/>
      <c r="N17709" s="7"/>
    </row>
    <row r="17710" spans="12:14">
      <c r="L17710" s="7"/>
      <c r="M17710" s="108"/>
      <c r="N17710" s="7"/>
    </row>
    <row r="17711" spans="12:14">
      <c r="L17711" s="7"/>
      <c r="M17711" s="108"/>
      <c r="N17711" s="7"/>
    </row>
    <row r="17712" spans="12:14">
      <c r="L17712" s="7"/>
      <c r="M17712" s="108"/>
      <c r="N17712" s="7"/>
    </row>
    <row r="17713" spans="12:14">
      <c r="L17713" s="7"/>
      <c r="M17713" s="108"/>
      <c r="N17713" s="7"/>
    </row>
    <row r="17714" spans="12:14">
      <c r="L17714" s="7"/>
      <c r="M17714" s="108"/>
      <c r="N17714" s="7"/>
    </row>
    <row r="17715" spans="12:14">
      <c r="L17715" s="7"/>
      <c r="M17715" s="108"/>
      <c r="N17715" s="7"/>
    </row>
    <row r="17716" spans="12:14">
      <c r="L17716" s="7"/>
      <c r="M17716" s="108"/>
      <c r="N17716" s="7"/>
    </row>
    <row r="17717" spans="12:14">
      <c r="L17717" s="7"/>
      <c r="M17717" s="108"/>
      <c r="N17717" s="7"/>
    </row>
    <row r="17718" spans="12:14">
      <c r="L17718" s="7"/>
      <c r="M17718" s="108"/>
      <c r="N17718" s="7"/>
    </row>
    <row r="17719" spans="12:14">
      <c r="L17719" s="7"/>
      <c r="M17719" s="108"/>
      <c r="N17719" s="7"/>
    </row>
    <row r="17720" spans="12:14">
      <c r="L17720" s="7"/>
      <c r="M17720" s="108"/>
      <c r="N17720" s="7"/>
    </row>
    <row r="17721" spans="12:14">
      <c r="L17721" s="7"/>
      <c r="M17721" s="108"/>
      <c r="N17721" s="7"/>
    </row>
    <row r="17722" spans="12:14">
      <c r="L17722" s="7"/>
      <c r="M17722" s="108"/>
      <c r="N17722" s="7"/>
    </row>
    <row r="17723" spans="12:14">
      <c r="L17723" s="7"/>
      <c r="M17723" s="108"/>
      <c r="N17723" s="7"/>
    </row>
    <row r="17724" spans="12:14">
      <c r="L17724" s="7"/>
      <c r="M17724" s="108"/>
      <c r="N17724" s="7"/>
    </row>
    <row r="17725" spans="12:14">
      <c r="L17725" s="7"/>
      <c r="M17725" s="108"/>
      <c r="N17725" s="7"/>
    </row>
    <row r="17726" spans="12:14">
      <c r="L17726" s="7"/>
      <c r="M17726" s="108"/>
      <c r="N17726" s="7"/>
    </row>
    <row r="17727" spans="12:14">
      <c r="L17727" s="7"/>
      <c r="M17727" s="108"/>
      <c r="N17727" s="7"/>
    </row>
    <row r="17728" spans="12:14">
      <c r="L17728" s="7"/>
      <c r="M17728" s="108"/>
      <c r="N17728" s="7"/>
    </row>
    <row r="17729" spans="12:14">
      <c r="L17729" s="7"/>
      <c r="M17729" s="108"/>
      <c r="N17729" s="7"/>
    </row>
    <row r="17730" spans="12:14">
      <c r="L17730" s="7"/>
      <c r="M17730" s="108"/>
      <c r="N17730" s="7"/>
    </row>
    <row r="17731" spans="12:14">
      <c r="L17731" s="7"/>
      <c r="M17731" s="108"/>
      <c r="N17731" s="7"/>
    </row>
    <row r="17732" spans="12:14">
      <c r="L17732" s="7"/>
      <c r="M17732" s="108"/>
      <c r="N17732" s="7"/>
    </row>
    <row r="17733" spans="12:14">
      <c r="L17733" s="7"/>
      <c r="M17733" s="108"/>
      <c r="N17733" s="7"/>
    </row>
    <row r="17734" spans="12:14">
      <c r="L17734" s="7"/>
      <c r="M17734" s="108"/>
      <c r="N17734" s="7"/>
    </row>
    <row r="17735" spans="12:14">
      <c r="L17735" s="7"/>
      <c r="M17735" s="108"/>
      <c r="N17735" s="7"/>
    </row>
    <row r="17736" spans="12:14">
      <c r="L17736" s="7"/>
      <c r="M17736" s="108"/>
      <c r="N17736" s="7"/>
    </row>
    <row r="17737" spans="12:14">
      <c r="L17737" s="7"/>
      <c r="M17737" s="108"/>
      <c r="N17737" s="7"/>
    </row>
    <row r="17738" spans="12:14">
      <c r="L17738" s="7"/>
      <c r="M17738" s="108"/>
      <c r="N17738" s="7"/>
    </row>
    <row r="17739" spans="12:14">
      <c r="L17739" s="7"/>
      <c r="M17739" s="108"/>
      <c r="N17739" s="7"/>
    </row>
    <row r="17740" spans="12:14">
      <c r="L17740" s="7"/>
      <c r="M17740" s="108"/>
      <c r="N17740" s="7"/>
    </row>
    <row r="17741" spans="12:14">
      <c r="L17741" s="7"/>
      <c r="M17741" s="108"/>
      <c r="N17741" s="7"/>
    </row>
    <row r="17742" spans="12:14">
      <c r="L17742" s="7"/>
      <c r="M17742" s="108"/>
      <c r="N17742" s="7"/>
    </row>
    <row r="17743" spans="12:14">
      <c r="L17743" s="7"/>
      <c r="M17743" s="108"/>
      <c r="N17743" s="7"/>
    </row>
    <row r="17744" spans="12:14">
      <c r="L17744" s="7"/>
      <c r="M17744" s="108"/>
      <c r="N17744" s="7"/>
    </row>
    <row r="17745" spans="12:14">
      <c r="L17745" s="7"/>
      <c r="M17745" s="108"/>
      <c r="N17745" s="7"/>
    </row>
    <row r="17746" spans="12:14">
      <c r="L17746" s="7"/>
      <c r="M17746" s="108"/>
      <c r="N17746" s="7"/>
    </row>
    <row r="17747" spans="12:14">
      <c r="L17747" s="7"/>
      <c r="M17747" s="108"/>
      <c r="N17747" s="7"/>
    </row>
    <row r="17748" spans="12:14">
      <c r="L17748" s="7"/>
      <c r="M17748" s="108"/>
      <c r="N17748" s="7"/>
    </row>
    <row r="17749" spans="12:14">
      <c r="L17749" s="7"/>
      <c r="M17749" s="108"/>
      <c r="N17749" s="7"/>
    </row>
    <row r="17750" spans="12:14">
      <c r="L17750" s="7"/>
      <c r="M17750" s="108"/>
      <c r="N17750" s="7"/>
    </row>
    <row r="17751" spans="12:14">
      <c r="L17751" s="7"/>
      <c r="M17751" s="108"/>
      <c r="N17751" s="7"/>
    </row>
    <row r="17752" spans="12:14">
      <c r="L17752" s="7"/>
      <c r="M17752" s="108"/>
      <c r="N17752" s="7"/>
    </row>
    <row r="17753" spans="12:14">
      <c r="L17753" s="7"/>
      <c r="M17753" s="108"/>
      <c r="N17753" s="7"/>
    </row>
    <row r="17754" spans="12:14">
      <c r="L17754" s="7"/>
      <c r="M17754" s="108"/>
      <c r="N17754" s="7"/>
    </row>
    <row r="17755" spans="12:14">
      <c r="L17755" s="7"/>
      <c r="M17755" s="108"/>
      <c r="N17755" s="7"/>
    </row>
    <row r="17756" spans="12:14">
      <c r="L17756" s="7"/>
      <c r="M17756" s="108"/>
      <c r="N17756" s="7"/>
    </row>
    <row r="17757" spans="12:14">
      <c r="L17757" s="7"/>
      <c r="M17757" s="108"/>
      <c r="N17757" s="7"/>
    </row>
    <row r="17758" spans="12:14">
      <c r="L17758" s="7"/>
      <c r="M17758" s="108"/>
      <c r="N17758" s="7"/>
    </row>
    <row r="17759" spans="12:14">
      <c r="L17759" s="7"/>
      <c r="M17759" s="108"/>
      <c r="N17759" s="7"/>
    </row>
    <row r="17760" spans="12:14">
      <c r="L17760" s="7"/>
      <c r="M17760" s="108"/>
      <c r="N17760" s="7"/>
    </row>
    <row r="17761" spans="12:14">
      <c r="L17761" s="7"/>
      <c r="M17761" s="108"/>
      <c r="N17761" s="7"/>
    </row>
    <row r="17762" spans="12:14">
      <c r="L17762" s="7"/>
      <c r="M17762" s="108"/>
      <c r="N17762" s="7"/>
    </row>
    <row r="17763" spans="12:14">
      <c r="L17763" s="7"/>
      <c r="M17763" s="108"/>
      <c r="N17763" s="7"/>
    </row>
    <row r="17764" spans="12:14">
      <c r="L17764" s="7"/>
      <c r="M17764" s="108"/>
      <c r="N17764" s="7"/>
    </row>
    <row r="17765" spans="12:14">
      <c r="L17765" s="7"/>
      <c r="M17765" s="108"/>
      <c r="N17765" s="7"/>
    </row>
    <row r="17766" spans="12:14">
      <c r="L17766" s="7"/>
      <c r="M17766" s="108"/>
      <c r="N17766" s="7"/>
    </row>
    <row r="17767" spans="12:14">
      <c r="L17767" s="7"/>
      <c r="M17767" s="108"/>
      <c r="N17767" s="7"/>
    </row>
    <row r="17768" spans="12:14">
      <c r="L17768" s="7"/>
      <c r="M17768" s="108"/>
      <c r="N17768" s="7"/>
    </row>
    <row r="17769" spans="12:14">
      <c r="L17769" s="7"/>
      <c r="M17769" s="108"/>
      <c r="N17769" s="7"/>
    </row>
    <row r="17770" spans="12:14">
      <c r="L17770" s="7"/>
      <c r="M17770" s="108"/>
      <c r="N17770" s="7"/>
    </row>
    <row r="17771" spans="12:14">
      <c r="L17771" s="7"/>
      <c r="M17771" s="108"/>
      <c r="N17771" s="7"/>
    </row>
    <row r="17772" spans="12:14">
      <c r="L17772" s="7"/>
      <c r="M17772" s="108"/>
      <c r="N17772" s="7"/>
    </row>
    <row r="17773" spans="12:14">
      <c r="L17773" s="7"/>
      <c r="M17773" s="108"/>
      <c r="N17773" s="7"/>
    </row>
    <row r="17774" spans="12:14">
      <c r="L17774" s="7"/>
      <c r="M17774" s="108"/>
      <c r="N17774" s="7"/>
    </row>
    <row r="17775" spans="12:14">
      <c r="L17775" s="7"/>
      <c r="M17775" s="108"/>
      <c r="N17775" s="7"/>
    </row>
    <row r="17776" spans="12:14">
      <c r="L17776" s="7"/>
      <c r="M17776" s="108"/>
      <c r="N17776" s="7"/>
    </row>
    <row r="17777" spans="12:14">
      <c r="L17777" s="7"/>
      <c r="M17777" s="108"/>
      <c r="N17777" s="7"/>
    </row>
    <row r="17778" spans="12:14">
      <c r="L17778" s="7"/>
      <c r="M17778" s="108"/>
      <c r="N17778" s="7"/>
    </row>
    <row r="17779" spans="12:14">
      <c r="L17779" s="7"/>
      <c r="M17779" s="108"/>
      <c r="N17779" s="7"/>
    </row>
    <row r="17780" spans="12:14">
      <c r="L17780" s="7"/>
      <c r="M17780" s="108"/>
      <c r="N17780" s="7"/>
    </row>
    <row r="17781" spans="12:14">
      <c r="L17781" s="7"/>
      <c r="M17781" s="108"/>
      <c r="N17781" s="7"/>
    </row>
    <row r="17782" spans="12:14">
      <c r="L17782" s="7"/>
      <c r="M17782" s="108"/>
      <c r="N17782" s="7"/>
    </row>
    <row r="17783" spans="12:14">
      <c r="L17783" s="7"/>
      <c r="M17783" s="108"/>
      <c r="N17783" s="7"/>
    </row>
    <row r="17784" spans="12:14">
      <c r="L17784" s="7"/>
      <c r="M17784" s="108"/>
      <c r="N17784" s="7"/>
    </row>
    <row r="17785" spans="12:14">
      <c r="L17785" s="7"/>
      <c r="M17785" s="108"/>
      <c r="N17785" s="7"/>
    </row>
    <row r="17786" spans="12:14">
      <c r="L17786" s="7"/>
      <c r="M17786" s="108"/>
      <c r="N17786" s="7"/>
    </row>
    <row r="17787" spans="12:14">
      <c r="L17787" s="7"/>
      <c r="M17787" s="108"/>
      <c r="N17787" s="7"/>
    </row>
    <row r="17788" spans="12:14">
      <c r="L17788" s="7"/>
      <c r="M17788" s="108"/>
      <c r="N17788" s="7"/>
    </row>
    <row r="17789" spans="12:14">
      <c r="L17789" s="7"/>
      <c r="M17789" s="108"/>
      <c r="N17789" s="7"/>
    </row>
    <row r="17790" spans="12:14">
      <c r="L17790" s="7"/>
      <c r="M17790" s="108"/>
      <c r="N17790" s="7"/>
    </row>
    <row r="17791" spans="12:14">
      <c r="L17791" s="7"/>
      <c r="M17791" s="108"/>
      <c r="N17791" s="7"/>
    </row>
    <row r="17792" spans="12:14">
      <c r="L17792" s="7"/>
      <c r="M17792" s="108"/>
      <c r="N17792" s="7"/>
    </row>
    <row r="17793" spans="12:14">
      <c r="L17793" s="7"/>
      <c r="M17793" s="108"/>
      <c r="N17793" s="7"/>
    </row>
    <row r="17794" spans="12:14">
      <c r="L17794" s="7"/>
      <c r="M17794" s="108"/>
      <c r="N17794" s="7"/>
    </row>
    <row r="17795" spans="12:14">
      <c r="L17795" s="7"/>
      <c r="M17795" s="108"/>
      <c r="N17795" s="7"/>
    </row>
    <row r="17796" spans="12:14">
      <c r="L17796" s="7"/>
      <c r="M17796" s="108"/>
      <c r="N17796" s="7"/>
    </row>
    <row r="17797" spans="12:14">
      <c r="L17797" s="7"/>
      <c r="M17797" s="108"/>
      <c r="N17797" s="7"/>
    </row>
    <row r="17798" spans="12:14">
      <c r="L17798" s="7"/>
      <c r="M17798" s="108"/>
      <c r="N17798" s="7"/>
    </row>
    <row r="17799" spans="12:14">
      <c r="L17799" s="7"/>
      <c r="M17799" s="108"/>
      <c r="N17799" s="7"/>
    </row>
    <row r="17800" spans="12:14">
      <c r="L17800" s="7"/>
      <c r="M17800" s="108"/>
      <c r="N17800" s="7"/>
    </row>
    <row r="17801" spans="12:14">
      <c r="L17801" s="7"/>
      <c r="M17801" s="108"/>
      <c r="N17801" s="7"/>
    </row>
    <row r="17802" spans="12:14">
      <c r="L17802" s="7"/>
      <c r="M17802" s="108"/>
      <c r="N17802" s="7"/>
    </row>
    <row r="17803" spans="12:14">
      <c r="L17803" s="7"/>
      <c r="M17803" s="108"/>
      <c r="N17803" s="7"/>
    </row>
    <row r="17804" spans="12:14">
      <c r="L17804" s="7"/>
      <c r="M17804" s="108"/>
      <c r="N17804" s="7"/>
    </row>
    <row r="17805" spans="12:14">
      <c r="L17805" s="7"/>
      <c r="M17805" s="108"/>
      <c r="N17805" s="7"/>
    </row>
    <row r="17806" spans="12:14">
      <c r="L17806" s="7"/>
      <c r="M17806" s="108"/>
      <c r="N17806" s="7"/>
    </row>
    <row r="17807" spans="12:14">
      <c r="L17807" s="7"/>
      <c r="M17807" s="108"/>
      <c r="N17807" s="7"/>
    </row>
    <row r="17808" spans="12:14">
      <c r="L17808" s="7"/>
      <c r="M17808" s="108"/>
      <c r="N17808" s="7"/>
    </row>
    <row r="17809" spans="12:14">
      <c r="L17809" s="7"/>
      <c r="M17809" s="108"/>
      <c r="N17809" s="7"/>
    </row>
    <row r="17810" spans="12:14">
      <c r="L17810" s="7"/>
      <c r="M17810" s="108"/>
      <c r="N17810" s="7"/>
    </row>
    <row r="17811" spans="12:14">
      <c r="L17811" s="7"/>
      <c r="M17811" s="108"/>
      <c r="N17811" s="7"/>
    </row>
    <row r="17812" spans="12:14">
      <c r="L17812" s="7"/>
      <c r="M17812" s="108"/>
      <c r="N17812" s="7"/>
    </row>
    <row r="17813" spans="12:14">
      <c r="L17813" s="7"/>
      <c r="M17813" s="108"/>
      <c r="N17813" s="7"/>
    </row>
    <row r="17814" spans="12:14">
      <c r="L17814" s="7"/>
      <c r="M17814" s="108"/>
      <c r="N17814" s="7"/>
    </row>
    <row r="17815" spans="12:14">
      <c r="L17815" s="7"/>
      <c r="M17815" s="108"/>
      <c r="N17815" s="7"/>
    </row>
    <row r="17816" spans="12:14">
      <c r="L17816" s="7"/>
      <c r="M17816" s="108"/>
      <c r="N17816" s="7"/>
    </row>
    <row r="17817" spans="12:14">
      <c r="L17817" s="7"/>
      <c r="M17817" s="108"/>
      <c r="N17817" s="7"/>
    </row>
    <row r="17818" spans="12:14">
      <c r="L17818" s="7"/>
      <c r="M17818" s="108"/>
      <c r="N17818" s="7"/>
    </row>
    <row r="17819" spans="12:14">
      <c r="L17819" s="7"/>
      <c r="M17819" s="108"/>
      <c r="N17819" s="7"/>
    </row>
    <row r="17820" spans="12:14">
      <c r="L17820" s="7"/>
      <c r="M17820" s="108"/>
      <c r="N17820" s="7"/>
    </row>
    <row r="17821" spans="12:14">
      <c r="L17821" s="7"/>
      <c r="M17821" s="108"/>
      <c r="N17821" s="7"/>
    </row>
    <row r="17822" spans="12:14">
      <c r="L17822" s="7"/>
      <c r="M17822" s="108"/>
      <c r="N17822" s="7"/>
    </row>
    <row r="17823" spans="12:14">
      <c r="L17823" s="7"/>
      <c r="M17823" s="108"/>
      <c r="N17823" s="7"/>
    </row>
    <row r="17824" spans="12:14">
      <c r="L17824" s="7"/>
      <c r="M17824" s="108"/>
      <c r="N17824" s="7"/>
    </row>
    <row r="17825" spans="12:14">
      <c r="L17825" s="7"/>
      <c r="M17825" s="108"/>
      <c r="N17825" s="7"/>
    </row>
    <row r="17826" spans="12:14">
      <c r="L17826" s="7"/>
      <c r="M17826" s="108"/>
      <c r="N17826" s="7"/>
    </row>
    <row r="17827" spans="12:14">
      <c r="L17827" s="7"/>
      <c r="M17827" s="108"/>
      <c r="N17827" s="7"/>
    </row>
    <row r="17828" spans="12:14">
      <c r="L17828" s="7"/>
      <c r="M17828" s="108"/>
      <c r="N17828" s="7"/>
    </row>
    <row r="17829" spans="12:14">
      <c r="L17829" s="7"/>
      <c r="M17829" s="108"/>
      <c r="N17829" s="7"/>
    </row>
    <row r="17830" spans="12:14">
      <c r="L17830" s="7"/>
      <c r="M17830" s="108"/>
      <c r="N17830" s="7"/>
    </row>
    <row r="17831" spans="12:14">
      <c r="L17831" s="7"/>
      <c r="M17831" s="108"/>
      <c r="N17831" s="7"/>
    </row>
    <row r="17832" spans="12:14">
      <c r="L17832" s="7"/>
      <c r="M17832" s="108"/>
      <c r="N17832" s="7"/>
    </row>
    <row r="17833" spans="12:14">
      <c r="L17833" s="7"/>
      <c r="M17833" s="108"/>
      <c r="N17833" s="7"/>
    </row>
    <row r="17834" spans="12:14">
      <c r="L17834" s="7"/>
      <c r="M17834" s="108"/>
      <c r="N17834" s="7"/>
    </row>
    <row r="17835" spans="12:14">
      <c r="L17835" s="7"/>
      <c r="M17835" s="108"/>
      <c r="N17835" s="7"/>
    </row>
    <row r="17836" spans="12:14">
      <c r="L17836" s="7"/>
      <c r="M17836" s="108"/>
      <c r="N17836" s="7"/>
    </row>
    <row r="17837" spans="12:14">
      <c r="L17837" s="7"/>
      <c r="M17837" s="108"/>
      <c r="N17837" s="7"/>
    </row>
    <row r="17838" spans="12:14">
      <c r="L17838" s="7"/>
      <c r="M17838" s="108"/>
      <c r="N17838" s="7"/>
    </row>
    <row r="17839" spans="12:14">
      <c r="L17839" s="7"/>
      <c r="M17839" s="108"/>
      <c r="N17839" s="7"/>
    </row>
    <row r="17840" spans="12:14">
      <c r="L17840" s="7"/>
      <c r="M17840" s="108"/>
      <c r="N17840" s="7"/>
    </row>
    <row r="17841" spans="12:14">
      <c r="L17841" s="7"/>
      <c r="M17841" s="108"/>
      <c r="N17841" s="7"/>
    </row>
    <row r="17842" spans="12:14">
      <c r="L17842" s="7"/>
      <c r="M17842" s="108"/>
      <c r="N17842" s="7"/>
    </row>
    <row r="17843" spans="12:14">
      <c r="L17843" s="7"/>
      <c r="M17843" s="108"/>
      <c r="N17843" s="7"/>
    </row>
    <row r="17844" spans="12:14">
      <c r="L17844" s="7"/>
      <c r="M17844" s="108"/>
      <c r="N17844" s="7"/>
    </row>
    <row r="17845" spans="12:14">
      <c r="L17845" s="7"/>
      <c r="M17845" s="108"/>
      <c r="N17845" s="7"/>
    </row>
    <row r="17846" spans="12:14">
      <c r="L17846" s="7"/>
      <c r="M17846" s="108"/>
      <c r="N17846" s="7"/>
    </row>
    <row r="17847" spans="12:14">
      <c r="L17847" s="7"/>
      <c r="M17847" s="108"/>
      <c r="N17847" s="7"/>
    </row>
    <row r="17848" spans="12:14">
      <c r="L17848" s="7"/>
      <c r="M17848" s="108"/>
      <c r="N17848" s="7"/>
    </row>
    <row r="17849" spans="12:14">
      <c r="L17849" s="7"/>
      <c r="M17849" s="108"/>
      <c r="N17849" s="7"/>
    </row>
    <row r="17850" spans="12:14">
      <c r="L17850" s="7"/>
      <c r="M17850" s="108"/>
      <c r="N17850" s="7"/>
    </row>
    <row r="17851" spans="12:14">
      <c r="L17851" s="7"/>
      <c r="M17851" s="108"/>
      <c r="N17851" s="7"/>
    </row>
    <row r="17852" spans="12:14">
      <c r="L17852" s="7"/>
      <c r="M17852" s="108"/>
      <c r="N17852" s="7"/>
    </row>
    <row r="17853" spans="12:14">
      <c r="L17853" s="7"/>
      <c r="M17853" s="108"/>
      <c r="N17853" s="7"/>
    </row>
    <row r="17854" spans="12:14">
      <c r="L17854" s="7"/>
      <c r="M17854" s="108"/>
      <c r="N17854" s="7"/>
    </row>
    <row r="17855" spans="12:14">
      <c r="L17855" s="7"/>
      <c r="M17855" s="108"/>
      <c r="N17855" s="7"/>
    </row>
    <row r="17856" spans="12:14">
      <c r="L17856" s="7"/>
      <c r="M17856" s="108"/>
      <c r="N17856" s="7"/>
    </row>
    <row r="17857" spans="12:14">
      <c r="L17857" s="7"/>
      <c r="M17857" s="108"/>
      <c r="N17857" s="7"/>
    </row>
    <row r="17858" spans="12:14">
      <c r="L17858" s="7"/>
      <c r="M17858" s="108"/>
      <c r="N17858" s="7"/>
    </row>
    <row r="17859" spans="12:14">
      <c r="L17859" s="7"/>
      <c r="M17859" s="108"/>
      <c r="N17859" s="7"/>
    </row>
    <row r="17860" spans="12:14">
      <c r="L17860" s="7"/>
      <c r="M17860" s="108"/>
      <c r="N17860" s="7"/>
    </row>
    <row r="17861" spans="12:14">
      <c r="L17861" s="7"/>
      <c r="M17861" s="108"/>
      <c r="N17861" s="7"/>
    </row>
    <row r="17862" spans="12:14">
      <c r="L17862" s="7"/>
      <c r="M17862" s="108"/>
      <c r="N17862" s="7"/>
    </row>
    <row r="17863" spans="12:14">
      <c r="L17863" s="7"/>
      <c r="M17863" s="108"/>
      <c r="N17863" s="7"/>
    </row>
    <row r="17864" spans="12:14">
      <c r="L17864" s="7"/>
      <c r="M17864" s="108"/>
      <c r="N17864" s="7"/>
    </row>
    <row r="17865" spans="12:14">
      <c r="L17865" s="7"/>
      <c r="M17865" s="108"/>
      <c r="N17865" s="7"/>
    </row>
    <row r="17866" spans="12:14">
      <c r="L17866" s="7"/>
      <c r="M17866" s="108"/>
      <c r="N17866" s="7"/>
    </row>
    <row r="17867" spans="12:14">
      <c r="L17867" s="7"/>
      <c r="M17867" s="108"/>
      <c r="N17867" s="7"/>
    </row>
    <row r="17868" spans="12:14">
      <c r="L17868" s="7"/>
      <c r="M17868" s="108"/>
      <c r="N17868" s="7"/>
    </row>
    <row r="17869" spans="12:14">
      <c r="L17869" s="7"/>
      <c r="M17869" s="108"/>
      <c r="N17869" s="7"/>
    </row>
    <row r="17870" spans="12:14">
      <c r="L17870" s="7"/>
      <c r="M17870" s="108"/>
      <c r="N17870" s="7"/>
    </row>
    <row r="17871" spans="12:14">
      <c r="L17871" s="7"/>
      <c r="M17871" s="108"/>
      <c r="N17871" s="7"/>
    </row>
    <row r="17872" spans="12:14">
      <c r="L17872" s="7"/>
      <c r="M17872" s="108"/>
      <c r="N17872" s="7"/>
    </row>
    <row r="17873" spans="12:14">
      <c r="L17873" s="7"/>
      <c r="M17873" s="108"/>
      <c r="N17873" s="7"/>
    </row>
    <row r="17874" spans="12:14">
      <c r="L17874" s="7"/>
      <c r="M17874" s="108"/>
      <c r="N17874" s="7"/>
    </row>
    <row r="17875" spans="12:14">
      <c r="L17875" s="7"/>
      <c r="M17875" s="108"/>
      <c r="N17875" s="7"/>
    </row>
    <row r="17876" spans="12:14">
      <c r="L17876" s="7"/>
      <c r="M17876" s="108"/>
      <c r="N17876" s="7"/>
    </row>
    <row r="17877" spans="12:14">
      <c r="L17877" s="7"/>
      <c r="M17877" s="108"/>
      <c r="N17877" s="7"/>
    </row>
    <row r="17878" spans="12:14">
      <c r="L17878" s="7"/>
      <c r="M17878" s="108"/>
      <c r="N17878" s="7"/>
    </row>
    <row r="17879" spans="12:14">
      <c r="L17879" s="7"/>
      <c r="M17879" s="108"/>
      <c r="N17879" s="7"/>
    </row>
    <row r="17880" spans="12:14">
      <c r="L17880" s="7"/>
      <c r="M17880" s="108"/>
      <c r="N17880" s="7"/>
    </row>
    <row r="17881" spans="12:14">
      <c r="L17881" s="7"/>
      <c r="M17881" s="108"/>
      <c r="N17881" s="7"/>
    </row>
    <row r="17882" spans="12:14">
      <c r="L17882" s="7"/>
      <c r="M17882" s="108"/>
      <c r="N17882" s="7"/>
    </row>
    <row r="17883" spans="12:14">
      <c r="L17883" s="7"/>
      <c r="M17883" s="108"/>
      <c r="N17883" s="7"/>
    </row>
    <row r="17884" spans="12:14">
      <c r="L17884" s="7"/>
      <c r="M17884" s="108"/>
      <c r="N17884" s="7"/>
    </row>
    <row r="17885" spans="12:14">
      <c r="L17885" s="7"/>
      <c r="M17885" s="108"/>
      <c r="N17885" s="7"/>
    </row>
    <row r="17886" spans="12:14">
      <c r="L17886" s="7"/>
      <c r="M17886" s="108"/>
      <c r="N17886" s="7"/>
    </row>
    <row r="17887" spans="12:14">
      <c r="L17887" s="7"/>
      <c r="M17887" s="108"/>
      <c r="N17887" s="7"/>
    </row>
    <row r="17888" spans="12:14">
      <c r="L17888" s="7"/>
      <c r="M17888" s="108"/>
      <c r="N17888" s="7"/>
    </row>
    <row r="17889" spans="12:14">
      <c r="L17889" s="7"/>
      <c r="M17889" s="108"/>
      <c r="N17889" s="7"/>
    </row>
    <row r="17890" spans="12:14">
      <c r="L17890" s="7"/>
      <c r="M17890" s="108"/>
      <c r="N17890" s="7"/>
    </row>
    <row r="17891" spans="12:14">
      <c r="L17891" s="7"/>
      <c r="M17891" s="108"/>
      <c r="N17891" s="7"/>
    </row>
    <row r="17892" spans="12:14">
      <c r="L17892" s="7"/>
      <c r="M17892" s="108"/>
      <c r="N17892" s="7"/>
    </row>
    <row r="17893" spans="12:14">
      <c r="L17893" s="7"/>
      <c r="M17893" s="108"/>
      <c r="N17893" s="7"/>
    </row>
    <row r="17894" spans="12:14">
      <c r="L17894" s="7"/>
      <c r="M17894" s="108"/>
      <c r="N17894" s="7"/>
    </row>
    <row r="17895" spans="12:14">
      <c r="L17895" s="7"/>
      <c r="M17895" s="108"/>
      <c r="N17895" s="7"/>
    </row>
    <row r="17896" spans="12:14">
      <c r="L17896" s="7"/>
      <c r="M17896" s="108"/>
      <c r="N17896" s="7"/>
    </row>
    <row r="17897" spans="12:14">
      <c r="L17897" s="7"/>
      <c r="M17897" s="108"/>
      <c r="N17897" s="7"/>
    </row>
    <row r="17898" spans="12:14">
      <c r="L17898" s="7"/>
      <c r="M17898" s="108"/>
      <c r="N17898" s="7"/>
    </row>
    <row r="17899" spans="12:14">
      <c r="L17899" s="7"/>
      <c r="M17899" s="108"/>
      <c r="N17899" s="7"/>
    </row>
    <row r="17900" spans="12:14">
      <c r="L17900" s="7"/>
      <c r="M17900" s="108"/>
      <c r="N17900" s="7"/>
    </row>
    <row r="17901" spans="12:14">
      <c r="L17901" s="7"/>
      <c r="M17901" s="108"/>
      <c r="N17901" s="7"/>
    </row>
    <row r="17902" spans="12:14">
      <c r="L17902" s="7"/>
      <c r="M17902" s="108"/>
      <c r="N17902" s="7"/>
    </row>
    <row r="17903" spans="12:14">
      <c r="L17903" s="7"/>
      <c r="M17903" s="108"/>
      <c r="N17903" s="7"/>
    </row>
    <row r="17904" spans="12:14">
      <c r="L17904" s="7"/>
      <c r="M17904" s="108"/>
      <c r="N17904" s="7"/>
    </row>
    <row r="17905" spans="12:14">
      <c r="L17905" s="7"/>
      <c r="M17905" s="108"/>
      <c r="N17905" s="7"/>
    </row>
    <row r="17906" spans="12:14">
      <c r="L17906" s="7"/>
      <c r="M17906" s="108"/>
      <c r="N17906" s="7"/>
    </row>
    <row r="17907" spans="12:14">
      <c r="L17907" s="7"/>
      <c r="M17907" s="108"/>
      <c r="N17907" s="7"/>
    </row>
    <row r="17908" spans="12:14">
      <c r="L17908" s="7"/>
      <c r="M17908" s="108"/>
      <c r="N17908" s="7"/>
    </row>
    <row r="17909" spans="12:14">
      <c r="L17909" s="7"/>
      <c r="M17909" s="108"/>
      <c r="N17909" s="7"/>
    </row>
    <row r="17910" spans="12:14">
      <c r="L17910" s="7"/>
      <c r="M17910" s="108"/>
      <c r="N17910" s="7"/>
    </row>
    <row r="17911" spans="12:14">
      <c r="L17911" s="7"/>
      <c r="M17911" s="108"/>
      <c r="N17911" s="7"/>
    </row>
    <row r="17912" spans="12:14">
      <c r="L17912" s="7"/>
      <c r="M17912" s="108"/>
      <c r="N17912" s="7"/>
    </row>
    <row r="17913" spans="12:14">
      <c r="L17913" s="7"/>
      <c r="M17913" s="108"/>
      <c r="N17913" s="7"/>
    </row>
    <row r="17914" spans="12:14">
      <c r="L17914" s="7"/>
      <c r="M17914" s="108"/>
      <c r="N17914" s="7"/>
    </row>
    <row r="17915" spans="12:14">
      <c r="L17915" s="7"/>
      <c r="M17915" s="108"/>
      <c r="N17915" s="7"/>
    </row>
    <row r="17916" spans="12:14">
      <c r="L17916" s="7"/>
      <c r="M17916" s="108"/>
      <c r="N17916" s="7"/>
    </row>
    <row r="17917" spans="12:14">
      <c r="L17917" s="7"/>
      <c r="M17917" s="108"/>
      <c r="N17917" s="7"/>
    </row>
    <row r="17918" spans="12:14">
      <c r="L17918" s="7"/>
      <c r="M17918" s="108"/>
      <c r="N17918" s="7"/>
    </row>
    <row r="17919" spans="12:14">
      <c r="L17919" s="7"/>
      <c r="M17919" s="108"/>
      <c r="N17919" s="7"/>
    </row>
    <row r="17920" spans="12:14">
      <c r="L17920" s="7"/>
      <c r="M17920" s="108"/>
      <c r="N17920" s="7"/>
    </row>
    <row r="17921" spans="12:14">
      <c r="L17921" s="7"/>
      <c r="M17921" s="108"/>
      <c r="N17921" s="7"/>
    </row>
    <row r="17922" spans="12:14">
      <c r="L17922" s="7"/>
      <c r="M17922" s="108"/>
      <c r="N17922" s="7"/>
    </row>
    <row r="17923" spans="12:14">
      <c r="L17923" s="7"/>
      <c r="M17923" s="108"/>
      <c r="N17923" s="7"/>
    </row>
    <row r="17924" spans="12:14">
      <c r="L17924" s="7"/>
      <c r="M17924" s="108"/>
      <c r="N17924" s="7"/>
    </row>
    <row r="17925" spans="12:14">
      <c r="L17925" s="7"/>
      <c r="M17925" s="108"/>
      <c r="N17925" s="7"/>
    </row>
    <row r="17926" spans="12:14">
      <c r="L17926" s="7"/>
      <c r="M17926" s="108"/>
      <c r="N17926" s="7"/>
    </row>
    <row r="17927" spans="12:14">
      <c r="L17927" s="7"/>
      <c r="M17927" s="108"/>
      <c r="N17927" s="7"/>
    </row>
    <row r="17928" spans="12:14">
      <c r="L17928" s="7"/>
      <c r="M17928" s="108"/>
      <c r="N17928" s="7"/>
    </row>
    <row r="17929" spans="12:14">
      <c r="L17929" s="7"/>
      <c r="M17929" s="108"/>
      <c r="N17929" s="7"/>
    </row>
    <row r="17930" spans="12:14">
      <c r="L17930" s="7"/>
      <c r="M17930" s="108"/>
      <c r="N17930" s="7"/>
    </row>
    <row r="17931" spans="12:14">
      <c r="L17931" s="7"/>
      <c r="M17931" s="108"/>
      <c r="N17931" s="7"/>
    </row>
    <row r="17932" spans="12:14">
      <c r="L17932" s="7"/>
      <c r="M17932" s="108"/>
      <c r="N17932" s="7"/>
    </row>
    <row r="17933" spans="12:14">
      <c r="L17933" s="7"/>
      <c r="M17933" s="108"/>
      <c r="N17933" s="7"/>
    </row>
    <row r="17934" spans="12:14">
      <c r="L17934" s="7"/>
      <c r="M17934" s="108"/>
      <c r="N17934" s="7"/>
    </row>
    <row r="17935" spans="12:14">
      <c r="L17935" s="7"/>
      <c r="M17935" s="108"/>
      <c r="N17935" s="7"/>
    </row>
    <row r="17936" spans="12:14">
      <c r="L17936" s="7"/>
      <c r="M17936" s="108"/>
      <c r="N17936" s="7"/>
    </row>
    <row r="17937" spans="12:14">
      <c r="L17937" s="7"/>
      <c r="M17937" s="108"/>
      <c r="N17937" s="7"/>
    </row>
    <row r="17938" spans="12:14">
      <c r="L17938" s="7"/>
      <c r="M17938" s="108"/>
      <c r="N17938" s="7"/>
    </row>
    <row r="17939" spans="12:14">
      <c r="L17939" s="7"/>
      <c r="M17939" s="108"/>
      <c r="N17939" s="7"/>
    </row>
    <row r="17940" spans="12:14">
      <c r="L17940" s="7"/>
      <c r="M17940" s="108"/>
      <c r="N17940" s="7"/>
    </row>
    <row r="17941" spans="12:14">
      <c r="L17941" s="7"/>
      <c r="M17941" s="108"/>
      <c r="N17941" s="7"/>
    </row>
    <row r="17942" spans="12:14">
      <c r="L17942" s="7"/>
      <c r="M17942" s="108"/>
      <c r="N17942" s="7"/>
    </row>
    <row r="17943" spans="12:14">
      <c r="L17943" s="7"/>
      <c r="M17943" s="108"/>
      <c r="N17943" s="7"/>
    </row>
    <row r="17944" spans="12:14">
      <c r="L17944" s="7"/>
      <c r="M17944" s="108"/>
      <c r="N17944" s="7"/>
    </row>
    <row r="17945" spans="12:14">
      <c r="L17945" s="7"/>
      <c r="M17945" s="108"/>
      <c r="N17945" s="7"/>
    </row>
    <row r="17946" spans="12:14">
      <c r="L17946" s="7"/>
      <c r="M17946" s="108"/>
      <c r="N17946" s="7"/>
    </row>
    <row r="17947" spans="12:14">
      <c r="L17947" s="7"/>
      <c r="M17947" s="108"/>
      <c r="N17947" s="7"/>
    </row>
    <row r="17948" spans="12:14">
      <c r="L17948" s="7"/>
      <c r="M17948" s="108"/>
      <c r="N17948" s="7"/>
    </row>
    <row r="17949" spans="12:14">
      <c r="L17949" s="7"/>
      <c r="M17949" s="108"/>
      <c r="N17949" s="7"/>
    </row>
    <row r="17950" spans="12:14">
      <c r="L17950" s="7"/>
      <c r="M17950" s="108"/>
      <c r="N17950" s="7"/>
    </row>
    <row r="17951" spans="12:14">
      <c r="L17951" s="7"/>
      <c r="M17951" s="108"/>
      <c r="N17951" s="7"/>
    </row>
    <row r="17952" spans="12:14">
      <c r="L17952" s="7"/>
      <c r="M17952" s="108"/>
      <c r="N17952" s="7"/>
    </row>
    <row r="17953" spans="12:14">
      <c r="L17953" s="7"/>
      <c r="M17953" s="108"/>
      <c r="N17953" s="7"/>
    </row>
    <row r="17954" spans="12:14">
      <c r="L17954" s="7"/>
      <c r="M17954" s="108"/>
      <c r="N17954" s="7"/>
    </row>
    <row r="17955" spans="12:14">
      <c r="L17955" s="7"/>
      <c r="M17955" s="108"/>
      <c r="N17955" s="7"/>
    </row>
    <row r="17956" spans="12:14">
      <c r="L17956" s="7"/>
      <c r="M17956" s="108"/>
      <c r="N17956" s="7"/>
    </row>
    <row r="17957" spans="12:14">
      <c r="L17957" s="7"/>
      <c r="M17957" s="108"/>
      <c r="N17957" s="7"/>
    </row>
    <row r="17958" spans="12:14">
      <c r="L17958" s="7"/>
      <c r="M17958" s="108"/>
      <c r="N17958" s="7"/>
    </row>
    <row r="17959" spans="12:14">
      <c r="L17959" s="7"/>
      <c r="M17959" s="108"/>
      <c r="N17959" s="7"/>
    </row>
    <row r="17960" spans="12:14">
      <c r="L17960" s="7"/>
      <c r="M17960" s="108"/>
      <c r="N17960" s="7"/>
    </row>
    <row r="17961" spans="12:14">
      <c r="L17961" s="7"/>
      <c r="M17961" s="108"/>
      <c r="N17961" s="7"/>
    </row>
    <row r="17962" spans="12:14">
      <c r="L17962" s="7"/>
      <c r="M17962" s="108"/>
      <c r="N17962" s="7"/>
    </row>
    <row r="17963" spans="12:14">
      <c r="L17963" s="7"/>
      <c r="M17963" s="108"/>
      <c r="N17963" s="7"/>
    </row>
    <row r="17964" spans="12:14">
      <c r="L17964" s="7"/>
      <c r="M17964" s="108"/>
      <c r="N17964" s="7"/>
    </row>
    <row r="17965" spans="12:14">
      <c r="L17965" s="7"/>
      <c r="M17965" s="108"/>
      <c r="N17965" s="7"/>
    </row>
    <row r="17966" spans="12:14">
      <c r="L17966" s="7"/>
      <c r="M17966" s="108"/>
      <c r="N17966" s="7"/>
    </row>
    <row r="17967" spans="12:14">
      <c r="L17967" s="7"/>
      <c r="M17967" s="108"/>
      <c r="N17967" s="7"/>
    </row>
    <row r="17968" spans="12:14">
      <c r="L17968" s="7"/>
      <c r="M17968" s="108"/>
      <c r="N17968" s="7"/>
    </row>
    <row r="17969" spans="12:14">
      <c r="L17969" s="7"/>
      <c r="M17969" s="108"/>
      <c r="N17969" s="7"/>
    </row>
    <row r="17970" spans="12:14">
      <c r="L17970" s="7"/>
      <c r="M17970" s="108"/>
      <c r="N17970" s="7"/>
    </row>
    <row r="17971" spans="12:14">
      <c r="L17971" s="7"/>
      <c r="M17971" s="108"/>
      <c r="N17971" s="7"/>
    </row>
    <row r="17972" spans="12:14">
      <c r="L17972" s="7"/>
      <c r="M17972" s="108"/>
      <c r="N17972" s="7"/>
    </row>
    <row r="17973" spans="12:14">
      <c r="L17973" s="7"/>
      <c r="M17973" s="108"/>
      <c r="N17973" s="7"/>
    </row>
    <row r="17974" spans="12:14">
      <c r="L17974" s="7"/>
      <c r="M17974" s="108"/>
      <c r="N17974" s="7"/>
    </row>
    <row r="17975" spans="12:14">
      <c r="L17975" s="7"/>
      <c r="M17975" s="108"/>
      <c r="N17975" s="7"/>
    </row>
    <row r="17976" spans="12:14">
      <c r="L17976" s="7"/>
      <c r="M17976" s="108"/>
      <c r="N17976" s="7"/>
    </row>
    <row r="17977" spans="12:14">
      <c r="L17977" s="7"/>
      <c r="M17977" s="108"/>
      <c r="N17977" s="7"/>
    </row>
    <row r="17978" spans="12:14">
      <c r="L17978" s="7"/>
      <c r="M17978" s="108"/>
      <c r="N17978" s="7"/>
    </row>
    <row r="17979" spans="12:14">
      <c r="L17979" s="7"/>
      <c r="M17979" s="108"/>
      <c r="N17979" s="7"/>
    </row>
    <row r="17980" spans="12:14">
      <c r="L17980" s="7"/>
      <c r="M17980" s="108"/>
      <c r="N17980" s="7"/>
    </row>
    <row r="17981" spans="12:14">
      <c r="L17981" s="7"/>
      <c r="M17981" s="108"/>
      <c r="N17981" s="7"/>
    </row>
    <row r="17982" spans="12:14">
      <c r="L17982" s="7"/>
      <c r="M17982" s="108"/>
      <c r="N17982" s="7"/>
    </row>
    <row r="17983" spans="12:14">
      <c r="L17983" s="7"/>
      <c r="M17983" s="108"/>
      <c r="N17983" s="7"/>
    </row>
    <row r="17984" spans="12:14">
      <c r="L17984" s="7"/>
      <c r="M17984" s="108"/>
      <c r="N17984" s="7"/>
    </row>
    <row r="17985" spans="12:14">
      <c r="L17985" s="7"/>
      <c r="M17985" s="108"/>
      <c r="N17985" s="7"/>
    </row>
    <row r="17986" spans="12:14">
      <c r="L17986" s="7"/>
      <c r="M17986" s="108"/>
      <c r="N17986" s="7"/>
    </row>
    <row r="17987" spans="12:14">
      <c r="L17987" s="7"/>
      <c r="M17987" s="108"/>
      <c r="N17987" s="7"/>
    </row>
    <row r="17988" spans="12:14">
      <c r="L17988" s="7"/>
      <c r="M17988" s="108"/>
      <c r="N17988" s="7"/>
    </row>
    <row r="17989" spans="12:14">
      <c r="L17989" s="7"/>
      <c r="M17989" s="108"/>
      <c r="N17989" s="7"/>
    </row>
    <row r="17990" spans="12:14">
      <c r="L17990" s="7"/>
      <c r="M17990" s="108"/>
      <c r="N17990" s="7"/>
    </row>
    <row r="17991" spans="12:14">
      <c r="L17991" s="7"/>
      <c r="M17991" s="108"/>
      <c r="N17991" s="7"/>
    </row>
    <row r="17992" spans="12:14">
      <c r="L17992" s="7"/>
      <c r="M17992" s="108"/>
      <c r="N17992" s="7"/>
    </row>
    <row r="17993" spans="12:14">
      <c r="L17993" s="7"/>
      <c r="M17993" s="108"/>
      <c r="N17993" s="7"/>
    </row>
    <row r="17994" spans="12:14">
      <c r="L17994" s="7"/>
      <c r="M17994" s="108"/>
      <c r="N17994" s="7"/>
    </row>
    <row r="17995" spans="12:14">
      <c r="L17995" s="7"/>
      <c r="M17995" s="108"/>
      <c r="N17995" s="7"/>
    </row>
    <row r="17996" spans="12:14">
      <c r="L17996" s="7"/>
      <c r="M17996" s="108"/>
      <c r="N17996" s="7"/>
    </row>
    <row r="17997" spans="12:14">
      <c r="L17997" s="7"/>
      <c r="M17997" s="108"/>
      <c r="N17997" s="7"/>
    </row>
    <row r="17998" spans="12:14">
      <c r="L17998" s="7"/>
      <c r="M17998" s="108"/>
      <c r="N17998" s="7"/>
    </row>
    <row r="17999" spans="12:14">
      <c r="L17999" s="7"/>
      <c r="M17999" s="108"/>
      <c r="N17999" s="7"/>
    </row>
    <row r="18000" spans="12:14">
      <c r="L18000" s="7"/>
      <c r="M18000" s="108"/>
      <c r="N18000" s="7"/>
    </row>
    <row r="18001" spans="12:14">
      <c r="L18001" s="7"/>
      <c r="M18001" s="108"/>
      <c r="N18001" s="7"/>
    </row>
    <row r="18002" spans="12:14">
      <c r="L18002" s="7"/>
      <c r="M18002" s="108"/>
      <c r="N18002" s="7"/>
    </row>
    <row r="18003" spans="12:14">
      <c r="L18003" s="7"/>
      <c r="M18003" s="108"/>
      <c r="N18003" s="7"/>
    </row>
    <row r="18004" spans="12:14">
      <c r="L18004" s="7"/>
      <c r="M18004" s="108"/>
      <c r="N18004" s="7"/>
    </row>
    <row r="18005" spans="12:14">
      <c r="L18005" s="7"/>
      <c r="M18005" s="108"/>
      <c r="N18005" s="7"/>
    </row>
    <row r="18006" spans="12:14">
      <c r="L18006" s="7"/>
      <c r="M18006" s="108"/>
      <c r="N18006" s="7"/>
    </row>
    <row r="18007" spans="12:14">
      <c r="L18007" s="7"/>
      <c r="M18007" s="108"/>
      <c r="N18007" s="7"/>
    </row>
    <row r="18008" spans="12:14">
      <c r="L18008" s="7"/>
      <c r="M18008" s="108"/>
      <c r="N18008" s="7"/>
    </row>
    <row r="18009" spans="12:14">
      <c r="L18009" s="7"/>
      <c r="M18009" s="108"/>
      <c r="N18009" s="7"/>
    </row>
    <row r="18010" spans="12:14">
      <c r="L18010" s="7"/>
      <c r="M18010" s="108"/>
      <c r="N18010" s="7"/>
    </row>
    <row r="18011" spans="12:14">
      <c r="L18011" s="7"/>
      <c r="M18011" s="108"/>
      <c r="N18011" s="7"/>
    </row>
    <row r="18012" spans="12:14">
      <c r="L18012" s="7"/>
      <c r="M18012" s="108"/>
      <c r="N18012" s="7"/>
    </row>
    <row r="18013" spans="12:14">
      <c r="L18013" s="7"/>
      <c r="M18013" s="108"/>
      <c r="N18013" s="7"/>
    </row>
    <row r="18014" spans="12:14">
      <c r="L18014" s="7"/>
      <c r="M18014" s="108"/>
      <c r="N18014" s="7"/>
    </row>
    <row r="18015" spans="12:14">
      <c r="L18015" s="7"/>
      <c r="M18015" s="108"/>
      <c r="N18015" s="7"/>
    </row>
    <row r="18016" spans="12:14">
      <c r="L18016" s="7"/>
      <c r="M18016" s="108"/>
      <c r="N18016" s="7"/>
    </row>
    <row r="18017" spans="12:14">
      <c r="L18017" s="7"/>
      <c r="M18017" s="108"/>
      <c r="N18017" s="7"/>
    </row>
    <row r="18018" spans="12:14">
      <c r="L18018" s="7"/>
      <c r="M18018" s="108"/>
      <c r="N18018" s="7"/>
    </row>
    <row r="18019" spans="12:14">
      <c r="L18019" s="7"/>
      <c r="M18019" s="108"/>
      <c r="N18019" s="7"/>
    </row>
    <row r="18020" spans="12:14">
      <c r="L18020" s="7"/>
      <c r="M18020" s="108"/>
      <c r="N18020" s="7"/>
    </row>
    <row r="18021" spans="12:14">
      <c r="L18021" s="7"/>
      <c r="M18021" s="108"/>
      <c r="N18021" s="7"/>
    </row>
    <row r="18022" spans="12:14">
      <c r="L18022" s="7"/>
      <c r="M18022" s="108"/>
      <c r="N18022" s="7"/>
    </row>
    <row r="18023" spans="12:14">
      <c r="L18023" s="7"/>
      <c r="M18023" s="108"/>
      <c r="N18023" s="7"/>
    </row>
    <row r="18024" spans="12:14">
      <c r="L18024" s="7"/>
      <c r="M18024" s="108"/>
      <c r="N18024" s="7"/>
    </row>
    <row r="18025" spans="12:14">
      <c r="L18025" s="7"/>
      <c r="M18025" s="108"/>
      <c r="N18025" s="7"/>
    </row>
    <row r="18026" spans="12:14">
      <c r="L18026" s="7"/>
      <c r="M18026" s="108"/>
      <c r="N18026" s="7"/>
    </row>
    <row r="18027" spans="12:14">
      <c r="L18027" s="7"/>
      <c r="M18027" s="108"/>
      <c r="N18027" s="7"/>
    </row>
    <row r="18028" spans="12:14">
      <c r="L18028" s="7"/>
      <c r="M18028" s="108"/>
      <c r="N18028" s="7"/>
    </row>
    <row r="18029" spans="12:14">
      <c r="L18029" s="7"/>
      <c r="M18029" s="108"/>
      <c r="N18029" s="7"/>
    </row>
    <row r="18030" spans="12:14">
      <c r="L18030" s="7"/>
      <c r="M18030" s="108"/>
      <c r="N18030" s="7"/>
    </row>
    <row r="18031" spans="12:14">
      <c r="L18031" s="7"/>
      <c r="M18031" s="108"/>
      <c r="N18031" s="7"/>
    </row>
    <row r="18032" spans="12:14">
      <c r="L18032" s="7"/>
      <c r="M18032" s="108"/>
      <c r="N18032" s="7"/>
    </row>
    <row r="18033" spans="12:14">
      <c r="L18033" s="7"/>
      <c r="M18033" s="108"/>
      <c r="N18033" s="7"/>
    </row>
    <row r="18034" spans="12:14">
      <c r="L18034" s="7"/>
      <c r="M18034" s="108"/>
      <c r="N18034" s="7"/>
    </row>
    <row r="18035" spans="12:14">
      <c r="L18035" s="7"/>
      <c r="M18035" s="108"/>
      <c r="N18035" s="7"/>
    </row>
    <row r="18036" spans="12:14">
      <c r="L18036" s="7"/>
      <c r="M18036" s="108"/>
      <c r="N18036" s="7"/>
    </row>
    <row r="18037" spans="12:14">
      <c r="L18037" s="7"/>
      <c r="M18037" s="108"/>
      <c r="N18037" s="7"/>
    </row>
    <row r="18038" spans="12:14">
      <c r="L18038" s="7"/>
      <c r="M18038" s="108"/>
      <c r="N18038" s="7"/>
    </row>
    <row r="18039" spans="12:14">
      <c r="L18039" s="7"/>
      <c r="M18039" s="108"/>
      <c r="N18039" s="7"/>
    </row>
    <row r="18040" spans="12:14">
      <c r="L18040" s="7"/>
      <c r="M18040" s="108"/>
      <c r="N18040" s="7"/>
    </row>
    <row r="18041" spans="12:14">
      <c r="L18041" s="7"/>
      <c r="M18041" s="108"/>
      <c r="N18041" s="7"/>
    </row>
    <row r="18042" spans="12:14">
      <c r="L18042" s="7"/>
      <c r="M18042" s="108"/>
      <c r="N18042" s="7"/>
    </row>
    <row r="18043" spans="12:14">
      <c r="L18043" s="7"/>
      <c r="M18043" s="108"/>
      <c r="N18043" s="7"/>
    </row>
    <row r="18044" spans="12:14">
      <c r="L18044" s="7"/>
      <c r="M18044" s="108"/>
      <c r="N18044" s="7"/>
    </row>
    <row r="18045" spans="12:14">
      <c r="L18045" s="7"/>
      <c r="M18045" s="108"/>
      <c r="N18045" s="7"/>
    </row>
    <row r="18046" spans="12:14">
      <c r="L18046" s="7"/>
      <c r="M18046" s="108"/>
      <c r="N18046" s="7"/>
    </row>
    <row r="18047" spans="12:14">
      <c r="L18047" s="7"/>
      <c r="M18047" s="108"/>
      <c r="N18047" s="7"/>
    </row>
    <row r="18048" spans="12:14">
      <c r="L18048" s="7"/>
      <c r="M18048" s="108"/>
      <c r="N18048" s="7"/>
    </row>
    <row r="18049" spans="12:14">
      <c r="L18049" s="7"/>
      <c r="M18049" s="108"/>
      <c r="N18049" s="7"/>
    </row>
    <row r="18050" spans="12:14">
      <c r="L18050" s="7"/>
      <c r="M18050" s="108"/>
      <c r="N18050" s="7"/>
    </row>
    <row r="18051" spans="12:14">
      <c r="L18051" s="7"/>
      <c r="M18051" s="108"/>
      <c r="N18051" s="7"/>
    </row>
    <row r="18052" spans="12:14">
      <c r="L18052" s="7"/>
      <c r="M18052" s="108"/>
      <c r="N18052" s="7"/>
    </row>
    <row r="18053" spans="12:14">
      <c r="L18053" s="7"/>
      <c r="M18053" s="108"/>
      <c r="N18053" s="7"/>
    </row>
    <row r="18054" spans="12:14">
      <c r="L18054" s="7"/>
      <c r="M18054" s="108"/>
      <c r="N18054" s="7"/>
    </row>
    <row r="18055" spans="12:14">
      <c r="L18055" s="7"/>
      <c r="M18055" s="108"/>
      <c r="N18055" s="7"/>
    </row>
    <row r="18056" spans="12:14">
      <c r="L18056" s="7"/>
      <c r="M18056" s="108"/>
      <c r="N18056" s="7"/>
    </row>
    <row r="18057" spans="12:14">
      <c r="L18057" s="7"/>
      <c r="M18057" s="108"/>
      <c r="N18057" s="7"/>
    </row>
    <row r="18058" spans="12:14">
      <c r="L18058" s="7"/>
      <c r="M18058" s="108"/>
      <c r="N18058" s="7"/>
    </row>
    <row r="18059" spans="12:14">
      <c r="L18059" s="7"/>
      <c r="M18059" s="108"/>
      <c r="N18059" s="7"/>
    </row>
    <row r="18060" spans="12:14">
      <c r="L18060" s="7"/>
      <c r="M18060" s="108"/>
      <c r="N18060" s="7"/>
    </row>
    <row r="18061" spans="12:14">
      <c r="L18061" s="7"/>
      <c r="M18061" s="108"/>
      <c r="N18061" s="7"/>
    </row>
    <row r="18062" spans="12:14">
      <c r="L18062" s="7"/>
      <c r="M18062" s="108"/>
      <c r="N18062" s="7"/>
    </row>
    <row r="18063" spans="12:14">
      <c r="L18063" s="7"/>
      <c r="M18063" s="108"/>
      <c r="N18063" s="7"/>
    </row>
    <row r="18064" spans="12:14">
      <c r="L18064" s="7"/>
      <c r="M18064" s="108"/>
      <c r="N18064" s="7"/>
    </row>
    <row r="18065" spans="12:14">
      <c r="L18065" s="7"/>
      <c r="M18065" s="108"/>
      <c r="N18065" s="7"/>
    </row>
    <row r="18066" spans="12:14">
      <c r="L18066" s="7"/>
      <c r="M18066" s="108"/>
      <c r="N18066" s="7"/>
    </row>
    <row r="18067" spans="12:14">
      <c r="L18067" s="7"/>
      <c r="M18067" s="108"/>
      <c r="N18067" s="7"/>
    </row>
    <row r="18068" spans="12:14">
      <c r="L18068" s="7"/>
      <c r="M18068" s="108"/>
      <c r="N18068" s="7"/>
    </row>
    <row r="18069" spans="12:14">
      <c r="L18069" s="7"/>
      <c r="M18069" s="108"/>
      <c r="N18069" s="7"/>
    </row>
    <row r="18070" spans="12:14">
      <c r="L18070" s="7"/>
      <c r="M18070" s="108"/>
      <c r="N18070" s="7"/>
    </row>
    <row r="18071" spans="12:14">
      <c r="L18071" s="7"/>
      <c r="M18071" s="108"/>
      <c r="N18071" s="7"/>
    </row>
    <row r="18072" spans="12:14">
      <c r="L18072" s="7"/>
      <c r="M18072" s="108"/>
      <c r="N18072" s="7"/>
    </row>
    <row r="18073" spans="12:14">
      <c r="L18073" s="7"/>
      <c r="M18073" s="108"/>
      <c r="N18073" s="7"/>
    </row>
    <row r="18074" spans="12:14">
      <c r="L18074" s="7"/>
      <c r="M18074" s="108"/>
      <c r="N18074" s="7"/>
    </row>
    <row r="18075" spans="12:14">
      <c r="L18075" s="7"/>
      <c r="M18075" s="108"/>
      <c r="N18075" s="7"/>
    </row>
    <row r="18076" spans="12:14">
      <c r="L18076" s="7"/>
      <c r="M18076" s="108"/>
      <c r="N18076" s="7"/>
    </row>
    <row r="18077" spans="12:14">
      <c r="L18077" s="7"/>
      <c r="M18077" s="108"/>
      <c r="N18077" s="7"/>
    </row>
    <row r="18078" spans="12:14">
      <c r="L18078" s="7"/>
      <c r="M18078" s="108"/>
      <c r="N18078" s="7"/>
    </row>
    <row r="18079" spans="12:14">
      <c r="L18079" s="7"/>
      <c r="M18079" s="108"/>
      <c r="N18079" s="7"/>
    </row>
    <row r="18080" spans="12:14">
      <c r="L18080" s="7"/>
      <c r="M18080" s="108"/>
      <c r="N18080" s="7"/>
    </row>
    <row r="18081" spans="12:14">
      <c r="L18081" s="7"/>
      <c r="M18081" s="108"/>
      <c r="N18081" s="7"/>
    </row>
    <row r="18082" spans="12:14">
      <c r="L18082" s="7"/>
      <c r="M18082" s="108"/>
      <c r="N18082" s="7"/>
    </row>
    <row r="18083" spans="12:14">
      <c r="L18083" s="7"/>
      <c r="M18083" s="108"/>
      <c r="N18083" s="7"/>
    </row>
    <row r="18084" spans="12:14">
      <c r="L18084" s="7"/>
      <c r="M18084" s="108"/>
      <c r="N18084" s="7"/>
    </row>
    <row r="18085" spans="12:14">
      <c r="L18085" s="7"/>
      <c r="M18085" s="108"/>
      <c r="N18085" s="7"/>
    </row>
    <row r="18086" spans="12:14">
      <c r="L18086" s="7"/>
      <c r="M18086" s="108"/>
      <c r="N18086" s="7"/>
    </row>
    <row r="18087" spans="12:14">
      <c r="L18087" s="7"/>
      <c r="M18087" s="108"/>
      <c r="N18087" s="7"/>
    </row>
    <row r="18088" spans="12:14">
      <c r="L18088" s="7"/>
      <c r="M18088" s="108"/>
      <c r="N18088" s="7"/>
    </row>
    <row r="18089" spans="12:14">
      <c r="L18089" s="7"/>
      <c r="M18089" s="108"/>
      <c r="N18089" s="7"/>
    </row>
    <row r="18090" spans="12:14">
      <c r="L18090" s="7"/>
      <c r="M18090" s="108"/>
      <c r="N18090" s="7"/>
    </row>
    <row r="18091" spans="12:14">
      <c r="L18091" s="7"/>
      <c r="M18091" s="108"/>
      <c r="N18091" s="7"/>
    </row>
    <row r="18092" spans="12:14">
      <c r="L18092" s="7"/>
      <c r="M18092" s="108"/>
      <c r="N18092" s="7"/>
    </row>
    <row r="18093" spans="12:14">
      <c r="L18093" s="7"/>
      <c r="M18093" s="108"/>
      <c r="N18093" s="7"/>
    </row>
    <row r="18094" spans="12:14">
      <c r="L18094" s="7"/>
      <c r="M18094" s="108"/>
      <c r="N18094" s="7"/>
    </row>
    <row r="18095" spans="12:14">
      <c r="L18095" s="7"/>
      <c r="M18095" s="108"/>
      <c r="N18095" s="7"/>
    </row>
    <row r="18096" spans="12:14">
      <c r="L18096" s="7"/>
      <c r="M18096" s="108"/>
      <c r="N18096" s="7"/>
    </row>
    <row r="18097" spans="12:14">
      <c r="L18097" s="7"/>
      <c r="M18097" s="108"/>
      <c r="N18097" s="7"/>
    </row>
    <row r="18098" spans="12:14">
      <c r="L18098" s="7"/>
      <c r="M18098" s="108"/>
      <c r="N18098" s="7"/>
    </row>
    <row r="18099" spans="12:14">
      <c r="L18099" s="7"/>
      <c r="M18099" s="108"/>
      <c r="N18099" s="7"/>
    </row>
    <row r="18100" spans="12:14">
      <c r="L18100" s="7"/>
      <c r="M18100" s="108"/>
      <c r="N18100" s="7"/>
    </row>
    <row r="18101" spans="12:14">
      <c r="L18101" s="7"/>
      <c r="M18101" s="108"/>
      <c r="N18101" s="7"/>
    </row>
    <row r="18102" spans="12:14">
      <c r="L18102" s="7"/>
      <c r="M18102" s="108"/>
      <c r="N18102" s="7"/>
    </row>
    <row r="18103" spans="12:14">
      <c r="L18103" s="7"/>
      <c r="M18103" s="108"/>
      <c r="N18103" s="7"/>
    </row>
    <row r="18104" spans="12:14">
      <c r="L18104" s="7"/>
      <c r="M18104" s="108"/>
      <c r="N18104" s="7"/>
    </row>
    <row r="18105" spans="12:14">
      <c r="L18105" s="7"/>
      <c r="M18105" s="108"/>
      <c r="N18105" s="7"/>
    </row>
    <row r="18106" spans="12:14">
      <c r="L18106" s="7"/>
      <c r="M18106" s="108"/>
      <c r="N18106" s="7"/>
    </row>
    <row r="18107" spans="12:14">
      <c r="L18107" s="7"/>
      <c r="M18107" s="108"/>
      <c r="N18107" s="7"/>
    </row>
    <row r="18108" spans="12:14">
      <c r="L18108" s="7"/>
      <c r="M18108" s="108"/>
      <c r="N18108" s="7"/>
    </row>
    <row r="18109" spans="12:14">
      <c r="L18109" s="7"/>
      <c r="M18109" s="108"/>
      <c r="N18109" s="7"/>
    </row>
    <row r="18110" spans="12:14">
      <c r="L18110" s="7"/>
      <c r="M18110" s="108"/>
      <c r="N18110" s="7"/>
    </row>
    <row r="18111" spans="12:14">
      <c r="L18111" s="7"/>
      <c r="M18111" s="108"/>
      <c r="N18111" s="7"/>
    </row>
    <row r="18112" spans="12:14">
      <c r="L18112" s="7"/>
      <c r="M18112" s="108"/>
      <c r="N18112" s="7"/>
    </row>
    <row r="18113" spans="12:14">
      <c r="L18113" s="7"/>
      <c r="M18113" s="108"/>
      <c r="N18113" s="7"/>
    </row>
    <row r="18114" spans="12:14">
      <c r="L18114" s="7"/>
      <c r="M18114" s="108"/>
      <c r="N18114" s="7"/>
    </row>
    <row r="18115" spans="12:14">
      <c r="L18115" s="7"/>
      <c r="M18115" s="108"/>
      <c r="N18115" s="7"/>
    </row>
    <row r="18116" spans="12:14">
      <c r="L18116" s="7"/>
      <c r="M18116" s="108"/>
      <c r="N18116" s="7"/>
    </row>
    <row r="18117" spans="12:14">
      <c r="L18117" s="7"/>
      <c r="M18117" s="108"/>
      <c r="N18117" s="7"/>
    </row>
    <row r="18118" spans="12:14">
      <c r="L18118" s="7"/>
      <c r="M18118" s="108"/>
      <c r="N18118" s="7"/>
    </row>
    <row r="18119" spans="12:14">
      <c r="L18119" s="7"/>
      <c r="M18119" s="108"/>
      <c r="N18119" s="7"/>
    </row>
    <row r="18120" spans="12:14">
      <c r="L18120" s="7"/>
      <c r="M18120" s="108"/>
      <c r="N18120" s="7"/>
    </row>
    <row r="18121" spans="12:14">
      <c r="L18121" s="7"/>
      <c r="M18121" s="108"/>
      <c r="N18121" s="7"/>
    </row>
    <row r="18122" spans="12:14">
      <c r="L18122" s="7"/>
      <c r="M18122" s="108"/>
      <c r="N18122" s="7"/>
    </row>
    <row r="18123" spans="12:14">
      <c r="L18123" s="7"/>
      <c r="M18123" s="108"/>
      <c r="N18123" s="7"/>
    </row>
    <row r="18124" spans="12:14">
      <c r="L18124" s="7"/>
      <c r="M18124" s="108"/>
      <c r="N18124" s="7"/>
    </row>
    <row r="18125" spans="12:14">
      <c r="L18125" s="7"/>
      <c r="M18125" s="108"/>
      <c r="N18125" s="7"/>
    </row>
    <row r="18126" spans="12:14">
      <c r="L18126" s="7"/>
      <c r="M18126" s="108"/>
      <c r="N18126" s="7"/>
    </row>
    <row r="18127" spans="12:14">
      <c r="L18127" s="7"/>
      <c r="M18127" s="108"/>
      <c r="N18127" s="7"/>
    </row>
    <row r="18128" spans="12:14">
      <c r="L18128" s="7"/>
      <c r="M18128" s="108"/>
      <c r="N18128" s="7"/>
    </row>
    <row r="18129" spans="12:14">
      <c r="L18129" s="7"/>
      <c r="M18129" s="108"/>
      <c r="N18129" s="7"/>
    </row>
    <row r="18130" spans="12:14">
      <c r="L18130" s="7"/>
      <c r="M18130" s="108"/>
      <c r="N18130" s="7"/>
    </row>
    <row r="18131" spans="12:14">
      <c r="L18131" s="7"/>
      <c r="M18131" s="108"/>
      <c r="N18131" s="7"/>
    </row>
    <row r="18132" spans="12:14">
      <c r="L18132" s="7"/>
      <c r="M18132" s="108"/>
      <c r="N18132" s="7"/>
    </row>
    <row r="18133" spans="12:14">
      <c r="L18133" s="7"/>
      <c r="M18133" s="108"/>
      <c r="N18133" s="7"/>
    </row>
    <row r="18134" spans="12:14">
      <c r="L18134" s="7"/>
      <c r="M18134" s="108"/>
      <c r="N18134" s="7"/>
    </row>
    <row r="18135" spans="12:14">
      <c r="L18135" s="7"/>
      <c r="M18135" s="108"/>
      <c r="N18135" s="7"/>
    </row>
    <row r="18136" spans="12:14">
      <c r="L18136" s="7"/>
      <c r="M18136" s="108"/>
      <c r="N18136" s="7"/>
    </row>
    <row r="18137" spans="12:14">
      <c r="L18137" s="7"/>
      <c r="M18137" s="108"/>
      <c r="N18137" s="7"/>
    </row>
    <row r="18138" spans="12:14">
      <c r="L18138" s="7"/>
      <c r="M18138" s="108"/>
      <c r="N18138" s="7"/>
    </row>
    <row r="18139" spans="12:14">
      <c r="L18139" s="7"/>
      <c r="M18139" s="108"/>
      <c r="N18139" s="7"/>
    </row>
    <row r="18140" spans="12:14">
      <c r="L18140" s="7"/>
      <c r="M18140" s="108"/>
      <c r="N18140" s="7"/>
    </row>
    <row r="18141" spans="12:14">
      <c r="L18141" s="7"/>
      <c r="M18141" s="108"/>
      <c r="N18141" s="7"/>
    </row>
    <row r="18142" spans="12:14">
      <c r="L18142" s="7"/>
      <c r="M18142" s="108"/>
      <c r="N18142" s="7"/>
    </row>
    <row r="18143" spans="12:14">
      <c r="L18143" s="7"/>
      <c r="M18143" s="108"/>
      <c r="N18143" s="7"/>
    </row>
    <row r="18144" spans="12:14">
      <c r="L18144" s="7"/>
      <c r="M18144" s="108"/>
      <c r="N18144" s="7"/>
    </row>
    <row r="18145" spans="12:14">
      <c r="L18145" s="7"/>
      <c r="M18145" s="108"/>
      <c r="N18145" s="7"/>
    </row>
    <row r="18146" spans="12:14">
      <c r="L18146" s="7"/>
      <c r="M18146" s="108"/>
      <c r="N18146" s="7"/>
    </row>
    <row r="18147" spans="12:14">
      <c r="L18147" s="7"/>
      <c r="M18147" s="108"/>
      <c r="N18147" s="7"/>
    </row>
    <row r="18148" spans="12:14">
      <c r="L18148" s="7"/>
      <c r="M18148" s="108"/>
      <c r="N18148" s="7"/>
    </row>
    <row r="18149" spans="12:14">
      <c r="L18149" s="7"/>
      <c r="M18149" s="108"/>
      <c r="N18149" s="7"/>
    </row>
    <row r="18150" spans="12:14">
      <c r="L18150" s="7"/>
      <c r="M18150" s="108"/>
      <c r="N18150" s="7"/>
    </row>
    <row r="18151" spans="12:14">
      <c r="L18151" s="7"/>
      <c r="M18151" s="108"/>
      <c r="N18151" s="7"/>
    </row>
    <row r="18152" spans="12:14">
      <c r="L18152" s="7"/>
      <c r="M18152" s="108"/>
      <c r="N18152" s="7"/>
    </row>
    <row r="18153" spans="12:14">
      <c r="L18153" s="7"/>
      <c r="M18153" s="108"/>
      <c r="N18153" s="7"/>
    </row>
    <row r="18154" spans="12:14">
      <c r="L18154" s="7"/>
      <c r="M18154" s="108"/>
      <c r="N18154" s="7"/>
    </row>
    <row r="18155" spans="12:14">
      <c r="L18155" s="7"/>
      <c r="M18155" s="108"/>
      <c r="N18155" s="7"/>
    </row>
    <row r="18156" spans="12:14">
      <c r="L18156" s="7"/>
      <c r="M18156" s="108"/>
      <c r="N18156" s="7"/>
    </row>
    <row r="18157" spans="12:14">
      <c r="L18157" s="7"/>
      <c r="M18157" s="108"/>
      <c r="N18157" s="7"/>
    </row>
    <row r="18158" spans="12:14">
      <c r="L18158" s="7"/>
      <c r="M18158" s="108"/>
      <c r="N18158" s="7"/>
    </row>
    <row r="18159" spans="12:14">
      <c r="L18159" s="7"/>
      <c r="M18159" s="108"/>
      <c r="N18159" s="7"/>
    </row>
    <row r="18160" spans="12:14">
      <c r="L18160" s="7"/>
      <c r="M18160" s="108"/>
      <c r="N18160" s="7"/>
    </row>
    <row r="18161" spans="12:14">
      <c r="L18161" s="7"/>
      <c r="M18161" s="108"/>
      <c r="N18161" s="7"/>
    </row>
    <row r="18162" spans="12:14">
      <c r="L18162" s="7"/>
      <c r="M18162" s="108"/>
      <c r="N18162" s="7"/>
    </row>
    <row r="18163" spans="12:14">
      <c r="L18163" s="7"/>
      <c r="M18163" s="108"/>
      <c r="N18163" s="7"/>
    </row>
    <row r="18164" spans="12:14">
      <c r="L18164" s="7"/>
      <c r="M18164" s="108"/>
      <c r="N18164" s="7"/>
    </row>
    <row r="18165" spans="12:14">
      <c r="L18165" s="7"/>
      <c r="M18165" s="108"/>
      <c r="N18165" s="7"/>
    </row>
    <row r="18166" spans="12:14">
      <c r="L18166" s="7"/>
      <c r="M18166" s="108"/>
      <c r="N18166" s="7"/>
    </row>
    <row r="18167" spans="12:14">
      <c r="L18167" s="7"/>
      <c r="M18167" s="108"/>
      <c r="N18167" s="7"/>
    </row>
    <row r="18168" spans="12:14">
      <c r="L18168" s="7"/>
      <c r="M18168" s="108"/>
      <c r="N18168" s="7"/>
    </row>
    <row r="18169" spans="12:14">
      <c r="L18169" s="7"/>
      <c r="M18169" s="108"/>
      <c r="N18169" s="7"/>
    </row>
    <row r="18170" spans="12:14">
      <c r="L18170" s="7"/>
      <c r="M18170" s="108"/>
      <c r="N18170" s="7"/>
    </row>
    <row r="18171" spans="12:14">
      <c r="L18171" s="7"/>
      <c r="M18171" s="108"/>
      <c r="N18171" s="7"/>
    </row>
    <row r="18172" spans="12:14">
      <c r="L18172" s="7"/>
      <c r="M18172" s="108"/>
      <c r="N18172" s="7"/>
    </row>
    <row r="18173" spans="12:14">
      <c r="L18173" s="7"/>
      <c r="M18173" s="108"/>
      <c r="N18173" s="7"/>
    </row>
    <row r="18174" spans="12:14">
      <c r="L18174" s="7"/>
      <c r="M18174" s="108"/>
      <c r="N18174" s="7"/>
    </row>
    <row r="18175" spans="12:14">
      <c r="L18175" s="7"/>
      <c r="M18175" s="108"/>
      <c r="N18175" s="7"/>
    </row>
    <row r="18176" spans="12:14">
      <c r="L18176" s="7"/>
      <c r="M18176" s="108"/>
      <c r="N18176" s="7"/>
    </row>
    <row r="18177" spans="12:14">
      <c r="L18177" s="7"/>
      <c r="M18177" s="108"/>
      <c r="N18177" s="7"/>
    </row>
    <row r="18178" spans="12:14">
      <c r="L18178" s="7"/>
      <c r="M18178" s="108"/>
      <c r="N18178" s="7"/>
    </row>
    <row r="18179" spans="12:14">
      <c r="L18179" s="7"/>
      <c r="M18179" s="108"/>
      <c r="N18179" s="7"/>
    </row>
    <row r="18180" spans="12:14">
      <c r="L18180" s="7"/>
      <c r="M18180" s="108"/>
      <c r="N18180" s="7"/>
    </row>
    <row r="18181" spans="12:14">
      <c r="L18181" s="7"/>
      <c r="M18181" s="108"/>
      <c r="N18181" s="7"/>
    </row>
    <row r="18182" spans="12:14">
      <c r="L18182" s="7"/>
      <c r="M18182" s="108"/>
      <c r="N18182" s="7"/>
    </row>
    <row r="18183" spans="12:14">
      <c r="L18183" s="7"/>
      <c r="M18183" s="108"/>
      <c r="N18183" s="7"/>
    </row>
    <row r="18184" spans="12:14">
      <c r="L18184" s="7"/>
      <c r="M18184" s="108"/>
      <c r="N18184" s="7"/>
    </row>
    <row r="18185" spans="12:14">
      <c r="L18185" s="7"/>
      <c r="M18185" s="108"/>
      <c r="N18185" s="7"/>
    </row>
    <row r="18186" spans="12:14">
      <c r="L18186" s="7"/>
      <c r="M18186" s="108"/>
      <c r="N18186" s="7"/>
    </row>
    <row r="18187" spans="12:14">
      <c r="L18187" s="7"/>
      <c r="M18187" s="108"/>
      <c r="N18187" s="7"/>
    </row>
    <row r="18188" spans="12:14">
      <c r="L18188" s="7"/>
      <c r="M18188" s="108"/>
      <c r="N18188" s="7"/>
    </row>
    <row r="18189" spans="12:14">
      <c r="L18189" s="7"/>
      <c r="M18189" s="108"/>
      <c r="N18189" s="7"/>
    </row>
    <row r="18190" spans="12:14">
      <c r="L18190" s="7"/>
      <c r="M18190" s="108"/>
      <c r="N18190" s="7"/>
    </row>
    <row r="18191" spans="12:14">
      <c r="L18191" s="7"/>
      <c r="M18191" s="108"/>
      <c r="N18191" s="7"/>
    </row>
    <row r="18192" spans="12:14">
      <c r="L18192" s="7"/>
      <c r="M18192" s="108"/>
      <c r="N18192" s="7"/>
    </row>
    <row r="18193" spans="12:14">
      <c r="L18193" s="7"/>
      <c r="M18193" s="108"/>
      <c r="N18193" s="7"/>
    </row>
    <row r="18194" spans="12:14">
      <c r="L18194" s="7"/>
      <c r="M18194" s="108"/>
      <c r="N18194" s="7"/>
    </row>
    <row r="18195" spans="12:14">
      <c r="L18195" s="7"/>
      <c r="M18195" s="108"/>
      <c r="N18195" s="7"/>
    </row>
    <row r="18196" spans="12:14">
      <c r="L18196" s="7"/>
      <c r="M18196" s="108"/>
      <c r="N18196" s="7"/>
    </row>
    <row r="18197" spans="12:14">
      <c r="L18197" s="7"/>
      <c r="M18197" s="108"/>
      <c r="N18197" s="7"/>
    </row>
    <row r="18198" spans="12:14">
      <c r="L18198" s="7"/>
      <c r="M18198" s="108"/>
      <c r="N18198" s="7"/>
    </row>
    <row r="18199" spans="12:14">
      <c r="L18199" s="7"/>
      <c r="M18199" s="108"/>
      <c r="N18199" s="7"/>
    </row>
    <row r="18200" spans="12:14">
      <c r="L18200" s="7"/>
      <c r="M18200" s="108"/>
      <c r="N18200" s="7"/>
    </row>
    <row r="18201" spans="12:14">
      <c r="L18201" s="7"/>
      <c r="M18201" s="108"/>
      <c r="N18201" s="7"/>
    </row>
    <row r="18202" spans="12:14">
      <c r="L18202" s="7"/>
      <c r="M18202" s="108"/>
      <c r="N18202" s="7"/>
    </row>
    <row r="18203" spans="12:14">
      <c r="L18203" s="7"/>
      <c r="M18203" s="108"/>
      <c r="N18203" s="7"/>
    </row>
    <row r="18204" spans="12:14">
      <c r="L18204" s="7"/>
      <c r="M18204" s="108"/>
      <c r="N18204" s="7"/>
    </row>
    <row r="18205" spans="12:14">
      <c r="L18205" s="7"/>
      <c r="M18205" s="108"/>
      <c r="N18205" s="7"/>
    </row>
    <row r="18206" spans="12:14">
      <c r="L18206" s="7"/>
      <c r="M18206" s="108"/>
      <c r="N18206" s="7"/>
    </row>
    <row r="18207" spans="12:14">
      <c r="L18207" s="7"/>
      <c r="M18207" s="108"/>
      <c r="N18207" s="7"/>
    </row>
    <row r="18208" spans="12:14">
      <c r="L18208" s="7"/>
      <c r="M18208" s="108"/>
      <c r="N18208" s="7"/>
    </row>
    <row r="18209" spans="12:14">
      <c r="L18209" s="7"/>
      <c r="M18209" s="108"/>
      <c r="N18209" s="7"/>
    </row>
    <row r="18210" spans="12:14">
      <c r="L18210" s="7"/>
      <c r="M18210" s="108"/>
      <c r="N18210" s="7"/>
    </row>
    <row r="18211" spans="12:14">
      <c r="L18211" s="7"/>
      <c r="M18211" s="108"/>
      <c r="N18211" s="7"/>
    </row>
    <row r="18212" spans="12:14">
      <c r="L18212" s="7"/>
      <c r="M18212" s="108"/>
      <c r="N18212" s="7"/>
    </row>
    <row r="18213" spans="12:14">
      <c r="L18213" s="7"/>
      <c r="M18213" s="108"/>
      <c r="N18213" s="7"/>
    </row>
    <row r="18214" spans="12:14">
      <c r="L18214" s="7"/>
      <c r="M18214" s="108"/>
      <c r="N18214" s="7"/>
    </row>
    <row r="18215" spans="12:14">
      <c r="L18215" s="7"/>
      <c r="M18215" s="108"/>
      <c r="N18215" s="7"/>
    </row>
    <row r="18216" spans="12:14">
      <c r="L18216" s="7"/>
      <c r="M18216" s="108"/>
      <c r="N18216" s="7"/>
    </row>
    <row r="18217" spans="12:14">
      <c r="L18217" s="7"/>
      <c r="M18217" s="108"/>
      <c r="N18217" s="7"/>
    </row>
    <row r="18218" spans="12:14">
      <c r="L18218" s="7"/>
      <c r="M18218" s="108"/>
      <c r="N18218" s="7"/>
    </row>
    <row r="18219" spans="12:14">
      <c r="L18219" s="7"/>
      <c r="M18219" s="108"/>
      <c r="N18219" s="7"/>
    </row>
    <row r="18220" spans="12:14">
      <c r="L18220" s="7"/>
      <c r="M18220" s="108"/>
      <c r="N18220" s="7"/>
    </row>
    <row r="18221" spans="12:14">
      <c r="L18221" s="7"/>
      <c r="M18221" s="108"/>
      <c r="N18221" s="7"/>
    </row>
    <row r="18222" spans="12:14">
      <c r="L18222" s="7"/>
      <c r="M18222" s="108"/>
      <c r="N18222" s="7"/>
    </row>
    <row r="18223" spans="12:14">
      <c r="L18223" s="7"/>
      <c r="M18223" s="108"/>
      <c r="N18223" s="7"/>
    </row>
    <row r="18224" spans="12:14">
      <c r="L18224" s="7"/>
      <c r="M18224" s="108"/>
      <c r="N18224" s="7"/>
    </row>
    <row r="18225" spans="12:14">
      <c r="L18225" s="7"/>
      <c r="M18225" s="108"/>
      <c r="N18225" s="7"/>
    </row>
    <row r="18226" spans="12:14">
      <c r="L18226" s="7"/>
      <c r="M18226" s="108"/>
      <c r="N18226" s="7"/>
    </row>
    <row r="18227" spans="12:14">
      <c r="L18227" s="7"/>
      <c r="M18227" s="108"/>
      <c r="N18227" s="7"/>
    </row>
    <row r="18228" spans="12:14">
      <c r="L18228" s="7"/>
      <c r="M18228" s="108"/>
      <c r="N18228" s="7"/>
    </row>
    <row r="18229" spans="12:14">
      <c r="L18229" s="7"/>
      <c r="M18229" s="108"/>
      <c r="N18229" s="7"/>
    </row>
    <row r="18230" spans="12:14">
      <c r="L18230" s="7"/>
      <c r="M18230" s="108"/>
      <c r="N18230" s="7"/>
    </row>
    <row r="18231" spans="12:14">
      <c r="L18231" s="7"/>
      <c r="M18231" s="108"/>
      <c r="N18231" s="7"/>
    </row>
    <row r="18232" spans="12:14">
      <c r="L18232" s="7"/>
      <c r="M18232" s="108"/>
      <c r="N18232" s="7"/>
    </row>
    <row r="18233" spans="12:14">
      <c r="L18233" s="7"/>
      <c r="M18233" s="108"/>
      <c r="N18233" s="7"/>
    </row>
    <row r="18234" spans="12:14">
      <c r="L18234" s="7"/>
      <c r="M18234" s="108"/>
      <c r="N18234" s="7"/>
    </row>
    <row r="18235" spans="12:14">
      <c r="L18235" s="7"/>
      <c r="M18235" s="108"/>
      <c r="N18235" s="7"/>
    </row>
    <row r="18236" spans="12:14">
      <c r="L18236" s="7"/>
      <c r="M18236" s="108"/>
      <c r="N18236" s="7"/>
    </row>
    <row r="18237" spans="12:14">
      <c r="L18237" s="7"/>
      <c r="M18237" s="108"/>
      <c r="N18237" s="7"/>
    </row>
    <row r="18238" spans="12:14">
      <c r="L18238" s="7"/>
      <c r="M18238" s="108"/>
      <c r="N18238" s="7"/>
    </row>
    <row r="18239" spans="12:14">
      <c r="L18239" s="7"/>
      <c r="M18239" s="108"/>
      <c r="N18239" s="7"/>
    </row>
    <row r="18240" spans="12:14">
      <c r="L18240" s="7"/>
      <c r="M18240" s="108"/>
      <c r="N18240" s="7"/>
    </row>
    <row r="18241" spans="12:14">
      <c r="L18241" s="7"/>
      <c r="M18241" s="108"/>
      <c r="N18241" s="7"/>
    </row>
    <row r="18242" spans="12:14">
      <c r="L18242" s="7"/>
      <c r="M18242" s="108"/>
      <c r="N18242" s="7"/>
    </row>
    <row r="18243" spans="12:14">
      <c r="L18243" s="7"/>
      <c r="M18243" s="108"/>
      <c r="N18243" s="7"/>
    </row>
    <row r="18244" spans="12:14">
      <c r="L18244" s="7"/>
      <c r="M18244" s="108"/>
      <c r="N18244" s="7"/>
    </row>
    <row r="18245" spans="12:14">
      <c r="L18245" s="7"/>
      <c r="M18245" s="108"/>
      <c r="N18245" s="7"/>
    </row>
    <row r="18246" spans="12:14">
      <c r="L18246" s="7"/>
      <c r="M18246" s="108"/>
      <c r="N18246" s="7"/>
    </row>
    <row r="18247" spans="12:14">
      <c r="L18247" s="7"/>
      <c r="M18247" s="108"/>
      <c r="N18247" s="7"/>
    </row>
    <row r="18248" spans="12:14">
      <c r="L18248" s="7"/>
      <c r="M18248" s="108"/>
      <c r="N18248" s="7"/>
    </row>
    <row r="18249" spans="12:14">
      <c r="L18249" s="7"/>
      <c r="M18249" s="108"/>
      <c r="N18249" s="7"/>
    </row>
    <row r="18250" spans="12:14">
      <c r="L18250" s="7"/>
      <c r="M18250" s="108"/>
      <c r="N18250" s="7"/>
    </row>
    <row r="18251" spans="12:14">
      <c r="L18251" s="7"/>
      <c r="M18251" s="108"/>
      <c r="N18251" s="7"/>
    </row>
    <row r="18252" spans="12:14">
      <c r="L18252" s="7"/>
      <c r="M18252" s="108"/>
      <c r="N18252" s="7"/>
    </row>
    <row r="18253" spans="12:14">
      <c r="L18253" s="7"/>
      <c r="M18253" s="108"/>
      <c r="N18253" s="7"/>
    </row>
    <row r="18254" spans="12:14">
      <c r="L18254" s="7"/>
      <c r="M18254" s="108"/>
      <c r="N18254" s="7"/>
    </row>
    <row r="18255" spans="12:14">
      <c r="L18255" s="7"/>
      <c r="M18255" s="108"/>
      <c r="N18255" s="7"/>
    </row>
    <row r="18256" spans="12:14">
      <c r="L18256" s="7"/>
      <c r="M18256" s="108"/>
      <c r="N18256" s="7"/>
    </row>
    <row r="18257" spans="12:14">
      <c r="L18257" s="7"/>
      <c r="M18257" s="108"/>
      <c r="N18257" s="7"/>
    </row>
    <row r="18258" spans="12:14">
      <c r="L18258" s="7"/>
      <c r="M18258" s="108"/>
      <c r="N18258" s="7"/>
    </row>
    <row r="18259" spans="12:14">
      <c r="L18259" s="7"/>
      <c r="M18259" s="108"/>
      <c r="N18259" s="7"/>
    </row>
    <row r="18260" spans="12:14">
      <c r="L18260" s="7"/>
      <c r="M18260" s="108"/>
      <c r="N18260" s="7"/>
    </row>
    <row r="18261" spans="12:14">
      <c r="L18261" s="7"/>
      <c r="M18261" s="108"/>
      <c r="N18261" s="7"/>
    </row>
    <row r="18262" spans="12:14">
      <c r="L18262" s="7"/>
      <c r="M18262" s="108"/>
      <c r="N18262" s="7"/>
    </row>
    <row r="18263" spans="12:14">
      <c r="L18263" s="7"/>
      <c r="M18263" s="108"/>
      <c r="N18263" s="7"/>
    </row>
    <row r="18264" spans="12:14">
      <c r="L18264" s="7"/>
      <c r="M18264" s="108"/>
      <c r="N18264" s="7"/>
    </row>
    <row r="18265" spans="12:14">
      <c r="L18265" s="7"/>
      <c r="M18265" s="108"/>
      <c r="N18265" s="7"/>
    </row>
    <row r="18266" spans="12:14">
      <c r="L18266" s="7"/>
      <c r="M18266" s="108"/>
      <c r="N18266" s="7"/>
    </row>
    <row r="18267" spans="12:14">
      <c r="L18267" s="7"/>
      <c r="M18267" s="108"/>
      <c r="N18267" s="7"/>
    </row>
    <row r="18268" spans="12:14">
      <c r="L18268" s="7"/>
      <c r="M18268" s="108"/>
      <c r="N18268" s="7"/>
    </row>
    <row r="18269" spans="12:14">
      <c r="L18269" s="7"/>
      <c r="M18269" s="108"/>
      <c r="N18269" s="7"/>
    </row>
    <row r="18270" spans="12:14">
      <c r="L18270" s="7"/>
      <c r="M18270" s="108"/>
      <c r="N18270" s="7"/>
    </row>
    <row r="18271" spans="12:14">
      <c r="L18271" s="7"/>
      <c r="M18271" s="108"/>
      <c r="N18271" s="7"/>
    </row>
    <row r="18272" spans="12:14">
      <c r="L18272" s="7"/>
      <c r="M18272" s="108"/>
      <c r="N18272" s="7"/>
    </row>
    <row r="18273" spans="12:14">
      <c r="L18273" s="7"/>
      <c r="M18273" s="108"/>
      <c r="N18273" s="7"/>
    </row>
    <row r="18274" spans="12:14">
      <c r="L18274" s="7"/>
      <c r="M18274" s="108"/>
      <c r="N18274" s="7"/>
    </row>
    <row r="18275" spans="12:14">
      <c r="L18275" s="7"/>
      <c r="M18275" s="108"/>
      <c r="N18275" s="7"/>
    </row>
    <row r="18276" spans="12:14">
      <c r="L18276" s="7"/>
      <c r="M18276" s="108"/>
      <c r="N18276" s="7"/>
    </row>
    <row r="18277" spans="12:14">
      <c r="L18277" s="7"/>
      <c r="M18277" s="108"/>
      <c r="N18277" s="7"/>
    </row>
    <row r="18278" spans="12:14">
      <c r="L18278" s="7"/>
      <c r="M18278" s="108"/>
      <c r="N18278" s="7"/>
    </row>
    <row r="18279" spans="12:14">
      <c r="L18279" s="7"/>
      <c r="M18279" s="108"/>
      <c r="N18279" s="7"/>
    </row>
    <row r="18280" spans="12:14">
      <c r="L18280" s="7"/>
      <c r="M18280" s="108"/>
      <c r="N18280" s="7"/>
    </row>
    <row r="18281" spans="12:14">
      <c r="L18281" s="7"/>
      <c r="M18281" s="108"/>
      <c r="N18281" s="7"/>
    </row>
    <row r="18282" spans="12:14">
      <c r="L18282" s="7"/>
      <c r="M18282" s="108"/>
      <c r="N18282" s="7"/>
    </row>
    <row r="18283" spans="12:14">
      <c r="L18283" s="7"/>
      <c r="M18283" s="108"/>
      <c r="N18283" s="7"/>
    </row>
    <row r="18284" spans="12:14">
      <c r="L18284" s="7"/>
      <c r="M18284" s="108"/>
      <c r="N18284" s="7"/>
    </row>
    <row r="18285" spans="12:14">
      <c r="L18285" s="7"/>
      <c r="M18285" s="108"/>
      <c r="N18285" s="7"/>
    </row>
    <row r="18286" spans="12:14">
      <c r="L18286" s="7"/>
      <c r="M18286" s="108"/>
      <c r="N18286" s="7"/>
    </row>
    <row r="18287" spans="12:14">
      <c r="L18287" s="7"/>
      <c r="M18287" s="108"/>
      <c r="N18287" s="7"/>
    </row>
    <row r="18288" spans="12:14">
      <c r="L18288" s="7"/>
      <c r="M18288" s="108"/>
      <c r="N18288" s="7"/>
    </row>
    <row r="18289" spans="12:14">
      <c r="L18289" s="7"/>
      <c r="M18289" s="108"/>
      <c r="N18289" s="7"/>
    </row>
    <row r="18290" spans="12:14">
      <c r="L18290" s="7"/>
      <c r="M18290" s="108"/>
      <c r="N18290" s="7"/>
    </row>
    <row r="18291" spans="12:14">
      <c r="L18291" s="7"/>
      <c r="M18291" s="108"/>
      <c r="N18291" s="7"/>
    </row>
    <row r="18292" spans="12:14">
      <c r="L18292" s="7"/>
      <c r="M18292" s="108"/>
      <c r="N18292" s="7"/>
    </row>
    <row r="18293" spans="12:14">
      <c r="L18293" s="7"/>
      <c r="M18293" s="108"/>
      <c r="N18293" s="7"/>
    </row>
    <row r="18294" spans="12:14">
      <c r="L18294" s="7"/>
      <c r="M18294" s="108"/>
      <c r="N18294" s="7"/>
    </row>
    <row r="18295" spans="12:14">
      <c r="L18295" s="7"/>
      <c r="M18295" s="108"/>
      <c r="N18295" s="7"/>
    </row>
    <row r="18296" spans="12:14">
      <c r="L18296" s="7"/>
      <c r="M18296" s="108"/>
      <c r="N18296" s="7"/>
    </row>
    <row r="18297" spans="12:14">
      <c r="L18297" s="7"/>
      <c r="M18297" s="108"/>
      <c r="N18297" s="7"/>
    </row>
    <row r="18298" spans="12:14">
      <c r="L18298" s="7"/>
      <c r="M18298" s="108"/>
      <c r="N18298" s="7"/>
    </row>
    <row r="18299" spans="12:14">
      <c r="L18299" s="7"/>
      <c r="M18299" s="108"/>
      <c r="N18299" s="7"/>
    </row>
    <row r="18300" spans="12:14">
      <c r="L18300" s="7"/>
      <c r="M18300" s="108"/>
      <c r="N18300" s="7"/>
    </row>
    <row r="18301" spans="12:14">
      <c r="L18301" s="7"/>
      <c r="M18301" s="108"/>
      <c r="N18301" s="7"/>
    </row>
    <row r="18302" spans="12:14">
      <c r="L18302" s="7"/>
      <c r="M18302" s="108"/>
      <c r="N18302" s="7"/>
    </row>
    <row r="18303" spans="12:14">
      <c r="L18303" s="7"/>
      <c r="M18303" s="108"/>
      <c r="N18303" s="7"/>
    </row>
    <row r="18304" spans="12:14">
      <c r="L18304" s="7"/>
      <c r="M18304" s="108"/>
      <c r="N18304" s="7"/>
    </row>
    <row r="18305" spans="12:14">
      <c r="L18305" s="7"/>
      <c r="M18305" s="108"/>
      <c r="N18305" s="7"/>
    </row>
    <row r="18306" spans="12:14">
      <c r="L18306" s="7"/>
      <c r="M18306" s="108"/>
      <c r="N18306" s="7"/>
    </row>
    <row r="18307" spans="12:14">
      <c r="L18307" s="7"/>
      <c r="M18307" s="108"/>
      <c r="N18307" s="7"/>
    </row>
    <row r="18308" spans="12:14">
      <c r="L18308" s="7"/>
      <c r="M18308" s="108"/>
      <c r="N18308" s="7"/>
    </row>
    <row r="18309" spans="12:14">
      <c r="L18309" s="7"/>
      <c r="M18309" s="108"/>
      <c r="N18309" s="7"/>
    </row>
    <row r="18310" spans="12:14">
      <c r="L18310" s="7"/>
      <c r="M18310" s="108"/>
      <c r="N18310" s="7"/>
    </row>
    <row r="18311" spans="12:14">
      <c r="L18311" s="7"/>
      <c r="M18311" s="108"/>
      <c r="N18311" s="7"/>
    </row>
    <row r="18312" spans="12:14">
      <c r="L18312" s="7"/>
      <c r="M18312" s="108"/>
      <c r="N18312" s="7"/>
    </row>
    <row r="18313" spans="12:14">
      <c r="L18313" s="7"/>
      <c r="M18313" s="108"/>
      <c r="N18313" s="7"/>
    </row>
    <row r="18314" spans="12:14">
      <c r="L18314" s="7"/>
      <c r="M18314" s="108"/>
      <c r="N18314" s="7"/>
    </row>
    <row r="18315" spans="12:14">
      <c r="L18315" s="7"/>
      <c r="M18315" s="108"/>
      <c r="N18315" s="7"/>
    </row>
    <row r="18316" spans="12:14">
      <c r="L18316" s="7"/>
      <c r="M18316" s="108"/>
      <c r="N18316" s="7"/>
    </row>
    <row r="18317" spans="12:14">
      <c r="L18317" s="7"/>
      <c r="M18317" s="108"/>
      <c r="N18317" s="7"/>
    </row>
    <row r="18318" spans="12:14">
      <c r="L18318" s="7"/>
      <c r="M18318" s="108"/>
      <c r="N18318" s="7"/>
    </row>
    <row r="18319" spans="12:14">
      <c r="L18319" s="7"/>
      <c r="M18319" s="108"/>
      <c r="N18319" s="7"/>
    </row>
    <row r="18320" spans="12:14">
      <c r="L18320" s="7"/>
      <c r="M18320" s="108"/>
      <c r="N18320" s="7"/>
    </row>
    <row r="18321" spans="12:14">
      <c r="L18321" s="7"/>
      <c r="M18321" s="108"/>
      <c r="N18321" s="7"/>
    </row>
    <row r="18322" spans="12:14">
      <c r="L18322" s="7"/>
      <c r="M18322" s="108"/>
      <c r="N18322" s="7"/>
    </row>
    <row r="18323" spans="12:14">
      <c r="L18323" s="7"/>
      <c r="M18323" s="108"/>
      <c r="N18323" s="7"/>
    </row>
    <row r="18324" spans="12:14">
      <c r="L18324" s="7"/>
      <c r="M18324" s="108"/>
      <c r="N18324" s="7"/>
    </row>
    <row r="18325" spans="12:14">
      <c r="L18325" s="7"/>
      <c r="M18325" s="108"/>
      <c r="N18325" s="7"/>
    </row>
    <row r="18326" spans="12:14">
      <c r="L18326" s="7"/>
      <c r="M18326" s="108"/>
      <c r="N18326" s="7"/>
    </row>
    <row r="18327" spans="12:14">
      <c r="L18327" s="7"/>
      <c r="M18327" s="108"/>
      <c r="N18327" s="7"/>
    </row>
    <row r="18328" spans="12:14">
      <c r="L18328" s="7"/>
      <c r="M18328" s="108"/>
      <c r="N18328" s="7"/>
    </row>
    <row r="18329" spans="12:14">
      <c r="L18329" s="7"/>
      <c r="M18329" s="108"/>
      <c r="N18329" s="7"/>
    </row>
    <row r="18330" spans="12:14">
      <c r="L18330" s="7"/>
      <c r="M18330" s="108"/>
      <c r="N18330" s="7"/>
    </row>
    <row r="18331" spans="12:14">
      <c r="L18331" s="7"/>
      <c r="M18331" s="108"/>
      <c r="N18331" s="7"/>
    </row>
    <row r="18332" spans="12:14">
      <c r="L18332" s="7"/>
      <c r="M18332" s="108"/>
      <c r="N18332" s="7"/>
    </row>
    <row r="18333" spans="12:14">
      <c r="L18333" s="7"/>
      <c r="M18333" s="108"/>
      <c r="N18333" s="7"/>
    </row>
    <row r="18334" spans="12:14">
      <c r="L18334" s="7"/>
      <c r="M18334" s="108"/>
      <c r="N18334" s="7"/>
    </row>
    <row r="18335" spans="12:14">
      <c r="L18335" s="7"/>
      <c r="M18335" s="108"/>
      <c r="N18335" s="7"/>
    </row>
    <row r="18336" spans="12:14">
      <c r="L18336" s="7"/>
      <c r="M18336" s="108"/>
      <c r="N18336" s="7"/>
    </row>
    <row r="18337" spans="12:14">
      <c r="L18337" s="7"/>
      <c r="M18337" s="108"/>
      <c r="N18337" s="7"/>
    </row>
    <row r="18338" spans="12:14">
      <c r="L18338" s="7"/>
      <c r="M18338" s="108"/>
      <c r="N18338" s="7"/>
    </row>
    <row r="18339" spans="12:14">
      <c r="L18339" s="7"/>
      <c r="M18339" s="108"/>
      <c r="N18339" s="7"/>
    </row>
    <row r="18340" spans="12:14">
      <c r="L18340" s="7"/>
      <c r="M18340" s="108"/>
      <c r="N18340" s="7"/>
    </row>
    <row r="18341" spans="12:14">
      <c r="L18341" s="7"/>
      <c r="M18341" s="108"/>
      <c r="N18341" s="7"/>
    </row>
    <row r="18342" spans="12:14">
      <c r="L18342" s="7"/>
      <c r="M18342" s="108"/>
      <c r="N18342" s="7"/>
    </row>
    <row r="18343" spans="12:14">
      <c r="L18343" s="7"/>
      <c r="M18343" s="108"/>
      <c r="N18343" s="7"/>
    </row>
    <row r="18344" spans="12:14">
      <c r="L18344" s="7"/>
      <c r="M18344" s="108"/>
      <c r="N18344" s="7"/>
    </row>
    <row r="18345" spans="12:14">
      <c r="L18345" s="7"/>
      <c r="M18345" s="108"/>
      <c r="N18345" s="7"/>
    </row>
    <row r="18346" spans="12:14">
      <c r="L18346" s="7"/>
      <c r="M18346" s="108"/>
      <c r="N18346" s="7"/>
    </row>
    <row r="18347" spans="12:14">
      <c r="L18347" s="7"/>
      <c r="M18347" s="108"/>
      <c r="N18347" s="7"/>
    </row>
    <row r="18348" spans="12:14">
      <c r="L18348" s="7"/>
      <c r="M18348" s="108"/>
      <c r="N18348" s="7"/>
    </row>
    <row r="18349" spans="12:14">
      <c r="L18349" s="7"/>
      <c r="M18349" s="108"/>
      <c r="N18349" s="7"/>
    </row>
    <row r="18350" spans="12:14">
      <c r="L18350" s="7"/>
      <c r="M18350" s="108"/>
      <c r="N18350" s="7"/>
    </row>
    <row r="18351" spans="12:14">
      <c r="L18351" s="7"/>
      <c r="M18351" s="108"/>
      <c r="N18351" s="7"/>
    </row>
    <row r="18352" spans="12:14">
      <c r="L18352" s="7"/>
      <c r="M18352" s="108"/>
      <c r="N18352" s="7"/>
    </row>
    <row r="18353" spans="12:14">
      <c r="L18353" s="7"/>
      <c r="M18353" s="108"/>
      <c r="N18353" s="7"/>
    </row>
    <row r="18354" spans="12:14">
      <c r="L18354" s="7"/>
      <c r="M18354" s="108"/>
      <c r="N18354" s="7"/>
    </row>
    <row r="18355" spans="12:14">
      <c r="L18355" s="7"/>
      <c r="M18355" s="108"/>
      <c r="N18355" s="7"/>
    </row>
    <row r="18356" spans="12:14">
      <c r="L18356" s="7"/>
      <c r="M18356" s="108"/>
      <c r="N18356" s="7"/>
    </row>
    <row r="18357" spans="12:14">
      <c r="L18357" s="7"/>
      <c r="M18357" s="108"/>
      <c r="N18357" s="7"/>
    </row>
    <row r="18358" spans="12:14">
      <c r="L18358" s="7"/>
      <c r="M18358" s="108"/>
      <c r="N18358" s="7"/>
    </row>
    <row r="18359" spans="12:14">
      <c r="L18359" s="7"/>
      <c r="M18359" s="108"/>
      <c r="N18359" s="7"/>
    </row>
    <row r="18360" spans="12:14">
      <c r="L18360" s="7"/>
      <c r="M18360" s="108"/>
      <c r="N18360" s="7"/>
    </row>
    <row r="18361" spans="12:14">
      <c r="L18361" s="7"/>
      <c r="M18361" s="108"/>
      <c r="N18361" s="7"/>
    </row>
    <row r="18362" spans="12:14">
      <c r="L18362" s="7"/>
      <c r="M18362" s="108"/>
      <c r="N18362" s="7"/>
    </row>
    <row r="18363" spans="12:14">
      <c r="L18363" s="7"/>
      <c r="M18363" s="108"/>
      <c r="N18363" s="7"/>
    </row>
    <row r="18364" spans="12:14">
      <c r="L18364" s="7"/>
      <c r="M18364" s="108"/>
      <c r="N18364" s="7"/>
    </row>
    <row r="18365" spans="12:14">
      <c r="L18365" s="7"/>
      <c r="M18365" s="108"/>
      <c r="N18365" s="7"/>
    </row>
    <row r="18366" spans="12:14">
      <c r="L18366" s="7"/>
      <c r="M18366" s="108"/>
      <c r="N18366" s="7"/>
    </row>
    <row r="18367" spans="12:14">
      <c r="L18367" s="7"/>
      <c r="M18367" s="108"/>
      <c r="N18367" s="7"/>
    </row>
    <row r="18368" spans="12:14">
      <c r="L18368" s="7"/>
      <c r="M18368" s="108"/>
      <c r="N18368" s="7"/>
    </row>
    <row r="18369" spans="12:14">
      <c r="L18369" s="7"/>
      <c r="M18369" s="108"/>
      <c r="N18369" s="7"/>
    </row>
    <row r="18370" spans="12:14">
      <c r="L18370" s="7"/>
      <c r="M18370" s="108"/>
      <c r="N18370" s="7"/>
    </row>
    <row r="18371" spans="12:14">
      <c r="L18371" s="7"/>
      <c r="M18371" s="108"/>
      <c r="N18371" s="7"/>
    </row>
    <row r="18372" spans="12:14">
      <c r="L18372" s="7"/>
      <c r="M18372" s="108"/>
      <c r="N18372" s="7"/>
    </row>
    <row r="18373" spans="12:14">
      <c r="L18373" s="7"/>
      <c r="M18373" s="108"/>
      <c r="N18373" s="7"/>
    </row>
    <row r="18374" spans="12:14">
      <c r="L18374" s="7"/>
      <c r="M18374" s="108"/>
      <c r="N18374" s="7"/>
    </row>
    <row r="18375" spans="12:14">
      <c r="L18375" s="7"/>
      <c r="M18375" s="108"/>
      <c r="N18375" s="7"/>
    </row>
    <row r="18376" spans="12:14">
      <c r="L18376" s="7"/>
      <c r="M18376" s="108"/>
      <c r="N18376" s="7"/>
    </row>
    <row r="18377" spans="12:14">
      <c r="L18377" s="7"/>
      <c r="M18377" s="108"/>
      <c r="N18377" s="7"/>
    </row>
    <row r="18378" spans="12:14">
      <c r="L18378" s="7"/>
      <c r="M18378" s="108"/>
      <c r="N18378" s="7"/>
    </row>
    <row r="18379" spans="12:14">
      <c r="L18379" s="7"/>
      <c r="M18379" s="108"/>
      <c r="N18379" s="7"/>
    </row>
    <row r="18380" spans="12:14">
      <c r="L18380" s="7"/>
      <c r="M18380" s="108"/>
      <c r="N18380" s="7"/>
    </row>
    <row r="18381" spans="12:14">
      <c r="L18381" s="7"/>
      <c r="M18381" s="108"/>
      <c r="N18381" s="7"/>
    </row>
    <row r="18382" spans="12:14">
      <c r="L18382" s="7"/>
      <c r="M18382" s="108"/>
      <c r="N18382" s="7"/>
    </row>
    <row r="18383" spans="12:14">
      <c r="L18383" s="7"/>
      <c r="M18383" s="108"/>
      <c r="N18383" s="7"/>
    </row>
    <row r="18384" spans="12:14">
      <c r="L18384" s="7"/>
      <c r="M18384" s="108"/>
      <c r="N18384" s="7"/>
    </row>
    <row r="18385" spans="12:14">
      <c r="L18385" s="7"/>
      <c r="M18385" s="108"/>
      <c r="N18385" s="7"/>
    </row>
    <row r="18386" spans="12:14">
      <c r="L18386" s="7"/>
      <c r="M18386" s="108"/>
      <c r="N18386" s="7"/>
    </row>
    <row r="18387" spans="12:14">
      <c r="L18387" s="7"/>
      <c r="M18387" s="108"/>
      <c r="N18387" s="7"/>
    </row>
    <row r="18388" spans="12:14">
      <c r="L18388" s="7"/>
      <c r="M18388" s="108"/>
      <c r="N18388" s="7"/>
    </row>
    <row r="18389" spans="12:14">
      <c r="L18389" s="7"/>
      <c r="M18389" s="108"/>
      <c r="N18389" s="7"/>
    </row>
    <row r="18390" spans="12:14">
      <c r="L18390" s="7"/>
      <c r="M18390" s="108"/>
      <c r="N18390" s="7"/>
    </row>
    <row r="18391" spans="12:14">
      <c r="L18391" s="7"/>
      <c r="M18391" s="108"/>
      <c r="N18391" s="7"/>
    </row>
    <row r="18392" spans="12:14">
      <c r="L18392" s="7"/>
      <c r="M18392" s="108"/>
      <c r="N18392" s="7"/>
    </row>
    <row r="18393" spans="12:14">
      <c r="L18393" s="7"/>
      <c r="M18393" s="108"/>
      <c r="N18393" s="7"/>
    </row>
    <row r="18394" spans="12:14">
      <c r="L18394" s="7"/>
      <c r="M18394" s="108"/>
      <c r="N18394" s="7"/>
    </row>
    <row r="18395" spans="12:14">
      <c r="L18395" s="7"/>
      <c r="M18395" s="108"/>
      <c r="N18395" s="7"/>
    </row>
    <row r="18396" spans="12:14">
      <c r="L18396" s="7"/>
      <c r="M18396" s="108"/>
      <c r="N18396" s="7"/>
    </row>
    <row r="18397" spans="12:14">
      <c r="L18397" s="7"/>
      <c r="M18397" s="108"/>
      <c r="N18397" s="7"/>
    </row>
    <row r="18398" spans="12:14">
      <c r="L18398" s="7"/>
      <c r="M18398" s="108"/>
      <c r="N18398" s="7"/>
    </row>
    <row r="18399" spans="12:14">
      <c r="L18399" s="7"/>
      <c r="M18399" s="108"/>
      <c r="N18399" s="7"/>
    </row>
    <row r="18400" spans="12:14">
      <c r="L18400" s="7"/>
      <c r="M18400" s="108"/>
      <c r="N18400" s="7"/>
    </row>
    <row r="18401" spans="12:14">
      <c r="L18401" s="7"/>
      <c r="M18401" s="108"/>
      <c r="N18401" s="7"/>
    </row>
    <row r="18402" spans="12:14">
      <c r="L18402" s="7"/>
      <c r="M18402" s="108"/>
      <c r="N18402" s="7"/>
    </row>
    <row r="18403" spans="12:14">
      <c r="L18403" s="7"/>
      <c r="M18403" s="108"/>
      <c r="N18403" s="7"/>
    </row>
    <row r="18404" spans="12:14">
      <c r="L18404" s="7"/>
      <c r="M18404" s="108"/>
      <c r="N18404" s="7"/>
    </row>
    <row r="18405" spans="12:14">
      <c r="L18405" s="7"/>
      <c r="M18405" s="108"/>
      <c r="N18405" s="7"/>
    </row>
    <row r="18406" spans="12:14">
      <c r="L18406" s="7"/>
      <c r="M18406" s="108"/>
      <c r="N18406" s="7"/>
    </row>
    <row r="18407" spans="12:14">
      <c r="L18407" s="7"/>
      <c r="M18407" s="108"/>
      <c r="N18407" s="7"/>
    </row>
    <row r="18408" spans="12:14">
      <c r="L18408" s="7"/>
      <c r="M18408" s="108"/>
      <c r="N18408" s="7"/>
    </row>
    <row r="18409" spans="12:14">
      <c r="L18409" s="7"/>
      <c r="M18409" s="108"/>
      <c r="N18409" s="7"/>
    </row>
    <row r="18410" spans="12:14">
      <c r="L18410" s="7"/>
      <c r="M18410" s="108"/>
      <c r="N18410" s="7"/>
    </row>
    <row r="18411" spans="12:14">
      <c r="L18411" s="7"/>
      <c r="M18411" s="108"/>
      <c r="N18411" s="7"/>
    </row>
    <row r="18412" spans="12:14">
      <c r="L18412" s="7"/>
      <c r="M18412" s="108"/>
      <c r="N18412" s="7"/>
    </row>
    <row r="18413" spans="12:14">
      <c r="L18413" s="7"/>
      <c r="M18413" s="108"/>
      <c r="N18413" s="7"/>
    </row>
    <row r="18414" spans="12:14">
      <c r="L18414" s="7"/>
      <c r="M18414" s="108"/>
      <c r="N18414" s="7"/>
    </row>
    <row r="18415" spans="12:14">
      <c r="L18415" s="7"/>
      <c r="M18415" s="108"/>
      <c r="N18415" s="7"/>
    </row>
    <row r="18416" spans="12:14">
      <c r="L18416" s="7"/>
      <c r="M18416" s="108"/>
      <c r="N18416" s="7"/>
    </row>
    <row r="18417" spans="12:14">
      <c r="L18417" s="7"/>
      <c r="M18417" s="108"/>
      <c r="N18417" s="7"/>
    </row>
    <row r="18418" spans="12:14">
      <c r="L18418" s="7"/>
      <c r="M18418" s="108"/>
      <c r="N18418" s="7"/>
    </row>
    <row r="18419" spans="12:14">
      <c r="L18419" s="7"/>
      <c r="M18419" s="108"/>
      <c r="N18419" s="7"/>
    </row>
    <row r="18420" spans="12:14">
      <c r="L18420" s="7"/>
      <c r="M18420" s="108"/>
      <c r="N18420" s="7"/>
    </row>
    <row r="18421" spans="12:14">
      <c r="L18421" s="7"/>
      <c r="M18421" s="108"/>
      <c r="N18421" s="7"/>
    </row>
    <row r="18422" spans="12:14">
      <c r="L18422" s="7"/>
      <c r="M18422" s="108"/>
      <c r="N18422" s="7"/>
    </row>
    <row r="18423" spans="12:14">
      <c r="L18423" s="7"/>
      <c r="M18423" s="108"/>
      <c r="N18423" s="7"/>
    </row>
    <row r="18424" spans="12:14">
      <c r="L18424" s="7"/>
      <c r="M18424" s="108"/>
      <c r="N18424" s="7"/>
    </row>
    <row r="18425" spans="12:14">
      <c r="L18425" s="7"/>
      <c r="M18425" s="108"/>
      <c r="N18425" s="7"/>
    </row>
    <row r="18426" spans="12:14">
      <c r="L18426" s="7"/>
      <c r="M18426" s="108"/>
      <c r="N18426" s="7"/>
    </row>
    <row r="18427" spans="12:14">
      <c r="L18427" s="7"/>
      <c r="M18427" s="108"/>
      <c r="N18427" s="7"/>
    </row>
    <row r="18428" spans="12:14">
      <c r="L18428" s="7"/>
      <c r="M18428" s="108"/>
      <c r="N18428" s="7"/>
    </row>
    <row r="18429" spans="12:14">
      <c r="L18429" s="7"/>
      <c r="M18429" s="108"/>
      <c r="N18429" s="7"/>
    </row>
    <row r="18430" spans="12:14">
      <c r="L18430" s="7"/>
      <c r="M18430" s="108"/>
      <c r="N18430" s="7"/>
    </row>
    <row r="18431" spans="12:14">
      <c r="L18431" s="7"/>
      <c r="M18431" s="108"/>
      <c r="N18431" s="7"/>
    </row>
    <row r="18432" spans="12:14">
      <c r="L18432" s="7"/>
      <c r="M18432" s="108"/>
      <c r="N18432" s="7"/>
    </row>
    <row r="18433" spans="12:14">
      <c r="L18433" s="7"/>
      <c r="M18433" s="108"/>
      <c r="N18433" s="7"/>
    </row>
    <row r="18434" spans="12:14">
      <c r="L18434" s="7"/>
      <c r="M18434" s="108"/>
      <c r="N18434" s="7"/>
    </row>
    <row r="18435" spans="12:14">
      <c r="L18435" s="7"/>
      <c r="M18435" s="108"/>
      <c r="N18435" s="7"/>
    </row>
    <row r="18436" spans="12:14">
      <c r="L18436" s="7"/>
      <c r="M18436" s="108"/>
      <c r="N18436" s="7"/>
    </row>
    <row r="18437" spans="12:14">
      <c r="L18437" s="7"/>
      <c r="M18437" s="108"/>
      <c r="N18437" s="7"/>
    </row>
    <row r="18438" spans="12:14">
      <c r="L18438" s="7"/>
      <c r="M18438" s="108"/>
      <c r="N18438" s="7"/>
    </row>
    <row r="18439" spans="12:14">
      <c r="L18439" s="7"/>
      <c r="M18439" s="108"/>
      <c r="N18439" s="7"/>
    </row>
    <row r="18440" spans="12:14">
      <c r="L18440" s="7"/>
      <c r="M18440" s="108"/>
      <c r="N18440" s="7"/>
    </row>
    <row r="18441" spans="12:14">
      <c r="L18441" s="7"/>
      <c r="M18441" s="108"/>
      <c r="N18441" s="7"/>
    </row>
    <row r="18442" spans="12:14">
      <c r="L18442" s="7"/>
      <c r="M18442" s="108"/>
      <c r="N18442" s="7"/>
    </row>
    <row r="18443" spans="12:14">
      <c r="L18443" s="7"/>
      <c r="M18443" s="108"/>
      <c r="N18443" s="7"/>
    </row>
    <row r="18444" spans="12:14">
      <c r="L18444" s="7"/>
      <c r="M18444" s="108"/>
      <c r="N18444" s="7"/>
    </row>
    <row r="18445" spans="12:14">
      <c r="L18445" s="7"/>
      <c r="M18445" s="108"/>
      <c r="N18445" s="7"/>
    </row>
    <row r="18446" spans="12:14">
      <c r="L18446" s="7"/>
      <c r="M18446" s="108"/>
      <c r="N18446" s="7"/>
    </row>
    <row r="18447" spans="12:14">
      <c r="L18447" s="7"/>
      <c r="M18447" s="108"/>
      <c r="N18447" s="7"/>
    </row>
    <row r="18448" spans="12:14">
      <c r="L18448" s="7"/>
      <c r="M18448" s="108"/>
      <c r="N18448" s="7"/>
    </row>
    <row r="18449" spans="12:14">
      <c r="L18449" s="7"/>
      <c r="M18449" s="108"/>
      <c r="N18449" s="7"/>
    </row>
    <row r="18450" spans="12:14">
      <c r="L18450" s="7"/>
      <c r="M18450" s="108"/>
      <c r="N18450" s="7"/>
    </row>
    <row r="18451" spans="12:14">
      <c r="L18451" s="7"/>
      <c r="M18451" s="108"/>
      <c r="N18451" s="7"/>
    </row>
    <row r="18452" spans="12:14">
      <c r="L18452" s="7"/>
      <c r="M18452" s="108"/>
      <c r="N18452" s="7"/>
    </row>
    <row r="18453" spans="12:14">
      <c r="L18453" s="7"/>
      <c r="M18453" s="108"/>
      <c r="N18453" s="7"/>
    </row>
    <row r="18454" spans="12:14">
      <c r="L18454" s="7"/>
      <c r="M18454" s="108"/>
      <c r="N18454" s="7"/>
    </row>
    <row r="18455" spans="12:14">
      <c r="L18455" s="7"/>
      <c r="M18455" s="108"/>
      <c r="N18455" s="7"/>
    </row>
    <row r="18456" spans="12:14">
      <c r="L18456" s="7"/>
      <c r="M18456" s="108"/>
      <c r="N18456" s="7"/>
    </row>
    <row r="18457" spans="12:14">
      <c r="L18457" s="7"/>
      <c r="M18457" s="108"/>
      <c r="N18457" s="7"/>
    </row>
    <row r="18458" spans="12:14">
      <c r="L18458" s="7"/>
      <c r="M18458" s="108"/>
      <c r="N18458" s="7"/>
    </row>
    <row r="18459" spans="12:14">
      <c r="L18459" s="7"/>
      <c r="M18459" s="108"/>
      <c r="N18459" s="7"/>
    </row>
    <row r="18460" spans="12:14">
      <c r="L18460" s="7"/>
      <c r="M18460" s="108"/>
      <c r="N18460" s="7"/>
    </row>
    <row r="18461" spans="12:14">
      <c r="L18461" s="7"/>
      <c r="M18461" s="108"/>
      <c r="N18461" s="7"/>
    </row>
    <row r="18462" spans="12:14">
      <c r="L18462" s="7"/>
      <c r="M18462" s="108"/>
      <c r="N18462" s="7"/>
    </row>
    <row r="18463" spans="12:14">
      <c r="L18463" s="7"/>
      <c r="M18463" s="108"/>
      <c r="N18463" s="7"/>
    </row>
    <row r="18464" spans="12:14">
      <c r="L18464" s="7"/>
      <c r="M18464" s="108"/>
      <c r="N18464" s="7"/>
    </row>
    <row r="18465" spans="12:14">
      <c r="L18465" s="7"/>
      <c r="M18465" s="108"/>
      <c r="N18465" s="7"/>
    </row>
    <row r="18466" spans="12:14">
      <c r="L18466" s="7"/>
      <c r="M18466" s="108"/>
      <c r="N18466" s="7"/>
    </row>
    <row r="18467" spans="12:14">
      <c r="L18467" s="7"/>
      <c r="M18467" s="108"/>
      <c r="N18467" s="7"/>
    </row>
    <row r="18468" spans="12:14">
      <c r="L18468" s="7"/>
      <c r="M18468" s="108"/>
      <c r="N18468" s="7"/>
    </row>
    <row r="18469" spans="12:14">
      <c r="L18469" s="7"/>
      <c r="M18469" s="108"/>
      <c r="N18469" s="7"/>
    </row>
    <row r="18470" spans="12:14">
      <c r="L18470" s="7"/>
      <c r="M18470" s="108"/>
      <c r="N18470" s="7"/>
    </row>
    <row r="18471" spans="12:14">
      <c r="L18471" s="7"/>
      <c r="M18471" s="108"/>
      <c r="N18471" s="7"/>
    </row>
    <row r="18472" spans="12:14">
      <c r="L18472" s="7"/>
      <c r="M18472" s="108"/>
      <c r="N18472" s="7"/>
    </row>
    <row r="18473" spans="12:14">
      <c r="L18473" s="7"/>
      <c r="M18473" s="108"/>
      <c r="N18473" s="7"/>
    </row>
    <row r="18474" spans="12:14">
      <c r="L18474" s="7"/>
      <c r="M18474" s="108"/>
      <c r="N18474" s="7"/>
    </row>
    <row r="18475" spans="12:14">
      <c r="L18475" s="7"/>
      <c r="M18475" s="108"/>
      <c r="N18475" s="7"/>
    </row>
    <row r="18476" spans="12:14">
      <c r="L18476" s="7"/>
      <c r="M18476" s="108"/>
      <c r="N18476" s="7"/>
    </row>
    <row r="18477" spans="12:14">
      <c r="L18477" s="7"/>
      <c r="M18477" s="108"/>
      <c r="N18477" s="7"/>
    </row>
    <row r="18478" spans="12:14">
      <c r="L18478" s="7"/>
      <c r="M18478" s="108"/>
      <c r="N18478" s="7"/>
    </row>
    <row r="18479" spans="12:14">
      <c r="L18479" s="7"/>
      <c r="M18479" s="108"/>
      <c r="N18479" s="7"/>
    </row>
    <row r="18480" spans="12:14">
      <c r="L18480" s="7"/>
      <c r="M18480" s="108"/>
      <c r="N18480" s="7"/>
    </row>
    <row r="18481" spans="12:14">
      <c r="L18481" s="7"/>
      <c r="M18481" s="108"/>
      <c r="N18481" s="7"/>
    </row>
    <row r="18482" spans="12:14">
      <c r="L18482" s="7"/>
      <c r="M18482" s="108"/>
      <c r="N18482" s="7"/>
    </row>
    <row r="18483" spans="12:14">
      <c r="L18483" s="7"/>
      <c r="M18483" s="108"/>
      <c r="N18483" s="7"/>
    </row>
    <row r="18484" spans="12:14">
      <c r="L18484" s="7"/>
      <c r="M18484" s="108"/>
      <c r="N18484" s="7"/>
    </row>
    <row r="18485" spans="12:14">
      <c r="L18485" s="7"/>
      <c r="M18485" s="108"/>
      <c r="N18485" s="7"/>
    </row>
    <row r="18486" spans="12:14">
      <c r="L18486" s="7"/>
      <c r="M18486" s="108"/>
      <c r="N18486" s="7"/>
    </row>
    <row r="18487" spans="12:14">
      <c r="L18487" s="7"/>
      <c r="M18487" s="108"/>
      <c r="N18487" s="7"/>
    </row>
    <row r="18488" spans="12:14">
      <c r="L18488" s="7"/>
      <c r="M18488" s="108"/>
      <c r="N18488" s="7"/>
    </row>
    <row r="18489" spans="12:14">
      <c r="L18489" s="7"/>
      <c r="M18489" s="108"/>
      <c r="N18489" s="7"/>
    </row>
    <row r="18490" spans="12:14">
      <c r="L18490" s="7"/>
      <c r="M18490" s="108"/>
      <c r="N18490" s="7"/>
    </row>
    <row r="18491" spans="12:14">
      <c r="L18491" s="7"/>
      <c r="M18491" s="108"/>
      <c r="N18491" s="7"/>
    </row>
    <row r="18492" spans="12:14">
      <c r="L18492" s="7"/>
      <c r="M18492" s="108"/>
      <c r="N18492" s="7"/>
    </row>
    <row r="18493" spans="12:14">
      <c r="L18493" s="7"/>
      <c r="M18493" s="108"/>
      <c r="N18493" s="7"/>
    </row>
    <row r="18494" spans="12:14">
      <c r="L18494" s="7"/>
      <c r="M18494" s="108"/>
      <c r="N18494" s="7"/>
    </row>
    <row r="18495" spans="12:14">
      <c r="L18495" s="7"/>
      <c r="M18495" s="108"/>
      <c r="N18495" s="7"/>
    </row>
    <row r="18496" spans="12:14">
      <c r="L18496" s="7"/>
      <c r="M18496" s="108"/>
      <c r="N18496" s="7"/>
    </row>
    <row r="18497" spans="12:14">
      <c r="L18497" s="7"/>
      <c r="M18497" s="108"/>
      <c r="N18497" s="7"/>
    </row>
    <row r="18498" spans="12:14">
      <c r="L18498" s="7"/>
      <c r="M18498" s="108"/>
      <c r="N18498" s="7"/>
    </row>
    <row r="18499" spans="12:14">
      <c r="L18499" s="7"/>
      <c r="M18499" s="108"/>
      <c r="N18499" s="7"/>
    </row>
    <row r="18500" spans="12:14">
      <c r="L18500" s="7"/>
      <c r="M18500" s="108"/>
      <c r="N18500" s="7"/>
    </row>
    <row r="18501" spans="12:14">
      <c r="L18501" s="7"/>
      <c r="M18501" s="108"/>
      <c r="N18501" s="7"/>
    </row>
    <row r="18502" spans="12:14">
      <c r="L18502" s="7"/>
      <c r="M18502" s="108"/>
      <c r="N18502" s="7"/>
    </row>
    <row r="18503" spans="12:14">
      <c r="L18503" s="7"/>
      <c r="M18503" s="108"/>
      <c r="N18503" s="7"/>
    </row>
    <row r="18504" spans="12:14">
      <c r="L18504" s="7"/>
      <c r="M18504" s="108"/>
      <c r="N18504" s="7"/>
    </row>
    <row r="18505" spans="12:14">
      <c r="L18505" s="7"/>
      <c r="M18505" s="108"/>
      <c r="N18505" s="7"/>
    </row>
    <row r="18506" spans="12:14">
      <c r="L18506" s="7"/>
      <c r="M18506" s="108"/>
      <c r="N18506" s="7"/>
    </row>
    <row r="18507" spans="12:14">
      <c r="L18507" s="7"/>
      <c r="M18507" s="108"/>
      <c r="N18507" s="7"/>
    </row>
    <row r="18508" spans="12:14">
      <c r="L18508" s="7"/>
      <c r="M18508" s="108"/>
      <c r="N18508" s="7"/>
    </row>
    <row r="18509" spans="12:14">
      <c r="L18509" s="7"/>
      <c r="M18509" s="108"/>
      <c r="N18509" s="7"/>
    </row>
    <row r="18510" spans="12:14">
      <c r="L18510" s="7"/>
      <c r="M18510" s="108"/>
      <c r="N18510" s="7"/>
    </row>
    <row r="18511" spans="12:14">
      <c r="L18511" s="7"/>
      <c r="M18511" s="108"/>
      <c r="N18511" s="7"/>
    </row>
    <row r="18512" spans="12:14">
      <c r="L18512" s="7"/>
      <c r="M18512" s="108"/>
      <c r="N18512" s="7"/>
    </row>
    <row r="18513" spans="12:14">
      <c r="L18513" s="7"/>
      <c r="M18513" s="108"/>
      <c r="N18513" s="7"/>
    </row>
    <row r="18514" spans="12:14">
      <c r="L18514" s="7"/>
      <c r="M18514" s="108"/>
      <c r="N18514" s="7"/>
    </row>
    <row r="18515" spans="12:14">
      <c r="L18515" s="7"/>
      <c r="M18515" s="108"/>
      <c r="N18515" s="7"/>
    </row>
    <row r="18516" spans="12:14">
      <c r="L18516" s="7"/>
      <c r="M18516" s="108"/>
      <c r="N18516" s="7"/>
    </row>
    <row r="18517" spans="12:14">
      <c r="L18517" s="7"/>
      <c r="M18517" s="108"/>
      <c r="N18517" s="7"/>
    </row>
    <row r="18518" spans="12:14">
      <c r="L18518" s="7"/>
      <c r="M18518" s="108"/>
      <c r="N18518" s="7"/>
    </row>
    <row r="18519" spans="12:14">
      <c r="L18519" s="7"/>
      <c r="M18519" s="108"/>
      <c r="N18519" s="7"/>
    </row>
    <row r="18520" spans="12:14">
      <c r="L18520" s="7"/>
      <c r="M18520" s="108"/>
      <c r="N18520" s="7"/>
    </row>
    <row r="18521" spans="12:14">
      <c r="L18521" s="7"/>
      <c r="M18521" s="108"/>
      <c r="N18521" s="7"/>
    </row>
    <row r="18522" spans="12:14">
      <c r="L18522" s="7"/>
      <c r="M18522" s="108"/>
      <c r="N18522" s="7"/>
    </row>
    <row r="18523" spans="12:14">
      <c r="L18523" s="7"/>
      <c r="M18523" s="108"/>
      <c r="N18523" s="7"/>
    </row>
    <row r="18524" spans="12:14">
      <c r="L18524" s="7"/>
      <c r="M18524" s="108"/>
      <c r="N18524" s="7"/>
    </row>
    <row r="18525" spans="12:14">
      <c r="L18525" s="7"/>
      <c r="M18525" s="108"/>
      <c r="N18525" s="7"/>
    </row>
    <row r="18526" spans="12:14">
      <c r="L18526" s="7"/>
      <c r="M18526" s="108"/>
      <c r="N18526" s="7"/>
    </row>
    <row r="18527" spans="12:14">
      <c r="L18527" s="7"/>
      <c r="M18527" s="108"/>
      <c r="N18527" s="7"/>
    </row>
    <row r="18528" spans="12:14">
      <c r="L18528" s="7"/>
      <c r="M18528" s="108"/>
      <c r="N18528" s="7"/>
    </row>
    <row r="18529" spans="12:14">
      <c r="L18529" s="7"/>
      <c r="M18529" s="108"/>
      <c r="N18529" s="7"/>
    </row>
    <row r="18530" spans="12:14">
      <c r="L18530" s="7"/>
      <c r="M18530" s="108"/>
      <c r="N18530" s="7"/>
    </row>
    <row r="18531" spans="12:14">
      <c r="L18531" s="7"/>
      <c r="M18531" s="108"/>
      <c r="N18531" s="7"/>
    </row>
    <row r="18532" spans="12:14">
      <c r="L18532" s="7"/>
      <c r="M18532" s="108"/>
      <c r="N18532" s="7"/>
    </row>
    <row r="18533" spans="12:14">
      <c r="L18533" s="7"/>
      <c r="M18533" s="108"/>
      <c r="N18533" s="7"/>
    </row>
    <row r="18534" spans="12:14">
      <c r="L18534" s="7"/>
      <c r="M18534" s="108"/>
      <c r="N18534" s="7"/>
    </row>
    <row r="18535" spans="12:14">
      <c r="L18535" s="7"/>
      <c r="M18535" s="108"/>
      <c r="N18535" s="7"/>
    </row>
    <row r="18536" spans="12:14">
      <c r="L18536" s="7"/>
      <c r="M18536" s="108"/>
      <c r="N18536" s="7"/>
    </row>
    <row r="18537" spans="12:14">
      <c r="L18537" s="7"/>
      <c r="M18537" s="108"/>
      <c r="N18537" s="7"/>
    </row>
    <row r="18538" spans="12:14">
      <c r="L18538" s="7"/>
      <c r="M18538" s="108"/>
      <c r="N18538" s="7"/>
    </row>
    <row r="18539" spans="12:14">
      <c r="L18539" s="7"/>
      <c r="M18539" s="108"/>
      <c r="N18539" s="7"/>
    </row>
    <row r="18540" spans="12:14">
      <c r="L18540" s="7"/>
      <c r="M18540" s="108"/>
      <c r="N18540" s="7"/>
    </row>
    <row r="18541" spans="12:14">
      <c r="L18541" s="7"/>
      <c r="M18541" s="108"/>
      <c r="N18541" s="7"/>
    </row>
    <row r="18542" spans="12:14">
      <c r="L18542" s="7"/>
      <c r="M18542" s="108"/>
      <c r="N18542" s="7"/>
    </row>
    <row r="18543" spans="12:14">
      <c r="L18543" s="7"/>
      <c r="M18543" s="108"/>
      <c r="N18543" s="7"/>
    </row>
    <row r="18544" spans="12:14">
      <c r="L18544" s="7"/>
      <c r="M18544" s="108"/>
      <c r="N18544" s="7"/>
    </row>
    <row r="18545" spans="12:14">
      <c r="L18545" s="7"/>
      <c r="M18545" s="108"/>
      <c r="N18545" s="7"/>
    </row>
    <row r="18546" spans="12:14">
      <c r="L18546" s="7"/>
      <c r="M18546" s="108"/>
      <c r="N18546" s="7"/>
    </row>
    <row r="18547" spans="12:14">
      <c r="L18547" s="7"/>
      <c r="M18547" s="108"/>
      <c r="N18547" s="7"/>
    </row>
    <row r="18548" spans="12:14">
      <c r="L18548" s="7"/>
      <c r="M18548" s="108"/>
      <c r="N18548" s="7"/>
    </row>
    <row r="18549" spans="12:14">
      <c r="L18549" s="7"/>
      <c r="M18549" s="108"/>
      <c r="N18549" s="7"/>
    </row>
    <row r="18550" spans="12:14">
      <c r="L18550" s="7"/>
      <c r="M18550" s="108"/>
      <c r="N18550" s="7"/>
    </row>
    <row r="18551" spans="12:14">
      <c r="L18551" s="7"/>
      <c r="M18551" s="108"/>
      <c r="N18551" s="7"/>
    </row>
    <row r="18552" spans="12:14">
      <c r="L18552" s="7"/>
      <c r="M18552" s="108"/>
      <c r="N18552" s="7"/>
    </row>
    <row r="18553" spans="12:14">
      <c r="L18553" s="7"/>
      <c r="M18553" s="108"/>
      <c r="N18553" s="7"/>
    </row>
    <row r="18554" spans="12:14">
      <c r="L18554" s="7"/>
      <c r="M18554" s="108"/>
      <c r="N18554" s="7"/>
    </row>
    <row r="18555" spans="12:14">
      <c r="L18555" s="7"/>
      <c r="M18555" s="108"/>
      <c r="N18555" s="7"/>
    </row>
    <row r="18556" spans="12:14">
      <c r="L18556" s="7"/>
      <c r="M18556" s="108"/>
      <c r="N18556" s="7"/>
    </row>
    <row r="18557" spans="12:14">
      <c r="L18557" s="7"/>
      <c r="M18557" s="108"/>
      <c r="N18557" s="7"/>
    </row>
    <row r="18558" spans="12:14">
      <c r="L18558" s="7"/>
      <c r="M18558" s="108"/>
      <c r="N18558" s="7"/>
    </row>
    <row r="18559" spans="12:14">
      <c r="L18559" s="7"/>
      <c r="M18559" s="108"/>
      <c r="N18559" s="7"/>
    </row>
    <row r="18560" spans="12:14">
      <c r="L18560" s="7"/>
      <c r="M18560" s="108"/>
      <c r="N18560" s="7"/>
    </row>
    <row r="18561" spans="12:14">
      <c r="L18561" s="7"/>
      <c r="M18561" s="108"/>
      <c r="N18561" s="7"/>
    </row>
    <row r="18562" spans="12:14">
      <c r="L18562" s="7"/>
      <c r="M18562" s="108"/>
      <c r="N18562" s="7"/>
    </row>
    <row r="18563" spans="12:14">
      <c r="L18563" s="7"/>
      <c r="M18563" s="108"/>
      <c r="N18563" s="7"/>
    </row>
    <row r="18564" spans="12:14">
      <c r="L18564" s="7"/>
      <c r="M18564" s="108"/>
      <c r="N18564" s="7"/>
    </row>
    <row r="18565" spans="12:14">
      <c r="L18565" s="7"/>
      <c r="M18565" s="108"/>
      <c r="N18565" s="7"/>
    </row>
    <row r="18566" spans="12:14">
      <c r="L18566" s="7"/>
      <c r="M18566" s="108"/>
      <c r="N18566" s="7"/>
    </row>
    <row r="18567" spans="12:14">
      <c r="L18567" s="7"/>
      <c r="M18567" s="108"/>
      <c r="N18567" s="7"/>
    </row>
    <row r="18568" spans="12:14">
      <c r="L18568" s="7"/>
      <c r="M18568" s="108"/>
      <c r="N18568" s="7"/>
    </row>
    <row r="18569" spans="12:14">
      <c r="L18569" s="7"/>
      <c r="M18569" s="108"/>
      <c r="N18569" s="7"/>
    </row>
    <row r="18570" spans="12:14">
      <c r="L18570" s="7"/>
      <c r="M18570" s="108"/>
      <c r="N18570" s="7"/>
    </row>
    <row r="18571" spans="12:14">
      <c r="L18571" s="7"/>
      <c r="M18571" s="108"/>
      <c r="N18571" s="7"/>
    </row>
    <row r="18572" spans="12:14">
      <c r="L18572" s="7"/>
      <c r="M18572" s="108"/>
      <c r="N18572" s="7"/>
    </row>
    <row r="18573" spans="12:14">
      <c r="L18573" s="7"/>
      <c r="M18573" s="108"/>
      <c r="N18573" s="7"/>
    </row>
    <row r="18574" spans="12:14">
      <c r="L18574" s="7"/>
      <c r="M18574" s="108"/>
      <c r="N18574" s="7"/>
    </row>
    <row r="18575" spans="12:14">
      <c r="L18575" s="7"/>
      <c r="M18575" s="108"/>
      <c r="N18575" s="7"/>
    </row>
    <row r="18576" spans="12:14">
      <c r="L18576" s="7"/>
      <c r="M18576" s="108"/>
      <c r="N18576" s="7"/>
    </row>
    <row r="18577" spans="12:14">
      <c r="L18577" s="7"/>
      <c r="M18577" s="108"/>
      <c r="N18577" s="7"/>
    </row>
    <row r="18578" spans="12:14">
      <c r="L18578" s="7"/>
      <c r="M18578" s="108"/>
      <c r="N18578" s="7"/>
    </row>
    <row r="18579" spans="12:14">
      <c r="L18579" s="7"/>
      <c r="M18579" s="108"/>
      <c r="N18579" s="7"/>
    </row>
    <row r="18580" spans="12:14">
      <c r="L18580" s="7"/>
      <c r="M18580" s="108"/>
      <c r="N18580" s="7"/>
    </row>
    <row r="18581" spans="12:14">
      <c r="L18581" s="7"/>
      <c r="M18581" s="108"/>
      <c r="N18581" s="7"/>
    </row>
    <row r="18582" spans="12:14">
      <c r="L18582" s="7"/>
      <c r="M18582" s="108"/>
      <c r="N18582" s="7"/>
    </row>
    <row r="18583" spans="12:14">
      <c r="L18583" s="7"/>
      <c r="M18583" s="108"/>
      <c r="N18583" s="7"/>
    </row>
    <row r="18584" spans="12:14">
      <c r="L18584" s="7"/>
      <c r="M18584" s="108"/>
      <c r="N18584" s="7"/>
    </row>
    <row r="18585" spans="12:14">
      <c r="L18585" s="7"/>
      <c r="M18585" s="108"/>
      <c r="N18585" s="7"/>
    </row>
    <row r="18586" spans="12:14">
      <c r="L18586" s="7"/>
      <c r="M18586" s="108"/>
      <c r="N18586" s="7"/>
    </row>
    <row r="18587" spans="12:14">
      <c r="L18587" s="7"/>
      <c r="M18587" s="108"/>
      <c r="N18587" s="7"/>
    </row>
    <row r="18588" spans="12:14">
      <c r="L18588" s="7"/>
      <c r="M18588" s="108"/>
      <c r="N18588" s="7"/>
    </row>
    <row r="18589" spans="12:14">
      <c r="L18589" s="7"/>
      <c r="M18589" s="108"/>
      <c r="N18589" s="7"/>
    </row>
    <row r="18590" spans="12:14">
      <c r="L18590" s="7"/>
      <c r="M18590" s="108"/>
      <c r="N18590" s="7"/>
    </row>
    <row r="18591" spans="12:14">
      <c r="L18591" s="7"/>
      <c r="M18591" s="108"/>
      <c r="N18591" s="7"/>
    </row>
    <row r="18592" spans="12:14">
      <c r="L18592" s="7"/>
      <c r="M18592" s="108"/>
      <c r="N18592" s="7"/>
    </row>
    <row r="18593" spans="12:14">
      <c r="L18593" s="7"/>
      <c r="M18593" s="108"/>
      <c r="N18593" s="7"/>
    </row>
    <row r="18594" spans="12:14">
      <c r="L18594" s="7"/>
      <c r="M18594" s="108"/>
      <c r="N18594" s="7"/>
    </row>
    <row r="18595" spans="12:14">
      <c r="L18595" s="7"/>
      <c r="M18595" s="108"/>
      <c r="N18595" s="7"/>
    </row>
    <row r="18596" spans="12:14">
      <c r="L18596" s="7"/>
      <c r="M18596" s="108"/>
      <c r="N18596" s="7"/>
    </row>
    <row r="18597" spans="12:14">
      <c r="L18597" s="7"/>
      <c r="M18597" s="108"/>
      <c r="N18597" s="7"/>
    </row>
    <row r="18598" spans="12:14">
      <c r="L18598" s="7"/>
      <c r="M18598" s="108"/>
      <c r="N18598" s="7"/>
    </row>
    <row r="18599" spans="12:14">
      <c r="L18599" s="7"/>
      <c r="M18599" s="108"/>
      <c r="N18599" s="7"/>
    </row>
    <row r="18600" spans="12:14">
      <c r="L18600" s="7"/>
      <c r="M18600" s="108"/>
      <c r="N18600" s="7"/>
    </row>
    <row r="18601" spans="12:14">
      <c r="L18601" s="7"/>
      <c r="M18601" s="108"/>
      <c r="N18601" s="7"/>
    </row>
    <row r="18602" spans="12:14">
      <c r="L18602" s="7"/>
      <c r="M18602" s="108"/>
      <c r="N18602" s="7"/>
    </row>
    <row r="18603" spans="12:14">
      <c r="L18603" s="7"/>
      <c r="M18603" s="108"/>
      <c r="N18603" s="7"/>
    </row>
    <row r="18604" spans="12:14">
      <c r="L18604" s="7"/>
      <c r="M18604" s="108"/>
      <c r="N18604" s="7"/>
    </row>
    <row r="18605" spans="12:14">
      <c r="L18605" s="7"/>
      <c r="M18605" s="108"/>
      <c r="N18605" s="7"/>
    </row>
    <row r="18606" spans="12:14">
      <c r="L18606" s="7"/>
      <c r="M18606" s="108"/>
      <c r="N18606" s="7"/>
    </row>
    <row r="18607" spans="12:14">
      <c r="L18607" s="7"/>
      <c r="M18607" s="108"/>
      <c r="N18607" s="7"/>
    </row>
    <row r="18608" spans="12:14">
      <c r="L18608" s="7"/>
      <c r="M18608" s="108"/>
      <c r="N18608" s="7"/>
    </row>
    <row r="18609" spans="12:14">
      <c r="L18609" s="7"/>
      <c r="M18609" s="108"/>
      <c r="N18609" s="7"/>
    </row>
    <row r="18610" spans="12:14">
      <c r="L18610" s="7"/>
      <c r="M18610" s="108"/>
      <c r="N18610" s="7"/>
    </row>
    <row r="18611" spans="12:14">
      <c r="L18611" s="7"/>
      <c r="M18611" s="108"/>
      <c r="N18611" s="7"/>
    </row>
    <row r="18612" spans="12:14">
      <c r="L18612" s="7"/>
      <c r="M18612" s="108"/>
      <c r="N18612" s="7"/>
    </row>
    <row r="18613" spans="12:14">
      <c r="L18613" s="7"/>
      <c r="M18613" s="108"/>
      <c r="N18613" s="7"/>
    </row>
    <row r="18614" spans="12:14">
      <c r="L18614" s="7"/>
      <c r="M18614" s="108"/>
      <c r="N18614" s="7"/>
    </row>
    <row r="18615" spans="12:14">
      <c r="L18615" s="7"/>
      <c r="M18615" s="108"/>
      <c r="N18615" s="7"/>
    </row>
    <row r="18616" spans="12:14">
      <c r="L18616" s="7"/>
      <c r="M18616" s="108"/>
      <c r="N18616" s="7"/>
    </row>
    <row r="18617" spans="12:14">
      <c r="L18617" s="7"/>
      <c r="M18617" s="108"/>
      <c r="N18617" s="7"/>
    </row>
    <row r="18618" spans="12:14">
      <c r="L18618" s="7"/>
      <c r="M18618" s="108"/>
      <c r="N18618" s="7"/>
    </row>
    <row r="18619" spans="12:14">
      <c r="L18619" s="7"/>
      <c r="M18619" s="108"/>
      <c r="N18619" s="7"/>
    </row>
    <row r="18620" spans="12:14">
      <c r="L18620" s="7"/>
      <c r="M18620" s="108"/>
      <c r="N18620" s="7"/>
    </row>
    <row r="18621" spans="12:14">
      <c r="L18621" s="7"/>
      <c r="M18621" s="108"/>
      <c r="N18621" s="7"/>
    </row>
    <row r="18622" spans="12:14">
      <c r="L18622" s="7"/>
      <c r="M18622" s="108"/>
      <c r="N18622" s="7"/>
    </row>
    <row r="18623" spans="12:14">
      <c r="L18623" s="7"/>
      <c r="M18623" s="108"/>
      <c r="N18623" s="7"/>
    </row>
    <row r="18624" spans="12:14">
      <c r="L18624" s="7"/>
      <c r="M18624" s="108"/>
      <c r="N18624" s="7"/>
    </row>
    <row r="18625" spans="12:14">
      <c r="L18625" s="7"/>
      <c r="M18625" s="108"/>
      <c r="N18625" s="7"/>
    </row>
    <row r="18626" spans="12:14">
      <c r="L18626" s="7"/>
      <c r="M18626" s="108"/>
      <c r="N18626" s="7"/>
    </row>
    <row r="18627" spans="12:14">
      <c r="L18627" s="7"/>
      <c r="M18627" s="108"/>
      <c r="N18627" s="7"/>
    </row>
    <row r="18628" spans="12:14">
      <c r="L18628" s="7"/>
      <c r="M18628" s="108"/>
      <c r="N18628" s="7"/>
    </row>
    <row r="18629" spans="12:14">
      <c r="L18629" s="7"/>
      <c r="M18629" s="108"/>
      <c r="N18629" s="7"/>
    </row>
    <row r="18630" spans="12:14">
      <c r="L18630" s="7"/>
      <c r="M18630" s="108"/>
      <c r="N18630" s="7"/>
    </row>
    <row r="18631" spans="12:14">
      <c r="L18631" s="7"/>
      <c r="M18631" s="108"/>
      <c r="N18631" s="7"/>
    </row>
    <row r="18632" spans="12:14">
      <c r="L18632" s="7"/>
      <c r="M18632" s="108"/>
      <c r="N18632" s="7"/>
    </row>
    <row r="18633" spans="12:14">
      <c r="L18633" s="7"/>
      <c r="M18633" s="108"/>
      <c r="N18633" s="7"/>
    </row>
    <row r="18634" spans="12:14">
      <c r="L18634" s="7"/>
      <c r="M18634" s="108"/>
      <c r="N18634" s="7"/>
    </row>
    <row r="18635" spans="12:14">
      <c r="L18635" s="7"/>
      <c r="M18635" s="108"/>
      <c r="N18635" s="7"/>
    </row>
    <row r="18636" spans="12:14">
      <c r="L18636" s="7"/>
      <c r="M18636" s="108"/>
      <c r="N18636" s="7"/>
    </row>
    <row r="18637" spans="12:14">
      <c r="L18637" s="7"/>
      <c r="M18637" s="108"/>
      <c r="N18637" s="7"/>
    </row>
    <row r="18638" spans="12:14">
      <c r="L18638" s="7"/>
      <c r="M18638" s="108"/>
      <c r="N18638" s="7"/>
    </row>
    <row r="18639" spans="12:14">
      <c r="L18639" s="7"/>
      <c r="M18639" s="108"/>
      <c r="N18639" s="7"/>
    </row>
    <row r="18640" spans="12:14">
      <c r="L18640" s="7"/>
      <c r="M18640" s="108"/>
      <c r="N18640" s="7"/>
    </row>
    <row r="18641" spans="12:14">
      <c r="L18641" s="7"/>
      <c r="M18641" s="108"/>
      <c r="N18641" s="7"/>
    </row>
    <row r="18642" spans="12:14">
      <c r="L18642" s="7"/>
      <c r="M18642" s="108"/>
      <c r="N18642" s="7"/>
    </row>
    <row r="18643" spans="12:14">
      <c r="L18643" s="7"/>
      <c r="M18643" s="108"/>
      <c r="N18643" s="7"/>
    </row>
    <row r="18644" spans="12:14">
      <c r="L18644" s="7"/>
      <c r="M18644" s="108"/>
      <c r="N18644" s="7"/>
    </row>
    <row r="18645" spans="12:14">
      <c r="L18645" s="7"/>
      <c r="M18645" s="108"/>
      <c r="N18645" s="7"/>
    </row>
    <row r="18646" spans="12:14">
      <c r="L18646" s="7"/>
      <c r="M18646" s="108"/>
      <c r="N18646" s="7"/>
    </row>
    <row r="18647" spans="12:14">
      <c r="L18647" s="7"/>
      <c r="M18647" s="108"/>
      <c r="N18647" s="7"/>
    </row>
    <row r="18648" spans="12:14">
      <c r="L18648" s="7"/>
      <c r="M18648" s="108"/>
      <c r="N18648" s="7"/>
    </row>
    <row r="18649" spans="12:14">
      <c r="L18649" s="7"/>
      <c r="M18649" s="108"/>
      <c r="N18649" s="7"/>
    </row>
    <row r="18650" spans="12:14">
      <c r="L18650" s="7"/>
      <c r="M18650" s="108"/>
      <c r="N18650" s="7"/>
    </row>
    <row r="18651" spans="12:14">
      <c r="L18651" s="7"/>
      <c r="M18651" s="108"/>
      <c r="N18651" s="7"/>
    </row>
    <row r="18652" spans="12:14">
      <c r="L18652" s="7"/>
      <c r="M18652" s="108"/>
      <c r="N18652" s="7"/>
    </row>
    <row r="18653" spans="12:14">
      <c r="L18653" s="7"/>
      <c r="M18653" s="108"/>
      <c r="N18653" s="7"/>
    </row>
    <row r="18654" spans="12:14">
      <c r="L18654" s="7"/>
      <c r="M18654" s="108"/>
      <c r="N18654" s="7"/>
    </row>
    <row r="18655" spans="12:14">
      <c r="L18655" s="7"/>
      <c r="M18655" s="108"/>
      <c r="N18655" s="7"/>
    </row>
    <row r="18656" spans="12:14">
      <c r="L18656" s="7"/>
      <c r="M18656" s="108"/>
      <c r="N18656" s="7"/>
    </row>
    <row r="18657" spans="12:14">
      <c r="L18657" s="7"/>
      <c r="M18657" s="108"/>
      <c r="N18657" s="7"/>
    </row>
    <row r="18658" spans="12:14">
      <c r="L18658" s="7"/>
      <c r="M18658" s="108"/>
      <c r="N18658" s="7"/>
    </row>
    <row r="18659" spans="12:14">
      <c r="L18659" s="7"/>
      <c r="M18659" s="108"/>
      <c r="N18659" s="7"/>
    </row>
    <row r="18660" spans="12:14">
      <c r="L18660" s="7"/>
      <c r="M18660" s="108"/>
      <c r="N18660" s="7"/>
    </row>
    <row r="18661" spans="12:14">
      <c r="L18661" s="7"/>
      <c r="M18661" s="108"/>
      <c r="N18661" s="7"/>
    </row>
    <row r="18662" spans="12:14">
      <c r="L18662" s="7"/>
      <c r="M18662" s="108"/>
      <c r="N18662" s="7"/>
    </row>
    <row r="18663" spans="12:14">
      <c r="L18663" s="7"/>
      <c r="M18663" s="108"/>
      <c r="N18663" s="7"/>
    </row>
    <row r="18664" spans="12:14">
      <c r="L18664" s="7"/>
      <c r="M18664" s="108"/>
      <c r="N18664" s="7"/>
    </row>
    <row r="18665" spans="12:14">
      <c r="L18665" s="7"/>
      <c r="M18665" s="108"/>
      <c r="N18665" s="7"/>
    </row>
    <row r="18666" spans="12:14">
      <c r="L18666" s="7"/>
      <c r="M18666" s="108"/>
      <c r="N18666" s="7"/>
    </row>
    <row r="18667" spans="12:14">
      <c r="L18667" s="7"/>
      <c r="M18667" s="108"/>
      <c r="N18667" s="7"/>
    </row>
    <row r="18668" spans="12:14">
      <c r="L18668" s="7"/>
      <c r="M18668" s="108"/>
      <c r="N18668" s="7"/>
    </row>
    <row r="18669" spans="12:14">
      <c r="L18669" s="7"/>
      <c r="M18669" s="108"/>
      <c r="N18669" s="7"/>
    </row>
    <row r="18670" spans="12:14">
      <c r="L18670" s="7"/>
      <c r="M18670" s="108"/>
      <c r="N18670" s="7"/>
    </row>
    <row r="18671" spans="12:14">
      <c r="L18671" s="7"/>
      <c r="M18671" s="108"/>
      <c r="N18671" s="7"/>
    </row>
    <row r="18672" spans="12:14">
      <c r="L18672" s="7"/>
      <c r="M18672" s="108"/>
      <c r="N18672" s="7"/>
    </row>
    <row r="18673" spans="12:14">
      <c r="L18673" s="7"/>
      <c r="M18673" s="108"/>
      <c r="N18673" s="7"/>
    </row>
    <row r="18674" spans="12:14">
      <c r="L18674" s="7"/>
      <c r="M18674" s="108"/>
      <c r="N18674" s="7"/>
    </row>
    <row r="18675" spans="12:14">
      <c r="L18675" s="7"/>
      <c r="M18675" s="108"/>
      <c r="N18675" s="7"/>
    </row>
    <row r="18676" spans="12:14">
      <c r="L18676" s="7"/>
      <c r="M18676" s="108"/>
      <c r="N18676" s="7"/>
    </row>
    <row r="18677" spans="12:14">
      <c r="L18677" s="7"/>
      <c r="M18677" s="108"/>
      <c r="N18677" s="7"/>
    </row>
    <row r="18678" spans="12:14">
      <c r="L18678" s="7"/>
      <c r="M18678" s="108"/>
      <c r="N18678" s="7"/>
    </row>
    <row r="18679" spans="12:14">
      <c r="L18679" s="7"/>
      <c r="M18679" s="108"/>
      <c r="N18679" s="7"/>
    </row>
    <row r="18680" spans="12:14">
      <c r="L18680" s="7"/>
      <c r="M18680" s="108"/>
      <c r="N18680" s="7"/>
    </row>
    <row r="18681" spans="12:14">
      <c r="L18681" s="7"/>
      <c r="M18681" s="108"/>
      <c r="N18681" s="7"/>
    </row>
    <row r="18682" spans="12:14">
      <c r="L18682" s="7"/>
      <c r="M18682" s="108"/>
      <c r="N18682" s="7"/>
    </row>
    <row r="18683" spans="12:14">
      <c r="L18683" s="7"/>
      <c r="M18683" s="108"/>
      <c r="N18683" s="7"/>
    </row>
    <row r="18684" spans="12:14">
      <c r="L18684" s="7"/>
      <c r="M18684" s="108"/>
      <c r="N18684" s="7"/>
    </row>
    <row r="18685" spans="12:14">
      <c r="L18685" s="7"/>
      <c r="M18685" s="108"/>
      <c r="N18685" s="7"/>
    </row>
    <row r="18686" spans="12:14">
      <c r="L18686" s="7"/>
      <c r="M18686" s="108"/>
      <c r="N18686" s="7"/>
    </row>
    <row r="18687" spans="12:14">
      <c r="L18687" s="7"/>
      <c r="M18687" s="108"/>
      <c r="N18687" s="7"/>
    </row>
    <row r="18688" spans="12:14">
      <c r="L18688" s="7"/>
      <c r="M18688" s="108"/>
      <c r="N18688" s="7"/>
    </row>
    <row r="18689" spans="12:14">
      <c r="L18689" s="7"/>
      <c r="M18689" s="108"/>
      <c r="N18689" s="7"/>
    </row>
    <row r="18690" spans="12:14">
      <c r="L18690" s="7"/>
      <c r="M18690" s="108"/>
      <c r="N18690" s="7"/>
    </row>
    <row r="18691" spans="12:14">
      <c r="L18691" s="7"/>
      <c r="M18691" s="108"/>
      <c r="N18691" s="7"/>
    </row>
    <row r="18692" spans="12:14">
      <c r="L18692" s="7"/>
      <c r="M18692" s="108"/>
      <c r="N18692" s="7"/>
    </row>
    <row r="18693" spans="12:14">
      <c r="L18693" s="7"/>
      <c r="M18693" s="108"/>
      <c r="N18693" s="7"/>
    </row>
    <row r="18694" spans="12:14">
      <c r="L18694" s="7"/>
      <c r="M18694" s="108"/>
      <c r="N18694" s="7"/>
    </row>
    <row r="18695" spans="12:14">
      <c r="L18695" s="7"/>
      <c r="M18695" s="108"/>
      <c r="N18695" s="7"/>
    </row>
    <row r="18696" spans="12:14">
      <c r="L18696" s="7"/>
      <c r="M18696" s="108"/>
      <c r="N18696" s="7"/>
    </row>
    <row r="18697" spans="12:14">
      <c r="L18697" s="7"/>
      <c r="M18697" s="108"/>
      <c r="N18697" s="7"/>
    </row>
    <row r="18698" spans="12:14">
      <c r="L18698" s="7"/>
      <c r="M18698" s="108"/>
      <c r="N18698" s="7"/>
    </row>
    <row r="18699" spans="12:14">
      <c r="L18699" s="7"/>
      <c r="M18699" s="108"/>
      <c r="N18699" s="7"/>
    </row>
    <row r="18700" spans="12:14">
      <c r="L18700" s="7"/>
      <c r="M18700" s="108"/>
      <c r="N18700" s="7"/>
    </row>
    <row r="18701" spans="12:14">
      <c r="L18701" s="7"/>
      <c r="M18701" s="108"/>
      <c r="N18701" s="7"/>
    </row>
    <row r="18702" spans="12:14">
      <c r="L18702" s="7"/>
      <c r="M18702" s="108"/>
      <c r="N18702" s="7"/>
    </row>
    <row r="18703" spans="12:14">
      <c r="L18703" s="7"/>
      <c r="M18703" s="108"/>
      <c r="N18703" s="7"/>
    </row>
    <row r="18704" spans="12:14">
      <c r="L18704" s="7"/>
      <c r="M18704" s="108"/>
      <c r="N18704" s="7"/>
    </row>
    <row r="18705" spans="12:14">
      <c r="L18705" s="7"/>
      <c r="M18705" s="108"/>
      <c r="N18705" s="7"/>
    </row>
    <row r="18706" spans="12:14">
      <c r="L18706" s="7"/>
      <c r="M18706" s="108"/>
      <c r="N18706" s="7"/>
    </row>
    <row r="18707" spans="12:14">
      <c r="L18707" s="7"/>
      <c r="M18707" s="108"/>
      <c r="N18707" s="7"/>
    </row>
    <row r="18708" spans="12:14">
      <c r="L18708" s="7"/>
      <c r="M18708" s="108"/>
      <c r="N18708" s="7"/>
    </row>
    <row r="18709" spans="12:14">
      <c r="L18709" s="7"/>
      <c r="M18709" s="108"/>
      <c r="N18709" s="7"/>
    </row>
    <row r="18710" spans="12:14">
      <c r="L18710" s="7"/>
      <c r="M18710" s="108"/>
      <c r="N18710" s="7"/>
    </row>
    <row r="18711" spans="12:14">
      <c r="L18711" s="7"/>
      <c r="M18711" s="108"/>
      <c r="N18711" s="7"/>
    </row>
    <row r="18712" spans="12:14">
      <c r="L18712" s="7"/>
      <c r="M18712" s="108"/>
      <c r="N18712" s="7"/>
    </row>
    <row r="18713" spans="12:14">
      <c r="L18713" s="7"/>
      <c r="M18713" s="108"/>
      <c r="N18713" s="7"/>
    </row>
    <row r="18714" spans="12:14">
      <c r="L18714" s="7"/>
      <c r="M18714" s="108"/>
      <c r="N18714" s="7"/>
    </row>
    <row r="18715" spans="12:14">
      <c r="L18715" s="7"/>
      <c r="M18715" s="108"/>
      <c r="N18715" s="7"/>
    </row>
    <row r="18716" spans="12:14">
      <c r="L18716" s="7"/>
      <c r="M18716" s="108"/>
      <c r="N18716" s="7"/>
    </row>
    <row r="18717" spans="12:14">
      <c r="L18717" s="7"/>
      <c r="M18717" s="108"/>
      <c r="N18717" s="7"/>
    </row>
    <row r="18718" spans="12:14">
      <c r="L18718" s="7"/>
      <c r="M18718" s="108"/>
      <c r="N18718" s="7"/>
    </row>
    <row r="18719" spans="12:14">
      <c r="L18719" s="7"/>
      <c r="M18719" s="108"/>
      <c r="N18719" s="7"/>
    </row>
    <row r="18720" spans="12:14">
      <c r="L18720" s="7"/>
      <c r="M18720" s="108"/>
      <c r="N18720" s="7"/>
    </row>
    <row r="18721" spans="12:14">
      <c r="L18721" s="7"/>
      <c r="M18721" s="108"/>
      <c r="N18721" s="7"/>
    </row>
    <row r="18722" spans="12:14">
      <c r="L18722" s="7"/>
      <c r="M18722" s="108"/>
      <c r="N18722" s="7"/>
    </row>
    <row r="18723" spans="12:14">
      <c r="L18723" s="7"/>
      <c r="M18723" s="108"/>
      <c r="N18723" s="7"/>
    </row>
    <row r="18724" spans="12:14">
      <c r="L18724" s="7"/>
      <c r="M18724" s="108"/>
      <c r="N18724" s="7"/>
    </row>
    <row r="18725" spans="12:14">
      <c r="L18725" s="7"/>
      <c r="M18725" s="108"/>
      <c r="N18725" s="7"/>
    </row>
    <row r="18726" spans="12:14">
      <c r="L18726" s="7"/>
      <c r="M18726" s="108"/>
      <c r="N18726" s="7"/>
    </row>
    <row r="18727" spans="12:14">
      <c r="L18727" s="7"/>
      <c r="M18727" s="108"/>
      <c r="N18727" s="7"/>
    </row>
    <row r="18728" spans="12:14">
      <c r="L18728" s="7"/>
      <c r="M18728" s="108"/>
      <c r="N18728" s="7"/>
    </row>
    <row r="18729" spans="12:14">
      <c r="L18729" s="7"/>
      <c r="M18729" s="108"/>
      <c r="N18729" s="7"/>
    </row>
    <row r="18730" spans="12:14">
      <c r="L18730" s="7"/>
      <c r="M18730" s="108"/>
      <c r="N18730" s="7"/>
    </row>
    <row r="18731" spans="12:14">
      <c r="L18731" s="7"/>
      <c r="M18731" s="108"/>
      <c r="N18731" s="7"/>
    </row>
    <row r="18732" spans="12:14">
      <c r="L18732" s="7"/>
      <c r="M18732" s="108"/>
      <c r="N18732" s="7"/>
    </row>
    <row r="18733" spans="12:14">
      <c r="L18733" s="7"/>
      <c r="M18733" s="108"/>
      <c r="N18733" s="7"/>
    </row>
    <row r="18734" spans="12:14">
      <c r="L18734" s="7"/>
      <c r="M18734" s="108"/>
      <c r="N18734" s="7"/>
    </row>
    <row r="18735" spans="12:14">
      <c r="L18735" s="7"/>
      <c r="M18735" s="108"/>
      <c r="N18735" s="7"/>
    </row>
    <row r="18736" spans="12:14">
      <c r="L18736" s="7"/>
      <c r="M18736" s="108"/>
      <c r="N18736" s="7"/>
    </row>
    <row r="18737" spans="12:14">
      <c r="L18737" s="7"/>
      <c r="M18737" s="108"/>
      <c r="N18737" s="7"/>
    </row>
    <row r="18738" spans="12:14">
      <c r="L18738" s="7"/>
      <c r="M18738" s="108"/>
      <c r="N18738" s="7"/>
    </row>
    <row r="18739" spans="12:14">
      <c r="L18739" s="7"/>
      <c r="M18739" s="108"/>
      <c r="N18739" s="7"/>
    </row>
    <row r="18740" spans="12:14">
      <c r="L18740" s="7"/>
      <c r="M18740" s="108"/>
      <c r="N18740" s="7"/>
    </row>
    <row r="18741" spans="12:14">
      <c r="L18741" s="7"/>
      <c r="M18741" s="108"/>
      <c r="N18741" s="7"/>
    </row>
    <row r="18742" spans="12:14">
      <c r="L18742" s="7"/>
      <c r="M18742" s="108"/>
      <c r="N18742" s="7"/>
    </row>
    <row r="18743" spans="12:14">
      <c r="L18743" s="7"/>
      <c r="M18743" s="108"/>
      <c r="N18743" s="7"/>
    </row>
    <row r="18744" spans="12:14">
      <c r="L18744" s="7"/>
      <c r="M18744" s="108"/>
      <c r="N18744" s="7"/>
    </row>
    <row r="18745" spans="12:14">
      <c r="L18745" s="7"/>
      <c r="M18745" s="108"/>
      <c r="N18745" s="7"/>
    </row>
    <row r="18746" spans="12:14">
      <c r="L18746" s="7"/>
      <c r="M18746" s="108"/>
      <c r="N18746" s="7"/>
    </row>
    <row r="18747" spans="12:14">
      <c r="L18747" s="7"/>
      <c r="M18747" s="108"/>
      <c r="N18747" s="7"/>
    </row>
    <row r="18748" spans="12:14">
      <c r="L18748" s="7"/>
      <c r="M18748" s="108"/>
      <c r="N18748" s="7"/>
    </row>
    <row r="18749" spans="12:14">
      <c r="L18749" s="7"/>
      <c r="M18749" s="108"/>
      <c r="N18749" s="7"/>
    </row>
    <row r="18750" spans="12:14">
      <c r="L18750" s="7"/>
      <c r="M18750" s="108"/>
      <c r="N18750" s="7"/>
    </row>
    <row r="18751" spans="12:14">
      <c r="L18751" s="7"/>
      <c r="M18751" s="108"/>
      <c r="N18751" s="7"/>
    </row>
    <row r="18752" spans="12:14">
      <c r="L18752" s="7"/>
      <c r="M18752" s="108"/>
      <c r="N18752" s="7"/>
    </row>
    <row r="18753" spans="12:14">
      <c r="L18753" s="7"/>
      <c r="M18753" s="108"/>
      <c r="N18753" s="7"/>
    </row>
    <row r="18754" spans="12:14">
      <c r="L18754" s="7"/>
      <c r="M18754" s="108"/>
      <c r="N18754" s="7"/>
    </row>
    <row r="18755" spans="12:14">
      <c r="L18755" s="7"/>
      <c r="M18755" s="108"/>
      <c r="N18755" s="7"/>
    </row>
    <row r="18756" spans="12:14">
      <c r="L18756" s="7"/>
      <c r="M18756" s="108"/>
      <c r="N18756" s="7"/>
    </row>
    <row r="18757" spans="12:14">
      <c r="L18757" s="7"/>
      <c r="M18757" s="108"/>
      <c r="N18757" s="7"/>
    </row>
    <row r="18758" spans="12:14">
      <c r="L18758" s="7"/>
      <c r="M18758" s="108"/>
      <c r="N18758" s="7"/>
    </row>
    <row r="18759" spans="12:14">
      <c r="L18759" s="7"/>
      <c r="M18759" s="108"/>
      <c r="N18759" s="7"/>
    </row>
    <row r="18760" spans="12:14">
      <c r="L18760" s="7"/>
      <c r="M18760" s="108"/>
      <c r="N18760" s="7"/>
    </row>
    <row r="18761" spans="12:14">
      <c r="L18761" s="7"/>
      <c r="M18761" s="108"/>
      <c r="N18761" s="7"/>
    </row>
    <row r="18762" spans="12:14">
      <c r="L18762" s="7"/>
      <c r="M18762" s="108"/>
      <c r="N18762" s="7"/>
    </row>
    <row r="18763" spans="12:14">
      <c r="L18763" s="7"/>
      <c r="M18763" s="108"/>
      <c r="N18763" s="7"/>
    </row>
    <row r="18764" spans="12:14">
      <c r="L18764" s="7"/>
      <c r="M18764" s="108"/>
      <c r="N18764" s="7"/>
    </row>
    <row r="18765" spans="12:14">
      <c r="L18765" s="7"/>
      <c r="M18765" s="108"/>
      <c r="N18765" s="7"/>
    </row>
    <row r="18766" spans="12:14">
      <c r="L18766" s="7"/>
      <c r="M18766" s="108"/>
      <c r="N18766" s="7"/>
    </row>
    <row r="18767" spans="12:14">
      <c r="L18767" s="7"/>
      <c r="M18767" s="108"/>
      <c r="N18767" s="7"/>
    </row>
    <row r="18768" spans="12:14">
      <c r="L18768" s="7"/>
      <c r="M18768" s="108"/>
      <c r="N18768" s="7"/>
    </row>
    <row r="18769" spans="12:14">
      <c r="L18769" s="7"/>
      <c r="M18769" s="108"/>
      <c r="N18769" s="7"/>
    </row>
    <row r="18770" spans="12:14">
      <c r="L18770" s="7"/>
      <c r="M18770" s="108"/>
      <c r="N18770" s="7"/>
    </row>
    <row r="18771" spans="12:14">
      <c r="L18771" s="7"/>
      <c r="M18771" s="108"/>
      <c r="N18771" s="7"/>
    </row>
    <row r="18772" spans="12:14">
      <c r="L18772" s="7"/>
      <c r="M18772" s="108"/>
      <c r="N18772" s="7"/>
    </row>
    <row r="18773" spans="12:14">
      <c r="L18773" s="7"/>
      <c r="M18773" s="108"/>
      <c r="N18773" s="7"/>
    </row>
    <row r="18774" spans="12:14">
      <c r="L18774" s="7"/>
      <c r="M18774" s="108"/>
      <c r="N18774" s="7"/>
    </row>
    <row r="18775" spans="12:14">
      <c r="L18775" s="7"/>
      <c r="M18775" s="108"/>
      <c r="N18775" s="7"/>
    </row>
    <row r="18776" spans="12:14">
      <c r="L18776" s="7"/>
      <c r="M18776" s="108"/>
      <c r="N18776" s="7"/>
    </row>
    <row r="18777" spans="12:14">
      <c r="L18777" s="7"/>
      <c r="M18777" s="108"/>
      <c r="N18777" s="7"/>
    </row>
    <row r="18778" spans="12:14">
      <c r="L18778" s="7"/>
      <c r="M18778" s="108"/>
      <c r="N18778" s="7"/>
    </row>
    <row r="18779" spans="12:14">
      <c r="L18779" s="7"/>
      <c r="M18779" s="108"/>
      <c r="N18779" s="7"/>
    </row>
    <row r="18780" spans="12:14">
      <c r="L18780" s="7"/>
      <c r="M18780" s="108"/>
      <c r="N18780" s="7"/>
    </row>
    <row r="18781" spans="12:14">
      <c r="L18781" s="7"/>
      <c r="M18781" s="108"/>
      <c r="N18781" s="7"/>
    </row>
    <row r="18782" spans="12:14">
      <c r="L18782" s="7"/>
      <c r="M18782" s="108"/>
      <c r="N18782" s="7"/>
    </row>
    <row r="18783" spans="12:14">
      <c r="L18783" s="7"/>
      <c r="M18783" s="108"/>
      <c r="N18783" s="7"/>
    </row>
    <row r="18784" spans="12:14">
      <c r="L18784" s="7"/>
      <c r="M18784" s="108"/>
      <c r="N18784" s="7"/>
    </row>
    <row r="18785" spans="12:14">
      <c r="L18785" s="7"/>
      <c r="M18785" s="108"/>
      <c r="N18785" s="7"/>
    </row>
    <row r="18786" spans="12:14">
      <c r="L18786" s="7"/>
      <c r="M18786" s="108"/>
      <c r="N18786" s="7"/>
    </row>
    <row r="18787" spans="12:14">
      <c r="L18787" s="7"/>
      <c r="M18787" s="108"/>
      <c r="N18787" s="7"/>
    </row>
    <row r="18788" spans="12:14">
      <c r="L18788" s="7"/>
      <c r="M18788" s="108"/>
      <c r="N18788" s="7"/>
    </row>
    <row r="18789" spans="12:14">
      <c r="L18789" s="7"/>
      <c r="M18789" s="108"/>
      <c r="N18789" s="7"/>
    </row>
    <row r="18790" spans="12:14">
      <c r="L18790" s="7"/>
      <c r="M18790" s="108"/>
      <c r="N18790" s="7"/>
    </row>
    <row r="18791" spans="12:14">
      <c r="L18791" s="7"/>
      <c r="M18791" s="108"/>
      <c r="N18791" s="7"/>
    </row>
    <row r="18792" spans="12:14">
      <c r="L18792" s="7"/>
      <c r="M18792" s="108"/>
      <c r="N18792" s="7"/>
    </row>
    <row r="18793" spans="12:14">
      <c r="L18793" s="7"/>
      <c r="M18793" s="108"/>
      <c r="N18793" s="7"/>
    </row>
    <row r="18794" spans="12:14">
      <c r="L18794" s="7"/>
      <c r="M18794" s="108"/>
      <c r="N18794" s="7"/>
    </row>
    <row r="18795" spans="12:14">
      <c r="L18795" s="7"/>
      <c r="M18795" s="108"/>
      <c r="N18795" s="7"/>
    </row>
    <row r="18796" spans="12:14">
      <c r="L18796" s="7"/>
      <c r="M18796" s="108"/>
      <c r="N18796" s="7"/>
    </row>
    <row r="18797" spans="12:14">
      <c r="L18797" s="7"/>
      <c r="M18797" s="108"/>
      <c r="N18797" s="7"/>
    </row>
    <row r="18798" spans="12:14">
      <c r="L18798" s="7"/>
      <c r="M18798" s="108"/>
      <c r="N18798" s="7"/>
    </row>
    <row r="18799" spans="12:14">
      <c r="L18799" s="7"/>
      <c r="M18799" s="108"/>
      <c r="N18799" s="7"/>
    </row>
    <row r="18800" spans="12:14">
      <c r="L18800" s="7"/>
      <c r="M18800" s="108"/>
      <c r="N18800" s="7"/>
    </row>
    <row r="18801" spans="12:14">
      <c r="L18801" s="7"/>
      <c r="M18801" s="108"/>
      <c r="N18801" s="7"/>
    </row>
    <row r="18802" spans="12:14">
      <c r="L18802" s="7"/>
      <c r="M18802" s="108"/>
      <c r="N18802" s="7"/>
    </row>
    <row r="18803" spans="12:14">
      <c r="L18803" s="7"/>
      <c r="M18803" s="108"/>
      <c r="N18803" s="7"/>
    </row>
    <row r="18804" spans="12:14">
      <c r="L18804" s="7"/>
      <c r="M18804" s="108"/>
      <c r="N18804" s="7"/>
    </row>
    <row r="18805" spans="12:14">
      <c r="L18805" s="7"/>
      <c r="M18805" s="108"/>
      <c r="N18805" s="7"/>
    </row>
    <row r="18806" spans="12:14">
      <c r="L18806" s="7"/>
      <c r="M18806" s="108"/>
      <c r="N18806" s="7"/>
    </row>
    <row r="18807" spans="12:14">
      <c r="L18807" s="7"/>
      <c r="M18807" s="108"/>
      <c r="N18807" s="7"/>
    </row>
    <row r="18808" spans="12:14">
      <c r="L18808" s="7"/>
      <c r="M18808" s="108"/>
      <c r="N18808" s="7"/>
    </row>
    <row r="18809" spans="12:14">
      <c r="L18809" s="7"/>
      <c r="M18809" s="108"/>
      <c r="N18809" s="7"/>
    </row>
    <row r="18810" spans="12:14">
      <c r="L18810" s="7"/>
      <c r="M18810" s="108"/>
      <c r="N18810" s="7"/>
    </row>
    <row r="18811" spans="12:14">
      <c r="L18811" s="7"/>
      <c r="M18811" s="108"/>
      <c r="N18811" s="7"/>
    </row>
    <row r="18812" spans="12:14">
      <c r="L18812" s="7"/>
      <c r="M18812" s="108"/>
      <c r="N18812" s="7"/>
    </row>
    <row r="18813" spans="12:14">
      <c r="L18813" s="7"/>
      <c r="M18813" s="108"/>
      <c r="N18813" s="7"/>
    </row>
    <row r="18814" spans="12:14">
      <c r="L18814" s="7"/>
      <c r="M18814" s="108"/>
      <c r="N18814" s="7"/>
    </row>
    <row r="18815" spans="12:14">
      <c r="L18815" s="7"/>
      <c r="M18815" s="108"/>
      <c r="N18815" s="7"/>
    </row>
    <row r="18816" spans="12:14">
      <c r="L18816" s="7"/>
      <c r="M18816" s="108"/>
      <c r="N18816" s="7"/>
    </row>
    <row r="18817" spans="12:14">
      <c r="L18817" s="7"/>
      <c r="M18817" s="108"/>
      <c r="N18817" s="7"/>
    </row>
    <row r="18818" spans="12:14">
      <c r="L18818" s="7"/>
      <c r="M18818" s="108"/>
      <c r="N18818" s="7"/>
    </row>
    <row r="18819" spans="12:14">
      <c r="L18819" s="7"/>
      <c r="M18819" s="108"/>
      <c r="N18819" s="7"/>
    </row>
    <row r="18820" spans="12:14">
      <c r="L18820" s="7"/>
      <c r="M18820" s="108"/>
      <c r="N18820" s="7"/>
    </row>
    <row r="18821" spans="12:14">
      <c r="L18821" s="7"/>
      <c r="M18821" s="108"/>
      <c r="N18821" s="7"/>
    </row>
    <row r="18822" spans="12:14">
      <c r="L18822" s="7"/>
      <c r="M18822" s="108"/>
      <c r="N18822" s="7"/>
    </row>
    <row r="18823" spans="12:14">
      <c r="L18823" s="7"/>
      <c r="M18823" s="108"/>
      <c r="N18823" s="7"/>
    </row>
    <row r="18824" spans="12:14">
      <c r="L18824" s="7"/>
      <c r="M18824" s="108"/>
      <c r="N18824" s="7"/>
    </row>
    <row r="18825" spans="12:14">
      <c r="L18825" s="7"/>
      <c r="M18825" s="108"/>
      <c r="N18825" s="7"/>
    </row>
    <row r="18826" spans="12:14">
      <c r="L18826" s="7"/>
      <c r="M18826" s="108"/>
      <c r="N18826" s="7"/>
    </row>
    <row r="18827" spans="12:14">
      <c r="L18827" s="7"/>
      <c r="M18827" s="108"/>
      <c r="N18827" s="7"/>
    </row>
    <row r="18828" spans="12:14">
      <c r="L18828" s="7"/>
      <c r="M18828" s="108"/>
      <c r="N18828" s="7"/>
    </row>
    <row r="18829" spans="12:14">
      <c r="L18829" s="7"/>
      <c r="M18829" s="108"/>
      <c r="N18829" s="7"/>
    </row>
    <row r="18830" spans="12:14">
      <c r="L18830" s="7"/>
      <c r="M18830" s="108"/>
      <c r="N18830" s="7"/>
    </row>
    <row r="18831" spans="12:14">
      <c r="L18831" s="7"/>
      <c r="M18831" s="108"/>
      <c r="N18831" s="7"/>
    </row>
    <row r="18832" spans="12:14">
      <c r="L18832" s="7"/>
      <c r="M18832" s="108"/>
      <c r="N18832" s="7"/>
    </row>
    <row r="18833" spans="12:14">
      <c r="L18833" s="7"/>
      <c r="M18833" s="108"/>
      <c r="N18833" s="7"/>
    </row>
    <row r="18834" spans="12:14">
      <c r="L18834" s="7"/>
      <c r="M18834" s="108"/>
      <c r="N18834" s="7"/>
    </row>
    <row r="18835" spans="12:14">
      <c r="L18835" s="7"/>
      <c r="M18835" s="108"/>
      <c r="N18835" s="7"/>
    </row>
    <row r="18836" spans="12:14">
      <c r="L18836" s="7"/>
      <c r="M18836" s="108"/>
      <c r="N18836" s="7"/>
    </row>
    <row r="18837" spans="12:14">
      <c r="L18837" s="7"/>
      <c r="M18837" s="108"/>
      <c r="N18837" s="7"/>
    </row>
    <row r="18838" spans="12:14">
      <c r="L18838" s="7"/>
      <c r="M18838" s="108"/>
      <c r="N18838" s="7"/>
    </row>
    <row r="18839" spans="12:14">
      <c r="L18839" s="7"/>
      <c r="M18839" s="108"/>
      <c r="N18839" s="7"/>
    </row>
    <row r="18840" spans="12:14">
      <c r="L18840" s="7"/>
      <c r="M18840" s="108"/>
      <c r="N18840" s="7"/>
    </row>
    <row r="18841" spans="12:14">
      <c r="L18841" s="7"/>
      <c r="M18841" s="108"/>
      <c r="N18841" s="7"/>
    </row>
    <row r="18842" spans="12:14">
      <c r="L18842" s="7"/>
      <c r="M18842" s="108"/>
      <c r="N18842" s="7"/>
    </row>
    <row r="18843" spans="12:14">
      <c r="L18843" s="7"/>
      <c r="M18843" s="108"/>
      <c r="N18843" s="7"/>
    </row>
    <row r="18844" spans="12:14">
      <c r="L18844" s="7"/>
      <c r="M18844" s="108"/>
      <c r="N18844" s="7"/>
    </row>
    <row r="18845" spans="12:14">
      <c r="L18845" s="7"/>
      <c r="M18845" s="108"/>
      <c r="N18845" s="7"/>
    </row>
    <row r="18846" spans="12:14">
      <c r="L18846" s="7"/>
      <c r="M18846" s="108"/>
      <c r="N18846" s="7"/>
    </row>
    <row r="18847" spans="12:14">
      <c r="L18847" s="7"/>
      <c r="M18847" s="108"/>
      <c r="N18847" s="7"/>
    </row>
    <row r="18848" spans="12:14">
      <c r="L18848" s="7"/>
      <c r="M18848" s="108"/>
      <c r="N18848" s="7"/>
    </row>
    <row r="18849" spans="12:14">
      <c r="L18849" s="7"/>
      <c r="M18849" s="108"/>
      <c r="N18849" s="7"/>
    </row>
    <row r="18850" spans="12:14">
      <c r="L18850" s="7"/>
      <c r="M18850" s="108"/>
      <c r="N18850" s="7"/>
    </row>
    <row r="18851" spans="12:14">
      <c r="L18851" s="7"/>
      <c r="M18851" s="108"/>
      <c r="N18851" s="7"/>
    </row>
    <row r="18852" spans="12:14">
      <c r="L18852" s="7"/>
      <c r="M18852" s="108"/>
      <c r="N18852" s="7"/>
    </row>
    <row r="18853" spans="12:14">
      <c r="L18853" s="7"/>
      <c r="M18853" s="108"/>
      <c r="N18853" s="7"/>
    </row>
    <row r="18854" spans="12:14">
      <c r="L18854" s="7"/>
      <c r="M18854" s="108"/>
      <c r="N18854" s="7"/>
    </row>
    <row r="18855" spans="12:14">
      <c r="L18855" s="7"/>
      <c r="M18855" s="108"/>
      <c r="N18855" s="7"/>
    </row>
    <row r="18856" spans="12:14">
      <c r="L18856" s="7"/>
      <c r="M18856" s="108"/>
      <c r="N18856" s="7"/>
    </row>
    <row r="18857" spans="12:14">
      <c r="L18857" s="7"/>
      <c r="M18857" s="108"/>
      <c r="N18857" s="7"/>
    </row>
    <row r="18858" spans="12:14">
      <c r="L18858" s="7"/>
      <c r="M18858" s="108"/>
      <c r="N18858" s="7"/>
    </row>
    <row r="18859" spans="12:14">
      <c r="L18859" s="7"/>
      <c r="M18859" s="108"/>
      <c r="N18859" s="7"/>
    </row>
    <row r="18860" spans="12:14">
      <c r="L18860" s="7"/>
      <c r="M18860" s="108"/>
      <c r="N18860" s="7"/>
    </row>
    <row r="18861" spans="12:14">
      <c r="L18861" s="7"/>
      <c r="M18861" s="108"/>
      <c r="N18861" s="7"/>
    </row>
    <row r="18862" spans="12:14">
      <c r="L18862" s="7"/>
      <c r="M18862" s="108"/>
      <c r="N18862" s="7"/>
    </row>
    <row r="18863" spans="12:14">
      <c r="L18863" s="7"/>
      <c r="M18863" s="108"/>
      <c r="N18863" s="7"/>
    </row>
    <row r="18864" spans="12:14">
      <c r="L18864" s="7"/>
      <c r="M18864" s="108"/>
      <c r="N18864" s="7"/>
    </row>
    <row r="18865" spans="12:14">
      <c r="L18865" s="7"/>
      <c r="M18865" s="108"/>
      <c r="N18865" s="7"/>
    </row>
    <row r="18866" spans="12:14">
      <c r="L18866" s="7"/>
      <c r="M18866" s="108"/>
      <c r="N18866" s="7"/>
    </row>
    <row r="18867" spans="12:14">
      <c r="L18867" s="7"/>
      <c r="M18867" s="108"/>
      <c r="N18867" s="7"/>
    </row>
    <row r="18868" spans="12:14">
      <c r="L18868" s="7"/>
      <c r="M18868" s="108"/>
      <c r="N18868" s="7"/>
    </row>
    <row r="18869" spans="12:14">
      <c r="L18869" s="7"/>
      <c r="M18869" s="108"/>
      <c r="N18869" s="7"/>
    </row>
    <row r="18870" spans="12:14">
      <c r="L18870" s="7"/>
      <c r="M18870" s="108"/>
      <c r="N18870" s="7"/>
    </row>
    <row r="18871" spans="12:14">
      <c r="L18871" s="7"/>
      <c r="M18871" s="108"/>
      <c r="N18871" s="7"/>
    </row>
    <row r="18872" spans="12:14">
      <c r="L18872" s="7"/>
      <c r="M18872" s="108"/>
      <c r="N18872" s="7"/>
    </row>
    <row r="18873" spans="12:14">
      <c r="L18873" s="7"/>
      <c r="M18873" s="108"/>
      <c r="N18873" s="7"/>
    </row>
    <row r="18874" spans="12:14">
      <c r="L18874" s="7"/>
      <c r="M18874" s="108"/>
      <c r="N18874" s="7"/>
    </row>
    <row r="18875" spans="12:14">
      <c r="L18875" s="7"/>
      <c r="M18875" s="108"/>
      <c r="N18875" s="7"/>
    </row>
    <row r="18876" spans="12:14">
      <c r="L18876" s="7"/>
      <c r="M18876" s="108"/>
      <c r="N18876" s="7"/>
    </row>
    <row r="18877" spans="12:14">
      <c r="L18877" s="7"/>
      <c r="M18877" s="108"/>
      <c r="N18877" s="7"/>
    </row>
    <row r="18878" spans="12:14">
      <c r="L18878" s="7"/>
      <c r="M18878" s="108"/>
      <c r="N18878" s="7"/>
    </row>
    <row r="18879" spans="12:14">
      <c r="L18879" s="7"/>
      <c r="M18879" s="108"/>
      <c r="N18879" s="7"/>
    </row>
    <row r="18880" spans="12:14">
      <c r="L18880" s="7"/>
      <c r="M18880" s="108"/>
      <c r="N18880" s="7"/>
    </row>
    <row r="18881" spans="12:14">
      <c r="L18881" s="7"/>
      <c r="M18881" s="108"/>
      <c r="N18881" s="7"/>
    </row>
    <row r="18882" spans="12:14">
      <c r="L18882" s="7"/>
      <c r="M18882" s="108"/>
      <c r="N18882" s="7"/>
    </row>
    <row r="18883" spans="12:14">
      <c r="L18883" s="7"/>
      <c r="M18883" s="108"/>
      <c r="N18883" s="7"/>
    </row>
    <row r="18884" spans="12:14">
      <c r="L18884" s="7"/>
      <c r="M18884" s="108"/>
      <c r="N18884" s="7"/>
    </row>
    <row r="18885" spans="12:14">
      <c r="L18885" s="7"/>
      <c r="M18885" s="108"/>
      <c r="N18885" s="7"/>
    </row>
    <row r="18886" spans="12:14">
      <c r="L18886" s="7"/>
      <c r="M18886" s="108"/>
      <c r="N18886" s="7"/>
    </row>
    <row r="18887" spans="12:14">
      <c r="L18887" s="7"/>
      <c r="M18887" s="108"/>
      <c r="N18887" s="7"/>
    </row>
    <row r="18888" spans="12:14">
      <c r="L18888" s="7"/>
      <c r="M18888" s="108"/>
      <c r="N18888" s="7"/>
    </row>
    <row r="18889" spans="12:14">
      <c r="L18889" s="7"/>
      <c r="M18889" s="108"/>
      <c r="N18889" s="7"/>
    </row>
    <row r="18890" spans="12:14">
      <c r="L18890" s="7"/>
      <c r="M18890" s="108"/>
      <c r="N18890" s="7"/>
    </row>
    <row r="18891" spans="12:14">
      <c r="L18891" s="7"/>
      <c r="M18891" s="108"/>
      <c r="N18891" s="7"/>
    </row>
    <row r="18892" spans="12:14">
      <c r="L18892" s="7"/>
      <c r="M18892" s="108"/>
      <c r="N18892" s="7"/>
    </row>
    <row r="18893" spans="12:14">
      <c r="L18893" s="7"/>
      <c r="M18893" s="108"/>
      <c r="N18893" s="7"/>
    </row>
    <row r="18894" spans="12:14">
      <c r="L18894" s="7"/>
      <c r="M18894" s="108"/>
      <c r="N18894" s="7"/>
    </row>
    <row r="18895" spans="12:14">
      <c r="L18895" s="7"/>
      <c r="M18895" s="108"/>
      <c r="N18895" s="7"/>
    </row>
    <row r="18896" spans="12:14">
      <c r="L18896" s="7"/>
      <c r="M18896" s="108"/>
      <c r="N18896" s="7"/>
    </row>
    <row r="18897" spans="12:14">
      <c r="L18897" s="7"/>
      <c r="M18897" s="108"/>
      <c r="N18897" s="7"/>
    </row>
    <row r="18898" spans="12:14">
      <c r="L18898" s="7"/>
      <c r="M18898" s="108"/>
      <c r="N18898" s="7"/>
    </row>
    <row r="18899" spans="12:14">
      <c r="L18899" s="7"/>
      <c r="M18899" s="108"/>
      <c r="N18899" s="7"/>
    </row>
    <row r="18900" spans="12:14">
      <c r="L18900" s="7"/>
      <c r="M18900" s="108"/>
      <c r="N18900" s="7"/>
    </row>
    <row r="18901" spans="12:14">
      <c r="L18901" s="7"/>
      <c r="M18901" s="108"/>
      <c r="N18901" s="7"/>
    </row>
    <row r="18902" spans="12:14">
      <c r="L18902" s="7"/>
      <c r="M18902" s="108"/>
      <c r="N18902" s="7"/>
    </row>
    <row r="18903" spans="12:14">
      <c r="L18903" s="7"/>
      <c r="M18903" s="108"/>
      <c r="N18903" s="7"/>
    </row>
    <row r="18904" spans="12:14">
      <c r="L18904" s="7"/>
      <c r="M18904" s="108"/>
      <c r="N18904" s="7"/>
    </row>
    <row r="18905" spans="12:14">
      <c r="L18905" s="7"/>
      <c r="M18905" s="108"/>
      <c r="N18905" s="7"/>
    </row>
    <row r="18906" spans="12:14">
      <c r="L18906" s="7"/>
      <c r="M18906" s="108"/>
      <c r="N18906" s="7"/>
    </row>
    <row r="18907" spans="12:14">
      <c r="L18907" s="7"/>
      <c r="M18907" s="108"/>
      <c r="N18907" s="7"/>
    </row>
    <row r="18908" spans="12:14">
      <c r="L18908" s="7"/>
      <c r="M18908" s="108"/>
      <c r="N18908" s="7"/>
    </row>
    <row r="18909" spans="12:14">
      <c r="L18909" s="7"/>
      <c r="M18909" s="108"/>
      <c r="N18909" s="7"/>
    </row>
    <row r="18910" spans="12:14">
      <c r="L18910" s="7"/>
      <c r="M18910" s="108"/>
      <c r="N18910" s="7"/>
    </row>
    <row r="18911" spans="12:14">
      <c r="L18911" s="7"/>
      <c r="M18911" s="108"/>
      <c r="N18911" s="7"/>
    </row>
    <row r="18912" spans="12:14">
      <c r="L18912" s="7"/>
      <c r="M18912" s="108"/>
      <c r="N18912" s="7"/>
    </row>
    <row r="18913" spans="12:14">
      <c r="L18913" s="7"/>
      <c r="M18913" s="108"/>
      <c r="N18913" s="7"/>
    </row>
    <row r="18914" spans="12:14">
      <c r="L18914" s="7"/>
      <c r="M18914" s="108"/>
      <c r="N18914" s="7"/>
    </row>
    <row r="18915" spans="12:14">
      <c r="L18915" s="7"/>
      <c r="M18915" s="108"/>
      <c r="N18915" s="7"/>
    </row>
    <row r="18916" spans="12:14">
      <c r="L18916" s="7"/>
      <c r="M18916" s="108"/>
      <c r="N18916" s="7"/>
    </row>
    <row r="18917" spans="12:14">
      <c r="L18917" s="7"/>
      <c r="M18917" s="108"/>
      <c r="N18917" s="7"/>
    </row>
    <row r="18918" spans="12:14">
      <c r="L18918" s="7"/>
      <c r="M18918" s="108"/>
      <c r="N18918" s="7"/>
    </row>
    <row r="18919" spans="12:14">
      <c r="L18919" s="7"/>
      <c r="M18919" s="108"/>
      <c r="N18919" s="7"/>
    </row>
    <row r="18920" spans="12:14">
      <c r="L18920" s="7"/>
      <c r="M18920" s="108"/>
      <c r="N18920" s="7"/>
    </row>
    <row r="18921" spans="12:14">
      <c r="L18921" s="7"/>
      <c r="M18921" s="108"/>
      <c r="N18921" s="7"/>
    </row>
    <row r="18922" spans="12:14">
      <c r="L18922" s="7"/>
      <c r="M18922" s="108"/>
      <c r="N18922" s="7"/>
    </row>
    <row r="18923" spans="12:14">
      <c r="L18923" s="7"/>
      <c r="M18923" s="108"/>
      <c r="N18923" s="7"/>
    </row>
    <row r="18924" spans="12:14">
      <c r="L18924" s="7"/>
      <c r="M18924" s="108"/>
      <c r="N18924" s="7"/>
    </row>
    <row r="18925" spans="12:14">
      <c r="L18925" s="7"/>
      <c r="M18925" s="108"/>
      <c r="N18925" s="7"/>
    </row>
    <row r="18926" spans="12:14">
      <c r="L18926" s="7"/>
      <c r="M18926" s="108"/>
      <c r="N18926" s="7"/>
    </row>
    <row r="18927" spans="12:14">
      <c r="L18927" s="7"/>
      <c r="M18927" s="108"/>
      <c r="N18927" s="7"/>
    </row>
    <row r="18928" spans="12:14">
      <c r="L18928" s="7"/>
      <c r="M18928" s="108"/>
      <c r="N18928" s="7"/>
    </row>
    <row r="18929" spans="12:14">
      <c r="L18929" s="7"/>
      <c r="M18929" s="108"/>
      <c r="N18929" s="7"/>
    </row>
    <row r="18930" spans="12:14">
      <c r="L18930" s="7"/>
      <c r="M18930" s="108"/>
      <c r="N18930" s="7"/>
    </row>
    <row r="18931" spans="12:14">
      <c r="L18931" s="7"/>
      <c r="M18931" s="108"/>
      <c r="N18931" s="7"/>
    </row>
    <row r="18932" spans="12:14">
      <c r="L18932" s="7"/>
      <c r="M18932" s="108"/>
      <c r="N18932" s="7"/>
    </row>
    <row r="18933" spans="12:14">
      <c r="L18933" s="7"/>
      <c r="M18933" s="108"/>
      <c r="N18933" s="7"/>
    </row>
    <row r="18934" spans="12:14">
      <c r="L18934" s="7"/>
      <c r="M18934" s="108"/>
      <c r="N18934" s="7"/>
    </row>
    <row r="18935" spans="12:14">
      <c r="L18935" s="7"/>
      <c r="M18935" s="108"/>
      <c r="N18935" s="7"/>
    </row>
    <row r="18936" spans="12:14">
      <c r="L18936" s="7"/>
      <c r="M18936" s="108"/>
      <c r="N18936" s="7"/>
    </row>
    <row r="18937" spans="12:14">
      <c r="L18937" s="7"/>
      <c r="M18937" s="108"/>
      <c r="N18937" s="7"/>
    </row>
    <row r="18938" spans="12:14">
      <c r="L18938" s="7"/>
      <c r="M18938" s="108"/>
      <c r="N18938" s="7"/>
    </row>
    <row r="18939" spans="12:14">
      <c r="L18939" s="7"/>
      <c r="M18939" s="108"/>
      <c r="N18939" s="7"/>
    </row>
    <row r="18940" spans="12:14">
      <c r="L18940" s="7"/>
      <c r="M18940" s="108"/>
      <c r="N18940" s="7"/>
    </row>
    <row r="18941" spans="12:14">
      <c r="L18941" s="7"/>
      <c r="M18941" s="108"/>
      <c r="N18941" s="7"/>
    </row>
    <row r="18942" spans="12:14">
      <c r="L18942" s="7"/>
      <c r="M18942" s="108"/>
      <c r="N18942" s="7"/>
    </row>
    <row r="18943" spans="12:14">
      <c r="L18943" s="7"/>
      <c r="M18943" s="108"/>
      <c r="N18943" s="7"/>
    </row>
    <row r="18944" spans="12:14">
      <c r="L18944" s="7"/>
      <c r="M18944" s="108"/>
      <c r="N18944" s="7"/>
    </row>
    <row r="18945" spans="12:14">
      <c r="L18945" s="7"/>
      <c r="M18945" s="108"/>
      <c r="N18945" s="7"/>
    </row>
    <row r="18946" spans="12:14">
      <c r="L18946" s="7"/>
      <c r="M18946" s="108"/>
      <c r="N18946" s="7"/>
    </row>
    <row r="18947" spans="12:14">
      <c r="L18947" s="7"/>
      <c r="M18947" s="108"/>
      <c r="N18947" s="7"/>
    </row>
    <row r="18948" spans="12:14">
      <c r="L18948" s="7"/>
      <c r="M18948" s="108"/>
      <c r="N18948" s="7"/>
    </row>
    <row r="18949" spans="12:14">
      <c r="L18949" s="7"/>
      <c r="M18949" s="108"/>
      <c r="N18949" s="7"/>
    </row>
    <row r="18950" spans="12:14">
      <c r="L18950" s="7"/>
      <c r="M18950" s="108"/>
      <c r="N18950" s="7"/>
    </row>
    <row r="18951" spans="12:14">
      <c r="L18951" s="7"/>
      <c r="M18951" s="108"/>
      <c r="N18951" s="7"/>
    </row>
    <row r="18952" spans="12:14">
      <c r="L18952" s="7"/>
      <c r="M18952" s="108"/>
      <c r="N18952" s="7"/>
    </row>
    <row r="18953" spans="12:14">
      <c r="L18953" s="7"/>
      <c r="M18953" s="108"/>
      <c r="N18953" s="7"/>
    </row>
    <row r="18954" spans="12:14">
      <c r="L18954" s="7"/>
      <c r="M18954" s="108"/>
      <c r="N18954" s="7"/>
    </row>
    <row r="18955" spans="12:14">
      <c r="L18955" s="7"/>
      <c r="M18955" s="108"/>
      <c r="N18955" s="7"/>
    </row>
    <row r="18956" spans="12:14">
      <c r="L18956" s="7"/>
      <c r="M18956" s="108"/>
      <c r="N18956" s="7"/>
    </row>
    <row r="18957" spans="12:14">
      <c r="L18957" s="7"/>
      <c r="M18957" s="108"/>
      <c r="N18957" s="7"/>
    </row>
    <row r="18958" spans="12:14">
      <c r="L18958" s="7"/>
      <c r="M18958" s="108"/>
      <c r="N18958" s="7"/>
    </row>
    <row r="18959" spans="12:14">
      <c r="L18959" s="7"/>
      <c r="M18959" s="108"/>
      <c r="N18959" s="7"/>
    </row>
    <row r="18960" spans="12:14">
      <c r="L18960" s="7"/>
      <c r="M18960" s="108"/>
      <c r="N18960" s="7"/>
    </row>
    <row r="18961" spans="12:14">
      <c r="L18961" s="7"/>
      <c r="M18961" s="108"/>
      <c r="N18961" s="7"/>
    </row>
    <row r="18962" spans="12:14">
      <c r="L18962" s="7"/>
      <c r="M18962" s="108"/>
      <c r="N18962" s="7"/>
    </row>
    <row r="18963" spans="12:14">
      <c r="L18963" s="7"/>
      <c r="M18963" s="108"/>
      <c r="N18963" s="7"/>
    </row>
    <row r="18964" spans="12:14">
      <c r="L18964" s="7"/>
      <c r="M18964" s="108"/>
      <c r="N18964" s="7"/>
    </row>
    <row r="18965" spans="12:14">
      <c r="L18965" s="7"/>
      <c r="M18965" s="108"/>
      <c r="N18965" s="7"/>
    </row>
    <row r="18966" spans="12:14">
      <c r="L18966" s="7"/>
      <c r="M18966" s="108"/>
      <c r="N18966" s="7"/>
    </row>
    <row r="18967" spans="12:14">
      <c r="L18967" s="7"/>
      <c r="M18967" s="108"/>
      <c r="N18967" s="7"/>
    </row>
    <row r="18968" spans="12:14">
      <c r="L18968" s="7"/>
      <c r="M18968" s="108"/>
      <c r="N18968" s="7"/>
    </row>
    <row r="18969" spans="12:14">
      <c r="L18969" s="7"/>
      <c r="M18969" s="108"/>
      <c r="N18969" s="7"/>
    </row>
    <row r="18970" spans="12:14">
      <c r="L18970" s="7"/>
      <c r="M18970" s="108"/>
      <c r="N18970" s="7"/>
    </row>
    <row r="18971" spans="12:14">
      <c r="L18971" s="7"/>
      <c r="M18971" s="108"/>
      <c r="N18971" s="7"/>
    </row>
    <row r="18972" spans="12:14">
      <c r="L18972" s="7"/>
      <c r="M18972" s="108"/>
      <c r="N18972" s="7"/>
    </row>
    <row r="18973" spans="12:14">
      <c r="L18973" s="7"/>
      <c r="M18973" s="108"/>
      <c r="N18973" s="7"/>
    </row>
    <row r="18974" spans="12:14">
      <c r="L18974" s="7"/>
      <c r="M18974" s="108"/>
      <c r="N18974" s="7"/>
    </row>
    <row r="18975" spans="12:14">
      <c r="L18975" s="7"/>
      <c r="M18975" s="108"/>
      <c r="N18975" s="7"/>
    </row>
    <row r="18976" spans="12:14">
      <c r="L18976" s="7"/>
      <c r="M18976" s="108"/>
      <c r="N18976" s="7"/>
    </row>
    <row r="18977" spans="12:14">
      <c r="L18977" s="7"/>
      <c r="M18977" s="108"/>
      <c r="N18977" s="7"/>
    </row>
    <row r="18978" spans="12:14">
      <c r="L18978" s="7"/>
      <c r="M18978" s="108"/>
      <c r="N18978" s="7"/>
    </row>
    <row r="18979" spans="12:14">
      <c r="L18979" s="7"/>
      <c r="M18979" s="108"/>
      <c r="N18979" s="7"/>
    </row>
    <row r="18980" spans="12:14">
      <c r="L18980" s="7"/>
      <c r="M18980" s="108"/>
      <c r="N18980" s="7"/>
    </row>
    <row r="18981" spans="12:14">
      <c r="L18981" s="7"/>
      <c r="M18981" s="108"/>
      <c r="N18981" s="7"/>
    </row>
    <row r="18982" spans="12:14">
      <c r="L18982" s="7"/>
      <c r="M18982" s="108"/>
      <c r="N18982" s="7"/>
    </row>
    <row r="18983" spans="12:14">
      <c r="L18983" s="7"/>
      <c r="M18983" s="108"/>
      <c r="N18983" s="7"/>
    </row>
    <row r="18984" spans="12:14">
      <c r="L18984" s="7"/>
      <c r="M18984" s="108"/>
      <c r="N18984" s="7"/>
    </row>
    <row r="18985" spans="12:14">
      <c r="L18985" s="7"/>
      <c r="M18985" s="108"/>
      <c r="N18985" s="7"/>
    </row>
    <row r="18986" spans="12:14">
      <c r="L18986" s="7"/>
      <c r="M18986" s="108"/>
      <c r="N18986" s="7"/>
    </row>
    <row r="18987" spans="12:14">
      <c r="L18987" s="7"/>
      <c r="M18987" s="108"/>
      <c r="N18987" s="7"/>
    </row>
    <row r="18988" spans="12:14">
      <c r="L18988" s="7"/>
      <c r="M18988" s="108"/>
      <c r="N18988" s="7"/>
    </row>
    <row r="18989" spans="12:14">
      <c r="L18989" s="7"/>
      <c r="M18989" s="108"/>
      <c r="N18989" s="7"/>
    </row>
    <row r="18990" spans="12:14">
      <c r="L18990" s="7"/>
      <c r="M18990" s="108"/>
      <c r="N18990" s="7"/>
    </row>
    <row r="18991" spans="12:14">
      <c r="L18991" s="7"/>
      <c r="M18991" s="108"/>
      <c r="N18991" s="7"/>
    </row>
    <row r="18992" spans="12:14">
      <c r="L18992" s="7"/>
      <c r="M18992" s="108"/>
      <c r="N18992" s="7"/>
    </row>
    <row r="18993" spans="12:14">
      <c r="L18993" s="7"/>
      <c r="M18993" s="108"/>
      <c r="N18993" s="7"/>
    </row>
    <row r="18994" spans="12:14">
      <c r="L18994" s="7"/>
      <c r="M18994" s="108"/>
      <c r="N18994" s="7"/>
    </row>
    <row r="18995" spans="12:14">
      <c r="L18995" s="7"/>
      <c r="M18995" s="108"/>
      <c r="N18995" s="7"/>
    </row>
    <row r="18996" spans="12:14">
      <c r="L18996" s="7"/>
      <c r="M18996" s="108"/>
      <c r="N18996" s="7"/>
    </row>
    <row r="18997" spans="12:14">
      <c r="L18997" s="7"/>
      <c r="M18997" s="108"/>
      <c r="N18997" s="7"/>
    </row>
    <row r="18998" spans="12:14">
      <c r="L18998" s="7"/>
      <c r="M18998" s="108"/>
      <c r="N18998" s="7"/>
    </row>
    <row r="18999" spans="12:14">
      <c r="L18999" s="7"/>
      <c r="M18999" s="108"/>
      <c r="N18999" s="7"/>
    </row>
    <row r="19000" spans="12:14">
      <c r="L19000" s="7"/>
      <c r="M19000" s="108"/>
      <c r="N19000" s="7"/>
    </row>
    <row r="19001" spans="12:14">
      <c r="L19001" s="7"/>
      <c r="M19001" s="108"/>
      <c r="N19001" s="7"/>
    </row>
    <row r="19002" spans="12:14">
      <c r="L19002" s="7"/>
      <c r="M19002" s="108"/>
      <c r="N19002" s="7"/>
    </row>
    <row r="19003" spans="12:14">
      <c r="L19003" s="7"/>
      <c r="M19003" s="108"/>
      <c r="N19003" s="7"/>
    </row>
    <row r="19004" spans="12:14">
      <c r="L19004" s="7"/>
      <c r="M19004" s="108"/>
      <c r="N19004" s="7"/>
    </row>
    <row r="19005" spans="12:14">
      <c r="L19005" s="7"/>
      <c r="M19005" s="108"/>
      <c r="N19005" s="7"/>
    </row>
    <row r="19006" spans="12:14">
      <c r="L19006" s="7"/>
      <c r="M19006" s="108"/>
      <c r="N19006" s="7"/>
    </row>
    <row r="19007" spans="12:14">
      <c r="L19007" s="7"/>
      <c r="M19007" s="108"/>
      <c r="N19007" s="7"/>
    </row>
    <row r="19008" spans="12:14">
      <c r="L19008" s="7"/>
      <c r="M19008" s="108"/>
      <c r="N19008" s="7"/>
    </row>
    <row r="19009" spans="12:14">
      <c r="L19009" s="7"/>
      <c r="M19009" s="108"/>
      <c r="N19009" s="7"/>
    </row>
    <row r="19010" spans="12:14">
      <c r="L19010" s="7"/>
      <c r="M19010" s="108"/>
      <c r="N19010" s="7"/>
    </row>
    <row r="19011" spans="12:14">
      <c r="L19011" s="7"/>
      <c r="M19011" s="108"/>
      <c r="N19011" s="7"/>
    </row>
    <row r="19012" spans="12:14">
      <c r="L19012" s="7"/>
      <c r="M19012" s="108"/>
      <c r="N19012" s="7"/>
    </row>
    <row r="19013" spans="12:14">
      <c r="L19013" s="7"/>
      <c r="M19013" s="108"/>
      <c r="N19013" s="7"/>
    </row>
    <row r="19014" spans="12:14">
      <c r="L19014" s="7"/>
      <c r="M19014" s="108"/>
      <c r="N19014" s="7"/>
    </row>
    <row r="19015" spans="12:14">
      <c r="L19015" s="7"/>
      <c r="M19015" s="108"/>
      <c r="N19015" s="7"/>
    </row>
    <row r="19016" spans="12:14">
      <c r="L19016" s="7"/>
      <c r="M19016" s="108"/>
      <c r="N19016" s="7"/>
    </row>
    <row r="19017" spans="12:14">
      <c r="L19017" s="7"/>
      <c r="M19017" s="108"/>
      <c r="N19017" s="7"/>
    </row>
    <row r="19018" spans="12:14">
      <c r="L19018" s="7"/>
      <c r="M19018" s="108"/>
      <c r="N19018" s="7"/>
    </row>
    <row r="19019" spans="12:14">
      <c r="L19019" s="7"/>
      <c r="M19019" s="108"/>
      <c r="N19019" s="7"/>
    </row>
    <row r="19020" spans="12:14">
      <c r="L19020" s="7"/>
      <c r="M19020" s="108"/>
      <c r="N19020" s="7"/>
    </row>
    <row r="19021" spans="12:14">
      <c r="L19021" s="7"/>
      <c r="M19021" s="108"/>
      <c r="N19021" s="7"/>
    </row>
    <row r="19022" spans="12:14">
      <c r="L19022" s="7"/>
      <c r="M19022" s="108"/>
      <c r="N19022" s="7"/>
    </row>
    <row r="19023" spans="12:14">
      <c r="L19023" s="7"/>
      <c r="M19023" s="108"/>
      <c r="N19023" s="7"/>
    </row>
    <row r="19024" spans="12:14">
      <c r="L19024" s="7"/>
      <c r="M19024" s="108"/>
      <c r="N19024" s="7"/>
    </row>
    <row r="19025" spans="12:14">
      <c r="L19025" s="7"/>
      <c r="M19025" s="108"/>
      <c r="N19025" s="7"/>
    </row>
    <row r="19026" spans="12:14">
      <c r="L19026" s="7"/>
      <c r="M19026" s="108"/>
      <c r="N19026" s="7"/>
    </row>
    <row r="19027" spans="12:14">
      <c r="L19027" s="7"/>
      <c r="M19027" s="108"/>
      <c r="N19027" s="7"/>
    </row>
    <row r="19028" spans="12:14">
      <c r="L19028" s="7"/>
      <c r="M19028" s="108"/>
      <c r="N19028" s="7"/>
    </row>
    <row r="19029" spans="12:14">
      <c r="L19029" s="7"/>
      <c r="M19029" s="108"/>
      <c r="N19029" s="7"/>
    </row>
    <row r="19030" spans="12:14">
      <c r="L19030" s="7"/>
      <c r="M19030" s="108"/>
      <c r="N19030" s="7"/>
    </row>
    <row r="19031" spans="12:14">
      <c r="L19031" s="7"/>
      <c r="M19031" s="108"/>
      <c r="N19031" s="7"/>
    </row>
    <row r="19032" spans="12:14">
      <c r="L19032" s="7"/>
      <c r="M19032" s="108"/>
      <c r="N19032" s="7"/>
    </row>
    <row r="19033" spans="12:14">
      <c r="L19033" s="7"/>
      <c r="M19033" s="108"/>
      <c r="N19033" s="7"/>
    </row>
    <row r="19034" spans="12:14">
      <c r="L19034" s="7"/>
      <c r="M19034" s="108"/>
      <c r="N19034" s="7"/>
    </row>
    <row r="19035" spans="12:14">
      <c r="L19035" s="7"/>
      <c r="M19035" s="108"/>
      <c r="N19035" s="7"/>
    </row>
    <row r="19036" spans="12:14">
      <c r="L19036" s="7"/>
      <c r="M19036" s="108"/>
      <c r="N19036" s="7"/>
    </row>
    <row r="19037" spans="12:14">
      <c r="L19037" s="7"/>
      <c r="M19037" s="108"/>
      <c r="N19037" s="7"/>
    </row>
    <row r="19038" spans="12:14">
      <c r="L19038" s="7"/>
      <c r="M19038" s="108"/>
      <c r="N19038" s="7"/>
    </row>
    <row r="19039" spans="12:14">
      <c r="L19039" s="7"/>
      <c r="M19039" s="108"/>
      <c r="N19039" s="7"/>
    </row>
    <row r="19040" spans="12:14">
      <c r="L19040" s="7"/>
      <c r="M19040" s="108"/>
      <c r="N19040" s="7"/>
    </row>
    <row r="19041" spans="12:14">
      <c r="L19041" s="7"/>
      <c r="M19041" s="108"/>
      <c r="N19041" s="7"/>
    </row>
    <row r="19042" spans="12:14">
      <c r="L19042" s="7"/>
      <c r="M19042" s="108"/>
      <c r="N19042" s="7"/>
    </row>
    <row r="19043" spans="12:14">
      <c r="L19043" s="7"/>
      <c r="M19043" s="108"/>
      <c r="N19043" s="7"/>
    </row>
    <row r="19044" spans="12:14">
      <c r="L19044" s="7"/>
      <c r="M19044" s="108"/>
      <c r="N19044" s="7"/>
    </row>
    <row r="19045" spans="12:14">
      <c r="L19045" s="7"/>
      <c r="M19045" s="108"/>
      <c r="N19045" s="7"/>
    </row>
    <row r="19046" spans="12:14">
      <c r="L19046" s="7"/>
      <c r="M19046" s="108"/>
      <c r="N19046" s="7"/>
    </row>
    <row r="19047" spans="12:14">
      <c r="L19047" s="7"/>
      <c r="M19047" s="108"/>
      <c r="N19047" s="7"/>
    </row>
    <row r="19048" spans="12:14">
      <c r="L19048" s="7"/>
      <c r="M19048" s="108"/>
      <c r="N19048" s="7"/>
    </row>
    <row r="19049" spans="12:14">
      <c r="L19049" s="7"/>
      <c r="M19049" s="108"/>
      <c r="N19049" s="7"/>
    </row>
    <row r="19050" spans="12:14">
      <c r="L19050" s="7"/>
      <c r="M19050" s="108"/>
      <c r="N19050" s="7"/>
    </row>
    <row r="19051" spans="12:14">
      <c r="L19051" s="7"/>
      <c r="M19051" s="108"/>
      <c r="N19051" s="7"/>
    </row>
    <row r="19052" spans="12:14">
      <c r="L19052" s="7"/>
      <c r="M19052" s="108"/>
      <c r="N19052" s="7"/>
    </row>
    <row r="19053" spans="12:14">
      <c r="L19053" s="7"/>
      <c r="M19053" s="108"/>
      <c r="N19053" s="7"/>
    </row>
    <row r="19054" spans="12:14">
      <c r="L19054" s="7"/>
      <c r="M19054" s="108"/>
      <c r="N19054" s="7"/>
    </row>
    <row r="19055" spans="12:14">
      <c r="L19055" s="7"/>
      <c r="M19055" s="108"/>
      <c r="N19055" s="7"/>
    </row>
    <row r="19056" spans="12:14">
      <c r="L19056" s="7"/>
      <c r="M19056" s="108"/>
      <c r="N19056" s="7"/>
    </row>
    <row r="19057" spans="12:14">
      <c r="L19057" s="7"/>
      <c r="M19057" s="108"/>
      <c r="N19057" s="7"/>
    </row>
    <row r="19058" spans="12:14">
      <c r="L19058" s="7"/>
      <c r="M19058" s="108"/>
      <c r="N19058" s="7"/>
    </row>
    <row r="19059" spans="12:14">
      <c r="L19059" s="7"/>
      <c r="M19059" s="108"/>
      <c r="N19059" s="7"/>
    </row>
    <row r="19060" spans="12:14">
      <c r="L19060" s="7"/>
      <c r="M19060" s="108"/>
      <c r="N19060" s="7"/>
    </row>
    <row r="19061" spans="12:14">
      <c r="L19061" s="7"/>
      <c r="M19061" s="108"/>
      <c r="N19061" s="7"/>
    </row>
    <row r="19062" spans="12:14">
      <c r="L19062" s="7"/>
      <c r="M19062" s="108"/>
      <c r="N19062" s="7"/>
    </row>
    <row r="19063" spans="12:14">
      <c r="L19063" s="7"/>
      <c r="M19063" s="108"/>
      <c r="N19063" s="7"/>
    </row>
    <row r="19064" spans="12:14">
      <c r="L19064" s="7"/>
      <c r="M19064" s="108"/>
      <c r="N19064" s="7"/>
    </row>
    <row r="19065" spans="12:14">
      <c r="L19065" s="7"/>
      <c r="M19065" s="108"/>
      <c r="N19065" s="7"/>
    </row>
    <row r="19066" spans="12:14">
      <c r="L19066" s="7"/>
      <c r="M19066" s="108"/>
      <c r="N19066" s="7"/>
    </row>
    <row r="19067" spans="12:14">
      <c r="L19067" s="7"/>
      <c r="M19067" s="108"/>
      <c r="N19067" s="7"/>
    </row>
    <row r="19068" spans="12:14">
      <c r="L19068" s="7"/>
      <c r="M19068" s="108"/>
      <c r="N19068" s="7"/>
    </row>
    <row r="19069" spans="12:14">
      <c r="L19069" s="7"/>
      <c r="M19069" s="108"/>
      <c r="N19069" s="7"/>
    </row>
    <row r="19070" spans="12:14">
      <c r="L19070" s="7"/>
      <c r="M19070" s="108"/>
      <c r="N19070" s="7"/>
    </row>
    <row r="19071" spans="12:14">
      <c r="L19071" s="7"/>
      <c r="M19071" s="108"/>
      <c r="N19071" s="7"/>
    </row>
    <row r="19072" spans="12:14">
      <c r="L19072" s="7"/>
      <c r="M19072" s="108"/>
      <c r="N19072" s="7"/>
    </row>
    <row r="19073" spans="12:14">
      <c r="L19073" s="7"/>
      <c r="M19073" s="108"/>
      <c r="N19073" s="7"/>
    </row>
    <row r="19074" spans="12:14">
      <c r="L19074" s="7"/>
      <c r="M19074" s="108"/>
      <c r="N19074" s="7"/>
    </row>
    <row r="19075" spans="12:14">
      <c r="L19075" s="7"/>
      <c r="M19075" s="108"/>
      <c r="N19075" s="7"/>
    </row>
    <row r="19076" spans="12:14">
      <c r="L19076" s="7"/>
      <c r="M19076" s="108"/>
      <c r="N19076" s="7"/>
    </row>
    <row r="19077" spans="12:14">
      <c r="L19077" s="7"/>
      <c r="M19077" s="108"/>
      <c r="N19077" s="7"/>
    </row>
    <row r="19078" spans="12:14">
      <c r="L19078" s="7"/>
      <c r="M19078" s="108"/>
      <c r="N19078" s="7"/>
    </row>
    <row r="19079" spans="12:14">
      <c r="L19079" s="7"/>
      <c r="M19079" s="108"/>
      <c r="N19079" s="7"/>
    </row>
    <row r="19080" spans="12:14">
      <c r="L19080" s="7"/>
      <c r="M19080" s="108"/>
      <c r="N19080" s="7"/>
    </row>
    <row r="19081" spans="12:14">
      <c r="L19081" s="7"/>
      <c r="M19081" s="108"/>
      <c r="N19081" s="7"/>
    </row>
    <row r="19082" spans="12:14">
      <c r="L19082" s="7"/>
      <c r="M19082" s="108"/>
      <c r="N19082" s="7"/>
    </row>
    <row r="19083" spans="12:14">
      <c r="L19083" s="7"/>
      <c r="M19083" s="108"/>
      <c r="N19083" s="7"/>
    </row>
    <row r="19084" spans="12:14">
      <c r="L19084" s="7"/>
      <c r="M19084" s="108"/>
      <c r="N19084" s="7"/>
    </row>
    <row r="19085" spans="12:14">
      <c r="L19085" s="7"/>
      <c r="M19085" s="108"/>
      <c r="N19085" s="7"/>
    </row>
    <row r="19086" spans="12:14">
      <c r="L19086" s="7"/>
      <c r="M19086" s="108"/>
      <c r="N19086" s="7"/>
    </row>
    <row r="19087" spans="12:14">
      <c r="L19087" s="7"/>
      <c r="M19087" s="108"/>
      <c r="N19087" s="7"/>
    </row>
    <row r="19088" spans="12:14">
      <c r="L19088" s="7"/>
      <c r="M19088" s="108"/>
      <c r="N19088" s="7"/>
    </row>
    <row r="19089" spans="12:14">
      <c r="L19089" s="7"/>
      <c r="M19089" s="108"/>
      <c r="N19089" s="7"/>
    </row>
    <row r="19090" spans="12:14">
      <c r="L19090" s="7"/>
      <c r="M19090" s="108"/>
      <c r="N19090" s="7"/>
    </row>
    <row r="19091" spans="12:14">
      <c r="L19091" s="7"/>
      <c r="M19091" s="108"/>
      <c r="N19091" s="7"/>
    </row>
    <row r="19092" spans="12:14">
      <c r="L19092" s="7"/>
      <c r="M19092" s="108"/>
      <c r="N19092" s="7"/>
    </row>
    <row r="19093" spans="12:14">
      <c r="L19093" s="7"/>
      <c r="M19093" s="108"/>
      <c r="N19093" s="7"/>
    </row>
    <row r="19094" spans="12:14">
      <c r="L19094" s="7"/>
      <c r="M19094" s="108"/>
      <c r="N19094" s="7"/>
    </row>
    <row r="19095" spans="12:14">
      <c r="L19095" s="7"/>
      <c r="M19095" s="108"/>
      <c r="N19095" s="7"/>
    </row>
    <row r="19096" spans="12:14">
      <c r="L19096" s="7"/>
      <c r="M19096" s="108"/>
      <c r="N19096" s="7"/>
    </row>
    <row r="19097" spans="12:14">
      <c r="L19097" s="7"/>
      <c r="M19097" s="108"/>
      <c r="N19097" s="7"/>
    </row>
    <row r="19098" spans="12:14">
      <c r="L19098" s="7"/>
      <c r="M19098" s="108"/>
      <c r="N19098" s="7"/>
    </row>
    <row r="19099" spans="12:14">
      <c r="L19099" s="7"/>
      <c r="M19099" s="108"/>
      <c r="N19099" s="7"/>
    </row>
    <row r="19100" spans="12:14">
      <c r="L19100" s="7"/>
      <c r="M19100" s="108"/>
      <c r="N19100" s="7"/>
    </row>
    <row r="19101" spans="12:14">
      <c r="L19101" s="7"/>
      <c r="M19101" s="108"/>
      <c r="N19101" s="7"/>
    </row>
    <row r="19102" spans="12:14">
      <c r="L19102" s="7"/>
      <c r="M19102" s="108"/>
      <c r="N19102" s="7"/>
    </row>
    <row r="19103" spans="12:14">
      <c r="L19103" s="7"/>
      <c r="M19103" s="108"/>
      <c r="N19103" s="7"/>
    </row>
    <row r="19104" spans="12:14">
      <c r="L19104" s="7"/>
      <c r="M19104" s="108"/>
      <c r="N19104" s="7"/>
    </row>
    <row r="19105" spans="12:14">
      <c r="L19105" s="7"/>
      <c r="M19105" s="108"/>
      <c r="N19105" s="7"/>
    </row>
    <row r="19106" spans="12:14">
      <c r="L19106" s="7"/>
      <c r="M19106" s="108"/>
      <c r="N19106" s="7"/>
    </row>
    <row r="19107" spans="12:14">
      <c r="L19107" s="7"/>
      <c r="M19107" s="108"/>
      <c r="N19107" s="7"/>
    </row>
    <row r="19108" spans="12:14">
      <c r="L19108" s="7"/>
      <c r="M19108" s="108"/>
      <c r="N19108" s="7"/>
    </row>
    <row r="19109" spans="12:14">
      <c r="L19109" s="7"/>
      <c r="M19109" s="108"/>
      <c r="N19109" s="7"/>
    </row>
    <row r="19110" spans="12:14">
      <c r="L19110" s="7"/>
      <c r="M19110" s="108"/>
      <c r="N19110" s="7"/>
    </row>
    <row r="19111" spans="12:14">
      <c r="L19111" s="7"/>
      <c r="M19111" s="108"/>
      <c r="N19111" s="7"/>
    </row>
    <row r="19112" spans="12:14">
      <c r="L19112" s="7"/>
      <c r="M19112" s="108"/>
      <c r="N19112" s="7"/>
    </row>
    <row r="19113" spans="12:14">
      <c r="L19113" s="7"/>
      <c r="M19113" s="108"/>
      <c r="N19113" s="7"/>
    </row>
    <row r="19114" spans="12:14">
      <c r="L19114" s="7"/>
      <c r="M19114" s="108"/>
      <c r="N19114" s="7"/>
    </row>
    <row r="19115" spans="12:14">
      <c r="L19115" s="7"/>
      <c r="M19115" s="108"/>
      <c r="N19115" s="7"/>
    </row>
    <row r="19116" spans="12:14">
      <c r="L19116" s="7"/>
      <c r="M19116" s="108"/>
      <c r="N19116" s="7"/>
    </row>
    <row r="19117" spans="12:14">
      <c r="L19117" s="7"/>
      <c r="M19117" s="108"/>
      <c r="N19117" s="7"/>
    </row>
    <row r="19118" spans="12:14">
      <c r="L19118" s="7"/>
      <c r="M19118" s="108"/>
      <c r="N19118" s="7"/>
    </row>
    <row r="19119" spans="12:14">
      <c r="L19119" s="7"/>
      <c r="M19119" s="108"/>
      <c r="N19119" s="7"/>
    </row>
    <row r="19120" spans="12:14">
      <c r="L19120" s="7"/>
      <c r="M19120" s="108"/>
      <c r="N19120" s="7"/>
    </row>
    <row r="19121" spans="12:14">
      <c r="L19121" s="7"/>
      <c r="M19121" s="108"/>
      <c r="N19121" s="7"/>
    </row>
    <row r="19122" spans="12:14">
      <c r="L19122" s="7"/>
      <c r="M19122" s="108"/>
      <c r="N19122" s="7"/>
    </row>
    <row r="19123" spans="12:14">
      <c r="L19123" s="7"/>
      <c r="M19123" s="108"/>
      <c r="N19123" s="7"/>
    </row>
    <row r="19124" spans="12:14">
      <c r="L19124" s="7"/>
      <c r="M19124" s="108"/>
      <c r="N19124" s="7"/>
    </row>
    <row r="19125" spans="12:14">
      <c r="L19125" s="7"/>
      <c r="M19125" s="108"/>
      <c r="N19125" s="7"/>
    </row>
    <row r="19126" spans="12:14">
      <c r="L19126" s="7"/>
      <c r="M19126" s="108"/>
      <c r="N19126" s="7"/>
    </row>
    <row r="19127" spans="12:14">
      <c r="L19127" s="7"/>
      <c r="M19127" s="108"/>
      <c r="N19127" s="7"/>
    </row>
    <row r="19128" spans="12:14">
      <c r="L19128" s="7"/>
      <c r="M19128" s="108"/>
      <c r="N19128" s="7"/>
    </row>
    <row r="19129" spans="12:14">
      <c r="L19129" s="7"/>
      <c r="M19129" s="108"/>
      <c r="N19129" s="7"/>
    </row>
    <row r="19130" spans="12:14">
      <c r="L19130" s="7"/>
      <c r="M19130" s="108"/>
      <c r="N19130" s="7"/>
    </row>
    <row r="19131" spans="12:14">
      <c r="L19131" s="7"/>
      <c r="M19131" s="108"/>
      <c r="N19131" s="7"/>
    </row>
    <row r="19132" spans="12:14">
      <c r="L19132" s="7"/>
      <c r="M19132" s="108"/>
      <c r="N19132" s="7"/>
    </row>
    <row r="19133" spans="12:14">
      <c r="L19133" s="7"/>
      <c r="M19133" s="108"/>
      <c r="N19133" s="7"/>
    </row>
    <row r="19134" spans="12:14">
      <c r="L19134" s="7"/>
      <c r="M19134" s="108"/>
      <c r="N19134" s="7"/>
    </row>
    <row r="19135" spans="12:14">
      <c r="L19135" s="7"/>
      <c r="M19135" s="108"/>
      <c r="N19135" s="7"/>
    </row>
    <row r="19136" spans="12:14">
      <c r="L19136" s="7"/>
      <c r="M19136" s="108"/>
      <c r="N19136" s="7"/>
    </row>
    <row r="19137" spans="12:14">
      <c r="L19137" s="7"/>
      <c r="M19137" s="108"/>
      <c r="N19137" s="7"/>
    </row>
    <row r="19138" spans="12:14">
      <c r="L19138" s="7"/>
      <c r="M19138" s="108"/>
      <c r="N19138" s="7"/>
    </row>
    <row r="19139" spans="12:14">
      <c r="L19139" s="7"/>
      <c r="M19139" s="108"/>
      <c r="N19139" s="7"/>
    </row>
    <row r="19140" spans="12:14">
      <c r="L19140" s="7"/>
      <c r="M19140" s="108"/>
      <c r="N19140" s="7"/>
    </row>
    <row r="19141" spans="12:14">
      <c r="L19141" s="7"/>
      <c r="M19141" s="108"/>
      <c r="N19141" s="7"/>
    </row>
    <row r="19142" spans="12:14">
      <c r="L19142" s="7"/>
      <c r="M19142" s="108"/>
      <c r="N19142" s="7"/>
    </row>
    <row r="19143" spans="12:14">
      <c r="L19143" s="7"/>
      <c r="M19143" s="108"/>
      <c r="N19143" s="7"/>
    </row>
    <row r="19144" spans="12:14">
      <c r="L19144" s="7"/>
      <c r="M19144" s="108"/>
      <c r="N19144" s="7"/>
    </row>
    <row r="19145" spans="12:14">
      <c r="L19145" s="7"/>
      <c r="M19145" s="108"/>
      <c r="N19145" s="7"/>
    </row>
    <row r="19146" spans="12:14">
      <c r="L19146" s="7"/>
      <c r="M19146" s="108"/>
      <c r="N19146" s="7"/>
    </row>
    <row r="19147" spans="12:14">
      <c r="L19147" s="7"/>
      <c r="M19147" s="108"/>
      <c r="N19147" s="7"/>
    </row>
    <row r="19148" spans="12:14">
      <c r="L19148" s="7"/>
      <c r="M19148" s="108"/>
      <c r="N19148" s="7"/>
    </row>
    <row r="19149" spans="12:14">
      <c r="L19149" s="7"/>
      <c r="M19149" s="108"/>
      <c r="N19149" s="7"/>
    </row>
    <row r="19150" spans="12:14">
      <c r="L19150" s="7"/>
      <c r="M19150" s="108"/>
      <c r="N19150" s="7"/>
    </row>
    <row r="19151" spans="12:14">
      <c r="L19151" s="7"/>
      <c r="M19151" s="108"/>
      <c r="N19151" s="7"/>
    </row>
    <row r="19152" spans="12:14">
      <c r="L19152" s="7"/>
      <c r="M19152" s="108"/>
      <c r="N19152" s="7"/>
    </row>
    <row r="19153" spans="12:14">
      <c r="L19153" s="7"/>
      <c r="M19153" s="108"/>
      <c r="N19153" s="7"/>
    </row>
    <row r="19154" spans="12:14">
      <c r="L19154" s="7"/>
      <c r="M19154" s="108"/>
      <c r="N19154" s="7"/>
    </row>
    <row r="19155" spans="12:14">
      <c r="L19155" s="7"/>
      <c r="M19155" s="108"/>
      <c r="N19155" s="7"/>
    </row>
    <row r="19156" spans="12:14">
      <c r="L19156" s="7"/>
      <c r="M19156" s="108"/>
      <c r="N19156" s="7"/>
    </row>
    <row r="19157" spans="12:14">
      <c r="L19157" s="7"/>
      <c r="M19157" s="108"/>
      <c r="N19157" s="7"/>
    </row>
    <row r="19158" spans="12:14">
      <c r="L19158" s="7"/>
      <c r="M19158" s="108"/>
      <c r="N19158" s="7"/>
    </row>
    <row r="19159" spans="12:14">
      <c r="L19159" s="7"/>
      <c r="M19159" s="108"/>
      <c r="N19159" s="7"/>
    </row>
    <row r="19160" spans="12:14">
      <c r="L19160" s="7"/>
      <c r="M19160" s="108"/>
      <c r="N19160" s="7"/>
    </row>
    <row r="19161" spans="12:14">
      <c r="L19161" s="7"/>
      <c r="M19161" s="108"/>
      <c r="N19161" s="7"/>
    </row>
    <row r="19162" spans="12:14">
      <c r="L19162" s="7"/>
      <c r="M19162" s="108"/>
      <c r="N19162" s="7"/>
    </row>
    <row r="19163" spans="12:14">
      <c r="L19163" s="7"/>
      <c r="M19163" s="108"/>
      <c r="N19163" s="7"/>
    </row>
    <row r="19164" spans="12:14">
      <c r="L19164" s="7"/>
      <c r="M19164" s="108"/>
      <c r="N19164" s="7"/>
    </row>
    <row r="19165" spans="12:14">
      <c r="L19165" s="7"/>
      <c r="M19165" s="108"/>
      <c r="N19165" s="7"/>
    </row>
    <row r="19166" spans="12:14">
      <c r="L19166" s="7"/>
      <c r="M19166" s="108"/>
      <c r="N19166" s="7"/>
    </row>
    <row r="19167" spans="12:14">
      <c r="L19167" s="7"/>
      <c r="M19167" s="108"/>
      <c r="N19167" s="7"/>
    </row>
    <row r="19168" spans="12:14">
      <c r="L19168" s="7"/>
      <c r="M19168" s="108"/>
      <c r="N19168" s="7"/>
    </row>
    <row r="19169" spans="12:14">
      <c r="L19169" s="7"/>
      <c r="M19169" s="108"/>
      <c r="N19169" s="7"/>
    </row>
    <row r="19170" spans="12:14">
      <c r="L19170" s="7"/>
      <c r="M19170" s="108"/>
      <c r="N19170" s="7"/>
    </row>
    <row r="19171" spans="12:14">
      <c r="L19171" s="7"/>
      <c r="M19171" s="108"/>
      <c r="N19171" s="7"/>
    </row>
    <row r="19172" spans="12:14">
      <c r="L19172" s="7"/>
      <c r="M19172" s="108"/>
      <c r="N19172" s="7"/>
    </row>
    <row r="19173" spans="12:14">
      <c r="L19173" s="7"/>
      <c r="M19173" s="108"/>
      <c r="N19173" s="7"/>
    </row>
    <row r="19174" spans="12:14">
      <c r="L19174" s="7"/>
      <c r="M19174" s="108"/>
      <c r="N19174" s="7"/>
    </row>
    <row r="19175" spans="12:14">
      <c r="L19175" s="7"/>
      <c r="M19175" s="108"/>
      <c r="N19175" s="7"/>
    </row>
    <row r="19176" spans="12:14">
      <c r="L19176" s="7"/>
      <c r="M19176" s="108"/>
      <c r="N19176" s="7"/>
    </row>
    <row r="19177" spans="12:14">
      <c r="L19177" s="7"/>
      <c r="M19177" s="108"/>
      <c r="N19177" s="7"/>
    </row>
    <row r="19178" spans="12:14">
      <c r="L19178" s="7"/>
      <c r="M19178" s="108"/>
      <c r="N19178" s="7"/>
    </row>
    <row r="19179" spans="12:14">
      <c r="L19179" s="7"/>
      <c r="M19179" s="108"/>
      <c r="N19179" s="7"/>
    </row>
    <row r="19180" spans="12:14">
      <c r="L19180" s="7"/>
      <c r="M19180" s="108"/>
      <c r="N19180" s="7"/>
    </row>
    <row r="19181" spans="12:14">
      <c r="L19181" s="7"/>
      <c r="M19181" s="108"/>
      <c r="N19181" s="7"/>
    </row>
    <row r="19182" spans="12:14">
      <c r="L19182" s="7"/>
      <c r="M19182" s="108"/>
      <c r="N19182" s="7"/>
    </row>
    <row r="19183" spans="12:14">
      <c r="L19183" s="7"/>
      <c r="M19183" s="108"/>
      <c r="N19183" s="7"/>
    </row>
    <row r="19184" spans="12:14">
      <c r="L19184" s="7"/>
      <c r="M19184" s="108"/>
      <c r="N19184" s="7"/>
    </row>
    <row r="19185" spans="12:14">
      <c r="L19185" s="7"/>
      <c r="M19185" s="108"/>
      <c r="N19185" s="7"/>
    </row>
    <row r="19186" spans="12:14">
      <c r="L19186" s="7"/>
      <c r="M19186" s="108"/>
      <c r="N19186" s="7"/>
    </row>
    <row r="19187" spans="12:14">
      <c r="L19187" s="7"/>
      <c r="M19187" s="108"/>
      <c r="N19187" s="7"/>
    </row>
    <row r="19188" spans="12:14">
      <c r="L19188" s="7"/>
      <c r="M19188" s="108"/>
      <c r="N19188" s="7"/>
    </row>
    <row r="19189" spans="12:14">
      <c r="L19189" s="7"/>
      <c r="M19189" s="108"/>
      <c r="N19189" s="7"/>
    </row>
    <row r="19190" spans="12:14">
      <c r="L19190" s="7"/>
      <c r="M19190" s="108"/>
      <c r="N19190" s="7"/>
    </row>
    <row r="19191" spans="12:14">
      <c r="L19191" s="7"/>
      <c r="M19191" s="108"/>
      <c r="N19191" s="7"/>
    </row>
    <row r="19192" spans="12:14">
      <c r="L19192" s="7"/>
      <c r="M19192" s="108"/>
      <c r="N19192" s="7"/>
    </row>
    <row r="19193" spans="12:14">
      <c r="L19193" s="7"/>
      <c r="M19193" s="108"/>
      <c r="N19193" s="7"/>
    </row>
    <row r="19194" spans="12:14">
      <c r="L19194" s="7"/>
      <c r="M19194" s="108"/>
      <c r="N19194" s="7"/>
    </row>
    <row r="19195" spans="12:14">
      <c r="L19195" s="7"/>
      <c r="M19195" s="108"/>
      <c r="N19195" s="7"/>
    </row>
    <row r="19196" spans="12:14">
      <c r="L19196" s="7"/>
      <c r="M19196" s="108"/>
      <c r="N19196" s="7"/>
    </row>
    <row r="19197" spans="12:14">
      <c r="L19197" s="7"/>
      <c r="M19197" s="108"/>
      <c r="N19197" s="7"/>
    </row>
    <row r="19198" spans="12:14">
      <c r="L19198" s="7"/>
      <c r="M19198" s="108"/>
      <c r="N19198" s="7"/>
    </row>
    <row r="19199" spans="12:14">
      <c r="L19199" s="7"/>
      <c r="M19199" s="108"/>
      <c r="N19199" s="7"/>
    </row>
    <row r="19200" spans="12:14">
      <c r="L19200" s="7"/>
      <c r="M19200" s="108"/>
      <c r="N19200" s="7"/>
    </row>
    <row r="19201" spans="12:14">
      <c r="L19201" s="7"/>
      <c r="M19201" s="108"/>
      <c r="N19201" s="7"/>
    </row>
    <row r="19202" spans="12:14">
      <c r="L19202" s="7"/>
      <c r="M19202" s="108"/>
      <c r="N19202" s="7"/>
    </row>
    <row r="19203" spans="12:14">
      <c r="L19203" s="7"/>
      <c r="M19203" s="108"/>
      <c r="N19203" s="7"/>
    </row>
    <row r="19204" spans="12:14">
      <c r="L19204" s="7"/>
      <c r="M19204" s="108"/>
      <c r="N19204" s="7"/>
    </row>
    <row r="19205" spans="12:14">
      <c r="L19205" s="7"/>
      <c r="M19205" s="108"/>
      <c r="N19205" s="7"/>
    </row>
    <row r="19206" spans="12:14">
      <c r="L19206" s="7"/>
      <c r="M19206" s="108"/>
      <c r="N19206" s="7"/>
    </row>
    <row r="19207" spans="12:14">
      <c r="L19207" s="7"/>
      <c r="M19207" s="108"/>
      <c r="N19207" s="7"/>
    </row>
    <row r="19208" spans="12:14">
      <c r="L19208" s="7"/>
      <c r="M19208" s="108"/>
      <c r="N19208" s="7"/>
    </row>
    <row r="19209" spans="12:14">
      <c r="L19209" s="7"/>
      <c r="M19209" s="108"/>
      <c r="N19209" s="7"/>
    </row>
    <row r="19210" spans="12:14">
      <c r="L19210" s="7"/>
      <c r="M19210" s="108"/>
      <c r="N19210" s="7"/>
    </row>
    <row r="19211" spans="12:14">
      <c r="L19211" s="7"/>
      <c r="M19211" s="108"/>
      <c r="N19211" s="7"/>
    </row>
    <row r="19212" spans="12:14">
      <c r="L19212" s="7"/>
      <c r="M19212" s="108"/>
      <c r="N19212" s="7"/>
    </row>
    <row r="19213" spans="12:14">
      <c r="L19213" s="7"/>
      <c r="M19213" s="108"/>
      <c r="N19213" s="7"/>
    </row>
    <row r="19214" spans="12:14">
      <c r="L19214" s="7"/>
      <c r="M19214" s="108"/>
      <c r="N19214" s="7"/>
    </row>
    <row r="19215" spans="12:14">
      <c r="L19215" s="7"/>
      <c r="M19215" s="108"/>
      <c r="N19215" s="7"/>
    </row>
    <row r="19216" spans="12:14">
      <c r="L19216" s="7"/>
      <c r="M19216" s="108"/>
      <c r="N19216" s="7"/>
    </row>
    <row r="19217" spans="12:14">
      <c r="L19217" s="7"/>
      <c r="M19217" s="108"/>
      <c r="N19217" s="7"/>
    </row>
    <row r="19218" spans="12:14">
      <c r="L19218" s="7"/>
      <c r="M19218" s="108"/>
      <c r="N19218" s="7"/>
    </row>
    <row r="19219" spans="12:14">
      <c r="L19219" s="7"/>
      <c r="M19219" s="108"/>
      <c r="N19219" s="7"/>
    </row>
    <row r="19220" spans="12:14">
      <c r="L19220" s="7"/>
      <c r="M19220" s="108"/>
      <c r="N19220" s="7"/>
    </row>
    <row r="19221" spans="12:14">
      <c r="L19221" s="7"/>
      <c r="M19221" s="108"/>
      <c r="N19221" s="7"/>
    </row>
    <row r="19222" spans="12:14">
      <c r="L19222" s="7"/>
      <c r="M19222" s="108"/>
      <c r="N19222" s="7"/>
    </row>
    <row r="19223" spans="12:14">
      <c r="L19223" s="7"/>
      <c r="M19223" s="108"/>
      <c r="N19223" s="7"/>
    </row>
    <row r="19224" spans="12:14">
      <c r="L19224" s="7"/>
      <c r="M19224" s="108"/>
      <c r="N19224" s="7"/>
    </row>
    <row r="19225" spans="12:14">
      <c r="L19225" s="7"/>
      <c r="M19225" s="108"/>
      <c r="N19225" s="7"/>
    </row>
    <row r="19226" spans="12:14">
      <c r="L19226" s="7"/>
      <c r="M19226" s="108"/>
      <c r="N19226" s="7"/>
    </row>
    <row r="19227" spans="12:14">
      <c r="L19227" s="7"/>
      <c r="M19227" s="108"/>
      <c r="N19227" s="7"/>
    </row>
    <row r="19228" spans="12:14">
      <c r="L19228" s="7"/>
      <c r="M19228" s="108"/>
      <c r="N19228" s="7"/>
    </row>
    <row r="19229" spans="12:14">
      <c r="L19229" s="7"/>
      <c r="M19229" s="108"/>
      <c r="N19229" s="7"/>
    </row>
    <row r="19230" spans="12:14">
      <c r="L19230" s="7"/>
      <c r="M19230" s="108"/>
      <c r="N19230" s="7"/>
    </row>
    <row r="19231" spans="12:14">
      <c r="L19231" s="7"/>
      <c r="M19231" s="108"/>
      <c r="N19231" s="7"/>
    </row>
    <row r="19232" spans="12:14">
      <c r="L19232" s="7"/>
      <c r="M19232" s="108"/>
      <c r="N19232" s="7"/>
    </row>
    <row r="19233" spans="12:14">
      <c r="L19233" s="7"/>
      <c r="M19233" s="108"/>
      <c r="N19233" s="7"/>
    </row>
    <row r="19234" spans="12:14">
      <c r="L19234" s="7"/>
      <c r="M19234" s="108"/>
      <c r="N19234" s="7"/>
    </row>
    <row r="19235" spans="12:14">
      <c r="L19235" s="7"/>
      <c r="M19235" s="108"/>
      <c r="N19235" s="7"/>
    </row>
    <row r="19236" spans="12:14">
      <c r="L19236" s="7"/>
      <c r="M19236" s="108"/>
      <c r="N19236" s="7"/>
    </row>
    <row r="19237" spans="12:14">
      <c r="L19237" s="7"/>
      <c r="M19237" s="108"/>
      <c r="N19237" s="7"/>
    </row>
    <row r="19238" spans="12:14">
      <c r="L19238" s="7"/>
      <c r="M19238" s="108"/>
      <c r="N19238" s="7"/>
    </row>
    <row r="19239" spans="12:14">
      <c r="L19239" s="7"/>
      <c r="M19239" s="108"/>
      <c r="N19239" s="7"/>
    </row>
    <row r="19240" spans="12:14">
      <c r="L19240" s="7"/>
      <c r="M19240" s="108"/>
      <c r="N19240" s="7"/>
    </row>
    <row r="19241" spans="12:14">
      <c r="L19241" s="7"/>
      <c r="M19241" s="108"/>
      <c r="N19241" s="7"/>
    </row>
    <row r="19242" spans="12:14">
      <c r="L19242" s="7"/>
      <c r="M19242" s="108"/>
      <c r="N19242" s="7"/>
    </row>
    <row r="19243" spans="12:14">
      <c r="L19243" s="7"/>
      <c r="M19243" s="108"/>
      <c r="N19243" s="7"/>
    </row>
    <row r="19244" spans="12:14">
      <c r="L19244" s="7"/>
      <c r="M19244" s="108"/>
      <c r="N19244" s="7"/>
    </row>
    <row r="19245" spans="12:14">
      <c r="L19245" s="7"/>
      <c r="M19245" s="108"/>
      <c r="N19245" s="7"/>
    </row>
    <row r="19246" spans="12:14">
      <c r="L19246" s="7"/>
      <c r="M19246" s="108"/>
      <c r="N19246" s="7"/>
    </row>
    <row r="19247" spans="12:14">
      <c r="L19247" s="7"/>
      <c r="M19247" s="108"/>
      <c r="N19247" s="7"/>
    </row>
    <row r="19248" spans="12:14">
      <c r="L19248" s="7"/>
      <c r="M19248" s="108"/>
      <c r="N19248" s="7"/>
    </row>
    <row r="19249" spans="12:14">
      <c r="L19249" s="7"/>
      <c r="M19249" s="108"/>
      <c r="N19249" s="7"/>
    </row>
    <row r="19250" spans="12:14">
      <c r="L19250" s="7"/>
      <c r="M19250" s="108"/>
      <c r="N19250" s="7"/>
    </row>
    <row r="19251" spans="12:14">
      <c r="L19251" s="7"/>
      <c r="M19251" s="108"/>
      <c r="N19251" s="7"/>
    </row>
    <row r="19252" spans="12:14">
      <c r="L19252" s="7"/>
      <c r="M19252" s="108"/>
      <c r="N19252" s="7"/>
    </row>
    <row r="19253" spans="12:14">
      <c r="L19253" s="7"/>
      <c r="M19253" s="108"/>
      <c r="N19253" s="7"/>
    </row>
    <row r="19254" spans="12:14">
      <c r="L19254" s="7"/>
      <c r="M19254" s="108"/>
      <c r="N19254" s="7"/>
    </row>
    <row r="19255" spans="12:14">
      <c r="L19255" s="7"/>
      <c r="M19255" s="108"/>
      <c r="N19255" s="7"/>
    </row>
    <row r="19256" spans="12:14">
      <c r="L19256" s="7"/>
      <c r="M19256" s="108"/>
      <c r="N19256" s="7"/>
    </row>
    <row r="19257" spans="12:14">
      <c r="L19257" s="7"/>
      <c r="M19257" s="108"/>
      <c r="N19257" s="7"/>
    </row>
    <row r="19258" spans="12:14">
      <c r="L19258" s="7"/>
      <c r="M19258" s="108"/>
      <c r="N19258" s="7"/>
    </row>
    <row r="19259" spans="12:14">
      <c r="L19259" s="7"/>
      <c r="M19259" s="108"/>
      <c r="N19259" s="7"/>
    </row>
    <row r="19260" spans="12:14">
      <c r="L19260" s="7"/>
      <c r="M19260" s="108"/>
      <c r="N19260" s="7"/>
    </row>
    <row r="19261" spans="12:14">
      <c r="L19261" s="7"/>
      <c r="M19261" s="108"/>
      <c r="N19261" s="7"/>
    </row>
    <row r="19262" spans="12:14">
      <c r="L19262" s="7"/>
      <c r="M19262" s="108"/>
      <c r="N19262" s="7"/>
    </row>
    <row r="19263" spans="12:14">
      <c r="L19263" s="7"/>
      <c r="M19263" s="108"/>
      <c r="N19263" s="7"/>
    </row>
    <row r="19264" spans="12:14">
      <c r="L19264" s="7"/>
      <c r="M19264" s="108"/>
      <c r="N19264" s="7"/>
    </row>
    <row r="19265" spans="12:14">
      <c r="L19265" s="7"/>
      <c r="M19265" s="108"/>
      <c r="N19265" s="7"/>
    </row>
    <row r="19266" spans="12:14">
      <c r="L19266" s="7"/>
      <c r="M19266" s="108"/>
      <c r="N19266" s="7"/>
    </row>
    <row r="19267" spans="12:14">
      <c r="L19267" s="7"/>
      <c r="M19267" s="108"/>
      <c r="N19267" s="7"/>
    </row>
    <row r="19268" spans="12:14">
      <c r="L19268" s="7"/>
      <c r="M19268" s="108"/>
      <c r="N19268" s="7"/>
    </row>
    <row r="19269" spans="12:14">
      <c r="L19269" s="7"/>
      <c r="M19269" s="108"/>
      <c r="N19269" s="7"/>
    </row>
    <row r="19270" spans="12:14">
      <c r="L19270" s="7"/>
      <c r="M19270" s="108"/>
      <c r="N19270" s="7"/>
    </row>
    <row r="19271" spans="12:14">
      <c r="L19271" s="7"/>
      <c r="M19271" s="108"/>
      <c r="N19271" s="7"/>
    </row>
    <row r="19272" spans="12:14">
      <c r="L19272" s="7"/>
      <c r="M19272" s="108"/>
      <c r="N19272" s="7"/>
    </row>
    <row r="19273" spans="12:14">
      <c r="L19273" s="7"/>
      <c r="M19273" s="108"/>
      <c r="N19273" s="7"/>
    </row>
    <row r="19274" spans="12:14">
      <c r="L19274" s="7"/>
      <c r="M19274" s="108"/>
      <c r="N19274" s="7"/>
    </row>
    <row r="19275" spans="12:14">
      <c r="L19275" s="7"/>
      <c r="M19275" s="108"/>
      <c r="N19275" s="7"/>
    </row>
    <row r="19276" spans="12:14">
      <c r="L19276" s="7"/>
      <c r="M19276" s="108"/>
      <c r="N19276" s="7"/>
    </row>
    <row r="19277" spans="12:14">
      <c r="L19277" s="7"/>
      <c r="M19277" s="108"/>
      <c r="N19277" s="7"/>
    </row>
    <row r="19278" spans="12:14">
      <c r="L19278" s="7"/>
      <c r="M19278" s="108"/>
      <c r="N19278" s="7"/>
    </row>
    <row r="19279" spans="12:14">
      <c r="L19279" s="7"/>
      <c r="M19279" s="108"/>
      <c r="N19279" s="7"/>
    </row>
    <row r="19280" spans="12:14">
      <c r="L19280" s="7"/>
      <c r="M19280" s="108"/>
      <c r="N19280" s="7"/>
    </row>
    <row r="19281" spans="12:14">
      <c r="L19281" s="7"/>
      <c r="M19281" s="108"/>
      <c r="N19281" s="7"/>
    </row>
    <row r="19282" spans="12:14">
      <c r="L19282" s="7"/>
      <c r="M19282" s="108"/>
      <c r="N19282" s="7"/>
    </row>
    <row r="19283" spans="12:14">
      <c r="L19283" s="7"/>
      <c r="M19283" s="108"/>
      <c r="N19283" s="7"/>
    </row>
    <row r="19284" spans="12:14">
      <c r="L19284" s="7"/>
      <c r="M19284" s="108"/>
      <c r="N19284" s="7"/>
    </row>
    <row r="19285" spans="12:14">
      <c r="L19285" s="7"/>
      <c r="M19285" s="108"/>
      <c r="N19285" s="7"/>
    </row>
    <row r="19286" spans="12:14">
      <c r="L19286" s="7"/>
      <c r="M19286" s="108"/>
      <c r="N19286" s="7"/>
    </row>
    <row r="19287" spans="12:14">
      <c r="L19287" s="7"/>
      <c r="M19287" s="108"/>
      <c r="N19287" s="7"/>
    </row>
    <row r="19288" spans="12:14">
      <c r="L19288" s="7"/>
      <c r="M19288" s="108"/>
      <c r="N19288" s="7"/>
    </row>
    <row r="19289" spans="12:14">
      <c r="L19289" s="7"/>
      <c r="M19289" s="108"/>
      <c r="N19289" s="7"/>
    </row>
    <row r="19290" spans="12:14">
      <c r="L19290" s="7"/>
      <c r="M19290" s="108"/>
      <c r="N19290" s="7"/>
    </row>
    <row r="19291" spans="12:14">
      <c r="L19291" s="7"/>
      <c r="M19291" s="108"/>
      <c r="N19291" s="7"/>
    </row>
    <row r="19292" spans="12:14">
      <c r="L19292" s="7"/>
      <c r="M19292" s="108"/>
      <c r="N19292" s="7"/>
    </row>
    <row r="19293" spans="12:14">
      <c r="L19293" s="7"/>
      <c r="M19293" s="108"/>
      <c r="N19293" s="7"/>
    </row>
    <row r="19294" spans="12:14">
      <c r="L19294" s="7"/>
      <c r="M19294" s="108"/>
      <c r="N19294" s="7"/>
    </row>
    <row r="19295" spans="12:14">
      <c r="L19295" s="7"/>
      <c r="M19295" s="108"/>
      <c r="N19295" s="7"/>
    </row>
    <row r="19296" spans="12:14">
      <c r="L19296" s="7"/>
      <c r="M19296" s="108"/>
      <c r="N19296" s="7"/>
    </row>
    <row r="19297" spans="12:14">
      <c r="L19297" s="7"/>
      <c r="M19297" s="108"/>
      <c r="N19297" s="7"/>
    </row>
    <row r="19298" spans="12:14">
      <c r="L19298" s="7"/>
      <c r="M19298" s="108"/>
      <c r="N19298" s="7"/>
    </row>
    <row r="19299" spans="12:14">
      <c r="L19299" s="7"/>
      <c r="M19299" s="108"/>
      <c r="N19299" s="7"/>
    </row>
    <row r="19300" spans="12:14">
      <c r="L19300" s="7"/>
      <c r="M19300" s="108"/>
      <c r="N19300" s="7"/>
    </row>
    <row r="19301" spans="12:14">
      <c r="L19301" s="7"/>
      <c r="M19301" s="108"/>
      <c r="N19301" s="7"/>
    </row>
    <row r="19302" spans="12:14">
      <c r="L19302" s="7"/>
      <c r="M19302" s="108"/>
      <c r="N19302" s="7"/>
    </row>
    <row r="19303" spans="12:14">
      <c r="L19303" s="7"/>
      <c r="M19303" s="108"/>
      <c r="N19303" s="7"/>
    </row>
    <row r="19304" spans="12:14">
      <c r="L19304" s="7"/>
      <c r="M19304" s="108"/>
      <c r="N19304" s="7"/>
    </row>
    <row r="19305" spans="12:14">
      <c r="L19305" s="7"/>
      <c r="M19305" s="108"/>
      <c r="N19305" s="7"/>
    </row>
    <row r="19306" spans="12:14">
      <c r="L19306" s="7"/>
      <c r="M19306" s="108"/>
      <c r="N19306" s="7"/>
    </row>
    <row r="19307" spans="12:14">
      <c r="L19307" s="7"/>
      <c r="M19307" s="108"/>
      <c r="N19307" s="7"/>
    </row>
    <row r="19308" spans="12:14">
      <c r="L19308" s="7"/>
      <c r="M19308" s="108"/>
      <c r="N19308" s="7"/>
    </row>
    <row r="19309" spans="12:14">
      <c r="L19309" s="7"/>
      <c r="M19309" s="108"/>
      <c r="N19309" s="7"/>
    </row>
    <row r="19310" spans="12:14">
      <c r="L19310" s="7"/>
      <c r="M19310" s="108"/>
      <c r="N19310" s="7"/>
    </row>
    <row r="19311" spans="12:14">
      <c r="L19311" s="7"/>
      <c r="M19311" s="108"/>
      <c r="N19311" s="7"/>
    </row>
    <row r="19312" spans="12:14">
      <c r="L19312" s="7"/>
      <c r="M19312" s="108"/>
      <c r="N19312" s="7"/>
    </row>
    <row r="19313" spans="12:14">
      <c r="L19313" s="7"/>
      <c r="M19313" s="108"/>
      <c r="N19313" s="7"/>
    </row>
    <row r="19314" spans="12:14">
      <c r="L19314" s="7"/>
      <c r="M19314" s="108"/>
      <c r="N19314" s="7"/>
    </row>
    <row r="19315" spans="12:14">
      <c r="L19315" s="7"/>
      <c r="M19315" s="108"/>
      <c r="N19315" s="7"/>
    </row>
    <row r="19316" spans="12:14">
      <c r="L19316" s="7"/>
      <c r="M19316" s="108"/>
      <c r="N19316" s="7"/>
    </row>
    <row r="19317" spans="12:14">
      <c r="L19317" s="7"/>
      <c r="M19317" s="108"/>
      <c r="N19317" s="7"/>
    </row>
    <row r="19318" spans="12:14">
      <c r="L19318" s="7"/>
      <c r="M19318" s="108"/>
      <c r="N19318" s="7"/>
    </row>
    <row r="19319" spans="12:14">
      <c r="L19319" s="7"/>
      <c r="M19319" s="108"/>
      <c r="N19319" s="7"/>
    </row>
    <row r="19320" spans="12:14">
      <c r="L19320" s="7"/>
      <c r="M19320" s="108"/>
      <c r="N19320" s="7"/>
    </row>
    <row r="19321" spans="12:14">
      <c r="L19321" s="7"/>
      <c r="M19321" s="108"/>
      <c r="N19321" s="7"/>
    </row>
    <row r="19322" spans="12:14">
      <c r="L19322" s="7"/>
      <c r="M19322" s="108"/>
      <c r="N19322" s="7"/>
    </row>
    <row r="19323" spans="12:14">
      <c r="L19323" s="7"/>
      <c r="M19323" s="108"/>
      <c r="N19323" s="7"/>
    </row>
    <row r="19324" spans="12:14">
      <c r="L19324" s="7"/>
      <c r="M19324" s="108"/>
      <c r="N19324" s="7"/>
    </row>
    <row r="19325" spans="12:14">
      <c r="L19325" s="7"/>
      <c r="M19325" s="108"/>
      <c r="N19325" s="7"/>
    </row>
    <row r="19326" spans="12:14">
      <c r="L19326" s="7"/>
      <c r="M19326" s="108"/>
      <c r="N19326" s="7"/>
    </row>
    <row r="19327" spans="12:14">
      <c r="L19327" s="7"/>
      <c r="M19327" s="108"/>
      <c r="N19327" s="7"/>
    </row>
    <row r="19328" spans="12:14">
      <c r="L19328" s="7"/>
      <c r="M19328" s="108"/>
      <c r="N19328" s="7"/>
    </row>
    <row r="19329" spans="12:14">
      <c r="L19329" s="7"/>
      <c r="M19329" s="108"/>
      <c r="N19329" s="7"/>
    </row>
    <row r="19330" spans="12:14">
      <c r="L19330" s="7"/>
      <c r="M19330" s="108"/>
      <c r="N19330" s="7"/>
    </row>
    <row r="19331" spans="12:14">
      <c r="L19331" s="7"/>
      <c r="M19331" s="108"/>
      <c r="N19331" s="7"/>
    </row>
    <row r="19332" spans="12:14">
      <c r="L19332" s="7"/>
      <c r="M19332" s="108"/>
      <c r="N19332" s="7"/>
    </row>
    <row r="19333" spans="12:14">
      <c r="L19333" s="7"/>
      <c r="M19333" s="108"/>
      <c r="N19333" s="7"/>
    </row>
    <row r="19334" spans="12:14">
      <c r="L19334" s="7"/>
      <c r="M19334" s="108"/>
      <c r="N19334" s="7"/>
    </row>
    <row r="19335" spans="12:14">
      <c r="L19335" s="7"/>
      <c r="M19335" s="108"/>
      <c r="N19335" s="7"/>
    </row>
    <row r="19336" spans="12:14">
      <c r="L19336" s="7"/>
      <c r="M19336" s="108"/>
      <c r="N19336" s="7"/>
    </row>
    <row r="19337" spans="12:14">
      <c r="L19337" s="7"/>
      <c r="M19337" s="108"/>
      <c r="N19337" s="7"/>
    </row>
    <row r="19338" spans="12:14">
      <c r="L19338" s="7"/>
      <c r="M19338" s="108"/>
      <c r="N19338" s="7"/>
    </row>
    <row r="19339" spans="12:14">
      <c r="L19339" s="7"/>
      <c r="M19339" s="108"/>
      <c r="N19339" s="7"/>
    </row>
    <row r="19340" spans="12:14">
      <c r="L19340" s="7"/>
      <c r="M19340" s="108"/>
      <c r="N19340" s="7"/>
    </row>
    <row r="19341" spans="12:14">
      <c r="L19341" s="7"/>
      <c r="M19341" s="108"/>
      <c r="N19341" s="7"/>
    </row>
    <row r="19342" spans="12:14">
      <c r="L19342" s="7"/>
      <c r="M19342" s="108"/>
      <c r="N19342" s="7"/>
    </row>
    <row r="19343" spans="12:14">
      <c r="L19343" s="7"/>
      <c r="M19343" s="108"/>
      <c r="N19343" s="7"/>
    </row>
    <row r="19344" spans="12:14">
      <c r="L19344" s="7"/>
      <c r="M19344" s="108"/>
      <c r="N19344" s="7"/>
    </row>
    <row r="19345" spans="12:14">
      <c r="L19345" s="7"/>
      <c r="M19345" s="108"/>
      <c r="N19345" s="7"/>
    </row>
    <row r="19346" spans="12:14">
      <c r="L19346" s="7"/>
      <c r="M19346" s="108"/>
      <c r="N19346" s="7"/>
    </row>
    <row r="19347" spans="12:14">
      <c r="L19347" s="7"/>
      <c r="M19347" s="108"/>
      <c r="N19347" s="7"/>
    </row>
    <row r="19348" spans="12:14">
      <c r="L19348" s="7"/>
      <c r="M19348" s="108"/>
      <c r="N19348" s="7"/>
    </row>
    <row r="19349" spans="12:14">
      <c r="L19349" s="7"/>
      <c r="M19349" s="108"/>
      <c r="N19349" s="7"/>
    </row>
    <row r="19350" spans="12:14">
      <c r="L19350" s="7"/>
      <c r="M19350" s="108"/>
      <c r="N19350" s="7"/>
    </row>
    <row r="19351" spans="12:14">
      <c r="L19351" s="7"/>
      <c r="M19351" s="108"/>
      <c r="N19351" s="7"/>
    </row>
    <row r="19352" spans="12:14">
      <c r="L19352" s="7"/>
      <c r="M19352" s="108"/>
      <c r="N19352" s="7"/>
    </row>
    <row r="19353" spans="12:14">
      <c r="L19353" s="7"/>
      <c r="M19353" s="108"/>
      <c r="N19353" s="7"/>
    </row>
    <row r="19354" spans="12:14">
      <c r="L19354" s="7"/>
      <c r="M19354" s="108"/>
      <c r="N19354" s="7"/>
    </row>
    <row r="19355" spans="12:14">
      <c r="L19355" s="7"/>
      <c r="M19355" s="108"/>
      <c r="N19355" s="7"/>
    </row>
    <row r="19356" spans="12:14">
      <c r="L19356" s="7"/>
      <c r="M19356" s="108"/>
      <c r="N19356" s="7"/>
    </row>
    <row r="19357" spans="12:14">
      <c r="L19357" s="7"/>
      <c r="M19357" s="108"/>
      <c r="N19357" s="7"/>
    </row>
    <row r="19358" spans="12:14">
      <c r="L19358" s="7"/>
      <c r="M19358" s="108"/>
      <c r="N19358" s="7"/>
    </row>
    <row r="19359" spans="12:14">
      <c r="L19359" s="7"/>
      <c r="M19359" s="108"/>
      <c r="N19359" s="7"/>
    </row>
    <row r="19360" spans="12:14">
      <c r="L19360" s="7"/>
      <c r="M19360" s="108"/>
      <c r="N19360" s="7"/>
    </row>
    <row r="19361" spans="12:14">
      <c r="L19361" s="7"/>
      <c r="M19361" s="108"/>
      <c r="N19361" s="7"/>
    </row>
    <row r="19362" spans="12:14">
      <c r="L19362" s="7"/>
      <c r="M19362" s="108"/>
      <c r="N19362" s="7"/>
    </row>
    <row r="19363" spans="12:14">
      <c r="L19363" s="7"/>
      <c r="M19363" s="108"/>
      <c r="N19363" s="7"/>
    </row>
    <row r="19364" spans="12:14">
      <c r="L19364" s="7"/>
      <c r="M19364" s="108"/>
      <c r="N19364" s="7"/>
    </row>
    <row r="19365" spans="12:14">
      <c r="L19365" s="7"/>
      <c r="M19365" s="108"/>
      <c r="N19365" s="7"/>
    </row>
    <row r="19366" spans="12:14">
      <c r="L19366" s="7"/>
      <c r="M19366" s="108"/>
      <c r="N19366" s="7"/>
    </row>
    <row r="19367" spans="12:14">
      <c r="L19367" s="7"/>
      <c r="M19367" s="108"/>
      <c r="N19367" s="7"/>
    </row>
    <row r="19368" spans="12:14">
      <c r="L19368" s="7"/>
      <c r="M19368" s="108"/>
      <c r="N19368" s="7"/>
    </row>
    <row r="19369" spans="12:14">
      <c r="L19369" s="7"/>
      <c r="M19369" s="108"/>
      <c r="N19369" s="7"/>
    </row>
    <row r="19370" spans="12:14">
      <c r="L19370" s="7"/>
      <c r="M19370" s="108"/>
      <c r="N19370" s="7"/>
    </row>
    <row r="19371" spans="12:14">
      <c r="L19371" s="7"/>
      <c r="M19371" s="108"/>
      <c r="N19371" s="7"/>
    </row>
    <row r="19372" spans="12:14">
      <c r="L19372" s="7"/>
      <c r="M19372" s="108"/>
      <c r="N19372" s="7"/>
    </row>
    <row r="19373" spans="12:14">
      <c r="L19373" s="7"/>
      <c r="M19373" s="108"/>
      <c r="N19373" s="7"/>
    </row>
    <row r="19374" spans="12:14">
      <c r="L19374" s="7"/>
      <c r="M19374" s="108"/>
      <c r="N19374" s="7"/>
    </row>
    <row r="19375" spans="12:14">
      <c r="L19375" s="7"/>
      <c r="M19375" s="108"/>
      <c r="N19375" s="7"/>
    </row>
    <row r="19376" spans="12:14">
      <c r="L19376" s="7"/>
      <c r="M19376" s="108"/>
      <c r="N19376" s="7"/>
    </row>
    <row r="19377" spans="12:14">
      <c r="L19377" s="7"/>
      <c r="M19377" s="108"/>
      <c r="N19377" s="7"/>
    </row>
    <row r="19378" spans="12:14">
      <c r="L19378" s="7"/>
      <c r="M19378" s="108"/>
      <c r="N19378" s="7"/>
    </row>
    <row r="19379" spans="12:14">
      <c r="L19379" s="7"/>
      <c r="M19379" s="108"/>
      <c r="N19379" s="7"/>
    </row>
    <row r="19380" spans="12:14">
      <c r="L19380" s="7"/>
      <c r="M19380" s="108"/>
      <c r="N19380" s="7"/>
    </row>
    <row r="19381" spans="12:14">
      <c r="L19381" s="7"/>
      <c r="M19381" s="108"/>
      <c r="N19381" s="7"/>
    </row>
    <row r="19382" spans="12:14">
      <c r="L19382" s="7"/>
      <c r="M19382" s="108"/>
      <c r="N19382" s="7"/>
    </row>
    <row r="19383" spans="12:14">
      <c r="L19383" s="7"/>
      <c r="M19383" s="108"/>
      <c r="N19383" s="7"/>
    </row>
    <row r="19384" spans="12:14">
      <c r="L19384" s="7"/>
      <c r="M19384" s="108"/>
      <c r="N19384" s="7"/>
    </row>
    <row r="19385" spans="12:14">
      <c r="L19385" s="7"/>
      <c r="M19385" s="108"/>
      <c r="N19385" s="7"/>
    </row>
    <row r="19386" spans="12:14">
      <c r="L19386" s="7"/>
      <c r="M19386" s="108"/>
      <c r="N19386" s="7"/>
    </row>
    <row r="19387" spans="12:14">
      <c r="L19387" s="7"/>
      <c r="M19387" s="108"/>
      <c r="N19387" s="7"/>
    </row>
    <row r="19388" spans="12:14">
      <c r="L19388" s="7"/>
      <c r="M19388" s="108"/>
      <c r="N19388" s="7"/>
    </row>
    <row r="19389" spans="12:14">
      <c r="L19389" s="7"/>
      <c r="M19389" s="108"/>
      <c r="N19389" s="7"/>
    </row>
    <row r="19390" spans="12:14">
      <c r="L19390" s="7"/>
      <c r="M19390" s="108"/>
      <c r="N19390" s="7"/>
    </row>
    <row r="19391" spans="12:14">
      <c r="L19391" s="7"/>
      <c r="M19391" s="108"/>
      <c r="N19391" s="7"/>
    </row>
    <row r="19392" spans="12:14">
      <c r="L19392" s="7"/>
      <c r="M19392" s="108"/>
      <c r="N19392" s="7"/>
    </row>
    <row r="19393" spans="12:14">
      <c r="L19393" s="7"/>
      <c r="M19393" s="108"/>
      <c r="N19393" s="7"/>
    </row>
    <row r="19394" spans="12:14">
      <c r="L19394" s="7"/>
      <c r="M19394" s="108"/>
      <c r="N19394" s="7"/>
    </row>
    <row r="19395" spans="12:14">
      <c r="L19395" s="7"/>
      <c r="M19395" s="108"/>
      <c r="N19395" s="7"/>
    </row>
    <row r="19396" spans="12:14">
      <c r="L19396" s="7"/>
      <c r="M19396" s="108"/>
      <c r="N19396" s="7"/>
    </row>
    <row r="19397" spans="12:14">
      <c r="L19397" s="7"/>
      <c r="M19397" s="108"/>
      <c r="N19397" s="7"/>
    </row>
    <row r="19398" spans="12:14">
      <c r="L19398" s="7"/>
      <c r="M19398" s="108"/>
      <c r="N19398" s="7"/>
    </row>
    <row r="19399" spans="12:14">
      <c r="L19399" s="7"/>
      <c r="M19399" s="108"/>
      <c r="N19399" s="7"/>
    </row>
    <row r="19400" spans="12:14">
      <c r="L19400" s="7"/>
      <c r="M19400" s="108"/>
      <c r="N19400" s="7"/>
    </row>
    <row r="19401" spans="12:14">
      <c r="L19401" s="7"/>
      <c r="M19401" s="108"/>
      <c r="N19401" s="7"/>
    </row>
    <row r="19402" spans="12:14">
      <c r="L19402" s="7"/>
      <c r="M19402" s="108"/>
      <c r="N19402" s="7"/>
    </row>
    <row r="19403" spans="12:14">
      <c r="L19403" s="7"/>
      <c r="M19403" s="108"/>
      <c r="N19403" s="7"/>
    </row>
    <row r="19404" spans="12:14">
      <c r="L19404" s="7"/>
      <c r="M19404" s="108"/>
      <c r="N19404" s="7"/>
    </row>
    <row r="19405" spans="12:14">
      <c r="L19405" s="7"/>
      <c r="M19405" s="108"/>
      <c r="N19405" s="7"/>
    </row>
    <row r="19406" spans="12:14">
      <c r="L19406" s="7"/>
      <c r="M19406" s="108"/>
      <c r="N19406" s="7"/>
    </row>
    <row r="19407" spans="12:14">
      <c r="L19407" s="7"/>
      <c r="M19407" s="108"/>
      <c r="N19407" s="7"/>
    </row>
    <row r="19408" spans="12:14">
      <c r="L19408" s="7"/>
      <c r="M19408" s="108"/>
      <c r="N19408" s="7"/>
    </row>
    <row r="19409" spans="12:14">
      <c r="L19409" s="7"/>
      <c r="M19409" s="108"/>
      <c r="N19409" s="7"/>
    </row>
    <row r="19410" spans="12:14">
      <c r="L19410" s="7"/>
      <c r="M19410" s="108"/>
      <c r="N19410" s="7"/>
    </row>
    <row r="19411" spans="12:14">
      <c r="L19411" s="7"/>
      <c r="M19411" s="108"/>
      <c r="N19411" s="7"/>
    </row>
    <row r="19412" spans="12:14">
      <c r="L19412" s="7"/>
      <c r="M19412" s="108"/>
      <c r="N19412" s="7"/>
    </row>
    <row r="19413" spans="12:14">
      <c r="L19413" s="7"/>
      <c r="M19413" s="108"/>
      <c r="N19413" s="7"/>
    </row>
    <row r="19414" spans="12:14">
      <c r="L19414" s="7"/>
      <c r="M19414" s="108"/>
      <c r="N19414" s="7"/>
    </row>
    <row r="19415" spans="12:14">
      <c r="L19415" s="7"/>
      <c r="M19415" s="108"/>
      <c r="N19415" s="7"/>
    </row>
    <row r="19416" spans="12:14">
      <c r="L19416" s="7"/>
      <c r="M19416" s="108"/>
      <c r="N19416" s="7"/>
    </row>
    <row r="19417" spans="12:14">
      <c r="L19417" s="7"/>
      <c r="M19417" s="108"/>
      <c r="N19417" s="7"/>
    </row>
    <row r="19418" spans="12:14">
      <c r="L19418" s="7"/>
      <c r="M19418" s="108"/>
      <c r="N19418" s="7"/>
    </row>
    <row r="19419" spans="12:14">
      <c r="L19419" s="7"/>
      <c r="M19419" s="108"/>
      <c r="N19419" s="7"/>
    </row>
    <row r="19420" spans="12:14">
      <c r="L19420" s="7"/>
      <c r="M19420" s="108"/>
      <c r="N19420" s="7"/>
    </row>
    <row r="19421" spans="12:14">
      <c r="L19421" s="7"/>
      <c r="M19421" s="108"/>
      <c r="N19421" s="7"/>
    </row>
    <row r="19422" spans="12:14">
      <c r="L19422" s="7"/>
      <c r="M19422" s="108"/>
      <c r="N19422" s="7"/>
    </row>
    <row r="19423" spans="12:14">
      <c r="L19423" s="7"/>
      <c r="M19423" s="108"/>
      <c r="N19423" s="7"/>
    </row>
    <row r="19424" spans="12:14">
      <c r="L19424" s="7"/>
      <c r="M19424" s="108"/>
      <c r="N19424" s="7"/>
    </row>
    <row r="19425" spans="12:14">
      <c r="L19425" s="7"/>
      <c r="M19425" s="108"/>
      <c r="N19425" s="7"/>
    </row>
    <row r="19426" spans="12:14">
      <c r="L19426" s="7"/>
      <c r="M19426" s="108"/>
      <c r="N19426" s="7"/>
    </row>
    <row r="19427" spans="12:14">
      <c r="L19427" s="7"/>
      <c r="M19427" s="108"/>
      <c r="N19427" s="7"/>
    </row>
    <row r="19428" spans="12:14">
      <c r="L19428" s="7"/>
      <c r="M19428" s="108"/>
      <c r="N19428" s="7"/>
    </row>
    <row r="19429" spans="12:14">
      <c r="L19429" s="7"/>
      <c r="M19429" s="108"/>
      <c r="N19429" s="7"/>
    </row>
    <row r="19430" spans="12:14">
      <c r="L19430" s="7"/>
      <c r="M19430" s="108"/>
      <c r="N19430" s="7"/>
    </row>
    <row r="19431" spans="12:14">
      <c r="L19431" s="7"/>
      <c r="M19431" s="108"/>
      <c r="N19431" s="7"/>
    </row>
    <row r="19432" spans="12:14">
      <c r="L19432" s="7"/>
      <c r="M19432" s="108"/>
      <c r="N19432" s="7"/>
    </row>
    <row r="19433" spans="12:14">
      <c r="L19433" s="7"/>
      <c r="M19433" s="108"/>
      <c r="N19433" s="7"/>
    </row>
    <row r="19434" spans="12:14">
      <c r="L19434" s="7"/>
      <c r="M19434" s="108"/>
      <c r="N19434" s="7"/>
    </row>
    <row r="19435" spans="12:14">
      <c r="L19435" s="7"/>
      <c r="M19435" s="108"/>
      <c r="N19435" s="7"/>
    </row>
    <row r="19436" spans="12:14">
      <c r="L19436" s="7"/>
      <c r="M19436" s="108"/>
      <c r="N19436" s="7"/>
    </row>
    <row r="19437" spans="12:14">
      <c r="L19437" s="7"/>
      <c r="M19437" s="108"/>
      <c r="N19437" s="7"/>
    </row>
    <row r="19438" spans="12:14">
      <c r="L19438" s="7"/>
      <c r="M19438" s="108"/>
      <c r="N19438" s="7"/>
    </row>
    <row r="19439" spans="12:14">
      <c r="L19439" s="7"/>
      <c r="M19439" s="108"/>
      <c r="N19439" s="7"/>
    </row>
    <row r="19440" spans="12:14">
      <c r="L19440" s="7"/>
      <c r="M19440" s="108"/>
      <c r="N19440" s="7"/>
    </row>
    <row r="19441" spans="12:14">
      <c r="L19441" s="7"/>
      <c r="M19441" s="108"/>
      <c r="N19441" s="7"/>
    </row>
    <row r="19442" spans="12:14">
      <c r="L19442" s="7"/>
      <c r="M19442" s="108"/>
      <c r="N19442" s="7"/>
    </row>
    <row r="19443" spans="12:14">
      <c r="L19443" s="7"/>
      <c r="M19443" s="108"/>
      <c r="N19443" s="7"/>
    </row>
    <row r="19444" spans="12:14">
      <c r="L19444" s="7"/>
      <c r="M19444" s="108"/>
      <c r="N19444" s="7"/>
    </row>
    <row r="19445" spans="12:14">
      <c r="L19445" s="7"/>
      <c r="M19445" s="108"/>
      <c r="N19445" s="7"/>
    </row>
    <row r="19446" spans="12:14">
      <c r="L19446" s="7"/>
      <c r="M19446" s="108"/>
      <c r="N19446" s="7"/>
    </row>
    <row r="19447" spans="12:14">
      <c r="L19447" s="7"/>
      <c r="M19447" s="108"/>
      <c r="N19447" s="7"/>
    </row>
    <row r="19448" spans="12:14">
      <c r="L19448" s="7"/>
      <c r="M19448" s="108"/>
      <c r="N19448" s="7"/>
    </row>
    <row r="19449" spans="12:14">
      <c r="L19449" s="7"/>
      <c r="M19449" s="108"/>
      <c r="N19449" s="7"/>
    </row>
    <row r="19450" spans="12:14">
      <c r="L19450" s="7"/>
      <c r="M19450" s="108"/>
      <c r="N19450" s="7"/>
    </row>
    <row r="19451" spans="12:14">
      <c r="L19451" s="7"/>
      <c r="M19451" s="108"/>
      <c r="N19451" s="7"/>
    </row>
    <row r="19452" spans="12:14">
      <c r="L19452" s="7"/>
      <c r="M19452" s="108"/>
      <c r="N19452" s="7"/>
    </row>
    <row r="19453" spans="12:14">
      <c r="L19453" s="7"/>
      <c r="M19453" s="108"/>
      <c r="N19453" s="7"/>
    </row>
    <row r="19454" spans="12:14">
      <c r="L19454" s="7"/>
      <c r="M19454" s="108"/>
      <c r="N19454" s="7"/>
    </row>
    <row r="19455" spans="12:14">
      <c r="L19455" s="7"/>
      <c r="M19455" s="108"/>
      <c r="N19455" s="7"/>
    </row>
    <row r="19456" spans="12:14">
      <c r="L19456" s="7"/>
      <c r="M19456" s="108"/>
      <c r="N19456" s="7"/>
    </row>
    <row r="19457" spans="12:14">
      <c r="L19457" s="7"/>
      <c r="M19457" s="108"/>
      <c r="N19457" s="7"/>
    </row>
    <row r="19458" spans="12:14">
      <c r="L19458" s="7"/>
      <c r="M19458" s="108"/>
      <c r="N19458" s="7"/>
    </row>
    <row r="19459" spans="12:14">
      <c r="L19459" s="7"/>
      <c r="M19459" s="108"/>
      <c r="N19459" s="7"/>
    </row>
    <row r="19460" spans="12:14">
      <c r="L19460" s="7"/>
      <c r="M19460" s="108"/>
      <c r="N19460" s="7"/>
    </row>
    <row r="19461" spans="12:14">
      <c r="L19461" s="7"/>
      <c r="M19461" s="108"/>
      <c r="N19461" s="7"/>
    </row>
    <row r="19462" spans="12:14">
      <c r="L19462" s="7"/>
      <c r="M19462" s="108"/>
      <c r="N19462" s="7"/>
    </row>
    <row r="19463" spans="12:14">
      <c r="L19463" s="7"/>
      <c r="M19463" s="108"/>
      <c r="N19463" s="7"/>
    </row>
    <row r="19464" spans="12:14">
      <c r="L19464" s="7"/>
      <c r="M19464" s="108"/>
      <c r="N19464" s="7"/>
    </row>
    <row r="19465" spans="12:14">
      <c r="L19465" s="7"/>
      <c r="M19465" s="108"/>
      <c r="N19465" s="7"/>
    </row>
    <row r="19466" spans="12:14">
      <c r="L19466" s="7"/>
      <c r="M19466" s="108"/>
      <c r="N19466" s="7"/>
    </row>
    <row r="19467" spans="12:14">
      <c r="L19467" s="7"/>
      <c r="M19467" s="108"/>
      <c r="N19467" s="7"/>
    </row>
    <row r="19468" spans="12:14">
      <c r="L19468" s="7"/>
      <c r="M19468" s="108"/>
      <c r="N19468" s="7"/>
    </row>
    <row r="19469" spans="12:14">
      <c r="L19469" s="7"/>
      <c r="M19469" s="108"/>
      <c r="N19469" s="7"/>
    </row>
    <row r="19470" spans="12:14">
      <c r="L19470" s="7"/>
      <c r="M19470" s="108"/>
      <c r="N19470" s="7"/>
    </row>
    <row r="19471" spans="12:14">
      <c r="L19471" s="7"/>
      <c r="M19471" s="108"/>
      <c r="N19471" s="7"/>
    </row>
    <row r="19472" spans="12:14">
      <c r="L19472" s="7"/>
      <c r="M19472" s="108"/>
      <c r="N19472" s="7"/>
    </row>
    <row r="19473" spans="12:14">
      <c r="L19473" s="7"/>
      <c r="M19473" s="108"/>
      <c r="N19473" s="7"/>
    </row>
    <row r="19474" spans="12:14">
      <c r="L19474" s="7"/>
      <c r="M19474" s="108"/>
      <c r="N19474" s="7"/>
    </row>
    <row r="19475" spans="12:14">
      <c r="L19475" s="7"/>
      <c r="M19475" s="108"/>
      <c r="N19475" s="7"/>
    </row>
    <row r="19476" spans="12:14">
      <c r="L19476" s="7"/>
      <c r="M19476" s="108"/>
      <c r="N19476" s="7"/>
    </row>
    <row r="19477" spans="12:14">
      <c r="L19477" s="7"/>
      <c r="M19477" s="108"/>
      <c r="N19477" s="7"/>
    </row>
    <row r="19478" spans="12:14">
      <c r="L19478" s="7"/>
      <c r="M19478" s="108"/>
      <c r="N19478" s="7"/>
    </row>
    <row r="19479" spans="12:14">
      <c r="L19479" s="7"/>
      <c r="M19479" s="108"/>
      <c r="N19479" s="7"/>
    </row>
    <row r="19480" spans="12:14">
      <c r="L19480" s="7"/>
      <c r="M19480" s="108"/>
      <c r="N19480" s="7"/>
    </row>
    <row r="19481" spans="12:14">
      <c r="L19481" s="7"/>
      <c r="M19481" s="108"/>
      <c r="N19481" s="7"/>
    </row>
    <row r="19482" spans="12:14">
      <c r="L19482" s="7"/>
      <c r="M19482" s="108"/>
      <c r="N19482" s="7"/>
    </row>
    <row r="19483" spans="12:14">
      <c r="L19483" s="7"/>
      <c r="M19483" s="108"/>
      <c r="N19483" s="7"/>
    </row>
    <row r="19484" spans="12:14">
      <c r="L19484" s="7"/>
      <c r="M19484" s="108"/>
      <c r="N19484" s="7"/>
    </row>
    <row r="19485" spans="12:14">
      <c r="L19485" s="7"/>
      <c r="M19485" s="108"/>
      <c r="N19485" s="7"/>
    </row>
    <row r="19486" spans="12:14">
      <c r="L19486" s="7"/>
      <c r="M19486" s="108"/>
      <c r="N19486" s="7"/>
    </row>
    <row r="19487" spans="12:14">
      <c r="L19487" s="7"/>
      <c r="M19487" s="108"/>
      <c r="N19487" s="7"/>
    </row>
    <row r="19488" spans="12:14">
      <c r="L19488" s="7"/>
      <c r="M19488" s="108"/>
      <c r="N19488" s="7"/>
    </row>
    <row r="19489" spans="12:14">
      <c r="L19489" s="7"/>
      <c r="M19489" s="108"/>
      <c r="N19489" s="7"/>
    </row>
    <row r="19490" spans="12:14">
      <c r="L19490" s="7"/>
      <c r="M19490" s="108"/>
      <c r="N19490" s="7"/>
    </row>
    <row r="19491" spans="12:14">
      <c r="L19491" s="7"/>
      <c r="M19491" s="108"/>
      <c r="N19491" s="7"/>
    </row>
    <row r="19492" spans="12:14">
      <c r="L19492" s="7"/>
      <c r="M19492" s="108"/>
      <c r="N19492" s="7"/>
    </row>
    <row r="19493" spans="12:14">
      <c r="L19493" s="7"/>
      <c r="M19493" s="108"/>
      <c r="N19493" s="7"/>
    </row>
    <row r="19494" spans="12:14">
      <c r="L19494" s="7"/>
      <c r="M19494" s="108"/>
      <c r="N19494" s="7"/>
    </row>
    <row r="19495" spans="12:14">
      <c r="L19495" s="7"/>
      <c r="M19495" s="108"/>
      <c r="N19495" s="7"/>
    </row>
    <row r="19496" spans="12:14">
      <c r="L19496" s="7"/>
      <c r="M19496" s="108"/>
      <c r="N19496" s="7"/>
    </row>
    <row r="19497" spans="12:14">
      <c r="L19497" s="7"/>
      <c r="M19497" s="108"/>
      <c r="N19497" s="7"/>
    </row>
    <row r="19498" spans="12:14">
      <c r="L19498" s="7"/>
      <c r="M19498" s="108"/>
      <c r="N19498" s="7"/>
    </row>
    <row r="19499" spans="12:14">
      <c r="L19499" s="7"/>
      <c r="M19499" s="108"/>
      <c r="N19499" s="7"/>
    </row>
    <row r="19500" spans="12:14">
      <c r="L19500" s="7"/>
      <c r="M19500" s="108"/>
      <c r="N19500" s="7"/>
    </row>
    <row r="19501" spans="12:14">
      <c r="L19501" s="7"/>
      <c r="M19501" s="108"/>
      <c r="N19501" s="7"/>
    </row>
    <row r="19502" spans="12:14">
      <c r="L19502" s="7"/>
      <c r="M19502" s="108"/>
      <c r="N19502" s="7"/>
    </row>
    <row r="19503" spans="12:14">
      <c r="L19503" s="7"/>
      <c r="M19503" s="108"/>
      <c r="N19503" s="7"/>
    </row>
    <row r="19504" spans="12:14">
      <c r="L19504" s="7"/>
      <c r="M19504" s="108"/>
      <c r="N19504" s="7"/>
    </row>
    <row r="19505" spans="12:14">
      <c r="L19505" s="7"/>
      <c r="M19505" s="108"/>
      <c r="N19505" s="7"/>
    </row>
    <row r="19506" spans="12:14">
      <c r="L19506" s="7"/>
      <c r="M19506" s="108"/>
      <c r="N19506" s="7"/>
    </row>
    <row r="19507" spans="12:14">
      <c r="L19507" s="7"/>
      <c r="M19507" s="108"/>
      <c r="N19507" s="7"/>
    </row>
    <row r="19508" spans="12:14">
      <c r="L19508" s="7"/>
      <c r="M19508" s="108"/>
      <c r="N19508" s="7"/>
    </row>
    <row r="19509" spans="12:14">
      <c r="L19509" s="7"/>
      <c r="M19509" s="108"/>
      <c r="N19509" s="7"/>
    </row>
    <row r="19510" spans="12:14">
      <c r="L19510" s="7"/>
      <c r="M19510" s="108"/>
      <c r="N19510" s="7"/>
    </row>
    <row r="19511" spans="12:14">
      <c r="L19511" s="7"/>
      <c r="M19511" s="108"/>
      <c r="N19511" s="7"/>
    </row>
    <row r="19512" spans="12:14">
      <c r="L19512" s="7"/>
      <c r="M19512" s="108"/>
      <c r="N19512" s="7"/>
    </row>
    <row r="19513" spans="12:14">
      <c r="L19513" s="7"/>
      <c r="M19513" s="108"/>
      <c r="N19513" s="7"/>
    </row>
    <row r="19514" spans="12:14">
      <c r="L19514" s="7"/>
      <c r="M19514" s="108"/>
      <c r="N19514" s="7"/>
    </row>
    <row r="19515" spans="12:14">
      <c r="L19515" s="7"/>
      <c r="M19515" s="108"/>
      <c r="N19515" s="7"/>
    </row>
    <row r="19516" spans="12:14">
      <c r="L19516" s="7"/>
      <c r="M19516" s="108"/>
      <c r="N19516" s="7"/>
    </row>
    <row r="19517" spans="12:14">
      <c r="L19517" s="7"/>
      <c r="M19517" s="108"/>
      <c r="N19517" s="7"/>
    </row>
    <row r="19518" spans="12:14">
      <c r="L19518" s="7"/>
      <c r="M19518" s="108"/>
      <c r="N19518" s="7"/>
    </row>
    <row r="19519" spans="12:14">
      <c r="L19519" s="7"/>
      <c r="M19519" s="108"/>
      <c r="N19519" s="7"/>
    </row>
    <row r="19520" spans="12:14">
      <c r="L19520" s="7"/>
      <c r="M19520" s="108"/>
      <c r="N19520" s="7"/>
    </row>
    <row r="19521" spans="12:14">
      <c r="L19521" s="7"/>
      <c r="M19521" s="108"/>
      <c r="N19521" s="7"/>
    </row>
    <row r="19522" spans="12:14">
      <c r="L19522" s="7"/>
      <c r="M19522" s="108"/>
      <c r="N19522" s="7"/>
    </row>
    <row r="19523" spans="12:14">
      <c r="L19523" s="7"/>
      <c r="M19523" s="108"/>
      <c r="N19523" s="7"/>
    </row>
    <row r="19524" spans="12:14">
      <c r="L19524" s="7"/>
      <c r="M19524" s="108"/>
      <c r="N19524" s="7"/>
    </row>
    <row r="19525" spans="12:14">
      <c r="L19525" s="7"/>
      <c r="M19525" s="108"/>
      <c r="N19525" s="7"/>
    </row>
    <row r="19526" spans="12:14">
      <c r="L19526" s="7"/>
      <c r="M19526" s="108"/>
      <c r="N19526" s="7"/>
    </row>
    <row r="19527" spans="12:14">
      <c r="L19527" s="7"/>
      <c r="M19527" s="108"/>
      <c r="N19527" s="7"/>
    </row>
    <row r="19528" spans="12:14">
      <c r="L19528" s="7"/>
      <c r="M19528" s="108"/>
      <c r="N19528" s="7"/>
    </row>
    <row r="19529" spans="12:14">
      <c r="L19529" s="7"/>
      <c r="M19529" s="108"/>
      <c r="N19529" s="7"/>
    </row>
    <row r="19530" spans="12:14">
      <c r="L19530" s="7"/>
      <c r="M19530" s="108"/>
      <c r="N19530" s="7"/>
    </row>
    <row r="19531" spans="12:14">
      <c r="L19531" s="7"/>
      <c r="M19531" s="108"/>
      <c r="N19531" s="7"/>
    </row>
    <row r="19532" spans="12:14">
      <c r="L19532" s="7"/>
      <c r="M19532" s="108"/>
      <c r="N19532" s="7"/>
    </row>
    <row r="19533" spans="12:14">
      <c r="L19533" s="7"/>
      <c r="M19533" s="108"/>
      <c r="N19533" s="7"/>
    </row>
    <row r="19534" spans="12:14">
      <c r="L19534" s="7"/>
      <c r="M19534" s="108"/>
      <c r="N19534" s="7"/>
    </row>
    <row r="19535" spans="12:14">
      <c r="L19535" s="7"/>
      <c r="M19535" s="108"/>
      <c r="N19535" s="7"/>
    </row>
    <row r="19536" spans="12:14">
      <c r="L19536" s="7"/>
      <c r="M19536" s="108"/>
      <c r="N19536" s="7"/>
    </row>
    <row r="19537" spans="12:14">
      <c r="L19537" s="7"/>
      <c r="M19537" s="108"/>
      <c r="N19537" s="7"/>
    </row>
    <row r="19538" spans="12:14">
      <c r="L19538" s="7"/>
      <c r="M19538" s="108"/>
      <c r="N19538" s="7"/>
    </row>
    <row r="19539" spans="12:14">
      <c r="L19539" s="7"/>
      <c r="M19539" s="108"/>
      <c r="N19539" s="7"/>
    </row>
    <row r="19540" spans="12:14">
      <c r="L19540" s="7"/>
      <c r="M19540" s="108"/>
      <c r="N19540" s="7"/>
    </row>
    <row r="19541" spans="12:14">
      <c r="L19541" s="7"/>
      <c r="M19541" s="108"/>
      <c r="N19541" s="7"/>
    </row>
    <row r="19542" spans="12:14">
      <c r="L19542" s="7"/>
      <c r="M19542" s="108"/>
      <c r="N19542" s="7"/>
    </row>
    <row r="19543" spans="12:14">
      <c r="L19543" s="7"/>
      <c r="M19543" s="108"/>
      <c r="N19543" s="7"/>
    </row>
    <row r="19544" spans="12:14">
      <c r="L19544" s="7"/>
      <c r="M19544" s="108"/>
      <c r="N19544" s="7"/>
    </row>
    <row r="19545" spans="12:14">
      <c r="L19545" s="7"/>
      <c r="M19545" s="108"/>
      <c r="N19545" s="7"/>
    </row>
    <row r="19546" spans="12:14">
      <c r="L19546" s="7"/>
      <c r="M19546" s="108"/>
      <c r="N19546" s="7"/>
    </row>
    <row r="19547" spans="12:14">
      <c r="L19547" s="7"/>
      <c r="M19547" s="108"/>
      <c r="N19547" s="7"/>
    </row>
    <row r="19548" spans="12:14">
      <c r="L19548" s="7"/>
      <c r="M19548" s="108"/>
      <c r="N19548" s="7"/>
    </row>
    <row r="19549" spans="12:14">
      <c r="L19549" s="7"/>
      <c r="M19549" s="108"/>
      <c r="N19549" s="7"/>
    </row>
    <row r="19550" spans="12:14">
      <c r="L19550" s="7"/>
      <c r="M19550" s="108"/>
      <c r="N19550" s="7"/>
    </row>
    <row r="19551" spans="12:14">
      <c r="L19551" s="7"/>
      <c r="M19551" s="108"/>
      <c r="N19551" s="7"/>
    </row>
    <row r="19552" spans="12:14">
      <c r="L19552" s="7"/>
      <c r="M19552" s="108"/>
      <c r="N19552" s="7"/>
    </row>
    <row r="19553" spans="12:14">
      <c r="L19553" s="7"/>
      <c r="M19553" s="108"/>
      <c r="N19553" s="7"/>
    </row>
    <row r="19554" spans="12:14">
      <c r="L19554" s="7"/>
      <c r="M19554" s="108"/>
      <c r="N19554" s="7"/>
    </row>
    <row r="19555" spans="12:14">
      <c r="L19555" s="7"/>
      <c r="M19555" s="108"/>
      <c r="N19555" s="7"/>
    </row>
    <row r="19556" spans="12:14">
      <c r="L19556" s="7"/>
      <c r="M19556" s="108"/>
      <c r="N19556" s="7"/>
    </row>
    <row r="19557" spans="12:14">
      <c r="L19557" s="7"/>
      <c r="M19557" s="108"/>
      <c r="N19557" s="7"/>
    </row>
    <row r="19558" spans="12:14">
      <c r="L19558" s="7"/>
      <c r="M19558" s="108"/>
      <c r="N19558" s="7"/>
    </row>
    <row r="19559" spans="12:14">
      <c r="L19559" s="7"/>
      <c r="M19559" s="108"/>
      <c r="N19559" s="7"/>
    </row>
    <row r="19560" spans="12:14">
      <c r="L19560" s="7"/>
      <c r="M19560" s="108"/>
      <c r="N19560" s="7"/>
    </row>
    <row r="19561" spans="12:14">
      <c r="L19561" s="7"/>
      <c r="M19561" s="108"/>
      <c r="N19561" s="7"/>
    </row>
    <row r="19562" spans="12:14">
      <c r="L19562" s="7"/>
      <c r="M19562" s="108"/>
      <c r="N19562" s="7"/>
    </row>
    <row r="19563" spans="12:14">
      <c r="L19563" s="7"/>
      <c r="M19563" s="108"/>
      <c r="N19563" s="7"/>
    </row>
    <row r="19564" spans="12:14">
      <c r="L19564" s="7"/>
      <c r="M19564" s="108"/>
      <c r="N19564" s="7"/>
    </row>
    <row r="19565" spans="12:14">
      <c r="L19565" s="7"/>
      <c r="M19565" s="108"/>
      <c r="N19565" s="7"/>
    </row>
    <row r="19566" spans="12:14">
      <c r="L19566" s="7"/>
      <c r="M19566" s="108"/>
      <c r="N19566" s="7"/>
    </row>
    <row r="19567" spans="12:14">
      <c r="L19567" s="7"/>
      <c r="M19567" s="108"/>
      <c r="N19567" s="7"/>
    </row>
    <row r="19568" spans="12:14">
      <c r="L19568" s="7"/>
      <c r="M19568" s="108"/>
      <c r="N19568" s="7"/>
    </row>
    <row r="19569" spans="12:14">
      <c r="L19569" s="7"/>
      <c r="M19569" s="108"/>
      <c r="N19569" s="7"/>
    </row>
    <row r="19570" spans="12:14">
      <c r="L19570" s="7"/>
      <c r="M19570" s="108"/>
      <c r="N19570" s="7"/>
    </row>
    <row r="19571" spans="12:14">
      <c r="L19571" s="7"/>
      <c r="M19571" s="108"/>
      <c r="N19571" s="7"/>
    </row>
    <row r="19572" spans="12:14">
      <c r="L19572" s="7"/>
      <c r="M19572" s="108"/>
      <c r="N19572" s="7"/>
    </row>
    <row r="19573" spans="12:14">
      <c r="L19573" s="7"/>
      <c r="M19573" s="108"/>
      <c r="N19573" s="7"/>
    </row>
    <row r="19574" spans="12:14">
      <c r="L19574" s="7"/>
      <c r="M19574" s="108"/>
      <c r="N19574" s="7"/>
    </row>
    <row r="19575" spans="12:14">
      <c r="L19575" s="7"/>
      <c r="M19575" s="108"/>
      <c r="N19575" s="7"/>
    </row>
    <row r="19576" spans="12:14">
      <c r="L19576" s="7"/>
      <c r="M19576" s="108"/>
      <c r="N19576" s="7"/>
    </row>
    <row r="19577" spans="12:14">
      <c r="L19577" s="7"/>
      <c r="M19577" s="108"/>
      <c r="N19577" s="7"/>
    </row>
    <row r="19578" spans="12:14">
      <c r="L19578" s="7"/>
      <c r="M19578" s="108"/>
      <c r="N19578" s="7"/>
    </row>
    <row r="19579" spans="12:14">
      <c r="L19579" s="7"/>
      <c r="M19579" s="108"/>
      <c r="N19579" s="7"/>
    </row>
    <row r="19580" spans="12:14">
      <c r="L19580" s="7"/>
      <c r="M19580" s="108"/>
      <c r="N19580" s="7"/>
    </row>
    <row r="19581" spans="12:14">
      <c r="L19581" s="7"/>
      <c r="M19581" s="108"/>
      <c r="N19581" s="7"/>
    </row>
    <row r="19582" spans="12:14">
      <c r="L19582" s="7"/>
      <c r="M19582" s="108"/>
      <c r="N19582" s="7"/>
    </row>
    <row r="19583" spans="12:14">
      <c r="L19583" s="7"/>
      <c r="M19583" s="108"/>
      <c r="N19583" s="7"/>
    </row>
    <row r="19584" spans="12:14">
      <c r="L19584" s="7"/>
      <c r="M19584" s="108"/>
      <c r="N19584" s="7"/>
    </row>
    <row r="19585" spans="12:14">
      <c r="L19585" s="7"/>
      <c r="M19585" s="108"/>
      <c r="N19585" s="7"/>
    </row>
    <row r="19586" spans="12:14">
      <c r="L19586" s="7"/>
      <c r="M19586" s="108"/>
      <c r="N19586" s="7"/>
    </row>
    <row r="19587" spans="12:14">
      <c r="L19587" s="7"/>
      <c r="M19587" s="108"/>
      <c r="N19587" s="7"/>
    </row>
    <row r="19588" spans="12:14">
      <c r="L19588" s="7"/>
      <c r="M19588" s="108"/>
      <c r="N19588" s="7"/>
    </row>
    <row r="19589" spans="12:14">
      <c r="L19589" s="7"/>
      <c r="M19589" s="108"/>
      <c r="N19589" s="7"/>
    </row>
    <row r="19590" spans="12:14">
      <c r="L19590" s="7"/>
      <c r="M19590" s="108"/>
      <c r="N19590" s="7"/>
    </row>
    <row r="19591" spans="12:14">
      <c r="L19591" s="7"/>
      <c r="M19591" s="108"/>
      <c r="N19591" s="7"/>
    </row>
    <row r="19592" spans="12:14">
      <c r="L19592" s="7"/>
      <c r="M19592" s="108"/>
      <c r="N19592" s="7"/>
    </row>
    <row r="19593" spans="12:14">
      <c r="L19593" s="7"/>
      <c r="M19593" s="108"/>
      <c r="N19593" s="7"/>
    </row>
    <row r="19594" spans="12:14">
      <c r="L19594" s="7"/>
      <c r="M19594" s="108"/>
      <c r="N19594" s="7"/>
    </row>
    <row r="19595" spans="12:14">
      <c r="L19595" s="7"/>
      <c r="M19595" s="108"/>
      <c r="N19595" s="7"/>
    </row>
    <row r="19596" spans="12:14">
      <c r="L19596" s="7"/>
      <c r="M19596" s="108"/>
      <c r="N19596" s="7"/>
    </row>
    <row r="19597" spans="12:14">
      <c r="L19597" s="7"/>
      <c r="M19597" s="108"/>
      <c r="N19597" s="7"/>
    </row>
    <row r="19598" spans="12:14">
      <c r="L19598" s="7"/>
      <c r="M19598" s="108"/>
      <c r="N19598" s="7"/>
    </row>
    <row r="19599" spans="12:14">
      <c r="L19599" s="7"/>
      <c r="M19599" s="108"/>
      <c r="N19599" s="7"/>
    </row>
    <row r="19600" spans="12:14">
      <c r="L19600" s="7"/>
      <c r="M19600" s="108"/>
      <c r="N19600" s="7"/>
    </row>
    <row r="19601" spans="12:14">
      <c r="L19601" s="7"/>
      <c r="M19601" s="108"/>
      <c r="N19601" s="7"/>
    </row>
    <row r="19602" spans="12:14">
      <c r="L19602" s="7"/>
      <c r="M19602" s="108"/>
      <c r="N19602" s="7"/>
    </row>
    <row r="19603" spans="12:14">
      <c r="L19603" s="7"/>
      <c r="M19603" s="108"/>
      <c r="N19603" s="7"/>
    </row>
    <row r="19604" spans="12:14">
      <c r="L19604" s="7"/>
      <c r="M19604" s="108"/>
      <c r="N19604" s="7"/>
    </row>
    <row r="19605" spans="12:14">
      <c r="L19605" s="7"/>
      <c r="M19605" s="108"/>
      <c r="N19605" s="7"/>
    </row>
    <row r="19606" spans="12:14">
      <c r="L19606" s="7"/>
      <c r="M19606" s="108"/>
      <c r="N19606" s="7"/>
    </row>
    <row r="19607" spans="12:14">
      <c r="L19607" s="7"/>
      <c r="M19607" s="108"/>
      <c r="N19607" s="7"/>
    </row>
    <row r="19608" spans="12:14">
      <c r="L19608" s="7"/>
      <c r="M19608" s="108"/>
      <c r="N19608" s="7"/>
    </row>
    <row r="19609" spans="12:14">
      <c r="L19609" s="7"/>
      <c r="M19609" s="108"/>
      <c r="N19609" s="7"/>
    </row>
    <row r="19610" spans="12:14">
      <c r="L19610" s="7"/>
      <c r="M19610" s="108"/>
      <c r="N19610" s="7"/>
    </row>
    <row r="19611" spans="12:14">
      <c r="L19611" s="7"/>
      <c r="M19611" s="108"/>
      <c r="N19611" s="7"/>
    </row>
    <row r="19612" spans="12:14">
      <c r="L19612" s="7"/>
      <c r="M19612" s="108"/>
      <c r="N19612" s="7"/>
    </row>
    <row r="19613" spans="12:14">
      <c r="L19613" s="7"/>
      <c r="M19613" s="108"/>
      <c r="N19613" s="7"/>
    </row>
    <row r="19614" spans="12:14">
      <c r="L19614" s="7"/>
      <c r="M19614" s="108"/>
      <c r="N19614" s="7"/>
    </row>
    <row r="19615" spans="12:14">
      <c r="L19615" s="7"/>
      <c r="M19615" s="108"/>
      <c r="N19615" s="7"/>
    </row>
    <row r="19616" spans="12:14">
      <c r="L19616" s="7"/>
      <c r="M19616" s="108"/>
      <c r="N19616" s="7"/>
    </row>
    <row r="19617" spans="12:14">
      <c r="L19617" s="7"/>
      <c r="M19617" s="108"/>
      <c r="N19617" s="7"/>
    </row>
    <row r="19618" spans="12:14">
      <c r="L19618" s="7"/>
      <c r="M19618" s="108"/>
      <c r="N19618" s="7"/>
    </row>
    <row r="19619" spans="12:14">
      <c r="L19619" s="7"/>
      <c r="M19619" s="108"/>
      <c r="N19619" s="7"/>
    </row>
    <row r="19620" spans="12:14">
      <c r="L19620" s="7"/>
      <c r="M19620" s="108"/>
      <c r="N19620" s="7"/>
    </row>
    <row r="19621" spans="12:14">
      <c r="L19621" s="7"/>
      <c r="M19621" s="108"/>
      <c r="N19621" s="7"/>
    </row>
    <row r="19622" spans="12:14">
      <c r="L19622" s="7"/>
      <c r="M19622" s="108"/>
      <c r="N19622" s="7"/>
    </row>
    <row r="19623" spans="12:14">
      <c r="L19623" s="7"/>
      <c r="M19623" s="108"/>
      <c r="N19623" s="7"/>
    </row>
    <row r="19624" spans="12:14">
      <c r="L19624" s="7"/>
      <c r="M19624" s="108"/>
      <c r="N19624" s="7"/>
    </row>
    <row r="19625" spans="12:14">
      <c r="L19625" s="7"/>
      <c r="M19625" s="108"/>
      <c r="N19625" s="7"/>
    </row>
    <row r="19626" spans="12:14">
      <c r="L19626" s="7"/>
      <c r="M19626" s="108"/>
      <c r="N19626" s="7"/>
    </row>
    <row r="19627" spans="12:14">
      <c r="L19627" s="7"/>
      <c r="M19627" s="108"/>
      <c r="N19627" s="7"/>
    </row>
    <row r="19628" spans="12:14">
      <c r="L19628" s="7"/>
      <c r="M19628" s="108"/>
      <c r="N19628" s="7"/>
    </row>
    <row r="19629" spans="12:14">
      <c r="L19629" s="7"/>
      <c r="M19629" s="108"/>
      <c r="N19629" s="7"/>
    </row>
    <row r="19630" spans="12:14">
      <c r="L19630" s="7"/>
      <c r="M19630" s="108"/>
      <c r="N19630" s="7"/>
    </row>
    <row r="19631" spans="12:14">
      <c r="L19631" s="7"/>
      <c r="M19631" s="108"/>
      <c r="N19631" s="7"/>
    </row>
    <row r="19632" spans="12:14">
      <c r="L19632" s="7"/>
      <c r="M19632" s="108"/>
      <c r="N19632" s="7"/>
    </row>
    <row r="19633" spans="12:14">
      <c r="L19633" s="7"/>
      <c r="M19633" s="108"/>
      <c r="N19633" s="7"/>
    </row>
    <row r="19634" spans="12:14">
      <c r="L19634" s="7"/>
      <c r="M19634" s="108"/>
      <c r="N19634" s="7"/>
    </row>
    <row r="19635" spans="12:14">
      <c r="L19635" s="7"/>
      <c r="M19635" s="108"/>
      <c r="N19635" s="7"/>
    </row>
    <row r="19636" spans="12:14">
      <c r="L19636" s="7"/>
      <c r="M19636" s="108"/>
      <c r="N19636" s="7"/>
    </row>
    <row r="19637" spans="12:14">
      <c r="L19637" s="7"/>
      <c r="M19637" s="108"/>
      <c r="N19637" s="7"/>
    </row>
    <row r="19638" spans="12:14">
      <c r="L19638" s="7"/>
      <c r="M19638" s="108"/>
      <c r="N19638" s="7"/>
    </row>
    <row r="19639" spans="12:14">
      <c r="L19639" s="7"/>
      <c r="M19639" s="108"/>
      <c r="N19639" s="7"/>
    </row>
    <row r="19640" spans="12:14">
      <c r="L19640" s="7"/>
      <c r="M19640" s="108"/>
      <c r="N19640" s="7"/>
    </row>
    <row r="19641" spans="12:14">
      <c r="L19641" s="7"/>
      <c r="M19641" s="108"/>
      <c r="N19641" s="7"/>
    </row>
    <row r="19642" spans="12:14">
      <c r="L19642" s="7"/>
      <c r="M19642" s="108"/>
      <c r="N19642" s="7"/>
    </row>
    <row r="19643" spans="12:14">
      <c r="L19643" s="7"/>
      <c r="M19643" s="108"/>
      <c r="N19643" s="7"/>
    </row>
    <row r="19644" spans="12:14">
      <c r="L19644" s="7"/>
      <c r="M19644" s="108"/>
      <c r="N19644" s="7"/>
    </row>
    <row r="19645" spans="12:14">
      <c r="L19645" s="7"/>
      <c r="M19645" s="108"/>
      <c r="N19645" s="7"/>
    </row>
    <row r="19646" spans="12:14">
      <c r="L19646" s="7"/>
      <c r="M19646" s="108"/>
      <c r="N19646" s="7"/>
    </row>
    <row r="19647" spans="12:14">
      <c r="L19647" s="7"/>
      <c r="M19647" s="108"/>
      <c r="N19647" s="7"/>
    </row>
    <row r="19648" spans="12:14">
      <c r="L19648" s="7"/>
      <c r="M19648" s="108"/>
      <c r="N19648" s="7"/>
    </row>
    <row r="19649" spans="12:14">
      <c r="L19649" s="7"/>
      <c r="M19649" s="108"/>
      <c r="N19649" s="7"/>
    </row>
    <row r="19650" spans="12:14">
      <c r="L19650" s="7"/>
      <c r="M19650" s="108"/>
      <c r="N19650" s="7"/>
    </row>
    <row r="19651" spans="12:14">
      <c r="L19651" s="7"/>
      <c r="M19651" s="108"/>
      <c r="N19651" s="7"/>
    </row>
    <row r="19652" spans="12:14">
      <c r="L19652" s="7"/>
      <c r="M19652" s="108"/>
      <c r="N19652" s="7"/>
    </row>
    <row r="19653" spans="12:14">
      <c r="L19653" s="7"/>
      <c r="M19653" s="108"/>
      <c r="N19653" s="7"/>
    </row>
    <row r="19654" spans="12:14">
      <c r="L19654" s="7"/>
      <c r="M19654" s="108"/>
      <c r="N19654" s="7"/>
    </row>
    <row r="19655" spans="12:14">
      <c r="L19655" s="7"/>
      <c r="M19655" s="108"/>
      <c r="N19655" s="7"/>
    </row>
    <row r="19656" spans="12:14">
      <c r="L19656" s="7"/>
      <c r="M19656" s="108"/>
      <c r="N19656" s="7"/>
    </row>
    <row r="19657" spans="12:14">
      <c r="L19657" s="7"/>
      <c r="M19657" s="108"/>
      <c r="N19657" s="7"/>
    </row>
    <row r="19658" spans="12:14">
      <c r="L19658" s="7"/>
      <c r="M19658" s="108"/>
      <c r="N19658" s="7"/>
    </row>
    <row r="19659" spans="12:14">
      <c r="L19659" s="7"/>
      <c r="M19659" s="108"/>
      <c r="N19659" s="7"/>
    </row>
    <row r="19660" spans="12:14">
      <c r="L19660" s="7"/>
      <c r="M19660" s="108"/>
      <c r="N19660" s="7"/>
    </row>
    <row r="19661" spans="12:14">
      <c r="L19661" s="7"/>
      <c r="M19661" s="108"/>
      <c r="N19661" s="7"/>
    </row>
    <row r="19662" spans="12:14">
      <c r="L19662" s="7"/>
      <c r="M19662" s="108"/>
      <c r="N19662" s="7"/>
    </row>
    <row r="19663" spans="12:14">
      <c r="L19663" s="7"/>
      <c r="M19663" s="108"/>
      <c r="N19663" s="7"/>
    </row>
    <row r="19664" spans="12:14">
      <c r="L19664" s="7"/>
      <c r="M19664" s="108"/>
      <c r="N19664" s="7"/>
    </row>
    <row r="19665" spans="12:14">
      <c r="L19665" s="7"/>
      <c r="M19665" s="108"/>
      <c r="N19665" s="7"/>
    </row>
    <row r="19666" spans="12:14">
      <c r="L19666" s="7"/>
      <c r="M19666" s="108"/>
      <c r="N19666" s="7"/>
    </row>
    <row r="19667" spans="12:14">
      <c r="L19667" s="7"/>
      <c r="M19667" s="108"/>
      <c r="N19667" s="7"/>
    </row>
    <row r="19668" spans="12:14">
      <c r="L19668" s="7"/>
      <c r="M19668" s="108"/>
      <c r="N19668" s="7"/>
    </row>
    <row r="19669" spans="12:14">
      <c r="L19669" s="7"/>
      <c r="M19669" s="108"/>
      <c r="N19669" s="7"/>
    </row>
    <row r="19670" spans="12:14">
      <c r="L19670" s="7"/>
      <c r="M19670" s="108"/>
      <c r="N19670" s="7"/>
    </row>
    <row r="19671" spans="12:14">
      <c r="L19671" s="7"/>
      <c r="M19671" s="108"/>
      <c r="N19671" s="7"/>
    </row>
    <row r="19672" spans="12:14">
      <c r="L19672" s="7"/>
      <c r="M19672" s="108"/>
      <c r="N19672" s="7"/>
    </row>
    <row r="19673" spans="12:14">
      <c r="L19673" s="7"/>
      <c r="M19673" s="108"/>
      <c r="N19673" s="7"/>
    </row>
    <row r="19674" spans="12:14">
      <c r="L19674" s="7"/>
      <c r="M19674" s="108"/>
      <c r="N19674" s="7"/>
    </row>
    <row r="19675" spans="12:14">
      <c r="L19675" s="7"/>
      <c r="M19675" s="108"/>
      <c r="N19675" s="7"/>
    </row>
    <row r="19676" spans="12:14">
      <c r="L19676" s="7"/>
      <c r="M19676" s="108"/>
      <c r="N19676" s="7"/>
    </row>
    <row r="19677" spans="12:14">
      <c r="L19677" s="7"/>
      <c r="M19677" s="108"/>
      <c r="N19677" s="7"/>
    </row>
    <row r="19678" spans="12:14">
      <c r="L19678" s="7"/>
      <c r="M19678" s="108"/>
      <c r="N19678" s="7"/>
    </row>
    <row r="19679" spans="12:14">
      <c r="L19679" s="7"/>
      <c r="M19679" s="108"/>
      <c r="N19679" s="7"/>
    </row>
    <row r="19680" spans="12:14">
      <c r="L19680" s="7"/>
      <c r="M19680" s="108"/>
      <c r="N19680" s="7"/>
    </row>
    <row r="19681" spans="12:14">
      <c r="L19681" s="7"/>
      <c r="M19681" s="108"/>
      <c r="N19681" s="7"/>
    </row>
    <row r="19682" spans="12:14">
      <c r="L19682" s="7"/>
      <c r="M19682" s="108"/>
      <c r="N19682" s="7"/>
    </row>
    <row r="19683" spans="12:14">
      <c r="L19683" s="7"/>
      <c r="M19683" s="108"/>
      <c r="N19683" s="7"/>
    </row>
    <row r="19684" spans="12:14">
      <c r="L19684" s="7"/>
      <c r="M19684" s="108"/>
      <c r="N19684" s="7"/>
    </row>
    <row r="19685" spans="12:14">
      <c r="L19685" s="7"/>
      <c r="M19685" s="108"/>
      <c r="N19685" s="7"/>
    </row>
    <row r="19686" spans="12:14">
      <c r="L19686" s="7"/>
      <c r="M19686" s="108"/>
      <c r="N19686" s="7"/>
    </row>
    <row r="19687" spans="12:14">
      <c r="L19687" s="7"/>
      <c r="M19687" s="108"/>
      <c r="N19687" s="7"/>
    </row>
    <row r="19688" spans="12:14">
      <c r="L19688" s="7"/>
      <c r="M19688" s="108"/>
      <c r="N19688" s="7"/>
    </row>
    <row r="19689" spans="12:14">
      <c r="L19689" s="7"/>
      <c r="M19689" s="108"/>
      <c r="N19689" s="7"/>
    </row>
    <row r="19690" spans="12:14">
      <c r="L19690" s="7"/>
      <c r="M19690" s="108"/>
      <c r="N19690" s="7"/>
    </row>
    <row r="19691" spans="12:14">
      <c r="L19691" s="7"/>
      <c r="M19691" s="108"/>
      <c r="N19691" s="7"/>
    </row>
    <row r="19692" spans="12:14">
      <c r="L19692" s="7"/>
      <c r="M19692" s="108"/>
      <c r="N19692" s="7"/>
    </row>
    <row r="19693" spans="12:14">
      <c r="L19693" s="7"/>
      <c r="M19693" s="108"/>
      <c r="N19693" s="7"/>
    </row>
    <row r="19694" spans="12:14">
      <c r="L19694" s="7"/>
      <c r="M19694" s="108"/>
      <c r="N19694" s="7"/>
    </row>
    <row r="19695" spans="12:14">
      <c r="L19695" s="7"/>
      <c r="M19695" s="108"/>
      <c r="N19695" s="7"/>
    </row>
    <row r="19696" spans="12:14">
      <c r="L19696" s="7"/>
      <c r="M19696" s="108"/>
      <c r="N19696" s="7"/>
    </row>
    <row r="19697" spans="12:14">
      <c r="L19697" s="7"/>
      <c r="M19697" s="108"/>
      <c r="N19697" s="7"/>
    </row>
    <row r="19698" spans="12:14">
      <c r="L19698" s="7"/>
      <c r="M19698" s="108"/>
      <c r="N19698" s="7"/>
    </row>
    <row r="19699" spans="12:14">
      <c r="L19699" s="7"/>
      <c r="M19699" s="108"/>
      <c r="N19699" s="7"/>
    </row>
    <row r="19700" spans="12:14">
      <c r="L19700" s="7"/>
      <c r="M19700" s="108"/>
      <c r="N19700" s="7"/>
    </row>
    <row r="19701" spans="12:14">
      <c r="L19701" s="7"/>
      <c r="M19701" s="108"/>
      <c r="N19701" s="7"/>
    </row>
    <row r="19702" spans="12:14">
      <c r="L19702" s="7"/>
      <c r="M19702" s="108"/>
      <c r="N19702" s="7"/>
    </row>
    <row r="19703" spans="12:14">
      <c r="L19703" s="7"/>
      <c r="M19703" s="108"/>
      <c r="N19703" s="7"/>
    </row>
    <row r="19704" spans="12:14">
      <c r="L19704" s="7"/>
      <c r="M19704" s="108"/>
      <c r="N19704" s="7"/>
    </row>
    <row r="19705" spans="12:14">
      <c r="L19705" s="7"/>
      <c r="M19705" s="108"/>
      <c r="N19705" s="7"/>
    </row>
    <row r="19706" spans="12:14">
      <c r="L19706" s="7"/>
      <c r="M19706" s="108"/>
      <c r="N19706" s="7"/>
    </row>
    <row r="19707" spans="12:14">
      <c r="L19707" s="7"/>
      <c r="M19707" s="108"/>
      <c r="N19707" s="7"/>
    </row>
    <row r="19708" spans="12:14">
      <c r="L19708" s="7"/>
      <c r="M19708" s="108"/>
      <c r="N19708" s="7"/>
    </row>
    <row r="19709" spans="12:14">
      <c r="L19709" s="7"/>
      <c r="M19709" s="108"/>
      <c r="N19709" s="7"/>
    </row>
    <row r="19710" spans="12:14">
      <c r="L19710" s="7"/>
      <c r="M19710" s="108"/>
      <c r="N19710" s="7"/>
    </row>
    <row r="19711" spans="12:14">
      <c r="L19711" s="7"/>
      <c r="M19711" s="108"/>
      <c r="N19711" s="7"/>
    </row>
    <row r="19712" spans="12:14">
      <c r="L19712" s="7"/>
      <c r="M19712" s="108"/>
      <c r="N19712" s="7"/>
    </row>
    <row r="19713" spans="12:14">
      <c r="L19713" s="7"/>
      <c r="M19713" s="108"/>
      <c r="N19713" s="7"/>
    </row>
    <row r="19714" spans="12:14">
      <c r="L19714" s="7"/>
      <c r="M19714" s="108"/>
      <c r="N19714" s="7"/>
    </row>
    <row r="19715" spans="12:14">
      <c r="L19715" s="7"/>
      <c r="M19715" s="108"/>
      <c r="N19715" s="7"/>
    </row>
    <row r="19716" spans="12:14">
      <c r="L19716" s="7"/>
      <c r="M19716" s="108"/>
      <c r="N19716" s="7"/>
    </row>
    <row r="19717" spans="12:14">
      <c r="L19717" s="7"/>
      <c r="M19717" s="108"/>
      <c r="N19717" s="7"/>
    </row>
    <row r="19718" spans="12:14">
      <c r="L19718" s="7"/>
      <c r="M19718" s="108"/>
      <c r="N19718" s="7"/>
    </row>
    <row r="19719" spans="12:14">
      <c r="L19719" s="7"/>
      <c r="M19719" s="108"/>
      <c r="N19719" s="7"/>
    </row>
    <row r="19720" spans="12:14">
      <c r="L19720" s="7"/>
      <c r="M19720" s="108"/>
      <c r="N19720" s="7"/>
    </row>
    <row r="19721" spans="12:14">
      <c r="L19721" s="7"/>
      <c r="M19721" s="108"/>
      <c r="N19721" s="7"/>
    </row>
    <row r="19722" spans="12:14">
      <c r="L19722" s="7"/>
      <c r="M19722" s="108"/>
      <c r="N19722" s="7"/>
    </row>
    <row r="19723" spans="12:14">
      <c r="L19723" s="7"/>
      <c r="M19723" s="108"/>
      <c r="N19723" s="7"/>
    </row>
    <row r="19724" spans="12:14">
      <c r="L19724" s="7"/>
      <c r="M19724" s="108"/>
      <c r="N19724" s="7"/>
    </row>
    <row r="19725" spans="12:14">
      <c r="L19725" s="7"/>
      <c r="M19725" s="108"/>
      <c r="N19725" s="7"/>
    </row>
    <row r="19726" spans="12:14">
      <c r="L19726" s="7"/>
      <c r="M19726" s="108"/>
      <c r="N19726" s="7"/>
    </row>
    <row r="19727" spans="12:14">
      <c r="L19727" s="7"/>
      <c r="M19727" s="108"/>
      <c r="N19727" s="7"/>
    </row>
    <row r="19728" spans="12:14">
      <c r="L19728" s="7"/>
      <c r="M19728" s="108"/>
      <c r="N19728" s="7"/>
    </row>
    <row r="19729" spans="12:14">
      <c r="L19729" s="7"/>
      <c r="M19729" s="108"/>
      <c r="N19729" s="7"/>
    </row>
    <row r="19730" spans="12:14">
      <c r="L19730" s="7"/>
      <c r="M19730" s="108"/>
      <c r="N19730" s="7"/>
    </row>
    <row r="19731" spans="12:14">
      <c r="L19731" s="7"/>
      <c r="M19731" s="108"/>
      <c r="N19731" s="7"/>
    </row>
    <row r="19732" spans="12:14">
      <c r="L19732" s="7"/>
      <c r="M19732" s="108"/>
      <c r="N19732" s="7"/>
    </row>
    <row r="19733" spans="12:14">
      <c r="L19733" s="7"/>
      <c r="M19733" s="108"/>
      <c r="N19733" s="7"/>
    </row>
    <row r="19734" spans="12:14">
      <c r="L19734" s="7"/>
      <c r="M19734" s="108"/>
      <c r="N19734" s="7"/>
    </row>
    <row r="19735" spans="12:14">
      <c r="L19735" s="7"/>
      <c r="M19735" s="108"/>
      <c r="N19735" s="7"/>
    </row>
    <row r="19736" spans="12:14">
      <c r="L19736" s="7"/>
      <c r="M19736" s="108"/>
      <c r="N19736" s="7"/>
    </row>
    <row r="19737" spans="12:14">
      <c r="L19737" s="7"/>
      <c r="M19737" s="108"/>
      <c r="N19737" s="7"/>
    </row>
    <row r="19738" spans="12:14">
      <c r="L19738" s="7"/>
      <c r="M19738" s="108"/>
      <c r="N19738" s="7"/>
    </row>
    <row r="19739" spans="12:14">
      <c r="L19739" s="7"/>
      <c r="M19739" s="108"/>
      <c r="N19739" s="7"/>
    </row>
    <row r="19740" spans="12:14">
      <c r="L19740" s="7"/>
      <c r="M19740" s="108"/>
      <c r="N19740" s="7"/>
    </row>
    <row r="19741" spans="12:14">
      <c r="L19741" s="7"/>
      <c r="M19741" s="108"/>
      <c r="N19741" s="7"/>
    </row>
    <row r="19742" spans="12:14">
      <c r="L19742" s="7"/>
      <c r="M19742" s="108"/>
      <c r="N19742" s="7"/>
    </row>
    <row r="19743" spans="12:14">
      <c r="L19743" s="7"/>
      <c r="M19743" s="108"/>
      <c r="N19743" s="7"/>
    </row>
    <row r="19744" spans="12:14">
      <c r="L19744" s="7"/>
      <c r="M19744" s="108"/>
      <c r="N19744" s="7"/>
    </row>
    <row r="19745" spans="12:14">
      <c r="L19745" s="7"/>
      <c r="M19745" s="108"/>
      <c r="N19745" s="7"/>
    </row>
    <row r="19746" spans="12:14">
      <c r="L19746" s="7"/>
      <c r="M19746" s="108"/>
      <c r="N19746" s="7"/>
    </row>
    <row r="19747" spans="12:14">
      <c r="L19747" s="7"/>
      <c r="M19747" s="108"/>
      <c r="N19747" s="7"/>
    </row>
    <row r="19748" spans="12:14">
      <c r="L19748" s="7"/>
      <c r="M19748" s="108"/>
      <c r="N19748" s="7"/>
    </row>
    <row r="19749" spans="12:14">
      <c r="L19749" s="7"/>
      <c r="M19749" s="108"/>
      <c r="N19749" s="7"/>
    </row>
    <row r="19750" spans="12:14">
      <c r="L19750" s="7"/>
      <c r="M19750" s="108"/>
      <c r="N19750" s="7"/>
    </row>
    <row r="19751" spans="12:14">
      <c r="L19751" s="7"/>
      <c r="M19751" s="108"/>
      <c r="N19751" s="7"/>
    </row>
    <row r="19752" spans="12:14">
      <c r="L19752" s="7"/>
      <c r="M19752" s="108"/>
      <c r="N19752" s="7"/>
    </row>
    <row r="19753" spans="12:14">
      <c r="L19753" s="7"/>
      <c r="M19753" s="108"/>
      <c r="N19753" s="7"/>
    </row>
    <row r="19754" spans="12:14">
      <c r="L19754" s="7"/>
      <c r="M19754" s="108"/>
      <c r="N19754" s="7"/>
    </row>
    <row r="19755" spans="12:14">
      <c r="L19755" s="7"/>
      <c r="M19755" s="108"/>
      <c r="N19755" s="7"/>
    </row>
    <row r="19756" spans="12:14">
      <c r="L19756" s="7"/>
      <c r="M19756" s="108"/>
      <c r="N19756" s="7"/>
    </row>
    <row r="19757" spans="12:14">
      <c r="L19757" s="7"/>
      <c r="M19757" s="108"/>
      <c r="N19757" s="7"/>
    </row>
    <row r="19758" spans="12:14">
      <c r="L19758" s="7"/>
      <c r="M19758" s="108"/>
      <c r="N19758" s="7"/>
    </row>
    <row r="19759" spans="12:14">
      <c r="L19759" s="7"/>
      <c r="M19759" s="108"/>
      <c r="N19759" s="7"/>
    </row>
    <row r="19760" spans="12:14">
      <c r="L19760" s="7"/>
      <c r="M19760" s="108"/>
      <c r="N19760" s="7"/>
    </row>
    <row r="19761" spans="12:14">
      <c r="L19761" s="7"/>
      <c r="M19761" s="108"/>
      <c r="N19761" s="7"/>
    </row>
    <row r="19762" spans="12:14">
      <c r="L19762" s="7"/>
      <c r="M19762" s="108"/>
      <c r="N19762" s="7"/>
    </row>
    <row r="19763" spans="12:14">
      <c r="L19763" s="7"/>
      <c r="M19763" s="108"/>
      <c r="N19763" s="7"/>
    </row>
    <row r="19764" spans="12:14">
      <c r="L19764" s="7"/>
      <c r="M19764" s="108"/>
      <c r="N19764" s="7"/>
    </row>
    <row r="19765" spans="12:14">
      <c r="L19765" s="7"/>
      <c r="M19765" s="108"/>
      <c r="N19765" s="7"/>
    </row>
    <row r="19766" spans="12:14">
      <c r="L19766" s="7"/>
      <c r="M19766" s="108"/>
      <c r="N19766" s="7"/>
    </row>
    <row r="19767" spans="12:14">
      <c r="L19767" s="7"/>
      <c r="M19767" s="108"/>
      <c r="N19767" s="7"/>
    </row>
    <row r="19768" spans="12:14">
      <c r="L19768" s="7"/>
      <c r="M19768" s="108"/>
      <c r="N19768" s="7"/>
    </row>
    <row r="19769" spans="12:14">
      <c r="L19769" s="7"/>
      <c r="M19769" s="108"/>
      <c r="N19769" s="7"/>
    </row>
    <row r="19770" spans="12:14">
      <c r="L19770" s="7"/>
      <c r="M19770" s="108"/>
      <c r="N19770" s="7"/>
    </row>
    <row r="19771" spans="12:14">
      <c r="L19771" s="7"/>
      <c r="M19771" s="108"/>
      <c r="N19771" s="7"/>
    </row>
    <row r="19772" spans="12:14">
      <c r="L19772" s="7"/>
      <c r="M19772" s="108"/>
      <c r="N19772" s="7"/>
    </row>
    <row r="19773" spans="12:14">
      <c r="L19773" s="7"/>
      <c r="M19773" s="108"/>
      <c r="N19773" s="7"/>
    </row>
    <row r="19774" spans="12:14">
      <c r="L19774" s="7"/>
      <c r="M19774" s="108"/>
      <c r="N19774" s="7"/>
    </row>
    <row r="19775" spans="12:14">
      <c r="L19775" s="7"/>
      <c r="M19775" s="108"/>
      <c r="N19775" s="7"/>
    </row>
    <row r="19776" spans="12:14">
      <c r="L19776" s="7"/>
      <c r="M19776" s="108"/>
      <c r="N19776" s="7"/>
    </row>
    <row r="19777" spans="12:14">
      <c r="L19777" s="7"/>
      <c r="M19777" s="108"/>
      <c r="N19777" s="7"/>
    </row>
    <row r="19778" spans="12:14">
      <c r="L19778" s="7"/>
      <c r="M19778" s="108"/>
      <c r="N19778" s="7"/>
    </row>
    <row r="19779" spans="12:14">
      <c r="L19779" s="7"/>
      <c r="M19779" s="108"/>
      <c r="N19779" s="7"/>
    </row>
    <row r="19780" spans="12:14">
      <c r="L19780" s="7"/>
      <c r="M19780" s="108"/>
      <c r="N19780" s="7"/>
    </row>
    <row r="19781" spans="12:14">
      <c r="L19781" s="7"/>
      <c r="M19781" s="108"/>
      <c r="N19781" s="7"/>
    </row>
    <row r="19782" spans="12:14">
      <c r="L19782" s="7"/>
      <c r="M19782" s="108"/>
      <c r="N19782" s="7"/>
    </row>
    <row r="19783" spans="12:14">
      <c r="L19783" s="7"/>
      <c r="M19783" s="108"/>
      <c r="N19783" s="7"/>
    </row>
    <row r="19784" spans="12:14">
      <c r="L19784" s="7"/>
      <c r="M19784" s="108"/>
      <c r="N19784" s="7"/>
    </row>
    <row r="19785" spans="12:14">
      <c r="L19785" s="7"/>
      <c r="M19785" s="108"/>
      <c r="N19785" s="7"/>
    </row>
    <row r="19786" spans="12:14">
      <c r="L19786" s="7"/>
      <c r="M19786" s="108"/>
      <c r="N19786" s="7"/>
    </row>
    <row r="19787" spans="12:14">
      <c r="L19787" s="7"/>
      <c r="M19787" s="108"/>
      <c r="N19787" s="7"/>
    </row>
    <row r="19788" spans="12:14">
      <c r="L19788" s="7"/>
      <c r="M19788" s="108"/>
      <c r="N19788" s="7"/>
    </row>
    <row r="19789" spans="12:14">
      <c r="L19789" s="7"/>
      <c r="M19789" s="108"/>
      <c r="N19789" s="7"/>
    </row>
    <row r="19790" spans="12:14">
      <c r="L19790" s="7"/>
      <c r="M19790" s="108"/>
      <c r="N19790" s="7"/>
    </row>
    <row r="19791" spans="12:14">
      <c r="L19791" s="7"/>
      <c r="M19791" s="108"/>
      <c r="N19791" s="7"/>
    </row>
    <row r="19792" spans="12:14">
      <c r="L19792" s="7"/>
      <c r="M19792" s="108"/>
      <c r="N19792" s="7"/>
    </row>
    <row r="19793" spans="12:14">
      <c r="L19793" s="7"/>
      <c r="M19793" s="108"/>
      <c r="N19793" s="7"/>
    </row>
    <row r="19794" spans="12:14">
      <c r="L19794" s="7"/>
      <c r="M19794" s="108"/>
      <c r="N19794" s="7"/>
    </row>
    <row r="19795" spans="12:14">
      <c r="L19795" s="7"/>
      <c r="M19795" s="108"/>
      <c r="N19795" s="7"/>
    </row>
    <row r="19796" spans="12:14">
      <c r="L19796" s="7"/>
      <c r="M19796" s="108"/>
      <c r="N19796" s="7"/>
    </row>
    <row r="19797" spans="12:14">
      <c r="L19797" s="7"/>
      <c r="M19797" s="108"/>
      <c r="N19797" s="7"/>
    </row>
    <row r="19798" spans="12:14">
      <c r="L19798" s="7"/>
      <c r="M19798" s="108"/>
      <c r="N19798" s="7"/>
    </row>
    <row r="19799" spans="12:14">
      <c r="L19799" s="7"/>
      <c r="M19799" s="108"/>
      <c r="N19799" s="7"/>
    </row>
    <row r="19800" spans="12:14">
      <c r="L19800" s="7"/>
      <c r="M19800" s="108"/>
      <c r="N19800" s="7"/>
    </row>
    <row r="19801" spans="12:14">
      <c r="L19801" s="7"/>
      <c r="M19801" s="108"/>
      <c r="N19801" s="7"/>
    </row>
    <row r="19802" spans="12:14">
      <c r="L19802" s="7"/>
      <c r="M19802" s="108"/>
      <c r="N19802" s="7"/>
    </row>
    <row r="19803" spans="12:14">
      <c r="L19803" s="7"/>
      <c r="M19803" s="108"/>
      <c r="N19803" s="7"/>
    </row>
    <row r="19804" spans="12:14">
      <c r="L19804" s="7"/>
      <c r="M19804" s="108"/>
      <c r="N19804" s="7"/>
    </row>
    <row r="19805" spans="12:14">
      <c r="L19805" s="7"/>
      <c r="M19805" s="108"/>
      <c r="N19805" s="7"/>
    </row>
    <row r="19806" spans="12:14">
      <c r="L19806" s="7"/>
      <c r="M19806" s="108"/>
      <c r="N19806" s="7"/>
    </row>
    <row r="19807" spans="12:14">
      <c r="L19807" s="7"/>
      <c r="M19807" s="108"/>
      <c r="N19807" s="7"/>
    </row>
    <row r="19808" spans="12:14">
      <c r="L19808" s="7"/>
      <c r="M19808" s="108"/>
      <c r="N19808" s="7"/>
    </row>
    <row r="19809" spans="12:14">
      <c r="L19809" s="7"/>
      <c r="M19809" s="108"/>
      <c r="N19809" s="7"/>
    </row>
    <row r="19810" spans="12:14">
      <c r="L19810" s="7"/>
      <c r="M19810" s="108"/>
      <c r="N19810" s="7"/>
    </row>
    <row r="19811" spans="12:14">
      <c r="L19811" s="7"/>
      <c r="M19811" s="108"/>
      <c r="N19811" s="7"/>
    </row>
    <row r="19812" spans="12:14">
      <c r="L19812" s="7"/>
      <c r="M19812" s="108"/>
      <c r="N19812" s="7"/>
    </row>
    <row r="19813" spans="12:14">
      <c r="L19813" s="7"/>
      <c r="M19813" s="108"/>
      <c r="N19813" s="7"/>
    </row>
    <row r="19814" spans="12:14">
      <c r="L19814" s="7"/>
      <c r="M19814" s="108"/>
      <c r="N19814" s="7"/>
    </row>
    <row r="19815" spans="12:14">
      <c r="L19815" s="7"/>
      <c r="M19815" s="108"/>
      <c r="N19815" s="7"/>
    </row>
    <row r="19816" spans="12:14">
      <c r="L19816" s="7"/>
      <c r="M19816" s="108"/>
      <c r="N19816" s="7"/>
    </row>
    <row r="19817" spans="12:14">
      <c r="L19817" s="7"/>
      <c r="M19817" s="108"/>
      <c r="N19817" s="7"/>
    </row>
    <row r="19818" spans="12:14">
      <c r="L19818" s="7"/>
      <c r="M19818" s="108"/>
      <c r="N19818" s="7"/>
    </row>
    <row r="19819" spans="12:14">
      <c r="L19819" s="7"/>
      <c r="M19819" s="108"/>
      <c r="N19819" s="7"/>
    </row>
    <row r="19820" spans="12:14">
      <c r="L19820" s="7"/>
      <c r="M19820" s="108"/>
      <c r="N19820" s="7"/>
    </row>
    <row r="19821" spans="12:14">
      <c r="L19821" s="7"/>
      <c r="M19821" s="108"/>
      <c r="N19821" s="7"/>
    </row>
    <row r="19822" spans="12:14">
      <c r="L19822" s="7"/>
      <c r="M19822" s="108"/>
      <c r="N19822" s="7"/>
    </row>
    <row r="19823" spans="12:14">
      <c r="L19823" s="7"/>
      <c r="M19823" s="108"/>
      <c r="N19823" s="7"/>
    </row>
    <row r="19824" spans="12:14">
      <c r="L19824" s="7"/>
      <c r="M19824" s="108"/>
      <c r="N19824" s="7"/>
    </row>
    <row r="19825" spans="12:14">
      <c r="L19825" s="7"/>
      <c r="M19825" s="108"/>
      <c r="N19825" s="7"/>
    </row>
    <row r="19826" spans="12:14">
      <c r="L19826" s="7"/>
      <c r="M19826" s="108"/>
      <c r="N19826" s="7"/>
    </row>
    <row r="19827" spans="12:14">
      <c r="L19827" s="7"/>
      <c r="M19827" s="108"/>
      <c r="N19827" s="7"/>
    </row>
    <row r="19828" spans="12:14">
      <c r="L19828" s="7"/>
      <c r="M19828" s="108"/>
      <c r="N19828" s="7"/>
    </row>
    <row r="19829" spans="12:14">
      <c r="L19829" s="7"/>
      <c r="M19829" s="108"/>
      <c r="N19829" s="7"/>
    </row>
    <row r="19830" spans="12:14">
      <c r="L19830" s="7"/>
      <c r="M19830" s="108"/>
      <c r="N19830" s="7"/>
    </row>
    <row r="19831" spans="12:14">
      <c r="L19831" s="7"/>
      <c r="M19831" s="108"/>
      <c r="N19831" s="7"/>
    </row>
    <row r="19832" spans="12:14">
      <c r="L19832" s="7"/>
      <c r="M19832" s="108"/>
      <c r="N19832" s="7"/>
    </row>
    <row r="19833" spans="12:14">
      <c r="L19833" s="7"/>
      <c r="M19833" s="108"/>
      <c r="N19833" s="7"/>
    </row>
    <row r="19834" spans="12:14">
      <c r="L19834" s="7"/>
      <c r="M19834" s="108"/>
      <c r="N19834" s="7"/>
    </row>
    <row r="19835" spans="12:14">
      <c r="L19835" s="7"/>
      <c r="M19835" s="108"/>
      <c r="N19835" s="7"/>
    </row>
    <row r="19836" spans="12:14">
      <c r="L19836" s="7"/>
      <c r="M19836" s="108"/>
      <c r="N19836" s="7"/>
    </row>
    <row r="19837" spans="12:14">
      <c r="L19837" s="7"/>
      <c r="M19837" s="108"/>
      <c r="N19837" s="7"/>
    </row>
    <row r="19838" spans="12:14">
      <c r="L19838" s="7"/>
      <c r="M19838" s="108"/>
      <c r="N19838" s="7"/>
    </row>
    <row r="19839" spans="12:14">
      <c r="L19839" s="7"/>
      <c r="M19839" s="108"/>
      <c r="N19839" s="7"/>
    </row>
    <row r="19840" spans="12:14">
      <c r="L19840" s="7"/>
      <c r="M19840" s="108"/>
      <c r="N19840" s="7"/>
    </row>
    <row r="19841" spans="12:14">
      <c r="L19841" s="7"/>
      <c r="M19841" s="108"/>
      <c r="N19841" s="7"/>
    </row>
    <row r="19842" spans="12:14">
      <c r="L19842" s="7"/>
      <c r="M19842" s="108"/>
      <c r="N19842" s="7"/>
    </row>
    <row r="19843" spans="12:14">
      <c r="L19843" s="7"/>
      <c r="M19843" s="108"/>
      <c r="N19843" s="7"/>
    </row>
    <row r="19844" spans="12:14">
      <c r="L19844" s="7"/>
      <c r="M19844" s="108"/>
      <c r="N19844" s="7"/>
    </row>
    <row r="19845" spans="12:14">
      <c r="L19845" s="7"/>
      <c r="M19845" s="108"/>
      <c r="N19845" s="7"/>
    </row>
    <row r="19846" spans="12:14">
      <c r="L19846" s="7"/>
      <c r="M19846" s="108"/>
      <c r="N19846" s="7"/>
    </row>
    <row r="19847" spans="12:14">
      <c r="L19847" s="7"/>
      <c r="M19847" s="108"/>
      <c r="N19847" s="7"/>
    </row>
    <row r="19848" spans="12:14">
      <c r="L19848" s="7"/>
      <c r="M19848" s="108"/>
      <c r="N19848" s="7"/>
    </row>
    <row r="19849" spans="12:14">
      <c r="L19849" s="7"/>
      <c r="M19849" s="108"/>
      <c r="N19849" s="7"/>
    </row>
    <row r="19850" spans="12:14">
      <c r="L19850" s="7"/>
      <c r="M19850" s="108"/>
      <c r="N19850" s="7"/>
    </row>
    <row r="19851" spans="12:14">
      <c r="L19851" s="7"/>
      <c r="M19851" s="108"/>
      <c r="N19851" s="7"/>
    </row>
    <row r="19852" spans="12:14">
      <c r="L19852" s="7"/>
      <c r="M19852" s="108"/>
      <c r="N19852" s="7"/>
    </row>
    <row r="19853" spans="12:14">
      <c r="L19853" s="7"/>
      <c r="M19853" s="108"/>
      <c r="N19853" s="7"/>
    </row>
    <row r="19854" spans="12:14">
      <c r="L19854" s="7"/>
      <c r="M19854" s="108"/>
      <c r="N19854" s="7"/>
    </row>
    <row r="19855" spans="12:14">
      <c r="L19855" s="7"/>
      <c r="M19855" s="108"/>
      <c r="N19855" s="7"/>
    </row>
    <row r="19856" spans="12:14">
      <c r="L19856" s="7"/>
      <c r="M19856" s="108"/>
      <c r="N19856" s="7"/>
    </row>
    <row r="19857" spans="12:14">
      <c r="L19857" s="7"/>
      <c r="M19857" s="108"/>
      <c r="N19857" s="7"/>
    </row>
    <row r="19858" spans="12:14">
      <c r="L19858" s="7"/>
      <c r="M19858" s="108"/>
      <c r="N19858" s="7"/>
    </row>
    <row r="19859" spans="12:14">
      <c r="L19859" s="7"/>
      <c r="M19859" s="108"/>
      <c r="N19859" s="7"/>
    </row>
    <row r="19860" spans="12:14">
      <c r="L19860" s="7"/>
      <c r="M19860" s="108"/>
      <c r="N19860" s="7"/>
    </row>
    <row r="19861" spans="12:14">
      <c r="L19861" s="7"/>
      <c r="M19861" s="108"/>
      <c r="N19861" s="7"/>
    </row>
    <row r="19862" spans="12:14">
      <c r="L19862" s="7"/>
      <c r="M19862" s="108"/>
      <c r="N19862" s="7"/>
    </row>
    <row r="19863" spans="12:14">
      <c r="L19863" s="7"/>
      <c r="M19863" s="108"/>
      <c r="N19863" s="7"/>
    </row>
    <row r="19864" spans="12:14">
      <c r="L19864" s="7"/>
      <c r="M19864" s="108"/>
      <c r="N19864" s="7"/>
    </row>
    <row r="19865" spans="12:14">
      <c r="L19865" s="7"/>
      <c r="M19865" s="108"/>
      <c r="N19865" s="7"/>
    </row>
    <row r="19866" spans="12:14">
      <c r="L19866" s="7"/>
      <c r="M19866" s="108"/>
      <c r="N19866" s="7"/>
    </row>
    <row r="19867" spans="12:14">
      <c r="L19867" s="7"/>
      <c r="M19867" s="108"/>
      <c r="N19867" s="7"/>
    </row>
    <row r="19868" spans="12:14">
      <c r="L19868" s="7"/>
      <c r="M19868" s="108"/>
      <c r="N19868" s="7"/>
    </row>
    <row r="19869" spans="12:14">
      <c r="L19869" s="7"/>
      <c r="M19869" s="108"/>
      <c r="N19869" s="7"/>
    </row>
    <row r="19870" spans="12:14">
      <c r="L19870" s="7"/>
      <c r="M19870" s="108"/>
      <c r="N19870" s="7"/>
    </row>
    <row r="19871" spans="12:14">
      <c r="L19871" s="7"/>
      <c r="M19871" s="108"/>
      <c r="N19871" s="7"/>
    </row>
    <row r="19872" spans="12:14">
      <c r="L19872" s="7"/>
      <c r="M19872" s="108"/>
      <c r="N19872" s="7"/>
    </row>
    <row r="19873" spans="12:14">
      <c r="L19873" s="7"/>
      <c r="M19873" s="108"/>
      <c r="N19873" s="7"/>
    </row>
    <row r="19874" spans="12:14">
      <c r="L19874" s="7"/>
      <c r="M19874" s="108"/>
      <c r="N19874" s="7"/>
    </row>
    <row r="19875" spans="12:14">
      <c r="L19875" s="7"/>
      <c r="M19875" s="108"/>
      <c r="N19875" s="7"/>
    </row>
    <row r="19876" spans="12:14">
      <c r="L19876" s="7"/>
      <c r="M19876" s="108"/>
      <c r="N19876" s="7"/>
    </row>
    <row r="19877" spans="12:14">
      <c r="L19877" s="7"/>
      <c r="M19877" s="108"/>
      <c r="N19877" s="7"/>
    </row>
    <row r="19878" spans="12:14">
      <c r="L19878" s="7"/>
      <c r="M19878" s="108"/>
      <c r="N19878" s="7"/>
    </row>
    <row r="19879" spans="12:14">
      <c r="L19879" s="7"/>
      <c r="M19879" s="108"/>
      <c r="N19879" s="7"/>
    </row>
    <row r="19880" spans="12:14">
      <c r="L19880" s="7"/>
      <c r="M19880" s="108"/>
      <c r="N19880" s="7"/>
    </row>
    <row r="19881" spans="12:14">
      <c r="L19881" s="7"/>
      <c r="M19881" s="108"/>
      <c r="N19881" s="7"/>
    </row>
    <row r="19882" spans="12:14">
      <c r="L19882" s="7"/>
      <c r="M19882" s="108"/>
      <c r="N19882" s="7"/>
    </row>
    <row r="19883" spans="12:14">
      <c r="L19883" s="7"/>
      <c r="M19883" s="108"/>
      <c r="N19883" s="7"/>
    </row>
    <row r="19884" spans="12:14">
      <c r="L19884" s="7"/>
      <c r="M19884" s="108"/>
      <c r="N19884" s="7"/>
    </row>
    <row r="19885" spans="12:14">
      <c r="L19885" s="7"/>
      <c r="M19885" s="108"/>
      <c r="N19885" s="7"/>
    </row>
    <row r="19886" spans="12:14">
      <c r="L19886" s="7"/>
      <c r="M19886" s="108"/>
      <c r="N19886" s="7"/>
    </row>
    <row r="19887" spans="12:14">
      <c r="L19887" s="7"/>
      <c r="M19887" s="108"/>
      <c r="N19887" s="7"/>
    </row>
    <row r="19888" spans="12:14">
      <c r="L19888" s="7"/>
      <c r="M19888" s="108"/>
      <c r="N19888" s="7"/>
    </row>
    <row r="19889" spans="12:14">
      <c r="L19889" s="7"/>
      <c r="M19889" s="108"/>
      <c r="N19889" s="7"/>
    </row>
    <row r="19890" spans="12:14">
      <c r="L19890" s="7"/>
      <c r="M19890" s="108"/>
      <c r="N19890" s="7"/>
    </row>
    <row r="19891" spans="12:14">
      <c r="L19891" s="7"/>
      <c r="M19891" s="108"/>
      <c r="N19891" s="7"/>
    </row>
    <row r="19892" spans="12:14">
      <c r="L19892" s="7"/>
      <c r="M19892" s="108"/>
      <c r="N19892" s="7"/>
    </row>
    <row r="19893" spans="12:14">
      <c r="L19893" s="7"/>
      <c r="M19893" s="108"/>
      <c r="N19893" s="7"/>
    </row>
    <row r="19894" spans="12:14">
      <c r="L19894" s="7"/>
      <c r="M19894" s="108"/>
      <c r="N19894" s="7"/>
    </row>
    <row r="19895" spans="12:14">
      <c r="L19895" s="7"/>
      <c r="M19895" s="108"/>
      <c r="N19895" s="7"/>
    </row>
    <row r="19896" spans="12:14">
      <c r="L19896" s="7"/>
      <c r="M19896" s="108"/>
      <c r="N19896" s="7"/>
    </row>
    <row r="19897" spans="12:14">
      <c r="L19897" s="7"/>
      <c r="M19897" s="108"/>
      <c r="N19897" s="7"/>
    </row>
    <row r="19898" spans="12:14">
      <c r="L19898" s="7"/>
      <c r="M19898" s="108"/>
      <c r="N19898" s="7"/>
    </row>
    <row r="19899" spans="12:14">
      <c r="L19899" s="7"/>
      <c r="M19899" s="108"/>
      <c r="N19899" s="7"/>
    </row>
    <row r="19900" spans="12:14">
      <c r="L19900" s="7"/>
      <c r="M19900" s="108"/>
      <c r="N19900" s="7"/>
    </row>
    <row r="19901" spans="12:14">
      <c r="L19901" s="7"/>
      <c r="M19901" s="108"/>
      <c r="N19901" s="7"/>
    </row>
    <row r="19902" spans="12:14">
      <c r="L19902" s="7"/>
      <c r="M19902" s="108"/>
      <c r="N19902" s="7"/>
    </row>
    <row r="19903" spans="12:14">
      <c r="L19903" s="7"/>
      <c r="M19903" s="108"/>
      <c r="N19903" s="7"/>
    </row>
    <row r="19904" spans="12:14">
      <c r="L19904" s="7"/>
      <c r="M19904" s="108"/>
      <c r="N19904" s="7"/>
    </row>
    <row r="19905" spans="12:14">
      <c r="L19905" s="7"/>
      <c r="M19905" s="108"/>
      <c r="N19905" s="7"/>
    </row>
    <row r="19906" spans="12:14">
      <c r="L19906" s="7"/>
      <c r="M19906" s="108"/>
      <c r="N19906" s="7"/>
    </row>
    <row r="19907" spans="12:14">
      <c r="L19907" s="7"/>
      <c r="M19907" s="108"/>
      <c r="N19907" s="7"/>
    </row>
    <row r="19908" spans="12:14">
      <c r="L19908" s="7"/>
      <c r="M19908" s="108"/>
      <c r="N19908" s="7"/>
    </row>
    <row r="19909" spans="12:14">
      <c r="L19909" s="7"/>
      <c r="M19909" s="108"/>
      <c r="N19909" s="7"/>
    </row>
    <row r="19910" spans="12:14">
      <c r="L19910" s="7"/>
      <c r="M19910" s="108"/>
      <c r="N19910" s="7"/>
    </row>
    <row r="19911" spans="12:14">
      <c r="L19911" s="7"/>
      <c r="M19911" s="108"/>
      <c r="N19911" s="7"/>
    </row>
    <row r="19912" spans="12:14">
      <c r="L19912" s="7"/>
      <c r="M19912" s="108"/>
      <c r="N19912" s="7"/>
    </row>
    <row r="19913" spans="12:14">
      <c r="L19913" s="7"/>
      <c r="M19913" s="108"/>
      <c r="N19913" s="7"/>
    </row>
    <row r="19914" spans="12:14">
      <c r="L19914" s="7"/>
      <c r="M19914" s="108"/>
      <c r="N19914" s="7"/>
    </row>
    <row r="19915" spans="12:14">
      <c r="L19915" s="7"/>
      <c r="M19915" s="108"/>
      <c r="N19915" s="7"/>
    </row>
    <row r="19916" spans="12:14">
      <c r="L19916" s="7"/>
      <c r="M19916" s="108"/>
      <c r="N19916" s="7"/>
    </row>
    <row r="19917" spans="12:14">
      <c r="L19917" s="7"/>
      <c r="M19917" s="108"/>
      <c r="N19917" s="7"/>
    </row>
    <row r="19918" spans="12:14">
      <c r="L19918" s="7"/>
      <c r="M19918" s="108"/>
      <c r="N19918" s="7"/>
    </row>
    <row r="19919" spans="12:14">
      <c r="L19919" s="7"/>
      <c r="M19919" s="108"/>
      <c r="N19919" s="7"/>
    </row>
    <row r="19920" spans="12:14">
      <c r="L19920" s="7"/>
      <c r="M19920" s="108"/>
      <c r="N19920" s="7"/>
    </row>
    <row r="19921" spans="12:14">
      <c r="L19921" s="7"/>
      <c r="M19921" s="108"/>
      <c r="N19921" s="7"/>
    </row>
    <row r="19922" spans="12:14">
      <c r="L19922" s="7"/>
      <c r="M19922" s="108"/>
      <c r="N19922" s="7"/>
    </row>
    <row r="19923" spans="12:14">
      <c r="L19923" s="7"/>
      <c r="M19923" s="108"/>
      <c r="N19923" s="7"/>
    </row>
    <row r="19924" spans="12:14">
      <c r="L19924" s="7"/>
      <c r="M19924" s="108"/>
      <c r="N19924" s="7"/>
    </row>
    <row r="19925" spans="12:14">
      <c r="L19925" s="7"/>
      <c r="M19925" s="108"/>
      <c r="N19925" s="7"/>
    </row>
    <row r="19926" spans="12:14">
      <c r="L19926" s="7"/>
      <c r="M19926" s="108"/>
      <c r="N19926" s="7"/>
    </row>
    <row r="19927" spans="12:14">
      <c r="L19927" s="7"/>
      <c r="M19927" s="108"/>
      <c r="N19927" s="7"/>
    </row>
    <row r="19928" spans="12:14">
      <c r="L19928" s="7"/>
      <c r="M19928" s="108"/>
      <c r="N19928" s="7"/>
    </row>
    <row r="19929" spans="12:14">
      <c r="L19929" s="7"/>
      <c r="M19929" s="108"/>
      <c r="N19929" s="7"/>
    </row>
    <row r="19930" spans="12:14">
      <c r="L19930" s="7"/>
      <c r="M19930" s="108"/>
      <c r="N19930" s="7"/>
    </row>
    <row r="19931" spans="12:14">
      <c r="L19931" s="7"/>
      <c r="M19931" s="108"/>
      <c r="N19931" s="7"/>
    </row>
    <row r="19932" spans="12:14">
      <c r="L19932" s="7"/>
      <c r="M19932" s="108"/>
      <c r="N19932" s="7"/>
    </row>
    <row r="19933" spans="12:14">
      <c r="L19933" s="7"/>
      <c r="M19933" s="108"/>
      <c r="N19933" s="7"/>
    </row>
    <row r="19934" spans="12:14">
      <c r="L19934" s="7"/>
      <c r="M19934" s="108"/>
      <c r="N19934" s="7"/>
    </row>
    <row r="19935" spans="12:14">
      <c r="L19935" s="7"/>
      <c r="M19935" s="108"/>
      <c r="N19935" s="7"/>
    </row>
    <row r="19936" spans="12:14">
      <c r="L19936" s="7"/>
      <c r="M19936" s="108"/>
      <c r="N19936" s="7"/>
    </row>
    <row r="19937" spans="12:14">
      <c r="L19937" s="7"/>
      <c r="M19937" s="108"/>
      <c r="N19937" s="7"/>
    </row>
    <row r="19938" spans="12:14">
      <c r="L19938" s="7"/>
      <c r="M19938" s="108"/>
      <c r="N19938" s="7"/>
    </row>
    <row r="19939" spans="12:14">
      <c r="L19939" s="7"/>
      <c r="M19939" s="108"/>
      <c r="N19939" s="7"/>
    </row>
    <row r="19940" spans="12:14">
      <c r="L19940" s="7"/>
      <c r="M19940" s="108"/>
      <c r="N19940" s="7"/>
    </row>
    <row r="19941" spans="12:14">
      <c r="L19941" s="7"/>
      <c r="M19941" s="108"/>
      <c r="N19941" s="7"/>
    </row>
    <row r="19942" spans="12:14">
      <c r="L19942" s="7"/>
      <c r="M19942" s="108"/>
      <c r="N19942" s="7"/>
    </row>
    <row r="19943" spans="12:14">
      <c r="L19943" s="7"/>
      <c r="M19943" s="108"/>
      <c r="N19943" s="7"/>
    </row>
    <row r="19944" spans="12:14">
      <c r="L19944" s="7"/>
      <c r="M19944" s="108"/>
      <c r="N19944" s="7"/>
    </row>
    <row r="19945" spans="12:14">
      <c r="L19945" s="7"/>
      <c r="M19945" s="108"/>
      <c r="N19945" s="7"/>
    </row>
    <row r="19946" spans="12:14">
      <c r="L19946" s="7"/>
      <c r="M19946" s="108"/>
      <c r="N19946" s="7"/>
    </row>
    <row r="19947" spans="12:14">
      <c r="L19947" s="7"/>
      <c r="M19947" s="108"/>
      <c r="N19947" s="7"/>
    </row>
    <row r="19948" spans="12:14">
      <c r="L19948" s="7"/>
      <c r="M19948" s="108"/>
      <c r="N19948" s="7"/>
    </row>
    <row r="19949" spans="12:14">
      <c r="L19949" s="7"/>
      <c r="M19949" s="108"/>
      <c r="N19949" s="7"/>
    </row>
    <row r="19950" spans="12:14">
      <c r="L19950" s="7"/>
      <c r="M19950" s="108"/>
      <c r="N19950" s="7"/>
    </row>
    <row r="19951" spans="12:14">
      <c r="L19951" s="7"/>
      <c r="M19951" s="108"/>
      <c r="N19951" s="7"/>
    </row>
    <row r="19952" spans="12:14">
      <c r="L19952" s="7"/>
      <c r="M19952" s="108"/>
      <c r="N19952" s="7"/>
    </row>
    <row r="19953" spans="12:14">
      <c r="L19953" s="7"/>
      <c r="M19953" s="108"/>
      <c r="N19953" s="7"/>
    </row>
    <row r="19954" spans="12:14">
      <c r="L19954" s="7"/>
      <c r="M19954" s="108"/>
      <c r="N19954" s="7"/>
    </row>
    <row r="19955" spans="12:14">
      <c r="L19955" s="7"/>
      <c r="M19955" s="108"/>
      <c r="N19955" s="7"/>
    </row>
    <row r="19956" spans="12:14">
      <c r="L19956" s="7"/>
      <c r="M19956" s="108"/>
      <c r="N19956" s="7"/>
    </row>
    <row r="19957" spans="12:14">
      <c r="L19957" s="7"/>
      <c r="M19957" s="108"/>
      <c r="N19957" s="7"/>
    </row>
    <row r="19958" spans="12:14">
      <c r="L19958" s="7"/>
      <c r="M19958" s="108"/>
      <c r="N19958" s="7"/>
    </row>
    <row r="19959" spans="12:14">
      <c r="L19959" s="7"/>
      <c r="M19959" s="108"/>
      <c r="N19959" s="7"/>
    </row>
    <row r="19960" spans="12:14">
      <c r="L19960" s="7"/>
      <c r="M19960" s="108"/>
      <c r="N19960" s="7"/>
    </row>
    <row r="19961" spans="12:14">
      <c r="L19961" s="7"/>
      <c r="M19961" s="108"/>
      <c r="N19961" s="7"/>
    </row>
    <row r="19962" spans="12:14">
      <c r="L19962" s="7"/>
      <c r="M19962" s="108"/>
      <c r="N19962" s="7"/>
    </row>
    <row r="19963" spans="12:14">
      <c r="L19963" s="7"/>
      <c r="M19963" s="108"/>
      <c r="N19963" s="7"/>
    </row>
    <row r="19964" spans="12:14">
      <c r="L19964" s="7"/>
      <c r="M19964" s="108"/>
      <c r="N19964" s="7"/>
    </row>
    <row r="19965" spans="12:14">
      <c r="L19965" s="7"/>
      <c r="M19965" s="108"/>
      <c r="N19965" s="7"/>
    </row>
    <row r="19966" spans="12:14">
      <c r="L19966" s="7"/>
      <c r="M19966" s="108"/>
      <c r="N19966" s="7"/>
    </row>
    <row r="19967" spans="12:14">
      <c r="L19967" s="7"/>
      <c r="M19967" s="108"/>
      <c r="N19967" s="7"/>
    </row>
    <row r="19968" spans="12:14">
      <c r="L19968" s="7"/>
      <c r="M19968" s="108"/>
      <c r="N19968" s="7"/>
    </row>
    <row r="19969" spans="12:14">
      <c r="L19969" s="7"/>
      <c r="M19969" s="108"/>
      <c r="N19969" s="7"/>
    </row>
    <row r="19970" spans="12:14">
      <c r="L19970" s="7"/>
      <c r="M19970" s="108"/>
      <c r="N19970" s="7"/>
    </row>
    <row r="19971" spans="12:14">
      <c r="L19971" s="7"/>
      <c r="M19971" s="108"/>
      <c r="N19971" s="7"/>
    </row>
    <row r="19972" spans="12:14">
      <c r="L19972" s="7"/>
      <c r="M19972" s="108"/>
      <c r="N19972" s="7"/>
    </row>
    <row r="19973" spans="12:14">
      <c r="L19973" s="7"/>
      <c r="M19973" s="108"/>
      <c r="N19973" s="7"/>
    </row>
    <row r="19974" spans="12:14">
      <c r="L19974" s="7"/>
      <c r="M19974" s="108"/>
      <c r="N19974" s="7"/>
    </row>
    <row r="19975" spans="12:14">
      <c r="L19975" s="7"/>
      <c r="M19975" s="108"/>
      <c r="N19975" s="7"/>
    </row>
    <row r="19976" spans="12:14">
      <c r="L19976" s="7"/>
      <c r="M19976" s="108"/>
      <c r="N19976" s="7"/>
    </row>
    <row r="19977" spans="12:14">
      <c r="L19977" s="7"/>
      <c r="M19977" s="108"/>
      <c r="N19977" s="7"/>
    </row>
    <row r="19978" spans="12:14">
      <c r="L19978" s="7"/>
      <c r="M19978" s="108"/>
      <c r="N19978" s="7"/>
    </row>
    <row r="19979" spans="12:14">
      <c r="L19979" s="7"/>
      <c r="M19979" s="108"/>
      <c r="N19979" s="7"/>
    </row>
    <row r="19980" spans="12:14">
      <c r="L19980" s="7"/>
      <c r="M19980" s="108"/>
      <c r="N19980" s="7"/>
    </row>
    <row r="19981" spans="12:14">
      <c r="L19981" s="7"/>
      <c r="M19981" s="108"/>
      <c r="N19981" s="7"/>
    </row>
    <row r="19982" spans="12:14">
      <c r="L19982" s="7"/>
      <c r="M19982" s="108"/>
      <c r="N19982" s="7"/>
    </row>
    <row r="19983" spans="12:14">
      <c r="L19983" s="7"/>
      <c r="M19983" s="108"/>
      <c r="N19983" s="7"/>
    </row>
    <row r="19984" spans="12:14">
      <c r="L19984" s="7"/>
      <c r="M19984" s="108"/>
      <c r="N19984" s="7"/>
    </row>
    <row r="19985" spans="12:14">
      <c r="L19985" s="7"/>
      <c r="M19985" s="108"/>
      <c r="N19985" s="7"/>
    </row>
    <row r="19986" spans="12:14">
      <c r="L19986" s="7"/>
      <c r="M19986" s="108"/>
      <c r="N19986" s="7"/>
    </row>
    <row r="19987" spans="12:14">
      <c r="L19987" s="7"/>
      <c r="M19987" s="108"/>
      <c r="N19987" s="7"/>
    </row>
    <row r="19988" spans="12:14">
      <c r="L19988" s="7"/>
      <c r="M19988" s="108"/>
      <c r="N19988" s="7"/>
    </row>
    <row r="19989" spans="12:14">
      <c r="L19989" s="7"/>
      <c r="M19989" s="108"/>
      <c r="N19989" s="7"/>
    </row>
    <row r="19990" spans="12:14">
      <c r="L19990" s="7"/>
      <c r="M19990" s="108"/>
      <c r="N19990" s="7"/>
    </row>
    <row r="19991" spans="12:14">
      <c r="L19991" s="7"/>
      <c r="M19991" s="108"/>
      <c r="N19991" s="7"/>
    </row>
    <row r="19992" spans="12:14">
      <c r="L19992" s="7"/>
      <c r="M19992" s="108"/>
      <c r="N19992" s="7"/>
    </row>
    <row r="19993" spans="12:14">
      <c r="L19993" s="7"/>
      <c r="M19993" s="108"/>
      <c r="N19993" s="7"/>
    </row>
    <row r="19994" spans="12:14">
      <c r="L19994" s="7"/>
      <c r="M19994" s="108"/>
      <c r="N19994" s="7"/>
    </row>
    <row r="19995" spans="12:14">
      <c r="L19995" s="7"/>
      <c r="M19995" s="108"/>
      <c r="N19995" s="7"/>
    </row>
    <row r="19996" spans="12:14">
      <c r="L19996" s="7"/>
      <c r="M19996" s="108"/>
      <c r="N19996" s="7"/>
    </row>
    <row r="19997" spans="12:14">
      <c r="L19997" s="7"/>
      <c r="M19997" s="108"/>
      <c r="N19997" s="7"/>
    </row>
    <row r="19998" spans="12:14">
      <c r="L19998" s="7"/>
      <c r="M19998" s="108"/>
      <c r="N19998" s="7"/>
    </row>
    <row r="19999" spans="12:14">
      <c r="L19999" s="7"/>
      <c r="M19999" s="108"/>
      <c r="N19999" s="7"/>
    </row>
    <row r="20000" spans="12:14">
      <c r="L20000" s="7"/>
      <c r="M20000" s="108"/>
      <c r="N20000" s="7"/>
    </row>
    <row r="20001" spans="12:14">
      <c r="L20001" s="7"/>
      <c r="M20001" s="108"/>
      <c r="N20001" s="7"/>
    </row>
    <row r="20002" spans="12:14">
      <c r="L20002" s="7"/>
      <c r="M20002" s="108"/>
      <c r="N20002" s="7"/>
    </row>
    <row r="20003" spans="12:14">
      <c r="L20003" s="7"/>
      <c r="M20003" s="108"/>
      <c r="N20003" s="7"/>
    </row>
    <row r="20004" spans="12:14">
      <c r="L20004" s="7"/>
      <c r="M20004" s="108"/>
      <c r="N20004" s="7"/>
    </row>
    <row r="20005" spans="12:14">
      <c r="L20005" s="7"/>
      <c r="M20005" s="108"/>
      <c r="N20005" s="7"/>
    </row>
    <row r="20006" spans="12:14">
      <c r="L20006" s="7"/>
      <c r="M20006" s="108"/>
      <c r="N20006" s="7"/>
    </row>
    <row r="20007" spans="12:14">
      <c r="L20007" s="7"/>
      <c r="M20007" s="108"/>
      <c r="N20007" s="7"/>
    </row>
    <row r="20008" spans="12:14">
      <c r="L20008" s="7"/>
      <c r="M20008" s="108"/>
      <c r="N20008" s="7"/>
    </row>
    <row r="20009" spans="12:14">
      <c r="L20009" s="7"/>
      <c r="M20009" s="108"/>
      <c r="N20009" s="7"/>
    </row>
    <row r="20010" spans="12:14">
      <c r="L20010" s="7"/>
      <c r="M20010" s="108"/>
      <c r="N20010" s="7"/>
    </row>
    <row r="20011" spans="12:14">
      <c r="L20011" s="7"/>
      <c r="M20011" s="108"/>
      <c r="N20011" s="7"/>
    </row>
    <row r="20012" spans="12:14">
      <c r="L20012" s="7"/>
      <c r="M20012" s="108"/>
      <c r="N20012" s="7"/>
    </row>
    <row r="20013" spans="12:14">
      <c r="L20013" s="7"/>
      <c r="M20013" s="108"/>
      <c r="N20013" s="7"/>
    </row>
    <row r="20014" spans="12:14">
      <c r="L20014" s="7"/>
      <c r="M20014" s="108"/>
      <c r="N20014" s="7"/>
    </row>
    <row r="20015" spans="12:14">
      <c r="L20015" s="7"/>
      <c r="M20015" s="108"/>
      <c r="N20015" s="7"/>
    </row>
    <row r="20016" spans="12:14">
      <c r="L20016" s="7"/>
      <c r="M20016" s="108"/>
      <c r="N20016" s="7"/>
    </row>
    <row r="20017" spans="12:14">
      <c r="L20017" s="7"/>
      <c r="M20017" s="108"/>
      <c r="N20017" s="7"/>
    </row>
    <row r="20018" spans="12:14">
      <c r="L20018" s="7"/>
      <c r="M20018" s="108"/>
      <c r="N20018" s="7"/>
    </row>
    <row r="20019" spans="12:14">
      <c r="L20019" s="7"/>
      <c r="M20019" s="108"/>
      <c r="N20019" s="7"/>
    </row>
    <row r="20020" spans="12:14">
      <c r="L20020" s="7"/>
      <c r="M20020" s="108"/>
      <c r="N20020" s="7"/>
    </row>
    <row r="20021" spans="12:14">
      <c r="L20021" s="7"/>
      <c r="M20021" s="108"/>
      <c r="N20021" s="7"/>
    </row>
    <row r="20022" spans="12:14">
      <c r="L20022" s="7"/>
      <c r="M20022" s="108"/>
      <c r="N20022" s="7"/>
    </row>
    <row r="20023" spans="12:14">
      <c r="L20023" s="7"/>
      <c r="M20023" s="108"/>
      <c r="N20023" s="7"/>
    </row>
    <row r="20024" spans="12:14">
      <c r="L20024" s="7"/>
      <c r="M20024" s="108"/>
      <c r="N20024" s="7"/>
    </row>
    <row r="20025" spans="12:14">
      <c r="L20025" s="7"/>
      <c r="M20025" s="108"/>
      <c r="N20025" s="7"/>
    </row>
    <row r="20026" spans="12:14">
      <c r="L20026" s="7"/>
      <c r="M20026" s="108"/>
      <c r="N20026" s="7"/>
    </row>
    <row r="20027" spans="12:14">
      <c r="L20027" s="7"/>
      <c r="M20027" s="108"/>
      <c r="N20027" s="7"/>
    </row>
    <row r="20028" spans="12:14">
      <c r="L20028" s="7"/>
      <c r="M20028" s="108"/>
      <c r="N20028" s="7"/>
    </row>
    <row r="20029" spans="12:14">
      <c r="L20029" s="7"/>
      <c r="M20029" s="108"/>
      <c r="N20029" s="7"/>
    </row>
    <row r="20030" spans="12:14">
      <c r="L20030" s="7"/>
      <c r="M20030" s="108"/>
      <c r="N20030" s="7"/>
    </row>
    <row r="20031" spans="12:14">
      <c r="L20031" s="7"/>
      <c r="M20031" s="108"/>
      <c r="N20031" s="7"/>
    </row>
    <row r="20032" spans="12:14">
      <c r="L20032" s="7"/>
      <c r="M20032" s="108"/>
      <c r="N20032" s="7"/>
    </row>
    <row r="20033" spans="12:14">
      <c r="L20033" s="7"/>
      <c r="M20033" s="108"/>
      <c r="N20033" s="7"/>
    </row>
    <row r="20034" spans="12:14">
      <c r="L20034" s="7"/>
      <c r="M20034" s="108"/>
      <c r="N20034" s="7"/>
    </row>
    <row r="20035" spans="12:14">
      <c r="L20035" s="7"/>
      <c r="M20035" s="108"/>
      <c r="N20035" s="7"/>
    </row>
    <row r="20036" spans="12:14">
      <c r="L20036" s="7"/>
      <c r="M20036" s="108"/>
      <c r="N20036" s="7"/>
    </row>
    <row r="20037" spans="12:14">
      <c r="L20037" s="7"/>
      <c r="M20037" s="108"/>
      <c r="N20037" s="7"/>
    </row>
    <row r="20038" spans="12:14">
      <c r="L20038" s="7"/>
      <c r="M20038" s="108"/>
      <c r="N20038" s="7"/>
    </row>
    <row r="20039" spans="12:14">
      <c r="L20039" s="7"/>
      <c r="M20039" s="108"/>
      <c r="N20039" s="7"/>
    </row>
    <row r="20040" spans="12:14">
      <c r="L20040" s="7"/>
      <c r="M20040" s="108"/>
      <c r="N20040" s="7"/>
    </row>
    <row r="20041" spans="12:14">
      <c r="L20041" s="7"/>
      <c r="M20041" s="108"/>
      <c r="N20041" s="7"/>
    </row>
    <row r="20042" spans="12:14">
      <c r="L20042" s="7"/>
      <c r="M20042" s="108"/>
      <c r="N20042" s="7"/>
    </row>
    <row r="20043" spans="12:14">
      <c r="L20043" s="7"/>
      <c r="M20043" s="108"/>
      <c r="N20043" s="7"/>
    </row>
    <row r="20044" spans="12:14">
      <c r="L20044" s="7"/>
      <c r="M20044" s="108"/>
      <c r="N20044" s="7"/>
    </row>
    <row r="20045" spans="12:14">
      <c r="L20045" s="7"/>
      <c r="M20045" s="108"/>
      <c r="N20045" s="7"/>
    </row>
    <row r="20046" spans="12:14">
      <c r="L20046" s="7"/>
      <c r="M20046" s="108"/>
      <c r="N20046" s="7"/>
    </row>
    <row r="20047" spans="12:14">
      <c r="L20047" s="7"/>
      <c r="M20047" s="108"/>
      <c r="N20047" s="7"/>
    </row>
    <row r="20048" spans="12:14">
      <c r="L20048" s="7"/>
      <c r="M20048" s="108"/>
      <c r="N20048" s="7"/>
    </row>
    <row r="20049" spans="12:14">
      <c r="L20049" s="7"/>
      <c r="M20049" s="108"/>
      <c r="N20049" s="7"/>
    </row>
    <row r="20050" spans="12:14">
      <c r="L20050" s="7"/>
      <c r="M20050" s="108"/>
      <c r="N20050" s="7"/>
    </row>
    <row r="20051" spans="12:14">
      <c r="L20051" s="7"/>
      <c r="M20051" s="108"/>
      <c r="N20051" s="7"/>
    </row>
    <row r="20052" spans="12:14">
      <c r="L20052" s="7"/>
      <c r="M20052" s="108"/>
      <c r="N20052" s="7"/>
    </row>
    <row r="20053" spans="12:14">
      <c r="L20053" s="7"/>
      <c r="M20053" s="108"/>
      <c r="N20053" s="7"/>
    </row>
    <row r="20054" spans="12:14">
      <c r="L20054" s="7"/>
      <c r="M20054" s="108"/>
      <c r="N20054" s="7"/>
    </row>
    <row r="20055" spans="12:14">
      <c r="L20055" s="7"/>
      <c r="M20055" s="108"/>
      <c r="N20055" s="7"/>
    </row>
    <row r="20056" spans="12:14">
      <c r="L20056" s="7"/>
      <c r="M20056" s="108"/>
      <c r="N20056" s="7"/>
    </row>
    <row r="20057" spans="12:14">
      <c r="L20057" s="7"/>
      <c r="M20057" s="108"/>
      <c r="N20057" s="7"/>
    </row>
    <row r="20058" spans="12:14">
      <c r="L20058" s="7"/>
      <c r="M20058" s="108"/>
      <c r="N20058" s="7"/>
    </row>
    <row r="20059" spans="12:14">
      <c r="L20059" s="7"/>
      <c r="M20059" s="108"/>
      <c r="N20059" s="7"/>
    </row>
    <row r="20060" spans="12:14">
      <c r="L20060" s="7"/>
      <c r="M20060" s="108"/>
      <c r="N20060" s="7"/>
    </row>
    <row r="20061" spans="12:14">
      <c r="L20061" s="7"/>
      <c r="M20061" s="108"/>
      <c r="N20061" s="7"/>
    </row>
    <row r="20062" spans="12:14">
      <c r="L20062" s="7"/>
      <c r="M20062" s="108"/>
      <c r="N20062" s="7"/>
    </row>
    <row r="20063" spans="12:14">
      <c r="L20063" s="7"/>
      <c r="M20063" s="108"/>
      <c r="N20063" s="7"/>
    </row>
    <row r="20064" spans="12:14">
      <c r="L20064" s="7"/>
      <c r="M20064" s="108"/>
      <c r="N20064" s="7"/>
    </row>
    <row r="20065" spans="12:14">
      <c r="L20065" s="7"/>
      <c r="M20065" s="108"/>
      <c r="N20065" s="7"/>
    </row>
    <row r="20066" spans="12:14">
      <c r="L20066" s="7"/>
      <c r="M20066" s="108"/>
      <c r="N20066" s="7"/>
    </row>
    <row r="20067" spans="12:14">
      <c r="L20067" s="7"/>
      <c r="M20067" s="108"/>
      <c r="N20067" s="7"/>
    </row>
    <row r="20068" spans="12:14">
      <c r="L20068" s="7"/>
      <c r="M20068" s="108"/>
      <c r="N20068" s="7"/>
    </row>
    <row r="20069" spans="12:14">
      <c r="L20069" s="7"/>
      <c r="M20069" s="108"/>
      <c r="N20069" s="7"/>
    </row>
    <row r="20070" spans="12:14">
      <c r="L20070" s="7"/>
      <c r="M20070" s="108"/>
      <c r="N20070" s="7"/>
    </row>
    <row r="20071" spans="12:14">
      <c r="L20071" s="7"/>
      <c r="M20071" s="108"/>
      <c r="N20071" s="7"/>
    </row>
    <row r="20072" spans="12:14">
      <c r="L20072" s="7"/>
      <c r="M20072" s="108"/>
      <c r="N20072" s="7"/>
    </row>
    <row r="20073" spans="12:14">
      <c r="L20073" s="7"/>
      <c r="M20073" s="108"/>
      <c r="N20073" s="7"/>
    </row>
    <row r="20074" spans="12:14">
      <c r="L20074" s="7"/>
      <c r="M20074" s="108"/>
      <c r="N20074" s="7"/>
    </row>
    <row r="20075" spans="12:14">
      <c r="L20075" s="7"/>
      <c r="M20075" s="108"/>
      <c r="N20075" s="7"/>
    </row>
    <row r="20076" spans="12:14">
      <c r="L20076" s="7"/>
      <c r="M20076" s="108"/>
      <c r="N20076" s="7"/>
    </row>
    <row r="20077" spans="12:14">
      <c r="L20077" s="7"/>
      <c r="M20077" s="108"/>
      <c r="N20077" s="7"/>
    </row>
    <row r="20078" spans="12:14">
      <c r="L20078" s="7"/>
      <c r="M20078" s="108"/>
      <c r="N20078" s="7"/>
    </row>
    <row r="20079" spans="12:14">
      <c r="L20079" s="7"/>
      <c r="M20079" s="108"/>
      <c r="N20079" s="7"/>
    </row>
    <row r="20080" spans="12:14">
      <c r="L20080" s="7"/>
      <c r="M20080" s="108"/>
      <c r="N20080" s="7"/>
    </row>
    <row r="20081" spans="12:14">
      <c r="L20081" s="7"/>
      <c r="M20081" s="108"/>
      <c r="N20081" s="7"/>
    </row>
    <row r="20082" spans="12:14">
      <c r="L20082" s="7"/>
      <c r="M20082" s="108"/>
      <c r="N20082" s="7"/>
    </row>
    <row r="20083" spans="12:14">
      <c r="L20083" s="7"/>
      <c r="M20083" s="108"/>
      <c r="N20083" s="7"/>
    </row>
    <row r="20084" spans="12:14">
      <c r="L20084" s="7"/>
      <c r="M20084" s="108"/>
      <c r="N20084" s="7"/>
    </row>
    <row r="20085" spans="12:14">
      <c r="L20085" s="7"/>
      <c r="M20085" s="108"/>
      <c r="N20085" s="7"/>
    </row>
    <row r="20086" spans="12:14">
      <c r="L20086" s="7"/>
      <c r="M20086" s="108"/>
      <c r="N20086" s="7"/>
    </row>
    <row r="20087" spans="12:14">
      <c r="L20087" s="7"/>
      <c r="M20087" s="108"/>
      <c r="N20087" s="7"/>
    </row>
    <row r="20088" spans="12:14">
      <c r="L20088" s="7"/>
      <c r="M20088" s="108"/>
      <c r="N20088" s="7"/>
    </row>
    <row r="20089" spans="12:14">
      <c r="L20089" s="7"/>
      <c r="M20089" s="108"/>
      <c r="N20089" s="7"/>
    </row>
    <row r="20090" spans="12:14">
      <c r="L20090" s="7"/>
      <c r="M20090" s="108"/>
      <c r="N20090" s="7"/>
    </row>
    <row r="20091" spans="12:14">
      <c r="L20091" s="7"/>
      <c r="M20091" s="108"/>
      <c r="N20091" s="7"/>
    </row>
    <row r="20092" spans="12:14">
      <c r="L20092" s="7"/>
      <c r="M20092" s="108"/>
      <c r="N20092" s="7"/>
    </row>
    <row r="20093" spans="12:14">
      <c r="L20093" s="7"/>
      <c r="M20093" s="108"/>
      <c r="N20093" s="7"/>
    </row>
    <row r="20094" spans="12:14">
      <c r="L20094" s="7"/>
      <c r="M20094" s="108"/>
      <c r="N20094" s="7"/>
    </row>
    <row r="20095" spans="12:14">
      <c r="L20095" s="7"/>
      <c r="M20095" s="108"/>
      <c r="N20095" s="7"/>
    </row>
    <row r="20096" spans="12:14">
      <c r="L20096" s="7"/>
      <c r="M20096" s="108"/>
      <c r="N20096" s="7"/>
    </row>
    <row r="20097" spans="12:14">
      <c r="L20097" s="7"/>
      <c r="M20097" s="108"/>
      <c r="N20097" s="7"/>
    </row>
    <row r="20098" spans="12:14">
      <c r="L20098" s="7"/>
      <c r="M20098" s="108"/>
      <c r="N20098" s="7"/>
    </row>
    <row r="20099" spans="12:14">
      <c r="L20099" s="7"/>
      <c r="M20099" s="108"/>
      <c r="N20099" s="7"/>
    </row>
    <row r="20100" spans="12:14">
      <c r="L20100" s="7"/>
      <c r="M20100" s="108"/>
      <c r="N20100" s="7"/>
    </row>
    <row r="20101" spans="12:14">
      <c r="L20101" s="7"/>
      <c r="M20101" s="108"/>
      <c r="N20101" s="7"/>
    </row>
    <row r="20102" spans="12:14">
      <c r="L20102" s="7"/>
      <c r="M20102" s="108"/>
      <c r="N20102" s="7"/>
    </row>
    <row r="20103" spans="12:14">
      <c r="L20103" s="7"/>
      <c r="M20103" s="108"/>
      <c r="N20103" s="7"/>
    </row>
    <row r="20104" spans="12:14">
      <c r="L20104" s="7"/>
      <c r="M20104" s="108"/>
      <c r="N20104" s="7"/>
    </row>
    <row r="20105" spans="12:14">
      <c r="L20105" s="7"/>
      <c r="M20105" s="108"/>
      <c r="N20105" s="7"/>
    </row>
    <row r="20106" spans="12:14">
      <c r="L20106" s="7"/>
      <c r="M20106" s="108"/>
      <c r="N20106" s="7"/>
    </row>
    <row r="20107" spans="12:14">
      <c r="L20107" s="7"/>
      <c r="M20107" s="108"/>
      <c r="N20107" s="7"/>
    </row>
    <row r="20108" spans="12:14">
      <c r="L20108" s="7"/>
      <c r="M20108" s="108"/>
      <c r="N20108" s="7"/>
    </row>
    <row r="20109" spans="12:14">
      <c r="L20109" s="7"/>
      <c r="M20109" s="108"/>
      <c r="N20109" s="7"/>
    </row>
    <row r="20110" spans="12:14">
      <c r="L20110" s="7"/>
      <c r="M20110" s="108"/>
      <c r="N20110" s="7"/>
    </row>
    <row r="20111" spans="12:14">
      <c r="L20111" s="7"/>
      <c r="M20111" s="108"/>
      <c r="N20111" s="7"/>
    </row>
    <row r="20112" spans="12:14">
      <c r="L20112" s="7"/>
      <c r="M20112" s="108"/>
      <c r="N20112" s="7"/>
    </row>
    <row r="20113" spans="12:14">
      <c r="L20113" s="7"/>
      <c r="M20113" s="108"/>
      <c r="N20113" s="7"/>
    </row>
    <row r="20114" spans="12:14">
      <c r="L20114" s="7"/>
      <c r="M20114" s="108"/>
      <c r="N20114" s="7"/>
    </row>
    <row r="20115" spans="12:14">
      <c r="L20115" s="7"/>
      <c r="M20115" s="108"/>
      <c r="N20115" s="7"/>
    </row>
    <row r="20116" spans="12:14">
      <c r="L20116" s="7"/>
      <c r="M20116" s="108"/>
      <c r="N20116" s="7"/>
    </row>
    <row r="20117" spans="12:14">
      <c r="L20117" s="7"/>
      <c r="M20117" s="108"/>
      <c r="N20117" s="7"/>
    </row>
    <row r="20118" spans="12:14">
      <c r="L20118" s="7"/>
      <c r="M20118" s="108"/>
      <c r="N20118" s="7"/>
    </row>
    <row r="20119" spans="12:14">
      <c r="L20119" s="7"/>
      <c r="M20119" s="108"/>
      <c r="N20119" s="7"/>
    </row>
    <row r="20120" spans="12:14">
      <c r="L20120" s="7"/>
      <c r="M20120" s="108"/>
      <c r="N20120" s="7"/>
    </row>
    <row r="20121" spans="12:14">
      <c r="L20121" s="7"/>
      <c r="M20121" s="108"/>
      <c r="N20121" s="7"/>
    </row>
    <row r="20122" spans="12:14">
      <c r="L20122" s="7"/>
      <c r="M20122" s="108"/>
      <c r="N20122" s="7"/>
    </row>
    <row r="20123" spans="12:14">
      <c r="L20123" s="7"/>
      <c r="M20123" s="108"/>
      <c r="N20123" s="7"/>
    </row>
    <row r="20124" spans="12:14">
      <c r="L20124" s="7"/>
      <c r="M20124" s="108"/>
      <c r="N20124" s="7"/>
    </row>
    <row r="20125" spans="12:14">
      <c r="L20125" s="7"/>
      <c r="M20125" s="108"/>
      <c r="N20125" s="7"/>
    </row>
    <row r="20126" spans="12:14">
      <c r="L20126" s="7"/>
      <c r="M20126" s="108"/>
      <c r="N20126" s="7"/>
    </row>
    <row r="20127" spans="12:14">
      <c r="L20127" s="7"/>
      <c r="M20127" s="108"/>
      <c r="N20127" s="7"/>
    </row>
    <row r="20128" spans="12:14">
      <c r="L20128" s="7"/>
      <c r="M20128" s="108"/>
      <c r="N20128" s="7"/>
    </row>
    <row r="20129" spans="12:14">
      <c r="L20129" s="7"/>
      <c r="M20129" s="108"/>
      <c r="N20129" s="7"/>
    </row>
    <row r="20130" spans="12:14">
      <c r="L20130" s="7"/>
      <c r="M20130" s="108"/>
      <c r="N20130" s="7"/>
    </row>
    <row r="20131" spans="12:14">
      <c r="L20131" s="7"/>
      <c r="M20131" s="108"/>
      <c r="N20131" s="7"/>
    </row>
    <row r="20132" spans="12:14">
      <c r="L20132" s="7"/>
      <c r="M20132" s="108"/>
      <c r="N20132" s="7"/>
    </row>
    <row r="20133" spans="12:14">
      <c r="L20133" s="7"/>
      <c r="M20133" s="108"/>
      <c r="N20133" s="7"/>
    </row>
    <row r="20134" spans="12:14">
      <c r="L20134" s="7"/>
      <c r="M20134" s="108"/>
      <c r="N20134" s="7"/>
    </row>
    <row r="20135" spans="12:14">
      <c r="L20135" s="7"/>
      <c r="M20135" s="108"/>
      <c r="N20135" s="7"/>
    </row>
    <row r="20136" spans="12:14">
      <c r="L20136" s="7"/>
      <c r="M20136" s="108"/>
      <c r="N20136" s="7"/>
    </row>
    <row r="20137" spans="12:14">
      <c r="L20137" s="7"/>
      <c r="M20137" s="108"/>
      <c r="N20137" s="7"/>
    </row>
    <row r="20138" spans="12:14">
      <c r="L20138" s="7"/>
      <c r="M20138" s="108"/>
      <c r="N20138" s="7"/>
    </row>
    <row r="20139" spans="12:14">
      <c r="L20139" s="7"/>
      <c r="M20139" s="108"/>
      <c r="N20139" s="7"/>
    </row>
    <row r="20140" spans="12:14">
      <c r="L20140" s="7"/>
      <c r="M20140" s="108"/>
      <c r="N20140" s="7"/>
    </row>
    <row r="20141" spans="12:14">
      <c r="L20141" s="7"/>
      <c r="M20141" s="108"/>
      <c r="N20141" s="7"/>
    </row>
    <row r="20142" spans="12:14">
      <c r="L20142" s="7"/>
      <c r="M20142" s="108"/>
      <c r="N20142" s="7"/>
    </row>
    <row r="20143" spans="12:14">
      <c r="L20143" s="7"/>
      <c r="M20143" s="108"/>
      <c r="N20143" s="7"/>
    </row>
    <row r="20144" spans="12:14">
      <c r="L20144" s="7"/>
      <c r="M20144" s="108"/>
      <c r="N20144" s="7"/>
    </row>
    <row r="20145" spans="12:14">
      <c r="L20145" s="7"/>
      <c r="M20145" s="108"/>
      <c r="N20145" s="7"/>
    </row>
    <row r="20146" spans="12:14">
      <c r="L20146" s="7"/>
      <c r="M20146" s="108"/>
      <c r="N20146" s="7"/>
    </row>
    <row r="20147" spans="12:14">
      <c r="L20147" s="7"/>
      <c r="M20147" s="108"/>
      <c r="N20147" s="7"/>
    </row>
    <row r="20148" spans="12:14">
      <c r="L20148" s="7"/>
      <c r="M20148" s="108"/>
      <c r="N20148" s="7"/>
    </row>
    <row r="20149" spans="12:14">
      <c r="L20149" s="7"/>
      <c r="M20149" s="108"/>
      <c r="N20149" s="7"/>
    </row>
    <row r="20150" spans="12:14">
      <c r="L20150" s="7"/>
      <c r="M20150" s="108"/>
      <c r="N20150" s="7"/>
    </row>
    <row r="20151" spans="12:14">
      <c r="L20151" s="7"/>
      <c r="M20151" s="108"/>
      <c r="N20151" s="7"/>
    </row>
    <row r="20152" spans="12:14">
      <c r="L20152" s="7"/>
      <c r="M20152" s="108"/>
      <c r="N20152" s="7"/>
    </row>
    <row r="20153" spans="12:14">
      <c r="L20153" s="7"/>
      <c r="M20153" s="108"/>
      <c r="N20153" s="7"/>
    </row>
    <row r="20154" spans="12:14">
      <c r="L20154" s="7"/>
      <c r="M20154" s="108"/>
      <c r="N20154" s="7"/>
    </row>
    <row r="20155" spans="12:14">
      <c r="L20155" s="7"/>
      <c r="M20155" s="108"/>
      <c r="N20155" s="7"/>
    </row>
    <row r="20156" spans="12:14">
      <c r="L20156" s="7"/>
      <c r="M20156" s="108"/>
      <c r="N20156" s="7"/>
    </row>
    <row r="20157" spans="12:14">
      <c r="L20157" s="7"/>
      <c r="M20157" s="108"/>
      <c r="N20157" s="7"/>
    </row>
    <row r="20158" spans="12:14">
      <c r="L20158" s="7"/>
      <c r="M20158" s="108"/>
      <c r="N20158" s="7"/>
    </row>
    <row r="20159" spans="12:14">
      <c r="L20159" s="7"/>
      <c r="M20159" s="108"/>
      <c r="N20159" s="7"/>
    </row>
    <row r="20160" spans="12:14">
      <c r="L20160" s="7"/>
      <c r="M20160" s="108"/>
      <c r="N20160" s="7"/>
    </row>
    <row r="20161" spans="12:14">
      <c r="L20161" s="7"/>
      <c r="M20161" s="108"/>
      <c r="N20161" s="7"/>
    </row>
    <row r="20162" spans="12:14">
      <c r="L20162" s="7"/>
      <c r="M20162" s="108"/>
      <c r="N20162" s="7"/>
    </row>
    <row r="20163" spans="12:14">
      <c r="L20163" s="7"/>
      <c r="M20163" s="108"/>
      <c r="N20163" s="7"/>
    </row>
    <row r="20164" spans="12:14">
      <c r="L20164" s="7"/>
      <c r="M20164" s="108"/>
      <c r="N20164" s="7"/>
    </row>
    <row r="20165" spans="12:14">
      <c r="L20165" s="7"/>
      <c r="M20165" s="108"/>
      <c r="N20165" s="7"/>
    </row>
    <row r="20166" spans="12:14">
      <c r="L20166" s="7"/>
      <c r="M20166" s="108"/>
      <c r="N20166" s="7"/>
    </row>
    <row r="20167" spans="12:14">
      <c r="L20167" s="7"/>
      <c r="M20167" s="108"/>
      <c r="N20167" s="7"/>
    </row>
    <row r="20168" spans="12:14">
      <c r="L20168" s="7"/>
      <c r="M20168" s="108"/>
      <c r="N20168" s="7"/>
    </row>
    <row r="20169" spans="12:14">
      <c r="L20169" s="7"/>
      <c r="M20169" s="108"/>
      <c r="N20169" s="7"/>
    </row>
    <row r="20170" spans="12:14">
      <c r="L20170" s="7"/>
      <c r="M20170" s="108"/>
      <c r="N20170" s="7"/>
    </row>
    <row r="20171" spans="12:14">
      <c r="L20171" s="7"/>
      <c r="M20171" s="108"/>
      <c r="N20171" s="7"/>
    </row>
    <row r="20172" spans="12:14">
      <c r="L20172" s="7"/>
      <c r="M20172" s="108"/>
      <c r="N20172" s="7"/>
    </row>
    <row r="20173" spans="12:14">
      <c r="L20173" s="7"/>
      <c r="M20173" s="108"/>
      <c r="N20173" s="7"/>
    </row>
    <row r="20174" spans="12:14">
      <c r="L20174" s="7"/>
      <c r="M20174" s="108"/>
      <c r="N20174" s="7"/>
    </row>
    <row r="20175" spans="12:14">
      <c r="L20175" s="7"/>
      <c r="M20175" s="108"/>
      <c r="N20175" s="7"/>
    </row>
    <row r="20176" spans="12:14">
      <c r="L20176" s="7"/>
      <c r="M20176" s="108"/>
      <c r="N20176" s="7"/>
    </row>
    <row r="20177" spans="12:14">
      <c r="L20177" s="7"/>
      <c r="M20177" s="108"/>
      <c r="N20177" s="7"/>
    </row>
    <row r="20178" spans="12:14">
      <c r="L20178" s="7"/>
      <c r="M20178" s="108"/>
      <c r="N20178" s="7"/>
    </row>
    <row r="20179" spans="12:14">
      <c r="L20179" s="7"/>
      <c r="M20179" s="108"/>
      <c r="N20179" s="7"/>
    </row>
    <row r="20180" spans="12:14">
      <c r="L20180" s="7"/>
      <c r="M20180" s="108"/>
      <c r="N20180" s="7"/>
    </row>
    <row r="20181" spans="12:14">
      <c r="L20181" s="7"/>
      <c r="M20181" s="108"/>
      <c r="N20181" s="7"/>
    </row>
    <row r="20182" spans="12:14">
      <c r="L20182" s="7"/>
      <c r="M20182" s="108"/>
      <c r="N20182" s="7"/>
    </row>
    <row r="20183" spans="12:14">
      <c r="L20183" s="7"/>
      <c r="M20183" s="108"/>
      <c r="N20183" s="7"/>
    </row>
    <row r="20184" spans="12:14">
      <c r="L20184" s="7"/>
      <c r="M20184" s="108"/>
      <c r="N20184" s="7"/>
    </row>
    <row r="20185" spans="12:14">
      <c r="L20185" s="7"/>
      <c r="M20185" s="108"/>
      <c r="N20185" s="7"/>
    </row>
    <row r="20186" spans="12:14">
      <c r="L20186" s="7"/>
      <c r="M20186" s="108"/>
      <c r="N20186" s="7"/>
    </row>
    <row r="20187" spans="12:14">
      <c r="L20187" s="7"/>
      <c r="M20187" s="108"/>
      <c r="N20187" s="7"/>
    </row>
    <row r="20188" spans="12:14">
      <c r="L20188" s="7"/>
      <c r="M20188" s="108"/>
      <c r="N20188" s="7"/>
    </row>
    <row r="20189" spans="12:14">
      <c r="L20189" s="7"/>
      <c r="M20189" s="108"/>
      <c r="N20189" s="7"/>
    </row>
    <row r="20190" spans="12:14">
      <c r="L20190" s="7"/>
      <c r="M20190" s="108"/>
      <c r="N20190" s="7"/>
    </row>
    <row r="20191" spans="12:14">
      <c r="L20191" s="7"/>
      <c r="M20191" s="108"/>
      <c r="N20191" s="7"/>
    </row>
    <row r="20192" spans="12:14">
      <c r="L20192" s="7"/>
      <c r="M20192" s="108"/>
      <c r="N20192" s="7"/>
    </row>
    <row r="20193" spans="12:14">
      <c r="L20193" s="7"/>
      <c r="M20193" s="108"/>
      <c r="N20193" s="7"/>
    </row>
    <row r="20194" spans="12:14">
      <c r="L20194" s="7"/>
      <c r="M20194" s="108"/>
      <c r="N20194" s="7"/>
    </row>
    <row r="20195" spans="12:14">
      <c r="L20195" s="7"/>
      <c r="M20195" s="108"/>
      <c r="N20195" s="7"/>
    </row>
    <row r="20196" spans="12:14">
      <c r="L20196" s="7"/>
      <c r="M20196" s="108"/>
      <c r="N20196" s="7"/>
    </row>
    <row r="20197" spans="12:14">
      <c r="L20197" s="7"/>
      <c r="M20197" s="108"/>
      <c r="N20197" s="7"/>
    </row>
    <row r="20198" spans="12:14">
      <c r="L20198" s="7"/>
      <c r="M20198" s="108"/>
      <c r="N20198" s="7"/>
    </row>
    <row r="20199" spans="12:14">
      <c r="L20199" s="7"/>
      <c r="M20199" s="108"/>
      <c r="N20199" s="7"/>
    </row>
    <row r="20200" spans="12:14">
      <c r="L20200" s="7"/>
      <c r="M20200" s="108"/>
      <c r="N20200" s="7"/>
    </row>
    <row r="20201" spans="12:14">
      <c r="L20201" s="7"/>
      <c r="M20201" s="108"/>
      <c r="N20201" s="7"/>
    </row>
    <row r="20202" spans="12:14">
      <c r="L20202" s="7"/>
      <c r="M20202" s="108"/>
      <c r="N20202" s="7"/>
    </row>
    <row r="20203" spans="12:14">
      <c r="L20203" s="7"/>
      <c r="M20203" s="108"/>
      <c r="N20203" s="7"/>
    </row>
    <row r="20204" spans="12:14">
      <c r="L20204" s="7"/>
      <c r="M20204" s="108"/>
      <c r="N20204" s="7"/>
    </row>
    <row r="20205" spans="12:14">
      <c r="L20205" s="7"/>
      <c r="M20205" s="108"/>
      <c r="N20205" s="7"/>
    </row>
    <row r="20206" spans="12:14">
      <c r="L20206" s="7"/>
      <c r="M20206" s="108"/>
      <c r="N20206" s="7"/>
    </row>
    <row r="20207" spans="12:14">
      <c r="L20207" s="7"/>
      <c r="M20207" s="108"/>
      <c r="N20207" s="7"/>
    </row>
    <row r="20208" spans="12:14">
      <c r="L20208" s="7"/>
      <c r="M20208" s="108"/>
      <c r="N20208" s="7"/>
    </row>
    <row r="20209" spans="12:14">
      <c r="L20209" s="7"/>
      <c r="M20209" s="108"/>
      <c r="N20209" s="7"/>
    </row>
    <row r="20210" spans="12:14">
      <c r="L20210" s="7"/>
      <c r="M20210" s="108"/>
      <c r="N20210" s="7"/>
    </row>
    <row r="20211" spans="12:14">
      <c r="L20211" s="7"/>
      <c r="M20211" s="108"/>
      <c r="N20211" s="7"/>
    </row>
    <row r="20212" spans="12:14">
      <c r="L20212" s="7"/>
      <c r="M20212" s="108"/>
      <c r="N20212" s="7"/>
    </row>
    <row r="20213" spans="12:14">
      <c r="L20213" s="7"/>
      <c r="M20213" s="108"/>
      <c r="N20213" s="7"/>
    </row>
    <row r="20214" spans="12:14">
      <c r="L20214" s="7"/>
      <c r="M20214" s="108"/>
      <c r="N20214" s="7"/>
    </row>
    <row r="20215" spans="12:14">
      <c r="L20215" s="7"/>
      <c r="M20215" s="108"/>
      <c r="N20215" s="7"/>
    </row>
    <row r="20216" spans="12:14">
      <c r="L20216" s="7"/>
      <c r="M20216" s="108"/>
      <c r="N20216" s="7"/>
    </row>
    <row r="20217" spans="12:14">
      <c r="L20217" s="7"/>
      <c r="M20217" s="108"/>
      <c r="N20217" s="7"/>
    </row>
    <row r="20218" spans="12:14">
      <c r="L20218" s="7"/>
      <c r="M20218" s="108"/>
      <c r="N20218" s="7"/>
    </row>
    <row r="20219" spans="12:14">
      <c r="L20219" s="7"/>
      <c r="M20219" s="108"/>
      <c r="N20219" s="7"/>
    </row>
    <row r="20220" spans="12:14">
      <c r="L20220" s="7"/>
      <c r="M20220" s="108"/>
      <c r="N20220" s="7"/>
    </row>
    <row r="20221" spans="12:14">
      <c r="L20221" s="7"/>
      <c r="M20221" s="108"/>
      <c r="N20221" s="7"/>
    </row>
    <row r="20222" spans="12:14">
      <c r="L20222" s="7"/>
      <c r="M20222" s="108"/>
      <c r="N20222" s="7"/>
    </row>
    <row r="20223" spans="12:14">
      <c r="L20223" s="7"/>
      <c r="M20223" s="108"/>
      <c r="N20223" s="7"/>
    </row>
    <row r="20224" spans="12:14">
      <c r="L20224" s="7"/>
      <c r="M20224" s="108"/>
      <c r="N20224" s="7"/>
    </row>
    <row r="20225" spans="12:14">
      <c r="L20225" s="7"/>
      <c r="M20225" s="108"/>
      <c r="N20225" s="7"/>
    </row>
    <row r="20226" spans="12:14">
      <c r="L20226" s="7"/>
      <c r="M20226" s="108"/>
      <c r="N20226" s="7"/>
    </row>
    <row r="20227" spans="12:14">
      <c r="L20227" s="7"/>
      <c r="M20227" s="108"/>
      <c r="N20227" s="7"/>
    </row>
    <row r="20228" spans="12:14">
      <c r="L20228" s="7"/>
      <c r="M20228" s="108"/>
      <c r="N20228" s="7"/>
    </row>
    <row r="20229" spans="12:14">
      <c r="L20229" s="7"/>
      <c r="M20229" s="108"/>
      <c r="N20229" s="7"/>
    </row>
    <row r="20230" spans="12:14">
      <c r="L20230" s="7"/>
      <c r="M20230" s="108"/>
      <c r="N20230" s="7"/>
    </row>
    <row r="20231" spans="12:14">
      <c r="L20231" s="7"/>
      <c r="M20231" s="108"/>
      <c r="N20231" s="7"/>
    </row>
    <row r="20232" spans="12:14">
      <c r="L20232" s="7"/>
      <c r="M20232" s="108"/>
      <c r="N20232" s="7"/>
    </row>
    <row r="20233" spans="12:14">
      <c r="L20233" s="7"/>
      <c r="M20233" s="108"/>
      <c r="N20233" s="7"/>
    </row>
    <row r="20234" spans="12:14">
      <c r="L20234" s="7"/>
      <c r="M20234" s="108"/>
      <c r="N20234" s="7"/>
    </row>
    <row r="20235" spans="12:14">
      <c r="L20235" s="7"/>
      <c r="M20235" s="108"/>
      <c r="N20235" s="7"/>
    </row>
    <row r="20236" spans="12:14">
      <c r="L20236" s="7"/>
      <c r="M20236" s="108"/>
      <c r="N20236" s="7"/>
    </row>
    <row r="20237" spans="12:14">
      <c r="L20237" s="7"/>
      <c r="M20237" s="108"/>
      <c r="N20237" s="7"/>
    </row>
    <row r="20238" spans="12:14">
      <c r="L20238" s="7"/>
      <c r="M20238" s="108"/>
      <c r="N20238" s="7"/>
    </row>
    <row r="20239" spans="12:14">
      <c r="L20239" s="7"/>
      <c r="M20239" s="108"/>
      <c r="N20239" s="7"/>
    </row>
    <row r="20240" spans="12:14">
      <c r="L20240" s="7"/>
      <c r="M20240" s="108"/>
      <c r="N20240" s="7"/>
    </row>
    <row r="20241" spans="12:14">
      <c r="L20241" s="7"/>
      <c r="M20241" s="108"/>
      <c r="N20241" s="7"/>
    </row>
    <row r="20242" spans="12:14">
      <c r="L20242" s="7"/>
      <c r="M20242" s="108"/>
      <c r="N20242" s="7"/>
    </row>
    <row r="20243" spans="12:14">
      <c r="L20243" s="7"/>
      <c r="M20243" s="108"/>
      <c r="N20243" s="7"/>
    </row>
    <row r="20244" spans="12:14">
      <c r="L20244" s="7"/>
      <c r="M20244" s="108"/>
      <c r="N20244" s="7"/>
    </row>
    <row r="20245" spans="12:14">
      <c r="L20245" s="7"/>
      <c r="M20245" s="108"/>
      <c r="N20245" s="7"/>
    </row>
    <row r="20246" spans="12:14">
      <c r="L20246" s="7"/>
      <c r="M20246" s="108"/>
      <c r="N20246" s="7"/>
    </row>
    <row r="20247" spans="12:14">
      <c r="L20247" s="7"/>
      <c r="M20247" s="108"/>
      <c r="N20247" s="7"/>
    </row>
    <row r="20248" spans="12:14">
      <c r="L20248" s="7"/>
      <c r="M20248" s="108"/>
      <c r="N20248" s="7"/>
    </row>
    <row r="20249" spans="12:14">
      <c r="L20249" s="7"/>
      <c r="M20249" s="108"/>
      <c r="N20249" s="7"/>
    </row>
    <row r="20250" spans="12:14">
      <c r="L20250" s="7"/>
      <c r="M20250" s="108"/>
      <c r="N20250" s="7"/>
    </row>
    <row r="20251" spans="12:14">
      <c r="L20251" s="7"/>
      <c r="M20251" s="108"/>
      <c r="N20251" s="7"/>
    </row>
    <row r="20252" spans="12:14">
      <c r="L20252" s="7"/>
      <c r="M20252" s="108"/>
      <c r="N20252" s="7"/>
    </row>
    <row r="20253" spans="12:14">
      <c r="L20253" s="7"/>
      <c r="M20253" s="108"/>
      <c r="N20253" s="7"/>
    </row>
    <row r="20254" spans="12:14">
      <c r="L20254" s="7"/>
      <c r="M20254" s="108"/>
      <c r="N20254" s="7"/>
    </row>
    <row r="20255" spans="12:14">
      <c r="L20255" s="7"/>
      <c r="M20255" s="108"/>
      <c r="N20255" s="7"/>
    </row>
    <row r="20256" spans="12:14">
      <c r="L20256" s="7"/>
      <c r="M20256" s="108"/>
      <c r="N20256" s="7"/>
    </row>
    <row r="20257" spans="12:14">
      <c r="L20257" s="7"/>
      <c r="M20257" s="108"/>
      <c r="N20257" s="7"/>
    </row>
    <row r="20258" spans="12:14">
      <c r="L20258" s="7"/>
      <c r="M20258" s="108"/>
      <c r="N20258" s="7"/>
    </row>
    <row r="20259" spans="12:14">
      <c r="L20259" s="7"/>
      <c r="M20259" s="108"/>
      <c r="N20259" s="7"/>
    </row>
    <row r="20260" spans="12:14">
      <c r="L20260" s="7"/>
      <c r="M20260" s="108"/>
      <c r="N20260" s="7"/>
    </row>
    <row r="20261" spans="12:14">
      <c r="L20261" s="7"/>
      <c r="M20261" s="108"/>
      <c r="N20261" s="7"/>
    </row>
    <row r="20262" spans="12:14">
      <c r="L20262" s="7"/>
      <c r="M20262" s="108"/>
      <c r="N20262" s="7"/>
    </row>
    <row r="20263" spans="12:14">
      <c r="L20263" s="7"/>
      <c r="M20263" s="108"/>
      <c r="N20263" s="7"/>
    </row>
    <row r="20264" spans="12:14">
      <c r="L20264" s="7"/>
      <c r="M20264" s="108"/>
      <c r="N20264" s="7"/>
    </row>
    <row r="20265" spans="12:14">
      <c r="L20265" s="7"/>
      <c r="M20265" s="108"/>
      <c r="N20265" s="7"/>
    </row>
    <row r="20266" spans="12:14">
      <c r="L20266" s="7"/>
      <c r="M20266" s="108"/>
      <c r="N20266" s="7"/>
    </row>
    <row r="20267" spans="12:14">
      <c r="L20267" s="7"/>
      <c r="M20267" s="108"/>
      <c r="N20267" s="7"/>
    </row>
    <row r="20268" spans="12:14">
      <c r="L20268" s="7"/>
      <c r="M20268" s="108"/>
      <c r="N20268" s="7"/>
    </row>
    <row r="20269" spans="12:14">
      <c r="L20269" s="7"/>
      <c r="M20269" s="108"/>
      <c r="N20269" s="7"/>
    </row>
    <row r="20270" spans="12:14">
      <c r="L20270" s="7"/>
      <c r="M20270" s="108"/>
      <c r="N20270" s="7"/>
    </row>
    <row r="20271" spans="12:14">
      <c r="L20271" s="7"/>
      <c r="M20271" s="108"/>
      <c r="N20271" s="7"/>
    </row>
    <row r="20272" spans="12:14">
      <c r="L20272" s="7"/>
      <c r="M20272" s="108"/>
      <c r="N20272" s="7"/>
    </row>
    <row r="20273" spans="12:14">
      <c r="L20273" s="7"/>
      <c r="M20273" s="108"/>
      <c r="N20273" s="7"/>
    </row>
    <row r="20274" spans="12:14">
      <c r="L20274" s="7"/>
      <c r="M20274" s="108"/>
      <c r="N20274" s="7"/>
    </row>
    <row r="20275" spans="12:14">
      <c r="L20275" s="7"/>
      <c r="M20275" s="108"/>
      <c r="N20275" s="7"/>
    </row>
    <row r="20276" spans="12:14">
      <c r="L20276" s="7"/>
      <c r="M20276" s="108"/>
      <c r="N20276" s="7"/>
    </row>
    <row r="20277" spans="12:14">
      <c r="L20277" s="7"/>
      <c r="M20277" s="108"/>
      <c r="N20277" s="7"/>
    </row>
    <row r="20278" spans="12:14">
      <c r="L20278" s="7"/>
      <c r="M20278" s="108"/>
      <c r="N20278" s="7"/>
    </row>
    <row r="20279" spans="12:14">
      <c r="L20279" s="7"/>
      <c r="M20279" s="108"/>
      <c r="N20279" s="7"/>
    </row>
    <row r="20280" spans="12:14">
      <c r="L20280" s="7"/>
      <c r="M20280" s="108"/>
      <c r="N20280" s="7"/>
    </row>
    <row r="20281" spans="12:14">
      <c r="L20281" s="7"/>
      <c r="M20281" s="108"/>
      <c r="N20281" s="7"/>
    </row>
    <row r="20282" spans="12:14">
      <c r="L20282" s="7"/>
      <c r="M20282" s="108"/>
      <c r="N20282" s="7"/>
    </row>
    <row r="20283" spans="12:14">
      <c r="L20283" s="7"/>
      <c r="M20283" s="108"/>
      <c r="N20283" s="7"/>
    </row>
    <row r="20284" spans="12:14">
      <c r="L20284" s="7"/>
      <c r="M20284" s="108"/>
      <c r="N20284" s="7"/>
    </row>
    <row r="20285" spans="12:14">
      <c r="L20285" s="7"/>
      <c r="M20285" s="108"/>
      <c r="N20285" s="7"/>
    </row>
    <row r="20286" spans="12:14">
      <c r="L20286" s="7"/>
      <c r="M20286" s="108"/>
      <c r="N20286" s="7"/>
    </row>
    <row r="20287" spans="12:14">
      <c r="L20287" s="7"/>
      <c r="M20287" s="108"/>
      <c r="N20287" s="7"/>
    </row>
    <row r="20288" spans="12:14">
      <c r="L20288" s="7"/>
      <c r="M20288" s="108"/>
      <c r="N20288" s="7"/>
    </row>
    <row r="20289" spans="12:14">
      <c r="L20289" s="7"/>
      <c r="M20289" s="108"/>
      <c r="N20289" s="7"/>
    </row>
    <row r="20290" spans="12:14">
      <c r="L20290" s="7"/>
      <c r="M20290" s="108"/>
      <c r="N20290" s="7"/>
    </row>
    <row r="20291" spans="12:14">
      <c r="L20291" s="7"/>
      <c r="M20291" s="108"/>
      <c r="N20291" s="7"/>
    </row>
    <row r="20292" spans="12:14">
      <c r="L20292" s="7"/>
      <c r="M20292" s="108"/>
      <c r="N20292" s="7"/>
    </row>
    <row r="20293" spans="12:14">
      <c r="L20293" s="7"/>
      <c r="M20293" s="108"/>
      <c r="N20293" s="7"/>
    </row>
    <row r="20294" spans="12:14">
      <c r="L20294" s="7"/>
      <c r="M20294" s="108"/>
      <c r="N20294" s="7"/>
    </row>
    <row r="20295" spans="12:14">
      <c r="L20295" s="7"/>
      <c r="M20295" s="108"/>
      <c r="N20295" s="7"/>
    </row>
    <row r="20296" spans="12:14">
      <c r="L20296" s="7"/>
      <c r="M20296" s="108"/>
      <c r="N20296" s="7"/>
    </row>
    <row r="20297" spans="12:14">
      <c r="L20297" s="7"/>
      <c r="M20297" s="108"/>
      <c r="N20297" s="7"/>
    </row>
    <row r="20298" spans="12:14">
      <c r="L20298" s="7"/>
      <c r="M20298" s="108"/>
      <c r="N20298" s="7"/>
    </row>
    <row r="20299" spans="12:14">
      <c r="L20299" s="7"/>
      <c r="M20299" s="108"/>
      <c r="N20299" s="7"/>
    </row>
    <row r="20300" spans="12:14">
      <c r="L20300" s="7"/>
      <c r="M20300" s="108"/>
      <c r="N20300" s="7"/>
    </row>
    <row r="20301" spans="12:14">
      <c r="L20301" s="7"/>
      <c r="M20301" s="108"/>
      <c r="N20301" s="7"/>
    </row>
    <row r="20302" spans="12:14">
      <c r="L20302" s="7"/>
      <c r="M20302" s="108"/>
      <c r="N20302" s="7"/>
    </row>
    <row r="20303" spans="12:14">
      <c r="L20303" s="7"/>
      <c r="M20303" s="108"/>
      <c r="N20303" s="7"/>
    </row>
    <row r="20304" spans="12:14">
      <c r="L20304" s="7"/>
      <c r="M20304" s="108"/>
      <c r="N20304" s="7"/>
    </row>
    <row r="20305" spans="12:14">
      <c r="L20305" s="7"/>
      <c r="M20305" s="108"/>
      <c r="N20305" s="7"/>
    </row>
    <row r="20306" spans="12:14">
      <c r="L20306" s="7"/>
      <c r="M20306" s="108"/>
      <c r="N20306" s="7"/>
    </row>
    <row r="20307" spans="12:14">
      <c r="L20307" s="7"/>
      <c r="M20307" s="108"/>
      <c r="N20307" s="7"/>
    </row>
    <row r="20308" spans="12:14">
      <c r="L20308" s="7"/>
      <c r="M20308" s="108"/>
      <c r="N20308" s="7"/>
    </row>
    <row r="20309" spans="12:14">
      <c r="L20309" s="7"/>
      <c r="M20309" s="108"/>
      <c r="N20309" s="7"/>
    </row>
    <row r="20310" spans="12:14">
      <c r="L20310" s="7"/>
      <c r="M20310" s="108"/>
      <c r="N20310" s="7"/>
    </row>
    <row r="20311" spans="12:14">
      <c r="L20311" s="7"/>
      <c r="M20311" s="108"/>
      <c r="N20311" s="7"/>
    </row>
    <row r="20312" spans="12:14">
      <c r="L20312" s="7"/>
      <c r="M20312" s="108"/>
      <c r="N20312" s="7"/>
    </row>
    <row r="20313" spans="12:14">
      <c r="L20313" s="7"/>
      <c r="M20313" s="108"/>
      <c r="N20313" s="7"/>
    </row>
    <row r="20314" spans="12:14">
      <c r="L20314" s="7"/>
      <c r="M20314" s="108"/>
      <c r="N20314" s="7"/>
    </row>
    <row r="20315" spans="12:14">
      <c r="L20315" s="7"/>
      <c r="M20315" s="108"/>
      <c r="N20315" s="7"/>
    </row>
    <row r="20316" spans="12:14">
      <c r="L20316" s="7"/>
      <c r="M20316" s="108"/>
      <c r="N20316" s="7"/>
    </row>
    <row r="20317" spans="12:14">
      <c r="L20317" s="7"/>
      <c r="M20317" s="108"/>
      <c r="N20317" s="7"/>
    </row>
    <row r="20318" spans="12:14">
      <c r="L20318" s="7"/>
      <c r="M20318" s="108"/>
      <c r="N20318" s="7"/>
    </row>
    <row r="20319" spans="12:14">
      <c r="L20319" s="7"/>
      <c r="M20319" s="108"/>
      <c r="N20319" s="7"/>
    </row>
    <row r="20320" spans="12:14">
      <c r="L20320" s="7"/>
      <c r="M20320" s="108"/>
      <c r="N20320" s="7"/>
    </row>
    <row r="20321" spans="12:14">
      <c r="L20321" s="7"/>
      <c r="M20321" s="108"/>
      <c r="N20321" s="7"/>
    </row>
    <row r="20322" spans="12:14">
      <c r="L20322" s="7"/>
      <c r="M20322" s="108"/>
      <c r="N20322" s="7"/>
    </row>
    <row r="20323" spans="12:14">
      <c r="L20323" s="7"/>
      <c r="M20323" s="108"/>
      <c r="N20323" s="7"/>
    </row>
    <row r="20324" spans="12:14">
      <c r="L20324" s="7"/>
      <c r="M20324" s="108"/>
      <c r="N20324" s="7"/>
    </row>
    <row r="20325" spans="12:14">
      <c r="L20325" s="7"/>
      <c r="M20325" s="108"/>
      <c r="N20325" s="7"/>
    </row>
    <row r="20326" spans="12:14">
      <c r="L20326" s="7"/>
      <c r="M20326" s="108"/>
      <c r="N20326" s="7"/>
    </row>
    <row r="20327" spans="12:14">
      <c r="L20327" s="7"/>
      <c r="M20327" s="108"/>
      <c r="N20327" s="7"/>
    </row>
    <row r="20328" spans="12:14">
      <c r="L20328" s="7"/>
      <c r="M20328" s="108"/>
      <c r="N20328" s="7"/>
    </row>
    <row r="20329" spans="12:14">
      <c r="L20329" s="7"/>
      <c r="M20329" s="108"/>
      <c r="N20329" s="7"/>
    </row>
    <row r="20330" spans="12:14">
      <c r="L20330" s="7"/>
      <c r="M20330" s="108"/>
      <c r="N20330" s="7"/>
    </row>
    <row r="20331" spans="12:14">
      <c r="L20331" s="7"/>
      <c r="M20331" s="108"/>
      <c r="N20331" s="7"/>
    </row>
    <row r="20332" spans="12:14">
      <c r="L20332" s="7"/>
      <c r="M20332" s="108"/>
      <c r="N20332" s="7"/>
    </row>
    <row r="20333" spans="12:14">
      <c r="L20333" s="7"/>
      <c r="M20333" s="108"/>
      <c r="N20333" s="7"/>
    </row>
    <row r="20334" spans="12:14">
      <c r="L20334" s="7"/>
      <c r="M20334" s="108"/>
      <c r="N20334" s="7"/>
    </row>
    <row r="20335" spans="12:14">
      <c r="L20335" s="7"/>
      <c r="M20335" s="108"/>
      <c r="N20335" s="7"/>
    </row>
    <row r="20336" spans="12:14">
      <c r="L20336" s="7"/>
      <c r="M20336" s="108"/>
      <c r="N20336" s="7"/>
    </row>
    <row r="20337" spans="12:14">
      <c r="L20337" s="7"/>
      <c r="M20337" s="108"/>
      <c r="N20337" s="7"/>
    </row>
    <row r="20338" spans="12:14">
      <c r="L20338" s="7"/>
      <c r="M20338" s="108"/>
      <c r="N20338" s="7"/>
    </row>
    <row r="20339" spans="12:14">
      <c r="L20339" s="7"/>
      <c r="M20339" s="108"/>
      <c r="N20339" s="7"/>
    </row>
    <row r="20340" spans="12:14">
      <c r="L20340" s="7"/>
      <c r="M20340" s="108"/>
      <c r="N20340" s="7"/>
    </row>
    <row r="20341" spans="12:14">
      <c r="L20341" s="7"/>
      <c r="M20341" s="108"/>
      <c r="N20341" s="7"/>
    </row>
    <row r="20342" spans="12:14">
      <c r="L20342" s="7"/>
      <c r="M20342" s="108"/>
      <c r="N20342" s="7"/>
    </row>
    <row r="20343" spans="12:14">
      <c r="L20343" s="7"/>
      <c r="M20343" s="108"/>
      <c r="N20343" s="7"/>
    </row>
    <row r="20344" spans="12:14">
      <c r="L20344" s="7"/>
      <c r="M20344" s="108"/>
      <c r="N20344" s="7"/>
    </row>
    <row r="20345" spans="12:14">
      <c r="L20345" s="7"/>
      <c r="M20345" s="108"/>
      <c r="N20345" s="7"/>
    </row>
    <row r="20346" spans="12:14">
      <c r="L20346" s="7"/>
      <c r="M20346" s="108"/>
      <c r="N20346" s="7"/>
    </row>
    <row r="20347" spans="12:14">
      <c r="L20347" s="7"/>
      <c r="M20347" s="108"/>
      <c r="N20347" s="7"/>
    </row>
    <row r="20348" spans="12:14">
      <c r="L20348" s="7"/>
      <c r="M20348" s="108"/>
      <c r="N20348" s="7"/>
    </row>
    <row r="20349" spans="12:14">
      <c r="L20349" s="7"/>
      <c r="M20349" s="108"/>
      <c r="N20349" s="7"/>
    </row>
    <row r="20350" spans="12:14">
      <c r="L20350" s="7"/>
      <c r="M20350" s="108"/>
      <c r="N20350" s="7"/>
    </row>
    <row r="20351" spans="12:14">
      <c r="L20351" s="7"/>
      <c r="M20351" s="108"/>
      <c r="N20351" s="7"/>
    </row>
    <row r="20352" spans="12:14">
      <c r="L20352" s="7"/>
      <c r="M20352" s="108"/>
      <c r="N20352" s="7"/>
    </row>
    <row r="20353" spans="12:14">
      <c r="L20353" s="7"/>
      <c r="M20353" s="108"/>
      <c r="N20353" s="7"/>
    </row>
    <row r="20354" spans="12:14">
      <c r="L20354" s="7"/>
      <c r="M20354" s="108"/>
      <c r="N20354" s="7"/>
    </row>
    <row r="20355" spans="12:14">
      <c r="L20355" s="7"/>
      <c r="M20355" s="108"/>
      <c r="N20355" s="7"/>
    </row>
    <row r="20356" spans="12:14">
      <c r="L20356" s="7"/>
      <c r="M20356" s="108"/>
      <c r="N20356" s="7"/>
    </row>
    <row r="20357" spans="12:14">
      <c r="L20357" s="7"/>
      <c r="M20357" s="108"/>
      <c r="N20357" s="7"/>
    </row>
    <row r="20358" spans="12:14">
      <c r="L20358" s="7"/>
      <c r="M20358" s="108"/>
      <c r="N20358" s="7"/>
    </row>
    <row r="20359" spans="12:14">
      <c r="L20359" s="7"/>
      <c r="M20359" s="108"/>
      <c r="N20359" s="7"/>
    </row>
    <row r="20360" spans="12:14">
      <c r="L20360" s="7"/>
      <c r="M20360" s="108"/>
      <c r="N20360" s="7"/>
    </row>
    <row r="20361" spans="12:14">
      <c r="L20361" s="7"/>
      <c r="M20361" s="108"/>
      <c r="N20361" s="7"/>
    </row>
    <row r="20362" spans="12:14">
      <c r="L20362" s="7"/>
      <c r="M20362" s="108"/>
      <c r="N20362" s="7"/>
    </row>
    <row r="20363" spans="12:14">
      <c r="L20363" s="7"/>
      <c r="M20363" s="108"/>
      <c r="N20363" s="7"/>
    </row>
    <row r="20364" spans="12:14">
      <c r="L20364" s="7"/>
      <c r="M20364" s="108"/>
      <c r="N20364" s="7"/>
    </row>
    <row r="20365" spans="12:14">
      <c r="L20365" s="7"/>
      <c r="M20365" s="108"/>
      <c r="N20365" s="7"/>
    </row>
    <row r="20366" spans="12:14">
      <c r="L20366" s="7"/>
      <c r="M20366" s="108"/>
      <c r="N20366" s="7"/>
    </row>
    <row r="20367" spans="12:14">
      <c r="L20367" s="7"/>
      <c r="M20367" s="108"/>
      <c r="N20367" s="7"/>
    </row>
    <row r="20368" spans="12:14">
      <c r="L20368" s="7"/>
      <c r="M20368" s="108"/>
      <c r="N20368" s="7"/>
    </row>
    <row r="20369" spans="12:14">
      <c r="L20369" s="7"/>
      <c r="M20369" s="108"/>
      <c r="N20369" s="7"/>
    </row>
    <row r="20370" spans="12:14">
      <c r="L20370" s="7"/>
      <c r="M20370" s="108"/>
      <c r="N20370" s="7"/>
    </row>
    <row r="20371" spans="12:14">
      <c r="L20371" s="7"/>
      <c r="M20371" s="108"/>
      <c r="N20371" s="7"/>
    </row>
    <row r="20372" spans="12:14">
      <c r="L20372" s="7"/>
      <c r="M20372" s="108"/>
      <c r="N20372" s="7"/>
    </row>
    <row r="20373" spans="12:14">
      <c r="L20373" s="7"/>
      <c r="M20373" s="108"/>
      <c r="N20373" s="7"/>
    </row>
    <row r="20374" spans="12:14">
      <c r="L20374" s="7"/>
      <c r="M20374" s="108"/>
      <c r="N20374" s="7"/>
    </row>
    <row r="20375" spans="12:14">
      <c r="L20375" s="7"/>
      <c r="M20375" s="108"/>
      <c r="N20375" s="7"/>
    </row>
    <row r="20376" spans="12:14">
      <c r="L20376" s="7"/>
      <c r="M20376" s="108"/>
      <c r="N20376" s="7"/>
    </row>
    <row r="20377" spans="12:14">
      <c r="L20377" s="7"/>
      <c r="M20377" s="108"/>
      <c r="N20377" s="7"/>
    </row>
    <row r="20378" spans="12:14">
      <c r="L20378" s="7"/>
      <c r="M20378" s="108"/>
      <c r="N20378" s="7"/>
    </row>
    <row r="20379" spans="12:14">
      <c r="L20379" s="7"/>
      <c r="M20379" s="108"/>
      <c r="N20379" s="7"/>
    </row>
    <row r="20380" spans="12:14">
      <c r="L20380" s="7"/>
      <c r="M20380" s="108"/>
      <c r="N20380" s="7"/>
    </row>
    <row r="20381" spans="12:14">
      <c r="L20381" s="7"/>
      <c r="M20381" s="108"/>
      <c r="N20381" s="7"/>
    </row>
    <row r="20382" spans="12:14">
      <c r="L20382" s="7"/>
      <c r="M20382" s="108"/>
      <c r="N20382" s="7"/>
    </row>
    <row r="20383" spans="12:14">
      <c r="L20383" s="7"/>
      <c r="M20383" s="108"/>
      <c r="N20383" s="7"/>
    </row>
    <row r="20384" spans="12:14">
      <c r="L20384" s="7"/>
      <c r="M20384" s="108"/>
      <c r="N20384" s="7"/>
    </row>
    <row r="20385" spans="12:14">
      <c r="L20385" s="7"/>
      <c r="M20385" s="108"/>
      <c r="N20385" s="7"/>
    </row>
    <row r="20386" spans="12:14">
      <c r="L20386" s="7"/>
      <c r="M20386" s="108"/>
      <c r="N20386" s="7"/>
    </row>
    <row r="20387" spans="12:14">
      <c r="L20387" s="7"/>
      <c r="M20387" s="108"/>
      <c r="N20387" s="7"/>
    </row>
    <row r="20388" spans="12:14">
      <c r="L20388" s="7"/>
      <c r="M20388" s="108"/>
      <c r="N20388" s="7"/>
    </row>
    <row r="20389" spans="12:14">
      <c r="L20389" s="7"/>
      <c r="M20389" s="108"/>
      <c r="N20389" s="7"/>
    </row>
    <row r="20390" spans="12:14">
      <c r="L20390" s="7"/>
      <c r="M20390" s="108"/>
      <c r="N20390" s="7"/>
    </row>
    <row r="20391" spans="12:14">
      <c r="L20391" s="7"/>
      <c r="M20391" s="108"/>
      <c r="N20391" s="7"/>
    </row>
    <row r="20392" spans="12:14">
      <c r="L20392" s="7"/>
      <c r="M20392" s="108"/>
      <c r="N20392" s="7"/>
    </row>
    <row r="20393" spans="12:14">
      <c r="L20393" s="7"/>
      <c r="M20393" s="108"/>
      <c r="N20393" s="7"/>
    </row>
    <row r="20394" spans="12:14">
      <c r="L20394" s="7"/>
      <c r="M20394" s="108"/>
      <c r="N20394" s="7"/>
    </row>
    <row r="20395" spans="12:14">
      <c r="L20395" s="7"/>
      <c r="M20395" s="108"/>
      <c r="N20395" s="7"/>
    </row>
    <row r="20396" spans="12:14">
      <c r="L20396" s="7"/>
      <c r="M20396" s="108"/>
      <c r="N20396" s="7"/>
    </row>
    <row r="20397" spans="12:14">
      <c r="L20397" s="7"/>
      <c r="M20397" s="108"/>
      <c r="N20397" s="7"/>
    </row>
    <row r="20398" spans="12:14">
      <c r="L20398" s="7"/>
      <c r="M20398" s="108"/>
      <c r="N20398" s="7"/>
    </row>
    <row r="20399" spans="12:14">
      <c r="L20399" s="7"/>
      <c r="M20399" s="108"/>
      <c r="N20399" s="7"/>
    </row>
    <row r="20400" spans="12:14">
      <c r="L20400" s="7"/>
      <c r="M20400" s="108"/>
      <c r="N20400" s="7"/>
    </row>
    <row r="20401" spans="12:14">
      <c r="L20401" s="7"/>
      <c r="M20401" s="108"/>
      <c r="N20401" s="7"/>
    </row>
    <row r="20402" spans="12:14">
      <c r="L20402" s="7"/>
      <c r="M20402" s="108"/>
      <c r="N20402" s="7"/>
    </row>
    <row r="20403" spans="12:14">
      <c r="L20403" s="7"/>
      <c r="M20403" s="108"/>
      <c r="N20403" s="7"/>
    </row>
    <row r="20404" spans="12:14">
      <c r="L20404" s="7"/>
      <c r="M20404" s="108"/>
      <c r="N20404" s="7"/>
    </row>
    <row r="20405" spans="12:14">
      <c r="L20405" s="7"/>
      <c r="M20405" s="108"/>
      <c r="N20405" s="7"/>
    </row>
    <row r="20406" spans="12:14">
      <c r="L20406" s="7"/>
      <c r="M20406" s="108"/>
      <c r="N20406" s="7"/>
    </row>
    <row r="20407" spans="12:14">
      <c r="L20407" s="7"/>
      <c r="M20407" s="108"/>
      <c r="N20407" s="7"/>
    </row>
    <row r="20408" spans="12:14">
      <c r="L20408" s="7"/>
      <c r="M20408" s="108"/>
      <c r="N20408" s="7"/>
    </row>
    <row r="20409" spans="12:14">
      <c r="L20409" s="7"/>
      <c r="M20409" s="108"/>
      <c r="N20409" s="7"/>
    </row>
    <row r="20410" spans="12:14">
      <c r="L20410" s="7"/>
      <c r="M20410" s="108"/>
      <c r="N20410" s="7"/>
    </row>
    <row r="20411" spans="12:14">
      <c r="L20411" s="7"/>
      <c r="M20411" s="108"/>
      <c r="N20411" s="7"/>
    </row>
    <row r="20412" spans="12:14">
      <c r="L20412" s="7"/>
      <c r="M20412" s="108"/>
      <c r="N20412" s="7"/>
    </row>
    <row r="20413" spans="12:14">
      <c r="L20413" s="7"/>
      <c r="M20413" s="108"/>
      <c r="N20413" s="7"/>
    </row>
    <row r="20414" spans="12:14">
      <c r="L20414" s="7"/>
      <c r="M20414" s="108"/>
      <c r="N20414" s="7"/>
    </row>
    <row r="20415" spans="12:14">
      <c r="L20415" s="7"/>
      <c r="M20415" s="108"/>
      <c r="N20415" s="7"/>
    </row>
    <row r="20416" spans="12:14">
      <c r="L20416" s="7"/>
      <c r="M20416" s="108"/>
      <c r="N20416" s="7"/>
    </row>
    <row r="20417" spans="12:14">
      <c r="L20417" s="7"/>
      <c r="M20417" s="108"/>
      <c r="N20417" s="7"/>
    </row>
    <row r="20418" spans="12:14">
      <c r="L20418" s="7"/>
      <c r="M20418" s="108"/>
      <c r="N20418" s="7"/>
    </row>
    <row r="20419" spans="12:14">
      <c r="L20419" s="7"/>
      <c r="M20419" s="108"/>
      <c r="N20419" s="7"/>
    </row>
    <row r="20420" spans="12:14">
      <c r="L20420" s="7"/>
      <c r="M20420" s="108"/>
      <c r="N20420" s="7"/>
    </row>
    <row r="20421" spans="12:14">
      <c r="L20421" s="7"/>
      <c r="M20421" s="108"/>
      <c r="N20421" s="7"/>
    </row>
    <row r="20422" spans="12:14">
      <c r="L20422" s="7"/>
      <c r="M20422" s="108"/>
      <c r="N20422" s="7"/>
    </row>
    <row r="20423" spans="12:14">
      <c r="L20423" s="7"/>
      <c r="M20423" s="108"/>
      <c r="N20423" s="7"/>
    </row>
    <row r="20424" spans="12:14">
      <c r="L20424" s="7"/>
      <c r="M20424" s="108"/>
      <c r="N20424" s="7"/>
    </row>
    <row r="20425" spans="12:14">
      <c r="L20425" s="7"/>
      <c r="M20425" s="108"/>
      <c r="N20425" s="7"/>
    </row>
    <row r="20426" spans="12:14">
      <c r="L20426" s="7"/>
      <c r="M20426" s="108"/>
      <c r="N20426" s="7"/>
    </row>
    <row r="20427" spans="12:14">
      <c r="L20427" s="7"/>
      <c r="M20427" s="108"/>
      <c r="N20427" s="7"/>
    </row>
    <row r="20428" spans="12:14">
      <c r="L20428" s="7"/>
      <c r="M20428" s="108"/>
      <c r="N20428" s="7"/>
    </row>
    <row r="20429" spans="12:14">
      <c r="L20429" s="7"/>
      <c r="M20429" s="108"/>
      <c r="N20429" s="7"/>
    </row>
    <row r="20430" spans="12:14">
      <c r="L20430" s="7"/>
      <c r="M20430" s="108"/>
      <c r="N20430" s="7"/>
    </row>
    <row r="20431" spans="12:14">
      <c r="L20431" s="7"/>
      <c r="M20431" s="108"/>
      <c r="N20431" s="7"/>
    </row>
    <row r="20432" spans="12:14">
      <c r="L20432" s="7"/>
      <c r="M20432" s="108"/>
      <c r="N20432" s="7"/>
    </row>
    <row r="20433" spans="12:14">
      <c r="L20433" s="7"/>
      <c r="M20433" s="108"/>
      <c r="N20433" s="7"/>
    </row>
    <row r="20434" spans="12:14">
      <c r="L20434" s="7"/>
      <c r="M20434" s="108"/>
      <c r="N20434" s="7"/>
    </row>
    <row r="20435" spans="12:14">
      <c r="L20435" s="7"/>
      <c r="M20435" s="108"/>
      <c r="N20435" s="7"/>
    </row>
    <row r="20436" spans="12:14">
      <c r="L20436" s="7"/>
      <c r="M20436" s="108"/>
      <c r="N20436" s="7"/>
    </row>
    <row r="20437" spans="12:14">
      <c r="L20437" s="7"/>
      <c r="M20437" s="108"/>
      <c r="N20437" s="7"/>
    </row>
    <row r="20438" spans="12:14">
      <c r="L20438" s="7"/>
      <c r="M20438" s="108"/>
      <c r="N20438" s="7"/>
    </row>
    <row r="20439" spans="12:14">
      <c r="L20439" s="7"/>
      <c r="M20439" s="108"/>
      <c r="N20439" s="7"/>
    </row>
    <row r="20440" spans="12:14">
      <c r="L20440" s="7"/>
      <c r="M20440" s="108"/>
      <c r="N20440" s="7"/>
    </row>
    <row r="20441" spans="12:14">
      <c r="L20441" s="7"/>
      <c r="M20441" s="108"/>
      <c r="N20441" s="7"/>
    </row>
    <row r="20442" spans="12:14">
      <c r="L20442" s="7"/>
      <c r="M20442" s="108"/>
      <c r="N20442" s="7"/>
    </row>
    <row r="20443" spans="12:14">
      <c r="L20443" s="7"/>
      <c r="M20443" s="108"/>
      <c r="N20443" s="7"/>
    </row>
    <row r="20444" spans="12:14">
      <c r="L20444" s="7"/>
      <c r="M20444" s="108"/>
      <c r="N20444" s="7"/>
    </row>
    <row r="20445" spans="12:14">
      <c r="L20445" s="7"/>
      <c r="M20445" s="108"/>
      <c r="N20445" s="7"/>
    </row>
    <row r="20446" spans="12:14">
      <c r="L20446" s="7"/>
      <c r="M20446" s="108"/>
      <c r="N20446" s="7"/>
    </row>
    <row r="20447" spans="12:14">
      <c r="L20447" s="7"/>
      <c r="M20447" s="108"/>
      <c r="N20447" s="7"/>
    </row>
    <row r="20448" spans="12:14">
      <c r="L20448" s="7"/>
      <c r="M20448" s="108"/>
      <c r="N20448" s="7"/>
    </row>
    <row r="20449" spans="12:14">
      <c r="L20449" s="7"/>
      <c r="M20449" s="108"/>
      <c r="N20449" s="7"/>
    </row>
    <row r="20450" spans="12:14">
      <c r="L20450" s="7"/>
      <c r="M20450" s="108"/>
      <c r="N20450" s="7"/>
    </row>
    <row r="20451" spans="12:14">
      <c r="L20451" s="7"/>
      <c r="M20451" s="108"/>
      <c r="N20451" s="7"/>
    </row>
    <row r="20452" spans="12:14">
      <c r="L20452" s="7"/>
      <c r="M20452" s="108"/>
      <c r="N20452" s="7"/>
    </row>
    <row r="20453" spans="12:14">
      <c r="L20453" s="7"/>
      <c r="M20453" s="108"/>
      <c r="N20453" s="7"/>
    </row>
    <row r="20454" spans="12:14">
      <c r="L20454" s="7"/>
      <c r="M20454" s="108"/>
      <c r="N20454" s="7"/>
    </row>
    <row r="20455" spans="12:14">
      <c r="L20455" s="7"/>
      <c r="M20455" s="108"/>
      <c r="N20455" s="7"/>
    </row>
    <row r="20456" spans="12:14">
      <c r="L20456" s="7"/>
      <c r="M20456" s="108"/>
      <c r="N20456" s="7"/>
    </row>
    <row r="20457" spans="12:14">
      <c r="L20457" s="7"/>
      <c r="M20457" s="108"/>
      <c r="N20457" s="7"/>
    </row>
    <row r="20458" spans="12:14">
      <c r="L20458" s="7"/>
      <c r="M20458" s="108"/>
      <c r="N20458" s="7"/>
    </row>
    <row r="20459" spans="12:14">
      <c r="L20459" s="7"/>
      <c r="M20459" s="108"/>
      <c r="N20459" s="7"/>
    </row>
    <row r="20460" spans="12:14">
      <c r="L20460" s="7"/>
      <c r="M20460" s="108"/>
      <c r="N20460" s="7"/>
    </row>
    <row r="20461" spans="12:14">
      <c r="L20461" s="7"/>
      <c r="M20461" s="108"/>
      <c r="N20461" s="7"/>
    </row>
    <row r="20462" spans="12:14">
      <c r="L20462" s="7"/>
      <c r="M20462" s="108"/>
      <c r="N20462" s="7"/>
    </row>
    <row r="20463" spans="12:14">
      <c r="L20463" s="7"/>
      <c r="M20463" s="108"/>
      <c r="N20463" s="7"/>
    </row>
    <row r="20464" spans="12:14">
      <c r="L20464" s="7"/>
      <c r="M20464" s="108"/>
      <c r="N20464" s="7"/>
    </row>
    <row r="20465" spans="12:14">
      <c r="L20465" s="7"/>
      <c r="M20465" s="108"/>
      <c r="N20465" s="7"/>
    </row>
    <row r="20466" spans="12:14">
      <c r="L20466" s="7"/>
      <c r="M20466" s="108"/>
      <c r="N20466" s="7"/>
    </row>
    <row r="20467" spans="12:14">
      <c r="L20467" s="7"/>
      <c r="M20467" s="108"/>
      <c r="N20467" s="7"/>
    </row>
    <row r="20468" spans="12:14">
      <c r="L20468" s="7"/>
      <c r="M20468" s="108"/>
      <c r="N20468" s="7"/>
    </row>
    <row r="20469" spans="12:14">
      <c r="L20469" s="7"/>
      <c r="M20469" s="108"/>
      <c r="N20469" s="7"/>
    </row>
    <row r="20470" spans="12:14">
      <c r="L20470" s="7"/>
      <c r="M20470" s="108"/>
      <c r="N20470" s="7"/>
    </row>
    <row r="20471" spans="12:14">
      <c r="L20471" s="7"/>
      <c r="M20471" s="108"/>
      <c r="N20471" s="7"/>
    </row>
    <row r="20472" spans="12:14">
      <c r="L20472" s="7"/>
      <c r="M20472" s="108"/>
      <c r="N20472" s="7"/>
    </row>
    <row r="20473" spans="12:14">
      <c r="L20473" s="7"/>
      <c r="M20473" s="108"/>
      <c r="N20473" s="7"/>
    </row>
    <row r="20474" spans="12:14">
      <c r="L20474" s="7"/>
      <c r="M20474" s="108"/>
      <c r="N20474" s="7"/>
    </row>
    <row r="20475" spans="12:14">
      <c r="L20475" s="7"/>
      <c r="M20475" s="108"/>
      <c r="N20475" s="7"/>
    </row>
    <row r="20476" spans="12:14">
      <c r="L20476" s="7"/>
      <c r="M20476" s="108"/>
      <c r="N20476" s="7"/>
    </row>
    <row r="20477" spans="12:14">
      <c r="L20477" s="7"/>
      <c r="M20477" s="108"/>
      <c r="N20477" s="7"/>
    </row>
    <row r="20478" spans="12:14">
      <c r="L20478" s="7"/>
      <c r="M20478" s="108"/>
      <c r="N20478" s="7"/>
    </row>
    <row r="20479" spans="12:14">
      <c r="L20479" s="7"/>
      <c r="M20479" s="108"/>
      <c r="N20479" s="7"/>
    </row>
    <row r="20480" spans="12:14">
      <c r="L20480" s="7"/>
      <c r="M20480" s="108"/>
      <c r="N20480" s="7"/>
    </row>
    <row r="20481" spans="12:14">
      <c r="L20481" s="7"/>
      <c r="M20481" s="108"/>
      <c r="N20481" s="7"/>
    </row>
    <row r="20482" spans="12:14">
      <c r="L20482" s="7"/>
      <c r="M20482" s="108"/>
      <c r="N20482" s="7"/>
    </row>
    <row r="20483" spans="12:14">
      <c r="L20483" s="7"/>
      <c r="M20483" s="108"/>
      <c r="N20483" s="7"/>
    </row>
    <row r="20484" spans="12:14">
      <c r="L20484" s="7"/>
      <c r="M20484" s="108"/>
      <c r="N20484" s="7"/>
    </row>
    <row r="20485" spans="12:14">
      <c r="L20485" s="7"/>
      <c r="M20485" s="108"/>
      <c r="N20485" s="7"/>
    </row>
    <row r="20486" spans="12:14">
      <c r="L20486" s="7"/>
      <c r="M20486" s="108"/>
      <c r="N20486" s="7"/>
    </row>
    <row r="20487" spans="12:14">
      <c r="L20487" s="7"/>
      <c r="M20487" s="108"/>
      <c r="N20487" s="7"/>
    </row>
    <row r="20488" spans="12:14">
      <c r="L20488" s="7"/>
      <c r="M20488" s="108"/>
      <c r="N20488" s="7"/>
    </row>
    <row r="20489" spans="12:14">
      <c r="L20489" s="7"/>
      <c r="M20489" s="108"/>
      <c r="N20489" s="7"/>
    </row>
    <row r="20490" spans="12:14">
      <c r="L20490" s="7"/>
      <c r="M20490" s="108"/>
      <c r="N20490" s="7"/>
    </row>
    <row r="20491" spans="12:14">
      <c r="L20491" s="7"/>
      <c r="M20491" s="108"/>
      <c r="N20491" s="7"/>
    </row>
    <row r="20492" spans="12:14">
      <c r="L20492" s="7"/>
      <c r="M20492" s="108"/>
      <c r="N20492" s="7"/>
    </row>
    <row r="20493" spans="12:14">
      <c r="L20493" s="7"/>
      <c r="M20493" s="108"/>
      <c r="N20493" s="7"/>
    </row>
    <row r="20494" spans="12:14">
      <c r="L20494" s="7"/>
      <c r="M20494" s="108"/>
      <c r="N20494" s="7"/>
    </row>
    <row r="20495" spans="12:14">
      <c r="L20495" s="7"/>
      <c r="M20495" s="108"/>
      <c r="N20495" s="7"/>
    </row>
    <row r="20496" spans="12:14">
      <c r="L20496" s="7"/>
      <c r="M20496" s="108"/>
      <c r="N20496" s="7"/>
    </row>
    <row r="20497" spans="12:14">
      <c r="L20497" s="7"/>
      <c r="M20497" s="108"/>
      <c r="N20497" s="7"/>
    </row>
    <row r="20498" spans="12:14">
      <c r="L20498" s="7"/>
      <c r="M20498" s="108"/>
      <c r="N20498" s="7"/>
    </row>
    <row r="20499" spans="12:14">
      <c r="L20499" s="7"/>
      <c r="M20499" s="108"/>
      <c r="N20499" s="7"/>
    </row>
    <row r="20500" spans="12:14">
      <c r="L20500" s="7"/>
      <c r="M20500" s="108"/>
      <c r="N20500" s="7"/>
    </row>
    <row r="20501" spans="12:14">
      <c r="L20501" s="7"/>
      <c r="M20501" s="108"/>
      <c r="N20501" s="7"/>
    </row>
    <row r="20502" spans="12:14">
      <c r="L20502" s="7"/>
      <c r="M20502" s="108"/>
      <c r="N20502" s="7"/>
    </row>
    <row r="20503" spans="12:14">
      <c r="L20503" s="7"/>
      <c r="M20503" s="108"/>
      <c r="N20503" s="7"/>
    </row>
    <row r="20504" spans="12:14">
      <c r="L20504" s="7"/>
      <c r="M20504" s="108"/>
      <c r="N20504" s="7"/>
    </row>
    <row r="20505" spans="12:14">
      <c r="L20505" s="7"/>
      <c r="M20505" s="108"/>
      <c r="N20505" s="7"/>
    </row>
    <row r="20506" spans="12:14">
      <c r="L20506" s="7"/>
      <c r="M20506" s="108"/>
      <c r="N20506" s="7"/>
    </row>
    <row r="20507" spans="12:14">
      <c r="L20507" s="7"/>
      <c r="M20507" s="108"/>
      <c r="N20507" s="7"/>
    </row>
    <row r="20508" spans="12:14">
      <c r="L20508" s="7"/>
      <c r="M20508" s="108"/>
      <c r="N20508" s="7"/>
    </row>
    <row r="20509" spans="12:14">
      <c r="L20509" s="7"/>
      <c r="M20509" s="108"/>
      <c r="N20509" s="7"/>
    </row>
    <row r="20510" spans="12:14">
      <c r="L20510" s="7"/>
      <c r="M20510" s="108"/>
      <c r="N20510" s="7"/>
    </row>
    <row r="20511" spans="12:14">
      <c r="L20511" s="7"/>
      <c r="M20511" s="108"/>
      <c r="N20511" s="7"/>
    </row>
    <row r="20512" spans="12:14">
      <c r="L20512" s="7"/>
      <c r="M20512" s="108"/>
      <c r="N20512" s="7"/>
    </row>
    <row r="20513" spans="12:14">
      <c r="L20513" s="7"/>
      <c r="M20513" s="108"/>
      <c r="N20513" s="7"/>
    </row>
    <row r="20514" spans="12:14">
      <c r="L20514" s="7"/>
      <c r="M20514" s="108"/>
      <c r="N20514" s="7"/>
    </row>
    <row r="20515" spans="12:14">
      <c r="L20515" s="7"/>
      <c r="M20515" s="108"/>
      <c r="N20515" s="7"/>
    </row>
    <row r="20516" spans="12:14">
      <c r="L20516" s="7"/>
      <c r="M20516" s="108"/>
      <c r="N20516" s="7"/>
    </row>
    <row r="20517" spans="12:14">
      <c r="L20517" s="7"/>
      <c r="M20517" s="108"/>
      <c r="N20517" s="7"/>
    </row>
    <row r="20518" spans="12:14">
      <c r="L20518" s="7"/>
      <c r="M20518" s="108"/>
      <c r="N20518" s="7"/>
    </row>
    <row r="20519" spans="12:14">
      <c r="L20519" s="7"/>
      <c r="M20519" s="108"/>
      <c r="N20519" s="7"/>
    </row>
    <row r="20520" spans="12:14">
      <c r="L20520" s="7"/>
      <c r="M20520" s="108"/>
      <c r="N20520" s="7"/>
    </row>
    <row r="20521" spans="12:14">
      <c r="L20521" s="7"/>
      <c r="M20521" s="108"/>
      <c r="N20521" s="7"/>
    </row>
    <row r="20522" spans="12:14">
      <c r="L20522" s="7"/>
      <c r="M20522" s="108"/>
      <c r="N20522" s="7"/>
    </row>
    <row r="20523" spans="12:14">
      <c r="L20523" s="7"/>
      <c r="M20523" s="108"/>
      <c r="N20523" s="7"/>
    </row>
    <row r="20524" spans="12:14">
      <c r="L20524" s="7"/>
      <c r="M20524" s="108"/>
      <c r="N20524" s="7"/>
    </row>
    <row r="20525" spans="12:14">
      <c r="L20525" s="7"/>
      <c r="M20525" s="108"/>
      <c r="N20525" s="7"/>
    </row>
    <row r="20526" spans="12:14">
      <c r="L20526" s="7"/>
      <c r="M20526" s="108"/>
      <c r="N20526" s="7"/>
    </row>
    <row r="20527" spans="12:14">
      <c r="L20527" s="7"/>
      <c r="M20527" s="108"/>
      <c r="N20527" s="7"/>
    </row>
    <row r="20528" spans="12:14">
      <c r="L20528" s="7"/>
      <c r="M20528" s="108"/>
      <c r="N20528" s="7"/>
    </row>
    <row r="20529" spans="12:14">
      <c r="L20529" s="7"/>
      <c r="M20529" s="108"/>
      <c r="N20529" s="7"/>
    </row>
    <row r="20530" spans="12:14">
      <c r="L20530" s="7"/>
      <c r="M20530" s="108"/>
      <c r="N20530" s="7"/>
    </row>
    <row r="20531" spans="12:14">
      <c r="L20531" s="7"/>
      <c r="M20531" s="108"/>
      <c r="N20531" s="7"/>
    </row>
    <row r="20532" spans="12:14">
      <c r="L20532" s="7"/>
      <c r="M20532" s="108"/>
      <c r="N20532" s="7"/>
    </row>
    <row r="20533" spans="12:14">
      <c r="L20533" s="7"/>
      <c r="M20533" s="108"/>
      <c r="N20533" s="7"/>
    </row>
    <row r="20534" spans="12:14">
      <c r="L20534" s="7"/>
      <c r="M20534" s="108"/>
      <c r="N20534" s="7"/>
    </row>
    <row r="20535" spans="12:14">
      <c r="L20535" s="7"/>
      <c r="M20535" s="108"/>
      <c r="N20535" s="7"/>
    </row>
    <row r="20536" spans="12:14">
      <c r="L20536" s="7"/>
      <c r="M20536" s="108"/>
      <c r="N20536" s="7"/>
    </row>
    <row r="20537" spans="12:14">
      <c r="L20537" s="7"/>
      <c r="M20537" s="108"/>
      <c r="N20537" s="7"/>
    </row>
    <row r="20538" spans="12:14">
      <c r="L20538" s="7"/>
      <c r="M20538" s="108"/>
      <c r="N20538" s="7"/>
    </row>
    <row r="20539" spans="12:14">
      <c r="L20539" s="7"/>
      <c r="M20539" s="108"/>
      <c r="N20539" s="7"/>
    </row>
    <row r="20540" spans="12:14">
      <c r="L20540" s="7"/>
      <c r="M20540" s="108"/>
      <c r="N20540" s="7"/>
    </row>
    <row r="20541" spans="12:14">
      <c r="L20541" s="7"/>
      <c r="M20541" s="108"/>
      <c r="N20541" s="7"/>
    </row>
    <row r="20542" spans="12:14">
      <c r="L20542" s="7"/>
      <c r="M20542" s="108"/>
      <c r="N20542" s="7"/>
    </row>
    <row r="20543" spans="12:14">
      <c r="L20543" s="7"/>
      <c r="M20543" s="108"/>
      <c r="N20543" s="7"/>
    </row>
    <row r="20544" spans="12:14">
      <c r="L20544" s="7"/>
      <c r="M20544" s="108"/>
      <c r="N20544" s="7"/>
    </row>
    <row r="20545" spans="12:14">
      <c r="L20545" s="7"/>
      <c r="M20545" s="108"/>
      <c r="N20545" s="7"/>
    </row>
    <row r="20546" spans="12:14">
      <c r="L20546" s="7"/>
      <c r="M20546" s="108"/>
      <c r="N20546" s="7"/>
    </row>
    <row r="20547" spans="12:14">
      <c r="L20547" s="7"/>
      <c r="M20547" s="108"/>
      <c r="N20547" s="7"/>
    </row>
    <row r="20548" spans="12:14">
      <c r="L20548" s="7"/>
      <c r="M20548" s="108"/>
      <c r="N20548" s="7"/>
    </row>
    <row r="20549" spans="12:14">
      <c r="L20549" s="7"/>
      <c r="M20549" s="108"/>
      <c r="N20549" s="7"/>
    </row>
    <row r="20550" spans="12:14">
      <c r="L20550" s="7"/>
      <c r="M20550" s="108"/>
      <c r="N20550" s="7"/>
    </row>
    <row r="20551" spans="12:14">
      <c r="L20551" s="7"/>
      <c r="M20551" s="108"/>
      <c r="N20551" s="7"/>
    </row>
    <row r="20552" spans="12:14">
      <c r="L20552" s="7"/>
      <c r="M20552" s="108"/>
      <c r="N20552" s="7"/>
    </row>
    <row r="20553" spans="12:14">
      <c r="L20553" s="7"/>
      <c r="M20553" s="108"/>
      <c r="N20553" s="7"/>
    </row>
    <row r="20554" spans="12:14">
      <c r="L20554" s="7"/>
      <c r="M20554" s="108"/>
      <c r="N20554" s="7"/>
    </row>
    <row r="20555" spans="12:14">
      <c r="L20555" s="7"/>
      <c r="M20555" s="108"/>
      <c r="N20555" s="7"/>
    </row>
    <row r="20556" spans="12:14">
      <c r="L20556" s="7"/>
      <c r="M20556" s="108"/>
      <c r="N20556" s="7"/>
    </row>
    <row r="20557" spans="12:14">
      <c r="L20557" s="7"/>
      <c r="M20557" s="108"/>
      <c r="N20557" s="7"/>
    </row>
    <row r="20558" spans="12:14">
      <c r="L20558" s="7"/>
      <c r="M20558" s="108"/>
      <c r="N20558" s="7"/>
    </row>
    <row r="20559" spans="12:14">
      <c r="L20559" s="7"/>
      <c r="M20559" s="108"/>
      <c r="N20559" s="7"/>
    </row>
    <row r="20560" spans="12:14">
      <c r="L20560" s="7"/>
      <c r="M20560" s="108"/>
      <c r="N20560" s="7"/>
    </row>
    <row r="20561" spans="12:14">
      <c r="L20561" s="7"/>
      <c r="M20561" s="108"/>
      <c r="N20561" s="7"/>
    </row>
    <row r="20562" spans="12:14">
      <c r="L20562" s="7"/>
      <c r="M20562" s="108"/>
      <c r="N20562" s="7"/>
    </row>
    <row r="20563" spans="12:14">
      <c r="L20563" s="7"/>
      <c r="M20563" s="108"/>
      <c r="N20563" s="7"/>
    </row>
    <row r="20564" spans="12:14">
      <c r="L20564" s="7"/>
      <c r="M20564" s="108"/>
      <c r="N20564" s="7"/>
    </row>
    <row r="20565" spans="12:14">
      <c r="L20565" s="7"/>
      <c r="M20565" s="108"/>
      <c r="N20565" s="7"/>
    </row>
    <row r="20566" spans="12:14">
      <c r="L20566" s="7"/>
      <c r="M20566" s="108"/>
      <c r="N20566" s="7"/>
    </row>
    <row r="20567" spans="12:14">
      <c r="L20567" s="7"/>
      <c r="M20567" s="108"/>
      <c r="N20567" s="7"/>
    </row>
    <row r="20568" spans="12:14">
      <c r="L20568" s="7"/>
      <c r="M20568" s="108"/>
      <c r="N20568" s="7"/>
    </row>
    <row r="20569" spans="12:14">
      <c r="L20569" s="7"/>
      <c r="M20569" s="108"/>
      <c r="N20569" s="7"/>
    </row>
    <row r="20570" spans="12:14">
      <c r="L20570" s="7"/>
      <c r="M20570" s="108"/>
      <c r="N20570" s="7"/>
    </row>
    <row r="20571" spans="12:14">
      <c r="L20571" s="7"/>
      <c r="M20571" s="108"/>
      <c r="N20571" s="7"/>
    </row>
    <row r="20572" spans="12:14">
      <c r="L20572" s="7"/>
      <c r="M20572" s="108"/>
      <c r="N20572" s="7"/>
    </row>
    <row r="20573" spans="12:14">
      <c r="L20573" s="7"/>
      <c r="M20573" s="108"/>
      <c r="N20573" s="7"/>
    </row>
    <row r="20574" spans="12:14">
      <c r="L20574" s="7"/>
      <c r="M20574" s="108"/>
      <c r="N20574" s="7"/>
    </row>
    <row r="20575" spans="12:14">
      <c r="L20575" s="7"/>
      <c r="M20575" s="108"/>
      <c r="N20575" s="7"/>
    </row>
    <row r="20576" spans="12:14">
      <c r="L20576" s="7"/>
      <c r="M20576" s="108"/>
      <c r="N20576" s="7"/>
    </row>
    <row r="20577" spans="12:14">
      <c r="L20577" s="7"/>
      <c r="M20577" s="108"/>
      <c r="N20577" s="7"/>
    </row>
    <row r="20578" spans="12:14">
      <c r="L20578" s="7"/>
      <c r="M20578" s="108"/>
      <c r="N20578" s="7"/>
    </row>
    <row r="20579" spans="12:14">
      <c r="L20579" s="7"/>
      <c r="M20579" s="108"/>
      <c r="N20579" s="7"/>
    </row>
    <row r="20580" spans="12:14">
      <c r="L20580" s="7"/>
      <c r="M20580" s="108"/>
      <c r="N20580" s="7"/>
    </row>
    <row r="20581" spans="12:14">
      <c r="L20581" s="7"/>
      <c r="M20581" s="108"/>
      <c r="N20581" s="7"/>
    </row>
    <row r="20582" spans="12:14">
      <c r="L20582" s="7"/>
      <c r="M20582" s="108"/>
      <c r="N20582" s="7"/>
    </row>
    <row r="20583" spans="12:14">
      <c r="L20583" s="7"/>
      <c r="M20583" s="108"/>
      <c r="N20583" s="7"/>
    </row>
    <row r="20584" spans="12:14">
      <c r="L20584" s="7"/>
      <c r="M20584" s="108"/>
      <c r="N20584" s="7"/>
    </row>
    <row r="20585" spans="12:14">
      <c r="L20585" s="7"/>
      <c r="M20585" s="108"/>
      <c r="N20585" s="7"/>
    </row>
    <row r="20586" spans="12:14">
      <c r="L20586" s="7"/>
      <c r="M20586" s="108"/>
      <c r="N20586" s="7"/>
    </row>
    <row r="20587" spans="12:14">
      <c r="L20587" s="7"/>
      <c r="M20587" s="108"/>
      <c r="N20587" s="7"/>
    </row>
    <row r="20588" spans="12:14">
      <c r="L20588" s="7"/>
      <c r="M20588" s="108"/>
      <c r="N20588" s="7"/>
    </row>
    <row r="20589" spans="12:14">
      <c r="L20589" s="7"/>
      <c r="M20589" s="108"/>
      <c r="N20589" s="7"/>
    </row>
    <row r="20590" spans="12:14">
      <c r="L20590" s="7"/>
      <c r="M20590" s="108"/>
      <c r="N20590" s="7"/>
    </row>
    <row r="20591" spans="12:14">
      <c r="L20591" s="7"/>
      <c r="M20591" s="108"/>
      <c r="N20591" s="7"/>
    </row>
    <row r="20592" spans="12:14">
      <c r="L20592" s="7"/>
      <c r="M20592" s="108"/>
      <c r="N20592" s="7"/>
    </row>
    <row r="20593" spans="12:14">
      <c r="L20593" s="7"/>
      <c r="M20593" s="108"/>
      <c r="N20593" s="7"/>
    </row>
    <row r="20594" spans="12:14">
      <c r="L20594" s="7"/>
      <c r="M20594" s="108"/>
      <c r="N20594" s="7"/>
    </row>
    <row r="20595" spans="12:14">
      <c r="L20595" s="7"/>
      <c r="M20595" s="108"/>
      <c r="N20595" s="7"/>
    </row>
    <row r="20596" spans="12:14">
      <c r="L20596" s="7"/>
      <c r="M20596" s="108"/>
      <c r="N20596" s="7"/>
    </row>
    <row r="20597" spans="12:14">
      <c r="L20597" s="7"/>
      <c r="M20597" s="108"/>
      <c r="N20597" s="7"/>
    </row>
    <row r="20598" spans="12:14">
      <c r="L20598" s="7"/>
      <c r="M20598" s="108"/>
      <c r="N20598" s="7"/>
    </row>
    <row r="20599" spans="12:14">
      <c r="L20599" s="7"/>
      <c r="M20599" s="108"/>
      <c r="N20599" s="7"/>
    </row>
    <row r="20600" spans="12:14">
      <c r="L20600" s="7"/>
      <c r="M20600" s="108"/>
      <c r="N20600" s="7"/>
    </row>
    <row r="20601" spans="12:14">
      <c r="L20601" s="7"/>
      <c r="M20601" s="108"/>
      <c r="N20601" s="7"/>
    </row>
    <row r="20602" spans="12:14">
      <c r="L20602" s="7"/>
      <c r="M20602" s="108"/>
      <c r="N20602" s="7"/>
    </row>
    <row r="20603" spans="12:14">
      <c r="L20603" s="7"/>
      <c r="M20603" s="108"/>
      <c r="N20603" s="7"/>
    </row>
    <row r="20604" spans="12:14">
      <c r="L20604" s="7"/>
      <c r="M20604" s="108"/>
      <c r="N20604" s="7"/>
    </row>
    <row r="20605" spans="12:14">
      <c r="L20605" s="7"/>
      <c r="M20605" s="108"/>
      <c r="N20605" s="7"/>
    </row>
    <row r="20606" spans="12:14">
      <c r="L20606" s="7"/>
      <c r="M20606" s="108"/>
      <c r="N20606" s="7"/>
    </row>
    <row r="20607" spans="12:14">
      <c r="L20607" s="7"/>
      <c r="M20607" s="108"/>
      <c r="N20607" s="7"/>
    </row>
    <row r="20608" spans="12:14">
      <c r="L20608" s="7"/>
      <c r="M20608" s="108"/>
      <c r="N20608" s="7"/>
    </row>
    <row r="20609" spans="12:14">
      <c r="L20609" s="7"/>
      <c r="M20609" s="108"/>
      <c r="N20609" s="7"/>
    </row>
    <row r="20610" spans="12:14">
      <c r="L20610" s="7"/>
      <c r="M20610" s="108"/>
      <c r="N20610" s="7"/>
    </row>
    <row r="20611" spans="12:14">
      <c r="L20611" s="7"/>
      <c r="M20611" s="108"/>
      <c r="N20611" s="7"/>
    </row>
    <row r="20612" spans="12:14">
      <c r="L20612" s="7"/>
      <c r="M20612" s="108"/>
      <c r="N20612" s="7"/>
    </row>
    <row r="20613" spans="12:14">
      <c r="L20613" s="7"/>
      <c r="M20613" s="108"/>
      <c r="N20613" s="7"/>
    </row>
    <row r="20614" spans="12:14">
      <c r="L20614" s="7"/>
      <c r="M20614" s="108"/>
      <c r="N20614" s="7"/>
    </row>
    <row r="20615" spans="12:14">
      <c r="L20615" s="7"/>
      <c r="M20615" s="108"/>
      <c r="N20615" s="7"/>
    </row>
    <row r="20616" spans="12:14">
      <c r="L20616" s="7"/>
      <c r="M20616" s="108"/>
      <c r="N20616" s="7"/>
    </row>
    <row r="20617" spans="12:14">
      <c r="L20617" s="7"/>
      <c r="M20617" s="108"/>
      <c r="N20617" s="7"/>
    </row>
    <row r="20618" spans="12:14">
      <c r="L20618" s="7"/>
      <c r="M20618" s="108"/>
      <c r="N20618" s="7"/>
    </row>
    <row r="20619" spans="12:14">
      <c r="L20619" s="7"/>
      <c r="M20619" s="108"/>
      <c r="N20619" s="7"/>
    </row>
    <row r="20620" spans="12:14">
      <c r="L20620" s="7"/>
      <c r="M20620" s="108"/>
      <c r="N20620" s="7"/>
    </row>
    <row r="20621" spans="12:14">
      <c r="L20621" s="7"/>
      <c r="M20621" s="108"/>
      <c r="N20621" s="7"/>
    </row>
    <row r="20622" spans="12:14">
      <c r="L20622" s="7"/>
      <c r="M20622" s="108"/>
      <c r="N20622" s="7"/>
    </row>
    <row r="20623" spans="12:14">
      <c r="L20623" s="7"/>
      <c r="M20623" s="108"/>
      <c r="N20623" s="7"/>
    </row>
    <row r="20624" spans="12:14">
      <c r="L20624" s="7"/>
      <c r="M20624" s="108"/>
      <c r="N20624" s="7"/>
    </row>
    <row r="20625" spans="12:14">
      <c r="L20625" s="7"/>
      <c r="M20625" s="108"/>
      <c r="N20625" s="7"/>
    </row>
    <row r="20626" spans="12:14">
      <c r="L20626" s="7"/>
      <c r="M20626" s="108"/>
      <c r="N20626" s="7"/>
    </row>
    <row r="20627" spans="12:14">
      <c r="L20627" s="7"/>
      <c r="M20627" s="108"/>
      <c r="N20627" s="7"/>
    </row>
    <row r="20628" spans="12:14">
      <c r="L20628" s="7"/>
      <c r="M20628" s="108"/>
      <c r="N20628" s="7"/>
    </row>
    <row r="20629" spans="12:14">
      <c r="L20629" s="7"/>
      <c r="M20629" s="108"/>
      <c r="N20629" s="7"/>
    </row>
    <row r="20630" spans="12:14">
      <c r="L20630" s="7"/>
      <c r="M20630" s="108"/>
      <c r="N20630" s="7"/>
    </row>
    <row r="20631" spans="12:14">
      <c r="L20631" s="7"/>
      <c r="M20631" s="108"/>
      <c r="N20631" s="7"/>
    </row>
    <row r="20632" spans="12:14">
      <c r="L20632" s="7"/>
      <c r="M20632" s="108"/>
      <c r="N20632" s="7"/>
    </row>
    <row r="20633" spans="12:14">
      <c r="L20633" s="7"/>
      <c r="M20633" s="108"/>
      <c r="N20633" s="7"/>
    </row>
    <row r="20634" spans="12:14">
      <c r="L20634" s="7"/>
      <c r="M20634" s="108"/>
      <c r="N20634" s="7"/>
    </row>
    <row r="20635" spans="12:14">
      <c r="L20635" s="7"/>
      <c r="M20635" s="108"/>
      <c r="N20635" s="7"/>
    </row>
    <row r="20636" spans="12:14">
      <c r="L20636" s="7"/>
      <c r="M20636" s="108"/>
      <c r="N20636" s="7"/>
    </row>
    <row r="20637" spans="12:14">
      <c r="L20637" s="7"/>
      <c r="M20637" s="108"/>
      <c r="N20637" s="7"/>
    </row>
    <row r="20638" spans="12:14">
      <c r="L20638" s="7"/>
      <c r="M20638" s="108"/>
      <c r="N20638" s="7"/>
    </row>
    <row r="20639" spans="12:14">
      <c r="L20639" s="7"/>
      <c r="M20639" s="108"/>
      <c r="N20639" s="7"/>
    </row>
    <row r="20640" spans="12:14">
      <c r="L20640" s="7"/>
      <c r="M20640" s="108"/>
      <c r="N20640" s="7"/>
    </row>
    <row r="20641" spans="12:14">
      <c r="L20641" s="7"/>
      <c r="M20641" s="108"/>
      <c r="N20641" s="7"/>
    </row>
    <row r="20642" spans="12:14">
      <c r="L20642" s="7"/>
      <c r="M20642" s="108"/>
      <c r="N20642" s="7"/>
    </row>
    <row r="20643" spans="12:14">
      <c r="L20643" s="7"/>
      <c r="M20643" s="108"/>
      <c r="N20643" s="7"/>
    </row>
    <row r="20644" spans="12:14">
      <c r="L20644" s="7"/>
      <c r="M20644" s="108"/>
      <c r="N20644" s="7"/>
    </row>
    <row r="20645" spans="12:14">
      <c r="L20645" s="7"/>
      <c r="M20645" s="108"/>
      <c r="N20645" s="7"/>
    </row>
    <row r="20646" spans="12:14">
      <c r="L20646" s="7"/>
      <c r="M20646" s="108"/>
      <c r="N20646" s="7"/>
    </row>
    <row r="20647" spans="12:14">
      <c r="L20647" s="7"/>
      <c r="M20647" s="108"/>
      <c r="N20647" s="7"/>
    </row>
    <row r="20648" spans="12:14">
      <c r="L20648" s="7"/>
      <c r="M20648" s="108"/>
      <c r="N20648" s="7"/>
    </row>
    <row r="20649" spans="12:14">
      <c r="L20649" s="7"/>
      <c r="M20649" s="108"/>
      <c r="N20649" s="7"/>
    </row>
    <row r="20650" spans="12:14">
      <c r="L20650" s="7"/>
      <c r="M20650" s="108"/>
      <c r="N20650" s="7"/>
    </row>
    <row r="20651" spans="12:14">
      <c r="L20651" s="7"/>
      <c r="M20651" s="108"/>
      <c r="N20651" s="7"/>
    </row>
    <row r="20652" spans="12:14">
      <c r="L20652" s="7"/>
      <c r="M20652" s="108"/>
      <c r="N20652" s="7"/>
    </row>
    <row r="20653" spans="12:14">
      <c r="L20653" s="7"/>
      <c r="M20653" s="108"/>
      <c r="N20653" s="7"/>
    </row>
    <row r="20654" spans="12:14">
      <c r="L20654" s="7"/>
      <c r="M20654" s="108"/>
      <c r="N20654" s="7"/>
    </row>
    <row r="20655" spans="12:14">
      <c r="L20655" s="7"/>
      <c r="M20655" s="108"/>
      <c r="N20655" s="7"/>
    </row>
    <row r="20656" spans="12:14">
      <c r="L20656" s="7"/>
      <c r="M20656" s="108"/>
      <c r="N20656" s="7"/>
    </row>
    <row r="20657" spans="12:14">
      <c r="L20657" s="7"/>
      <c r="M20657" s="108"/>
      <c r="N20657" s="7"/>
    </row>
    <row r="20658" spans="12:14">
      <c r="L20658" s="7"/>
      <c r="M20658" s="108"/>
      <c r="N20658" s="7"/>
    </row>
    <row r="20659" spans="12:14">
      <c r="L20659" s="7"/>
      <c r="M20659" s="108"/>
      <c r="N20659" s="7"/>
    </row>
    <row r="20660" spans="12:14">
      <c r="L20660" s="7"/>
      <c r="M20660" s="108"/>
      <c r="N20660" s="7"/>
    </row>
    <row r="20661" spans="12:14">
      <c r="L20661" s="7"/>
      <c r="M20661" s="108"/>
      <c r="N20661" s="7"/>
    </row>
    <row r="20662" spans="12:14">
      <c r="L20662" s="7"/>
      <c r="M20662" s="108"/>
      <c r="N20662" s="7"/>
    </row>
    <row r="20663" spans="12:14">
      <c r="L20663" s="7"/>
      <c r="M20663" s="108"/>
      <c r="N20663" s="7"/>
    </row>
    <row r="20664" spans="12:14">
      <c r="L20664" s="7"/>
      <c r="M20664" s="108"/>
      <c r="N20664" s="7"/>
    </row>
    <row r="20665" spans="12:14">
      <c r="L20665" s="7"/>
      <c r="M20665" s="108"/>
      <c r="N20665" s="7"/>
    </row>
    <row r="20666" spans="12:14">
      <c r="L20666" s="7"/>
      <c r="M20666" s="108"/>
      <c r="N20666" s="7"/>
    </row>
    <row r="20667" spans="12:14">
      <c r="L20667" s="7"/>
      <c r="M20667" s="108"/>
      <c r="N20667" s="7"/>
    </row>
    <row r="20668" spans="12:14">
      <c r="L20668" s="7"/>
      <c r="M20668" s="108"/>
      <c r="N20668" s="7"/>
    </row>
    <row r="20669" spans="12:14">
      <c r="L20669" s="7"/>
      <c r="M20669" s="108"/>
      <c r="N20669" s="7"/>
    </row>
    <row r="20670" spans="12:14">
      <c r="L20670" s="7"/>
      <c r="M20670" s="108"/>
      <c r="N20670" s="7"/>
    </row>
    <row r="20671" spans="12:14">
      <c r="L20671" s="7"/>
      <c r="M20671" s="108"/>
      <c r="N20671" s="7"/>
    </row>
    <row r="20672" spans="12:14">
      <c r="L20672" s="7"/>
      <c r="M20672" s="108"/>
      <c r="N20672" s="7"/>
    </row>
    <row r="20673" spans="12:14">
      <c r="L20673" s="7"/>
      <c r="M20673" s="108"/>
      <c r="N20673" s="7"/>
    </row>
    <row r="20674" spans="12:14">
      <c r="L20674" s="7"/>
      <c r="M20674" s="108"/>
      <c r="N20674" s="7"/>
    </row>
    <row r="20675" spans="12:14">
      <c r="L20675" s="7"/>
      <c r="M20675" s="108"/>
      <c r="N20675" s="7"/>
    </row>
    <row r="20676" spans="12:14">
      <c r="L20676" s="7"/>
      <c r="M20676" s="108"/>
      <c r="N20676" s="7"/>
    </row>
    <row r="20677" spans="12:14">
      <c r="L20677" s="7"/>
      <c r="M20677" s="108"/>
      <c r="N20677" s="7"/>
    </row>
    <row r="20678" spans="12:14">
      <c r="L20678" s="7"/>
      <c r="M20678" s="108"/>
      <c r="N20678" s="7"/>
    </row>
    <row r="20679" spans="12:14">
      <c r="L20679" s="7"/>
      <c r="M20679" s="108"/>
      <c r="N20679" s="7"/>
    </row>
    <row r="20680" spans="12:14">
      <c r="L20680" s="7"/>
      <c r="M20680" s="108"/>
      <c r="N20680" s="7"/>
    </row>
    <row r="20681" spans="12:14">
      <c r="L20681" s="7"/>
      <c r="M20681" s="108"/>
      <c r="N20681" s="7"/>
    </row>
    <row r="20682" spans="12:14">
      <c r="L20682" s="7"/>
      <c r="M20682" s="108"/>
      <c r="N20682" s="7"/>
    </row>
    <row r="20683" spans="12:14">
      <c r="L20683" s="7"/>
      <c r="M20683" s="108"/>
      <c r="N20683" s="7"/>
    </row>
    <row r="20684" spans="12:14">
      <c r="L20684" s="7"/>
      <c r="M20684" s="108"/>
      <c r="N20684" s="7"/>
    </row>
    <row r="20685" spans="12:14">
      <c r="L20685" s="7"/>
      <c r="M20685" s="108"/>
      <c r="N20685" s="7"/>
    </row>
    <row r="20686" spans="12:14">
      <c r="L20686" s="7"/>
      <c r="M20686" s="108"/>
      <c r="N20686" s="7"/>
    </row>
    <row r="20687" spans="12:14">
      <c r="L20687" s="7"/>
      <c r="M20687" s="108"/>
      <c r="N20687" s="7"/>
    </row>
    <row r="20688" spans="12:14">
      <c r="L20688" s="7"/>
      <c r="M20688" s="108"/>
      <c r="N20688" s="7"/>
    </row>
    <row r="20689" spans="12:14">
      <c r="L20689" s="7"/>
      <c r="M20689" s="108"/>
      <c r="N20689" s="7"/>
    </row>
    <row r="20690" spans="12:14">
      <c r="L20690" s="7"/>
      <c r="M20690" s="108"/>
      <c r="N20690" s="7"/>
    </row>
    <row r="20691" spans="12:14">
      <c r="L20691" s="7"/>
      <c r="M20691" s="108"/>
      <c r="N20691" s="7"/>
    </row>
    <row r="20692" spans="12:14">
      <c r="L20692" s="7"/>
      <c r="M20692" s="108"/>
      <c r="N20692" s="7"/>
    </row>
    <row r="20693" spans="12:14">
      <c r="L20693" s="7"/>
      <c r="M20693" s="108"/>
      <c r="N20693" s="7"/>
    </row>
    <row r="20694" spans="12:14">
      <c r="L20694" s="7"/>
      <c r="M20694" s="108"/>
      <c r="N20694" s="7"/>
    </row>
    <row r="20695" spans="12:14">
      <c r="L20695" s="7"/>
      <c r="M20695" s="108"/>
      <c r="N20695" s="7"/>
    </row>
    <row r="20696" spans="12:14">
      <c r="L20696" s="7"/>
      <c r="M20696" s="108"/>
      <c r="N20696" s="7"/>
    </row>
    <row r="20697" spans="12:14">
      <c r="L20697" s="7"/>
      <c r="M20697" s="108"/>
      <c r="N20697" s="7"/>
    </row>
    <row r="20698" spans="12:14">
      <c r="L20698" s="7"/>
      <c r="M20698" s="108"/>
      <c r="N20698" s="7"/>
    </row>
    <row r="20699" spans="12:14">
      <c r="L20699" s="7"/>
      <c r="M20699" s="108"/>
      <c r="N20699" s="7"/>
    </row>
    <row r="20700" spans="12:14">
      <c r="L20700" s="7"/>
      <c r="M20700" s="108"/>
      <c r="N20700" s="7"/>
    </row>
    <row r="20701" spans="12:14">
      <c r="L20701" s="7"/>
      <c r="M20701" s="108"/>
      <c r="N20701" s="7"/>
    </row>
    <row r="20702" spans="12:14">
      <c r="L20702" s="7"/>
      <c r="M20702" s="108"/>
      <c r="N20702" s="7"/>
    </row>
    <row r="20703" spans="12:14">
      <c r="L20703" s="7"/>
      <c r="M20703" s="108"/>
      <c r="N20703" s="7"/>
    </row>
    <row r="20704" spans="12:14">
      <c r="L20704" s="7"/>
      <c r="M20704" s="108"/>
      <c r="N20704" s="7"/>
    </row>
    <row r="20705" spans="12:14">
      <c r="L20705" s="7"/>
      <c r="M20705" s="108"/>
      <c r="N20705" s="7"/>
    </row>
    <row r="20706" spans="12:14">
      <c r="L20706" s="7"/>
      <c r="M20706" s="108"/>
      <c r="N20706" s="7"/>
    </row>
    <row r="20707" spans="12:14">
      <c r="L20707" s="7"/>
      <c r="M20707" s="108"/>
      <c r="N20707" s="7"/>
    </row>
    <row r="20708" spans="12:14">
      <c r="L20708" s="7"/>
      <c r="M20708" s="108"/>
      <c r="N20708" s="7"/>
    </row>
    <row r="20709" spans="12:14">
      <c r="L20709" s="7"/>
      <c r="M20709" s="108"/>
      <c r="N20709" s="7"/>
    </row>
    <row r="20710" spans="12:14">
      <c r="L20710" s="7"/>
      <c r="M20710" s="108"/>
      <c r="N20710" s="7"/>
    </row>
    <row r="20711" spans="12:14">
      <c r="L20711" s="7"/>
      <c r="M20711" s="108"/>
      <c r="N20711" s="7"/>
    </row>
    <row r="20712" spans="12:14">
      <c r="L20712" s="7"/>
      <c r="M20712" s="108"/>
      <c r="N20712" s="7"/>
    </row>
    <row r="20713" spans="12:14">
      <c r="L20713" s="7"/>
      <c r="M20713" s="108"/>
      <c r="N20713" s="7"/>
    </row>
    <row r="20714" spans="12:14">
      <c r="L20714" s="7"/>
      <c r="M20714" s="108"/>
      <c r="N20714" s="7"/>
    </row>
    <row r="20715" spans="12:14">
      <c r="L20715" s="7"/>
      <c r="M20715" s="108"/>
      <c r="N20715" s="7"/>
    </row>
    <row r="20716" spans="12:14">
      <c r="L20716" s="7"/>
      <c r="M20716" s="108"/>
      <c r="N20716" s="7"/>
    </row>
    <row r="20717" spans="12:14">
      <c r="L20717" s="7"/>
      <c r="M20717" s="108"/>
      <c r="N20717" s="7"/>
    </row>
    <row r="20718" spans="12:14">
      <c r="L20718" s="7"/>
      <c r="M20718" s="108"/>
      <c r="N20718" s="7"/>
    </row>
    <row r="20719" spans="12:14">
      <c r="L20719" s="7"/>
      <c r="M20719" s="108"/>
      <c r="N20719" s="7"/>
    </row>
    <row r="20720" spans="12:14">
      <c r="L20720" s="7"/>
      <c r="M20720" s="108"/>
      <c r="N20720" s="7"/>
    </row>
    <row r="20721" spans="12:14">
      <c r="L20721" s="7"/>
      <c r="M20721" s="108"/>
      <c r="N20721" s="7"/>
    </row>
    <row r="20722" spans="12:14">
      <c r="L20722" s="7"/>
      <c r="M20722" s="108"/>
      <c r="N20722" s="7"/>
    </row>
    <row r="20723" spans="12:14">
      <c r="L20723" s="7"/>
      <c r="M20723" s="108"/>
      <c r="N20723" s="7"/>
    </row>
    <row r="20724" spans="12:14">
      <c r="L20724" s="7"/>
      <c r="M20724" s="108"/>
      <c r="N20724" s="7"/>
    </row>
    <row r="20725" spans="12:14">
      <c r="L20725" s="7"/>
      <c r="M20725" s="108"/>
      <c r="N20725" s="7"/>
    </row>
    <row r="20726" spans="12:14">
      <c r="L20726" s="7"/>
      <c r="M20726" s="108"/>
      <c r="N20726" s="7"/>
    </row>
    <row r="20727" spans="12:14">
      <c r="L20727" s="7"/>
      <c r="M20727" s="108"/>
      <c r="N20727" s="7"/>
    </row>
    <row r="20728" spans="12:14">
      <c r="L20728" s="7"/>
      <c r="M20728" s="108"/>
      <c r="N20728" s="7"/>
    </row>
    <row r="20729" spans="12:14">
      <c r="L20729" s="7"/>
      <c r="M20729" s="108"/>
      <c r="N20729" s="7"/>
    </row>
    <row r="20730" spans="12:14">
      <c r="L20730" s="7"/>
      <c r="M20730" s="108"/>
      <c r="N20730" s="7"/>
    </row>
    <row r="20731" spans="12:14">
      <c r="L20731" s="7"/>
      <c r="M20731" s="108"/>
      <c r="N20731" s="7"/>
    </row>
    <row r="20732" spans="12:14">
      <c r="L20732" s="7"/>
      <c r="M20732" s="108"/>
      <c r="N20732" s="7"/>
    </row>
    <row r="20733" spans="12:14">
      <c r="L20733" s="7"/>
      <c r="M20733" s="108"/>
      <c r="N20733" s="7"/>
    </row>
    <row r="20734" spans="12:14">
      <c r="L20734" s="7"/>
      <c r="M20734" s="108"/>
      <c r="N20734" s="7"/>
    </row>
    <row r="20735" spans="12:14">
      <c r="L20735" s="7"/>
      <c r="M20735" s="108"/>
      <c r="N20735" s="7"/>
    </row>
    <row r="20736" spans="12:14">
      <c r="L20736" s="7"/>
      <c r="M20736" s="108"/>
      <c r="N20736" s="7"/>
    </row>
    <row r="20737" spans="12:14">
      <c r="L20737" s="7"/>
      <c r="M20737" s="108"/>
      <c r="N20737" s="7"/>
    </row>
    <row r="20738" spans="12:14">
      <c r="L20738" s="7"/>
      <c r="M20738" s="108"/>
      <c r="N20738" s="7"/>
    </row>
    <row r="20739" spans="12:14">
      <c r="L20739" s="7"/>
      <c r="M20739" s="108"/>
      <c r="N20739" s="7"/>
    </row>
    <row r="20740" spans="12:14">
      <c r="L20740" s="7"/>
      <c r="M20740" s="108"/>
      <c r="N20740" s="7"/>
    </row>
    <row r="20741" spans="12:14">
      <c r="L20741" s="7"/>
      <c r="M20741" s="108"/>
      <c r="N20741" s="7"/>
    </row>
    <row r="20742" spans="12:14">
      <c r="L20742" s="7"/>
      <c r="M20742" s="108"/>
      <c r="N20742" s="7"/>
    </row>
    <row r="20743" spans="12:14">
      <c r="L20743" s="7"/>
      <c r="M20743" s="108"/>
      <c r="N20743" s="7"/>
    </row>
    <row r="20744" spans="12:14">
      <c r="L20744" s="7"/>
      <c r="M20744" s="108"/>
      <c r="N20744" s="7"/>
    </row>
    <row r="20745" spans="12:14">
      <c r="L20745" s="7"/>
      <c r="M20745" s="108"/>
      <c r="N20745" s="7"/>
    </row>
    <row r="20746" spans="12:14">
      <c r="L20746" s="7"/>
      <c r="M20746" s="108"/>
      <c r="N20746" s="7"/>
    </row>
    <row r="20747" spans="12:14">
      <c r="L20747" s="7"/>
      <c r="M20747" s="108"/>
      <c r="N20747" s="7"/>
    </row>
    <row r="20748" spans="12:14">
      <c r="L20748" s="7"/>
      <c r="M20748" s="108"/>
      <c r="N20748" s="7"/>
    </row>
    <row r="20749" spans="12:14">
      <c r="L20749" s="7"/>
      <c r="M20749" s="108"/>
      <c r="N20749" s="7"/>
    </row>
    <row r="20750" spans="12:14">
      <c r="L20750" s="7"/>
      <c r="M20750" s="108"/>
      <c r="N20750" s="7"/>
    </row>
    <row r="20751" spans="12:14">
      <c r="L20751" s="7"/>
      <c r="M20751" s="108"/>
      <c r="N20751" s="7"/>
    </row>
    <row r="20752" spans="12:14">
      <c r="L20752" s="7"/>
      <c r="M20752" s="108"/>
      <c r="N20752" s="7"/>
    </row>
    <row r="20753" spans="12:14">
      <c r="L20753" s="7"/>
      <c r="M20753" s="108"/>
      <c r="N20753" s="7"/>
    </row>
    <row r="20754" spans="12:14">
      <c r="L20754" s="7"/>
      <c r="M20754" s="108"/>
      <c r="N20754" s="7"/>
    </row>
    <row r="20755" spans="12:14">
      <c r="L20755" s="7"/>
      <c r="M20755" s="108"/>
      <c r="N20755" s="7"/>
    </row>
    <row r="20756" spans="12:14">
      <c r="L20756" s="7"/>
      <c r="M20756" s="108"/>
      <c r="N20756" s="7"/>
    </row>
    <row r="20757" spans="12:14">
      <c r="L20757" s="7"/>
      <c r="M20757" s="108"/>
      <c r="N20757" s="7"/>
    </row>
    <row r="20758" spans="12:14">
      <c r="L20758" s="7"/>
      <c r="M20758" s="108"/>
      <c r="N20758" s="7"/>
    </row>
    <row r="20759" spans="12:14">
      <c r="L20759" s="7"/>
      <c r="M20759" s="108"/>
      <c r="N20759" s="7"/>
    </row>
    <row r="20760" spans="12:14">
      <c r="L20760" s="7"/>
      <c r="M20760" s="108"/>
      <c r="N20760" s="7"/>
    </row>
    <row r="20761" spans="12:14">
      <c r="L20761" s="7"/>
      <c r="M20761" s="108"/>
      <c r="N20761" s="7"/>
    </row>
    <row r="20762" spans="12:14">
      <c r="L20762" s="7"/>
      <c r="M20762" s="108"/>
      <c r="N20762" s="7"/>
    </row>
    <row r="20763" spans="12:14">
      <c r="L20763" s="7"/>
      <c r="M20763" s="108"/>
      <c r="N20763" s="7"/>
    </row>
    <row r="20764" spans="12:14">
      <c r="L20764" s="7"/>
      <c r="M20764" s="108"/>
      <c r="N20764" s="7"/>
    </row>
    <row r="20765" spans="12:14">
      <c r="L20765" s="7"/>
      <c r="M20765" s="108"/>
      <c r="N20765" s="7"/>
    </row>
    <row r="20766" spans="12:14">
      <c r="L20766" s="7"/>
      <c r="M20766" s="108"/>
      <c r="N20766" s="7"/>
    </row>
    <row r="20767" spans="12:14">
      <c r="L20767" s="7"/>
      <c r="M20767" s="108"/>
      <c r="N20767" s="7"/>
    </row>
    <row r="20768" spans="12:14">
      <c r="L20768" s="7"/>
      <c r="M20768" s="108"/>
      <c r="N20768" s="7"/>
    </row>
    <row r="20769" spans="12:14">
      <c r="L20769" s="7"/>
      <c r="M20769" s="108"/>
      <c r="N20769" s="7"/>
    </row>
    <row r="20770" spans="12:14">
      <c r="L20770" s="7"/>
      <c r="M20770" s="108"/>
      <c r="N20770" s="7"/>
    </row>
    <row r="20771" spans="12:14">
      <c r="L20771" s="7"/>
      <c r="M20771" s="108"/>
      <c r="N20771" s="7"/>
    </row>
    <row r="20772" spans="12:14">
      <c r="L20772" s="7"/>
      <c r="M20772" s="108"/>
      <c r="N20772" s="7"/>
    </row>
    <row r="20773" spans="12:14">
      <c r="L20773" s="7"/>
      <c r="M20773" s="108"/>
      <c r="N20773" s="7"/>
    </row>
    <row r="20774" spans="12:14">
      <c r="L20774" s="7"/>
      <c r="M20774" s="108"/>
      <c r="N20774" s="7"/>
    </row>
    <row r="20775" spans="12:14">
      <c r="L20775" s="7"/>
      <c r="M20775" s="108"/>
      <c r="N20775" s="7"/>
    </row>
    <row r="20776" spans="12:14">
      <c r="L20776" s="7"/>
      <c r="M20776" s="108"/>
      <c r="N20776" s="7"/>
    </row>
    <row r="20777" spans="12:14">
      <c r="L20777" s="7"/>
      <c r="M20777" s="108"/>
      <c r="N20777" s="7"/>
    </row>
    <row r="20778" spans="12:14">
      <c r="L20778" s="7"/>
      <c r="M20778" s="108"/>
      <c r="N20778" s="7"/>
    </row>
    <row r="20779" spans="12:14">
      <c r="L20779" s="7"/>
      <c r="M20779" s="108"/>
      <c r="N20779" s="7"/>
    </row>
    <row r="20780" spans="12:14">
      <c r="L20780" s="7"/>
      <c r="M20780" s="108"/>
      <c r="N20780" s="7"/>
    </row>
    <row r="20781" spans="12:14">
      <c r="L20781" s="7"/>
      <c r="M20781" s="108"/>
      <c r="N20781" s="7"/>
    </row>
    <row r="20782" spans="12:14">
      <c r="L20782" s="7"/>
      <c r="M20782" s="108"/>
      <c r="N20782" s="7"/>
    </row>
    <row r="20783" spans="12:14">
      <c r="L20783" s="7"/>
      <c r="M20783" s="108"/>
      <c r="N20783" s="7"/>
    </row>
    <row r="20784" spans="12:14">
      <c r="L20784" s="7"/>
      <c r="M20784" s="108"/>
      <c r="N20784" s="7"/>
    </row>
    <row r="20785" spans="12:14">
      <c r="L20785" s="7"/>
      <c r="M20785" s="108"/>
      <c r="N20785" s="7"/>
    </row>
    <row r="20786" spans="12:14">
      <c r="L20786" s="7"/>
      <c r="M20786" s="108"/>
      <c r="N20786" s="7"/>
    </row>
    <row r="20787" spans="12:14">
      <c r="L20787" s="7"/>
      <c r="M20787" s="108"/>
      <c r="N20787" s="7"/>
    </row>
    <row r="20788" spans="12:14">
      <c r="L20788" s="7"/>
      <c r="M20788" s="108"/>
      <c r="N20788" s="7"/>
    </row>
    <row r="20789" spans="12:14">
      <c r="L20789" s="7"/>
      <c r="M20789" s="108"/>
      <c r="N20789" s="7"/>
    </row>
    <row r="20790" spans="12:14">
      <c r="L20790" s="7"/>
      <c r="M20790" s="108"/>
      <c r="N20790" s="7"/>
    </row>
    <row r="20791" spans="12:14">
      <c r="L20791" s="7"/>
      <c r="M20791" s="108"/>
      <c r="N20791" s="7"/>
    </row>
    <row r="20792" spans="12:14">
      <c r="L20792" s="7"/>
      <c r="M20792" s="108"/>
      <c r="N20792" s="7"/>
    </row>
    <row r="20793" spans="12:14">
      <c r="L20793" s="7"/>
      <c r="M20793" s="108"/>
      <c r="N20793" s="7"/>
    </row>
    <row r="20794" spans="12:14">
      <c r="L20794" s="7"/>
      <c r="M20794" s="108"/>
      <c r="N20794" s="7"/>
    </row>
    <row r="20795" spans="12:14">
      <c r="L20795" s="7"/>
      <c r="M20795" s="108"/>
      <c r="N20795" s="7"/>
    </row>
    <row r="20796" spans="12:14">
      <c r="L20796" s="7"/>
      <c r="M20796" s="108"/>
      <c r="N20796" s="7"/>
    </row>
    <row r="20797" spans="12:14">
      <c r="L20797" s="7"/>
      <c r="M20797" s="108"/>
      <c r="N20797" s="7"/>
    </row>
    <row r="20798" spans="12:14">
      <c r="L20798" s="7"/>
      <c r="M20798" s="108"/>
      <c r="N20798" s="7"/>
    </row>
    <row r="20799" spans="12:14">
      <c r="L20799" s="7"/>
      <c r="M20799" s="108"/>
      <c r="N20799" s="7"/>
    </row>
    <row r="20800" spans="12:14">
      <c r="L20800" s="7"/>
      <c r="M20800" s="108"/>
      <c r="N20800" s="7"/>
    </row>
    <row r="20801" spans="12:14">
      <c r="L20801" s="7"/>
      <c r="M20801" s="108"/>
      <c r="N20801" s="7"/>
    </row>
    <row r="20802" spans="12:14">
      <c r="L20802" s="7"/>
      <c r="M20802" s="108"/>
      <c r="N20802" s="7"/>
    </row>
    <row r="20803" spans="12:14">
      <c r="L20803" s="7"/>
      <c r="M20803" s="108"/>
      <c r="N20803" s="7"/>
    </row>
    <row r="20804" spans="12:14">
      <c r="L20804" s="7"/>
      <c r="M20804" s="108"/>
      <c r="N20804" s="7"/>
    </row>
    <row r="20805" spans="12:14">
      <c r="L20805" s="7"/>
      <c r="M20805" s="108"/>
      <c r="N20805" s="7"/>
    </row>
    <row r="20806" spans="12:14">
      <c r="L20806" s="7"/>
      <c r="M20806" s="108"/>
      <c r="N20806" s="7"/>
    </row>
    <row r="20807" spans="12:14">
      <c r="L20807" s="7"/>
      <c r="M20807" s="108"/>
      <c r="N20807" s="7"/>
    </row>
    <row r="20808" spans="12:14">
      <c r="L20808" s="7"/>
      <c r="M20808" s="108"/>
      <c r="N20808" s="7"/>
    </row>
    <row r="20809" spans="12:14">
      <c r="L20809" s="7"/>
      <c r="M20809" s="108"/>
      <c r="N20809" s="7"/>
    </row>
    <row r="20810" spans="12:14">
      <c r="L20810" s="7"/>
      <c r="M20810" s="108"/>
      <c r="N20810" s="7"/>
    </row>
    <row r="20811" spans="12:14">
      <c r="L20811" s="7"/>
      <c r="M20811" s="108"/>
      <c r="N20811" s="7"/>
    </row>
    <row r="20812" spans="12:14">
      <c r="L20812" s="7"/>
      <c r="M20812" s="108"/>
      <c r="N20812" s="7"/>
    </row>
    <row r="20813" spans="12:14">
      <c r="L20813" s="7"/>
      <c r="M20813" s="108"/>
      <c r="N20813" s="7"/>
    </row>
    <row r="20814" spans="12:14">
      <c r="L20814" s="7"/>
      <c r="M20814" s="108"/>
      <c r="N20814" s="7"/>
    </row>
    <row r="20815" spans="12:14">
      <c r="L20815" s="7"/>
      <c r="M20815" s="108"/>
      <c r="N20815" s="7"/>
    </row>
    <row r="20816" spans="12:14">
      <c r="L20816" s="7"/>
      <c r="M20816" s="108"/>
      <c r="N20816" s="7"/>
    </row>
    <row r="20817" spans="12:14">
      <c r="L20817" s="7"/>
      <c r="M20817" s="108"/>
      <c r="N20817" s="7"/>
    </row>
    <row r="20818" spans="12:14">
      <c r="L20818" s="7"/>
      <c r="M20818" s="108"/>
      <c r="N20818" s="7"/>
    </row>
    <row r="20819" spans="12:14">
      <c r="L20819" s="7"/>
      <c r="M20819" s="108"/>
      <c r="N20819" s="7"/>
    </row>
    <row r="20820" spans="12:14">
      <c r="L20820" s="7"/>
      <c r="M20820" s="108"/>
      <c r="N20820" s="7"/>
    </row>
    <row r="20821" spans="12:14">
      <c r="L20821" s="7"/>
      <c r="M20821" s="108"/>
      <c r="N20821" s="7"/>
    </row>
    <row r="20822" spans="12:14">
      <c r="L20822" s="7"/>
      <c r="M20822" s="108"/>
      <c r="N20822" s="7"/>
    </row>
    <row r="20823" spans="12:14">
      <c r="L20823" s="7"/>
      <c r="M20823" s="108"/>
      <c r="N20823" s="7"/>
    </row>
    <row r="20824" spans="12:14">
      <c r="L20824" s="7"/>
      <c r="M20824" s="108"/>
      <c r="N20824" s="7"/>
    </row>
    <row r="20825" spans="12:14">
      <c r="L20825" s="7"/>
      <c r="M20825" s="108"/>
      <c r="N20825" s="7"/>
    </row>
    <row r="20826" spans="12:14">
      <c r="L20826" s="7"/>
      <c r="M20826" s="108"/>
      <c r="N20826" s="7"/>
    </row>
    <row r="20827" spans="12:14">
      <c r="L20827" s="7"/>
      <c r="M20827" s="108"/>
      <c r="N20827" s="7"/>
    </row>
    <row r="20828" spans="12:14">
      <c r="L20828" s="7"/>
      <c r="M20828" s="108"/>
      <c r="N20828" s="7"/>
    </row>
    <row r="20829" spans="12:14">
      <c r="L20829" s="7"/>
      <c r="M20829" s="108"/>
      <c r="N20829" s="7"/>
    </row>
    <row r="20830" spans="12:14">
      <c r="L20830" s="7"/>
      <c r="M20830" s="108"/>
      <c r="N20830" s="7"/>
    </row>
    <row r="20831" spans="12:14">
      <c r="L20831" s="7"/>
      <c r="M20831" s="108"/>
      <c r="N20831" s="7"/>
    </row>
    <row r="20832" spans="12:14">
      <c r="L20832" s="7"/>
      <c r="M20832" s="108"/>
      <c r="N20832" s="7"/>
    </row>
    <row r="20833" spans="12:14">
      <c r="L20833" s="7"/>
      <c r="M20833" s="108"/>
      <c r="N20833" s="7"/>
    </row>
    <row r="20834" spans="12:14">
      <c r="L20834" s="7"/>
      <c r="M20834" s="108"/>
      <c r="N20834" s="7"/>
    </row>
    <row r="20835" spans="12:14">
      <c r="L20835" s="7"/>
      <c r="M20835" s="108"/>
      <c r="N20835" s="7"/>
    </row>
    <row r="20836" spans="12:14">
      <c r="L20836" s="7"/>
      <c r="M20836" s="108"/>
      <c r="N20836" s="7"/>
    </row>
    <row r="20837" spans="12:14">
      <c r="L20837" s="7"/>
      <c r="M20837" s="108"/>
      <c r="N20837" s="7"/>
    </row>
    <row r="20838" spans="12:14">
      <c r="L20838" s="7"/>
      <c r="M20838" s="108"/>
      <c r="N20838" s="7"/>
    </row>
    <row r="20839" spans="12:14">
      <c r="L20839" s="7"/>
      <c r="M20839" s="108"/>
      <c r="N20839" s="7"/>
    </row>
    <row r="20840" spans="12:14">
      <c r="L20840" s="7"/>
      <c r="M20840" s="108"/>
      <c r="N20840" s="7"/>
    </row>
    <row r="20841" spans="12:14">
      <c r="L20841" s="7"/>
      <c r="M20841" s="108"/>
      <c r="N20841" s="7"/>
    </row>
    <row r="20842" spans="12:14">
      <c r="L20842" s="7"/>
      <c r="M20842" s="108"/>
      <c r="N20842" s="7"/>
    </row>
    <row r="20843" spans="12:14">
      <c r="L20843" s="7"/>
      <c r="M20843" s="108"/>
      <c r="N20843" s="7"/>
    </row>
    <row r="20844" spans="12:14">
      <c r="L20844" s="7"/>
      <c r="M20844" s="108"/>
      <c r="N20844" s="7"/>
    </row>
    <row r="20845" spans="12:14">
      <c r="L20845" s="7"/>
      <c r="M20845" s="108"/>
      <c r="N20845" s="7"/>
    </row>
    <row r="20846" spans="12:14">
      <c r="L20846" s="7"/>
      <c r="M20846" s="108"/>
      <c r="N20846" s="7"/>
    </row>
    <row r="20847" spans="12:14">
      <c r="L20847" s="7"/>
      <c r="M20847" s="108"/>
      <c r="N20847" s="7"/>
    </row>
    <row r="20848" spans="12:14">
      <c r="L20848" s="7"/>
      <c r="M20848" s="108"/>
      <c r="N20848" s="7"/>
    </row>
    <row r="20849" spans="12:14">
      <c r="L20849" s="7"/>
      <c r="M20849" s="108"/>
      <c r="N20849" s="7"/>
    </row>
    <row r="20850" spans="12:14">
      <c r="L20850" s="7"/>
      <c r="M20850" s="108"/>
      <c r="N20850" s="7"/>
    </row>
    <row r="20851" spans="12:14">
      <c r="L20851" s="7"/>
      <c r="M20851" s="108"/>
      <c r="N20851" s="7"/>
    </row>
    <row r="20852" spans="12:14">
      <c r="L20852" s="7"/>
      <c r="M20852" s="108"/>
      <c r="N20852" s="7"/>
    </row>
    <row r="20853" spans="12:14">
      <c r="L20853" s="7"/>
      <c r="M20853" s="108"/>
      <c r="N20853" s="7"/>
    </row>
    <row r="20854" spans="12:14">
      <c r="L20854" s="7"/>
      <c r="M20854" s="108"/>
      <c r="N20854" s="7"/>
    </row>
    <row r="20855" spans="12:14">
      <c r="L20855" s="7"/>
      <c r="M20855" s="108"/>
      <c r="N20855" s="7"/>
    </row>
    <row r="20856" spans="12:14">
      <c r="L20856" s="7"/>
      <c r="M20856" s="108"/>
      <c r="N20856" s="7"/>
    </row>
    <row r="20857" spans="12:14">
      <c r="L20857" s="7"/>
      <c r="M20857" s="108"/>
      <c r="N20857" s="7"/>
    </row>
    <row r="20858" spans="12:14">
      <c r="L20858" s="7"/>
      <c r="M20858" s="108"/>
      <c r="N20858" s="7"/>
    </row>
    <row r="20859" spans="12:14">
      <c r="L20859" s="7"/>
      <c r="M20859" s="108"/>
      <c r="N20859" s="7"/>
    </row>
    <row r="20860" spans="12:14">
      <c r="L20860" s="7"/>
      <c r="M20860" s="108"/>
      <c r="N20860" s="7"/>
    </row>
    <row r="20861" spans="12:14">
      <c r="L20861" s="7"/>
      <c r="M20861" s="108"/>
      <c r="N20861" s="7"/>
    </row>
    <row r="20862" spans="12:14">
      <c r="L20862" s="7"/>
      <c r="M20862" s="108"/>
      <c r="N20862" s="7"/>
    </row>
    <row r="20863" spans="12:14">
      <c r="L20863" s="7"/>
      <c r="M20863" s="108"/>
      <c r="N20863" s="7"/>
    </row>
    <row r="20864" spans="12:14">
      <c r="L20864" s="7"/>
      <c r="M20864" s="108"/>
      <c r="N20864" s="7"/>
    </row>
    <row r="20865" spans="12:14">
      <c r="L20865" s="7"/>
      <c r="M20865" s="108"/>
      <c r="N20865" s="7"/>
    </row>
    <row r="20866" spans="12:14">
      <c r="L20866" s="7"/>
      <c r="M20866" s="108"/>
      <c r="N20866" s="7"/>
    </row>
    <row r="20867" spans="12:14">
      <c r="L20867" s="7"/>
      <c r="M20867" s="108"/>
      <c r="N20867" s="7"/>
    </row>
    <row r="20868" spans="12:14">
      <c r="L20868" s="7"/>
      <c r="M20868" s="108"/>
      <c r="N20868" s="7"/>
    </row>
    <row r="20869" spans="12:14">
      <c r="L20869" s="7"/>
      <c r="M20869" s="108"/>
      <c r="N20869" s="7"/>
    </row>
    <row r="20870" spans="12:14">
      <c r="L20870" s="7"/>
      <c r="M20870" s="108"/>
      <c r="N20870" s="7"/>
    </row>
    <row r="20871" spans="12:14">
      <c r="L20871" s="7"/>
      <c r="M20871" s="108"/>
      <c r="N20871" s="7"/>
    </row>
    <row r="20872" spans="12:14">
      <c r="L20872" s="7"/>
      <c r="M20872" s="108"/>
      <c r="N20872" s="7"/>
    </row>
    <row r="20873" spans="12:14">
      <c r="L20873" s="7"/>
      <c r="M20873" s="108"/>
      <c r="N20873" s="7"/>
    </row>
    <row r="20874" spans="12:14">
      <c r="L20874" s="7"/>
      <c r="M20874" s="108"/>
      <c r="N20874" s="7"/>
    </row>
    <row r="20875" spans="12:14">
      <c r="L20875" s="7"/>
      <c r="M20875" s="108"/>
      <c r="N20875" s="7"/>
    </row>
    <row r="20876" spans="12:14">
      <c r="L20876" s="7"/>
      <c r="M20876" s="108"/>
      <c r="N20876" s="7"/>
    </row>
    <row r="20877" spans="12:14">
      <c r="L20877" s="7"/>
      <c r="M20877" s="108"/>
      <c r="N20877" s="7"/>
    </row>
    <row r="20878" spans="12:14">
      <c r="L20878" s="7"/>
      <c r="M20878" s="108"/>
      <c r="N20878" s="7"/>
    </row>
    <row r="20879" spans="12:14">
      <c r="L20879" s="7"/>
      <c r="M20879" s="108"/>
      <c r="N20879" s="7"/>
    </row>
    <row r="20880" spans="12:14">
      <c r="L20880" s="7"/>
      <c r="M20880" s="108"/>
      <c r="N20880" s="7"/>
    </row>
    <row r="20881" spans="12:14">
      <c r="L20881" s="7"/>
      <c r="M20881" s="108"/>
      <c r="N20881" s="7"/>
    </row>
    <row r="20882" spans="12:14">
      <c r="L20882" s="7"/>
      <c r="M20882" s="108"/>
      <c r="N20882" s="7"/>
    </row>
    <row r="20883" spans="12:14">
      <c r="L20883" s="7"/>
      <c r="M20883" s="108"/>
      <c r="N20883" s="7"/>
    </row>
    <row r="20884" spans="12:14">
      <c r="L20884" s="7"/>
      <c r="M20884" s="108"/>
      <c r="N20884" s="7"/>
    </row>
    <row r="20885" spans="12:14">
      <c r="L20885" s="7"/>
      <c r="M20885" s="108"/>
      <c r="N20885" s="7"/>
    </row>
    <row r="20886" spans="12:14">
      <c r="L20886" s="7"/>
      <c r="M20886" s="108"/>
      <c r="N20886" s="7"/>
    </row>
    <row r="20887" spans="12:14">
      <c r="L20887" s="7"/>
      <c r="M20887" s="108"/>
      <c r="N20887" s="7"/>
    </row>
    <row r="20888" spans="12:14">
      <c r="L20888" s="7"/>
      <c r="M20888" s="108"/>
      <c r="N20888" s="7"/>
    </row>
    <row r="20889" spans="12:14">
      <c r="L20889" s="7"/>
      <c r="M20889" s="108"/>
      <c r="N20889" s="7"/>
    </row>
    <row r="20890" spans="12:14">
      <c r="L20890" s="7"/>
      <c r="M20890" s="108"/>
      <c r="N20890" s="7"/>
    </row>
    <row r="20891" spans="12:14">
      <c r="L20891" s="7"/>
      <c r="M20891" s="108"/>
      <c r="N20891" s="7"/>
    </row>
    <row r="20892" spans="12:14">
      <c r="L20892" s="7"/>
      <c r="M20892" s="108"/>
      <c r="N20892" s="7"/>
    </row>
    <row r="20893" spans="12:14">
      <c r="L20893" s="7"/>
      <c r="M20893" s="108"/>
      <c r="N20893" s="7"/>
    </row>
    <row r="20894" spans="12:14">
      <c r="L20894" s="7"/>
      <c r="M20894" s="108"/>
      <c r="N20894" s="7"/>
    </row>
    <row r="20895" spans="12:14">
      <c r="L20895" s="7"/>
      <c r="M20895" s="108"/>
      <c r="N20895" s="7"/>
    </row>
    <row r="20896" spans="12:14">
      <c r="L20896" s="7"/>
      <c r="M20896" s="108"/>
      <c r="N20896" s="7"/>
    </row>
    <row r="20897" spans="12:14">
      <c r="L20897" s="7"/>
      <c r="M20897" s="108"/>
      <c r="N20897" s="7"/>
    </row>
    <row r="20898" spans="12:14">
      <c r="L20898" s="7"/>
      <c r="M20898" s="108"/>
      <c r="N20898" s="7"/>
    </row>
    <row r="20899" spans="12:14">
      <c r="L20899" s="7"/>
      <c r="M20899" s="108"/>
      <c r="N20899" s="7"/>
    </row>
    <row r="20900" spans="12:14">
      <c r="L20900" s="7"/>
      <c r="M20900" s="108"/>
      <c r="N20900" s="7"/>
    </row>
    <row r="20901" spans="12:14">
      <c r="L20901" s="7"/>
      <c r="M20901" s="108"/>
      <c r="N20901" s="7"/>
    </row>
    <row r="20902" spans="12:14">
      <c r="L20902" s="7"/>
      <c r="M20902" s="108"/>
      <c r="N20902" s="7"/>
    </row>
    <row r="20903" spans="12:14">
      <c r="L20903" s="7"/>
      <c r="M20903" s="108"/>
      <c r="N20903" s="7"/>
    </row>
    <row r="20904" spans="12:14">
      <c r="L20904" s="7"/>
      <c r="M20904" s="108"/>
      <c r="N20904" s="7"/>
    </row>
    <row r="20905" spans="12:14">
      <c r="L20905" s="7"/>
      <c r="M20905" s="108"/>
      <c r="N20905" s="7"/>
    </row>
    <row r="20906" spans="12:14">
      <c r="L20906" s="7"/>
      <c r="M20906" s="108"/>
      <c r="N20906" s="7"/>
    </row>
    <row r="20907" spans="12:14">
      <c r="L20907" s="7"/>
      <c r="M20907" s="108"/>
      <c r="N20907" s="7"/>
    </row>
    <row r="20908" spans="12:14">
      <c r="L20908" s="7"/>
      <c r="M20908" s="108"/>
      <c r="N20908" s="7"/>
    </row>
    <row r="20909" spans="12:14">
      <c r="L20909" s="7"/>
      <c r="M20909" s="108"/>
      <c r="N20909" s="7"/>
    </row>
    <row r="20910" spans="12:14">
      <c r="L20910" s="7"/>
      <c r="M20910" s="108"/>
      <c r="N20910" s="7"/>
    </row>
    <row r="20911" spans="12:14">
      <c r="L20911" s="7"/>
      <c r="M20911" s="108"/>
      <c r="N20911" s="7"/>
    </row>
    <row r="20912" spans="12:14">
      <c r="L20912" s="7"/>
      <c r="M20912" s="108"/>
      <c r="N20912" s="7"/>
    </row>
    <row r="20913" spans="12:14">
      <c r="L20913" s="7"/>
      <c r="M20913" s="108"/>
      <c r="N20913" s="7"/>
    </row>
    <row r="20914" spans="12:14">
      <c r="L20914" s="7"/>
      <c r="M20914" s="108"/>
      <c r="N20914" s="7"/>
    </row>
    <row r="20915" spans="12:14">
      <c r="L20915" s="7"/>
      <c r="M20915" s="108"/>
      <c r="N20915" s="7"/>
    </row>
    <row r="20916" spans="12:14">
      <c r="L20916" s="7"/>
      <c r="M20916" s="108"/>
      <c r="N20916" s="7"/>
    </row>
    <row r="20917" spans="12:14">
      <c r="L20917" s="7"/>
      <c r="M20917" s="108"/>
      <c r="N20917" s="7"/>
    </row>
    <row r="20918" spans="12:14">
      <c r="L20918" s="7"/>
      <c r="M20918" s="108"/>
      <c r="N20918" s="7"/>
    </row>
    <row r="20919" spans="12:14">
      <c r="L20919" s="7"/>
      <c r="M20919" s="108"/>
      <c r="N20919" s="7"/>
    </row>
    <row r="20920" spans="12:14">
      <c r="L20920" s="7"/>
      <c r="M20920" s="108"/>
      <c r="N20920" s="7"/>
    </row>
    <row r="20921" spans="12:14">
      <c r="L20921" s="7"/>
      <c r="M20921" s="108"/>
      <c r="N20921" s="7"/>
    </row>
    <row r="20922" spans="12:14">
      <c r="L20922" s="7"/>
      <c r="M20922" s="108"/>
      <c r="N20922" s="7"/>
    </row>
    <row r="20923" spans="12:14">
      <c r="L20923" s="7"/>
      <c r="M20923" s="108"/>
      <c r="N20923" s="7"/>
    </row>
    <row r="20924" spans="12:14">
      <c r="L20924" s="7"/>
      <c r="M20924" s="108"/>
      <c r="N20924" s="7"/>
    </row>
    <row r="20925" spans="12:14">
      <c r="L20925" s="7"/>
      <c r="M20925" s="108"/>
      <c r="N20925" s="7"/>
    </row>
    <row r="20926" spans="12:14">
      <c r="L20926" s="7"/>
      <c r="M20926" s="108"/>
      <c r="N20926" s="7"/>
    </row>
    <row r="20927" spans="12:14">
      <c r="L20927" s="7"/>
      <c r="M20927" s="108"/>
      <c r="N20927" s="7"/>
    </row>
    <row r="20928" spans="12:14">
      <c r="L20928" s="7"/>
      <c r="M20928" s="108"/>
      <c r="N20928" s="7"/>
    </row>
    <row r="20929" spans="12:14">
      <c r="L20929" s="7"/>
      <c r="M20929" s="108"/>
      <c r="N20929" s="7"/>
    </row>
    <row r="20930" spans="12:14">
      <c r="L20930" s="7"/>
      <c r="M20930" s="108"/>
      <c r="N20930" s="7"/>
    </row>
    <row r="20931" spans="12:14">
      <c r="L20931" s="7"/>
      <c r="M20931" s="108"/>
      <c r="N20931" s="7"/>
    </row>
    <row r="20932" spans="12:14">
      <c r="L20932" s="7"/>
      <c r="M20932" s="108"/>
      <c r="N20932" s="7"/>
    </row>
    <row r="20933" spans="12:14">
      <c r="L20933" s="7"/>
      <c r="M20933" s="108"/>
      <c r="N20933" s="7"/>
    </row>
    <row r="20934" spans="12:14">
      <c r="L20934" s="7"/>
      <c r="M20934" s="108"/>
      <c r="N20934" s="7"/>
    </row>
    <row r="20935" spans="12:14">
      <c r="L20935" s="7"/>
      <c r="M20935" s="108"/>
      <c r="N20935" s="7"/>
    </row>
    <row r="20936" spans="12:14">
      <c r="L20936" s="7"/>
      <c r="M20936" s="108"/>
      <c r="N20936" s="7"/>
    </row>
    <row r="20937" spans="12:14">
      <c r="L20937" s="7"/>
      <c r="M20937" s="108"/>
      <c r="N20937" s="7"/>
    </row>
    <row r="20938" spans="12:14">
      <c r="L20938" s="7"/>
      <c r="M20938" s="108"/>
      <c r="N20938" s="7"/>
    </row>
    <row r="20939" spans="12:14">
      <c r="L20939" s="7"/>
      <c r="M20939" s="108"/>
      <c r="N20939" s="7"/>
    </row>
    <row r="20940" spans="12:14">
      <c r="L20940" s="7"/>
      <c r="M20940" s="108"/>
      <c r="N20940" s="7"/>
    </row>
    <row r="20941" spans="12:14">
      <c r="L20941" s="7"/>
      <c r="M20941" s="108"/>
      <c r="N20941" s="7"/>
    </row>
    <row r="20942" spans="12:14">
      <c r="L20942" s="7"/>
      <c r="M20942" s="108"/>
      <c r="N20942" s="7"/>
    </row>
    <row r="20943" spans="12:14">
      <c r="L20943" s="7"/>
      <c r="M20943" s="108"/>
      <c r="N20943" s="7"/>
    </row>
    <row r="20944" spans="12:14">
      <c r="L20944" s="7"/>
      <c r="M20944" s="108"/>
      <c r="N20944" s="7"/>
    </row>
    <row r="20945" spans="12:14">
      <c r="L20945" s="7"/>
      <c r="M20945" s="108"/>
      <c r="N20945" s="7"/>
    </row>
    <row r="20946" spans="12:14">
      <c r="L20946" s="7"/>
      <c r="M20946" s="108"/>
      <c r="N20946" s="7"/>
    </row>
    <row r="20947" spans="12:14">
      <c r="L20947" s="7"/>
      <c r="M20947" s="108"/>
      <c r="N20947" s="7"/>
    </row>
    <row r="20948" spans="12:14">
      <c r="L20948" s="7"/>
      <c r="M20948" s="108"/>
      <c r="N20948" s="7"/>
    </row>
    <row r="20949" spans="12:14">
      <c r="L20949" s="7"/>
      <c r="M20949" s="108"/>
      <c r="N20949" s="7"/>
    </row>
    <row r="20950" spans="12:14">
      <c r="L20950" s="7"/>
      <c r="M20950" s="108"/>
      <c r="N20950" s="7"/>
    </row>
    <row r="20951" spans="12:14">
      <c r="L20951" s="7"/>
      <c r="M20951" s="108"/>
      <c r="N20951" s="7"/>
    </row>
    <row r="20952" spans="12:14">
      <c r="L20952" s="7"/>
      <c r="M20952" s="108"/>
      <c r="N20952" s="7"/>
    </row>
    <row r="20953" spans="12:14">
      <c r="L20953" s="7"/>
      <c r="M20953" s="108"/>
      <c r="N20953" s="7"/>
    </row>
    <row r="20954" spans="12:14">
      <c r="L20954" s="7"/>
      <c r="M20954" s="108"/>
      <c r="N20954" s="7"/>
    </row>
    <row r="20955" spans="12:14">
      <c r="L20955" s="7"/>
      <c r="M20955" s="108"/>
      <c r="N20955" s="7"/>
    </row>
    <row r="20956" spans="12:14">
      <c r="L20956" s="7"/>
      <c r="M20956" s="108"/>
      <c r="N20956" s="7"/>
    </row>
    <row r="20957" spans="12:14">
      <c r="L20957" s="7"/>
      <c r="M20957" s="108"/>
      <c r="N20957" s="7"/>
    </row>
    <row r="20958" spans="12:14">
      <c r="L20958" s="7"/>
      <c r="M20958" s="108"/>
      <c r="N20958" s="7"/>
    </row>
    <row r="20959" spans="12:14">
      <c r="L20959" s="7"/>
      <c r="M20959" s="108"/>
      <c r="N20959" s="7"/>
    </row>
    <row r="20960" spans="12:14">
      <c r="L20960" s="7"/>
      <c r="M20960" s="108"/>
      <c r="N20960" s="7"/>
    </row>
    <row r="20961" spans="12:14">
      <c r="L20961" s="7"/>
      <c r="M20961" s="108"/>
      <c r="N20961" s="7"/>
    </row>
    <row r="20962" spans="12:14">
      <c r="L20962" s="7"/>
      <c r="M20962" s="108"/>
      <c r="N20962" s="7"/>
    </row>
    <row r="20963" spans="12:14">
      <c r="L20963" s="7"/>
      <c r="M20963" s="108"/>
      <c r="N20963" s="7"/>
    </row>
    <row r="20964" spans="12:14">
      <c r="L20964" s="7"/>
      <c r="M20964" s="108"/>
      <c r="N20964" s="7"/>
    </row>
    <row r="20965" spans="12:14">
      <c r="L20965" s="7"/>
      <c r="M20965" s="108"/>
      <c r="N20965" s="7"/>
    </row>
    <row r="20966" spans="12:14">
      <c r="L20966" s="7"/>
      <c r="M20966" s="108"/>
      <c r="N20966" s="7"/>
    </row>
    <row r="20967" spans="12:14">
      <c r="L20967" s="7"/>
      <c r="M20967" s="108"/>
      <c r="N20967" s="7"/>
    </row>
    <row r="20968" spans="12:14">
      <c r="L20968" s="7"/>
      <c r="M20968" s="108"/>
      <c r="N20968" s="7"/>
    </row>
    <row r="20969" spans="12:14">
      <c r="L20969" s="7"/>
      <c r="M20969" s="108"/>
      <c r="N20969" s="7"/>
    </row>
    <row r="20970" spans="12:14">
      <c r="L20970" s="7"/>
      <c r="M20970" s="108"/>
      <c r="N20970" s="7"/>
    </row>
    <row r="20971" spans="12:14">
      <c r="L20971" s="7"/>
      <c r="M20971" s="108"/>
      <c r="N20971" s="7"/>
    </row>
    <row r="20972" spans="12:14">
      <c r="L20972" s="7"/>
      <c r="M20972" s="108"/>
      <c r="N20972" s="7"/>
    </row>
    <row r="20973" spans="12:14">
      <c r="L20973" s="7"/>
      <c r="M20973" s="108"/>
      <c r="N20973" s="7"/>
    </row>
    <row r="20974" spans="12:14">
      <c r="L20974" s="7"/>
      <c r="M20974" s="108"/>
      <c r="N20974" s="7"/>
    </row>
    <row r="20975" spans="12:14">
      <c r="L20975" s="7"/>
      <c r="M20975" s="108"/>
      <c r="N20975" s="7"/>
    </row>
    <row r="20976" spans="12:14">
      <c r="L20976" s="7"/>
      <c r="M20976" s="108"/>
      <c r="N20976" s="7"/>
    </row>
    <row r="20977" spans="12:14">
      <c r="L20977" s="7"/>
      <c r="M20977" s="108"/>
      <c r="N20977" s="7"/>
    </row>
    <row r="20978" spans="12:14">
      <c r="L20978" s="7"/>
      <c r="M20978" s="108"/>
      <c r="N20978" s="7"/>
    </row>
    <row r="20979" spans="12:14">
      <c r="L20979" s="7"/>
      <c r="M20979" s="108"/>
      <c r="N20979" s="7"/>
    </row>
    <row r="20980" spans="12:14">
      <c r="L20980" s="7"/>
      <c r="M20980" s="108"/>
      <c r="N20980" s="7"/>
    </row>
    <row r="20981" spans="12:14">
      <c r="L20981" s="7"/>
      <c r="M20981" s="108"/>
      <c r="N20981" s="7"/>
    </row>
    <row r="20982" spans="12:14">
      <c r="L20982" s="7"/>
      <c r="M20982" s="108"/>
      <c r="N20982" s="7"/>
    </row>
    <row r="20983" spans="12:14">
      <c r="L20983" s="7"/>
      <c r="M20983" s="108"/>
      <c r="N20983" s="7"/>
    </row>
    <row r="20984" spans="12:14">
      <c r="L20984" s="7"/>
      <c r="M20984" s="108"/>
      <c r="N20984" s="7"/>
    </row>
    <row r="20985" spans="12:14">
      <c r="L20985" s="7"/>
      <c r="M20985" s="108"/>
      <c r="N20985" s="7"/>
    </row>
    <row r="20986" spans="12:14">
      <c r="L20986" s="7"/>
      <c r="M20986" s="108"/>
      <c r="N20986" s="7"/>
    </row>
    <row r="20987" spans="12:14">
      <c r="L20987" s="7"/>
      <c r="M20987" s="108"/>
      <c r="N20987" s="7"/>
    </row>
    <row r="20988" spans="12:14">
      <c r="L20988" s="7"/>
      <c r="M20988" s="108"/>
      <c r="N20988" s="7"/>
    </row>
    <row r="20989" spans="12:14">
      <c r="L20989" s="7"/>
      <c r="M20989" s="108"/>
      <c r="N20989" s="7"/>
    </row>
    <row r="20990" spans="12:14">
      <c r="L20990" s="7"/>
      <c r="M20990" s="108"/>
      <c r="N20990" s="7"/>
    </row>
    <row r="20991" spans="12:14">
      <c r="L20991" s="7"/>
      <c r="M20991" s="108"/>
      <c r="N20991" s="7"/>
    </row>
    <row r="20992" spans="12:14">
      <c r="L20992" s="7"/>
      <c r="M20992" s="108"/>
      <c r="N20992" s="7"/>
    </row>
    <row r="20993" spans="12:14">
      <c r="L20993" s="7"/>
      <c r="M20993" s="108"/>
      <c r="N20993" s="7"/>
    </row>
    <row r="20994" spans="12:14">
      <c r="L20994" s="7"/>
      <c r="M20994" s="108"/>
      <c r="N20994" s="7"/>
    </row>
    <row r="20995" spans="12:14">
      <c r="L20995" s="7"/>
      <c r="M20995" s="108"/>
      <c r="N20995" s="7"/>
    </row>
    <row r="20996" spans="12:14">
      <c r="L20996" s="7"/>
      <c r="M20996" s="108"/>
      <c r="N20996" s="7"/>
    </row>
    <row r="20997" spans="12:14">
      <c r="L20997" s="7"/>
      <c r="M20997" s="108"/>
      <c r="N20997" s="7"/>
    </row>
    <row r="20998" spans="12:14">
      <c r="L20998" s="7"/>
      <c r="M20998" s="108"/>
      <c r="N20998" s="7"/>
    </row>
    <row r="20999" spans="12:14">
      <c r="L20999" s="7"/>
      <c r="M20999" s="108"/>
      <c r="N20999" s="7"/>
    </row>
    <row r="21000" spans="12:14">
      <c r="L21000" s="7"/>
      <c r="M21000" s="108"/>
      <c r="N21000" s="7"/>
    </row>
    <row r="21001" spans="12:14">
      <c r="L21001" s="7"/>
      <c r="M21001" s="108"/>
      <c r="N21001" s="7"/>
    </row>
    <row r="21002" spans="12:14">
      <c r="L21002" s="7"/>
      <c r="M21002" s="108"/>
      <c r="N21002" s="7"/>
    </row>
    <row r="21003" spans="12:14">
      <c r="L21003" s="7"/>
      <c r="M21003" s="108"/>
      <c r="N21003" s="7"/>
    </row>
    <row r="21004" spans="12:14">
      <c r="L21004" s="7"/>
      <c r="M21004" s="108"/>
      <c r="N21004" s="7"/>
    </row>
    <row r="21005" spans="12:14">
      <c r="L21005" s="7"/>
      <c r="M21005" s="108"/>
      <c r="N21005" s="7"/>
    </row>
    <row r="21006" spans="12:14">
      <c r="L21006" s="7"/>
      <c r="M21006" s="108"/>
      <c r="N21006" s="7"/>
    </row>
    <row r="21007" spans="12:14">
      <c r="L21007" s="7"/>
      <c r="M21007" s="108"/>
      <c r="N21007" s="7"/>
    </row>
    <row r="21008" spans="12:14">
      <c r="L21008" s="7"/>
      <c r="M21008" s="108"/>
      <c r="N21008" s="7"/>
    </row>
    <row r="21009" spans="12:14">
      <c r="L21009" s="7"/>
      <c r="M21009" s="108"/>
      <c r="N21009" s="7"/>
    </row>
    <row r="21010" spans="12:14">
      <c r="L21010" s="7"/>
      <c r="M21010" s="108"/>
      <c r="N21010" s="7"/>
    </row>
    <row r="21011" spans="12:14">
      <c r="L21011" s="7"/>
      <c r="M21011" s="108"/>
      <c r="N21011" s="7"/>
    </row>
    <row r="21012" spans="12:14">
      <c r="L21012" s="7"/>
      <c r="M21012" s="108"/>
      <c r="N21012" s="7"/>
    </row>
    <row r="21013" spans="12:14">
      <c r="L21013" s="7"/>
      <c r="M21013" s="108"/>
      <c r="N21013" s="7"/>
    </row>
    <row r="21014" spans="12:14">
      <c r="L21014" s="7"/>
      <c r="M21014" s="108"/>
      <c r="N21014" s="7"/>
    </row>
    <row r="21015" spans="12:14">
      <c r="L21015" s="7"/>
      <c r="M21015" s="108"/>
      <c r="N21015" s="7"/>
    </row>
    <row r="21016" spans="12:14">
      <c r="L21016" s="7"/>
      <c r="M21016" s="108"/>
      <c r="N21016" s="7"/>
    </row>
    <row r="21017" spans="12:14">
      <c r="L21017" s="7"/>
      <c r="M21017" s="108"/>
      <c r="N21017" s="7"/>
    </row>
    <row r="21018" spans="12:14">
      <c r="L21018" s="7"/>
      <c r="M21018" s="108"/>
      <c r="N21018" s="7"/>
    </row>
    <row r="21019" spans="12:14">
      <c r="L21019" s="7"/>
      <c r="M21019" s="108"/>
      <c r="N21019" s="7"/>
    </row>
    <row r="21020" spans="12:14">
      <c r="L21020" s="7"/>
      <c r="M21020" s="108"/>
      <c r="N21020" s="7"/>
    </row>
    <row r="21021" spans="12:14">
      <c r="L21021" s="7"/>
      <c r="M21021" s="108"/>
      <c r="N21021" s="7"/>
    </row>
    <row r="21022" spans="12:14">
      <c r="L21022" s="7"/>
      <c r="M21022" s="108"/>
      <c r="N21022" s="7"/>
    </row>
    <row r="21023" spans="12:14">
      <c r="L21023" s="7"/>
      <c r="M21023" s="108"/>
      <c r="N21023" s="7"/>
    </row>
    <row r="21024" spans="12:14">
      <c r="L21024" s="7"/>
      <c r="M21024" s="108"/>
      <c r="N21024" s="7"/>
    </row>
    <row r="21025" spans="12:14">
      <c r="L21025" s="7"/>
      <c r="M21025" s="108"/>
      <c r="N21025" s="7"/>
    </row>
    <row r="21026" spans="12:14">
      <c r="L21026" s="7"/>
      <c r="M21026" s="108"/>
      <c r="N21026" s="7"/>
    </row>
    <row r="21027" spans="12:14">
      <c r="L21027" s="7"/>
      <c r="M21027" s="108"/>
      <c r="N21027" s="7"/>
    </row>
    <row r="21028" spans="12:14">
      <c r="L21028" s="7"/>
      <c r="M21028" s="108"/>
      <c r="N21028" s="7"/>
    </row>
    <row r="21029" spans="12:14">
      <c r="L21029" s="7"/>
      <c r="M21029" s="108"/>
      <c r="N21029" s="7"/>
    </row>
    <row r="21030" spans="12:14">
      <c r="L21030" s="7"/>
      <c r="M21030" s="108"/>
      <c r="N21030" s="7"/>
    </row>
    <row r="21031" spans="12:14">
      <c r="L21031" s="7"/>
      <c r="M21031" s="108"/>
      <c r="N21031" s="7"/>
    </row>
    <row r="21032" spans="12:14">
      <c r="L21032" s="7"/>
      <c r="M21032" s="108"/>
      <c r="N21032" s="7"/>
    </row>
    <row r="21033" spans="12:14">
      <c r="L21033" s="7"/>
      <c r="M21033" s="108"/>
      <c r="N21033" s="7"/>
    </row>
    <row r="21034" spans="12:14">
      <c r="L21034" s="7"/>
      <c r="M21034" s="108"/>
      <c r="N21034" s="7"/>
    </row>
    <row r="21035" spans="12:14">
      <c r="L21035" s="7"/>
      <c r="M21035" s="108"/>
      <c r="N21035" s="7"/>
    </row>
    <row r="21036" spans="12:14">
      <c r="L21036" s="7"/>
      <c r="M21036" s="108"/>
      <c r="N21036" s="7"/>
    </row>
    <row r="21037" spans="12:14">
      <c r="L21037" s="7"/>
      <c r="M21037" s="108"/>
      <c r="N21037" s="7"/>
    </row>
    <row r="21038" spans="12:14">
      <c r="L21038" s="7"/>
      <c r="M21038" s="108"/>
      <c r="N21038" s="7"/>
    </row>
    <row r="21039" spans="12:14">
      <c r="L21039" s="7"/>
      <c r="M21039" s="108"/>
      <c r="N21039" s="7"/>
    </row>
    <row r="21040" spans="12:14">
      <c r="L21040" s="7"/>
      <c r="M21040" s="108"/>
      <c r="N21040" s="7"/>
    </row>
    <row r="21041" spans="12:14">
      <c r="L21041" s="7"/>
      <c r="M21041" s="108"/>
      <c r="N21041" s="7"/>
    </row>
    <row r="21042" spans="12:14">
      <c r="L21042" s="7"/>
      <c r="M21042" s="108"/>
      <c r="N21042" s="7"/>
    </row>
    <row r="21043" spans="12:14">
      <c r="L21043" s="7"/>
      <c r="M21043" s="108"/>
      <c r="N21043" s="7"/>
    </row>
    <row r="21044" spans="12:14">
      <c r="L21044" s="7"/>
      <c r="M21044" s="108"/>
      <c r="N21044" s="7"/>
    </row>
    <row r="21045" spans="12:14">
      <c r="L21045" s="7"/>
      <c r="M21045" s="108"/>
      <c r="N21045" s="7"/>
    </row>
    <row r="21046" spans="12:14">
      <c r="L21046" s="7"/>
      <c r="M21046" s="108"/>
      <c r="N21046" s="7"/>
    </row>
    <row r="21047" spans="12:14">
      <c r="L21047" s="7"/>
      <c r="M21047" s="108"/>
      <c r="N21047" s="7"/>
    </row>
    <row r="21048" spans="12:14">
      <c r="L21048" s="7"/>
      <c r="M21048" s="108"/>
      <c r="N21048" s="7"/>
    </row>
    <row r="21049" spans="12:14">
      <c r="L21049" s="7"/>
      <c r="M21049" s="108"/>
      <c r="N21049" s="7"/>
    </row>
    <row r="21050" spans="12:14">
      <c r="L21050" s="7"/>
      <c r="M21050" s="108"/>
      <c r="N21050" s="7"/>
    </row>
    <row r="21051" spans="12:14">
      <c r="L21051" s="7"/>
      <c r="M21051" s="108"/>
      <c r="N21051" s="7"/>
    </row>
    <row r="21052" spans="12:14">
      <c r="L21052" s="7"/>
      <c r="M21052" s="108"/>
      <c r="N21052" s="7"/>
    </row>
    <row r="21053" spans="12:14">
      <c r="L21053" s="7"/>
      <c r="M21053" s="108"/>
      <c r="N21053" s="7"/>
    </row>
    <row r="21054" spans="12:14">
      <c r="L21054" s="7"/>
      <c r="M21054" s="108"/>
      <c r="N21054" s="7"/>
    </row>
    <row r="21055" spans="12:14">
      <c r="L21055" s="7"/>
      <c r="M21055" s="108"/>
      <c r="N21055" s="7"/>
    </row>
    <row r="21056" spans="12:14">
      <c r="L21056" s="7"/>
      <c r="M21056" s="108"/>
      <c r="N21056" s="7"/>
    </row>
    <row r="21057" spans="12:14">
      <c r="L21057" s="7"/>
      <c r="M21057" s="108"/>
      <c r="N21057" s="7"/>
    </row>
    <row r="21058" spans="12:14">
      <c r="L21058" s="7"/>
      <c r="M21058" s="108"/>
      <c r="N21058" s="7"/>
    </row>
    <row r="21059" spans="12:14">
      <c r="L21059" s="7"/>
      <c r="M21059" s="108"/>
      <c r="N21059" s="7"/>
    </row>
    <row r="21060" spans="12:14">
      <c r="L21060" s="7"/>
      <c r="M21060" s="108"/>
      <c r="N21060" s="7"/>
    </row>
    <row r="21061" spans="12:14">
      <c r="L21061" s="7"/>
      <c r="M21061" s="108"/>
      <c r="N21061" s="7"/>
    </row>
    <row r="21062" spans="12:14">
      <c r="L21062" s="7"/>
      <c r="M21062" s="108"/>
      <c r="N21062" s="7"/>
    </row>
    <row r="21063" spans="12:14">
      <c r="L21063" s="7"/>
      <c r="M21063" s="108"/>
      <c r="N21063" s="7"/>
    </row>
    <row r="21064" spans="12:14">
      <c r="L21064" s="7"/>
      <c r="M21064" s="108"/>
      <c r="N21064" s="7"/>
    </row>
    <row r="21065" spans="12:14">
      <c r="L21065" s="7"/>
      <c r="M21065" s="108"/>
      <c r="N21065" s="7"/>
    </row>
    <row r="21066" spans="12:14">
      <c r="L21066" s="7"/>
      <c r="M21066" s="108"/>
      <c r="N21066" s="7"/>
    </row>
    <row r="21067" spans="12:14">
      <c r="L21067" s="7"/>
      <c r="M21067" s="108"/>
      <c r="N21067" s="7"/>
    </row>
    <row r="21068" spans="12:14">
      <c r="L21068" s="7"/>
      <c r="M21068" s="108"/>
      <c r="N21068" s="7"/>
    </row>
    <row r="21069" spans="12:14">
      <c r="L21069" s="7"/>
      <c r="M21069" s="108"/>
      <c r="N21069" s="7"/>
    </row>
    <row r="21070" spans="12:14">
      <c r="L21070" s="7"/>
      <c r="M21070" s="108"/>
      <c r="N21070" s="7"/>
    </row>
    <row r="21071" spans="12:14">
      <c r="L21071" s="7"/>
      <c r="M21071" s="108"/>
      <c r="N21071" s="7"/>
    </row>
    <row r="21072" spans="12:14">
      <c r="L21072" s="7"/>
      <c r="M21072" s="108"/>
      <c r="N21072" s="7"/>
    </row>
    <row r="21073" spans="12:14">
      <c r="L21073" s="7"/>
      <c r="M21073" s="108"/>
      <c r="N21073" s="7"/>
    </row>
    <row r="21074" spans="12:14">
      <c r="L21074" s="7"/>
      <c r="M21074" s="108"/>
      <c r="N21074" s="7"/>
    </row>
    <row r="21075" spans="12:14">
      <c r="L21075" s="7"/>
      <c r="M21075" s="108"/>
      <c r="N21075" s="7"/>
    </row>
    <row r="21076" spans="12:14">
      <c r="L21076" s="7"/>
      <c r="M21076" s="108"/>
      <c r="N21076" s="7"/>
    </row>
    <row r="21077" spans="12:14">
      <c r="L21077" s="7"/>
      <c r="M21077" s="108"/>
      <c r="N21077" s="7"/>
    </row>
    <row r="21078" spans="12:14">
      <c r="L21078" s="7"/>
      <c r="M21078" s="108"/>
      <c r="N21078" s="7"/>
    </row>
    <row r="21079" spans="12:14">
      <c r="L21079" s="7"/>
      <c r="M21079" s="108"/>
      <c r="N21079" s="7"/>
    </row>
    <row r="21080" spans="12:14">
      <c r="L21080" s="7"/>
      <c r="M21080" s="108"/>
      <c r="N21080" s="7"/>
    </row>
    <row r="21081" spans="12:14">
      <c r="L21081" s="7"/>
      <c r="M21081" s="108"/>
      <c r="N21081" s="7"/>
    </row>
    <row r="21082" spans="12:14">
      <c r="L21082" s="7"/>
      <c r="M21082" s="108"/>
      <c r="N21082" s="7"/>
    </row>
    <row r="21083" spans="12:14">
      <c r="L21083" s="7"/>
      <c r="M21083" s="108"/>
      <c r="N21083" s="7"/>
    </row>
    <row r="21084" spans="12:14">
      <c r="L21084" s="7"/>
      <c r="M21084" s="108"/>
      <c r="N21084" s="7"/>
    </row>
    <row r="21085" spans="12:14">
      <c r="L21085" s="7"/>
      <c r="M21085" s="108"/>
      <c r="N21085" s="7"/>
    </row>
    <row r="21086" spans="12:14">
      <c r="L21086" s="7"/>
      <c r="M21086" s="108"/>
      <c r="N21086" s="7"/>
    </row>
    <row r="21087" spans="12:14">
      <c r="L21087" s="7"/>
      <c r="M21087" s="108"/>
      <c r="N21087" s="7"/>
    </row>
    <row r="21088" spans="12:14">
      <c r="L21088" s="7"/>
      <c r="M21088" s="108"/>
      <c r="N21088" s="7"/>
    </row>
    <row r="21089" spans="12:14">
      <c r="L21089" s="7"/>
      <c r="M21089" s="108"/>
      <c r="N21089" s="7"/>
    </row>
    <row r="21090" spans="12:14">
      <c r="L21090" s="7"/>
      <c r="M21090" s="108"/>
      <c r="N21090" s="7"/>
    </row>
    <row r="21091" spans="12:14">
      <c r="L21091" s="7"/>
      <c r="M21091" s="108"/>
      <c r="N21091" s="7"/>
    </row>
    <row r="21092" spans="12:14">
      <c r="L21092" s="7"/>
      <c r="M21092" s="108"/>
      <c r="N21092" s="7"/>
    </row>
    <row r="21093" spans="12:14">
      <c r="L21093" s="7"/>
      <c r="M21093" s="108"/>
      <c r="N21093" s="7"/>
    </row>
    <row r="21094" spans="12:14">
      <c r="L21094" s="7"/>
      <c r="M21094" s="108"/>
      <c r="N21094" s="7"/>
    </row>
    <row r="21095" spans="12:14">
      <c r="L21095" s="7"/>
      <c r="M21095" s="108"/>
      <c r="N21095" s="7"/>
    </row>
    <row r="21096" spans="12:14">
      <c r="L21096" s="7"/>
      <c r="M21096" s="108"/>
      <c r="N21096" s="7"/>
    </row>
    <row r="21097" spans="12:14">
      <c r="L21097" s="7"/>
      <c r="M21097" s="108"/>
      <c r="N21097" s="7"/>
    </row>
    <row r="21098" spans="12:14">
      <c r="L21098" s="7"/>
      <c r="M21098" s="108"/>
      <c r="N21098" s="7"/>
    </row>
    <row r="21099" spans="12:14">
      <c r="L21099" s="7"/>
      <c r="M21099" s="108"/>
      <c r="N21099" s="7"/>
    </row>
    <row r="21100" spans="12:14">
      <c r="L21100" s="7"/>
      <c r="M21100" s="108"/>
      <c r="N21100" s="7"/>
    </row>
    <row r="21101" spans="12:14">
      <c r="L21101" s="7"/>
      <c r="M21101" s="108"/>
      <c r="N21101" s="7"/>
    </row>
    <row r="21102" spans="12:14">
      <c r="L21102" s="7"/>
      <c r="M21102" s="108"/>
      <c r="N21102" s="7"/>
    </row>
    <row r="21103" spans="12:14">
      <c r="L21103" s="7"/>
      <c r="M21103" s="108"/>
      <c r="N21103" s="7"/>
    </row>
    <row r="21104" spans="12:14">
      <c r="L21104" s="7"/>
      <c r="M21104" s="108"/>
      <c r="N21104" s="7"/>
    </row>
    <row r="21105" spans="12:14">
      <c r="L21105" s="7"/>
      <c r="M21105" s="108"/>
      <c r="N21105" s="7"/>
    </row>
    <row r="21106" spans="12:14">
      <c r="L21106" s="7"/>
      <c r="M21106" s="108"/>
      <c r="N21106" s="7"/>
    </row>
    <row r="21107" spans="12:14">
      <c r="L21107" s="7"/>
      <c r="M21107" s="108"/>
      <c r="N21107" s="7"/>
    </row>
    <row r="21108" spans="12:14">
      <c r="L21108" s="7"/>
      <c r="M21108" s="108"/>
      <c r="N21108" s="7"/>
    </row>
    <row r="21109" spans="12:14">
      <c r="L21109" s="7"/>
      <c r="M21109" s="108"/>
      <c r="N21109" s="7"/>
    </row>
    <row r="21110" spans="12:14">
      <c r="L21110" s="7"/>
      <c r="M21110" s="108"/>
      <c r="N21110" s="7"/>
    </row>
    <row r="21111" spans="12:14">
      <c r="L21111" s="7"/>
      <c r="M21111" s="108"/>
      <c r="N21111" s="7"/>
    </row>
    <row r="21112" spans="12:14">
      <c r="L21112" s="7"/>
      <c r="M21112" s="108"/>
      <c r="N21112" s="7"/>
    </row>
    <row r="21113" spans="12:14">
      <c r="L21113" s="7"/>
      <c r="M21113" s="108"/>
      <c r="N21113" s="7"/>
    </row>
    <row r="21114" spans="12:14">
      <c r="L21114" s="7"/>
      <c r="M21114" s="108"/>
      <c r="N21114" s="7"/>
    </row>
    <row r="21115" spans="12:14">
      <c r="L21115" s="7"/>
      <c r="M21115" s="108"/>
      <c r="N21115" s="7"/>
    </row>
    <row r="21116" spans="12:14">
      <c r="L21116" s="7"/>
      <c r="M21116" s="108"/>
      <c r="N21116" s="7"/>
    </row>
    <row r="21117" spans="12:14">
      <c r="L21117" s="7"/>
      <c r="M21117" s="108"/>
      <c r="N21117" s="7"/>
    </row>
    <row r="21118" spans="12:14">
      <c r="L21118" s="7"/>
      <c r="M21118" s="108"/>
      <c r="N21118" s="7"/>
    </row>
    <row r="21119" spans="12:14">
      <c r="L21119" s="7"/>
      <c r="M21119" s="108"/>
      <c r="N21119" s="7"/>
    </row>
    <row r="21120" spans="12:14">
      <c r="L21120" s="7"/>
      <c r="M21120" s="108"/>
      <c r="N21120" s="7"/>
    </row>
    <row r="21121" spans="12:14">
      <c r="L21121" s="7"/>
      <c r="M21121" s="108"/>
      <c r="N21121" s="7"/>
    </row>
    <row r="21122" spans="12:14">
      <c r="L21122" s="7"/>
      <c r="M21122" s="108"/>
      <c r="N21122" s="7"/>
    </row>
    <row r="21123" spans="12:14">
      <c r="L21123" s="7"/>
      <c r="M21123" s="108"/>
      <c r="N21123" s="7"/>
    </row>
    <row r="21124" spans="12:14">
      <c r="L21124" s="7"/>
      <c r="M21124" s="108"/>
      <c r="N21124" s="7"/>
    </row>
    <row r="21125" spans="12:14">
      <c r="L21125" s="7"/>
      <c r="M21125" s="108"/>
      <c r="N21125" s="7"/>
    </row>
    <row r="21126" spans="12:14">
      <c r="L21126" s="7"/>
      <c r="M21126" s="108"/>
      <c r="N21126" s="7"/>
    </row>
    <row r="21127" spans="12:14">
      <c r="L21127" s="7"/>
      <c r="M21127" s="108"/>
      <c r="N21127" s="7"/>
    </row>
    <row r="21128" spans="12:14">
      <c r="L21128" s="7"/>
      <c r="M21128" s="108"/>
      <c r="N21128" s="7"/>
    </row>
    <row r="21129" spans="12:14">
      <c r="L21129" s="7"/>
      <c r="M21129" s="108"/>
      <c r="N21129" s="7"/>
    </row>
    <row r="21130" spans="12:14">
      <c r="L21130" s="7"/>
      <c r="M21130" s="108"/>
      <c r="N21130" s="7"/>
    </row>
    <row r="21131" spans="12:14">
      <c r="L21131" s="7"/>
      <c r="M21131" s="108"/>
      <c r="N21131" s="7"/>
    </row>
    <row r="21132" spans="12:14">
      <c r="L21132" s="7"/>
      <c r="M21132" s="108"/>
      <c r="N21132" s="7"/>
    </row>
    <row r="21133" spans="12:14">
      <c r="L21133" s="7"/>
      <c r="M21133" s="108"/>
      <c r="N21133" s="7"/>
    </row>
    <row r="21134" spans="12:14">
      <c r="L21134" s="7"/>
      <c r="M21134" s="108"/>
      <c r="N21134" s="7"/>
    </row>
    <row r="21135" spans="12:14">
      <c r="L21135" s="7"/>
      <c r="M21135" s="108"/>
      <c r="N21135" s="7"/>
    </row>
    <row r="21136" spans="12:14">
      <c r="L21136" s="7"/>
      <c r="M21136" s="108"/>
      <c r="N21136" s="7"/>
    </row>
    <row r="21137" spans="12:14">
      <c r="L21137" s="7"/>
      <c r="M21137" s="108"/>
      <c r="N21137" s="7"/>
    </row>
    <row r="21138" spans="12:14">
      <c r="L21138" s="7"/>
      <c r="M21138" s="108"/>
      <c r="N21138" s="7"/>
    </row>
    <row r="21139" spans="12:14">
      <c r="L21139" s="7"/>
      <c r="M21139" s="108"/>
      <c r="N21139" s="7"/>
    </row>
    <row r="21140" spans="12:14">
      <c r="L21140" s="7"/>
      <c r="M21140" s="108"/>
      <c r="N21140" s="7"/>
    </row>
    <row r="21141" spans="12:14">
      <c r="L21141" s="7"/>
      <c r="M21141" s="108"/>
      <c r="N21141" s="7"/>
    </row>
    <row r="21142" spans="12:14">
      <c r="L21142" s="7"/>
      <c r="M21142" s="108"/>
      <c r="N21142" s="7"/>
    </row>
    <row r="21143" spans="12:14">
      <c r="L21143" s="7"/>
      <c r="M21143" s="108"/>
      <c r="N21143" s="7"/>
    </row>
    <row r="21144" spans="12:14">
      <c r="L21144" s="7"/>
      <c r="M21144" s="108"/>
      <c r="N21144" s="7"/>
    </row>
    <row r="21145" spans="12:14">
      <c r="L21145" s="7"/>
      <c r="M21145" s="108"/>
      <c r="N21145" s="7"/>
    </row>
    <row r="21146" spans="12:14">
      <c r="L21146" s="7"/>
      <c r="M21146" s="108"/>
      <c r="N21146" s="7"/>
    </row>
    <row r="21147" spans="12:14">
      <c r="L21147" s="7"/>
      <c r="M21147" s="108"/>
      <c r="N21147" s="7"/>
    </row>
    <row r="21148" spans="12:14">
      <c r="L21148" s="7"/>
      <c r="M21148" s="108"/>
      <c r="N21148" s="7"/>
    </row>
    <row r="21149" spans="12:14">
      <c r="L21149" s="7"/>
      <c r="M21149" s="108"/>
      <c r="N21149" s="7"/>
    </row>
    <row r="21150" spans="12:14">
      <c r="L21150" s="7"/>
      <c r="M21150" s="108"/>
      <c r="N21150" s="7"/>
    </row>
    <row r="21151" spans="12:14">
      <c r="L21151" s="7"/>
      <c r="M21151" s="108"/>
      <c r="N21151" s="7"/>
    </row>
    <row r="21152" spans="12:14">
      <c r="L21152" s="7"/>
      <c r="M21152" s="108"/>
      <c r="N21152" s="7"/>
    </row>
    <row r="21153" spans="12:14">
      <c r="L21153" s="7"/>
      <c r="M21153" s="108"/>
      <c r="N21153" s="7"/>
    </row>
    <row r="21154" spans="12:14">
      <c r="L21154" s="7"/>
      <c r="M21154" s="108"/>
      <c r="N21154" s="7"/>
    </row>
    <row r="21155" spans="12:14">
      <c r="L21155" s="7"/>
      <c r="M21155" s="108"/>
      <c r="N21155" s="7"/>
    </row>
    <row r="21156" spans="12:14">
      <c r="L21156" s="7"/>
      <c r="M21156" s="108"/>
      <c r="N21156" s="7"/>
    </row>
    <row r="21157" spans="12:14">
      <c r="L21157" s="7"/>
      <c r="M21157" s="108"/>
      <c r="N21157" s="7"/>
    </row>
    <row r="21158" spans="12:14">
      <c r="L21158" s="7"/>
      <c r="M21158" s="108"/>
      <c r="N21158" s="7"/>
    </row>
    <row r="21159" spans="12:14">
      <c r="L21159" s="7"/>
      <c r="M21159" s="108"/>
      <c r="N21159" s="7"/>
    </row>
    <row r="21160" spans="12:14">
      <c r="L21160" s="7"/>
      <c r="M21160" s="108"/>
      <c r="N21160" s="7"/>
    </row>
    <row r="21161" spans="12:14">
      <c r="L21161" s="7"/>
      <c r="M21161" s="108"/>
      <c r="N21161" s="7"/>
    </row>
    <row r="21162" spans="12:14">
      <c r="L21162" s="7"/>
      <c r="M21162" s="108"/>
      <c r="N21162" s="7"/>
    </row>
    <row r="21163" spans="12:14">
      <c r="L21163" s="7"/>
      <c r="M21163" s="108"/>
      <c r="N21163" s="7"/>
    </row>
    <row r="21164" spans="12:14">
      <c r="L21164" s="7"/>
      <c r="M21164" s="108"/>
      <c r="N21164" s="7"/>
    </row>
    <row r="21165" spans="12:14">
      <c r="L21165" s="7"/>
      <c r="M21165" s="108"/>
      <c r="N21165" s="7"/>
    </row>
    <row r="21166" spans="12:14">
      <c r="L21166" s="7"/>
      <c r="M21166" s="108"/>
      <c r="N21166" s="7"/>
    </row>
    <row r="21167" spans="12:14">
      <c r="L21167" s="7"/>
      <c r="M21167" s="108"/>
      <c r="N21167" s="7"/>
    </row>
    <row r="21168" spans="12:14">
      <c r="L21168" s="7"/>
      <c r="M21168" s="108"/>
      <c r="N21168" s="7"/>
    </row>
    <row r="21169" spans="12:14">
      <c r="L21169" s="7"/>
      <c r="M21169" s="108"/>
      <c r="N21169" s="7"/>
    </row>
    <row r="21170" spans="12:14">
      <c r="L21170" s="7"/>
      <c r="M21170" s="108"/>
      <c r="N21170" s="7"/>
    </row>
    <row r="21171" spans="12:14">
      <c r="L21171" s="7"/>
      <c r="M21171" s="108"/>
      <c r="N21171" s="7"/>
    </row>
    <row r="21172" spans="12:14">
      <c r="L21172" s="7"/>
      <c r="M21172" s="108"/>
      <c r="N21172" s="7"/>
    </row>
    <row r="21173" spans="12:14">
      <c r="L21173" s="7"/>
      <c r="M21173" s="108"/>
      <c r="N21173" s="7"/>
    </row>
    <row r="21174" spans="12:14">
      <c r="L21174" s="7"/>
      <c r="M21174" s="108"/>
      <c r="N21174" s="7"/>
    </row>
    <row r="21175" spans="12:14">
      <c r="L21175" s="7"/>
      <c r="M21175" s="108"/>
      <c r="N21175" s="7"/>
    </row>
    <row r="21176" spans="12:14">
      <c r="L21176" s="7"/>
      <c r="M21176" s="108"/>
      <c r="N21176" s="7"/>
    </row>
    <row r="21177" spans="12:14">
      <c r="L21177" s="7"/>
      <c r="M21177" s="108"/>
      <c r="N21177" s="7"/>
    </row>
    <row r="21178" spans="12:14">
      <c r="L21178" s="7"/>
      <c r="M21178" s="108"/>
      <c r="N21178" s="7"/>
    </row>
    <row r="21179" spans="12:14">
      <c r="L21179" s="7"/>
      <c r="M21179" s="108"/>
      <c r="N21179" s="7"/>
    </row>
    <row r="21180" spans="12:14">
      <c r="L21180" s="7"/>
      <c r="M21180" s="108"/>
      <c r="N21180" s="7"/>
    </row>
    <row r="21181" spans="12:14">
      <c r="L21181" s="7"/>
      <c r="M21181" s="108"/>
      <c r="N21181" s="7"/>
    </row>
    <row r="21182" spans="12:14">
      <c r="L21182" s="7"/>
      <c r="M21182" s="108"/>
      <c r="N21182" s="7"/>
    </row>
    <row r="21183" spans="12:14">
      <c r="L21183" s="7"/>
      <c r="M21183" s="108"/>
      <c r="N21183" s="7"/>
    </row>
    <row r="21184" spans="12:14">
      <c r="L21184" s="7"/>
      <c r="M21184" s="108"/>
      <c r="N21184" s="7"/>
    </row>
    <row r="21185" spans="12:14">
      <c r="L21185" s="7"/>
      <c r="M21185" s="108"/>
      <c r="N21185" s="7"/>
    </row>
    <row r="21186" spans="12:14">
      <c r="L21186" s="7"/>
      <c r="M21186" s="108"/>
      <c r="N21186" s="7"/>
    </row>
    <row r="21187" spans="12:14">
      <c r="L21187" s="7"/>
      <c r="M21187" s="108"/>
      <c r="N21187" s="7"/>
    </row>
    <row r="21188" spans="12:14">
      <c r="L21188" s="7"/>
      <c r="M21188" s="108"/>
      <c r="N21188" s="7"/>
    </row>
    <row r="21189" spans="12:14">
      <c r="L21189" s="7"/>
      <c r="M21189" s="108"/>
      <c r="N21189" s="7"/>
    </row>
    <row r="21190" spans="12:14">
      <c r="L21190" s="7"/>
      <c r="M21190" s="108"/>
      <c r="N21190" s="7"/>
    </row>
    <row r="21191" spans="12:14">
      <c r="L21191" s="7"/>
      <c r="M21191" s="108"/>
      <c r="N21191" s="7"/>
    </row>
    <row r="21192" spans="12:14">
      <c r="L21192" s="7"/>
      <c r="M21192" s="108"/>
      <c r="N21192" s="7"/>
    </row>
    <row r="21193" spans="12:14">
      <c r="L21193" s="7"/>
      <c r="M21193" s="108"/>
      <c r="N21193" s="7"/>
    </row>
    <row r="21194" spans="12:14">
      <c r="L21194" s="7"/>
      <c r="M21194" s="108"/>
      <c r="N21194" s="7"/>
    </row>
    <row r="21195" spans="12:14">
      <c r="L21195" s="7"/>
      <c r="M21195" s="108"/>
      <c r="N21195" s="7"/>
    </row>
    <row r="21196" spans="12:14">
      <c r="L21196" s="7"/>
      <c r="M21196" s="108"/>
      <c r="N21196" s="7"/>
    </row>
    <row r="21197" spans="12:14">
      <c r="L21197" s="7"/>
      <c r="M21197" s="108"/>
      <c r="N21197" s="7"/>
    </row>
    <row r="21198" spans="12:14">
      <c r="L21198" s="7"/>
      <c r="M21198" s="108"/>
      <c r="N21198" s="7"/>
    </row>
    <row r="21199" spans="12:14">
      <c r="L21199" s="7"/>
      <c r="M21199" s="108"/>
      <c r="N21199" s="7"/>
    </row>
    <row r="21200" spans="12:14">
      <c r="L21200" s="7"/>
      <c r="M21200" s="108"/>
      <c r="N21200" s="7"/>
    </row>
    <row r="21201" spans="12:14">
      <c r="L21201" s="7"/>
      <c r="M21201" s="108"/>
      <c r="N21201" s="7"/>
    </row>
    <row r="21202" spans="12:14">
      <c r="L21202" s="7"/>
      <c r="M21202" s="108"/>
      <c r="N21202" s="7"/>
    </row>
    <row r="21203" spans="12:14">
      <c r="L21203" s="7"/>
      <c r="M21203" s="108"/>
      <c r="N21203" s="7"/>
    </row>
    <row r="21204" spans="12:14">
      <c r="L21204" s="7"/>
      <c r="M21204" s="108"/>
      <c r="N21204" s="7"/>
    </row>
    <row r="21205" spans="12:14">
      <c r="L21205" s="7"/>
      <c r="M21205" s="108"/>
      <c r="N21205" s="7"/>
    </row>
    <row r="21206" spans="12:14">
      <c r="L21206" s="7"/>
      <c r="M21206" s="108"/>
      <c r="N21206" s="7"/>
    </row>
    <row r="21207" spans="12:14">
      <c r="L21207" s="7"/>
      <c r="M21207" s="108"/>
      <c r="N21207" s="7"/>
    </row>
    <row r="21208" spans="12:14">
      <c r="L21208" s="7"/>
      <c r="M21208" s="108"/>
      <c r="N21208" s="7"/>
    </row>
    <row r="21209" spans="12:14">
      <c r="L21209" s="7"/>
      <c r="M21209" s="108"/>
      <c r="N21209" s="7"/>
    </row>
    <row r="21210" spans="12:14">
      <c r="L21210" s="7"/>
      <c r="M21210" s="108"/>
      <c r="N21210" s="7"/>
    </row>
    <row r="21211" spans="12:14">
      <c r="L21211" s="7"/>
      <c r="M21211" s="108"/>
      <c r="N21211" s="7"/>
    </row>
    <row r="21212" spans="12:14">
      <c r="L21212" s="7"/>
      <c r="M21212" s="108"/>
      <c r="N21212" s="7"/>
    </row>
    <row r="21213" spans="12:14">
      <c r="L21213" s="7"/>
      <c r="M21213" s="108"/>
      <c r="N21213" s="7"/>
    </row>
    <row r="21214" spans="12:14">
      <c r="L21214" s="7"/>
      <c r="M21214" s="108"/>
      <c r="N21214" s="7"/>
    </row>
    <row r="21215" spans="12:14">
      <c r="L21215" s="7"/>
      <c r="M21215" s="108"/>
      <c r="N21215" s="7"/>
    </row>
    <row r="21216" spans="12:14">
      <c r="L21216" s="7"/>
      <c r="M21216" s="108"/>
      <c r="N21216" s="7"/>
    </row>
    <row r="21217" spans="12:14">
      <c r="L21217" s="7"/>
      <c r="M21217" s="108"/>
      <c r="N21217" s="7"/>
    </row>
    <row r="21218" spans="12:14">
      <c r="L21218" s="7"/>
      <c r="M21218" s="108"/>
      <c r="N21218" s="7"/>
    </row>
    <row r="21219" spans="12:14">
      <c r="L21219" s="7"/>
      <c r="M21219" s="108"/>
      <c r="N21219" s="7"/>
    </row>
    <row r="21220" spans="12:14">
      <c r="L21220" s="7"/>
      <c r="M21220" s="108"/>
      <c r="N21220" s="7"/>
    </row>
    <row r="21221" spans="12:14">
      <c r="L21221" s="7"/>
      <c r="M21221" s="108"/>
      <c r="N21221" s="7"/>
    </row>
    <row r="21222" spans="12:14">
      <c r="L21222" s="7"/>
      <c r="M21222" s="108"/>
      <c r="N21222" s="7"/>
    </row>
    <row r="21223" spans="12:14">
      <c r="L21223" s="7"/>
      <c r="M21223" s="108"/>
      <c r="N21223" s="7"/>
    </row>
    <row r="21224" spans="12:14">
      <c r="L21224" s="7"/>
      <c r="M21224" s="108"/>
      <c r="N21224" s="7"/>
    </row>
    <row r="21225" spans="12:14">
      <c r="L21225" s="7"/>
      <c r="M21225" s="108"/>
      <c r="N21225" s="7"/>
    </row>
    <row r="21226" spans="12:14">
      <c r="L21226" s="7"/>
      <c r="M21226" s="108"/>
      <c r="N21226" s="7"/>
    </row>
    <row r="21227" spans="12:14">
      <c r="L21227" s="7"/>
      <c r="M21227" s="108"/>
      <c r="N21227" s="7"/>
    </row>
    <row r="21228" spans="12:14">
      <c r="L21228" s="7"/>
      <c r="M21228" s="108"/>
      <c r="N21228" s="7"/>
    </row>
    <row r="21229" spans="12:14">
      <c r="L21229" s="7"/>
      <c r="M21229" s="108"/>
      <c r="N21229" s="7"/>
    </row>
    <row r="21230" spans="12:14">
      <c r="L21230" s="7"/>
      <c r="M21230" s="108"/>
      <c r="N21230" s="7"/>
    </row>
    <row r="21231" spans="12:14">
      <c r="L21231" s="7"/>
      <c r="M21231" s="108"/>
      <c r="N21231" s="7"/>
    </row>
    <row r="21232" spans="12:14">
      <c r="L21232" s="7"/>
      <c r="M21232" s="108"/>
      <c r="N21232" s="7"/>
    </row>
    <row r="21233" spans="12:14">
      <c r="L21233" s="7"/>
      <c r="M21233" s="108"/>
      <c r="N21233" s="7"/>
    </row>
    <row r="21234" spans="12:14">
      <c r="L21234" s="7"/>
      <c r="M21234" s="108"/>
      <c r="N21234" s="7"/>
    </row>
    <row r="21235" spans="12:14">
      <c r="L21235" s="7"/>
      <c r="M21235" s="108"/>
      <c r="N21235" s="7"/>
    </row>
    <row r="21236" spans="12:14">
      <c r="L21236" s="7"/>
      <c r="M21236" s="108"/>
      <c r="N21236" s="7"/>
    </row>
    <row r="21237" spans="12:14">
      <c r="L21237" s="7"/>
      <c r="M21237" s="108"/>
      <c r="N21237" s="7"/>
    </row>
    <row r="21238" spans="12:14">
      <c r="L21238" s="7"/>
      <c r="M21238" s="108"/>
      <c r="N21238" s="7"/>
    </row>
    <row r="21239" spans="12:14">
      <c r="L21239" s="7"/>
      <c r="M21239" s="108"/>
      <c r="N21239" s="7"/>
    </row>
    <row r="21240" spans="12:14">
      <c r="L21240" s="7"/>
      <c r="M21240" s="108"/>
      <c r="N21240" s="7"/>
    </row>
    <row r="21241" spans="12:14">
      <c r="L21241" s="7"/>
      <c r="M21241" s="108"/>
      <c r="N21241" s="7"/>
    </row>
    <row r="21242" spans="12:14">
      <c r="L21242" s="7"/>
      <c r="M21242" s="108"/>
      <c r="N21242" s="7"/>
    </row>
    <row r="21243" spans="12:14">
      <c r="L21243" s="7"/>
      <c r="M21243" s="108"/>
      <c r="N21243" s="7"/>
    </row>
    <row r="21244" spans="12:14">
      <c r="L21244" s="7"/>
      <c r="M21244" s="108"/>
      <c r="N21244" s="7"/>
    </row>
    <row r="21245" spans="12:14">
      <c r="L21245" s="7"/>
      <c r="M21245" s="108"/>
      <c r="N21245" s="7"/>
    </row>
    <row r="21246" spans="12:14">
      <c r="L21246" s="7"/>
      <c r="M21246" s="108"/>
      <c r="N21246" s="7"/>
    </row>
    <row r="21247" spans="12:14">
      <c r="L21247" s="7"/>
      <c r="M21247" s="108"/>
      <c r="N21247" s="7"/>
    </row>
    <row r="21248" spans="12:14">
      <c r="L21248" s="7"/>
      <c r="M21248" s="108"/>
      <c r="N21248" s="7"/>
    </row>
    <row r="21249" spans="12:14">
      <c r="L21249" s="7"/>
      <c r="M21249" s="108"/>
      <c r="N21249" s="7"/>
    </row>
    <row r="21250" spans="12:14">
      <c r="L21250" s="7"/>
      <c r="M21250" s="108"/>
      <c r="N21250" s="7"/>
    </row>
    <row r="21251" spans="12:14">
      <c r="L21251" s="7"/>
      <c r="M21251" s="108"/>
      <c r="N21251" s="7"/>
    </row>
    <row r="21252" spans="12:14">
      <c r="L21252" s="7"/>
      <c r="M21252" s="108"/>
      <c r="N21252" s="7"/>
    </row>
    <row r="21253" spans="12:14">
      <c r="L21253" s="7"/>
      <c r="M21253" s="108"/>
      <c r="N21253" s="7"/>
    </row>
    <row r="21254" spans="12:14">
      <c r="L21254" s="7"/>
      <c r="M21254" s="108"/>
      <c r="N21254" s="7"/>
    </row>
    <row r="21255" spans="12:14">
      <c r="L21255" s="7"/>
      <c r="M21255" s="108"/>
      <c r="N21255" s="7"/>
    </row>
    <row r="21256" spans="12:14">
      <c r="L21256" s="7"/>
      <c r="M21256" s="108"/>
      <c r="N21256" s="7"/>
    </row>
    <row r="21257" spans="12:14">
      <c r="L21257" s="7"/>
      <c r="M21257" s="108"/>
      <c r="N21257" s="7"/>
    </row>
    <row r="21258" spans="12:14">
      <c r="L21258" s="7"/>
      <c r="M21258" s="108"/>
      <c r="N21258" s="7"/>
    </row>
    <row r="21259" spans="12:14">
      <c r="L21259" s="7"/>
      <c r="M21259" s="108"/>
      <c r="N21259" s="7"/>
    </row>
    <row r="21260" spans="12:14">
      <c r="L21260" s="7"/>
      <c r="M21260" s="108"/>
      <c r="N21260" s="7"/>
    </row>
    <row r="21261" spans="12:14">
      <c r="L21261" s="7"/>
      <c r="M21261" s="108"/>
      <c r="N21261" s="7"/>
    </row>
    <row r="21262" spans="12:14">
      <c r="L21262" s="7"/>
      <c r="M21262" s="108"/>
      <c r="N21262" s="7"/>
    </row>
    <row r="21263" spans="12:14">
      <c r="L21263" s="7"/>
      <c r="M21263" s="108"/>
      <c r="N21263" s="7"/>
    </row>
    <row r="21264" spans="12:14">
      <c r="L21264" s="7"/>
      <c r="M21264" s="108"/>
      <c r="N21264" s="7"/>
    </row>
    <row r="21265" spans="12:14">
      <c r="L21265" s="7"/>
      <c r="M21265" s="108"/>
      <c r="N21265" s="7"/>
    </row>
    <row r="21266" spans="12:14">
      <c r="L21266" s="7"/>
      <c r="M21266" s="108"/>
      <c r="N21266" s="7"/>
    </row>
    <row r="21267" spans="12:14">
      <c r="L21267" s="7"/>
      <c r="M21267" s="108"/>
      <c r="N21267" s="7"/>
    </row>
    <row r="21268" spans="12:14">
      <c r="L21268" s="7"/>
      <c r="M21268" s="108"/>
      <c r="N21268" s="7"/>
    </row>
    <row r="21269" spans="12:14">
      <c r="L21269" s="7"/>
      <c r="M21269" s="108"/>
      <c r="N21269" s="7"/>
    </row>
    <row r="21270" spans="12:14">
      <c r="L21270" s="7"/>
      <c r="M21270" s="108"/>
      <c r="N21270" s="7"/>
    </row>
    <row r="21271" spans="12:14">
      <c r="L21271" s="7"/>
      <c r="M21271" s="108"/>
      <c r="N21271" s="7"/>
    </row>
    <row r="21272" spans="12:14">
      <c r="L21272" s="7"/>
      <c r="M21272" s="108"/>
      <c r="N21272" s="7"/>
    </row>
    <row r="21273" spans="12:14">
      <c r="L21273" s="7"/>
      <c r="M21273" s="108"/>
      <c r="N21273" s="7"/>
    </row>
    <row r="21274" spans="12:14">
      <c r="L21274" s="7"/>
      <c r="M21274" s="108"/>
      <c r="N21274" s="7"/>
    </row>
    <row r="21275" spans="12:14">
      <c r="L21275" s="7"/>
      <c r="M21275" s="108"/>
      <c r="N21275" s="7"/>
    </row>
    <row r="21276" spans="12:14">
      <c r="L21276" s="7"/>
      <c r="M21276" s="108"/>
      <c r="N21276" s="7"/>
    </row>
    <row r="21277" spans="12:14">
      <c r="L21277" s="7"/>
      <c r="M21277" s="108"/>
      <c r="N21277" s="7"/>
    </row>
    <row r="21278" spans="12:14">
      <c r="L21278" s="7"/>
      <c r="M21278" s="108"/>
      <c r="N21278" s="7"/>
    </row>
    <row r="21279" spans="12:14">
      <c r="L21279" s="7"/>
      <c r="M21279" s="108"/>
      <c r="N21279" s="7"/>
    </row>
    <row r="21280" spans="12:14">
      <c r="L21280" s="7"/>
      <c r="M21280" s="108"/>
      <c r="N21280" s="7"/>
    </row>
    <row r="21281" spans="12:14">
      <c r="L21281" s="7"/>
      <c r="M21281" s="108"/>
      <c r="N21281" s="7"/>
    </row>
    <row r="21282" spans="12:14">
      <c r="L21282" s="7"/>
      <c r="M21282" s="108"/>
      <c r="N21282" s="7"/>
    </row>
    <row r="21283" spans="12:14">
      <c r="L21283" s="7"/>
      <c r="M21283" s="108"/>
      <c r="N21283" s="7"/>
    </row>
    <row r="21284" spans="12:14">
      <c r="L21284" s="7"/>
      <c r="M21284" s="108"/>
      <c r="N21284" s="7"/>
    </row>
    <row r="21285" spans="12:14">
      <c r="L21285" s="7"/>
      <c r="M21285" s="108"/>
      <c r="N21285" s="7"/>
    </row>
    <row r="21286" spans="12:14">
      <c r="L21286" s="7"/>
      <c r="M21286" s="108"/>
      <c r="N21286" s="7"/>
    </row>
    <row r="21287" spans="12:14">
      <c r="L21287" s="7"/>
      <c r="M21287" s="108"/>
      <c r="N21287" s="7"/>
    </row>
    <row r="21288" spans="12:14">
      <c r="L21288" s="7"/>
      <c r="M21288" s="108"/>
      <c r="N21288" s="7"/>
    </row>
    <row r="21289" spans="12:14">
      <c r="L21289" s="7"/>
      <c r="M21289" s="108"/>
      <c r="N21289" s="7"/>
    </row>
    <row r="21290" spans="12:14">
      <c r="L21290" s="7"/>
      <c r="M21290" s="108"/>
      <c r="N21290" s="7"/>
    </row>
    <row r="21291" spans="12:14">
      <c r="L21291" s="7"/>
      <c r="M21291" s="108"/>
      <c r="N21291" s="7"/>
    </row>
    <row r="21292" spans="12:14">
      <c r="L21292" s="7"/>
      <c r="M21292" s="108"/>
      <c r="N21292" s="7"/>
    </row>
    <row r="21293" spans="12:14">
      <c r="L21293" s="7"/>
      <c r="M21293" s="108"/>
      <c r="N21293" s="7"/>
    </row>
    <row r="21294" spans="12:14">
      <c r="L21294" s="7"/>
      <c r="M21294" s="108"/>
      <c r="N21294" s="7"/>
    </row>
    <row r="21295" spans="12:14">
      <c r="L21295" s="7"/>
      <c r="M21295" s="108"/>
      <c r="N21295" s="7"/>
    </row>
    <row r="21296" spans="12:14">
      <c r="L21296" s="7"/>
      <c r="M21296" s="108"/>
      <c r="N21296" s="7"/>
    </row>
    <row r="21297" spans="12:14">
      <c r="L21297" s="7"/>
      <c r="M21297" s="108"/>
      <c r="N21297" s="7"/>
    </row>
    <row r="21298" spans="12:14">
      <c r="L21298" s="7"/>
      <c r="M21298" s="108"/>
      <c r="N21298" s="7"/>
    </row>
    <row r="21299" spans="12:14">
      <c r="L21299" s="7"/>
      <c r="M21299" s="108"/>
      <c r="N21299" s="7"/>
    </row>
    <row r="21300" spans="12:14">
      <c r="L21300" s="7"/>
      <c r="M21300" s="108"/>
      <c r="N21300" s="7"/>
    </row>
    <row r="21301" spans="12:14">
      <c r="L21301" s="7"/>
      <c r="M21301" s="108"/>
      <c r="N21301" s="7"/>
    </row>
    <row r="21302" spans="12:14">
      <c r="L21302" s="7"/>
      <c r="M21302" s="108"/>
      <c r="N21302" s="7"/>
    </row>
    <row r="21303" spans="12:14">
      <c r="L21303" s="7"/>
      <c r="M21303" s="108"/>
      <c r="N21303" s="7"/>
    </row>
    <row r="21304" spans="12:14">
      <c r="L21304" s="7"/>
      <c r="M21304" s="108"/>
      <c r="N21304" s="7"/>
    </row>
    <row r="21305" spans="12:14">
      <c r="L21305" s="7"/>
      <c r="M21305" s="108"/>
      <c r="N21305" s="7"/>
    </row>
    <row r="21306" spans="12:14">
      <c r="L21306" s="7"/>
      <c r="M21306" s="108"/>
      <c r="N21306" s="7"/>
    </row>
    <row r="21307" spans="12:14">
      <c r="L21307" s="7"/>
      <c r="M21307" s="108"/>
      <c r="N21307" s="7"/>
    </row>
    <row r="21308" spans="12:14">
      <c r="L21308" s="7"/>
      <c r="M21308" s="108"/>
      <c r="N21308" s="7"/>
    </row>
    <row r="21309" spans="12:14">
      <c r="L21309" s="7"/>
      <c r="M21309" s="108"/>
      <c r="N21309" s="7"/>
    </row>
    <row r="21310" spans="12:14">
      <c r="L21310" s="7"/>
      <c r="M21310" s="108"/>
      <c r="N21310" s="7"/>
    </row>
    <row r="21311" spans="12:14">
      <c r="L21311" s="7"/>
      <c r="M21311" s="108"/>
      <c r="N21311" s="7"/>
    </row>
    <row r="21312" spans="12:14">
      <c r="L21312" s="7"/>
      <c r="M21312" s="108"/>
      <c r="N21312" s="7"/>
    </row>
    <row r="21313" spans="12:14">
      <c r="L21313" s="7"/>
      <c r="M21313" s="108"/>
      <c r="N21313" s="7"/>
    </row>
    <row r="21314" spans="12:14">
      <c r="L21314" s="7"/>
      <c r="M21314" s="108"/>
      <c r="N21314" s="7"/>
    </row>
    <row r="21315" spans="12:14">
      <c r="L21315" s="7"/>
      <c r="M21315" s="108"/>
      <c r="N21315" s="7"/>
    </row>
    <row r="21316" spans="12:14">
      <c r="L21316" s="7"/>
      <c r="M21316" s="108"/>
      <c r="N21316" s="7"/>
    </row>
    <row r="21317" spans="12:14">
      <c r="L21317" s="7"/>
      <c r="M21317" s="108"/>
      <c r="N21317" s="7"/>
    </row>
    <row r="21318" spans="12:14">
      <c r="L21318" s="7"/>
      <c r="M21318" s="108"/>
      <c r="N21318" s="7"/>
    </row>
    <row r="21319" spans="12:14">
      <c r="L21319" s="7"/>
      <c r="M21319" s="108"/>
      <c r="N21319" s="7"/>
    </row>
    <row r="21320" spans="12:14">
      <c r="L21320" s="7"/>
      <c r="M21320" s="108"/>
      <c r="N21320" s="7"/>
    </row>
    <row r="21321" spans="12:14">
      <c r="L21321" s="7"/>
      <c r="M21321" s="108"/>
      <c r="N21321" s="7"/>
    </row>
    <row r="21322" spans="12:14">
      <c r="L21322" s="7"/>
      <c r="M21322" s="108"/>
      <c r="N21322" s="7"/>
    </row>
    <row r="21323" spans="12:14">
      <c r="L21323" s="7"/>
      <c r="M21323" s="108"/>
      <c r="N21323" s="7"/>
    </row>
    <row r="21324" spans="12:14">
      <c r="L21324" s="7"/>
      <c r="M21324" s="108"/>
      <c r="N21324" s="7"/>
    </row>
    <row r="21325" spans="12:14">
      <c r="L21325" s="7"/>
      <c r="M21325" s="108"/>
      <c r="N21325" s="7"/>
    </row>
    <row r="21326" spans="12:14">
      <c r="L21326" s="7"/>
      <c r="M21326" s="108"/>
      <c r="N21326" s="7"/>
    </row>
    <row r="21327" spans="12:14">
      <c r="L21327" s="7"/>
      <c r="M21327" s="108"/>
      <c r="N21327" s="7"/>
    </row>
    <row r="21328" spans="12:14">
      <c r="L21328" s="7"/>
      <c r="M21328" s="108"/>
      <c r="N21328" s="7"/>
    </row>
    <row r="21329" spans="12:14">
      <c r="L21329" s="7"/>
      <c r="M21329" s="108"/>
      <c r="N21329" s="7"/>
    </row>
    <row r="21330" spans="12:14">
      <c r="L21330" s="7"/>
      <c r="M21330" s="108"/>
      <c r="N21330" s="7"/>
    </row>
    <row r="21331" spans="12:14">
      <c r="L21331" s="7"/>
      <c r="M21331" s="108"/>
      <c r="N21331" s="7"/>
    </row>
    <row r="21332" spans="12:14">
      <c r="L21332" s="7"/>
      <c r="M21332" s="108"/>
      <c r="N21332" s="7"/>
    </row>
    <row r="21333" spans="12:14">
      <c r="L21333" s="7"/>
      <c r="M21333" s="108"/>
      <c r="N21333" s="7"/>
    </row>
    <row r="21334" spans="12:14">
      <c r="L21334" s="7"/>
      <c r="M21334" s="108"/>
      <c r="N21334" s="7"/>
    </row>
    <row r="21335" spans="12:14">
      <c r="L21335" s="7"/>
      <c r="M21335" s="108"/>
      <c r="N21335" s="7"/>
    </row>
    <row r="21336" spans="12:14">
      <c r="L21336" s="7"/>
      <c r="M21336" s="108"/>
      <c r="N21336" s="7"/>
    </row>
    <row r="21337" spans="12:14">
      <c r="L21337" s="7"/>
      <c r="M21337" s="108"/>
      <c r="N21337" s="7"/>
    </row>
    <row r="21338" spans="12:14">
      <c r="L21338" s="7"/>
      <c r="M21338" s="108"/>
      <c r="N21338" s="7"/>
    </row>
    <row r="21339" spans="12:14">
      <c r="L21339" s="7"/>
      <c r="M21339" s="108"/>
      <c r="N21339" s="7"/>
    </row>
    <row r="21340" spans="12:14">
      <c r="L21340" s="7"/>
      <c r="M21340" s="108"/>
      <c r="N21340" s="7"/>
    </row>
    <row r="21341" spans="12:14">
      <c r="L21341" s="7"/>
      <c r="M21341" s="108"/>
      <c r="N21341" s="7"/>
    </row>
    <row r="21342" spans="12:14">
      <c r="L21342" s="7"/>
      <c r="M21342" s="108"/>
      <c r="N21342" s="7"/>
    </row>
    <row r="21343" spans="12:14">
      <c r="L21343" s="7"/>
      <c r="M21343" s="108"/>
      <c r="N21343" s="7"/>
    </row>
    <row r="21344" spans="12:14">
      <c r="L21344" s="7"/>
      <c r="M21344" s="108"/>
      <c r="N21344" s="7"/>
    </row>
    <row r="21345" spans="12:14">
      <c r="L21345" s="7"/>
      <c r="M21345" s="108"/>
      <c r="N21345" s="7"/>
    </row>
    <row r="21346" spans="12:14">
      <c r="L21346" s="7"/>
      <c r="M21346" s="108"/>
      <c r="N21346" s="7"/>
    </row>
    <row r="21347" spans="12:14">
      <c r="L21347" s="7"/>
      <c r="M21347" s="108"/>
      <c r="N21347" s="7"/>
    </row>
    <row r="21348" spans="12:14">
      <c r="L21348" s="7"/>
      <c r="M21348" s="108"/>
      <c r="N21348" s="7"/>
    </row>
    <row r="21349" spans="12:14">
      <c r="L21349" s="7"/>
      <c r="M21349" s="108"/>
      <c r="N21349" s="7"/>
    </row>
    <row r="21350" spans="12:14">
      <c r="L21350" s="7"/>
      <c r="M21350" s="108"/>
      <c r="N21350" s="7"/>
    </row>
    <row r="21351" spans="12:14">
      <c r="L21351" s="7"/>
      <c r="M21351" s="108"/>
      <c r="N21351" s="7"/>
    </row>
    <row r="21352" spans="12:14">
      <c r="L21352" s="7"/>
      <c r="M21352" s="108"/>
      <c r="N21352" s="7"/>
    </row>
    <row r="21353" spans="12:14">
      <c r="L21353" s="7"/>
      <c r="M21353" s="108"/>
      <c r="N21353" s="7"/>
    </row>
    <row r="21354" spans="12:14">
      <c r="L21354" s="7"/>
      <c r="M21354" s="108"/>
      <c r="N21354" s="7"/>
    </row>
    <row r="21355" spans="12:14">
      <c r="L21355" s="7"/>
      <c r="M21355" s="108"/>
      <c r="N21355" s="7"/>
    </row>
    <row r="21356" spans="12:14">
      <c r="L21356" s="7"/>
      <c r="M21356" s="108"/>
      <c r="N21356" s="7"/>
    </row>
    <row r="21357" spans="12:14">
      <c r="L21357" s="7"/>
      <c r="M21357" s="108"/>
      <c r="N21357" s="7"/>
    </row>
    <row r="21358" spans="12:14">
      <c r="L21358" s="7"/>
      <c r="M21358" s="108"/>
      <c r="N21358" s="7"/>
    </row>
    <row r="21359" spans="12:14">
      <c r="L21359" s="7"/>
      <c r="M21359" s="108"/>
      <c r="N21359" s="7"/>
    </row>
    <row r="21360" spans="12:14">
      <c r="L21360" s="7"/>
      <c r="M21360" s="108"/>
      <c r="N21360" s="7"/>
    </row>
    <row r="21361" spans="12:14">
      <c r="L21361" s="7"/>
      <c r="M21361" s="108"/>
      <c r="N21361" s="7"/>
    </row>
    <row r="21362" spans="12:14">
      <c r="L21362" s="7"/>
      <c r="M21362" s="108"/>
      <c r="N21362" s="7"/>
    </row>
    <row r="21363" spans="12:14">
      <c r="L21363" s="7"/>
      <c r="M21363" s="108"/>
      <c r="N21363" s="7"/>
    </row>
    <row r="21364" spans="12:14">
      <c r="L21364" s="7"/>
      <c r="M21364" s="108"/>
      <c r="N21364" s="7"/>
    </row>
    <row r="21365" spans="12:14">
      <c r="L21365" s="7"/>
      <c r="M21365" s="108"/>
      <c r="N21365" s="7"/>
    </row>
    <row r="21366" spans="12:14">
      <c r="L21366" s="7"/>
      <c r="M21366" s="108"/>
      <c r="N21366" s="7"/>
    </row>
    <row r="21367" spans="12:14">
      <c r="L21367" s="7"/>
      <c r="M21367" s="108"/>
      <c r="N21367" s="7"/>
    </row>
    <row r="21368" spans="12:14">
      <c r="L21368" s="7"/>
      <c r="M21368" s="108"/>
      <c r="N21368" s="7"/>
    </row>
    <row r="21369" spans="12:14">
      <c r="L21369" s="7"/>
      <c r="M21369" s="108"/>
      <c r="N21369" s="7"/>
    </row>
    <row r="21370" spans="12:14">
      <c r="L21370" s="7"/>
      <c r="M21370" s="108"/>
      <c r="N21370" s="7"/>
    </row>
    <row r="21371" spans="12:14">
      <c r="L21371" s="7"/>
      <c r="M21371" s="108"/>
      <c r="N21371" s="7"/>
    </row>
    <row r="21372" spans="12:14">
      <c r="L21372" s="7"/>
      <c r="M21372" s="108"/>
      <c r="N21372" s="7"/>
    </row>
    <row r="21373" spans="12:14">
      <c r="L21373" s="7"/>
      <c r="M21373" s="108"/>
      <c r="N21373" s="7"/>
    </row>
    <row r="21374" spans="12:14">
      <c r="L21374" s="7"/>
      <c r="M21374" s="108"/>
      <c r="N21374" s="7"/>
    </row>
    <row r="21375" spans="12:14">
      <c r="L21375" s="7"/>
      <c r="M21375" s="108"/>
      <c r="N21375" s="7"/>
    </row>
    <row r="21376" spans="12:14">
      <c r="L21376" s="7"/>
      <c r="M21376" s="108"/>
      <c r="N21376" s="7"/>
    </row>
    <row r="21377" spans="12:14">
      <c r="L21377" s="7"/>
      <c r="M21377" s="108"/>
      <c r="N21377" s="7"/>
    </row>
    <row r="21378" spans="12:14">
      <c r="L21378" s="7"/>
      <c r="M21378" s="108"/>
      <c r="N21378" s="7"/>
    </row>
    <row r="21379" spans="12:14">
      <c r="L21379" s="7"/>
      <c r="M21379" s="108"/>
      <c r="N21379" s="7"/>
    </row>
    <row r="21380" spans="12:14">
      <c r="L21380" s="7"/>
      <c r="M21380" s="108"/>
      <c r="N21380" s="7"/>
    </row>
    <row r="21381" spans="12:14">
      <c r="L21381" s="7"/>
      <c r="M21381" s="108"/>
      <c r="N21381" s="7"/>
    </row>
    <row r="21382" spans="12:14">
      <c r="L21382" s="7"/>
      <c r="M21382" s="108"/>
      <c r="N21382" s="7"/>
    </row>
    <row r="21383" spans="12:14">
      <c r="L21383" s="7"/>
      <c r="M21383" s="108"/>
      <c r="N21383" s="7"/>
    </row>
    <row r="21384" spans="12:14">
      <c r="L21384" s="7"/>
      <c r="M21384" s="108"/>
      <c r="N21384" s="7"/>
    </row>
    <row r="21385" spans="12:14">
      <c r="L21385" s="7"/>
      <c r="M21385" s="108"/>
      <c r="N21385" s="7"/>
    </row>
    <row r="21386" spans="12:14">
      <c r="L21386" s="7"/>
      <c r="M21386" s="108"/>
      <c r="N21386" s="7"/>
    </row>
    <row r="21387" spans="12:14">
      <c r="L21387" s="7"/>
      <c r="M21387" s="108"/>
      <c r="N21387" s="7"/>
    </row>
    <row r="21388" spans="12:14">
      <c r="L21388" s="7"/>
      <c r="M21388" s="108"/>
      <c r="N21388" s="7"/>
    </row>
    <row r="21389" spans="12:14">
      <c r="L21389" s="7"/>
      <c r="M21389" s="108"/>
      <c r="N21389" s="7"/>
    </row>
    <row r="21390" spans="12:14">
      <c r="L21390" s="7"/>
      <c r="M21390" s="108"/>
      <c r="N21390" s="7"/>
    </row>
    <row r="21391" spans="12:14">
      <c r="L21391" s="7"/>
      <c r="M21391" s="108"/>
      <c r="N21391" s="7"/>
    </row>
    <row r="21392" spans="12:14">
      <c r="L21392" s="7"/>
      <c r="M21392" s="108"/>
      <c r="N21392" s="7"/>
    </row>
    <row r="21393" spans="12:14">
      <c r="L21393" s="7"/>
      <c r="M21393" s="108"/>
      <c r="N21393" s="7"/>
    </row>
    <row r="21394" spans="12:14">
      <c r="L21394" s="7"/>
      <c r="M21394" s="108"/>
      <c r="N21394" s="7"/>
    </row>
    <row r="21395" spans="12:14">
      <c r="L21395" s="7"/>
      <c r="M21395" s="108"/>
      <c r="N21395" s="7"/>
    </row>
    <row r="21396" spans="12:14">
      <c r="L21396" s="7"/>
      <c r="M21396" s="108"/>
      <c r="N21396" s="7"/>
    </row>
    <row r="21397" spans="12:14">
      <c r="L21397" s="7"/>
      <c r="M21397" s="108"/>
      <c r="N21397" s="7"/>
    </row>
    <row r="21398" spans="12:14">
      <c r="L21398" s="7"/>
      <c r="M21398" s="108"/>
      <c r="N21398" s="7"/>
    </row>
    <row r="21399" spans="12:14">
      <c r="L21399" s="7"/>
      <c r="M21399" s="108"/>
      <c r="N21399" s="7"/>
    </row>
    <row r="21400" spans="12:14">
      <c r="L21400" s="7"/>
      <c r="M21400" s="108"/>
      <c r="N21400" s="7"/>
    </row>
    <row r="21401" spans="12:14">
      <c r="L21401" s="7"/>
      <c r="M21401" s="108"/>
      <c r="N21401" s="7"/>
    </row>
    <row r="21402" spans="12:14">
      <c r="L21402" s="7"/>
      <c r="M21402" s="108"/>
      <c r="N21402" s="7"/>
    </row>
    <row r="21403" spans="12:14">
      <c r="L21403" s="7"/>
      <c r="M21403" s="108"/>
      <c r="N21403" s="7"/>
    </row>
    <row r="21404" spans="12:14">
      <c r="L21404" s="7"/>
      <c r="M21404" s="108"/>
      <c r="N21404" s="7"/>
    </row>
    <row r="21405" spans="12:14">
      <c r="L21405" s="7"/>
      <c r="M21405" s="108"/>
      <c r="N21405" s="7"/>
    </row>
    <row r="21406" spans="12:14">
      <c r="L21406" s="7"/>
      <c r="M21406" s="108"/>
      <c r="N21406" s="7"/>
    </row>
    <row r="21407" spans="12:14">
      <c r="L21407" s="7"/>
      <c r="M21407" s="108"/>
      <c r="N21407" s="7"/>
    </row>
    <row r="21408" spans="12:14">
      <c r="L21408" s="7"/>
      <c r="M21408" s="108"/>
      <c r="N21408" s="7"/>
    </row>
    <row r="21409" spans="12:14">
      <c r="L21409" s="7"/>
      <c r="M21409" s="108"/>
      <c r="N21409" s="7"/>
    </row>
    <row r="21410" spans="12:14">
      <c r="L21410" s="7"/>
      <c r="M21410" s="108"/>
      <c r="N21410" s="7"/>
    </row>
    <row r="21411" spans="12:14">
      <c r="L21411" s="7"/>
      <c r="M21411" s="108"/>
      <c r="N21411" s="7"/>
    </row>
    <row r="21412" spans="12:14">
      <c r="L21412" s="7"/>
      <c r="M21412" s="108"/>
      <c r="N21412" s="7"/>
    </row>
    <row r="21413" spans="12:14">
      <c r="L21413" s="7"/>
      <c r="M21413" s="108"/>
      <c r="N21413" s="7"/>
    </row>
    <row r="21414" spans="12:14">
      <c r="L21414" s="7"/>
      <c r="M21414" s="108"/>
      <c r="N21414" s="7"/>
    </row>
    <row r="21415" spans="12:14">
      <c r="L21415" s="7"/>
      <c r="M21415" s="108"/>
      <c r="N21415" s="7"/>
    </row>
    <row r="21416" spans="12:14">
      <c r="L21416" s="7"/>
      <c r="M21416" s="108"/>
      <c r="N21416" s="7"/>
    </row>
    <row r="21417" spans="12:14">
      <c r="L21417" s="7"/>
      <c r="M21417" s="108"/>
      <c r="N21417" s="7"/>
    </row>
    <row r="21418" spans="12:14">
      <c r="L21418" s="7"/>
      <c r="M21418" s="108"/>
      <c r="N21418" s="7"/>
    </row>
    <row r="21419" spans="12:14">
      <c r="L21419" s="7"/>
      <c r="M21419" s="108"/>
      <c r="N21419" s="7"/>
    </row>
    <row r="21420" spans="12:14">
      <c r="L21420" s="7"/>
      <c r="M21420" s="108"/>
      <c r="N21420" s="7"/>
    </row>
    <row r="21421" spans="12:14">
      <c r="L21421" s="7"/>
      <c r="M21421" s="108"/>
      <c r="N21421" s="7"/>
    </row>
    <row r="21422" spans="12:14">
      <c r="L21422" s="7"/>
      <c r="M21422" s="108"/>
      <c r="N21422" s="7"/>
    </row>
    <row r="21423" spans="12:14">
      <c r="L21423" s="7"/>
      <c r="M21423" s="108"/>
      <c r="N21423" s="7"/>
    </row>
    <row r="21424" spans="12:14">
      <c r="L21424" s="7"/>
      <c r="M21424" s="108"/>
      <c r="N21424" s="7"/>
    </row>
    <row r="21425" spans="12:14">
      <c r="L21425" s="7"/>
      <c r="M21425" s="108"/>
      <c r="N21425" s="7"/>
    </row>
    <row r="21426" spans="12:14">
      <c r="L21426" s="7"/>
      <c r="M21426" s="108"/>
      <c r="N21426" s="7"/>
    </row>
    <row r="21427" spans="12:14">
      <c r="L21427" s="7"/>
      <c r="M21427" s="108"/>
      <c r="N21427" s="7"/>
    </row>
    <row r="21428" spans="12:14">
      <c r="L21428" s="7"/>
      <c r="M21428" s="108"/>
      <c r="N21428" s="7"/>
    </row>
    <row r="21429" spans="12:14">
      <c r="L21429" s="7"/>
      <c r="M21429" s="108"/>
      <c r="N21429" s="7"/>
    </row>
    <row r="21430" spans="12:14">
      <c r="L21430" s="7"/>
      <c r="M21430" s="108"/>
      <c r="N21430" s="7"/>
    </row>
    <row r="21431" spans="12:14">
      <c r="L21431" s="7"/>
      <c r="M21431" s="108"/>
      <c r="N21431" s="7"/>
    </row>
    <row r="21432" spans="12:14">
      <c r="L21432" s="7"/>
      <c r="M21432" s="108"/>
      <c r="N21432" s="7"/>
    </row>
    <row r="21433" spans="12:14">
      <c r="L21433" s="7"/>
      <c r="M21433" s="108"/>
      <c r="N21433" s="7"/>
    </row>
    <row r="21434" spans="12:14">
      <c r="L21434" s="7"/>
      <c r="M21434" s="108"/>
      <c r="N21434" s="7"/>
    </row>
    <row r="21435" spans="12:14">
      <c r="L21435" s="7"/>
      <c r="M21435" s="108"/>
      <c r="N21435" s="7"/>
    </row>
    <row r="21436" spans="12:14">
      <c r="L21436" s="7"/>
      <c r="M21436" s="108"/>
      <c r="N21436" s="7"/>
    </row>
    <row r="21437" spans="12:14">
      <c r="L21437" s="7"/>
      <c r="M21437" s="108"/>
      <c r="N21437" s="7"/>
    </row>
    <row r="21438" spans="12:14">
      <c r="L21438" s="7"/>
      <c r="M21438" s="108"/>
      <c r="N21438" s="7"/>
    </row>
    <row r="21439" spans="12:14">
      <c r="L21439" s="7"/>
      <c r="M21439" s="108"/>
      <c r="N21439" s="7"/>
    </row>
    <row r="21440" spans="12:14">
      <c r="L21440" s="7"/>
      <c r="M21440" s="108"/>
      <c r="N21440" s="7"/>
    </row>
    <row r="21441" spans="12:14">
      <c r="L21441" s="7"/>
      <c r="M21441" s="108"/>
      <c r="N21441" s="7"/>
    </row>
    <row r="21442" spans="12:14">
      <c r="L21442" s="7"/>
      <c r="M21442" s="108"/>
      <c r="N21442" s="7"/>
    </row>
    <row r="21443" spans="12:14">
      <c r="L21443" s="7"/>
      <c r="M21443" s="108"/>
      <c r="N21443" s="7"/>
    </row>
    <row r="21444" spans="12:14">
      <c r="L21444" s="7"/>
      <c r="M21444" s="108"/>
      <c r="N21444" s="7"/>
    </row>
    <row r="21445" spans="12:14">
      <c r="L21445" s="7"/>
      <c r="M21445" s="108"/>
      <c r="N21445" s="7"/>
    </row>
    <row r="21446" spans="12:14">
      <c r="L21446" s="7"/>
      <c r="M21446" s="108"/>
      <c r="N21446" s="7"/>
    </row>
    <row r="21447" spans="12:14">
      <c r="L21447" s="7"/>
      <c r="M21447" s="108"/>
      <c r="N21447" s="7"/>
    </row>
    <row r="21448" spans="12:14">
      <c r="L21448" s="7"/>
      <c r="M21448" s="108"/>
      <c r="N21448" s="7"/>
    </row>
    <row r="21449" spans="12:14">
      <c r="L21449" s="7"/>
      <c r="M21449" s="108"/>
      <c r="N21449" s="7"/>
    </row>
    <row r="21450" spans="12:14">
      <c r="L21450" s="7"/>
      <c r="M21450" s="108"/>
      <c r="N21450" s="7"/>
    </row>
    <row r="21451" spans="12:14">
      <c r="L21451" s="7"/>
      <c r="M21451" s="108"/>
      <c r="N21451" s="7"/>
    </row>
    <row r="21452" spans="12:14">
      <c r="L21452" s="7"/>
      <c r="M21452" s="108"/>
      <c r="N21452" s="7"/>
    </row>
    <row r="21453" spans="12:14">
      <c r="L21453" s="7"/>
      <c r="M21453" s="108"/>
      <c r="N21453" s="7"/>
    </row>
    <row r="21454" spans="12:14">
      <c r="L21454" s="7"/>
      <c r="M21454" s="108"/>
      <c r="N21454" s="7"/>
    </row>
    <row r="21455" spans="12:14">
      <c r="L21455" s="7"/>
      <c r="M21455" s="108"/>
      <c r="N21455" s="7"/>
    </row>
    <row r="21456" spans="12:14">
      <c r="L21456" s="7"/>
      <c r="M21456" s="108"/>
      <c r="N21456" s="7"/>
    </row>
    <row r="21457" spans="12:14">
      <c r="L21457" s="7"/>
      <c r="M21457" s="108"/>
      <c r="N21457" s="7"/>
    </row>
    <row r="21458" spans="12:14">
      <c r="L21458" s="7"/>
      <c r="M21458" s="108"/>
      <c r="N21458" s="7"/>
    </row>
    <row r="21459" spans="12:14">
      <c r="L21459" s="7"/>
      <c r="M21459" s="108"/>
      <c r="N21459" s="7"/>
    </row>
    <row r="21460" spans="12:14">
      <c r="L21460" s="7"/>
      <c r="M21460" s="108"/>
      <c r="N21460" s="7"/>
    </row>
    <row r="21461" spans="12:14">
      <c r="L21461" s="7"/>
      <c r="M21461" s="108"/>
      <c r="N21461" s="7"/>
    </row>
    <row r="21462" spans="12:14">
      <c r="L21462" s="7"/>
      <c r="M21462" s="108"/>
      <c r="N21462" s="7"/>
    </row>
    <row r="21463" spans="12:14">
      <c r="L21463" s="7"/>
      <c r="M21463" s="108"/>
      <c r="N21463" s="7"/>
    </row>
    <row r="21464" spans="12:14">
      <c r="L21464" s="7"/>
      <c r="M21464" s="108"/>
      <c r="N21464" s="7"/>
    </row>
    <row r="21465" spans="12:14">
      <c r="L21465" s="7"/>
      <c r="M21465" s="108"/>
      <c r="N21465" s="7"/>
    </row>
    <row r="21466" spans="12:14">
      <c r="L21466" s="7"/>
      <c r="M21466" s="108"/>
      <c r="N21466" s="7"/>
    </row>
    <row r="21467" spans="12:14">
      <c r="L21467" s="7"/>
      <c r="M21467" s="108"/>
      <c r="N21467" s="7"/>
    </row>
    <row r="21468" spans="12:14">
      <c r="L21468" s="7"/>
      <c r="M21468" s="108"/>
      <c r="N21468" s="7"/>
    </row>
    <row r="21469" spans="12:14">
      <c r="L21469" s="7"/>
      <c r="M21469" s="108"/>
      <c r="N21469" s="7"/>
    </row>
    <row r="21470" spans="12:14">
      <c r="L21470" s="7"/>
      <c r="M21470" s="108"/>
      <c r="N21470" s="7"/>
    </row>
    <row r="21471" spans="12:14">
      <c r="L21471" s="7"/>
      <c r="M21471" s="108"/>
      <c r="N21471" s="7"/>
    </row>
    <row r="21472" spans="12:14">
      <c r="L21472" s="7"/>
      <c r="M21472" s="108"/>
      <c r="N21472" s="7"/>
    </row>
    <row r="21473" spans="12:14">
      <c r="L21473" s="7"/>
      <c r="M21473" s="108"/>
      <c r="N21473" s="7"/>
    </row>
    <row r="21474" spans="12:14">
      <c r="L21474" s="7"/>
      <c r="M21474" s="108"/>
      <c r="N21474" s="7"/>
    </row>
    <row r="21475" spans="12:14">
      <c r="L21475" s="7"/>
      <c r="M21475" s="108"/>
      <c r="N21475" s="7"/>
    </row>
    <row r="21476" spans="12:14">
      <c r="L21476" s="7"/>
      <c r="M21476" s="108"/>
      <c r="N21476" s="7"/>
    </row>
    <row r="21477" spans="12:14">
      <c r="L21477" s="7"/>
      <c r="M21477" s="108"/>
      <c r="N21477" s="7"/>
    </row>
    <row r="21478" spans="12:14">
      <c r="L21478" s="7"/>
      <c r="M21478" s="108"/>
      <c r="N21478" s="7"/>
    </row>
    <row r="21479" spans="12:14">
      <c r="L21479" s="7"/>
      <c r="M21479" s="108"/>
      <c r="N21479" s="7"/>
    </row>
    <row r="21480" spans="12:14">
      <c r="L21480" s="7"/>
      <c r="M21480" s="108"/>
      <c r="N21480" s="7"/>
    </row>
    <row r="21481" spans="12:14">
      <c r="L21481" s="7"/>
      <c r="M21481" s="108"/>
      <c r="N21481" s="7"/>
    </row>
    <row r="21482" spans="12:14">
      <c r="L21482" s="7"/>
      <c r="M21482" s="108"/>
      <c r="N21482" s="7"/>
    </row>
    <row r="21483" spans="12:14">
      <c r="L21483" s="7"/>
      <c r="M21483" s="108"/>
      <c r="N21483" s="7"/>
    </row>
    <row r="21484" spans="12:14">
      <c r="L21484" s="7"/>
      <c r="M21484" s="108"/>
      <c r="N21484" s="7"/>
    </row>
    <row r="21485" spans="12:14">
      <c r="L21485" s="7"/>
      <c r="M21485" s="108"/>
      <c r="N21485" s="7"/>
    </row>
    <row r="21486" spans="12:14">
      <c r="L21486" s="7"/>
      <c r="M21486" s="108"/>
      <c r="N21486" s="7"/>
    </row>
    <row r="21487" spans="12:14">
      <c r="L21487" s="7"/>
      <c r="M21487" s="108"/>
      <c r="N21487" s="7"/>
    </row>
    <row r="21488" spans="12:14">
      <c r="L21488" s="7"/>
      <c r="M21488" s="108"/>
      <c r="N21488" s="7"/>
    </row>
    <row r="21489" spans="12:14">
      <c r="L21489" s="7"/>
      <c r="M21489" s="108"/>
      <c r="N21489" s="7"/>
    </row>
    <row r="21490" spans="12:14">
      <c r="L21490" s="7"/>
      <c r="M21490" s="108"/>
      <c r="N21490" s="7"/>
    </row>
    <row r="21491" spans="12:14">
      <c r="L21491" s="7"/>
      <c r="M21491" s="108"/>
      <c r="N21491" s="7"/>
    </row>
    <row r="21492" spans="12:14">
      <c r="L21492" s="7"/>
      <c r="M21492" s="108"/>
      <c r="N21492" s="7"/>
    </row>
    <row r="21493" spans="12:14">
      <c r="L21493" s="7"/>
      <c r="M21493" s="108"/>
      <c r="N21493" s="7"/>
    </row>
    <row r="21494" spans="12:14">
      <c r="L21494" s="7"/>
      <c r="M21494" s="108"/>
      <c r="N21494" s="7"/>
    </row>
    <row r="21495" spans="12:14">
      <c r="L21495" s="7"/>
      <c r="M21495" s="108"/>
      <c r="N21495" s="7"/>
    </row>
    <row r="21496" spans="12:14">
      <c r="L21496" s="7"/>
      <c r="M21496" s="108"/>
      <c r="N21496" s="7"/>
    </row>
    <row r="21497" spans="12:14">
      <c r="L21497" s="7"/>
      <c r="M21497" s="108"/>
      <c r="N21497" s="7"/>
    </row>
    <row r="21498" spans="12:14">
      <c r="L21498" s="7"/>
      <c r="M21498" s="108"/>
      <c r="N21498" s="7"/>
    </row>
    <row r="21499" spans="12:14">
      <c r="L21499" s="7"/>
      <c r="M21499" s="108"/>
      <c r="N21499" s="7"/>
    </row>
    <row r="21500" spans="12:14">
      <c r="L21500" s="7"/>
      <c r="M21500" s="108"/>
      <c r="N21500" s="7"/>
    </row>
    <row r="21501" spans="12:14">
      <c r="L21501" s="7"/>
      <c r="M21501" s="108"/>
      <c r="N21501" s="7"/>
    </row>
    <row r="21502" spans="12:14">
      <c r="L21502" s="7"/>
      <c r="M21502" s="108"/>
      <c r="N21502" s="7"/>
    </row>
    <row r="21503" spans="12:14">
      <c r="L21503" s="7"/>
      <c r="M21503" s="108"/>
      <c r="N21503" s="7"/>
    </row>
    <row r="21504" spans="12:14">
      <c r="L21504" s="7"/>
      <c r="M21504" s="108"/>
      <c r="N21504" s="7"/>
    </row>
    <row r="21505" spans="12:14">
      <c r="L21505" s="7"/>
      <c r="M21505" s="108"/>
      <c r="N21505" s="7"/>
    </row>
    <row r="21506" spans="12:14">
      <c r="L21506" s="7"/>
      <c r="M21506" s="108"/>
      <c r="N21506" s="7"/>
    </row>
    <row r="21507" spans="12:14">
      <c r="L21507" s="7"/>
      <c r="M21507" s="108"/>
      <c r="N21507" s="7"/>
    </row>
    <row r="21508" spans="12:14">
      <c r="L21508" s="7"/>
      <c r="M21508" s="108"/>
      <c r="N21508" s="7"/>
    </row>
    <row r="21509" spans="12:14">
      <c r="L21509" s="7"/>
      <c r="M21509" s="108"/>
      <c r="N21509" s="7"/>
    </row>
    <row r="21510" spans="12:14">
      <c r="L21510" s="7"/>
      <c r="M21510" s="108"/>
      <c r="N21510" s="7"/>
    </row>
    <row r="21511" spans="12:14">
      <c r="L21511" s="7"/>
      <c r="M21511" s="108"/>
      <c r="N21511" s="7"/>
    </row>
    <row r="21512" spans="12:14">
      <c r="L21512" s="7"/>
      <c r="M21512" s="108"/>
      <c r="N21512" s="7"/>
    </row>
    <row r="21513" spans="12:14">
      <c r="L21513" s="7"/>
      <c r="M21513" s="108"/>
      <c r="N21513" s="7"/>
    </row>
    <row r="21514" spans="12:14">
      <c r="L21514" s="7"/>
      <c r="M21514" s="108"/>
      <c r="N21514" s="7"/>
    </row>
    <row r="21515" spans="12:14">
      <c r="L21515" s="7"/>
      <c r="M21515" s="108"/>
      <c r="N21515" s="7"/>
    </row>
    <row r="21516" spans="12:14">
      <c r="L21516" s="7"/>
      <c r="M21516" s="108"/>
      <c r="N21516" s="7"/>
    </row>
    <row r="21517" spans="12:14">
      <c r="L21517" s="7"/>
      <c r="M21517" s="108"/>
      <c r="N21517" s="7"/>
    </row>
    <row r="21518" spans="12:14">
      <c r="L21518" s="7"/>
      <c r="M21518" s="108"/>
      <c r="N21518" s="7"/>
    </row>
    <row r="21519" spans="12:14">
      <c r="L21519" s="7"/>
      <c r="M21519" s="108"/>
      <c r="N21519" s="7"/>
    </row>
    <row r="21520" spans="12:14">
      <c r="L21520" s="7"/>
      <c r="M21520" s="108"/>
      <c r="N21520" s="7"/>
    </row>
    <row r="21521" spans="12:14">
      <c r="L21521" s="7"/>
      <c r="M21521" s="108"/>
      <c r="N21521" s="7"/>
    </row>
    <row r="21522" spans="12:14">
      <c r="L21522" s="7"/>
      <c r="M21522" s="108"/>
      <c r="N21522" s="7"/>
    </row>
    <row r="21523" spans="12:14">
      <c r="L21523" s="7"/>
      <c r="M21523" s="108"/>
      <c r="N21523" s="7"/>
    </row>
    <row r="21524" spans="12:14">
      <c r="L21524" s="7"/>
      <c r="M21524" s="108"/>
      <c r="N21524" s="7"/>
    </row>
    <row r="21525" spans="12:14">
      <c r="L21525" s="7"/>
      <c r="M21525" s="108"/>
      <c r="N21525" s="7"/>
    </row>
    <row r="21526" spans="12:14">
      <c r="L21526" s="7"/>
      <c r="M21526" s="108"/>
      <c r="N21526" s="7"/>
    </row>
    <row r="21527" spans="12:14">
      <c r="L21527" s="7"/>
      <c r="M21527" s="108"/>
      <c r="N21527" s="7"/>
    </row>
    <row r="21528" spans="12:14">
      <c r="L21528" s="7"/>
      <c r="M21528" s="108"/>
      <c r="N21528" s="7"/>
    </row>
    <row r="21529" spans="12:14">
      <c r="L21529" s="7"/>
      <c r="M21529" s="108"/>
      <c r="N21529" s="7"/>
    </row>
    <row r="21530" spans="12:14">
      <c r="L21530" s="7"/>
      <c r="M21530" s="108"/>
      <c r="N21530" s="7"/>
    </row>
    <row r="21531" spans="12:14">
      <c r="L21531" s="7"/>
      <c r="M21531" s="108"/>
      <c r="N21531" s="7"/>
    </row>
    <row r="21532" spans="12:14">
      <c r="L21532" s="7"/>
      <c r="M21532" s="108"/>
      <c r="N21532" s="7"/>
    </row>
    <row r="21533" spans="12:14">
      <c r="L21533" s="7"/>
      <c r="M21533" s="108"/>
      <c r="N21533" s="7"/>
    </row>
    <row r="21534" spans="12:14">
      <c r="L21534" s="7"/>
      <c r="M21534" s="108"/>
      <c r="N21534" s="7"/>
    </row>
    <row r="21535" spans="12:14">
      <c r="L21535" s="7"/>
      <c r="M21535" s="108"/>
      <c r="N21535" s="7"/>
    </row>
    <row r="21536" spans="12:14">
      <c r="L21536" s="7"/>
      <c r="M21536" s="108"/>
      <c r="N21536" s="7"/>
    </row>
    <row r="21537" spans="12:14">
      <c r="L21537" s="7"/>
      <c r="M21537" s="108"/>
      <c r="N21537" s="7"/>
    </row>
    <row r="21538" spans="12:14">
      <c r="L21538" s="7"/>
      <c r="M21538" s="108"/>
      <c r="N21538" s="7"/>
    </row>
    <row r="21539" spans="12:14">
      <c r="L21539" s="7"/>
      <c r="M21539" s="108"/>
      <c r="N21539" s="7"/>
    </row>
    <row r="21540" spans="12:14">
      <c r="L21540" s="7"/>
      <c r="M21540" s="108"/>
      <c r="N21540" s="7"/>
    </row>
    <row r="21541" spans="12:14">
      <c r="L21541" s="7"/>
      <c r="M21541" s="108"/>
      <c r="N21541" s="7"/>
    </row>
    <row r="21542" spans="12:14">
      <c r="L21542" s="7"/>
      <c r="M21542" s="108"/>
      <c r="N21542" s="7"/>
    </row>
    <row r="21543" spans="12:14">
      <c r="L21543" s="7"/>
      <c r="M21543" s="108"/>
      <c r="N21543" s="7"/>
    </row>
    <row r="21544" spans="12:14">
      <c r="L21544" s="7"/>
      <c r="M21544" s="108"/>
      <c r="N21544" s="7"/>
    </row>
    <row r="21545" spans="12:14">
      <c r="L21545" s="7"/>
      <c r="M21545" s="108"/>
      <c r="N21545" s="7"/>
    </row>
    <row r="21546" spans="12:14">
      <c r="L21546" s="7"/>
      <c r="M21546" s="108"/>
      <c r="N21546" s="7"/>
    </row>
    <row r="21547" spans="12:14">
      <c r="L21547" s="7"/>
      <c r="M21547" s="108"/>
      <c r="N21547" s="7"/>
    </row>
    <row r="21548" spans="12:14">
      <c r="L21548" s="7"/>
      <c r="M21548" s="108"/>
      <c r="N21548" s="7"/>
    </row>
    <row r="21549" spans="12:14">
      <c r="L21549" s="7"/>
      <c r="M21549" s="108"/>
      <c r="N21549" s="7"/>
    </row>
    <row r="21550" spans="12:14">
      <c r="L21550" s="7"/>
      <c r="M21550" s="108"/>
      <c r="N21550" s="7"/>
    </row>
    <row r="21551" spans="12:14">
      <c r="L21551" s="7"/>
      <c r="M21551" s="108"/>
      <c r="N21551" s="7"/>
    </row>
    <row r="21552" spans="12:14">
      <c r="L21552" s="7"/>
      <c r="M21552" s="108"/>
      <c r="N21552" s="7"/>
    </row>
    <row r="21553" spans="12:14">
      <c r="L21553" s="7"/>
      <c r="M21553" s="108"/>
      <c r="N21553" s="7"/>
    </row>
    <row r="21554" spans="12:14">
      <c r="L21554" s="7"/>
      <c r="M21554" s="108"/>
      <c r="N21554" s="7"/>
    </row>
    <row r="21555" spans="12:14">
      <c r="L21555" s="7"/>
      <c r="M21555" s="108"/>
      <c r="N21555" s="7"/>
    </row>
    <row r="21556" spans="12:14">
      <c r="L21556" s="7"/>
      <c r="M21556" s="108"/>
      <c r="N21556" s="7"/>
    </row>
    <row r="21557" spans="12:14">
      <c r="L21557" s="7"/>
      <c r="M21557" s="108"/>
      <c r="N21557" s="7"/>
    </row>
    <row r="21558" spans="12:14">
      <c r="L21558" s="7"/>
      <c r="M21558" s="108"/>
      <c r="N21558" s="7"/>
    </row>
    <row r="21559" spans="12:14">
      <c r="L21559" s="7"/>
      <c r="M21559" s="108"/>
      <c r="N21559" s="7"/>
    </row>
    <row r="21560" spans="12:14">
      <c r="L21560" s="7"/>
      <c r="M21560" s="108"/>
      <c r="N21560" s="7"/>
    </row>
    <row r="21561" spans="12:14">
      <c r="L21561" s="7"/>
      <c r="M21561" s="108"/>
      <c r="N21561" s="7"/>
    </row>
    <row r="21562" spans="12:14">
      <c r="L21562" s="7"/>
      <c r="M21562" s="108"/>
      <c r="N21562" s="7"/>
    </row>
    <row r="21563" spans="12:14">
      <c r="L21563" s="7"/>
      <c r="M21563" s="108"/>
      <c r="N21563" s="7"/>
    </row>
    <row r="21564" spans="12:14">
      <c r="L21564" s="7"/>
      <c r="M21564" s="108"/>
      <c r="N21564" s="7"/>
    </row>
    <row r="21565" spans="12:14">
      <c r="L21565" s="7"/>
      <c r="M21565" s="108"/>
      <c r="N21565" s="7"/>
    </row>
    <row r="21566" spans="12:14">
      <c r="L21566" s="7"/>
      <c r="M21566" s="108"/>
      <c r="N21566" s="7"/>
    </row>
    <row r="21567" spans="12:14">
      <c r="L21567" s="7"/>
      <c r="M21567" s="108"/>
      <c r="N21567" s="7"/>
    </row>
    <row r="21568" spans="12:14">
      <c r="L21568" s="7"/>
      <c r="M21568" s="108"/>
      <c r="N21568" s="7"/>
    </row>
    <row r="21569" spans="12:14">
      <c r="L21569" s="7"/>
      <c r="M21569" s="108"/>
      <c r="N21569" s="7"/>
    </row>
    <row r="21570" spans="12:14">
      <c r="L21570" s="7"/>
      <c r="M21570" s="108"/>
      <c r="N21570" s="7"/>
    </row>
    <row r="21571" spans="12:14">
      <c r="L21571" s="7"/>
      <c r="M21571" s="108"/>
      <c r="N21571" s="7"/>
    </row>
    <row r="21572" spans="12:14">
      <c r="L21572" s="7"/>
      <c r="M21572" s="108"/>
      <c r="N21572" s="7"/>
    </row>
    <row r="21573" spans="12:14">
      <c r="L21573" s="7"/>
      <c r="M21573" s="108"/>
      <c r="N21573" s="7"/>
    </row>
    <row r="21574" spans="12:14">
      <c r="L21574" s="7"/>
      <c r="M21574" s="108"/>
      <c r="N21574" s="7"/>
    </row>
    <row r="21575" spans="12:14">
      <c r="L21575" s="7"/>
      <c r="M21575" s="108"/>
      <c r="N21575" s="7"/>
    </row>
    <row r="21576" spans="12:14">
      <c r="L21576" s="7"/>
      <c r="M21576" s="108"/>
      <c r="N21576" s="7"/>
    </row>
    <row r="21577" spans="12:14">
      <c r="L21577" s="7"/>
      <c r="M21577" s="108"/>
      <c r="N21577" s="7"/>
    </row>
    <row r="21578" spans="12:14">
      <c r="L21578" s="7"/>
      <c r="M21578" s="108"/>
      <c r="N21578" s="7"/>
    </row>
    <row r="21579" spans="12:14">
      <c r="L21579" s="7"/>
      <c r="M21579" s="108"/>
      <c r="N21579" s="7"/>
    </row>
    <row r="21580" spans="12:14">
      <c r="L21580" s="7"/>
      <c r="M21580" s="108"/>
      <c r="N21580" s="7"/>
    </row>
    <row r="21581" spans="12:14">
      <c r="L21581" s="7"/>
      <c r="M21581" s="108"/>
      <c r="N21581" s="7"/>
    </row>
    <row r="21582" spans="12:14">
      <c r="L21582" s="7"/>
      <c r="M21582" s="108"/>
      <c r="N21582" s="7"/>
    </row>
    <row r="21583" spans="12:14">
      <c r="L21583" s="7"/>
      <c r="M21583" s="108"/>
      <c r="N21583" s="7"/>
    </row>
    <row r="21584" spans="12:14">
      <c r="L21584" s="7"/>
      <c r="M21584" s="108"/>
      <c r="N21584" s="7"/>
    </row>
    <row r="21585" spans="12:14">
      <c r="L21585" s="7"/>
      <c r="M21585" s="108"/>
      <c r="N21585" s="7"/>
    </row>
    <row r="21586" spans="12:14">
      <c r="L21586" s="7"/>
      <c r="M21586" s="108"/>
      <c r="N21586" s="7"/>
    </row>
    <row r="21587" spans="12:14">
      <c r="L21587" s="7"/>
      <c r="M21587" s="108"/>
      <c r="N21587" s="7"/>
    </row>
    <row r="21588" spans="12:14">
      <c r="L21588" s="7"/>
      <c r="M21588" s="108"/>
      <c r="N21588" s="7"/>
    </row>
    <row r="21589" spans="12:14">
      <c r="L21589" s="7"/>
      <c r="M21589" s="108"/>
      <c r="N21589" s="7"/>
    </row>
    <row r="21590" spans="12:14">
      <c r="L21590" s="7"/>
      <c r="M21590" s="108"/>
      <c r="N21590" s="7"/>
    </row>
    <row r="21591" spans="12:14">
      <c r="L21591" s="7"/>
      <c r="M21591" s="108"/>
      <c r="N21591" s="7"/>
    </row>
    <row r="21592" spans="12:14">
      <c r="L21592" s="7"/>
      <c r="M21592" s="108"/>
      <c r="N21592" s="7"/>
    </row>
    <row r="21593" spans="12:14">
      <c r="L21593" s="7"/>
      <c r="M21593" s="108"/>
      <c r="N21593" s="7"/>
    </row>
    <row r="21594" spans="12:14">
      <c r="L21594" s="7"/>
      <c r="M21594" s="108"/>
      <c r="N21594" s="7"/>
    </row>
    <row r="21595" spans="12:14">
      <c r="L21595" s="7"/>
      <c r="M21595" s="108"/>
      <c r="N21595" s="7"/>
    </row>
    <row r="21596" spans="12:14">
      <c r="L21596" s="7"/>
      <c r="M21596" s="108"/>
      <c r="N21596" s="7"/>
    </row>
    <row r="21597" spans="12:14">
      <c r="L21597" s="7"/>
      <c r="M21597" s="108"/>
      <c r="N21597" s="7"/>
    </row>
    <row r="21598" spans="12:14">
      <c r="L21598" s="7"/>
      <c r="M21598" s="108"/>
      <c r="N21598" s="7"/>
    </row>
    <row r="21599" spans="12:14">
      <c r="L21599" s="7"/>
      <c r="M21599" s="108"/>
      <c r="N21599" s="7"/>
    </row>
    <row r="21600" spans="12:14">
      <c r="L21600" s="7"/>
      <c r="M21600" s="108"/>
      <c r="N21600" s="7"/>
    </row>
    <row r="21601" spans="12:14">
      <c r="L21601" s="7"/>
      <c r="M21601" s="108"/>
      <c r="N21601" s="7"/>
    </row>
    <row r="21602" spans="12:14">
      <c r="L21602" s="7"/>
      <c r="M21602" s="108"/>
      <c r="N21602" s="7"/>
    </row>
    <row r="21603" spans="12:14">
      <c r="L21603" s="7"/>
      <c r="M21603" s="108"/>
      <c r="N21603" s="7"/>
    </row>
    <row r="21604" spans="12:14">
      <c r="L21604" s="7"/>
      <c r="M21604" s="108"/>
      <c r="N21604" s="7"/>
    </row>
    <row r="21605" spans="12:14">
      <c r="L21605" s="7"/>
      <c r="M21605" s="108"/>
      <c r="N21605" s="7"/>
    </row>
    <row r="21606" spans="12:14">
      <c r="L21606" s="7"/>
      <c r="M21606" s="108"/>
      <c r="N21606" s="7"/>
    </row>
    <row r="21607" spans="12:14">
      <c r="L21607" s="7"/>
      <c r="M21607" s="108"/>
      <c r="N21607" s="7"/>
    </row>
    <row r="21608" spans="12:14">
      <c r="L21608" s="7"/>
      <c r="M21608" s="108"/>
      <c r="N21608" s="7"/>
    </row>
    <row r="21609" spans="12:14">
      <c r="L21609" s="7"/>
      <c r="M21609" s="108"/>
      <c r="N21609" s="7"/>
    </row>
    <row r="21610" spans="12:14">
      <c r="L21610" s="7"/>
      <c r="M21610" s="108"/>
      <c r="N21610" s="7"/>
    </row>
    <row r="21611" spans="12:14">
      <c r="L21611" s="7"/>
      <c r="M21611" s="108"/>
      <c r="N21611" s="7"/>
    </row>
    <row r="21612" spans="12:14">
      <c r="L21612" s="7"/>
      <c r="M21612" s="108"/>
      <c r="N21612" s="7"/>
    </row>
    <row r="21613" spans="12:14">
      <c r="L21613" s="7"/>
      <c r="M21613" s="108"/>
      <c r="N21613" s="7"/>
    </row>
    <row r="21614" spans="12:14">
      <c r="L21614" s="7"/>
      <c r="M21614" s="108"/>
      <c r="N21614" s="7"/>
    </row>
    <row r="21615" spans="12:14">
      <c r="L21615" s="7"/>
      <c r="M21615" s="108"/>
      <c r="N21615" s="7"/>
    </row>
    <row r="21616" spans="12:14">
      <c r="L21616" s="7"/>
      <c r="M21616" s="108"/>
      <c r="N21616" s="7"/>
    </row>
    <row r="21617" spans="12:14">
      <c r="L21617" s="7"/>
      <c r="M21617" s="108"/>
      <c r="N21617" s="7"/>
    </row>
    <row r="21618" spans="12:14">
      <c r="L21618" s="7"/>
      <c r="M21618" s="108"/>
      <c r="N21618" s="7"/>
    </row>
    <row r="21619" spans="12:14">
      <c r="L21619" s="7"/>
      <c r="M21619" s="108"/>
      <c r="N21619" s="7"/>
    </row>
    <row r="21620" spans="12:14">
      <c r="L21620" s="7"/>
      <c r="M21620" s="108"/>
      <c r="N21620" s="7"/>
    </row>
    <row r="21621" spans="12:14">
      <c r="L21621" s="7"/>
      <c r="M21621" s="108"/>
      <c r="N21621" s="7"/>
    </row>
    <row r="21622" spans="12:14">
      <c r="L21622" s="7"/>
      <c r="M21622" s="108"/>
      <c r="N21622" s="7"/>
    </row>
    <row r="21623" spans="12:14">
      <c r="L21623" s="7"/>
      <c r="M21623" s="108"/>
      <c r="N21623" s="7"/>
    </row>
    <row r="21624" spans="12:14">
      <c r="L21624" s="7"/>
      <c r="M21624" s="108"/>
      <c r="N21624" s="7"/>
    </row>
    <row r="21625" spans="12:14">
      <c r="L21625" s="7"/>
      <c r="M21625" s="108"/>
      <c r="N21625" s="7"/>
    </row>
    <row r="21626" spans="12:14">
      <c r="L21626" s="7"/>
      <c r="M21626" s="108"/>
      <c r="N21626" s="7"/>
    </row>
    <row r="21627" spans="12:14">
      <c r="L21627" s="7"/>
      <c r="M21627" s="108"/>
      <c r="N21627" s="7"/>
    </row>
    <row r="21628" spans="12:14">
      <c r="L21628" s="7"/>
      <c r="M21628" s="108"/>
      <c r="N21628" s="7"/>
    </row>
    <row r="21629" spans="12:14">
      <c r="L21629" s="7"/>
      <c r="M21629" s="108"/>
      <c r="N21629" s="7"/>
    </row>
    <row r="21630" spans="12:14">
      <c r="L21630" s="7"/>
      <c r="M21630" s="108"/>
      <c r="N21630" s="7"/>
    </row>
    <row r="21631" spans="12:14">
      <c r="L21631" s="7"/>
      <c r="M21631" s="108"/>
      <c r="N21631" s="7"/>
    </row>
    <row r="21632" spans="12:14">
      <c r="L21632" s="7"/>
      <c r="M21632" s="108"/>
      <c r="N21632" s="7"/>
    </row>
    <row r="21633" spans="12:14">
      <c r="L21633" s="7"/>
      <c r="M21633" s="108"/>
      <c r="N21633" s="7"/>
    </row>
    <row r="21634" spans="12:14">
      <c r="L21634" s="7"/>
      <c r="M21634" s="108"/>
      <c r="N21634" s="7"/>
    </row>
    <row r="21635" spans="12:14">
      <c r="L21635" s="7"/>
      <c r="M21635" s="108"/>
      <c r="N21635" s="7"/>
    </row>
    <row r="21636" spans="12:14">
      <c r="L21636" s="7"/>
      <c r="M21636" s="108"/>
      <c r="N21636" s="7"/>
    </row>
    <row r="21637" spans="12:14">
      <c r="L21637" s="7"/>
      <c r="M21637" s="108"/>
      <c r="N21637" s="7"/>
    </row>
    <row r="21638" spans="12:14">
      <c r="L21638" s="7"/>
      <c r="M21638" s="108"/>
      <c r="N21638" s="7"/>
    </row>
    <row r="21639" spans="12:14">
      <c r="L21639" s="7"/>
      <c r="M21639" s="108"/>
      <c r="N21639" s="7"/>
    </row>
    <row r="21640" spans="12:14">
      <c r="L21640" s="7"/>
      <c r="M21640" s="108"/>
      <c r="N21640" s="7"/>
    </row>
    <row r="21641" spans="12:14">
      <c r="L21641" s="7"/>
      <c r="M21641" s="108"/>
      <c r="N21641" s="7"/>
    </row>
    <row r="21642" spans="12:14">
      <c r="L21642" s="7"/>
      <c r="M21642" s="108"/>
      <c r="N21642" s="7"/>
    </row>
    <row r="21643" spans="12:14">
      <c r="L21643" s="7"/>
      <c r="M21643" s="108"/>
      <c r="N21643" s="7"/>
    </row>
    <row r="21644" spans="12:14">
      <c r="L21644" s="7"/>
      <c r="M21644" s="108"/>
      <c r="N21644" s="7"/>
    </row>
    <row r="21645" spans="12:14">
      <c r="L21645" s="7"/>
      <c r="M21645" s="108"/>
      <c r="N21645" s="7"/>
    </row>
    <row r="21646" spans="12:14">
      <c r="L21646" s="7"/>
      <c r="M21646" s="108"/>
      <c r="N21646" s="7"/>
    </row>
    <row r="21647" spans="12:14">
      <c r="L21647" s="7"/>
      <c r="M21647" s="108"/>
      <c r="N21647" s="7"/>
    </row>
    <row r="21648" spans="12:14">
      <c r="L21648" s="7"/>
      <c r="M21648" s="108"/>
      <c r="N21648" s="7"/>
    </row>
    <row r="21649" spans="12:14">
      <c r="L21649" s="7"/>
      <c r="M21649" s="108"/>
      <c r="N21649" s="7"/>
    </row>
    <row r="21650" spans="12:14">
      <c r="L21650" s="7"/>
      <c r="M21650" s="108"/>
      <c r="N21650" s="7"/>
    </row>
    <row r="21651" spans="12:14">
      <c r="L21651" s="7"/>
      <c r="M21651" s="108"/>
      <c r="N21651" s="7"/>
    </row>
    <row r="21652" spans="12:14">
      <c r="L21652" s="7"/>
      <c r="M21652" s="108"/>
      <c r="N21652" s="7"/>
    </row>
    <row r="21653" spans="12:14">
      <c r="L21653" s="7"/>
      <c r="M21653" s="108"/>
      <c r="N21653" s="7"/>
    </row>
    <row r="21654" spans="12:14">
      <c r="L21654" s="7"/>
      <c r="M21654" s="108"/>
      <c r="N21654" s="7"/>
    </row>
    <row r="21655" spans="12:14">
      <c r="L21655" s="7"/>
      <c r="M21655" s="108"/>
      <c r="N21655" s="7"/>
    </row>
    <row r="21656" spans="12:14">
      <c r="L21656" s="7"/>
      <c r="M21656" s="108"/>
      <c r="N21656" s="7"/>
    </row>
    <row r="21657" spans="12:14">
      <c r="L21657" s="7"/>
      <c r="M21657" s="108"/>
      <c r="N21657" s="7"/>
    </row>
    <row r="21658" spans="12:14">
      <c r="L21658" s="7"/>
      <c r="M21658" s="108"/>
      <c r="N21658" s="7"/>
    </row>
    <row r="21659" spans="12:14">
      <c r="L21659" s="7"/>
      <c r="M21659" s="108"/>
      <c r="N21659" s="7"/>
    </row>
    <row r="21660" spans="12:14">
      <c r="L21660" s="7"/>
      <c r="M21660" s="108"/>
      <c r="N21660" s="7"/>
    </row>
    <row r="21661" spans="12:14">
      <c r="L21661" s="7"/>
      <c r="M21661" s="108"/>
      <c r="N21661" s="7"/>
    </row>
    <row r="21662" spans="12:14">
      <c r="L21662" s="7"/>
      <c r="M21662" s="108"/>
      <c r="N21662" s="7"/>
    </row>
    <row r="21663" spans="12:14">
      <c r="L21663" s="7"/>
      <c r="M21663" s="108"/>
      <c r="N21663" s="7"/>
    </row>
    <row r="21664" spans="12:14">
      <c r="L21664" s="7"/>
      <c r="M21664" s="108"/>
      <c r="N21664" s="7"/>
    </row>
    <row r="21665" spans="12:14">
      <c r="L21665" s="7"/>
      <c r="M21665" s="108"/>
      <c r="N21665" s="7"/>
    </row>
    <row r="21666" spans="12:14">
      <c r="L21666" s="7"/>
      <c r="M21666" s="108"/>
      <c r="N21666" s="7"/>
    </row>
    <row r="21667" spans="12:14">
      <c r="L21667" s="7"/>
      <c r="M21667" s="108"/>
      <c r="N21667" s="7"/>
    </row>
    <row r="21668" spans="12:14">
      <c r="L21668" s="7"/>
      <c r="M21668" s="108"/>
      <c r="N21668" s="7"/>
    </row>
    <row r="21669" spans="12:14">
      <c r="L21669" s="7"/>
      <c r="M21669" s="108"/>
      <c r="N21669" s="7"/>
    </row>
    <row r="21670" spans="12:14">
      <c r="L21670" s="7"/>
      <c r="M21670" s="108"/>
      <c r="N21670" s="7"/>
    </row>
    <row r="21671" spans="12:14">
      <c r="L21671" s="7"/>
      <c r="M21671" s="108"/>
      <c r="N21671" s="7"/>
    </row>
    <row r="21672" spans="12:14">
      <c r="L21672" s="7"/>
      <c r="M21672" s="108"/>
      <c r="N21672" s="7"/>
    </row>
    <row r="21673" spans="12:14">
      <c r="L21673" s="7"/>
      <c r="M21673" s="108"/>
      <c r="N21673" s="7"/>
    </row>
    <row r="21674" spans="12:14">
      <c r="L21674" s="7"/>
      <c r="M21674" s="108"/>
      <c r="N21674" s="7"/>
    </row>
    <row r="21675" spans="12:14">
      <c r="L21675" s="7"/>
      <c r="M21675" s="108"/>
      <c r="N21675" s="7"/>
    </row>
    <row r="21676" spans="12:14">
      <c r="L21676" s="7"/>
      <c r="M21676" s="108"/>
      <c r="N21676" s="7"/>
    </row>
    <row r="21677" spans="12:14">
      <c r="L21677" s="7"/>
      <c r="M21677" s="108"/>
      <c r="N21677" s="7"/>
    </row>
    <row r="21678" spans="12:14">
      <c r="L21678" s="7"/>
      <c r="M21678" s="108"/>
      <c r="N21678" s="7"/>
    </row>
    <row r="21679" spans="12:14">
      <c r="L21679" s="7"/>
      <c r="M21679" s="108"/>
      <c r="N21679" s="7"/>
    </row>
    <row r="21680" spans="12:14">
      <c r="L21680" s="7"/>
      <c r="M21680" s="108"/>
      <c r="N21680" s="7"/>
    </row>
    <row r="21681" spans="12:14">
      <c r="L21681" s="7"/>
      <c r="M21681" s="108"/>
      <c r="N21681" s="7"/>
    </row>
    <row r="21682" spans="12:14">
      <c r="L21682" s="7"/>
      <c r="M21682" s="108"/>
      <c r="N21682" s="7"/>
    </row>
    <row r="21683" spans="12:14">
      <c r="L21683" s="7"/>
      <c r="M21683" s="108"/>
      <c r="N21683" s="7"/>
    </row>
    <row r="21684" spans="12:14">
      <c r="L21684" s="7"/>
      <c r="M21684" s="108"/>
      <c r="N21684" s="7"/>
    </row>
    <row r="21685" spans="12:14">
      <c r="L21685" s="7"/>
      <c r="M21685" s="108"/>
      <c r="N21685" s="7"/>
    </row>
    <row r="21686" spans="12:14">
      <c r="L21686" s="7"/>
      <c r="M21686" s="108"/>
      <c r="N21686" s="7"/>
    </row>
    <row r="21687" spans="12:14">
      <c r="L21687" s="7"/>
      <c r="M21687" s="108"/>
      <c r="N21687" s="7"/>
    </row>
    <row r="21688" spans="12:14">
      <c r="L21688" s="7"/>
      <c r="M21688" s="108"/>
      <c r="N21688" s="7"/>
    </row>
    <row r="21689" spans="12:14">
      <c r="L21689" s="7"/>
      <c r="M21689" s="108"/>
      <c r="N21689" s="7"/>
    </row>
    <row r="21690" spans="12:14">
      <c r="L21690" s="7"/>
      <c r="M21690" s="108"/>
      <c r="N21690" s="7"/>
    </row>
    <row r="21691" spans="12:14">
      <c r="L21691" s="7"/>
      <c r="M21691" s="108"/>
      <c r="N21691" s="7"/>
    </row>
    <row r="21692" spans="12:14">
      <c r="L21692" s="7"/>
      <c r="M21692" s="108"/>
      <c r="N21692" s="7"/>
    </row>
    <row r="21693" spans="12:14">
      <c r="L21693" s="7"/>
      <c r="M21693" s="108"/>
      <c r="N21693" s="7"/>
    </row>
    <row r="21694" spans="12:14">
      <c r="L21694" s="7"/>
      <c r="M21694" s="108"/>
      <c r="N21694" s="7"/>
    </row>
    <row r="21695" spans="12:14">
      <c r="L21695" s="7"/>
      <c r="M21695" s="108"/>
      <c r="N21695" s="7"/>
    </row>
    <row r="21696" spans="12:14">
      <c r="L21696" s="7"/>
      <c r="M21696" s="108"/>
      <c r="N21696" s="7"/>
    </row>
    <row r="21697" spans="12:14">
      <c r="L21697" s="7"/>
      <c r="M21697" s="108"/>
      <c r="N21697" s="7"/>
    </row>
    <row r="21698" spans="12:14">
      <c r="L21698" s="7"/>
      <c r="M21698" s="108"/>
      <c r="N21698" s="7"/>
    </row>
    <row r="21699" spans="12:14">
      <c r="L21699" s="7"/>
      <c r="M21699" s="108"/>
      <c r="N21699" s="7"/>
    </row>
    <row r="21700" spans="12:14">
      <c r="L21700" s="7"/>
      <c r="M21700" s="108"/>
      <c r="N21700" s="7"/>
    </row>
    <row r="21701" spans="12:14">
      <c r="L21701" s="7"/>
      <c r="M21701" s="108"/>
      <c r="N21701" s="7"/>
    </row>
    <row r="21702" spans="12:14">
      <c r="L21702" s="7"/>
      <c r="M21702" s="108"/>
      <c r="N21702" s="7"/>
    </row>
    <row r="21703" spans="12:14">
      <c r="L21703" s="7"/>
      <c r="M21703" s="108"/>
      <c r="N21703" s="7"/>
    </row>
    <row r="21704" spans="12:14">
      <c r="L21704" s="7"/>
      <c r="M21704" s="108"/>
      <c r="N21704" s="7"/>
    </row>
    <row r="21705" spans="12:14">
      <c r="L21705" s="7"/>
      <c r="M21705" s="108"/>
      <c r="N21705" s="7"/>
    </row>
    <row r="21706" spans="12:14">
      <c r="L21706" s="7"/>
      <c r="M21706" s="108"/>
      <c r="N21706" s="7"/>
    </row>
    <row r="21707" spans="12:14">
      <c r="L21707" s="7"/>
      <c r="M21707" s="108"/>
      <c r="N21707" s="7"/>
    </row>
    <row r="21708" spans="12:14">
      <c r="L21708" s="7"/>
      <c r="M21708" s="108"/>
      <c r="N21708" s="7"/>
    </row>
    <row r="21709" spans="12:14">
      <c r="L21709" s="7"/>
      <c r="M21709" s="108"/>
      <c r="N21709" s="7"/>
    </row>
    <row r="21710" spans="12:14">
      <c r="L21710" s="7"/>
      <c r="M21710" s="108"/>
      <c r="N21710" s="7"/>
    </row>
    <row r="21711" spans="12:14">
      <c r="L21711" s="7"/>
      <c r="M21711" s="108"/>
      <c r="N21711" s="7"/>
    </row>
    <row r="21712" spans="12:14">
      <c r="L21712" s="7"/>
      <c r="M21712" s="108"/>
      <c r="N21712" s="7"/>
    </row>
    <row r="21713" spans="12:14">
      <c r="L21713" s="7"/>
      <c r="M21713" s="108"/>
      <c r="N21713" s="7"/>
    </row>
    <row r="21714" spans="12:14">
      <c r="L21714" s="7"/>
      <c r="M21714" s="108"/>
      <c r="N21714" s="7"/>
    </row>
    <row r="21715" spans="12:14">
      <c r="L21715" s="7"/>
      <c r="M21715" s="108"/>
      <c r="N21715" s="7"/>
    </row>
    <row r="21716" spans="12:14">
      <c r="L21716" s="7"/>
      <c r="M21716" s="108"/>
      <c r="N21716" s="7"/>
    </row>
    <row r="21717" spans="12:14">
      <c r="L21717" s="7"/>
      <c r="M21717" s="108"/>
      <c r="N21717" s="7"/>
    </row>
    <row r="21718" spans="12:14">
      <c r="L21718" s="7"/>
      <c r="M21718" s="108"/>
      <c r="N21718" s="7"/>
    </row>
    <row r="21719" spans="12:14">
      <c r="L21719" s="7"/>
      <c r="M21719" s="108"/>
      <c r="N21719" s="7"/>
    </row>
    <row r="21720" spans="12:14">
      <c r="L21720" s="7"/>
      <c r="M21720" s="108"/>
      <c r="N21720" s="7"/>
    </row>
    <row r="21721" spans="12:14">
      <c r="L21721" s="7"/>
      <c r="M21721" s="108"/>
      <c r="N21721" s="7"/>
    </row>
    <row r="21722" spans="12:14">
      <c r="L21722" s="7"/>
      <c r="M21722" s="108"/>
      <c r="N21722" s="7"/>
    </row>
    <row r="21723" spans="12:14">
      <c r="L21723" s="7"/>
      <c r="M21723" s="108"/>
      <c r="N21723" s="7"/>
    </row>
    <row r="21724" spans="12:14">
      <c r="L21724" s="7"/>
      <c r="M21724" s="108"/>
      <c r="N21724" s="7"/>
    </row>
    <row r="21725" spans="12:14">
      <c r="L21725" s="7"/>
      <c r="M21725" s="108"/>
      <c r="N21725" s="7"/>
    </row>
    <row r="21726" spans="12:14">
      <c r="L21726" s="7"/>
      <c r="M21726" s="108"/>
      <c r="N21726" s="7"/>
    </row>
    <row r="21727" spans="12:14">
      <c r="L21727" s="7"/>
      <c r="M21727" s="108"/>
      <c r="N21727" s="7"/>
    </row>
    <row r="21728" spans="12:14">
      <c r="L21728" s="7"/>
      <c r="M21728" s="108"/>
      <c r="N21728" s="7"/>
    </row>
    <row r="21729" spans="12:14">
      <c r="L21729" s="7"/>
      <c r="M21729" s="108"/>
      <c r="N21729" s="7"/>
    </row>
    <row r="21730" spans="12:14">
      <c r="L21730" s="7"/>
      <c r="M21730" s="108"/>
      <c r="N21730" s="7"/>
    </row>
    <row r="21731" spans="12:14">
      <c r="L21731" s="7"/>
      <c r="M21731" s="108"/>
      <c r="N21731" s="7"/>
    </row>
    <row r="21732" spans="12:14">
      <c r="L21732" s="7"/>
      <c r="M21732" s="108"/>
      <c r="N21732" s="7"/>
    </row>
    <row r="21733" spans="12:14">
      <c r="L21733" s="7"/>
      <c r="M21733" s="108"/>
      <c r="N21733" s="7"/>
    </row>
    <row r="21734" spans="12:14">
      <c r="L21734" s="7"/>
      <c r="M21734" s="108"/>
      <c r="N21734" s="7"/>
    </row>
    <row r="21735" spans="12:14">
      <c r="L21735" s="7"/>
      <c r="M21735" s="108"/>
      <c r="N21735" s="7"/>
    </row>
    <row r="21736" spans="12:14">
      <c r="L21736" s="7"/>
      <c r="M21736" s="108"/>
      <c r="N21736" s="7"/>
    </row>
    <row r="21737" spans="12:14">
      <c r="L21737" s="7"/>
      <c r="M21737" s="108"/>
      <c r="N21737" s="7"/>
    </row>
    <row r="21738" spans="12:14">
      <c r="L21738" s="7"/>
      <c r="M21738" s="108"/>
      <c r="N21738" s="7"/>
    </row>
    <row r="21739" spans="12:14">
      <c r="L21739" s="7"/>
      <c r="M21739" s="108"/>
      <c r="N21739" s="7"/>
    </row>
    <row r="21740" spans="12:14">
      <c r="L21740" s="7"/>
      <c r="M21740" s="108"/>
      <c r="N21740" s="7"/>
    </row>
    <row r="21741" spans="12:14">
      <c r="L21741" s="7"/>
      <c r="M21741" s="108"/>
      <c r="N21741" s="7"/>
    </row>
    <row r="21742" spans="12:14">
      <c r="L21742" s="7"/>
      <c r="M21742" s="108"/>
      <c r="N21742" s="7"/>
    </row>
    <row r="21743" spans="12:14">
      <c r="L21743" s="7"/>
      <c r="M21743" s="108"/>
      <c r="N21743" s="7"/>
    </row>
    <row r="21744" spans="12:14">
      <c r="L21744" s="7"/>
      <c r="M21744" s="108"/>
      <c r="N21744" s="7"/>
    </row>
    <row r="21745" spans="12:14">
      <c r="L21745" s="7"/>
      <c r="M21745" s="108"/>
      <c r="N21745" s="7"/>
    </row>
    <row r="21746" spans="12:14">
      <c r="L21746" s="7"/>
      <c r="M21746" s="108"/>
      <c r="N21746" s="7"/>
    </row>
    <row r="21747" spans="12:14">
      <c r="L21747" s="7"/>
      <c r="M21747" s="108"/>
      <c r="N21747" s="7"/>
    </row>
    <row r="21748" spans="12:14">
      <c r="L21748" s="7"/>
      <c r="M21748" s="108"/>
      <c r="N21748" s="7"/>
    </row>
    <row r="21749" spans="12:14">
      <c r="L21749" s="7"/>
      <c r="M21749" s="108"/>
      <c r="N21749" s="7"/>
    </row>
    <row r="21750" spans="12:14">
      <c r="L21750" s="7"/>
      <c r="M21750" s="108"/>
      <c r="N21750" s="7"/>
    </row>
    <row r="21751" spans="12:14">
      <c r="L21751" s="7"/>
      <c r="M21751" s="108"/>
      <c r="N21751" s="7"/>
    </row>
    <row r="21752" spans="12:14">
      <c r="L21752" s="7"/>
      <c r="M21752" s="108"/>
      <c r="N21752" s="7"/>
    </row>
    <row r="21753" spans="12:14">
      <c r="L21753" s="7"/>
      <c r="M21753" s="108"/>
      <c r="N21753" s="7"/>
    </row>
    <row r="21754" spans="12:14">
      <c r="L21754" s="7"/>
      <c r="M21754" s="108"/>
      <c r="N21754" s="7"/>
    </row>
    <row r="21755" spans="12:14">
      <c r="L21755" s="7"/>
      <c r="M21755" s="108"/>
      <c r="N21755" s="7"/>
    </row>
    <row r="21756" spans="12:14">
      <c r="L21756" s="7"/>
      <c r="M21756" s="108"/>
      <c r="N21756" s="7"/>
    </row>
    <row r="21757" spans="12:14">
      <c r="L21757" s="7"/>
      <c r="M21757" s="108"/>
      <c r="N21757" s="7"/>
    </row>
    <row r="21758" spans="12:14">
      <c r="L21758" s="7"/>
      <c r="M21758" s="108"/>
      <c r="N21758" s="7"/>
    </row>
    <row r="21759" spans="12:14">
      <c r="L21759" s="7"/>
      <c r="M21759" s="108"/>
      <c r="N21759" s="7"/>
    </row>
    <row r="21760" spans="12:14">
      <c r="L21760" s="7"/>
      <c r="M21760" s="108"/>
      <c r="N21760" s="7"/>
    </row>
    <row r="21761" spans="12:14">
      <c r="L21761" s="7"/>
      <c r="M21761" s="108"/>
      <c r="N21761" s="7"/>
    </row>
    <row r="21762" spans="12:14">
      <c r="L21762" s="7"/>
      <c r="M21762" s="108"/>
      <c r="N21762" s="7"/>
    </row>
    <row r="21763" spans="12:14">
      <c r="L21763" s="7"/>
      <c r="M21763" s="108"/>
      <c r="N21763" s="7"/>
    </row>
    <row r="21764" spans="12:14">
      <c r="L21764" s="7"/>
      <c r="M21764" s="108"/>
      <c r="N21764" s="7"/>
    </row>
    <row r="21765" spans="12:14">
      <c r="L21765" s="7"/>
      <c r="M21765" s="108"/>
      <c r="N21765" s="7"/>
    </row>
    <row r="21766" spans="12:14">
      <c r="L21766" s="7"/>
      <c r="M21766" s="108"/>
      <c r="N21766" s="7"/>
    </row>
    <row r="21767" spans="12:14">
      <c r="L21767" s="7"/>
      <c r="M21767" s="108"/>
      <c r="N21767" s="7"/>
    </row>
    <row r="21768" spans="12:14">
      <c r="L21768" s="7"/>
      <c r="M21768" s="108"/>
      <c r="N21768" s="7"/>
    </row>
    <row r="21769" spans="12:14">
      <c r="L21769" s="7"/>
      <c r="M21769" s="108"/>
      <c r="N21769" s="7"/>
    </row>
    <row r="21770" spans="12:14">
      <c r="L21770" s="7"/>
      <c r="M21770" s="108"/>
      <c r="N21770" s="7"/>
    </row>
    <row r="21771" spans="12:14">
      <c r="L21771" s="7"/>
      <c r="M21771" s="108"/>
      <c r="N21771" s="7"/>
    </row>
    <row r="21772" spans="12:14">
      <c r="L21772" s="7"/>
      <c r="M21772" s="108"/>
      <c r="N21772" s="7"/>
    </row>
    <row r="21773" spans="12:14">
      <c r="L21773" s="7"/>
      <c r="M21773" s="108"/>
      <c r="N21773" s="7"/>
    </row>
    <row r="21774" spans="12:14">
      <c r="L21774" s="7"/>
      <c r="M21774" s="108"/>
      <c r="N21774" s="7"/>
    </row>
    <row r="21775" spans="12:14">
      <c r="L21775" s="7"/>
      <c r="M21775" s="108"/>
      <c r="N21775" s="7"/>
    </row>
    <row r="21776" spans="12:14">
      <c r="L21776" s="7"/>
      <c r="M21776" s="108"/>
      <c r="N21776" s="7"/>
    </row>
    <row r="21777" spans="12:14">
      <c r="L21777" s="7"/>
      <c r="M21777" s="108"/>
      <c r="N21777" s="7"/>
    </row>
    <row r="21778" spans="12:14">
      <c r="L21778" s="7"/>
      <c r="M21778" s="108"/>
      <c r="N21778" s="7"/>
    </row>
    <row r="21779" spans="12:14">
      <c r="L21779" s="7"/>
      <c r="M21779" s="108"/>
      <c r="N21779" s="7"/>
    </row>
    <row r="21780" spans="12:14">
      <c r="L21780" s="7"/>
      <c r="M21780" s="108"/>
      <c r="N21780" s="7"/>
    </row>
    <row r="21781" spans="12:14">
      <c r="L21781" s="7"/>
      <c r="M21781" s="108"/>
      <c r="N21781" s="7"/>
    </row>
    <row r="21782" spans="12:14">
      <c r="L21782" s="7"/>
      <c r="M21782" s="108"/>
      <c r="N21782" s="7"/>
    </row>
    <row r="21783" spans="12:14">
      <c r="L21783" s="7"/>
      <c r="M21783" s="108"/>
      <c r="N21783" s="7"/>
    </row>
    <row r="21784" spans="12:14">
      <c r="L21784" s="7"/>
      <c r="M21784" s="108"/>
      <c r="N21784" s="7"/>
    </row>
    <row r="21785" spans="12:14">
      <c r="L21785" s="7"/>
      <c r="M21785" s="108"/>
      <c r="N21785" s="7"/>
    </row>
    <row r="21786" spans="12:14">
      <c r="L21786" s="7"/>
      <c r="M21786" s="108"/>
      <c r="N21786" s="7"/>
    </row>
    <row r="21787" spans="12:14">
      <c r="L21787" s="7"/>
      <c r="M21787" s="108"/>
      <c r="N21787" s="7"/>
    </row>
    <row r="21788" spans="12:14">
      <c r="L21788" s="7"/>
      <c r="M21788" s="108"/>
      <c r="N21788" s="7"/>
    </row>
    <row r="21789" spans="12:14">
      <c r="L21789" s="7"/>
      <c r="M21789" s="108"/>
      <c r="N21789" s="7"/>
    </row>
    <row r="21790" spans="12:14">
      <c r="L21790" s="7"/>
      <c r="M21790" s="108"/>
      <c r="N21790" s="7"/>
    </row>
    <row r="21791" spans="12:14">
      <c r="L21791" s="7"/>
      <c r="M21791" s="108"/>
      <c r="N21791" s="7"/>
    </row>
    <row r="21792" spans="12:14">
      <c r="L21792" s="7"/>
      <c r="M21792" s="108"/>
      <c r="N21792" s="7"/>
    </row>
    <row r="21793" spans="12:14">
      <c r="L21793" s="7"/>
      <c r="M21793" s="108"/>
      <c r="N21793" s="7"/>
    </row>
    <row r="21794" spans="12:14">
      <c r="L21794" s="7"/>
      <c r="M21794" s="108"/>
      <c r="N21794" s="7"/>
    </row>
    <row r="21795" spans="12:14">
      <c r="L21795" s="7"/>
      <c r="M21795" s="108"/>
      <c r="N21795" s="7"/>
    </row>
    <row r="21796" spans="12:14">
      <c r="L21796" s="7"/>
      <c r="M21796" s="108"/>
      <c r="N21796" s="7"/>
    </row>
    <row r="21797" spans="12:14">
      <c r="L21797" s="7"/>
      <c r="M21797" s="108"/>
      <c r="N21797" s="7"/>
    </row>
    <row r="21798" spans="12:14">
      <c r="L21798" s="7"/>
      <c r="M21798" s="108"/>
      <c r="N21798" s="7"/>
    </row>
    <row r="21799" spans="12:14">
      <c r="L21799" s="7"/>
      <c r="M21799" s="108"/>
      <c r="N21799" s="7"/>
    </row>
    <row r="21800" spans="12:14">
      <c r="L21800" s="7"/>
      <c r="M21800" s="108"/>
      <c r="N21800" s="7"/>
    </row>
    <row r="21801" spans="12:14">
      <c r="L21801" s="7"/>
      <c r="M21801" s="108"/>
      <c r="N21801" s="7"/>
    </row>
    <row r="21802" spans="12:14">
      <c r="L21802" s="7"/>
      <c r="M21802" s="108"/>
      <c r="N21802" s="7"/>
    </row>
    <row r="21803" spans="12:14">
      <c r="L21803" s="7"/>
      <c r="M21803" s="108"/>
      <c r="N21803" s="7"/>
    </row>
    <row r="21804" spans="12:14">
      <c r="L21804" s="7"/>
      <c r="M21804" s="108"/>
      <c r="N21804" s="7"/>
    </row>
    <row r="21805" spans="12:14">
      <c r="L21805" s="7"/>
      <c r="M21805" s="108"/>
      <c r="N21805" s="7"/>
    </row>
    <row r="21806" spans="12:14">
      <c r="L21806" s="7"/>
      <c r="M21806" s="108"/>
      <c r="N21806" s="7"/>
    </row>
    <row r="21807" spans="12:14">
      <c r="L21807" s="7"/>
      <c r="M21807" s="108"/>
      <c r="N21807" s="7"/>
    </row>
    <row r="21808" spans="12:14">
      <c r="L21808" s="7"/>
      <c r="M21808" s="108"/>
      <c r="N21808" s="7"/>
    </row>
    <row r="21809" spans="12:14">
      <c r="L21809" s="7"/>
      <c r="M21809" s="108"/>
      <c r="N21809" s="7"/>
    </row>
    <row r="21810" spans="12:14">
      <c r="L21810" s="7"/>
      <c r="M21810" s="108"/>
      <c r="N21810" s="7"/>
    </row>
    <row r="21811" spans="12:14">
      <c r="L21811" s="7"/>
      <c r="M21811" s="108"/>
      <c r="N21811" s="7"/>
    </row>
    <row r="21812" spans="12:14">
      <c r="L21812" s="7"/>
      <c r="M21812" s="108"/>
      <c r="N21812" s="7"/>
    </row>
    <row r="21813" spans="12:14">
      <c r="L21813" s="7"/>
      <c r="M21813" s="108"/>
      <c r="N21813" s="7"/>
    </row>
    <row r="21814" spans="12:14">
      <c r="L21814" s="7"/>
      <c r="M21814" s="108"/>
      <c r="N21814" s="7"/>
    </row>
    <row r="21815" spans="12:14">
      <c r="L21815" s="7"/>
      <c r="M21815" s="108"/>
      <c r="N21815" s="7"/>
    </row>
    <row r="21816" spans="12:14">
      <c r="L21816" s="7"/>
      <c r="M21816" s="108"/>
      <c r="N21816" s="7"/>
    </row>
    <row r="21817" spans="12:14">
      <c r="L21817" s="7"/>
      <c r="M21817" s="108"/>
      <c r="N21817" s="7"/>
    </row>
    <row r="21818" spans="12:14">
      <c r="L21818" s="7"/>
      <c r="M21818" s="108"/>
      <c r="N21818" s="7"/>
    </row>
    <row r="21819" spans="12:14">
      <c r="L21819" s="7"/>
      <c r="M21819" s="108"/>
      <c r="N21819" s="7"/>
    </row>
    <row r="21820" spans="12:14">
      <c r="L21820" s="7"/>
      <c r="M21820" s="108"/>
      <c r="N21820" s="7"/>
    </row>
    <row r="21821" spans="12:14">
      <c r="L21821" s="7"/>
      <c r="M21821" s="108"/>
      <c r="N21821" s="7"/>
    </row>
    <row r="21822" spans="12:14">
      <c r="L21822" s="7"/>
      <c r="M21822" s="108"/>
      <c r="N21822" s="7"/>
    </row>
    <row r="21823" spans="12:14">
      <c r="L21823" s="7"/>
      <c r="M21823" s="108"/>
      <c r="N21823" s="7"/>
    </row>
    <row r="21824" spans="12:14">
      <c r="L21824" s="7"/>
      <c r="M21824" s="108"/>
      <c r="N21824" s="7"/>
    </row>
    <row r="21825" spans="12:14">
      <c r="L21825" s="7"/>
      <c r="M21825" s="108"/>
      <c r="N21825" s="7"/>
    </row>
    <row r="21826" spans="12:14">
      <c r="L21826" s="7"/>
      <c r="M21826" s="108"/>
      <c r="N21826" s="7"/>
    </row>
    <row r="21827" spans="12:14">
      <c r="L21827" s="7"/>
      <c r="M21827" s="108"/>
      <c r="N21827" s="7"/>
    </row>
    <row r="21828" spans="12:14">
      <c r="L21828" s="7"/>
      <c r="M21828" s="108"/>
      <c r="N21828" s="7"/>
    </row>
    <row r="21829" spans="12:14">
      <c r="L21829" s="7"/>
      <c r="M21829" s="108"/>
      <c r="N21829" s="7"/>
    </row>
    <row r="21830" spans="12:14">
      <c r="L21830" s="7"/>
      <c r="M21830" s="108"/>
      <c r="N21830" s="7"/>
    </row>
    <row r="21831" spans="12:14">
      <c r="L21831" s="7"/>
      <c r="M21831" s="108"/>
      <c r="N21831" s="7"/>
    </row>
    <row r="21832" spans="12:14">
      <c r="L21832" s="7"/>
      <c r="M21832" s="108"/>
      <c r="N21832" s="7"/>
    </row>
    <row r="21833" spans="12:14">
      <c r="L21833" s="7"/>
      <c r="M21833" s="108"/>
      <c r="N21833" s="7"/>
    </row>
    <row r="21834" spans="12:14">
      <c r="L21834" s="7"/>
      <c r="M21834" s="108"/>
      <c r="N21834" s="7"/>
    </row>
    <row r="21835" spans="12:14">
      <c r="L21835" s="7"/>
      <c r="M21835" s="108"/>
      <c r="N21835" s="7"/>
    </row>
    <row r="21836" spans="12:14">
      <c r="L21836" s="7"/>
      <c r="M21836" s="108"/>
      <c r="N21836" s="7"/>
    </row>
    <row r="21837" spans="12:14">
      <c r="L21837" s="7"/>
      <c r="M21837" s="108"/>
      <c r="N21837" s="7"/>
    </row>
    <row r="21838" spans="12:14">
      <c r="L21838" s="7"/>
      <c r="M21838" s="108"/>
      <c r="N21838" s="7"/>
    </row>
    <row r="21839" spans="12:14">
      <c r="L21839" s="7"/>
      <c r="M21839" s="108"/>
      <c r="N21839" s="7"/>
    </row>
    <row r="21840" spans="12:14">
      <c r="L21840" s="7"/>
      <c r="M21840" s="108"/>
      <c r="N21840" s="7"/>
    </row>
    <row r="21841" spans="12:14">
      <c r="L21841" s="7"/>
      <c r="M21841" s="108"/>
      <c r="N21841" s="7"/>
    </row>
    <row r="21842" spans="12:14">
      <c r="L21842" s="7"/>
      <c r="M21842" s="108"/>
      <c r="N21842" s="7"/>
    </row>
    <row r="21843" spans="12:14">
      <c r="L21843" s="7"/>
      <c r="M21843" s="108"/>
      <c r="N21843" s="7"/>
    </row>
    <row r="21844" spans="12:14">
      <c r="L21844" s="7"/>
      <c r="M21844" s="108"/>
      <c r="N21844" s="7"/>
    </row>
    <row r="21845" spans="12:14">
      <c r="L21845" s="7"/>
      <c r="M21845" s="108"/>
      <c r="N21845" s="7"/>
    </row>
    <row r="21846" spans="12:14">
      <c r="L21846" s="7"/>
      <c r="M21846" s="108"/>
      <c r="N21846" s="7"/>
    </row>
    <row r="21847" spans="12:14">
      <c r="L21847" s="7"/>
      <c r="M21847" s="108"/>
      <c r="N21847" s="7"/>
    </row>
    <row r="21848" spans="12:14">
      <c r="L21848" s="7"/>
      <c r="M21848" s="108"/>
      <c r="N21848" s="7"/>
    </row>
    <row r="21849" spans="12:14">
      <c r="L21849" s="7"/>
      <c r="M21849" s="108"/>
      <c r="N21849" s="7"/>
    </row>
    <row r="21850" spans="12:14">
      <c r="L21850" s="7"/>
      <c r="M21850" s="108"/>
      <c r="N21850" s="7"/>
    </row>
    <row r="21851" spans="12:14">
      <c r="L21851" s="7"/>
      <c r="M21851" s="108"/>
      <c r="N21851" s="7"/>
    </row>
    <row r="21852" spans="12:14">
      <c r="L21852" s="7"/>
      <c r="M21852" s="108"/>
      <c r="N21852" s="7"/>
    </row>
    <row r="21853" spans="12:14">
      <c r="L21853" s="7"/>
      <c r="M21853" s="108"/>
      <c r="N21853" s="7"/>
    </row>
    <row r="21854" spans="12:14">
      <c r="L21854" s="7"/>
      <c r="M21854" s="108"/>
      <c r="N21854" s="7"/>
    </row>
    <row r="21855" spans="12:14">
      <c r="L21855" s="7"/>
      <c r="M21855" s="108"/>
      <c r="N21855" s="7"/>
    </row>
    <row r="21856" spans="12:14">
      <c r="L21856" s="7"/>
      <c r="M21856" s="108"/>
      <c r="N21856" s="7"/>
    </row>
    <row r="21857" spans="12:14">
      <c r="L21857" s="7"/>
      <c r="M21857" s="108"/>
      <c r="N21857" s="7"/>
    </row>
    <row r="21858" spans="12:14">
      <c r="L21858" s="7"/>
      <c r="M21858" s="108"/>
      <c r="N21858" s="7"/>
    </row>
    <row r="21859" spans="12:14">
      <c r="L21859" s="7"/>
      <c r="M21859" s="108"/>
      <c r="N21859" s="7"/>
    </row>
    <row r="21860" spans="12:14">
      <c r="L21860" s="7"/>
      <c r="M21860" s="108"/>
      <c r="N21860" s="7"/>
    </row>
    <row r="21861" spans="12:14">
      <c r="L21861" s="7"/>
      <c r="M21861" s="108"/>
      <c r="N21861" s="7"/>
    </row>
    <row r="21862" spans="12:14">
      <c r="L21862" s="7"/>
      <c r="M21862" s="108"/>
      <c r="N21862" s="7"/>
    </row>
    <row r="21863" spans="12:14">
      <c r="L21863" s="7"/>
      <c r="M21863" s="108"/>
      <c r="N21863" s="7"/>
    </row>
    <row r="21864" spans="12:14">
      <c r="L21864" s="7"/>
      <c r="M21864" s="108"/>
      <c r="N21864" s="7"/>
    </row>
    <row r="21865" spans="12:14">
      <c r="L21865" s="7"/>
      <c r="M21865" s="108"/>
      <c r="N21865" s="7"/>
    </row>
    <row r="21866" spans="12:14">
      <c r="L21866" s="7"/>
      <c r="M21866" s="108"/>
      <c r="N21866" s="7"/>
    </row>
    <row r="21867" spans="12:14">
      <c r="L21867" s="7"/>
      <c r="M21867" s="108"/>
      <c r="N21867" s="7"/>
    </row>
    <row r="21868" spans="12:14">
      <c r="L21868" s="7"/>
      <c r="M21868" s="108"/>
      <c r="N21868" s="7"/>
    </row>
    <row r="21869" spans="12:14">
      <c r="L21869" s="7"/>
      <c r="M21869" s="108"/>
      <c r="N21869" s="7"/>
    </row>
    <row r="21870" spans="12:14">
      <c r="L21870" s="7"/>
      <c r="M21870" s="108"/>
      <c r="N21870" s="7"/>
    </row>
    <row r="21871" spans="12:14">
      <c r="L21871" s="7"/>
      <c r="M21871" s="108"/>
      <c r="N21871" s="7"/>
    </row>
    <row r="21872" spans="12:14">
      <c r="L21872" s="7"/>
      <c r="M21872" s="108"/>
      <c r="N21872" s="7"/>
    </row>
    <row r="21873" spans="12:14">
      <c r="L21873" s="7"/>
      <c r="M21873" s="108"/>
      <c r="N21873" s="7"/>
    </row>
    <row r="21874" spans="12:14">
      <c r="L21874" s="7"/>
      <c r="M21874" s="108"/>
      <c r="N21874" s="7"/>
    </row>
    <row r="21875" spans="12:14">
      <c r="L21875" s="7"/>
      <c r="M21875" s="108"/>
      <c r="N21875" s="7"/>
    </row>
    <row r="21876" spans="12:14">
      <c r="L21876" s="7"/>
      <c r="M21876" s="108"/>
      <c r="N21876" s="7"/>
    </row>
    <row r="21877" spans="12:14">
      <c r="L21877" s="7"/>
      <c r="M21877" s="108"/>
      <c r="N21877" s="7"/>
    </row>
    <row r="21878" spans="12:14">
      <c r="L21878" s="7"/>
      <c r="M21878" s="108"/>
      <c r="N21878" s="7"/>
    </row>
    <row r="21879" spans="12:14">
      <c r="L21879" s="7"/>
      <c r="M21879" s="108"/>
      <c r="N21879" s="7"/>
    </row>
    <row r="21880" spans="12:14">
      <c r="L21880" s="7"/>
      <c r="M21880" s="108"/>
      <c r="N21880" s="7"/>
    </row>
    <row r="21881" spans="12:14">
      <c r="L21881" s="7"/>
      <c r="M21881" s="108"/>
      <c r="N21881" s="7"/>
    </row>
    <row r="21882" spans="12:14">
      <c r="L21882" s="7"/>
      <c r="M21882" s="108"/>
      <c r="N21882" s="7"/>
    </row>
    <row r="21883" spans="12:14">
      <c r="L21883" s="7"/>
      <c r="M21883" s="108"/>
      <c r="N21883" s="7"/>
    </row>
    <row r="21884" spans="12:14">
      <c r="L21884" s="7"/>
      <c r="M21884" s="108"/>
      <c r="N21884" s="7"/>
    </row>
    <row r="21885" spans="12:14">
      <c r="L21885" s="7"/>
      <c r="M21885" s="108"/>
      <c r="N21885" s="7"/>
    </row>
    <row r="21886" spans="12:14">
      <c r="L21886" s="7"/>
      <c r="M21886" s="108"/>
      <c r="N21886" s="7"/>
    </row>
    <row r="21887" spans="12:14">
      <c r="L21887" s="7"/>
      <c r="M21887" s="108"/>
      <c r="N21887" s="7"/>
    </row>
    <row r="21888" spans="12:14">
      <c r="L21888" s="7"/>
      <c r="M21888" s="108"/>
      <c r="N21888" s="7"/>
    </row>
    <row r="21889" spans="12:14">
      <c r="L21889" s="7"/>
      <c r="M21889" s="108"/>
      <c r="N21889" s="7"/>
    </row>
    <row r="21890" spans="12:14">
      <c r="L21890" s="7"/>
      <c r="M21890" s="108"/>
      <c r="N21890" s="7"/>
    </row>
    <row r="21891" spans="12:14">
      <c r="L21891" s="7"/>
      <c r="M21891" s="108"/>
      <c r="N21891" s="7"/>
    </row>
    <row r="21892" spans="12:14">
      <c r="L21892" s="7"/>
      <c r="M21892" s="108"/>
      <c r="N21892" s="7"/>
    </row>
    <row r="21893" spans="12:14">
      <c r="L21893" s="7"/>
      <c r="M21893" s="108"/>
      <c r="N21893" s="7"/>
    </row>
    <row r="21894" spans="12:14">
      <c r="L21894" s="7"/>
      <c r="M21894" s="108"/>
      <c r="N21894" s="7"/>
    </row>
    <row r="21895" spans="12:14">
      <c r="L21895" s="7"/>
      <c r="M21895" s="108"/>
      <c r="N21895" s="7"/>
    </row>
    <row r="21896" spans="12:14">
      <c r="L21896" s="7"/>
      <c r="M21896" s="108"/>
      <c r="N21896" s="7"/>
    </row>
    <row r="21897" spans="12:14">
      <c r="L21897" s="7"/>
      <c r="M21897" s="108"/>
      <c r="N21897" s="7"/>
    </row>
    <row r="21898" spans="12:14">
      <c r="L21898" s="7"/>
      <c r="M21898" s="108"/>
      <c r="N21898" s="7"/>
    </row>
    <row r="21899" spans="12:14">
      <c r="L21899" s="7"/>
      <c r="M21899" s="108"/>
      <c r="N21899" s="7"/>
    </row>
    <row r="21900" spans="12:14">
      <c r="L21900" s="7"/>
      <c r="M21900" s="108"/>
      <c r="N21900" s="7"/>
    </row>
    <row r="21901" spans="12:14">
      <c r="L21901" s="7"/>
      <c r="M21901" s="108"/>
      <c r="N21901" s="7"/>
    </row>
    <row r="21902" spans="12:14">
      <c r="L21902" s="7"/>
      <c r="M21902" s="108"/>
      <c r="N21902" s="7"/>
    </row>
    <row r="21903" spans="12:14">
      <c r="L21903" s="7"/>
      <c r="M21903" s="108"/>
      <c r="N21903" s="7"/>
    </row>
    <row r="21904" spans="12:14">
      <c r="L21904" s="7"/>
      <c r="M21904" s="108"/>
      <c r="N21904" s="7"/>
    </row>
    <row r="21905" spans="12:14">
      <c r="L21905" s="7"/>
      <c r="M21905" s="108"/>
      <c r="N21905" s="7"/>
    </row>
    <row r="21906" spans="12:14">
      <c r="L21906" s="7"/>
      <c r="M21906" s="108"/>
      <c r="N21906" s="7"/>
    </row>
    <row r="21907" spans="12:14">
      <c r="L21907" s="7"/>
      <c r="M21907" s="108"/>
      <c r="N21907" s="7"/>
    </row>
    <row r="21908" spans="12:14">
      <c r="L21908" s="7"/>
      <c r="M21908" s="108"/>
      <c r="N21908" s="7"/>
    </row>
    <row r="21909" spans="12:14">
      <c r="L21909" s="7"/>
      <c r="M21909" s="108"/>
      <c r="N21909" s="7"/>
    </row>
    <row r="21910" spans="12:14">
      <c r="L21910" s="7"/>
      <c r="M21910" s="108"/>
      <c r="N21910" s="7"/>
    </row>
    <row r="21911" spans="12:14">
      <c r="L21911" s="7"/>
      <c r="M21911" s="108"/>
      <c r="N21911" s="7"/>
    </row>
    <row r="21912" spans="12:14">
      <c r="L21912" s="7"/>
      <c r="M21912" s="108"/>
      <c r="N21912" s="7"/>
    </row>
    <row r="21913" spans="12:14">
      <c r="L21913" s="7"/>
      <c r="M21913" s="108"/>
      <c r="N21913" s="7"/>
    </row>
    <row r="21914" spans="12:14">
      <c r="L21914" s="7"/>
      <c r="M21914" s="108"/>
      <c r="N21914" s="7"/>
    </row>
    <row r="21915" spans="12:14">
      <c r="L21915" s="7"/>
      <c r="M21915" s="108"/>
      <c r="N21915" s="7"/>
    </row>
    <row r="21916" spans="12:14">
      <c r="L21916" s="7"/>
      <c r="M21916" s="108"/>
      <c r="N21916" s="7"/>
    </row>
    <row r="21917" spans="12:14">
      <c r="L21917" s="7"/>
      <c r="M21917" s="108"/>
      <c r="N21917" s="7"/>
    </row>
    <row r="21918" spans="12:14">
      <c r="L21918" s="7"/>
      <c r="M21918" s="108"/>
      <c r="N21918" s="7"/>
    </row>
    <row r="21919" spans="12:14">
      <c r="L21919" s="7"/>
      <c r="M21919" s="108"/>
      <c r="N21919" s="7"/>
    </row>
    <row r="21920" spans="12:14">
      <c r="L21920" s="7"/>
      <c r="M21920" s="108"/>
      <c r="N21920" s="7"/>
    </row>
    <row r="21921" spans="12:14">
      <c r="L21921" s="7"/>
      <c r="M21921" s="108"/>
      <c r="N21921" s="7"/>
    </row>
    <row r="21922" spans="12:14">
      <c r="L21922" s="7"/>
      <c r="M21922" s="108"/>
      <c r="N21922" s="7"/>
    </row>
    <row r="21923" spans="12:14">
      <c r="L21923" s="7"/>
      <c r="M21923" s="108"/>
      <c r="N21923" s="7"/>
    </row>
    <row r="21924" spans="12:14">
      <c r="L21924" s="7"/>
      <c r="M21924" s="108"/>
      <c r="N21924" s="7"/>
    </row>
    <row r="21925" spans="12:14">
      <c r="L21925" s="7"/>
      <c r="M21925" s="108"/>
      <c r="N21925" s="7"/>
    </row>
    <row r="21926" spans="12:14">
      <c r="L21926" s="7"/>
      <c r="M21926" s="108"/>
      <c r="N21926" s="7"/>
    </row>
    <row r="21927" spans="12:14">
      <c r="L21927" s="7"/>
      <c r="M21927" s="108"/>
      <c r="N21927" s="7"/>
    </row>
    <row r="21928" spans="12:14">
      <c r="L21928" s="7"/>
      <c r="M21928" s="108"/>
      <c r="N21928" s="7"/>
    </row>
    <row r="21929" spans="12:14">
      <c r="L21929" s="7"/>
      <c r="M21929" s="108"/>
      <c r="N21929" s="7"/>
    </row>
    <row r="21930" spans="12:14">
      <c r="L21930" s="7"/>
      <c r="M21930" s="108"/>
      <c r="N21930" s="7"/>
    </row>
    <row r="21931" spans="12:14">
      <c r="L21931" s="7"/>
      <c r="M21931" s="108"/>
      <c r="N21931" s="7"/>
    </row>
    <row r="21932" spans="12:14">
      <c r="L21932" s="7"/>
      <c r="M21932" s="108"/>
      <c r="N21932" s="7"/>
    </row>
    <row r="21933" spans="12:14">
      <c r="L21933" s="7"/>
      <c r="M21933" s="108"/>
      <c r="N21933" s="7"/>
    </row>
    <row r="21934" spans="12:14">
      <c r="L21934" s="7"/>
      <c r="M21934" s="108"/>
      <c r="N21934" s="7"/>
    </row>
    <row r="21935" spans="12:14">
      <c r="L21935" s="7"/>
      <c r="M21935" s="108"/>
      <c r="N21935" s="7"/>
    </row>
    <row r="21936" spans="12:14">
      <c r="L21936" s="7"/>
      <c r="M21936" s="108"/>
      <c r="N21936" s="7"/>
    </row>
    <row r="21937" spans="12:14">
      <c r="L21937" s="7"/>
      <c r="M21937" s="108"/>
      <c r="N21937" s="7"/>
    </row>
    <row r="21938" spans="12:14">
      <c r="L21938" s="7"/>
      <c r="M21938" s="108"/>
      <c r="N21938" s="7"/>
    </row>
    <row r="21939" spans="12:14">
      <c r="L21939" s="7"/>
      <c r="M21939" s="108"/>
      <c r="N21939" s="7"/>
    </row>
    <row r="21940" spans="12:14">
      <c r="L21940" s="7"/>
      <c r="M21940" s="108"/>
      <c r="N21940" s="7"/>
    </row>
    <row r="21941" spans="12:14">
      <c r="L21941" s="7"/>
      <c r="M21941" s="108"/>
      <c r="N21941" s="7"/>
    </row>
    <row r="21942" spans="12:14">
      <c r="L21942" s="7"/>
      <c r="M21942" s="108"/>
      <c r="N21942" s="7"/>
    </row>
    <row r="21943" spans="12:14">
      <c r="L21943" s="7"/>
      <c r="M21943" s="108"/>
      <c r="N21943" s="7"/>
    </row>
    <row r="21944" spans="12:14">
      <c r="L21944" s="7"/>
      <c r="M21944" s="108"/>
      <c r="N21944" s="7"/>
    </row>
    <row r="21945" spans="12:14">
      <c r="L21945" s="7"/>
      <c r="M21945" s="108"/>
      <c r="N21945" s="7"/>
    </row>
    <row r="21946" spans="12:14">
      <c r="L21946" s="7"/>
      <c r="M21946" s="108"/>
      <c r="N21946" s="7"/>
    </row>
    <row r="21947" spans="12:14">
      <c r="L21947" s="7"/>
      <c r="M21947" s="108"/>
      <c r="N21947" s="7"/>
    </row>
    <row r="21948" spans="12:14">
      <c r="L21948" s="7"/>
      <c r="M21948" s="108"/>
      <c r="N21948" s="7"/>
    </row>
    <row r="21949" spans="12:14">
      <c r="L21949" s="7"/>
      <c r="M21949" s="108"/>
      <c r="N21949" s="7"/>
    </row>
    <row r="21950" spans="12:14">
      <c r="L21950" s="7"/>
      <c r="M21950" s="108"/>
      <c r="N21950" s="7"/>
    </row>
    <row r="21951" spans="12:14">
      <c r="L21951" s="7"/>
      <c r="M21951" s="108"/>
      <c r="N21951" s="7"/>
    </row>
    <row r="21952" spans="12:14">
      <c r="L21952" s="7"/>
      <c r="M21952" s="108"/>
      <c r="N21952" s="7"/>
    </row>
    <row r="21953" spans="12:14">
      <c r="L21953" s="7"/>
      <c r="M21953" s="108"/>
      <c r="N21953" s="7"/>
    </row>
    <row r="21954" spans="12:14">
      <c r="L21954" s="7"/>
      <c r="M21954" s="108"/>
      <c r="N21954" s="7"/>
    </row>
    <row r="21955" spans="12:14">
      <c r="L21955" s="7"/>
      <c r="M21955" s="108"/>
      <c r="N21955" s="7"/>
    </row>
    <row r="21956" spans="12:14">
      <c r="L21956" s="7"/>
      <c r="M21956" s="108"/>
      <c r="N21956" s="7"/>
    </row>
    <row r="21957" spans="12:14">
      <c r="L21957" s="7"/>
      <c r="M21957" s="108"/>
      <c r="N21957" s="7"/>
    </row>
    <row r="21958" spans="12:14">
      <c r="L21958" s="7"/>
      <c r="M21958" s="108"/>
      <c r="N21958" s="7"/>
    </row>
    <row r="21959" spans="12:14">
      <c r="L21959" s="7"/>
      <c r="M21959" s="108"/>
      <c r="N21959" s="7"/>
    </row>
    <row r="21960" spans="12:14">
      <c r="L21960" s="7"/>
      <c r="M21960" s="108"/>
      <c r="N21960" s="7"/>
    </row>
    <row r="21961" spans="12:14">
      <c r="L21961" s="7"/>
      <c r="M21961" s="108"/>
      <c r="N21961" s="7"/>
    </row>
    <row r="21962" spans="12:14">
      <c r="L21962" s="7"/>
      <c r="M21962" s="108"/>
      <c r="N21962" s="7"/>
    </row>
    <row r="21963" spans="12:14">
      <c r="L21963" s="7"/>
      <c r="M21963" s="108"/>
      <c r="N21963" s="7"/>
    </row>
    <row r="21964" spans="12:14">
      <c r="L21964" s="7"/>
      <c r="M21964" s="108"/>
      <c r="N21964" s="7"/>
    </row>
    <row r="21965" spans="12:14">
      <c r="L21965" s="7"/>
      <c r="M21965" s="108"/>
      <c r="N21965" s="7"/>
    </row>
    <row r="21966" spans="12:14">
      <c r="L21966" s="7"/>
      <c r="M21966" s="108"/>
      <c r="N21966" s="7"/>
    </row>
    <row r="21967" spans="12:14">
      <c r="L21967" s="7"/>
      <c r="M21967" s="108"/>
      <c r="N21967" s="7"/>
    </row>
    <row r="21968" spans="12:14">
      <c r="L21968" s="7"/>
      <c r="M21968" s="108"/>
      <c r="N21968" s="7"/>
    </row>
    <row r="21969" spans="12:14">
      <c r="L21969" s="7"/>
      <c r="M21969" s="108"/>
      <c r="N21969" s="7"/>
    </row>
    <row r="21970" spans="12:14">
      <c r="L21970" s="7"/>
      <c r="M21970" s="108"/>
      <c r="N21970" s="7"/>
    </row>
    <row r="21971" spans="12:14">
      <c r="L21971" s="7"/>
      <c r="M21971" s="108"/>
      <c r="N21971" s="7"/>
    </row>
    <row r="21972" spans="12:14">
      <c r="L21972" s="7"/>
      <c r="M21972" s="108"/>
      <c r="N21972" s="7"/>
    </row>
    <row r="21973" spans="12:14">
      <c r="L21973" s="7"/>
      <c r="M21973" s="108"/>
      <c r="N21973" s="7"/>
    </row>
    <row r="21974" spans="12:14">
      <c r="L21974" s="7"/>
      <c r="M21974" s="108"/>
      <c r="N21974" s="7"/>
    </row>
    <row r="21975" spans="12:14">
      <c r="L21975" s="7"/>
      <c r="M21975" s="108"/>
      <c r="N21975" s="7"/>
    </row>
    <row r="21976" spans="12:14">
      <c r="L21976" s="7"/>
      <c r="M21976" s="108"/>
      <c r="N21976" s="7"/>
    </row>
    <row r="21977" spans="12:14">
      <c r="L21977" s="7"/>
      <c r="M21977" s="108"/>
      <c r="N21977" s="7"/>
    </row>
    <row r="21978" spans="12:14">
      <c r="L21978" s="7"/>
      <c r="M21978" s="108"/>
      <c r="N21978" s="7"/>
    </row>
    <row r="21979" spans="12:14">
      <c r="L21979" s="7"/>
      <c r="M21979" s="108"/>
      <c r="N21979" s="7"/>
    </row>
    <row r="21980" spans="12:14">
      <c r="L21980" s="7"/>
      <c r="M21980" s="108"/>
      <c r="N21980" s="7"/>
    </row>
    <row r="21981" spans="12:14">
      <c r="L21981" s="7"/>
      <c r="M21981" s="108"/>
      <c r="N21981" s="7"/>
    </row>
    <row r="21982" spans="12:14">
      <c r="L21982" s="7"/>
      <c r="M21982" s="108"/>
      <c r="N21982" s="7"/>
    </row>
    <row r="21983" spans="12:14">
      <c r="L21983" s="7"/>
      <c r="M21983" s="108"/>
      <c r="N21983" s="7"/>
    </row>
    <row r="21984" spans="12:14">
      <c r="L21984" s="7"/>
      <c r="M21984" s="108"/>
      <c r="N21984" s="7"/>
    </row>
    <row r="21985" spans="12:14">
      <c r="L21985" s="7"/>
      <c r="M21985" s="108"/>
      <c r="N21985" s="7"/>
    </row>
    <row r="21986" spans="12:14">
      <c r="L21986" s="7"/>
      <c r="M21986" s="108"/>
      <c r="N21986" s="7"/>
    </row>
    <row r="21987" spans="12:14">
      <c r="L21987" s="7"/>
      <c r="M21987" s="108"/>
      <c r="N21987" s="7"/>
    </row>
    <row r="21988" spans="12:14">
      <c r="L21988" s="7"/>
      <c r="M21988" s="108"/>
      <c r="N21988" s="7"/>
    </row>
    <row r="21989" spans="12:14">
      <c r="L21989" s="7"/>
      <c r="M21989" s="108"/>
      <c r="N21989" s="7"/>
    </row>
    <row r="21990" spans="12:14">
      <c r="L21990" s="7"/>
      <c r="M21990" s="108"/>
      <c r="N21990" s="7"/>
    </row>
    <row r="21991" spans="12:14">
      <c r="L21991" s="7"/>
      <c r="M21991" s="108"/>
      <c r="N21991" s="7"/>
    </row>
    <row r="21992" spans="12:14">
      <c r="L21992" s="7"/>
      <c r="M21992" s="108"/>
      <c r="N21992" s="7"/>
    </row>
    <row r="21993" spans="12:14">
      <c r="L21993" s="7"/>
      <c r="M21993" s="108"/>
      <c r="N21993" s="7"/>
    </row>
    <row r="21994" spans="12:14">
      <c r="L21994" s="7"/>
      <c r="M21994" s="108"/>
      <c r="N21994" s="7"/>
    </row>
    <row r="21995" spans="12:14">
      <c r="L21995" s="7"/>
      <c r="M21995" s="108"/>
      <c r="N21995" s="7"/>
    </row>
    <row r="21996" spans="12:14">
      <c r="L21996" s="7"/>
      <c r="M21996" s="108"/>
      <c r="N21996" s="7"/>
    </row>
    <row r="21997" spans="12:14">
      <c r="L21997" s="7"/>
      <c r="M21997" s="108"/>
      <c r="N21997" s="7"/>
    </row>
    <row r="21998" spans="12:14">
      <c r="L21998" s="7"/>
      <c r="M21998" s="108"/>
      <c r="N21998" s="7"/>
    </row>
    <row r="21999" spans="12:14">
      <c r="L21999" s="7"/>
      <c r="M21999" s="108"/>
      <c r="N21999" s="7"/>
    </row>
    <row r="22000" spans="12:14">
      <c r="L22000" s="7"/>
      <c r="M22000" s="108"/>
      <c r="N22000" s="7"/>
    </row>
    <row r="22001" spans="12:14">
      <c r="L22001" s="7"/>
      <c r="M22001" s="108"/>
      <c r="N22001" s="7"/>
    </row>
    <row r="22002" spans="12:14">
      <c r="L22002" s="7"/>
      <c r="M22002" s="108"/>
      <c r="N22002" s="7"/>
    </row>
    <row r="22003" spans="12:14">
      <c r="L22003" s="7"/>
      <c r="M22003" s="108"/>
      <c r="N22003" s="7"/>
    </row>
    <row r="22004" spans="12:14">
      <c r="L22004" s="7"/>
      <c r="M22004" s="108"/>
      <c r="N22004" s="7"/>
    </row>
    <row r="22005" spans="12:14">
      <c r="L22005" s="7"/>
      <c r="M22005" s="108"/>
      <c r="N22005" s="7"/>
    </row>
    <row r="22006" spans="12:14">
      <c r="L22006" s="7"/>
      <c r="M22006" s="108"/>
      <c r="N22006" s="7"/>
    </row>
    <row r="22007" spans="12:14">
      <c r="L22007" s="7"/>
      <c r="M22007" s="108"/>
      <c r="N22007" s="7"/>
    </row>
    <row r="22008" spans="12:14">
      <c r="L22008" s="7"/>
      <c r="M22008" s="108"/>
      <c r="N22008" s="7"/>
    </row>
    <row r="22009" spans="12:14">
      <c r="L22009" s="7"/>
      <c r="M22009" s="108"/>
      <c r="N22009" s="7"/>
    </row>
    <row r="22010" spans="12:14">
      <c r="L22010" s="7"/>
      <c r="M22010" s="108"/>
      <c r="N22010" s="7"/>
    </row>
    <row r="22011" spans="12:14">
      <c r="L22011" s="7"/>
      <c r="M22011" s="108"/>
      <c r="N22011" s="7"/>
    </row>
    <row r="22012" spans="12:14">
      <c r="L22012" s="7"/>
      <c r="M22012" s="108"/>
      <c r="N22012" s="7"/>
    </row>
    <row r="22013" spans="12:14">
      <c r="L22013" s="7"/>
      <c r="M22013" s="108"/>
      <c r="N22013" s="7"/>
    </row>
    <row r="22014" spans="12:14">
      <c r="L22014" s="7"/>
      <c r="M22014" s="108"/>
      <c r="N22014" s="7"/>
    </row>
    <row r="22015" spans="12:14">
      <c r="L22015" s="7"/>
      <c r="M22015" s="108"/>
      <c r="N22015" s="7"/>
    </row>
    <row r="22016" spans="12:14">
      <c r="L22016" s="7"/>
      <c r="M22016" s="108"/>
      <c r="N22016" s="7"/>
    </row>
    <row r="22017" spans="12:14">
      <c r="L22017" s="7"/>
      <c r="M22017" s="108"/>
      <c r="N22017" s="7"/>
    </row>
    <row r="22018" spans="12:14">
      <c r="L22018" s="7"/>
      <c r="M22018" s="108"/>
      <c r="N22018" s="7"/>
    </row>
    <row r="22019" spans="12:14">
      <c r="L22019" s="7"/>
      <c r="M22019" s="108"/>
      <c r="N22019" s="7"/>
    </row>
    <row r="22020" spans="12:14">
      <c r="L22020" s="7"/>
      <c r="M22020" s="108"/>
      <c r="N22020" s="7"/>
    </row>
    <row r="22021" spans="12:14">
      <c r="L22021" s="7"/>
      <c r="M22021" s="108"/>
      <c r="N22021" s="7"/>
    </row>
    <row r="22022" spans="12:14">
      <c r="L22022" s="7"/>
      <c r="M22022" s="108"/>
      <c r="N22022" s="7"/>
    </row>
    <row r="22023" spans="12:14">
      <c r="L22023" s="7"/>
      <c r="M22023" s="108"/>
      <c r="N22023" s="7"/>
    </row>
    <row r="22024" spans="12:14">
      <c r="L22024" s="7"/>
      <c r="M22024" s="108"/>
      <c r="N22024" s="7"/>
    </row>
    <row r="22025" spans="12:14">
      <c r="L22025" s="7"/>
      <c r="M22025" s="108"/>
      <c r="N22025" s="7"/>
    </row>
    <row r="22026" spans="12:14">
      <c r="L22026" s="7"/>
      <c r="M22026" s="108"/>
      <c r="N22026" s="7"/>
    </row>
    <row r="22027" spans="12:14">
      <c r="L22027" s="7"/>
      <c r="M22027" s="108"/>
      <c r="N22027" s="7"/>
    </row>
    <row r="22028" spans="12:14">
      <c r="L22028" s="7"/>
      <c r="M22028" s="108"/>
      <c r="N22028" s="7"/>
    </row>
    <row r="22029" spans="12:14">
      <c r="L22029" s="7"/>
      <c r="M22029" s="108"/>
      <c r="N22029" s="7"/>
    </row>
    <row r="22030" spans="12:14">
      <c r="L22030" s="7"/>
      <c r="M22030" s="108"/>
      <c r="N22030" s="7"/>
    </row>
    <row r="22031" spans="12:14">
      <c r="L22031" s="7"/>
      <c r="M22031" s="108"/>
      <c r="N22031" s="7"/>
    </row>
    <row r="22032" spans="12:14">
      <c r="L22032" s="7"/>
      <c r="M22032" s="108"/>
      <c r="N22032" s="7"/>
    </row>
    <row r="22033" spans="12:14">
      <c r="L22033" s="7"/>
      <c r="M22033" s="108"/>
      <c r="N22033" s="7"/>
    </row>
    <row r="22034" spans="12:14">
      <c r="L22034" s="7"/>
      <c r="M22034" s="108"/>
      <c r="N22034" s="7"/>
    </row>
    <row r="22035" spans="12:14">
      <c r="L22035" s="7"/>
      <c r="M22035" s="108"/>
      <c r="N22035" s="7"/>
    </row>
    <row r="22036" spans="12:14">
      <c r="L22036" s="7"/>
      <c r="M22036" s="108"/>
      <c r="N22036" s="7"/>
    </row>
    <row r="22037" spans="12:14">
      <c r="L22037" s="7"/>
      <c r="M22037" s="108"/>
      <c r="N22037" s="7"/>
    </row>
    <row r="22038" spans="12:14">
      <c r="L22038" s="7"/>
      <c r="M22038" s="108"/>
      <c r="N22038" s="7"/>
    </row>
    <row r="22039" spans="12:14">
      <c r="L22039" s="7"/>
      <c r="M22039" s="108"/>
      <c r="N22039" s="7"/>
    </row>
    <row r="22040" spans="12:14">
      <c r="L22040" s="7"/>
      <c r="M22040" s="108"/>
      <c r="N22040" s="7"/>
    </row>
    <row r="22041" spans="12:14">
      <c r="L22041" s="7"/>
      <c r="M22041" s="108"/>
      <c r="N22041" s="7"/>
    </row>
    <row r="22042" spans="12:14">
      <c r="L22042" s="7"/>
      <c r="M22042" s="108"/>
      <c r="N22042" s="7"/>
    </row>
    <row r="22043" spans="12:14">
      <c r="L22043" s="7"/>
      <c r="M22043" s="108"/>
      <c r="N22043" s="7"/>
    </row>
    <row r="22044" spans="12:14">
      <c r="L22044" s="7"/>
      <c r="M22044" s="108"/>
      <c r="N22044" s="7"/>
    </row>
    <row r="22045" spans="12:14">
      <c r="L22045" s="7"/>
      <c r="M22045" s="108"/>
      <c r="N22045" s="7"/>
    </row>
    <row r="22046" spans="12:14">
      <c r="L22046" s="7"/>
      <c r="M22046" s="108"/>
      <c r="N22046" s="7"/>
    </row>
    <row r="22047" spans="12:14">
      <c r="L22047" s="7"/>
      <c r="M22047" s="108"/>
      <c r="N22047" s="7"/>
    </row>
    <row r="22048" spans="12:14">
      <c r="L22048" s="7"/>
      <c r="M22048" s="108"/>
      <c r="N22048" s="7"/>
    </row>
    <row r="22049" spans="12:14">
      <c r="L22049" s="7"/>
      <c r="M22049" s="108"/>
      <c r="N22049" s="7"/>
    </row>
    <row r="22050" spans="12:14">
      <c r="L22050" s="7"/>
      <c r="M22050" s="108"/>
      <c r="N22050" s="7"/>
    </row>
    <row r="22051" spans="12:14">
      <c r="L22051" s="7"/>
      <c r="M22051" s="108"/>
      <c r="N22051" s="7"/>
    </row>
    <row r="22052" spans="12:14">
      <c r="L22052" s="7"/>
      <c r="M22052" s="108"/>
      <c r="N22052" s="7"/>
    </row>
    <row r="22053" spans="12:14">
      <c r="L22053" s="7"/>
      <c r="M22053" s="108"/>
      <c r="N22053" s="7"/>
    </row>
    <row r="22054" spans="12:14">
      <c r="L22054" s="7"/>
      <c r="M22054" s="108"/>
      <c r="N22054" s="7"/>
    </row>
    <row r="22055" spans="12:14">
      <c r="L22055" s="7"/>
      <c r="M22055" s="108"/>
      <c r="N22055" s="7"/>
    </row>
    <row r="22056" spans="12:14">
      <c r="L22056" s="7"/>
      <c r="M22056" s="108"/>
      <c r="N22056" s="7"/>
    </row>
    <row r="22057" spans="12:14">
      <c r="L22057" s="7"/>
      <c r="M22057" s="108"/>
      <c r="N22057" s="7"/>
    </row>
    <row r="22058" spans="12:14">
      <c r="L22058" s="7"/>
      <c r="M22058" s="108"/>
      <c r="N22058" s="7"/>
    </row>
    <row r="22059" spans="12:14">
      <c r="L22059" s="7"/>
      <c r="M22059" s="108"/>
      <c r="N22059" s="7"/>
    </row>
    <row r="22060" spans="12:14">
      <c r="L22060" s="7"/>
      <c r="M22060" s="108"/>
      <c r="N22060" s="7"/>
    </row>
    <row r="22061" spans="12:14">
      <c r="L22061" s="7"/>
      <c r="M22061" s="108"/>
      <c r="N22061" s="7"/>
    </row>
    <row r="22062" spans="12:14">
      <c r="L22062" s="7"/>
      <c r="M22062" s="108"/>
      <c r="N22062" s="7"/>
    </row>
    <row r="22063" spans="12:14">
      <c r="L22063" s="7"/>
      <c r="M22063" s="108"/>
      <c r="N22063" s="7"/>
    </row>
    <row r="22064" spans="12:14">
      <c r="L22064" s="7"/>
      <c r="M22064" s="108"/>
      <c r="N22064" s="7"/>
    </row>
    <row r="22065" spans="12:14">
      <c r="L22065" s="7"/>
      <c r="M22065" s="108"/>
      <c r="N22065" s="7"/>
    </row>
    <row r="22066" spans="12:14">
      <c r="L22066" s="7"/>
      <c r="M22066" s="108"/>
      <c r="N22066" s="7"/>
    </row>
    <row r="22067" spans="12:14">
      <c r="L22067" s="7"/>
      <c r="M22067" s="108"/>
      <c r="N22067" s="7"/>
    </row>
    <row r="22068" spans="12:14">
      <c r="L22068" s="7"/>
      <c r="M22068" s="108"/>
      <c r="N22068" s="7"/>
    </row>
    <row r="22069" spans="12:14">
      <c r="L22069" s="7"/>
      <c r="M22069" s="108"/>
      <c r="N22069" s="7"/>
    </row>
    <row r="22070" spans="12:14">
      <c r="L22070" s="7"/>
      <c r="M22070" s="108"/>
      <c r="N22070" s="7"/>
    </row>
    <row r="22071" spans="12:14">
      <c r="L22071" s="7"/>
      <c r="M22071" s="108"/>
      <c r="N22071" s="7"/>
    </row>
    <row r="22072" spans="12:14">
      <c r="L22072" s="7"/>
      <c r="M22072" s="108"/>
      <c r="N22072" s="7"/>
    </row>
    <row r="22073" spans="12:14">
      <c r="L22073" s="7"/>
      <c r="M22073" s="108"/>
      <c r="N22073" s="7"/>
    </row>
    <row r="22074" spans="12:14">
      <c r="L22074" s="7"/>
      <c r="M22074" s="108"/>
      <c r="N22074" s="7"/>
    </row>
    <row r="22075" spans="12:14">
      <c r="L22075" s="7"/>
      <c r="M22075" s="108"/>
      <c r="N22075" s="7"/>
    </row>
    <row r="22076" spans="12:14">
      <c r="L22076" s="7"/>
      <c r="M22076" s="108"/>
      <c r="N22076" s="7"/>
    </row>
    <row r="22077" spans="12:14">
      <c r="L22077" s="7"/>
      <c r="M22077" s="108"/>
      <c r="N22077" s="7"/>
    </row>
    <row r="22078" spans="12:14">
      <c r="L22078" s="7"/>
      <c r="M22078" s="108"/>
      <c r="N22078" s="7"/>
    </row>
    <row r="22079" spans="12:14">
      <c r="L22079" s="7"/>
      <c r="M22079" s="108"/>
      <c r="N22079" s="7"/>
    </row>
    <row r="22080" spans="12:14">
      <c r="L22080" s="7"/>
      <c r="M22080" s="108"/>
      <c r="N22080" s="7"/>
    </row>
    <row r="22081" spans="12:14">
      <c r="L22081" s="7"/>
      <c r="M22081" s="108"/>
      <c r="N22081" s="7"/>
    </row>
    <row r="22082" spans="12:14">
      <c r="L22082" s="7"/>
      <c r="M22082" s="108"/>
      <c r="N22082" s="7"/>
    </row>
    <row r="22083" spans="12:14">
      <c r="L22083" s="7"/>
      <c r="M22083" s="108"/>
      <c r="N22083" s="7"/>
    </row>
    <row r="22084" spans="12:14">
      <c r="L22084" s="7"/>
      <c r="M22084" s="108"/>
      <c r="N22084" s="7"/>
    </row>
    <row r="22085" spans="12:14">
      <c r="L22085" s="7"/>
      <c r="M22085" s="108"/>
      <c r="N22085" s="7"/>
    </row>
    <row r="22086" spans="12:14">
      <c r="L22086" s="7"/>
      <c r="M22086" s="108"/>
      <c r="N22086" s="7"/>
    </row>
    <row r="22087" spans="12:14">
      <c r="L22087" s="7"/>
      <c r="M22087" s="108"/>
      <c r="N22087" s="7"/>
    </row>
    <row r="22088" spans="12:14">
      <c r="L22088" s="7"/>
      <c r="M22088" s="108"/>
      <c r="N22088" s="7"/>
    </row>
    <row r="22089" spans="12:14">
      <c r="L22089" s="7"/>
      <c r="M22089" s="108"/>
      <c r="N22089" s="7"/>
    </row>
    <row r="22090" spans="12:14">
      <c r="L22090" s="7"/>
      <c r="M22090" s="108"/>
      <c r="N22090" s="7"/>
    </row>
    <row r="22091" spans="12:14">
      <c r="L22091" s="7"/>
      <c r="M22091" s="108"/>
      <c r="N22091" s="7"/>
    </row>
    <row r="22092" spans="12:14">
      <c r="L22092" s="7"/>
      <c r="M22092" s="108"/>
      <c r="N22092" s="7"/>
    </row>
    <row r="22093" spans="12:14">
      <c r="L22093" s="7"/>
      <c r="M22093" s="108"/>
      <c r="N22093" s="7"/>
    </row>
    <row r="22094" spans="12:14">
      <c r="L22094" s="7"/>
      <c r="M22094" s="108"/>
      <c r="N22094" s="7"/>
    </row>
    <row r="22095" spans="12:14">
      <c r="L22095" s="7"/>
      <c r="M22095" s="108"/>
      <c r="N22095" s="7"/>
    </row>
    <row r="22096" spans="12:14">
      <c r="L22096" s="7"/>
      <c r="M22096" s="108"/>
      <c r="N22096" s="7"/>
    </row>
    <row r="22097" spans="12:14">
      <c r="L22097" s="7"/>
      <c r="M22097" s="108"/>
      <c r="N22097" s="7"/>
    </row>
    <row r="22098" spans="12:14">
      <c r="L22098" s="7"/>
      <c r="M22098" s="108"/>
      <c r="N22098" s="7"/>
    </row>
    <row r="22099" spans="12:14">
      <c r="L22099" s="7"/>
      <c r="M22099" s="108"/>
      <c r="N22099" s="7"/>
    </row>
    <row r="22100" spans="12:14">
      <c r="L22100" s="7"/>
      <c r="M22100" s="108"/>
      <c r="N22100" s="7"/>
    </row>
    <row r="22101" spans="12:14">
      <c r="L22101" s="7"/>
      <c r="M22101" s="108"/>
      <c r="N22101" s="7"/>
    </row>
    <row r="22102" spans="12:14">
      <c r="L22102" s="7"/>
      <c r="M22102" s="108"/>
      <c r="N22102" s="7"/>
    </row>
    <row r="22103" spans="12:14">
      <c r="L22103" s="7"/>
      <c r="M22103" s="108"/>
      <c r="N22103" s="7"/>
    </row>
    <row r="22104" spans="12:14">
      <c r="L22104" s="7"/>
      <c r="M22104" s="108"/>
      <c r="N22104" s="7"/>
    </row>
    <row r="22105" spans="12:14">
      <c r="L22105" s="7"/>
      <c r="M22105" s="108"/>
      <c r="N22105" s="7"/>
    </row>
    <row r="22106" spans="12:14">
      <c r="L22106" s="7"/>
      <c r="M22106" s="108"/>
      <c r="N22106" s="7"/>
    </row>
    <row r="22107" spans="12:14">
      <c r="L22107" s="7"/>
      <c r="M22107" s="108"/>
      <c r="N22107" s="7"/>
    </row>
    <row r="22108" spans="12:14">
      <c r="L22108" s="7"/>
      <c r="M22108" s="108"/>
      <c r="N22108" s="7"/>
    </row>
    <row r="22109" spans="12:14">
      <c r="L22109" s="7"/>
      <c r="M22109" s="108"/>
      <c r="N22109" s="7"/>
    </row>
    <row r="22110" spans="12:14">
      <c r="L22110" s="7"/>
      <c r="M22110" s="108"/>
      <c r="N22110" s="7"/>
    </row>
    <row r="22111" spans="12:14">
      <c r="L22111" s="7"/>
      <c r="M22111" s="108"/>
      <c r="N22111" s="7"/>
    </row>
    <row r="22112" spans="12:14">
      <c r="L22112" s="7"/>
      <c r="M22112" s="108"/>
      <c r="N22112" s="7"/>
    </row>
    <row r="22113" spans="12:14">
      <c r="L22113" s="7"/>
      <c r="M22113" s="108"/>
      <c r="N22113" s="7"/>
    </row>
    <row r="22114" spans="12:14">
      <c r="L22114" s="7"/>
      <c r="M22114" s="108"/>
      <c r="N22114" s="7"/>
    </row>
    <row r="22115" spans="12:14">
      <c r="L22115" s="7"/>
      <c r="M22115" s="108"/>
      <c r="N22115" s="7"/>
    </row>
    <row r="22116" spans="12:14">
      <c r="L22116" s="7"/>
      <c r="M22116" s="108"/>
      <c r="N22116" s="7"/>
    </row>
    <row r="22117" spans="12:14">
      <c r="L22117" s="7"/>
      <c r="M22117" s="108"/>
      <c r="N22117" s="7"/>
    </row>
    <row r="22118" spans="12:14">
      <c r="L22118" s="7"/>
      <c r="M22118" s="108"/>
      <c r="N22118" s="7"/>
    </row>
    <row r="22119" spans="12:14">
      <c r="L22119" s="7"/>
      <c r="M22119" s="108"/>
      <c r="N22119" s="7"/>
    </row>
    <row r="22120" spans="12:14">
      <c r="L22120" s="7"/>
      <c r="M22120" s="108"/>
      <c r="N22120" s="7"/>
    </row>
    <row r="22121" spans="12:14">
      <c r="L22121" s="7"/>
      <c r="M22121" s="108"/>
      <c r="N22121" s="7"/>
    </row>
    <row r="22122" spans="12:14">
      <c r="L22122" s="7"/>
      <c r="M22122" s="108"/>
      <c r="N22122" s="7"/>
    </row>
    <row r="22123" spans="12:14">
      <c r="L22123" s="7"/>
      <c r="M22123" s="108"/>
      <c r="N22123" s="7"/>
    </row>
    <row r="22124" spans="12:14">
      <c r="L22124" s="7"/>
      <c r="M22124" s="108"/>
      <c r="N22124" s="7"/>
    </row>
    <row r="22125" spans="12:14">
      <c r="L22125" s="7"/>
      <c r="M22125" s="108"/>
      <c r="N22125" s="7"/>
    </row>
    <row r="22126" spans="12:14">
      <c r="L22126" s="7"/>
      <c r="M22126" s="108"/>
      <c r="N22126" s="7"/>
    </row>
    <row r="22127" spans="12:14">
      <c r="L22127" s="7"/>
      <c r="M22127" s="108"/>
      <c r="N22127" s="7"/>
    </row>
    <row r="22128" spans="12:14">
      <c r="L22128" s="7"/>
      <c r="M22128" s="108"/>
      <c r="N22128" s="7"/>
    </row>
    <row r="22129" spans="12:14">
      <c r="L22129" s="7"/>
      <c r="M22129" s="108"/>
      <c r="N22129" s="7"/>
    </row>
    <row r="22130" spans="12:14">
      <c r="L22130" s="7"/>
      <c r="M22130" s="108"/>
      <c r="N22130" s="7"/>
    </row>
    <row r="22131" spans="12:14">
      <c r="L22131" s="7"/>
      <c r="M22131" s="108"/>
      <c r="N22131" s="7"/>
    </row>
    <row r="22132" spans="12:14">
      <c r="L22132" s="7"/>
      <c r="M22132" s="108"/>
      <c r="N22132" s="7"/>
    </row>
    <row r="22133" spans="12:14">
      <c r="L22133" s="7"/>
      <c r="M22133" s="108"/>
      <c r="N22133" s="7"/>
    </row>
    <row r="22134" spans="12:14">
      <c r="L22134" s="7"/>
      <c r="M22134" s="108"/>
      <c r="N22134" s="7"/>
    </row>
    <row r="22135" spans="12:14">
      <c r="L22135" s="7"/>
      <c r="M22135" s="108"/>
      <c r="N22135" s="7"/>
    </row>
    <row r="22136" spans="12:14">
      <c r="L22136" s="7"/>
      <c r="M22136" s="108"/>
      <c r="N22136" s="7"/>
    </row>
    <row r="22137" spans="12:14">
      <c r="L22137" s="7"/>
      <c r="M22137" s="108"/>
      <c r="N22137" s="7"/>
    </row>
    <row r="22138" spans="12:14">
      <c r="L22138" s="7"/>
      <c r="M22138" s="108"/>
      <c r="N22138" s="7"/>
    </row>
    <row r="22139" spans="12:14">
      <c r="L22139" s="7"/>
      <c r="M22139" s="108"/>
      <c r="N22139" s="7"/>
    </row>
    <row r="22140" spans="12:14">
      <c r="L22140" s="7"/>
      <c r="M22140" s="108"/>
      <c r="N22140" s="7"/>
    </row>
    <row r="22141" spans="12:14">
      <c r="L22141" s="7"/>
      <c r="M22141" s="108"/>
      <c r="N22141" s="7"/>
    </row>
    <row r="22142" spans="12:14">
      <c r="L22142" s="7"/>
      <c r="M22142" s="108"/>
      <c r="N22142" s="7"/>
    </row>
    <row r="22143" spans="12:14">
      <c r="L22143" s="7"/>
      <c r="M22143" s="108"/>
      <c r="N22143" s="7"/>
    </row>
    <row r="22144" spans="12:14">
      <c r="L22144" s="7"/>
      <c r="M22144" s="108"/>
      <c r="N22144" s="7"/>
    </row>
    <row r="22145" spans="12:14">
      <c r="L22145" s="7"/>
      <c r="M22145" s="108"/>
      <c r="N22145" s="7"/>
    </row>
    <row r="22146" spans="12:14">
      <c r="L22146" s="7"/>
      <c r="M22146" s="108"/>
      <c r="N22146" s="7"/>
    </row>
    <row r="22147" spans="12:14">
      <c r="L22147" s="7"/>
      <c r="M22147" s="108"/>
      <c r="N22147" s="7"/>
    </row>
    <row r="22148" spans="12:14">
      <c r="L22148" s="7"/>
      <c r="M22148" s="108"/>
      <c r="N22148" s="7"/>
    </row>
    <row r="22149" spans="12:14">
      <c r="L22149" s="7"/>
      <c r="M22149" s="108"/>
      <c r="N22149" s="7"/>
    </row>
    <row r="22150" spans="12:14">
      <c r="L22150" s="7"/>
      <c r="M22150" s="108"/>
      <c r="N22150" s="7"/>
    </row>
    <row r="22151" spans="12:14">
      <c r="L22151" s="7"/>
      <c r="M22151" s="108"/>
      <c r="N22151" s="7"/>
    </row>
    <row r="22152" spans="12:14">
      <c r="L22152" s="7"/>
      <c r="M22152" s="108"/>
      <c r="N22152" s="7"/>
    </row>
    <row r="22153" spans="12:14">
      <c r="L22153" s="7"/>
      <c r="M22153" s="108"/>
      <c r="N22153" s="7"/>
    </row>
    <row r="22154" spans="12:14">
      <c r="L22154" s="7"/>
      <c r="M22154" s="108"/>
      <c r="N22154" s="7"/>
    </row>
    <row r="22155" spans="12:14">
      <c r="L22155" s="7"/>
      <c r="M22155" s="108"/>
      <c r="N22155" s="7"/>
    </row>
    <row r="22156" spans="12:14">
      <c r="L22156" s="7"/>
      <c r="M22156" s="108"/>
      <c r="N22156" s="7"/>
    </row>
    <row r="22157" spans="12:14">
      <c r="L22157" s="7"/>
      <c r="M22157" s="108"/>
      <c r="N22157" s="7"/>
    </row>
    <row r="22158" spans="12:14">
      <c r="L22158" s="7"/>
      <c r="M22158" s="108"/>
      <c r="N22158" s="7"/>
    </row>
    <row r="22159" spans="12:14">
      <c r="L22159" s="7"/>
      <c r="M22159" s="108"/>
      <c r="N22159" s="7"/>
    </row>
    <row r="22160" spans="12:14">
      <c r="L22160" s="7"/>
      <c r="M22160" s="108"/>
      <c r="N22160" s="7"/>
    </row>
    <row r="22161" spans="12:14">
      <c r="L22161" s="7"/>
      <c r="M22161" s="108"/>
      <c r="N22161" s="7"/>
    </row>
    <row r="22162" spans="12:14">
      <c r="L22162" s="7"/>
      <c r="M22162" s="108"/>
      <c r="N22162" s="7"/>
    </row>
    <row r="22163" spans="12:14">
      <c r="L22163" s="7"/>
      <c r="M22163" s="108"/>
      <c r="N22163" s="7"/>
    </row>
    <row r="22164" spans="12:14">
      <c r="L22164" s="7"/>
      <c r="M22164" s="108"/>
      <c r="N22164" s="7"/>
    </row>
    <row r="22165" spans="12:14">
      <c r="L22165" s="7"/>
      <c r="M22165" s="108"/>
      <c r="N22165" s="7"/>
    </row>
    <row r="22166" spans="12:14">
      <c r="L22166" s="7"/>
      <c r="M22166" s="108"/>
      <c r="N22166" s="7"/>
    </row>
    <row r="22167" spans="12:14">
      <c r="L22167" s="7"/>
      <c r="M22167" s="108"/>
      <c r="N22167" s="7"/>
    </row>
    <row r="22168" spans="12:14">
      <c r="L22168" s="7"/>
      <c r="M22168" s="108"/>
      <c r="N22168" s="7"/>
    </row>
    <row r="22169" spans="12:14">
      <c r="L22169" s="7"/>
      <c r="M22169" s="108"/>
      <c r="N22169" s="7"/>
    </row>
    <row r="22170" spans="12:14">
      <c r="L22170" s="7"/>
      <c r="M22170" s="108"/>
      <c r="N22170" s="7"/>
    </row>
    <row r="22171" spans="12:14">
      <c r="L22171" s="7"/>
      <c r="M22171" s="108"/>
      <c r="N22171" s="7"/>
    </row>
    <row r="22172" spans="12:14">
      <c r="L22172" s="7"/>
      <c r="M22172" s="108"/>
      <c r="N22172" s="7"/>
    </row>
    <row r="22173" spans="12:14">
      <c r="L22173" s="7"/>
      <c r="M22173" s="108"/>
      <c r="N22173" s="7"/>
    </row>
    <row r="22174" spans="12:14">
      <c r="L22174" s="7"/>
      <c r="M22174" s="108"/>
      <c r="N22174" s="7"/>
    </row>
    <row r="22175" spans="12:14">
      <c r="L22175" s="7"/>
      <c r="M22175" s="108"/>
      <c r="N22175" s="7"/>
    </row>
    <row r="22176" spans="12:14">
      <c r="L22176" s="7"/>
      <c r="M22176" s="108"/>
      <c r="N22176" s="7"/>
    </row>
    <row r="22177" spans="12:14">
      <c r="L22177" s="7"/>
      <c r="M22177" s="108"/>
      <c r="N22177" s="7"/>
    </row>
    <row r="22178" spans="12:14">
      <c r="L22178" s="7"/>
      <c r="M22178" s="108"/>
      <c r="N22178" s="7"/>
    </row>
    <row r="22179" spans="12:14">
      <c r="L22179" s="7"/>
      <c r="M22179" s="108"/>
      <c r="N22179" s="7"/>
    </row>
    <row r="22180" spans="12:14">
      <c r="L22180" s="7"/>
      <c r="M22180" s="108"/>
      <c r="N22180" s="7"/>
    </row>
    <row r="22181" spans="12:14">
      <c r="L22181" s="7"/>
      <c r="M22181" s="108"/>
      <c r="N22181" s="7"/>
    </row>
    <row r="22182" spans="12:14">
      <c r="L22182" s="7"/>
      <c r="M22182" s="108"/>
      <c r="N22182" s="7"/>
    </row>
    <row r="22183" spans="12:14">
      <c r="L22183" s="7"/>
      <c r="M22183" s="108"/>
      <c r="N22183" s="7"/>
    </row>
    <row r="22184" spans="12:14">
      <c r="L22184" s="7"/>
      <c r="M22184" s="108"/>
      <c r="N22184" s="7"/>
    </row>
    <row r="22185" spans="12:14">
      <c r="L22185" s="7"/>
      <c r="M22185" s="108"/>
      <c r="N22185" s="7"/>
    </row>
    <row r="22186" spans="12:14">
      <c r="L22186" s="7"/>
      <c r="M22186" s="108"/>
      <c r="N22186" s="7"/>
    </row>
    <row r="22187" spans="12:14">
      <c r="L22187" s="7"/>
      <c r="M22187" s="108"/>
      <c r="N22187" s="7"/>
    </row>
    <row r="22188" spans="12:14">
      <c r="L22188" s="7"/>
      <c r="M22188" s="108"/>
      <c r="N22188" s="7"/>
    </row>
    <row r="22189" spans="12:14">
      <c r="L22189" s="7"/>
      <c r="M22189" s="108"/>
      <c r="N22189" s="7"/>
    </row>
    <row r="22190" spans="12:14">
      <c r="L22190" s="7"/>
      <c r="M22190" s="108"/>
      <c r="N22190" s="7"/>
    </row>
    <row r="22191" spans="12:14">
      <c r="L22191" s="7"/>
      <c r="M22191" s="108"/>
      <c r="N22191" s="7"/>
    </row>
    <row r="22192" spans="12:14">
      <c r="L22192" s="7"/>
      <c r="M22192" s="108"/>
      <c r="N22192" s="7"/>
    </row>
    <row r="22193" spans="12:14">
      <c r="L22193" s="7"/>
      <c r="M22193" s="108"/>
      <c r="N22193" s="7"/>
    </row>
    <row r="22194" spans="12:14">
      <c r="L22194" s="7"/>
      <c r="M22194" s="108"/>
      <c r="N22194" s="7"/>
    </row>
    <row r="22195" spans="12:14">
      <c r="L22195" s="7"/>
      <c r="M22195" s="108"/>
      <c r="N22195" s="7"/>
    </row>
    <row r="22196" spans="12:14">
      <c r="L22196" s="7"/>
      <c r="M22196" s="108"/>
      <c r="N22196" s="7"/>
    </row>
    <row r="22197" spans="12:14">
      <c r="L22197" s="7"/>
      <c r="M22197" s="108"/>
      <c r="N22197" s="7"/>
    </row>
    <row r="22198" spans="12:14">
      <c r="L22198" s="7"/>
      <c r="M22198" s="108"/>
      <c r="N22198" s="7"/>
    </row>
    <row r="22199" spans="12:14">
      <c r="L22199" s="7"/>
      <c r="M22199" s="108"/>
      <c r="N22199" s="7"/>
    </row>
    <row r="22200" spans="12:14">
      <c r="L22200" s="7"/>
      <c r="M22200" s="108"/>
      <c r="N22200" s="7"/>
    </row>
    <row r="22201" spans="12:14">
      <c r="L22201" s="7"/>
      <c r="M22201" s="108"/>
      <c r="N22201" s="7"/>
    </row>
    <row r="22202" spans="12:14">
      <c r="L22202" s="7"/>
      <c r="M22202" s="108"/>
      <c r="N22202" s="7"/>
    </row>
    <row r="22203" spans="12:14">
      <c r="L22203" s="7"/>
      <c r="M22203" s="108"/>
      <c r="N22203" s="7"/>
    </row>
    <row r="22204" spans="12:14">
      <c r="L22204" s="7"/>
      <c r="M22204" s="108"/>
      <c r="N22204" s="7"/>
    </row>
    <row r="22205" spans="12:14">
      <c r="L22205" s="7"/>
      <c r="M22205" s="108"/>
      <c r="N22205" s="7"/>
    </row>
    <row r="22206" spans="12:14">
      <c r="L22206" s="7"/>
      <c r="M22206" s="108"/>
      <c r="N22206" s="7"/>
    </row>
    <row r="22207" spans="12:14">
      <c r="L22207" s="7"/>
      <c r="M22207" s="108"/>
      <c r="N22207" s="7"/>
    </row>
    <row r="22208" spans="12:14">
      <c r="L22208" s="7"/>
      <c r="M22208" s="108"/>
      <c r="N22208" s="7"/>
    </row>
    <row r="22209" spans="12:14">
      <c r="L22209" s="7"/>
      <c r="M22209" s="108"/>
      <c r="N22209" s="7"/>
    </row>
    <row r="22210" spans="12:14">
      <c r="L22210" s="7"/>
      <c r="M22210" s="108"/>
      <c r="N22210" s="7"/>
    </row>
    <row r="22211" spans="12:14">
      <c r="L22211" s="7"/>
      <c r="M22211" s="108"/>
      <c r="N22211" s="7"/>
    </row>
    <row r="22212" spans="12:14">
      <c r="L22212" s="7"/>
      <c r="M22212" s="108"/>
      <c r="N22212" s="7"/>
    </row>
    <row r="22213" spans="12:14">
      <c r="L22213" s="7"/>
      <c r="M22213" s="108"/>
      <c r="N22213" s="7"/>
    </row>
    <row r="22214" spans="12:14">
      <c r="L22214" s="7"/>
      <c r="M22214" s="108"/>
      <c r="N22214" s="7"/>
    </row>
    <row r="22215" spans="12:14">
      <c r="L22215" s="7"/>
      <c r="M22215" s="108"/>
      <c r="N22215" s="7"/>
    </row>
    <row r="22216" spans="12:14">
      <c r="L22216" s="7"/>
      <c r="M22216" s="108"/>
      <c r="N22216" s="7"/>
    </row>
    <row r="22217" spans="12:14">
      <c r="L22217" s="7"/>
      <c r="M22217" s="108"/>
      <c r="N22217" s="7"/>
    </row>
    <row r="22218" spans="12:14">
      <c r="L22218" s="7"/>
      <c r="M22218" s="108"/>
      <c r="N22218" s="7"/>
    </row>
    <row r="22219" spans="12:14">
      <c r="L22219" s="7"/>
      <c r="M22219" s="108"/>
      <c r="N22219" s="7"/>
    </row>
    <row r="22220" spans="12:14">
      <c r="L22220" s="7"/>
      <c r="M22220" s="108"/>
      <c r="N22220" s="7"/>
    </row>
    <row r="22221" spans="12:14">
      <c r="L22221" s="7"/>
      <c r="M22221" s="108"/>
      <c r="N22221" s="7"/>
    </row>
    <row r="22222" spans="12:14">
      <c r="L22222" s="7"/>
      <c r="M22222" s="108"/>
      <c r="N22222" s="7"/>
    </row>
    <row r="22223" spans="12:14">
      <c r="L22223" s="7"/>
      <c r="M22223" s="108"/>
      <c r="N22223" s="7"/>
    </row>
    <row r="22224" spans="12:14">
      <c r="L22224" s="7"/>
      <c r="M22224" s="108"/>
      <c r="N22224" s="7"/>
    </row>
    <row r="22225" spans="12:14">
      <c r="L22225" s="7"/>
      <c r="M22225" s="108"/>
      <c r="N22225" s="7"/>
    </row>
    <row r="22226" spans="12:14">
      <c r="L22226" s="7"/>
      <c r="M22226" s="108"/>
      <c r="N22226" s="7"/>
    </row>
    <row r="22227" spans="12:14">
      <c r="L22227" s="7"/>
      <c r="M22227" s="108"/>
      <c r="N22227" s="7"/>
    </row>
    <row r="22228" spans="12:14">
      <c r="L22228" s="7"/>
      <c r="M22228" s="108"/>
      <c r="N22228" s="7"/>
    </row>
    <row r="22229" spans="12:14">
      <c r="L22229" s="7"/>
      <c r="M22229" s="108"/>
      <c r="N22229" s="7"/>
    </row>
    <row r="22230" spans="12:14">
      <c r="L22230" s="7"/>
      <c r="M22230" s="108"/>
      <c r="N22230" s="7"/>
    </row>
    <row r="22231" spans="12:14">
      <c r="L22231" s="7"/>
      <c r="M22231" s="108"/>
      <c r="N22231" s="7"/>
    </row>
    <row r="22232" spans="12:14">
      <c r="L22232" s="7"/>
      <c r="M22232" s="108"/>
      <c r="N22232" s="7"/>
    </row>
    <row r="22233" spans="12:14">
      <c r="L22233" s="7"/>
      <c r="M22233" s="108"/>
      <c r="N22233" s="7"/>
    </row>
    <row r="22234" spans="12:14">
      <c r="L22234" s="7"/>
      <c r="M22234" s="108"/>
      <c r="N22234" s="7"/>
    </row>
    <row r="22235" spans="12:14">
      <c r="L22235" s="7"/>
      <c r="M22235" s="108"/>
      <c r="N22235" s="7"/>
    </row>
    <row r="22236" spans="12:14">
      <c r="L22236" s="7"/>
      <c r="M22236" s="108"/>
      <c r="N22236" s="7"/>
    </row>
    <row r="22237" spans="12:14">
      <c r="L22237" s="7"/>
      <c r="M22237" s="108"/>
      <c r="N22237" s="7"/>
    </row>
    <row r="22238" spans="12:14">
      <c r="L22238" s="7"/>
      <c r="M22238" s="108"/>
      <c r="N22238" s="7"/>
    </row>
    <row r="22239" spans="12:14">
      <c r="L22239" s="7"/>
      <c r="M22239" s="108"/>
      <c r="N22239" s="7"/>
    </row>
    <row r="22240" spans="12:14">
      <c r="L22240" s="7"/>
      <c r="M22240" s="108"/>
      <c r="N22240" s="7"/>
    </row>
    <row r="22241" spans="12:14">
      <c r="L22241" s="7"/>
      <c r="M22241" s="108"/>
      <c r="N22241" s="7"/>
    </row>
    <row r="22242" spans="12:14">
      <c r="L22242" s="7"/>
      <c r="M22242" s="108"/>
      <c r="N22242" s="7"/>
    </row>
    <row r="22243" spans="12:14">
      <c r="L22243" s="7"/>
      <c r="M22243" s="108"/>
      <c r="N22243" s="7"/>
    </row>
    <row r="22244" spans="12:14">
      <c r="L22244" s="7"/>
      <c r="M22244" s="108"/>
      <c r="N22244" s="7"/>
    </row>
    <row r="22245" spans="12:14">
      <c r="L22245" s="7"/>
      <c r="M22245" s="108"/>
      <c r="N22245" s="7"/>
    </row>
    <row r="22246" spans="12:14">
      <c r="L22246" s="7"/>
      <c r="M22246" s="108"/>
      <c r="N22246" s="7"/>
    </row>
    <row r="22247" spans="12:14">
      <c r="L22247" s="7"/>
      <c r="M22247" s="108"/>
      <c r="N22247" s="7"/>
    </row>
    <row r="22248" spans="12:14">
      <c r="L22248" s="7"/>
      <c r="M22248" s="108"/>
      <c r="N22248" s="7"/>
    </row>
    <row r="22249" spans="12:14">
      <c r="L22249" s="7"/>
      <c r="M22249" s="108"/>
      <c r="N22249" s="7"/>
    </row>
    <row r="22250" spans="12:14">
      <c r="L22250" s="7"/>
      <c r="M22250" s="108"/>
      <c r="N22250" s="7"/>
    </row>
    <row r="22251" spans="12:14">
      <c r="L22251" s="7"/>
      <c r="M22251" s="108"/>
      <c r="N22251" s="7"/>
    </row>
    <row r="22252" spans="12:14">
      <c r="L22252" s="7"/>
      <c r="M22252" s="108"/>
      <c r="N22252" s="7"/>
    </row>
    <row r="22253" spans="12:14">
      <c r="L22253" s="7"/>
      <c r="M22253" s="108"/>
      <c r="N22253" s="7"/>
    </row>
    <row r="22254" spans="12:14">
      <c r="L22254" s="7"/>
      <c r="M22254" s="108"/>
      <c r="N22254" s="7"/>
    </row>
    <row r="22255" spans="12:14">
      <c r="L22255" s="7"/>
      <c r="M22255" s="108"/>
      <c r="N22255" s="7"/>
    </row>
    <row r="22256" spans="12:14">
      <c r="L22256" s="7"/>
      <c r="M22256" s="108"/>
      <c r="N22256" s="7"/>
    </row>
    <row r="22257" spans="12:14">
      <c r="L22257" s="7"/>
      <c r="M22257" s="108"/>
      <c r="N22257" s="7"/>
    </row>
    <row r="22258" spans="12:14">
      <c r="L22258" s="7"/>
      <c r="M22258" s="108"/>
      <c r="N22258" s="7"/>
    </row>
    <row r="22259" spans="12:14">
      <c r="L22259" s="7"/>
      <c r="M22259" s="108"/>
      <c r="N22259" s="7"/>
    </row>
    <row r="22260" spans="12:14">
      <c r="L22260" s="7"/>
      <c r="M22260" s="108"/>
      <c r="N22260" s="7"/>
    </row>
    <row r="22261" spans="12:14">
      <c r="L22261" s="7"/>
      <c r="M22261" s="108"/>
      <c r="N22261" s="7"/>
    </row>
    <row r="22262" spans="12:14">
      <c r="L22262" s="7"/>
      <c r="M22262" s="108"/>
      <c r="N22262" s="7"/>
    </row>
    <row r="22263" spans="12:14">
      <c r="L22263" s="7"/>
      <c r="M22263" s="108"/>
      <c r="N22263" s="7"/>
    </row>
    <row r="22264" spans="12:14">
      <c r="L22264" s="7"/>
      <c r="M22264" s="108"/>
      <c r="N22264" s="7"/>
    </row>
    <row r="22265" spans="12:14">
      <c r="L22265" s="7"/>
      <c r="M22265" s="108"/>
      <c r="N22265" s="7"/>
    </row>
    <row r="22266" spans="12:14">
      <c r="L22266" s="7"/>
      <c r="M22266" s="108"/>
      <c r="N22266" s="7"/>
    </row>
    <row r="22267" spans="12:14">
      <c r="L22267" s="7"/>
      <c r="M22267" s="108"/>
      <c r="N22267" s="7"/>
    </row>
    <row r="22268" spans="12:14">
      <c r="L22268" s="7"/>
      <c r="M22268" s="108"/>
      <c r="N22268" s="7"/>
    </row>
    <row r="22269" spans="12:14">
      <c r="L22269" s="7"/>
      <c r="M22269" s="108"/>
      <c r="N22269" s="7"/>
    </row>
    <row r="22270" spans="12:14">
      <c r="L22270" s="7"/>
      <c r="M22270" s="108"/>
      <c r="N22270" s="7"/>
    </row>
    <row r="22271" spans="12:14">
      <c r="L22271" s="7"/>
      <c r="M22271" s="108"/>
      <c r="N22271" s="7"/>
    </row>
    <row r="22272" spans="12:14">
      <c r="L22272" s="7"/>
      <c r="M22272" s="108"/>
      <c r="N22272" s="7"/>
    </row>
    <row r="22273" spans="12:14">
      <c r="L22273" s="7"/>
      <c r="M22273" s="108"/>
      <c r="N22273" s="7"/>
    </row>
    <row r="22274" spans="12:14">
      <c r="L22274" s="7"/>
      <c r="M22274" s="108"/>
      <c r="N22274" s="7"/>
    </row>
    <row r="22275" spans="12:14">
      <c r="L22275" s="7"/>
      <c r="M22275" s="108"/>
      <c r="N22275" s="7"/>
    </row>
    <row r="22276" spans="12:14">
      <c r="L22276" s="7"/>
      <c r="M22276" s="108"/>
      <c r="N22276" s="7"/>
    </row>
    <row r="22277" spans="12:14">
      <c r="L22277" s="7"/>
      <c r="M22277" s="108"/>
      <c r="N22277" s="7"/>
    </row>
    <row r="22278" spans="12:14">
      <c r="L22278" s="7"/>
      <c r="M22278" s="108"/>
      <c r="N22278" s="7"/>
    </row>
    <row r="22279" spans="12:14">
      <c r="L22279" s="7"/>
      <c r="M22279" s="108"/>
      <c r="N22279" s="7"/>
    </row>
    <row r="22280" spans="12:14">
      <c r="L22280" s="7"/>
      <c r="M22280" s="108"/>
      <c r="N22280" s="7"/>
    </row>
    <row r="22281" spans="12:14">
      <c r="L22281" s="7"/>
      <c r="M22281" s="108"/>
      <c r="N22281" s="7"/>
    </row>
    <row r="22282" spans="12:14">
      <c r="L22282" s="7"/>
      <c r="M22282" s="108"/>
      <c r="N22282" s="7"/>
    </row>
    <row r="22283" spans="12:14">
      <c r="L22283" s="7"/>
      <c r="M22283" s="108"/>
      <c r="N22283" s="7"/>
    </row>
    <row r="22284" spans="12:14">
      <c r="L22284" s="7"/>
      <c r="M22284" s="108"/>
      <c r="N22284" s="7"/>
    </row>
    <row r="22285" spans="12:14">
      <c r="L22285" s="7"/>
      <c r="M22285" s="108"/>
      <c r="N22285" s="7"/>
    </row>
    <row r="22286" spans="12:14">
      <c r="L22286" s="7"/>
      <c r="M22286" s="108"/>
      <c r="N22286" s="7"/>
    </row>
    <row r="22287" spans="12:14">
      <c r="L22287" s="7"/>
      <c r="M22287" s="108"/>
      <c r="N22287" s="7"/>
    </row>
    <row r="22288" spans="12:14">
      <c r="L22288" s="7"/>
      <c r="M22288" s="108"/>
      <c r="N22288" s="7"/>
    </row>
    <row r="22289" spans="12:14">
      <c r="L22289" s="7"/>
      <c r="M22289" s="108"/>
      <c r="N22289" s="7"/>
    </row>
    <row r="22290" spans="12:14">
      <c r="L22290" s="7"/>
      <c r="M22290" s="108"/>
      <c r="N22290" s="7"/>
    </row>
    <row r="22291" spans="12:14">
      <c r="L22291" s="7"/>
      <c r="M22291" s="108"/>
      <c r="N22291" s="7"/>
    </row>
    <row r="22292" spans="12:14">
      <c r="L22292" s="7"/>
      <c r="M22292" s="108"/>
      <c r="N22292" s="7"/>
    </row>
    <row r="22293" spans="12:14">
      <c r="L22293" s="7"/>
      <c r="M22293" s="108"/>
      <c r="N22293" s="7"/>
    </row>
    <row r="22294" spans="12:14">
      <c r="L22294" s="7"/>
      <c r="M22294" s="108"/>
      <c r="N22294" s="7"/>
    </row>
    <row r="22295" spans="12:14">
      <c r="L22295" s="7"/>
      <c r="M22295" s="108"/>
      <c r="N22295" s="7"/>
    </row>
    <row r="22296" spans="12:14">
      <c r="L22296" s="7"/>
      <c r="M22296" s="108"/>
      <c r="N22296" s="7"/>
    </row>
    <row r="22297" spans="12:14">
      <c r="L22297" s="7"/>
      <c r="M22297" s="108"/>
      <c r="N22297" s="7"/>
    </row>
    <row r="22298" spans="12:14">
      <c r="L22298" s="7"/>
      <c r="M22298" s="108"/>
      <c r="N22298" s="7"/>
    </row>
    <row r="22299" spans="12:14">
      <c r="L22299" s="7"/>
      <c r="M22299" s="108"/>
      <c r="N22299" s="7"/>
    </row>
    <row r="22300" spans="12:14">
      <c r="L22300" s="7"/>
      <c r="M22300" s="108"/>
      <c r="N22300" s="7"/>
    </row>
    <row r="22301" spans="12:14">
      <c r="L22301" s="7"/>
      <c r="M22301" s="108"/>
      <c r="N22301" s="7"/>
    </row>
    <row r="22302" spans="12:14">
      <c r="L22302" s="7"/>
      <c r="M22302" s="108"/>
      <c r="N22302" s="7"/>
    </row>
    <row r="22303" spans="12:14">
      <c r="L22303" s="7"/>
      <c r="M22303" s="108"/>
      <c r="N22303" s="7"/>
    </row>
    <row r="22304" spans="12:14">
      <c r="L22304" s="7"/>
      <c r="M22304" s="108"/>
      <c r="N22304" s="7"/>
    </row>
    <row r="22305" spans="12:14">
      <c r="L22305" s="7"/>
      <c r="M22305" s="108"/>
      <c r="N22305" s="7"/>
    </row>
    <row r="22306" spans="12:14">
      <c r="L22306" s="7"/>
      <c r="M22306" s="108"/>
      <c r="N22306" s="7"/>
    </row>
    <row r="22307" spans="12:14">
      <c r="L22307" s="7"/>
      <c r="M22307" s="108"/>
      <c r="N22307" s="7"/>
    </row>
    <row r="22308" spans="12:14">
      <c r="L22308" s="7"/>
      <c r="M22308" s="108"/>
      <c r="N22308" s="7"/>
    </row>
    <row r="22309" spans="12:14">
      <c r="L22309" s="7"/>
      <c r="M22309" s="108"/>
      <c r="N22309" s="7"/>
    </row>
    <row r="22310" spans="12:14">
      <c r="L22310" s="7"/>
      <c r="M22310" s="108"/>
      <c r="N22310" s="7"/>
    </row>
    <row r="22311" spans="12:14">
      <c r="L22311" s="7"/>
      <c r="M22311" s="108"/>
      <c r="N22311" s="7"/>
    </row>
    <row r="22312" spans="12:14">
      <c r="L22312" s="7"/>
      <c r="M22312" s="108"/>
      <c r="N22312" s="7"/>
    </row>
    <row r="22313" spans="12:14">
      <c r="L22313" s="7"/>
      <c r="M22313" s="108"/>
      <c r="N22313" s="7"/>
    </row>
    <row r="22314" spans="12:14">
      <c r="L22314" s="7"/>
      <c r="M22314" s="108"/>
      <c r="N22314" s="7"/>
    </row>
    <row r="22315" spans="12:14">
      <c r="L22315" s="7"/>
      <c r="M22315" s="108"/>
      <c r="N22315" s="7"/>
    </row>
    <row r="22316" spans="12:14">
      <c r="L22316" s="7"/>
      <c r="M22316" s="108"/>
      <c r="N22316" s="7"/>
    </row>
    <row r="22317" spans="12:14">
      <c r="L22317" s="7"/>
      <c r="M22317" s="108"/>
      <c r="N22317" s="7"/>
    </row>
    <row r="22318" spans="12:14">
      <c r="L22318" s="7"/>
      <c r="M22318" s="108"/>
      <c r="N22318" s="7"/>
    </row>
    <row r="22319" spans="12:14">
      <c r="L22319" s="7"/>
      <c r="M22319" s="108"/>
      <c r="N22319" s="7"/>
    </row>
    <row r="22320" spans="12:14">
      <c r="L22320" s="7"/>
      <c r="M22320" s="108"/>
      <c r="N22320" s="7"/>
    </row>
    <row r="22321" spans="12:14">
      <c r="L22321" s="7"/>
      <c r="M22321" s="108"/>
      <c r="N22321" s="7"/>
    </row>
    <row r="22322" spans="12:14">
      <c r="L22322" s="7"/>
      <c r="M22322" s="108"/>
      <c r="N22322" s="7"/>
    </row>
    <row r="22323" spans="12:14">
      <c r="L22323" s="7"/>
      <c r="M22323" s="108"/>
      <c r="N22323" s="7"/>
    </row>
    <row r="22324" spans="12:14">
      <c r="L22324" s="7"/>
      <c r="M22324" s="108"/>
      <c r="N22324" s="7"/>
    </row>
    <row r="22325" spans="12:14">
      <c r="L22325" s="7"/>
      <c r="M22325" s="108"/>
      <c r="N22325" s="7"/>
    </row>
    <row r="22326" spans="12:14">
      <c r="L22326" s="7"/>
      <c r="M22326" s="108"/>
      <c r="N22326" s="7"/>
    </row>
    <row r="22327" spans="12:14">
      <c r="L22327" s="7"/>
      <c r="M22327" s="108"/>
      <c r="N22327" s="7"/>
    </row>
    <row r="22328" spans="12:14">
      <c r="L22328" s="7"/>
      <c r="M22328" s="108"/>
      <c r="N22328" s="7"/>
    </row>
    <row r="22329" spans="12:14">
      <c r="L22329" s="7"/>
      <c r="M22329" s="108"/>
      <c r="N22329" s="7"/>
    </row>
    <row r="22330" spans="12:14">
      <c r="L22330" s="7"/>
      <c r="M22330" s="108"/>
      <c r="N22330" s="7"/>
    </row>
    <row r="22331" spans="12:14">
      <c r="L22331" s="7"/>
      <c r="M22331" s="108"/>
      <c r="N22331" s="7"/>
    </row>
    <row r="22332" spans="12:14">
      <c r="L22332" s="7"/>
      <c r="M22332" s="108"/>
      <c r="N22332" s="7"/>
    </row>
    <row r="22333" spans="12:14">
      <c r="L22333" s="7"/>
      <c r="M22333" s="108"/>
      <c r="N22333" s="7"/>
    </row>
    <row r="22334" spans="12:14">
      <c r="L22334" s="7"/>
      <c r="M22334" s="108"/>
      <c r="N22334" s="7"/>
    </row>
    <row r="22335" spans="12:14">
      <c r="L22335" s="7"/>
      <c r="M22335" s="108"/>
      <c r="N22335" s="7"/>
    </row>
    <row r="22336" spans="12:14">
      <c r="L22336" s="7"/>
      <c r="M22336" s="108"/>
      <c r="N22336" s="7"/>
    </row>
    <row r="22337" spans="12:14">
      <c r="L22337" s="7"/>
      <c r="M22337" s="108"/>
      <c r="N22337" s="7"/>
    </row>
    <row r="22338" spans="12:14">
      <c r="L22338" s="7"/>
      <c r="M22338" s="108"/>
      <c r="N22338" s="7"/>
    </row>
    <row r="22339" spans="12:14">
      <c r="L22339" s="7"/>
      <c r="M22339" s="108"/>
      <c r="N22339" s="7"/>
    </row>
    <row r="22340" spans="12:14">
      <c r="L22340" s="7"/>
      <c r="M22340" s="108"/>
      <c r="N22340" s="7"/>
    </row>
    <row r="22341" spans="12:14">
      <c r="L22341" s="7"/>
      <c r="M22341" s="108"/>
      <c r="N22341" s="7"/>
    </row>
    <row r="22342" spans="12:14">
      <c r="L22342" s="7"/>
      <c r="M22342" s="108"/>
      <c r="N22342" s="7"/>
    </row>
    <row r="22343" spans="12:14">
      <c r="L22343" s="7"/>
      <c r="M22343" s="108"/>
      <c r="N22343" s="7"/>
    </row>
    <row r="22344" spans="12:14">
      <c r="L22344" s="7"/>
      <c r="M22344" s="108"/>
      <c r="N22344" s="7"/>
    </row>
    <row r="22345" spans="12:14">
      <c r="L22345" s="7"/>
      <c r="M22345" s="108"/>
      <c r="N22345" s="7"/>
    </row>
    <row r="22346" spans="12:14">
      <c r="L22346" s="7"/>
      <c r="M22346" s="108"/>
      <c r="N22346" s="7"/>
    </row>
    <row r="22347" spans="12:14">
      <c r="L22347" s="7"/>
      <c r="M22347" s="108"/>
      <c r="N22347" s="7"/>
    </row>
    <row r="22348" spans="12:14">
      <c r="L22348" s="7"/>
      <c r="M22348" s="108"/>
      <c r="N22348" s="7"/>
    </row>
    <row r="22349" spans="12:14">
      <c r="L22349" s="7"/>
      <c r="M22349" s="108"/>
      <c r="N22349" s="7"/>
    </row>
    <row r="22350" spans="12:14">
      <c r="L22350" s="7"/>
      <c r="M22350" s="108"/>
      <c r="N22350" s="7"/>
    </row>
    <row r="22351" spans="12:14">
      <c r="L22351" s="7"/>
      <c r="M22351" s="108"/>
      <c r="N22351" s="7"/>
    </row>
    <row r="22352" spans="12:14">
      <c r="L22352" s="7"/>
      <c r="M22352" s="108"/>
      <c r="N22352" s="7"/>
    </row>
    <row r="22353" spans="12:14">
      <c r="L22353" s="7"/>
      <c r="M22353" s="108"/>
      <c r="N22353" s="7"/>
    </row>
    <row r="22354" spans="12:14">
      <c r="L22354" s="7"/>
      <c r="M22354" s="108"/>
      <c r="N22354" s="7"/>
    </row>
    <row r="22355" spans="12:14">
      <c r="L22355" s="7"/>
      <c r="M22355" s="108"/>
      <c r="N22355" s="7"/>
    </row>
    <row r="22356" spans="12:14">
      <c r="L22356" s="7"/>
      <c r="M22356" s="108"/>
      <c r="N22356" s="7"/>
    </row>
    <row r="22357" spans="12:14">
      <c r="L22357" s="7"/>
      <c r="M22357" s="108"/>
      <c r="N22357" s="7"/>
    </row>
    <row r="22358" spans="12:14">
      <c r="L22358" s="7"/>
      <c r="M22358" s="108"/>
      <c r="N22358" s="7"/>
    </row>
    <row r="22359" spans="12:14">
      <c r="L22359" s="7"/>
      <c r="M22359" s="108"/>
      <c r="N22359" s="7"/>
    </row>
    <row r="22360" spans="12:14">
      <c r="L22360" s="7"/>
      <c r="M22360" s="108"/>
      <c r="N22360" s="7"/>
    </row>
    <row r="22361" spans="12:14">
      <c r="L22361" s="7"/>
      <c r="M22361" s="108"/>
      <c r="N22361" s="7"/>
    </row>
    <row r="22362" spans="12:14">
      <c r="L22362" s="7"/>
      <c r="M22362" s="108"/>
      <c r="N22362" s="7"/>
    </row>
    <row r="22363" spans="12:14">
      <c r="L22363" s="7"/>
      <c r="M22363" s="108"/>
      <c r="N22363" s="7"/>
    </row>
    <row r="22364" spans="12:14">
      <c r="L22364" s="7"/>
      <c r="M22364" s="108"/>
      <c r="N22364" s="7"/>
    </row>
    <row r="22365" spans="12:14">
      <c r="L22365" s="7"/>
      <c r="M22365" s="108"/>
      <c r="N22365" s="7"/>
    </row>
    <row r="22366" spans="12:14">
      <c r="L22366" s="7"/>
      <c r="M22366" s="108"/>
      <c r="N22366" s="7"/>
    </row>
    <row r="22367" spans="12:14">
      <c r="L22367" s="7"/>
      <c r="M22367" s="108"/>
      <c r="N22367" s="7"/>
    </row>
    <row r="22368" spans="12:14">
      <c r="L22368" s="7"/>
      <c r="M22368" s="108"/>
      <c r="N22368" s="7"/>
    </row>
    <row r="22369" spans="12:14">
      <c r="L22369" s="7"/>
      <c r="M22369" s="108"/>
      <c r="N22369" s="7"/>
    </row>
    <row r="22370" spans="12:14">
      <c r="L22370" s="7"/>
      <c r="M22370" s="108"/>
      <c r="N22370" s="7"/>
    </row>
    <row r="22371" spans="12:14">
      <c r="L22371" s="7"/>
      <c r="M22371" s="108"/>
      <c r="N22371" s="7"/>
    </row>
    <row r="22372" spans="12:14">
      <c r="L22372" s="7"/>
      <c r="M22372" s="108"/>
      <c r="N22372" s="7"/>
    </row>
    <row r="22373" spans="12:14">
      <c r="L22373" s="7"/>
      <c r="M22373" s="108"/>
      <c r="N22373" s="7"/>
    </row>
    <row r="22374" spans="12:14">
      <c r="L22374" s="7"/>
      <c r="M22374" s="108"/>
      <c r="N22374" s="7"/>
    </row>
    <row r="22375" spans="12:14">
      <c r="L22375" s="7"/>
      <c r="M22375" s="108"/>
      <c r="N22375" s="7"/>
    </row>
    <row r="22376" spans="12:14">
      <c r="L22376" s="7"/>
      <c r="M22376" s="108"/>
      <c r="N22376" s="7"/>
    </row>
    <row r="22377" spans="12:14">
      <c r="L22377" s="7"/>
      <c r="M22377" s="108"/>
      <c r="N22377" s="7"/>
    </row>
    <row r="22378" spans="12:14">
      <c r="L22378" s="7"/>
      <c r="M22378" s="108"/>
      <c r="N22378" s="7"/>
    </row>
    <row r="22379" spans="12:14">
      <c r="L22379" s="7"/>
      <c r="M22379" s="108"/>
      <c r="N22379" s="7"/>
    </row>
    <row r="22380" spans="12:14">
      <c r="L22380" s="7"/>
      <c r="M22380" s="108"/>
      <c r="N22380" s="7"/>
    </row>
    <row r="22381" spans="12:14">
      <c r="L22381" s="7"/>
      <c r="M22381" s="108"/>
      <c r="N22381" s="7"/>
    </row>
    <row r="22382" spans="12:14">
      <c r="L22382" s="7"/>
      <c r="M22382" s="108"/>
      <c r="N22382" s="7"/>
    </row>
    <row r="22383" spans="12:14">
      <c r="L22383" s="7"/>
      <c r="M22383" s="108"/>
      <c r="N22383" s="7"/>
    </row>
    <row r="22384" spans="12:14">
      <c r="L22384" s="7"/>
      <c r="M22384" s="108"/>
      <c r="N22384" s="7"/>
    </row>
    <row r="22385" spans="12:14">
      <c r="L22385" s="7"/>
      <c r="M22385" s="108"/>
      <c r="N22385" s="7"/>
    </row>
    <row r="22386" spans="12:14">
      <c r="L22386" s="7"/>
      <c r="M22386" s="108"/>
      <c r="N22386" s="7"/>
    </row>
    <row r="22387" spans="12:14">
      <c r="L22387" s="7"/>
      <c r="M22387" s="108"/>
      <c r="N22387" s="7"/>
    </row>
    <row r="22388" spans="12:14">
      <c r="L22388" s="7"/>
      <c r="M22388" s="108"/>
      <c r="N22388" s="7"/>
    </row>
    <row r="22389" spans="12:14">
      <c r="L22389" s="7"/>
      <c r="M22389" s="108"/>
      <c r="N22389" s="7"/>
    </row>
    <row r="22390" spans="12:14">
      <c r="L22390" s="7"/>
      <c r="M22390" s="108"/>
      <c r="N22390" s="7"/>
    </row>
    <row r="22391" spans="12:14">
      <c r="L22391" s="7"/>
      <c r="M22391" s="108"/>
      <c r="N22391" s="7"/>
    </row>
    <row r="22392" spans="12:14">
      <c r="L22392" s="7"/>
      <c r="M22392" s="108"/>
      <c r="N22392" s="7"/>
    </row>
    <row r="22393" spans="12:14">
      <c r="L22393" s="7"/>
      <c r="M22393" s="108"/>
      <c r="N22393" s="7"/>
    </row>
    <row r="22394" spans="12:14">
      <c r="L22394" s="7"/>
      <c r="M22394" s="108"/>
      <c r="N22394" s="7"/>
    </row>
    <row r="22395" spans="12:14">
      <c r="L22395" s="7"/>
      <c r="M22395" s="108"/>
      <c r="N22395" s="7"/>
    </row>
    <row r="22396" spans="12:14">
      <c r="L22396" s="7"/>
      <c r="M22396" s="108"/>
      <c r="N22396" s="7"/>
    </row>
    <row r="22397" spans="12:14">
      <c r="L22397" s="7"/>
      <c r="M22397" s="108"/>
      <c r="N22397" s="7"/>
    </row>
    <row r="22398" spans="12:14">
      <c r="L22398" s="7"/>
      <c r="M22398" s="108"/>
      <c r="N22398" s="7"/>
    </row>
    <row r="22399" spans="12:14">
      <c r="L22399" s="7"/>
      <c r="M22399" s="108"/>
      <c r="N22399" s="7"/>
    </row>
    <row r="22400" spans="12:14">
      <c r="L22400" s="7"/>
      <c r="M22400" s="108"/>
      <c r="N22400" s="7"/>
    </row>
    <row r="22401" spans="12:14">
      <c r="L22401" s="7"/>
      <c r="M22401" s="108"/>
      <c r="N22401" s="7"/>
    </row>
    <row r="22402" spans="12:14">
      <c r="L22402" s="7"/>
      <c r="M22402" s="108"/>
      <c r="N22402" s="7"/>
    </row>
    <row r="22403" spans="12:14">
      <c r="L22403" s="7"/>
      <c r="M22403" s="108"/>
      <c r="N22403" s="7"/>
    </row>
    <row r="22404" spans="12:14">
      <c r="L22404" s="7"/>
      <c r="M22404" s="108"/>
      <c r="N22404" s="7"/>
    </row>
    <row r="22405" spans="12:14">
      <c r="L22405" s="7"/>
      <c r="M22405" s="108"/>
      <c r="N22405" s="7"/>
    </row>
    <row r="22406" spans="12:14">
      <c r="L22406" s="7"/>
      <c r="M22406" s="108"/>
      <c r="N22406" s="7"/>
    </row>
    <row r="22407" spans="12:14">
      <c r="L22407" s="7"/>
      <c r="M22407" s="108"/>
      <c r="N22407" s="7"/>
    </row>
    <row r="22408" spans="12:14">
      <c r="L22408" s="7"/>
      <c r="M22408" s="108"/>
      <c r="N22408" s="7"/>
    </row>
    <row r="22409" spans="12:14">
      <c r="L22409" s="7"/>
      <c r="M22409" s="108"/>
      <c r="N22409" s="7"/>
    </row>
    <row r="22410" spans="12:14">
      <c r="L22410" s="7"/>
      <c r="M22410" s="108"/>
      <c r="N22410" s="7"/>
    </row>
    <row r="22411" spans="12:14">
      <c r="L22411" s="7"/>
      <c r="M22411" s="108"/>
      <c r="N22411" s="7"/>
    </row>
    <row r="22412" spans="12:14">
      <c r="L22412" s="7"/>
      <c r="M22412" s="108"/>
      <c r="N22412" s="7"/>
    </row>
    <row r="22413" spans="12:14">
      <c r="L22413" s="7"/>
      <c r="M22413" s="108"/>
      <c r="N22413" s="7"/>
    </row>
    <row r="22414" spans="12:14">
      <c r="L22414" s="7"/>
      <c r="M22414" s="108"/>
      <c r="N22414" s="7"/>
    </row>
    <row r="22415" spans="12:14">
      <c r="L22415" s="7"/>
      <c r="M22415" s="108"/>
      <c r="N22415" s="7"/>
    </row>
    <row r="22416" spans="12:14">
      <c r="L22416" s="7"/>
      <c r="M22416" s="108"/>
      <c r="N22416" s="7"/>
    </row>
    <row r="22417" spans="12:14">
      <c r="L22417" s="7"/>
      <c r="M22417" s="108"/>
      <c r="N22417" s="7"/>
    </row>
    <row r="22418" spans="12:14">
      <c r="L22418" s="7"/>
      <c r="M22418" s="108"/>
      <c r="N22418" s="7"/>
    </row>
    <row r="22419" spans="12:14">
      <c r="L22419" s="7"/>
      <c r="M22419" s="108"/>
      <c r="N22419" s="7"/>
    </row>
    <row r="22420" spans="12:14">
      <c r="L22420" s="7"/>
      <c r="M22420" s="108"/>
      <c r="N22420" s="7"/>
    </row>
    <row r="22421" spans="12:14">
      <c r="L22421" s="7"/>
      <c r="M22421" s="108"/>
      <c r="N22421" s="7"/>
    </row>
    <row r="22422" spans="12:14">
      <c r="L22422" s="7"/>
      <c r="M22422" s="108"/>
      <c r="N22422" s="7"/>
    </row>
    <row r="22423" spans="12:14">
      <c r="L22423" s="7"/>
      <c r="M22423" s="108"/>
      <c r="N22423" s="7"/>
    </row>
    <row r="22424" spans="12:14">
      <c r="L22424" s="7"/>
      <c r="M22424" s="108"/>
      <c r="N22424" s="7"/>
    </row>
    <row r="22425" spans="12:14">
      <c r="L22425" s="7"/>
      <c r="M22425" s="108"/>
      <c r="N22425" s="7"/>
    </row>
    <row r="22426" spans="12:14">
      <c r="L22426" s="7"/>
      <c r="M22426" s="108"/>
      <c r="N22426" s="7"/>
    </row>
    <row r="22427" spans="12:14">
      <c r="L22427" s="7"/>
      <c r="M22427" s="108"/>
      <c r="N22427" s="7"/>
    </row>
    <row r="22428" spans="12:14">
      <c r="L22428" s="7"/>
      <c r="M22428" s="108"/>
      <c r="N22428" s="7"/>
    </row>
    <row r="22429" spans="12:14">
      <c r="L22429" s="7"/>
      <c r="M22429" s="108"/>
      <c r="N22429" s="7"/>
    </row>
    <row r="22430" spans="12:14">
      <c r="L22430" s="7"/>
      <c r="M22430" s="108"/>
      <c r="N22430" s="7"/>
    </row>
    <row r="22431" spans="12:14">
      <c r="L22431" s="7"/>
      <c r="M22431" s="108"/>
      <c r="N22431" s="7"/>
    </row>
    <row r="22432" spans="12:14">
      <c r="L22432" s="7"/>
      <c r="M22432" s="108"/>
      <c r="N22432" s="7"/>
    </row>
    <row r="22433" spans="12:14">
      <c r="L22433" s="7"/>
      <c r="M22433" s="108"/>
      <c r="N22433" s="7"/>
    </row>
    <row r="22434" spans="12:14">
      <c r="L22434" s="7"/>
      <c r="M22434" s="108"/>
      <c r="N22434" s="7"/>
    </row>
    <row r="22435" spans="12:14">
      <c r="L22435" s="7"/>
      <c r="M22435" s="108"/>
      <c r="N22435" s="7"/>
    </row>
    <row r="22436" spans="12:14">
      <c r="L22436" s="7"/>
      <c r="M22436" s="108"/>
      <c r="N22436" s="7"/>
    </row>
    <row r="22437" spans="12:14">
      <c r="L22437" s="7"/>
      <c r="M22437" s="108"/>
      <c r="N22437" s="7"/>
    </row>
    <row r="22438" spans="12:14">
      <c r="L22438" s="7"/>
      <c r="M22438" s="108"/>
      <c r="N22438" s="7"/>
    </row>
    <row r="22439" spans="12:14">
      <c r="L22439" s="7"/>
      <c r="M22439" s="108"/>
      <c r="N22439" s="7"/>
    </row>
    <row r="22440" spans="12:14">
      <c r="L22440" s="7"/>
      <c r="M22440" s="108"/>
      <c r="N22440" s="7"/>
    </row>
    <row r="22441" spans="12:14">
      <c r="L22441" s="7"/>
      <c r="M22441" s="108"/>
      <c r="N22441" s="7"/>
    </row>
    <row r="22442" spans="12:14">
      <c r="L22442" s="7"/>
      <c r="M22442" s="108"/>
      <c r="N22442" s="7"/>
    </row>
    <row r="22443" spans="12:14">
      <c r="L22443" s="7"/>
      <c r="M22443" s="108"/>
      <c r="N22443" s="7"/>
    </row>
    <row r="22444" spans="12:14">
      <c r="L22444" s="7"/>
      <c r="M22444" s="108"/>
      <c r="N22444" s="7"/>
    </row>
    <row r="22445" spans="12:14">
      <c r="L22445" s="7"/>
      <c r="M22445" s="108"/>
      <c r="N22445" s="7"/>
    </row>
    <row r="22446" spans="12:14">
      <c r="L22446" s="7"/>
      <c r="M22446" s="108"/>
      <c r="N22446" s="7"/>
    </row>
    <row r="22447" spans="12:14">
      <c r="L22447" s="7"/>
      <c r="M22447" s="108"/>
      <c r="N22447" s="7"/>
    </row>
    <row r="22448" spans="12:14">
      <c r="L22448" s="7"/>
      <c r="M22448" s="108"/>
      <c r="N22448" s="7"/>
    </row>
    <row r="22449" spans="12:14">
      <c r="L22449" s="7"/>
      <c r="M22449" s="108"/>
      <c r="N22449" s="7"/>
    </row>
    <row r="22450" spans="12:14">
      <c r="L22450" s="7"/>
      <c r="M22450" s="108"/>
      <c r="N22450" s="7"/>
    </row>
    <row r="22451" spans="12:14">
      <c r="L22451" s="7"/>
      <c r="M22451" s="108"/>
      <c r="N22451" s="7"/>
    </row>
    <row r="22452" spans="12:14">
      <c r="L22452" s="7"/>
      <c r="M22452" s="108"/>
      <c r="N22452" s="7"/>
    </row>
    <row r="22453" spans="12:14">
      <c r="L22453" s="7"/>
      <c r="M22453" s="108"/>
      <c r="N22453" s="7"/>
    </row>
    <row r="22454" spans="12:14">
      <c r="L22454" s="7"/>
      <c r="M22454" s="108"/>
      <c r="N22454" s="7"/>
    </row>
    <row r="22455" spans="12:14">
      <c r="L22455" s="7"/>
      <c r="M22455" s="108"/>
      <c r="N22455" s="7"/>
    </row>
    <row r="22456" spans="12:14">
      <c r="L22456" s="7"/>
      <c r="M22456" s="108"/>
      <c r="N22456" s="7"/>
    </row>
    <row r="22457" spans="12:14">
      <c r="L22457" s="7"/>
      <c r="M22457" s="108"/>
      <c r="N22457" s="7"/>
    </row>
    <row r="22458" spans="12:14">
      <c r="L22458" s="7"/>
      <c r="M22458" s="108"/>
      <c r="N22458" s="7"/>
    </row>
    <row r="22459" spans="12:14">
      <c r="L22459" s="7"/>
      <c r="M22459" s="108"/>
      <c r="N22459" s="7"/>
    </row>
    <row r="22460" spans="12:14">
      <c r="L22460" s="7"/>
      <c r="M22460" s="108"/>
      <c r="N22460" s="7"/>
    </row>
    <row r="22461" spans="12:14">
      <c r="L22461" s="7"/>
      <c r="M22461" s="108"/>
      <c r="N22461" s="7"/>
    </row>
    <row r="22462" spans="12:14">
      <c r="L22462" s="7"/>
      <c r="M22462" s="108"/>
      <c r="N22462" s="7"/>
    </row>
    <row r="22463" spans="12:14">
      <c r="L22463" s="7"/>
      <c r="M22463" s="108"/>
      <c r="N22463" s="7"/>
    </row>
    <row r="22464" spans="12:14">
      <c r="L22464" s="7"/>
      <c r="M22464" s="108"/>
      <c r="N22464" s="7"/>
    </row>
    <row r="22465" spans="12:14">
      <c r="L22465" s="7"/>
      <c r="M22465" s="108"/>
      <c r="N22465" s="7"/>
    </row>
    <row r="22466" spans="12:14">
      <c r="L22466" s="7"/>
      <c r="M22466" s="108"/>
      <c r="N22466" s="7"/>
    </row>
    <row r="22467" spans="12:14">
      <c r="L22467" s="7"/>
      <c r="M22467" s="108"/>
      <c r="N22467" s="7"/>
    </row>
    <row r="22468" spans="12:14">
      <c r="L22468" s="7"/>
      <c r="M22468" s="108"/>
      <c r="N22468" s="7"/>
    </row>
    <row r="22469" spans="12:14">
      <c r="L22469" s="7"/>
      <c r="M22469" s="108"/>
      <c r="N22469" s="7"/>
    </row>
    <row r="22470" spans="12:14">
      <c r="L22470" s="7"/>
      <c r="M22470" s="108"/>
      <c r="N22470" s="7"/>
    </row>
    <row r="22471" spans="12:14">
      <c r="L22471" s="7"/>
      <c r="M22471" s="108"/>
      <c r="N22471" s="7"/>
    </row>
    <row r="22472" spans="12:14">
      <c r="L22472" s="7"/>
      <c r="M22472" s="108"/>
      <c r="N22472" s="7"/>
    </row>
    <row r="22473" spans="12:14">
      <c r="L22473" s="7"/>
      <c r="M22473" s="108"/>
      <c r="N22473" s="7"/>
    </row>
    <row r="22474" spans="12:14">
      <c r="L22474" s="7"/>
      <c r="M22474" s="108"/>
      <c r="N22474" s="7"/>
    </row>
    <row r="22475" spans="12:14">
      <c r="L22475" s="7"/>
      <c r="M22475" s="108"/>
      <c r="N22475" s="7"/>
    </row>
    <row r="22476" spans="12:14">
      <c r="L22476" s="7"/>
      <c r="M22476" s="108"/>
      <c r="N22476" s="7"/>
    </row>
    <row r="22477" spans="12:14">
      <c r="L22477" s="7"/>
      <c r="M22477" s="108"/>
      <c r="N22477" s="7"/>
    </row>
    <row r="22478" spans="12:14">
      <c r="L22478" s="7"/>
      <c r="M22478" s="108"/>
      <c r="N22478" s="7"/>
    </row>
    <row r="22479" spans="12:14">
      <c r="L22479" s="7"/>
      <c r="M22479" s="108"/>
      <c r="N22479" s="7"/>
    </row>
    <row r="22480" spans="12:14">
      <c r="L22480" s="7"/>
      <c r="M22480" s="108"/>
      <c r="N22480" s="7"/>
    </row>
    <row r="22481" spans="12:14">
      <c r="L22481" s="7"/>
      <c r="M22481" s="108"/>
      <c r="N22481" s="7"/>
    </row>
    <row r="22482" spans="12:14">
      <c r="L22482" s="7"/>
      <c r="M22482" s="108"/>
      <c r="N22482" s="7"/>
    </row>
    <row r="22483" spans="12:14">
      <c r="L22483" s="7"/>
      <c r="M22483" s="108"/>
      <c r="N22483" s="7"/>
    </row>
    <row r="22484" spans="12:14">
      <c r="L22484" s="7"/>
      <c r="M22484" s="108"/>
      <c r="N22484" s="7"/>
    </row>
    <row r="22485" spans="12:14">
      <c r="L22485" s="7"/>
      <c r="M22485" s="108"/>
      <c r="N22485" s="7"/>
    </row>
    <row r="22486" spans="12:14">
      <c r="L22486" s="7"/>
      <c r="M22486" s="108"/>
      <c r="N22486" s="7"/>
    </row>
    <row r="22487" spans="12:14">
      <c r="L22487" s="7"/>
      <c r="M22487" s="108"/>
      <c r="N22487" s="7"/>
    </row>
    <row r="22488" spans="12:14">
      <c r="L22488" s="7"/>
      <c r="M22488" s="108"/>
      <c r="N22488" s="7"/>
    </row>
    <row r="22489" spans="12:14">
      <c r="L22489" s="7"/>
      <c r="M22489" s="108"/>
      <c r="N22489" s="7"/>
    </row>
    <row r="22490" spans="12:14">
      <c r="L22490" s="7"/>
      <c r="M22490" s="108"/>
      <c r="N22490" s="7"/>
    </row>
    <row r="22491" spans="12:14">
      <c r="L22491" s="7"/>
      <c r="M22491" s="108"/>
      <c r="N22491" s="7"/>
    </row>
    <row r="22492" spans="12:14">
      <c r="L22492" s="7"/>
      <c r="M22492" s="108"/>
      <c r="N22492" s="7"/>
    </row>
    <row r="22493" spans="12:14">
      <c r="L22493" s="7"/>
      <c r="M22493" s="108"/>
      <c r="N22493" s="7"/>
    </row>
    <row r="22494" spans="12:14">
      <c r="L22494" s="7"/>
      <c r="M22494" s="108"/>
      <c r="N22494" s="7"/>
    </row>
    <row r="22495" spans="12:14">
      <c r="L22495" s="7"/>
      <c r="M22495" s="108"/>
      <c r="N22495" s="7"/>
    </row>
    <row r="22496" spans="12:14">
      <c r="L22496" s="7"/>
      <c r="M22496" s="108"/>
      <c r="N22496" s="7"/>
    </row>
    <row r="22497" spans="12:14">
      <c r="L22497" s="7"/>
      <c r="M22497" s="108"/>
      <c r="N22497" s="7"/>
    </row>
    <row r="22498" spans="12:14">
      <c r="L22498" s="7"/>
      <c r="M22498" s="108"/>
      <c r="N22498" s="7"/>
    </row>
    <row r="22499" spans="12:14">
      <c r="L22499" s="7"/>
      <c r="M22499" s="108"/>
      <c r="N22499" s="7"/>
    </row>
    <row r="22500" spans="12:14">
      <c r="L22500" s="7"/>
      <c r="M22500" s="108"/>
      <c r="N22500" s="7"/>
    </row>
    <row r="22501" spans="12:14">
      <c r="L22501" s="7"/>
      <c r="M22501" s="108"/>
      <c r="N22501" s="7"/>
    </row>
    <row r="22502" spans="12:14">
      <c r="L22502" s="7"/>
      <c r="M22502" s="108"/>
      <c r="N22502" s="7"/>
    </row>
    <row r="22503" spans="12:14">
      <c r="L22503" s="7"/>
      <c r="M22503" s="108"/>
      <c r="N22503" s="7"/>
    </row>
    <row r="22504" spans="12:14">
      <c r="L22504" s="7"/>
      <c r="M22504" s="108"/>
      <c r="N22504" s="7"/>
    </row>
    <row r="22505" spans="12:14">
      <c r="L22505" s="7"/>
      <c r="M22505" s="108"/>
      <c r="N22505" s="7"/>
    </row>
    <row r="22506" spans="12:14">
      <c r="L22506" s="7"/>
      <c r="M22506" s="108"/>
      <c r="N22506" s="7"/>
    </row>
    <row r="22507" spans="12:14">
      <c r="L22507" s="7"/>
      <c r="M22507" s="108"/>
      <c r="N22507" s="7"/>
    </row>
    <row r="22508" spans="12:14">
      <c r="L22508" s="7"/>
      <c r="M22508" s="108"/>
      <c r="N22508" s="7"/>
    </row>
    <row r="22509" spans="12:14">
      <c r="L22509" s="7"/>
      <c r="M22509" s="108"/>
      <c r="N22509" s="7"/>
    </row>
    <row r="22510" spans="12:14">
      <c r="L22510" s="7"/>
      <c r="M22510" s="108"/>
      <c r="N22510" s="7"/>
    </row>
    <row r="22511" spans="12:14">
      <c r="L22511" s="7"/>
      <c r="M22511" s="108"/>
      <c r="N22511" s="7"/>
    </row>
    <row r="22512" spans="12:14">
      <c r="L22512" s="7"/>
      <c r="M22512" s="108"/>
      <c r="N22512" s="7"/>
    </row>
    <row r="22513" spans="12:14">
      <c r="L22513" s="7"/>
      <c r="M22513" s="108"/>
      <c r="N22513" s="7"/>
    </row>
    <row r="22514" spans="12:14">
      <c r="L22514" s="7"/>
      <c r="M22514" s="108"/>
      <c r="N22514" s="7"/>
    </row>
    <row r="22515" spans="12:14">
      <c r="L22515" s="7"/>
      <c r="M22515" s="108"/>
      <c r="N22515" s="7"/>
    </row>
    <row r="22516" spans="12:14">
      <c r="L22516" s="7"/>
      <c r="M22516" s="108"/>
      <c r="N22516" s="7"/>
    </row>
    <row r="22517" spans="12:14">
      <c r="L22517" s="7"/>
      <c r="M22517" s="108"/>
      <c r="N22517" s="7"/>
    </row>
    <row r="22518" spans="12:14">
      <c r="L22518" s="7"/>
      <c r="M22518" s="108"/>
      <c r="N22518" s="7"/>
    </row>
    <row r="22519" spans="12:14">
      <c r="L22519" s="7"/>
      <c r="M22519" s="108"/>
      <c r="N22519" s="7"/>
    </row>
    <row r="22520" spans="12:14">
      <c r="L22520" s="7"/>
      <c r="M22520" s="108"/>
      <c r="N22520" s="7"/>
    </row>
    <row r="22521" spans="12:14">
      <c r="L22521" s="7"/>
      <c r="M22521" s="108"/>
      <c r="N22521" s="7"/>
    </row>
    <row r="22522" spans="12:14">
      <c r="L22522" s="7"/>
      <c r="M22522" s="108"/>
      <c r="N22522" s="7"/>
    </row>
    <row r="22523" spans="12:14">
      <c r="L22523" s="7"/>
      <c r="M22523" s="108"/>
      <c r="N22523" s="7"/>
    </row>
    <row r="22524" spans="12:14">
      <c r="L22524" s="7"/>
      <c r="M22524" s="108"/>
      <c r="N22524" s="7"/>
    </row>
    <row r="22525" spans="12:14">
      <c r="L22525" s="7"/>
      <c r="M22525" s="108"/>
      <c r="N22525" s="7"/>
    </row>
    <row r="22526" spans="12:14">
      <c r="L22526" s="7"/>
      <c r="M22526" s="108"/>
      <c r="N22526" s="7"/>
    </row>
    <row r="22527" spans="12:14">
      <c r="L22527" s="7"/>
      <c r="M22527" s="108"/>
      <c r="N22527" s="7"/>
    </row>
    <row r="22528" spans="12:14">
      <c r="L22528" s="7"/>
      <c r="M22528" s="108"/>
      <c r="N22528" s="7"/>
    </row>
    <row r="22529" spans="12:14">
      <c r="L22529" s="7"/>
      <c r="M22529" s="108"/>
      <c r="N22529" s="7"/>
    </row>
    <row r="22530" spans="12:14">
      <c r="L22530" s="7"/>
      <c r="M22530" s="108"/>
      <c r="N22530" s="7"/>
    </row>
    <row r="22531" spans="12:14">
      <c r="L22531" s="7"/>
      <c r="M22531" s="108"/>
      <c r="N22531" s="7"/>
    </row>
    <row r="22532" spans="12:14">
      <c r="L22532" s="7"/>
      <c r="M22532" s="108"/>
      <c r="N22532" s="7"/>
    </row>
    <row r="22533" spans="12:14">
      <c r="L22533" s="7"/>
      <c r="M22533" s="108"/>
      <c r="N22533" s="7"/>
    </row>
    <row r="22534" spans="12:14">
      <c r="L22534" s="7"/>
      <c r="M22534" s="108"/>
      <c r="N22534" s="7"/>
    </row>
    <row r="22535" spans="12:14">
      <c r="L22535" s="7"/>
      <c r="M22535" s="108"/>
      <c r="N22535" s="7"/>
    </row>
    <row r="22536" spans="12:14">
      <c r="L22536" s="7"/>
      <c r="M22536" s="108"/>
      <c r="N22536" s="7"/>
    </row>
    <row r="22537" spans="12:14">
      <c r="L22537" s="7"/>
      <c r="M22537" s="108"/>
      <c r="N22537" s="7"/>
    </row>
    <row r="22538" spans="12:14">
      <c r="L22538" s="7"/>
      <c r="M22538" s="108"/>
      <c r="N22538" s="7"/>
    </row>
    <row r="22539" spans="12:14">
      <c r="L22539" s="7"/>
      <c r="M22539" s="108"/>
      <c r="N22539" s="7"/>
    </row>
    <row r="22540" spans="12:14">
      <c r="L22540" s="7"/>
      <c r="M22540" s="108"/>
      <c r="N22540" s="7"/>
    </row>
    <row r="22541" spans="12:14">
      <c r="L22541" s="7"/>
      <c r="M22541" s="108"/>
      <c r="N22541" s="7"/>
    </row>
    <row r="22542" spans="12:14">
      <c r="L22542" s="7"/>
      <c r="M22542" s="108"/>
      <c r="N22542" s="7"/>
    </row>
    <row r="22543" spans="12:14">
      <c r="L22543" s="7"/>
      <c r="M22543" s="108"/>
      <c r="N22543" s="7"/>
    </row>
    <row r="22544" spans="12:14">
      <c r="L22544" s="7"/>
      <c r="M22544" s="108"/>
      <c r="N22544" s="7"/>
    </row>
    <row r="22545" spans="12:14">
      <c r="L22545" s="7"/>
      <c r="M22545" s="108"/>
      <c r="N22545" s="7"/>
    </row>
    <row r="22546" spans="12:14">
      <c r="L22546" s="7"/>
      <c r="M22546" s="108"/>
      <c r="N22546" s="7"/>
    </row>
    <row r="22547" spans="12:14">
      <c r="L22547" s="7"/>
      <c r="M22547" s="108"/>
      <c r="N22547" s="7"/>
    </row>
    <row r="22548" spans="12:14">
      <c r="L22548" s="7"/>
      <c r="M22548" s="108"/>
      <c r="N22548" s="7"/>
    </row>
    <row r="22549" spans="12:14">
      <c r="L22549" s="7"/>
      <c r="M22549" s="108"/>
      <c r="N22549" s="7"/>
    </row>
    <row r="22550" spans="12:14">
      <c r="L22550" s="7"/>
      <c r="M22550" s="108"/>
      <c r="N22550" s="7"/>
    </row>
    <row r="22551" spans="12:14">
      <c r="L22551" s="7"/>
      <c r="M22551" s="108"/>
      <c r="N22551" s="7"/>
    </row>
    <row r="22552" spans="12:14">
      <c r="L22552" s="7"/>
      <c r="M22552" s="108"/>
      <c r="N22552" s="7"/>
    </row>
    <row r="22553" spans="12:14">
      <c r="L22553" s="7"/>
      <c r="M22553" s="108"/>
      <c r="N22553" s="7"/>
    </row>
    <row r="22554" spans="12:14">
      <c r="L22554" s="7"/>
      <c r="M22554" s="108"/>
      <c r="N22554" s="7"/>
    </row>
    <row r="22555" spans="12:14">
      <c r="L22555" s="7"/>
      <c r="M22555" s="108"/>
      <c r="N22555" s="7"/>
    </row>
    <row r="22556" spans="12:14">
      <c r="L22556" s="7"/>
      <c r="M22556" s="108"/>
      <c r="N22556" s="7"/>
    </row>
    <row r="22557" spans="12:14">
      <c r="L22557" s="7"/>
      <c r="M22557" s="108"/>
      <c r="N22557" s="7"/>
    </row>
    <row r="22558" spans="12:14">
      <c r="L22558" s="7"/>
      <c r="M22558" s="108"/>
      <c r="N22558" s="7"/>
    </row>
    <row r="22559" spans="12:14">
      <c r="L22559" s="7"/>
      <c r="M22559" s="108"/>
      <c r="N22559" s="7"/>
    </row>
    <row r="22560" spans="12:14">
      <c r="L22560" s="7"/>
      <c r="M22560" s="108"/>
      <c r="N22560" s="7"/>
    </row>
    <row r="22561" spans="12:14">
      <c r="L22561" s="7"/>
      <c r="M22561" s="108"/>
      <c r="N22561" s="7"/>
    </row>
    <row r="22562" spans="12:14">
      <c r="L22562" s="7"/>
      <c r="M22562" s="108"/>
      <c r="N22562" s="7"/>
    </row>
    <row r="22563" spans="12:14">
      <c r="L22563" s="7"/>
      <c r="M22563" s="108"/>
      <c r="N22563" s="7"/>
    </row>
    <row r="22564" spans="12:14">
      <c r="L22564" s="7"/>
      <c r="M22564" s="108"/>
      <c r="N22564" s="7"/>
    </row>
    <row r="22565" spans="12:14">
      <c r="L22565" s="7"/>
      <c r="M22565" s="108"/>
      <c r="N22565" s="7"/>
    </row>
    <row r="22566" spans="12:14">
      <c r="L22566" s="7"/>
      <c r="M22566" s="108"/>
      <c r="N22566" s="7"/>
    </row>
    <row r="22567" spans="12:14">
      <c r="L22567" s="7"/>
      <c r="M22567" s="108"/>
      <c r="N22567" s="7"/>
    </row>
    <row r="22568" spans="12:14">
      <c r="L22568" s="7"/>
      <c r="M22568" s="108"/>
      <c r="N22568" s="7"/>
    </row>
    <row r="22569" spans="12:14">
      <c r="L22569" s="7"/>
      <c r="M22569" s="108"/>
      <c r="N22569" s="7"/>
    </row>
    <row r="22570" spans="12:14">
      <c r="L22570" s="7"/>
      <c r="M22570" s="108"/>
      <c r="N22570" s="7"/>
    </row>
    <row r="22571" spans="12:14">
      <c r="L22571" s="7"/>
      <c r="M22571" s="108"/>
      <c r="N22571" s="7"/>
    </row>
    <row r="22572" spans="12:14">
      <c r="L22572" s="7"/>
      <c r="M22572" s="108"/>
      <c r="N22572" s="7"/>
    </row>
    <row r="22573" spans="12:14">
      <c r="L22573" s="7"/>
      <c r="M22573" s="108"/>
      <c r="N22573" s="7"/>
    </row>
    <row r="22574" spans="12:14">
      <c r="L22574" s="7"/>
      <c r="M22574" s="108"/>
      <c r="N22574" s="7"/>
    </row>
    <row r="22575" spans="12:14">
      <c r="L22575" s="7"/>
      <c r="M22575" s="108"/>
      <c r="N22575" s="7"/>
    </row>
    <row r="22576" spans="12:14">
      <c r="L22576" s="7"/>
      <c r="M22576" s="108"/>
      <c r="N22576" s="7"/>
    </row>
    <row r="22577" spans="12:14">
      <c r="L22577" s="7"/>
      <c r="M22577" s="108"/>
      <c r="N22577" s="7"/>
    </row>
    <row r="22578" spans="12:14">
      <c r="L22578" s="7"/>
      <c r="M22578" s="108"/>
      <c r="N22578" s="7"/>
    </row>
    <row r="22579" spans="12:14">
      <c r="L22579" s="7"/>
      <c r="M22579" s="108"/>
      <c r="N22579" s="7"/>
    </row>
    <row r="22580" spans="12:14">
      <c r="L22580" s="7"/>
      <c r="M22580" s="108"/>
      <c r="N22580" s="7"/>
    </row>
    <row r="22581" spans="12:14">
      <c r="L22581" s="7"/>
      <c r="M22581" s="108"/>
      <c r="N22581" s="7"/>
    </row>
    <row r="22582" spans="12:14">
      <c r="L22582" s="7"/>
      <c r="M22582" s="108"/>
      <c r="N22582" s="7"/>
    </row>
    <row r="22583" spans="12:14">
      <c r="L22583" s="7"/>
      <c r="M22583" s="108"/>
      <c r="N22583" s="7"/>
    </row>
    <row r="22584" spans="12:14">
      <c r="L22584" s="7"/>
      <c r="M22584" s="108"/>
      <c r="N22584" s="7"/>
    </row>
    <row r="22585" spans="12:14">
      <c r="L22585" s="7"/>
      <c r="M22585" s="108"/>
      <c r="N22585" s="7"/>
    </row>
    <row r="22586" spans="12:14">
      <c r="L22586" s="7"/>
      <c r="M22586" s="108"/>
      <c r="N22586" s="7"/>
    </row>
    <row r="22587" spans="12:14">
      <c r="L22587" s="7"/>
      <c r="M22587" s="108"/>
      <c r="N22587" s="7"/>
    </row>
    <row r="22588" spans="12:14">
      <c r="L22588" s="7"/>
      <c r="M22588" s="108"/>
      <c r="N22588" s="7"/>
    </row>
    <row r="22589" spans="12:14">
      <c r="L22589" s="7"/>
      <c r="M22589" s="108"/>
      <c r="N22589" s="7"/>
    </row>
    <row r="22590" spans="12:14">
      <c r="L22590" s="7"/>
      <c r="M22590" s="108"/>
      <c r="N22590" s="7"/>
    </row>
    <row r="22591" spans="12:14">
      <c r="L22591" s="7"/>
      <c r="M22591" s="108"/>
      <c r="N22591" s="7"/>
    </row>
    <row r="22592" spans="12:14">
      <c r="L22592" s="7"/>
      <c r="M22592" s="108"/>
      <c r="N22592" s="7"/>
    </row>
    <row r="22593" spans="12:14">
      <c r="L22593" s="7"/>
      <c r="M22593" s="108"/>
      <c r="N22593" s="7"/>
    </row>
    <row r="22594" spans="12:14">
      <c r="L22594" s="7"/>
      <c r="M22594" s="108"/>
      <c r="N22594" s="7"/>
    </row>
    <row r="22595" spans="12:14">
      <c r="L22595" s="7"/>
      <c r="M22595" s="108"/>
      <c r="N22595" s="7"/>
    </row>
    <row r="22596" spans="12:14">
      <c r="L22596" s="7"/>
      <c r="M22596" s="108"/>
      <c r="N22596" s="7"/>
    </row>
    <row r="22597" spans="12:14">
      <c r="L22597" s="7"/>
      <c r="M22597" s="108"/>
      <c r="N22597" s="7"/>
    </row>
    <row r="22598" spans="12:14">
      <c r="L22598" s="7"/>
      <c r="M22598" s="108"/>
      <c r="N22598" s="7"/>
    </row>
    <row r="22599" spans="12:14">
      <c r="L22599" s="7"/>
      <c r="M22599" s="108"/>
      <c r="N22599" s="7"/>
    </row>
    <row r="22600" spans="12:14">
      <c r="L22600" s="7"/>
      <c r="M22600" s="108"/>
      <c r="N22600" s="7"/>
    </row>
    <row r="22601" spans="12:14">
      <c r="L22601" s="7"/>
      <c r="M22601" s="108"/>
      <c r="N22601" s="7"/>
    </row>
    <row r="22602" spans="12:14">
      <c r="L22602" s="7"/>
      <c r="M22602" s="108"/>
      <c r="N22602" s="7"/>
    </row>
    <row r="22603" spans="12:14">
      <c r="L22603" s="7"/>
      <c r="M22603" s="108"/>
      <c r="N22603" s="7"/>
    </row>
    <row r="22604" spans="12:14">
      <c r="L22604" s="7"/>
      <c r="M22604" s="108"/>
      <c r="N22604" s="7"/>
    </row>
    <row r="22605" spans="12:14">
      <c r="L22605" s="7"/>
      <c r="M22605" s="108"/>
      <c r="N22605" s="7"/>
    </row>
    <row r="22606" spans="12:14">
      <c r="L22606" s="7"/>
      <c r="M22606" s="108"/>
      <c r="N22606" s="7"/>
    </row>
    <row r="22607" spans="12:14">
      <c r="L22607" s="7"/>
      <c r="M22607" s="108"/>
      <c r="N22607" s="7"/>
    </row>
    <row r="22608" spans="12:14">
      <c r="L22608" s="7"/>
      <c r="M22608" s="108"/>
      <c r="N22608" s="7"/>
    </row>
    <row r="22609" spans="12:14">
      <c r="L22609" s="7"/>
      <c r="M22609" s="108"/>
      <c r="N22609" s="7"/>
    </row>
    <row r="22610" spans="12:14">
      <c r="L22610" s="7"/>
      <c r="M22610" s="108"/>
      <c r="N22610" s="7"/>
    </row>
    <row r="22611" spans="12:14">
      <c r="L22611" s="7"/>
      <c r="M22611" s="108"/>
      <c r="N22611" s="7"/>
    </row>
    <row r="22612" spans="12:14">
      <c r="L22612" s="7"/>
      <c r="M22612" s="108"/>
      <c r="N22612" s="7"/>
    </row>
    <row r="22613" spans="12:14">
      <c r="L22613" s="7"/>
      <c r="M22613" s="108"/>
      <c r="N22613" s="7"/>
    </row>
    <row r="22614" spans="12:14">
      <c r="L22614" s="7"/>
      <c r="M22614" s="108"/>
      <c r="N22614" s="7"/>
    </row>
    <row r="22615" spans="12:14">
      <c r="L22615" s="7"/>
      <c r="M22615" s="108"/>
      <c r="N22615" s="7"/>
    </row>
    <row r="22616" spans="12:14">
      <c r="L22616" s="7"/>
      <c r="M22616" s="108"/>
      <c r="N22616" s="7"/>
    </row>
    <row r="22617" spans="12:14">
      <c r="L22617" s="7"/>
      <c r="M22617" s="108"/>
      <c r="N22617" s="7"/>
    </row>
    <row r="22618" spans="12:14">
      <c r="L22618" s="7"/>
      <c r="M22618" s="108"/>
      <c r="N22618" s="7"/>
    </row>
    <row r="22619" spans="12:14">
      <c r="L22619" s="7"/>
      <c r="M22619" s="108"/>
      <c r="N22619" s="7"/>
    </row>
    <row r="22620" spans="12:14">
      <c r="L22620" s="7"/>
      <c r="M22620" s="108"/>
      <c r="N22620" s="7"/>
    </row>
    <row r="22621" spans="12:14">
      <c r="L22621" s="7"/>
      <c r="M22621" s="108"/>
      <c r="N22621" s="7"/>
    </row>
    <row r="22622" spans="12:14">
      <c r="L22622" s="7"/>
      <c r="M22622" s="108"/>
      <c r="N22622" s="7"/>
    </row>
    <row r="22623" spans="12:14">
      <c r="L22623" s="7"/>
      <c r="M22623" s="108"/>
      <c r="N22623" s="7"/>
    </row>
    <row r="22624" spans="12:14">
      <c r="L22624" s="7"/>
      <c r="M22624" s="108"/>
      <c r="N22624" s="7"/>
    </row>
    <row r="22625" spans="12:14">
      <c r="L22625" s="7"/>
      <c r="M22625" s="108"/>
      <c r="N22625" s="7"/>
    </row>
    <row r="22626" spans="12:14">
      <c r="L22626" s="7"/>
      <c r="M22626" s="108"/>
      <c r="N22626" s="7"/>
    </row>
    <row r="22627" spans="12:14">
      <c r="L22627" s="7"/>
      <c r="M22627" s="108"/>
      <c r="N22627" s="7"/>
    </row>
    <row r="22628" spans="12:14">
      <c r="L22628" s="7"/>
      <c r="M22628" s="108"/>
      <c r="N22628" s="7"/>
    </row>
    <row r="22629" spans="12:14">
      <c r="L22629" s="7"/>
      <c r="M22629" s="108"/>
      <c r="N22629" s="7"/>
    </row>
    <row r="22630" spans="12:14">
      <c r="L22630" s="7"/>
      <c r="M22630" s="108"/>
      <c r="N22630" s="7"/>
    </row>
    <row r="22631" spans="12:14">
      <c r="L22631" s="7"/>
      <c r="M22631" s="108"/>
      <c r="N22631" s="7"/>
    </row>
    <row r="22632" spans="12:14">
      <c r="L22632" s="7"/>
      <c r="M22632" s="108"/>
      <c r="N22632" s="7"/>
    </row>
    <row r="22633" spans="12:14">
      <c r="L22633" s="7"/>
      <c r="M22633" s="108"/>
      <c r="N22633" s="7"/>
    </row>
    <row r="22634" spans="12:14">
      <c r="L22634" s="7"/>
      <c r="M22634" s="108"/>
      <c r="N22634" s="7"/>
    </row>
    <row r="22635" spans="12:14">
      <c r="L22635" s="7"/>
      <c r="M22635" s="108"/>
      <c r="N22635" s="7"/>
    </row>
    <row r="22636" spans="12:14">
      <c r="L22636" s="7"/>
      <c r="M22636" s="108"/>
      <c r="N22636" s="7"/>
    </row>
    <row r="22637" spans="12:14">
      <c r="L22637" s="7"/>
      <c r="M22637" s="108"/>
      <c r="N22637" s="7"/>
    </row>
    <row r="22638" spans="12:14">
      <c r="L22638" s="7"/>
      <c r="M22638" s="108"/>
      <c r="N22638" s="7"/>
    </row>
    <row r="22639" spans="12:14">
      <c r="L22639" s="7"/>
      <c r="M22639" s="108"/>
      <c r="N22639" s="7"/>
    </row>
    <row r="22640" spans="12:14">
      <c r="L22640" s="7"/>
      <c r="M22640" s="108"/>
      <c r="N22640" s="7"/>
    </row>
    <row r="22641" spans="12:14">
      <c r="L22641" s="7"/>
      <c r="M22641" s="108"/>
      <c r="N22641" s="7"/>
    </row>
    <row r="22642" spans="12:14">
      <c r="L22642" s="7"/>
      <c r="M22642" s="108"/>
      <c r="N22642" s="7"/>
    </row>
    <row r="22643" spans="12:14">
      <c r="L22643" s="7"/>
      <c r="M22643" s="108"/>
      <c r="N22643" s="7"/>
    </row>
    <row r="22644" spans="12:14">
      <c r="L22644" s="7"/>
      <c r="M22644" s="108"/>
      <c r="N22644" s="7"/>
    </row>
    <row r="22645" spans="12:14">
      <c r="L22645" s="7"/>
      <c r="M22645" s="108"/>
      <c r="N22645" s="7"/>
    </row>
    <row r="22646" spans="12:14">
      <c r="L22646" s="7"/>
      <c r="M22646" s="108"/>
      <c r="N22646" s="7"/>
    </row>
    <row r="22647" spans="12:14">
      <c r="L22647" s="7"/>
      <c r="M22647" s="108"/>
      <c r="N22647" s="7"/>
    </row>
    <row r="22648" spans="12:14">
      <c r="L22648" s="7"/>
      <c r="M22648" s="108"/>
      <c r="N22648" s="7"/>
    </row>
    <row r="22649" spans="12:14">
      <c r="L22649" s="7"/>
      <c r="M22649" s="108"/>
      <c r="N22649" s="7"/>
    </row>
    <row r="22650" spans="12:14">
      <c r="L22650" s="7"/>
      <c r="M22650" s="108"/>
      <c r="N22650" s="7"/>
    </row>
    <row r="22651" spans="12:14">
      <c r="L22651" s="7"/>
      <c r="M22651" s="108"/>
      <c r="N22651" s="7"/>
    </row>
    <row r="22652" spans="12:14">
      <c r="L22652" s="7"/>
      <c r="M22652" s="108"/>
      <c r="N22652" s="7"/>
    </row>
    <row r="22653" spans="12:14">
      <c r="L22653" s="7"/>
      <c r="M22653" s="108"/>
      <c r="N22653" s="7"/>
    </row>
    <row r="22654" spans="12:14">
      <c r="L22654" s="7"/>
      <c r="M22654" s="108"/>
      <c r="N22654" s="7"/>
    </row>
    <row r="22655" spans="12:14">
      <c r="L22655" s="7"/>
      <c r="M22655" s="108"/>
      <c r="N22655" s="7"/>
    </row>
    <row r="22656" spans="12:14">
      <c r="L22656" s="7"/>
      <c r="M22656" s="108"/>
      <c r="N22656" s="7"/>
    </row>
    <row r="22657" spans="12:14">
      <c r="L22657" s="7"/>
      <c r="M22657" s="108"/>
      <c r="N22657" s="7"/>
    </row>
    <row r="22658" spans="12:14">
      <c r="L22658" s="7"/>
      <c r="M22658" s="108"/>
      <c r="N22658" s="7"/>
    </row>
    <row r="22659" spans="12:14">
      <c r="L22659" s="7"/>
      <c r="M22659" s="108"/>
      <c r="N22659" s="7"/>
    </row>
    <row r="22660" spans="12:14">
      <c r="L22660" s="7"/>
      <c r="M22660" s="108"/>
      <c r="N22660" s="7"/>
    </row>
    <row r="22661" spans="12:14">
      <c r="L22661" s="7"/>
      <c r="M22661" s="108"/>
      <c r="N22661" s="7"/>
    </row>
    <row r="22662" spans="12:14">
      <c r="L22662" s="7"/>
      <c r="M22662" s="108"/>
      <c r="N22662" s="7"/>
    </row>
    <row r="22663" spans="12:14">
      <c r="L22663" s="7"/>
      <c r="M22663" s="108"/>
      <c r="N22663" s="7"/>
    </row>
    <row r="22664" spans="12:14">
      <c r="L22664" s="7"/>
      <c r="M22664" s="108"/>
      <c r="N22664" s="7"/>
    </row>
    <row r="22665" spans="12:14">
      <c r="L22665" s="7"/>
      <c r="M22665" s="108"/>
      <c r="N22665" s="7"/>
    </row>
    <row r="22666" spans="12:14">
      <c r="L22666" s="7"/>
      <c r="M22666" s="108"/>
      <c r="N22666" s="7"/>
    </row>
    <row r="22667" spans="12:14">
      <c r="L22667" s="7"/>
      <c r="M22667" s="108"/>
      <c r="N22667" s="7"/>
    </row>
    <row r="22668" spans="12:14">
      <c r="L22668" s="7"/>
      <c r="M22668" s="108"/>
      <c r="N22668" s="7"/>
    </row>
    <row r="22669" spans="12:14">
      <c r="L22669" s="7"/>
      <c r="M22669" s="108"/>
      <c r="N22669" s="7"/>
    </row>
    <row r="22670" spans="12:14">
      <c r="L22670" s="7"/>
      <c r="M22670" s="108"/>
      <c r="N22670" s="7"/>
    </row>
    <row r="22671" spans="12:14">
      <c r="L22671" s="7"/>
      <c r="M22671" s="108"/>
      <c r="N22671" s="7"/>
    </row>
    <row r="22672" spans="12:14">
      <c r="L22672" s="7"/>
      <c r="M22672" s="108"/>
      <c r="N22672" s="7"/>
    </row>
    <row r="22673" spans="12:14">
      <c r="L22673" s="7"/>
      <c r="M22673" s="108"/>
      <c r="N22673" s="7"/>
    </row>
    <row r="22674" spans="12:14">
      <c r="L22674" s="7"/>
      <c r="M22674" s="108"/>
      <c r="N22674" s="7"/>
    </row>
    <row r="22675" spans="12:14">
      <c r="L22675" s="7"/>
      <c r="M22675" s="108"/>
      <c r="N22675" s="7"/>
    </row>
    <row r="22676" spans="12:14">
      <c r="L22676" s="7"/>
      <c r="M22676" s="108"/>
      <c r="N22676" s="7"/>
    </row>
    <row r="22677" spans="12:14">
      <c r="L22677" s="7"/>
      <c r="M22677" s="108"/>
      <c r="N22677" s="7"/>
    </row>
    <row r="22678" spans="12:14">
      <c r="L22678" s="7"/>
      <c r="M22678" s="108"/>
      <c r="N22678" s="7"/>
    </row>
    <row r="22679" spans="12:14">
      <c r="L22679" s="7"/>
      <c r="M22679" s="108"/>
      <c r="N22679" s="7"/>
    </row>
    <row r="22680" spans="12:14">
      <c r="L22680" s="7"/>
      <c r="M22680" s="108"/>
      <c r="N22680" s="7"/>
    </row>
    <row r="22681" spans="12:14">
      <c r="L22681" s="7"/>
      <c r="M22681" s="108"/>
      <c r="N22681" s="7"/>
    </row>
    <row r="22682" spans="12:14">
      <c r="L22682" s="7"/>
      <c r="M22682" s="108"/>
      <c r="N22682" s="7"/>
    </row>
    <row r="22683" spans="12:14">
      <c r="L22683" s="7"/>
      <c r="M22683" s="108"/>
      <c r="N22683" s="7"/>
    </row>
    <row r="22684" spans="12:14">
      <c r="L22684" s="7"/>
      <c r="M22684" s="108"/>
      <c r="N22684" s="7"/>
    </row>
    <row r="22685" spans="12:14">
      <c r="L22685" s="7"/>
      <c r="M22685" s="108"/>
      <c r="N22685" s="7"/>
    </row>
    <row r="22686" spans="12:14">
      <c r="L22686" s="7"/>
      <c r="M22686" s="108"/>
      <c r="N22686" s="7"/>
    </row>
    <row r="22687" spans="12:14">
      <c r="L22687" s="7"/>
      <c r="M22687" s="108"/>
      <c r="N22687" s="7"/>
    </row>
    <row r="22688" spans="12:14">
      <c r="L22688" s="7"/>
      <c r="M22688" s="108"/>
      <c r="N22688" s="7"/>
    </row>
    <row r="22689" spans="12:14">
      <c r="L22689" s="7"/>
      <c r="M22689" s="108"/>
      <c r="N22689" s="7"/>
    </row>
    <row r="22690" spans="12:14">
      <c r="L22690" s="7"/>
      <c r="M22690" s="108"/>
      <c r="N22690" s="7"/>
    </row>
    <row r="22691" spans="12:14">
      <c r="L22691" s="7"/>
      <c r="M22691" s="108"/>
      <c r="N22691" s="7"/>
    </row>
    <row r="22692" spans="12:14">
      <c r="L22692" s="7"/>
      <c r="M22692" s="108"/>
      <c r="N22692" s="7"/>
    </row>
    <row r="22693" spans="12:14">
      <c r="L22693" s="7"/>
      <c r="M22693" s="108"/>
      <c r="N22693" s="7"/>
    </row>
    <row r="22694" spans="12:14">
      <c r="L22694" s="7"/>
      <c r="M22694" s="108"/>
      <c r="N22694" s="7"/>
    </row>
    <row r="22695" spans="12:14">
      <c r="L22695" s="7"/>
      <c r="M22695" s="108"/>
      <c r="N22695" s="7"/>
    </row>
    <row r="22696" spans="12:14">
      <c r="L22696" s="7"/>
      <c r="M22696" s="108"/>
      <c r="N22696" s="7"/>
    </row>
    <row r="22697" spans="12:14">
      <c r="L22697" s="7"/>
      <c r="M22697" s="108"/>
      <c r="N22697" s="7"/>
    </row>
    <row r="22698" spans="12:14">
      <c r="L22698" s="7"/>
      <c r="M22698" s="108"/>
      <c r="N22698" s="7"/>
    </row>
    <row r="22699" spans="12:14">
      <c r="L22699" s="7"/>
      <c r="M22699" s="108"/>
      <c r="N22699" s="7"/>
    </row>
    <row r="22700" spans="12:14">
      <c r="L22700" s="7"/>
      <c r="M22700" s="108"/>
      <c r="N22700" s="7"/>
    </row>
    <row r="22701" spans="12:14">
      <c r="L22701" s="7"/>
      <c r="M22701" s="108"/>
      <c r="N22701" s="7"/>
    </row>
    <row r="22702" spans="12:14">
      <c r="L22702" s="7"/>
      <c r="M22702" s="108"/>
      <c r="N22702" s="7"/>
    </row>
    <row r="22703" spans="12:14">
      <c r="L22703" s="7"/>
      <c r="M22703" s="108"/>
      <c r="N22703" s="7"/>
    </row>
    <row r="22704" spans="12:14">
      <c r="L22704" s="7"/>
      <c r="M22704" s="108"/>
      <c r="N22704" s="7"/>
    </row>
    <row r="22705" spans="12:14">
      <c r="L22705" s="7"/>
      <c r="M22705" s="108"/>
      <c r="N22705" s="7"/>
    </row>
    <row r="22706" spans="12:14">
      <c r="L22706" s="7"/>
      <c r="M22706" s="108"/>
      <c r="N22706" s="7"/>
    </row>
    <row r="22707" spans="12:14">
      <c r="L22707" s="7"/>
      <c r="M22707" s="108"/>
      <c r="N22707" s="7"/>
    </row>
    <row r="22708" spans="12:14">
      <c r="L22708" s="7"/>
      <c r="M22708" s="108"/>
      <c r="N22708" s="7"/>
    </row>
    <row r="22709" spans="12:14">
      <c r="L22709" s="7"/>
      <c r="M22709" s="108"/>
      <c r="N22709" s="7"/>
    </row>
    <row r="22710" spans="12:14">
      <c r="L22710" s="7"/>
      <c r="M22710" s="108"/>
      <c r="N22710" s="7"/>
    </row>
    <row r="22711" spans="12:14">
      <c r="L22711" s="7"/>
      <c r="M22711" s="108"/>
      <c r="N22711" s="7"/>
    </row>
    <row r="22712" spans="12:14">
      <c r="L22712" s="7"/>
      <c r="M22712" s="108"/>
      <c r="N22712" s="7"/>
    </row>
    <row r="22713" spans="12:14">
      <c r="L22713" s="7"/>
      <c r="M22713" s="108"/>
      <c r="N22713" s="7"/>
    </row>
    <row r="22714" spans="12:14">
      <c r="L22714" s="7"/>
      <c r="M22714" s="108"/>
      <c r="N22714" s="7"/>
    </row>
    <row r="22715" spans="12:14">
      <c r="L22715" s="7"/>
      <c r="M22715" s="108"/>
      <c r="N22715" s="7"/>
    </row>
    <row r="22716" spans="12:14">
      <c r="L22716" s="7"/>
      <c r="M22716" s="108"/>
      <c r="N22716" s="7"/>
    </row>
    <row r="22717" spans="12:14">
      <c r="L22717" s="7"/>
      <c r="M22717" s="108"/>
      <c r="N22717" s="7"/>
    </row>
    <row r="22718" spans="12:14">
      <c r="L22718" s="7"/>
      <c r="M22718" s="108"/>
      <c r="N22718" s="7"/>
    </row>
    <row r="22719" spans="12:14">
      <c r="L22719" s="7"/>
      <c r="M22719" s="108"/>
      <c r="N22719" s="7"/>
    </row>
    <row r="22720" spans="12:14">
      <c r="L22720" s="7"/>
      <c r="M22720" s="108"/>
      <c r="N22720" s="7"/>
    </row>
    <row r="22721" spans="12:14">
      <c r="L22721" s="7"/>
      <c r="M22721" s="108"/>
      <c r="N22721" s="7"/>
    </row>
    <row r="22722" spans="12:14">
      <c r="L22722" s="7"/>
      <c r="M22722" s="108"/>
      <c r="N22722" s="7"/>
    </row>
    <row r="22723" spans="12:14">
      <c r="L22723" s="7"/>
      <c r="M22723" s="108"/>
      <c r="N22723" s="7"/>
    </row>
    <row r="22724" spans="12:14">
      <c r="L22724" s="7"/>
      <c r="M22724" s="108"/>
      <c r="N22724" s="7"/>
    </row>
    <row r="22725" spans="12:14">
      <c r="L22725" s="7"/>
      <c r="M22725" s="108"/>
      <c r="N22725" s="7"/>
    </row>
    <row r="22726" spans="12:14">
      <c r="L22726" s="7"/>
      <c r="M22726" s="108"/>
      <c r="N22726" s="7"/>
    </row>
    <row r="22727" spans="12:14">
      <c r="L22727" s="7"/>
      <c r="M22727" s="108"/>
      <c r="N22727" s="7"/>
    </row>
    <row r="22728" spans="12:14">
      <c r="L22728" s="7"/>
      <c r="M22728" s="108"/>
      <c r="N22728" s="7"/>
    </row>
    <row r="22729" spans="12:14">
      <c r="L22729" s="7"/>
      <c r="M22729" s="108"/>
      <c r="N22729" s="7"/>
    </row>
    <row r="22730" spans="12:14">
      <c r="L22730" s="7"/>
      <c r="M22730" s="108"/>
      <c r="N22730" s="7"/>
    </row>
    <row r="22731" spans="12:14">
      <c r="L22731" s="7"/>
      <c r="M22731" s="108"/>
      <c r="N22731" s="7"/>
    </row>
    <row r="22732" spans="12:14">
      <c r="L22732" s="7"/>
      <c r="M22732" s="108"/>
      <c r="N22732" s="7"/>
    </row>
    <row r="22733" spans="12:14">
      <c r="L22733" s="7"/>
      <c r="M22733" s="108"/>
      <c r="N22733" s="7"/>
    </row>
    <row r="22734" spans="12:14">
      <c r="L22734" s="7"/>
      <c r="M22734" s="108"/>
      <c r="N22734" s="7"/>
    </row>
    <row r="22735" spans="12:14">
      <c r="L22735" s="7"/>
      <c r="M22735" s="108"/>
      <c r="N22735" s="7"/>
    </row>
    <row r="22736" spans="12:14">
      <c r="L22736" s="7"/>
      <c r="M22736" s="108"/>
      <c r="N22736" s="7"/>
    </row>
    <row r="22737" spans="12:14">
      <c r="L22737" s="7"/>
      <c r="M22737" s="108"/>
      <c r="N22737" s="7"/>
    </row>
    <row r="22738" spans="12:14">
      <c r="L22738" s="7"/>
      <c r="M22738" s="108"/>
      <c r="N22738" s="7"/>
    </row>
    <row r="22739" spans="12:14">
      <c r="L22739" s="7"/>
      <c r="M22739" s="108"/>
      <c r="N22739" s="7"/>
    </row>
    <row r="22740" spans="12:14">
      <c r="L22740" s="7"/>
      <c r="M22740" s="108"/>
      <c r="N22740" s="7"/>
    </row>
    <row r="22741" spans="12:14">
      <c r="L22741" s="7"/>
      <c r="M22741" s="108"/>
      <c r="N22741" s="7"/>
    </row>
    <row r="22742" spans="12:14">
      <c r="L22742" s="7"/>
      <c r="M22742" s="108"/>
      <c r="N22742" s="7"/>
    </row>
    <row r="22743" spans="12:14">
      <c r="L22743" s="7"/>
      <c r="M22743" s="108"/>
      <c r="N22743" s="7"/>
    </row>
    <row r="22744" spans="12:14">
      <c r="L22744" s="7"/>
      <c r="M22744" s="108"/>
      <c r="N22744" s="7"/>
    </row>
    <row r="22745" spans="12:14">
      <c r="L22745" s="7"/>
      <c r="M22745" s="108"/>
      <c r="N22745" s="7"/>
    </row>
    <row r="22746" spans="12:14">
      <c r="L22746" s="7"/>
      <c r="M22746" s="108"/>
      <c r="N22746" s="7"/>
    </row>
    <row r="22747" spans="12:14">
      <c r="L22747" s="7"/>
      <c r="M22747" s="108"/>
      <c r="N22747" s="7"/>
    </row>
    <row r="22748" spans="12:14">
      <c r="L22748" s="7"/>
      <c r="M22748" s="108"/>
      <c r="N22748" s="7"/>
    </row>
    <row r="22749" spans="12:14">
      <c r="L22749" s="7"/>
      <c r="M22749" s="108"/>
      <c r="N22749" s="7"/>
    </row>
    <row r="22750" spans="12:14">
      <c r="L22750" s="7"/>
      <c r="M22750" s="108"/>
      <c r="N22750" s="7"/>
    </row>
    <row r="22751" spans="12:14">
      <c r="L22751" s="7"/>
      <c r="M22751" s="108"/>
      <c r="N22751" s="7"/>
    </row>
    <row r="22752" spans="12:14">
      <c r="L22752" s="7"/>
      <c r="M22752" s="108"/>
      <c r="N22752" s="7"/>
    </row>
    <row r="22753" spans="12:14">
      <c r="L22753" s="7"/>
      <c r="M22753" s="108"/>
      <c r="N22753" s="7"/>
    </row>
    <row r="22754" spans="12:14">
      <c r="L22754" s="7"/>
      <c r="M22754" s="108"/>
      <c r="N22754" s="7"/>
    </row>
    <row r="22755" spans="12:14">
      <c r="L22755" s="7"/>
      <c r="M22755" s="108"/>
      <c r="N22755" s="7"/>
    </row>
    <row r="22756" spans="12:14">
      <c r="L22756" s="7"/>
      <c r="M22756" s="108"/>
      <c r="N22756" s="7"/>
    </row>
    <row r="22757" spans="12:14">
      <c r="L22757" s="7"/>
      <c r="M22757" s="108"/>
      <c r="N22757" s="7"/>
    </row>
    <row r="22758" spans="12:14">
      <c r="L22758" s="7"/>
      <c r="M22758" s="108"/>
      <c r="N22758" s="7"/>
    </row>
    <row r="22759" spans="12:14">
      <c r="L22759" s="7"/>
      <c r="M22759" s="108"/>
      <c r="N22759" s="7"/>
    </row>
    <row r="22760" spans="12:14">
      <c r="L22760" s="7"/>
      <c r="M22760" s="108"/>
      <c r="N22760" s="7"/>
    </row>
    <row r="22761" spans="12:14">
      <c r="L22761" s="7"/>
      <c r="M22761" s="108"/>
      <c r="N22761" s="7"/>
    </row>
    <row r="22762" spans="12:14">
      <c r="L22762" s="7"/>
      <c r="M22762" s="108"/>
      <c r="N22762" s="7"/>
    </row>
    <row r="22763" spans="12:14">
      <c r="L22763" s="7"/>
      <c r="M22763" s="108"/>
      <c r="N22763" s="7"/>
    </row>
    <row r="22764" spans="12:14">
      <c r="L22764" s="7"/>
      <c r="M22764" s="108"/>
      <c r="N22764" s="7"/>
    </row>
    <row r="22765" spans="12:14">
      <c r="L22765" s="7"/>
      <c r="M22765" s="108"/>
      <c r="N22765" s="7"/>
    </row>
    <row r="22766" spans="12:14">
      <c r="L22766" s="7"/>
      <c r="M22766" s="108"/>
      <c r="N22766" s="7"/>
    </row>
    <row r="22767" spans="12:14">
      <c r="L22767" s="7"/>
      <c r="M22767" s="108"/>
      <c r="N22767" s="7"/>
    </row>
    <row r="22768" spans="12:14">
      <c r="L22768" s="7"/>
      <c r="M22768" s="108"/>
      <c r="N22768" s="7"/>
    </row>
    <row r="22769" spans="12:14">
      <c r="L22769" s="7"/>
      <c r="M22769" s="108"/>
      <c r="N22769" s="7"/>
    </row>
    <row r="22770" spans="12:14">
      <c r="L22770" s="7"/>
      <c r="M22770" s="108"/>
      <c r="N22770" s="7"/>
    </row>
    <row r="22771" spans="12:14">
      <c r="L22771" s="7"/>
      <c r="M22771" s="108"/>
      <c r="N22771" s="7"/>
    </row>
    <row r="22772" spans="12:14">
      <c r="L22772" s="7"/>
      <c r="M22772" s="108"/>
      <c r="N22772" s="7"/>
    </row>
    <row r="22773" spans="12:14">
      <c r="L22773" s="7"/>
      <c r="M22773" s="108"/>
      <c r="N22773" s="7"/>
    </row>
    <row r="22774" spans="12:14">
      <c r="L22774" s="7"/>
      <c r="M22774" s="108"/>
      <c r="N22774" s="7"/>
    </row>
    <row r="22775" spans="12:14">
      <c r="L22775" s="7"/>
      <c r="M22775" s="108"/>
      <c r="N22775" s="7"/>
    </row>
    <row r="22776" spans="12:14">
      <c r="L22776" s="7"/>
      <c r="M22776" s="108"/>
      <c r="N22776" s="7"/>
    </row>
    <row r="22777" spans="12:14">
      <c r="L22777" s="7"/>
      <c r="M22777" s="108"/>
      <c r="N22777" s="7"/>
    </row>
    <row r="22778" spans="12:14">
      <c r="L22778" s="7"/>
      <c r="M22778" s="108"/>
      <c r="N22778" s="7"/>
    </row>
    <row r="22779" spans="12:14">
      <c r="L22779" s="7"/>
      <c r="M22779" s="108"/>
      <c r="N22779" s="7"/>
    </row>
    <row r="22780" spans="12:14">
      <c r="L22780" s="7"/>
      <c r="M22780" s="108"/>
      <c r="N22780" s="7"/>
    </row>
    <row r="22781" spans="12:14">
      <c r="L22781" s="7"/>
      <c r="M22781" s="108"/>
      <c r="N22781" s="7"/>
    </row>
    <row r="22782" spans="12:14">
      <c r="L22782" s="7"/>
      <c r="M22782" s="108"/>
      <c r="N22782" s="7"/>
    </row>
    <row r="22783" spans="12:14">
      <c r="L22783" s="7"/>
      <c r="M22783" s="108"/>
      <c r="N22783" s="7"/>
    </row>
    <row r="22784" spans="12:14">
      <c r="L22784" s="7"/>
      <c r="M22784" s="108"/>
      <c r="N22784" s="7"/>
    </row>
    <row r="22785" spans="12:14">
      <c r="L22785" s="7"/>
      <c r="M22785" s="108"/>
      <c r="N22785" s="7"/>
    </row>
    <row r="22786" spans="12:14">
      <c r="L22786" s="7"/>
      <c r="M22786" s="108"/>
      <c r="N22786" s="7"/>
    </row>
    <row r="22787" spans="12:14">
      <c r="L22787" s="7"/>
      <c r="M22787" s="108"/>
      <c r="N22787" s="7"/>
    </row>
    <row r="22788" spans="12:14">
      <c r="L22788" s="7"/>
      <c r="M22788" s="108"/>
      <c r="N22788" s="7"/>
    </row>
    <row r="22789" spans="12:14">
      <c r="L22789" s="7"/>
      <c r="M22789" s="108"/>
      <c r="N22789" s="7"/>
    </row>
    <row r="22790" spans="12:14">
      <c r="L22790" s="7"/>
      <c r="M22790" s="108"/>
      <c r="N22790" s="7"/>
    </row>
    <row r="22791" spans="12:14">
      <c r="L22791" s="7"/>
      <c r="M22791" s="108"/>
      <c r="N22791" s="7"/>
    </row>
    <row r="22792" spans="12:14">
      <c r="L22792" s="7"/>
      <c r="M22792" s="108"/>
      <c r="N22792" s="7"/>
    </row>
    <row r="22793" spans="12:14">
      <c r="L22793" s="7"/>
      <c r="M22793" s="108"/>
      <c r="N22793" s="7"/>
    </row>
    <row r="22794" spans="12:14">
      <c r="L22794" s="7"/>
      <c r="M22794" s="108"/>
      <c r="N22794" s="7"/>
    </row>
    <row r="22795" spans="12:14">
      <c r="L22795" s="7"/>
      <c r="M22795" s="108"/>
      <c r="N22795" s="7"/>
    </row>
    <row r="22796" spans="12:14">
      <c r="L22796" s="7"/>
      <c r="M22796" s="108"/>
      <c r="N22796" s="7"/>
    </row>
    <row r="22797" spans="12:14">
      <c r="L22797" s="7"/>
      <c r="M22797" s="108"/>
      <c r="N22797" s="7"/>
    </row>
    <row r="22798" spans="12:14">
      <c r="L22798" s="7"/>
      <c r="M22798" s="108"/>
      <c r="N22798" s="7"/>
    </row>
    <row r="22799" spans="12:14">
      <c r="L22799" s="7"/>
      <c r="M22799" s="108"/>
      <c r="N22799" s="7"/>
    </row>
    <row r="22800" spans="12:14">
      <c r="L22800" s="7"/>
      <c r="M22800" s="108"/>
      <c r="N22800" s="7"/>
    </row>
    <row r="22801" spans="12:14">
      <c r="L22801" s="7"/>
      <c r="M22801" s="108"/>
      <c r="N22801" s="7"/>
    </row>
    <row r="22802" spans="12:14">
      <c r="L22802" s="7"/>
      <c r="M22802" s="108"/>
      <c r="N22802" s="7"/>
    </row>
    <row r="22803" spans="12:14">
      <c r="L22803" s="7"/>
      <c r="M22803" s="108"/>
      <c r="N22803" s="7"/>
    </row>
    <row r="22804" spans="12:14">
      <c r="L22804" s="7"/>
      <c r="M22804" s="108"/>
      <c r="N22804" s="7"/>
    </row>
    <row r="22805" spans="12:14">
      <c r="L22805" s="7"/>
      <c r="M22805" s="108"/>
      <c r="N22805" s="7"/>
    </row>
    <row r="22806" spans="12:14">
      <c r="L22806" s="7"/>
      <c r="M22806" s="108"/>
      <c r="N22806" s="7"/>
    </row>
    <row r="22807" spans="12:14">
      <c r="L22807" s="7"/>
      <c r="M22807" s="108"/>
      <c r="N22807" s="7"/>
    </row>
    <row r="22808" spans="12:14">
      <c r="L22808" s="7"/>
      <c r="M22808" s="108"/>
      <c r="N22808" s="7"/>
    </row>
    <row r="22809" spans="12:14">
      <c r="L22809" s="7"/>
      <c r="M22809" s="108"/>
      <c r="N22809" s="7"/>
    </row>
    <row r="22810" spans="12:14">
      <c r="L22810" s="7"/>
      <c r="M22810" s="108"/>
      <c r="N22810" s="7"/>
    </row>
    <row r="22811" spans="12:14">
      <c r="L22811" s="7"/>
      <c r="M22811" s="108"/>
      <c r="N22811" s="7"/>
    </row>
    <row r="22812" spans="12:14">
      <c r="L22812" s="7"/>
      <c r="M22812" s="108"/>
      <c r="N22812" s="7"/>
    </row>
    <row r="22813" spans="12:14">
      <c r="L22813" s="7"/>
      <c r="M22813" s="108"/>
      <c r="N22813" s="7"/>
    </row>
    <row r="22814" spans="12:14">
      <c r="L22814" s="7"/>
      <c r="M22814" s="108"/>
      <c r="N22814" s="7"/>
    </row>
    <row r="22815" spans="12:14">
      <c r="L22815" s="7"/>
      <c r="M22815" s="108"/>
      <c r="N22815" s="7"/>
    </row>
    <row r="22816" spans="12:14">
      <c r="L22816" s="7"/>
      <c r="M22816" s="108"/>
      <c r="N22816" s="7"/>
    </row>
    <row r="22817" spans="12:14">
      <c r="L22817" s="7"/>
      <c r="M22817" s="108"/>
      <c r="N22817" s="7"/>
    </row>
    <row r="22818" spans="12:14">
      <c r="L22818" s="7"/>
      <c r="M22818" s="108"/>
      <c r="N22818" s="7"/>
    </row>
    <row r="22819" spans="12:14">
      <c r="L22819" s="7"/>
      <c r="M22819" s="108"/>
      <c r="N22819" s="7"/>
    </row>
    <row r="22820" spans="12:14">
      <c r="L22820" s="7"/>
      <c r="M22820" s="108"/>
      <c r="N22820" s="7"/>
    </row>
    <row r="22821" spans="12:14">
      <c r="L22821" s="7"/>
      <c r="M22821" s="108"/>
      <c r="N22821" s="7"/>
    </row>
    <row r="22822" spans="12:14">
      <c r="L22822" s="7"/>
      <c r="M22822" s="108"/>
      <c r="N22822" s="7"/>
    </row>
    <row r="22823" spans="12:14">
      <c r="L22823" s="7"/>
      <c r="M22823" s="108"/>
      <c r="N22823" s="7"/>
    </row>
    <row r="22824" spans="12:14">
      <c r="L22824" s="7"/>
      <c r="M22824" s="108"/>
      <c r="N22824" s="7"/>
    </row>
    <row r="22825" spans="12:14">
      <c r="L22825" s="7"/>
      <c r="M22825" s="108"/>
      <c r="N22825" s="7"/>
    </row>
    <row r="22826" spans="12:14">
      <c r="L22826" s="7"/>
      <c r="M22826" s="108"/>
      <c r="N22826" s="7"/>
    </row>
    <row r="22827" spans="12:14">
      <c r="L22827" s="7"/>
      <c r="M22827" s="108"/>
      <c r="N22827" s="7"/>
    </row>
    <row r="22828" spans="12:14">
      <c r="L22828" s="7"/>
      <c r="M22828" s="108"/>
      <c r="N22828" s="7"/>
    </row>
    <row r="22829" spans="12:14">
      <c r="L22829" s="7"/>
      <c r="M22829" s="108"/>
      <c r="N22829" s="7"/>
    </row>
    <row r="22830" spans="12:14">
      <c r="L22830" s="7"/>
      <c r="M22830" s="108"/>
      <c r="N22830" s="7"/>
    </row>
    <row r="22831" spans="12:14">
      <c r="L22831" s="7"/>
      <c r="M22831" s="108"/>
      <c r="N22831" s="7"/>
    </row>
    <row r="22832" spans="12:14">
      <c r="L22832" s="7"/>
      <c r="M22832" s="108"/>
      <c r="N22832" s="7"/>
    </row>
    <row r="22833" spans="12:14">
      <c r="L22833" s="7"/>
      <c r="M22833" s="108"/>
      <c r="N22833" s="7"/>
    </row>
    <row r="22834" spans="12:14">
      <c r="L22834" s="7"/>
      <c r="M22834" s="108"/>
      <c r="N22834" s="7"/>
    </row>
    <row r="22835" spans="12:14">
      <c r="L22835" s="7"/>
      <c r="M22835" s="108"/>
      <c r="N22835" s="7"/>
    </row>
    <row r="22836" spans="12:14">
      <c r="L22836" s="7"/>
      <c r="M22836" s="108"/>
      <c r="N22836" s="7"/>
    </row>
    <row r="22837" spans="12:14">
      <c r="L22837" s="7"/>
      <c r="M22837" s="108"/>
      <c r="N22837" s="7"/>
    </row>
    <row r="22838" spans="12:14">
      <c r="L22838" s="7"/>
      <c r="M22838" s="108"/>
      <c r="N22838" s="7"/>
    </row>
    <row r="22839" spans="12:14">
      <c r="L22839" s="7"/>
      <c r="M22839" s="108"/>
      <c r="N22839" s="7"/>
    </row>
    <row r="22840" spans="12:14">
      <c r="L22840" s="7"/>
      <c r="M22840" s="108"/>
      <c r="N22840" s="7"/>
    </row>
    <row r="22841" spans="12:14">
      <c r="L22841" s="7"/>
      <c r="M22841" s="108"/>
      <c r="N22841" s="7"/>
    </row>
    <row r="22842" spans="12:14">
      <c r="L22842" s="7"/>
      <c r="M22842" s="108"/>
      <c r="N22842" s="7"/>
    </row>
    <row r="22843" spans="12:14">
      <c r="L22843" s="7"/>
      <c r="M22843" s="108"/>
      <c r="N22843" s="7"/>
    </row>
    <row r="22844" spans="12:14">
      <c r="L22844" s="7"/>
      <c r="M22844" s="108"/>
      <c r="N22844" s="7"/>
    </row>
    <row r="22845" spans="12:14">
      <c r="L22845" s="7"/>
      <c r="M22845" s="108"/>
      <c r="N22845" s="7"/>
    </row>
    <row r="22846" spans="12:14">
      <c r="L22846" s="7"/>
      <c r="M22846" s="108"/>
      <c r="N22846" s="7"/>
    </row>
    <row r="22847" spans="12:14">
      <c r="L22847" s="7"/>
      <c r="M22847" s="108"/>
      <c r="N22847" s="7"/>
    </row>
    <row r="22848" spans="12:14">
      <c r="L22848" s="7"/>
      <c r="M22848" s="108"/>
      <c r="N22848" s="7"/>
    </row>
    <row r="22849" spans="12:14">
      <c r="L22849" s="7"/>
      <c r="M22849" s="108"/>
      <c r="N22849" s="7"/>
    </row>
    <row r="22850" spans="12:14">
      <c r="L22850" s="7"/>
      <c r="M22850" s="108"/>
      <c r="N22850" s="7"/>
    </row>
    <row r="22851" spans="12:14">
      <c r="L22851" s="7"/>
      <c r="M22851" s="108"/>
      <c r="N22851" s="7"/>
    </row>
    <row r="22852" spans="12:14">
      <c r="L22852" s="7"/>
      <c r="M22852" s="108"/>
      <c r="N22852" s="7"/>
    </row>
    <row r="22853" spans="12:14">
      <c r="L22853" s="7"/>
      <c r="M22853" s="108"/>
      <c r="N22853" s="7"/>
    </row>
    <row r="22854" spans="12:14">
      <c r="L22854" s="7"/>
      <c r="M22854" s="108"/>
      <c r="N22854" s="7"/>
    </row>
    <row r="22855" spans="12:14">
      <c r="L22855" s="7"/>
      <c r="M22855" s="108"/>
      <c r="N22855" s="7"/>
    </row>
    <row r="22856" spans="12:14">
      <c r="L22856" s="7"/>
      <c r="M22856" s="108"/>
      <c r="N22856" s="7"/>
    </row>
    <row r="22857" spans="12:14">
      <c r="L22857" s="7"/>
      <c r="M22857" s="108"/>
      <c r="N22857" s="7"/>
    </row>
    <row r="22858" spans="12:14">
      <c r="L22858" s="7"/>
      <c r="M22858" s="108"/>
      <c r="N22858" s="7"/>
    </row>
    <row r="22859" spans="12:14">
      <c r="L22859" s="7"/>
      <c r="M22859" s="108"/>
      <c r="N22859" s="7"/>
    </row>
    <row r="22860" spans="12:14">
      <c r="L22860" s="7"/>
      <c r="M22860" s="108"/>
      <c r="N22860" s="7"/>
    </row>
    <row r="22861" spans="12:14">
      <c r="L22861" s="7"/>
      <c r="M22861" s="108"/>
      <c r="N22861" s="7"/>
    </row>
    <row r="22862" spans="12:14">
      <c r="L22862" s="7"/>
      <c r="M22862" s="108"/>
      <c r="N22862" s="7"/>
    </row>
    <row r="22863" spans="12:14">
      <c r="L22863" s="7"/>
      <c r="M22863" s="108"/>
      <c r="N22863" s="7"/>
    </row>
    <row r="22864" spans="12:14">
      <c r="L22864" s="7"/>
      <c r="M22864" s="108"/>
      <c r="N22864" s="7"/>
    </row>
    <row r="22865" spans="12:14">
      <c r="L22865" s="7"/>
      <c r="M22865" s="108"/>
      <c r="N22865" s="7"/>
    </row>
    <row r="22866" spans="12:14">
      <c r="L22866" s="7"/>
      <c r="M22866" s="108"/>
      <c r="N22866" s="7"/>
    </row>
    <row r="22867" spans="12:14">
      <c r="L22867" s="7"/>
      <c r="M22867" s="108"/>
      <c r="N22867" s="7"/>
    </row>
    <row r="22868" spans="12:14">
      <c r="L22868" s="7"/>
      <c r="M22868" s="108"/>
      <c r="N22868" s="7"/>
    </row>
    <row r="22869" spans="12:14">
      <c r="L22869" s="7"/>
      <c r="M22869" s="108"/>
      <c r="N22869" s="7"/>
    </row>
    <row r="22870" spans="12:14">
      <c r="L22870" s="7"/>
      <c r="M22870" s="108"/>
      <c r="N22870" s="7"/>
    </row>
    <row r="22871" spans="12:14">
      <c r="L22871" s="7"/>
      <c r="M22871" s="108"/>
      <c r="N22871" s="7"/>
    </row>
    <row r="22872" spans="12:14">
      <c r="L22872" s="7"/>
      <c r="M22872" s="108"/>
      <c r="N22872" s="7"/>
    </row>
    <row r="22873" spans="12:14">
      <c r="L22873" s="7"/>
      <c r="M22873" s="108"/>
      <c r="N22873" s="7"/>
    </row>
    <row r="22874" spans="12:14">
      <c r="L22874" s="7"/>
      <c r="M22874" s="108"/>
      <c r="N22874" s="7"/>
    </row>
    <row r="22875" spans="12:14">
      <c r="L22875" s="7"/>
      <c r="M22875" s="108"/>
      <c r="N22875" s="7"/>
    </row>
    <row r="22876" spans="12:14">
      <c r="L22876" s="7"/>
      <c r="M22876" s="108"/>
      <c r="N22876" s="7"/>
    </row>
    <row r="22877" spans="12:14">
      <c r="L22877" s="7"/>
      <c r="M22877" s="108"/>
      <c r="N22877" s="7"/>
    </row>
    <row r="22878" spans="12:14">
      <c r="L22878" s="7"/>
      <c r="M22878" s="108"/>
      <c r="N22878" s="7"/>
    </row>
    <row r="22879" spans="12:14">
      <c r="L22879" s="7"/>
      <c r="M22879" s="108"/>
      <c r="N22879" s="7"/>
    </row>
    <row r="22880" spans="12:14">
      <c r="L22880" s="7"/>
      <c r="M22880" s="108"/>
      <c r="N22880" s="7"/>
    </row>
    <row r="22881" spans="12:14">
      <c r="L22881" s="7"/>
      <c r="M22881" s="108"/>
      <c r="N22881" s="7"/>
    </row>
    <row r="22882" spans="12:14">
      <c r="L22882" s="7"/>
      <c r="M22882" s="108"/>
      <c r="N22882" s="7"/>
    </row>
    <row r="22883" spans="12:14">
      <c r="L22883" s="7"/>
      <c r="M22883" s="108"/>
      <c r="N22883" s="7"/>
    </row>
    <row r="22884" spans="12:14">
      <c r="L22884" s="7"/>
      <c r="M22884" s="108"/>
      <c r="N22884" s="7"/>
    </row>
    <row r="22885" spans="12:14">
      <c r="L22885" s="7"/>
      <c r="M22885" s="108"/>
      <c r="N22885" s="7"/>
    </row>
    <row r="22886" spans="12:14">
      <c r="L22886" s="7"/>
      <c r="M22886" s="108"/>
      <c r="N22886" s="7"/>
    </row>
    <row r="22887" spans="12:14">
      <c r="L22887" s="7"/>
      <c r="M22887" s="108"/>
      <c r="N22887" s="7"/>
    </row>
    <row r="22888" spans="12:14">
      <c r="L22888" s="7"/>
      <c r="M22888" s="108"/>
      <c r="N22888" s="7"/>
    </row>
    <row r="22889" spans="12:14">
      <c r="L22889" s="7"/>
      <c r="M22889" s="108"/>
      <c r="N22889" s="7"/>
    </row>
    <row r="22890" spans="12:14">
      <c r="L22890" s="7"/>
      <c r="M22890" s="108"/>
      <c r="N22890" s="7"/>
    </row>
    <row r="22891" spans="12:14">
      <c r="L22891" s="7"/>
      <c r="M22891" s="108"/>
      <c r="N22891" s="7"/>
    </row>
    <row r="22892" spans="12:14">
      <c r="L22892" s="7"/>
      <c r="M22892" s="108"/>
      <c r="N22892" s="7"/>
    </row>
    <row r="22893" spans="12:14">
      <c r="L22893" s="7"/>
      <c r="M22893" s="108"/>
      <c r="N22893" s="7"/>
    </row>
    <row r="22894" spans="12:14">
      <c r="L22894" s="7"/>
      <c r="M22894" s="108"/>
      <c r="N22894" s="7"/>
    </row>
    <row r="22895" spans="12:14">
      <c r="L22895" s="7"/>
      <c r="M22895" s="108"/>
      <c r="N22895" s="7"/>
    </row>
    <row r="22896" spans="12:14">
      <c r="L22896" s="7"/>
      <c r="M22896" s="108"/>
      <c r="N22896" s="7"/>
    </row>
    <row r="22897" spans="12:14">
      <c r="L22897" s="7"/>
      <c r="M22897" s="108"/>
      <c r="N22897" s="7"/>
    </row>
    <row r="22898" spans="12:14">
      <c r="L22898" s="7"/>
      <c r="M22898" s="108"/>
      <c r="N22898" s="7"/>
    </row>
    <row r="22899" spans="12:14">
      <c r="L22899" s="7"/>
      <c r="M22899" s="108"/>
      <c r="N22899" s="7"/>
    </row>
    <row r="22900" spans="12:14">
      <c r="L22900" s="7"/>
      <c r="M22900" s="108"/>
      <c r="N22900" s="7"/>
    </row>
    <row r="22901" spans="12:14">
      <c r="L22901" s="7"/>
      <c r="M22901" s="108"/>
      <c r="N22901" s="7"/>
    </row>
    <row r="22902" spans="12:14">
      <c r="L22902" s="7"/>
      <c r="M22902" s="108"/>
      <c r="N22902" s="7"/>
    </row>
    <row r="22903" spans="12:14">
      <c r="L22903" s="7"/>
      <c r="M22903" s="108"/>
      <c r="N22903" s="7"/>
    </row>
    <row r="22904" spans="12:14">
      <c r="L22904" s="7"/>
      <c r="M22904" s="108"/>
      <c r="N22904" s="7"/>
    </row>
    <row r="22905" spans="12:14">
      <c r="L22905" s="7"/>
      <c r="M22905" s="108"/>
      <c r="N22905" s="7"/>
    </row>
    <row r="22906" spans="12:14">
      <c r="L22906" s="7"/>
      <c r="M22906" s="108"/>
      <c r="N22906" s="7"/>
    </row>
    <row r="22907" spans="12:14">
      <c r="L22907" s="7"/>
      <c r="M22907" s="108"/>
      <c r="N22907" s="7"/>
    </row>
    <row r="22908" spans="12:14">
      <c r="L22908" s="7"/>
      <c r="M22908" s="108"/>
      <c r="N22908" s="7"/>
    </row>
    <row r="22909" spans="12:14">
      <c r="L22909" s="7"/>
      <c r="M22909" s="108"/>
      <c r="N22909" s="7"/>
    </row>
    <row r="22910" spans="12:14">
      <c r="L22910" s="7"/>
      <c r="M22910" s="108"/>
      <c r="N22910" s="7"/>
    </row>
    <row r="22911" spans="12:14">
      <c r="L22911" s="7"/>
      <c r="M22911" s="108"/>
      <c r="N22911" s="7"/>
    </row>
    <row r="22912" spans="12:14">
      <c r="L22912" s="7"/>
      <c r="M22912" s="108"/>
      <c r="N22912" s="7"/>
    </row>
    <row r="22913" spans="12:14">
      <c r="L22913" s="7"/>
      <c r="M22913" s="108"/>
      <c r="N22913" s="7"/>
    </row>
    <row r="22914" spans="12:14">
      <c r="L22914" s="7"/>
      <c r="M22914" s="108"/>
      <c r="N22914" s="7"/>
    </row>
    <row r="22915" spans="12:14">
      <c r="L22915" s="7"/>
      <c r="M22915" s="108"/>
      <c r="N22915" s="7"/>
    </row>
    <row r="22916" spans="12:14">
      <c r="L22916" s="7"/>
      <c r="M22916" s="108"/>
      <c r="N22916" s="7"/>
    </row>
    <row r="22917" spans="12:14">
      <c r="L22917" s="7"/>
      <c r="M22917" s="108"/>
      <c r="N22917" s="7"/>
    </row>
    <row r="22918" spans="12:14">
      <c r="L22918" s="7"/>
      <c r="M22918" s="108"/>
      <c r="N22918" s="7"/>
    </row>
    <row r="22919" spans="12:14">
      <c r="L22919" s="7"/>
      <c r="M22919" s="108"/>
      <c r="N22919" s="7"/>
    </row>
    <row r="22920" spans="12:14">
      <c r="L22920" s="7"/>
      <c r="M22920" s="108"/>
      <c r="N22920" s="7"/>
    </row>
    <row r="22921" spans="12:14">
      <c r="L22921" s="7"/>
      <c r="M22921" s="108"/>
      <c r="N22921" s="7"/>
    </row>
    <row r="22922" spans="12:14">
      <c r="L22922" s="7"/>
      <c r="M22922" s="108"/>
      <c r="N22922" s="7"/>
    </row>
    <row r="22923" spans="12:14">
      <c r="L22923" s="7"/>
      <c r="M22923" s="108"/>
      <c r="N22923" s="7"/>
    </row>
    <row r="22924" spans="12:14">
      <c r="L22924" s="7"/>
      <c r="M22924" s="108"/>
      <c r="N22924" s="7"/>
    </row>
    <row r="22925" spans="12:14">
      <c r="L22925" s="7"/>
      <c r="M22925" s="108"/>
      <c r="N22925" s="7"/>
    </row>
    <row r="22926" spans="12:14">
      <c r="L22926" s="7"/>
      <c r="M22926" s="108"/>
      <c r="N22926" s="7"/>
    </row>
    <row r="22927" spans="12:14">
      <c r="L22927" s="7"/>
      <c r="M22927" s="108"/>
      <c r="N22927" s="7"/>
    </row>
    <row r="22928" spans="12:14">
      <c r="L22928" s="7"/>
      <c r="M22928" s="108"/>
      <c r="N22928" s="7"/>
    </row>
    <row r="22929" spans="12:14">
      <c r="L22929" s="7"/>
      <c r="M22929" s="108"/>
      <c r="N22929" s="7"/>
    </row>
    <row r="22930" spans="12:14">
      <c r="L22930" s="7"/>
      <c r="M22930" s="108"/>
      <c r="N22930" s="7"/>
    </row>
    <row r="22931" spans="12:14">
      <c r="L22931" s="7"/>
      <c r="M22931" s="108"/>
      <c r="N22931" s="7"/>
    </row>
    <row r="22932" spans="12:14">
      <c r="L22932" s="7"/>
      <c r="M22932" s="108"/>
      <c r="N22932" s="7"/>
    </row>
    <row r="22933" spans="12:14">
      <c r="L22933" s="7"/>
      <c r="M22933" s="108"/>
      <c r="N22933" s="7"/>
    </row>
    <row r="22934" spans="12:14">
      <c r="L22934" s="7"/>
      <c r="M22934" s="108"/>
      <c r="N22934" s="7"/>
    </row>
    <row r="22935" spans="12:14">
      <c r="L22935" s="7"/>
      <c r="M22935" s="108"/>
      <c r="N22935" s="7"/>
    </row>
    <row r="22936" spans="12:14">
      <c r="L22936" s="7"/>
      <c r="M22936" s="108"/>
      <c r="N22936" s="7"/>
    </row>
    <row r="22937" spans="12:14">
      <c r="L22937" s="7"/>
      <c r="M22937" s="108"/>
      <c r="N22937" s="7"/>
    </row>
    <row r="22938" spans="12:14">
      <c r="L22938" s="7"/>
      <c r="M22938" s="108"/>
      <c r="N22938" s="7"/>
    </row>
    <row r="22939" spans="12:14">
      <c r="L22939" s="7"/>
      <c r="M22939" s="108"/>
      <c r="N22939" s="7"/>
    </row>
    <row r="22940" spans="12:14">
      <c r="L22940" s="7"/>
      <c r="M22940" s="108"/>
      <c r="N22940" s="7"/>
    </row>
    <row r="22941" spans="12:14">
      <c r="L22941" s="7"/>
      <c r="M22941" s="108"/>
      <c r="N22941" s="7"/>
    </row>
    <row r="22942" spans="12:14">
      <c r="L22942" s="7"/>
      <c r="M22942" s="108"/>
      <c r="N22942" s="7"/>
    </row>
    <row r="22943" spans="12:14">
      <c r="L22943" s="7"/>
      <c r="M22943" s="108"/>
      <c r="N22943" s="7"/>
    </row>
    <row r="22944" spans="12:14">
      <c r="L22944" s="7"/>
      <c r="M22944" s="108"/>
      <c r="N22944" s="7"/>
    </row>
    <row r="22945" spans="12:14">
      <c r="L22945" s="7"/>
      <c r="M22945" s="108"/>
      <c r="N22945" s="7"/>
    </row>
    <row r="22946" spans="12:14">
      <c r="L22946" s="7"/>
      <c r="M22946" s="108"/>
      <c r="N22946" s="7"/>
    </row>
    <row r="22947" spans="12:14">
      <c r="L22947" s="7"/>
      <c r="M22947" s="108"/>
      <c r="N22947" s="7"/>
    </row>
    <row r="22948" spans="12:14">
      <c r="L22948" s="7"/>
      <c r="M22948" s="108"/>
      <c r="N22948" s="7"/>
    </row>
    <row r="22949" spans="12:14">
      <c r="L22949" s="7"/>
      <c r="M22949" s="108"/>
      <c r="N22949" s="7"/>
    </row>
    <row r="22950" spans="12:14">
      <c r="L22950" s="7"/>
      <c r="M22950" s="108"/>
      <c r="N22950" s="7"/>
    </row>
    <row r="22951" spans="12:14">
      <c r="L22951" s="7"/>
      <c r="M22951" s="108"/>
      <c r="N22951" s="7"/>
    </row>
    <row r="22952" spans="12:14">
      <c r="L22952" s="7"/>
      <c r="M22952" s="108"/>
      <c r="N22952" s="7"/>
    </row>
    <row r="22953" spans="12:14">
      <c r="L22953" s="7"/>
      <c r="M22953" s="108"/>
      <c r="N22953" s="7"/>
    </row>
    <row r="22954" spans="12:14">
      <c r="L22954" s="7"/>
      <c r="M22954" s="108"/>
      <c r="N22954" s="7"/>
    </row>
    <row r="22955" spans="12:14">
      <c r="L22955" s="7"/>
      <c r="M22955" s="108"/>
      <c r="N22955" s="7"/>
    </row>
    <row r="22956" spans="12:14">
      <c r="L22956" s="7"/>
      <c r="M22956" s="108"/>
      <c r="N22956" s="7"/>
    </row>
    <row r="22957" spans="12:14">
      <c r="L22957" s="7"/>
      <c r="M22957" s="108"/>
      <c r="N22957" s="7"/>
    </row>
    <row r="22958" spans="12:14">
      <c r="L22958" s="7"/>
      <c r="M22958" s="108"/>
      <c r="N22958" s="7"/>
    </row>
    <row r="22959" spans="12:14">
      <c r="L22959" s="7"/>
      <c r="M22959" s="108"/>
      <c r="N22959" s="7"/>
    </row>
    <row r="22960" spans="12:14">
      <c r="L22960" s="7"/>
      <c r="M22960" s="108"/>
      <c r="N22960" s="7"/>
    </row>
    <row r="22961" spans="12:14">
      <c r="L22961" s="7"/>
      <c r="M22961" s="108"/>
      <c r="N22961" s="7"/>
    </row>
    <row r="22962" spans="12:14">
      <c r="L22962" s="7"/>
      <c r="M22962" s="108"/>
      <c r="N22962" s="7"/>
    </row>
    <row r="22963" spans="12:14">
      <c r="L22963" s="7"/>
      <c r="M22963" s="108"/>
      <c r="N22963" s="7"/>
    </row>
    <row r="22964" spans="12:14">
      <c r="L22964" s="7"/>
      <c r="M22964" s="108"/>
      <c r="N22964" s="7"/>
    </row>
    <row r="22965" spans="12:14">
      <c r="L22965" s="7"/>
      <c r="M22965" s="108"/>
      <c r="N22965" s="7"/>
    </row>
    <row r="22966" spans="12:14">
      <c r="L22966" s="7"/>
      <c r="M22966" s="108"/>
      <c r="N22966" s="7"/>
    </row>
    <row r="22967" spans="12:14">
      <c r="L22967" s="7"/>
      <c r="M22967" s="108"/>
      <c r="N22967" s="7"/>
    </row>
    <row r="22968" spans="12:14">
      <c r="L22968" s="7"/>
      <c r="M22968" s="108"/>
      <c r="N22968" s="7"/>
    </row>
    <row r="22969" spans="12:14">
      <c r="L22969" s="7"/>
      <c r="M22969" s="108"/>
      <c r="N22969" s="7"/>
    </row>
    <row r="22970" spans="12:14">
      <c r="L22970" s="7"/>
      <c r="M22970" s="108"/>
      <c r="N22970" s="7"/>
    </row>
    <row r="22971" spans="12:14">
      <c r="L22971" s="7"/>
      <c r="M22971" s="108"/>
      <c r="N22971" s="7"/>
    </row>
    <row r="22972" spans="12:14">
      <c r="L22972" s="7"/>
      <c r="M22972" s="108"/>
      <c r="N22972" s="7"/>
    </row>
    <row r="22973" spans="12:14">
      <c r="L22973" s="7"/>
      <c r="M22973" s="108"/>
      <c r="N22973" s="7"/>
    </row>
    <row r="22974" spans="12:14">
      <c r="L22974" s="7"/>
      <c r="M22974" s="108"/>
      <c r="N22974" s="7"/>
    </row>
    <row r="22975" spans="12:14">
      <c r="L22975" s="7"/>
      <c r="M22975" s="108"/>
      <c r="N22975" s="7"/>
    </row>
    <row r="22976" spans="12:14">
      <c r="L22976" s="7"/>
      <c r="M22976" s="108"/>
      <c r="N22976" s="7"/>
    </row>
    <row r="22977" spans="12:14">
      <c r="L22977" s="7"/>
      <c r="M22977" s="108"/>
      <c r="N22977" s="7"/>
    </row>
    <row r="22978" spans="12:14">
      <c r="L22978" s="7"/>
      <c r="M22978" s="108"/>
      <c r="N22978" s="7"/>
    </row>
    <row r="22979" spans="12:14">
      <c r="L22979" s="7"/>
      <c r="M22979" s="108"/>
      <c r="N22979" s="7"/>
    </row>
    <row r="22980" spans="12:14">
      <c r="L22980" s="7"/>
      <c r="M22980" s="108"/>
      <c r="N22980" s="7"/>
    </row>
    <row r="22981" spans="12:14">
      <c r="L22981" s="7"/>
      <c r="M22981" s="108"/>
      <c r="N22981" s="7"/>
    </row>
    <row r="22982" spans="12:14">
      <c r="L22982" s="7"/>
      <c r="M22982" s="108"/>
      <c r="N22982" s="7"/>
    </row>
    <row r="22983" spans="12:14">
      <c r="L22983" s="7"/>
      <c r="M22983" s="108"/>
      <c r="N22983" s="7"/>
    </row>
    <row r="22984" spans="12:14">
      <c r="L22984" s="7"/>
      <c r="M22984" s="108"/>
      <c r="N22984" s="7"/>
    </row>
    <row r="22985" spans="12:14">
      <c r="L22985" s="7"/>
      <c r="M22985" s="108"/>
      <c r="N22985" s="7"/>
    </row>
    <row r="22986" spans="12:14">
      <c r="L22986" s="7"/>
      <c r="M22986" s="108"/>
      <c r="N22986" s="7"/>
    </row>
    <row r="22987" spans="12:14">
      <c r="L22987" s="7"/>
      <c r="M22987" s="108"/>
      <c r="N22987" s="7"/>
    </row>
    <row r="22988" spans="12:14">
      <c r="L22988" s="7"/>
      <c r="M22988" s="108"/>
      <c r="N22988" s="7"/>
    </row>
    <row r="22989" spans="12:14">
      <c r="L22989" s="7"/>
      <c r="M22989" s="108"/>
      <c r="N22989" s="7"/>
    </row>
    <row r="22990" spans="12:14">
      <c r="L22990" s="7"/>
      <c r="M22990" s="108"/>
      <c r="N22990" s="7"/>
    </row>
    <row r="22991" spans="12:14">
      <c r="L22991" s="7"/>
      <c r="M22991" s="108"/>
      <c r="N22991" s="7"/>
    </row>
    <row r="22992" spans="12:14">
      <c r="L22992" s="7"/>
      <c r="M22992" s="108"/>
      <c r="N22992" s="7"/>
    </row>
    <row r="22993" spans="12:14">
      <c r="L22993" s="7"/>
      <c r="M22993" s="108"/>
      <c r="N22993" s="7"/>
    </row>
    <row r="22994" spans="12:14">
      <c r="L22994" s="7"/>
      <c r="M22994" s="108"/>
      <c r="N22994" s="7"/>
    </row>
    <row r="22995" spans="12:14">
      <c r="L22995" s="7"/>
      <c r="M22995" s="108"/>
      <c r="N22995" s="7"/>
    </row>
    <row r="22996" spans="12:14">
      <c r="L22996" s="7"/>
      <c r="M22996" s="108"/>
      <c r="N22996" s="7"/>
    </row>
    <row r="22997" spans="12:14">
      <c r="L22997" s="7"/>
      <c r="M22997" s="108"/>
      <c r="N22997" s="7"/>
    </row>
    <row r="22998" spans="12:14">
      <c r="L22998" s="7"/>
      <c r="M22998" s="108"/>
      <c r="N22998" s="7"/>
    </row>
    <row r="22999" spans="12:14">
      <c r="L22999" s="7"/>
      <c r="M22999" s="108"/>
      <c r="N22999" s="7"/>
    </row>
    <row r="23000" spans="12:14">
      <c r="L23000" s="7"/>
      <c r="M23000" s="108"/>
      <c r="N23000" s="7"/>
    </row>
    <row r="23001" spans="12:14">
      <c r="L23001" s="7"/>
      <c r="M23001" s="108"/>
      <c r="N23001" s="7"/>
    </row>
    <row r="23002" spans="12:14">
      <c r="L23002" s="7"/>
      <c r="M23002" s="108"/>
      <c r="N23002" s="7"/>
    </row>
    <row r="23003" spans="12:14">
      <c r="L23003" s="7"/>
      <c r="M23003" s="108"/>
      <c r="N23003" s="7"/>
    </row>
    <row r="23004" spans="12:14">
      <c r="L23004" s="7"/>
      <c r="M23004" s="108"/>
      <c r="N23004" s="7"/>
    </row>
    <row r="23005" spans="12:14">
      <c r="L23005" s="7"/>
      <c r="M23005" s="108"/>
      <c r="N23005" s="7"/>
    </row>
    <row r="23006" spans="12:14">
      <c r="L23006" s="7"/>
      <c r="M23006" s="108"/>
      <c r="N23006" s="7"/>
    </row>
    <row r="23007" spans="12:14">
      <c r="L23007" s="7"/>
      <c r="M23007" s="108"/>
      <c r="N23007" s="7"/>
    </row>
    <row r="23008" spans="12:14">
      <c r="L23008" s="7"/>
      <c r="M23008" s="108"/>
      <c r="N23008" s="7"/>
    </row>
    <row r="23009" spans="12:14">
      <c r="L23009" s="7"/>
      <c r="M23009" s="108"/>
      <c r="N23009" s="7"/>
    </row>
    <row r="23010" spans="12:14">
      <c r="L23010" s="7"/>
      <c r="M23010" s="108"/>
      <c r="N23010" s="7"/>
    </row>
    <row r="23011" spans="12:14">
      <c r="L23011" s="7"/>
      <c r="M23011" s="108"/>
      <c r="N23011" s="7"/>
    </row>
    <row r="23012" spans="12:14">
      <c r="L23012" s="7"/>
      <c r="M23012" s="108"/>
      <c r="N23012" s="7"/>
    </row>
    <row r="23013" spans="12:14">
      <c r="L23013" s="7"/>
      <c r="M23013" s="108"/>
      <c r="N23013" s="7"/>
    </row>
    <row r="23014" spans="12:14">
      <c r="L23014" s="7"/>
      <c r="M23014" s="108"/>
      <c r="N23014" s="7"/>
    </row>
    <row r="23015" spans="12:14">
      <c r="L23015" s="7"/>
      <c r="M23015" s="108"/>
      <c r="N23015" s="7"/>
    </row>
    <row r="23016" spans="12:14">
      <c r="L23016" s="7"/>
      <c r="M23016" s="108"/>
      <c r="N23016" s="7"/>
    </row>
    <row r="23017" spans="12:14">
      <c r="L23017" s="7"/>
      <c r="M23017" s="108"/>
      <c r="N23017" s="7"/>
    </row>
    <row r="23018" spans="12:14">
      <c r="L23018" s="7"/>
      <c r="M23018" s="108"/>
      <c r="N23018" s="7"/>
    </row>
    <row r="23019" spans="12:14">
      <c r="L23019" s="7"/>
      <c r="M23019" s="108"/>
      <c r="N23019" s="7"/>
    </row>
    <row r="23020" spans="12:14">
      <c r="L23020" s="7"/>
      <c r="M23020" s="108"/>
      <c r="N23020" s="7"/>
    </row>
    <row r="23021" spans="12:14">
      <c r="L23021" s="7"/>
      <c r="M23021" s="108"/>
      <c r="N23021" s="7"/>
    </row>
    <row r="23022" spans="12:14">
      <c r="L23022" s="7"/>
      <c r="M23022" s="108"/>
      <c r="N23022" s="7"/>
    </row>
    <row r="23023" spans="12:14">
      <c r="L23023" s="7"/>
      <c r="M23023" s="108"/>
      <c r="N23023" s="7"/>
    </row>
    <row r="23024" spans="12:14">
      <c r="L23024" s="7"/>
      <c r="M23024" s="108"/>
      <c r="N23024" s="7"/>
    </row>
    <row r="23025" spans="12:14">
      <c r="L23025" s="7"/>
      <c r="M23025" s="108"/>
      <c r="N23025" s="7"/>
    </row>
    <row r="23026" spans="12:14">
      <c r="L23026" s="7"/>
      <c r="M23026" s="108"/>
      <c r="N23026" s="7"/>
    </row>
    <row r="23027" spans="12:14">
      <c r="L23027" s="7"/>
      <c r="M23027" s="108"/>
      <c r="N23027" s="7"/>
    </row>
    <row r="23028" spans="12:14">
      <c r="L23028" s="7"/>
      <c r="M23028" s="108"/>
      <c r="N23028" s="7"/>
    </row>
    <row r="23029" spans="12:14">
      <c r="L23029" s="7"/>
      <c r="M23029" s="108"/>
      <c r="N23029" s="7"/>
    </row>
    <row r="23030" spans="12:14">
      <c r="L23030" s="7"/>
      <c r="M23030" s="108"/>
      <c r="N23030" s="7"/>
    </row>
    <row r="23031" spans="12:14">
      <c r="L23031" s="7"/>
      <c r="M23031" s="108"/>
      <c r="N23031" s="7"/>
    </row>
    <row r="23032" spans="12:14">
      <c r="L23032" s="7"/>
      <c r="M23032" s="108"/>
      <c r="N23032" s="7"/>
    </row>
    <row r="23033" spans="12:14">
      <c r="L23033" s="7"/>
      <c r="M23033" s="108"/>
      <c r="N23033" s="7"/>
    </row>
    <row r="23034" spans="12:14">
      <c r="L23034" s="7"/>
      <c r="M23034" s="108"/>
      <c r="N23034" s="7"/>
    </row>
    <row r="23035" spans="12:14">
      <c r="L23035" s="7"/>
      <c r="M23035" s="108"/>
      <c r="N23035" s="7"/>
    </row>
    <row r="23036" spans="12:14">
      <c r="L23036" s="7"/>
      <c r="M23036" s="108"/>
      <c r="N23036" s="7"/>
    </row>
    <row r="23037" spans="12:14">
      <c r="L23037" s="7"/>
      <c r="M23037" s="108"/>
      <c r="N23037" s="7"/>
    </row>
    <row r="23038" spans="12:14">
      <c r="L23038" s="7"/>
      <c r="M23038" s="108"/>
      <c r="N23038" s="7"/>
    </row>
    <row r="23039" spans="12:14">
      <c r="L23039" s="7"/>
      <c r="M23039" s="108"/>
      <c r="N23039" s="7"/>
    </row>
    <row r="23040" spans="12:14">
      <c r="L23040" s="7"/>
      <c r="M23040" s="108"/>
      <c r="N23040" s="7"/>
    </row>
    <row r="23041" spans="12:14">
      <c r="L23041" s="7"/>
      <c r="M23041" s="108"/>
      <c r="N23041" s="7"/>
    </row>
    <row r="23042" spans="12:14">
      <c r="L23042" s="7"/>
      <c r="M23042" s="108"/>
      <c r="N23042" s="7"/>
    </row>
    <row r="23043" spans="12:14">
      <c r="L23043" s="7"/>
      <c r="M23043" s="108"/>
      <c r="N23043" s="7"/>
    </row>
    <row r="23044" spans="12:14">
      <c r="L23044" s="7"/>
      <c r="M23044" s="108"/>
      <c r="N23044" s="7"/>
    </row>
    <row r="23045" spans="12:14">
      <c r="L23045" s="7"/>
      <c r="M23045" s="108"/>
      <c r="N23045" s="7"/>
    </row>
    <row r="23046" spans="12:14">
      <c r="L23046" s="7"/>
      <c r="M23046" s="108"/>
      <c r="N23046" s="7"/>
    </row>
    <row r="23047" spans="12:14">
      <c r="L23047" s="7"/>
      <c r="M23047" s="108"/>
      <c r="N23047" s="7"/>
    </row>
    <row r="23048" spans="12:14">
      <c r="L23048" s="7"/>
      <c r="M23048" s="108"/>
      <c r="N23048" s="7"/>
    </row>
    <row r="23049" spans="12:14">
      <c r="L23049" s="7"/>
      <c r="M23049" s="108"/>
      <c r="N23049" s="7"/>
    </row>
    <row r="23050" spans="12:14">
      <c r="L23050" s="7"/>
      <c r="M23050" s="108"/>
      <c r="N23050" s="7"/>
    </row>
    <row r="23051" spans="12:14">
      <c r="L23051" s="7"/>
      <c r="M23051" s="108"/>
      <c r="N23051" s="7"/>
    </row>
    <row r="23052" spans="12:14">
      <c r="L23052" s="7"/>
      <c r="M23052" s="108"/>
      <c r="N23052" s="7"/>
    </row>
    <row r="23053" spans="12:14">
      <c r="L23053" s="7"/>
      <c r="M23053" s="108"/>
      <c r="N23053" s="7"/>
    </row>
    <row r="23054" spans="12:14">
      <c r="L23054" s="7"/>
      <c r="M23054" s="108"/>
      <c r="N23054" s="7"/>
    </row>
    <row r="23055" spans="12:14">
      <c r="L23055" s="7"/>
      <c r="M23055" s="108"/>
      <c r="N23055" s="7"/>
    </row>
    <row r="23056" spans="12:14">
      <c r="L23056" s="7"/>
      <c r="M23056" s="108"/>
      <c r="N23056" s="7"/>
    </row>
    <row r="23057" spans="12:14">
      <c r="L23057" s="7"/>
      <c r="M23057" s="108"/>
      <c r="N23057" s="7"/>
    </row>
    <row r="23058" spans="12:14">
      <c r="L23058" s="7"/>
      <c r="M23058" s="108"/>
      <c r="N23058" s="7"/>
    </row>
    <row r="23059" spans="12:14">
      <c r="L23059" s="7"/>
      <c r="M23059" s="108"/>
      <c r="N23059" s="7"/>
    </row>
    <row r="23060" spans="12:14">
      <c r="L23060" s="7"/>
      <c r="M23060" s="108"/>
      <c r="N23060" s="7"/>
    </row>
    <row r="23061" spans="12:14">
      <c r="L23061" s="7"/>
      <c r="M23061" s="108"/>
      <c r="N23061" s="7"/>
    </row>
    <row r="23062" spans="12:14">
      <c r="L23062" s="7"/>
      <c r="M23062" s="108"/>
      <c r="N23062" s="7"/>
    </row>
    <row r="23063" spans="12:14">
      <c r="L23063" s="7"/>
      <c r="M23063" s="108"/>
      <c r="N23063" s="7"/>
    </row>
    <row r="23064" spans="12:14">
      <c r="L23064" s="7"/>
      <c r="M23064" s="108"/>
      <c r="N23064" s="7"/>
    </row>
    <row r="23065" spans="12:14">
      <c r="L23065" s="7"/>
      <c r="M23065" s="108"/>
      <c r="N23065" s="7"/>
    </row>
    <row r="23066" spans="12:14">
      <c r="L23066" s="7"/>
      <c r="M23066" s="108"/>
      <c r="N23066" s="7"/>
    </row>
    <row r="23067" spans="12:14">
      <c r="L23067" s="7"/>
      <c r="M23067" s="108"/>
      <c r="N23067" s="7"/>
    </row>
    <row r="23068" spans="12:14">
      <c r="L23068" s="7"/>
      <c r="M23068" s="108"/>
      <c r="N23068" s="7"/>
    </row>
    <row r="23069" spans="12:14">
      <c r="L23069" s="7"/>
      <c r="M23069" s="108"/>
      <c r="N23069" s="7"/>
    </row>
    <row r="23070" spans="12:14">
      <c r="L23070" s="7"/>
      <c r="M23070" s="108"/>
      <c r="N23070" s="7"/>
    </row>
    <row r="23071" spans="12:14">
      <c r="L23071" s="7"/>
      <c r="M23071" s="108"/>
      <c r="N23071" s="7"/>
    </row>
    <row r="23072" spans="12:14">
      <c r="L23072" s="7"/>
      <c r="M23072" s="108"/>
      <c r="N23072" s="7"/>
    </row>
    <row r="23073" spans="12:14">
      <c r="L23073" s="7"/>
      <c r="M23073" s="108"/>
      <c r="N23073" s="7"/>
    </row>
    <row r="23074" spans="12:14">
      <c r="L23074" s="7"/>
      <c r="M23074" s="108"/>
      <c r="N23074" s="7"/>
    </row>
    <row r="23075" spans="12:14">
      <c r="L23075" s="7"/>
      <c r="M23075" s="108"/>
      <c r="N23075" s="7"/>
    </row>
    <row r="23076" spans="12:14">
      <c r="L23076" s="7"/>
      <c r="M23076" s="108"/>
      <c r="N23076" s="7"/>
    </row>
    <row r="23077" spans="12:14">
      <c r="L23077" s="7"/>
      <c r="M23077" s="108"/>
      <c r="N23077" s="7"/>
    </row>
    <row r="23078" spans="12:14">
      <c r="L23078" s="7"/>
      <c r="M23078" s="108"/>
      <c r="N23078" s="7"/>
    </row>
    <row r="23079" spans="12:14">
      <c r="L23079" s="7"/>
      <c r="M23079" s="108"/>
      <c r="N23079" s="7"/>
    </row>
    <row r="23080" spans="12:14">
      <c r="L23080" s="7"/>
      <c r="M23080" s="108"/>
      <c r="N23080" s="7"/>
    </row>
    <row r="23081" spans="12:14">
      <c r="L23081" s="7"/>
      <c r="M23081" s="108"/>
      <c r="N23081" s="7"/>
    </row>
    <row r="23082" spans="12:14">
      <c r="L23082" s="7"/>
      <c r="M23082" s="108"/>
      <c r="N23082" s="7"/>
    </row>
    <row r="23083" spans="12:14">
      <c r="L23083" s="7"/>
      <c r="M23083" s="108"/>
      <c r="N23083" s="7"/>
    </row>
    <row r="23084" spans="12:14">
      <c r="L23084" s="7"/>
      <c r="M23084" s="108"/>
      <c r="N23084" s="7"/>
    </row>
    <row r="23085" spans="12:14">
      <c r="L23085" s="7"/>
      <c r="M23085" s="108"/>
      <c r="N23085" s="7"/>
    </row>
    <row r="23086" spans="12:14">
      <c r="L23086" s="7"/>
      <c r="M23086" s="108"/>
      <c r="N23086" s="7"/>
    </row>
    <row r="23087" spans="12:14">
      <c r="L23087" s="7"/>
      <c r="M23087" s="108"/>
      <c r="N23087" s="7"/>
    </row>
    <row r="23088" spans="12:14">
      <c r="L23088" s="7"/>
      <c r="M23088" s="108"/>
      <c r="N23088" s="7"/>
    </row>
    <row r="23089" spans="12:14">
      <c r="L23089" s="7"/>
      <c r="M23089" s="108"/>
      <c r="N23089" s="7"/>
    </row>
    <row r="23090" spans="12:14">
      <c r="L23090" s="7"/>
      <c r="M23090" s="108"/>
      <c r="N23090" s="7"/>
    </row>
    <row r="23091" spans="12:14">
      <c r="L23091" s="7"/>
      <c r="M23091" s="108"/>
      <c r="N23091" s="7"/>
    </row>
    <row r="23092" spans="12:14">
      <c r="L23092" s="7"/>
      <c r="M23092" s="108"/>
      <c r="N23092" s="7"/>
    </row>
    <row r="23093" spans="12:14">
      <c r="L23093" s="7"/>
      <c r="M23093" s="108"/>
      <c r="N23093" s="7"/>
    </row>
    <row r="23094" spans="12:14">
      <c r="L23094" s="7"/>
      <c r="M23094" s="108"/>
      <c r="N23094" s="7"/>
    </row>
    <row r="23095" spans="12:14">
      <c r="L23095" s="7"/>
      <c r="M23095" s="108"/>
      <c r="N23095" s="7"/>
    </row>
    <row r="23096" spans="12:14">
      <c r="L23096" s="7"/>
      <c r="M23096" s="108"/>
      <c r="N23096" s="7"/>
    </row>
    <row r="23097" spans="12:14">
      <c r="L23097" s="7"/>
      <c r="M23097" s="108"/>
      <c r="N23097" s="7"/>
    </row>
    <row r="23098" spans="12:14">
      <c r="L23098" s="7"/>
      <c r="M23098" s="108"/>
      <c r="N23098" s="7"/>
    </row>
    <row r="23099" spans="12:14">
      <c r="L23099" s="7"/>
      <c r="M23099" s="108"/>
      <c r="N23099" s="7"/>
    </row>
    <row r="23100" spans="12:14">
      <c r="L23100" s="7"/>
      <c r="M23100" s="108"/>
      <c r="N23100" s="7"/>
    </row>
    <row r="23101" spans="12:14">
      <c r="L23101" s="7"/>
      <c r="M23101" s="108"/>
      <c r="N23101" s="7"/>
    </row>
    <row r="23102" spans="12:14">
      <c r="L23102" s="7"/>
      <c r="M23102" s="108"/>
      <c r="N23102" s="7"/>
    </row>
    <row r="23103" spans="12:14">
      <c r="L23103" s="7"/>
      <c r="M23103" s="108"/>
      <c r="N23103" s="7"/>
    </row>
    <row r="23104" spans="12:14">
      <c r="L23104" s="7"/>
      <c r="M23104" s="108"/>
      <c r="N23104" s="7"/>
    </row>
    <row r="23105" spans="12:14">
      <c r="L23105" s="7"/>
      <c r="M23105" s="108"/>
      <c r="N23105" s="7"/>
    </row>
    <row r="23106" spans="12:14">
      <c r="L23106" s="7"/>
      <c r="M23106" s="108"/>
      <c r="N23106" s="7"/>
    </row>
    <row r="23107" spans="12:14">
      <c r="L23107" s="7"/>
      <c r="M23107" s="108"/>
      <c r="N23107" s="7"/>
    </row>
    <row r="23108" spans="12:14">
      <c r="L23108" s="7"/>
      <c r="M23108" s="108"/>
      <c r="N23108" s="7"/>
    </row>
    <row r="23109" spans="12:14">
      <c r="L23109" s="7"/>
      <c r="M23109" s="108"/>
      <c r="N23109" s="7"/>
    </row>
    <row r="23110" spans="12:14">
      <c r="L23110" s="7"/>
      <c r="M23110" s="108"/>
      <c r="N23110" s="7"/>
    </row>
    <row r="23111" spans="12:14">
      <c r="L23111" s="7"/>
      <c r="M23111" s="108"/>
      <c r="N23111" s="7"/>
    </row>
    <row r="23112" spans="12:14">
      <c r="L23112" s="7"/>
      <c r="M23112" s="108"/>
      <c r="N23112" s="7"/>
    </row>
    <row r="23113" spans="12:14">
      <c r="L23113" s="7"/>
      <c r="M23113" s="108"/>
      <c r="N23113" s="7"/>
    </row>
    <row r="23114" spans="12:14">
      <c r="L23114" s="7"/>
      <c r="M23114" s="108"/>
      <c r="N23114" s="7"/>
    </row>
    <row r="23115" spans="12:14">
      <c r="L23115" s="7"/>
      <c r="M23115" s="108"/>
      <c r="N23115" s="7"/>
    </row>
    <row r="23116" spans="12:14">
      <c r="L23116" s="7"/>
      <c r="M23116" s="108"/>
      <c r="N23116" s="7"/>
    </row>
    <row r="23117" spans="12:14">
      <c r="L23117" s="7"/>
      <c r="M23117" s="108"/>
      <c r="N23117" s="7"/>
    </row>
    <row r="23118" spans="12:14">
      <c r="L23118" s="7"/>
      <c r="M23118" s="108"/>
      <c r="N23118" s="7"/>
    </row>
    <row r="23119" spans="12:14">
      <c r="L23119" s="7"/>
      <c r="M23119" s="108"/>
      <c r="N23119" s="7"/>
    </row>
    <row r="23120" spans="12:14">
      <c r="L23120" s="7"/>
      <c r="M23120" s="108"/>
      <c r="N23120" s="7"/>
    </row>
    <row r="23121" spans="12:14">
      <c r="L23121" s="7"/>
      <c r="M23121" s="108"/>
      <c r="N23121" s="7"/>
    </row>
    <row r="23122" spans="12:14">
      <c r="L23122" s="7"/>
      <c r="M23122" s="108"/>
      <c r="N23122" s="7"/>
    </row>
    <row r="23123" spans="12:14">
      <c r="L23123" s="7"/>
      <c r="M23123" s="108"/>
      <c r="N23123" s="7"/>
    </row>
    <row r="23124" spans="12:14">
      <c r="L23124" s="7"/>
      <c r="M23124" s="108"/>
      <c r="N23124" s="7"/>
    </row>
    <row r="23125" spans="12:14">
      <c r="L23125" s="7"/>
      <c r="M23125" s="108"/>
      <c r="N23125" s="7"/>
    </row>
    <row r="23126" spans="12:14">
      <c r="L23126" s="7"/>
      <c r="M23126" s="108"/>
      <c r="N23126" s="7"/>
    </row>
    <row r="23127" spans="12:14">
      <c r="L23127" s="7"/>
      <c r="M23127" s="108"/>
      <c r="N23127" s="7"/>
    </row>
    <row r="23128" spans="12:14">
      <c r="L23128" s="7"/>
      <c r="M23128" s="108"/>
      <c r="N23128" s="7"/>
    </row>
    <row r="23129" spans="12:14">
      <c r="L23129" s="7"/>
      <c r="M23129" s="108"/>
      <c r="N23129" s="7"/>
    </row>
    <row r="23130" spans="12:14">
      <c r="L23130" s="7"/>
      <c r="M23130" s="108"/>
      <c r="N23130" s="7"/>
    </row>
    <row r="23131" spans="12:14">
      <c r="L23131" s="7"/>
      <c r="M23131" s="108"/>
      <c r="N23131" s="7"/>
    </row>
    <row r="23132" spans="12:14">
      <c r="L23132" s="7"/>
      <c r="M23132" s="108"/>
      <c r="N23132" s="7"/>
    </row>
    <row r="23133" spans="12:14">
      <c r="L23133" s="7"/>
      <c r="M23133" s="108"/>
      <c r="N23133" s="7"/>
    </row>
    <row r="23134" spans="12:14">
      <c r="L23134" s="7"/>
      <c r="M23134" s="108"/>
      <c r="N23134" s="7"/>
    </row>
    <row r="23135" spans="12:14">
      <c r="L23135" s="7"/>
      <c r="M23135" s="108"/>
      <c r="N23135" s="7"/>
    </row>
    <row r="23136" spans="12:14">
      <c r="L23136" s="7"/>
      <c r="M23136" s="108"/>
      <c r="N23136" s="7"/>
    </row>
    <row r="23137" spans="12:14">
      <c r="L23137" s="7"/>
      <c r="M23137" s="108"/>
      <c r="N23137" s="7"/>
    </row>
    <row r="23138" spans="12:14">
      <c r="L23138" s="7"/>
      <c r="M23138" s="108"/>
      <c r="N23138" s="7"/>
    </row>
    <row r="23139" spans="12:14">
      <c r="L23139" s="7"/>
      <c r="M23139" s="108"/>
      <c r="N23139" s="7"/>
    </row>
    <row r="23140" spans="12:14">
      <c r="L23140" s="7"/>
      <c r="M23140" s="108"/>
      <c r="N23140" s="7"/>
    </row>
    <row r="23141" spans="12:14">
      <c r="L23141" s="7"/>
      <c r="M23141" s="108"/>
      <c r="N23141" s="7"/>
    </row>
    <row r="23142" spans="12:14">
      <c r="L23142" s="7"/>
      <c r="M23142" s="108"/>
      <c r="N23142" s="7"/>
    </row>
    <row r="23143" spans="12:14">
      <c r="L23143" s="7"/>
      <c r="M23143" s="108"/>
      <c r="N23143" s="7"/>
    </row>
    <row r="23144" spans="12:14">
      <c r="L23144" s="7"/>
      <c r="M23144" s="108"/>
      <c r="N23144" s="7"/>
    </row>
    <row r="23145" spans="12:14">
      <c r="L23145" s="7"/>
      <c r="M23145" s="108"/>
      <c r="N23145" s="7"/>
    </row>
    <row r="23146" spans="12:14">
      <c r="L23146" s="7"/>
      <c r="M23146" s="108"/>
      <c r="N23146" s="7"/>
    </row>
    <row r="23147" spans="12:14">
      <c r="L23147" s="7"/>
      <c r="M23147" s="108"/>
      <c r="N23147" s="7"/>
    </row>
    <row r="23148" spans="12:14">
      <c r="L23148" s="7"/>
      <c r="M23148" s="108"/>
      <c r="N23148" s="7"/>
    </row>
    <row r="23149" spans="12:14">
      <c r="L23149" s="7"/>
      <c r="M23149" s="108"/>
      <c r="N23149" s="7"/>
    </row>
    <row r="23150" spans="12:14">
      <c r="L23150" s="7"/>
      <c r="M23150" s="108"/>
      <c r="N23150" s="7"/>
    </row>
    <row r="23151" spans="12:14">
      <c r="L23151" s="7"/>
      <c r="M23151" s="108"/>
      <c r="N23151" s="7"/>
    </row>
    <row r="23152" spans="12:14">
      <c r="L23152" s="7"/>
      <c r="M23152" s="108"/>
      <c r="N23152" s="7"/>
    </row>
    <row r="23153" spans="12:14">
      <c r="L23153" s="7"/>
      <c r="M23153" s="108"/>
      <c r="N23153" s="7"/>
    </row>
    <row r="23154" spans="12:14">
      <c r="L23154" s="7"/>
      <c r="M23154" s="108"/>
      <c r="N23154" s="7"/>
    </row>
    <row r="23155" spans="12:14">
      <c r="L23155" s="7"/>
      <c r="M23155" s="108"/>
      <c r="N23155" s="7"/>
    </row>
    <row r="23156" spans="12:14">
      <c r="L23156" s="7"/>
      <c r="M23156" s="108"/>
      <c r="N23156" s="7"/>
    </row>
    <row r="23157" spans="12:14">
      <c r="L23157" s="7"/>
      <c r="M23157" s="108"/>
      <c r="N23157" s="7"/>
    </row>
    <row r="23158" spans="12:14">
      <c r="L23158" s="7"/>
      <c r="M23158" s="108"/>
      <c r="N23158" s="7"/>
    </row>
    <row r="23159" spans="12:14">
      <c r="L23159" s="7"/>
      <c r="M23159" s="108"/>
      <c r="N23159" s="7"/>
    </row>
    <row r="23160" spans="12:14">
      <c r="L23160" s="7"/>
      <c r="M23160" s="108"/>
      <c r="N23160" s="7"/>
    </row>
    <row r="23161" spans="12:14">
      <c r="L23161" s="7"/>
      <c r="M23161" s="108"/>
      <c r="N23161" s="7"/>
    </row>
    <row r="23162" spans="12:14">
      <c r="L23162" s="7"/>
      <c r="M23162" s="108"/>
      <c r="N23162" s="7"/>
    </row>
    <row r="23163" spans="12:14">
      <c r="L23163" s="7"/>
      <c r="M23163" s="108"/>
      <c r="N23163" s="7"/>
    </row>
    <row r="23164" spans="12:14">
      <c r="L23164" s="7"/>
      <c r="M23164" s="108"/>
      <c r="N23164" s="7"/>
    </row>
    <row r="23165" spans="12:14">
      <c r="L23165" s="7"/>
      <c r="M23165" s="108"/>
      <c r="N23165" s="7"/>
    </row>
    <row r="23166" spans="12:14">
      <c r="L23166" s="7"/>
      <c r="M23166" s="108"/>
      <c r="N23166" s="7"/>
    </row>
    <row r="23167" spans="12:14">
      <c r="L23167" s="7"/>
      <c r="M23167" s="108"/>
      <c r="N23167" s="7"/>
    </row>
    <row r="23168" spans="12:14">
      <c r="L23168" s="7"/>
      <c r="M23168" s="108"/>
      <c r="N23168" s="7"/>
    </row>
    <row r="23169" spans="12:14">
      <c r="L23169" s="7"/>
      <c r="M23169" s="108"/>
      <c r="N23169" s="7"/>
    </row>
    <row r="23170" spans="12:14">
      <c r="L23170" s="7"/>
      <c r="M23170" s="108"/>
      <c r="N23170" s="7"/>
    </row>
    <row r="23171" spans="12:14">
      <c r="L23171" s="7"/>
      <c r="M23171" s="108"/>
      <c r="N23171" s="7"/>
    </row>
    <row r="23172" spans="12:14">
      <c r="L23172" s="7"/>
      <c r="M23172" s="108"/>
      <c r="N23172" s="7"/>
    </row>
    <row r="23173" spans="12:14">
      <c r="L23173" s="7"/>
      <c r="M23173" s="108"/>
      <c r="N23173" s="7"/>
    </row>
    <row r="23174" spans="12:14">
      <c r="L23174" s="7"/>
      <c r="M23174" s="108"/>
      <c r="N23174" s="7"/>
    </row>
    <row r="23175" spans="12:14">
      <c r="L23175" s="7"/>
      <c r="M23175" s="108"/>
      <c r="N23175" s="7"/>
    </row>
    <row r="23176" spans="12:14">
      <c r="L23176" s="7"/>
      <c r="M23176" s="108"/>
      <c r="N23176" s="7"/>
    </row>
    <row r="23177" spans="12:14">
      <c r="L23177" s="7"/>
      <c r="M23177" s="108"/>
      <c r="N23177" s="7"/>
    </row>
    <row r="23178" spans="12:14">
      <c r="L23178" s="7"/>
      <c r="M23178" s="108"/>
      <c r="N23178" s="7"/>
    </row>
    <row r="23179" spans="12:14">
      <c r="L23179" s="7"/>
      <c r="M23179" s="108"/>
      <c r="N23179" s="7"/>
    </row>
    <row r="23180" spans="12:14">
      <c r="L23180" s="7"/>
      <c r="M23180" s="108"/>
      <c r="N23180" s="7"/>
    </row>
    <row r="23181" spans="12:14">
      <c r="L23181" s="7"/>
      <c r="M23181" s="108"/>
      <c r="N23181" s="7"/>
    </row>
    <row r="23182" spans="12:14">
      <c r="L23182" s="7"/>
      <c r="M23182" s="108"/>
      <c r="N23182" s="7"/>
    </row>
    <row r="23183" spans="12:14">
      <c r="L23183" s="7"/>
      <c r="M23183" s="108"/>
      <c r="N23183" s="7"/>
    </row>
    <row r="23184" spans="12:14">
      <c r="L23184" s="7"/>
      <c r="M23184" s="108"/>
      <c r="N23184" s="7"/>
    </row>
    <row r="23185" spans="12:14">
      <c r="L23185" s="7"/>
      <c r="M23185" s="108"/>
      <c r="N23185" s="7"/>
    </row>
    <row r="23186" spans="12:14">
      <c r="L23186" s="7"/>
      <c r="M23186" s="108"/>
      <c r="N23186" s="7"/>
    </row>
    <row r="23187" spans="12:14">
      <c r="L23187" s="7"/>
      <c r="M23187" s="108"/>
      <c r="N23187" s="7"/>
    </row>
    <row r="23188" spans="12:14">
      <c r="L23188" s="7"/>
      <c r="M23188" s="108"/>
      <c r="N23188" s="7"/>
    </row>
    <row r="23189" spans="12:14">
      <c r="L23189" s="7"/>
      <c r="M23189" s="108"/>
      <c r="N23189" s="7"/>
    </row>
    <row r="23190" spans="12:14">
      <c r="L23190" s="7"/>
      <c r="M23190" s="108"/>
      <c r="N23190" s="7"/>
    </row>
    <row r="23191" spans="12:14">
      <c r="L23191" s="7"/>
      <c r="M23191" s="108"/>
      <c r="N23191" s="7"/>
    </row>
    <row r="23192" spans="12:14">
      <c r="L23192" s="7"/>
      <c r="M23192" s="108"/>
      <c r="N23192" s="7"/>
    </row>
    <row r="23193" spans="12:14">
      <c r="L23193" s="7"/>
      <c r="M23193" s="108"/>
      <c r="N23193" s="7"/>
    </row>
    <row r="23194" spans="12:14">
      <c r="L23194" s="7"/>
      <c r="M23194" s="108"/>
      <c r="N23194" s="7"/>
    </row>
    <row r="23195" spans="12:14">
      <c r="L23195" s="7"/>
      <c r="M23195" s="108"/>
      <c r="N23195" s="7"/>
    </row>
    <row r="23196" spans="12:14">
      <c r="L23196" s="7"/>
      <c r="M23196" s="108"/>
      <c r="N23196" s="7"/>
    </row>
    <row r="23197" spans="12:14">
      <c r="L23197" s="7"/>
      <c r="M23197" s="108"/>
      <c r="N23197" s="7"/>
    </row>
    <row r="23198" spans="12:14">
      <c r="L23198" s="7"/>
      <c r="M23198" s="108"/>
      <c r="N23198" s="7"/>
    </row>
    <row r="23199" spans="12:14">
      <c r="L23199" s="7"/>
      <c r="M23199" s="108"/>
      <c r="N23199" s="7"/>
    </row>
    <row r="23200" spans="12:14">
      <c r="L23200" s="7"/>
      <c r="M23200" s="108"/>
      <c r="N23200" s="7"/>
    </row>
    <row r="23201" spans="12:14">
      <c r="L23201" s="7"/>
      <c r="M23201" s="108"/>
      <c r="N23201" s="7"/>
    </row>
    <row r="23202" spans="12:14">
      <c r="L23202" s="7"/>
      <c r="M23202" s="108"/>
      <c r="N23202" s="7"/>
    </row>
    <row r="23203" spans="12:14">
      <c r="L23203" s="7"/>
      <c r="M23203" s="108"/>
      <c r="N23203" s="7"/>
    </row>
    <row r="23204" spans="12:14">
      <c r="L23204" s="7"/>
      <c r="M23204" s="108"/>
      <c r="N23204" s="7"/>
    </row>
    <row r="23205" spans="12:14">
      <c r="L23205" s="7"/>
      <c r="M23205" s="108"/>
      <c r="N23205" s="7"/>
    </row>
    <row r="23206" spans="12:14">
      <c r="L23206" s="7"/>
      <c r="M23206" s="108"/>
      <c r="N23206" s="7"/>
    </row>
    <row r="23207" spans="12:14">
      <c r="L23207" s="7"/>
      <c r="M23207" s="108"/>
      <c r="N23207" s="7"/>
    </row>
    <row r="23208" spans="12:14">
      <c r="L23208" s="7"/>
      <c r="M23208" s="108"/>
      <c r="N23208" s="7"/>
    </row>
    <row r="23209" spans="12:14">
      <c r="L23209" s="7"/>
      <c r="M23209" s="108"/>
      <c r="N23209" s="7"/>
    </row>
    <row r="23210" spans="12:14">
      <c r="L23210" s="7"/>
      <c r="M23210" s="108"/>
      <c r="N23210" s="7"/>
    </row>
    <row r="23211" spans="12:14">
      <c r="L23211" s="7"/>
      <c r="M23211" s="108"/>
      <c r="N23211" s="7"/>
    </row>
    <row r="23212" spans="12:14">
      <c r="L23212" s="7"/>
      <c r="M23212" s="108"/>
      <c r="N23212" s="7"/>
    </row>
    <row r="23213" spans="12:14">
      <c r="L23213" s="7"/>
      <c r="M23213" s="108"/>
      <c r="N23213" s="7"/>
    </row>
    <row r="23214" spans="12:14">
      <c r="L23214" s="7"/>
      <c r="M23214" s="108"/>
      <c r="N23214" s="7"/>
    </row>
    <row r="23215" spans="12:14">
      <c r="L23215" s="7"/>
      <c r="M23215" s="108"/>
      <c r="N23215" s="7"/>
    </row>
    <row r="23216" spans="12:14">
      <c r="L23216" s="7"/>
      <c r="M23216" s="108"/>
      <c r="N23216" s="7"/>
    </row>
    <row r="23217" spans="12:14">
      <c r="L23217" s="7"/>
      <c r="M23217" s="108"/>
      <c r="N23217" s="7"/>
    </row>
    <row r="23218" spans="12:14">
      <c r="L23218" s="7"/>
      <c r="M23218" s="108"/>
      <c r="N23218" s="7"/>
    </row>
    <row r="23219" spans="12:14">
      <c r="L23219" s="7"/>
      <c r="M23219" s="108"/>
      <c r="N23219" s="7"/>
    </row>
    <row r="23220" spans="12:14">
      <c r="L23220" s="7"/>
      <c r="M23220" s="108"/>
      <c r="N23220" s="7"/>
    </row>
    <row r="23221" spans="12:14">
      <c r="L23221" s="7"/>
      <c r="M23221" s="108"/>
      <c r="N23221" s="7"/>
    </row>
    <row r="23222" spans="12:14">
      <c r="L23222" s="7"/>
      <c r="M23222" s="108"/>
      <c r="N23222" s="7"/>
    </row>
    <row r="23223" spans="12:14">
      <c r="L23223" s="7"/>
      <c r="M23223" s="108"/>
      <c r="N23223" s="7"/>
    </row>
    <row r="23224" spans="12:14">
      <c r="L23224" s="7"/>
      <c r="M23224" s="108"/>
      <c r="N23224" s="7"/>
    </row>
    <row r="23225" spans="12:14">
      <c r="L23225" s="7"/>
      <c r="M23225" s="108"/>
      <c r="N23225" s="7"/>
    </row>
    <row r="23226" spans="12:14">
      <c r="L23226" s="7"/>
      <c r="M23226" s="108"/>
      <c r="N23226" s="7"/>
    </row>
    <row r="23227" spans="12:14">
      <c r="L23227" s="7"/>
      <c r="M23227" s="108"/>
      <c r="N23227" s="7"/>
    </row>
    <row r="23228" spans="12:14">
      <c r="L23228" s="7"/>
      <c r="M23228" s="108"/>
      <c r="N23228" s="7"/>
    </row>
    <row r="23229" spans="12:14">
      <c r="L23229" s="7"/>
      <c r="M23229" s="108"/>
      <c r="N23229" s="7"/>
    </row>
    <row r="23230" spans="12:14">
      <c r="L23230" s="7"/>
      <c r="M23230" s="108"/>
      <c r="N23230" s="7"/>
    </row>
    <row r="23231" spans="12:14">
      <c r="L23231" s="7"/>
      <c r="M23231" s="108"/>
      <c r="N23231" s="7"/>
    </row>
    <row r="23232" spans="12:14">
      <c r="L23232" s="7"/>
      <c r="M23232" s="108"/>
      <c r="N23232" s="7"/>
    </row>
    <row r="23233" spans="12:14">
      <c r="L23233" s="7"/>
      <c r="M23233" s="108"/>
      <c r="N23233" s="7"/>
    </row>
    <row r="23234" spans="12:14">
      <c r="L23234" s="7"/>
      <c r="M23234" s="108"/>
      <c r="N23234" s="7"/>
    </row>
    <row r="23235" spans="12:14">
      <c r="L23235" s="7"/>
      <c r="M23235" s="108"/>
      <c r="N23235" s="7"/>
    </row>
    <row r="23236" spans="12:14">
      <c r="L23236" s="7"/>
      <c r="M23236" s="108"/>
      <c r="N23236" s="7"/>
    </row>
    <row r="23237" spans="12:14">
      <c r="L23237" s="7"/>
      <c r="M23237" s="108"/>
      <c r="N23237" s="7"/>
    </row>
    <row r="23238" spans="12:14">
      <c r="L23238" s="7"/>
      <c r="M23238" s="108"/>
      <c r="N23238" s="7"/>
    </row>
    <row r="23239" spans="12:14">
      <c r="L23239" s="7"/>
      <c r="M23239" s="108"/>
      <c r="N23239" s="7"/>
    </row>
    <row r="23240" spans="12:14">
      <c r="L23240" s="7"/>
      <c r="M23240" s="108"/>
      <c r="N23240" s="7"/>
    </row>
    <row r="23241" spans="12:14">
      <c r="L23241" s="7"/>
      <c r="M23241" s="108"/>
      <c r="N23241" s="7"/>
    </row>
    <row r="23242" spans="12:14">
      <c r="L23242" s="7"/>
      <c r="M23242" s="108"/>
      <c r="N23242" s="7"/>
    </row>
    <row r="23243" spans="12:14">
      <c r="L23243" s="7"/>
      <c r="M23243" s="108"/>
      <c r="N23243" s="7"/>
    </row>
    <row r="23244" spans="12:14">
      <c r="L23244" s="7"/>
      <c r="M23244" s="108"/>
      <c r="N23244" s="7"/>
    </row>
    <row r="23245" spans="12:14">
      <c r="L23245" s="7"/>
      <c r="M23245" s="108"/>
      <c r="N23245" s="7"/>
    </row>
    <row r="23246" spans="12:14">
      <c r="L23246" s="7"/>
      <c r="M23246" s="108"/>
      <c r="N23246" s="7"/>
    </row>
    <row r="23247" spans="12:14">
      <c r="L23247" s="7"/>
      <c r="M23247" s="108"/>
      <c r="N23247" s="7"/>
    </row>
    <row r="23248" spans="12:14">
      <c r="L23248" s="7"/>
      <c r="M23248" s="108"/>
      <c r="N23248" s="7"/>
    </row>
    <row r="23249" spans="12:14">
      <c r="L23249" s="7"/>
      <c r="M23249" s="108"/>
      <c r="N23249" s="7"/>
    </row>
    <row r="23250" spans="12:14">
      <c r="L23250" s="7"/>
      <c r="M23250" s="108"/>
      <c r="N23250" s="7"/>
    </row>
    <row r="23251" spans="12:14">
      <c r="L23251" s="7"/>
      <c r="M23251" s="108"/>
      <c r="N23251" s="7"/>
    </row>
    <row r="23252" spans="12:14">
      <c r="L23252" s="7"/>
      <c r="M23252" s="108"/>
      <c r="N23252" s="7"/>
    </row>
    <row r="23253" spans="12:14">
      <c r="L23253" s="7"/>
      <c r="M23253" s="108"/>
      <c r="N23253" s="7"/>
    </row>
    <row r="23254" spans="12:14">
      <c r="L23254" s="7"/>
      <c r="M23254" s="108"/>
      <c r="N23254" s="7"/>
    </row>
    <row r="23255" spans="12:14">
      <c r="L23255" s="7"/>
      <c r="M23255" s="108"/>
      <c r="N23255" s="7"/>
    </row>
    <row r="23256" spans="12:14">
      <c r="L23256" s="7"/>
      <c r="M23256" s="108"/>
      <c r="N23256" s="7"/>
    </row>
    <row r="23257" spans="12:14">
      <c r="L23257" s="7"/>
      <c r="M23257" s="108"/>
      <c r="N23257" s="7"/>
    </row>
    <row r="23258" spans="12:14">
      <c r="L23258" s="7"/>
      <c r="M23258" s="108"/>
      <c r="N23258" s="7"/>
    </row>
    <row r="23259" spans="12:14">
      <c r="L23259" s="7"/>
      <c r="M23259" s="108"/>
      <c r="N23259" s="7"/>
    </row>
    <row r="23260" spans="12:14">
      <c r="L23260" s="7"/>
      <c r="M23260" s="108"/>
      <c r="N23260" s="7"/>
    </row>
    <row r="23261" spans="12:14">
      <c r="L23261" s="7"/>
      <c r="M23261" s="108"/>
      <c r="N23261" s="7"/>
    </row>
    <row r="23262" spans="12:14">
      <c r="L23262" s="7"/>
      <c r="M23262" s="108"/>
      <c r="N23262" s="7"/>
    </row>
    <row r="23263" spans="12:14">
      <c r="L23263" s="7"/>
      <c r="M23263" s="108"/>
      <c r="N23263" s="7"/>
    </row>
    <row r="23264" spans="12:14">
      <c r="L23264" s="7"/>
      <c r="M23264" s="108"/>
      <c r="N23264" s="7"/>
    </row>
    <row r="23265" spans="12:14">
      <c r="L23265" s="7"/>
      <c r="M23265" s="108"/>
      <c r="N23265" s="7"/>
    </row>
    <row r="23266" spans="12:14">
      <c r="L23266" s="7"/>
      <c r="M23266" s="108"/>
      <c r="N23266" s="7"/>
    </row>
    <row r="23267" spans="12:14">
      <c r="L23267" s="7"/>
      <c r="M23267" s="108"/>
      <c r="N23267" s="7"/>
    </row>
    <row r="23268" spans="12:14">
      <c r="L23268" s="7"/>
      <c r="M23268" s="108"/>
      <c r="N23268" s="7"/>
    </row>
    <row r="23269" spans="12:14">
      <c r="L23269" s="7"/>
      <c r="M23269" s="108"/>
      <c r="N23269" s="7"/>
    </row>
    <row r="23270" spans="12:14">
      <c r="L23270" s="7"/>
      <c r="M23270" s="108"/>
      <c r="N23270" s="7"/>
    </row>
    <row r="23271" spans="12:14">
      <c r="L23271" s="7"/>
      <c r="M23271" s="108"/>
      <c r="N23271" s="7"/>
    </row>
    <row r="23272" spans="12:14">
      <c r="L23272" s="7"/>
      <c r="M23272" s="108"/>
      <c r="N23272" s="7"/>
    </row>
    <row r="23273" spans="12:14">
      <c r="L23273" s="7"/>
      <c r="M23273" s="108"/>
      <c r="N23273" s="7"/>
    </row>
    <row r="23274" spans="12:14">
      <c r="L23274" s="7"/>
      <c r="M23274" s="108"/>
      <c r="N23274" s="7"/>
    </row>
    <row r="23275" spans="12:14">
      <c r="L23275" s="7"/>
      <c r="M23275" s="108"/>
      <c r="N23275" s="7"/>
    </row>
    <row r="23276" spans="12:14">
      <c r="L23276" s="7"/>
      <c r="M23276" s="108"/>
      <c r="N23276" s="7"/>
    </row>
    <row r="23277" spans="12:14">
      <c r="L23277" s="7"/>
      <c r="M23277" s="108"/>
      <c r="N23277" s="7"/>
    </row>
    <row r="23278" spans="12:14">
      <c r="L23278" s="7"/>
      <c r="M23278" s="108"/>
      <c r="N23278" s="7"/>
    </row>
    <row r="23279" spans="12:14">
      <c r="L23279" s="7"/>
      <c r="M23279" s="108"/>
      <c r="N23279" s="7"/>
    </row>
    <row r="23280" spans="12:14">
      <c r="L23280" s="7"/>
      <c r="M23280" s="108"/>
      <c r="N23280" s="7"/>
    </row>
    <row r="23281" spans="12:14">
      <c r="L23281" s="7"/>
      <c r="M23281" s="108"/>
      <c r="N23281" s="7"/>
    </row>
    <row r="23282" spans="12:14">
      <c r="L23282" s="7"/>
      <c r="M23282" s="108"/>
      <c r="N23282" s="7"/>
    </row>
    <row r="23283" spans="12:14">
      <c r="L23283" s="7"/>
      <c r="M23283" s="108"/>
      <c r="N23283" s="7"/>
    </row>
    <row r="23284" spans="12:14">
      <c r="L23284" s="7"/>
      <c r="M23284" s="108"/>
      <c r="N23284" s="7"/>
    </row>
    <row r="23285" spans="12:14">
      <c r="L23285" s="7"/>
      <c r="M23285" s="108"/>
      <c r="N23285" s="7"/>
    </row>
    <row r="23286" spans="12:14">
      <c r="L23286" s="7"/>
      <c r="M23286" s="108"/>
      <c r="N23286" s="7"/>
    </row>
    <row r="23287" spans="12:14">
      <c r="L23287" s="7"/>
      <c r="M23287" s="108"/>
      <c r="N23287" s="7"/>
    </row>
    <row r="23288" spans="12:14">
      <c r="L23288" s="7"/>
      <c r="M23288" s="108"/>
      <c r="N23288" s="7"/>
    </row>
    <row r="23289" spans="12:14">
      <c r="L23289" s="7"/>
      <c r="M23289" s="108"/>
      <c r="N23289" s="7"/>
    </row>
    <row r="23290" spans="12:14">
      <c r="L23290" s="7"/>
      <c r="M23290" s="108"/>
      <c r="N23290" s="7"/>
    </row>
    <row r="23291" spans="12:14">
      <c r="L23291" s="7"/>
      <c r="M23291" s="108"/>
      <c r="N23291" s="7"/>
    </row>
    <row r="23292" spans="12:14">
      <c r="L23292" s="7"/>
      <c r="M23292" s="108"/>
      <c r="N23292" s="7"/>
    </row>
    <row r="23293" spans="12:14">
      <c r="L23293" s="7"/>
      <c r="M23293" s="108"/>
      <c r="N23293" s="7"/>
    </row>
    <row r="23294" spans="12:14">
      <c r="L23294" s="7"/>
      <c r="M23294" s="108"/>
      <c r="N23294" s="7"/>
    </row>
    <row r="23295" spans="12:14">
      <c r="L23295" s="7"/>
      <c r="M23295" s="108"/>
      <c r="N23295" s="7"/>
    </row>
    <row r="23296" spans="12:14">
      <c r="L23296" s="7"/>
      <c r="M23296" s="108"/>
      <c r="N23296" s="7"/>
    </row>
    <row r="23297" spans="12:14">
      <c r="L23297" s="7"/>
      <c r="M23297" s="108"/>
      <c r="N23297" s="7"/>
    </row>
    <row r="23298" spans="12:14">
      <c r="L23298" s="7"/>
      <c r="M23298" s="108"/>
      <c r="N23298" s="7"/>
    </row>
    <row r="23299" spans="12:14">
      <c r="L23299" s="7"/>
      <c r="M23299" s="108"/>
      <c r="N23299" s="7"/>
    </row>
    <row r="23300" spans="12:14">
      <c r="L23300" s="7"/>
      <c r="M23300" s="108"/>
      <c r="N23300" s="7"/>
    </row>
    <row r="23301" spans="12:14">
      <c r="L23301" s="7"/>
      <c r="M23301" s="108"/>
      <c r="N23301" s="7"/>
    </row>
    <row r="23302" spans="12:14">
      <c r="L23302" s="7"/>
      <c r="M23302" s="108"/>
      <c r="N23302" s="7"/>
    </row>
    <row r="23303" spans="12:14">
      <c r="L23303" s="7"/>
      <c r="M23303" s="108"/>
      <c r="N23303" s="7"/>
    </row>
    <row r="23304" spans="12:14">
      <c r="L23304" s="7"/>
      <c r="M23304" s="108"/>
      <c r="N23304" s="7"/>
    </row>
    <row r="23305" spans="12:14">
      <c r="L23305" s="7"/>
      <c r="M23305" s="108"/>
      <c r="N23305" s="7"/>
    </row>
    <row r="23306" spans="12:14">
      <c r="L23306" s="7"/>
      <c r="M23306" s="108"/>
      <c r="N23306" s="7"/>
    </row>
    <row r="23307" spans="12:14">
      <c r="L23307" s="7"/>
      <c r="M23307" s="108"/>
      <c r="N23307" s="7"/>
    </row>
    <row r="23308" spans="12:14">
      <c r="L23308" s="7"/>
      <c r="M23308" s="108"/>
      <c r="N23308" s="7"/>
    </row>
    <row r="23309" spans="12:14">
      <c r="L23309" s="7"/>
      <c r="M23309" s="108"/>
      <c r="N23309" s="7"/>
    </row>
    <row r="23310" spans="12:14">
      <c r="L23310" s="7"/>
      <c r="M23310" s="108"/>
      <c r="N23310" s="7"/>
    </row>
    <row r="23311" spans="12:14">
      <c r="L23311" s="7"/>
      <c r="M23311" s="108"/>
      <c r="N23311" s="7"/>
    </row>
    <row r="23312" spans="12:14">
      <c r="L23312" s="7"/>
      <c r="M23312" s="108"/>
      <c r="N23312" s="7"/>
    </row>
    <row r="23313" spans="12:14">
      <c r="L23313" s="7"/>
      <c r="M23313" s="108"/>
      <c r="N23313" s="7"/>
    </row>
    <row r="23314" spans="12:14">
      <c r="L23314" s="7"/>
      <c r="M23314" s="108"/>
      <c r="N23314" s="7"/>
    </row>
    <row r="23315" spans="12:14">
      <c r="L23315" s="7"/>
      <c r="M23315" s="108"/>
      <c r="N23315" s="7"/>
    </row>
    <row r="23316" spans="12:14">
      <c r="L23316" s="7"/>
      <c r="M23316" s="108"/>
      <c r="N23316" s="7"/>
    </row>
    <row r="23317" spans="12:14">
      <c r="L23317" s="7"/>
      <c r="M23317" s="108"/>
      <c r="N23317" s="7"/>
    </row>
    <row r="23318" spans="12:14">
      <c r="L23318" s="7"/>
      <c r="M23318" s="108"/>
      <c r="N23318" s="7"/>
    </row>
    <row r="23319" spans="12:14">
      <c r="L23319" s="7"/>
      <c r="M23319" s="108"/>
      <c r="N23319" s="7"/>
    </row>
    <row r="23320" spans="12:14">
      <c r="L23320" s="7"/>
      <c r="M23320" s="108"/>
      <c r="N23320" s="7"/>
    </row>
    <row r="23321" spans="12:14">
      <c r="L23321" s="7"/>
      <c r="M23321" s="108"/>
      <c r="N23321" s="7"/>
    </row>
    <row r="23322" spans="12:14">
      <c r="L23322" s="7"/>
      <c r="M23322" s="108"/>
      <c r="N23322" s="7"/>
    </row>
    <row r="23323" spans="12:14">
      <c r="L23323" s="7"/>
      <c r="M23323" s="108"/>
      <c r="N23323" s="7"/>
    </row>
    <row r="23324" spans="12:14">
      <c r="L23324" s="7"/>
      <c r="M23324" s="108"/>
      <c r="N23324" s="7"/>
    </row>
    <row r="23325" spans="12:14">
      <c r="L23325" s="7"/>
      <c r="M23325" s="108"/>
      <c r="N23325" s="7"/>
    </row>
    <row r="23326" spans="12:14">
      <c r="L23326" s="7"/>
      <c r="M23326" s="108"/>
      <c r="N23326" s="7"/>
    </row>
    <row r="23327" spans="12:14">
      <c r="L23327" s="7"/>
      <c r="M23327" s="108"/>
      <c r="N23327" s="7"/>
    </row>
    <row r="23328" spans="12:14">
      <c r="L23328" s="7"/>
      <c r="M23328" s="108"/>
      <c r="N23328" s="7"/>
    </row>
    <row r="23329" spans="12:14">
      <c r="L23329" s="7"/>
      <c r="M23329" s="108"/>
      <c r="N23329" s="7"/>
    </row>
    <row r="23330" spans="12:14">
      <c r="L23330" s="7"/>
      <c r="M23330" s="108"/>
      <c r="N23330" s="7"/>
    </row>
    <row r="23331" spans="12:14">
      <c r="L23331" s="7"/>
      <c r="M23331" s="108"/>
      <c r="N23331" s="7"/>
    </row>
    <row r="23332" spans="12:14">
      <c r="L23332" s="7"/>
      <c r="M23332" s="108"/>
      <c r="N23332" s="7"/>
    </row>
    <row r="23333" spans="12:14">
      <c r="L23333" s="7"/>
      <c r="M23333" s="108"/>
      <c r="N23333" s="7"/>
    </row>
    <row r="23334" spans="12:14">
      <c r="L23334" s="7"/>
      <c r="M23334" s="108"/>
      <c r="N23334" s="7"/>
    </row>
    <row r="23335" spans="12:14">
      <c r="L23335" s="7"/>
      <c r="M23335" s="108"/>
      <c r="N23335" s="7"/>
    </row>
    <row r="23336" spans="12:14">
      <c r="L23336" s="7"/>
      <c r="M23336" s="108"/>
      <c r="N23336" s="7"/>
    </row>
    <row r="23337" spans="12:14">
      <c r="L23337" s="7"/>
      <c r="M23337" s="108"/>
      <c r="N23337" s="7"/>
    </row>
    <row r="23338" spans="12:14">
      <c r="L23338" s="7"/>
      <c r="M23338" s="108"/>
      <c r="N23338" s="7"/>
    </row>
    <row r="23339" spans="12:14">
      <c r="L23339" s="7"/>
      <c r="M23339" s="108"/>
      <c r="N23339" s="7"/>
    </row>
    <row r="23340" spans="12:14">
      <c r="L23340" s="7"/>
      <c r="M23340" s="108"/>
      <c r="N23340" s="7"/>
    </row>
    <row r="23341" spans="12:14">
      <c r="L23341" s="7"/>
      <c r="M23341" s="108"/>
      <c r="N23341" s="7"/>
    </row>
    <row r="23342" spans="12:14">
      <c r="L23342" s="7"/>
      <c r="M23342" s="108"/>
      <c r="N23342" s="7"/>
    </row>
    <row r="23343" spans="12:14">
      <c r="L23343" s="7"/>
      <c r="M23343" s="108"/>
      <c r="N23343" s="7"/>
    </row>
    <row r="23344" spans="12:14">
      <c r="L23344" s="7"/>
      <c r="M23344" s="108"/>
      <c r="N23344" s="7"/>
    </row>
    <row r="23345" spans="12:14">
      <c r="L23345" s="7"/>
      <c r="M23345" s="108"/>
      <c r="N23345" s="7"/>
    </row>
    <row r="23346" spans="12:14">
      <c r="L23346" s="7"/>
      <c r="M23346" s="108"/>
      <c r="N23346" s="7"/>
    </row>
    <row r="23347" spans="12:14">
      <c r="L23347" s="7"/>
      <c r="M23347" s="108"/>
      <c r="N23347" s="7"/>
    </row>
    <row r="23348" spans="12:14">
      <c r="L23348" s="7"/>
      <c r="M23348" s="108"/>
      <c r="N23348" s="7"/>
    </row>
    <row r="23349" spans="12:14">
      <c r="L23349" s="7"/>
      <c r="M23349" s="108"/>
      <c r="N23349" s="7"/>
    </row>
    <row r="23350" spans="12:14">
      <c r="L23350" s="7"/>
      <c r="M23350" s="108"/>
      <c r="N23350" s="7"/>
    </row>
    <row r="23351" spans="12:14">
      <c r="L23351" s="7"/>
      <c r="M23351" s="108"/>
      <c r="N23351" s="7"/>
    </row>
    <row r="23352" spans="12:14">
      <c r="L23352" s="7"/>
      <c r="M23352" s="108"/>
      <c r="N23352" s="7"/>
    </row>
    <row r="23353" spans="12:14">
      <c r="L23353" s="7"/>
      <c r="M23353" s="108"/>
      <c r="N23353" s="7"/>
    </row>
    <row r="23354" spans="12:14">
      <c r="L23354" s="7"/>
      <c r="M23354" s="108"/>
      <c r="N23354" s="7"/>
    </row>
    <row r="23355" spans="12:14">
      <c r="L23355" s="7"/>
      <c r="M23355" s="108"/>
      <c r="N23355" s="7"/>
    </row>
    <row r="23356" spans="12:14">
      <c r="L23356" s="7"/>
      <c r="M23356" s="108"/>
      <c r="N23356" s="7"/>
    </row>
    <row r="23357" spans="12:14">
      <c r="L23357" s="7"/>
      <c r="M23357" s="108"/>
      <c r="N23357" s="7"/>
    </row>
    <row r="23358" spans="12:14">
      <c r="L23358" s="7"/>
      <c r="M23358" s="108"/>
      <c r="N23358" s="7"/>
    </row>
    <row r="23359" spans="12:14">
      <c r="L23359" s="7"/>
      <c r="M23359" s="108"/>
      <c r="N23359" s="7"/>
    </row>
    <row r="23360" spans="12:14">
      <c r="L23360" s="7"/>
      <c r="M23360" s="108"/>
      <c r="N23360" s="7"/>
    </row>
    <row r="23361" spans="12:14">
      <c r="L23361" s="7"/>
      <c r="M23361" s="108"/>
      <c r="N23361" s="7"/>
    </row>
    <row r="23362" spans="12:14">
      <c r="L23362" s="7"/>
      <c r="M23362" s="108"/>
      <c r="N23362" s="7"/>
    </row>
    <row r="23363" spans="12:14">
      <c r="L23363" s="7"/>
      <c r="M23363" s="108"/>
      <c r="N23363" s="7"/>
    </row>
    <row r="23364" spans="12:14">
      <c r="L23364" s="7"/>
      <c r="M23364" s="108"/>
      <c r="N23364" s="7"/>
    </row>
    <row r="23365" spans="12:14">
      <c r="L23365" s="7"/>
      <c r="M23365" s="108"/>
      <c r="N23365" s="7"/>
    </row>
    <row r="23366" spans="12:14">
      <c r="L23366" s="7"/>
      <c r="M23366" s="108"/>
      <c r="N23366" s="7"/>
    </row>
    <row r="23367" spans="12:14">
      <c r="L23367" s="7"/>
      <c r="M23367" s="108"/>
      <c r="N23367" s="7"/>
    </row>
    <row r="23368" spans="12:14">
      <c r="L23368" s="7"/>
      <c r="M23368" s="108"/>
      <c r="N23368" s="7"/>
    </row>
    <row r="23369" spans="12:14">
      <c r="L23369" s="7"/>
      <c r="M23369" s="108"/>
      <c r="N23369" s="7"/>
    </row>
    <row r="23370" spans="12:14">
      <c r="L23370" s="7"/>
      <c r="M23370" s="108"/>
      <c r="N23370" s="7"/>
    </row>
    <row r="23371" spans="12:14">
      <c r="L23371" s="7"/>
      <c r="M23371" s="108"/>
      <c r="N23371" s="7"/>
    </row>
    <row r="23372" spans="12:14">
      <c r="L23372" s="7"/>
      <c r="M23372" s="108"/>
      <c r="N23372" s="7"/>
    </row>
    <row r="23373" spans="12:14">
      <c r="L23373" s="7"/>
      <c r="M23373" s="108"/>
      <c r="N23373" s="7"/>
    </row>
    <row r="23374" spans="12:14">
      <c r="L23374" s="7"/>
      <c r="M23374" s="108"/>
      <c r="N23374" s="7"/>
    </row>
    <row r="23375" spans="12:14">
      <c r="L23375" s="7"/>
      <c r="M23375" s="108"/>
      <c r="N23375" s="7"/>
    </row>
    <row r="23376" spans="12:14">
      <c r="L23376" s="7"/>
      <c r="M23376" s="108"/>
      <c r="N23376" s="7"/>
    </row>
    <row r="23377" spans="12:14">
      <c r="L23377" s="7"/>
      <c r="M23377" s="108"/>
      <c r="N23377" s="7"/>
    </row>
    <row r="23378" spans="12:14">
      <c r="L23378" s="7"/>
      <c r="M23378" s="108"/>
      <c r="N23378" s="7"/>
    </row>
    <row r="23379" spans="12:14">
      <c r="L23379" s="7"/>
      <c r="M23379" s="108"/>
      <c r="N23379" s="7"/>
    </row>
    <row r="23380" spans="12:14">
      <c r="L23380" s="7"/>
      <c r="M23380" s="108"/>
      <c r="N23380" s="7"/>
    </row>
    <row r="23381" spans="12:14">
      <c r="L23381" s="7"/>
      <c r="M23381" s="108"/>
      <c r="N23381" s="7"/>
    </row>
    <row r="23382" spans="12:14">
      <c r="L23382" s="7"/>
      <c r="M23382" s="108"/>
      <c r="N23382" s="7"/>
    </row>
    <row r="23383" spans="12:14">
      <c r="L23383" s="7"/>
      <c r="M23383" s="108"/>
      <c r="N23383" s="7"/>
    </row>
    <row r="23384" spans="12:14">
      <c r="L23384" s="7"/>
      <c r="M23384" s="108"/>
      <c r="N23384" s="7"/>
    </row>
    <row r="23385" spans="12:14">
      <c r="L23385" s="7"/>
      <c r="M23385" s="108"/>
      <c r="N23385" s="7"/>
    </row>
    <row r="23386" spans="12:14">
      <c r="L23386" s="7"/>
      <c r="M23386" s="108"/>
      <c r="N23386" s="7"/>
    </row>
    <row r="23387" spans="12:14">
      <c r="L23387" s="7"/>
      <c r="M23387" s="108"/>
      <c r="N23387" s="7"/>
    </row>
    <row r="23388" spans="12:14">
      <c r="L23388" s="7"/>
      <c r="M23388" s="108"/>
      <c r="N23388" s="7"/>
    </row>
    <row r="23389" spans="12:14">
      <c r="L23389" s="7"/>
      <c r="M23389" s="108"/>
      <c r="N23389" s="7"/>
    </row>
    <row r="23390" spans="12:14">
      <c r="L23390" s="7"/>
      <c r="M23390" s="108"/>
      <c r="N23390" s="7"/>
    </row>
    <row r="23391" spans="12:14">
      <c r="L23391" s="7"/>
      <c r="M23391" s="108"/>
      <c r="N23391" s="7"/>
    </row>
    <row r="23392" spans="12:14">
      <c r="L23392" s="7"/>
      <c r="M23392" s="108"/>
      <c r="N23392" s="7"/>
    </row>
    <row r="23393" spans="12:14">
      <c r="L23393" s="7"/>
      <c r="M23393" s="108"/>
      <c r="N23393" s="7"/>
    </row>
    <row r="23394" spans="12:14">
      <c r="L23394" s="7"/>
      <c r="M23394" s="108"/>
      <c r="N23394" s="7"/>
    </row>
    <row r="23395" spans="12:14">
      <c r="L23395" s="7"/>
      <c r="M23395" s="108"/>
      <c r="N23395" s="7"/>
    </row>
    <row r="23396" spans="12:14">
      <c r="L23396" s="7"/>
      <c r="M23396" s="108"/>
      <c r="N23396" s="7"/>
    </row>
    <row r="23397" spans="12:14">
      <c r="L23397" s="7"/>
      <c r="M23397" s="108"/>
      <c r="N23397" s="7"/>
    </row>
    <row r="23398" spans="12:14">
      <c r="L23398" s="7"/>
      <c r="M23398" s="108"/>
      <c r="N23398" s="7"/>
    </row>
    <row r="23399" spans="12:14">
      <c r="L23399" s="7"/>
      <c r="M23399" s="108"/>
      <c r="N23399" s="7"/>
    </row>
    <row r="23400" spans="12:14">
      <c r="L23400" s="7"/>
      <c r="M23400" s="108"/>
      <c r="N23400" s="7"/>
    </row>
    <row r="23401" spans="12:14">
      <c r="L23401" s="7"/>
      <c r="M23401" s="108"/>
      <c r="N23401" s="7"/>
    </row>
    <row r="23402" spans="12:14">
      <c r="L23402" s="7"/>
      <c r="M23402" s="108"/>
      <c r="N23402" s="7"/>
    </row>
    <row r="23403" spans="12:14">
      <c r="L23403" s="7"/>
      <c r="M23403" s="108"/>
      <c r="N23403" s="7"/>
    </row>
    <row r="23404" spans="12:14">
      <c r="L23404" s="7"/>
      <c r="M23404" s="108"/>
      <c r="N23404" s="7"/>
    </row>
    <row r="23405" spans="12:14">
      <c r="L23405" s="7"/>
      <c r="M23405" s="108"/>
      <c r="N23405" s="7"/>
    </row>
    <row r="23406" spans="12:14">
      <c r="L23406" s="7"/>
      <c r="M23406" s="108"/>
      <c r="N23406" s="7"/>
    </row>
    <row r="23407" spans="12:14">
      <c r="L23407" s="7"/>
      <c r="M23407" s="108"/>
      <c r="N23407" s="7"/>
    </row>
    <row r="23408" spans="12:14">
      <c r="L23408" s="7"/>
      <c r="M23408" s="108"/>
      <c r="N23408" s="7"/>
    </row>
    <row r="23409" spans="12:14">
      <c r="L23409" s="7"/>
      <c r="M23409" s="108"/>
      <c r="N23409" s="7"/>
    </row>
    <row r="23410" spans="12:14">
      <c r="L23410" s="7"/>
      <c r="M23410" s="108"/>
      <c r="N23410" s="7"/>
    </row>
    <row r="23411" spans="12:14">
      <c r="L23411" s="7"/>
      <c r="M23411" s="108"/>
      <c r="N23411" s="7"/>
    </row>
    <row r="23412" spans="12:14">
      <c r="L23412" s="7"/>
      <c r="M23412" s="108"/>
      <c r="N23412" s="7"/>
    </row>
    <row r="23413" spans="12:14">
      <c r="L23413" s="7"/>
      <c r="M23413" s="108"/>
      <c r="N23413" s="7"/>
    </row>
    <row r="23414" spans="12:14">
      <c r="L23414" s="7"/>
      <c r="M23414" s="108"/>
      <c r="N23414" s="7"/>
    </row>
    <row r="23415" spans="12:14">
      <c r="L23415" s="7"/>
      <c r="M23415" s="108"/>
      <c r="N23415" s="7"/>
    </row>
    <row r="23416" spans="12:14">
      <c r="L23416" s="7"/>
      <c r="M23416" s="108"/>
      <c r="N23416" s="7"/>
    </row>
    <row r="23417" spans="12:14">
      <c r="L23417" s="7"/>
      <c r="M23417" s="108"/>
      <c r="N23417" s="7"/>
    </row>
    <row r="23418" spans="12:14">
      <c r="L23418" s="7"/>
      <c r="M23418" s="108"/>
      <c r="N23418" s="7"/>
    </row>
    <row r="23419" spans="12:14">
      <c r="L23419" s="7"/>
      <c r="M23419" s="108"/>
      <c r="N23419" s="7"/>
    </row>
    <row r="23420" spans="12:14">
      <c r="L23420" s="7"/>
      <c r="M23420" s="108"/>
      <c r="N23420" s="7"/>
    </row>
    <row r="23421" spans="12:14">
      <c r="L23421" s="7"/>
      <c r="M23421" s="108"/>
      <c r="N23421" s="7"/>
    </row>
    <row r="23422" spans="12:14">
      <c r="L23422" s="7"/>
      <c r="M23422" s="108"/>
      <c r="N23422" s="7"/>
    </row>
    <row r="23423" spans="12:14">
      <c r="L23423" s="7"/>
      <c r="M23423" s="108"/>
      <c r="N23423" s="7"/>
    </row>
    <row r="23424" spans="12:14">
      <c r="L23424" s="7"/>
      <c r="M23424" s="108"/>
      <c r="N23424" s="7"/>
    </row>
    <row r="23425" spans="12:14">
      <c r="L23425" s="7"/>
      <c r="M23425" s="108"/>
      <c r="N23425" s="7"/>
    </row>
    <row r="23426" spans="12:14">
      <c r="L23426" s="7"/>
      <c r="M23426" s="108"/>
      <c r="N23426" s="7"/>
    </row>
    <row r="23427" spans="12:14">
      <c r="L23427" s="7"/>
      <c r="M23427" s="108"/>
      <c r="N23427" s="7"/>
    </row>
    <row r="23428" spans="12:14">
      <c r="L23428" s="7"/>
      <c r="M23428" s="108"/>
      <c r="N23428" s="7"/>
    </row>
    <row r="23429" spans="12:14">
      <c r="L23429" s="7"/>
      <c r="M23429" s="108"/>
      <c r="N23429" s="7"/>
    </row>
    <row r="23430" spans="12:14">
      <c r="L23430" s="7"/>
      <c r="M23430" s="108"/>
      <c r="N23430" s="7"/>
    </row>
    <row r="23431" spans="12:14">
      <c r="L23431" s="7"/>
      <c r="M23431" s="108"/>
      <c r="N23431" s="7"/>
    </row>
    <row r="23432" spans="12:14">
      <c r="L23432" s="7"/>
      <c r="M23432" s="108"/>
      <c r="N23432" s="7"/>
    </row>
    <row r="23433" spans="12:14">
      <c r="L23433" s="7"/>
      <c r="M23433" s="108"/>
      <c r="N23433" s="7"/>
    </row>
    <row r="23434" spans="12:14">
      <c r="L23434" s="7"/>
      <c r="M23434" s="108"/>
      <c r="N23434" s="7"/>
    </row>
    <row r="23435" spans="12:14">
      <c r="L23435" s="7"/>
      <c r="M23435" s="108"/>
      <c r="N23435" s="7"/>
    </row>
    <row r="23436" spans="12:14">
      <c r="L23436" s="7"/>
      <c r="M23436" s="108"/>
      <c r="N23436" s="7"/>
    </row>
    <row r="23437" spans="12:14">
      <c r="L23437" s="7"/>
      <c r="M23437" s="108"/>
      <c r="N23437" s="7"/>
    </row>
    <row r="23438" spans="12:14">
      <c r="L23438" s="7"/>
      <c r="M23438" s="108"/>
      <c r="N23438" s="7"/>
    </row>
    <row r="23439" spans="12:14">
      <c r="L23439" s="7"/>
      <c r="M23439" s="108"/>
      <c r="N23439" s="7"/>
    </row>
    <row r="23440" spans="12:14">
      <c r="L23440" s="7"/>
      <c r="M23440" s="108"/>
      <c r="N23440" s="7"/>
    </row>
    <row r="23441" spans="12:14">
      <c r="L23441" s="7"/>
      <c r="M23441" s="108"/>
      <c r="N23441" s="7"/>
    </row>
    <row r="23442" spans="12:14">
      <c r="L23442" s="7"/>
      <c r="M23442" s="108"/>
      <c r="N23442" s="7"/>
    </row>
    <row r="23443" spans="12:14">
      <c r="L23443" s="7"/>
      <c r="M23443" s="108"/>
      <c r="N23443" s="7"/>
    </row>
    <row r="23444" spans="12:14">
      <c r="L23444" s="7"/>
      <c r="M23444" s="108"/>
      <c r="N23444" s="7"/>
    </row>
    <row r="23445" spans="12:14">
      <c r="L23445" s="7"/>
      <c r="M23445" s="108"/>
      <c r="N23445" s="7"/>
    </row>
    <row r="23446" spans="12:14">
      <c r="L23446" s="7"/>
      <c r="M23446" s="108"/>
      <c r="N23446" s="7"/>
    </row>
    <row r="23447" spans="12:14">
      <c r="L23447" s="7"/>
      <c r="M23447" s="108"/>
      <c r="N23447" s="7"/>
    </row>
    <row r="23448" spans="12:14">
      <c r="L23448" s="7"/>
      <c r="M23448" s="108"/>
      <c r="N23448" s="7"/>
    </row>
    <row r="23449" spans="12:14">
      <c r="L23449" s="7"/>
      <c r="M23449" s="108"/>
      <c r="N23449" s="7"/>
    </row>
    <row r="23450" spans="12:14">
      <c r="L23450" s="7"/>
      <c r="M23450" s="108"/>
      <c r="N23450" s="7"/>
    </row>
    <row r="23451" spans="12:14">
      <c r="L23451" s="7"/>
      <c r="M23451" s="108"/>
      <c r="N23451" s="7"/>
    </row>
    <row r="23452" spans="12:14">
      <c r="L23452" s="7"/>
      <c r="M23452" s="108"/>
      <c r="N23452" s="7"/>
    </row>
    <row r="23453" spans="12:14">
      <c r="L23453" s="7"/>
      <c r="M23453" s="108"/>
      <c r="N23453" s="7"/>
    </row>
    <row r="23454" spans="12:14">
      <c r="L23454" s="7"/>
      <c r="M23454" s="108"/>
      <c r="N23454" s="7"/>
    </row>
    <row r="23455" spans="12:14">
      <c r="L23455" s="7"/>
      <c r="M23455" s="108"/>
      <c r="N23455" s="7"/>
    </row>
    <row r="23456" spans="12:14">
      <c r="L23456" s="7"/>
      <c r="M23456" s="108"/>
      <c r="N23456" s="7"/>
    </row>
    <row r="23457" spans="12:14">
      <c r="L23457" s="7"/>
      <c r="M23457" s="108"/>
      <c r="N23457" s="7"/>
    </row>
    <row r="23458" spans="12:14">
      <c r="L23458" s="7"/>
      <c r="M23458" s="108"/>
      <c r="N23458" s="7"/>
    </row>
    <row r="23459" spans="12:14">
      <c r="L23459" s="7"/>
      <c r="M23459" s="108"/>
      <c r="N23459" s="7"/>
    </row>
    <row r="23460" spans="12:14">
      <c r="L23460" s="7"/>
      <c r="M23460" s="108"/>
      <c r="N23460" s="7"/>
    </row>
    <row r="23461" spans="12:14">
      <c r="L23461" s="7"/>
      <c r="M23461" s="108"/>
      <c r="N23461" s="7"/>
    </row>
    <row r="23462" spans="12:14">
      <c r="L23462" s="7"/>
      <c r="M23462" s="108"/>
      <c r="N23462" s="7"/>
    </row>
    <row r="23463" spans="12:14">
      <c r="L23463" s="7"/>
      <c r="M23463" s="108"/>
      <c r="N23463" s="7"/>
    </row>
    <row r="23464" spans="12:14">
      <c r="L23464" s="7"/>
      <c r="M23464" s="108"/>
      <c r="N23464" s="7"/>
    </row>
    <row r="23465" spans="12:14">
      <c r="L23465" s="7"/>
      <c r="M23465" s="108"/>
      <c r="N23465" s="7"/>
    </row>
    <row r="23466" spans="12:14">
      <c r="L23466" s="7"/>
      <c r="M23466" s="108"/>
      <c r="N23466" s="7"/>
    </row>
    <row r="23467" spans="12:14">
      <c r="L23467" s="7"/>
      <c r="M23467" s="108"/>
      <c r="N23467" s="7"/>
    </row>
    <row r="23468" spans="12:14">
      <c r="L23468" s="7"/>
      <c r="M23468" s="108"/>
      <c r="N23468" s="7"/>
    </row>
    <row r="23469" spans="12:14">
      <c r="L23469" s="7"/>
      <c r="M23469" s="108"/>
      <c r="N23469" s="7"/>
    </row>
    <row r="23470" spans="12:14">
      <c r="L23470" s="7"/>
      <c r="M23470" s="108"/>
      <c r="N23470" s="7"/>
    </row>
    <row r="23471" spans="12:14">
      <c r="L23471" s="7"/>
      <c r="M23471" s="108"/>
      <c r="N23471" s="7"/>
    </row>
    <row r="23472" spans="12:14">
      <c r="L23472" s="7"/>
      <c r="M23472" s="108"/>
      <c r="N23472" s="7"/>
    </row>
    <row r="23473" spans="12:14">
      <c r="L23473" s="7"/>
      <c r="M23473" s="108"/>
      <c r="N23473" s="7"/>
    </row>
    <row r="23474" spans="12:14">
      <c r="L23474" s="7"/>
      <c r="M23474" s="108"/>
      <c r="N23474" s="7"/>
    </row>
    <row r="23475" spans="12:14">
      <c r="L23475" s="7"/>
      <c r="M23475" s="108"/>
      <c r="N23475" s="7"/>
    </row>
    <row r="23476" spans="12:14">
      <c r="L23476" s="7"/>
      <c r="M23476" s="108"/>
      <c r="N23476" s="7"/>
    </row>
    <row r="23477" spans="12:14">
      <c r="L23477" s="7"/>
      <c r="M23477" s="108"/>
      <c r="N23477" s="7"/>
    </row>
    <row r="23478" spans="12:14">
      <c r="L23478" s="7"/>
      <c r="M23478" s="108"/>
      <c r="N23478" s="7"/>
    </row>
    <row r="23479" spans="12:14">
      <c r="L23479" s="7"/>
      <c r="M23479" s="108"/>
      <c r="N23479" s="7"/>
    </row>
    <row r="23480" spans="12:14">
      <c r="L23480" s="7"/>
      <c r="M23480" s="108"/>
      <c r="N23480" s="7"/>
    </row>
    <row r="23481" spans="12:14">
      <c r="L23481" s="7"/>
      <c r="M23481" s="108"/>
      <c r="N23481" s="7"/>
    </row>
    <row r="23482" spans="12:14">
      <c r="L23482" s="7"/>
      <c r="M23482" s="108"/>
      <c r="N23482" s="7"/>
    </row>
    <row r="23483" spans="12:14">
      <c r="L23483" s="7"/>
      <c r="M23483" s="108"/>
      <c r="N23483" s="7"/>
    </row>
    <row r="23484" spans="12:14">
      <c r="L23484" s="7"/>
      <c r="M23484" s="108"/>
      <c r="N23484" s="7"/>
    </row>
    <row r="23485" spans="12:14">
      <c r="L23485" s="7"/>
      <c r="M23485" s="108"/>
      <c r="N23485" s="7"/>
    </row>
    <row r="23486" spans="12:14">
      <c r="L23486" s="7"/>
      <c r="M23486" s="108"/>
      <c r="N23486" s="7"/>
    </row>
    <row r="23487" spans="12:14">
      <c r="L23487" s="7"/>
      <c r="M23487" s="108"/>
      <c r="N23487" s="7"/>
    </row>
    <row r="23488" spans="12:14">
      <c r="L23488" s="7"/>
      <c r="M23488" s="108"/>
      <c r="N23488" s="7"/>
    </row>
    <row r="23489" spans="12:14">
      <c r="L23489" s="7"/>
      <c r="M23489" s="108"/>
      <c r="N23489" s="7"/>
    </row>
    <row r="23490" spans="12:14">
      <c r="L23490" s="7"/>
      <c r="M23490" s="108"/>
      <c r="N23490" s="7"/>
    </row>
    <row r="23491" spans="12:14">
      <c r="L23491" s="7"/>
      <c r="M23491" s="108"/>
      <c r="N23491" s="7"/>
    </row>
    <row r="23492" spans="12:14">
      <c r="L23492" s="7"/>
      <c r="M23492" s="108"/>
      <c r="N23492" s="7"/>
    </row>
    <row r="23493" spans="12:14">
      <c r="L23493" s="7"/>
      <c r="M23493" s="108"/>
      <c r="N23493" s="7"/>
    </row>
    <row r="23494" spans="12:14">
      <c r="L23494" s="7"/>
      <c r="M23494" s="108"/>
      <c r="N23494" s="7"/>
    </row>
    <row r="23495" spans="12:14">
      <c r="L23495" s="7"/>
      <c r="M23495" s="108"/>
      <c r="N23495" s="7"/>
    </row>
    <row r="23496" spans="12:14">
      <c r="L23496" s="7"/>
      <c r="M23496" s="108"/>
      <c r="N23496" s="7"/>
    </row>
    <row r="23497" spans="12:14">
      <c r="L23497" s="7"/>
      <c r="M23497" s="108"/>
      <c r="N23497" s="7"/>
    </row>
    <row r="23498" spans="12:14">
      <c r="L23498" s="7"/>
      <c r="M23498" s="108"/>
      <c r="N23498" s="7"/>
    </row>
    <row r="23499" spans="12:14">
      <c r="L23499" s="7"/>
      <c r="M23499" s="108"/>
      <c r="N23499" s="7"/>
    </row>
    <row r="23500" spans="12:14">
      <c r="L23500" s="7"/>
      <c r="M23500" s="108"/>
      <c r="N23500" s="7"/>
    </row>
    <row r="23501" spans="12:14">
      <c r="L23501" s="7"/>
      <c r="M23501" s="108"/>
      <c r="N23501" s="7"/>
    </row>
    <row r="23502" spans="12:14">
      <c r="L23502" s="7"/>
      <c r="M23502" s="108"/>
      <c r="N23502" s="7"/>
    </row>
    <row r="23503" spans="12:14">
      <c r="L23503" s="7"/>
      <c r="M23503" s="108"/>
      <c r="N23503" s="7"/>
    </row>
    <row r="23504" spans="12:14">
      <c r="L23504" s="7"/>
      <c r="M23504" s="108"/>
      <c r="N23504" s="7"/>
    </row>
    <row r="23505" spans="12:14">
      <c r="L23505" s="7"/>
      <c r="M23505" s="108"/>
      <c r="N23505" s="7"/>
    </row>
    <row r="23506" spans="12:14">
      <c r="L23506" s="7"/>
      <c r="M23506" s="108"/>
      <c r="N23506" s="7"/>
    </row>
    <row r="23507" spans="12:14">
      <c r="L23507" s="7"/>
      <c r="M23507" s="108"/>
      <c r="N23507" s="7"/>
    </row>
    <row r="23508" spans="12:14">
      <c r="L23508" s="7"/>
      <c r="M23508" s="108"/>
      <c r="N23508" s="7"/>
    </row>
    <row r="23509" spans="12:14">
      <c r="L23509" s="7"/>
      <c r="M23509" s="108"/>
      <c r="N23509" s="7"/>
    </row>
    <row r="23510" spans="12:14">
      <c r="L23510" s="7"/>
      <c r="M23510" s="108"/>
      <c r="N23510" s="7"/>
    </row>
    <row r="23511" spans="12:14">
      <c r="L23511" s="7"/>
      <c r="M23511" s="108"/>
      <c r="N23511" s="7"/>
    </row>
    <row r="23512" spans="12:14">
      <c r="L23512" s="7"/>
      <c r="M23512" s="108"/>
      <c r="N23512" s="7"/>
    </row>
    <row r="23513" spans="12:14">
      <c r="L23513" s="7"/>
      <c r="M23513" s="108"/>
      <c r="N23513" s="7"/>
    </row>
    <row r="23514" spans="12:14">
      <c r="L23514" s="7"/>
      <c r="M23514" s="108"/>
      <c r="N23514" s="7"/>
    </row>
    <row r="23515" spans="12:14">
      <c r="L23515" s="7"/>
      <c r="M23515" s="108"/>
      <c r="N23515" s="7"/>
    </row>
    <row r="23516" spans="12:14">
      <c r="L23516" s="7"/>
      <c r="M23516" s="108"/>
      <c r="N23516" s="7"/>
    </row>
    <row r="23517" spans="12:14">
      <c r="L23517" s="7"/>
      <c r="M23517" s="108"/>
      <c r="N23517" s="7"/>
    </row>
    <row r="23518" spans="12:14">
      <c r="L23518" s="7"/>
      <c r="M23518" s="108"/>
      <c r="N23518" s="7"/>
    </row>
    <row r="23519" spans="12:14">
      <c r="L23519" s="7"/>
      <c r="M23519" s="108"/>
      <c r="N23519" s="7"/>
    </row>
    <row r="23520" spans="12:14">
      <c r="L23520" s="7"/>
      <c r="M23520" s="108"/>
      <c r="N23520" s="7"/>
    </row>
    <row r="23521" spans="12:14">
      <c r="L23521" s="7"/>
      <c r="M23521" s="108"/>
      <c r="N23521" s="7"/>
    </row>
    <row r="23522" spans="12:14">
      <c r="L23522" s="7"/>
      <c r="M23522" s="108"/>
      <c r="N23522" s="7"/>
    </row>
    <row r="23523" spans="12:14">
      <c r="L23523" s="7"/>
      <c r="M23523" s="108"/>
      <c r="N23523" s="7"/>
    </row>
    <row r="23524" spans="12:14">
      <c r="L23524" s="7"/>
      <c r="M23524" s="108"/>
      <c r="N23524" s="7"/>
    </row>
    <row r="23525" spans="12:14">
      <c r="L23525" s="7"/>
      <c r="M23525" s="108"/>
      <c r="N23525" s="7"/>
    </row>
    <row r="23526" spans="12:14">
      <c r="L23526" s="7"/>
      <c r="M23526" s="108"/>
      <c r="N23526" s="7"/>
    </row>
    <row r="23527" spans="12:14">
      <c r="L23527" s="7"/>
      <c r="M23527" s="108"/>
      <c r="N23527" s="7"/>
    </row>
    <row r="23528" spans="12:14">
      <c r="L23528" s="7"/>
      <c r="M23528" s="108"/>
      <c r="N23528" s="7"/>
    </row>
    <row r="23529" spans="12:14">
      <c r="L23529" s="7"/>
      <c r="M23529" s="108"/>
      <c r="N23529" s="7"/>
    </row>
    <row r="23530" spans="12:14">
      <c r="L23530" s="7"/>
      <c r="M23530" s="108"/>
      <c r="N23530" s="7"/>
    </row>
    <row r="23531" spans="12:14">
      <c r="L23531" s="7"/>
      <c r="M23531" s="108"/>
      <c r="N23531" s="7"/>
    </row>
    <row r="23532" spans="12:14">
      <c r="L23532" s="7"/>
      <c r="M23532" s="108"/>
      <c r="N23532" s="7"/>
    </row>
    <row r="23533" spans="12:14">
      <c r="L23533" s="7"/>
      <c r="M23533" s="108"/>
      <c r="N23533" s="7"/>
    </row>
    <row r="23534" spans="12:14">
      <c r="L23534" s="7"/>
      <c r="M23534" s="108"/>
      <c r="N23534" s="7"/>
    </row>
    <row r="23535" spans="12:14">
      <c r="L23535" s="7"/>
      <c r="M23535" s="108"/>
      <c r="N23535" s="7"/>
    </row>
    <row r="23536" spans="12:14">
      <c r="L23536" s="7"/>
      <c r="M23536" s="108"/>
      <c r="N23536" s="7"/>
    </row>
    <row r="23537" spans="12:14">
      <c r="L23537" s="7"/>
      <c r="M23537" s="108"/>
      <c r="N23537" s="7"/>
    </row>
    <row r="23538" spans="12:14">
      <c r="L23538" s="7"/>
      <c r="M23538" s="108"/>
      <c r="N23538" s="7"/>
    </row>
    <row r="23539" spans="12:14">
      <c r="L23539" s="7"/>
      <c r="M23539" s="108"/>
      <c r="N23539" s="7"/>
    </row>
    <row r="23540" spans="12:14">
      <c r="L23540" s="7"/>
      <c r="M23540" s="108"/>
      <c r="N23540" s="7"/>
    </row>
    <row r="23541" spans="12:14">
      <c r="L23541" s="7"/>
      <c r="M23541" s="108"/>
      <c r="N23541" s="7"/>
    </row>
    <row r="23542" spans="12:14">
      <c r="L23542" s="7"/>
      <c r="M23542" s="108"/>
      <c r="N23542" s="7"/>
    </row>
    <row r="23543" spans="12:14">
      <c r="L23543" s="7"/>
      <c r="M23543" s="108"/>
      <c r="N23543" s="7"/>
    </row>
    <row r="23544" spans="12:14">
      <c r="L23544" s="7"/>
      <c r="M23544" s="108"/>
      <c r="N23544" s="7"/>
    </row>
    <row r="23545" spans="12:14">
      <c r="L23545" s="7"/>
      <c r="M23545" s="108"/>
      <c r="N23545" s="7"/>
    </row>
    <row r="23546" spans="12:14">
      <c r="L23546" s="7"/>
      <c r="M23546" s="108"/>
      <c r="N23546" s="7"/>
    </row>
    <row r="23547" spans="12:14">
      <c r="L23547" s="7"/>
      <c r="M23547" s="108"/>
      <c r="N23547" s="7"/>
    </row>
    <row r="23548" spans="12:14">
      <c r="L23548" s="7"/>
      <c r="M23548" s="108"/>
      <c r="N23548" s="7"/>
    </row>
    <row r="23549" spans="12:14">
      <c r="L23549" s="7"/>
      <c r="M23549" s="108"/>
      <c r="N23549" s="7"/>
    </row>
    <row r="23550" spans="12:14">
      <c r="L23550" s="7"/>
      <c r="M23550" s="108"/>
      <c r="N23550" s="7"/>
    </row>
    <row r="23551" spans="12:14">
      <c r="L23551" s="7"/>
      <c r="M23551" s="108"/>
      <c r="N23551" s="7"/>
    </row>
    <row r="23552" spans="12:14">
      <c r="L23552" s="7"/>
      <c r="M23552" s="108"/>
      <c r="N23552" s="7"/>
    </row>
    <row r="23553" spans="12:14">
      <c r="L23553" s="7"/>
      <c r="M23553" s="108"/>
      <c r="N23553" s="7"/>
    </row>
    <row r="23554" spans="12:14">
      <c r="L23554" s="7"/>
      <c r="M23554" s="108"/>
      <c r="N23554" s="7"/>
    </row>
    <row r="23555" spans="12:14">
      <c r="L23555" s="7"/>
      <c r="M23555" s="108"/>
      <c r="N23555" s="7"/>
    </row>
    <row r="23556" spans="12:14">
      <c r="L23556" s="7"/>
      <c r="M23556" s="108"/>
      <c r="N23556" s="7"/>
    </row>
    <row r="23557" spans="12:14">
      <c r="L23557" s="7"/>
      <c r="M23557" s="108"/>
      <c r="N23557" s="7"/>
    </row>
    <row r="23558" spans="12:14">
      <c r="L23558" s="7"/>
      <c r="M23558" s="108"/>
      <c r="N23558" s="7"/>
    </row>
    <row r="23559" spans="12:14">
      <c r="L23559" s="7"/>
      <c r="M23559" s="108"/>
      <c r="N23559" s="7"/>
    </row>
    <row r="23560" spans="12:14">
      <c r="L23560" s="7"/>
      <c r="M23560" s="108"/>
      <c r="N23560" s="7"/>
    </row>
    <row r="23561" spans="12:14">
      <c r="L23561" s="7"/>
      <c r="M23561" s="108"/>
      <c r="N23561" s="7"/>
    </row>
    <row r="23562" spans="12:14">
      <c r="L23562" s="7"/>
      <c r="M23562" s="108"/>
      <c r="N23562" s="7"/>
    </row>
    <row r="23563" spans="12:14">
      <c r="L23563" s="7"/>
      <c r="M23563" s="108"/>
      <c r="N23563" s="7"/>
    </row>
    <row r="23564" spans="12:14">
      <c r="L23564" s="7"/>
      <c r="M23564" s="108"/>
      <c r="N23564" s="7"/>
    </row>
    <row r="23565" spans="12:14">
      <c r="L23565" s="7"/>
      <c r="M23565" s="108"/>
      <c r="N23565" s="7"/>
    </row>
    <row r="23566" spans="12:14">
      <c r="L23566" s="7"/>
      <c r="M23566" s="108"/>
      <c r="N23566" s="7"/>
    </row>
    <row r="23567" spans="12:14">
      <c r="L23567" s="7"/>
      <c r="M23567" s="108"/>
      <c r="N23567" s="7"/>
    </row>
    <row r="23568" spans="12:14">
      <c r="L23568" s="7"/>
      <c r="M23568" s="108"/>
      <c r="N23568" s="7"/>
    </row>
    <row r="23569" spans="12:14">
      <c r="L23569" s="7"/>
      <c r="M23569" s="108"/>
      <c r="N23569" s="7"/>
    </row>
    <row r="23570" spans="12:14">
      <c r="L23570" s="7"/>
      <c r="M23570" s="108"/>
      <c r="N23570" s="7"/>
    </row>
    <row r="23571" spans="12:14">
      <c r="L23571" s="7"/>
      <c r="M23571" s="108"/>
      <c r="N23571" s="7"/>
    </row>
    <row r="23572" spans="12:14">
      <c r="L23572" s="7"/>
      <c r="M23572" s="108"/>
      <c r="N23572" s="7"/>
    </row>
    <row r="23573" spans="12:14">
      <c r="L23573" s="7"/>
      <c r="M23573" s="108"/>
      <c r="N23573" s="7"/>
    </row>
    <row r="23574" spans="12:14">
      <c r="L23574" s="7"/>
      <c r="M23574" s="108"/>
      <c r="N23574" s="7"/>
    </row>
    <row r="23575" spans="12:14">
      <c r="L23575" s="7"/>
      <c r="M23575" s="108"/>
      <c r="N23575" s="7"/>
    </row>
    <row r="23576" spans="12:14">
      <c r="L23576" s="7"/>
      <c r="M23576" s="108"/>
      <c r="N23576" s="7"/>
    </row>
    <row r="23577" spans="12:14">
      <c r="L23577" s="7"/>
      <c r="M23577" s="108"/>
      <c r="N23577" s="7"/>
    </row>
    <row r="23578" spans="12:14">
      <c r="L23578" s="7"/>
      <c r="M23578" s="108"/>
      <c r="N23578" s="7"/>
    </row>
    <row r="23579" spans="12:14">
      <c r="L23579" s="7"/>
      <c r="M23579" s="108"/>
      <c r="N23579" s="7"/>
    </row>
    <row r="23580" spans="12:14">
      <c r="L23580" s="7"/>
      <c r="M23580" s="108"/>
      <c r="N23580" s="7"/>
    </row>
    <row r="23581" spans="12:14">
      <c r="L23581" s="7"/>
      <c r="M23581" s="108"/>
      <c r="N23581" s="7"/>
    </row>
    <row r="23582" spans="12:14">
      <c r="L23582" s="7"/>
      <c r="M23582" s="108"/>
      <c r="N23582" s="7"/>
    </row>
    <row r="23583" spans="12:14">
      <c r="L23583" s="7"/>
      <c r="M23583" s="108"/>
      <c r="N23583" s="7"/>
    </row>
    <row r="23584" spans="12:14">
      <c r="L23584" s="7"/>
      <c r="M23584" s="108"/>
      <c r="N23584" s="7"/>
    </row>
    <row r="23585" spans="12:14">
      <c r="L23585" s="7"/>
      <c r="M23585" s="108"/>
      <c r="N23585" s="7"/>
    </row>
    <row r="23586" spans="12:14">
      <c r="L23586" s="7"/>
      <c r="M23586" s="108"/>
      <c r="N23586" s="7"/>
    </row>
    <row r="23587" spans="12:14">
      <c r="L23587" s="7"/>
      <c r="M23587" s="108"/>
      <c r="N23587" s="7"/>
    </row>
    <row r="23588" spans="12:14">
      <c r="L23588" s="7"/>
      <c r="M23588" s="108"/>
      <c r="N23588" s="7"/>
    </row>
    <row r="23589" spans="12:14">
      <c r="L23589" s="7"/>
      <c r="M23589" s="108"/>
      <c r="N23589" s="7"/>
    </row>
    <row r="23590" spans="12:14">
      <c r="L23590" s="7"/>
      <c r="M23590" s="108"/>
      <c r="N23590" s="7"/>
    </row>
    <row r="23591" spans="12:14">
      <c r="L23591" s="7"/>
      <c r="M23591" s="108"/>
      <c r="N23591" s="7"/>
    </row>
    <row r="23592" spans="12:14">
      <c r="L23592" s="7"/>
      <c r="M23592" s="108"/>
      <c r="N23592" s="7"/>
    </row>
    <row r="23593" spans="12:14">
      <c r="L23593" s="7"/>
      <c r="M23593" s="108"/>
      <c r="N23593" s="7"/>
    </row>
    <row r="23594" spans="12:14">
      <c r="L23594" s="7"/>
      <c r="M23594" s="108"/>
      <c r="N23594" s="7"/>
    </row>
    <row r="23595" spans="12:14">
      <c r="L23595" s="7"/>
      <c r="M23595" s="108"/>
      <c r="N23595" s="7"/>
    </row>
    <row r="23596" spans="12:14">
      <c r="L23596" s="7"/>
      <c r="M23596" s="108"/>
      <c r="N23596" s="7"/>
    </row>
    <row r="23597" spans="12:14">
      <c r="L23597" s="7"/>
      <c r="M23597" s="108"/>
      <c r="N23597" s="7"/>
    </row>
    <row r="23598" spans="12:14">
      <c r="L23598" s="7"/>
      <c r="M23598" s="108"/>
      <c r="N23598" s="7"/>
    </row>
    <row r="23599" spans="12:14">
      <c r="L23599" s="7"/>
      <c r="M23599" s="108"/>
      <c r="N23599" s="7"/>
    </row>
    <row r="23600" spans="12:14">
      <c r="L23600" s="7"/>
      <c r="M23600" s="108"/>
      <c r="N23600" s="7"/>
    </row>
    <row r="23601" spans="12:14">
      <c r="L23601" s="7"/>
      <c r="M23601" s="108"/>
      <c r="N23601" s="7"/>
    </row>
    <row r="23602" spans="12:14">
      <c r="L23602" s="7"/>
      <c r="M23602" s="108"/>
      <c r="N23602" s="7"/>
    </row>
    <row r="23603" spans="12:14">
      <c r="L23603" s="7"/>
      <c r="M23603" s="108"/>
      <c r="N23603" s="7"/>
    </row>
    <row r="23604" spans="12:14">
      <c r="L23604" s="7"/>
      <c r="M23604" s="108"/>
      <c r="N23604" s="7"/>
    </row>
    <row r="23605" spans="12:14">
      <c r="L23605" s="7"/>
      <c r="M23605" s="108"/>
      <c r="N23605" s="7"/>
    </row>
    <row r="23606" spans="12:14">
      <c r="L23606" s="7"/>
      <c r="M23606" s="108"/>
      <c r="N23606" s="7"/>
    </row>
    <row r="23607" spans="12:14">
      <c r="L23607" s="7"/>
      <c r="M23607" s="108"/>
      <c r="N23607" s="7"/>
    </row>
    <row r="23608" spans="12:14">
      <c r="L23608" s="7"/>
      <c r="M23608" s="108"/>
      <c r="N23608" s="7"/>
    </row>
    <row r="23609" spans="12:14">
      <c r="L23609" s="7"/>
      <c r="M23609" s="108"/>
      <c r="N23609" s="7"/>
    </row>
    <row r="23610" spans="12:14">
      <c r="L23610" s="7"/>
      <c r="M23610" s="108"/>
      <c r="N23610" s="7"/>
    </row>
    <row r="23611" spans="12:14">
      <c r="L23611" s="7"/>
      <c r="M23611" s="108"/>
      <c r="N23611" s="7"/>
    </row>
    <row r="23612" spans="12:14">
      <c r="L23612" s="7"/>
      <c r="M23612" s="108"/>
      <c r="N23612" s="7"/>
    </row>
    <row r="23613" spans="12:14">
      <c r="L23613" s="7"/>
      <c r="M23613" s="108"/>
      <c r="N23613" s="7"/>
    </row>
    <row r="23614" spans="12:14">
      <c r="L23614" s="7"/>
      <c r="M23614" s="108"/>
      <c r="N23614" s="7"/>
    </row>
    <row r="23615" spans="12:14">
      <c r="L23615" s="7"/>
      <c r="M23615" s="108"/>
      <c r="N23615" s="7"/>
    </row>
    <row r="23616" spans="12:14">
      <c r="L23616" s="7"/>
      <c r="M23616" s="108"/>
      <c r="N23616" s="7"/>
    </row>
    <row r="23617" spans="12:14">
      <c r="L23617" s="7"/>
      <c r="M23617" s="108"/>
      <c r="N23617" s="7"/>
    </row>
    <row r="23618" spans="12:14">
      <c r="L23618" s="7"/>
      <c r="M23618" s="108"/>
      <c r="N23618" s="7"/>
    </row>
    <row r="23619" spans="12:14">
      <c r="L23619" s="7"/>
      <c r="M23619" s="108"/>
      <c r="N23619" s="7"/>
    </row>
    <row r="23620" spans="12:14">
      <c r="L23620" s="7"/>
      <c r="M23620" s="108"/>
      <c r="N23620" s="7"/>
    </row>
    <row r="23621" spans="12:14">
      <c r="L23621" s="7"/>
      <c r="M23621" s="108"/>
      <c r="N23621" s="7"/>
    </row>
    <row r="23622" spans="12:14">
      <c r="L23622" s="7"/>
      <c r="M23622" s="108"/>
      <c r="N23622" s="7"/>
    </row>
    <row r="23623" spans="12:14">
      <c r="L23623" s="7"/>
      <c r="M23623" s="108"/>
      <c r="N23623" s="7"/>
    </row>
    <row r="23624" spans="12:14">
      <c r="L23624" s="7"/>
      <c r="M23624" s="108"/>
      <c r="N23624" s="7"/>
    </row>
    <row r="23625" spans="12:14">
      <c r="L23625" s="7"/>
      <c r="M23625" s="108"/>
      <c r="N23625" s="7"/>
    </row>
    <row r="23626" spans="12:14">
      <c r="L23626" s="7"/>
      <c r="M23626" s="108"/>
      <c r="N23626" s="7"/>
    </row>
    <row r="23627" spans="12:14">
      <c r="L23627" s="7"/>
      <c r="M23627" s="108"/>
      <c r="N23627" s="7"/>
    </row>
    <row r="23628" spans="12:14">
      <c r="L23628" s="7"/>
      <c r="M23628" s="108"/>
      <c r="N23628" s="7"/>
    </row>
    <row r="23629" spans="12:14">
      <c r="L23629" s="7"/>
      <c r="M23629" s="108"/>
      <c r="N23629" s="7"/>
    </row>
    <row r="23630" spans="12:14">
      <c r="L23630" s="7"/>
      <c r="M23630" s="108"/>
      <c r="N23630" s="7"/>
    </row>
    <row r="23631" spans="12:14">
      <c r="L23631" s="7"/>
      <c r="M23631" s="108"/>
      <c r="N23631" s="7"/>
    </row>
    <row r="23632" spans="12:14">
      <c r="L23632" s="7"/>
      <c r="M23632" s="108"/>
      <c r="N23632" s="7"/>
    </row>
    <row r="23633" spans="12:14">
      <c r="L23633" s="7"/>
      <c r="M23633" s="108"/>
      <c r="N23633" s="7"/>
    </row>
    <row r="23634" spans="12:14">
      <c r="L23634" s="7"/>
      <c r="M23634" s="108"/>
      <c r="N23634" s="7"/>
    </row>
    <row r="23635" spans="12:14">
      <c r="L23635" s="7"/>
      <c r="M23635" s="108"/>
      <c r="N23635" s="7"/>
    </row>
    <row r="23636" spans="12:14">
      <c r="L23636" s="7"/>
      <c r="M23636" s="108"/>
      <c r="N23636" s="7"/>
    </row>
    <row r="23637" spans="12:14">
      <c r="L23637" s="7"/>
      <c r="M23637" s="108"/>
      <c r="N23637" s="7"/>
    </row>
    <row r="23638" spans="12:14">
      <c r="L23638" s="7"/>
      <c r="M23638" s="108"/>
      <c r="N23638" s="7"/>
    </row>
    <row r="23639" spans="12:14">
      <c r="L23639" s="7"/>
      <c r="M23639" s="108"/>
      <c r="N23639" s="7"/>
    </row>
    <row r="23640" spans="12:14">
      <c r="L23640" s="7"/>
      <c r="M23640" s="108"/>
      <c r="N23640" s="7"/>
    </row>
    <row r="23641" spans="12:14">
      <c r="L23641" s="7"/>
      <c r="M23641" s="108"/>
      <c r="N23641" s="7"/>
    </row>
    <row r="23642" spans="12:14">
      <c r="L23642" s="7"/>
      <c r="M23642" s="108"/>
      <c r="N23642" s="7"/>
    </row>
    <row r="23643" spans="12:14">
      <c r="L23643" s="7"/>
      <c r="M23643" s="108"/>
      <c r="N23643" s="7"/>
    </row>
    <row r="23644" spans="12:14">
      <c r="L23644" s="7"/>
      <c r="M23644" s="108"/>
      <c r="N23644" s="7"/>
    </row>
    <row r="23645" spans="12:14">
      <c r="L23645" s="7"/>
      <c r="M23645" s="108"/>
      <c r="N23645" s="7"/>
    </row>
    <row r="23646" spans="12:14">
      <c r="L23646" s="7"/>
      <c r="M23646" s="108"/>
      <c r="N23646" s="7"/>
    </row>
    <row r="23647" spans="12:14">
      <c r="L23647" s="7"/>
      <c r="M23647" s="108"/>
      <c r="N23647" s="7"/>
    </row>
    <row r="23648" spans="12:14">
      <c r="L23648" s="7"/>
      <c r="M23648" s="108"/>
      <c r="N23648" s="7"/>
    </row>
    <row r="23649" spans="12:14">
      <c r="L23649" s="7"/>
      <c r="M23649" s="108"/>
      <c r="N23649" s="7"/>
    </row>
    <row r="23650" spans="12:14">
      <c r="L23650" s="7"/>
      <c r="M23650" s="108"/>
      <c r="N23650" s="7"/>
    </row>
    <row r="23651" spans="12:14">
      <c r="L23651" s="7"/>
      <c r="M23651" s="108"/>
      <c r="N23651" s="7"/>
    </row>
    <row r="23652" spans="12:14">
      <c r="L23652" s="7"/>
      <c r="M23652" s="108"/>
      <c r="N23652" s="7"/>
    </row>
    <row r="23653" spans="12:14">
      <c r="L23653" s="7"/>
      <c r="M23653" s="108"/>
      <c r="N23653" s="7"/>
    </row>
    <row r="23654" spans="12:14">
      <c r="L23654" s="7"/>
      <c r="M23654" s="108"/>
      <c r="N23654" s="7"/>
    </row>
    <row r="23655" spans="12:14">
      <c r="L23655" s="7"/>
      <c r="M23655" s="108"/>
      <c r="N23655" s="7"/>
    </row>
    <row r="23656" spans="12:14">
      <c r="L23656" s="7"/>
      <c r="M23656" s="108"/>
      <c r="N23656" s="7"/>
    </row>
    <row r="23657" spans="12:14">
      <c r="L23657" s="7"/>
      <c r="M23657" s="108"/>
      <c r="N23657" s="7"/>
    </row>
    <row r="23658" spans="12:14">
      <c r="L23658" s="7"/>
      <c r="M23658" s="108"/>
      <c r="N23658" s="7"/>
    </row>
    <row r="23659" spans="12:14">
      <c r="L23659" s="7"/>
      <c r="M23659" s="108"/>
      <c r="N23659" s="7"/>
    </row>
    <row r="23660" spans="12:14">
      <c r="L23660" s="7"/>
      <c r="M23660" s="108"/>
      <c r="N23660" s="7"/>
    </row>
    <row r="23661" spans="12:14">
      <c r="L23661" s="7"/>
      <c r="M23661" s="108"/>
      <c r="N23661" s="7"/>
    </row>
    <row r="23662" spans="12:14">
      <c r="L23662" s="7"/>
      <c r="M23662" s="108"/>
      <c r="N23662" s="7"/>
    </row>
    <row r="23663" spans="12:14">
      <c r="L23663" s="7"/>
      <c r="M23663" s="108"/>
      <c r="N23663" s="7"/>
    </row>
    <row r="23664" spans="12:14">
      <c r="L23664" s="7"/>
      <c r="M23664" s="108"/>
      <c r="N23664" s="7"/>
    </row>
    <row r="23665" spans="12:14">
      <c r="L23665" s="7"/>
      <c r="M23665" s="108"/>
      <c r="N23665" s="7"/>
    </row>
    <row r="23666" spans="12:14">
      <c r="L23666" s="7"/>
      <c r="M23666" s="108"/>
      <c r="N23666" s="7"/>
    </row>
    <row r="23667" spans="12:14">
      <c r="L23667" s="7"/>
      <c r="M23667" s="108"/>
      <c r="N23667" s="7"/>
    </row>
    <row r="23668" spans="12:14">
      <c r="L23668" s="7"/>
      <c r="M23668" s="108"/>
      <c r="N23668" s="7"/>
    </row>
    <row r="23669" spans="12:14">
      <c r="L23669" s="7"/>
      <c r="M23669" s="108"/>
      <c r="N23669" s="7"/>
    </row>
    <row r="23670" spans="12:14">
      <c r="L23670" s="7"/>
      <c r="M23670" s="108"/>
      <c r="N23670" s="7"/>
    </row>
    <row r="23671" spans="12:14">
      <c r="L23671" s="7"/>
      <c r="M23671" s="108"/>
      <c r="N23671" s="7"/>
    </row>
    <row r="23672" spans="12:14">
      <c r="L23672" s="7"/>
      <c r="M23672" s="108"/>
      <c r="N23672" s="7"/>
    </row>
    <row r="23673" spans="12:14">
      <c r="L23673" s="7"/>
      <c r="M23673" s="108"/>
      <c r="N23673" s="7"/>
    </row>
    <row r="23674" spans="12:14">
      <c r="L23674" s="7"/>
      <c r="M23674" s="108"/>
      <c r="N23674" s="7"/>
    </row>
    <row r="23675" spans="12:14">
      <c r="L23675" s="7"/>
      <c r="M23675" s="108"/>
      <c r="N23675" s="7"/>
    </row>
    <row r="23676" spans="12:14">
      <c r="L23676" s="7"/>
      <c r="M23676" s="108"/>
      <c r="N23676" s="7"/>
    </row>
    <row r="23677" spans="12:14">
      <c r="L23677" s="7"/>
      <c r="M23677" s="108"/>
      <c r="N23677" s="7"/>
    </row>
    <row r="23678" spans="12:14">
      <c r="L23678" s="7"/>
      <c r="M23678" s="108"/>
      <c r="N23678" s="7"/>
    </row>
    <row r="23679" spans="12:14">
      <c r="L23679" s="7"/>
      <c r="M23679" s="108"/>
      <c r="N23679" s="7"/>
    </row>
    <row r="23680" spans="12:14">
      <c r="L23680" s="7"/>
      <c r="M23680" s="108"/>
      <c r="N23680" s="7"/>
    </row>
    <row r="23681" spans="12:14">
      <c r="L23681" s="7"/>
      <c r="M23681" s="108"/>
      <c r="N23681" s="7"/>
    </row>
    <row r="23682" spans="12:14">
      <c r="L23682" s="7"/>
      <c r="M23682" s="108"/>
      <c r="N23682" s="7"/>
    </row>
    <row r="23683" spans="12:14">
      <c r="L23683" s="7"/>
      <c r="M23683" s="108"/>
      <c r="N23683" s="7"/>
    </row>
    <row r="23684" spans="12:14">
      <c r="L23684" s="7"/>
      <c r="M23684" s="108"/>
      <c r="N23684" s="7"/>
    </row>
    <row r="23685" spans="12:14">
      <c r="L23685" s="7"/>
      <c r="M23685" s="108"/>
      <c r="N23685" s="7"/>
    </row>
    <row r="23686" spans="12:14">
      <c r="L23686" s="7"/>
      <c r="M23686" s="108"/>
      <c r="N23686" s="7"/>
    </row>
    <row r="23687" spans="12:14">
      <c r="L23687" s="7"/>
      <c r="M23687" s="108"/>
      <c r="N23687" s="7"/>
    </row>
    <row r="23688" spans="12:14">
      <c r="L23688" s="7"/>
      <c r="M23688" s="108"/>
      <c r="N23688" s="7"/>
    </row>
    <row r="23689" spans="12:14">
      <c r="L23689" s="7"/>
      <c r="M23689" s="108"/>
      <c r="N23689" s="7"/>
    </row>
    <row r="23690" spans="12:14">
      <c r="L23690" s="7"/>
      <c r="M23690" s="108"/>
      <c r="N23690" s="7"/>
    </row>
    <row r="23691" spans="12:14">
      <c r="L23691" s="7"/>
      <c r="M23691" s="108"/>
      <c r="N23691" s="7"/>
    </row>
    <row r="23692" spans="12:14">
      <c r="L23692" s="7"/>
      <c r="M23692" s="108"/>
      <c r="N23692" s="7"/>
    </row>
    <row r="23693" spans="12:14">
      <c r="L23693" s="7"/>
      <c r="M23693" s="108"/>
      <c r="N23693" s="7"/>
    </row>
    <row r="23694" spans="12:14">
      <c r="L23694" s="7"/>
      <c r="M23694" s="108"/>
      <c r="N23694" s="7"/>
    </row>
    <row r="23695" spans="12:14">
      <c r="L23695" s="7"/>
      <c r="M23695" s="108"/>
      <c r="N23695" s="7"/>
    </row>
    <row r="23696" spans="12:14">
      <c r="L23696" s="7"/>
      <c r="M23696" s="108"/>
      <c r="N23696" s="7"/>
    </row>
    <row r="23697" spans="12:14">
      <c r="L23697" s="7"/>
      <c r="M23697" s="108"/>
      <c r="N23697" s="7"/>
    </row>
    <row r="23698" spans="12:14">
      <c r="L23698" s="7"/>
      <c r="M23698" s="108"/>
      <c r="N23698" s="7"/>
    </row>
    <row r="23699" spans="12:14">
      <c r="L23699" s="7"/>
      <c r="M23699" s="108"/>
      <c r="N23699" s="7"/>
    </row>
    <row r="23700" spans="12:14">
      <c r="L23700" s="7"/>
      <c r="M23700" s="108"/>
      <c r="N23700" s="7"/>
    </row>
    <row r="23701" spans="12:14">
      <c r="L23701" s="7"/>
      <c r="M23701" s="108"/>
      <c r="N23701" s="7"/>
    </row>
    <row r="23702" spans="12:14">
      <c r="L23702" s="7"/>
      <c r="M23702" s="108"/>
      <c r="N23702" s="7"/>
    </row>
    <row r="23703" spans="12:14">
      <c r="L23703" s="7"/>
      <c r="M23703" s="108"/>
      <c r="N23703" s="7"/>
    </row>
    <row r="23704" spans="12:14">
      <c r="L23704" s="7"/>
      <c r="M23704" s="108"/>
      <c r="N23704" s="7"/>
    </row>
    <row r="23705" spans="12:14">
      <c r="L23705" s="7"/>
      <c r="M23705" s="108"/>
      <c r="N23705" s="7"/>
    </row>
    <row r="23706" spans="12:14">
      <c r="L23706" s="7"/>
      <c r="M23706" s="108"/>
      <c r="N23706" s="7"/>
    </row>
    <row r="23707" spans="12:14">
      <c r="L23707" s="7"/>
      <c r="M23707" s="108"/>
      <c r="N23707" s="7"/>
    </row>
    <row r="23708" spans="12:14">
      <c r="L23708" s="7"/>
      <c r="M23708" s="108"/>
      <c r="N23708" s="7"/>
    </row>
    <row r="23709" spans="12:14">
      <c r="L23709" s="7"/>
      <c r="M23709" s="108"/>
      <c r="N23709" s="7"/>
    </row>
    <row r="23710" spans="12:14">
      <c r="L23710" s="7"/>
      <c r="M23710" s="108"/>
      <c r="N23710" s="7"/>
    </row>
    <row r="23711" spans="12:14">
      <c r="L23711" s="7"/>
      <c r="M23711" s="108"/>
      <c r="N23711" s="7"/>
    </row>
    <row r="23712" spans="12:14">
      <c r="L23712" s="7"/>
      <c r="M23712" s="108"/>
      <c r="N23712" s="7"/>
    </row>
    <row r="23713" spans="12:14">
      <c r="L23713" s="7"/>
      <c r="M23713" s="108"/>
      <c r="N23713" s="7"/>
    </row>
    <row r="23714" spans="12:14">
      <c r="L23714" s="7"/>
      <c r="M23714" s="108"/>
      <c r="N23714" s="7"/>
    </row>
    <row r="23715" spans="12:14">
      <c r="L23715" s="7"/>
      <c r="M23715" s="108"/>
      <c r="N23715" s="7"/>
    </row>
    <row r="23716" spans="12:14">
      <c r="L23716" s="7"/>
      <c r="M23716" s="108"/>
      <c r="N23716" s="7"/>
    </row>
    <row r="23717" spans="12:14">
      <c r="L23717" s="7"/>
      <c r="M23717" s="108"/>
      <c r="N23717" s="7"/>
    </row>
    <row r="23718" spans="12:14">
      <c r="L23718" s="7"/>
      <c r="M23718" s="108"/>
      <c r="N23718" s="7"/>
    </row>
    <row r="23719" spans="12:14">
      <c r="L23719" s="7"/>
      <c r="M23719" s="108"/>
      <c r="N23719" s="7"/>
    </row>
    <row r="23720" spans="12:14">
      <c r="L23720" s="7"/>
      <c r="M23720" s="108"/>
      <c r="N23720" s="7"/>
    </row>
    <row r="23721" spans="12:14">
      <c r="L23721" s="7"/>
      <c r="M23721" s="108"/>
      <c r="N23721" s="7"/>
    </row>
    <row r="23722" spans="12:14">
      <c r="L23722" s="7"/>
      <c r="M23722" s="108"/>
      <c r="N23722" s="7"/>
    </row>
    <row r="23723" spans="12:14">
      <c r="L23723" s="7"/>
      <c r="M23723" s="108"/>
      <c r="N23723" s="7"/>
    </row>
    <row r="23724" spans="12:14">
      <c r="L23724" s="7"/>
      <c r="M23724" s="108"/>
      <c r="N23724" s="7"/>
    </row>
    <row r="23725" spans="12:14">
      <c r="L23725" s="7"/>
      <c r="M23725" s="108"/>
      <c r="N23725" s="7"/>
    </row>
    <row r="23726" spans="12:14">
      <c r="L23726" s="7"/>
      <c r="M23726" s="108"/>
      <c r="N23726" s="7"/>
    </row>
    <row r="23727" spans="12:14">
      <c r="L23727" s="7"/>
      <c r="M23727" s="108"/>
      <c r="N23727" s="7"/>
    </row>
    <row r="23728" spans="12:14">
      <c r="L23728" s="7"/>
      <c r="M23728" s="108"/>
      <c r="N23728" s="7"/>
    </row>
    <row r="23729" spans="12:14">
      <c r="L23729" s="7"/>
      <c r="M23729" s="108"/>
      <c r="N23729" s="7"/>
    </row>
    <row r="23730" spans="12:14">
      <c r="L23730" s="7"/>
      <c r="M23730" s="108"/>
      <c r="N23730" s="7"/>
    </row>
    <row r="23731" spans="12:14">
      <c r="L23731" s="7"/>
      <c r="M23731" s="108"/>
      <c r="N23731" s="7"/>
    </row>
    <row r="23732" spans="12:14">
      <c r="L23732" s="7"/>
      <c r="M23732" s="108"/>
      <c r="N23732" s="7"/>
    </row>
    <row r="23733" spans="12:14">
      <c r="L23733" s="7"/>
      <c r="M23733" s="108"/>
      <c r="N23733" s="7"/>
    </row>
    <row r="23734" spans="12:14">
      <c r="L23734" s="7"/>
      <c r="M23734" s="108"/>
      <c r="N23734" s="7"/>
    </row>
    <row r="23735" spans="12:14">
      <c r="L23735" s="7"/>
      <c r="M23735" s="108"/>
      <c r="N23735" s="7"/>
    </row>
    <row r="23736" spans="12:14">
      <c r="L23736" s="7"/>
      <c r="M23736" s="108"/>
      <c r="N23736" s="7"/>
    </row>
    <row r="23737" spans="12:14">
      <c r="L23737" s="7"/>
      <c r="M23737" s="108"/>
      <c r="N23737" s="7"/>
    </row>
    <row r="23738" spans="12:14">
      <c r="L23738" s="7"/>
      <c r="M23738" s="108"/>
      <c r="N23738" s="7"/>
    </row>
    <row r="23739" spans="12:14">
      <c r="L23739" s="7"/>
      <c r="M23739" s="108"/>
      <c r="N23739" s="7"/>
    </row>
    <row r="23740" spans="12:14">
      <c r="L23740" s="7"/>
      <c r="M23740" s="108"/>
      <c r="N23740" s="7"/>
    </row>
    <row r="23741" spans="12:14">
      <c r="L23741" s="7"/>
      <c r="M23741" s="108"/>
      <c r="N23741" s="7"/>
    </row>
    <row r="23742" spans="12:14">
      <c r="L23742" s="7"/>
      <c r="M23742" s="108"/>
      <c r="N23742" s="7"/>
    </row>
    <row r="23743" spans="12:14">
      <c r="L23743" s="7"/>
      <c r="M23743" s="108"/>
      <c r="N23743" s="7"/>
    </row>
    <row r="23744" spans="12:14">
      <c r="L23744" s="7"/>
      <c r="M23744" s="108"/>
      <c r="N23744" s="7"/>
    </row>
    <row r="23745" spans="12:14">
      <c r="L23745" s="7"/>
      <c r="M23745" s="108"/>
      <c r="N23745" s="7"/>
    </row>
    <row r="23746" spans="12:14">
      <c r="L23746" s="7"/>
      <c r="M23746" s="108"/>
      <c r="N23746" s="7"/>
    </row>
    <row r="23747" spans="12:14">
      <c r="L23747" s="7"/>
      <c r="M23747" s="108"/>
      <c r="N23747" s="7"/>
    </row>
    <row r="23748" spans="12:14">
      <c r="L23748" s="7"/>
      <c r="M23748" s="108"/>
      <c r="N23748" s="7"/>
    </row>
    <row r="23749" spans="12:14">
      <c r="L23749" s="7"/>
      <c r="M23749" s="108"/>
      <c r="N23749" s="7"/>
    </row>
    <row r="23750" spans="12:14">
      <c r="L23750" s="7"/>
      <c r="M23750" s="108"/>
      <c r="N23750" s="7"/>
    </row>
    <row r="23751" spans="12:14">
      <c r="L23751" s="7"/>
      <c r="M23751" s="108"/>
      <c r="N23751" s="7"/>
    </row>
    <row r="23752" spans="12:14">
      <c r="L23752" s="7"/>
      <c r="M23752" s="108"/>
      <c r="N23752" s="7"/>
    </row>
    <row r="23753" spans="12:14">
      <c r="L23753" s="7"/>
      <c r="M23753" s="108"/>
      <c r="N23753" s="7"/>
    </row>
    <row r="23754" spans="12:14">
      <c r="L23754" s="7"/>
      <c r="M23754" s="108"/>
      <c r="N23754" s="7"/>
    </row>
    <row r="23755" spans="12:14">
      <c r="L23755" s="7"/>
      <c r="M23755" s="108"/>
      <c r="N23755" s="7"/>
    </row>
    <row r="23756" spans="12:14">
      <c r="L23756" s="7"/>
      <c r="M23756" s="108"/>
      <c r="N23756" s="7"/>
    </row>
    <row r="23757" spans="12:14">
      <c r="L23757" s="7"/>
      <c r="M23757" s="108"/>
      <c r="N23757" s="7"/>
    </row>
    <row r="23758" spans="12:14">
      <c r="L23758" s="7"/>
      <c r="M23758" s="108"/>
      <c r="N23758" s="7"/>
    </row>
    <row r="23759" spans="12:14">
      <c r="L23759" s="7"/>
      <c r="M23759" s="108"/>
      <c r="N23759" s="7"/>
    </row>
    <row r="23760" spans="12:14">
      <c r="L23760" s="7"/>
      <c r="M23760" s="108"/>
      <c r="N23760" s="7"/>
    </row>
    <row r="23761" spans="12:14">
      <c r="L23761" s="7"/>
      <c r="M23761" s="108"/>
      <c r="N23761" s="7"/>
    </row>
    <row r="23762" spans="12:14">
      <c r="L23762" s="7"/>
      <c r="M23762" s="108"/>
      <c r="N23762" s="7"/>
    </row>
    <row r="23763" spans="12:14">
      <c r="L23763" s="7"/>
      <c r="M23763" s="108"/>
      <c r="N23763" s="7"/>
    </row>
    <row r="23764" spans="12:14">
      <c r="L23764" s="7"/>
      <c r="M23764" s="108"/>
      <c r="N23764" s="7"/>
    </row>
    <row r="23765" spans="12:14">
      <c r="L23765" s="7"/>
      <c r="M23765" s="108"/>
      <c r="N23765" s="7"/>
    </row>
    <row r="23766" spans="12:14">
      <c r="L23766" s="7"/>
      <c r="M23766" s="108"/>
      <c r="N23766" s="7"/>
    </row>
    <row r="23767" spans="12:14">
      <c r="L23767" s="7"/>
      <c r="M23767" s="108"/>
      <c r="N23767" s="7"/>
    </row>
    <row r="23768" spans="12:14">
      <c r="L23768" s="7"/>
      <c r="M23768" s="108"/>
      <c r="N23768" s="7"/>
    </row>
    <row r="23769" spans="12:14">
      <c r="L23769" s="7"/>
      <c r="M23769" s="108"/>
      <c r="N23769" s="7"/>
    </row>
    <row r="23770" spans="12:14">
      <c r="L23770" s="7"/>
      <c r="M23770" s="108"/>
      <c r="N23770" s="7"/>
    </row>
    <row r="23771" spans="12:14">
      <c r="L23771" s="7"/>
      <c r="M23771" s="108"/>
      <c r="N23771" s="7"/>
    </row>
    <row r="23772" spans="12:14">
      <c r="L23772" s="7"/>
      <c r="M23772" s="108"/>
      <c r="N23772" s="7"/>
    </row>
    <row r="23773" spans="12:14">
      <c r="L23773" s="7"/>
      <c r="M23773" s="108"/>
      <c r="N23773" s="7"/>
    </row>
    <row r="23774" spans="12:14">
      <c r="L23774" s="7"/>
      <c r="M23774" s="108"/>
      <c r="N23774" s="7"/>
    </row>
    <row r="23775" spans="12:14">
      <c r="L23775" s="7"/>
      <c r="M23775" s="108"/>
      <c r="N23775" s="7"/>
    </row>
    <row r="23776" spans="12:14">
      <c r="L23776" s="7"/>
      <c r="M23776" s="108"/>
      <c r="N23776" s="7"/>
    </row>
    <row r="23777" spans="12:14">
      <c r="L23777" s="7"/>
      <c r="M23777" s="108"/>
      <c r="N23777" s="7"/>
    </row>
    <row r="23778" spans="12:14">
      <c r="L23778" s="7"/>
      <c r="M23778" s="108"/>
      <c r="N23778" s="7"/>
    </row>
    <row r="23779" spans="12:14">
      <c r="L23779" s="7"/>
      <c r="M23779" s="108"/>
      <c r="N23779" s="7"/>
    </row>
    <row r="23780" spans="12:14">
      <c r="L23780" s="7"/>
      <c r="M23780" s="108"/>
      <c r="N23780" s="7"/>
    </row>
    <row r="23781" spans="12:14">
      <c r="L23781" s="7"/>
      <c r="M23781" s="108"/>
      <c r="N23781" s="7"/>
    </row>
    <row r="23782" spans="12:14">
      <c r="L23782" s="7"/>
      <c r="M23782" s="108"/>
      <c r="N23782" s="7"/>
    </row>
    <row r="23783" spans="12:14">
      <c r="L23783" s="7"/>
      <c r="M23783" s="108"/>
      <c r="N23783" s="7"/>
    </row>
    <row r="23784" spans="12:14">
      <c r="L23784" s="7"/>
      <c r="M23784" s="108"/>
      <c r="N23784" s="7"/>
    </row>
    <row r="23785" spans="12:14">
      <c r="L23785" s="7"/>
      <c r="M23785" s="108"/>
      <c r="N23785" s="7"/>
    </row>
    <row r="23786" spans="12:14">
      <c r="L23786" s="7"/>
      <c r="M23786" s="108"/>
      <c r="N23786" s="7"/>
    </row>
    <row r="23787" spans="12:14">
      <c r="L23787" s="7"/>
      <c r="M23787" s="108"/>
      <c r="N23787" s="7"/>
    </row>
    <row r="23788" spans="12:14">
      <c r="L23788" s="7"/>
      <c r="M23788" s="108"/>
      <c r="N23788" s="7"/>
    </row>
    <row r="23789" spans="12:14">
      <c r="L23789" s="7"/>
      <c r="M23789" s="108"/>
      <c r="N23789" s="7"/>
    </row>
    <row r="23790" spans="12:14">
      <c r="L23790" s="7"/>
      <c r="M23790" s="108"/>
      <c r="N23790" s="7"/>
    </row>
    <row r="23791" spans="12:14">
      <c r="L23791" s="7"/>
      <c r="M23791" s="108"/>
      <c r="N23791" s="7"/>
    </row>
    <row r="23792" spans="12:14">
      <c r="L23792" s="7"/>
      <c r="M23792" s="108"/>
      <c r="N23792" s="7"/>
    </row>
    <row r="23793" spans="12:14">
      <c r="L23793" s="7"/>
      <c r="M23793" s="108"/>
      <c r="N23793" s="7"/>
    </row>
    <row r="23794" spans="12:14">
      <c r="L23794" s="7"/>
      <c r="M23794" s="108"/>
      <c r="N23794" s="7"/>
    </row>
    <row r="23795" spans="12:14">
      <c r="L23795" s="7"/>
      <c r="M23795" s="108"/>
      <c r="N23795" s="7"/>
    </row>
    <row r="23796" spans="12:14">
      <c r="L23796" s="7"/>
      <c r="M23796" s="108"/>
      <c r="N23796" s="7"/>
    </row>
    <row r="23797" spans="12:14">
      <c r="L23797" s="7"/>
      <c r="M23797" s="108"/>
      <c r="N23797" s="7"/>
    </row>
    <row r="23798" spans="12:14">
      <c r="L23798" s="7"/>
      <c r="M23798" s="108"/>
      <c r="N23798" s="7"/>
    </row>
    <row r="23799" spans="12:14">
      <c r="L23799" s="7"/>
      <c r="M23799" s="108"/>
      <c r="N23799" s="7"/>
    </row>
    <row r="23800" spans="12:14">
      <c r="L23800" s="7"/>
      <c r="M23800" s="108"/>
      <c r="N23800" s="7"/>
    </row>
    <row r="23801" spans="12:14">
      <c r="L23801" s="7"/>
      <c r="M23801" s="108"/>
      <c r="N23801" s="7"/>
    </row>
    <row r="23802" spans="12:14">
      <c r="L23802" s="7"/>
      <c r="M23802" s="108"/>
      <c r="N23802" s="7"/>
    </row>
    <row r="23803" spans="12:14">
      <c r="L23803" s="7"/>
      <c r="M23803" s="108"/>
      <c r="N23803" s="7"/>
    </row>
    <row r="23804" spans="12:14">
      <c r="L23804" s="7"/>
      <c r="M23804" s="108"/>
      <c r="N23804" s="7"/>
    </row>
    <row r="23805" spans="12:14">
      <c r="L23805" s="7"/>
      <c r="M23805" s="108"/>
      <c r="N23805" s="7"/>
    </row>
    <row r="23806" spans="12:14">
      <c r="L23806" s="7"/>
      <c r="M23806" s="108"/>
      <c r="N23806" s="7"/>
    </row>
    <row r="23807" spans="12:14">
      <c r="L23807" s="7"/>
      <c r="M23807" s="108"/>
      <c r="N23807" s="7"/>
    </row>
    <row r="23808" spans="12:14">
      <c r="L23808" s="7"/>
      <c r="M23808" s="108"/>
      <c r="N23808" s="7"/>
    </row>
    <row r="23809" spans="12:14">
      <c r="L23809" s="7"/>
      <c r="M23809" s="108"/>
      <c r="N23809" s="7"/>
    </row>
    <row r="23810" spans="12:14">
      <c r="L23810" s="7"/>
      <c r="M23810" s="108"/>
      <c r="N23810" s="7"/>
    </row>
    <row r="23811" spans="12:14">
      <c r="L23811" s="7"/>
      <c r="M23811" s="108"/>
      <c r="N23811" s="7"/>
    </row>
    <row r="23812" spans="12:14">
      <c r="L23812" s="7"/>
      <c r="M23812" s="108"/>
      <c r="N23812" s="7"/>
    </row>
    <row r="23813" spans="12:14">
      <c r="L23813" s="7"/>
      <c r="M23813" s="108"/>
      <c r="N23813" s="7"/>
    </row>
    <row r="23814" spans="12:14">
      <c r="L23814" s="7"/>
      <c r="M23814" s="108"/>
      <c r="N23814" s="7"/>
    </row>
    <row r="23815" spans="12:14">
      <c r="L23815" s="7"/>
      <c r="M23815" s="108"/>
      <c r="N23815" s="7"/>
    </row>
    <row r="23816" spans="12:14">
      <c r="L23816" s="7"/>
      <c r="M23816" s="108"/>
      <c r="N23816" s="7"/>
    </row>
    <row r="23817" spans="12:14">
      <c r="L23817" s="7"/>
      <c r="M23817" s="108"/>
      <c r="N23817" s="7"/>
    </row>
    <row r="23818" spans="12:14">
      <c r="L23818" s="7"/>
      <c r="M23818" s="108"/>
      <c r="N23818" s="7"/>
    </row>
    <row r="23819" spans="12:14">
      <c r="L23819" s="7"/>
      <c r="M23819" s="108"/>
      <c r="N23819" s="7"/>
    </row>
    <row r="23820" spans="12:14">
      <c r="L23820" s="7"/>
      <c r="M23820" s="108"/>
      <c r="N23820" s="7"/>
    </row>
    <row r="23821" spans="12:14">
      <c r="L23821" s="7"/>
      <c r="M23821" s="108"/>
      <c r="N23821" s="7"/>
    </row>
    <row r="23822" spans="12:14">
      <c r="L23822" s="7"/>
      <c r="M23822" s="108"/>
      <c r="N23822" s="7"/>
    </row>
    <row r="23823" spans="12:14">
      <c r="L23823" s="7"/>
      <c r="M23823" s="108"/>
      <c r="N23823" s="7"/>
    </row>
    <row r="23824" spans="12:14">
      <c r="L23824" s="7"/>
      <c r="M23824" s="108"/>
      <c r="N23824" s="7"/>
    </row>
    <row r="23825" spans="12:14">
      <c r="L23825" s="7"/>
      <c r="M23825" s="108"/>
      <c r="N23825" s="7"/>
    </row>
    <row r="23826" spans="12:14">
      <c r="L23826" s="7"/>
      <c r="M23826" s="108"/>
      <c r="N23826" s="7"/>
    </row>
    <row r="23827" spans="12:14">
      <c r="L23827" s="7"/>
      <c r="M23827" s="108"/>
      <c r="N23827" s="7"/>
    </row>
    <row r="23828" spans="12:14">
      <c r="L23828" s="7"/>
      <c r="M23828" s="108"/>
      <c r="N23828" s="7"/>
    </row>
    <row r="23829" spans="12:14">
      <c r="L23829" s="7"/>
      <c r="M23829" s="108"/>
      <c r="N23829" s="7"/>
    </row>
    <row r="23830" spans="12:14">
      <c r="L23830" s="7"/>
      <c r="M23830" s="108"/>
      <c r="N23830" s="7"/>
    </row>
    <row r="23831" spans="12:14">
      <c r="L23831" s="7"/>
      <c r="M23831" s="108"/>
      <c r="N23831" s="7"/>
    </row>
    <row r="23832" spans="12:14">
      <c r="L23832" s="7"/>
      <c r="M23832" s="108"/>
      <c r="N23832" s="7"/>
    </row>
    <row r="23833" spans="12:14">
      <c r="L23833" s="7"/>
      <c r="M23833" s="108"/>
      <c r="N23833" s="7"/>
    </row>
    <row r="23834" spans="12:14">
      <c r="L23834" s="7"/>
      <c r="M23834" s="108"/>
      <c r="N23834" s="7"/>
    </row>
    <row r="23835" spans="12:14">
      <c r="L23835" s="7"/>
      <c r="M23835" s="108"/>
      <c r="N23835" s="7"/>
    </row>
    <row r="23836" spans="12:14">
      <c r="L23836" s="7"/>
      <c r="M23836" s="108"/>
      <c r="N23836" s="7"/>
    </row>
    <row r="23837" spans="12:14">
      <c r="L23837" s="7"/>
      <c r="M23837" s="108"/>
      <c r="N23837" s="7"/>
    </row>
    <row r="23838" spans="12:14">
      <c r="L23838" s="7"/>
      <c r="M23838" s="108"/>
      <c r="N23838" s="7"/>
    </row>
    <row r="23839" spans="12:14">
      <c r="L23839" s="7"/>
      <c r="M23839" s="108"/>
      <c r="N23839" s="7"/>
    </row>
    <row r="23840" spans="12:14">
      <c r="L23840" s="7"/>
      <c r="M23840" s="108"/>
      <c r="N23840" s="7"/>
    </row>
    <row r="23841" spans="12:14">
      <c r="L23841" s="7"/>
      <c r="M23841" s="108"/>
      <c r="N23841" s="7"/>
    </row>
    <row r="23842" spans="12:14">
      <c r="L23842" s="7"/>
      <c r="M23842" s="108"/>
      <c r="N23842" s="7"/>
    </row>
    <row r="23843" spans="12:14">
      <c r="L23843" s="7"/>
      <c r="M23843" s="108"/>
      <c r="N23843" s="7"/>
    </row>
    <row r="23844" spans="12:14">
      <c r="L23844" s="7"/>
      <c r="M23844" s="108"/>
      <c r="N23844" s="7"/>
    </row>
    <row r="23845" spans="12:14">
      <c r="L23845" s="7"/>
      <c r="M23845" s="108"/>
      <c r="N23845" s="7"/>
    </row>
    <row r="23846" spans="12:14">
      <c r="L23846" s="7"/>
      <c r="M23846" s="108"/>
      <c r="N23846" s="7"/>
    </row>
    <row r="23847" spans="12:14">
      <c r="L23847" s="7"/>
      <c r="M23847" s="108"/>
      <c r="N23847" s="7"/>
    </row>
    <row r="23848" spans="12:14">
      <c r="L23848" s="7"/>
      <c r="M23848" s="108"/>
      <c r="N23848" s="7"/>
    </row>
    <row r="23849" spans="12:14">
      <c r="L23849" s="7"/>
      <c r="M23849" s="108"/>
      <c r="N23849" s="7"/>
    </row>
    <row r="23850" spans="12:14">
      <c r="L23850" s="7"/>
      <c r="M23850" s="108"/>
      <c r="N23850" s="7"/>
    </row>
    <row r="23851" spans="12:14">
      <c r="L23851" s="7"/>
      <c r="M23851" s="108"/>
      <c r="N23851" s="7"/>
    </row>
    <row r="23852" spans="12:14">
      <c r="L23852" s="7"/>
      <c r="M23852" s="108"/>
      <c r="N23852" s="7"/>
    </row>
    <row r="23853" spans="12:14">
      <c r="L23853" s="7"/>
      <c r="M23853" s="108"/>
      <c r="N23853" s="7"/>
    </row>
    <row r="23854" spans="12:14">
      <c r="L23854" s="7"/>
      <c r="M23854" s="108"/>
      <c r="N23854" s="7"/>
    </row>
    <row r="23855" spans="12:14">
      <c r="L23855" s="7"/>
      <c r="M23855" s="108"/>
      <c r="N23855" s="7"/>
    </row>
    <row r="23856" spans="12:14">
      <c r="L23856" s="7"/>
      <c r="M23856" s="108"/>
      <c r="N23856" s="7"/>
    </row>
    <row r="23857" spans="12:14">
      <c r="L23857" s="7"/>
      <c r="M23857" s="108"/>
      <c r="N23857" s="7"/>
    </row>
    <row r="23858" spans="12:14">
      <c r="L23858" s="7"/>
      <c r="M23858" s="108"/>
      <c r="N23858" s="7"/>
    </row>
    <row r="23859" spans="12:14">
      <c r="L23859" s="7"/>
      <c r="M23859" s="108"/>
      <c r="N23859" s="7"/>
    </row>
    <row r="23860" spans="12:14">
      <c r="L23860" s="7"/>
      <c r="M23860" s="108"/>
      <c r="N23860" s="7"/>
    </row>
    <row r="23861" spans="12:14">
      <c r="L23861" s="7"/>
      <c r="M23861" s="108"/>
      <c r="N23861" s="7"/>
    </row>
    <row r="23862" spans="12:14">
      <c r="L23862" s="7"/>
      <c r="M23862" s="108"/>
      <c r="N23862" s="7"/>
    </row>
    <row r="23863" spans="12:14">
      <c r="L23863" s="7"/>
      <c r="M23863" s="108"/>
      <c r="N23863" s="7"/>
    </row>
    <row r="23864" spans="12:14">
      <c r="L23864" s="7"/>
      <c r="M23864" s="108"/>
      <c r="N23864" s="7"/>
    </row>
    <row r="23865" spans="12:14">
      <c r="L23865" s="7"/>
      <c r="M23865" s="108"/>
      <c r="N23865" s="7"/>
    </row>
    <row r="23866" spans="12:14">
      <c r="L23866" s="7"/>
      <c r="M23866" s="108"/>
      <c r="N23866" s="7"/>
    </row>
    <row r="23867" spans="12:14">
      <c r="L23867" s="7"/>
      <c r="M23867" s="108"/>
      <c r="N23867" s="7"/>
    </row>
    <row r="23868" spans="12:14">
      <c r="L23868" s="7"/>
      <c r="M23868" s="108"/>
      <c r="N23868" s="7"/>
    </row>
    <row r="23869" spans="12:14">
      <c r="L23869" s="7"/>
      <c r="M23869" s="108"/>
      <c r="N23869" s="7"/>
    </row>
    <row r="23870" spans="12:14">
      <c r="L23870" s="7"/>
      <c r="M23870" s="108"/>
      <c r="N23870" s="7"/>
    </row>
    <row r="23871" spans="12:14">
      <c r="L23871" s="7"/>
      <c r="M23871" s="108"/>
      <c r="N23871" s="7"/>
    </row>
    <row r="23872" spans="12:14">
      <c r="L23872" s="7"/>
      <c r="M23872" s="108"/>
      <c r="N23872" s="7"/>
    </row>
    <row r="23873" spans="12:14">
      <c r="L23873" s="7"/>
      <c r="M23873" s="108"/>
      <c r="N23873" s="7"/>
    </row>
    <row r="23874" spans="12:14">
      <c r="L23874" s="7"/>
      <c r="M23874" s="108"/>
      <c r="N23874" s="7"/>
    </row>
    <row r="23875" spans="12:14">
      <c r="L23875" s="7"/>
      <c r="M23875" s="108"/>
      <c r="N23875" s="7"/>
    </row>
    <row r="23876" spans="12:14">
      <c r="L23876" s="7"/>
      <c r="M23876" s="108"/>
      <c r="N23876" s="7"/>
    </row>
    <row r="23877" spans="12:14">
      <c r="L23877" s="7"/>
      <c r="M23877" s="108"/>
      <c r="N23877" s="7"/>
    </row>
    <row r="23878" spans="12:14">
      <c r="L23878" s="7"/>
      <c r="M23878" s="108"/>
      <c r="N23878" s="7"/>
    </row>
    <row r="23879" spans="12:14">
      <c r="L23879" s="7"/>
      <c r="M23879" s="108"/>
      <c r="N23879" s="7"/>
    </row>
    <row r="23880" spans="12:14">
      <c r="L23880" s="7"/>
      <c r="M23880" s="108"/>
      <c r="N23880" s="7"/>
    </row>
    <row r="23881" spans="12:14">
      <c r="L23881" s="7"/>
      <c r="M23881" s="108"/>
      <c r="N23881" s="7"/>
    </row>
    <row r="23882" spans="12:14">
      <c r="L23882" s="7"/>
      <c r="M23882" s="108"/>
      <c r="N23882" s="7"/>
    </row>
    <row r="23883" spans="12:14">
      <c r="L23883" s="7"/>
      <c r="M23883" s="108"/>
      <c r="N23883" s="7"/>
    </row>
    <row r="23884" spans="12:14">
      <c r="L23884" s="7"/>
      <c r="M23884" s="108"/>
      <c r="N23884" s="7"/>
    </row>
    <row r="23885" spans="12:14">
      <c r="L23885" s="7"/>
      <c r="M23885" s="108"/>
      <c r="N23885" s="7"/>
    </row>
    <row r="23886" spans="12:14">
      <c r="L23886" s="7"/>
      <c r="M23886" s="108"/>
      <c r="N23886" s="7"/>
    </row>
    <row r="23887" spans="12:14">
      <c r="L23887" s="7"/>
      <c r="M23887" s="108"/>
      <c r="N23887" s="7"/>
    </row>
    <row r="23888" spans="12:14">
      <c r="L23888" s="7"/>
      <c r="M23888" s="108"/>
      <c r="N23888" s="7"/>
    </row>
    <row r="23889" spans="12:14">
      <c r="L23889" s="7"/>
      <c r="M23889" s="108"/>
      <c r="N23889" s="7"/>
    </row>
    <row r="23890" spans="12:14">
      <c r="L23890" s="7"/>
      <c r="M23890" s="108"/>
      <c r="N23890" s="7"/>
    </row>
    <row r="23891" spans="12:14">
      <c r="L23891" s="7"/>
      <c r="M23891" s="108"/>
      <c r="N23891" s="7"/>
    </row>
    <row r="23892" spans="12:14">
      <c r="L23892" s="7"/>
      <c r="M23892" s="108"/>
      <c r="N23892" s="7"/>
    </row>
    <row r="23893" spans="12:14">
      <c r="L23893" s="7"/>
      <c r="M23893" s="108"/>
      <c r="N23893" s="7"/>
    </row>
    <row r="23894" spans="12:14">
      <c r="L23894" s="7"/>
      <c r="M23894" s="108"/>
      <c r="N23894" s="7"/>
    </row>
    <row r="23895" spans="12:14">
      <c r="L23895" s="7"/>
      <c r="M23895" s="108"/>
      <c r="N23895" s="7"/>
    </row>
    <row r="23896" spans="12:14">
      <c r="L23896" s="7"/>
      <c r="M23896" s="108"/>
      <c r="N23896" s="7"/>
    </row>
    <row r="23897" spans="12:14">
      <c r="L23897" s="7"/>
      <c r="M23897" s="108"/>
      <c r="N23897" s="7"/>
    </row>
    <row r="23898" spans="12:14">
      <c r="L23898" s="7"/>
      <c r="M23898" s="108"/>
      <c r="N23898" s="7"/>
    </row>
    <row r="23899" spans="12:14">
      <c r="L23899" s="7"/>
      <c r="M23899" s="108"/>
      <c r="N23899" s="7"/>
    </row>
    <row r="23900" spans="12:14">
      <c r="L23900" s="7"/>
      <c r="M23900" s="108"/>
      <c r="N23900" s="7"/>
    </row>
    <row r="23901" spans="12:14">
      <c r="L23901" s="7"/>
      <c r="M23901" s="108"/>
      <c r="N23901" s="7"/>
    </row>
    <row r="23902" spans="12:14">
      <c r="L23902" s="7"/>
      <c r="M23902" s="108"/>
      <c r="N23902" s="7"/>
    </row>
    <row r="23903" spans="12:14">
      <c r="L23903" s="7"/>
      <c r="M23903" s="108"/>
      <c r="N23903" s="7"/>
    </row>
    <row r="23904" spans="12:14">
      <c r="L23904" s="7"/>
      <c r="M23904" s="108"/>
      <c r="N23904" s="7"/>
    </row>
    <row r="23905" spans="12:14">
      <c r="L23905" s="7"/>
      <c r="M23905" s="108"/>
      <c r="N23905" s="7"/>
    </row>
    <row r="23906" spans="12:14">
      <c r="L23906" s="7"/>
      <c r="M23906" s="108"/>
      <c r="N23906" s="7"/>
    </row>
    <row r="23907" spans="12:14">
      <c r="L23907" s="7"/>
      <c r="M23907" s="108"/>
      <c r="N23907" s="7"/>
    </row>
    <row r="23908" spans="12:14">
      <c r="L23908" s="7"/>
      <c r="M23908" s="108"/>
      <c r="N23908" s="7"/>
    </row>
    <row r="23909" spans="12:14">
      <c r="L23909" s="7"/>
      <c r="M23909" s="108"/>
      <c r="N23909" s="7"/>
    </row>
    <row r="23910" spans="12:14">
      <c r="L23910" s="7"/>
      <c r="M23910" s="108"/>
      <c r="N23910" s="7"/>
    </row>
    <row r="23911" spans="12:14">
      <c r="L23911" s="7"/>
      <c r="M23911" s="108"/>
      <c r="N23911" s="7"/>
    </row>
    <row r="23912" spans="12:14">
      <c r="L23912" s="7"/>
      <c r="M23912" s="108"/>
      <c r="N23912" s="7"/>
    </row>
    <row r="23913" spans="12:14">
      <c r="L23913" s="7"/>
      <c r="M23913" s="108"/>
      <c r="N23913" s="7"/>
    </row>
    <row r="23914" spans="12:14">
      <c r="L23914" s="7"/>
      <c r="M23914" s="108"/>
      <c r="N23914" s="7"/>
    </row>
    <row r="23915" spans="12:14">
      <c r="L23915" s="7"/>
      <c r="M23915" s="108"/>
      <c r="N23915" s="7"/>
    </row>
    <row r="23916" spans="12:14">
      <c r="L23916" s="7"/>
      <c r="M23916" s="108"/>
      <c r="N23916" s="7"/>
    </row>
    <row r="23917" spans="12:14">
      <c r="L23917" s="7"/>
      <c r="M23917" s="108"/>
      <c r="N23917" s="7"/>
    </row>
    <row r="23918" spans="12:14">
      <c r="L23918" s="7"/>
      <c r="M23918" s="108"/>
      <c r="N23918" s="7"/>
    </row>
    <row r="23919" spans="12:14">
      <c r="L23919" s="7"/>
      <c r="M23919" s="108"/>
      <c r="N23919" s="7"/>
    </row>
    <row r="23920" spans="12:14">
      <c r="L23920" s="7"/>
      <c r="M23920" s="108"/>
      <c r="N23920" s="7"/>
    </row>
    <row r="23921" spans="12:14">
      <c r="L23921" s="7"/>
      <c r="M23921" s="108"/>
      <c r="N23921" s="7"/>
    </row>
    <row r="23922" spans="12:14">
      <c r="L23922" s="7"/>
      <c r="M23922" s="108"/>
      <c r="N23922" s="7"/>
    </row>
    <row r="23923" spans="12:14">
      <c r="L23923" s="7"/>
      <c r="M23923" s="108"/>
      <c r="N23923" s="7"/>
    </row>
    <row r="23924" spans="12:14">
      <c r="L23924" s="7"/>
      <c r="M23924" s="108"/>
      <c r="N23924" s="7"/>
    </row>
    <row r="23925" spans="12:14">
      <c r="L23925" s="7"/>
      <c r="M23925" s="108"/>
      <c r="N23925" s="7"/>
    </row>
    <row r="23926" spans="12:14">
      <c r="L23926" s="7"/>
      <c r="M23926" s="108"/>
      <c r="N23926" s="7"/>
    </row>
    <row r="23927" spans="12:14">
      <c r="L23927" s="7"/>
      <c r="M23927" s="108"/>
      <c r="N23927" s="7"/>
    </row>
    <row r="23928" spans="12:14">
      <c r="L23928" s="7"/>
      <c r="M23928" s="108"/>
      <c r="N23928" s="7"/>
    </row>
    <row r="23929" spans="12:14">
      <c r="L23929" s="7"/>
      <c r="M23929" s="108"/>
      <c r="N23929" s="7"/>
    </row>
    <row r="23930" spans="12:14">
      <c r="L23930" s="7"/>
      <c r="M23930" s="108"/>
      <c r="N23930" s="7"/>
    </row>
    <row r="23931" spans="12:14">
      <c r="L23931" s="7"/>
      <c r="M23931" s="108"/>
      <c r="N23931" s="7"/>
    </row>
    <row r="23932" spans="12:14">
      <c r="L23932" s="7"/>
      <c r="M23932" s="108"/>
      <c r="N23932" s="7"/>
    </row>
    <row r="23933" spans="12:14">
      <c r="L23933" s="7"/>
      <c r="M23933" s="108"/>
      <c r="N23933" s="7"/>
    </row>
    <row r="23934" spans="12:14">
      <c r="L23934" s="7"/>
      <c r="M23934" s="108"/>
      <c r="N23934" s="7"/>
    </row>
    <row r="23935" spans="12:14">
      <c r="L23935" s="7"/>
      <c r="M23935" s="108"/>
      <c r="N23935" s="7"/>
    </row>
    <row r="23936" spans="12:14">
      <c r="L23936" s="7"/>
      <c r="M23936" s="108"/>
      <c r="N23936" s="7"/>
    </row>
    <row r="23937" spans="12:14">
      <c r="L23937" s="7"/>
      <c r="M23937" s="108"/>
      <c r="N23937" s="7"/>
    </row>
    <row r="23938" spans="12:14">
      <c r="L23938" s="7"/>
      <c r="M23938" s="108"/>
      <c r="N23938" s="7"/>
    </row>
    <row r="23939" spans="12:14">
      <c r="L23939" s="7"/>
      <c r="M23939" s="108"/>
      <c r="N23939" s="7"/>
    </row>
    <row r="23940" spans="12:14">
      <c r="L23940" s="7"/>
      <c r="M23940" s="108"/>
      <c r="N23940" s="7"/>
    </row>
    <row r="23941" spans="12:14">
      <c r="L23941" s="7"/>
      <c r="M23941" s="108"/>
      <c r="N23941" s="7"/>
    </row>
    <row r="23942" spans="12:14">
      <c r="L23942" s="7"/>
      <c r="M23942" s="108"/>
      <c r="N23942" s="7"/>
    </row>
    <row r="23943" spans="12:14">
      <c r="L23943" s="7"/>
      <c r="M23943" s="108"/>
      <c r="N23943" s="7"/>
    </row>
    <row r="23944" spans="12:14">
      <c r="L23944" s="7"/>
      <c r="M23944" s="108"/>
      <c r="N23944" s="7"/>
    </row>
    <row r="23945" spans="12:14">
      <c r="L23945" s="7"/>
      <c r="M23945" s="108"/>
      <c r="N23945" s="7"/>
    </row>
    <row r="23946" spans="12:14">
      <c r="L23946" s="7"/>
      <c r="M23946" s="108"/>
      <c r="N23946" s="7"/>
    </row>
    <row r="23947" spans="12:14">
      <c r="L23947" s="7"/>
      <c r="M23947" s="108"/>
      <c r="N23947" s="7"/>
    </row>
    <row r="23948" spans="12:14">
      <c r="L23948" s="7"/>
      <c r="M23948" s="108"/>
      <c r="N23948" s="7"/>
    </row>
    <row r="23949" spans="12:14">
      <c r="L23949" s="7"/>
      <c r="M23949" s="108"/>
      <c r="N23949" s="7"/>
    </row>
    <row r="23950" spans="12:14">
      <c r="L23950" s="7"/>
      <c r="M23950" s="108"/>
      <c r="N23950" s="7"/>
    </row>
    <row r="23951" spans="12:14">
      <c r="L23951" s="7"/>
      <c r="M23951" s="108"/>
      <c r="N23951" s="7"/>
    </row>
    <row r="23952" spans="12:14">
      <c r="L23952" s="7"/>
      <c r="M23952" s="108"/>
      <c r="N23952" s="7"/>
    </row>
    <row r="23953" spans="12:14">
      <c r="L23953" s="7"/>
      <c r="M23953" s="108"/>
      <c r="N23953" s="7"/>
    </row>
    <row r="23954" spans="12:14">
      <c r="L23954" s="7"/>
      <c r="M23954" s="108"/>
      <c r="N23954" s="7"/>
    </row>
    <row r="23955" spans="12:14">
      <c r="L23955" s="7"/>
      <c r="M23955" s="108"/>
      <c r="N23955" s="7"/>
    </row>
    <row r="23956" spans="12:14">
      <c r="L23956" s="7"/>
      <c r="M23956" s="108"/>
      <c r="N23956" s="7"/>
    </row>
    <row r="23957" spans="12:14">
      <c r="L23957" s="7"/>
      <c r="M23957" s="108"/>
      <c r="N23957" s="7"/>
    </row>
    <row r="23958" spans="12:14">
      <c r="L23958" s="7"/>
      <c r="M23958" s="108"/>
      <c r="N23958" s="7"/>
    </row>
    <row r="23959" spans="12:14">
      <c r="L23959" s="7"/>
      <c r="M23959" s="108"/>
      <c r="N23959" s="7"/>
    </row>
    <row r="23960" spans="12:14">
      <c r="L23960" s="7"/>
      <c r="M23960" s="108"/>
      <c r="N23960" s="7"/>
    </row>
    <row r="23961" spans="12:14">
      <c r="L23961" s="7"/>
      <c r="M23961" s="108"/>
      <c r="N23961" s="7"/>
    </row>
    <row r="23962" spans="12:14">
      <c r="L23962" s="7"/>
      <c r="M23962" s="108"/>
      <c r="N23962" s="7"/>
    </row>
    <row r="23963" spans="12:14">
      <c r="L23963" s="7"/>
      <c r="M23963" s="108"/>
      <c r="N23963" s="7"/>
    </row>
    <row r="23964" spans="12:14">
      <c r="L23964" s="7"/>
      <c r="M23964" s="108"/>
      <c r="N23964" s="7"/>
    </row>
    <row r="23965" spans="12:14">
      <c r="L23965" s="7"/>
      <c r="M23965" s="108"/>
      <c r="N23965" s="7"/>
    </row>
    <row r="23966" spans="12:14">
      <c r="L23966" s="7"/>
      <c r="M23966" s="108"/>
      <c r="N23966" s="7"/>
    </row>
    <row r="23967" spans="12:14">
      <c r="L23967" s="7"/>
      <c r="M23967" s="108"/>
      <c r="N23967" s="7"/>
    </row>
    <row r="23968" spans="12:14">
      <c r="L23968" s="7"/>
      <c r="M23968" s="108"/>
      <c r="N23968" s="7"/>
    </row>
    <row r="23969" spans="12:14">
      <c r="L23969" s="7"/>
      <c r="M23969" s="108"/>
      <c r="N23969" s="7"/>
    </row>
    <row r="23970" spans="12:14">
      <c r="L23970" s="7"/>
      <c r="M23970" s="108"/>
      <c r="N23970" s="7"/>
    </row>
    <row r="23971" spans="12:14">
      <c r="L23971" s="7"/>
      <c r="M23971" s="108"/>
      <c r="N23971" s="7"/>
    </row>
    <row r="23972" spans="12:14">
      <c r="L23972" s="7"/>
      <c r="M23972" s="108"/>
      <c r="N23972" s="7"/>
    </row>
    <row r="23973" spans="12:14">
      <c r="L23973" s="7"/>
      <c r="M23973" s="108"/>
      <c r="N23973" s="7"/>
    </row>
    <row r="23974" spans="12:14">
      <c r="L23974" s="7"/>
      <c r="M23974" s="108"/>
      <c r="N23974" s="7"/>
    </row>
    <row r="23975" spans="12:14">
      <c r="L23975" s="7"/>
      <c r="M23975" s="108"/>
      <c r="N23975" s="7"/>
    </row>
    <row r="23976" spans="12:14">
      <c r="L23976" s="7"/>
      <c r="M23976" s="108"/>
      <c r="N23976" s="7"/>
    </row>
    <row r="23977" spans="12:14">
      <c r="L23977" s="7"/>
      <c r="M23977" s="108"/>
      <c r="N23977" s="7"/>
    </row>
    <row r="23978" spans="12:14">
      <c r="L23978" s="7"/>
      <c r="M23978" s="108"/>
      <c r="N23978" s="7"/>
    </row>
    <row r="23979" spans="12:14">
      <c r="L23979" s="7"/>
      <c r="M23979" s="108"/>
      <c r="N23979" s="7"/>
    </row>
    <row r="23980" spans="12:14">
      <c r="L23980" s="7"/>
      <c r="M23980" s="108"/>
      <c r="N23980" s="7"/>
    </row>
    <row r="23981" spans="12:14">
      <c r="L23981" s="7"/>
      <c r="M23981" s="108"/>
      <c r="N23981" s="7"/>
    </row>
    <row r="23982" spans="12:14">
      <c r="L23982" s="7"/>
      <c r="M23982" s="108"/>
      <c r="N23982" s="7"/>
    </row>
    <row r="23983" spans="12:14">
      <c r="L23983" s="7"/>
      <c r="M23983" s="108"/>
      <c r="N23983" s="7"/>
    </row>
    <row r="23984" spans="12:14">
      <c r="L23984" s="7"/>
      <c r="M23984" s="108"/>
      <c r="N23984" s="7"/>
    </row>
    <row r="23985" spans="12:14">
      <c r="L23985" s="7"/>
      <c r="M23985" s="108"/>
      <c r="N23985" s="7"/>
    </row>
    <row r="23986" spans="12:14">
      <c r="L23986" s="7"/>
      <c r="M23986" s="108"/>
      <c r="N23986" s="7"/>
    </row>
    <row r="23987" spans="12:14">
      <c r="L23987" s="7"/>
      <c r="M23987" s="108"/>
      <c r="N23987" s="7"/>
    </row>
    <row r="23988" spans="12:14">
      <c r="L23988" s="7"/>
      <c r="M23988" s="108"/>
      <c r="N23988" s="7"/>
    </row>
    <row r="23989" spans="12:14">
      <c r="L23989" s="7"/>
      <c r="M23989" s="108"/>
      <c r="N23989" s="7"/>
    </row>
    <row r="23990" spans="12:14">
      <c r="L23990" s="7"/>
      <c r="M23990" s="108"/>
      <c r="N23990" s="7"/>
    </row>
    <row r="23991" spans="12:14">
      <c r="L23991" s="7"/>
      <c r="M23991" s="108"/>
      <c r="N23991" s="7"/>
    </row>
    <row r="23992" spans="12:14">
      <c r="L23992" s="7"/>
      <c r="M23992" s="108"/>
      <c r="N23992" s="7"/>
    </row>
    <row r="23993" spans="12:14">
      <c r="L23993" s="7"/>
      <c r="M23993" s="108"/>
      <c r="N23993" s="7"/>
    </row>
    <row r="23994" spans="12:14">
      <c r="L23994" s="7"/>
      <c r="M23994" s="108"/>
      <c r="N23994" s="7"/>
    </row>
    <row r="23995" spans="12:14">
      <c r="L23995" s="7"/>
      <c r="M23995" s="108"/>
      <c r="N23995" s="7"/>
    </row>
    <row r="23996" spans="12:14">
      <c r="L23996" s="7"/>
      <c r="M23996" s="108"/>
      <c r="N23996" s="7"/>
    </row>
    <row r="23997" spans="12:14">
      <c r="L23997" s="7"/>
      <c r="M23997" s="108"/>
      <c r="N23997" s="7"/>
    </row>
    <row r="23998" spans="12:14">
      <c r="L23998" s="7"/>
      <c r="M23998" s="108"/>
      <c r="N23998" s="7"/>
    </row>
    <row r="23999" spans="12:14">
      <c r="L23999" s="7"/>
      <c r="M23999" s="108"/>
      <c r="N23999" s="7"/>
    </row>
    <row r="24000" spans="12:14">
      <c r="L24000" s="7"/>
      <c r="M24000" s="108"/>
      <c r="N24000" s="7"/>
    </row>
    <row r="24001" spans="12:14">
      <c r="L24001" s="7"/>
      <c r="M24001" s="108"/>
      <c r="N24001" s="7"/>
    </row>
    <row r="24002" spans="12:14">
      <c r="L24002" s="7"/>
      <c r="M24002" s="108"/>
      <c r="N24002" s="7"/>
    </row>
    <row r="24003" spans="12:14">
      <c r="L24003" s="7"/>
      <c r="M24003" s="108"/>
      <c r="N24003" s="7"/>
    </row>
    <row r="24004" spans="12:14">
      <c r="L24004" s="7"/>
      <c r="M24004" s="108"/>
      <c r="N24004" s="7"/>
    </row>
    <row r="24005" spans="12:14">
      <c r="L24005" s="7"/>
      <c r="M24005" s="108"/>
      <c r="N24005" s="7"/>
    </row>
    <row r="24006" spans="12:14">
      <c r="L24006" s="7"/>
      <c r="M24006" s="108"/>
      <c r="N24006" s="7"/>
    </row>
    <row r="24007" spans="12:14">
      <c r="L24007" s="7"/>
      <c r="M24007" s="108"/>
      <c r="N24007" s="7"/>
    </row>
    <row r="24008" spans="12:14">
      <c r="L24008" s="7"/>
      <c r="M24008" s="108"/>
      <c r="N24008" s="7"/>
    </row>
    <row r="24009" spans="12:14">
      <c r="L24009" s="7"/>
      <c r="M24009" s="108"/>
      <c r="N24009" s="7"/>
    </row>
    <row r="24010" spans="12:14">
      <c r="L24010" s="7"/>
      <c r="M24010" s="108"/>
      <c r="N24010" s="7"/>
    </row>
    <row r="24011" spans="12:14">
      <c r="L24011" s="7"/>
      <c r="M24011" s="108"/>
      <c r="N24011" s="7"/>
    </row>
    <row r="24012" spans="12:14">
      <c r="L24012" s="7"/>
      <c r="M24012" s="108"/>
      <c r="N24012" s="7"/>
    </row>
    <row r="24013" spans="12:14">
      <c r="L24013" s="7"/>
      <c r="M24013" s="108"/>
      <c r="N24013" s="7"/>
    </row>
    <row r="24014" spans="12:14">
      <c r="L24014" s="7"/>
      <c r="M24014" s="108"/>
      <c r="N24014" s="7"/>
    </row>
    <row r="24015" spans="12:14">
      <c r="L24015" s="7"/>
      <c r="M24015" s="108"/>
      <c r="N24015" s="7"/>
    </row>
    <row r="24016" spans="12:14">
      <c r="L24016" s="7"/>
      <c r="M24016" s="108"/>
      <c r="N24016" s="7"/>
    </row>
    <row r="24017" spans="12:14">
      <c r="L24017" s="7"/>
      <c r="M24017" s="108"/>
      <c r="N24017" s="7"/>
    </row>
    <row r="24018" spans="12:14">
      <c r="L24018" s="7"/>
      <c r="M24018" s="108"/>
      <c r="N24018" s="7"/>
    </row>
    <row r="24019" spans="12:14">
      <c r="L24019" s="7"/>
      <c r="M24019" s="108"/>
      <c r="N24019" s="7"/>
    </row>
    <row r="24020" spans="12:14">
      <c r="L24020" s="7"/>
      <c r="M24020" s="108"/>
      <c r="N24020" s="7"/>
    </row>
    <row r="24021" spans="12:14">
      <c r="L24021" s="7"/>
      <c r="M24021" s="108"/>
      <c r="N24021" s="7"/>
    </row>
    <row r="24022" spans="12:14">
      <c r="L24022" s="7"/>
      <c r="M24022" s="108"/>
      <c r="N24022" s="7"/>
    </row>
    <row r="24023" spans="12:14">
      <c r="L24023" s="7"/>
      <c r="M24023" s="108"/>
      <c r="N24023" s="7"/>
    </row>
    <row r="24024" spans="12:14">
      <c r="L24024" s="7"/>
      <c r="M24024" s="108"/>
      <c r="N24024" s="7"/>
    </row>
    <row r="24025" spans="12:14">
      <c r="L24025" s="7"/>
      <c r="M24025" s="108"/>
      <c r="N24025" s="7"/>
    </row>
    <row r="24026" spans="12:14">
      <c r="L24026" s="7"/>
      <c r="M24026" s="108"/>
      <c r="N24026" s="7"/>
    </row>
    <row r="24027" spans="12:14">
      <c r="L24027" s="7"/>
      <c r="M24027" s="108"/>
      <c r="N24027" s="7"/>
    </row>
    <row r="24028" spans="12:14">
      <c r="L24028" s="7"/>
      <c r="M24028" s="108"/>
      <c r="N24028" s="7"/>
    </row>
    <row r="24029" spans="12:14">
      <c r="L24029" s="7"/>
      <c r="M24029" s="108"/>
      <c r="N24029" s="7"/>
    </row>
    <row r="24030" spans="12:14">
      <c r="L24030" s="7"/>
      <c r="M24030" s="108"/>
      <c r="N24030" s="7"/>
    </row>
    <row r="24031" spans="12:14">
      <c r="L24031" s="7"/>
      <c r="M24031" s="108"/>
      <c r="N24031" s="7"/>
    </row>
    <row r="24032" spans="12:14">
      <c r="L24032" s="7"/>
      <c r="M24032" s="108"/>
      <c r="N24032" s="7"/>
    </row>
    <row r="24033" spans="12:14">
      <c r="L24033" s="7"/>
      <c r="M24033" s="108"/>
      <c r="N24033" s="7"/>
    </row>
    <row r="24034" spans="12:14">
      <c r="L24034" s="7"/>
      <c r="M24034" s="108"/>
      <c r="N24034" s="7"/>
    </row>
    <row r="24035" spans="12:14">
      <c r="L24035" s="7"/>
      <c r="M24035" s="108"/>
      <c r="N24035" s="7"/>
    </row>
    <row r="24036" spans="12:14">
      <c r="L24036" s="7"/>
      <c r="M24036" s="108"/>
      <c r="N24036" s="7"/>
    </row>
    <row r="24037" spans="12:14">
      <c r="L24037" s="7"/>
      <c r="M24037" s="108"/>
      <c r="N24037" s="7"/>
    </row>
    <row r="24038" spans="12:14">
      <c r="L24038" s="7"/>
      <c r="M24038" s="108"/>
      <c r="N24038" s="7"/>
    </row>
    <row r="24039" spans="12:14">
      <c r="L24039" s="7"/>
      <c r="M24039" s="108"/>
      <c r="N24039" s="7"/>
    </row>
    <row r="24040" spans="12:14">
      <c r="L24040" s="7"/>
      <c r="M24040" s="108"/>
      <c r="N24040" s="7"/>
    </row>
    <row r="24041" spans="12:14">
      <c r="L24041" s="7"/>
      <c r="M24041" s="108"/>
      <c r="N24041" s="7"/>
    </row>
    <row r="24042" spans="12:14">
      <c r="L24042" s="7"/>
      <c r="M24042" s="108"/>
      <c r="N24042" s="7"/>
    </row>
    <row r="24043" spans="12:14">
      <c r="L24043" s="7"/>
      <c r="M24043" s="108"/>
      <c r="N24043" s="7"/>
    </row>
    <row r="24044" spans="12:14">
      <c r="L24044" s="7"/>
      <c r="M24044" s="108"/>
      <c r="N24044" s="7"/>
    </row>
    <row r="24045" spans="12:14">
      <c r="L24045" s="7"/>
      <c r="M24045" s="108"/>
      <c r="N24045" s="7"/>
    </row>
    <row r="24046" spans="12:14">
      <c r="L24046" s="7"/>
      <c r="M24046" s="108"/>
      <c r="N24046" s="7"/>
    </row>
    <row r="24047" spans="12:14">
      <c r="L24047" s="7"/>
      <c r="M24047" s="108"/>
      <c r="N24047" s="7"/>
    </row>
    <row r="24048" spans="12:14">
      <c r="L24048" s="7"/>
      <c r="M24048" s="108"/>
      <c r="N24048" s="7"/>
    </row>
    <row r="24049" spans="12:14">
      <c r="L24049" s="7"/>
      <c r="M24049" s="108"/>
      <c r="N24049" s="7"/>
    </row>
    <row r="24050" spans="12:14">
      <c r="L24050" s="7"/>
      <c r="M24050" s="108"/>
      <c r="N24050" s="7"/>
    </row>
    <row r="24051" spans="12:14">
      <c r="L24051" s="7"/>
      <c r="M24051" s="108"/>
      <c r="N24051" s="7"/>
    </row>
    <row r="24052" spans="12:14">
      <c r="L24052" s="7"/>
      <c r="M24052" s="108"/>
      <c r="N24052" s="7"/>
    </row>
    <row r="24053" spans="12:14">
      <c r="L24053" s="7"/>
      <c r="M24053" s="108"/>
      <c r="N24053" s="7"/>
    </row>
    <row r="24054" spans="12:14">
      <c r="L24054" s="7"/>
      <c r="M24054" s="108"/>
      <c r="N24054" s="7"/>
    </row>
    <row r="24055" spans="12:14">
      <c r="L24055" s="7"/>
      <c r="M24055" s="108"/>
      <c r="N24055" s="7"/>
    </row>
    <row r="24056" spans="12:14">
      <c r="L24056" s="7"/>
      <c r="M24056" s="108"/>
      <c r="N24056" s="7"/>
    </row>
    <row r="24057" spans="12:14">
      <c r="L24057" s="7"/>
      <c r="M24057" s="108"/>
      <c r="N24057" s="7"/>
    </row>
    <row r="24058" spans="12:14">
      <c r="L24058" s="7"/>
      <c r="M24058" s="108"/>
      <c r="N24058" s="7"/>
    </row>
    <row r="24059" spans="12:14">
      <c r="L24059" s="7"/>
      <c r="M24059" s="108"/>
      <c r="N24059" s="7"/>
    </row>
    <row r="24060" spans="12:14">
      <c r="L24060" s="7"/>
      <c r="M24060" s="108"/>
      <c r="N24060" s="7"/>
    </row>
    <row r="24061" spans="12:14">
      <c r="L24061" s="7"/>
      <c r="M24061" s="108"/>
      <c r="N24061" s="7"/>
    </row>
    <row r="24062" spans="12:14">
      <c r="L24062" s="7"/>
      <c r="M24062" s="108"/>
      <c r="N24062" s="7"/>
    </row>
    <row r="24063" spans="12:14">
      <c r="L24063" s="7"/>
      <c r="M24063" s="108"/>
      <c r="N24063" s="7"/>
    </row>
    <row r="24064" spans="12:14">
      <c r="L24064" s="7"/>
      <c r="M24064" s="108"/>
      <c r="N24064" s="7"/>
    </row>
    <row r="24065" spans="12:14">
      <c r="L24065" s="7"/>
      <c r="M24065" s="108"/>
      <c r="N24065" s="7"/>
    </row>
    <row r="24066" spans="12:14">
      <c r="L24066" s="7"/>
      <c r="M24066" s="108"/>
      <c r="N24066" s="7"/>
    </row>
    <row r="24067" spans="12:14">
      <c r="L24067" s="7"/>
      <c r="M24067" s="108"/>
      <c r="N24067" s="7"/>
    </row>
    <row r="24068" spans="12:14">
      <c r="L24068" s="7"/>
      <c r="M24068" s="108"/>
      <c r="N24068" s="7"/>
    </row>
    <row r="24069" spans="12:14">
      <c r="L24069" s="7"/>
      <c r="M24069" s="108"/>
      <c r="N24069" s="7"/>
    </row>
    <row r="24070" spans="12:14">
      <c r="L24070" s="7"/>
      <c r="M24070" s="108"/>
      <c r="N24070" s="7"/>
    </row>
    <row r="24071" spans="12:14">
      <c r="L24071" s="7"/>
      <c r="M24071" s="108"/>
      <c r="N24071" s="7"/>
    </row>
    <row r="24072" spans="12:14">
      <c r="L24072" s="7"/>
      <c r="M24072" s="108"/>
      <c r="N24072" s="7"/>
    </row>
    <row r="24073" spans="12:14">
      <c r="L24073" s="7"/>
      <c r="M24073" s="108"/>
      <c r="N24073" s="7"/>
    </row>
    <row r="24074" spans="12:14">
      <c r="L24074" s="7"/>
      <c r="M24074" s="108"/>
      <c r="N24074" s="7"/>
    </row>
    <row r="24075" spans="12:14">
      <c r="L24075" s="7"/>
      <c r="M24075" s="108"/>
      <c r="N24075" s="7"/>
    </row>
    <row r="24076" spans="12:14">
      <c r="L24076" s="7"/>
      <c r="M24076" s="108"/>
      <c r="N24076" s="7"/>
    </row>
    <row r="24077" spans="12:14">
      <c r="L24077" s="7"/>
      <c r="M24077" s="108"/>
      <c r="N24077" s="7"/>
    </row>
    <row r="24078" spans="12:14">
      <c r="L24078" s="7"/>
      <c r="M24078" s="108"/>
      <c r="N24078" s="7"/>
    </row>
    <row r="24079" spans="12:14">
      <c r="L24079" s="7"/>
      <c r="M24079" s="108"/>
      <c r="N24079" s="7"/>
    </row>
    <row r="24080" spans="12:14">
      <c r="L24080" s="7"/>
      <c r="M24080" s="108"/>
      <c r="N24080" s="7"/>
    </row>
    <row r="24081" spans="12:14">
      <c r="L24081" s="7"/>
      <c r="M24081" s="108"/>
      <c r="N24081" s="7"/>
    </row>
    <row r="24082" spans="12:14">
      <c r="L24082" s="7"/>
      <c r="M24082" s="108"/>
      <c r="N24082" s="7"/>
    </row>
    <row r="24083" spans="12:14">
      <c r="L24083" s="7"/>
      <c r="M24083" s="108"/>
      <c r="N24083" s="7"/>
    </row>
    <row r="24084" spans="12:14">
      <c r="L24084" s="7"/>
      <c r="M24084" s="108"/>
      <c r="N24084" s="7"/>
    </row>
    <row r="24085" spans="12:14">
      <c r="L24085" s="7"/>
      <c r="M24085" s="108"/>
      <c r="N24085" s="7"/>
    </row>
    <row r="24086" spans="12:14">
      <c r="L24086" s="7"/>
      <c r="M24086" s="108"/>
      <c r="N24086" s="7"/>
    </row>
    <row r="24087" spans="12:14">
      <c r="L24087" s="7"/>
      <c r="M24087" s="108"/>
      <c r="N24087" s="7"/>
    </row>
    <row r="24088" spans="12:14">
      <c r="L24088" s="7"/>
      <c r="M24088" s="108"/>
      <c r="N24088" s="7"/>
    </row>
    <row r="24089" spans="12:14">
      <c r="L24089" s="7"/>
      <c r="M24089" s="108"/>
      <c r="N24089" s="7"/>
    </row>
    <row r="24090" spans="12:14">
      <c r="L24090" s="7"/>
      <c r="M24090" s="108"/>
      <c r="N24090" s="7"/>
    </row>
    <row r="24091" spans="12:14">
      <c r="L24091" s="7"/>
      <c r="M24091" s="108"/>
      <c r="N24091" s="7"/>
    </row>
    <row r="24092" spans="12:14">
      <c r="L24092" s="7"/>
      <c r="M24092" s="108"/>
      <c r="N24092" s="7"/>
    </row>
    <row r="24093" spans="12:14">
      <c r="L24093" s="7"/>
      <c r="M24093" s="108"/>
      <c r="N24093" s="7"/>
    </row>
    <row r="24094" spans="12:14">
      <c r="L24094" s="7"/>
      <c r="M24094" s="108"/>
      <c r="N24094" s="7"/>
    </row>
    <row r="24095" spans="12:14">
      <c r="L24095" s="7"/>
      <c r="M24095" s="108"/>
      <c r="N24095" s="7"/>
    </row>
    <row r="24096" spans="12:14">
      <c r="L24096" s="7"/>
      <c r="M24096" s="108"/>
      <c r="N24096" s="7"/>
    </row>
    <row r="24097" spans="12:14">
      <c r="L24097" s="7"/>
      <c r="M24097" s="108"/>
      <c r="N24097" s="7"/>
    </row>
    <row r="24098" spans="12:14">
      <c r="L24098" s="7"/>
      <c r="M24098" s="108"/>
      <c r="N24098" s="7"/>
    </row>
    <row r="24099" spans="12:14">
      <c r="L24099" s="7"/>
      <c r="M24099" s="108"/>
      <c r="N24099" s="7"/>
    </row>
    <row r="24100" spans="12:14">
      <c r="L24100" s="7"/>
      <c r="M24100" s="108"/>
      <c r="N24100" s="7"/>
    </row>
    <row r="24101" spans="12:14">
      <c r="L24101" s="7"/>
      <c r="M24101" s="108"/>
      <c r="N24101" s="7"/>
    </row>
    <row r="24102" spans="12:14">
      <c r="L24102" s="7"/>
      <c r="M24102" s="108"/>
      <c r="N24102" s="7"/>
    </row>
    <row r="24103" spans="12:14">
      <c r="L24103" s="7"/>
      <c r="M24103" s="108"/>
      <c r="N24103" s="7"/>
    </row>
    <row r="24104" spans="12:14">
      <c r="L24104" s="7"/>
      <c r="M24104" s="108"/>
      <c r="N24104" s="7"/>
    </row>
    <row r="24105" spans="12:14">
      <c r="L24105" s="7"/>
      <c r="M24105" s="108"/>
      <c r="N24105" s="7"/>
    </row>
    <row r="24106" spans="12:14">
      <c r="L24106" s="7"/>
      <c r="M24106" s="108"/>
      <c r="N24106" s="7"/>
    </row>
    <row r="24107" spans="12:14">
      <c r="L24107" s="7"/>
      <c r="M24107" s="108"/>
      <c r="N24107" s="7"/>
    </row>
    <row r="24108" spans="12:14">
      <c r="L24108" s="7"/>
      <c r="M24108" s="108"/>
      <c r="N24108" s="7"/>
    </row>
    <row r="24109" spans="12:14">
      <c r="L24109" s="7"/>
      <c r="M24109" s="108"/>
      <c r="N24109" s="7"/>
    </row>
    <row r="24110" spans="12:14">
      <c r="L24110" s="7"/>
      <c r="M24110" s="108"/>
      <c r="N24110" s="7"/>
    </row>
    <row r="24111" spans="12:14">
      <c r="L24111" s="7"/>
      <c r="M24111" s="108"/>
      <c r="N24111" s="7"/>
    </row>
    <row r="24112" spans="12:14">
      <c r="L24112" s="7"/>
      <c r="M24112" s="108"/>
      <c r="N24112" s="7"/>
    </row>
    <row r="24113" spans="12:14">
      <c r="L24113" s="7"/>
      <c r="M24113" s="108"/>
      <c r="N24113" s="7"/>
    </row>
    <row r="24114" spans="12:14">
      <c r="L24114" s="7"/>
      <c r="M24114" s="108"/>
      <c r="N24114" s="7"/>
    </row>
    <row r="24115" spans="12:14">
      <c r="L24115" s="7"/>
      <c r="M24115" s="108"/>
      <c r="N24115" s="7"/>
    </row>
    <row r="24116" spans="12:14">
      <c r="L24116" s="7"/>
      <c r="M24116" s="108"/>
      <c r="N24116" s="7"/>
    </row>
    <row r="24117" spans="12:14">
      <c r="L24117" s="7"/>
      <c r="M24117" s="108"/>
      <c r="N24117" s="7"/>
    </row>
    <row r="24118" spans="12:14">
      <c r="L24118" s="7"/>
      <c r="M24118" s="108"/>
      <c r="N24118" s="7"/>
    </row>
    <row r="24119" spans="12:14">
      <c r="L24119" s="7"/>
      <c r="M24119" s="108"/>
      <c r="N24119" s="7"/>
    </row>
    <row r="24120" spans="12:14">
      <c r="L24120" s="7"/>
      <c r="M24120" s="108"/>
      <c r="N24120" s="7"/>
    </row>
    <row r="24121" spans="12:14">
      <c r="L24121" s="7"/>
      <c r="M24121" s="108"/>
      <c r="N24121" s="7"/>
    </row>
    <row r="24122" spans="12:14">
      <c r="L24122" s="7"/>
      <c r="M24122" s="108"/>
      <c r="N24122" s="7"/>
    </row>
    <row r="24123" spans="12:14">
      <c r="L24123" s="7"/>
      <c r="M24123" s="108"/>
      <c r="N24123" s="7"/>
    </row>
    <row r="24124" spans="12:14">
      <c r="L24124" s="7"/>
      <c r="M24124" s="108"/>
      <c r="N24124" s="7"/>
    </row>
    <row r="24125" spans="12:14">
      <c r="L24125" s="7"/>
      <c r="M24125" s="108"/>
      <c r="N24125" s="7"/>
    </row>
    <row r="24126" spans="12:14">
      <c r="L24126" s="7"/>
      <c r="M24126" s="108"/>
      <c r="N24126" s="7"/>
    </row>
    <row r="24127" spans="12:14">
      <c r="L24127" s="7"/>
      <c r="M24127" s="108"/>
      <c r="N24127" s="7"/>
    </row>
    <row r="24128" spans="12:14">
      <c r="L24128" s="7"/>
      <c r="M24128" s="108"/>
      <c r="N24128" s="7"/>
    </row>
    <row r="24129" spans="12:14">
      <c r="L24129" s="7"/>
      <c r="M24129" s="108"/>
      <c r="N24129" s="7"/>
    </row>
    <row r="24130" spans="12:14">
      <c r="L24130" s="7"/>
      <c r="M24130" s="108"/>
      <c r="N24130" s="7"/>
    </row>
    <row r="24131" spans="12:14">
      <c r="L24131" s="7"/>
      <c r="M24131" s="108"/>
      <c r="N24131" s="7"/>
    </row>
    <row r="24132" spans="12:14">
      <c r="L24132" s="7"/>
      <c r="M24132" s="108"/>
      <c r="N24132" s="7"/>
    </row>
    <row r="24133" spans="12:14">
      <c r="L24133" s="7"/>
      <c r="M24133" s="108"/>
      <c r="N24133" s="7"/>
    </row>
    <row r="24134" spans="12:14">
      <c r="L24134" s="7"/>
      <c r="M24134" s="108"/>
      <c r="N24134" s="7"/>
    </row>
    <row r="24135" spans="12:14">
      <c r="L24135" s="7"/>
      <c r="M24135" s="108"/>
      <c r="N24135" s="7"/>
    </row>
    <row r="24136" spans="12:14">
      <c r="L24136" s="7"/>
      <c r="M24136" s="108"/>
      <c r="N24136" s="7"/>
    </row>
    <row r="24137" spans="12:14">
      <c r="L24137" s="7"/>
      <c r="M24137" s="108"/>
      <c r="N24137" s="7"/>
    </row>
    <row r="24138" spans="12:14">
      <c r="L24138" s="7"/>
      <c r="M24138" s="108"/>
      <c r="N24138" s="7"/>
    </row>
    <row r="24139" spans="12:14">
      <c r="L24139" s="7"/>
      <c r="M24139" s="108"/>
      <c r="N24139" s="7"/>
    </row>
    <row r="24140" spans="12:14">
      <c r="L24140" s="7"/>
      <c r="M24140" s="108"/>
      <c r="N24140" s="7"/>
    </row>
    <row r="24141" spans="12:14">
      <c r="L24141" s="7"/>
      <c r="M24141" s="108"/>
      <c r="N24141" s="7"/>
    </row>
    <row r="24142" spans="12:14">
      <c r="L24142" s="7"/>
      <c r="M24142" s="108"/>
      <c r="N24142" s="7"/>
    </row>
    <row r="24143" spans="12:14">
      <c r="L24143" s="7"/>
      <c r="M24143" s="108"/>
      <c r="N24143" s="7"/>
    </row>
    <row r="24144" spans="12:14">
      <c r="L24144" s="7"/>
      <c r="M24144" s="108"/>
      <c r="N24144" s="7"/>
    </row>
    <row r="24145" spans="12:14">
      <c r="L24145" s="7"/>
      <c r="M24145" s="108"/>
      <c r="N24145" s="7"/>
    </row>
    <row r="24146" spans="12:14">
      <c r="L24146" s="7"/>
      <c r="M24146" s="108"/>
      <c r="N24146" s="7"/>
    </row>
    <row r="24147" spans="12:14">
      <c r="L24147" s="7"/>
      <c r="M24147" s="108"/>
      <c r="N24147" s="7"/>
    </row>
    <row r="24148" spans="12:14">
      <c r="L24148" s="7"/>
      <c r="M24148" s="108"/>
      <c r="N24148" s="7"/>
    </row>
    <row r="24149" spans="12:14">
      <c r="L24149" s="7"/>
      <c r="M24149" s="108"/>
      <c r="N24149" s="7"/>
    </row>
    <row r="24150" spans="12:14">
      <c r="L24150" s="7"/>
      <c r="M24150" s="108"/>
      <c r="N24150" s="7"/>
    </row>
    <row r="24151" spans="12:14">
      <c r="L24151" s="7"/>
      <c r="M24151" s="108"/>
      <c r="N24151" s="7"/>
    </row>
    <row r="24152" spans="12:14">
      <c r="L24152" s="7"/>
      <c r="M24152" s="108"/>
      <c r="N24152" s="7"/>
    </row>
    <row r="24153" spans="12:14">
      <c r="L24153" s="7"/>
      <c r="M24153" s="108"/>
      <c r="N24153" s="7"/>
    </row>
    <row r="24154" spans="12:14">
      <c r="L24154" s="7"/>
      <c r="M24154" s="108"/>
      <c r="N24154" s="7"/>
    </row>
    <row r="24155" spans="12:14">
      <c r="L24155" s="7"/>
      <c r="M24155" s="108"/>
      <c r="N24155" s="7"/>
    </row>
    <row r="24156" spans="12:14">
      <c r="L24156" s="7"/>
      <c r="M24156" s="108"/>
      <c r="N24156" s="7"/>
    </row>
    <row r="24157" spans="12:14">
      <c r="L24157" s="7"/>
      <c r="M24157" s="108"/>
      <c r="N24157" s="7"/>
    </row>
    <row r="24158" spans="12:14">
      <c r="L24158" s="7"/>
      <c r="M24158" s="108"/>
      <c r="N24158" s="7"/>
    </row>
    <row r="24159" spans="12:14">
      <c r="L24159" s="7"/>
      <c r="M24159" s="108"/>
      <c r="N24159" s="7"/>
    </row>
    <row r="24160" spans="12:14">
      <c r="L24160" s="7"/>
      <c r="M24160" s="108"/>
      <c r="N24160" s="7"/>
    </row>
    <row r="24161" spans="12:14">
      <c r="L24161" s="7"/>
      <c r="M24161" s="108"/>
      <c r="N24161" s="7"/>
    </row>
    <row r="24162" spans="12:14">
      <c r="L24162" s="7"/>
      <c r="M24162" s="108"/>
      <c r="N24162" s="7"/>
    </row>
    <row r="24163" spans="12:14">
      <c r="L24163" s="7"/>
      <c r="M24163" s="108"/>
      <c r="N24163" s="7"/>
    </row>
    <row r="24164" spans="12:14">
      <c r="L24164" s="7"/>
      <c r="M24164" s="108"/>
      <c r="N24164" s="7"/>
    </row>
    <row r="24165" spans="12:14">
      <c r="L24165" s="7"/>
      <c r="M24165" s="108"/>
      <c r="N24165" s="7"/>
    </row>
    <row r="24166" spans="12:14">
      <c r="L24166" s="7"/>
      <c r="M24166" s="108"/>
      <c r="N24166" s="7"/>
    </row>
    <row r="24167" spans="12:14">
      <c r="L24167" s="7"/>
      <c r="M24167" s="108"/>
      <c r="N24167" s="7"/>
    </row>
    <row r="24168" spans="12:14">
      <c r="L24168" s="7"/>
      <c r="M24168" s="108"/>
      <c r="N24168" s="7"/>
    </row>
    <row r="24169" spans="12:14">
      <c r="L24169" s="7"/>
      <c r="M24169" s="108"/>
      <c r="N24169" s="7"/>
    </row>
    <row r="24170" spans="12:14">
      <c r="L24170" s="7"/>
      <c r="M24170" s="108"/>
      <c r="N24170" s="7"/>
    </row>
    <row r="24171" spans="12:14">
      <c r="L24171" s="7"/>
      <c r="M24171" s="108"/>
      <c r="N24171" s="7"/>
    </row>
    <row r="24172" spans="12:14">
      <c r="L24172" s="7"/>
      <c r="M24172" s="108"/>
      <c r="N24172" s="7"/>
    </row>
    <row r="24173" spans="12:14">
      <c r="L24173" s="7"/>
      <c r="M24173" s="108"/>
      <c r="N24173" s="7"/>
    </row>
    <row r="24174" spans="12:14">
      <c r="L24174" s="7"/>
      <c r="M24174" s="108"/>
      <c r="N24174" s="7"/>
    </row>
    <row r="24175" spans="12:14">
      <c r="L24175" s="7"/>
      <c r="M24175" s="108"/>
      <c r="N24175" s="7"/>
    </row>
    <row r="24176" spans="12:14">
      <c r="L24176" s="7"/>
      <c r="M24176" s="108"/>
      <c r="N24176" s="7"/>
    </row>
    <row r="24177" spans="12:14">
      <c r="L24177" s="7"/>
      <c r="M24177" s="108"/>
      <c r="N24177" s="7"/>
    </row>
    <row r="24178" spans="12:14">
      <c r="L24178" s="7"/>
      <c r="M24178" s="108"/>
      <c r="N24178" s="7"/>
    </row>
    <row r="24179" spans="12:14">
      <c r="L24179" s="7"/>
      <c r="M24179" s="108"/>
      <c r="N24179" s="7"/>
    </row>
    <row r="24180" spans="12:14">
      <c r="L24180" s="7"/>
      <c r="M24180" s="108"/>
      <c r="N24180" s="7"/>
    </row>
    <row r="24181" spans="12:14">
      <c r="L24181" s="7"/>
      <c r="M24181" s="108"/>
      <c r="N24181" s="7"/>
    </row>
    <row r="24182" spans="12:14">
      <c r="L24182" s="7"/>
      <c r="M24182" s="108"/>
      <c r="N24182" s="7"/>
    </row>
    <row r="24183" spans="12:14">
      <c r="L24183" s="7"/>
      <c r="M24183" s="108"/>
      <c r="N24183" s="7"/>
    </row>
    <row r="24184" spans="12:14">
      <c r="L24184" s="7"/>
      <c r="M24184" s="108"/>
      <c r="N24184" s="7"/>
    </row>
    <row r="24185" spans="12:14">
      <c r="L24185" s="7"/>
      <c r="M24185" s="108"/>
      <c r="N24185" s="7"/>
    </row>
    <row r="24186" spans="12:14">
      <c r="L24186" s="7"/>
      <c r="M24186" s="108"/>
      <c r="N24186" s="7"/>
    </row>
    <row r="24187" spans="12:14">
      <c r="L24187" s="7"/>
      <c r="M24187" s="108"/>
      <c r="N24187" s="7"/>
    </row>
    <row r="24188" spans="12:14">
      <c r="L24188" s="7"/>
      <c r="M24188" s="108"/>
      <c r="N24188" s="7"/>
    </row>
    <row r="24189" spans="12:14">
      <c r="L24189" s="7"/>
      <c r="M24189" s="108"/>
      <c r="N24189" s="7"/>
    </row>
    <row r="24190" spans="12:14">
      <c r="L24190" s="7"/>
      <c r="M24190" s="108"/>
      <c r="N24190" s="7"/>
    </row>
    <row r="24191" spans="12:14">
      <c r="L24191" s="7"/>
      <c r="M24191" s="108"/>
      <c r="N24191" s="7"/>
    </row>
    <row r="24192" spans="12:14">
      <c r="L24192" s="7"/>
      <c r="M24192" s="108"/>
      <c r="N24192" s="7"/>
    </row>
    <row r="24193" spans="12:14">
      <c r="L24193" s="7"/>
      <c r="M24193" s="108"/>
      <c r="N24193" s="7"/>
    </row>
    <row r="24194" spans="12:14">
      <c r="L24194" s="7"/>
      <c r="M24194" s="108"/>
      <c r="N24194" s="7"/>
    </row>
    <row r="24195" spans="12:14">
      <c r="L24195" s="7"/>
      <c r="M24195" s="108"/>
      <c r="N24195" s="7"/>
    </row>
    <row r="24196" spans="12:14">
      <c r="L24196" s="7"/>
      <c r="M24196" s="108"/>
      <c r="N24196" s="7"/>
    </row>
    <row r="24197" spans="12:14">
      <c r="L24197" s="7"/>
      <c r="M24197" s="108"/>
      <c r="N24197" s="7"/>
    </row>
    <row r="24198" spans="12:14">
      <c r="L24198" s="7"/>
      <c r="M24198" s="108"/>
      <c r="N24198" s="7"/>
    </row>
    <row r="24199" spans="12:14">
      <c r="L24199" s="7"/>
      <c r="M24199" s="108"/>
      <c r="N24199" s="7"/>
    </row>
    <row r="24200" spans="12:14">
      <c r="L24200" s="7"/>
      <c r="M24200" s="108"/>
      <c r="N24200" s="7"/>
    </row>
    <row r="24201" spans="12:14">
      <c r="L24201" s="7"/>
      <c r="M24201" s="108"/>
      <c r="N24201" s="7"/>
    </row>
    <row r="24202" spans="12:14">
      <c r="L24202" s="7"/>
      <c r="M24202" s="108"/>
      <c r="N24202" s="7"/>
    </row>
    <row r="24203" spans="12:14">
      <c r="L24203" s="7"/>
      <c r="M24203" s="108"/>
      <c r="N24203" s="7"/>
    </row>
    <row r="24204" spans="12:14">
      <c r="L24204" s="7"/>
      <c r="M24204" s="108"/>
      <c r="N24204" s="7"/>
    </row>
    <row r="24205" spans="12:14">
      <c r="L24205" s="7"/>
      <c r="M24205" s="108"/>
      <c r="N24205" s="7"/>
    </row>
    <row r="24206" spans="12:14">
      <c r="L24206" s="7"/>
      <c r="M24206" s="108"/>
      <c r="N24206" s="7"/>
    </row>
    <row r="24207" spans="12:14">
      <c r="L24207" s="7"/>
      <c r="M24207" s="108"/>
      <c r="N24207" s="7"/>
    </row>
    <row r="24208" spans="12:14">
      <c r="L24208" s="7"/>
      <c r="M24208" s="108"/>
      <c r="N24208" s="7"/>
    </row>
    <row r="24209" spans="12:14">
      <c r="L24209" s="7"/>
      <c r="M24209" s="108"/>
      <c r="N24209" s="7"/>
    </row>
    <row r="24210" spans="12:14">
      <c r="L24210" s="7"/>
      <c r="M24210" s="108"/>
      <c r="N24210" s="7"/>
    </row>
    <row r="24211" spans="12:14">
      <c r="L24211" s="7"/>
      <c r="M24211" s="108"/>
      <c r="N24211" s="7"/>
    </row>
    <row r="24212" spans="12:14">
      <c r="L24212" s="7"/>
      <c r="M24212" s="108"/>
      <c r="N24212" s="7"/>
    </row>
    <row r="24213" spans="12:14">
      <c r="L24213" s="7"/>
      <c r="M24213" s="108"/>
      <c r="N24213" s="7"/>
    </row>
    <row r="24214" spans="12:14">
      <c r="L24214" s="7"/>
      <c r="M24214" s="108"/>
      <c r="N24214" s="7"/>
    </row>
    <row r="24215" spans="12:14">
      <c r="L24215" s="7"/>
      <c r="M24215" s="108"/>
      <c r="N24215" s="7"/>
    </row>
    <row r="24216" spans="12:14">
      <c r="L24216" s="7"/>
      <c r="M24216" s="108"/>
      <c r="N24216" s="7"/>
    </row>
    <row r="24217" spans="12:14">
      <c r="L24217" s="7"/>
      <c r="M24217" s="108"/>
      <c r="N24217" s="7"/>
    </row>
    <row r="24218" spans="12:14">
      <c r="L24218" s="7"/>
      <c r="M24218" s="108"/>
      <c r="N24218" s="7"/>
    </row>
    <row r="24219" spans="12:14">
      <c r="L24219" s="7"/>
      <c r="M24219" s="108"/>
      <c r="N24219" s="7"/>
    </row>
    <row r="24220" spans="12:14">
      <c r="L24220" s="7"/>
      <c r="M24220" s="108"/>
      <c r="N24220" s="7"/>
    </row>
    <row r="24221" spans="12:14">
      <c r="L24221" s="7"/>
      <c r="M24221" s="108"/>
      <c r="N24221" s="7"/>
    </row>
    <row r="24222" spans="12:14">
      <c r="L24222" s="7"/>
      <c r="M24222" s="108"/>
      <c r="N24222" s="7"/>
    </row>
    <row r="24223" spans="12:14">
      <c r="L24223" s="7"/>
      <c r="M24223" s="108"/>
      <c r="N24223" s="7"/>
    </row>
    <row r="24224" spans="12:14">
      <c r="L24224" s="7"/>
      <c r="M24224" s="108"/>
      <c r="N24224" s="7"/>
    </row>
    <row r="24225" spans="12:14">
      <c r="L24225" s="7"/>
      <c r="M24225" s="108"/>
      <c r="N24225" s="7"/>
    </row>
    <row r="24226" spans="12:14">
      <c r="L24226" s="7"/>
      <c r="M24226" s="108"/>
      <c r="N24226" s="7"/>
    </row>
    <row r="24227" spans="12:14">
      <c r="L24227" s="7"/>
      <c r="M24227" s="108"/>
      <c r="N24227" s="7"/>
    </row>
    <row r="24228" spans="12:14">
      <c r="L24228" s="7"/>
      <c r="M24228" s="108"/>
      <c r="N24228" s="7"/>
    </row>
    <row r="24229" spans="12:14">
      <c r="L24229" s="7"/>
      <c r="M24229" s="108"/>
      <c r="N24229" s="7"/>
    </row>
    <row r="24230" spans="12:14">
      <c r="L24230" s="7"/>
      <c r="M24230" s="108"/>
      <c r="N24230" s="7"/>
    </row>
    <row r="24231" spans="12:14">
      <c r="L24231" s="7"/>
      <c r="M24231" s="108"/>
      <c r="N24231" s="7"/>
    </row>
    <row r="24232" spans="12:14">
      <c r="L24232" s="7"/>
      <c r="M24232" s="108"/>
      <c r="N24232" s="7"/>
    </row>
    <row r="24233" spans="12:14">
      <c r="L24233" s="7"/>
      <c r="M24233" s="108"/>
      <c r="N24233" s="7"/>
    </row>
    <row r="24234" spans="12:14">
      <c r="L24234" s="7"/>
      <c r="M24234" s="108"/>
      <c r="N24234" s="7"/>
    </row>
    <row r="24235" spans="12:14">
      <c r="L24235" s="7"/>
      <c r="M24235" s="108"/>
      <c r="N24235" s="7"/>
    </row>
    <row r="24236" spans="12:14">
      <c r="L24236" s="7"/>
      <c r="M24236" s="108"/>
      <c r="N24236" s="7"/>
    </row>
    <row r="24237" spans="12:14">
      <c r="L24237" s="7"/>
      <c r="M24237" s="108"/>
      <c r="N24237" s="7"/>
    </row>
    <row r="24238" spans="12:14">
      <c r="L24238" s="7"/>
      <c r="M24238" s="108"/>
      <c r="N24238" s="7"/>
    </row>
    <row r="24239" spans="12:14">
      <c r="L24239" s="7"/>
      <c r="M24239" s="108"/>
      <c r="N24239" s="7"/>
    </row>
    <row r="24240" spans="12:14">
      <c r="L24240" s="7"/>
      <c r="M24240" s="108"/>
      <c r="N24240" s="7"/>
    </row>
    <row r="24241" spans="12:14">
      <c r="L24241" s="7"/>
      <c r="M24241" s="108"/>
      <c r="N24241" s="7"/>
    </row>
    <row r="24242" spans="12:14">
      <c r="L24242" s="7"/>
      <c r="M24242" s="108"/>
      <c r="N24242" s="7"/>
    </row>
    <row r="24243" spans="12:14">
      <c r="L24243" s="7"/>
      <c r="M24243" s="108"/>
      <c r="N24243" s="7"/>
    </row>
    <row r="24244" spans="12:14">
      <c r="L24244" s="7"/>
      <c r="M24244" s="108"/>
      <c r="N24244" s="7"/>
    </row>
    <row r="24245" spans="12:14">
      <c r="L24245" s="7"/>
      <c r="M24245" s="108"/>
      <c r="N24245" s="7"/>
    </row>
    <row r="24246" spans="12:14">
      <c r="L24246" s="7"/>
      <c r="M24246" s="108"/>
      <c r="N24246" s="7"/>
    </row>
    <row r="24247" spans="12:14">
      <c r="L24247" s="7"/>
      <c r="M24247" s="108"/>
      <c r="N24247" s="7"/>
    </row>
    <row r="24248" spans="12:14">
      <c r="L24248" s="7"/>
      <c r="M24248" s="108"/>
      <c r="N24248" s="7"/>
    </row>
    <row r="24249" spans="12:14">
      <c r="L24249" s="7"/>
      <c r="M24249" s="108"/>
      <c r="N24249" s="7"/>
    </row>
    <row r="24250" spans="12:14">
      <c r="L24250" s="7"/>
      <c r="M24250" s="108"/>
      <c r="N24250" s="7"/>
    </row>
    <row r="24251" spans="12:14">
      <c r="L24251" s="7"/>
      <c r="M24251" s="108"/>
      <c r="N24251" s="7"/>
    </row>
    <row r="24252" spans="12:14">
      <c r="L24252" s="7"/>
      <c r="M24252" s="108"/>
      <c r="N24252" s="7"/>
    </row>
    <row r="24253" spans="12:14">
      <c r="L24253" s="7"/>
      <c r="M24253" s="108"/>
      <c r="N24253" s="7"/>
    </row>
    <row r="24254" spans="12:14">
      <c r="L24254" s="7"/>
      <c r="M24254" s="108"/>
      <c r="N24254" s="7"/>
    </row>
    <row r="24255" spans="12:14">
      <c r="L24255" s="7"/>
      <c r="M24255" s="108"/>
      <c r="N24255" s="7"/>
    </row>
    <row r="24256" spans="12:14">
      <c r="L24256" s="7"/>
      <c r="M24256" s="108"/>
      <c r="N24256" s="7"/>
    </row>
    <row r="24257" spans="12:14">
      <c r="L24257" s="7"/>
      <c r="M24257" s="108"/>
      <c r="N24257" s="7"/>
    </row>
    <row r="24258" spans="12:14">
      <c r="L24258" s="7"/>
      <c r="M24258" s="108"/>
      <c r="N24258" s="7"/>
    </row>
    <row r="24259" spans="12:14">
      <c r="L24259" s="7"/>
      <c r="M24259" s="108"/>
      <c r="N24259" s="7"/>
    </row>
    <row r="24260" spans="12:14">
      <c r="L24260" s="7"/>
      <c r="M24260" s="108"/>
      <c r="N24260" s="7"/>
    </row>
    <row r="24261" spans="12:14">
      <c r="L24261" s="7"/>
      <c r="M24261" s="108"/>
      <c r="N24261" s="7"/>
    </row>
    <row r="24262" spans="12:14">
      <c r="L24262" s="7"/>
      <c r="M24262" s="108"/>
      <c r="N24262" s="7"/>
    </row>
    <row r="24263" spans="12:14">
      <c r="L24263" s="7"/>
      <c r="M24263" s="108"/>
      <c r="N24263" s="7"/>
    </row>
    <row r="24264" spans="12:14">
      <c r="L24264" s="7"/>
      <c r="M24264" s="108"/>
      <c r="N24264" s="7"/>
    </row>
    <row r="24265" spans="12:14">
      <c r="L24265" s="7"/>
      <c r="M24265" s="108"/>
      <c r="N24265" s="7"/>
    </row>
    <row r="24266" spans="12:14">
      <c r="L24266" s="7"/>
      <c r="M24266" s="108"/>
      <c r="N24266" s="7"/>
    </row>
    <row r="24267" spans="12:14">
      <c r="L24267" s="7"/>
      <c r="M24267" s="108"/>
      <c r="N24267" s="7"/>
    </row>
    <row r="24268" spans="12:14">
      <c r="L24268" s="7"/>
      <c r="M24268" s="108"/>
      <c r="N24268" s="7"/>
    </row>
    <row r="24269" spans="12:14">
      <c r="L24269" s="7"/>
      <c r="M24269" s="108"/>
      <c r="N24269" s="7"/>
    </row>
    <row r="24270" spans="12:14">
      <c r="L24270" s="7"/>
      <c r="M24270" s="108"/>
      <c r="N24270" s="7"/>
    </row>
    <row r="24271" spans="12:14">
      <c r="L24271" s="7"/>
      <c r="M24271" s="108"/>
      <c r="N24271" s="7"/>
    </row>
    <row r="24272" spans="12:14">
      <c r="L24272" s="7"/>
      <c r="M24272" s="108"/>
      <c r="N24272" s="7"/>
    </row>
    <row r="24273" spans="12:14">
      <c r="L24273" s="7"/>
      <c r="M24273" s="108"/>
      <c r="N24273" s="7"/>
    </row>
    <row r="24274" spans="12:14">
      <c r="L24274" s="7"/>
      <c r="M24274" s="108"/>
      <c r="N24274" s="7"/>
    </row>
    <row r="24275" spans="12:14">
      <c r="L24275" s="7"/>
      <c r="M24275" s="108"/>
      <c r="N24275" s="7"/>
    </row>
    <row r="24276" spans="12:14">
      <c r="L24276" s="7"/>
      <c r="M24276" s="108"/>
      <c r="N24276" s="7"/>
    </row>
    <row r="24277" spans="12:14">
      <c r="L24277" s="7"/>
      <c r="M24277" s="108"/>
      <c r="N24277" s="7"/>
    </row>
    <row r="24278" spans="12:14">
      <c r="L24278" s="7"/>
      <c r="M24278" s="108"/>
      <c r="N24278" s="7"/>
    </row>
    <row r="24279" spans="12:14">
      <c r="L24279" s="7"/>
      <c r="M24279" s="108"/>
      <c r="N24279" s="7"/>
    </row>
    <row r="24280" spans="12:14">
      <c r="L24280" s="7"/>
      <c r="M24280" s="108"/>
      <c r="N24280" s="7"/>
    </row>
    <row r="24281" spans="12:14">
      <c r="L24281" s="7"/>
      <c r="M24281" s="108"/>
      <c r="N24281" s="7"/>
    </row>
    <row r="24282" spans="12:14">
      <c r="L24282" s="7"/>
      <c r="M24282" s="108"/>
      <c r="N24282" s="7"/>
    </row>
    <row r="24283" spans="12:14">
      <c r="L24283" s="7"/>
      <c r="M24283" s="108"/>
      <c r="N24283" s="7"/>
    </row>
    <row r="24284" spans="12:14">
      <c r="L24284" s="7"/>
      <c r="M24284" s="108"/>
      <c r="N24284" s="7"/>
    </row>
    <row r="24285" spans="12:14">
      <c r="L24285" s="7"/>
      <c r="M24285" s="108"/>
      <c r="N24285" s="7"/>
    </row>
    <row r="24286" spans="12:14">
      <c r="L24286" s="7"/>
      <c r="M24286" s="108"/>
      <c r="N24286" s="7"/>
    </row>
    <row r="24287" spans="12:14">
      <c r="L24287" s="7"/>
      <c r="M24287" s="108"/>
      <c r="N24287" s="7"/>
    </row>
    <row r="24288" spans="12:14">
      <c r="L24288" s="7"/>
      <c r="M24288" s="108"/>
      <c r="N24288" s="7"/>
    </row>
    <row r="24289" spans="12:14">
      <c r="L24289" s="7"/>
      <c r="M24289" s="108"/>
      <c r="N24289" s="7"/>
    </row>
    <row r="24290" spans="12:14">
      <c r="L24290" s="7"/>
      <c r="M24290" s="108"/>
      <c r="N24290" s="7"/>
    </row>
    <row r="24291" spans="12:14">
      <c r="L24291" s="7"/>
      <c r="M24291" s="108"/>
      <c r="N24291" s="7"/>
    </row>
    <row r="24292" spans="12:14">
      <c r="L24292" s="7"/>
      <c r="M24292" s="108"/>
      <c r="N24292" s="7"/>
    </row>
    <row r="24293" spans="12:14">
      <c r="L24293" s="7"/>
      <c r="M24293" s="108"/>
      <c r="N24293" s="7"/>
    </row>
    <row r="24294" spans="12:14">
      <c r="L24294" s="7"/>
      <c r="M24294" s="108"/>
      <c r="N24294" s="7"/>
    </row>
    <row r="24295" spans="12:14">
      <c r="L24295" s="7"/>
      <c r="M24295" s="108"/>
      <c r="N24295" s="7"/>
    </row>
    <row r="24296" spans="12:14">
      <c r="L24296" s="7"/>
      <c r="M24296" s="108"/>
      <c r="N24296" s="7"/>
    </row>
    <row r="24297" spans="12:14">
      <c r="L24297" s="7"/>
      <c r="M24297" s="108"/>
      <c r="N24297" s="7"/>
    </row>
    <row r="24298" spans="12:14">
      <c r="L24298" s="7"/>
      <c r="M24298" s="108"/>
      <c r="N24298" s="7"/>
    </row>
    <row r="24299" spans="12:14">
      <c r="L24299" s="7"/>
      <c r="M24299" s="108"/>
      <c r="N24299" s="7"/>
    </row>
    <row r="24300" spans="12:14">
      <c r="L24300" s="7"/>
      <c r="M24300" s="108"/>
      <c r="N24300" s="7"/>
    </row>
    <row r="24301" spans="12:14">
      <c r="L24301" s="7"/>
      <c r="M24301" s="108"/>
      <c r="N24301" s="7"/>
    </row>
    <row r="24302" spans="12:14">
      <c r="L24302" s="7"/>
      <c r="M24302" s="108"/>
      <c r="N24302" s="7"/>
    </row>
    <row r="24303" spans="12:14">
      <c r="L24303" s="7"/>
      <c r="M24303" s="108"/>
      <c r="N24303" s="7"/>
    </row>
    <row r="24304" spans="12:14">
      <c r="L24304" s="7"/>
      <c r="M24304" s="108"/>
      <c r="N24304" s="7"/>
    </row>
    <row r="24305" spans="12:14">
      <c r="L24305" s="7"/>
      <c r="M24305" s="108"/>
      <c r="N24305" s="7"/>
    </row>
    <row r="24306" spans="12:14">
      <c r="L24306" s="7"/>
      <c r="M24306" s="108"/>
      <c r="N24306" s="7"/>
    </row>
    <row r="24307" spans="12:14">
      <c r="L24307" s="7"/>
      <c r="M24307" s="108"/>
      <c r="N24307" s="7"/>
    </row>
    <row r="24308" spans="12:14">
      <c r="L24308" s="7"/>
      <c r="M24308" s="108"/>
      <c r="N24308" s="7"/>
    </row>
    <row r="24309" spans="12:14">
      <c r="L24309" s="7"/>
      <c r="M24309" s="108"/>
      <c r="N24309" s="7"/>
    </row>
    <row r="24310" spans="12:14">
      <c r="L24310" s="7"/>
      <c r="M24310" s="108"/>
      <c r="N24310" s="7"/>
    </row>
    <row r="24311" spans="12:14">
      <c r="L24311" s="7"/>
      <c r="M24311" s="108"/>
      <c r="N24311" s="7"/>
    </row>
    <row r="24312" spans="12:14">
      <c r="L24312" s="7"/>
      <c r="M24312" s="108"/>
      <c r="N24312" s="7"/>
    </row>
    <row r="24313" spans="12:14">
      <c r="L24313" s="7"/>
      <c r="M24313" s="108"/>
      <c r="N24313" s="7"/>
    </row>
    <row r="24314" spans="12:14">
      <c r="L24314" s="7"/>
      <c r="M24314" s="108"/>
      <c r="N24314" s="7"/>
    </row>
    <row r="24315" spans="12:14">
      <c r="L24315" s="7"/>
      <c r="M24315" s="108"/>
      <c r="N24315" s="7"/>
    </row>
    <row r="24316" spans="12:14">
      <c r="L24316" s="7"/>
      <c r="M24316" s="108"/>
      <c r="N24316" s="7"/>
    </row>
    <row r="24317" spans="12:14">
      <c r="L24317" s="7"/>
      <c r="M24317" s="108"/>
      <c r="N24317" s="7"/>
    </row>
    <row r="24318" spans="12:14">
      <c r="L24318" s="7"/>
      <c r="M24318" s="108"/>
      <c r="N24318" s="7"/>
    </row>
    <row r="24319" spans="12:14">
      <c r="L24319" s="7"/>
      <c r="M24319" s="108"/>
      <c r="N24319" s="7"/>
    </row>
    <row r="24320" spans="12:14">
      <c r="L24320" s="7"/>
      <c r="M24320" s="108"/>
      <c r="N24320" s="7"/>
    </row>
    <row r="24321" spans="12:14">
      <c r="L24321" s="7"/>
      <c r="M24321" s="108"/>
      <c r="N24321" s="7"/>
    </row>
    <row r="24322" spans="12:14">
      <c r="L24322" s="7"/>
      <c r="M24322" s="108"/>
      <c r="N24322" s="7"/>
    </row>
    <row r="24323" spans="12:14">
      <c r="L24323" s="7"/>
      <c r="M24323" s="108"/>
      <c r="N24323" s="7"/>
    </row>
    <row r="24324" spans="12:14">
      <c r="L24324" s="7"/>
      <c r="M24324" s="108"/>
      <c r="N24324" s="7"/>
    </row>
    <row r="24325" spans="12:14">
      <c r="L24325" s="7"/>
      <c r="M24325" s="108"/>
      <c r="N24325" s="7"/>
    </row>
    <row r="24326" spans="12:14">
      <c r="L24326" s="7"/>
      <c r="M24326" s="108"/>
      <c r="N24326" s="7"/>
    </row>
    <row r="24327" spans="12:14">
      <c r="L24327" s="7"/>
      <c r="M24327" s="108"/>
      <c r="N24327" s="7"/>
    </row>
    <row r="24328" spans="12:14">
      <c r="L24328" s="7"/>
      <c r="M24328" s="108"/>
      <c r="N24328" s="7"/>
    </row>
    <row r="24329" spans="12:14">
      <c r="L24329" s="7"/>
      <c r="M24329" s="108"/>
      <c r="N24329" s="7"/>
    </row>
    <row r="24330" spans="12:14">
      <c r="L24330" s="7"/>
      <c r="M24330" s="108"/>
      <c r="N24330" s="7"/>
    </row>
    <row r="24331" spans="12:14">
      <c r="L24331" s="7"/>
      <c r="M24331" s="108"/>
      <c r="N24331" s="7"/>
    </row>
    <row r="24332" spans="12:14">
      <c r="L24332" s="7"/>
      <c r="M24332" s="108"/>
      <c r="N24332" s="7"/>
    </row>
    <row r="24333" spans="12:14">
      <c r="L24333" s="7"/>
      <c r="M24333" s="108"/>
      <c r="N24333" s="7"/>
    </row>
    <row r="24334" spans="12:14">
      <c r="L24334" s="7"/>
      <c r="M24334" s="108"/>
      <c r="N24334" s="7"/>
    </row>
    <row r="24335" spans="12:14">
      <c r="L24335" s="7"/>
      <c r="M24335" s="108"/>
      <c r="N24335" s="7"/>
    </row>
    <row r="24336" spans="12:14">
      <c r="L24336" s="7"/>
      <c r="M24336" s="108"/>
      <c r="N24336" s="7"/>
    </row>
    <row r="24337" spans="12:14">
      <c r="L24337" s="7"/>
      <c r="M24337" s="108"/>
      <c r="N24337" s="7"/>
    </row>
    <row r="24338" spans="12:14">
      <c r="L24338" s="7"/>
      <c r="M24338" s="108"/>
      <c r="N24338" s="7"/>
    </row>
    <row r="24339" spans="12:14">
      <c r="L24339" s="7"/>
      <c r="M24339" s="108"/>
      <c r="N24339" s="7"/>
    </row>
    <row r="24340" spans="12:14">
      <c r="L24340" s="7"/>
      <c r="M24340" s="108"/>
      <c r="N24340" s="7"/>
    </row>
    <row r="24341" spans="12:14">
      <c r="L24341" s="7"/>
      <c r="M24341" s="108"/>
      <c r="N24341" s="7"/>
    </row>
    <row r="24342" spans="12:14">
      <c r="L24342" s="7"/>
      <c r="M24342" s="108"/>
      <c r="N24342" s="7"/>
    </row>
    <row r="24343" spans="12:14">
      <c r="L24343" s="7"/>
      <c r="M24343" s="108"/>
      <c r="N24343" s="7"/>
    </row>
    <row r="24344" spans="12:14">
      <c r="L24344" s="7"/>
      <c r="M24344" s="108"/>
      <c r="N24344" s="7"/>
    </row>
    <row r="24345" spans="12:14">
      <c r="L24345" s="7"/>
      <c r="M24345" s="108"/>
      <c r="N24345" s="7"/>
    </row>
    <row r="24346" spans="12:14">
      <c r="L24346" s="7"/>
      <c r="M24346" s="108"/>
      <c r="N24346" s="7"/>
    </row>
    <row r="24347" spans="12:14">
      <c r="L24347" s="7"/>
      <c r="M24347" s="108"/>
      <c r="N24347" s="7"/>
    </row>
    <row r="24348" spans="12:14">
      <c r="L24348" s="7"/>
      <c r="M24348" s="108"/>
      <c r="N24348" s="7"/>
    </row>
    <row r="24349" spans="12:14">
      <c r="L24349" s="7"/>
      <c r="M24349" s="108"/>
      <c r="N24349" s="7"/>
    </row>
    <row r="24350" spans="12:14">
      <c r="L24350" s="7"/>
      <c r="M24350" s="108"/>
      <c r="N24350" s="7"/>
    </row>
    <row r="24351" spans="12:14">
      <c r="L24351" s="7"/>
      <c r="M24351" s="108"/>
      <c r="N24351" s="7"/>
    </row>
    <row r="24352" spans="12:14">
      <c r="L24352" s="7"/>
      <c r="M24352" s="108"/>
      <c r="N24352" s="7"/>
    </row>
    <row r="24353" spans="12:14">
      <c r="L24353" s="7"/>
      <c r="M24353" s="108"/>
      <c r="N24353" s="7"/>
    </row>
    <row r="24354" spans="12:14">
      <c r="L24354" s="7"/>
      <c r="M24354" s="108"/>
      <c r="N24354" s="7"/>
    </row>
    <row r="24355" spans="12:14">
      <c r="L24355" s="7"/>
      <c r="M24355" s="108"/>
      <c r="N24355" s="7"/>
    </row>
    <row r="24356" spans="12:14">
      <c r="L24356" s="7"/>
      <c r="M24356" s="108"/>
      <c r="N24356" s="7"/>
    </row>
    <row r="24357" spans="12:14">
      <c r="L24357" s="7"/>
      <c r="M24357" s="108"/>
      <c r="N24357" s="7"/>
    </row>
    <row r="24358" spans="12:14">
      <c r="L24358" s="7"/>
      <c r="M24358" s="108"/>
      <c r="N24358" s="7"/>
    </row>
    <row r="24359" spans="12:14">
      <c r="L24359" s="7"/>
      <c r="M24359" s="108"/>
      <c r="N24359" s="7"/>
    </row>
    <row r="24360" spans="12:14">
      <c r="L24360" s="7"/>
      <c r="M24360" s="108"/>
      <c r="N24360" s="7"/>
    </row>
    <row r="24361" spans="12:14">
      <c r="L24361" s="7"/>
      <c r="M24361" s="108"/>
      <c r="N24361" s="7"/>
    </row>
    <row r="24362" spans="12:14">
      <c r="L24362" s="7"/>
      <c r="M24362" s="108"/>
      <c r="N24362" s="7"/>
    </row>
    <row r="24363" spans="12:14">
      <c r="L24363" s="7"/>
      <c r="M24363" s="108"/>
      <c r="N24363" s="7"/>
    </row>
    <row r="24364" spans="12:14">
      <c r="L24364" s="7"/>
      <c r="M24364" s="108"/>
      <c r="N24364" s="7"/>
    </row>
    <row r="24365" spans="12:14">
      <c r="L24365" s="7"/>
      <c r="M24365" s="108"/>
      <c r="N24365" s="7"/>
    </row>
    <row r="24366" spans="12:14">
      <c r="L24366" s="7"/>
      <c r="M24366" s="108"/>
      <c r="N24366" s="7"/>
    </row>
    <row r="24367" spans="12:14">
      <c r="L24367" s="7"/>
      <c r="M24367" s="108"/>
      <c r="N24367" s="7"/>
    </row>
    <row r="24368" spans="12:14">
      <c r="L24368" s="7"/>
      <c r="M24368" s="108"/>
      <c r="N24368" s="7"/>
    </row>
    <row r="24369" spans="12:14">
      <c r="L24369" s="7"/>
      <c r="M24369" s="108"/>
      <c r="N24369" s="7"/>
    </row>
    <row r="24370" spans="12:14">
      <c r="L24370" s="7"/>
      <c r="M24370" s="108"/>
      <c r="N24370" s="7"/>
    </row>
    <row r="24371" spans="12:14">
      <c r="L24371" s="7"/>
      <c r="M24371" s="108"/>
      <c r="N24371" s="7"/>
    </row>
    <row r="24372" spans="12:14">
      <c r="L24372" s="7"/>
      <c r="M24372" s="108"/>
      <c r="N24372" s="7"/>
    </row>
    <row r="24373" spans="12:14">
      <c r="L24373" s="7"/>
      <c r="M24373" s="108"/>
      <c r="N24373" s="7"/>
    </row>
    <row r="24374" spans="12:14">
      <c r="L24374" s="7"/>
      <c r="M24374" s="108"/>
      <c r="N24374" s="7"/>
    </row>
    <row r="24375" spans="12:14">
      <c r="L24375" s="7"/>
      <c r="M24375" s="108"/>
      <c r="N24375" s="7"/>
    </row>
    <row r="24376" spans="12:14">
      <c r="L24376" s="7"/>
      <c r="M24376" s="108"/>
      <c r="N24376" s="7"/>
    </row>
    <row r="24377" spans="12:14">
      <c r="L24377" s="7"/>
      <c r="M24377" s="108"/>
      <c r="N24377" s="7"/>
    </row>
    <row r="24378" spans="12:14">
      <c r="L24378" s="7"/>
      <c r="M24378" s="108"/>
      <c r="N24378" s="7"/>
    </row>
    <row r="24379" spans="12:14">
      <c r="L24379" s="7"/>
      <c r="M24379" s="108"/>
      <c r="N24379" s="7"/>
    </row>
    <row r="24380" spans="12:14">
      <c r="L24380" s="7"/>
      <c r="M24380" s="108"/>
      <c r="N24380" s="7"/>
    </row>
    <row r="24381" spans="12:14">
      <c r="L24381" s="7"/>
      <c r="M24381" s="108"/>
      <c r="N24381" s="7"/>
    </row>
    <row r="24382" spans="12:14">
      <c r="L24382" s="7"/>
      <c r="M24382" s="108"/>
      <c r="N24382" s="7"/>
    </row>
    <row r="24383" spans="12:14">
      <c r="L24383" s="7"/>
      <c r="M24383" s="108"/>
      <c r="N24383" s="7"/>
    </row>
    <row r="24384" spans="12:14">
      <c r="L24384" s="7"/>
      <c r="M24384" s="108"/>
      <c r="N24384" s="7"/>
    </row>
    <row r="24385" spans="12:14">
      <c r="L24385" s="7"/>
      <c r="M24385" s="108"/>
      <c r="N24385" s="7"/>
    </row>
    <row r="24386" spans="12:14">
      <c r="L24386" s="7"/>
      <c r="M24386" s="108"/>
      <c r="N24386" s="7"/>
    </row>
    <row r="24387" spans="12:14">
      <c r="L24387" s="7"/>
      <c r="M24387" s="108"/>
      <c r="N24387" s="7"/>
    </row>
    <row r="24388" spans="12:14">
      <c r="L24388" s="7"/>
      <c r="M24388" s="108"/>
      <c r="N24388" s="7"/>
    </row>
    <row r="24389" spans="12:14">
      <c r="L24389" s="7"/>
      <c r="M24389" s="108"/>
      <c r="N24389" s="7"/>
    </row>
    <row r="24390" spans="12:14">
      <c r="L24390" s="7"/>
      <c r="M24390" s="108"/>
      <c r="N24390" s="7"/>
    </row>
    <row r="24391" spans="12:14">
      <c r="L24391" s="7"/>
      <c r="M24391" s="108"/>
      <c r="N24391" s="7"/>
    </row>
    <row r="24392" spans="12:14">
      <c r="L24392" s="7"/>
      <c r="M24392" s="108"/>
      <c r="N24392" s="7"/>
    </row>
    <row r="24393" spans="12:14">
      <c r="L24393" s="7"/>
      <c r="M24393" s="108"/>
      <c r="N24393" s="7"/>
    </row>
    <row r="24394" spans="12:14">
      <c r="L24394" s="7"/>
      <c r="M24394" s="108"/>
      <c r="N24394" s="7"/>
    </row>
    <row r="24395" spans="12:14">
      <c r="L24395" s="7"/>
      <c r="M24395" s="108"/>
      <c r="N24395" s="7"/>
    </row>
    <row r="24396" spans="12:14">
      <c r="L24396" s="7"/>
      <c r="M24396" s="108"/>
      <c r="N24396" s="7"/>
    </row>
    <row r="24397" spans="12:14">
      <c r="L24397" s="7"/>
      <c r="M24397" s="108"/>
      <c r="N24397" s="7"/>
    </row>
    <row r="24398" spans="12:14">
      <c r="L24398" s="7"/>
      <c r="M24398" s="108"/>
      <c r="N24398" s="7"/>
    </row>
    <row r="24399" spans="12:14">
      <c r="L24399" s="7"/>
      <c r="M24399" s="108"/>
      <c r="N24399" s="7"/>
    </row>
    <row r="24400" spans="12:14">
      <c r="L24400" s="7"/>
      <c r="M24400" s="108"/>
      <c r="N24400" s="7"/>
    </row>
    <row r="24401" spans="12:14">
      <c r="L24401" s="7"/>
      <c r="M24401" s="108"/>
      <c r="N24401" s="7"/>
    </row>
    <row r="24402" spans="12:14">
      <c r="L24402" s="7"/>
      <c r="M24402" s="108"/>
      <c r="N24402" s="7"/>
    </row>
    <row r="24403" spans="12:14">
      <c r="L24403" s="7"/>
      <c r="M24403" s="108"/>
      <c r="N24403" s="7"/>
    </row>
    <row r="24404" spans="12:14">
      <c r="L24404" s="7"/>
      <c r="M24404" s="108"/>
      <c r="N24404" s="7"/>
    </row>
    <row r="24405" spans="12:14">
      <c r="L24405" s="7"/>
      <c r="M24405" s="108"/>
      <c r="N24405" s="7"/>
    </row>
    <row r="24406" spans="12:14">
      <c r="L24406" s="7"/>
      <c r="M24406" s="108"/>
      <c r="N24406" s="7"/>
    </row>
    <row r="24407" spans="12:14">
      <c r="L24407" s="7"/>
      <c r="M24407" s="108"/>
      <c r="N24407" s="7"/>
    </row>
    <row r="24408" spans="12:14">
      <c r="L24408" s="7"/>
      <c r="M24408" s="108"/>
      <c r="N24408" s="7"/>
    </row>
    <row r="24409" spans="12:14">
      <c r="L24409" s="7"/>
      <c r="M24409" s="108"/>
      <c r="N24409" s="7"/>
    </row>
    <row r="24410" spans="12:14">
      <c r="L24410" s="7"/>
      <c r="M24410" s="108"/>
      <c r="N24410" s="7"/>
    </row>
    <row r="24411" spans="12:14">
      <c r="L24411" s="7"/>
      <c r="M24411" s="108"/>
      <c r="N24411" s="7"/>
    </row>
    <row r="24412" spans="12:14">
      <c r="L24412" s="7"/>
      <c r="M24412" s="108"/>
      <c r="N24412" s="7"/>
    </row>
    <row r="24413" spans="12:14">
      <c r="L24413" s="7"/>
      <c r="M24413" s="108"/>
      <c r="N24413" s="7"/>
    </row>
    <row r="24414" spans="12:14">
      <c r="L24414" s="7"/>
      <c r="M24414" s="108"/>
      <c r="N24414" s="7"/>
    </row>
    <row r="24415" spans="12:14">
      <c r="L24415" s="7"/>
      <c r="M24415" s="108"/>
      <c r="N24415" s="7"/>
    </row>
    <row r="24416" spans="12:14">
      <c r="L24416" s="7"/>
      <c r="M24416" s="108"/>
      <c r="N24416" s="7"/>
    </row>
    <row r="24417" spans="12:14">
      <c r="L24417" s="7"/>
      <c r="M24417" s="108"/>
      <c r="N24417" s="7"/>
    </row>
    <row r="24418" spans="12:14">
      <c r="L24418" s="7"/>
      <c r="M24418" s="108"/>
      <c r="N24418" s="7"/>
    </row>
    <row r="24419" spans="12:14">
      <c r="L24419" s="7"/>
      <c r="M24419" s="108"/>
      <c r="N24419" s="7"/>
    </row>
    <row r="24420" spans="12:14">
      <c r="L24420" s="7"/>
      <c r="M24420" s="108"/>
      <c r="N24420" s="7"/>
    </row>
    <row r="24421" spans="12:14">
      <c r="L24421" s="7"/>
      <c r="M24421" s="108"/>
      <c r="N24421" s="7"/>
    </row>
    <row r="24422" spans="12:14">
      <c r="L24422" s="7"/>
      <c r="M24422" s="108"/>
      <c r="N24422" s="7"/>
    </row>
    <row r="24423" spans="12:14">
      <c r="L24423" s="7"/>
      <c r="M24423" s="108"/>
      <c r="N24423" s="7"/>
    </row>
    <row r="24424" spans="12:14">
      <c r="L24424" s="7"/>
      <c r="M24424" s="108"/>
      <c r="N24424" s="7"/>
    </row>
    <row r="24425" spans="12:14">
      <c r="L24425" s="7"/>
      <c r="M24425" s="108"/>
      <c r="N24425" s="7"/>
    </row>
    <row r="24426" spans="12:14">
      <c r="L24426" s="7"/>
      <c r="M24426" s="108"/>
      <c r="N24426" s="7"/>
    </row>
    <row r="24427" spans="12:14">
      <c r="L24427" s="7"/>
      <c r="M24427" s="108"/>
      <c r="N24427" s="7"/>
    </row>
    <row r="24428" spans="12:14">
      <c r="L24428" s="7"/>
      <c r="M24428" s="108"/>
      <c r="N24428" s="7"/>
    </row>
    <row r="24429" spans="12:14">
      <c r="L24429" s="7"/>
      <c r="M24429" s="108"/>
      <c r="N24429" s="7"/>
    </row>
    <row r="24430" spans="12:14">
      <c r="L24430" s="7"/>
      <c r="M24430" s="108"/>
      <c r="N24430" s="7"/>
    </row>
    <row r="24431" spans="12:14">
      <c r="L24431" s="7"/>
      <c r="M24431" s="108"/>
      <c r="N24431" s="7"/>
    </row>
    <row r="24432" spans="12:14">
      <c r="L24432" s="7"/>
      <c r="M24432" s="108"/>
      <c r="N24432" s="7"/>
    </row>
    <row r="24433" spans="12:14">
      <c r="L24433" s="7"/>
      <c r="M24433" s="108"/>
      <c r="N24433" s="7"/>
    </row>
    <row r="24434" spans="12:14">
      <c r="L24434" s="7"/>
      <c r="M24434" s="108"/>
      <c r="N24434" s="7"/>
    </row>
    <row r="24435" spans="12:14">
      <c r="L24435" s="7"/>
      <c r="M24435" s="108"/>
      <c r="N24435" s="7"/>
    </row>
    <row r="24436" spans="12:14">
      <c r="L24436" s="7"/>
      <c r="M24436" s="108"/>
      <c r="N24436" s="7"/>
    </row>
    <row r="24437" spans="12:14">
      <c r="L24437" s="7"/>
      <c r="M24437" s="108"/>
      <c r="N24437" s="7"/>
    </row>
    <row r="24438" spans="12:14">
      <c r="L24438" s="7"/>
      <c r="M24438" s="108"/>
      <c r="N24438" s="7"/>
    </row>
    <row r="24439" spans="12:14">
      <c r="L24439" s="7"/>
      <c r="M24439" s="108"/>
      <c r="N24439" s="7"/>
    </row>
    <row r="24440" spans="12:14">
      <c r="L24440" s="7"/>
      <c r="M24440" s="108"/>
      <c r="N24440" s="7"/>
    </row>
    <row r="24441" spans="12:14">
      <c r="L24441" s="7"/>
      <c r="M24441" s="108"/>
      <c r="N24441" s="7"/>
    </row>
    <row r="24442" spans="12:14">
      <c r="L24442" s="7"/>
      <c r="M24442" s="108"/>
      <c r="N24442" s="7"/>
    </row>
    <row r="24443" spans="12:14">
      <c r="L24443" s="7"/>
      <c r="M24443" s="108"/>
      <c r="N24443" s="7"/>
    </row>
    <row r="24444" spans="12:14">
      <c r="L24444" s="7"/>
      <c r="M24444" s="108"/>
      <c r="N24444" s="7"/>
    </row>
    <row r="24445" spans="12:14">
      <c r="L24445" s="7"/>
      <c r="M24445" s="108"/>
      <c r="N24445" s="7"/>
    </row>
    <row r="24446" spans="12:14">
      <c r="L24446" s="7"/>
      <c r="M24446" s="108"/>
      <c r="N24446" s="7"/>
    </row>
    <row r="24447" spans="12:14">
      <c r="L24447" s="7"/>
      <c r="M24447" s="108"/>
      <c r="N24447" s="7"/>
    </row>
    <row r="24448" spans="12:14">
      <c r="L24448" s="7"/>
      <c r="M24448" s="108"/>
      <c r="N24448" s="7"/>
    </row>
    <row r="24449" spans="12:14">
      <c r="L24449" s="7"/>
      <c r="M24449" s="108"/>
      <c r="N24449" s="7"/>
    </row>
    <row r="24450" spans="12:14">
      <c r="L24450" s="7"/>
      <c r="M24450" s="108"/>
      <c r="N24450" s="7"/>
    </row>
    <row r="24451" spans="12:14">
      <c r="L24451" s="7"/>
      <c r="M24451" s="108"/>
      <c r="N24451" s="7"/>
    </row>
    <row r="24452" spans="12:14">
      <c r="L24452" s="7"/>
      <c r="M24452" s="108"/>
      <c r="N24452" s="7"/>
    </row>
    <row r="24453" spans="12:14">
      <c r="L24453" s="7"/>
      <c r="M24453" s="108"/>
      <c r="N24453" s="7"/>
    </row>
    <row r="24454" spans="12:14">
      <c r="L24454" s="7"/>
      <c r="M24454" s="108"/>
      <c r="N24454" s="7"/>
    </row>
    <row r="24455" spans="12:14">
      <c r="L24455" s="7"/>
      <c r="M24455" s="108"/>
      <c r="N24455" s="7"/>
    </row>
    <row r="24456" spans="12:14">
      <c r="L24456" s="7"/>
      <c r="M24456" s="108"/>
      <c r="N24456" s="7"/>
    </row>
    <row r="24457" spans="12:14">
      <c r="L24457" s="7"/>
      <c r="M24457" s="108"/>
      <c r="N24457" s="7"/>
    </row>
    <row r="24458" spans="12:14">
      <c r="L24458" s="7"/>
      <c r="M24458" s="108"/>
      <c r="N24458" s="7"/>
    </row>
    <row r="24459" spans="12:14">
      <c r="L24459" s="7"/>
      <c r="M24459" s="108"/>
      <c r="N24459" s="7"/>
    </row>
    <row r="24460" spans="12:14">
      <c r="L24460" s="7"/>
      <c r="M24460" s="108"/>
      <c r="N24460" s="7"/>
    </row>
    <row r="24461" spans="12:14">
      <c r="L24461" s="7"/>
      <c r="M24461" s="108"/>
      <c r="N24461" s="7"/>
    </row>
    <row r="24462" spans="12:14">
      <c r="L24462" s="7"/>
      <c r="M24462" s="108"/>
      <c r="N24462" s="7"/>
    </row>
    <row r="24463" spans="12:14">
      <c r="L24463" s="7"/>
      <c r="M24463" s="108"/>
      <c r="N24463" s="7"/>
    </row>
    <row r="24464" spans="12:14">
      <c r="L24464" s="7"/>
      <c r="M24464" s="108"/>
      <c r="N24464" s="7"/>
    </row>
    <row r="24465" spans="12:14">
      <c r="L24465" s="7"/>
      <c r="M24465" s="108"/>
      <c r="N24465" s="7"/>
    </row>
    <row r="24466" spans="12:14">
      <c r="L24466" s="7"/>
      <c r="M24466" s="108"/>
      <c r="N24466" s="7"/>
    </row>
    <row r="24467" spans="12:14">
      <c r="L24467" s="7"/>
      <c r="M24467" s="108"/>
      <c r="N24467" s="7"/>
    </row>
    <row r="24468" spans="12:14">
      <c r="L24468" s="7"/>
      <c r="M24468" s="108"/>
      <c r="N24468" s="7"/>
    </row>
    <row r="24469" spans="12:14">
      <c r="L24469" s="7"/>
      <c r="M24469" s="108"/>
      <c r="N24469" s="7"/>
    </row>
    <row r="24470" spans="12:14">
      <c r="L24470" s="7"/>
      <c r="M24470" s="108"/>
      <c r="N24470" s="7"/>
    </row>
    <row r="24471" spans="12:14">
      <c r="L24471" s="7"/>
      <c r="M24471" s="108"/>
      <c r="N24471" s="7"/>
    </row>
    <row r="24472" spans="12:14">
      <c r="L24472" s="7"/>
      <c r="M24472" s="108"/>
      <c r="N24472" s="7"/>
    </row>
    <row r="24473" spans="12:14">
      <c r="L24473" s="7"/>
      <c r="M24473" s="108"/>
      <c r="N24473" s="7"/>
    </row>
    <row r="24474" spans="12:14">
      <c r="L24474" s="7"/>
      <c r="M24474" s="108"/>
      <c r="N24474" s="7"/>
    </row>
    <row r="24475" spans="12:14">
      <c r="L24475" s="7"/>
      <c r="M24475" s="108"/>
      <c r="N24475" s="7"/>
    </row>
    <row r="24476" spans="12:14">
      <c r="L24476" s="7"/>
      <c r="M24476" s="108"/>
      <c r="N24476" s="7"/>
    </row>
    <row r="24477" spans="12:14">
      <c r="L24477" s="7"/>
      <c r="M24477" s="108"/>
      <c r="N24477" s="7"/>
    </row>
    <row r="24478" spans="12:14">
      <c r="L24478" s="7"/>
      <c r="M24478" s="108"/>
      <c r="N24478" s="7"/>
    </row>
    <row r="24479" spans="12:14">
      <c r="L24479" s="7"/>
      <c r="M24479" s="108"/>
      <c r="N24479" s="7"/>
    </row>
    <row r="24480" spans="12:14">
      <c r="L24480" s="7"/>
      <c r="M24480" s="108"/>
      <c r="N24480" s="7"/>
    </row>
    <row r="24481" spans="12:14">
      <c r="L24481" s="7"/>
      <c r="M24481" s="108"/>
      <c r="N24481" s="7"/>
    </row>
    <row r="24482" spans="12:14">
      <c r="L24482" s="7"/>
      <c r="M24482" s="108"/>
      <c r="N24482" s="7"/>
    </row>
    <row r="24483" spans="12:14">
      <c r="L24483" s="7"/>
      <c r="M24483" s="108"/>
      <c r="N24483" s="7"/>
    </row>
    <row r="24484" spans="12:14">
      <c r="L24484" s="7"/>
      <c r="M24484" s="108"/>
      <c r="N24484" s="7"/>
    </row>
    <row r="24485" spans="12:14">
      <c r="L24485" s="7"/>
      <c r="M24485" s="108"/>
      <c r="N24485" s="7"/>
    </row>
    <row r="24486" spans="12:14">
      <c r="L24486" s="7"/>
      <c r="M24486" s="108"/>
      <c r="N24486" s="7"/>
    </row>
    <row r="24487" spans="12:14">
      <c r="L24487" s="7"/>
      <c r="M24487" s="108"/>
      <c r="N24487" s="7"/>
    </row>
    <row r="24488" spans="12:14">
      <c r="L24488" s="7"/>
      <c r="M24488" s="108"/>
      <c r="N24488" s="7"/>
    </row>
    <row r="24489" spans="12:14">
      <c r="L24489" s="7"/>
      <c r="M24489" s="108"/>
      <c r="N24489" s="7"/>
    </row>
    <row r="24490" spans="12:14">
      <c r="L24490" s="7"/>
      <c r="M24490" s="108"/>
      <c r="N24490" s="7"/>
    </row>
    <row r="24491" spans="12:14">
      <c r="L24491" s="7"/>
      <c r="M24491" s="108"/>
      <c r="N24491" s="7"/>
    </row>
    <row r="24492" spans="12:14">
      <c r="L24492" s="7"/>
      <c r="M24492" s="108"/>
      <c r="N24492" s="7"/>
    </row>
    <row r="24493" spans="12:14">
      <c r="L24493" s="7"/>
      <c r="M24493" s="108"/>
      <c r="N24493" s="7"/>
    </row>
    <row r="24494" spans="12:14">
      <c r="L24494" s="7"/>
      <c r="M24494" s="108"/>
      <c r="N24494" s="7"/>
    </row>
    <row r="24495" spans="12:14">
      <c r="L24495" s="7"/>
      <c r="M24495" s="108"/>
      <c r="N24495" s="7"/>
    </row>
    <row r="24496" spans="12:14">
      <c r="L24496" s="7"/>
      <c r="M24496" s="108"/>
      <c r="N24496" s="7"/>
    </row>
    <row r="24497" spans="12:14">
      <c r="L24497" s="7"/>
      <c r="M24497" s="108"/>
      <c r="N24497" s="7"/>
    </row>
    <row r="24498" spans="12:14">
      <c r="L24498" s="7"/>
      <c r="M24498" s="108"/>
      <c r="N24498" s="7"/>
    </row>
    <row r="24499" spans="12:14">
      <c r="L24499" s="7"/>
      <c r="M24499" s="108"/>
      <c r="N24499" s="7"/>
    </row>
    <row r="24500" spans="12:14">
      <c r="L24500" s="7"/>
      <c r="M24500" s="108"/>
      <c r="N24500" s="7"/>
    </row>
    <row r="24501" spans="12:14">
      <c r="L24501" s="7"/>
      <c r="M24501" s="108"/>
      <c r="N24501" s="7"/>
    </row>
    <row r="24502" spans="12:14">
      <c r="L24502" s="7"/>
      <c r="M24502" s="108"/>
      <c r="N24502" s="7"/>
    </row>
    <row r="24503" spans="12:14">
      <c r="L24503" s="7"/>
      <c r="M24503" s="108"/>
      <c r="N24503" s="7"/>
    </row>
    <row r="24504" spans="12:14">
      <c r="L24504" s="7"/>
      <c r="M24504" s="108"/>
      <c r="N24504" s="7"/>
    </row>
    <row r="24505" spans="12:14">
      <c r="L24505" s="7"/>
      <c r="M24505" s="108"/>
      <c r="N24505" s="7"/>
    </row>
    <row r="24506" spans="12:14">
      <c r="L24506" s="7"/>
      <c r="M24506" s="108"/>
      <c r="N24506" s="7"/>
    </row>
    <row r="24507" spans="12:14">
      <c r="L24507" s="7"/>
      <c r="M24507" s="108"/>
      <c r="N24507" s="7"/>
    </row>
    <row r="24508" spans="12:14">
      <c r="L24508" s="7"/>
      <c r="M24508" s="108"/>
      <c r="N24508" s="7"/>
    </row>
    <row r="24509" spans="12:14">
      <c r="L24509" s="7"/>
      <c r="M24509" s="108"/>
      <c r="N24509" s="7"/>
    </row>
    <row r="24510" spans="12:14">
      <c r="L24510" s="7"/>
      <c r="M24510" s="108"/>
      <c r="N24510" s="7"/>
    </row>
    <row r="24511" spans="12:14">
      <c r="L24511" s="7"/>
      <c r="M24511" s="108"/>
      <c r="N24511" s="7"/>
    </row>
    <row r="24512" spans="12:14">
      <c r="L24512" s="7"/>
      <c r="M24512" s="108"/>
      <c r="N24512" s="7"/>
    </row>
    <row r="24513" spans="12:14">
      <c r="L24513" s="7"/>
      <c r="M24513" s="108"/>
      <c r="N24513" s="7"/>
    </row>
    <row r="24514" spans="12:14">
      <c r="L24514" s="7"/>
      <c r="M24514" s="108"/>
      <c r="N24514" s="7"/>
    </row>
    <row r="24515" spans="12:14">
      <c r="L24515" s="7"/>
      <c r="M24515" s="108"/>
      <c r="N24515" s="7"/>
    </row>
    <row r="24516" spans="12:14">
      <c r="L24516" s="7"/>
      <c r="M24516" s="108"/>
      <c r="N24516" s="7"/>
    </row>
    <row r="24517" spans="12:14">
      <c r="L24517" s="7"/>
      <c r="M24517" s="108"/>
      <c r="N24517" s="7"/>
    </row>
    <row r="24518" spans="12:14">
      <c r="L24518" s="7"/>
      <c r="M24518" s="108"/>
      <c r="N24518" s="7"/>
    </row>
    <row r="24519" spans="12:14">
      <c r="L24519" s="7"/>
      <c r="M24519" s="108"/>
      <c r="N24519" s="7"/>
    </row>
    <row r="24520" spans="12:14">
      <c r="L24520" s="7"/>
      <c r="M24520" s="108"/>
      <c r="N24520" s="7"/>
    </row>
    <row r="24521" spans="12:14">
      <c r="L24521" s="7"/>
      <c r="M24521" s="108"/>
      <c r="N24521" s="7"/>
    </row>
    <row r="24522" spans="12:14">
      <c r="L24522" s="7"/>
      <c r="M24522" s="108"/>
      <c r="N24522" s="7"/>
    </row>
    <row r="24523" spans="12:14">
      <c r="L24523" s="7"/>
      <c r="M24523" s="108"/>
      <c r="N24523" s="7"/>
    </row>
    <row r="24524" spans="12:14">
      <c r="L24524" s="7"/>
      <c r="M24524" s="108"/>
      <c r="N24524" s="7"/>
    </row>
    <row r="24525" spans="12:14">
      <c r="L24525" s="7"/>
      <c r="M24525" s="108"/>
      <c r="N24525" s="7"/>
    </row>
    <row r="24526" spans="12:14">
      <c r="L24526" s="7"/>
      <c r="M24526" s="108"/>
      <c r="N24526" s="7"/>
    </row>
    <row r="24527" spans="12:14">
      <c r="L24527" s="7"/>
      <c r="M24527" s="108"/>
      <c r="N24527" s="7"/>
    </row>
    <row r="24528" spans="12:14">
      <c r="L24528" s="7"/>
      <c r="M24528" s="108"/>
      <c r="N24528" s="7"/>
    </row>
    <row r="24529" spans="12:14">
      <c r="L24529" s="7"/>
      <c r="M24529" s="108"/>
      <c r="N24529" s="7"/>
    </row>
    <row r="24530" spans="12:14">
      <c r="L24530" s="7"/>
      <c r="M24530" s="108"/>
      <c r="N24530" s="7"/>
    </row>
    <row r="24531" spans="12:14">
      <c r="L24531" s="7"/>
      <c r="M24531" s="108"/>
      <c r="N24531" s="7"/>
    </row>
    <row r="24532" spans="12:14">
      <c r="L24532" s="7"/>
      <c r="M24532" s="108"/>
      <c r="N24532" s="7"/>
    </row>
    <row r="24533" spans="12:14">
      <c r="L24533" s="7"/>
      <c r="M24533" s="108"/>
      <c r="N24533" s="7"/>
    </row>
    <row r="24534" spans="12:14">
      <c r="L24534" s="7"/>
      <c r="M24534" s="108"/>
      <c r="N24534" s="7"/>
    </row>
    <row r="24535" spans="12:14">
      <c r="L24535" s="7"/>
      <c r="M24535" s="108"/>
      <c r="N24535" s="7"/>
    </row>
    <row r="24536" spans="12:14">
      <c r="L24536" s="7"/>
      <c r="M24536" s="108"/>
      <c r="N24536" s="7"/>
    </row>
    <row r="24537" spans="12:14">
      <c r="L24537" s="7"/>
      <c r="M24537" s="108"/>
      <c r="N24537" s="7"/>
    </row>
    <row r="24538" spans="12:14">
      <c r="L24538" s="7"/>
      <c r="M24538" s="108"/>
      <c r="N24538" s="7"/>
    </row>
    <row r="24539" spans="12:14">
      <c r="L24539" s="7"/>
      <c r="M24539" s="108"/>
      <c r="N24539" s="7"/>
    </row>
    <row r="24540" spans="12:14">
      <c r="L24540" s="7"/>
      <c r="M24540" s="108"/>
      <c r="N24540" s="7"/>
    </row>
    <row r="24541" spans="12:14">
      <c r="L24541" s="7"/>
      <c r="M24541" s="108"/>
      <c r="N24541" s="7"/>
    </row>
    <row r="24542" spans="12:14">
      <c r="L24542" s="7"/>
      <c r="M24542" s="108"/>
      <c r="N24542" s="7"/>
    </row>
    <row r="24543" spans="12:14">
      <c r="L24543" s="7"/>
      <c r="M24543" s="108"/>
      <c r="N24543" s="7"/>
    </row>
    <row r="24544" spans="12:14">
      <c r="L24544" s="7"/>
      <c r="M24544" s="108"/>
      <c r="N24544" s="7"/>
    </row>
    <row r="24545" spans="12:14">
      <c r="L24545" s="7"/>
      <c r="M24545" s="108"/>
      <c r="N24545" s="7"/>
    </row>
    <row r="24546" spans="12:14">
      <c r="L24546" s="7"/>
      <c r="M24546" s="108"/>
      <c r="N24546" s="7"/>
    </row>
    <row r="24547" spans="12:14">
      <c r="L24547" s="7"/>
      <c r="M24547" s="108"/>
      <c r="N24547" s="7"/>
    </row>
    <row r="24548" spans="12:14">
      <c r="L24548" s="7"/>
      <c r="M24548" s="108"/>
      <c r="N24548" s="7"/>
    </row>
    <row r="24549" spans="12:14">
      <c r="L24549" s="7"/>
      <c r="M24549" s="108"/>
      <c r="N24549" s="7"/>
    </row>
    <row r="24550" spans="12:14">
      <c r="L24550" s="7"/>
      <c r="M24550" s="108"/>
      <c r="N24550" s="7"/>
    </row>
    <row r="24551" spans="12:14">
      <c r="L24551" s="7"/>
      <c r="M24551" s="108"/>
      <c r="N24551" s="7"/>
    </row>
    <row r="24552" spans="12:14">
      <c r="L24552" s="7"/>
      <c r="M24552" s="108"/>
      <c r="N24552" s="7"/>
    </row>
    <row r="24553" spans="12:14">
      <c r="L24553" s="7"/>
      <c r="M24553" s="108"/>
      <c r="N24553" s="7"/>
    </row>
    <row r="24554" spans="12:14">
      <c r="L24554" s="7"/>
      <c r="M24554" s="108"/>
      <c r="N24554" s="7"/>
    </row>
    <row r="24555" spans="12:14">
      <c r="L24555" s="7"/>
      <c r="M24555" s="108"/>
      <c r="N24555" s="7"/>
    </row>
    <row r="24556" spans="12:14">
      <c r="L24556" s="7"/>
      <c r="M24556" s="108"/>
      <c r="N24556" s="7"/>
    </row>
    <row r="24557" spans="12:14">
      <c r="L24557" s="7"/>
      <c r="M24557" s="108"/>
      <c r="N24557" s="7"/>
    </row>
    <row r="24558" spans="12:14">
      <c r="L24558" s="7"/>
      <c r="M24558" s="108"/>
      <c r="N24558" s="7"/>
    </row>
    <row r="24559" spans="12:14">
      <c r="L24559" s="7"/>
      <c r="M24559" s="108"/>
      <c r="N24559" s="7"/>
    </row>
    <row r="24560" spans="12:14">
      <c r="L24560" s="7"/>
      <c r="M24560" s="108"/>
      <c r="N24560" s="7"/>
    </row>
    <row r="24561" spans="12:14">
      <c r="L24561" s="7"/>
      <c r="M24561" s="108"/>
      <c r="N24561" s="7"/>
    </row>
    <row r="24562" spans="12:14">
      <c r="L24562" s="7"/>
      <c r="M24562" s="108"/>
      <c r="N24562" s="7"/>
    </row>
    <row r="24563" spans="12:14">
      <c r="L24563" s="7"/>
      <c r="M24563" s="108"/>
      <c r="N24563" s="7"/>
    </row>
    <row r="24564" spans="12:14">
      <c r="L24564" s="7"/>
      <c r="M24564" s="108"/>
      <c r="N24564" s="7"/>
    </row>
    <row r="24565" spans="12:14">
      <c r="L24565" s="7"/>
      <c r="M24565" s="108"/>
      <c r="N24565" s="7"/>
    </row>
    <row r="24566" spans="12:14">
      <c r="L24566" s="7"/>
      <c r="M24566" s="108"/>
      <c r="N24566" s="7"/>
    </row>
    <row r="24567" spans="12:14">
      <c r="L24567" s="7"/>
      <c r="M24567" s="108"/>
      <c r="N24567" s="7"/>
    </row>
    <row r="24568" spans="12:14">
      <c r="L24568" s="7"/>
      <c r="M24568" s="108"/>
      <c r="N24568" s="7"/>
    </row>
    <row r="24569" spans="12:14">
      <c r="L24569" s="7"/>
      <c r="M24569" s="108"/>
      <c r="N24569" s="7"/>
    </row>
    <row r="24570" spans="12:14">
      <c r="L24570" s="7"/>
      <c r="M24570" s="108"/>
      <c r="N24570" s="7"/>
    </row>
    <row r="24571" spans="12:14">
      <c r="L24571" s="7"/>
      <c r="M24571" s="108"/>
      <c r="N24571" s="7"/>
    </row>
    <row r="24572" spans="12:14">
      <c r="L24572" s="7"/>
      <c r="M24572" s="108"/>
      <c r="N24572" s="7"/>
    </row>
    <row r="24573" spans="12:14">
      <c r="L24573" s="7"/>
      <c r="M24573" s="108"/>
      <c r="N24573" s="7"/>
    </row>
    <row r="24574" spans="12:14">
      <c r="L24574" s="7"/>
      <c r="M24574" s="108"/>
      <c r="N24574" s="7"/>
    </row>
    <row r="24575" spans="12:14">
      <c r="L24575" s="7"/>
      <c r="M24575" s="108"/>
      <c r="N24575" s="7"/>
    </row>
    <row r="24576" spans="12:14">
      <c r="L24576" s="7"/>
      <c r="M24576" s="108"/>
      <c r="N24576" s="7"/>
    </row>
    <row r="24577" spans="12:14">
      <c r="L24577" s="7"/>
      <c r="M24577" s="108"/>
      <c r="N24577" s="7"/>
    </row>
    <row r="24578" spans="12:14">
      <c r="L24578" s="7"/>
      <c r="M24578" s="108"/>
      <c r="N24578" s="7"/>
    </row>
    <row r="24579" spans="12:14">
      <c r="L24579" s="7"/>
      <c r="M24579" s="108"/>
      <c r="N24579" s="7"/>
    </row>
    <row r="24580" spans="12:14">
      <c r="L24580" s="7"/>
      <c r="M24580" s="108"/>
      <c r="N24580" s="7"/>
    </row>
    <row r="24581" spans="12:14">
      <c r="L24581" s="7"/>
      <c r="M24581" s="108"/>
      <c r="N24581" s="7"/>
    </row>
    <row r="24582" spans="12:14">
      <c r="L24582" s="7"/>
      <c r="M24582" s="108"/>
      <c r="N24582" s="7"/>
    </row>
    <row r="24583" spans="12:14">
      <c r="L24583" s="7"/>
      <c r="M24583" s="108"/>
      <c r="N24583" s="7"/>
    </row>
    <row r="24584" spans="12:14">
      <c r="L24584" s="7"/>
      <c r="M24584" s="108"/>
      <c r="N24584" s="7"/>
    </row>
    <row r="24585" spans="12:14">
      <c r="L24585" s="7"/>
      <c r="M24585" s="108"/>
      <c r="N24585" s="7"/>
    </row>
    <row r="24586" spans="12:14">
      <c r="L24586" s="7"/>
      <c r="M24586" s="108"/>
      <c r="N24586" s="7"/>
    </row>
    <row r="24587" spans="12:14">
      <c r="L24587" s="7"/>
      <c r="M24587" s="108"/>
      <c r="N24587" s="7"/>
    </row>
    <row r="24588" spans="12:14">
      <c r="L24588" s="7"/>
      <c r="M24588" s="108"/>
      <c r="N24588" s="7"/>
    </row>
    <row r="24589" spans="12:14">
      <c r="L24589" s="7"/>
      <c r="M24589" s="108"/>
      <c r="N24589" s="7"/>
    </row>
    <row r="24590" spans="12:14">
      <c r="L24590" s="7"/>
      <c r="M24590" s="108"/>
      <c r="N24590" s="7"/>
    </row>
    <row r="24591" spans="12:14">
      <c r="L24591" s="7"/>
      <c r="M24591" s="108"/>
      <c r="N24591" s="7"/>
    </row>
    <row r="24592" spans="12:14">
      <c r="L24592" s="7"/>
      <c r="M24592" s="108"/>
      <c r="N24592" s="7"/>
    </row>
    <row r="24593" spans="12:14">
      <c r="L24593" s="7"/>
      <c r="M24593" s="108"/>
      <c r="N24593" s="7"/>
    </row>
    <row r="24594" spans="12:14">
      <c r="L24594" s="7"/>
      <c r="M24594" s="108"/>
      <c r="N24594" s="7"/>
    </row>
    <row r="24595" spans="12:14">
      <c r="L24595" s="7"/>
      <c r="M24595" s="108"/>
      <c r="N24595" s="7"/>
    </row>
    <row r="24596" spans="12:14">
      <c r="L24596" s="7"/>
      <c r="M24596" s="108"/>
      <c r="N24596" s="7"/>
    </row>
    <row r="24597" spans="12:14">
      <c r="L24597" s="7"/>
      <c r="M24597" s="108"/>
      <c r="N24597" s="7"/>
    </row>
    <row r="24598" spans="12:14">
      <c r="L24598" s="7"/>
      <c r="M24598" s="108"/>
      <c r="N24598" s="7"/>
    </row>
    <row r="24599" spans="12:14">
      <c r="L24599" s="7"/>
      <c r="M24599" s="108"/>
      <c r="N24599" s="7"/>
    </row>
    <row r="24600" spans="12:14">
      <c r="L24600" s="7"/>
      <c r="M24600" s="108"/>
      <c r="N24600" s="7"/>
    </row>
    <row r="24601" spans="12:14">
      <c r="L24601" s="7"/>
      <c r="M24601" s="108"/>
      <c r="N24601" s="7"/>
    </row>
    <row r="24602" spans="12:14">
      <c r="L24602" s="7"/>
      <c r="M24602" s="108"/>
      <c r="N24602" s="7"/>
    </row>
    <row r="24603" spans="12:14">
      <c r="L24603" s="7"/>
      <c r="M24603" s="108"/>
      <c r="N24603" s="7"/>
    </row>
    <row r="24604" spans="12:14">
      <c r="L24604" s="7"/>
      <c r="M24604" s="108"/>
      <c r="N24604" s="7"/>
    </row>
    <row r="24605" spans="12:14">
      <c r="L24605" s="7"/>
      <c r="M24605" s="108"/>
      <c r="N24605" s="7"/>
    </row>
    <row r="24606" spans="12:14">
      <c r="L24606" s="7"/>
      <c r="M24606" s="108"/>
      <c r="N24606" s="7"/>
    </row>
    <row r="24607" spans="12:14">
      <c r="L24607" s="7"/>
      <c r="M24607" s="108"/>
      <c r="N24607" s="7"/>
    </row>
    <row r="24608" spans="12:14">
      <c r="L24608" s="7"/>
      <c r="M24608" s="108"/>
      <c r="N24608" s="7"/>
    </row>
    <row r="24609" spans="12:14">
      <c r="L24609" s="7"/>
      <c r="M24609" s="108"/>
      <c r="N24609" s="7"/>
    </row>
    <row r="24610" spans="12:14">
      <c r="L24610" s="7"/>
      <c r="M24610" s="108"/>
      <c r="N24610" s="7"/>
    </row>
    <row r="24611" spans="12:14">
      <c r="L24611" s="7"/>
      <c r="M24611" s="108"/>
      <c r="N24611" s="7"/>
    </row>
    <row r="24612" spans="12:14">
      <c r="L24612" s="7"/>
      <c r="M24612" s="108"/>
      <c r="N24612" s="7"/>
    </row>
    <row r="24613" spans="12:14">
      <c r="L24613" s="7"/>
      <c r="M24613" s="108"/>
      <c r="N24613" s="7"/>
    </row>
    <row r="24614" spans="12:14">
      <c r="L24614" s="7"/>
      <c r="M24614" s="108"/>
      <c r="N24614" s="7"/>
    </row>
    <row r="24615" spans="12:14">
      <c r="L24615" s="7"/>
      <c r="M24615" s="108"/>
      <c r="N24615" s="7"/>
    </row>
    <row r="24616" spans="12:14">
      <c r="L24616" s="7"/>
      <c r="M24616" s="108"/>
      <c r="N24616" s="7"/>
    </row>
    <row r="24617" spans="12:14">
      <c r="L24617" s="7"/>
      <c r="M24617" s="108"/>
      <c r="N24617" s="7"/>
    </row>
    <row r="24618" spans="12:14">
      <c r="L24618" s="7"/>
      <c r="M24618" s="108"/>
      <c r="N24618" s="7"/>
    </row>
    <row r="24619" spans="12:14">
      <c r="L24619" s="7"/>
      <c r="M24619" s="108"/>
      <c r="N24619" s="7"/>
    </row>
    <row r="24620" spans="12:14">
      <c r="L24620" s="7"/>
      <c r="M24620" s="108"/>
      <c r="N24620" s="7"/>
    </row>
    <row r="24621" spans="12:14">
      <c r="L24621" s="7"/>
      <c r="M24621" s="108"/>
      <c r="N24621" s="7"/>
    </row>
    <row r="24622" spans="12:14">
      <c r="L24622" s="7"/>
      <c r="M24622" s="108"/>
      <c r="N24622" s="7"/>
    </row>
    <row r="24623" spans="12:14">
      <c r="L24623" s="7"/>
      <c r="M24623" s="108"/>
      <c r="N24623" s="7"/>
    </row>
    <row r="24624" spans="12:14">
      <c r="L24624" s="7"/>
      <c r="M24624" s="108"/>
      <c r="N24624" s="7"/>
    </row>
    <row r="24625" spans="12:14">
      <c r="L24625" s="7"/>
      <c r="M24625" s="108"/>
      <c r="N24625" s="7"/>
    </row>
    <row r="24626" spans="12:14">
      <c r="L24626" s="7"/>
      <c r="M24626" s="108"/>
      <c r="N24626" s="7"/>
    </row>
    <row r="24627" spans="12:14">
      <c r="L24627" s="7"/>
      <c r="M24627" s="108"/>
      <c r="N24627" s="7"/>
    </row>
    <row r="24628" spans="12:14">
      <c r="L24628" s="7"/>
      <c r="M24628" s="108"/>
      <c r="N24628" s="7"/>
    </row>
    <row r="24629" spans="12:14">
      <c r="L24629" s="7"/>
      <c r="M24629" s="108"/>
      <c r="N24629" s="7"/>
    </row>
    <row r="24630" spans="12:14">
      <c r="L24630" s="7"/>
      <c r="M24630" s="108"/>
      <c r="N24630" s="7"/>
    </row>
    <row r="24631" spans="12:14">
      <c r="L24631" s="7"/>
      <c r="M24631" s="108"/>
      <c r="N24631" s="7"/>
    </row>
    <row r="24632" spans="12:14">
      <c r="L24632" s="7"/>
      <c r="M24632" s="108"/>
      <c r="N24632" s="7"/>
    </row>
    <row r="24633" spans="12:14">
      <c r="L24633" s="7"/>
      <c r="M24633" s="108"/>
      <c r="N24633" s="7"/>
    </row>
    <row r="24634" spans="12:14">
      <c r="L24634" s="7"/>
      <c r="M24634" s="108"/>
      <c r="N24634" s="7"/>
    </row>
    <row r="24635" spans="12:14">
      <c r="L24635" s="7"/>
      <c r="M24635" s="108"/>
      <c r="N24635" s="7"/>
    </row>
    <row r="24636" spans="12:14">
      <c r="L24636" s="7"/>
      <c r="M24636" s="108"/>
      <c r="N24636" s="7"/>
    </row>
    <row r="24637" spans="12:14">
      <c r="L24637" s="7"/>
      <c r="M24637" s="108"/>
      <c r="N24637" s="7"/>
    </row>
    <row r="24638" spans="12:14">
      <c r="L24638" s="7"/>
      <c r="M24638" s="108"/>
      <c r="N24638" s="7"/>
    </row>
    <row r="24639" spans="12:14">
      <c r="L24639" s="7"/>
      <c r="M24639" s="108"/>
      <c r="N24639" s="7"/>
    </row>
    <row r="24640" spans="12:14">
      <c r="L24640" s="7"/>
      <c r="M24640" s="108"/>
      <c r="N24640" s="7"/>
    </row>
    <row r="24641" spans="12:14">
      <c r="L24641" s="7"/>
      <c r="M24641" s="108"/>
      <c r="N24641" s="7"/>
    </row>
    <row r="24642" spans="12:14">
      <c r="L24642" s="7"/>
      <c r="M24642" s="108"/>
      <c r="N24642" s="7"/>
    </row>
    <row r="24643" spans="12:14">
      <c r="L24643" s="7"/>
      <c r="M24643" s="108"/>
      <c r="N24643" s="7"/>
    </row>
    <row r="24644" spans="12:14">
      <c r="L24644" s="7"/>
      <c r="M24644" s="108"/>
      <c r="N24644" s="7"/>
    </row>
    <row r="24645" spans="12:14">
      <c r="L24645" s="7"/>
      <c r="M24645" s="108"/>
      <c r="N24645" s="7"/>
    </row>
    <row r="24646" spans="12:14">
      <c r="L24646" s="7"/>
      <c r="M24646" s="108"/>
      <c r="N24646" s="7"/>
    </row>
    <row r="24647" spans="12:14">
      <c r="L24647" s="7"/>
      <c r="M24647" s="108"/>
      <c r="N24647" s="7"/>
    </row>
    <row r="24648" spans="12:14">
      <c r="L24648" s="7"/>
      <c r="M24648" s="108"/>
      <c r="N24648" s="7"/>
    </row>
    <row r="24649" spans="12:14">
      <c r="L24649" s="7"/>
      <c r="M24649" s="108"/>
      <c r="N24649" s="7"/>
    </row>
    <row r="24650" spans="12:14">
      <c r="L24650" s="7"/>
      <c r="M24650" s="108"/>
      <c r="N24650" s="7"/>
    </row>
    <row r="24651" spans="12:14">
      <c r="L24651" s="7"/>
      <c r="M24651" s="108"/>
      <c r="N24651" s="7"/>
    </row>
    <row r="24652" spans="12:14">
      <c r="L24652" s="7"/>
      <c r="M24652" s="108"/>
      <c r="N24652" s="7"/>
    </row>
    <row r="24653" spans="12:14">
      <c r="L24653" s="7"/>
      <c r="M24653" s="108"/>
      <c r="N24653" s="7"/>
    </row>
    <row r="24654" spans="12:14">
      <c r="L24654" s="7"/>
      <c r="M24654" s="108"/>
      <c r="N24654" s="7"/>
    </row>
    <row r="24655" spans="12:14">
      <c r="L24655" s="7"/>
      <c r="M24655" s="108"/>
      <c r="N24655" s="7"/>
    </row>
    <row r="24656" spans="12:14">
      <c r="L24656" s="7"/>
      <c r="M24656" s="108"/>
      <c r="N24656" s="7"/>
    </row>
    <row r="24657" spans="12:14">
      <c r="L24657" s="7"/>
      <c r="M24657" s="108"/>
      <c r="N24657" s="7"/>
    </row>
    <row r="24658" spans="12:14">
      <c r="L24658" s="7"/>
      <c r="M24658" s="108"/>
      <c r="N24658" s="7"/>
    </row>
    <row r="24659" spans="12:14">
      <c r="L24659" s="7"/>
      <c r="M24659" s="108"/>
      <c r="N24659" s="7"/>
    </row>
    <row r="24660" spans="12:14">
      <c r="L24660" s="7"/>
      <c r="M24660" s="108"/>
      <c r="N24660" s="7"/>
    </row>
    <row r="24661" spans="12:14">
      <c r="L24661" s="7"/>
      <c r="M24661" s="108"/>
      <c r="N24661" s="7"/>
    </row>
    <row r="24662" spans="12:14">
      <c r="L24662" s="7"/>
      <c r="M24662" s="108"/>
      <c r="N24662" s="7"/>
    </row>
    <row r="24663" spans="12:14">
      <c r="L24663" s="7"/>
      <c r="M24663" s="108"/>
      <c r="N24663" s="7"/>
    </row>
    <row r="24664" spans="12:14">
      <c r="L24664" s="7"/>
      <c r="M24664" s="108"/>
      <c r="N24664" s="7"/>
    </row>
    <row r="24665" spans="12:14">
      <c r="L24665" s="7"/>
      <c r="M24665" s="108"/>
      <c r="N24665" s="7"/>
    </row>
    <row r="24666" spans="12:14">
      <c r="L24666" s="7"/>
      <c r="M24666" s="108"/>
      <c r="N24666" s="7"/>
    </row>
    <row r="24667" spans="12:14">
      <c r="L24667" s="7"/>
      <c r="M24667" s="108"/>
      <c r="N24667" s="7"/>
    </row>
    <row r="24668" spans="12:14">
      <c r="L24668" s="7"/>
      <c r="M24668" s="108"/>
      <c r="N24668" s="7"/>
    </row>
    <row r="24669" spans="12:14">
      <c r="L24669" s="7"/>
      <c r="M24669" s="108"/>
      <c r="N24669" s="7"/>
    </row>
    <row r="24670" spans="12:14">
      <c r="L24670" s="7"/>
      <c r="M24670" s="108"/>
      <c r="N24670" s="7"/>
    </row>
    <row r="24671" spans="12:14">
      <c r="L24671" s="7"/>
      <c r="M24671" s="108"/>
      <c r="N24671" s="7"/>
    </row>
    <row r="24672" spans="12:14">
      <c r="L24672" s="7"/>
      <c r="M24672" s="108"/>
      <c r="N24672" s="7"/>
    </row>
    <row r="24673" spans="12:14">
      <c r="L24673" s="7"/>
      <c r="M24673" s="108"/>
      <c r="N24673" s="7"/>
    </row>
    <row r="24674" spans="12:14">
      <c r="L24674" s="7"/>
      <c r="M24674" s="108"/>
      <c r="N24674" s="7"/>
    </row>
    <row r="24675" spans="12:14">
      <c r="L24675" s="7"/>
      <c r="M24675" s="108"/>
      <c r="N24675" s="7"/>
    </row>
    <row r="24676" spans="12:14">
      <c r="L24676" s="7"/>
      <c r="M24676" s="108"/>
      <c r="N24676" s="7"/>
    </row>
    <row r="24677" spans="12:14">
      <c r="L24677" s="7"/>
      <c r="M24677" s="108"/>
      <c r="N24677" s="7"/>
    </row>
    <row r="24678" spans="12:14">
      <c r="L24678" s="7"/>
      <c r="M24678" s="108"/>
      <c r="N24678" s="7"/>
    </row>
    <row r="24679" spans="12:14">
      <c r="L24679" s="7"/>
      <c r="M24679" s="108"/>
      <c r="N24679" s="7"/>
    </row>
    <row r="24680" spans="12:14">
      <c r="L24680" s="7"/>
      <c r="M24680" s="108"/>
      <c r="N24680" s="7"/>
    </row>
    <row r="24681" spans="12:14">
      <c r="L24681" s="7"/>
      <c r="M24681" s="108"/>
      <c r="N24681" s="7"/>
    </row>
    <row r="24682" spans="12:14">
      <c r="L24682" s="7"/>
      <c r="M24682" s="108"/>
      <c r="N24682" s="7"/>
    </row>
    <row r="24683" spans="12:14">
      <c r="L24683" s="7"/>
      <c r="M24683" s="108"/>
      <c r="N24683" s="7"/>
    </row>
    <row r="24684" spans="12:14">
      <c r="L24684" s="7"/>
      <c r="M24684" s="108"/>
      <c r="N24684" s="7"/>
    </row>
    <row r="24685" spans="12:14">
      <c r="L24685" s="7"/>
      <c r="M24685" s="108"/>
      <c r="N24685" s="7"/>
    </row>
    <row r="24686" spans="12:14">
      <c r="L24686" s="7"/>
      <c r="M24686" s="108"/>
      <c r="N24686" s="7"/>
    </row>
    <row r="24687" spans="12:14">
      <c r="L24687" s="7"/>
      <c r="M24687" s="108"/>
      <c r="N24687" s="7"/>
    </row>
    <row r="24688" spans="12:14">
      <c r="L24688" s="7"/>
      <c r="M24688" s="108"/>
      <c r="N24688" s="7"/>
    </row>
    <row r="24689" spans="12:14">
      <c r="L24689" s="7"/>
      <c r="M24689" s="108"/>
      <c r="N24689" s="7"/>
    </row>
    <row r="24690" spans="12:14">
      <c r="L24690" s="7"/>
      <c r="M24690" s="108"/>
      <c r="N24690" s="7"/>
    </row>
    <row r="24691" spans="12:14">
      <c r="L24691" s="7"/>
      <c r="M24691" s="108"/>
      <c r="N24691" s="7"/>
    </row>
    <row r="24692" spans="12:14">
      <c r="L24692" s="7"/>
      <c r="M24692" s="108"/>
      <c r="N24692" s="7"/>
    </row>
    <row r="24693" spans="12:14">
      <c r="L24693" s="7"/>
      <c r="M24693" s="108"/>
      <c r="N24693" s="7"/>
    </row>
    <row r="24694" spans="12:14">
      <c r="L24694" s="7"/>
      <c r="M24694" s="108"/>
      <c r="N24694" s="7"/>
    </row>
    <row r="24695" spans="12:14">
      <c r="L24695" s="7"/>
      <c r="M24695" s="108"/>
      <c r="N24695" s="7"/>
    </row>
    <row r="24696" spans="12:14">
      <c r="L24696" s="7"/>
      <c r="M24696" s="108"/>
      <c r="N24696" s="7"/>
    </row>
    <row r="24697" spans="12:14">
      <c r="L24697" s="7"/>
      <c r="M24697" s="108"/>
      <c r="N24697" s="7"/>
    </row>
    <row r="24698" spans="12:14">
      <c r="L24698" s="7"/>
      <c r="M24698" s="108"/>
      <c r="N24698" s="7"/>
    </row>
    <row r="24699" spans="12:14">
      <c r="L24699" s="7"/>
      <c r="M24699" s="108"/>
      <c r="N24699" s="7"/>
    </row>
    <row r="24700" spans="12:14">
      <c r="L24700" s="7"/>
      <c r="M24700" s="108"/>
      <c r="N24700" s="7"/>
    </row>
    <row r="24701" spans="12:14">
      <c r="L24701" s="7"/>
      <c r="M24701" s="108"/>
      <c r="N24701" s="7"/>
    </row>
    <row r="24702" spans="12:14">
      <c r="L24702" s="7"/>
      <c r="M24702" s="108"/>
      <c r="N24702" s="7"/>
    </row>
    <row r="24703" spans="12:14">
      <c r="L24703" s="7"/>
      <c r="M24703" s="108"/>
      <c r="N24703" s="7"/>
    </row>
    <row r="24704" spans="12:14">
      <c r="L24704" s="7"/>
      <c r="M24704" s="108"/>
      <c r="N24704" s="7"/>
    </row>
    <row r="24705" spans="12:14">
      <c r="L24705" s="7"/>
      <c r="M24705" s="108"/>
      <c r="N24705" s="7"/>
    </row>
    <row r="24706" spans="12:14">
      <c r="L24706" s="7"/>
      <c r="M24706" s="108"/>
      <c r="N24706" s="7"/>
    </row>
    <row r="24707" spans="12:14">
      <c r="L24707" s="7"/>
      <c r="M24707" s="108"/>
      <c r="N24707" s="7"/>
    </row>
    <row r="24708" spans="12:14">
      <c r="L24708" s="7"/>
      <c r="M24708" s="108"/>
      <c r="N24708" s="7"/>
    </row>
    <row r="24709" spans="12:14">
      <c r="L24709" s="7"/>
      <c r="M24709" s="108"/>
      <c r="N24709" s="7"/>
    </row>
    <row r="24710" spans="12:14">
      <c r="L24710" s="7"/>
      <c r="M24710" s="108"/>
      <c r="N24710" s="7"/>
    </row>
    <row r="24711" spans="12:14">
      <c r="L24711" s="7"/>
      <c r="M24711" s="108"/>
      <c r="N24711" s="7"/>
    </row>
    <row r="24712" spans="12:14">
      <c r="L24712" s="7"/>
      <c r="M24712" s="108"/>
      <c r="N24712" s="7"/>
    </row>
    <row r="24713" spans="12:14">
      <c r="L24713" s="7"/>
      <c r="M24713" s="108"/>
      <c r="N24713" s="7"/>
    </row>
    <row r="24714" spans="12:14">
      <c r="L24714" s="7"/>
      <c r="M24714" s="108"/>
      <c r="N24714" s="7"/>
    </row>
    <row r="24715" spans="12:14">
      <c r="L24715" s="7"/>
      <c r="M24715" s="108"/>
      <c r="N24715" s="7"/>
    </row>
    <row r="24716" spans="12:14">
      <c r="L24716" s="7"/>
      <c r="M24716" s="108"/>
      <c r="N24716" s="7"/>
    </row>
    <row r="24717" spans="12:14">
      <c r="L24717" s="7"/>
      <c r="M24717" s="108"/>
      <c r="N24717" s="7"/>
    </row>
    <row r="24718" spans="12:14">
      <c r="L24718" s="7"/>
      <c r="M24718" s="108"/>
      <c r="N24718" s="7"/>
    </row>
    <row r="24719" spans="12:14">
      <c r="L24719" s="7"/>
      <c r="M24719" s="108"/>
      <c r="N24719" s="7"/>
    </row>
    <row r="24720" spans="12:14">
      <c r="L24720" s="7"/>
      <c r="M24720" s="108"/>
      <c r="N24720" s="7"/>
    </row>
    <row r="24721" spans="12:14">
      <c r="L24721" s="7"/>
      <c r="M24721" s="108"/>
      <c r="N24721" s="7"/>
    </row>
    <row r="24722" spans="12:14">
      <c r="L24722" s="7"/>
      <c r="M24722" s="108"/>
      <c r="N24722" s="7"/>
    </row>
    <row r="24723" spans="12:14">
      <c r="L24723" s="7"/>
      <c r="M24723" s="108"/>
      <c r="N24723" s="7"/>
    </row>
    <row r="24724" spans="12:14">
      <c r="L24724" s="7"/>
      <c r="M24724" s="108"/>
      <c r="N24724" s="7"/>
    </row>
    <row r="24725" spans="12:14">
      <c r="L24725" s="7"/>
      <c r="M24725" s="108"/>
      <c r="N24725" s="7"/>
    </row>
    <row r="24726" spans="12:14">
      <c r="L24726" s="7"/>
      <c r="M24726" s="108"/>
      <c r="N24726" s="7"/>
    </row>
    <row r="24727" spans="12:14">
      <c r="L24727" s="7"/>
      <c r="M24727" s="108"/>
      <c r="N24727" s="7"/>
    </row>
    <row r="24728" spans="12:14">
      <c r="L24728" s="7"/>
      <c r="M24728" s="108"/>
      <c r="N24728" s="7"/>
    </row>
    <row r="24729" spans="12:14">
      <c r="L24729" s="7"/>
      <c r="M24729" s="108"/>
      <c r="N24729" s="7"/>
    </row>
    <row r="24730" spans="12:14">
      <c r="L24730" s="7"/>
      <c r="M24730" s="108"/>
      <c r="N24730" s="7"/>
    </row>
    <row r="24731" spans="12:14">
      <c r="L24731" s="7"/>
      <c r="M24731" s="108"/>
      <c r="N24731" s="7"/>
    </row>
    <row r="24732" spans="12:14">
      <c r="L24732" s="7"/>
      <c r="M24732" s="108"/>
      <c r="N24732" s="7"/>
    </row>
    <row r="24733" spans="12:14">
      <c r="L24733" s="7"/>
      <c r="M24733" s="108"/>
      <c r="N24733" s="7"/>
    </row>
    <row r="24734" spans="12:14">
      <c r="L24734" s="7"/>
      <c r="M24734" s="108"/>
      <c r="N24734" s="7"/>
    </row>
    <row r="24735" spans="12:14">
      <c r="L24735" s="7"/>
      <c r="M24735" s="108"/>
      <c r="N24735" s="7"/>
    </row>
    <row r="24736" spans="12:14">
      <c r="L24736" s="7"/>
      <c r="M24736" s="108"/>
      <c r="N24736" s="7"/>
    </row>
    <row r="24737" spans="12:14">
      <c r="L24737" s="7"/>
      <c r="M24737" s="108"/>
      <c r="N24737" s="7"/>
    </row>
    <row r="24738" spans="12:14">
      <c r="L24738" s="7"/>
      <c r="M24738" s="108"/>
      <c r="N24738" s="7"/>
    </row>
    <row r="24739" spans="12:14">
      <c r="L24739" s="7"/>
      <c r="M24739" s="108"/>
      <c r="N24739" s="7"/>
    </row>
    <row r="24740" spans="12:14">
      <c r="L24740" s="7"/>
      <c r="M24740" s="108"/>
      <c r="N24740" s="7"/>
    </row>
    <row r="24741" spans="12:14">
      <c r="L24741" s="7"/>
      <c r="M24741" s="108"/>
      <c r="N24741" s="7"/>
    </row>
    <row r="24742" spans="12:14">
      <c r="L24742" s="7"/>
      <c r="M24742" s="108"/>
      <c r="N24742" s="7"/>
    </row>
    <row r="24743" spans="12:14">
      <c r="L24743" s="7"/>
      <c r="M24743" s="108"/>
      <c r="N24743" s="7"/>
    </row>
    <row r="24744" spans="12:14">
      <c r="L24744" s="7"/>
      <c r="M24744" s="108"/>
      <c r="N24744" s="7"/>
    </row>
    <row r="24745" spans="12:14">
      <c r="L24745" s="7"/>
      <c r="M24745" s="108"/>
      <c r="N24745" s="7"/>
    </row>
    <row r="24746" spans="12:14">
      <c r="L24746" s="7"/>
      <c r="M24746" s="108"/>
      <c r="N24746" s="7"/>
    </row>
    <row r="24747" spans="12:14">
      <c r="L24747" s="7"/>
      <c r="M24747" s="108"/>
      <c r="N24747" s="7"/>
    </row>
    <row r="24748" spans="12:14">
      <c r="L24748" s="7"/>
      <c r="M24748" s="108"/>
      <c r="N24748" s="7"/>
    </row>
    <row r="24749" spans="12:14">
      <c r="L24749" s="7"/>
      <c r="M24749" s="108"/>
      <c r="N24749" s="7"/>
    </row>
    <row r="24750" spans="12:14">
      <c r="L24750" s="7"/>
      <c r="M24750" s="108"/>
      <c r="N24750" s="7"/>
    </row>
    <row r="24751" spans="12:14">
      <c r="L24751" s="7"/>
      <c r="M24751" s="108"/>
      <c r="N24751" s="7"/>
    </row>
    <row r="24752" spans="12:14">
      <c r="L24752" s="7"/>
      <c r="M24752" s="108"/>
      <c r="N24752" s="7"/>
    </row>
    <row r="24753" spans="12:14">
      <c r="L24753" s="7"/>
      <c r="M24753" s="108"/>
      <c r="N24753" s="7"/>
    </row>
    <row r="24754" spans="12:14">
      <c r="L24754" s="7"/>
      <c r="M24754" s="108"/>
      <c r="N24754" s="7"/>
    </row>
    <row r="24755" spans="12:14">
      <c r="L24755" s="7"/>
      <c r="M24755" s="108"/>
      <c r="N24755" s="7"/>
    </row>
    <row r="24756" spans="12:14">
      <c r="L24756" s="7"/>
      <c r="M24756" s="108"/>
      <c r="N24756" s="7"/>
    </row>
    <row r="24757" spans="12:14">
      <c r="L24757" s="7"/>
      <c r="M24757" s="108"/>
      <c r="N24757" s="7"/>
    </row>
    <row r="24758" spans="12:14">
      <c r="L24758" s="7"/>
      <c r="M24758" s="108"/>
      <c r="N24758" s="7"/>
    </row>
    <row r="24759" spans="12:14">
      <c r="L24759" s="7"/>
      <c r="M24759" s="108"/>
      <c r="N24759" s="7"/>
    </row>
    <row r="24760" spans="12:14">
      <c r="L24760" s="7"/>
      <c r="M24760" s="108"/>
      <c r="N24760" s="7"/>
    </row>
    <row r="24761" spans="12:14">
      <c r="L24761" s="7"/>
      <c r="M24761" s="108"/>
      <c r="N24761" s="7"/>
    </row>
    <row r="24762" spans="12:14">
      <c r="L24762" s="7"/>
      <c r="M24762" s="108"/>
      <c r="N24762" s="7"/>
    </row>
    <row r="24763" spans="12:14">
      <c r="L24763" s="7"/>
      <c r="M24763" s="108"/>
      <c r="N24763" s="7"/>
    </row>
    <row r="24764" spans="12:14">
      <c r="L24764" s="7"/>
      <c r="M24764" s="108"/>
      <c r="N24764" s="7"/>
    </row>
    <row r="24765" spans="12:14">
      <c r="L24765" s="7"/>
      <c r="M24765" s="108"/>
      <c r="N24765" s="7"/>
    </row>
    <row r="24766" spans="12:14">
      <c r="L24766" s="7"/>
      <c r="M24766" s="108"/>
      <c r="N24766" s="7"/>
    </row>
    <row r="24767" spans="12:14">
      <c r="L24767" s="7"/>
      <c r="M24767" s="108"/>
      <c r="N24767" s="7"/>
    </row>
    <row r="24768" spans="12:14">
      <c r="L24768" s="7"/>
      <c r="M24768" s="108"/>
      <c r="N24768" s="7"/>
    </row>
    <row r="24769" spans="12:14">
      <c r="L24769" s="7"/>
      <c r="M24769" s="108"/>
      <c r="N24769" s="7"/>
    </row>
    <row r="24770" spans="12:14">
      <c r="L24770" s="7"/>
      <c r="M24770" s="108"/>
      <c r="N24770" s="7"/>
    </row>
    <row r="24771" spans="12:14">
      <c r="L24771" s="7"/>
      <c r="M24771" s="108"/>
      <c r="N24771" s="7"/>
    </row>
    <row r="24772" spans="12:14">
      <c r="L24772" s="7"/>
      <c r="M24772" s="108"/>
      <c r="N24772" s="7"/>
    </row>
    <row r="24773" spans="12:14">
      <c r="L24773" s="7"/>
      <c r="M24773" s="108"/>
      <c r="N24773" s="7"/>
    </row>
    <row r="24774" spans="12:14">
      <c r="L24774" s="7"/>
      <c r="M24774" s="108"/>
      <c r="N24774" s="7"/>
    </row>
    <row r="24775" spans="12:14">
      <c r="L24775" s="7"/>
      <c r="M24775" s="108"/>
      <c r="N24775" s="7"/>
    </row>
    <row r="24776" spans="12:14">
      <c r="L24776" s="7"/>
      <c r="M24776" s="108"/>
      <c r="N24776" s="7"/>
    </row>
    <row r="24777" spans="12:14">
      <c r="L24777" s="7"/>
      <c r="M24777" s="108"/>
      <c r="N24777" s="7"/>
    </row>
    <row r="24778" spans="12:14">
      <c r="L24778" s="7"/>
      <c r="M24778" s="108"/>
      <c r="N24778" s="7"/>
    </row>
    <row r="24779" spans="12:14">
      <c r="L24779" s="7"/>
      <c r="M24779" s="108"/>
      <c r="N24779" s="7"/>
    </row>
    <row r="24780" spans="12:14">
      <c r="L24780" s="7"/>
      <c r="M24780" s="108"/>
      <c r="N24780" s="7"/>
    </row>
    <row r="24781" spans="12:14">
      <c r="L24781" s="7"/>
      <c r="M24781" s="108"/>
      <c r="N24781" s="7"/>
    </row>
    <row r="24782" spans="12:14">
      <c r="L24782" s="7"/>
      <c r="M24782" s="108"/>
      <c r="N24782" s="7"/>
    </row>
    <row r="24783" spans="12:14">
      <c r="L24783" s="7"/>
      <c r="M24783" s="108"/>
      <c r="N24783" s="7"/>
    </row>
    <row r="24784" spans="12:14">
      <c r="L24784" s="7"/>
      <c r="M24784" s="108"/>
      <c r="N24784" s="7"/>
    </row>
    <row r="24785" spans="12:14">
      <c r="L24785" s="7"/>
      <c r="M24785" s="108"/>
      <c r="N24785" s="7"/>
    </row>
    <row r="24786" spans="12:14">
      <c r="L24786" s="7"/>
      <c r="M24786" s="108"/>
      <c r="N24786" s="7"/>
    </row>
    <row r="24787" spans="12:14">
      <c r="L24787" s="7"/>
      <c r="M24787" s="108"/>
      <c r="N24787" s="7"/>
    </row>
    <row r="24788" spans="12:14">
      <c r="L24788" s="7"/>
      <c r="M24788" s="108"/>
      <c r="N24788" s="7"/>
    </row>
    <row r="24789" spans="12:14">
      <c r="L24789" s="7"/>
      <c r="M24789" s="108"/>
      <c r="N24789" s="7"/>
    </row>
    <row r="24790" spans="12:14">
      <c r="L24790" s="7"/>
      <c r="M24790" s="108"/>
      <c r="N24790" s="7"/>
    </row>
    <row r="24791" spans="12:14">
      <c r="L24791" s="7"/>
      <c r="M24791" s="108"/>
      <c r="N24791" s="7"/>
    </row>
    <row r="24792" spans="12:14">
      <c r="L24792" s="7"/>
      <c r="M24792" s="108"/>
      <c r="N24792" s="7"/>
    </row>
    <row r="24793" spans="12:14">
      <c r="L24793" s="7"/>
      <c r="M24793" s="108"/>
      <c r="N24793" s="7"/>
    </row>
    <row r="24794" spans="12:14">
      <c r="L24794" s="7"/>
      <c r="M24794" s="108"/>
      <c r="N24794" s="7"/>
    </row>
    <row r="24795" spans="12:14">
      <c r="L24795" s="7"/>
      <c r="M24795" s="108"/>
      <c r="N24795" s="7"/>
    </row>
    <row r="24796" spans="12:14">
      <c r="L24796" s="7"/>
      <c r="M24796" s="108"/>
      <c r="N24796" s="7"/>
    </row>
    <row r="24797" spans="12:14">
      <c r="L24797" s="7"/>
      <c r="M24797" s="108"/>
      <c r="N24797" s="7"/>
    </row>
    <row r="24798" spans="12:14">
      <c r="L24798" s="7"/>
      <c r="M24798" s="108"/>
      <c r="N24798" s="7"/>
    </row>
    <row r="24799" spans="12:14">
      <c r="L24799" s="7"/>
      <c r="M24799" s="108"/>
      <c r="N24799" s="7"/>
    </row>
    <row r="24800" spans="12:14">
      <c r="L24800" s="7"/>
      <c r="M24800" s="108"/>
      <c r="N24800" s="7"/>
    </row>
    <row r="24801" spans="12:14">
      <c r="L24801" s="7"/>
      <c r="M24801" s="108"/>
      <c r="N24801" s="7"/>
    </row>
    <row r="24802" spans="12:14">
      <c r="L24802" s="7"/>
      <c r="M24802" s="108"/>
      <c r="N24802" s="7"/>
    </row>
    <row r="24803" spans="12:14">
      <c r="L24803" s="7"/>
      <c r="M24803" s="108"/>
      <c r="N24803" s="7"/>
    </row>
    <row r="24804" spans="12:14">
      <c r="L24804" s="7"/>
      <c r="M24804" s="108"/>
      <c r="N24804" s="7"/>
    </row>
    <row r="24805" spans="12:14">
      <c r="L24805" s="7"/>
      <c r="M24805" s="108"/>
      <c r="N24805" s="7"/>
    </row>
    <row r="24806" spans="12:14">
      <c r="L24806" s="7"/>
      <c r="M24806" s="108"/>
      <c r="N24806" s="7"/>
    </row>
    <row r="24807" spans="12:14">
      <c r="L24807" s="7"/>
      <c r="M24807" s="108"/>
      <c r="N24807" s="7"/>
    </row>
    <row r="24808" spans="12:14">
      <c r="L24808" s="7"/>
      <c r="M24808" s="108"/>
      <c r="N24808" s="7"/>
    </row>
    <row r="24809" spans="12:14">
      <c r="L24809" s="7"/>
      <c r="M24809" s="108"/>
      <c r="N24809" s="7"/>
    </row>
    <row r="24810" spans="12:14">
      <c r="L24810" s="7"/>
      <c r="M24810" s="108"/>
      <c r="N24810" s="7"/>
    </row>
    <row r="24811" spans="12:14">
      <c r="L24811" s="7"/>
      <c r="M24811" s="108"/>
      <c r="N24811" s="7"/>
    </row>
    <row r="24812" spans="12:14">
      <c r="L24812" s="7"/>
      <c r="M24812" s="108"/>
      <c r="N24812" s="7"/>
    </row>
    <row r="24813" spans="12:14">
      <c r="L24813" s="7"/>
      <c r="M24813" s="108"/>
      <c r="N24813" s="7"/>
    </row>
    <row r="24814" spans="12:14">
      <c r="L24814" s="7"/>
      <c r="M24814" s="108"/>
      <c r="N24814" s="7"/>
    </row>
    <row r="24815" spans="12:14">
      <c r="L24815" s="7"/>
      <c r="M24815" s="108"/>
      <c r="N24815" s="7"/>
    </row>
    <row r="24816" spans="12:14">
      <c r="L24816" s="7"/>
      <c r="M24816" s="108"/>
      <c r="N24816" s="7"/>
    </row>
    <row r="24817" spans="12:14">
      <c r="L24817" s="7"/>
      <c r="M24817" s="108"/>
      <c r="N24817" s="7"/>
    </row>
    <row r="24818" spans="12:14">
      <c r="L24818" s="7"/>
      <c r="M24818" s="108"/>
      <c r="N24818" s="7"/>
    </row>
    <row r="24819" spans="12:14">
      <c r="L24819" s="7"/>
      <c r="M24819" s="108"/>
      <c r="N24819" s="7"/>
    </row>
    <row r="24820" spans="12:14">
      <c r="L24820" s="7"/>
      <c r="M24820" s="108"/>
      <c r="N24820" s="7"/>
    </row>
    <row r="24821" spans="12:14">
      <c r="L24821" s="7"/>
      <c r="M24821" s="108"/>
      <c r="N24821" s="7"/>
    </row>
    <row r="24822" spans="12:14">
      <c r="L24822" s="7"/>
      <c r="M24822" s="108"/>
      <c r="N24822" s="7"/>
    </row>
    <row r="24823" spans="12:14">
      <c r="L24823" s="7"/>
      <c r="M24823" s="108"/>
      <c r="N24823" s="7"/>
    </row>
    <row r="24824" spans="12:14">
      <c r="L24824" s="7"/>
      <c r="M24824" s="108"/>
      <c r="N24824" s="7"/>
    </row>
    <row r="24825" spans="12:14">
      <c r="L24825" s="7"/>
      <c r="M24825" s="108"/>
      <c r="N24825" s="7"/>
    </row>
    <row r="24826" spans="12:14">
      <c r="L24826" s="7"/>
      <c r="M24826" s="108"/>
      <c r="N24826" s="7"/>
    </row>
    <row r="24827" spans="12:14">
      <c r="L24827" s="7"/>
      <c r="M24827" s="108"/>
      <c r="N24827" s="7"/>
    </row>
    <row r="24828" spans="12:14">
      <c r="L24828" s="7"/>
      <c r="M24828" s="108"/>
      <c r="N24828" s="7"/>
    </row>
    <row r="24829" spans="12:14">
      <c r="L24829" s="7"/>
      <c r="M24829" s="108"/>
      <c r="N24829" s="7"/>
    </row>
    <row r="24830" spans="12:14">
      <c r="L24830" s="7"/>
      <c r="M24830" s="108"/>
      <c r="N24830" s="7"/>
    </row>
    <row r="24831" spans="12:14">
      <c r="L24831" s="7"/>
      <c r="M24831" s="108"/>
      <c r="N24831" s="7"/>
    </row>
    <row r="24832" spans="12:14">
      <c r="L24832" s="7"/>
      <c r="M24832" s="108"/>
      <c r="N24832" s="7"/>
    </row>
    <row r="24833" spans="12:14">
      <c r="L24833" s="7"/>
      <c r="M24833" s="108"/>
      <c r="N24833" s="7"/>
    </row>
    <row r="24834" spans="12:14">
      <c r="L24834" s="7"/>
      <c r="M24834" s="108"/>
      <c r="N24834" s="7"/>
    </row>
    <row r="24835" spans="12:14">
      <c r="L24835" s="7"/>
      <c r="M24835" s="108"/>
      <c r="N24835" s="7"/>
    </row>
    <row r="24836" spans="12:14">
      <c r="L24836" s="7"/>
      <c r="M24836" s="108"/>
      <c r="N24836" s="7"/>
    </row>
    <row r="24837" spans="12:14">
      <c r="L24837" s="7"/>
      <c r="M24837" s="108"/>
      <c r="N24837" s="7"/>
    </row>
    <row r="24838" spans="12:14">
      <c r="L24838" s="7"/>
      <c r="M24838" s="108"/>
      <c r="N24838" s="7"/>
    </row>
    <row r="24839" spans="12:14">
      <c r="L24839" s="7"/>
      <c r="M24839" s="108"/>
      <c r="N24839" s="7"/>
    </row>
    <row r="24840" spans="12:14">
      <c r="L24840" s="7"/>
      <c r="M24840" s="108"/>
      <c r="N24840" s="7"/>
    </row>
    <row r="24841" spans="12:14">
      <c r="L24841" s="7"/>
      <c r="M24841" s="108"/>
      <c r="N24841" s="7"/>
    </row>
    <row r="24842" spans="12:14">
      <c r="L24842" s="7"/>
      <c r="M24842" s="108"/>
      <c r="N24842" s="7"/>
    </row>
    <row r="24843" spans="12:14">
      <c r="L24843" s="7"/>
      <c r="M24843" s="108"/>
      <c r="N24843" s="7"/>
    </row>
    <row r="24844" spans="12:14">
      <c r="L24844" s="7"/>
      <c r="M24844" s="108"/>
      <c r="N24844" s="7"/>
    </row>
    <row r="24845" spans="12:14">
      <c r="L24845" s="7"/>
      <c r="M24845" s="108"/>
      <c r="N24845" s="7"/>
    </row>
    <row r="24846" spans="12:14">
      <c r="L24846" s="7"/>
      <c r="M24846" s="108"/>
      <c r="N24846" s="7"/>
    </row>
    <row r="24847" spans="12:14">
      <c r="L24847" s="7"/>
      <c r="M24847" s="108"/>
      <c r="N24847" s="7"/>
    </row>
    <row r="24848" spans="12:14">
      <c r="L24848" s="7"/>
      <c r="M24848" s="108"/>
      <c r="N24848" s="7"/>
    </row>
    <row r="24849" spans="12:14">
      <c r="L24849" s="7"/>
      <c r="M24849" s="108"/>
      <c r="N24849" s="7"/>
    </row>
    <row r="24850" spans="12:14">
      <c r="L24850" s="7"/>
      <c r="M24850" s="108"/>
      <c r="N24850" s="7"/>
    </row>
    <row r="24851" spans="12:14">
      <c r="L24851" s="7"/>
      <c r="M24851" s="108"/>
      <c r="N24851" s="7"/>
    </row>
    <row r="24852" spans="12:14">
      <c r="L24852" s="7"/>
      <c r="M24852" s="108"/>
      <c r="N24852" s="7"/>
    </row>
    <row r="24853" spans="12:14">
      <c r="L24853" s="7"/>
      <c r="M24853" s="108"/>
      <c r="N24853" s="7"/>
    </row>
    <row r="24854" spans="12:14">
      <c r="L24854" s="7"/>
      <c r="M24854" s="108"/>
      <c r="N24854" s="7"/>
    </row>
    <row r="24855" spans="12:14">
      <c r="L24855" s="7"/>
      <c r="M24855" s="108"/>
      <c r="N24855" s="7"/>
    </row>
    <row r="24856" spans="12:14">
      <c r="L24856" s="7"/>
      <c r="M24856" s="108"/>
      <c r="N24856" s="7"/>
    </row>
    <row r="24857" spans="12:14">
      <c r="L24857" s="7"/>
      <c r="M24857" s="108"/>
      <c r="N24857" s="7"/>
    </row>
    <row r="24858" spans="12:14">
      <c r="L24858" s="7"/>
      <c r="M24858" s="108"/>
      <c r="N24858" s="7"/>
    </row>
    <row r="24859" spans="12:14">
      <c r="L24859" s="7"/>
      <c r="M24859" s="108"/>
      <c r="N24859" s="7"/>
    </row>
    <row r="24860" spans="12:14">
      <c r="L24860" s="7"/>
      <c r="M24860" s="108"/>
      <c r="N24860" s="7"/>
    </row>
    <row r="24861" spans="12:14">
      <c r="L24861" s="7"/>
      <c r="M24861" s="108"/>
      <c r="N24861" s="7"/>
    </row>
    <row r="24862" spans="12:14">
      <c r="L24862" s="7"/>
      <c r="M24862" s="108"/>
      <c r="N24862" s="7"/>
    </row>
    <row r="24863" spans="12:14">
      <c r="L24863" s="7"/>
      <c r="M24863" s="108"/>
      <c r="N24863" s="7"/>
    </row>
    <row r="24864" spans="12:14">
      <c r="L24864" s="7"/>
      <c r="M24864" s="108"/>
      <c r="N24864" s="7"/>
    </row>
    <row r="24865" spans="12:14">
      <c r="L24865" s="7"/>
      <c r="M24865" s="108"/>
      <c r="N24865" s="7"/>
    </row>
    <row r="24866" spans="12:14">
      <c r="L24866" s="7"/>
      <c r="M24866" s="108"/>
      <c r="N24866" s="7"/>
    </row>
    <row r="24867" spans="12:14">
      <c r="L24867" s="7"/>
      <c r="M24867" s="108"/>
      <c r="N24867" s="7"/>
    </row>
    <row r="24868" spans="12:14">
      <c r="L24868" s="7"/>
      <c r="M24868" s="108"/>
      <c r="N24868" s="7"/>
    </row>
    <row r="24869" spans="12:14">
      <c r="L24869" s="7"/>
      <c r="M24869" s="108"/>
      <c r="N24869" s="7"/>
    </row>
    <row r="24870" spans="12:14">
      <c r="L24870" s="7"/>
      <c r="M24870" s="108"/>
      <c r="N24870" s="7"/>
    </row>
    <row r="24871" spans="12:14">
      <c r="L24871" s="7"/>
      <c r="M24871" s="108"/>
      <c r="N24871" s="7"/>
    </row>
    <row r="24872" spans="12:14">
      <c r="L24872" s="7"/>
      <c r="M24872" s="108"/>
      <c r="N24872" s="7"/>
    </row>
    <row r="24873" spans="12:14">
      <c r="L24873" s="7"/>
      <c r="M24873" s="108"/>
      <c r="N24873" s="7"/>
    </row>
    <row r="24874" spans="12:14">
      <c r="L24874" s="7"/>
      <c r="M24874" s="108"/>
      <c r="N24874" s="7"/>
    </row>
    <row r="24875" spans="12:14">
      <c r="L24875" s="7"/>
      <c r="M24875" s="108"/>
      <c r="N24875" s="7"/>
    </row>
    <row r="24876" spans="12:14">
      <c r="L24876" s="7"/>
      <c r="M24876" s="108"/>
      <c r="N24876" s="7"/>
    </row>
    <row r="24877" spans="12:14">
      <c r="L24877" s="7"/>
      <c r="M24877" s="108"/>
      <c r="N24877" s="7"/>
    </row>
    <row r="24878" spans="12:14">
      <c r="L24878" s="7"/>
      <c r="M24878" s="108"/>
      <c r="N24878" s="7"/>
    </row>
    <row r="24879" spans="12:14">
      <c r="L24879" s="7"/>
      <c r="M24879" s="108"/>
      <c r="N24879" s="7"/>
    </row>
    <row r="24880" spans="12:14">
      <c r="L24880" s="7"/>
      <c r="M24880" s="108"/>
      <c r="N24880" s="7"/>
    </row>
    <row r="24881" spans="12:14">
      <c r="L24881" s="7"/>
      <c r="M24881" s="108"/>
      <c r="N24881" s="7"/>
    </row>
    <row r="24882" spans="12:14">
      <c r="L24882" s="7"/>
      <c r="M24882" s="108"/>
      <c r="N24882" s="7"/>
    </row>
    <row r="24883" spans="12:14">
      <c r="L24883" s="7"/>
      <c r="M24883" s="108"/>
      <c r="N24883" s="7"/>
    </row>
    <row r="24884" spans="12:14">
      <c r="L24884" s="7"/>
      <c r="M24884" s="108"/>
      <c r="N24884" s="7"/>
    </row>
    <row r="24885" spans="12:14">
      <c r="L24885" s="7"/>
      <c r="M24885" s="108"/>
      <c r="N24885" s="7"/>
    </row>
    <row r="24886" spans="12:14">
      <c r="L24886" s="7"/>
      <c r="M24886" s="108"/>
      <c r="N24886" s="7"/>
    </row>
    <row r="24887" spans="12:14">
      <c r="L24887" s="7"/>
      <c r="M24887" s="108"/>
      <c r="N24887" s="7"/>
    </row>
    <row r="24888" spans="12:14">
      <c r="L24888" s="7"/>
      <c r="M24888" s="108"/>
      <c r="N24888" s="7"/>
    </row>
    <row r="24889" spans="12:14">
      <c r="L24889" s="7"/>
      <c r="M24889" s="108"/>
      <c r="N24889" s="7"/>
    </row>
    <row r="24890" spans="12:14">
      <c r="L24890" s="7"/>
      <c r="M24890" s="108"/>
      <c r="N24890" s="7"/>
    </row>
    <row r="24891" spans="12:14">
      <c r="L24891" s="7"/>
      <c r="M24891" s="108"/>
      <c r="N24891" s="7"/>
    </row>
    <row r="24892" spans="12:14">
      <c r="L24892" s="7"/>
      <c r="M24892" s="108"/>
      <c r="N24892" s="7"/>
    </row>
    <row r="24893" spans="12:14">
      <c r="L24893" s="7"/>
      <c r="M24893" s="108"/>
      <c r="N24893" s="7"/>
    </row>
    <row r="24894" spans="12:14">
      <c r="L24894" s="7"/>
      <c r="M24894" s="108"/>
      <c r="N24894" s="7"/>
    </row>
    <row r="24895" spans="12:14">
      <c r="L24895" s="7"/>
      <c r="M24895" s="108"/>
      <c r="N24895" s="7"/>
    </row>
    <row r="24896" spans="12:14">
      <c r="L24896" s="7"/>
      <c r="M24896" s="108"/>
      <c r="N24896" s="7"/>
    </row>
    <row r="24897" spans="12:14">
      <c r="L24897" s="7"/>
      <c r="M24897" s="108"/>
      <c r="N24897" s="7"/>
    </row>
    <row r="24898" spans="12:14">
      <c r="L24898" s="7"/>
      <c r="M24898" s="108"/>
      <c r="N24898" s="7"/>
    </row>
    <row r="24899" spans="12:14">
      <c r="L24899" s="7"/>
      <c r="M24899" s="108"/>
      <c r="N24899" s="7"/>
    </row>
    <row r="24900" spans="12:14">
      <c r="L24900" s="7"/>
      <c r="M24900" s="108"/>
      <c r="N24900" s="7"/>
    </row>
    <row r="24901" spans="12:14">
      <c r="L24901" s="7"/>
      <c r="M24901" s="108"/>
      <c r="N24901" s="7"/>
    </row>
    <row r="24902" spans="12:14">
      <c r="L24902" s="7"/>
      <c r="M24902" s="108"/>
      <c r="N24902" s="7"/>
    </row>
    <row r="24903" spans="12:14">
      <c r="L24903" s="7"/>
      <c r="M24903" s="108"/>
      <c r="N24903" s="7"/>
    </row>
    <row r="24904" spans="12:14">
      <c r="L24904" s="7"/>
      <c r="M24904" s="108"/>
      <c r="N24904" s="7"/>
    </row>
    <row r="24905" spans="12:14">
      <c r="L24905" s="7"/>
      <c r="M24905" s="108"/>
      <c r="N24905" s="7"/>
    </row>
    <row r="24906" spans="12:14">
      <c r="L24906" s="7"/>
      <c r="M24906" s="108"/>
      <c r="N24906" s="7"/>
    </row>
    <row r="24907" spans="12:14">
      <c r="L24907" s="7"/>
      <c r="M24907" s="108"/>
      <c r="N24907" s="7"/>
    </row>
    <row r="24908" spans="12:14">
      <c r="L24908" s="7"/>
      <c r="M24908" s="108"/>
      <c r="N24908" s="7"/>
    </row>
    <row r="24909" spans="12:14">
      <c r="L24909" s="7"/>
      <c r="M24909" s="108"/>
      <c r="N24909" s="7"/>
    </row>
    <row r="24910" spans="12:14">
      <c r="L24910" s="7"/>
      <c r="M24910" s="108"/>
      <c r="N24910" s="7"/>
    </row>
    <row r="24911" spans="12:14">
      <c r="L24911" s="7"/>
      <c r="M24911" s="108"/>
      <c r="N24911" s="7"/>
    </row>
    <row r="24912" spans="12:14">
      <c r="L24912" s="7"/>
      <c r="M24912" s="108"/>
      <c r="N24912" s="7"/>
    </row>
    <row r="24913" spans="12:14">
      <c r="L24913" s="7"/>
      <c r="M24913" s="108"/>
      <c r="N24913" s="7"/>
    </row>
    <row r="24914" spans="12:14">
      <c r="L24914" s="7"/>
      <c r="M24914" s="108"/>
      <c r="N24914" s="7"/>
    </row>
    <row r="24915" spans="12:14">
      <c r="L24915" s="7"/>
      <c r="M24915" s="108"/>
      <c r="N24915" s="7"/>
    </row>
    <row r="24916" spans="12:14">
      <c r="L24916" s="7"/>
      <c r="M24916" s="108"/>
      <c r="N24916" s="7"/>
    </row>
    <row r="24917" spans="12:14">
      <c r="L24917" s="7"/>
      <c r="M24917" s="108"/>
      <c r="N24917" s="7"/>
    </row>
    <row r="24918" spans="12:14">
      <c r="L24918" s="7"/>
      <c r="M24918" s="108"/>
      <c r="N24918" s="7"/>
    </row>
    <row r="24919" spans="12:14">
      <c r="L24919" s="7"/>
      <c r="M24919" s="108"/>
      <c r="N24919" s="7"/>
    </row>
    <row r="24920" spans="12:14">
      <c r="L24920" s="7"/>
      <c r="M24920" s="108"/>
      <c r="N24920" s="7"/>
    </row>
    <row r="24921" spans="12:14">
      <c r="L24921" s="7"/>
      <c r="M24921" s="108"/>
      <c r="N24921" s="7"/>
    </row>
    <row r="24922" spans="12:14">
      <c r="L24922" s="7"/>
      <c r="M24922" s="108"/>
      <c r="N24922" s="7"/>
    </row>
    <row r="24923" spans="12:14">
      <c r="L24923" s="7"/>
      <c r="M24923" s="108"/>
      <c r="N24923" s="7"/>
    </row>
    <row r="24924" spans="12:14">
      <c r="L24924" s="7"/>
      <c r="M24924" s="108"/>
      <c r="N24924" s="7"/>
    </row>
    <row r="24925" spans="12:14">
      <c r="L24925" s="7"/>
      <c r="M24925" s="108"/>
      <c r="N24925" s="7"/>
    </row>
    <row r="24926" spans="12:14">
      <c r="L24926" s="7"/>
      <c r="M24926" s="108"/>
      <c r="N24926" s="7"/>
    </row>
    <row r="24927" spans="12:14">
      <c r="L24927" s="7"/>
      <c r="M24927" s="108"/>
      <c r="N24927" s="7"/>
    </row>
    <row r="24928" spans="12:14">
      <c r="L24928" s="7"/>
      <c r="M24928" s="108"/>
      <c r="N24928" s="7"/>
    </row>
    <row r="24929" spans="12:14">
      <c r="L24929" s="7"/>
      <c r="M24929" s="108"/>
      <c r="N24929" s="7"/>
    </row>
    <row r="24930" spans="12:14">
      <c r="L24930" s="7"/>
      <c r="M24930" s="108"/>
      <c r="N24930" s="7"/>
    </row>
    <row r="24931" spans="12:14">
      <c r="L24931" s="7"/>
      <c r="M24931" s="108"/>
      <c r="N24931" s="7"/>
    </row>
    <row r="24932" spans="12:14">
      <c r="L24932" s="7"/>
      <c r="M24932" s="108"/>
      <c r="N24932" s="7"/>
    </row>
    <row r="24933" spans="12:14">
      <c r="L24933" s="7"/>
      <c r="M24933" s="108"/>
      <c r="N24933" s="7"/>
    </row>
    <row r="24934" spans="12:14">
      <c r="L24934" s="7"/>
      <c r="M24934" s="108"/>
      <c r="N24934" s="7"/>
    </row>
    <row r="24935" spans="12:14">
      <c r="L24935" s="7"/>
      <c r="M24935" s="108"/>
      <c r="N24935" s="7"/>
    </row>
    <row r="24936" spans="12:14">
      <c r="L24936" s="7"/>
      <c r="M24936" s="108"/>
      <c r="N24936" s="7"/>
    </row>
    <row r="24937" spans="12:14">
      <c r="L24937" s="7"/>
      <c r="M24937" s="108"/>
      <c r="N24937" s="7"/>
    </row>
    <row r="24938" spans="12:14">
      <c r="L24938" s="7"/>
      <c r="M24938" s="108"/>
      <c r="N24938" s="7"/>
    </row>
    <row r="24939" spans="12:14">
      <c r="L24939" s="7"/>
      <c r="M24939" s="108"/>
      <c r="N24939" s="7"/>
    </row>
    <row r="24940" spans="12:14">
      <c r="L24940" s="7"/>
      <c r="M24940" s="108"/>
      <c r="N24940" s="7"/>
    </row>
    <row r="24941" spans="12:14">
      <c r="L24941" s="7"/>
      <c r="M24941" s="108"/>
      <c r="N24941" s="7"/>
    </row>
    <row r="24942" spans="12:14">
      <c r="L24942" s="7"/>
      <c r="M24942" s="108"/>
      <c r="N24942" s="7"/>
    </row>
    <row r="24943" spans="12:14">
      <c r="L24943" s="7"/>
      <c r="M24943" s="108"/>
      <c r="N24943" s="7"/>
    </row>
    <row r="24944" spans="12:14">
      <c r="L24944" s="7"/>
      <c r="M24944" s="108"/>
      <c r="N24944" s="7"/>
    </row>
    <row r="24945" spans="12:14">
      <c r="L24945" s="7"/>
      <c r="M24945" s="108"/>
      <c r="N24945" s="7"/>
    </row>
    <row r="24946" spans="12:14">
      <c r="L24946" s="7"/>
      <c r="M24946" s="108"/>
      <c r="N24946" s="7"/>
    </row>
    <row r="24947" spans="12:14">
      <c r="L24947" s="7"/>
      <c r="M24947" s="108"/>
      <c r="N24947" s="7"/>
    </row>
    <row r="24948" spans="12:14">
      <c r="L24948" s="7"/>
      <c r="M24948" s="108"/>
      <c r="N24948" s="7"/>
    </row>
    <row r="24949" spans="12:14">
      <c r="L24949" s="7"/>
      <c r="M24949" s="108"/>
      <c r="N24949" s="7"/>
    </row>
    <row r="24950" spans="12:14">
      <c r="L24950" s="7"/>
      <c r="M24950" s="108"/>
      <c r="N24950" s="7"/>
    </row>
    <row r="24951" spans="12:14">
      <c r="L24951" s="7"/>
      <c r="M24951" s="108"/>
      <c r="N24951" s="7"/>
    </row>
    <row r="24952" spans="12:14">
      <c r="L24952" s="7"/>
      <c r="M24952" s="108"/>
      <c r="N24952" s="7"/>
    </row>
    <row r="24953" spans="12:14">
      <c r="L24953" s="7"/>
      <c r="M24953" s="108"/>
      <c r="N24953" s="7"/>
    </row>
    <row r="24954" spans="12:14">
      <c r="L24954" s="7"/>
      <c r="M24954" s="108"/>
      <c r="N24954" s="7"/>
    </row>
    <row r="24955" spans="12:14">
      <c r="L24955" s="7"/>
      <c r="M24955" s="108"/>
      <c r="N24955" s="7"/>
    </row>
    <row r="24956" spans="12:14">
      <c r="L24956" s="7"/>
      <c r="M24956" s="108"/>
      <c r="N24956" s="7"/>
    </row>
    <row r="24957" spans="12:14">
      <c r="L24957" s="7"/>
      <c r="M24957" s="108"/>
      <c r="N24957" s="7"/>
    </row>
    <row r="24958" spans="12:14">
      <c r="L24958" s="7"/>
      <c r="M24958" s="108"/>
      <c r="N24958" s="7"/>
    </row>
    <row r="24959" spans="12:14">
      <c r="L24959" s="7"/>
      <c r="M24959" s="108"/>
      <c r="N24959" s="7"/>
    </row>
    <row r="24960" spans="12:14">
      <c r="L24960" s="7"/>
      <c r="M24960" s="108"/>
      <c r="N24960" s="7"/>
    </row>
    <row r="24961" spans="12:14">
      <c r="L24961" s="7"/>
      <c r="M24961" s="108"/>
      <c r="N24961" s="7"/>
    </row>
    <row r="24962" spans="12:14">
      <c r="L24962" s="7"/>
      <c r="M24962" s="108"/>
      <c r="N24962" s="7"/>
    </row>
    <row r="24963" spans="12:14">
      <c r="L24963" s="7"/>
      <c r="M24963" s="108"/>
      <c r="N24963" s="7"/>
    </row>
    <row r="24964" spans="12:14">
      <c r="L24964" s="7"/>
      <c r="M24964" s="108"/>
      <c r="N24964" s="7"/>
    </row>
    <row r="24965" spans="12:14">
      <c r="L24965" s="7"/>
      <c r="M24965" s="108"/>
      <c r="N24965" s="7"/>
    </row>
    <row r="24966" spans="12:14">
      <c r="L24966" s="7"/>
      <c r="M24966" s="108"/>
      <c r="N24966" s="7"/>
    </row>
    <row r="24967" spans="12:14">
      <c r="L24967" s="7"/>
      <c r="M24967" s="108"/>
      <c r="N24967" s="7"/>
    </row>
    <row r="24968" spans="12:14">
      <c r="L24968" s="7"/>
      <c r="M24968" s="108"/>
      <c r="N24968" s="7"/>
    </row>
    <row r="24969" spans="12:14">
      <c r="L24969" s="7"/>
      <c r="M24969" s="108"/>
      <c r="N24969" s="7"/>
    </row>
    <row r="24970" spans="12:14">
      <c r="L24970" s="7"/>
      <c r="M24970" s="108"/>
      <c r="N24970" s="7"/>
    </row>
    <row r="24971" spans="12:14">
      <c r="L24971" s="7"/>
      <c r="M24971" s="108"/>
      <c r="N24971" s="7"/>
    </row>
    <row r="24972" spans="12:14">
      <c r="L24972" s="7"/>
      <c r="M24972" s="108"/>
      <c r="N24972" s="7"/>
    </row>
    <row r="24973" spans="12:14">
      <c r="L24973" s="7"/>
      <c r="M24973" s="108"/>
      <c r="N24973" s="7"/>
    </row>
    <row r="24974" spans="12:14">
      <c r="L24974" s="7"/>
      <c r="M24974" s="108"/>
      <c r="N24974" s="7"/>
    </row>
    <row r="24975" spans="12:14">
      <c r="L24975" s="7"/>
      <c r="M24975" s="108"/>
      <c r="N24975" s="7"/>
    </row>
    <row r="24976" spans="12:14">
      <c r="L24976" s="7"/>
      <c r="M24976" s="108"/>
      <c r="N24976" s="7"/>
    </row>
    <row r="24977" spans="12:14">
      <c r="L24977" s="7"/>
      <c r="M24977" s="108"/>
      <c r="N24977" s="7"/>
    </row>
    <row r="24978" spans="12:14">
      <c r="L24978" s="7"/>
      <c r="M24978" s="108"/>
      <c r="N24978" s="7"/>
    </row>
    <row r="24979" spans="12:14">
      <c r="L24979" s="7"/>
      <c r="M24979" s="108"/>
      <c r="N24979" s="7"/>
    </row>
    <row r="24980" spans="12:14">
      <c r="L24980" s="7"/>
      <c r="M24980" s="108"/>
      <c r="N24980" s="7"/>
    </row>
    <row r="24981" spans="12:14">
      <c r="L24981" s="7"/>
      <c r="M24981" s="108"/>
      <c r="N24981" s="7"/>
    </row>
    <row r="24982" spans="12:14">
      <c r="L24982" s="7"/>
      <c r="M24982" s="108"/>
      <c r="N24982" s="7"/>
    </row>
    <row r="24983" spans="12:14">
      <c r="L24983" s="7"/>
      <c r="M24983" s="108"/>
      <c r="N24983" s="7"/>
    </row>
    <row r="24984" spans="12:14">
      <c r="L24984" s="7"/>
      <c r="M24984" s="108"/>
      <c r="N24984" s="7"/>
    </row>
    <row r="24985" spans="12:14">
      <c r="L24985" s="7"/>
      <c r="M24985" s="108"/>
      <c r="N24985" s="7"/>
    </row>
    <row r="24986" spans="12:14">
      <c r="L24986" s="7"/>
      <c r="M24986" s="108"/>
      <c r="N24986" s="7"/>
    </row>
    <row r="24987" spans="12:14">
      <c r="L24987" s="7"/>
      <c r="M24987" s="108"/>
      <c r="N24987" s="7"/>
    </row>
    <row r="24988" spans="12:14">
      <c r="L24988" s="7"/>
      <c r="M24988" s="108"/>
      <c r="N24988" s="7"/>
    </row>
    <row r="24989" spans="12:14">
      <c r="L24989" s="7"/>
      <c r="M24989" s="108"/>
      <c r="N24989" s="7"/>
    </row>
    <row r="24990" spans="12:14">
      <c r="L24990" s="7"/>
      <c r="M24990" s="108"/>
      <c r="N24990" s="7"/>
    </row>
    <row r="24991" spans="12:14">
      <c r="L24991" s="7"/>
      <c r="M24991" s="108"/>
      <c r="N24991" s="7"/>
    </row>
    <row r="24992" spans="12:14">
      <c r="L24992" s="7"/>
      <c r="M24992" s="108"/>
      <c r="N24992" s="7"/>
    </row>
    <row r="24993" spans="12:14">
      <c r="L24993" s="7"/>
      <c r="M24993" s="108"/>
      <c r="N24993" s="7"/>
    </row>
    <row r="24994" spans="12:14">
      <c r="L24994" s="7"/>
      <c r="M24994" s="108"/>
      <c r="N24994" s="7"/>
    </row>
    <row r="24995" spans="12:14">
      <c r="L24995" s="7"/>
      <c r="M24995" s="108"/>
      <c r="N24995" s="7"/>
    </row>
    <row r="24996" spans="12:14">
      <c r="L24996" s="7"/>
      <c r="M24996" s="108"/>
      <c r="N24996" s="7"/>
    </row>
    <row r="24997" spans="12:14">
      <c r="L24997" s="7"/>
      <c r="M24997" s="108"/>
      <c r="N24997" s="7"/>
    </row>
    <row r="24998" spans="12:14">
      <c r="L24998" s="7"/>
      <c r="M24998" s="108"/>
      <c r="N24998" s="7"/>
    </row>
    <row r="24999" spans="12:14">
      <c r="L24999" s="7"/>
      <c r="M24999" s="108"/>
      <c r="N24999" s="7"/>
    </row>
    <row r="25000" spans="12:14">
      <c r="L25000" s="7"/>
      <c r="M25000" s="108"/>
      <c r="N25000" s="7"/>
    </row>
    <row r="25001" spans="12:14">
      <c r="L25001" s="7"/>
      <c r="M25001" s="108"/>
      <c r="N25001" s="7"/>
    </row>
    <row r="25002" spans="12:14">
      <c r="L25002" s="7"/>
      <c r="M25002" s="108"/>
      <c r="N25002" s="7"/>
    </row>
    <row r="25003" spans="12:14">
      <c r="L25003" s="7"/>
      <c r="M25003" s="108"/>
      <c r="N25003" s="7"/>
    </row>
    <row r="25004" spans="12:14">
      <c r="L25004" s="7"/>
      <c r="M25004" s="108"/>
      <c r="N25004" s="7"/>
    </row>
    <row r="25005" spans="12:14">
      <c r="L25005" s="7"/>
      <c r="M25005" s="108"/>
      <c r="N25005" s="7"/>
    </row>
    <row r="25006" spans="12:14">
      <c r="L25006" s="7"/>
      <c r="M25006" s="108"/>
      <c r="N25006" s="7"/>
    </row>
    <row r="25007" spans="12:14">
      <c r="L25007" s="7"/>
      <c r="M25007" s="108"/>
      <c r="N25007" s="7"/>
    </row>
    <row r="25008" spans="12:14">
      <c r="L25008" s="7"/>
      <c r="M25008" s="108"/>
      <c r="N25008" s="7"/>
    </row>
    <row r="25009" spans="12:14">
      <c r="L25009" s="7"/>
      <c r="M25009" s="108"/>
      <c r="N25009" s="7"/>
    </row>
    <row r="25010" spans="12:14">
      <c r="L25010" s="7"/>
      <c r="M25010" s="108"/>
      <c r="N25010" s="7"/>
    </row>
    <row r="25011" spans="12:14">
      <c r="L25011" s="7"/>
      <c r="M25011" s="108"/>
      <c r="N25011" s="7"/>
    </row>
    <row r="25012" spans="12:14">
      <c r="L25012" s="7"/>
      <c r="M25012" s="108"/>
      <c r="N25012" s="7"/>
    </row>
    <row r="25013" spans="12:14">
      <c r="L25013" s="7"/>
      <c r="M25013" s="108"/>
      <c r="N25013" s="7"/>
    </row>
    <row r="25014" spans="12:14">
      <c r="L25014" s="7"/>
      <c r="M25014" s="108"/>
      <c r="N25014" s="7"/>
    </row>
    <row r="25015" spans="12:14">
      <c r="L25015" s="7"/>
      <c r="M25015" s="108"/>
      <c r="N25015" s="7"/>
    </row>
    <row r="25016" spans="12:14">
      <c r="L25016" s="7"/>
      <c r="M25016" s="108"/>
      <c r="N25016" s="7"/>
    </row>
    <row r="25017" spans="12:14">
      <c r="L25017" s="7"/>
      <c r="M25017" s="108"/>
      <c r="N25017" s="7"/>
    </row>
    <row r="25018" spans="12:14">
      <c r="L25018" s="7"/>
      <c r="M25018" s="108"/>
      <c r="N25018" s="7"/>
    </row>
    <row r="25019" spans="12:14">
      <c r="L25019" s="7"/>
      <c r="M25019" s="108"/>
      <c r="N25019" s="7"/>
    </row>
    <row r="25020" spans="12:14">
      <c r="L25020" s="7"/>
      <c r="M25020" s="108"/>
      <c r="N25020" s="7"/>
    </row>
    <row r="25021" spans="12:14">
      <c r="L25021" s="7"/>
      <c r="M25021" s="108"/>
      <c r="N25021" s="7"/>
    </row>
    <row r="25022" spans="12:14">
      <c r="L25022" s="7"/>
      <c r="M25022" s="108"/>
      <c r="N25022" s="7"/>
    </row>
    <row r="25023" spans="12:14">
      <c r="L25023" s="7"/>
      <c r="M25023" s="108"/>
      <c r="N25023" s="7"/>
    </row>
    <row r="25024" spans="12:14">
      <c r="L25024" s="7"/>
      <c r="M25024" s="108"/>
      <c r="N25024" s="7"/>
    </row>
    <row r="25025" spans="12:14">
      <c r="L25025" s="7"/>
      <c r="M25025" s="108"/>
      <c r="N25025" s="7"/>
    </row>
    <row r="25026" spans="12:14">
      <c r="L25026" s="7"/>
      <c r="M25026" s="108"/>
      <c r="N25026" s="7"/>
    </row>
    <row r="25027" spans="12:14">
      <c r="L25027" s="7"/>
      <c r="M25027" s="108"/>
      <c r="N25027" s="7"/>
    </row>
    <row r="25028" spans="12:14">
      <c r="L25028" s="7"/>
      <c r="M25028" s="108"/>
      <c r="N25028" s="7"/>
    </row>
    <row r="25029" spans="12:14">
      <c r="L25029" s="7"/>
      <c r="M25029" s="108"/>
      <c r="N25029" s="7"/>
    </row>
    <row r="25030" spans="12:14">
      <c r="L25030" s="7"/>
      <c r="M25030" s="108"/>
      <c r="N25030" s="7"/>
    </row>
    <row r="25031" spans="12:14">
      <c r="L25031" s="7"/>
      <c r="M25031" s="108"/>
      <c r="N25031" s="7"/>
    </row>
    <row r="25032" spans="12:14">
      <c r="L25032" s="7"/>
      <c r="M25032" s="108"/>
      <c r="N25032" s="7"/>
    </row>
    <row r="25033" spans="12:14">
      <c r="L25033" s="7"/>
      <c r="M25033" s="108"/>
      <c r="N25033" s="7"/>
    </row>
    <row r="25034" spans="12:14">
      <c r="L25034" s="7"/>
      <c r="M25034" s="108"/>
      <c r="N25034" s="7"/>
    </row>
    <row r="25035" spans="12:14">
      <c r="L25035" s="7"/>
      <c r="M25035" s="108"/>
      <c r="N25035" s="7"/>
    </row>
    <row r="25036" spans="12:14">
      <c r="L25036" s="7"/>
      <c r="M25036" s="108"/>
      <c r="N25036" s="7"/>
    </row>
    <row r="25037" spans="12:14">
      <c r="L25037" s="7"/>
      <c r="M25037" s="108"/>
      <c r="N25037" s="7"/>
    </row>
    <row r="25038" spans="12:14">
      <c r="L25038" s="7"/>
      <c r="M25038" s="108"/>
      <c r="N25038" s="7"/>
    </row>
    <row r="25039" spans="12:14">
      <c r="L25039" s="7"/>
      <c r="M25039" s="108"/>
      <c r="N25039" s="7"/>
    </row>
    <row r="25040" spans="12:14">
      <c r="L25040" s="7"/>
      <c r="M25040" s="108"/>
      <c r="N25040" s="7"/>
    </row>
    <row r="25041" spans="12:14">
      <c r="L25041" s="7"/>
      <c r="M25041" s="108"/>
      <c r="N25041" s="7"/>
    </row>
    <row r="25042" spans="12:14">
      <c r="L25042" s="7"/>
      <c r="M25042" s="108"/>
      <c r="N25042" s="7"/>
    </row>
    <row r="25043" spans="12:14">
      <c r="L25043" s="7"/>
      <c r="M25043" s="108"/>
      <c r="N25043" s="7"/>
    </row>
    <row r="25044" spans="12:14">
      <c r="L25044" s="7"/>
      <c r="M25044" s="108"/>
      <c r="N25044" s="7"/>
    </row>
    <row r="25045" spans="12:14">
      <c r="L25045" s="7"/>
      <c r="M25045" s="108"/>
      <c r="N25045" s="7"/>
    </row>
    <row r="25046" spans="12:14">
      <c r="L25046" s="7"/>
      <c r="M25046" s="108"/>
      <c r="N25046" s="7"/>
    </row>
    <row r="25047" spans="12:14">
      <c r="L25047" s="7"/>
      <c r="M25047" s="108"/>
      <c r="N25047" s="7"/>
    </row>
    <row r="25048" spans="12:14">
      <c r="L25048" s="7"/>
      <c r="M25048" s="108"/>
      <c r="N25048" s="7"/>
    </row>
    <row r="25049" spans="12:14">
      <c r="L25049" s="7"/>
      <c r="M25049" s="108"/>
      <c r="N25049" s="7"/>
    </row>
    <row r="25050" spans="12:14">
      <c r="L25050" s="7"/>
      <c r="M25050" s="108"/>
      <c r="N25050" s="7"/>
    </row>
    <row r="25051" spans="12:14">
      <c r="L25051" s="7"/>
      <c r="M25051" s="108"/>
      <c r="N25051" s="7"/>
    </row>
    <row r="25052" spans="12:14">
      <c r="L25052" s="7"/>
      <c r="M25052" s="108"/>
      <c r="N25052" s="7"/>
    </row>
    <row r="25053" spans="12:14">
      <c r="L25053" s="7"/>
      <c r="M25053" s="108"/>
      <c r="N25053" s="7"/>
    </row>
    <row r="25054" spans="12:14">
      <c r="L25054" s="7"/>
      <c r="M25054" s="108"/>
      <c r="N25054" s="7"/>
    </row>
    <row r="25055" spans="12:14">
      <c r="L25055" s="7"/>
      <c r="M25055" s="108"/>
      <c r="N25055" s="7"/>
    </row>
    <row r="25056" spans="12:14">
      <c r="L25056" s="7"/>
      <c r="M25056" s="108"/>
      <c r="N25056" s="7"/>
    </row>
    <row r="25057" spans="12:14">
      <c r="L25057" s="7"/>
      <c r="M25057" s="108"/>
      <c r="N25057" s="7"/>
    </row>
    <row r="25058" spans="12:14">
      <c r="L25058" s="7"/>
      <c r="M25058" s="108"/>
      <c r="N25058" s="7"/>
    </row>
    <row r="25059" spans="12:14">
      <c r="L25059" s="7"/>
      <c r="M25059" s="108"/>
      <c r="N25059" s="7"/>
    </row>
    <row r="25060" spans="12:14">
      <c r="L25060" s="7"/>
      <c r="M25060" s="108"/>
      <c r="N25060" s="7"/>
    </row>
    <row r="25061" spans="12:14">
      <c r="L25061" s="7"/>
      <c r="M25061" s="108"/>
      <c r="N25061" s="7"/>
    </row>
    <row r="25062" spans="12:14">
      <c r="L25062" s="7"/>
      <c r="M25062" s="108"/>
      <c r="N25062" s="7"/>
    </row>
    <row r="25063" spans="12:14">
      <c r="L25063" s="7"/>
      <c r="M25063" s="108"/>
      <c r="N25063" s="7"/>
    </row>
    <row r="25064" spans="12:14">
      <c r="L25064" s="7"/>
      <c r="M25064" s="108"/>
      <c r="N25064" s="7"/>
    </row>
    <row r="25065" spans="12:14">
      <c r="L25065" s="7"/>
      <c r="M25065" s="108"/>
      <c r="N25065" s="7"/>
    </row>
    <row r="25066" spans="12:14">
      <c r="L25066" s="7"/>
      <c r="M25066" s="108"/>
      <c r="N25066" s="7"/>
    </row>
    <row r="25067" spans="12:14">
      <c r="L25067" s="7"/>
      <c r="M25067" s="108"/>
      <c r="N25067" s="7"/>
    </row>
    <row r="25068" spans="12:14">
      <c r="L25068" s="7"/>
      <c r="M25068" s="108"/>
      <c r="N25068" s="7"/>
    </row>
    <row r="25069" spans="12:14">
      <c r="L25069" s="7"/>
      <c r="M25069" s="108"/>
      <c r="N25069" s="7"/>
    </row>
    <row r="25070" spans="12:14">
      <c r="L25070" s="7"/>
      <c r="M25070" s="108"/>
      <c r="N25070" s="7"/>
    </row>
    <row r="25071" spans="12:14">
      <c r="L25071" s="7"/>
      <c r="M25071" s="108"/>
      <c r="N25071" s="7"/>
    </row>
    <row r="25072" spans="12:14">
      <c r="L25072" s="7"/>
      <c r="M25072" s="108"/>
      <c r="N25072" s="7"/>
    </row>
    <row r="25073" spans="12:14">
      <c r="L25073" s="7"/>
      <c r="M25073" s="108"/>
      <c r="N25073" s="7"/>
    </row>
    <row r="25074" spans="12:14">
      <c r="L25074" s="7"/>
      <c r="M25074" s="108"/>
      <c r="N25074" s="7"/>
    </row>
    <row r="25075" spans="12:14">
      <c r="L25075" s="7"/>
      <c r="M25075" s="108"/>
      <c r="N25075" s="7"/>
    </row>
    <row r="25076" spans="12:14">
      <c r="L25076" s="7"/>
      <c r="M25076" s="108"/>
      <c r="N25076" s="7"/>
    </row>
    <row r="25077" spans="12:14">
      <c r="L25077" s="7"/>
      <c r="M25077" s="108"/>
      <c r="N25077" s="7"/>
    </row>
    <row r="25078" spans="12:14">
      <c r="L25078" s="7"/>
      <c r="M25078" s="108"/>
      <c r="N25078" s="7"/>
    </row>
    <row r="25079" spans="12:14">
      <c r="L25079" s="7"/>
      <c r="M25079" s="108"/>
      <c r="N25079" s="7"/>
    </row>
    <row r="25080" spans="12:14">
      <c r="L25080" s="7"/>
      <c r="M25080" s="108"/>
      <c r="N25080" s="7"/>
    </row>
    <row r="25081" spans="12:14">
      <c r="L25081" s="7"/>
      <c r="M25081" s="108"/>
      <c r="N25081" s="7"/>
    </row>
    <row r="25082" spans="12:14">
      <c r="L25082" s="7"/>
      <c r="M25082" s="108"/>
      <c r="N25082" s="7"/>
    </row>
    <row r="25083" spans="12:14">
      <c r="L25083" s="7"/>
      <c r="M25083" s="108"/>
      <c r="N25083" s="7"/>
    </row>
    <row r="25084" spans="12:14">
      <c r="L25084" s="7"/>
      <c r="M25084" s="108"/>
      <c r="N25084" s="7"/>
    </row>
    <row r="25085" spans="12:14">
      <c r="L25085" s="7"/>
      <c r="M25085" s="108"/>
      <c r="N25085" s="7"/>
    </row>
    <row r="25086" spans="12:14">
      <c r="L25086" s="7"/>
      <c r="M25086" s="108"/>
      <c r="N25086" s="7"/>
    </row>
    <row r="25087" spans="12:14">
      <c r="L25087" s="7"/>
      <c r="M25087" s="108"/>
      <c r="N25087" s="7"/>
    </row>
    <row r="25088" spans="12:14">
      <c r="L25088" s="7"/>
      <c r="M25088" s="108"/>
      <c r="N25088" s="7"/>
    </row>
    <row r="25089" spans="12:14">
      <c r="L25089" s="7"/>
      <c r="M25089" s="108"/>
      <c r="N25089" s="7"/>
    </row>
    <row r="25090" spans="12:14">
      <c r="L25090" s="7"/>
      <c r="M25090" s="108"/>
      <c r="N25090" s="7"/>
    </row>
    <row r="25091" spans="12:14">
      <c r="L25091" s="7"/>
      <c r="M25091" s="108"/>
      <c r="N25091" s="7"/>
    </row>
    <row r="25092" spans="12:14">
      <c r="L25092" s="7"/>
      <c r="M25092" s="108"/>
      <c r="N25092" s="7"/>
    </row>
    <row r="25093" spans="12:14">
      <c r="L25093" s="7"/>
      <c r="M25093" s="108"/>
      <c r="N25093" s="7"/>
    </row>
    <row r="25094" spans="12:14">
      <c r="L25094" s="7"/>
      <c r="M25094" s="108"/>
      <c r="N25094" s="7"/>
    </row>
    <row r="25095" spans="12:14">
      <c r="L25095" s="7"/>
      <c r="M25095" s="108"/>
      <c r="N25095" s="7"/>
    </row>
    <row r="25096" spans="12:14">
      <c r="L25096" s="7"/>
      <c r="M25096" s="108"/>
      <c r="N25096" s="7"/>
    </row>
    <row r="25097" spans="12:14">
      <c r="L25097" s="7"/>
      <c r="M25097" s="108"/>
      <c r="N25097" s="7"/>
    </row>
    <row r="25098" spans="12:14">
      <c r="L25098" s="7"/>
      <c r="M25098" s="108"/>
      <c r="N25098" s="7"/>
    </row>
    <row r="25099" spans="12:14">
      <c r="L25099" s="7"/>
      <c r="M25099" s="108"/>
      <c r="N25099" s="7"/>
    </row>
    <row r="25100" spans="12:14">
      <c r="L25100" s="7"/>
      <c r="M25100" s="108"/>
      <c r="N25100" s="7"/>
    </row>
    <row r="25101" spans="12:14">
      <c r="L25101" s="7"/>
      <c r="M25101" s="108"/>
      <c r="N25101" s="7"/>
    </row>
    <row r="25102" spans="12:14">
      <c r="L25102" s="7"/>
      <c r="M25102" s="108"/>
      <c r="N25102" s="7"/>
    </row>
    <row r="25103" spans="12:14">
      <c r="L25103" s="7"/>
      <c r="M25103" s="108"/>
      <c r="N25103" s="7"/>
    </row>
    <row r="25104" spans="12:14">
      <c r="L25104" s="7"/>
      <c r="M25104" s="108"/>
      <c r="N25104" s="7"/>
    </row>
    <row r="25105" spans="12:14">
      <c r="L25105" s="7"/>
      <c r="M25105" s="108"/>
      <c r="N25105" s="7"/>
    </row>
    <row r="25106" spans="12:14">
      <c r="L25106" s="7"/>
      <c r="M25106" s="108"/>
      <c r="N25106" s="7"/>
    </row>
    <row r="25107" spans="12:14">
      <c r="L25107" s="7"/>
      <c r="M25107" s="108"/>
      <c r="N25107" s="7"/>
    </row>
    <row r="25108" spans="12:14">
      <c r="L25108" s="7"/>
      <c r="M25108" s="108"/>
      <c r="N25108" s="7"/>
    </row>
    <row r="25109" spans="12:14">
      <c r="L25109" s="7"/>
      <c r="M25109" s="108"/>
      <c r="N25109" s="7"/>
    </row>
    <row r="25110" spans="12:14">
      <c r="L25110" s="7"/>
      <c r="M25110" s="108"/>
      <c r="N25110" s="7"/>
    </row>
    <row r="25111" spans="12:14">
      <c r="L25111" s="7"/>
      <c r="M25111" s="108"/>
      <c r="N25111" s="7"/>
    </row>
    <row r="25112" spans="12:14">
      <c r="L25112" s="7"/>
      <c r="M25112" s="108"/>
      <c r="N25112" s="7"/>
    </row>
    <row r="25113" spans="12:14">
      <c r="L25113" s="7"/>
      <c r="M25113" s="108"/>
      <c r="N25113" s="7"/>
    </row>
    <row r="25114" spans="12:14">
      <c r="L25114" s="7"/>
      <c r="M25114" s="108"/>
      <c r="N25114" s="7"/>
    </row>
    <row r="25115" spans="12:14">
      <c r="L25115" s="7"/>
      <c r="M25115" s="108"/>
      <c r="N25115" s="7"/>
    </row>
    <row r="25116" spans="12:14">
      <c r="L25116" s="7"/>
      <c r="M25116" s="108"/>
      <c r="N25116" s="7"/>
    </row>
    <row r="25117" spans="12:14">
      <c r="L25117" s="7"/>
      <c r="M25117" s="108"/>
      <c r="N25117" s="7"/>
    </row>
    <row r="25118" spans="12:14">
      <c r="L25118" s="7"/>
      <c r="M25118" s="108"/>
      <c r="N25118" s="7"/>
    </row>
    <row r="25119" spans="12:14">
      <c r="L25119" s="7"/>
      <c r="M25119" s="108"/>
      <c r="N25119" s="7"/>
    </row>
    <row r="25120" spans="12:14">
      <c r="L25120" s="7"/>
      <c r="M25120" s="108"/>
      <c r="N25120" s="7"/>
    </row>
    <row r="25121" spans="12:14">
      <c r="L25121" s="7"/>
      <c r="M25121" s="108"/>
      <c r="N25121" s="7"/>
    </row>
    <row r="25122" spans="12:14">
      <c r="L25122" s="7"/>
      <c r="M25122" s="108"/>
      <c r="N25122" s="7"/>
    </row>
    <row r="25123" spans="12:14">
      <c r="L25123" s="7"/>
      <c r="M25123" s="108"/>
      <c r="N25123" s="7"/>
    </row>
    <row r="25124" spans="12:14">
      <c r="L25124" s="7"/>
      <c r="M25124" s="108"/>
      <c r="N25124" s="7"/>
    </row>
    <row r="25125" spans="12:14">
      <c r="L25125" s="7"/>
      <c r="M25125" s="108"/>
      <c r="N25125" s="7"/>
    </row>
    <row r="25126" spans="12:14">
      <c r="L25126" s="7"/>
      <c r="M25126" s="108"/>
      <c r="N25126" s="7"/>
    </row>
    <row r="25127" spans="12:14">
      <c r="L25127" s="7"/>
      <c r="M25127" s="108"/>
      <c r="N25127" s="7"/>
    </row>
    <row r="25128" spans="12:14">
      <c r="L25128" s="7"/>
      <c r="M25128" s="108"/>
      <c r="N25128" s="7"/>
    </row>
    <row r="25129" spans="12:14">
      <c r="L25129" s="7"/>
      <c r="M25129" s="108"/>
      <c r="N25129" s="7"/>
    </row>
    <row r="25130" spans="12:14">
      <c r="L25130" s="7"/>
      <c r="M25130" s="108"/>
      <c r="N25130" s="7"/>
    </row>
    <row r="25131" spans="12:14">
      <c r="L25131" s="7"/>
      <c r="M25131" s="108"/>
      <c r="N25131" s="7"/>
    </row>
    <row r="25132" spans="12:14">
      <c r="L25132" s="7"/>
      <c r="M25132" s="108"/>
      <c r="N25132" s="7"/>
    </row>
    <row r="25133" spans="12:14">
      <c r="L25133" s="7"/>
      <c r="M25133" s="108"/>
      <c r="N25133" s="7"/>
    </row>
    <row r="25134" spans="12:14">
      <c r="L25134" s="7"/>
      <c r="M25134" s="108"/>
      <c r="N25134" s="7"/>
    </row>
    <row r="25135" spans="12:14">
      <c r="L25135" s="7"/>
      <c r="M25135" s="108"/>
      <c r="N25135" s="7"/>
    </row>
    <row r="25136" spans="12:14">
      <c r="L25136" s="7"/>
      <c r="M25136" s="108"/>
      <c r="N25136" s="7"/>
    </row>
    <row r="25137" spans="12:14">
      <c r="L25137" s="7"/>
      <c r="M25137" s="108"/>
      <c r="N25137" s="7"/>
    </row>
    <row r="25138" spans="12:14">
      <c r="L25138" s="7"/>
      <c r="M25138" s="108"/>
      <c r="N25138" s="7"/>
    </row>
    <row r="25139" spans="12:14">
      <c r="L25139" s="7"/>
      <c r="M25139" s="108"/>
      <c r="N25139" s="7"/>
    </row>
    <row r="25140" spans="12:14">
      <c r="L25140" s="7"/>
      <c r="M25140" s="108"/>
      <c r="N25140" s="7"/>
    </row>
    <row r="25141" spans="12:14">
      <c r="L25141" s="7"/>
      <c r="M25141" s="108"/>
      <c r="N25141" s="7"/>
    </row>
    <row r="25142" spans="12:14">
      <c r="L25142" s="7"/>
      <c r="M25142" s="108"/>
      <c r="N25142" s="7"/>
    </row>
    <row r="25143" spans="12:14">
      <c r="L25143" s="7"/>
      <c r="M25143" s="108"/>
      <c r="N25143" s="7"/>
    </row>
    <row r="25144" spans="12:14">
      <c r="L25144" s="7"/>
      <c r="M25144" s="108"/>
      <c r="N25144" s="7"/>
    </row>
    <row r="25145" spans="12:14">
      <c r="L25145" s="7"/>
      <c r="M25145" s="108"/>
      <c r="N25145" s="7"/>
    </row>
    <row r="25146" spans="12:14">
      <c r="L25146" s="7"/>
      <c r="M25146" s="108"/>
      <c r="N25146" s="7"/>
    </row>
    <row r="25147" spans="12:14">
      <c r="L25147" s="7"/>
      <c r="M25147" s="108"/>
      <c r="N25147" s="7"/>
    </row>
    <row r="25148" spans="12:14">
      <c r="L25148" s="7"/>
      <c r="M25148" s="108"/>
      <c r="N25148" s="7"/>
    </row>
    <row r="25149" spans="12:14">
      <c r="L25149" s="7"/>
      <c r="M25149" s="108"/>
      <c r="N25149" s="7"/>
    </row>
    <row r="25150" spans="12:14">
      <c r="L25150" s="7"/>
      <c r="M25150" s="108"/>
      <c r="N25150" s="7"/>
    </row>
    <row r="25151" spans="12:14">
      <c r="L25151" s="7"/>
      <c r="M25151" s="108"/>
      <c r="N25151" s="7"/>
    </row>
    <row r="25152" spans="12:14">
      <c r="L25152" s="7"/>
      <c r="M25152" s="108"/>
      <c r="N25152" s="7"/>
    </row>
    <row r="25153" spans="12:14">
      <c r="L25153" s="7"/>
      <c r="M25153" s="108"/>
      <c r="N25153" s="7"/>
    </row>
    <row r="25154" spans="12:14">
      <c r="L25154" s="7"/>
      <c r="M25154" s="108"/>
      <c r="N25154" s="7"/>
    </row>
    <row r="25155" spans="12:14">
      <c r="L25155" s="7"/>
      <c r="M25155" s="108"/>
      <c r="N25155" s="7"/>
    </row>
    <row r="25156" spans="12:14">
      <c r="L25156" s="7"/>
      <c r="M25156" s="108"/>
      <c r="N25156" s="7"/>
    </row>
    <row r="25157" spans="12:14">
      <c r="L25157" s="7"/>
      <c r="M25157" s="108"/>
      <c r="N25157" s="7"/>
    </row>
    <row r="25158" spans="12:14">
      <c r="L25158" s="7"/>
      <c r="M25158" s="108"/>
      <c r="N25158" s="7"/>
    </row>
    <row r="25159" spans="12:14">
      <c r="L25159" s="7"/>
      <c r="M25159" s="108"/>
      <c r="N25159" s="7"/>
    </row>
    <row r="25160" spans="12:14">
      <c r="L25160" s="7"/>
      <c r="M25160" s="108"/>
      <c r="N25160" s="7"/>
    </row>
    <row r="25161" spans="12:14">
      <c r="L25161" s="7"/>
      <c r="M25161" s="108"/>
      <c r="N25161" s="7"/>
    </row>
    <row r="25162" spans="12:14">
      <c r="L25162" s="7"/>
      <c r="M25162" s="108"/>
      <c r="N25162" s="7"/>
    </row>
    <row r="25163" spans="12:14">
      <c r="L25163" s="7"/>
      <c r="M25163" s="108"/>
      <c r="N25163" s="7"/>
    </row>
    <row r="25164" spans="12:14">
      <c r="L25164" s="7"/>
      <c r="M25164" s="108"/>
      <c r="N25164" s="7"/>
    </row>
    <row r="25165" spans="12:14">
      <c r="L25165" s="7"/>
      <c r="M25165" s="108"/>
      <c r="N25165" s="7"/>
    </row>
    <row r="25166" spans="12:14">
      <c r="L25166" s="7"/>
      <c r="M25166" s="108"/>
      <c r="N25166" s="7"/>
    </row>
    <row r="25167" spans="12:14">
      <c r="L25167" s="7"/>
      <c r="M25167" s="108"/>
      <c r="N25167" s="7"/>
    </row>
    <row r="25168" spans="12:14">
      <c r="L25168" s="7"/>
      <c r="M25168" s="108"/>
      <c r="N25168" s="7"/>
    </row>
    <row r="25169" spans="12:14">
      <c r="L25169" s="7"/>
      <c r="M25169" s="108"/>
      <c r="N25169" s="7"/>
    </row>
    <row r="25170" spans="12:14">
      <c r="L25170" s="7"/>
      <c r="M25170" s="108"/>
      <c r="N25170" s="7"/>
    </row>
    <row r="25171" spans="12:14">
      <c r="L25171" s="7"/>
      <c r="M25171" s="108"/>
      <c r="N25171" s="7"/>
    </row>
    <row r="25172" spans="12:14">
      <c r="L25172" s="7"/>
      <c r="M25172" s="108"/>
      <c r="N25172" s="7"/>
    </row>
    <row r="25173" spans="12:14">
      <c r="L25173" s="7"/>
      <c r="M25173" s="108"/>
      <c r="N25173" s="7"/>
    </row>
    <row r="25174" spans="12:14">
      <c r="L25174" s="7"/>
      <c r="M25174" s="108"/>
      <c r="N25174" s="7"/>
    </row>
    <row r="25175" spans="12:14">
      <c r="L25175" s="7"/>
      <c r="M25175" s="108"/>
      <c r="N25175" s="7"/>
    </row>
    <row r="25176" spans="12:14">
      <c r="L25176" s="7"/>
      <c r="M25176" s="108"/>
      <c r="N25176" s="7"/>
    </row>
    <row r="25177" spans="12:14">
      <c r="L25177" s="7"/>
      <c r="M25177" s="108"/>
      <c r="N25177" s="7"/>
    </row>
    <row r="25178" spans="12:14">
      <c r="L25178" s="7"/>
      <c r="M25178" s="108"/>
      <c r="N25178" s="7"/>
    </row>
    <row r="25179" spans="12:14">
      <c r="L25179" s="7"/>
      <c r="M25179" s="108"/>
      <c r="N25179" s="7"/>
    </row>
    <row r="25180" spans="12:14">
      <c r="L25180" s="7"/>
      <c r="M25180" s="108"/>
      <c r="N25180" s="7"/>
    </row>
    <row r="25181" spans="12:14">
      <c r="L25181" s="7"/>
      <c r="M25181" s="108"/>
      <c r="N25181" s="7"/>
    </row>
    <row r="25182" spans="12:14">
      <c r="L25182" s="7"/>
      <c r="M25182" s="108"/>
      <c r="N25182" s="7"/>
    </row>
    <row r="25183" spans="12:14">
      <c r="L25183" s="7"/>
      <c r="M25183" s="108"/>
      <c r="N25183" s="7"/>
    </row>
    <row r="25184" spans="12:14">
      <c r="L25184" s="7"/>
      <c r="M25184" s="108"/>
      <c r="N25184" s="7"/>
    </row>
    <row r="25185" spans="12:14">
      <c r="L25185" s="7"/>
      <c r="M25185" s="108"/>
      <c r="N25185" s="7"/>
    </row>
    <row r="25186" spans="12:14">
      <c r="L25186" s="7"/>
      <c r="M25186" s="108"/>
      <c r="N25186" s="7"/>
    </row>
    <row r="25187" spans="12:14">
      <c r="L25187" s="7"/>
      <c r="M25187" s="108"/>
      <c r="N25187" s="7"/>
    </row>
    <row r="25188" spans="12:14">
      <c r="L25188" s="7"/>
      <c r="M25188" s="108"/>
      <c r="N25188" s="7"/>
    </row>
    <row r="25189" spans="12:14">
      <c r="L25189" s="7"/>
      <c r="M25189" s="108"/>
      <c r="N25189" s="7"/>
    </row>
    <row r="25190" spans="12:14">
      <c r="L25190" s="7"/>
      <c r="M25190" s="108"/>
      <c r="N25190" s="7"/>
    </row>
    <row r="25191" spans="12:14">
      <c r="L25191" s="7"/>
      <c r="M25191" s="108"/>
      <c r="N25191" s="7"/>
    </row>
    <row r="25192" spans="12:14">
      <c r="L25192" s="7"/>
      <c r="M25192" s="108"/>
      <c r="N25192" s="7"/>
    </row>
    <row r="25193" spans="12:14">
      <c r="L25193" s="7"/>
      <c r="M25193" s="108"/>
      <c r="N25193" s="7"/>
    </row>
    <row r="25194" spans="12:14">
      <c r="L25194" s="7"/>
      <c r="M25194" s="108"/>
      <c r="N25194" s="7"/>
    </row>
    <row r="25195" spans="12:14">
      <c r="L25195" s="7"/>
      <c r="M25195" s="108"/>
      <c r="N25195" s="7"/>
    </row>
    <row r="25196" spans="12:14">
      <c r="L25196" s="7"/>
      <c r="M25196" s="108"/>
      <c r="N25196" s="7"/>
    </row>
    <row r="25197" spans="12:14">
      <c r="L25197" s="7"/>
      <c r="M25197" s="108"/>
      <c r="N25197" s="7"/>
    </row>
    <row r="25198" spans="12:14">
      <c r="L25198" s="7"/>
      <c r="M25198" s="108"/>
      <c r="N25198" s="7"/>
    </row>
    <row r="25199" spans="12:14">
      <c r="L25199" s="7"/>
      <c r="M25199" s="108"/>
      <c r="N25199" s="7"/>
    </row>
    <row r="25200" spans="12:14">
      <c r="L25200" s="7"/>
      <c r="M25200" s="108"/>
      <c r="N25200" s="7"/>
    </row>
    <row r="25201" spans="12:14">
      <c r="L25201" s="7"/>
      <c r="M25201" s="108"/>
      <c r="N25201" s="7"/>
    </row>
    <row r="25202" spans="12:14">
      <c r="L25202" s="7"/>
      <c r="M25202" s="108"/>
      <c r="N25202" s="7"/>
    </row>
    <row r="25203" spans="12:14">
      <c r="L25203" s="7"/>
      <c r="M25203" s="108"/>
      <c r="N25203" s="7"/>
    </row>
    <row r="25204" spans="12:14">
      <c r="L25204" s="7"/>
      <c r="M25204" s="108"/>
      <c r="N25204" s="7"/>
    </row>
    <row r="25205" spans="12:14">
      <c r="L25205" s="7"/>
      <c r="M25205" s="108"/>
      <c r="N25205" s="7"/>
    </row>
    <row r="25206" spans="12:14">
      <c r="L25206" s="7"/>
      <c r="M25206" s="108"/>
      <c r="N25206" s="7"/>
    </row>
    <row r="25207" spans="12:14">
      <c r="L25207" s="7"/>
      <c r="M25207" s="108"/>
      <c r="N25207" s="7"/>
    </row>
    <row r="25208" spans="12:14">
      <c r="L25208" s="7"/>
      <c r="M25208" s="108"/>
      <c r="N25208" s="7"/>
    </row>
    <row r="25209" spans="12:14">
      <c r="L25209" s="7"/>
      <c r="M25209" s="108"/>
      <c r="N25209" s="7"/>
    </row>
    <row r="25210" spans="12:14">
      <c r="L25210" s="7"/>
      <c r="M25210" s="108"/>
      <c r="N25210" s="7"/>
    </row>
    <row r="25211" spans="12:14">
      <c r="L25211" s="7"/>
      <c r="M25211" s="108"/>
      <c r="N25211" s="7"/>
    </row>
    <row r="25212" spans="12:14">
      <c r="L25212" s="7"/>
      <c r="M25212" s="108"/>
      <c r="N25212" s="7"/>
    </row>
    <row r="25213" spans="12:14">
      <c r="L25213" s="7"/>
      <c r="M25213" s="108"/>
      <c r="N25213" s="7"/>
    </row>
    <row r="25214" spans="12:14">
      <c r="L25214" s="7"/>
      <c r="M25214" s="108"/>
      <c r="N25214" s="7"/>
    </row>
    <row r="25215" spans="12:14">
      <c r="L25215" s="7"/>
      <c r="M25215" s="108"/>
      <c r="N25215" s="7"/>
    </row>
    <row r="25216" spans="12:14">
      <c r="L25216" s="7"/>
      <c r="M25216" s="108"/>
      <c r="N25216" s="7"/>
    </row>
    <row r="25217" spans="12:14">
      <c r="L25217" s="7"/>
      <c r="M25217" s="108"/>
      <c r="N25217" s="7"/>
    </row>
    <row r="25218" spans="12:14">
      <c r="L25218" s="7"/>
      <c r="M25218" s="108"/>
      <c r="N25218" s="7"/>
    </row>
    <row r="25219" spans="12:14">
      <c r="L25219" s="7"/>
      <c r="M25219" s="108"/>
      <c r="N25219" s="7"/>
    </row>
    <row r="25220" spans="12:14">
      <c r="L25220" s="7"/>
      <c r="M25220" s="108"/>
      <c r="N25220" s="7"/>
    </row>
    <row r="25221" spans="12:14">
      <c r="L25221" s="7"/>
      <c r="M25221" s="108"/>
      <c r="N25221" s="7"/>
    </row>
    <row r="25222" spans="12:14">
      <c r="L25222" s="7"/>
      <c r="M25222" s="108"/>
      <c r="N25222" s="7"/>
    </row>
    <row r="25223" spans="12:14">
      <c r="L25223" s="7"/>
      <c r="M25223" s="108"/>
      <c r="N25223" s="7"/>
    </row>
    <row r="25224" spans="12:14">
      <c r="L25224" s="7"/>
      <c r="M25224" s="108"/>
      <c r="N25224" s="7"/>
    </row>
    <row r="25225" spans="12:14">
      <c r="L25225" s="7"/>
      <c r="M25225" s="108"/>
      <c r="N25225" s="7"/>
    </row>
    <row r="25226" spans="12:14">
      <c r="L25226" s="7"/>
      <c r="M25226" s="108"/>
      <c r="N25226" s="7"/>
    </row>
    <row r="25227" spans="12:14">
      <c r="L25227" s="7"/>
      <c r="M25227" s="108"/>
      <c r="N25227" s="7"/>
    </row>
    <row r="25228" spans="12:14">
      <c r="L25228" s="7"/>
      <c r="M25228" s="108"/>
      <c r="N25228" s="7"/>
    </row>
    <row r="25229" spans="12:14">
      <c r="L25229" s="7"/>
      <c r="M25229" s="108"/>
      <c r="N25229" s="7"/>
    </row>
    <row r="25230" spans="12:14">
      <c r="L25230" s="7"/>
      <c r="M25230" s="108"/>
      <c r="N25230" s="7"/>
    </row>
    <row r="25231" spans="12:14">
      <c r="L25231" s="7"/>
      <c r="M25231" s="108"/>
      <c r="N25231" s="7"/>
    </row>
    <row r="25232" spans="12:14">
      <c r="L25232" s="7"/>
      <c r="M25232" s="108"/>
      <c r="N25232" s="7"/>
    </row>
    <row r="25233" spans="12:14">
      <c r="L25233" s="7"/>
      <c r="M25233" s="108"/>
      <c r="N25233" s="7"/>
    </row>
    <row r="25234" spans="12:14">
      <c r="L25234" s="7"/>
      <c r="M25234" s="108"/>
      <c r="N25234" s="7"/>
    </row>
    <row r="25235" spans="12:14">
      <c r="L25235" s="7"/>
      <c r="M25235" s="108"/>
      <c r="N25235" s="7"/>
    </row>
    <row r="25236" spans="12:14">
      <c r="L25236" s="7"/>
      <c r="M25236" s="108"/>
      <c r="N25236" s="7"/>
    </row>
    <row r="25237" spans="12:14">
      <c r="L25237" s="7"/>
      <c r="M25237" s="108"/>
      <c r="N25237" s="7"/>
    </row>
    <row r="25238" spans="12:14">
      <c r="L25238" s="7"/>
      <c r="M25238" s="108"/>
      <c r="N25238" s="7"/>
    </row>
    <row r="25239" spans="12:14">
      <c r="L25239" s="7"/>
      <c r="M25239" s="108"/>
      <c r="N25239" s="7"/>
    </row>
    <row r="25240" spans="12:14">
      <c r="L25240" s="7"/>
      <c r="M25240" s="108"/>
      <c r="N25240" s="7"/>
    </row>
    <row r="25241" spans="12:14">
      <c r="L25241" s="7"/>
      <c r="M25241" s="108"/>
      <c r="N25241" s="7"/>
    </row>
    <row r="25242" spans="12:14">
      <c r="L25242" s="7"/>
      <c r="M25242" s="108"/>
      <c r="N25242" s="7"/>
    </row>
    <row r="25243" spans="12:14">
      <c r="L25243" s="7"/>
      <c r="M25243" s="108"/>
      <c r="N25243" s="7"/>
    </row>
    <row r="25244" spans="12:14">
      <c r="L25244" s="7"/>
      <c r="M25244" s="108"/>
      <c r="N25244" s="7"/>
    </row>
    <row r="25245" spans="12:14">
      <c r="L25245" s="7"/>
      <c r="M25245" s="108"/>
      <c r="N25245" s="7"/>
    </row>
    <row r="25246" spans="12:14">
      <c r="L25246" s="7"/>
      <c r="M25246" s="108"/>
      <c r="N25246" s="7"/>
    </row>
    <row r="25247" spans="12:14">
      <c r="L25247" s="7"/>
      <c r="M25247" s="108"/>
      <c r="N25247" s="7"/>
    </row>
    <row r="25248" spans="12:14">
      <c r="L25248" s="7"/>
      <c r="M25248" s="108"/>
      <c r="N25248" s="7"/>
    </row>
    <row r="25249" spans="12:14">
      <c r="L25249" s="7"/>
      <c r="M25249" s="108"/>
      <c r="N25249" s="7"/>
    </row>
    <row r="25250" spans="12:14">
      <c r="L25250" s="7"/>
      <c r="M25250" s="108"/>
      <c r="N25250" s="7"/>
    </row>
    <row r="25251" spans="12:14">
      <c r="L25251" s="7"/>
      <c r="M25251" s="108"/>
      <c r="N25251" s="7"/>
    </row>
    <row r="25252" spans="12:14">
      <c r="L25252" s="7"/>
      <c r="M25252" s="108"/>
      <c r="N25252" s="7"/>
    </row>
    <row r="25253" spans="12:14">
      <c r="L25253" s="7"/>
      <c r="M25253" s="108"/>
      <c r="N25253" s="7"/>
    </row>
    <row r="25254" spans="12:14">
      <c r="L25254" s="7"/>
      <c r="M25254" s="108"/>
      <c r="N25254" s="7"/>
    </row>
    <row r="25255" spans="12:14">
      <c r="L25255" s="7"/>
      <c r="M25255" s="108"/>
      <c r="N25255" s="7"/>
    </row>
    <row r="25256" spans="12:14">
      <c r="L25256" s="7"/>
      <c r="M25256" s="108"/>
      <c r="N25256" s="7"/>
    </row>
    <row r="25257" spans="12:14">
      <c r="L25257" s="7"/>
      <c r="M25257" s="108"/>
      <c r="N25257" s="7"/>
    </row>
    <row r="25258" spans="12:14">
      <c r="L25258" s="7"/>
      <c r="M25258" s="108"/>
      <c r="N25258" s="7"/>
    </row>
    <row r="25259" spans="12:14">
      <c r="L25259" s="7"/>
      <c r="M25259" s="108"/>
      <c r="N25259" s="7"/>
    </row>
    <row r="25260" spans="12:14">
      <c r="L25260" s="7"/>
      <c r="M25260" s="108"/>
      <c r="N25260" s="7"/>
    </row>
    <row r="25261" spans="12:14">
      <c r="L25261" s="7"/>
      <c r="M25261" s="108"/>
      <c r="N25261" s="7"/>
    </row>
    <row r="25262" spans="12:14">
      <c r="L25262" s="7"/>
      <c r="M25262" s="108"/>
      <c r="N25262" s="7"/>
    </row>
    <row r="25263" spans="12:14">
      <c r="L25263" s="7"/>
      <c r="M25263" s="108"/>
      <c r="N25263" s="7"/>
    </row>
    <row r="25264" spans="12:14">
      <c r="L25264" s="7"/>
      <c r="M25264" s="108"/>
      <c r="N25264" s="7"/>
    </row>
    <row r="25265" spans="12:14">
      <c r="L25265" s="7"/>
      <c r="M25265" s="108"/>
      <c r="N25265" s="7"/>
    </row>
    <row r="25266" spans="12:14">
      <c r="L25266" s="7"/>
      <c r="M25266" s="108"/>
      <c r="N25266" s="7"/>
    </row>
    <row r="25267" spans="12:14">
      <c r="L25267" s="7"/>
      <c r="M25267" s="108"/>
      <c r="N25267" s="7"/>
    </row>
    <row r="25268" spans="12:14">
      <c r="L25268" s="7"/>
      <c r="M25268" s="108"/>
      <c r="N25268" s="7"/>
    </row>
    <row r="25269" spans="12:14">
      <c r="L25269" s="7"/>
      <c r="M25269" s="108"/>
      <c r="N25269" s="7"/>
    </row>
    <row r="25270" spans="12:14">
      <c r="L25270" s="7"/>
      <c r="M25270" s="108"/>
      <c r="N25270" s="7"/>
    </row>
    <row r="25271" spans="12:14">
      <c r="L25271" s="7"/>
      <c r="M25271" s="108"/>
      <c r="N25271" s="7"/>
    </row>
    <row r="25272" spans="12:14">
      <c r="L25272" s="7"/>
      <c r="M25272" s="108"/>
      <c r="N25272" s="7"/>
    </row>
    <row r="25273" spans="12:14">
      <c r="L25273" s="7"/>
      <c r="M25273" s="108"/>
      <c r="N25273" s="7"/>
    </row>
    <row r="25274" spans="12:14">
      <c r="L25274" s="7"/>
      <c r="M25274" s="108"/>
      <c r="N25274" s="7"/>
    </row>
    <row r="25275" spans="12:14">
      <c r="L25275" s="7"/>
      <c r="M25275" s="108"/>
      <c r="N25275" s="7"/>
    </row>
    <row r="25276" spans="12:14">
      <c r="L25276" s="7"/>
      <c r="M25276" s="108"/>
      <c r="N25276" s="7"/>
    </row>
    <row r="25277" spans="12:14">
      <c r="L25277" s="7"/>
      <c r="M25277" s="108"/>
      <c r="N25277" s="7"/>
    </row>
    <row r="25278" spans="12:14">
      <c r="L25278" s="7"/>
      <c r="M25278" s="108"/>
      <c r="N25278" s="7"/>
    </row>
    <row r="25279" spans="12:14">
      <c r="L25279" s="7"/>
      <c r="M25279" s="108"/>
      <c r="N25279" s="7"/>
    </row>
    <row r="25280" spans="12:14">
      <c r="L25280" s="7"/>
      <c r="M25280" s="108"/>
      <c r="N25280" s="7"/>
    </row>
    <row r="25281" spans="12:14">
      <c r="L25281" s="7"/>
      <c r="M25281" s="108"/>
      <c r="N25281" s="7"/>
    </row>
    <row r="25282" spans="12:14">
      <c r="L25282" s="7"/>
      <c r="M25282" s="108"/>
      <c r="N25282" s="7"/>
    </row>
    <row r="25283" spans="12:14">
      <c r="L25283" s="7"/>
      <c r="M25283" s="108"/>
      <c r="N25283" s="7"/>
    </row>
    <row r="25284" spans="12:14">
      <c r="L25284" s="7"/>
      <c r="M25284" s="108"/>
      <c r="N25284" s="7"/>
    </row>
    <row r="25285" spans="12:14">
      <c r="L25285" s="7"/>
      <c r="M25285" s="108"/>
      <c r="N25285" s="7"/>
    </row>
    <row r="25286" spans="12:14">
      <c r="L25286" s="7"/>
      <c r="M25286" s="108"/>
      <c r="N25286" s="7"/>
    </row>
    <row r="25287" spans="12:14">
      <c r="L25287" s="7"/>
      <c r="M25287" s="108"/>
      <c r="N25287" s="7"/>
    </row>
    <row r="25288" spans="12:14">
      <c r="L25288" s="7"/>
      <c r="M25288" s="108"/>
      <c r="N25288" s="7"/>
    </row>
    <row r="25289" spans="12:14">
      <c r="L25289" s="7"/>
      <c r="M25289" s="108"/>
      <c r="N25289" s="7"/>
    </row>
    <row r="25290" spans="12:14">
      <c r="L25290" s="7"/>
      <c r="M25290" s="108"/>
      <c r="N25290" s="7"/>
    </row>
    <row r="25291" spans="12:14">
      <c r="L25291" s="7"/>
      <c r="M25291" s="108"/>
      <c r="N25291" s="7"/>
    </row>
    <row r="25292" spans="12:14">
      <c r="L25292" s="7"/>
      <c r="M25292" s="108"/>
      <c r="N25292" s="7"/>
    </row>
    <row r="25293" spans="12:14">
      <c r="L25293" s="7"/>
      <c r="M25293" s="108"/>
      <c r="N25293" s="7"/>
    </row>
    <row r="25294" spans="12:14">
      <c r="L25294" s="7"/>
      <c r="M25294" s="108"/>
      <c r="N25294" s="7"/>
    </row>
    <row r="25295" spans="12:14">
      <c r="L25295" s="7"/>
      <c r="M25295" s="108"/>
      <c r="N25295" s="7"/>
    </row>
    <row r="25296" spans="12:14">
      <c r="L25296" s="7"/>
      <c r="M25296" s="108"/>
      <c r="N25296" s="7"/>
    </row>
    <row r="25297" spans="12:14">
      <c r="L25297" s="7"/>
      <c r="M25297" s="108"/>
      <c r="N25297" s="7"/>
    </row>
    <row r="25298" spans="12:14">
      <c r="L25298" s="7"/>
      <c r="M25298" s="108"/>
      <c r="N25298" s="7"/>
    </row>
    <row r="25299" spans="12:14">
      <c r="L25299" s="7"/>
      <c r="M25299" s="108"/>
      <c r="N25299" s="7"/>
    </row>
    <row r="25300" spans="12:14">
      <c r="L25300" s="7"/>
      <c r="M25300" s="108"/>
      <c r="N25300" s="7"/>
    </row>
    <row r="25301" spans="12:14">
      <c r="L25301" s="7"/>
      <c r="M25301" s="108"/>
      <c r="N25301" s="7"/>
    </row>
    <row r="25302" spans="12:14">
      <c r="L25302" s="7"/>
      <c r="M25302" s="108"/>
      <c r="N25302" s="7"/>
    </row>
    <row r="25303" spans="12:14">
      <c r="L25303" s="7"/>
      <c r="M25303" s="108"/>
      <c r="N25303" s="7"/>
    </row>
    <row r="25304" spans="12:14">
      <c r="L25304" s="7"/>
      <c r="M25304" s="108"/>
      <c r="N25304" s="7"/>
    </row>
    <row r="25305" spans="12:14">
      <c r="L25305" s="7"/>
      <c r="M25305" s="108"/>
      <c r="N25305" s="7"/>
    </row>
    <row r="25306" spans="12:14">
      <c r="L25306" s="7"/>
      <c r="M25306" s="108"/>
      <c r="N25306" s="7"/>
    </row>
    <row r="25307" spans="12:14">
      <c r="L25307" s="7"/>
      <c r="M25307" s="108"/>
      <c r="N25307" s="7"/>
    </row>
    <row r="25308" spans="12:14">
      <c r="L25308" s="7"/>
      <c r="M25308" s="108"/>
      <c r="N25308" s="7"/>
    </row>
    <row r="25309" spans="12:14">
      <c r="L25309" s="7"/>
      <c r="M25309" s="108"/>
      <c r="N25309" s="7"/>
    </row>
    <row r="25310" spans="12:14">
      <c r="L25310" s="7"/>
      <c r="M25310" s="108"/>
      <c r="N25310" s="7"/>
    </row>
    <row r="25311" spans="12:14">
      <c r="L25311" s="7"/>
      <c r="M25311" s="108"/>
      <c r="N25311" s="7"/>
    </row>
    <row r="25312" spans="12:14">
      <c r="L25312" s="7"/>
      <c r="M25312" s="108"/>
      <c r="N25312" s="7"/>
    </row>
    <row r="25313" spans="12:14">
      <c r="L25313" s="7"/>
      <c r="M25313" s="108"/>
      <c r="N25313" s="7"/>
    </row>
    <row r="25314" spans="12:14">
      <c r="L25314" s="7"/>
      <c r="M25314" s="108"/>
      <c r="N25314" s="7"/>
    </row>
    <row r="25315" spans="12:14">
      <c r="L25315" s="7"/>
      <c r="M25315" s="108"/>
      <c r="N25315" s="7"/>
    </row>
    <row r="25316" spans="12:14">
      <c r="L25316" s="7"/>
      <c r="M25316" s="108"/>
      <c r="N25316" s="7"/>
    </row>
    <row r="25317" spans="12:14">
      <c r="L25317" s="7"/>
      <c r="M25317" s="108"/>
      <c r="N25317" s="7"/>
    </row>
    <row r="25318" spans="12:14">
      <c r="L25318" s="7"/>
      <c r="M25318" s="108"/>
      <c r="N25318" s="7"/>
    </row>
    <row r="25319" spans="12:14">
      <c r="L25319" s="7"/>
      <c r="M25319" s="108"/>
      <c r="N25319" s="7"/>
    </row>
    <row r="25320" spans="12:14">
      <c r="L25320" s="7"/>
      <c r="M25320" s="108"/>
      <c r="N25320" s="7"/>
    </row>
    <row r="25321" spans="12:14">
      <c r="L25321" s="7"/>
      <c r="M25321" s="108"/>
      <c r="N25321" s="7"/>
    </row>
    <row r="25322" spans="12:14">
      <c r="L25322" s="7"/>
      <c r="M25322" s="108"/>
      <c r="N25322" s="7"/>
    </row>
    <row r="25323" spans="12:14">
      <c r="L25323" s="7"/>
      <c r="M25323" s="108"/>
      <c r="N25323" s="7"/>
    </row>
    <row r="25324" spans="12:14">
      <c r="L25324" s="7"/>
      <c r="M25324" s="108"/>
      <c r="N25324" s="7"/>
    </row>
    <row r="25325" spans="12:14">
      <c r="L25325" s="7"/>
      <c r="M25325" s="108"/>
      <c r="N25325" s="7"/>
    </row>
    <row r="25326" spans="12:14">
      <c r="L25326" s="7"/>
      <c r="M25326" s="108"/>
      <c r="N25326" s="7"/>
    </row>
    <row r="25327" spans="12:14">
      <c r="L25327" s="7"/>
      <c r="M25327" s="108"/>
      <c r="N25327" s="7"/>
    </row>
    <row r="25328" spans="12:14">
      <c r="L25328" s="7"/>
      <c r="M25328" s="108"/>
      <c r="N25328" s="7"/>
    </row>
    <row r="25329" spans="12:14">
      <c r="L25329" s="7"/>
      <c r="M25329" s="108"/>
      <c r="N25329" s="7"/>
    </row>
    <row r="25330" spans="12:14">
      <c r="L25330" s="7"/>
      <c r="M25330" s="108"/>
      <c r="N25330" s="7"/>
    </row>
    <row r="25331" spans="12:14">
      <c r="L25331" s="7"/>
      <c r="M25331" s="108"/>
      <c r="N25331" s="7"/>
    </row>
    <row r="25332" spans="12:14">
      <c r="L25332" s="7"/>
      <c r="M25332" s="108"/>
      <c r="N25332" s="7"/>
    </row>
    <row r="25333" spans="12:14">
      <c r="L25333" s="7"/>
      <c r="M25333" s="108"/>
      <c r="N25333" s="7"/>
    </row>
    <row r="25334" spans="12:14">
      <c r="L25334" s="7"/>
      <c r="M25334" s="108"/>
      <c r="N25334" s="7"/>
    </row>
    <row r="25335" spans="12:14">
      <c r="L25335" s="7"/>
      <c r="M25335" s="108"/>
      <c r="N25335" s="7"/>
    </row>
    <row r="25336" spans="12:14">
      <c r="L25336" s="7"/>
      <c r="M25336" s="108"/>
      <c r="N25336" s="7"/>
    </row>
    <row r="25337" spans="12:14">
      <c r="L25337" s="7"/>
      <c r="M25337" s="108"/>
      <c r="N25337" s="7"/>
    </row>
    <row r="25338" spans="12:14">
      <c r="L25338" s="7"/>
      <c r="M25338" s="108"/>
      <c r="N25338" s="7"/>
    </row>
    <row r="25339" spans="12:14">
      <c r="L25339" s="7"/>
      <c r="M25339" s="108"/>
      <c r="N25339" s="7"/>
    </row>
    <row r="25340" spans="12:14">
      <c r="L25340" s="7"/>
      <c r="M25340" s="108"/>
      <c r="N25340" s="7"/>
    </row>
    <row r="25341" spans="12:14">
      <c r="L25341" s="7"/>
      <c r="M25341" s="108"/>
      <c r="N25341" s="7"/>
    </row>
    <row r="25342" spans="12:14">
      <c r="L25342" s="7"/>
      <c r="M25342" s="108"/>
      <c r="N25342" s="7"/>
    </row>
    <row r="25343" spans="12:14">
      <c r="L25343" s="7"/>
      <c r="M25343" s="108"/>
      <c r="N25343" s="7"/>
    </row>
    <row r="25344" spans="12:14">
      <c r="L25344" s="7"/>
      <c r="M25344" s="108"/>
      <c r="N25344" s="7"/>
    </row>
    <row r="25345" spans="12:14">
      <c r="L25345" s="7"/>
      <c r="M25345" s="108"/>
      <c r="N25345" s="7"/>
    </row>
    <row r="25346" spans="12:14">
      <c r="L25346" s="7"/>
      <c r="M25346" s="108"/>
      <c r="N25346" s="7"/>
    </row>
    <row r="25347" spans="12:14">
      <c r="L25347" s="7"/>
      <c r="M25347" s="108"/>
      <c r="N25347" s="7"/>
    </row>
    <row r="25348" spans="12:14">
      <c r="L25348" s="7"/>
      <c r="M25348" s="108"/>
      <c r="N25348" s="7"/>
    </row>
    <row r="25349" spans="12:14">
      <c r="L25349" s="7"/>
      <c r="M25349" s="108"/>
      <c r="N25349" s="7"/>
    </row>
    <row r="25350" spans="12:14">
      <c r="L25350" s="7"/>
      <c r="M25350" s="108"/>
      <c r="N25350" s="7"/>
    </row>
    <row r="25351" spans="12:14">
      <c r="L25351" s="7"/>
      <c r="M25351" s="108"/>
      <c r="N25351" s="7"/>
    </row>
    <row r="25352" spans="12:14">
      <c r="L25352" s="7"/>
      <c r="M25352" s="108"/>
      <c r="N25352" s="7"/>
    </row>
    <row r="25353" spans="12:14">
      <c r="L25353" s="7"/>
      <c r="M25353" s="108"/>
      <c r="N25353" s="7"/>
    </row>
    <row r="25354" spans="12:14">
      <c r="L25354" s="7"/>
      <c r="M25354" s="108"/>
      <c r="N25354" s="7"/>
    </row>
    <row r="25355" spans="12:14">
      <c r="L25355" s="7"/>
      <c r="M25355" s="108"/>
      <c r="N25355" s="7"/>
    </row>
    <row r="25356" spans="12:14">
      <c r="L25356" s="7"/>
      <c r="M25356" s="108"/>
      <c r="N25356" s="7"/>
    </row>
    <row r="25357" spans="12:14">
      <c r="L25357" s="7"/>
      <c r="M25357" s="108"/>
      <c r="N25357" s="7"/>
    </row>
    <row r="25358" spans="12:14">
      <c r="L25358" s="7"/>
      <c r="M25358" s="108"/>
      <c r="N25358" s="7"/>
    </row>
    <row r="25359" spans="12:14">
      <c r="L25359" s="7"/>
      <c r="M25359" s="108"/>
      <c r="N25359" s="7"/>
    </row>
    <row r="25360" spans="12:14">
      <c r="L25360" s="7"/>
      <c r="M25360" s="108"/>
      <c r="N25360" s="7"/>
    </row>
    <row r="25361" spans="12:14">
      <c r="L25361" s="7"/>
      <c r="M25361" s="108"/>
      <c r="N25361" s="7"/>
    </row>
    <row r="25362" spans="12:14">
      <c r="L25362" s="7"/>
      <c r="M25362" s="108"/>
      <c r="N25362" s="7"/>
    </row>
    <row r="25363" spans="12:14">
      <c r="L25363" s="7"/>
      <c r="M25363" s="108"/>
      <c r="N25363" s="7"/>
    </row>
    <row r="25364" spans="12:14">
      <c r="L25364" s="7"/>
      <c r="M25364" s="108"/>
      <c r="N25364" s="7"/>
    </row>
    <row r="25365" spans="12:14">
      <c r="L25365" s="7"/>
      <c r="M25365" s="108"/>
      <c r="N25365" s="7"/>
    </row>
    <row r="25366" spans="12:14">
      <c r="L25366" s="7"/>
      <c r="M25366" s="108"/>
      <c r="N25366" s="7"/>
    </row>
    <row r="25367" spans="12:14">
      <c r="L25367" s="7"/>
      <c r="M25367" s="108"/>
      <c r="N25367" s="7"/>
    </row>
    <row r="25368" spans="12:14">
      <c r="L25368" s="7"/>
      <c r="M25368" s="108"/>
      <c r="N25368" s="7"/>
    </row>
    <row r="25369" spans="12:14">
      <c r="L25369" s="7"/>
      <c r="M25369" s="108"/>
      <c r="N25369" s="7"/>
    </row>
    <row r="25370" spans="12:14">
      <c r="L25370" s="7"/>
      <c r="M25370" s="108"/>
      <c r="N25370" s="7"/>
    </row>
    <row r="25371" spans="12:14">
      <c r="L25371" s="7"/>
      <c r="M25371" s="108"/>
      <c r="N25371" s="7"/>
    </row>
    <row r="25372" spans="12:14">
      <c r="L25372" s="7"/>
      <c r="M25372" s="108"/>
      <c r="N25372" s="7"/>
    </row>
    <row r="25373" spans="12:14">
      <c r="L25373" s="7"/>
      <c r="M25373" s="108"/>
      <c r="N25373" s="7"/>
    </row>
    <row r="25374" spans="12:14">
      <c r="L25374" s="7"/>
      <c r="M25374" s="108"/>
      <c r="N25374" s="7"/>
    </row>
    <row r="25375" spans="12:14">
      <c r="L25375" s="7"/>
      <c r="M25375" s="108"/>
      <c r="N25375" s="7"/>
    </row>
    <row r="25376" spans="12:14">
      <c r="L25376" s="7"/>
      <c r="M25376" s="108"/>
      <c r="N25376" s="7"/>
    </row>
    <row r="25377" spans="12:14">
      <c r="L25377" s="7"/>
      <c r="M25377" s="108"/>
      <c r="N25377" s="7"/>
    </row>
    <row r="25378" spans="12:14">
      <c r="L25378" s="7"/>
      <c r="M25378" s="108"/>
      <c r="N25378" s="7"/>
    </row>
    <row r="25379" spans="12:14">
      <c r="L25379" s="7"/>
      <c r="M25379" s="108"/>
      <c r="N25379" s="7"/>
    </row>
    <row r="25380" spans="12:14">
      <c r="L25380" s="7"/>
      <c r="M25380" s="108"/>
      <c r="N25380" s="7"/>
    </row>
    <row r="25381" spans="12:14">
      <c r="L25381" s="7"/>
      <c r="M25381" s="108"/>
      <c r="N25381" s="7"/>
    </row>
    <row r="25382" spans="12:14">
      <c r="L25382" s="7"/>
      <c r="M25382" s="108"/>
      <c r="N25382" s="7"/>
    </row>
    <row r="25383" spans="12:14">
      <c r="L25383" s="7"/>
      <c r="M25383" s="108"/>
      <c r="N25383" s="7"/>
    </row>
    <row r="25384" spans="12:14">
      <c r="L25384" s="7"/>
      <c r="M25384" s="108"/>
      <c r="N25384" s="7"/>
    </row>
    <row r="25385" spans="12:14">
      <c r="L25385" s="7"/>
      <c r="M25385" s="108"/>
      <c r="N25385" s="7"/>
    </row>
    <row r="25386" spans="12:14">
      <c r="L25386" s="7"/>
      <c r="M25386" s="108"/>
      <c r="N25386" s="7"/>
    </row>
    <row r="25387" spans="12:14">
      <c r="L25387" s="7"/>
      <c r="M25387" s="108"/>
      <c r="N25387" s="7"/>
    </row>
    <row r="25388" spans="12:14">
      <c r="L25388" s="7"/>
      <c r="M25388" s="108"/>
      <c r="N25388" s="7"/>
    </row>
    <row r="25389" spans="12:14">
      <c r="L25389" s="7"/>
      <c r="M25389" s="108"/>
      <c r="N25389" s="7"/>
    </row>
    <row r="25390" spans="12:14">
      <c r="L25390" s="7"/>
      <c r="M25390" s="108"/>
      <c r="N25390" s="7"/>
    </row>
    <row r="25391" spans="12:14">
      <c r="L25391" s="7"/>
      <c r="M25391" s="108"/>
      <c r="N25391" s="7"/>
    </row>
    <row r="25392" spans="12:14">
      <c r="L25392" s="7"/>
      <c r="M25392" s="108"/>
      <c r="N25392" s="7"/>
    </row>
    <row r="25393" spans="12:14">
      <c r="L25393" s="7"/>
      <c r="M25393" s="108"/>
      <c r="N25393" s="7"/>
    </row>
    <row r="25394" spans="12:14">
      <c r="L25394" s="7"/>
      <c r="M25394" s="108"/>
      <c r="N25394" s="7"/>
    </row>
    <row r="25395" spans="12:14">
      <c r="L25395" s="7"/>
      <c r="M25395" s="108"/>
      <c r="N25395" s="7"/>
    </row>
    <row r="25396" spans="12:14">
      <c r="L25396" s="7"/>
      <c r="M25396" s="108"/>
      <c r="N25396" s="7"/>
    </row>
    <row r="25397" spans="12:14">
      <c r="L25397" s="7"/>
      <c r="M25397" s="108"/>
      <c r="N25397" s="7"/>
    </row>
    <row r="25398" spans="12:14">
      <c r="L25398" s="7"/>
      <c r="M25398" s="108"/>
      <c r="N25398" s="7"/>
    </row>
    <row r="25399" spans="12:14">
      <c r="L25399" s="7"/>
      <c r="M25399" s="108"/>
      <c r="N25399" s="7"/>
    </row>
    <row r="25400" spans="12:14">
      <c r="L25400" s="7"/>
      <c r="M25400" s="108"/>
      <c r="N25400" s="7"/>
    </row>
    <row r="25401" spans="12:14">
      <c r="L25401" s="7"/>
      <c r="M25401" s="108"/>
      <c r="N25401" s="7"/>
    </row>
    <row r="25402" spans="12:14">
      <c r="L25402" s="7"/>
      <c r="M25402" s="108"/>
      <c r="N25402" s="7"/>
    </row>
    <row r="25403" spans="12:14">
      <c r="L25403" s="7"/>
      <c r="M25403" s="108"/>
      <c r="N25403" s="7"/>
    </row>
    <row r="25404" spans="12:14">
      <c r="L25404" s="7"/>
      <c r="M25404" s="108"/>
      <c r="N25404" s="7"/>
    </row>
    <row r="25405" spans="12:14">
      <c r="L25405" s="7"/>
      <c r="M25405" s="108"/>
      <c r="N25405" s="7"/>
    </row>
    <row r="25406" spans="12:14">
      <c r="L25406" s="7"/>
      <c r="M25406" s="108"/>
      <c r="N25406" s="7"/>
    </row>
    <row r="25407" spans="12:14">
      <c r="L25407" s="7"/>
      <c r="M25407" s="108"/>
      <c r="N25407" s="7"/>
    </row>
    <row r="25408" spans="12:14">
      <c r="L25408" s="7"/>
      <c r="M25408" s="108"/>
      <c r="N25408" s="7"/>
    </row>
    <row r="25409" spans="12:14">
      <c r="L25409" s="7"/>
      <c r="M25409" s="108"/>
      <c r="N25409" s="7"/>
    </row>
    <row r="25410" spans="12:14">
      <c r="L25410" s="7"/>
      <c r="M25410" s="108"/>
      <c r="N25410" s="7"/>
    </row>
    <row r="25411" spans="12:14">
      <c r="L25411" s="7"/>
      <c r="M25411" s="108"/>
      <c r="N25411" s="7"/>
    </row>
    <row r="25412" spans="12:14">
      <c r="L25412" s="7"/>
      <c r="M25412" s="108"/>
      <c r="N25412" s="7"/>
    </row>
    <row r="25413" spans="12:14">
      <c r="L25413" s="7"/>
      <c r="M25413" s="108"/>
      <c r="N25413" s="7"/>
    </row>
    <row r="25414" spans="12:14">
      <c r="L25414" s="7"/>
      <c r="M25414" s="108"/>
      <c r="N25414" s="7"/>
    </row>
    <row r="25415" spans="12:14">
      <c r="L25415" s="7"/>
      <c r="M25415" s="108"/>
      <c r="N25415" s="7"/>
    </row>
    <row r="25416" spans="12:14">
      <c r="L25416" s="7"/>
      <c r="M25416" s="108"/>
      <c r="N25416" s="7"/>
    </row>
    <row r="25417" spans="12:14">
      <c r="L25417" s="7"/>
      <c r="M25417" s="108"/>
      <c r="N25417" s="7"/>
    </row>
    <row r="25418" spans="12:14">
      <c r="L25418" s="7"/>
      <c r="M25418" s="108"/>
      <c r="N25418" s="7"/>
    </row>
    <row r="25419" spans="12:14">
      <c r="L25419" s="7"/>
      <c r="M25419" s="108"/>
      <c r="N25419" s="7"/>
    </row>
    <row r="25420" spans="12:14">
      <c r="L25420" s="7"/>
      <c r="M25420" s="108"/>
      <c r="N25420" s="7"/>
    </row>
    <row r="25421" spans="12:14">
      <c r="L25421" s="7"/>
      <c r="M25421" s="108"/>
      <c r="N25421" s="7"/>
    </row>
    <row r="25422" spans="12:14">
      <c r="L25422" s="7"/>
      <c r="M25422" s="108"/>
      <c r="N25422" s="7"/>
    </row>
    <row r="25423" spans="12:14">
      <c r="L25423" s="7"/>
      <c r="M25423" s="108"/>
      <c r="N25423" s="7"/>
    </row>
    <row r="25424" spans="12:14">
      <c r="L25424" s="7"/>
      <c r="M25424" s="108"/>
      <c r="N25424" s="7"/>
    </row>
    <row r="25425" spans="12:14">
      <c r="L25425" s="7"/>
      <c r="M25425" s="108"/>
      <c r="N25425" s="7"/>
    </row>
    <row r="25426" spans="12:14">
      <c r="L25426" s="7"/>
      <c r="M25426" s="108"/>
      <c r="N25426" s="7"/>
    </row>
    <row r="25427" spans="12:14">
      <c r="L25427" s="7"/>
      <c r="M25427" s="108"/>
      <c r="N25427" s="7"/>
    </row>
    <row r="25428" spans="12:14">
      <c r="L25428" s="7"/>
      <c r="M25428" s="108"/>
      <c r="N25428" s="7"/>
    </row>
    <row r="25429" spans="12:14">
      <c r="L25429" s="7"/>
      <c r="M25429" s="108"/>
      <c r="N25429" s="7"/>
    </row>
    <row r="25430" spans="12:14">
      <c r="L25430" s="7"/>
      <c r="M25430" s="108"/>
      <c r="N25430" s="7"/>
    </row>
    <row r="25431" spans="12:14">
      <c r="L25431" s="7"/>
      <c r="M25431" s="108"/>
      <c r="N25431" s="7"/>
    </row>
    <row r="25432" spans="12:14">
      <c r="L25432" s="7"/>
      <c r="M25432" s="108"/>
      <c r="N25432" s="7"/>
    </row>
    <row r="25433" spans="12:14">
      <c r="L25433" s="7"/>
      <c r="M25433" s="108"/>
      <c r="N25433" s="7"/>
    </row>
    <row r="25434" spans="12:14">
      <c r="L25434" s="7"/>
      <c r="M25434" s="108"/>
      <c r="N25434" s="7"/>
    </row>
    <row r="25435" spans="12:14">
      <c r="L25435" s="7"/>
      <c r="M25435" s="108"/>
      <c r="N25435" s="7"/>
    </row>
    <row r="25436" spans="12:14">
      <c r="L25436" s="7"/>
      <c r="M25436" s="108"/>
      <c r="N25436" s="7"/>
    </row>
    <row r="25437" spans="12:14">
      <c r="L25437" s="7"/>
      <c r="M25437" s="108"/>
      <c r="N25437" s="7"/>
    </row>
    <row r="25438" spans="12:14">
      <c r="L25438" s="7"/>
      <c r="M25438" s="108"/>
      <c r="N25438" s="7"/>
    </row>
    <row r="25439" spans="12:14">
      <c r="L25439" s="7"/>
      <c r="M25439" s="108"/>
      <c r="N25439" s="7"/>
    </row>
    <row r="25440" spans="12:14">
      <c r="L25440" s="7"/>
      <c r="M25440" s="108"/>
      <c r="N25440" s="7"/>
    </row>
    <row r="25441" spans="12:14">
      <c r="L25441" s="7"/>
      <c r="M25441" s="108"/>
      <c r="N25441" s="7"/>
    </row>
    <row r="25442" spans="12:14">
      <c r="L25442" s="7"/>
      <c r="M25442" s="108"/>
      <c r="N25442" s="7"/>
    </row>
    <row r="25443" spans="12:14">
      <c r="L25443" s="7"/>
      <c r="M25443" s="108"/>
      <c r="N25443" s="7"/>
    </row>
    <row r="25444" spans="12:14">
      <c r="L25444" s="7"/>
      <c r="M25444" s="108"/>
      <c r="N25444" s="7"/>
    </row>
    <row r="25445" spans="12:14">
      <c r="L25445" s="7"/>
      <c r="M25445" s="108"/>
      <c r="N25445" s="7"/>
    </row>
    <row r="25446" spans="12:14">
      <c r="L25446" s="7"/>
      <c r="M25446" s="108"/>
      <c r="N25446" s="7"/>
    </row>
    <row r="25447" spans="12:14">
      <c r="L25447" s="7"/>
      <c r="M25447" s="108"/>
      <c r="N25447" s="7"/>
    </row>
    <row r="25448" spans="12:14">
      <c r="L25448" s="7"/>
      <c r="M25448" s="108"/>
      <c r="N25448" s="7"/>
    </row>
    <row r="25449" spans="12:14">
      <c r="L25449" s="7"/>
      <c r="M25449" s="108"/>
      <c r="N25449" s="7"/>
    </row>
    <row r="25450" spans="12:14">
      <c r="L25450" s="7"/>
      <c r="M25450" s="108"/>
      <c r="N25450" s="7"/>
    </row>
    <row r="25451" spans="12:14">
      <c r="L25451" s="7"/>
      <c r="M25451" s="108"/>
      <c r="N25451" s="7"/>
    </row>
    <row r="25452" spans="12:14">
      <c r="L25452" s="7"/>
      <c r="M25452" s="108"/>
      <c r="N25452" s="7"/>
    </row>
    <row r="25453" spans="12:14">
      <c r="L25453" s="7"/>
      <c r="M25453" s="108"/>
      <c r="N25453" s="7"/>
    </row>
    <row r="25454" spans="12:14">
      <c r="L25454" s="7"/>
      <c r="M25454" s="108"/>
      <c r="N25454" s="7"/>
    </row>
    <row r="25455" spans="12:14">
      <c r="L25455" s="7"/>
      <c r="M25455" s="108"/>
      <c r="N25455" s="7"/>
    </row>
    <row r="25456" spans="12:14">
      <c r="L25456" s="7"/>
      <c r="M25456" s="108"/>
      <c r="N25456" s="7"/>
    </row>
    <row r="25457" spans="12:14">
      <c r="L25457" s="7"/>
      <c r="M25457" s="108"/>
      <c r="N25457" s="7"/>
    </row>
    <row r="25458" spans="12:14">
      <c r="L25458" s="7"/>
      <c r="M25458" s="108"/>
      <c r="N25458" s="7"/>
    </row>
    <row r="25459" spans="12:14">
      <c r="L25459" s="7"/>
      <c r="M25459" s="108"/>
      <c r="N25459" s="7"/>
    </row>
    <row r="25460" spans="12:14">
      <c r="L25460" s="7"/>
      <c r="M25460" s="108"/>
      <c r="N25460" s="7"/>
    </row>
    <row r="25461" spans="12:14">
      <c r="L25461" s="7"/>
      <c r="M25461" s="108"/>
      <c r="N25461" s="7"/>
    </row>
    <row r="25462" spans="12:14">
      <c r="L25462" s="7"/>
      <c r="M25462" s="108"/>
      <c r="N25462" s="7"/>
    </row>
    <row r="25463" spans="12:14">
      <c r="L25463" s="7"/>
      <c r="M25463" s="108"/>
      <c r="N25463" s="7"/>
    </row>
    <row r="25464" spans="12:14">
      <c r="L25464" s="7"/>
      <c r="M25464" s="108"/>
      <c r="N25464" s="7"/>
    </row>
    <row r="25465" spans="12:14">
      <c r="L25465" s="7"/>
      <c r="M25465" s="108"/>
      <c r="N25465" s="7"/>
    </row>
    <row r="25466" spans="12:14">
      <c r="L25466" s="7"/>
      <c r="M25466" s="108"/>
      <c r="N25466" s="7"/>
    </row>
    <row r="25467" spans="12:14">
      <c r="L25467" s="7"/>
      <c r="M25467" s="108"/>
      <c r="N25467" s="7"/>
    </row>
    <row r="25468" spans="12:14">
      <c r="L25468" s="7"/>
      <c r="M25468" s="108"/>
      <c r="N25468" s="7"/>
    </row>
    <row r="25469" spans="12:14">
      <c r="L25469" s="7"/>
      <c r="M25469" s="108"/>
      <c r="N25469" s="7"/>
    </row>
    <row r="25470" spans="12:14">
      <c r="L25470" s="7"/>
      <c r="M25470" s="108"/>
      <c r="N25470" s="7"/>
    </row>
    <row r="25471" spans="12:14">
      <c r="L25471" s="7"/>
      <c r="M25471" s="108"/>
      <c r="N25471" s="7"/>
    </row>
    <row r="25472" spans="12:14">
      <c r="L25472" s="7"/>
      <c r="M25472" s="108"/>
      <c r="N25472" s="7"/>
    </row>
    <row r="25473" spans="12:14">
      <c r="L25473" s="7"/>
      <c r="M25473" s="108"/>
      <c r="N25473" s="7"/>
    </row>
    <row r="25474" spans="12:14">
      <c r="L25474" s="7"/>
      <c r="M25474" s="108"/>
      <c r="N25474" s="7"/>
    </row>
    <row r="25475" spans="12:14">
      <c r="L25475" s="7"/>
      <c r="M25475" s="108"/>
      <c r="N25475" s="7"/>
    </row>
    <row r="25476" spans="12:14">
      <c r="L25476" s="7"/>
      <c r="M25476" s="108"/>
      <c r="N25476" s="7"/>
    </row>
    <row r="25477" spans="12:14">
      <c r="L25477" s="7"/>
      <c r="M25477" s="108"/>
      <c r="N25477" s="7"/>
    </row>
    <row r="25478" spans="12:14">
      <c r="L25478" s="7"/>
      <c r="M25478" s="108"/>
      <c r="N25478" s="7"/>
    </row>
    <row r="25479" spans="12:14">
      <c r="L25479" s="7"/>
      <c r="M25479" s="108"/>
      <c r="N25479" s="7"/>
    </row>
    <row r="25480" spans="12:14">
      <c r="L25480" s="7"/>
      <c r="M25480" s="108"/>
      <c r="N25480" s="7"/>
    </row>
    <row r="25481" spans="12:14">
      <c r="L25481" s="7"/>
      <c r="M25481" s="108"/>
      <c r="N25481" s="7"/>
    </row>
    <row r="25482" spans="12:14">
      <c r="L25482" s="7"/>
      <c r="M25482" s="108"/>
      <c r="N25482" s="7"/>
    </row>
    <row r="25483" spans="12:14">
      <c r="L25483" s="7"/>
      <c r="M25483" s="108"/>
      <c r="N25483" s="7"/>
    </row>
    <row r="25484" spans="12:14">
      <c r="L25484" s="7"/>
      <c r="M25484" s="108"/>
      <c r="N25484" s="7"/>
    </row>
    <row r="25485" spans="12:14">
      <c r="L25485" s="7"/>
      <c r="M25485" s="108"/>
      <c r="N25485" s="7"/>
    </row>
    <row r="25486" spans="12:14">
      <c r="L25486" s="7"/>
      <c r="M25486" s="108"/>
      <c r="N25486" s="7"/>
    </row>
    <row r="25487" spans="12:14">
      <c r="L25487" s="7"/>
      <c r="M25487" s="108"/>
      <c r="N25487" s="7"/>
    </row>
    <row r="25488" spans="12:14">
      <c r="L25488" s="7"/>
      <c r="M25488" s="108"/>
      <c r="N25488" s="7"/>
    </row>
    <row r="25489" spans="12:14">
      <c r="L25489" s="7"/>
      <c r="M25489" s="108"/>
      <c r="N25489" s="7"/>
    </row>
    <row r="25490" spans="12:14">
      <c r="L25490" s="7"/>
      <c r="M25490" s="108"/>
      <c r="N25490" s="7"/>
    </row>
    <row r="25491" spans="12:14">
      <c r="L25491" s="7"/>
      <c r="M25491" s="108"/>
      <c r="N25491" s="7"/>
    </row>
    <row r="25492" spans="12:14">
      <c r="L25492" s="7"/>
      <c r="M25492" s="108"/>
      <c r="N25492" s="7"/>
    </row>
    <row r="25493" spans="12:14">
      <c r="L25493" s="7"/>
      <c r="M25493" s="108"/>
      <c r="N25493" s="7"/>
    </row>
    <row r="25494" spans="12:14">
      <c r="L25494" s="7"/>
      <c r="M25494" s="108"/>
      <c r="N25494" s="7"/>
    </row>
    <row r="25495" spans="12:14">
      <c r="L25495" s="7"/>
      <c r="M25495" s="108"/>
      <c r="N25495" s="7"/>
    </row>
    <row r="25496" spans="12:14">
      <c r="L25496" s="7"/>
      <c r="M25496" s="108"/>
      <c r="N25496" s="7"/>
    </row>
    <row r="25497" spans="12:14">
      <c r="L25497" s="7"/>
      <c r="M25497" s="108"/>
      <c r="N25497" s="7"/>
    </row>
    <row r="25498" spans="12:14">
      <c r="L25498" s="7"/>
      <c r="M25498" s="108"/>
      <c r="N25498" s="7"/>
    </row>
    <row r="25499" spans="12:14">
      <c r="L25499" s="7"/>
      <c r="M25499" s="108"/>
      <c r="N25499" s="7"/>
    </row>
    <row r="25500" spans="12:14">
      <c r="L25500" s="7"/>
      <c r="M25500" s="108"/>
      <c r="N25500" s="7"/>
    </row>
    <row r="25501" spans="12:14">
      <c r="L25501" s="7"/>
      <c r="M25501" s="108"/>
      <c r="N25501" s="7"/>
    </row>
    <row r="25502" spans="12:14">
      <c r="L25502" s="7"/>
      <c r="M25502" s="108"/>
      <c r="N25502" s="7"/>
    </row>
    <row r="25503" spans="12:14">
      <c r="L25503" s="7"/>
      <c r="M25503" s="108"/>
      <c r="N25503" s="7"/>
    </row>
    <row r="25504" spans="12:14">
      <c r="L25504" s="7"/>
      <c r="M25504" s="108"/>
      <c r="N25504" s="7"/>
    </row>
    <row r="25505" spans="12:14">
      <c r="L25505" s="7"/>
      <c r="M25505" s="108"/>
      <c r="N25505" s="7"/>
    </row>
    <row r="25506" spans="12:14">
      <c r="L25506" s="7"/>
      <c r="M25506" s="108"/>
      <c r="N25506" s="7"/>
    </row>
    <row r="25507" spans="12:14">
      <c r="L25507" s="7"/>
      <c r="M25507" s="108"/>
      <c r="N25507" s="7"/>
    </row>
    <row r="25508" spans="12:14">
      <c r="L25508" s="7"/>
      <c r="M25508" s="108"/>
      <c r="N25508" s="7"/>
    </row>
    <row r="25509" spans="12:14">
      <c r="L25509" s="7"/>
      <c r="M25509" s="108"/>
      <c r="N25509" s="7"/>
    </row>
    <row r="25510" spans="12:14">
      <c r="L25510" s="7"/>
      <c r="M25510" s="108"/>
      <c r="N25510" s="7"/>
    </row>
    <row r="25511" spans="12:14">
      <c r="L25511" s="7"/>
      <c r="M25511" s="108"/>
      <c r="N25511" s="7"/>
    </row>
    <row r="25512" spans="12:14">
      <c r="L25512" s="7"/>
      <c r="M25512" s="108"/>
      <c r="N25512" s="7"/>
    </row>
    <row r="25513" spans="12:14">
      <c r="L25513" s="7"/>
      <c r="M25513" s="108"/>
      <c r="N25513" s="7"/>
    </row>
    <row r="25514" spans="12:14">
      <c r="L25514" s="7"/>
      <c r="M25514" s="108"/>
      <c r="N25514" s="7"/>
    </row>
    <row r="25515" spans="12:14">
      <c r="L25515" s="7"/>
      <c r="M25515" s="108"/>
      <c r="N25515" s="7"/>
    </row>
    <row r="25516" spans="12:14">
      <c r="L25516" s="7"/>
      <c r="M25516" s="108"/>
      <c r="N25516" s="7"/>
    </row>
    <row r="25517" spans="12:14">
      <c r="L25517" s="7"/>
      <c r="M25517" s="108"/>
      <c r="N25517" s="7"/>
    </row>
    <row r="25518" spans="12:14">
      <c r="L25518" s="7"/>
      <c r="M25518" s="108"/>
      <c r="N25518" s="7"/>
    </row>
    <row r="25519" spans="12:14">
      <c r="L25519" s="7"/>
      <c r="M25519" s="108"/>
      <c r="N25519" s="7"/>
    </row>
    <row r="25520" spans="12:14">
      <c r="L25520" s="7"/>
      <c r="M25520" s="108"/>
      <c r="N25520" s="7"/>
    </row>
    <row r="25521" spans="12:14">
      <c r="L25521" s="7"/>
      <c r="M25521" s="108"/>
      <c r="N25521" s="7"/>
    </row>
    <row r="25522" spans="12:14">
      <c r="L25522" s="7"/>
      <c r="M25522" s="108"/>
      <c r="N25522" s="7"/>
    </row>
    <row r="25523" spans="12:14">
      <c r="L25523" s="7"/>
      <c r="M25523" s="108"/>
      <c r="N25523" s="7"/>
    </row>
    <row r="25524" spans="12:14">
      <c r="L25524" s="7"/>
      <c r="M25524" s="108"/>
      <c r="N25524" s="7"/>
    </row>
    <row r="25525" spans="12:14">
      <c r="L25525" s="7"/>
      <c r="M25525" s="108"/>
      <c r="N25525" s="7"/>
    </row>
    <row r="25526" spans="12:14">
      <c r="L25526" s="7"/>
      <c r="M25526" s="108"/>
      <c r="N25526" s="7"/>
    </row>
    <row r="25527" spans="12:14">
      <c r="L25527" s="7"/>
      <c r="M25527" s="108"/>
      <c r="N25527" s="7"/>
    </row>
    <row r="25528" spans="12:14">
      <c r="L25528" s="7"/>
      <c r="M25528" s="108"/>
      <c r="N25528" s="7"/>
    </row>
    <row r="25529" spans="12:14">
      <c r="L25529" s="7"/>
      <c r="M25529" s="108"/>
      <c r="N25529" s="7"/>
    </row>
    <row r="25530" spans="12:14">
      <c r="L25530" s="7"/>
      <c r="M25530" s="108"/>
      <c r="N25530" s="7"/>
    </row>
    <row r="25531" spans="12:14">
      <c r="L25531" s="7"/>
      <c r="M25531" s="108"/>
      <c r="N25531" s="7"/>
    </row>
    <row r="25532" spans="12:14">
      <c r="L25532" s="7"/>
      <c r="M25532" s="108"/>
      <c r="N25532" s="7"/>
    </row>
    <row r="25533" spans="12:14">
      <c r="L25533" s="7"/>
      <c r="M25533" s="108"/>
      <c r="N25533" s="7"/>
    </row>
    <row r="25534" spans="12:14">
      <c r="L25534" s="7"/>
      <c r="M25534" s="108"/>
      <c r="N25534" s="7"/>
    </row>
    <row r="25535" spans="12:14">
      <c r="L25535" s="7"/>
      <c r="M25535" s="108"/>
      <c r="N25535" s="7"/>
    </row>
    <row r="25536" spans="12:14">
      <c r="L25536" s="7"/>
      <c r="M25536" s="108"/>
      <c r="N25536" s="7"/>
    </row>
    <row r="25537" spans="12:14">
      <c r="L25537" s="7"/>
      <c r="M25537" s="108"/>
      <c r="N25537" s="7"/>
    </row>
    <row r="25538" spans="12:14">
      <c r="L25538" s="7"/>
      <c r="M25538" s="108"/>
      <c r="N25538" s="7"/>
    </row>
    <row r="25539" spans="12:14">
      <c r="L25539" s="7"/>
      <c r="M25539" s="108"/>
      <c r="N25539" s="7"/>
    </row>
    <row r="25540" spans="12:14">
      <c r="L25540" s="7"/>
      <c r="M25540" s="108"/>
      <c r="N25540" s="7"/>
    </row>
    <row r="25541" spans="12:14">
      <c r="L25541" s="7"/>
      <c r="M25541" s="108"/>
      <c r="N25541" s="7"/>
    </row>
    <row r="25542" spans="12:14">
      <c r="L25542" s="7"/>
      <c r="M25542" s="108"/>
      <c r="N25542" s="7"/>
    </row>
    <row r="25543" spans="12:14">
      <c r="L25543" s="7"/>
      <c r="M25543" s="108"/>
      <c r="N25543" s="7"/>
    </row>
    <row r="25544" spans="12:14">
      <c r="L25544" s="7"/>
      <c r="M25544" s="108"/>
      <c r="N25544" s="7"/>
    </row>
    <row r="25545" spans="12:14">
      <c r="L25545" s="7"/>
      <c r="M25545" s="108"/>
      <c r="N25545" s="7"/>
    </row>
    <row r="25546" spans="12:14">
      <c r="L25546" s="7"/>
      <c r="M25546" s="108"/>
      <c r="N25546" s="7"/>
    </row>
    <row r="25547" spans="12:14">
      <c r="L25547" s="7"/>
      <c r="M25547" s="108"/>
      <c r="N25547" s="7"/>
    </row>
    <row r="25548" spans="12:14">
      <c r="L25548" s="7"/>
      <c r="M25548" s="108"/>
      <c r="N25548" s="7"/>
    </row>
    <row r="25549" spans="12:14">
      <c r="L25549" s="7"/>
      <c r="M25549" s="108"/>
      <c r="N25549" s="7"/>
    </row>
    <row r="25550" spans="12:14">
      <c r="L25550" s="7"/>
      <c r="M25550" s="108"/>
      <c r="N25550" s="7"/>
    </row>
    <row r="25551" spans="12:14">
      <c r="L25551" s="7"/>
      <c r="M25551" s="108"/>
      <c r="N25551" s="7"/>
    </row>
    <row r="25552" spans="12:14">
      <c r="L25552" s="7"/>
      <c r="M25552" s="108"/>
      <c r="N25552" s="7"/>
    </row>
    <row r="25553" spans="12:14">
      <c r="L25553" s="7"/>
      <c r="M25553" s="108"/>
      <c r="N25553" s="7"/>
    </row>
    <row r="25554" spans="12:14">
      <c r="L25554" s="7"/>
      <c r="M25554" s="108"/>
      <c r="N25554" s="7"/>
    </row>
    <row r="25555" spans="12:14">
      <c r="L25555" s="7"/>
      <c r="M25555" s="108"/>
      <c r="N25555" s="7"/>
    </row>
    <row r="25556" spans="12:14">
      <c r="L25556" s="7"/>
      <c r="M25556" s="108"/>
      <c r="N25556" s="7"/>
    </row>
    <row r="25557" spans="12:14">
      <c r="L25557" s="7"/>
      <c r="M25557" s="108"/>
      <c r="N25557" s="7"/>
    </row>
    <row r="25558" spans="12:14">
      <c r="L25558" s="7"/>
      <c r="M25558" s="108"/>
      <c r="N25558" s="7"/>
    </row>
    <row r="25559" spans="12:14">
      <c r="L25559" s="7"/>
      <c r="M25559" s="108"/>
      <c r="N25559" s="7"/>
    </row>
    <row r="25560" spans="12:14">
      <c r="L25560" s="7"/>
      <c r="M25560" s="108"/>
      <c r="N25560" s="7"/>
    </row>
    <row r="25561" spans="12:14">
      <c r="L25561" s="7"/>
      <c r="M25561" s="108"/>
      <c r="N25561" s="7"/>
    </row>
    <row r="25562" spans="12:14">
      <c r="L25562" s="7"/>
      <c r="M25562" s="108"/>
      <c r="N25562" s="7"/>
    </row>
    <row r="25563" spans="12:14">
      <c r="L25563" s="7"/>
      <c r="M25563" s="108"/>
      <c r="N25563" s="7"/>
    </row>
    <row r="25564" spans="12:14">
      <c r="L25564" s="7"/>
      <c r="M25564" s="108"/>
      <c r="N25564" s="7"/>
    </row>
    <row r="25565" spans="12:14">
      <c r="L25565" s="7"/>
      <c r="M25565" s="108"/>
      <c r="N25565" s="7"/>
    </row>
    <row r="25566" spans="12:14">
      <c r="L25566" s="7"/>
      <c r="M25566" s="108"/>
      <c r="N25566" s="7"/>
    </row>
    <row r="25567" spans="12:14">
      <c r="L25567" s="7"/>
      <c r="M25567" s="108"/>
      <c r="N25567" s="7"/>
    </row>
    <row r="25568" spans="12:14">
      <c r="L25568" s="7"/>
      <c r="M25568" s="108"/>
      <c r="N25568" s="7"/>
    </row>
    <row r="25569" spans="12:14">
      <c r="L25569" s="7"/>
      <c r="M25569" s="108"/>
      <c r="N25569" s="7"/>
    </row>
    <row r="25570" spans="12:14">
      <c r="L25570" s="7"/>
      <c r="M25570" s="108"/>
      <c r="N25570" s="7"/>
    </row>
    <row r="25571" spans="12:14">
      <c r="L25571" s="7"/>
      <c r="M25571" s="108"/>
      <c r="N25571" s="7"/>
    </row>
    <row r="25572" spans="12:14">
      <c r="L25572" s="7"/>
      <c r="M25572" s="108"/>
      <c r="N25572" s="7"/>
    </row>
    <row r="25573" spans="12:14">
      <c r="L25573" s="7"/>
      <c r="M25573" s="108"/>
      <c r="N25573" s="7"/>
    </row>
    <row r="25574" spans="12:14">
      <c r="L25574" s="7"/>
      <c r="M25574" s="108"/>
      <c r="N25574" s="7"/>
    </row>
    <row r="25575" spans="12:14">
      <c r="L25575" s="7"/>
      <c r="M25575" s="108"/>
      <c r="N25575" s="7"/>
    </row>
    <row r="25576" spans="12:14">
      <c r="L25576" s="7"/>
      <c r="M25576" s="108"/>
      <c r="N25576" s="7"/>
    </row>
    <row r="25577" spans="12:14">
      <c r="L25577" s="7"/>
      <c r="M25577" s="108"/>
      <c r="N25577" s="7"/>
    </row>
    <row r="25578" spans="12:14">
      <c r="L25578" s="7"/>
      <c r="M25578" s="108"/>
      <c r="N25578" s="7"/>
    </row>
    <row r="25579" spans="12:14">
      <c r="L25579" s="7"/>
      <c r="M25579" s="108"/>
      <c r="N25579" s="7"/>
    </row>
    <row r="25580" spans="12:14">
      <c r="L25580" s="7"/>
      <c r="M25580" s="108"/>
      <c r="N25580" s="7"/>
    </row>
    <row r="25581" spans="12:14">
      <c r="L25581" s="7"/>
      <c r="M25581" s="108"/>
      <c r="N25581" s="7"/>
    </row>
    <row r="25582" spans="12:14">
      <c r="L25582" s="7"/>
      <c r="M25582" s="108"/>
      <c r="N25582" s="7"/>
    </row>
    <row r="25583" spans="12:14">
      <c r="L25583" s="7"/>
      <c r="M25583" s="108"/>
      <c r="N25583" s="7"/>
    </row>
    <row r="25584" spans="12:14">
      <c r="L25584" s="7"/>
      <c r="M25584" s="108"/>
      <c r="N25584" s="7"/>
    </row>
    <row r="25585" spans="12:14">
      <c r="L25585" s="7"/>
      <c r="M25585" s="108"/>
      <c r="N25585" s="7"/>
    </row>
    <row r="25586" spans="12:14">
      <c r="L25586" s="7"/>
      <c r="M25586" s="108"/>
      <c r="N25586" s="7"/>
    </row>
    <row r="25587" spans="12:14">
      <c r="L25587" s="7"/>
      <c r="M25587" s="108"/>
      <c r="N25587" s="7"/>
    </row>
    <row r="25588" spans="12:14">
      <c r="L25588" s="7"/>
      <c r="M25588" s="108"/>
      <c r="N25588" s="7"/>
    </row>
    <row r="25589" spans="12:14">
      <c r="L25589" s="7"/>
      <c r="M25589" s="108"/>
      <c r="N25589" s="7"/>
    </row>
    <row r="25590" spans="12:14">
      <c r="L25590" s="7"/>
      <c r="M25590" s="108"/>
      <c r="N25590" s="7"/>
    </row>
    <row r="25591" spans="12:14">
      <c r="L25591" s="7"/>
      <c r="M25591" s="108"/>
      <c r="N25591" s="7"/>
    </row>
    <row r="25592" spans="12:14">
      <c r="L25592" s="7"/>
      <c r="M25592" s="108"/>
      <c r="N25592" s="7"/>
    </row>
    <row r="25593" spans="12:14">
      <c r="L25593" s="7"/>
      <c r="M25593" s="108"/>
      <c r="N25593" s="7"/>
    </row>
    <row r="25594" spans="12:14">
      <c r="L25594" s="7"/>
      <c r="M25594" s="108"/>
      <c r="N25594" s="7"/>
    </row>
    <row r="25595" spans="12:14">
      <c r="L25595" s="7"/>
      <c r="M25595" s="108"/>
      <c r="N25595" s="7"/>
    </row>
    <row r="25596" spans="12:14">
      <c r="L25596" s="7"/>
      <c r="M25596" s="108"/>
      <c r="N25596" s="7"/>
    </row>
    <row r="25597" spans="12:14">
      <c r="L25597" s="7"/>
      <c r="M25597" s="108"/>
      <c r="N25597" s="7"/>
    </row>
    <row r="25598" spans="12:14">
      <c r="L25598" s="7"/>
      <c r="M25598" s="108"/>
      <c r="N25598" s="7"/>
    </row>
    <row r="25599" spans="12:14">
      <c r="L25599" s="7"/>
      <c r="M25599" s="108"/>
      <c r="N25599" s="7"/>
    </row>
    <row r="25600" spans="12:14">
      <c r="L25600" s="7"/>
      <c r="M25600" s="108"/>
      <c r="N25600" s="7"/>
    </row>
    <row r="25601" spans="12:14">
      <c r="L25601" s="7"/>
      <c r="M25601" s="108"/>
      <c r="N25601" s="7"/>
    </row>
    <row r="25602" spans="12:14">
      <c r="L25602" s="7"/>
      <c r="M25602" s="108"/>
      <c r="N25602" s="7"/>
    </row>
    <row r="25603" spans="12:14">
      <c r="L25603" s="7"/>
      <c r="M25603" s="108"/>
      <c r="N25603" s="7"/>
    </row>
    <row r="25604" spans="12:14">
      <c r="L25604" s="7"/>
      <c r="M25604" s="108"/>
      <c r="N25604" s="7"/>
    </row>
    <row r="25605" spans="12:14">
      <c r="L25605" s="7"/>
      <c r="M25605" s="108"/>
      <c r="N25605" s="7"/>
    </row>
    <row r="25606" spans="12:14">
      <c r="L25606" s="7"/>
      <c r="M25606" s="108"/>
      <c r="N25606" s="7"/>
    </row>
    <row r="25607" spans="12:14">
      <c r="L25607" s="7"/>
      <c r="M25607" s="108"/>
      <c r="N25607" s="7"/>
    </row>
    <row r="25608" spans="12:14">
      <c r="L25608" s="7"/>
      <c r="M25608" s="108"/>
      <c r="N25608" s="7"/>
    </row>
    <row r="25609" spans="12:14">
      <c r="L25609" s="7"/>
      <c r="M25609" s="108"/>
      <c r="N25609" s="7"/>
    </row>
    <row r="25610" spans="12:14">
      <c r="L25610" s="7"/>
      <c r="M25610" s="108"/>
      <c r="N25610" s="7"/>
    </row>
    <row r="25611" spans="12:14">
      <c r="L25611" s="7"/>
      <c r="M25611" s="108"/>
      <c r="N25611" s="7"/>
    </row>
    <row r="25612" spans="12:14">
      <c r="L25612" s="7"/>
      <c r="M25612" s="108"/>
      <c r="N25612" s="7"/>
    </row>
    <row r="25613" spans="12:14">
      <c r="L25613" s="7"/>
      <c r="M25613" s="108"/>
      <c r="N25613" s="7"/>
    </row>
    <row r="25614" spans="12:14">
      <c r="L25614" s="7"/>
      <c r="M25614" s="108"/>
      <c r="N25614" s="7"/>
    </row>
    <row r="25615" spans="12:14">
      <c r="L25615" s="7"/>
      <c r="M25615" s="108"/>
      <c r="N25615" s="7"/>
    </row>
    <row r="25616" spans="12:14">
      <c r="L25616" s="7"/>
      <c r="M25616" s="108"/>
      <c r="N25616" s="7"/>
    </row>
    <row r="25617" spans="12:14">
      <c r="L25617" s="7"/>
      <c r="M25617" s="108"/>
      <c r="N25617" s="7"/>
    </row>
    <row r="25618" spans="12:14">
      <c r="L25618" s="7"/>
      <c r="M25618" s="108"/>
      <c r="N25618" s="7"/>
    </row>
    <row r="25619" spans="12:14">
      <c r="L25619" s="7"/>
      <c r="M25619" s="108"/>
      <c r="N25619" s="7"/>
    </row>
    <row r="25620" spans="12:14">
      <c r="L25620" s="7"/>
      <c r="M25620" s="108"/>
      <c r="N25620" s="7"/>
    </row>
    <row r="25621" spans="12:14">
      <c r="L25621" s="7"/>
      <c r="M25621" s="108"/>
      <c r="N25621" s="7"/>
    </row>
    <row r="25622" spans="12:14">
      <c r="L25622" s="7"/>
      <c r="M25622" s="108"/>
      <c r="N25622" s="7"/>
    </row>
    <row r="25623" spans="12:14">
      <c r="L25623" s="7"/>
      <c r="M25623" s="108"/>
      <c r="N25623" s="7"/>
    </row>
    <row r="25624" spans="12:14">
      <c r="L25624" s="7"/>
      <c r="M25624" s="108"/>
      <c r="N25624" s="7"/>
    </row>
    <row r="25625" spans="12:14">
      <c r="L25625" s="7"/>
      <c r="M25625" s="108"/>
      <c r="N25625" s="7"/>
    </row>
    <row r="25626" spans="12:14">
      <c r="L25626" s="7"/>
      <c r="M25626" s="108"/>
      <c r="N25626" s="7"/>
    </row>
    <row r="25627" spans="12:14">
      <c r="L25627" s="7"/>
      <c r="M25627" s="108"/>
      <c r="N25627" s="7"/>
    </row>
    <row r="25628" spans="12:14">
      <c r="L25628" s="7"/>
      <c r="M25628" s="108"/>
      <c r="N25628" s="7"/>
    </row>
    <row r="25629" spans="12:14">
      <c r="L25629" s="7"/>
      <c r="M25629" s="108"/>
      <c r="N25629" s="7"/>
    </row>
    <row r="25630" spans="12:14">
      <c r="L25630" s="7"/>
      <c r="M25630" s="108"/>
      <c r="N25630" s="7"/>
    </row>
    <row r="25631" spans="12:14">
      <c r="L25631" s="7"/>
      <c r="M25631" s="108"/>
      <c r="N25631" s="7"/>
    </row>
    <row r="25632" spans="12:14">
      <c r="L25632" s="7"/>
      <c r="M25632" s="108"/>
      <c r="N25632" s="7"/>
    </row>
    <row r="25633" spans="12:14">
      <c r="L25633" s="7"/>
      <c r="M25633" s="108"/>
      <c r="N25633" s="7"/>
    </row>
    <row r="25634" spans="12:14">
      <c r="L25634" s="7"/>
      <c r="M25634" s="108"/>
      <c r="N25634" s="7"/>
    </row>
    <row r="25635" spans="12:14">
      <c r="L25635" s="7"/>
      <c r="M25635" s="108"/>
      <c r="N25635" s="7"/>
    </row>
    <row r="25636" spans="12:14">
      <c r="L25636" s="7"/>
      <c r="M25636" s="108"/>
      <c r="N25636" s="7"/>
    </row>
    <row r="25637" spans="12:14">
      <c r="L25637" s="7"/>
      <c r="M25637" s="108"/>
      <c r="N25637" s="7"/>
    </row>
    <row r="25638" spans="12:14">
      <c r="L25638" s="7"/>
      <c r="M25638" s="108"/>
      <c r="N25638" s="7"/>
    </row>
    <row r="25639" spans="12:14">
      <c r="L25639" s="7"/>
      <c r="M25639" s="108"/>
      <c r="N25639" s="7"/>
    </row>
    <row r="25640" spans="12:14">
      <c r="L25640" s="7"/>
      <c r="M25640" s="108"/>
      <c r="N25640" s="7"/>
    </row>
    <row r="25641" spans="12:14">
      <c r="L25641" s="7"/>
      <c r="M25641" s="108"/>
      <c r="N25641" s="7"/>
    </row>
    <row r="25642" spans="12:14">
      <c r="L25642" s="7"/>
      <c r="M25642" s="108"/>
      <c r="N25642" s="7"/>
    </row>
    <row r="25643" spans="12:14">
      <c r="L25643" s="7"/>
      <c r="M25643" s="108"/>
      <c r="N25643" s="7"/>
    </row>
    <row r="25644" spans="12:14">
      <c r="L25644" s="7"/>
      <c r="M25644" s="108"/>
      <c r="N25644" s="7"/>
    </row>
    <row r="25645" spans="12:14">
      <c r="L25645" s="7"/>
      <c r="M25645" s="108"/>
      <c r="N25645" s="7"/>
    </row>
    <row r="25646" spans="12:14">
      <c r="L25646" s="7"/>
      <c r="M25646" s="108"/>
      <c r="N25646" s="7"/>
    </row>
    <row r="25647" spans="12:14">
      <c r="L25647" s="7"/>
      <c r="M25647" s="108"/>
      <c r="N25647" s="7"/>
    </row>
    <row r="25648" spans="12:14">
      <c r="L25648" s="7"/>
      <c r="M25648" s="108"/>
      <c r="N25648" s="7"/>
    </row>
    <row r="25649" spans="12:14">
      <c r="L25649" s="7"/>
      <c r="M25649" s="108"/>
      <c r="N25649" s="7"/>
    </row>
    <row r="25650" spans="12:14">
      <c r="L25650" s="7"/>
      <c r="M25650" s="108"/>
      <c r="N25650" s="7"/>
    </row>
    <row r="25651" spans="12:14">
      <c r="L25651" s="7"/>
      <c r="M25651" s="108"/>
      <c r="N25651" s="7"/>
    </row>
    <row r="25652" spans="12:14">
      <c r="L25652" s="7"/>
      <c r="M25652" s="108"/>
      <c r="N25652" s="7"/>
    </row>
    <row r="25653" spans="12:14">
      <c r="L25653" s="7"/>
      <c r="M25653" s="108"/>
      <c r="N25653" s="7"/>
    </row>
    <row r="25654" spans="12:14">
      <c r="L25654" s="7"/>
      <c r="M25654" s="108"/>
      <c r="N25654" s="7"/>
    </row>
    <row r="25655" spans="12:14">
      <c r="L25655" s="7"/>
      <c r="M25655" s="108"/>
      <c r="N25655" s="7"/>
    </row>
    <row r="25656" spans="12:14">
      <c r="L25656" s="7"/>
      <c r="M25656" s="108"/>
      <c r="N25656" s="7"/>
    </row>
    <row r="25657" spans="12:14">
      <c r="L25657" s="7"/>
      <c r="M25657" s="108"/>
      <c r="N25657" s="7"/>
    </row>
    <row r="25658" spans="12:14">
      <c r="L25658" s="7"/>
      <c r="M25658" s="108"/>
      <c r="N25658" s="7"/>
    </row>
    <row r="25659" spans="12:14">
      <c r="L25659" s="7"/>
      <c r="M25659" s="108"/>
      <c r="N25659" s="7"/>
    </row>
    <row r="25660" spans="12:14">
      <c r="L25660" s="7"/>
      <c r="M25660" s="108"/>
      <c r="N25660" s="7"/>
    </row>
    <row r="25661" spans="12:14">
      <c r="L25661" s="7"/>
      <c r="M25661" s="108"/>
      <c r="N25661" s="7"/>
    </row>
    <row r="25662" spans="12:14">
      <c r="L25662" s="7"/>
      <c r="M25662" s="108"/>
      <c r="N25662" s="7"/>
    </row>
    <row r="25663" spans="12:14">
      <c r="L25663" s="7"/>
      <c r="M25663" s="108"/>
      <c r="N25663" s="7"/>
    </row>
    <row r="25664" spans="12:14">
      <c r="L25664" s="7"/>
      <c r="M25664" s="108"/>
      <c r="N25664" s="7"/>
    </row>
    <row r="25665" spans="12:14">
      <c r="L25665" s="7"/>
      <c r="M25665" s="108"/>
      <c r="N25665" s="7"/>
    </row>
    <row r="25666" spans="12:14">
      <c r="L25666" s="7"/>
      <c r="M25666" s="108"/>
      <c r="N25666" s="7"/>
    </row>
    <row r="25667" spans="12:14">
      <c r="L25667" s="7"/>
      <c r="M25667" s="108"/>
      <c r="N25667" s="7"/>
    </row>
    <row r="25668" spans="12:14">
      <c r="L25668" s="7"/>
      <c r="M25668" s="108"/>
      <c r="N25668" s="7"/>
    </row>
    <row r="25669" spans="12:14">
      <c r="L25669" s="7"/>
      <c r="M25669" s="108"/>
      <c r="N25669" s="7"/>
    </row>
    <row r="25670" spans="12:14">
      <c r="L25670" s="7"/>
      <c r="M25670" s="108"/>
      <c r="N25670" s="7"/>
    </row>
    <row r="25671" spans="12:14">
      <c r="L25671" s="7"/>
      <c r="M25671" s="108"/>
      <c r="N25671" s="7"/>
    </row>
    <row r="25672" spans="12:14">
      <c r="L25672" s="7"/>
      <c r="M25672" s="108"/>
      <c r="N25672" s="7"/>
    </row>
    <row r="25673" spans="12:14">
      <c r="L25673" s="7"/>
      <c r="M25673" s="108"/>
      <c r="N25673" s="7"/>
    </row>
    <row r="25674" spans="12:14">
      <c r="L25674" s="7"/>
      <c r="M25674" s="108"/>
      <c r="N25674" s="7"/>
    </row>
    <row r="25675" spans="12:14">
      <c r="L25675" s="7"/>
      <c r="M25675" s="108"/>
      <c r="N25675" s="7"/>
    </row>
    <row r="25676" spans="12:14">
      <c r="L25676" s="7"/>
      <c r="M25676" s="108"/>
      <c r="N25676" s="7"/>
    </row>
    <row r="25677" spans="12:14">
      <c r="L25677" s="7"/>
      <c r="M25677" s="108"/>
      <c r="N25677" s="7"/>
    </row>
    <row r="25678" spans="12:14">
      <c r="L25678" s="7"/>
      <c r="M25678" s="108"/>
      <c r="N25678" s="7"/>
    </row>
    <row r="25679" spans="12:14">
      <c r="L25679" s="7"/>
      <c r="M25679" s="108"/>
      <c r="N25679" s="7"/>
    </row>
    <row r="25680" spans="12:14">
      <c r="L25680" s="7"/>
      <c r="M25680" s="108"/>
      <c r="N25680" s="7"/>
    </row>
    <row r="25681" spans="12:14">
      <c r="L25681" s="7"/>
      <c r="M25681" s="108"/>
      <c r="N25681" s="7"/>
    </row>
    <row r="25682" spans="12:14">
      <c r="L25682" s="7"/>
      <c r="M25682" s="108"/>
      <c r="N25682" s="7"/>
    </row>
    <row r="25683" spans="12:14">
      <c r="L25683" s="7"/>
      <c r="M25683" s="108"/>
      <c r="N25683" s="7"/>
    </row>
    <row r="25684" spans="12:14">
      <c r="L25684" s="7"/>
      <c r="M25684" s="108"/>
      <c r="N25684" s="7"/>
    </row>
    <row r="25685" spans="12:14">
      <c r="L25685" s="7"/>
      <c r="M25685" s="108"/>
      <c r="N25685" s="7"/>
    </row>
    <row r="25686" spans="12:14">
      <c r="L25686" s="7"/>
      <c r="M25686" s="108"/>
      <c r="N25686" s="7"/>
    </row>
    <row r="25687" spans="12:14">
      <c r="L25687" s="7"/>
      <c r="M25687" s="108"/>
      <c r="N25687" s="7"/>
    </row>
    <row r="25688" spans="12:14">
      <c r="L25688" s="7"/>
      <c r="M25688" s="108"/>
      <c r="N25688" s="7"/>
    </row>
    <row r="25689" spans="12:14">
      <c r="L25689" s="7"/>
      <c r="M25689" s="108"/>
      <c r="N25689" s="7"/>
    </row>
    <row r="25690" spans="12:14">
      <c r="L25690" s="7"/>
      <c r="M25690" s="108"/>
      <c r="N25690" s="7"/>
    </row>
    <row r="25691" spans="12:14">
      <c r="L25691" s="7"/>
      <c r="M25691" s="108"/>
      <c r="N25691" s="7"/>
    </row>
    <row r="25692" spans="12:14">
      <c r="L25692" s="7"/>
      <c r="M25692" s="108"/>
      <c r="N25692" s="7"/>
    </row>
    <row r="25693" spans="12:14">
      <c r="L25693" s="7"/>
      <c r="M25693" s="108"/>
      <c r="N25693" s="7"/>
    </row>
    <row r="25694" spans="12:14">
      <c r="L25694" s="7"/>
      <c r="M25694" s="108"/>
      <c r="N25694" s="7"/>
    </row>
    <row r="25695" spans="12:14">
      <c r="L25695" s="7"/>
      <c r="M25695" s="108"/>
      <c r="N25695" s="7"/>
    </row>
    <row r="25696" spans="12:14">
      <c r="L25696" s="7"/>
      <c r="M25696" s="108"/>
      <c r="N25696" s="7"/>
    </row>
    <row r="25697" spans="12:14">
      <c r="L25697" s="7"/>
      <c r="M25697" s="108"/>
      <c r="N25697" s="7"/>
    </row>
    <row r="25698" spans="12:14">
      <c r="L25698" s="7"/>
      <c r="M25698" s="108"/>
      <c r="N25698" s="7"/>
    </row>
    <row r="25699" spans="12:14">
      <c r="L25699" s="7"/>
      <c r="M25699" s="108"/>
      <c r="N25699" s="7"/>
    </row>
    <row r="25700" spans="12:14">
      <c r="L25700" s="7"/>
      <c r="M25700" s="108"/>
      <c r="N25700" s="7"/>
    </row>
    <row r="25701" spans="12:14">
      <c r="L25701" s="7"/>
      <c r="M25701" s="108"/>
      <c r="N25701" s="7"/>
    </row>
    <row r="25702" spans="12:14">
      <c r="L25702" s="7"/>
      <c r="M25702" s="108"/>
      <c r="N25702" s="7"/>
    </row>
    <row r="25703" spans="12:14">
      <c r="L25703" s="7"/>
      <c r="M25703" s="108"/>
      <c r="N25703" s="7"/>
    </row>
    <row r="25704" spans="12:14">
      <c r="L25704" s="7"/>
      <c r="M25704" s="108"/>
      <c r="N25704" s="7"/>
    </row>
    <row r="25705" spans="12:14">
      <c r="L25705" s="7"/>
      <c r="M25705" s="108"/>
      <c r="N25705" s="7"/>
    </row>
    <row r="25706" spans="12:14">
      <c r="L25706" s="7"/>
      <c r="M25706" s="108"/>
      <c r="N25706" s="7"/>
    </row>
    <row r="25707" spans="12:14">
      <c r="L25707" s="7"/>
      <c r="M25707" s="108"/>
      <c r="N25707" s="7"/>
    </row>
    <row r="25708" spans="12:14">
      <c r="L25708" s="7"/>
      <c r="M25708" s="108"/>
      <c r="N25708" s="7"/>
    </row>
    <row r="25709" spans="12:14">
      <c r="L25709" s="7"/>
      <c r="M25709" s="108"/>
      <c r="N25709" s="7"/>
    </row>
    <row r="25710" spans="12:14">
      <c r="L25710" s="7"/>
      <c r="M25710" s="108"/>
      <c r="N25710" s="7"/>
    </row>
    <row r="25711" spans="12:14">
      <c r="L25711" s="7"/>
      <c r="M25711" s="108"/>
      <c r="N25711" s="7"/>
    </row>
    <row r="25712" spans="12:14">
      <c r="L25712" s="7"/>
      <c r="M25712" s="108"/>
      <c r="N25712" s="7"/>
    </row>
    <row r="25713" spans="12:14">
      <c r="L25713" s="7"/>
      <c r="M25713" s="108"/>
      <c r="N25713" s="7"/>
    </row>
    <row r="25714" spans="12:14">
      <c r="L25714" s="7"/>
      <c r="M25714" s="108"/>
      <c r="N25714" s="7"/>
    </row>
    <row r="25715" spans="12:14">
      <c r="L25715" s="7"/>
      <c r="M25715" s="108"/>
      <c r="N25715" s="7"/>
    </row>
    <row r="25716" spans="12:14">
      <c r="L25716" s="7"/>
      <c r="M25716" s="108"/>
      <c r="N25716" s="7"/>
    </row>
    <row r="25717" spans="12:14">
      <c r="L25717" s="7"/>
      <c r="M25717" s="108"/>
      <c r="N25717" s="7"/>
    </row>
    <row r="25718" spans="12:14">
      <c r="L25718" s="7"/>
      <c r="M25718" s="108"/>
      <c r="N25718" s="7"/>
    </row>
    <row r="25719" spans="12:14">
      <c r="L25719" s="7"/>
      <c r="M25719" s="108"/>
      <c r="N25719" s="7"/>
    </row>
    <row r="25720" spans="12:14">
      <c r="L25720" s="7"/>
      <c r="M25720" s="108"/>
      <c r="N25720" s="7"/>
    </row>
    <row r="25721" spans="12:14">
      <c r="L25721" s="7"/>
      <c r="M25721" s="108"/>
      <c r="N25721" s="7"/>
    </row>
    <row r="25722" spans="12:14">
      <c r="L25722" s="7"/>
      <c r="M25722" s="108"/>
      <c r="N25722" s="7"/>
    </row>
    <row r="25723" spans="12:14">
      <c r="L25723" s="7"/>
      <c r="M25723" s="108"/>
      <c r="N25723" s="7"/>
    </row>
    <row r="25724" spans="12:14">
      <c r="L25724" s="7"/>
      <c r="M25724" s="108"/>
      <c r="N25724" s="7"/>
    </row>
    <row r="25725" spans="12:14">
      <c r="L25725" s="7"/>
      <c r="M25725" s="108"/>
      <c r="N25725" s="7"/>
    </row>
    <row r="25726" spans="12:14">
      <c r="L25726" s="7"/>
      <c r="M25726" s="108"/>
      <c r="N25726" s="7"/>
    </row>
    <row r="25727" spans="12:14">
      <c r="L25727" s="7"/>
      <c r="M25727" s="108"/>
      <c r="N25727" s="7"/>
    </row>
    <row r="25728" spans="12:14">
      <c r="L25728" s="7"/>
      <c r="M25728" s="108"/>
      <c r="N25728" s="7"/>
    </row>
    <row r="25729" spans="12:14">
      <c r="L25729" s="7"/>
      <c r="M25729" s="108"/>
      <c r="N25729" s="7"/>
    </row>
    <row r="25730" spans="12:14">
      <c r="L25730" s="7"/>
      <c r="M25730" s="108"/>
      <c r="N25730" s="7"/>
    </row>
    <row r="25731" spans="12:14">
      <c r="L25731" s="7"/>
      <c r="M25731" s="108"/>
      <c r="N25731" s="7"/>
    </row>
    <row r="25732" spans="12:14">
      <c r="L25732" s="7"/>
      <c r="M25732" s="108"/>
      <c r="N25732" s="7"/>
    </row>
    <row r="25733" spans="12:14">
      <c r="L25733" s="7"/>
      <c r="M25733" s="108"/>
      <c r="N25733" s="7"/>
    </row>
    <row r="25734" spans="12:14">
      <c r="L25734" s="7"/>
      <c r="M25734" s="108"/>
      <c r="N25734" s="7"/>
    </row>
    <row r="25735" spans="12:14">
      <c r="L25735" s="7"/>
      <c r="M25735" s="108"/>
      <c r="N25735" s="7"/>
    </row>
    <row r="25736" spans="12:14">
      <c r="L25736" s="7"/>
      <c r="M25736" s="108"/>
      <c r="N25736" s="7"/>
    </row>
    <row r="25737" spans="12:14">
      <c r="L25737" s="7"/>
      <c r="M25737" s="108"/>
      <c r="N25737" s="7"/>
    </row>
    <row r="25738" spans="12:14">
      <c r="L25738" s="7"/>
      <c r="M25738" s="108"/>
      <c r="N25738" s="7"/>
    </row>
    <row r="25739" spans="12:14">
      <c r="L25739" s="7"/>
      <c r="M25739" s="108"/>
      <c r="N25739" s="7"/>
    </row>
    <row r="25740" spans="12:14">
      <c r="L25740" s="7"/>
      <c r="M25740" s="108"/>
      <c r="N25740" s="7"/>
    </row>
    <row r="25741" spans="12:14">
      <c r="L25741" s="7"/>
      <c r="M25741" s="108"/>
      <c r="N25741" s="7"/>
    </row>
    <row r="25742" spans="12:14">
      <c r="L25742" s="7"/>
      <c r="M25742" s="108"/>
      <c r="N25742" s="7"/>
    </row>
    <row r="25743" spans="12:14">
      <c r="L25743" s="7"/>
      <c r="M25743" s="108"/>
      <c r="N25743" s="7"/>
    </row>
    <row r="25744" spans="12:14">
      <c r="L25744" s="7"/>
      <c r="M25744" s="108"/>
      <c r="N25744" s="7"/>
    </row>
    <row r="25745" spans="12:14">
      <c r="L25745" s="7"/>
      <c r="M25745" s="108"/>
      <c r="N25745" s="7"/>
    </row>
    <row r="25746" spans="12:14">
      <c r="L25746" s="7"/>
      <c r="M25746" s="108"/>
      <c r="N25746" s="7"/>
    </row>
    <row r="25747" spans="12:14">
      <c r="L25747" s="7"/>
      <c r="M25747" s="108"/>
      <c r="N25747" s="7"/>
    </row>
    <row r="25748" spans="12:14">
      <c r="L25748" s="7"/>
      <c r="M25748" s="108"/>
      <c r="N25748" s="7"/>
    </row>
    <row r="25749" spans="12:14">
      <c r="L25749" s="7"/>
      <c r="M25749" s="108"/>
      <c r="N25749" s="7"/>
    </row>
    <row r="25750" spans="12:14">
      <c r="L25750" s="7"/>
      <c r="M25750" s="108"/>
      <c r="N25750" s="7"/>
    </row>
    <row r="25751" spans="12:14">
      <c r="L25751" s="7"/>
      <c r="M25751" s="108"/>
      <c r="N25751" s="7"/>
    </row>
    <row r="25752" spans="12:14">
      <c r="L25752" s="7"/>
      <c r="M25752" s="108"/>
      <c r="N25752" s="7"/>
    </row>
    <row r="25753" spans="12:14">
      <c r="L25753" s="7"/>
      <c r="M25753" s="108"/>
      <c r="N25753" s="7"/>
    </row>
    <row r="25754" spans="12:14">
      <c r="L25754" s="7"/>
      <c r="M25754" s="108"/>
      <c r="N25754" s="7"/>
    </row>
    <row r="25755" spans="12:14">
      <c r="L25755" s="7"/>
      <c r="M25755" s="108"/>
      <c r="N25755" s="7"/>
    </row>
    <row r="25756" spans="12:14">
      <c r="L25756" s="7"/>
      <c r="M25756" s="108"/>
      <c r="N25756" s="7"/>
    </row>
    <row r="25757" spans="12:14">
      <c r="L25757" s="7"/>
      <c r="M25757" s="108"/>
      <c r="N25757" s="7"/>
    </row>
    <row r="25758" spans="12:14">
      <c r="L25758" s="7"/>
      <c r="M25758" s="108"/>
      <c r="N25758" s="7"/>
    </row>
    <row r="25759" spans="12:14">
      <c r="L25759" s="7"/>
      <c r="M25759" s="108"/>
      <c r="N25759" s="7"/>
    </row>
    <row r="25760" spans="12:14">
      <c r="L25760" s="7"/>
      <c r="M25760" s="108"/>
      <c r="N25760" s="7"/>
    </row>
    <row r="25761" spans="12:14">
      <c r="L25761" s="7"/>
      <c r="M25761" s="108"/>
      <c r="N25761" s="7"/>
    </row>
    <row r="25762" spans="12:14">
      <c r="L25762" s="7"/>
      <c r="M25762" s="108"/>
      <c r="N25762" s="7"/>
    </row>
    <row r="25763" spans="12:14">
      <c r="L25763" s="7"/>
      <c r="M25763" s="108"/>
      <c r="N25763" s="7"/>
    </row>
    <row r="25764" spans="12:14">
      <c r="L25764" s="7"/>
      <c r="M25764" s="108"/>
      <c r="N25764" s="7"/>
    </row>
    <row r="25765" spans="12:14">
      <c r="L25765" s="7"/>
      <c r="M25765" s="108"/>
      <c r="N25765" s="7"/>
    </row>
    <row r="25766" spans="12:14">
      <c r="L25766" s="7"/>
      <c r="M25766" s="108"/>
      <c r="N25766" s="7"/>
    </row>
    <row r="25767" spans="12:14">
      <c r="L25767" s="7"/>
      <c r="M25767" s="108"/>
      <c r="N25767" s="7"/>
    </row>
    <row r="25768" spans="12:14">
      <c r="L25768" s="7"/>
      <c r="M25768" s="108"/>
      <c r="N25768" s="7"/>
    </row>
    <row r="25769" spans="12:14">
      <c r="L25769" s="7"/>
      <c r="M25769" s="108"/>
      <c r="N25769" s="7"/>
    </row>
    <row r="25770" spans="12:14">
      <c r="L25770" s="7"/>
      <c r="M25770" s="108"/>
      <c r="N25770" s="7"/>
    </row>
    <row r="25771" spans="12:14">
      <c r="L25771" s="7"/>
      <c r="M25771" s="108"/>
      <c r="N25771" s="7"/>
    </row>
    <row r="25772" spans="12:14">
      <c r="L25772" s="7"/>
      <c r="M25772" s="108"/>
      <c r="N25772" s="7"/>
    </row>
    <row r="25773" spans="12:14">
      <c r="L25773" s="7"/>
      <c r="M25773" s="108"/>
      <c r="N25773" s="7"/>
    </row>
    <row r="25774" spans="12:14">
      <c r="L25774" s="7"/>
      <c r="M25774" s="108"/>
      <c r="N25774" s="7"/>
    </row>
    <row r="25775" spans="12:14">
      <c r="L25775" s="7"/>
      <c r="M25775" s="108"/>
      <c r="N25775" s="7"/>
    </row>
    <row r="25776" spans="12:14">
      <c r="L25776" s="7"/>
      <c r="M25776" s="108"/>
      <c r="N25776" s="7"/>
    </row>
    <row r="25777" spans="12:14">
      <c r="L25777" s="7"/>
      <c r="M25777" s="108"/>
      <c r="N25777" s="7"/>
    </row>
    <row r="25778" spans="12:14">
      <c r="L25778" s="7"/>
      <c r="M25778" s="108"/>
      <c r="N25778" s="7"/>
    </row>
    <row r="25779" spans="12:14">
      <c r="L25779" s="7"/>
      <c r="M25779" s="108"/>
      <c r="N25779" s="7"/>
    </row>
    <row r="25780" spans="12:14">
      <c r="L25780" s="7"/>
      <c r="M25780" s="108"/>
      <c r="N25780" s="7"/>
    </row>
    <row r="25781" spans="12:14">
      <c r="L25781" s="7"/>
      <c r="M25781" s="108"/>
      <c r="N25781" s="7"/>
    </row>
    <row r="25782" spans="12:14">
      <c r="L25782" s="7"/>
      <c r="M25782" s="108"/>
      <c r="N25782" s="7"/>
    </row>
    <row r="25783" spans="12:14">
      <c r="L25783" s="7"/>
      <c r="M25783" s="108"/>
      <c r="N25783" s="7"/>
    </row>
    <row r="25784" spans="12:14">
      <c r="L25784" s="7"/>
      <c r="M25784" s="108"/>
      <c r="N25784" s="7"/>
    </row>
    <row r="25785" spans="12:14">
      <c r="L25785" s="7"/>
      <c r="M25785" s="108"/>
      <c r="N25785" s="7"/>
    </row>
    <row r="25786" spans="12:14">
      <c r="L25786" s="7"/>
      <c r="M25786" s="108"/>
      <c r="N25786" s="7"/>
    </row>
    <row r="25787" spans="12:14">
      <c r="L25787" s="7"/>
      <c r="M25787" s="108"/>
      <c r="N25787" s="7"/>
    </row>
    <row r="25788" spans="12:14">
      <c r="L25788" s="7"/>
      <c r="M25788" s="108"/>
      <c r="N25788" s="7"/>
    </row>
    <row r="25789" spans="12:14">
      <c r="L25789" s="7"/>
      <c r="M25789" s="108"/>
      <c r="N25789" s="7"/>
    </row>
    <row r="25790" spans="12:14">
      <c r="L25790" s="7"/>
      <c r="M25790" s="108"/>
      <c r="N25790" s="7"/>
    </row>
    <row r="25791" spans="12:14">
      <c r="L25791" s="7"/>
      <c r="M25791" s="108"/>
      <c r="N25791" s="7"/>
    </row>
    <row r="25792" spans="12:14">
      <c r="L25792" s="7"/>
      <c r="M25792" s="108"/>
      <c r="N25792" s="7"/>
    </row>
    <row r="25793" spans="12:14">
      <c r="L25793" s="7"/>
      <c r="M25793" s="108"/>
      <c r="N25793" s="7"/>
    </row>
    <row r="25794" spans="12:14">
      <c r="L25794" s="7"/>
      <c r="M25794" s="108"/>
      <c r="N25794" s="7"/>
    </row>
    <row r="25795" spans="12:14">
      <c r="L25795" s="7"/>
      <c r="M25795" s="108"/>
      <c r="N25795" s="7"/>
    </row>
    <row r="25796" spans="12:14">
      <c r="L25796" s="7"/>
      <c r="M25796" s="108"/>
      <c r="N25796" s="7"/>
    </row>
    <row r="25797" spans="12:14">
      <c r="L25797" s="7"/>
      <c r="M25797" s="108"/>
      <c r="N25797" s="7"/>
    </row>
    <row r="25798" spans="12:14">
      <c r="L25798" s="7"/>
      <c r="M25798" s="108"/>
      <c r="N25798" s="7"/>
    </row>
    <row r="25799" spans="12:14">
      <c r="L25799" s="7"/>
      <c r="M25799" s="108"/>
      <c r="N25799" s="7"/>
    </row>
    <row r="25800" spans="12:14">
      <c r="L25800" s="7"/>
      <c r="M25800" s="108"/>
      <c r="N25800" s="7"/>
    </row>
    <row r="25801" spans="12:14">
      <c r="L25801" s="7"/>
      <c r="M25801" s="108"/>
      <c r="N25801" s="7"/>
    </row>
    <row r="25802" spans="12:14">
      <c r="L25802" s="7"/>
      <c r="M25802" s="108"/>
      <c r="N25802" s="7"/>
    </row>
    <row r="25803" spans="12:14">
      <c r="L25803" s="7"/>
      <c r="M25803" s="108"/>
      <c r="N25803" s="7"/>
    </row>
    <row r="25804" spans="12:14">
      <c r="L25804" s="7"/>
      <c r="M25804" s="108"/>
      <c r="N25804" s="7"/>
    </row>
    <row r="25805" spans="12:14">
      <c r="L25805" s="7"/>
      <c r="M25805" s="108"/>
      <c r="N25805" s="7"/>
    </row>
    <row r="25806" spans="12:14">
      <c r="L25806" s="7"/>
      <c r="M25806" s="108"/>
      <c r="N25806" s="7"/>
    </row>
    <row r="25807" spans="12:14">
      <c r="L25807" s="7"/>
      <c r="M25807" s="108"/>
      <c r="N25807" s="7"/>
    </row>
    <row r="25808" spans="12:14">
      <c r="L25808" s="7"/>
      <c r="M25808" s="108"/>
      <c r="N25808" s="7"/>
    </row>
    <row r="25809" spans="12:14">
      <c r="L25809" s="7"/>
      <c r="M25809" s="108"/>
      <c r="N25809" s="7"/>
    </row>
    <row r="25810" spans="12:14">
      <c r="L25810" s="7"/>
      <c r="M25810" s="108"/>
      <c r="N25810" s="7"/>
    </row>
    <row r="25811" spans="12:14">
      <c r="L25811" s="7"/>
      <c r="M25811" s="108"/>
      <c r="N25811" s="7"/>
    </row>
    <row r="25812" spans="12:14">
      <c r="L25812" s="7"/>
      <c r="M25812" s="108"/>
      <c r="N25812" s="7"/>
    </row>
    <row r="25813" spans="12:14">
      <c r="L25813" s="7"/>
      <c r="M25813" s="108"/>
      <c r="N25813" s="7"/>
    </row>
    <row r="25814" spans="12:14">
      <c r="L25814" s="7"/>
      <c r="M25814" s="108"/>
      <c r="N25814" s="7"/>
    </row>
    <row r="25815" spans="12:14">
      <c r="L25815" s="7"/>
      <c r="M25815" s="108"/>
      <c r="N25815" s="7"/>
    </row>
    <row r="25816" spans="12:14">
      <c r="L25816" s="7"/>
      <c r="M25816" s="108"/>
      <c r="N25816" s="7"/>
    </row>
    <row r="25817" spans="12:14">
      <c r="L25817" s="7"/>
      <c r="M25817" s="108"/>
      <c r="N25817" s="7"/>
    </row>
    <row r="25818" spans="12:14">
      <c r="L25818" s="7"/>
      <c r="M25818" s="108"/>
      <c r="N25818" s="7"/>
    </row>
    <row r="25819" spans="12:14">
      <c r="L25819" s="7"/>
      <c r="M25819" s="108"/>
      <c r="N25819" s="7"/>
    </row>
    <row r="25820" spans="12:14">
      <c r="L25820" s="7"/>
      <c r="M25820" s="108"/>
      <c r="N25820" s="7"/>
    </row>
    <row r="25821" spans="12:14">
      <c r="L25821" s="7"/>
      <c r="M25821" s="108"/>
      <c r="N25821" s="7"/>
    </row>
    <row r="25822" spans="12:14">
      <c r="L25822" s="7"/>
      <c r="M25822" s="108"/>
      <c r="N25822" s="7"/>
    </row>
    <row r="25823" spans="12:14">
      <c r="L25823" s="7"/>
      <c r="M25823" s="108"/>
      <c r="N25823" s="7"/>
    </row>
    <row r="25824" spans="12:14">
      <c r="L25824" s="7"/>
      <c r="M25824" s="108"/>
      <c r="N25824" s="7"/>
    </row>
    <row r="25825" spans="12:14">
      <c r="L25825" s="7"/>
      <c r="M25825" s="108"/>
      <c r="N25825" s="7"/>
    </row>
    <row r="25826" spans="12:14">
      <c r="L25826" s="7"/>
      <c r="M25826" s="108"/>
      <c r="N25826" s="7"/>
    </row>
    <row r="25827" spans="12:14">
      <c r="L25827" s="7"/>
      <c r="M25827" s="108"/>
      <c r="N25827" s="7"/>
    </row>
    <row r="25828" spans="12:14">
      <c r="L25828" s="7"/>
      <c r="M25828" s="108"/>
      <c r="N25828" s="7"/>
    </row>
    <row r="25829" spans="12:14">
      <c r="L25829" s="7"/>
      <c r="M25829" s="108"/>
      <c r="N25829" s="7"/>
    </row>
    <row r="25830" spans="12:14">
      <c r="L25830" s="7"/>
      <c r="M25830" s="108"/>
      <c r="N25830" s="7"/>
    </row>
    <row r="25831" spans="12:14">
      <c r="L25831" s="7"/>
      <c r="M25831" s="108"/>
      <c r="N25831" s="7"/>
    </row>
    <row r="25832" spans="12:14">
      <c r="L25832" s="7"/>
      <c r="M25832" s="108"/>
      <c r="N25832" s="7"/>
    </row>
    <row r="25833" spans="12:14">
      <c r="L25833" s="7"/>
      <c r="M25833" s="108"/>
      <c r="N25833" s="7"/>
    </row>
    <row r="25834" spans="12:14">
      <c r="L25834" s="7"/>
      <c r="M25834" s="108"/>
      <c r="N25834" s="7"/>
    </row>
    <row r="25835" spans="12:14">
      <c r="L25835" s="7"/>
      <c r="M25835" s="108"/>
      <c r="N25835" s="7"/>
    </row>
    <row r="25836" spans="12:14">
      <c r="L25836" s="7"/>
      <c r="M25836" s="108"/>
      <c r="N25836" s="7"/>
    </row>
    <row r="25837" spans="12:14">
      <c r="L25837" s="7"/>
      <c r="M25837" s="108"/>
      <c r="N25837" s="7"/>
    </row>
    <row r="25838" spans="12:14">
      <c r="L25838" s="7"/>
      <c r="M25838" s="108"/>
      <c r="N25838" s="7"/>
    </row>
    <row r="25839" spans="12:14">
      <c r="L25839" s="7"/>
      <c r="M25839" s="108"/>
      <c r="N25839" s="7"/>
    </row>
    <row r="25840" spans="12:14">
      <c r="L25840" s="7"/>
      <c r="M25840" s="108"/>
      <c r="N25840" s="7"/>
    </row>
    <row r="25841" spans="12:14">
      <c r="L25841" s="7"/>
      <c r="M25841" s="108"/>
      <c r="N25841" s="7"/>
    </row>
    <row r="25842" spans="12:14">
      <c r="L25842" s="7"/>
      <c r="M25842" s="108"/>
      <c r="N25842" s="7"/>
    </row>
    <row r="25843" spans="12:14">
      <c r="L25843" s="7"/>
      <c r="M25843" s="108"/>
      <c r="N25843" s="7"/>
    </row>
    <row r="25844" spans="12:14">
      <c r="L25844" s="7"/>
      <c r="M25844" s="108"/>
      <c r="N25844" s="7"/>
    </row>
    <row r="25845" spans="12:14">
      <c r="L25845" s="7"/>
      <c r="M25845" s="108"/>
      <c r="N25845" s="7"/>
    </row>
    <row r="25846" spans="12:14">
      <c r="L25846" s="7"/>
      <c r="M25846" s="108"/>
      <c r="N25846" s="7"/>
    </row>
    <row r="25847" spans="12:14">
      <c r="L25847" s="7"/>
      <c r="M25847" s="108"/>
      <c r="N25847" s="7"/>
    </row>
    <row r="25848" spans="12:14">
      <c r="L25848" s="7"/>
      <c r="M25848" s="108"/>
      <c r="N25848" s="7"/>
    </row>
    <row r="25849" spans="12:14">
      <c r="L25849" s="7"/>
      <c r="M25849" s="108"/>
      <c r="N25849" s="7"/>
    </row>
    <row r="25850" spans="12:14">
      <c r="L25850" s="7"/>
      <c r="M25850" s="108"/>
      <c r="N25850" s="7"/>
    </row>
    <row r="25851" spans="12:14">
      <c r="L25851" s="7"/>
      <c r="M25851" s="108"/>
      <c r="N25851" s="7"/>
    </row>
    <row r="25852" spans="12:14">
      <c r="L25852" s="7"/>
      <c r="M25852" s="108"/>
      <c r="N25852" s="7"/>
    </row>
    <row r="25853" spans="12:14">
      <c r="L25853" s="7"/>
      <c r="M25853" s="108"/>
      <c r="N25853" s="7"/>
    </row>
    <row r="25854" spans="12:14">
      <c r="L25854" s="7"/>
      <c r="M25854" s="108"/>
      <c r="N25854" s="7"/>
    </row>
    <row r="25855" spans="12:14">
      <c r="L25855" s="7"/>
      <c r="M25855" s="108"/>
      <c r="N25855" s="7"/>
    </row>
    <row r="25856" spans="12:14">
      <c r="L25856" s="7"/>
      <c r="M25856" s="108"/>
      <c r="N25856" s="7"/>
    </row>
    <row r="25857" spans="12:14">
      <c r="L25857" s="7"/>
      <c r="M25857" s="108"/>
      <c r="N25857" s="7"/>
    </row>
    <row r="25858" spans="12:14">
      <c r="L25858" s="7"/>
      <c r="M25858" s="108"/>
      <c r="N25858" s="7"/>
    </row>
    <row r="25859" spans="12:14">
      <c r="L25859" s="7"/>
      <c r="M25859" s="108"/>
      <c r="N25859" s="7"/>
    </row>
    <row r="25860" spans="12:14">
      <c r="L25860" s="7"/>
      <c r="M25860" s="108"/>
      <c r="N25860" s="7"/>
    </row>
    <row r="25861" spans="12:14">
      <c r="L25861" s="7"/>
      <c r="M25861" s="108"/>
      <c r="N25861" s="7"/>
    </row>
    <row r="25862" spans="12:14">
      <c r="L25862" s="7"/>
      <c r="M25862" s="108"/>
      <c r="N25862" s="7"/>
    </row>
    <row r="25863" spans="12:14">
      <c r="L25863" s="7"/>
      <c r="M25863" s="108"/>
      <c r="N25863" s="7"/>
    </row>
    <row r="25864" spans="12:14">
      <c r="L25864" s="7"/>
      <c r="M25864" s="108"/>
      <c r="N25864" s="7"/>
    </row>
    <row r="25865" spans="12:14">
      <c r="L25865" s="7"/>
      <c r="M25865" s="108"/>
      <c r="N25865" s="7"/>
    </row>
    <row r="25866" spans="12:14">
      <c r="L25866" s="7"/>
      <c r="M25866" s="108"/>
      <c r="N25866" s="7"/>
    </row>
    <row r="25867" spans="12:14">
      <c r="L25867" s="7"/>
      <c r="M25867" s="108"/>
      <c r="N25867" s="7"/>
    </row>
    <row r="25868" spans="12:14">
      <c r="L25868" s="7"/>
      <c r="M25868" s="108"/>
      <c r="N25868" s="7"/>
    </row>
    <row r="25869" spans="12:14">
      <c r="L25869" s="7"/>
      <c r="M25869" s="108"/>
      <c r="N25869" s="7"/>
    </row>
    <row r="25870" spans="12:14">
      <c r="L25870" s="7"/>
      <c r="M25870" s="108"/>
      <c r="N25870" s="7"/>
    </row>
    <row r="25871" spans="12:14">
      <c r="L25871" s="7"/>
      <c r="M25871" s="108"/>
      <c r="N25871" s="7"/>
    </row>
    <row r="25872" spans="12:14">
      <c r="L25872" s="7"/>
      <c r="M25872" s="108"/>
      <c r="N25872" s="7"/>
    </row>
    <row r="25873" spans="12:14">
      <c r="L25873" s="7"/>
      <c r="M25873" s="108"/>
      <c r="N25873" s="7"/>
    </row>
    <row r="25874" spans="12:14">
      <c r="L25874" s="7"/>
      <c r="M25874" s="108"/>
      <c r="N25874" s="7"/>
    </row>
    <row r="25875" spans="12:14">
      <c r="L25875" s="7"/>
      <c r="M25875" s="108"/>
      <c r="N25875" s="7"/>
    </row>
    <row r="25876" spans="12:14">
      <c r="L25876" s="7"/>
      <c r="M25876" s="108"/>
      <c r="N25876" s="7"/>
    </row>
    <row r="25877" spans="12:14">
      <c r="L25877" s="7"/>
      <c r="M25877" s="108"/>
      <c r="N25877" s="7"/>
    </row>
    <row r="25878" spans="12:14">
      <c r="L25878" s="7"/>
      <c r="M25878" s="108"/>
      <c r="N25878" s="7"/>
    </row>
    <row r="25879" spans="12:14">
      <c r="L25879" s="7"/>
      <c r="M25879" s="108"/>
      <c r="N25879" s="7"/>
    </row>
    <row r="25880" spans="12:14">
      <c r="L25880" s="7"/>
      <c r="M25880" s="108"/>
      <c r="N25880" s="7"/>
    </row>
    <row r="25881" spans="12:14">
      <c r="L25881" s="7"/>
      <c r="M25881" s="108"/>
      <c r="N25881" s="7"/>
    </row>
    <row r="25882" spans="12:14">
      <c r="L25882" s="7"/>
      <c r="M25882" s="108"/>
      <c r="N25882" s="7"/>
    </row>
    <row r="25883" spans="12:14">
      <c r="L25883" s="7"/>
      <c r="M25883" s="108"/>
      <c r="N25883" s="7"/>
    </row>
    <row r="25884" spans="12:14">
      <c r="L25884" s="7"/>
      <c r="M25884" s="108"/>
      <c r="N25884" s="7"/>
    </row>
    <row r="25885" spans="12:14">
      <c r="L25885" s="7"/>
      <c r="M25885" s="108"/>
      <c r="N25885" s="7"/>
    </row>
    <row r="25886" spans="12:14">
      <c r="L25886" s="7"/>
      <c r="M25886" s="108"/>
      <c r="N25886" s="7"/>
    </row>
    <row r="25887" spans="12:14">
      <c r="L25887" s="7"/>
      <c r="M25887" s="108"/>
      <c r="N25887" s="7"/>
    </row>
    <row r="25888" spans="12:14">
      <c r="L25888" s="7"/>
      <c r="M25888" s="108"/>
      <c r="N25888" s="7"/>
    </row>
    <row r="25889" spans="12:14">
      <c r="L25889" s="7"/>
      <c r="M25889" s="108"/>
      <c r="N25889" s="7"/>
    </row>
    <row r="25890" spans="12:14">
      <c r="L25890" s="7"/>
      <c r="M25890" s="108"/>
      <c r="N25890" s="7"/>
    </row>
    <row r="25891" spans="12:14">
      <c r="L25891" s="7"/>
      <c r="M25891" s="108"/>
      <c r="N25891" s="7"/>
    </row>
    <row r="25892" spans="12:14">
      <c r="L25892" s="7"/>
      <c r="M25892" s="108"/>
      <c r="N25892" s="7"/>
    </row>
    <row r="25893" spans="12:14">
      <c r="L25893" s="7"/>
      <c r="M25893" s="108"/>
      <c r="N25893" s="7"/>
    </row>
    <row r="25894" spans="12:14">
      <c r="L25894" s="7"/>
      <c r="M25894" s="108"/>
      <c r="N25894" s="7"/>
    </row>
    <row r="25895" spans="12:14">
      <c r="L25895" s="7"/>
      <c r="M25895" s="108"/>
      <c r="N25895" s="7"/>
    </row>
    <row r="25896" spans="12:14">
      <c r="L25896" s="7"/>
      <c r="M25896" s="108"/>
      <c r="N25896" s="7"/>
    </row>
    <row r="25897" spans="12:14">
      <c r="L25897" s="7"/>
      <c r="M25897" s="108"/>
      <c r="N25897" s="7"/>
    </row>
    <row r="25898" spans="12:14">
      <c r="L25898" s="7"/>
      <c r="M25898" s="108"/>
      <c r="N25898" s="7"/>
    </row>
    <row r="25899" spans="12:14">
      <c r="L25899" s="7"/>
      <c r="M25899" s="108"/>
      <c r="N25899" s="7"/>
    </row>
    <row r="25900" spans="12:14">
      <c r="L25900" s="7"/>
      <c r="M25900" s="108"/>
      <c r="N25900" s="7"/>
    </row>
    <row r="25901" spans="12:14">
      <c r="L25901" s="7"/>
      <c r="M25901" s="108"/>
      <c r="N25901" s="7"/>
    </row>
    <row r="25902" spans="12:14">
      <c r="L25902" s="7"/>
      <c r="M25902" s="108"/>
      <c r="N25902" s="7"/>
    </row>
    <row r="25903" spans="12:14">
      <c r="L25903" s="7"/>
      <c r="M25903" s="108"/>
      <c r="N25903" s="7"/>
    </row>
    <row r="25904" spans="12:14">
      <c r="L25904" s="7"/>
      <c r="M25904" s="108"/>
      <c r="N25904" s="7"/>
    </row>
    <row r="25905" spans="12:14">
      <c r="L25905" s="7"/>
      <c r="M25905" s="108"/>
      <c r="N25905" s="7"/>
    </row>
    <row r="25906" spans="12:14">
      <c r="L25906" s="7"/>
      <c r="M25906" s="108"/>
      <c r="N25906" s="7"/>
    </row>
    <row r="25907" spans="12:14">
      <c r="L25907" s="7"/>
      <c r="M25907" s="108"/>
      <c r="N25907" s="7"/>
    </row>
    <row r="25908" spans="12:14">
      <c r="L25908" s="7"/>
      <c r="M25908" s="108"/>
      <c r="N25908" s="7"/>
    </row>
    <row r="25909" spans="12:14">
      <c r="L25909" s="7"/>
      <c r="M25909" s="108"/>
      <c r="N25909" s="7"/>
    </row>
    <row r="25910" spans="12:14">
      <c r="L25910" s="7"/>
      <c r="M25910" s="108"/>
      <c r="N25910" s="7"/>
    </row>
    <row r="25911" spans="12:14">
      <c r="L25911" s="7"/>
      <c r="M25911" s="108"/>
      <c r="N25911" s="7"/>
    </row>
    <row r="25912" spans="12:14">
      <c r="L25912" s="7"/>
      <c r="M25912" s="108"/>
      <c r="N25912" s="7"/>
    </row>
    <row r="25913" spans="12:14">
      <c r="L25913" s="7"/>
      <c r="M25913" s="108"/>
      <c r="N25913" s="7"/>
    </row>
    <row r="25914" spans="12:14">
      <c r="L25914" s="7"/>
      <c r="M25914" s="108"/>
      <c r="N25914" s="7"/>
    </row>
    <row r="25915" spans="12:14">
      <c r="L25915" s="7"/>
      <c r="M25915" s="108"/>
      <c r="N25915" s="7"/>
    </row>
    <row r="25916" spans="12:14">
      <c r="L25916" s="7"/>
      <c r="M25916" s="108"/>
      <c r="N25916" s="7"/>
    </row>
    <row r="25917" spans="12:14">
      <c r="L25917" s="7"/>
      <c r="M25917" s="108"/>
      <c r="N25917" s="7"/>
    </row>
    <row r="25918" spans="12:14">
      <c r="L25918" s="7"/>
      <c r="M25918" s="108"/>
      <c r="N25918" s="7"/>
    </row>
    <row r="25919" spans="12:14">
      <c r="L25919" s="7"/>
      <c r="M25919" s="108"/>
      <c r="N25919" s="7"/>
    </row>
    <row r="25920" spans="12:14">
      <c r="L25920" s="7"/>
      <c r="M25920" s="108"/>
      <c r="N25920" s="7"/>
    </row>
    <row r="25921" spans="12:14">
      <c r="L25921" s="7"/>
      <c r="M25921" s="108"/>
      <c r="N25921" s="7"/>
    </row>
    <row r="25922" spans="12:14">
      <c r="L25922" s="7"/>
      <c r="M25922" s="108"/>
      <c r="N25922" s="7"/>
    </row>
    <row r="25923" spans="12:14">
      <c r="L25923" s="7"/>
      <c r="M25923" s="108"/>
      <c r="N25923" s="7"/>
    </row>
    <row r="25924" spans="12:14">
      <c r="L25924" s="7"/>
      <c r="M25924" s="108"/>
      <c r="N25924" s="7"/>
    </row>
    <row r="25925" spans="12:14">
      <c r="L25925" s="7"/>
      <c r="M25925" s="108"/>
      <c r="N25925" s="7"/>
    </row>
    <row r="25926" spans="12:14">
      <c r="L25926" s="7"/>
      <c r="M25926" s="108"/>
      <c r="N25926" s="7"/>
    </row>
    <row r="25927" spans="12:14">
      <c r="L25927" s="7"/>
      <c r="M25927" s="108"/>
      <c r="N25927" s="7"/>
    </row>
    <row r="25928" spans="12:14">
      <c r="L25928" s="7"/>
      <c r="M25928" s="108"/>
      <c r="N25928" s="7"/>
    </row>
    <row r="25929" spans="12:14">
      <c r="L25929" s="7"/>
      <c r="M25929" s="108"/>
      <c r="N25929" s="7"/>
    </row>
    <row r="25930" spans="12:14">
      <c r="L25930" s="7"/>
      <c r="M25930" s="108"/>
      <c r="N25930" s="7"/>
    </row>
    <row r="25931" spans="12:14">
      <c r="L25931" s="7"/>
      <c r="M25931" s="108"/>
      <c r="N25931" s="7"/>
    </row>
    <row r="25932" spans="12:14">
      <c r="L25932" s="7"/>
      <c r="M25932" s="108"/>
      <c r="N25932" s="7"/>
    </row>
    <row r="25933" spans="12:14">
      <c r="L25933" s="7"/>
      <c r="M25933" s="108"/>
      <c r="N25933" s="7"/>
    </row>
    <row r="25934" spans="12:14">
      <c r="L25934" s="7"/>
      <c r="M25934" s="108"/>
      <c r="N25934" s="7"/>
    </row>
    <row r="25935" spans="12:14">
      <c r="L25935" s="7"/>
      <c r="M25935" s="108"/>
      <c r="N25935" s="7"/>
    </row>
    <row r="25936" spans="12:14">
      <c r="L25936" s="7"/>
      <c r="M25936" s="108"/>
      <c r="N25936" s="7"/>
    </row>
    <row r="25937" spans="12:14">
      <c r="L25937" s="7"/>
      <c r="M25937" s="108"/>
      <c r="N25937" s="7"/>
    </row>
    <row r="25938" spans="12:14">
      <c r="L25938" s="7"/>
      <c r="M25938" s="108"/>
      <c r="N25938" s="7"/>
    </row>
    <row r="25939" spans="12:14">
      <c r="L25939" s="7"/>
      <c r="M25939" s="108"/>
      <c r="N25939" s="7"/>
    </row>
    <row r="25940" spans="12:14">
      <c r="L25940" s="7"/>
      <c r="M25940" s="108"/>
      <c r="N25940" s="7"/>
    </row>
    <row r="25941" spans="12:14">
      <c r="L25941" s="7"/>
      <c r="M25941" s="108"/>
      <c r="N25941" s="7"/>
    </row>
    <row r="25942" spans="12:14">
      <c r="L25942" s="7"/>
      <c r="M25942" s="108"/>
      <c r="N25942" s="7"/>
    </row>
    <row r="25943" spans="12:14">
      <c r="L25943" s="7"/>
      <c r="M25943" s="108"/>
      <c r="N25943" s="7"/>
    </row>
    <row r="25944" spans="12:14">
      <c r="L25944" s="7"/>
      <c r="M25944" s="108"/>
      <c r="N25944" s="7"/>
    </row>
    <row r="25945" spans="12:14">
      <c r="L25945" s="7"/>
      <c r="M25945" s="108"/>
      <c r="N25945" s="7"/>
    </row>
    <row r="25946" spans="12:14">
      <c r="L25946" s="7"/>
      <c r="M25946" s="108"/>
      <c r="N25946" s="7"/>
    </row>
    <row r="25947" spans="12:14">
      <c r="L25947" s="7"/>
      <c r="M25947" s="108"/>
      <c r="N25947" s="7"/>
    </row>
    <row r="25948" spans="12:14">
      <c r="L25948" s="7"/>
      <c r="M25948" s="108"/>
      <c r="N25948" s="7"/>
    </row>
    <row r="25949" spans="12:14">
      <c r="L25949" s="7"/>
      <c r="M25949" s="108"/>
      <c r="N25949" s="7"/>
    </row>
    <row r="25950" spans="12:14">
      <c r="L25950" s="7"/>
      <c r="M25950" s="108"/>
      <c r="N25950" s="7"/>
    </row>
    <row r="25951" spans="12:14">
      <c r="L25951" s="7"/>
      <c r="M25951" s="108"/>
      <c r="N25951" s="7"/>
    </row>
    <row r="25952" spans="12:14">
      <c r="L25952" s="7"/>
      <c r="M25952" s="108"/>
      <c r="N25952" s="7"/>
    </row>
    <row r="25953" spans="12:14">
      <c r="L25953" s="7"/>
      <c r="M25953" s="108"/>
      <c r="N25953" s="7"/>
    </row>
    <row r="25954" spans="12:14">
      <c r="L25954" s="7"/>
      <c r="M25954" s="108"/>
      <c r="N25954" s="7"/>
    </row>
    <row r="25955" spans="12:14">
      <c r="L25955" s="7"/>
      <c r="M25955" s="108"/>
      <c r="N25955" s="7"/>
    </row>
    <row r="25956" spans="12:14">
      <c r="L25956" s="7"/>
      <c r="M25956" s="108"/>
      <c r="N25956" s="7"/>
    </row>
    <row r="25957" spans="12:14">
      <c r="L25957" s="7"/>
      <c r="M25957" s="108"/>
      <c r="N25957" s="7"/>
    </row>
    <row r="25958" spans="12:14">
      <c r="L25958" s="7"/>
      <c r="M25958" s="108"/>
      <c r="N25958" s="7"/>
    </row>
    <row r="25959" spans="12:14">
      <c r="L25959" s="7"/>
      <c r="M25959" s="108"/>
      <c r="N25959" s="7"/>
    </row>
    <row r="25960" spans="12:14">
      <c r="L25960" s="7"/>
      <c r="M25960" s="108"/>
      <c r="N25960" s="7"/>
    </row>
    <row r="25961" spans="12:14">
      <c r="L25961" s="7"/>
      <c r="M25961" s="108"/>
      <c r="N25961" s="7"/>
    </row>
    <row r="25962" spans="12:14">
      <c r="L25962" s="7"/>
      <c r="M25962" s="108"/>
      <c r="N25962" s="7"/>
    </row>
    <row r="25963" spans="12:14">
      <c r="L25963" s="7"/>
      <c r="M25963" s="108"/>
      <c r="N25963" s="7"/>
    </row>
    <row r="25964" spans="12:14">
      <c r="L25964" s="7"/>
      <c r="M25964" s="108"/>
      <c r="N25964" s="7"/>
    </row>
    <row r="25965" spans="12:14">
      <c r="L25965" s="7"/>
      <c r="M25965" s="108"/>
      <c r="N25965" s="7"/>
    </row>
    <row r="25966" spans="12:14">
      <c r="L25966" s="7"/>
      <c r="M25966" s="108"/>
      <c r="N25966" s="7"/>
    </row>
    <row r="25967" spans="12:14">
      <c r="L25967" s="7"/>
      <c r="M25967" s="108"/>
      <c r="N25967" s="7"/>
    </row>
    <row r="25968" spans="12:14">
      <c r="L25968" s="7"/>
      <c r="M25968" s="108"/>
      <c r="N25968" s="7"/>
    </row>
    <row r="25969" spans="12:14">
      <c r="L25969" s="7"/>
      <c r="M25969" s="108"/>
      <c r="N25969" s="7"/>
    </row>
    <row r="25970" spans="12:14">
      <c r="L25970" s="7"/>
      <c r="M25970" s="108"/>
      <c r="N25970" s="7"/>
    </row>
    <row r="25971" spans="12:14">
      <c r="L25971" s="7"/>
      <c r="M25971" s="108"/>
      <c r="N25971" s="7"/>
    </row>
    <row r="25972" spans="12:14">
      <c r="L25972" s="7"/>
      <c r="M25972" s="108"/>
      <c r="N25972" s="7"/>
    </row>
    <row r="25973" spans="12:14">
      <c r="L25973" s="7"/>
      <c r="M25973" s="108"/>
      <c r="N25973" s="7"/>
    </row>
    <row r="25974" spans="12:14">
      <c r="L25974" s="7"/>
      <c r="M25974" s="108"/>
      <c r="N25974" s="7"/>
    </row>
    <row r="25975" spans="12:14">
      <c r="L25975" s="7"/>
      <c r="M25975" s="108"/>
      <c r="N25975" s="7"/>
    </row>
    <row r="25976" spans="12:14">
      <c r="L25976" s="7"/>
      <c r="M25976" s="108"/>
      <c r="N25976" s="7"/>
    </row>
    <row r="25977" spans="12:14">
      <c r="L25977" s="7"/>
      <c r="M25977" s="108"/>
      <c r="N25977" s="7"/>
    </row>
    <row r="25978" spans="12:14">
      <c r="L25978" s="7"/>
      <c r="M25978" s="108"/>
      <c r="N25978" s="7"/>
    </row>
    <row r="25979" spans="12:14">
      <c r="L25979" s="7"/>
      <c r="M25979" s="108"/>
      <c r="N25979" s="7"/>
    </row>
    <row r="25980" spans="12:14">
      <c r="L25980" s="7"/>
      <c r="M25980" s="108"/>
      <c r="N25980" s="7"/>
    </row>
    <row r="25981" spans="12:14">
      <c r="L25981" s="7"/>
      <c r="M25981" s="108"/>
      <c r="N25981" s="7"/>
    </row>
    <row r="25982" spans="12:14">
      <c r="L25982" s="7"/>
      <c r="M25982" s="108"/>
      <c r="N25982" s="7"/>
    </row>
    <row r="25983" spans="12:14">
      <c r="L25983" s="7"/>
      <c r="M25983" s="108"/>
      <c r="N25983" s="7"/>
    </row>
    <row r="25984" spans="12:14">
      <c r="L25984" s="7"/>
      <c r="M25984" s="108"/>
      <c r="N25984" s="7"/>
    </row>
    <row r="25985" spans="12:14">
      <c r="L25985" s="7"/>
      <c r="M25985" s="108"/>
      <c r="N25985" s="7"/>
    </row>
    <row r="25986" spans="12:14">
      <c r="L25986" s="7"/>
      <c r="M25986" s="108"/>
      <c r="N25986" s="7"/>
    </row>
    <row r="25987" spans="12:14">
      <c r="L25987" s="7"/>
      <c r="M25987" s="108"/>
      <c r="N25987" s="7"/>
    </row>
    <row r="25988" spans="12:14">
      <c r="L25988" s="7"/>
      <c r="M25988" s="108"/>
      <c r="N25988" s="7"/>
    </row>
    <row r="25989" spans="12:14">
      <c r="L25989" s="7"/>
      <c r="M25989" s="108"/>
      <c r="N25989" s="7"/>
    </row>
    <row r="25990" spans="12:14">
      <c r="L25990" s="7"/>
      <c r="M25990" s="108"/>
      <c r="N25990" s="7"/>
    </row>
    <row r="25991" spans="12:14">
      <c r="L25991" s="7"/>
      <c r="M25991" s="108"/>
      <c r="N25991" s="7"/>
    </row>
    <row r="25992" spans="12:14">
      <c r="L25992" s="7"/>
      <c r="M25992" s="108"/>
      <c r="N25992" s="7"/>
    </row>
    <row r="25993" spans="12:14">
      <c r="L25993" s="7"/>
      <c r="M25993" s="108"/>
      <c r="N25993" s="7"/>
    </row>
    <row r="25994" spans="12:14">
      <c r="L25994" s="7"/>
      <c r="M25994" s="108"/>
      <c r="N25994" s="7"/>
    </row>
    <row r="25995" spans="12:14">
      <c r="L25995" s="7"/>
      <c r="M25995" s="108"/>
      <c r="N25995" s="7"/>
    </row>
    <row r="25996" spans="12:14">
      <c r="L25996" s="7"/>
      <c r="M25996" s="108"/>
      <c r="N25996" s="7"/>
    </row>
    <row r="25997" spans="12:14">
      <c r="L25997" s="7"/>
      <c r="M25997" s="108"/>
      <c r="N25997" s="7"/>
    </row>
    <row r="25998" spans="12:14">
      <c r="L25998" s="7"/>
      <c r="M25998" s="108"/>
      <c r="N25998" s="7"/>
    </row>
    <row r="25999" spans="12:14">
      <c r="L25999" s="7"/>
      <c r="M25999" s="108"/>
      <c r="N25999" s="7"/>
    </row>
    <row r="26000" spans="12:14">
      <c r="L26000" s="7"/>
      <c r="M26000" s="108"/>
      <c r="N26000" s="7"/>
    </row>
    <row r="26001" spans="12:14">
      <c r="L26001" s="7"/>
      <c r="M26001" s="108"/>
      <c r="N26001" s="7"/>
    </row>
    <row r="26002" spans="12:14">
      <c r="L26002" s="7"/>
      <c r="M26002" s="108"/>
      <c r="N26002" s="7"/>
    </row>
    <row r="26003" spans="12:14">
      <c r="L26003" s="7"/>
      <c r="M26003" s="108"/>
      <c r="N26003" s="7"/>
    </row>
    <row r="26004" spans="12:14">
      <c r="L26004" s="7"/>
      <c r="M26004" s="108"/>
      <c r="N26004" s="7"/>
    </row>
    <row r="26005" spans="12:14">
      <c r="L26005" s="7"/>
      <c r="M26005" s="108"/>
      <c r="N26005" s="7"/>
    </row>
    <row r="26006" spans="12:14">
      <c r="L26006" s="7"/>
      <c r="M26006" s="108"/>
      <c r="N26006" s="7"/>
    </row>
    <row r="26007" spans="12:14">
      <c r="L26007" s="7"/>
      <c r="M26007" s="108"/>
      <c r="N26007" s="7"/>
    </row>
    <row r="26008" spans="12:14">
      <c r="L26008" s="7"/>
      <c r="M26008" s="108"/>
      <c r="N26008" s="7"/>
    </row>
    <row r="26009" spans="12:14">
      <c r="L26009" s="7"/>
      <c r="M26009" s="108"/>
      <c r="N26009" s="7"/>
    </row>
    <row r="26010" spans="12:14">
      <c r="L26010" s="7"/>
      <c r="M26010" s="108"/>
      <c r="N26010" s="7"/>
    </row>
    <row r="26011" spans="12:14">
      <c r="L26011" s="7"/>
      <c r="M26011" s="108"/>
      <c r="N26011" s="7"/>
    </row>
    <row r="26012" spans="12:14">
      <c r="L26012" s="7"/>
      <c r="M26012" s="108"/>
      <c r="N26012" s="7"/>
    </row>
    <row r="26013" spans="12:14">
      <c r="L26013" s="7"/>
      <c r="M26013" s="108"/>
      <c r="N26013" s="7"/>
    </row>
    <row r="26014" spans="12:14">
      <c r="L26014" s="7"/>
      <c r="M26014" s="108"/>
      <c r="N26014" s="7"/>
    </row>
    <row r="26015" spans="12:14">
      <c r="L26015" s="7"/>
      <c r="M26015" s="108"/>
      <c r="N26015" s="7"/>
    </row>
    <row r="26016" spans="12:14">
      <c r="L26016" s="7"/>
      <c r="M26016" s="108"/>
      <c r="N26016" s="7"/>
    </row>
    <row r="26017" spans="12:14">
      <c r="L26017" s="7"/>
      <c r="M26017" s="108"/>
      <c r="N26017" s="7"/>
    </row>
    <row r="26018" spans="12:14">
      <c r="L26018" s="7"/>
      <c r="M26018" s="108"/>
      <c r="N26018" s="7"/>
    </row>
    <row r="26019" spans="12:14">
      <c r="L26019" s="7"/>
      <c r="M26019" s="108"/>
      <c r="N26019" s="7"/>
    </row>
    <row r="26020" spans="12:14">
      <c r="L26020" s="7"/>
      <c r="M26020" s="108"/>
      <c r="N26020" s="7"/>
    </row>
    <row r="26021" spans="12:14">
      <c r="L26021" s="7"/>
      <c r="M26021" s="108"/>
      <c r="N26021" s="7"/>
    </row>
    <row r="26022" spans="12:14">
      <c r="L26022" s="7"/>
      <c r="M26022" s="108"/>
      <c r="N26022" s="7"/>
    </row>
    <row r="26023" spans="12:14">
      <c r="L26023" s="7"/>
      <c r="M26023" s="108"/>
      <c r="N26023" s="7"/>
    </row>
    <row r="26024" spans="12:14">
      <c r="L26024" s="7"/>
      <c r="M26024" s="108"/>
      <c r="N26024" s="7"/>
    </row>
    <row r="26025" spans="12:14">
      <c r="L26025" s="7"/>
      <c r="M26025" s="108"/>
      <c r="N26025" s="7"/>
    </row>
    <row r="26026" spans="12:14">
      <c r="L26026" s="7"/>
      <c r="M26026" s="108"/>
      <c r="N26026" s="7"/>
    </row>
    <row r="26027" spans="12:14">
      <c r="L26027" s="7"/>
      <c r="M26027" s="108"/>
      <c r="N26027" s="7"/>
    </row>
    <row r="26028" spans="12:14">
      <c r="L26028" s="7"/>
      <c r="M26028" s="108"/>
      <c r="N26028" s="7"/>
    </row>
    <row r="26029" spans="12:14">
      <c r="L26029" s="7"/>
      <c r="M26029" s="108"/>
      <c r="N26029" s="7"/>
    </row>
    <row r="26030" spans="12:14">
      <c r="L26030" s="7"/>
      <c r="M26030" s="108"/>
      <c r="N26030" s="7"/>
    </row>
    <row r="26031" spans="12:14">
      <c r="L26031" s="7"/>
      <c r="M26031" s="108"/>
      <c r="N26031" s="7"/>
    </row>
    <row r="26032" spans="12:14">
      <c r="L26032" s="7"/>
      <c r="M26032" s="108"/>
      <c r="N26032" s="7"/>
    </row>
    <row r="26033" spans="12:14">
      <c r="L26033" s="7"/>
      <c r="M26033" s="108"/>
      <c r="N26033" s="7"/>
    </row>
    <row r="26034" spans="12:14">
      <c r="L26034" s="7"/>
      <c r="M26034" s="108"/>
      <c r="N26034" s="7"/>
    </row>
    <row r="26035" spans="12:14">
      <c r="L26035" s="7"/>
      <c r="M26035" s="108"/>
      <c r="N26035" s="7"/>
    </row>
    <row r="26036" spans="12:14">
      <c r="L26036" s="7"/>
      <c r="M26036" s="108"/>
      <c r="N26036" s="7"/>
    </row>
    <row r="26037" spans="12:14">
      <c r="L26037" s="7"/>
      <c r="M26037" s="108"/>
      <c r="N26037" s="7"/>
    </row>
    <row r="26038" spans="12:14">
      <c r="L26038" s="7"/>
      <c r="M26038" s="108"/>
      <c r="N26038" s="7"/>
    </row>
    <row r="26039" spans="12:14">
      <c r="L26039" s="7"/>
      <c r="M26039" s="108"/>
      <c r="N26039" s="7"/>
    </row>
    <row r="26040" spans="12:14">
      <c r="L26040" s="7"/>
      <c r="M26040" s="108"/>
      <c r="N26040" s="7"/>
    </row>
    <row r="26041" spans="12:14">
      <c r="L26041" s="7"/>
      <c r="M26041" s="108"/>
      <c r="N26041" s="7"/>
    </row>
    <row r="26042" spans="12:14">
      <c r="L26042" s="7"/>
      <c r="M26042" s="108"/>
      <c r="N26042" s="7"/>
    </row>
    <row r="26043" spans="12:14">
      <c r="L26043" s="7"/>
      <c r="M26043" s="108"/>
      <c r="N26043" s="7"/>
    </row>
    <row r="26044" spans="12:14">
      <c r="L26044" s="7"/>
      <c r="M26044" s="108"/>
      <c r="N26044" s="7"/>
    </row>
    <row r="26045" spans="12:14">
      <c r="L26045" s="7"/>
      <c r="M26045" s="108"/>
      <c r="N26045" s="7"/>
    </row>
    <row r="26046" spans="12:14">
      <c r="L26046" s="7"/>
      <c r="M26046" s="108"/>
      <c r="N26046" s="7"/>
    </row>
    <row r="26047" spans="12:14">
      <c r="L26047" s="7"/>
      <c r="M26047" s="108"/>
      <c r="N26047" s="7"/>
    </row>
    <row r="26048" spans="12:14">
      <c r="L26048" s="7"/>
      <c r="M26048" s="108"/>
      <c r="N26048" s="7"/>
    </row>
    <row r="26049" spans="12:14">
      <c r="L26049" s="7"/>
      <c r="M26049" s="108"/>
      <c r="N26049" s="7"/>
    </row>
    <row r="26050" spans="12:14">
      <c r="L26050" s="7"/>
      <c r="M26050" s="108"/>
      <c r="N26050" s="7"/>
    </row>
    <row r="26051" spans="12:14">
      <c r="L26051" s="7"/>
      <c r="M26051" s="108"/>
      <c r="N26051" s="7"/>
    </row>
    <row r="26052" spans="12:14">
      <c r="L26052" s="7"/>
      <c r="M26052" s="108"/>
      <c r="N26052" s="7"/>
    </row>
    <row r="26053" spans="12:14">
      <c r="L26053" s="7"/>
      <c r="M26053" s="108"/>
      <c r="N26053" s="7"/>
    </row>
    <row r="26054" spans="12:14">
      <c r="L26054" s="7"/>
      <c r="M26054" s="108"/>
      <c r="N26054" s="7"/>
    </row>
    <row r="26055" spans="12:14">
      <c r="L26055" s="7"/>
      <c r="M26055" s="108"/>
      <c r="N26055" s="7"/>
    </row>
    <row r="26056" spans="12:14">
      <c r="L26056" s="7"/>
      <c r="M26056" s="108"/>
      <c r="N26056" s="7"/>
    </row>
    <row r="26057" spans="12:14">
      <c r="L26057" s="7"/>
      <c r="M26057" s="108"/>
      <c r="N26057" s="7"/>
    </row>
    <row r="26058" spans="12:14">
      <c r="L26058" s="7"/>
      <c r="M26058" s="108"/>
      <c r="N26058" s="7"/>
    </row>
    <row r="26059" spans="12:14">
      <c r="L26059" s="7"/>
      <c r="M26059" s="108"/>
      <c r="N26059" s="7"/>
    </row>
    <row r="26060" spans="12:14">
      <c r="L26060" s="7"/>
      <c r="M26060" s="108"/>
      <c r="N26060" s="7"/>
    </row>
    <row r="26061" spans="12:14">
      <c r="L26061" s="7"/>
      <c r="M26061" s="108"/>
      <c r="N26061" s="7"/>
    </row>
    <row r="26062" spans="12:14">
      <c r="L26062" s="7"/>
      <c r="M26062" s="108"/>
      <c r="N26062" s="7"/>
    </row>
    <row r="26063" spans="12:14">
      <c r="L26063" s="7"/>
      <c r="M26063" s="108"/>
      <c r="N26063" s="7"/>
    </row>
    <row r="26064" spans="12:14">
      <c r="L26064" s="7"/>
      <c r="M26064" s="108"/>
      <c r="N26064" s="7"/>
    </row>
    <row r="26065" spans="12:14">
      <c r="L26065" s="7"/>
      <c r="M26065" s="108"/>
      <c r="N26065" s="7"/>
    </row>
    <row r="26066" spans="12:14">
      <c r="L26066" s="7"/>
      <c r="M26066" s="108"/>
      <c r="N26066" s="7"/>
    </row>
    <row r="26067" spans="12:14">
      <c r="L26067" s="7"/>
      <c r="M26067" s="108"/>
      <c r="N26067" s="7"/>
    </row>
    <row r="26068" spans="12:14">
      <c r="L26068" s="7"/>
      <c r="M26068" s="108"/>
      <c r="N26068" s="7"/>
    </row>
    <row r="26069" spans="12:14">
      <c r="L26069" s="7"/>
      <c r="M26069" s="108"/>
      <c r="N26069" s="7"/>
    </row>
    <row r="26070" spans="12:14">
      <c r="L26070" s="7"/>
      <c r="M26070" s="108"/>
      <c r="N26070" s="7"/>
    </row>
    <row r="26071" spans="12:14">
      <c r="L26071" s="7"/>
      <c r="M26071" s="108"/>
      <c r="N26071" s="7"/>
    </row>
    <row r="26072" spans="12:14">
      <c r="L26072" s="7"/>
      <c r="M26072" s="108"/>
      <c r="N26072" s="7"/>
    </row>
    <row r="26073" spans="12:14">
      <c r="L26073" s="7"/>
      <c r="M26073" s="108"/>
      <c r="N26073" s="7"/>
    </row>
    <row r="26074" spans="12:14">
      <c r="L26074" s="7"/>
      <c r="M26074" s="108"/>
      <c r="N26074" s="7"/>
    </row>
    <row r="26075" spans="12:14">
      <c r="L26075" s="7"/>
      <c r="M26075" s="108"/>
      <c r="N26075" s="7"/>
    </row>
    <row r="26076" spans="12:14">
      <c r="L26076" s="7"/>
      <c r="M26076" s="108"/>
      <c r="N26076" s="7"/>
    </row>
    <row r="26077" spans="12:14">
      <c r="L26077" s="7"/>
      <c r="M26077" s="108"/>
      <c r="N26077" s="7"/>
    </row>
    <row r="26078" spans="12:14">
      <c r="L26078" s="7"/>
      <c r="M26078" s="108"/>
      <c r="N26078" s="7"/>
    </row>
    <row r="26079" spans="12:14">
      <c r="L26079" s="7"/>
      <c r="M26079" s="108"/>
      <c r="N26079" s="7"/>
    </row>
    <row r="26080" spans="12:14">
      <c r="L26080" s="7"/>
      <c r="M26080" s="108"/>
      <c r="N26080" s="7"/>
    </row>
    <row r="26081" spans="12:14">
      <c r="L26081" s="7"/>
      <c r="M26081" s="108"/>
      <c r="N26081" s="7"/>
    </row>
    <row r="26082" spans="12:14">
      <c r="L26082" s="7"/>
      <c r="M26082" s="108"/>
      <c r="N26082" s="7"/>
    </row>
    <row r="26083" spans="12:14">
      <c r="L26083" s="7"/>
      <c r="M26083" s="108"/>
      <c r="N26083" s="7"/>
    </row>
    <row r="26084" spans="12:14">
      <c r="L26084" s="7"/>
      <c r="M26084" s="108"/>
      <c r="N26084" s="7"/>
    </row>
    <row r="26085" spans="12:14">
      <c r="L26085" s="7"/>
      <c r="M26085" s="108"/>
      <c r="N26085" s="7"/>
    </row>
    <row r="26086" spans="12:14">
      <c r="L26086" s="7"/>
      <c r="M26086" s="108"/>
      <c r="N26086" s="7"/>
    </row>
    <row r="26087" spans="12:14">
      <c r="L26087" s="7"/>
      <c r="M26087" s="108"/>
      <c r="N26087" s="7"/>
    </row>
    <row r="26088" spans="12:14">
      <c r="L26088" s="7"/>
      <c r="M26088" s="108"/>
      <c r="N26088" s="7"/>
    </row>
    <row r="26089" spans="12:14">
      <c r="L26089" s="7"/>
      <c r="M26089" s="108"/>
      <c r="N26089" s="7"/>
    </row>
    <row r="26090" spans="12:14">
      <c r="L26090" s="7"/>
      <c r="M26090" s="108"/>
      <c r="N26090" s="7"/>
    </row>
    <row r="26091" spans="12:14">
      <c r="L26091" s="7"/>
      <c r="M26091" s="108"/>
      <c r="N26091" s="7"/>
    </row>
    <row r="26092" spans="12:14">
      <c r="L26092" s="7"/>
      <c r="M26092" s="108"/>
      <c r="N26092" s="7"/>
    </row>
    <row r="26093" spans="12:14">
      <c r="L26093" s="7"/>
      <c r="M26093" s="108"/>
      <c r="N26093" s="7"/>
    </row>
    <row r="26094" spans="12:14">
      <c r="L26094" s="7"/>
      <c r="M26094" s="108"/>
      <c r="N26094" s="7"/>
    </row>
    <row r="26095" spans="12:14">
      <c r="L26095" s="7"/>
      <c r="M26095" s="108"/>
      <c r="N26095" s="7"/>
    </row>
    <row r="26096" spans="12:14">
      <c r="L26096" s="7"/>
      <c r="M26096" s="108"/>
      <c r="N26096" s="7"/>
    </row>
    <row r="26097" spans="12:14">
      <c r="L26097" s="7"/>
      <c r="M26097" s="108"/>
      <c r="N26097" s="7"/>
    </row>
    <row r="26098" spans="12:14">
      <c r="L26098" s="7"/>
      <c r="M26098" s="108"/>
      <c r="N26098" s="7"/>
    </row>
    <row r="26099" spans="12:14">
      <c r="L26099" s="7"/>
      <c r="M26099" s="108"/>
      <c r="N26099" s="7"/>
    </row>
    <row r="26100" spans="12:14">
      <c r="L26100" s="7"/>
      <c r="M26100" s="108"/>
      <c r="N26100" s="7"/>
    </row>
    <row r="26101" spans="12:14">
      <c r="L26101" s="7"/>
      <c r="M26101" s="108"/>
      <c r="N26101" s="7"/>
    </row>
    <row r="26102" spans="12:14">
      <c r="L26102" s="7"/>
      <c r="M26102" s="108"/>
      <c r="N26102" s="7"/>
    </row>
    <row r="26103" spans="12:14">
      <c r="L26103" s="7"/>
      <c r="M26103" s="108"/>
      <c r="N26103" s="7"/>
    </row>
    <row r="26104" spans="12:14">
      <c r="L26104" s="7"/>
      <c r="M26104" s="108"/>
      <c r="N26104" s="7"/>
    </row>
    <row r="26105" spans="12:14">
      <c r="L26105" s="7"/>
      <c r="M26105" s="108"/>
      <c r="N26105" s="7"/>
    </row>
    <row r="26106" spans="12:14">
      <c r="L26106" s="7"/>
      <c r="M26106" s="108"/>
      <c r="N26106" s="7"/>
    </row>
    <row r="26107" spans="12:14">
      <c r="L26107" s="7"/>
      <c r="M26107" s="108"/>
      <c r="N26107" s="7"/>
    </row>
    <row r="26108" spans="12:14">
      <c r="L26108" s="7"/>
      <c r="M26108" s="108"/>
      <c r="N26108" s="7"/>
    </row>
    <row r="26109" spans="12:14">
      <c r="L26109" s="7"/>
      <c r="M26109" s="108"/>
      <c r="N26109" s="7"/>
    </row>
    <row r="26110" spans="12:14">
      <c r="L26110" s="7"/>
      <c r="M26110" s="108"/>
      <c r="N26110" s="7"/>
    </row>
    <row r="26111" spans="12:14">
      <c r="L26111" s="7"/>
      <c r="M26111" s="108"/>
      <c r="N26111" s="7"/>
    </row>
    <row r="26112" spans="12:14">
      <c r="L26112" s="7"/>
      <c r="M26112" s="108"/>
      <c r="N26112" s="7"/>
    </row>
    <row r="26113" spans="12:14">
      <c r="L26113" s="7"/>
      <c r="M26113" s="108"/>
      <c r="N26113" s="7"/>
    </row>
    <row r="26114" spans="12:14">
      <c r="L26114" s="7"/>
      <c r="M26114" s="108"/>
      <c r="N26114" s="7"/>
    </row>
    <row r="26115" spans="12:14">
      <c r="L26115" s="7"/>
      <c r="M26115" s="108"/>
      <c r="N26115" s="7"/>
    </row>
    <row r="26116" spans="12:14">
      <c r="L26116" s="7"/>
      <c r="M26116" s="108"/>
      <c r="N26116" s="7"/>
    </row>
    <row r="26117" spans="12:14">
      <c r="L26117" s="7"/>
      <c r="M26117" s="108"/>
      <c r="N26117" s="7"/>
    </row>
    <row r="26118" spans="12:14">
      <c r="L26118" s="7"/>
      <c r="M26118" s="108"/>
      <c r="N26118" s="7"/>
    </row>
    <row r="26119" spans="12:14">
      <c r="L26119" s="7"/>
      <c r="M26119" s="108"/>
      <c r="N26119" s="7"/>
    </row>
    <row r="26120" spans="12:14">
      <c r="L26120" s="7"/>
      <c r="M26120" s="108"/>
      <c r="N26120" s="7"/>
    </row>
    <row r="26121" spans="12:14">
      <c r="L26121" s="7"/>
      <c r="M26121" s="108"/>
      <c r="N26121" s="7"/>
    </row>
    <row r="26122" spans="12:14">
      <c r="L26122" s="7"/>
      <c r="M26122" s="108"/>
      <c r="N26122" s="7"/>
    </row>
    <row r="26123" spans="12:14">
      <c r="L26123" s="7"/>
      <c r="M26123" s="108"/>
      <c r="N26123" s="7"/>
    </row>
    <row r="26124" spans="12:14">
      <c r="L26124" s="7"/>
      <c r="M26124" s="108"/>
      <c r="N26124" s="7"/>
    </row>
    <row r="26125" spans="12:14">
      <c r="L26125" s="7"/>
      <c r="M26125" s="108"/>
      <c r="N26125" s="7"/>
    </row>
    <row r="26126" spans="12:14">
      <c r="L26126" s="7"/>
      <c r="M26126" s="108"/>
      <c r="N26126" s="7"/>
    </row>
    <row r="26127" spans="12:14">
      <c r="L26127" s="7"/>
      <c r="M26127" s="108"/>
      <c r="N26127" s="7"/>
    </row>
    <row r="26128" spans="12:14">
      <c r="L26128" s="7"/>
      <c r="M26128" s="108"/>
      <c r="N26128" s="7"/>
    </row>
    <row r="26129" spans="12:14">
      <c r="L26129" s="7"/>
      <c r="M26129" s="108"/>
      <c r="N26129" s="7"/>
    </row>
    <row r="26130" spans="12:14">
      <c r="L26130" s="7"/>
      <c r="M26130" s="108"/>
      <c r="N26130" s="7"/>
    </row>
    <row r="26131" spans="12:14">
      <c r="L26131" s="7"/>
      <c r="M26131" s="108"/>
      <c r="N26131" s="7"/>
    </row>
    <row r="26132" spans="12:14">
      <c r="L26132" s="7"/>
      <c r="M26132" s="108"/>
      <c r="N26132" s="7"/>
    </row>
    <row r="26133" spans="12:14">
      <c r="L26133" s="7"/>
      <c r="M26133" s="108"/>
      <c r="N26133" s="7"/>
    </row>
    <row r="26134" spans="12:14">
      <c r="L26134" s="7"/>
      <c r="M26134" s="108"/>
      <c r="N26134" s="7"/>
    </row>
    <row r="26135" spans="12:14">
      <c r="L26135" s="7"/>
      <c r="M26135" s="108"/>
      <c r="N26135" s="7"/>
    </row>
    <row r="26136" spans="12:14">
      <c r="L26136" s="7"/>
      <c r="M26136" s="108"/>
      <c r="N26136" s="7"/>
    </row>
    <row r="26137" spans="12:14">
      <c r="L26137" s="7"/>
      <c r="M26137" s="108"/>
      <c r="N26137" s="7"/>
    </row>
    <row r="26138" spans="12:14">
      <c r="L26138" s="7"/>
      <c r="M26138" s="108"/>
      <c r="N26138" s="7"/>
    </row>
    <row r="26139" spans="12:14">
      <c r="L26139" s="7"/>
      <c r="M26139" s="108"/>
      <c r="N26139" s="7"/>
    </row>
    <row r="26140" spans="12:14">
      <c r="L26140" s="7"/>
      <c r="M26140" s="108"/>
      <c r="N26140" s="7"/>
    </row>
    <row r="26141" spans="12:14">
      <c r="L26141" s="7"/>
      <c r="M26141" s="108"/>
      <c r="N26141" s="7"/>
    </row>
    <row r="26142" spans="12:14">
      <c r="L26142" s="7"/>
      <c r="M26142" s="108"/>
      <c r="N26142" s="7"/>
    </row>
    <row r="26143" spans="12:14">
      <c r="L26143" s="7"/>
      <c r="M26143" s="108"/>
      <c r="N26143" s="7"/>
    </row>
    <row r="26144" spans="12:14">
      <c r="L26144" s="7"/>
      <c r="M26144" s="108"/>
      <c r="N26144" s="7"/>
    </row>
    <row r="26145" spans="12:14">
      <c r="L26145" s="7"/>
      <c r="M26145" s="108"/>
      <c r="N26145" s="7"/>
    </row>
    <row r="26146" spans="12:14">
      <c r="L26146" s="7"/>
      <c r="M26146" s="108"/>
      <c r="N26146" s="7"/>
    </row>
    <row r="26147" spans="12:14">
      <c r="L26147" s="7"/>
      <c r="M26147" s="108"/>
      <c r="N26147" s="7"/>
    </row>
    <row r="26148" spans="12:14">
      <c r="L26148" s="7"/>
      <c r="M26148" s="108"/>
      <c r="N26148" s="7"/>
    </row>
    <row r="26149" spans="12:14">
      <c r="L26149" s="7"/>
      <c r="M26149" s="108"/>
      <c r="N26149" s="7"/>
    </row>
    <row r="26150" spans="12:14">
      <c r="L26150" s="7"/>
      <c r="M26150" s="108"/>
      <c r="N26150" s="7"/>
    </row>
    <row r="26151" spans="12:14">
      <c r="L26151" s="7"/>
      <c r="M26151" s="108"/>
      <c r="N26151" s="7"/>
    </row>
    <row r="26152" spans="12:14">
      <c r="L26152" s="7"/>
      <c r="M26152" s="108"/>
      <c r="N26152" s="7"/>
    </row>
    <row r="26153" spans="12:14">
      <c r="L26153" s="7"/>
      <c r="M26153" s="108"/>
      <c r="N26153" s="7"/>
    </row>
    <row r="26154" spans="12:14">
      <c r="L26154" s="7"/>
      <c r="M26154" s="108"/>
      <c r="N26154" s="7"/>
    </row>
    <row r="26155" spans="12:14">
      <c r="L26155" s="7"/>
      <c r="M26155" s="108"/>
      <c r="N26155" s="7"/>
    </row>
    <row r="26156" spans="12:14">
      <c r="L26156" s="7"/>
      <c r="M26156" s="108"/>
      <c r="N26156" s="7"/>
    </row>
    <row r="26157" spans="12:14">
      <c r="L26157" s="7"/>
      <c r="M26157" s="108"/>
      <c r="N26157" s="7"/>
    </row>
    <row r="26158" spans="12:14">
      <c r="L26158" s="7"/>
      <c r="M26158" s="108"/>
      <c r="N26158" s="7"/>
    </row>
    <row r="26159" spans="12:14">
      <c r="L26159" s="7"/>
      <c r="M26159" s="108"/>
      <c r="N26159" s="7"/>
    </row>
    <row r="26160" spans="12:14">
      <c r="L26160" s="7"/>
      <c r="M26160" s="108"/>
      <c r="N26160" s="7"/>
    </row>
    <row r="26161" spans="12:14">
      <c r="L26161" s="7"/>
      <c r="M26161" s="108"/>
      <c r="N26161" s="7"/>
    </row>
    <row r="26162" spans="12:14">
      <c r="L26162" s="7"/>
      <c r="M26162" s="108"/>
      <c r="N26162" s="7"/>
    </row>
    <row r="26163" spans="12:14">
      <c r="L26163" s="7"/>
      <c r="M26163" s="108"/>
      <c r="N26163" s="7"/>
    </row>
    <row r="26164" spans="12:14">
      <c r="L26164" s="7"/>
      <c r="M26164" s="108"/>
      <c r="N26164" s="7"/>
    </row>
    <row r="26165" spans="12:14">
      <c r="L26165" s="7"/>
      <c r="M26165" s="108"/>
      <c r="N26165" s="7"/>
    </row>
    <row r="26166" spans="12:14">
      <c r="L26166" s="7"/>
      <c r="M26166" s="108"/>
      <c r="N26166" s="7"/>
    </row>
    <row r="26167" spans="12:14">
      <c r="L26167" s="7"/>
      <c r="M26167" s="108"/>
      <c r="N26167" s="7"/>
    </row>
    <row r="26168" spans="12:14">
      <c r="L26168" s="7"/>
      <c r="M26168" s="108"/>
      <c r="N26168" s="7"/>
    </row>
    <row r="26169" spans="12:14">
      <c r="L26169" s="7"/>
      <c r="M26169" s="108"/>
      <c r="N26169" s="7"/>
    </row>
    <row r="26170" spans="12:14">
      <c r="L26170" s="7"/>
      <c r="M26170" s="108"/>
      <c r="N26170" s="7"/>
    </row>
    <row r="26171" spans="12:14">
      <c r="L26171" s="7"/>
      <c r="M26171" s="108"/>
      <c r="N26171" s="7"/>
    </row>
    <row r="26172" spans="12:14">
      <c r="L26172" s="7"/>
      <c r="M26172" s="108"/>
      <c r="N26172" s="7"/>
    </row>
    <row r="26173" spans="12:14">
      <c r="L26173" s="7"/>
      <c r="M26173" s="108"/>
      <c r="N26173" s="7"/>
    </row>
    <row r="26174" spans="12:14">
      <c r="L26174" s="7"/>
      <c r="M26174" s="108"/>
      <c r="N26174" s="7"/>
    </row>
    <row r="26175" spans="12:14">
      <c r="L26175" s="7"/>
      <c r="M26175" s="108"/>
      <c r="N26175" s="7"/>
    </row>
    <row r="26176" spans="12:14">
      <c r="L26176" s="7"/>
      <c r="M26176" s="108"/>
      <c r="N26176" s="7"/>
    </row>
    <row r="26177" spans="12:14">
      <c r="L26177" s="7"/>
      <c r="M26177" s="108"/>
      <c r="N26177" s="7"/>
    </row>
    <row r="26178" spans="12:14">
      <c r="L26178" s="7"/>
      <c r="M26178" s="108"/>
      <c r="N26178" s="7"/>
    </row>
    <row r="26179" spans="12:14">
      <c r="L26179" s="7"/>
      <c r="M26179" s="108"/>
      <c r="N26179" s="7"/>
    </row>
    <row r="26180" spans="12:14">
      <c r="L26180" s="7"/>
      <c r="M26180" s="108"/>
      <c r="N26180" s="7"/>
    </row>
    <row r="26181" spans="12:14">
      <c r="L26181" s="7"/>
      <c r="M26181" s="108"/>
      <c r="N26181" s="7"/>
    </row>
  </sheetData>
  <sheetProtection sheet="1" objects="1" scenarios="1"/>
  <mergeCells count="7">
    <mergeCell ref="P1:R1"/>
    <mergeCell ref="L5:N5"/>
    <mergeCell ref="A1:C1"/>
    <mergeCell ref="D1:E1"/>
    <mergeCell ref="I1:J1"/>
    <mergeCell ref="L1:N1"/>
    <mergeCell ref="A2:C2"/>
  </mergeCells>
  <conditionalFormatting sqref="S3">
    <cfRule type="cellIs" dxfId="3" priority="3" operator="lessThan">
      <formula>0</formula>
    </cfRule>
    <cfRule type="cellIs" dxfId="2" priority="4" operator="greaterThan">
      <formula>0</formula>
    </cfRule>
  </conditionalFormatting>
  <conditionalFormatting sqref="S4">
    <cfRule type="cellIs" dxfId="1" priority="1" operator="lessThan">
      <formula>0</formula>
    </cfRule>
    <cfRule type="cellIs" dxfId="0" priority="2" operator="greaterThan">
      <formula>0</formula>
    </cfRule>
  </conditionalFormatting>
  <hyperlinks>
    <hyperlink ref="A1:C1" r:id="rId1" display="El Grinch Energético" xr:uid="{00000000-0004-0000-0600-000000000000}"/>
    <hyperlink ref="A2" r:id="rId2" display="- Vídeo sobre la tarifa" xr:uid="{00000000-0004-0000-0600-000001000000}"/>
    <hyperlink ref="A3" r:id="rId3" xr:uid="{00000000-0004-0000-0600-000002000000}"/>
    <hyperlink ref="N6" r:id="rId4" xr:uid="{00000000-0004-0000-0600-000003000000}"/>
    <hyperlink ref="M6" r:id="rId5" display="https://www.esios.ree.es/es/analisis/1900?vis=1&amp;start_date=01-07-2022T00%3A00&amp;end_date=31-07-2022T23%3A55&amp;compare_start_date=31-05-2022T00%3A00&amp;groupby=hour&amp;geoids=8741" xr:uid="{00000000-0004-0000-0600-000004000000}"/>
    <hyperlink ref="L6" r:id="rId6" xr:uid="{00000000-0004-0000-0600-000005000000}"/>
  </hyperlinks>
  <pageMargins left="0.7" right="0.7" top="0.75" bottom="0.75" header="0.3" footer="0.3"/>
  <pageSetup paperSize="9" orientation="portrait" horizontalDpi="0" verticalDpi="0" r:id="rId7"/>
  <drawing r:id="rId8"/>
  <legacyDrawing r:id="rId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N22"/>
  <sheetViews>
    <sheetView zoomScale="115" zoomScaleNormal="115" workbookViewId="0">
      <selection activeCell="B2" sqref="B2"/>
    </sheetView>
  </sheetViews>
  <sheetFormatPr baseColWidth="10" defaultColWidth="11.453125" defaultRowHeight="14.5"/>
  <cols>
    <col min="1" max="1" width="28.26953125" customWidth="1"/>
    <col min="2" max="13" width="6.1796875" customWidth="1"/>
    <col min="14" max="14" width="8.54296875" bestFit="1" customWidth="1"/>
    <col min="15" max="15" width="7.7265625" customWidth="1"/>
    <col min="16" max="16" width="13.54296875" customWidth="1"/>
  </cols>
  <sheetData>
    <row r="1" spans="1:14">
      <c r="A1" t="s">
        <v>614</v>
      </c>
      <c r="B1" s="117"/>
      <c r="D1" t="s">
        <v>624</v>
      </c>
    </row>
    <row r="2" spans="1:14">
      <c r="A2" t="s">
        <v>615</v>
      </c>
      <c r="B2">
        <f>B1/12</f>
        <v>0</v>
      </c>
      <c r="D2" s="72" t="s">
        <v>622</v>
      </c>
    </row>
    <row r="3" spans="1:14">
      <c r="D3" s="72" t="s">
        <v>625</v>
      </c>
    </row>
    <row r="4" spans="1:14">
      <c r="D4" s="72" t="s">
        <v>623</v>
      </c>
    </row>
    <row r="6" spans="1:14">
      <c r="B6" s="118">
        <v>1</v>
      </c>
      <c r="C6" s="118">
        <v>2</v>
      </c>
      <c r="D6" s="118">
        <v>3</v>
      </c>
      <c r="E6" s="118">
        <v>4</v>
      </c>
      <c r="F6" s="118">
        <v>5</v>
      </c>
      <c r="G6" s="118">
        <v>6</v>
      </c>
      <c r="H6" s="118">
        <v>7</v>
      </c>
      <c r="I6" s="118">
        <v>8</v>
      </c>
      <c r="J6" s="118">
        <v>9</v>
      </c>
      <c r="K6" s="118">
        <v>10</v>
      </c>
      <c r="L6" s="118">
        <v>11</v>
      </c>
      <c r="M6" s="118">
        <v>12</v>
      </c>
      <c r="N6" s="1" t="s">
        <v>616</v>
      </c>
    </row>
    <row r="7" spans="1:14">
      <c r="A7" t="s">
        <v>617</v>
      </c>
      <c r="B7" s="116">
        <f>$B$2</f>
        <v>0</v>
      </c>
      <c r="C7" s="116">
        <f t="shared" ref="C7:M7" si="0">$B$2+IF(B11&gt;0,B11,0)</f>
        <v>0</v>
      </c>
      <c r="D7" s="116">
        <f t="shared" si="0"/>
        <v>0</v>
      </c>
      <c r="E7" s="116">
        <f t="shared" si="0"/>
        <v>0</v>
      </c>
      <c r="F7" s="116">
        <f t="shared" si="0"/>
        <v>0</v>
      </c>
      <c r="G7" s="116">
        <f t="shared" si="0"/>
        <v>0</v>
      </c>
      <c r="H7" s="116">
        <f t="shared" si="0"/>
        <v>0</v>
      </c>
      <c r="I7" s="116">
        <f t="shared" si="0"/>
        <v>0</v>
      </c>
      <c r="J7" s="116">
        <f t="shared" si="0"/>
        <v>0</v>
      </c>
      <c r="K7" s="116">
        <f t="shared" si="0"/>
        <v>0</v>
      </c>
      <c r="L7" s="116">
        <f t="shared" si="0"/>
        <v>0</v>
      </c>
      <c r="M7" s="116">
        <f t="shared" si="0"/>
        <v>0</v>
      </c>
      <c r="N7" s="113"/>
    </row>
    <row r="8" spans="1:14">
      <c r="A8" t="s">
        <v>618</v>
      </c>
      <c r="B8" s="117"/>
      <c r="C8" s="117"/>
      <c r="D8" s="117"/>
      <c r="E8" s="117"/>
      <c r="F8" s="117"/>
      <c r="G8" s="117"/>
      <c r="H8" s="117"/>
      <c r="I8" s="117"/>
      <c r="J8" s="117"/>
      <c r="K8" s="117"/>
      <c r="L8" s="117"/>
      <c r="M8" s="117"/>
      <c r="N8" s="113">
        <f>SUM(B8:M8)</f>
        <v>0</v>
      </c>
    </row>
    <row r="9" spans="1:14">
      <c r="A9" t="s">
        <v>619</v>
      </c>
      <c r="B9" s="116">
        <f t="shared" ref="B9:M9" si="1">B8-B10</f>
        <v>0</v>
      </c>
      <c r="C9" s="116">
        <f t="shared" si="1"/>
        <v>0</v>
      </c>
      <c r="D9" s="116">
        <f t="shared" si="1"/>
        <v>0</v>
      </c>
      <c r="E9" s="116">
        <f t="shared" si="1"/>
        <v>0</v>
      </c>
      <c r="F9" s="116">
        <f t="shared" si="1"/>
        <v>0</v>
      </c>
      <c r="G9" s="116">
        <f t="shared" si="1"/>
        <v>0</v>
      </c>
      <c r="H9" s="116">
        <f t="shared" si="1"/>
        <v>0</v>
      </c>
      <c r="I9" s="116">
        <f t="shared" si="1"/>
        <v>0</v>
      </c>
      <c r="J9" s="116">
        <f t="shared" si="1"/>
        <v>0</v>
      </c>
      <c r="K9" s="116">
        <f t="shared" si="1"/>
        <v>0</v>
      </c>
      <c r="L9" s="116">
        <f t="shared" si="1"/>
        <v>0</v>
      </c>
      <c r="M9" s="116">
        <f t="shared" si="1"/>
        <v>0</v>
      </c>
      <c r="N9" s="113">
        <f>SUM(B9:M9)</f>
        <v>0</v>
      </c>
    </row>
    <row r="10" spans="1:14">
      <c r="A10" t="s">
        <v>620</v>
      </c>
      <c r="B10" s="116">
        <f>IF(B7-B8&lt;0,-(B7-B8),0)</f>
        <v>0</v>
      </c>
      <c r="C10" s="116">
        <f t="shared" ref="C10:M10" si="2">IF(C7-C8&lt;0,-(C7-C8),0)</f>
        <v>0</v>
      </c>
      <c r="D10" s="116">
        <f t="shared" si="2"/>
        <v>0</v>
      </c>
      <c r="E10" s="116">
        <f t="shared" si="2"/>
        <v>0</v>
      </c>
      <c r="F10" s="116">
        <f t="shared" si="2"/>
        <v>0</v>
      </c>
      <c r="G10" s="116">
        <f t="shared" si="2"/>
        <v>0</v>
      </c>
      <c r="H10" s="116">
        <f t="shared" si="2"/>
        <v>0</v>
      </c>
      <c r="I10" s="116">
        <f t="shared" si="2"/>
        <v>0</v>
      </c>
      <c r="J10" s="116">
        <f t="shared" si="2"/>
        <v>0</v>
      </c>
      <c r="K10" s="116">
        <f t="shared" si="2"/>
        <v>0</v>
      </c>
      <c r="L10" s="116">
        <f t="shared" si="2"/>
        <v>0</v>
      </c>
      <c r="M10" s="116">
        <f t="shared" si="2"/>
        <v>0</v>
      </c>
      <c r="N10" s="113">
        <f>SUM(B10:M10)</f>
        <v>0</v>
      </c>
    </row>
    <row r="11" spans="1:14">
      <c r="A11" t="s">
        <v>621</v>
      </c>
      <c r="B11" s="116">
        <f t="shared" ref="B11:M11" si="3">IF(B7-B8&gt;0,B7-B8,0)</f>
        <v>0</v>
      </c>
      <c r="C11" s="116">
        <f t="shared" si="3"/>
        <v>0</v>
      </c>
      <c r="D11" s="116">
        <f t="shared" si="3"/>
        <v>0</v>
      </c>
      <c r="E11" s="116">
        <f t="shared" si="3"/>
        <v>0</v>
      </c>
      <c r="F11" s="116">
        <f t="shared" si="3"/>
        <v>0</v>
      </c>
      <c r="G11" s="116">
        <f t="shared" si="3"/>
        <v>0</v>
      </c>
      <c r="H11" s="116">
        <f t="shared" si="3"/>
        <v>0</v>
      </c>
      <c r="I11" s="116">
        <f t="shared" si="3"/>
        <v>0</v>
      </c>
      <c r="J11" s="116">
        <f t="shared" si="3"/>
        <v>0</v>
      </c>
      <c r="K11" s="116">
        <f t="shared" si="3"/>
        <v>0</v>
      </c>
      <c r="L11" s="116">
        <f t="shared" si="3"/>
        <v>0</v>
      </c>
      <c r="M11" s="116">
        <f t="shared" si="3"/>
        <v>0</v>
      </c>
      <c r="N11" s="113"/>
    </row>
    <row r="16" spans="1:14">
      <c r="A16" s="3"/>
      <c r="B16" s="268" t="s">
        <v>275</v>
      </c>
      <c r="C16" s="268"/>
      <c r="D16" s="268"/>
      <c r="E16" s="268"/>
      <c r="F16" s="268"/>
      <c r="G16" s="268"/>
      <c r="H16" s="268"/>
      <c r="I16" s="268"/>
      <c r="J16" s="268"/>
      <c r="K16" s="268"/>
      <c r="L16" s="268"/>
      <c r="M16" s="268"/>
    </row>
    <row r="17" spans="1:13">
      <c r="A17" s="1"/>
      <c r="B17" s="240" t="s">
        <v>257</v>
      </c>
      <c r="C17" s="240"/>
      <c r="D17" s="240"/>
      <c r="E17" s="240"/>
      <c r="F17" s="240"/>
      <c r="G17" s="240"/>
      <c r="H17" s="240"/>
      <c r="I17" s="240"/>
      <c r="J17" s="240"/>
      <c r="K17" s="240"/>
      <c r="L17" s="240"/>
      <c r="M17" s="240"/>
    </row>
    <row r="18" spans="1:13">
      <c r="A18" s="36"/>
      <c r="B18" s="36"/>
    </row>
    <row r="19" spans="1:13">
      <c r="A19" s="7"/>
      <c r="B19" s="7"/>
    </row>
    <row r="22" spans="1:13">
      <c r="E22" s="1"/>
    </row>
  </sheetData>
  <sheetProtection sheet="1" objects="1" scenarios="1"/>
  <mergeCells count="2">
    <mergeCell ref="B17:M17"/>
    <mergeCell ref="B16:M16"/>
  </mergeCells>
  <hyperlinks>
    <hyperlink ref="B16:D16" r:id="rId1" display="El Grinch Energético" xr:uid="{00000000-0004-0000-0700-000000000000}"/>
    <hyperlink ref="B17" r:id="rId2" display="- Enlace al vídeo" xr:uid="{00000000-0004-0000-0700-000001000000}"/>
    <hyperlink ref="B17:M17" r:id="rId3" display="- Enlace al vídeo tutorial" xr:uid="{00000000-0004-0000-0700-000002000000}"/>
  </hyperlinks>
  <pageMargins left="0.7" right="0.7" top="0.75" bottom="0.75" header="0.3" footer="0.3"/>
  <pageSetup paperSize="9" orientation="portrait" r:id="rId4"/>
  <drawing r:id="rId5"/>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dimension ref="A1:S376"/>
  <sheetViews>
    <sheetView zoomScale="115" zoomScaleNormal="115" workbookViewId="0">
      <selection activeCell="G14" sqref="G14"/>
    </sheetView>
  </sheetViews>
  <sheetFormatPr baseColWidth="10" defaultColWidth="11.453125" defaultRowHeight="14.5"/>
  <cols>
    <col min="1" max="1" width="19.54296875" customWidth="1"/>
    <col min="2" max="2" width="28" customWidth="1"/>
    <col min="3" max="3" width="10.1796875" bestFit="1" customWidth="1"/>
    <col min="4" max="15" width="7.81640625" customWidth="1"/>
  </cols>
  <sheetData>
    <row r="1" spans="1:19">
      <c r="A1" t="s">
        <v>156</v>
      </c>
      <c r="B1" s="62">
        <v>25.4</v>
      </c>
      <c r="C1" t="s">
        <v>162</v>
      </c>
      <c r="F1" s="284" t="s">
        <v>175</v>
      </c>
      <c r="G1" s="284"/>
      <c r="H1" s="284"/>
      <c r="I1" s="62">
        <v>6.3</v>
      </c>
      <c r="J1" t="s">
        <v>161</v>
      </c>
      <c r="K1" t="s">
        <v>174</v>
      </c>
    </row>
    <row r="2" spans="1:19">
      <c r="A2" t="s">
        <v>157</v>
      </c>
      <c r="B2" s="62">
        <v>1</v>
      </c>
      <c r="C2" t="s">
        <v>162</v>
      </c>
      <c r="F2" s="284" t="s">
        <v>917</v>
      </c>
      <c r="G2" s="284"/>
      <c r="H2" s="284"/>
      <c r="I2" s="62">
        <v>6</v>
      </c>
      <c r="J2" t="s">
        <v>161</v>
      </c>
      <c r="K2" t="s">
        <v>174</v>
      </c>
      <c r="N2" s="279" t="s">
        <v>297</v>
      </c>
      <c r="O2" s="279"/>
    </row>
    <row r="3" spans="1:19">
      <c r="F3" s="284" t="s">
        <v>1225</v>
      </c>
      <c r="G3" s="284"/>
      <c r="H3" s="284"/>
      <c r="I3" s="62">
        <v>5</v>
      </c>
      <c r="J3" t="s">
        <v>161</v>
      </c>
      <c r="K3" t="s">
        <v>174</v>
      </c>
      <c r="N3" s="279" t="s">
        <v>296</v>
      </c>
      <c r="O3" s="279"/>
    </row>
    <row r="4" spans="1:19">
      <c r="A4" t="s">
        <v>158</v>
      </c>
      <c r="B4" s="62">
        <v>20.6</v>
      </c>
      <c r="C4" t="s">
        <v>161</v>
      </c>
    </row>
    <row r="5" spans="1:19">
      <c r="A5" t="s">
        <v>159</v>
      </c>
      <c r="B5" s="62">
        <v>15.4</v>
      </c>
      <c r="C5" t="s">
        <v>161</v>
      </c>
    </row>
    <row r="6" spans="1:19">
      <c r="A6" t="s">
        <v>160</v>
      </c>
      <c r="B6" s="62">
        <v>12</v>
      </c>
      <c r="C6" t="s">
        <v>161</v>
      </c>
      <c r="F6" s="284" t="s">
        <v>168</v>
      </c>
      <c r="G6" s="284"/>
      <c r="H6" s="284"/>
      <c r="I6" s="62">
        <v>3.6</v>
      </c>
      <c r="J6" t="s">
        <v>167</v>
      </c>
      <c r="N6" s="268" t="s">
        <v>275</v>
      </c>
      <c r="O6" s="268"/>
      <c r="P6" s="268"/>
      <c r="Q6" s="268"/>
      <c r="R6" s="61"/>
      <c r="S6" s="61"/>
    </row>
    <row r="7" spans="1:19">
      <c r="F7" s="284" t="s">
        <v>169</v>
      </c>
      <c r="G7" s="284"/>
      <c r="H7" s="284"/>
      <c r="I7" s="62">
        <v>4</v>
      </c>
      <c r="J7" t="s">
        <v>15</v>
      </c>
      <c r="N7" s="240" t="s">
        <v>259</v>
      </c>
      <c r="O7" s="240"/>
      <c r="P7" s="240"/>
      <c r="Q7" s="240"/>
      <c r="R7" s="61"/>
      <c r="S7" s="61"/>
    </row>
    <row r="8" spans="1:19">
      <c r="A8" t="s">
        <v>165</v>
      </c>
      <c r="B8" s="62">
        <v>7.7</v>
      </c>
      <c r="C8" t="s">
        <v>161</v>
      </c>
      <c r="F8" s="61"/>
      <c r="G8" s="61"/>
      <c r="H8" s="61"/>
      <c r="N8" s="240" t="s">
        <v>274</v>
      </c>
      <c r="O8" s="240"/>
      <c r="P8" s="240"/>
      <c r="Q8" s="240"/>
      <c r="R8" s="61"/>
      <c r="S8" s="61"/>
    </row>
    <row r="9" spans="1:19">
      <c r="A9" t="s">
        <v>166</v>
      </c>
      <c r="B9" s="62">
        <v>2.8</v>
      </c>
      <c r="C9" t="s">
        <v>161</v>
      </c>
      <c r="F9" s="284" t="s">
        <v>170</v>
      </c>
      <c r="G9" s="284"/>
      <c r="H9" s="284"/>
      <c r="I9" s="62">
        <v>2.5</v>
      </c>
      <c r="J9" t="s">
        <v>163</v>
      </c>
      <c r="N9" s="240" t="s">
        <v>273</v>
      </c>
      <c r="O9" s="240"/>
      <c r="P9" s="240"/>
      <c r="Q9" s="240"/>
      <c r="R9" s="240"/>
      <c r="S9" s="240"/>
    </row>
    <row r="10" spans="1:19">
      <c r="A10" t="s">
        <v>164</v>
      </c>
      <c r="B10" s="62">
        <v>0.3</v>
      </c>
      <c r="C10" t="s">
        <v>161</v>
      </c>
      <c r="F10" s="252" t="s">
        <v>171</v>
      </c>
      <c r="G10" s="252"/>
      <c r="H10" s="252"/>
      <c r="I10" s="62">
        <v>10</v>
      </c>
      <c r="J10" t="s">
        <v>163</v>
      </c>
      <c r="N10" s="240" t="s">
        <v>277</v>
      </c>
      <c r="O10" s="240"/>
      <c r="P10" s="240"/>
      <c r="Q10" s="240"/>
      <c r="R10" s="240"/>
    </row>
    <row r="12" spans="1:19">
      <c r="A12" t="s">
        <v>640</v>
      </c>
      <c r="B12" s="62">
        <v>0</v>
      </c>
      <c r="C12" t="s">
        <v>161</v>
      </c>
      <c r="D12" s="265" t="s">
        <v>20</v>
      </c>
      <c r="E12" s="265"/>
      <c r="F12" s="265"/>
      <c r="G12" s="265"/>
      <c r="H12" s="265"/>
      <c r="I12" s="265"/>
      <c r="J12" s="265"/>
      <c r="K12" s="265"/>
      <c r="L12" s="265"/>
      <c r="M12" s="265"/>
      <c r="N12" s="265"/>
      <c r="O12" s="265"/>
    </row>
    <row r="13" spans="1:19" s="1" customFormat="1" ht="29">
      <c r="A13" s="21" t="str">
        <f>Tarifas!A4</f>
        <v>Comercializadora</v>
      </c>
      <c r="B13" s="21" t="str">
        <f>Tarifas!B4</f>
        <v>Tarifa</v>
      </c>
      <c r="C13" s="22" t="s">
        <v>37</v>
      </c>
      <c r="D13" s="25">
        <v>1</v>
      </c>
      <c r="E13" s="25">
        <v>2</v>
      </c>
      <c r="F13" s="25">
        <v>3</v>
      </c>
      <c r="G13" s="25">
        <v>4</v>
      </c>
      <c r="H13" s="25">
        <v>5</v>
      </c>
      <c r="I13" s="25">
        <v>6</v>
      </c>
      <c r="J13" s="25">
        <v>7</v>
      </c>
      <c r="K13" s="25">
        <v>8</v>
      </c>
      <c r="L13" s="25">
        <v>9</v>
      </c>
      <c r="M13" s="25">
        <v>10</v>
      </c>
      <c r="N13" s="25">
        <v>11</v>
      </c>
      <c r="O13" s="21">
        <v>12</v>
      </c>
    </row>
    <row r="14" spans="1:19">
      <c r="A14" s="23" t="s">
        <v>155</v>
      </c>
      <c r="B14" s="23" t="s">
        <v>176</v>
      </c>
      <c r="C14" s="24" t="e">
        <f ca="1">IF(SUM(D14:O14)=0,"",SUM(D14:O14))</f>
        <v>#NAME?</v>
      </c>
      <c r="D14" s="80" t="e">
        <f ca="1">FACTURA_ESMILUZ(ROW(), COLUMN(),Datos!D$9,Datos!D$10,$B$1,Datos!D$11,$B$2,Datos!D$12,$B$4,Datos!D$13,$B$5,Datos!D$14,$B$6,$I$1,Datos!D$16,0,$B$8,$B$9,$B$10,$I$9,Datos!$B$1,Datos!$B$2,$I$10,$I$6,$I$7,$B$12)</f>
        <v>#NAME?</v>
      </c>
      <c r="E14" s="80" t="e">
        <f ca="1">FACTURA_ESMILUZ(ROW(), COLUMN(),Datos!E$9,Datos!E$10,$B$1,Datos!E$11,$B$2,Datos!E$12,$B$4,Datos!E$13,$B$5,Datos!E$14,$B$6,$I$1,Datos!E$16,0,$B$8,$B$9,$B$10,$I$9,Datos!$B$1,Datos!$B$2,$I$10,$I$6,$I$7,$B$12)</f>
        <v>#NAME?</v>
      </c>
      <c r="F14" s="80" t="e">
        <f ca="1">FACTURA_ESMILUZ(ROW(), COLUMN(),Datos!F$9,Datos!F$10,$B$1,Datos!F$11,$B$2,Datos!F$12,$B$4,Datos!F$13,$B$5,Datos!F$14,$B$6,$I$1,Datos!F$16,0,$B$8,$B$9,$B$10,$I$9,Datos!$B$1,Datos!$B$2,$I$10,$I$6,$I$7,$B$12)</f>
        <v>#NAME?</v>
      </c>
      <c r="G14" s="80" t="e">
        <f ca="1">FACTURA_ESMILUZ(ROW(), COLUMN(),Datos!G$9,Datos!G$10,$B$1,Datos!G$11,$B$2,Datos!G$12,$B$4,Datos!G$13,$B$5,Datos!G$14,$B$6,$I$1,Datos!G$16,0,$B$8,$B$9,$B$10,$I$9,Datos!$B$1,Datos!$B$2,$I$10,$I$6,$I$7,$B$12)</f>
        <v>#NAME?</v>
      </c>
      <c r="H14" s="80" t="e">
        <f ca="1">FACTURA_ESMILUZ(ROW(), COLUMN(),Datos!H$9,Datos!H$10,$B$1,Datos!H$11,$B$2,Datos!H$12,$B$4,Datos!H$13,$B$5,Datos!H$14,$B$6,$I$1,Datos!H$16,0,$B$8,$B$9,$B$10,$I$9,Datos!$B$1,Datos!$B$2,$I$10,$I$6,$I$7,$B$12)</f>
        <v>#NAME?</v>
      </c>
      <c r="I14" s="80" t="e">
        <f ca="1">FACTURA_ESMILUZ(ROW(), COLUMN(),Datos!I$9,Datos!I$10,$B$1,Datos!I$11,$B$2,Datos!I$12,$B$4,Datos!I$13,$B$5,Datos!I$14,$B$6,$I$1,Datos!I$16,0,$B$8,$B$9,$B$10,$I$9,Datos!$B$1,Datos!$B$2,$I$10,$I$6,$I$7,$B$12)</f>
        <v>#NAME?</v>
      </c>
      <c r="J14" s="80" t="e">
        <f ca="1">FACTURA_ESMILUZ(ROW(), COLUMN(),Datos!J$9,Datos!J$10,$B$1,Datos!J$11,$B$2,Datos!J$12,$B$4,Datos!J$13,$B$5,Datos!J$14,$B$6,$I$1,Datos!J$16,0,$B$8,$B$9,$B$10,$I$9,Datos!$B$1,Datos!$B$2,$I$10,$I$6,$I$7,$B$12)</f>
        <v>#NAME?</v>
      </c>
      <c r="K14" s="80" t="e">
        <f ca="1">FACTURA_ESMILUZ(ROW(), COLUMN(),Datos!K$9,Datos!K$10,$B$1,Datos!K$11,$B$2,Datos!K$12,$B$4,Datos!K$13,$B$5,Datos!K$14,$B$6,$I$1,Datos!K$16,0,$B$8,$B$9,$B$10,$I$9,Datos!$B$1,Datos!$B$2,$I$10,$I$6,$I$7,$B$12)</f>
        <v>#NAME?</v>
      </c>
      <c r="L14" s="80" t="e">
        <f ca="1">FACTURA_ESMILUZ(ROW(), COLUMN(),Datos!L$9,Datos!L$10,$B$1,Datos!L$11,$B$2,Datos!L$12,$B$4,Datos!L$13,$B$5,Datos!L$14,$B$6,$I$1,Datos!L$16,0,$B$8,$B$9,$B$10,$I$9,Datos!$B$1,Datos!$B$2,$I$10,$I$6,$I$7,$B$12)</f>
        <v>#NAME?</v>
      </c>
      <c r="M14" s="80" t="e">
        <f ca="1">FACTURA_ESMILUZ(ROW(), COLUMN(),Datos!M$9,Datos!M$10,$B$1,Datos!M$11,$B$2,Datos!M$12,$B$4,Datos!M$13,$B$5,Datos!M$14,$B$6,$I$1,Datos!M$16,0,$B$8,$B$9,$B$10,$I$9,Datos!$B$1,Datos!$B$2,$I$10,$I$6,$I$7,$B$12)</f>
        <v>#NAME?</v>
      </c>
      <c r="N14" s="80" t="e">
        <f ca="1">FACTURA_ESMILUZ(ROW(), COLUMN(),Datos!N$9,Datos!N$10,$B$1,Datos!N$11,$B$2,Datos!N$12,$B$4,Datos!N$13,$B$5,Datos!N$14,$B$6,$I$1,Datos!N$16,0,$B$8,$B$9,$B$10,$I$9,Datos!$B$1,Datos!$B$2,$I$10,$I$6,$I$7,$B$12)</f>
        <v>#NAME?</v>
      </c>
      <c r="O14" s="80" t="e">
        <f ca="1">FACTURA_ESMILUZ(ROW(), COLUMN(),Datos!O$9,Datos!O$10,$B$1,Datos!O$11,$B$2,Datos!O$12,$B$4,Datos!O$13,$B$5,Datos!O$14,$B$6,$I$1,Datos!O$16,0,$B$8,$B$9,$B$10,$I$9,Datos!$B$1,Datos!$B$2,$I$10,$I$6,$I$7,$B$12)</f>
        <v>#NAME?</v>
      </c>
      <c r="P14" s="5"/>
    </row>
    <row r="15" spans="1:19">
      <c r="A15" s="280" t="s">
        <v>177</v>
      </c>
      <c r="B15" s="281"/>
      <c r="C15" s="24"/>
      <c r="D15" s="81">
        <f>IF(Datos!D16&gt;Datos!D15,Datos!D16-Datos!D15,0)</f>
        <v>0</v>
      </c>
      <c r="E15" s="81" t="e">
        <f>IF(D15+Datos!E16-Datos!E15&gt;0,D15+Datos!E16-Datos!E15,0)</f>
        <v>#VALUE!</v>
      </c>
      <c r="F15" s="81" t="e">
        <f>IF(E15+Datos!F16-Datos!F15&gt;0,E15+Datos!F16-Datos!F15,0)</f>
        <v>#VALUE!</v>
      </c>
      <c r="G15" s="81" t="e">
        <f>IF(F15+Datos!G16-Datos!G15&gt;0,F15+Datos!G16-Datos!G15,0)</f>
        <v>#VALUE!</v>
      </c>
      <c r="H15" s="81" t="e">
        <f>IF(G15+Datos!H16-Datos!H15&gt;0,G15+Datos!H16-Datos!H15,0)</f>
        <v>#VALUE!</v>
      </c>
      <c r="I15" s="81" t="e">
        <f>IF(H15+Datos!I16-Datos!I15&gt;0,H15+Datos!I16-Datos!I15,0)</f>
        <v>#VALUE!</v>
      </c>
      <c r="J15" s="81" t="e">
        <f>IF(I15+Datos!J16-Datos!J15&gt;0,I15+Datos!J16-Datos!J15,0)</f>
        <v>#VALUE!</v>
      </c>
      <c r="K15" s="81" t="e">
        <f>IF(J15+Datos!K16-Datos!K15&gt;0,J15+Datos!K16-Datos!K15,0)</f>
        <v>#VALUE!</v>
      </c>
      <c r="L15" s="81" t="e">
        <f>IF(K15+Datos!L16-Datos!L15&gt;0,K15+Datos!L16-Datos!L15,0)</f>
        <v>#VALUE!</v>
      </c>
      <c r="M15" s="81" t="e">
        <f>IF(L15+Datos!M16-Datos!M15&gt;0,L15+Datos!M16-Datos!M15,0)</f>
        <v>#VALUE!</v>
      </c>
      <c r="N15" s="81" t="e">
        <f>IF(M15+Datos!N16-Datos!N15&gt;0,M15+Datos!N16-Datos!N15,0)</f>
        <v>#VALUE!</v>
      </c>
      <c r="O15" s="81" t="e">
        <f>IF(N15+Datos!O16-Datos!O15&gt;0,N15+Datos!O16-Datos!O15,0)</f>
        <v>#VALUE!</v>
      </c>
      <c r="P15" s="5"/>
    </row>
    <row r="16" spans="1:19">
      <c r="A16" s="57"/>
      <c r="B16" s="58" t="s">
        <v>178</v>
      </c>
      <c r="C16" s="59" t="e">
        <f ca="1">IF(SUM(D16:O16)=0,"",SUM(D16:O16))</f>
        <v>#NAME?</v>
      </c>
      <c r="D16" s="82" t="e">
        <f ca="1">D14</f>
        <v>#NAME?</v>
      </c>
      <c r="E16" s="82" t="e">
        <f t="shared" ref="E16:O16" ca="1" si="0">E14</f>
        <v>#NAME?</v>
      </c>
      <c r="F16" s="82" t="e">
        <f t="shared" ca="1" si="0"/>
        <v>#NAME?</v>
      </c>
      <c r="G16" s="82" t="e">
        <f t="shared" ca="1" si="0"/>
        <v>#NAME?</v>
      </c>
      <c r="H16" s="82" t="e">
        <f t="shared" ca="1" si="0"/>
        <v>#NAME?</v>
      </c>
      <c r="I16" s="82" t="e">
        <f t="shared" ca="1" si="0"/>
        <v>#NAME?</v>
      </c>
      <c r="J16" s="82" t="e">
        <f t="shared" ca="1" si="0"/>
        <v>#NAME?</v>
      </c>
      <c r="K16" s="82" t="e">
        <f t="shared" ca="1" si="0"/>
        <v>#NAME?</v>
      </c>
      <c r="L16" s="82" t="e">
        <f t="shared" ca="1" si="0"/>
        <v>#NAME?</v>
      </c>
      <c r="M16" s="82" t="e">
        <f t="shared" ca="1" si="0"/>
        <v>#NAME?</v>
      </c>
      <c r="N16" s="82" t="e">
        <f t="shared" ca="1" si="0"/>
        <v>#NAME?</v>
      </c>
      <c r="O16" s="82" t="e">
        <f t="shared" ca="1" si="0"/>
        <v>#NAME?</v>
      </c>
      <c r="P16" s="5"/>
    </row>
    <row r="17" spans="1:16">
      <c r="A17" s="280" t="s">
        <v>172</v>
      </c>
      <c r="B17" s="281"/>
      <c r="C17" s="24" t="e">
        <f>O15*I1/100</f>
        <v>#VALUE!</v>
      </c>
      <c r="D17" s="80"/>
      <c r="E17" s="80"/>
      <c r="F17" s="80"/>
      <c r="G17" s="80"/>
      <c r="H17" s="80"/>
      <c r="I17" s="80"/>
      <c r="J17" s="80"/>
      <c r="K17" s="80"/>
      <c r="L17" s="80"/>
      <c r="M17" s="80"/>
      <c r="N17" s="80"/>
      <c r="O17" s="80"/>
      <c r="P17" s="5"/>
    </row>
    <row r="18" spans="1:16">
      <c r="A18" s="280" t="s">
        <v>173</v>
      </c>
      <c r="B18" s="281"/>
      <c r="C18" s="24" t="e">
        <f ca="1">IF(C17&gt;C14,C14,C17)</f>
        <v>#VALUE!</v>
      </c>
      <c r="D18" s="80" t="e">
        <f ca="1">IF(C18-D20&gt;0,C18-D20,0)</f>
        <v>#VALUE!</v>
      </c>
      <c r="E18" s="80" t="e">
        <f t="shared" ref="E18:O18" ca="1" si="1">IF(D18-E20&gt;0,D18-E20,0)</f>
        <v>#VALUE!</v>
      </c>
      <c r="F18" s="80" t="e">
        <f t="shared" ca="1" si="1"/>
        <v>#VALUE!</v>
      </c>
      <c r="G18" s="80" t="e">
        <f t="shared" ca="1" si="1"/>
        <v>#VALUE!</v>
      </c>
      <c r="H18" s="80" t="e">
        <f t="shared" ca="1" si="1"/>
        <v>#VALUE!</v>
      </c>
      <c r="I18" s="80" t="e">
        <f t="shared" ca="1" si="1"/>
        <v>#VALUE!</v>
      </c>
      <c r="J18" s="80" t="e">
        <f t="shared" ca="1" si="1"/>
        <v>#VALUE!</v>
      </c>
      <c r="K18" s="80" t="e">
        <f t="shared" ca="1" si="1"/>
        <v>#VALUE!</v>
      </c>
      <c r="L18" s="80" t="e">
        <f t="shared" ca="1" si="1"/>
        <v>#VALUE!</v>
      </c>
      <c r="M18" s="80" t="e">
        <f t="shared" ca="1" si="1"/>
        <v>#VALUE!</v>
      </c>
      <c r="N18" s="80" t="e">
        <f t="shared" ca="1" si="1"/>
        <v>#VALUE!</v>
      </c>
      <c r="O18" s="80" t="e">
        <f t="shared" ca="1" si="1"/>
        <v>#VALUE!</v>
      </c>
      <c r="P18" s="5"/>
    </row>
    <row r="19" spans="1:16">
      <c r="A19" s="282"/>
      <c r="B19" s="283"/>
      <c r="C19" s="24"/>
      <c r="D19" s="81"/>
      <c r="E19" s="81"/>
      <c r="F19" s="81"/>
      <c r="G19" s="81"/>
      <c r="H19" s="81"/>
      <c r="I19" s="81"/>
      <c r="J19" s="81"/>
      <c r="K19" s="81"/>
      <c r="L19" s="81"/>
      <c r="M19" s="81"/>
      <c r="N19" s="81"/>
      <c r="O19" s="81"/>
      <c r="P19" s="5"/>
    </row>
    <row r="20" spans="1:16">
      <c r="A20" s="23" t="s">
        <v>155</v>
      </c>
      <c r="B20" s="23" t="s">
        <v>918</v>
      </c>
      <c r="C20" s="24" t="e">
        <f ca="1">IF(SUM(D20:O20)=0,"",SUM(D20:O20))</f>
        <v>#NAME?</v>
      </c>
      <c r="D20" s="80" t="e">
        <f ca="1">FACTURA_ESMILUZ(ROW(), COLUMN(),Datos!D$9,Datos!D$10,$B$1,Datos!D$11,$B$2,Datos!D$12,$B$4,Datos!D$13,$B$5,Datos!D$14,$B$6,$I$2,Datos!D$16,0,$B$8,$B$9,$B$10,$I$9,Datos!$B$1,Datos!$B$2,$I$10,$I$6,$I$7,$B$12)</f>
        <v>#NAME?</v>
      </c>
      <c r="E20" s="80" t="e">
        <f ca="1">FACTURA_ESMILUZ(ROW(), COLUMN(),Datos!E$9,Datos!E$10,$B$1,Datos!E$11,$B$2,Datos!E$12,$B$4,Datos!E$13,$B$5,Datos!E$14,$B$6,$I$2,Datos!E$16,0,$B$8,$B$9,$B$10,$I$9,Datos!$B$1,Datos!$B$2,$I$10,$I$6,$I$7,$B$12)</f>
        <v>#NAME?</v>
      </c>
      <c r="F20" s="80" t="e">
        <f ca="1">FACTURA_ESMILUZ(ROW(), COLUMN(),Datos!F$9,Datos!F$10,$B$1,Datos!F$11,$B$2,Datos!F$12,$B$4,Datos!F$13,$B$5,Datos!F$14,$B$6,$I$2,Datos!F$16,0,$B$8,$B$9,$B$10,$I$9,Datos!$B$1,Datos!$B$2,$I$10,$I$6,$I$7,$B$12)</f>
        <v>#NAME?</v>
      </c>
      <c r="G20" s="80" t="e">
        <f ca="1">FACTURA_ESMILUZ(ROW(), COLUMN(),Datos!G$9,Datos!G$10,$B$1,Datos!G$11,$B$2,Datos!G$12,$B$4,Datos!G$13,$B$5,Datos!G$14,$B$6,$I$2,Datos!G$16,0,$B$8,$B$9,$B$10,$I$9,Datos!$B$1,Datos!$B$2,$I$10,$I$6,$I$7,$B$12)</f>
        <v>#NAME?</v>
      </c>
      <c r="H20" s="80" t="e">
        <f ca="1">FACTURA_ESMILUZ(ROW(), COLUMN(),Datos!H$9,Datos!H$10,$B$1,Datos!H$11,$B$2,Datos!H$12,$B$4,Datos!H$13,$B$5,Datos!H$14,$B$6,$I$2,Datos!H$16,0,$B$8,$B$9,$B$10,$I$9,Datos!$B$1,Datos!$B$2,$I$10,$I$6,$I$7,$B$12)</f>
        <v>#NAME?</v>
      </c>
      <c r="I20" s="80" t="e">
        <f ca="1">FACTURA_ESMILUZ(ROW(), COLUMN(),Datos!I$9,Datos!I$10,$B$1,Datos!I$11,$B$2,Datos!I$12,$B$4,Datos!I$13,$B$5,Datos!I$14,$B$6,$I$2,Datos!I$16,0,$B$8,$B$9,$B$10,$I$9,Datos!$B$1,Datos!$B$2,$I$10,$I$6,$I$7,$B$12)</f>
        <v>#NAME?</v>
      </c>
      <c r="J20" s="80" t="e">
        <f ca="1">FACTURA_ESMILUZ(ROW(), COLUMN(),Datos!J$9,Datos!J$10,$B$1,Datos!J$11,$B$2,Datos!J$12,$B$4,Datos!J$13,$B$5,Datos!J$14,$B$6,$I$2,Datos!J$16,0,$B$8,$B$9,$B$10,$I$9,Datos!$B$1,Datos!$B$2,$I$10,$I$6,$I$7,$B$12)</f>
        <v>#NAME?</v>
      </c>
      <c r="K20" s="80" t="e">
        <f ca="1">FACTURA_ESMILUZ(ROW(), COLUMN(),Datos!K$9,Datos!K$10,$B$1,Datos!K$11,$B$2,Datos!K$12,$B$4,Datos!K$13,$B$5,Datos!K$14,$B$6,$I$2,Datos!K$16,0,$B$8,$B$9,$B$10,$I$9,Datos!$B$1,Datos!$B$2,$I$10,$I$6,$I$7,$B$12)</f>
        <v>#NAME?</v>
      </c>
      <c r="L20" s="80" t="e">
        <f ca="1">FACTURA_ESMILUZ(ROW(), COLUMN(),Datos!L$9,Datos!L$10,$B$1,Datos!L$11,$B$2,Datos!L$12,$B$4,Datos!L$13,$B$5,Datos!L$14,$B$6,$I$2,Datos!L$16,0,$B$8,$B$9,$B$10,$I$9,Datos!$B$1,Datos!$B$2,$I$10,$I$6,$I$7,$B$12)</f>
        <v>#NAME?</v>
      </c>
      <c r="M20" s="80" t="e">
        <f ca="1">FACTURA_ESMILUZ(ROW(), COLUMN(),Datos!M$9,Datos!M$10,$B$1,Datos!M$11,$B$2,Datos!M$12,$B$4,Datos!M$13,$B$5,Datos!M$14,$B$6,$I$2,Datos!M$16,0,$B$8,$B$9,$B$10,$I$9,Datos!$B$1,Datos!$B$2,$I$10,$I$6,$I$7,$B$12)</f>
        <v>#NAME?</v>
      </c>
      <c r="N20" s="80" t="e">
        <f ca="1">FACTURA_ESMILUZ(ROW(), COLUMN(),Datos!N$9,Datos!N$10,$B$1,Datos!N$11,$B$2,Datos!N$12,$B$4,Datos!N$13,$B$5,Datos!N$14,$B$6,$I$2,Datos!N$16,0,$B$8,$B$9,$B$10,$I$9,Datos!$B$1,Datos!$B$2,$I$10,$I$6,$I$7,$B$12)</f>
        <v>#NAME?</v>
      </c>
      <c r="O20" s="80" t="e">
        <f ca="1">FACTURA_ESMILUZ(ROW(), COLUMN(),Datos!O$9,Datos!O$10,$B$1,Datos!O$11,$B$2,Datos!O$12,$B$4,Datos!O$13,$B$5,Datos!O$14,$B$6,$I$2,Datos!O$16,0,$B$8,$B$9,$B$10,$I$9,Datos!$B$1,Datos!$B$2,$I$10,$I$6,$I$7,$B$12)</f>
        <v>#NAME?</v>
      </c>
      <c r="P20" s="5"/>
    </row>
    <row r="21" spans="1:16">
      <c r="A21" s="280" t="s">
        <v>919</v>
      </c>
      <c r="B21" s="281"/>
      <c r="C21" s="24"/>
      <c r="D21" s="81">
        <f>IF(Datos!D16&gt;Datos!D15,Datos!D16-Datos!D15,0)</f>
        <v>0</v>
      </c>
      <c r="E21" s="81" t="e">
        <f>IF(D21+Datos!E16-Datos!E15&gt;0,D21+Datos!E16-Datos!E15,0)</f>
        <v>#VALUE!</v>
      </c>
      <c r="F21" s="81" t="e">
        <f>IF(E21+Datos!F16-Datos!F15&gt;0,E21+Datos!F16-Datos!F15,0)</f>
        <v>#VALUE!</v>
      </c>
      <c r="G21" s="81" t="e">
        <f>IF(F21+Datos!G16-Datos!G15&gt;0,F21+Datos!G16-Datos!G15,0)</f>
        <v>#VALUE!</v>
      </c>
      <c r="H21" s="81" t="e">
        <f>IF(G21+Datos!H16-Datos!H15&gt;0,G21+Datos!H16-Datos!H15,0)</f>
        <v>#VALUE!</v>
      </c>
      <c r="I21" s="81" t="e">
        <f>IF(H21+Datos!I16-Datos!I15&gt;0,H21+Datos!I16-Datos!I15,0)</f>
        <v>#VALUE!</v>
      </c>
      <c r="J21" s="81" t="e">
        <f>IF(I21+Datos!J16-Datos!J15&gt;0,I21+Datos!J16-Datos!J15,0)</f>
        <v>#VALUE!</v>
      </c>
      <c r="K21" s="81" t="e">
        <f>IF(J21+Datos!K16-Datos!K15&gt;0,J21+Datos!K16-Datos!K15,0)</f>
        <v>#VALUE!</v>
      </c>
      <c r="L21" s="81" t="e">
        <f>IF(K21+Datos!L16-Datos!L15&gt;0,K21+Datos!L16-Datos!L15,0)</f>
        <v>#VALUE!</v>
      </c>
      <c r="M21" s="81" t="e">
        <f>IF(L21+Datos!M16-Datos!M15&gt;0,L21+Datos!M16-Datos!M15,0)</f>
        <v>#VALUE!</v>
      </c>
      <c r="N21" s="81" t="e">
        <f>IF(M21+Datos!N16-Datos!N15&gt;0,M21+Datos!N16-Datos!N15,0)</f>
        <v>#VALUE!</v>
      </c>
      <c r="O21" s="81" t="e">
        <f>IF(N21+Datos!O16-Datos!O15&gt;0,N21+Datos!O16-Datos!O15,0)</f>
        <v>#VALUE!</v>
      </c>
      <c r="P21" s="5"/>
    </row>
    <row r="22" spans="1:16">
      <c r="A22" s="57"/>
      <c r="B22" s="58" t="s">
        <v>920</v>
      </c>
      <c r="C22" s="59" t="e">
        <f ca="1">IF(SUM(D22:O22)=0,0,SUM(D22:O22))</f>
        <v>#VALUE!</v>
      </c>
      <c r="D22" s="82" t="e">
        <f t="shared" ref="D22:O22" ca="1" si="2">IF(C18&gt;D20,0,D20-C18)</f>
        <v>#VALUE!</v>
      </c>
      <c r="E22" s="82" t="e">
        <f t="shared" ca="1" si="2"/>
        <v>#VALUE!</v>
      </c>
      <c r="F22" s="82" t="e">
        <f t="shared" ca="1" si="2"/>
        <v>#VALUE!</v>
      </c>
      <c r="G22" s="82" t="e">
        <f t="shared" ca="1" si="2"/>
        <v>#VALUE!</v>
      </c>
      <c r="H22" s="82" t="e">
        <f t="shared" ca="1" si="2"/>
        <v>#VALUE!</v>
      </c>
      <c r="I22" s="82" t="e">
        <f t="shared" ca="1" si="2"/>
        <v>#VALUE!</v>
      </c>
      <c r="J22" s="82" t="e">
        <f t="shared" ca="1" si="2"/>
        <v>#VALUE!</v>
      </c>
      <c r="K22" s="82" t="e">
        <f t="shared" ca="1" si="2"/>
        <v>#VALUE!</v>
      </c>
      <c r="L22" s="82" t="e">
        <f t="shared" ca="1" si="2"/>
        <v>#VALUE!</v>
      </c>
      <c r="M22" s="82" t="e">
        <f t="shared" ca="1" si="2"/>
        <v>#VALUE!</v>
      </c>
      <c r="N22" s="82" t="e">
        <f t="shared" ca="1" si="2"/>
        <v>#VALUE!</v>
      </c>
      <c r="O22" s="82" t="e">
        <f t="shared" ca="1" si="2"/>
        <v>#VALUE!</v>
      </c>
      <c r="P22" s="5"/>
    </row>
    <row r="23" spans="1:16">
      <c r="A23" s="280" t="s">
        <v>172</v>
      </c>
      <c r="B23" s="281"/>
      <c r="C23" s="24" t="e">
        <f>O21*I2/100</f>
        <v>#VALUE!</v>
      </c>
      <c r="D23" s="80"/>
      <c r="E23" s="80"/>
      <c r="F23" s="80"/>
      <c r="G23" s="80"/>
      <c r="H23" s="80"/>
      <c r="I23" s="80"/>
      <c r="J23" s="80"/>
      <c r="K23" s="80"/>
      <c r="L23" s="80"/>
      <c r="M23" s="80"/>
      <c r="N23" s="80"/>
      <c r="O23" s="80"/>
      <c r="P23" s="5"/>
    </row>
    <row r="24" spans="1:16">
      <c r="A24" s="280" t="s">
        <v>173</v>
      </c>
      <c r="B24" s="281"/>
      <c r="C24" s="24" t="e">
        <f ca="1">IF(C23&gt;C20,C20,C23)</f>
        <v>#VALUE!</v>
      </c>
      <c r="D24" s="80" t="e">
        <f ca="1">IF(C24-D26&gt;0,C24-D26,0)</f>
        <v>#VALUE!</v>
      </c>
      <c r="E24" s="80" t="e">
        <f t="shared" ref="E24:O24" ca="1" si="3">IF(D24-E26&gt;0,D24-E26,0)</f>
        <v>#VALUE!</v>
      </c>
      <c r="F24" s="80" t="e">
        <f t="shared" ca="1" si="3"/>
        <v>#VALUE!</v>
      </c>
      <c r="G24" s="80" t="e">
        <f t="shared" ca="1" si="3"/>
        <v>#VALUE!</v>
      </c>
      <c r="H24" s="80" t="e">
        <f t="shared" ca="1" si="3"/>
        <v>#VALUE!</v>
      </c>
      <c r="I24" s="80" t="e">
        <f t="shared" ca="1" si="3"/>
        <v>#VALUE!</v>
      </c>
      <c r="J24" s="80" t="e">
        <f t="shared" ca="1" si="3"/>
        <v>#VALUE!</v>
      </c>
      <c r="K24" s="80" t="e">
        <f t="shared" ca="1" si="3"/>
        <v>#VALUE!</v>
      </c>
      <c r="L24" s="80" t="e">
        <f t="shared" ca="1" si="3"/>
        <v>#VALUE!</v>
      </c>
      <c r="M24" s="80" t="e">
        <f t="shared" ca="1" si="3"/>
        <v>#VALUE!</v>
      </c>
      <c r="N24" s="80" t="e">
        <f t="shared" ca="1" si="3"/>
        <v>#VALUE!</v>
      </c>
      <c r="O24" s="80" t="e">
        <f t="shared" ca="1" si="3"/>
        <v>#VALUE!</v>
      </c>
      <c r="P24" s="5"/>
    </row>
    <row r="25" spans="1:16">
      <c r="A25" s="23"/>
      <c r="B25" s="23"/>
      <c r="C25" s="24"/>
      <c r="D25" s="81"/>
      <c r="E25" s="81"/>
      <c r="F25" s="81"/>
      <c r="G25" s="81"/>
      <c r="H25" s="81"/>
      <c r="I25" s="81"/>
      <c r="J25" s="81"/>
      <c r="K25" s="81"/>
      <c r="L25" s="81"/>
      <c r="M25" s="81"/>
      <c r="N25" s="81"/>
      <c r="O25" s="81"/>
      <c r="P25" s="5"/>
    </row>
    <row r="26" spans="1:16">
      <c r="A26" s="23" t="s">
        <v>155</v>
      </c>
      <c r="B26" s="23" t="s">
        <v>1226</v>
      </c>
      <c r="C26" s="24" t="e">
        <f ca="1">IF(SUM(D26:O26)=0,"",SUM(D26:O26))</f>
        <v>#NAME?</v>
      </c>
      <c r="D26" s="80" t="e">
        <f ca="1">FACTURA_ESMILUZ(ROW(), COLUMN(),Datos!D$9,Datos!D$10,$B$1,Datos!D$11,$B$2,Datos!D$12,$B$4,Datos!D$13,$B$5,Datos!D$14,$B$6,$I$3,Datos!D$16,0,$B$8,$B$9,$B$10,$I$9,Datos!$B$1,Datos!$B$2,$I$10,$I$6,$I$7,$B$12)</f>
        <v>#NAME?</v>
      </c>
      <c r="E26" s="80" t="e">
        <f ca="1">FACTURA_ESMILUZ(ROW(), COLUMN(),Datos!E$9,Datos!E$10,$B$1,Datos!E$11,$B$2,Datos!E$12,$B$4,Datos!E$13,$B$5,Datos!E$14,$B$6,$I$3,Datos!E$16,0,$B$8,$B$9,$B$10,$I$9,Datos!$B$1,Datos!$B$2,$I$10,$I$6,$I$7,$B$12)</f>
        <v>#NAME?</v>
      </c>
      <c r="F26" s="80" t="e">
        <f ca="1">FACTURA_ESMILUZ(ROW(), COLUMN(),Datos!F$9,Datos!F$10,$B$1,Datos!F$11,$B$2,Datos!F$12,$B$4,Datos!F$13,$B$5,Datos!F$14,$B$6,$I$3,Datos!F$16,0,$B$8,$B$9,$B$10,$I$9,Datos!$B$1,Datos!$B$2,$I$10,$I$6,$I$7,$B$12)</f>
        <v>#NAME?</v>
      </c>
      <c r="G26" s="80" t="e">
        <f ca="1">FACTURA_ESMILUZ(ROW(), COLUMN(),Datos!G$9,Datos!G$10,$B$1,Datos!G$11,$B$2,Datos!G$12,$B$4,Datos!G$13,$B$5,Datos!G$14,$B$6,$I$3,Datos!G$16,0,$B$8,$B$9,$B$10,$I$9,Datos!$B$1,Datos!$B$2,$I$10,$I$6,$I$7,$B$12)</f>
        <v>#NAME?</v>
      </c>
      <c r="H26" s="80" t="e">
        <f ca="1">FACTURA_ESMILUZ(ROW(), COLUMN(),Datos!H$9,Datos!H$10,$B$1,Datos!H$11,$B$2,Datos!H$12,$B$4,Datos!H$13,$B$5,Datos!H$14,$B$6,$I$3,Datos!H$16,0,$B$8,$B$9,$B$10,$I$9,Datos!$B$1,Datos!$B$2,$I$10,$I$6,$I$7,$B$12)</f>
        <v>#NAME?</v>
      </c>
      <c r="I26" s="80" t="e">
        <f ca="1">FACTURA_ESMILUZ(ROW(), COLUMN(),Datos!I$9,Datos!I$10,$B$1,Datos!I$11,$B$2,Datos!I$12,$B$4,Datos!I$13,$B$5,Datos!I$14,$B$6,$I$3,Datos!I$16,0,$B$8,$B$9,$B$10,$I$9,Datos!$B$1,Datos!$B$2,$I$10,$I$6,$I$7,$B$12)</f>
        <v>#NAME?</v>
      </c>
      <c r="J26" s="80" t="e">
        <f ca="1">FACTURA_ESMILUZ(ROW(), COLUMN(),Datos!J$9,Datos!J$10,$B$1,Datos!J$11,$B$2,Datos!J$12,$B$4,Datos!J$13,$B$5,Datos!J$14,$B$6,$I$3,Datos!J$16,0,$B$8,$B$9,$B$10,$I$9,Datos!$B$1,Datos!$B$2,$I$10,$I$6,$I$7,$B$12)</f>
        <v>#NAME?</v>
      </c>
      <c r="K26" s="80" t="e">
        <f ca="1">FACTURA_ESMILUZ(ROW(), COLUMN(),Datos!K$9,Datos!K$10,$B$1,Datos!K$11,$B$2,Datos!K$12,$B$4,Datos!K$13,$B$5,Datos!K$14,$B$6,$I$3,Datos!K$16,0,$B$8,$B$9,$B$10,$I$9,Datos!$B$1,Datos!$B$2,$I$10,$I$6,$I$7,$B$12)</f>
        <v>#NAME?</v>
      </c>
      <c r="L26" s="80" t="e">
        <f ca="1">FACTURA_ESMILUZ(ROW(), COLUMN(),Datos!L$9,Datos!L$10,$B$1,Datos!L$11,$B$2,Datos!L$12,$B$4,Datos!L$13,$B$5,Datos!L$14,$B$6,$I$3,Datos!L$16,0,$B$8,$B$9,$B$10,$I$9,Datos!$B$1,Datos!$B$2,$I$10,$I$6,$I$7,$B$12)</f>
        <v>#NAME?</v>
      </c>
      <c r="M26" s="80" t="e">
        <f ca="1">FACTURA_ESMILUZ(ROW(), COLUMN(),Datos!M$9,Datos!M$10,$B$1,Datos!M$11,$B$2,Datos!M$12,$B$4,Datos!M$13,$B$5,Datos!M$14,$B$6,$I$3,Datos!M$16,0,$B$8,$B$9,$B$10,$I$9,Datos!$B$1,Datos!$B$2,$I$10,$I$6,$I$7,$B$12)</f>
        <v>#NAME?</v>
      </c>
      <c r="N26" s="80" t="e">
        <f ca="1">FACTURA_ESMILUZ(ROW(), COLUMN(),Datos!N$9,Datos!N$10,$B$1,Datos!N$11,$B$2,Datos!N$12,$B$4,Datos!N$13,$B$5,Datos!N$14,$B$6,$I$3,Datos!N$16,0,$B$8,$B$9,$B$10,$I$9,Datos!$B$1,Datos!$B$2,$I$10,$I$6,$I$7,$B$12)</f>
        <v>#NAME?</v>
      </c>
      <c r="O26" s="80" t="e">
        <f ca="1">FACTURA_ESMILUZ(ROW(), COLUMN(),Datos!O$9,Datos!O$10,$B$1,Datos!O$11,$B$2,Datos!O$12,$B$4,Datos!O$13,$B$5,Datos!O$14,$B$6,$I$3,Datos!O$16,0,$B$8,$B$9,$B$10,$I$9,Datos!$B$1,Datos!$B$2,$I$10,$I$6,$I$7,$B$12)</f>
        <v>#NAME?</v>
      </c>
      <c r="P26" s="5"/>
    </row>
    <row r="27" spans="1:16">
      <c r="A27" s="280" t="s">
        <v>1227</v>
      </c>
      <c r="B27" s="281"/>
      <c r="C27" s="24"/>
      <c r="D27" s="81">
        <f>IF(Datos!D16&gt;Datos!D15,Datos!D16-Datos!D15,0)</f>
        <v>0</v>
      </c>
      <c r="E27" s="81" t="e">
        <f>IF(D27+Datos!E16-Datos!E15&gt;0,D27+Datos!E16-Datos!E15,0)</f>
        <v>#VALUE!</v>
      </c>
      <c r="F27" s="81" t="e">
        <f>IF(E27+Datos!F16-Datos!F15&gt;0,E27+Datos!F16-Datos!F15,0)</f>
        <v>#VALUE!</v>
      </c>
      <c r="G27" s="81" t="e">
        <f>IF(F27+Datos!G16-Datos!G15&gt;0,F27+Datos!G16-Datos!G15,0)</f>
        <v>#VALUE!</v>
      </c>
      <c r="H27" s="81" t="e">
        <f>IF(G27+Datos!H16-Datos!H15&gt;0,G27+Datos!H16-Datos!H15,0)</f>
        <v>#VALUE!</v>
      </c>
      <c r="I27" s="81" t="e">
        <f>IF(H27+Datos!I16-Datos!I15&gt;0,H27+Datos!I16-Datos!I15,0)</f>
        <v>#VALUE!</v>
      </c>
      <c r="J27" s="81" t="e">
        <f>IF(I27+Datos!J16-Datos!J15&gt;0,I27+Datos!J16-Datos!J15,0)</f>
        <v>#VALUE!</v>
      </c>
      <c r="K27" s="81" t="e">
        <f>IF(J27+Datos!K16-Datos!K15&gt;0,J27+Datos!K16-Datos!K15,0)</f>
        <v>#VALUE!</v>
      </c>
      <c r="L27" s="81" t="e">
        <f>IF(K27+Datos!L16-Datos!L15&gt;0,K27+Datos!L16-Datos!L15,0)</f>
        <v>#VALUE!</v>
      </c>
      <c r="M27" s="81" t="e">
        <f>IF(L27+Datos!M16-Datos!M15&gt;0,L27+Datos!M16-Datos!M15,0)</f>
        <v>#VALUE!</v>
      </c>
      <c r="N27" s="81" t="e">
        <f>IF(M27+Datos!N16-Datos!N15&gt;0,M27+Datos!N16-Datos!N15,0)</f>
        <v>#VALUE!</v>
      </c>
      <c r="O27" s="81" t="e">
        <f>IF(N27+Datos!O16-Datos!O15&gt;0,N27+Datos!O16-Datos!O15,0)</f>
        <v>#VALUE!</v>
      </c>
      <c r="P27" s="5"/>
    </row>
    <row r="28" spans="1:16">
      <c r="A28" s="57"/>
      <c r="B28" s="58" t="s">
        <v>1228</v>
      </c>
      <c r="C28" s="59" t="e">
        <f ca="1">IF(SUM(D28:O28)=0,0,SUM(D28:O28))</f>
        <v>#VALUE!</v>
      </c>
      <c r="D28" s="82" t="e">
        <f t="shared" ref="D28:O28" ca="1" si="4">IF(C24&gt;D26,0,D26-C24)</f>
        <v>#VALUE!</v>
      </c>
      <c r="E28" s="82" t="e">
        <f t="shared" ca="1" si="4"/>
        <v>#VALUE!</v>
      </c>
      <c r="F28" s="82" t="e">
        <f t="shared" ca="1" si="4"/>
        <v>#VALUE!</v>
      </c>
      <c r="G28" s="82" t="e">
        <f t="shared" ca="1" si="4"/>
        <v>#VALUE!</v>
      </c>
      <c r="H28" s="82" t="e">
        <f t="shared" ca="1" si="4"/>
        <v>#VALUE!</v>
      </c>
      <c r="I28" s="82" t="e">
        <f t="shared" ca="1" si="4"/>
        <v>#VALUE!</v>
      </c>
      <c r="J28" s="82" t="e">
        <f t="shared" ca="1" si="4"/>
        <v>#VALUE!</v>
      </c>
      <c r="K28" s="82" t="e">
        <f t="shared" ca="1" si="4"/>
        <v>#VALUE!</v>
      </c>
      <c r="L28" s="82" t="e">
        <f t="shared" ca="1" si="4"/>
        <v>#VALUE!</v>
      </c>
      <c r="M28" s="82" t="e">
        <f t="shared" ca="1" si="4"/>
        <v>#VALUE!</v>
      </c>
      <c r="N28" s="82" t="e">
        <f t="shared" ca="1" si="4"/>
        <v>#VALUE!</v>
      </c>
      <c r="O28" s="82" t="e">
        <f t="shared" ca="1" si="4"/>
        <v>#VALUE!</v>
      </c>
      <c r="P28" s="5"/>
    </row>
    <row r="29" spans="1:16">
      <c r="A29" s="23"/>
      <c r="B29" s="23"/>
      <c r="C29" s="24"/>
      <c r="D29" s="56"/>
      <c r="E29" s="56"/>
      <c r="F29" s="56"/>
      <c r="G29" s="56"/>
      <c r="H29" s="56"/>
      <c r="I29" s="56"/>
      <c r="J29" s="56"/>
      <c r="K29" s="56"/>
      <c r="L29" s="56"/>
      <c r="M29" s="56"/>
      <c r="N29" s="56"/>
      <c r="O29" s="56"/>
      <c r="P29" s="5"/>
    </row>
    <row r="30" spans="1:16">
      <c r="A30" s="23"/>
      <c r="B30" s="60" t="s">
        <v>179</v>
      </c>
      <c r="C30" s="59" t="e">
        <f ca="1">C16+C22+C28</f>
        <v>#NAME?</v>
      </c>
      <c r="D30" s="56"/>
      <c r="E30" s="56"/>
      <c r="F30" s="56"/>
      <c r="G30" s="56"/>
      <c r="H30" s="56"/>
      <c r="I30" s="56"/>
      <c r="J30" s="56"/>
      <c r="K30" s="56"/>
      <c r="L30" s="56"/>
      <c r="M30" s="56"/>
      <c r="N30" s="56"/>
      <c r="O30" s="56"/>
      <c r="P30" s="5"/>
    </row>
    <row r="31" spans="1:16">
      <c r="A31" s="23"/>
      <c r="B31" s="23"/>
      <c r="C31" s="24"/>
      <c r="D31" s="24"/>
      <c r="E31" s="24"/>
      <c r="F31" s="24"/>
      <c r="G31" s="24"/>
      <c r="H31" s="24"/>
      <c r="I31" s="24"/>
      <c r="J31" s="24"/>
      <c r="K31" s="24"/>
      <c r="L31" s="24"/>
      <c r="M31" s="24"/>
      <c r="N31" s="24"/>
      <c r="O31" s="24"/>
      <c r="P31" s="5"/>
    </row>
    <row r="32" spans="1:16">
      <c r="A32" s="23"/>
      <c r="B32" s="23"/>
      <c r="C32" s="24"/>
      <c r="D32" s="24"/>
      <c r="E32" s="24"/>
      <c r="F32" s="24"/>
      <c r="G32" s="24"/>
      <c r="H32" s="24"/>
      <c r="I32" s="24"/>
      <c r="J32" s="24"/>
      <c r="K32" s="24"/>
      <c r="L32" s="24"/>
      <c r="M32" s="24"/>
      <c r="N32" s="24"/>
      <c r="O32" s="24"/>
      <c r="P32" s="5"/>
    </row>
    <row r="33" spans="1:16">
      <c r="A33" s="23"/>
      <c r="B33" s="23"/>
      <c r="C33" s="24"/>
      <c r="D33" s="24"/>
      <c r="E33" s="24"/>
      <c r="F33" s="24"/>
      <c r="G33" s="24"/>
      <c r="H33" s="24"/>
      <c r="I33" s="24"/>
      <c r="J33" s="24"/>
      <c r="K33" s="24"/>
      <c r="L33" s="24"/>
      <c r="M33" s="24"/>
      <c r="N33" s="24"/>
      <c r="O33" s="24"/>
      <c r="P33" s="5"/>
    </row>
    <row r="34" spans="1:16">
      <c r="A34" s="23"/>
      <c r="B34" s="23"/>
      <c r="C34" s="24"/>
      <c r="D34" s="24"/>
      <c r="E34" s="24"/>
      <c r="F34" s="24"/>
      <c r="G34" s="24"/>
      <c r="H34" s="24"/>
      <c r="I34" s="24"/>
      <c r="J34" s="24"/>
      <c r="K34" s="24"/>
      <c r="L34" s="24"/>
      <c r="M34" s="24"/>
      <c r="N34" s="24"/>
      <c r="O34" s="24"/>
      <c r="P34" s="5"/>
    </row>
    <row r="35" spans="1:16">
      <c r="A35" s="23"/>
      <c r="B35" s="23"/>
      <c r="C35" s="24"/>
      <c r="D35" s="24"/>
      <c r="E35" s="24"/>
      <c r="F35" s="24"/>
      <c r="G35" s="24"/>
      <c r="H35" s="24"/>
      <c r="I35" s="24"/>
      <c r="J35" s="24"/>
      <c r="K35" s="24"/>
      <c r="L35" s="24"/>
      <c r="M35" s="24"/>
      <c r="N35" s="24"/>
      <c r="O35" s="24"/>
      <c r="P35" s="5"/>
    </row>
    <row r="36" spans="1:16">
      <c r="A36" s="23"/>
      <c r="B36" s="23"/>
      <c r="C36" s="24"/>
      <c r="D36" s="24"/>
      <c r="E36" s="24"/>
      <c r="F36" s="24"/>
      <c r="G36" s="24"/>
      <c r="H36" s="24"/>
      <c r="I36" s="24"/>
      <c r="J36" s="24"/>
      <c r="K36" s="24"/>
      <c r="L36" s="24"/>
      <c r="M36" s="24"/>
      <c r="N36" s="24"/>
      <c r="O36" s="24"/>
      <c r="P36" s="5"/>
    </row>
    <row r="37" spans="1:16">
      <c r="A37" s="23"/>
      <c r="B37" s="23"/>
      <c r="C37" s="24"/>
      <c r="D37" s="24"/>
      <c r="E37" s="24"/>
      <c r="F37" s="24"/>
      <c r="G37" s="24"/>
      <c r="H37" s="24"/>
      <c r="I37" s="24"/>
      <c r="J37" s="24"/>
      <c r="K37" s="24"/>
      <c r="L37" s="24"/>
      <c r="M37" s="24"/>
      <c r="N37" s="24"/>
      <c r="O37" s="24"/>
      <c r="P37" s="5"/>
    </row>
    <row r="38" spans="1:16">
      <c r="A38" s="23"/>
      <c r="B38" s="23"/>
      <c r="C38" s="24"/>
      <c r="D38" s="24"/>
      <c r="E38" s="24"/>
      <c r="F38" s="24"/>
      <c r="G38" s="24"/>
      <c r="H38" s="24"/>
      <c r="I38" s="24"/>
      <c r="J38" s="24"/>
      <c r="K38" s="24"/>
      <c r="L38" s="24"/>
      <c r="M38" s="24"/>
      <c r="N38" s="24"/>
      <c r="O38" s="24"/>
      <c r="P38" s="5"/>
    </row>
    <row r="39" spans="1:16">
      <c r="A39" s="23"/>
      <c r="B39" s="23"/>
      <c r="C39" s="24"/>
      <c r="D39" s="24"/>
      <c r="E39" s="24"/>
      <c r="F39" s="24"/>
      <c r="G39" s="24"/>
      <c r="H39" s="24"/>
      <c r="I39" s="24"/>
      <c r="J39" s="24"/>
      <c r="K39" s="24"/>
      <c r="L39" s="24"/>
      <c r="M39" s="24"/>
      <c r="N39" s="24"/>
      <c r="O39" s="24"/>
      <c r="P39" s="5"/>
    </row>
    <row r="40" spans="1:16">
      <c r="A40" s="23"/>
      <c r="B40" s="23"/>
      <c r="C40" s="24"/>
      <c r="D40" s="24"/>
      <c r="E40" s="24"/>
      <c r="F40" s="24"/>
      <c r="G40" s="24"/>
      <c r="H40" s="24"/>
      <c r="I40" s="24"/>
      <c r="J40" s="24"/>
      <c r="K40" s="24"/>
      <c r="L40" s="24"/>
      <c r="M40" s="24"/>
      <c r="N40" s="24"/>
      <c r="O40" s="24"/>
      <c r="P40" s="5"/>
    </row>
    <row r="41" spans="1:16">
      <c r="A41" s="23"/>
      <c r="B41" s="23"/>
      <c r="C41" s="24"/>
      <c r="D41" s="24"/>
      <c r="E41" s="24"/>
      <c r="F41" s="24"/>
      <c r="G41" s="24"/>
      <c r="H41" s="24"/>
      <c r="I41" s="24"/>
      <c r="J41" s="24"/>
      <c r="K41" s="24"/>
      <c r="L41" s="24"/>
      <c r="M41" s="24"/>
      <c r="N41" s="24"/>
      <c r="O41" s="24"/>
      <c r="P41" s="5"/>
    </row>
    <row r="42" spans="1:16">
      <c r="A42" s="23"/>
      <c r="B42" s="23"/>
      <c r="C42" s="24"/>
      <c r="D42" s="24"/>
      <c r="E42" s="24"/>
      <c r="F42" s="24"/>
      <c r="G42" s="24"/>
      <c r="H42" s="24"/>
      <c r="I42" s="24"/>
      <c r="J42" s="24"/>
      <c r="K42" s="24"/>
      <c r="L42" s="24"/>
      <c r="M42" s="24"/>
      <c r="N42" s="24"/>
      <c r="O42" s="24"/>
      <c r="P42" s="5"/>
    </row>
    <row r="43" spans="1:16">
      <c r="A43" s="23"/>
      <c r="B43" s="23"/>
      <c r="C43" s="24"/>
      <c r="D43" s="24"/>
      <c r="E43" s="24"/>
      <c r="F43" s="24"/>
      <c r="G43" s="24"/>
      <c r="H43" s="24"/>
      <c r="I43" s="24"/>
      <c r="J43" s="24"/>
      <c r="K43" s="24"/>
      <c r="L43" s="24"/>
      <c r="M43" s="24"/>
      <c r="N43" s="24"/>
      <c r="O43" s="24"/>
      <c r="P43" s="5"/>
    </row>
    <row r="44" spans="1:16">
      <c r="A44" s="23"/>
      <c r="B44" s="23"/>
      <c r="C44" s="24"/>
      <c r="D44" s="24"/>
      <c r="E44" s="24"/>
      <c r="F44" s="24"/>
      <c r="G44" s="24"/>
      <c r="H44" s="24"/>
      <c r="I44" s="24"/>
      <c r="J44" s="24"/>
      <c r="K44" s="24"/>
      <c r="L44" s="24"/>
      <c r="M44" s="24"/>
      <c r="N44" s="24"/>
      <c r="O44" s="24"/>
      <c r="P44" s="5"/>
    </row>
    <row r="45" spans="1:16">
      <c r="A45" s="23"/>
      <c r="B45" s="23"/>
      <c r="C45" s="24"/>
      <c r="D45" s="24"/>
      <c r="E45" s="24"/>
      <c r="F45" s="24"/>
      <c r="G45" s="24"/>
      <c r="H45" s="24"/>
      <c r="I45" s="24"/>
      <c r="J45" s="24"/>
      <c r="K45" s="24"/>
      <c r="L45" s="24"/>
      <c r="M45" s="24"/>
      <c r="N45" s="24"/>
      <c r="O45" s="24"/>
      <c r="P45" s="5"/>
    </row>
    <row r="46" spans="1:16">
      <c r="A46" s="23"/>
      <c r="B46" s="23"/>
      <c r="C46" s="24"/>
      <c r="D46" s="24"/>
      <c r="E46" s="24"/>
      <c r="F46" s="24"/>
      <c r="G46" s="24"/>
      <c r="H46" s="24"/>
      <c r="I46" s="24"/>
      <c r="J46" s="24"/>
      <c r="K46" s="24"/>
      <c r="L46" s="24"/>
      <c r="M46" s="24"/>
      <c r="N46" s="24"/>
      <c r="O46" s="24"/>
      <c r="P46" s="5"/>
    </row>
    <row r="47" spans="1:16">
      <c r="A47" s="23"/>
      <c r="B47" s="23"/>
      <c r="C47" s="24"/>
      <c r="D47" s="24"/>
      <c r="E47" s="24"/>
      <c r="F47" s="24"/>
      <c r="G47" s="24"/>
      <c r="H47" s="24"/>
      <c r="I47" s="24"/>
      <c r="J47" s="24"/>
      <c r="K47" s="24"/>
      <c r="L47" s="24"/>
      <c r="M47" s="24"/>
      <c r="N47" s="24"/>
      <c r="O47" s="24"/>
      <c r="P47" s="5"/>
    </row>
    <row r="48" spans="1:16">
      <c r="A48" s="23"/>
      <c r="B48" s="23"/>
      <c r="C48" s="24"/>
      <c r="D48" s="24"/>
      <c r="E48" s="24"/>
      <c r="F48" s="24"/>
      <c r="G48" s="24"/>
      <c r="H48" s="24"/>
      <c r="I48" s="24"/>
      <c r="J48" s="24"/>
      <c r="K48" s="24"/>
      <c r="L48" s="24"/>
      <c r="M48" s="24"/>
      <c r="N48" s="24"/>
      <c r="O48" s="24"/>
      <c r="P48" s="5"/>
    </row>
    <row r="49" spans="1:16">
      <c r="A49" s="23"/>
      <c r="B49" s="23"/>
      <c r="C49" s="24"/>
      <c r="D49" s="24"/>
      <c r="E49" s="24"/>
      <c r="F49" s="24"/>
      <c r="G49" s="24"/>
      <c r="H49" s="24"/>
      <c r="I49" s="24"/>
      <c r="J49" s="24"/>
      <c r="K49" s="24"/>
      <c r="L49" s="24"/>
      <c r="M49" s="24"/>
      <c r="N49" s="24"/>
      <c r="O49" s="24"/>
      <c r="P49" s="5"/>
    </row>
    <row r="50" spans="1:16">
      <c r="A50" s="23"/>
      <c r="B50" s="23"/>
      <c r="C50" s="24"/>
      <c r="D50" s="24"/>
      <c r="E50" s="24"/>
      <c r="F50" s="24"/>
      <c r="G50" s="24"/>
      <c r="H50" s="24"/>
      <c r="I50" s="24"/>
      <c r="J50" s="24"/>
      <c r="K50" s="24"/>
      <c r="L50" s="24"/>
      <c r="M50" s="24"/>
      <c r="N50" s="24"/>
      <c r="O50" s="24"/>
      <c r="P50" s="5"/>
    </row>
    <row r="51" spans="1:16">
      <c r="A51" s="23"/>
      <c r="B51" s="23"/>
      <c r="C51" s="24"/>
      <c r="D51" s="24"/>
      <c r="E51" s="24"/>
      <c r="F51" s="24"/>
      <c r="G51" s="24"/>
      <c r="H51" s="24"/>
      <c r="I51" s="24"/>
      <c r="J51" s="24"/>
      <c r="K51" s="24"/>
      <c r="L51" s="24"/>
      <c r="M51" s="24"/>
      <c r="N51" s="24"/>
      <c r="O51" s="24"/>
      <c r="P51" s="5"/>
    </row>
    <row r="52" spans="1:16">
      <c r="A52" s="23"/>
      <c r="B52" s="23"/>
      <c r="C52" s="24"/>
      <c r="D52" s="24"/>
      <c r="E52" s="24"/>
      <c r="F52" s="24"/>
      <c r="G52" s="24"/>
      <c r="H52" s="24"/>
      <c r="I52" s="24"/>
      <c r="J52" s="24"/>
      <c r="K52" s="24"/>
      <c r="L52" s="24"/>
      <c r="M52" s="24"/>
      <c r="N52" s="24"/>
      <c r="O52" s="24"/>
      <c r="P52" s="5"/>
    </row>
    <row r="53" spans="1:16">
      <c r="A53" s="23"/>
      <c r="B53" s="23"/>
      <c r="C53" s="24"/>
      <c r="D53" s="24"/>
      <c r="E53" s="24"/>
      <c r="F53" s="24"/>
      <c r="G53" s="24"/>
      <c r="H53" s="24"/>
      <c r="I53" s="24"/>
      <c r="J53" s="24"/>
      <c r="K53" s="24"/>
      <c r="L53" s="24"/>
      <c r="M53" s="24"/>
      <c r="N53" s="24"/>
      <c r="O53" s="24"/>
      <c r="P53" s="5"/>
    </row>
    <row r="54" spans="1:16">
      <c r="A54" s="23"/>
      <c r="B54" s="23"/>
      <c r="C54" s="24"/>
      <c r="D54" s="24"/>
      <c r="E54" s="24"/>
      <c r="F54" s="24"/>
      <c r="G54" s="24"/>
      <c r="H54" s="24"/>
      <c r="I54" s="24"/>
      <c r="J54" s="24"/>
      <c r="K54" s="24"/>
      <c r="L54" s="24"/>
      <c r="M54" s="24"/>
      <c r="N54" s="24"/>
      <c r="O54" s="24"/>
      <c r="P54" s="5"/>
    </row>
    <row r="55" spans="1:16">
      <c r="A55" s="23"/>
      <c r="B55" s="23"/>
      <c r="C55" s="24"/>
      <c r="D55" s="24"/>
      <c r="E55" s="24"/>
      <c r="F55" s="24"/>
      <c r="G55" s="24"/>
      <c r="H55" s="24"/>
      <c r="I55" s="24"/>
      <c r="J55" s="24"/>
      <c r="K55" s="24"/>
      <c r="L55" s="24"/>
      <c r="M55" s="24"/>
      <c r="N55" s="24"/>
      <c r="O55" s="24"/>
      <c r="P55" s="5"/>
    </row>
    <row r="56" spans="1:16">
      <c r="A56" s="23"/>
      <c r="B56" s="23"/>
      <c r="C56" s="24"/>
      <c r="D56" s="24"/>
      <c r="E56" s="24"/>
      <c r="F56" s="24"/>
      <c r="G56" s="24"/>
      <c r="H56" s="24"/>
      <c r="I56" s="24"/>
      <c r="J56" s="24"/>
      <c r="K56" s="24"/>
      <c r="L56" s="24"/>
      <c r="M56" s="24"/>
      <c r="N56" s="24"/>
      <c r="O56" s="24"/>
      <c r="P56" s="5"/>
    </row>
    <row r="57" spans="1:16">
      <c r="A57" s="23"/>
      <c r="B57" s="23"/>
      <c r="C57" s="24"/>
      <c r="D57" s="24"/>
      <c r="E57" s="24"/>
      <c r="F57" s="24"/>
      <c r="G57" s="24"/>
      <c r="H57" s="24"/>
      <c r="I57" s="24"/>
      <c r="J57" s="24"/>
      <c r="K57" s="24"/>
      <c r="L57" s="24"/>
      <c r="M57" s="24"/>
      <c r="N57" s="24"/>
      <c r="O57" s="24"/>
      <c r="P57" s="5"/>
    </row>
    <row r="58" spans="1:16">
      <c r="A58" s="23"/>
      <c r="B58" s="23"/>
      <c r="C58" s="24"/>
      <c r="D58" s="24"/>
      <c r="E58" s="24"/>
      <c r="F58" s="24"/>
      <c r="G58" s="24"/>
      <c r="H58" s="24"/>
      <c r="I58" s="24"/>
      <c r="J58" s="24"/>
      <c r="K58" s="24"/>
      <c r="L58" s="24"/>
      <c r="M58" s="24"/>
      <c r="N58" s="24"/>
      <c r="O58" s="24"/>
      <c r="P58" s="5"/>
    </row>
    <row r="59" spans="1:16">
      <c r="A59" s="23"/>
      <c r="B59" s="23"/>
      <c r="C59" s="24"/>
      <c r="D59" s="24"/>
      <c r="E59" s="24"/>
      <c r="F59" s="24"/>
      <c r="G59" s="24"/>
      <c r="H59" s="24"/>
      <c r="I59" s="24"/>
      <c r="J59" s="24"/>
      <c r="K59" s="24"/>
      <c r="L59" s="24"/>
      <c r="M59" s="24"/>
      <c r="N59" s="24"/>
      <c r="O59" s="24"/>
      <c r="P59" s="5"/>
    </row>
    <row r="60" spans="1:16">
      <c r="A60" s="23"/>
      <c r="B60" s="23"/>
      <c r="C60" s="24"/>
      <c r="D60" s="24"/>
      <c r="E60" s="24"/>
      <c r="F60" s="24"/>
      <c r="G60" s="24"/>
      <c r="H60" s="24"/>
      <c r="I60" s="24"/>
      <c r="J60" s="24"/>
      <c r="K60" s="24"/>
      <c r="L60" s="24"/>
      <c r="M60" s="24"/>
      <c r="N60" s="24"/>
      <c r="O60" s="24"/>
      <c r="P60" s="5"/>
    </row>
    <row r="61" spans="1:16">
      <c r="A61" s="23"/>
      <c r="B61" s="23"/>
      <c r="C61" s="24"/>
      <c r="D61" s="24"/>
      <c r="E61" s="24"/>
      <c r="F61" s="24"/>
      <c r="G61" s="24"/>
      <c r="H61" s="24"/>
      <c r="I61" s="24"/>
      <c r="J61" s="24"/>
      <c r="K61" s="24"/>
      <c r="L61" s="24"/>
      <c r="M61" s="24"/>
      <c r="N61" s="24"/>
      <c r="O61" s="24"/>
      <c r="P61" s="5"/>
    </row>
    <row r="62" spans="1:16">
      <c r="A62" s="23"/>
      <c r="B62" s="23"/>
      <c r="C62" s="24"/>
      <c r="D62" s="24"/>
      <c r="E62" s="24"/>
      <c r="F62" s="24"/>
      <c r="G62" s="24"/>
      <c r="H62" s="24"/>
      <c r="I62" s="24"/>
      <c r="J62" s="24"/>
      <c r="K62" s="24"/>
      <c r="L62" s="24"/>
      <c r="M62" s="24"/>
      <c r="N62" s="24"/>
      <c r="O62" s="24"/>
      <c r="P62" s="5"/>
    </row>
    <row r="63" spans="1:16">
      <c r="A63" s="23"/>
      <c r="B63" s="23"/>
      <c r="C63" s="24"/>
      <c r="D63" s="24"/>
      <c r="E63" s="24"/>
      <c r="F63" s="24"/>
      <c r="G63" s="24"/>
      <c r="H63" s="24"/>
      <c r="I63" s="24"/>
      <c r="J63" s="24"/>
      <c r="K63" s="24"/>
      <c r="L63" s="24"/>
      <c r="M63" s="24"/>
      <c r="N63" s="24"/>
      <c r="O63" s="24"/>
      <c r="P63" s="5"/>
    </row>
    <row r="64" spans="1:16">
      <c r="A64" s="23"/>
      <c r="B64" s="23"/>
      <c r="C64" s="24"/>
      <c r="D64" s="24"/>
      <c r="E64" s="24"/>
      <c r="F64" s="24"/>
      <c r="G64" s="24"/>
      <c r="H64" s="24"/>
      <c r="I64" s="24"/>
      <c r="J64" s="24"/>
      <c r="K64" s="24"/>
      <c r="L64" s="24"/>
      <c r="M64" s="24"/>
      <c r="N64" s="24"/>
      <c r="O64" s="24"/>
      <c r="P64" s="5"/>
    </row>
    <row r="65" spans="1:16">
      <c r="A65" s="23"/>
      <c r="B65" s="23"/>
      <c r="C65" s="24"/>
      <c r="D65" s="24"/>
      <c r="E65" s="24"/>
      <c r="F65" s="24"/>
      <c r="G65" s="24"/>
      <c r="H65" s="24"/>
      <c r="I65" s="24"/>
      <c r="J65" s="24"/>
      <c r="K65" s="24"/>
      <c r="L65" s="24"/>
      <c r="M65" s="24"/>
      <c r="N65" s="24"/>
      <c r="O65" s="24"/>
      <c r="P65" s="5"/>
    </row>
    <row r="66" spans="1:16">
      <c r="A66" s="23"/>
      <c r="B66" s="23"/>
      <c r="C66" s="24"/>
      <c r="D66" s="24"/>
      <c r="E66" s="24"/>
      <c r="F66" s="24"/>
      <c r="G66" s="24"/>
      <c r="H66" s="24"/>
      <c r="I66" s="24"/>
      <c r="J66" s="24"/>
      <c r="K66" s="24"/>
      <c r="L66" s="24"/>
      <c r="M66" s="24"/>
      <c r="N66" s="24"/>
      <c r="O66" s="24"/>
      <c r="P66" s="5"/>
    </row>
    <row r="67" spans="1:16">
      <c r="A67" s="23"/>
      <c r="B67" s="23"/>
      <c r="C67" s="24"/>
      <c r="D67" s="24"/>
      <c r="E67" s="24"/>
      <c r="F67" s="24"/>
      <c r="G67" s="24"/>
      <c r="H67" s="24"/>
      <c r="I67" s="24"/>
      <c r="J67" s="24"/>
      <c r="K67" s="24"/>
      <c r="L67" s="24"/>
      <c r="M67" s="24"/>
      <c r="N67" s="24"/>
      <c r="O67" s="24"/>
      <c r="P67" s="5"/>
    </row>
    <row r="68" spans="1:16">
      <c r="A68" s="23"/>
      <c r="B68" s="23"/>
      <c r="C68" s="24"/>
      <c r="D68" s="24"/>
      <c r="E68" s="24"/>
      <c r="F68" s="24"/>
      <c r="G68" s="24"/>
      <c r="H68" s="24"/>
      <c r="I68" s="24"/>
      <c r="J68" s="24"/>
      <c r="K68" s="24"/>
      <c r="L68" s="24"/>
      <c r="M68" s="24"/>
      <c r="N68" s="24"/>
      <c r="O68" s="24"/>
      <c r="P68" s="5"/>
    </row>
    <row r="69" spans="1:16">
      <c r="A69" s="23"/>
      <c r="B69" s="23"/>
      <c r="C69" s="24"/>
      <c r="D69" s="24"/>
      <c r="E69" s="24"/>
      <c r="F69" s="24"/>
      <c r="G69" s="24"/>
      <c r="H69" s="24"/>
      <c r="I69" s="24"/>
      <c r="J69" s="24"/>
      <c r="K69" s="24"/>
      <c r="L69" s="24"/>
      <c r="M69" s="24"/>
      <c r="N69" s="24"/>
      <c r="O69" s="24"/>
      <c r="P69" s="5"/>
    </row>
    <row r="70" spans="1:16">
      <c r="A70" s="23"/>
      <c r="B70" s="23"/>
      <c r="C70" s="24"/>
      <c r="D70" s="24"/>
      <c r="E70" s="24"/>
      <c r="F70" s="24"/>
      <c r="G70" s="24"/>
      <c r="H70" s="24"/>
      <c r="I70" s="24"/>
      <c r="J70" s="24"/>
      <c r="K70" s="24"/>
      <c r="L70" s="24"/>
      <c r="M70" s="24"/>
      <c r="N70" s="24"/>
      <c r="O70" s="24"/>
      <c r="P70" s="5"/>
    </row>
    <row r="71" spans="1:16">
      <c r="A71" s="23"/>
      <c r="B71" s="23"/>
      <c r="C71" s="24"/>
      <c r="D71" s="24"/>
      <c r="E71" s="24"/>
      <c r="F71" s="24"/>
      <c r="G71" s="24"/>
      <c r="H71" s="24"/>
      <c r="I71" s="24"/>
      <c r="J71" s="24"/>
      <c r="K71" s="24"/>
      <c r="L71" s="24"/>
      <c r="M71" s="24"/>
      <c r="N71" s="24"/>
      <c r="O71" s="24"/>
      <c r="P71" s="5"/>
    </row>
    <row r="72" spans="1:16">
      <c r="A72" s="23"/>
      <c r="B72" s="23"/>
      <c r="C72" s="24"/>
      <c r="D72" s="24"/>
      <c r="E72" s="24"/>
      <c r="F72" s="24"/>
      <c r="G72" s="24"/>
      <c r="H72" s="24"/>
      <c r="I72" s="24"/>
      <c r="J72" s="24"/>
      <c r="K72" s="24"/>
      <c r="L72" s="24"/>
      <c r="M72" s="24"/>
      <c r="N72" s="24"/>
      <c r="O72" s="24"/>
      <c r="P72" s="5"/>
    </row>
    <row r="73" spans="1:16">
      <c r="A73" s="23"/>
      <c r="B73" s="23"/>
      <c r="C73" s="24"/>
      <c r="D73" s="24"/>
      <c r="E73" s="24"/>
      <c r="F73" s="24"/>
      <c r="G73" s="24"/>
      <c r="H73" s="24"/>
      <c r="I73" s="24"/>
      <c r="J73" s="24"/>
      <c r="K73" s="24"/>
      <c r="L73" s="24"/>
      <c r="M73" s="24"/>
      <c r="N73" s="24"/>
      <c r="O73" s="24"/>
      <c r="P73" s="5"/>
    </row>
    <row r="74" spans="1:16">
      <c r="A74" s="23"/>
      <c r="B74" s="23"/>
      <c r="C74" s="24"/>
      <c r="D74" s="24"/>
      <c r="E74" s="24"/>
      <c r="F74" s="24"/>
      <c r="G74" s="24"/>
      <c r="H74" s="24"/>
      <c r="I74" s="24"/>
      <c r="J74" s="24"/>
      <c r="K74" s="24"/>
      <c r="L74" s="24"/>
      <c r="M74" s="24"/>
      <c r="N74" s="24"/>
      <c r="O74" s="24"/>
      <c r="P74" s="5"/>
    </row>
    <row r="75" spans="1:16">
      <c r="A75" s="23"/>
      <c r="B75" s="23"/>
      <c r="C75" s="24"/>
      <c r="D75" s="24"/>
      <c r="E75" s="24"/>
      <c r="F75" s="24"/>
      <c r="G75" s="24"/>
      <c r="H75" s="24"/>
      <c r="I75" s="24"/>
      <c r="J75" s="24"/>
      <c r="K75" s="24"/>
      <c r="L75" s="24"/>
      <c r="M75" s="24"/>
      <c r="N75" s="24"/>
      <c r="O75" s="24"/>
      <c r="P75" s="5"/>
    </row>
    <row r="76" spans="1:16">
      <c r="A76" s="23"/>
      <c r="B76" s="23"/>
      <c r="C76" s="24"/>
      <c r="D76" s="24"/>
      <c r="E76" s="24"/>
      <c r="F76" s="24"/>
      <c r="G76" s="24"/>
      <c r="H76" s="24"/>
      <c r="I76" s="24"/>
      <c r="J76" s="24"/>
      <c r="K76" s="24"/>
      <c r="L76" s="24"/>
      <c r="M76" s="24"/>
      <c r="N76" s="24"/>
      <c r="O76" s="24"/>
      <c r="P76" s="5"/>
    </row>
    <row r="77" spans="1:16">
      <c r="A77" s="23"/>
      <c r="B77" s="23"/>
      <c r="C77" s="24"/>
      <c r="D77" s="24"/>
      <c r="E77" s="24"/>
      <c r="F77" s="24"/>
      <c r="G77" s="24"/>
      <c r="H77" s="24"/>
      <c r="I77" s="24"/>
      <c r="J77" s="24"/>
      <c r="K77" s="24"/>
      <c r="L77" s="24"/>
      <c r="M77" s="24"/>
      <c r="N77" s="24"/>
      <c r="O77" s="24"/>
      <c r="P77" s="5"/>
    </row>
    <row r="78" spans="1:16">
      <c r="A78" s="23"/>
      <c r="B78" s="23"/>
      <c r="C78" s="24"/>
      <c r="D78" s="24"/>
      <c r="E78" s="24"/>
      <c r="F78" s="24"/>
      <c r="G78" s="24"/>
      <c r="H78" s="24"/>
      <c r="I78" s="24"/>
      <c r="J78" s="24"/>
      <c r="K78" s="24"/>
      <c r="L78" s="24"/>
      <c r="M78" s="24"/>
      <c r="N78" s="24"/>
      <c r="O78" s="24"/>
      <c r="P78" s="5"/>
    </row>
    <row r="79" spans="1:16">
      <c r="A79" s="23"/>
      <c r="B79" s="23"/>
      <c r="C79" s="24"/>
      <c r="D79" s="24"/>
      <c r="E79" s="24"/>
      <c r="F79" s="24"/>
      <c r="G79" s="24"/>
      <c r="H79" s="24"/>
      <c r="I79" s="24"/>
      <c r="J79" s="24"/>
      <c r="K79" s="24"/>
      <c r="L79" s="24"/>
      <c r="M79" s="24"/>
      <c r="N79" s="24"/>
      <c r="O79" s="24"/>
      <c r="P79" s="5"/>
    </row>
    <row r="80" spans="1:16">
      <c r="A80" s="23"/>
      <c r="B80" s="23"/>
      <c r="C80" s="24"/>
      <c r="D80" s="24"/>
      <c r="E80" s="24"/>
      <c r="F80" s="24"/>
      <c r="G80" s="24"/>
      <c r="H80" s="24"/>
      <c r="I80" s="24"/>
      <c r="J80" s="24"/>
      <c r="K80" s="24"/>
      <c r="L80" s="24"/>
      <c r="M80" s="24"/>
      <c r="N80" s="24"/>
      <c r="O80" s="24"/>
      <c r="P80" s="5"/>
    </row>
    <row r="81" spans="1:16">
      <c r="A81" s="23"/>
      <c r="B81" s="23"/>
      <c r="C81" s="24"/>
      <c r="D81" s="24"/>
      <c r="E81" s="24"/>
      <c r="F81" s="24"/>
      <c r="G81" s="24"/>
      <c r="H81" s="24"/>
      <c r="I81" s="24"/>
      <c r="J81" s="24"/>
      <c r="K81" s="24"/>
      <c r="L81" s="24"/>
      <c r="M81" s="24"/>
      <c r="N81" s="24"/>
      <c r="O81" s="24"/>
      <c r="P81" s="5"/>
    </row>
    <row r="82" spans="1:16">
      <c r="A82" s="23"/>
      <c r="B82" s="23"/>
      <c r="C82" s="24"/>
      <c r="D82" s="24"/>
      <c r="E82" s="24"/>
      <c r="F82" s="24"/>
      <c r="G82" s="24"/>
      <c r="H82" s="24"/>
      <c r="I82" s="24"/>
      <c r="J82" s="24"/>
      <c r="K82" s="24"/>
      <c r="L82" s="24"/>
      <c r="M82" s="24"/>
      <c r="N82" s="24"/>
      <c r="O82" s="24"/>
      <c r="P82" s="5"/>
    </row>
    <row r="83" spans="1:16">
      <c r="A83" s="23"/>
      <c r="B83" s="23"/>
      <c r="C83" s="24"/>
      <c r="D83" s="24"/>
      <c r="E83" s="24"/>
      <c r="F83" s="24"/>
      <c r="G83" s="24"/>
      <c r="H83" s="24"/>
      <c r="I83" s="24"/>
      <c r="J83" s="24"/>
      <c r="K83" s="24"/>
      <c r="L83" s="24"/>
      <c r="M83" s="24"/>
      <c r="N83" s="24"/>
      <c r="O83" s="24"/>
      <c r="P83" s="5"/>
    </row>
    <row r="84" spans="1:16">
      <c r="A84" s="23"/>
      <c r="B84" s="23"/>
      <c r="C84" s="24"/>
      <c r="D84" s="24"/>
      <c r="E84" s="24"/>
      <c r="F84" s="24"/>
      <c r="G84" s="24"/>
      <c r="H84" s="24"/>
      <c r="I84" s="24"/>
      <c r="J84" s="24"/>
      <c r="K84" s="24"/>
      <c r="L84" s="24"/>
      <c r="M84" s="24"/>
      <c r="N84" s="24"/>
      <c r="O84" s="24"/>
      <c r="P84" s="5"/>
    </row>
    <row r="85" spans="1:16">
      <c r="A85" s="23"/>
      <c r="B85" s="23"/>
      <c r="C85" s="24"/>
      <c r="D85" s="24"/>
      <c r="E85" s="24"/>
      <c r="F85" s="24"/>
      <c r="G85" s="24"/>
      <c r="H85" s="24"/>
      <c r="I85" s="24"/>
      <c r="J85" s="24"/>
      <c r="K85" s="24"/>
      <c r="L85" s="24"/>
      <c r="M85" s="24"/>
      <c r="N85" s="24"/>
      <c r="O85" s="24"/>
      <c r="P85" s="5"/>
    </row>
    <row r="86" spans="1:16">
      <c r="A86" s="23"/>
      <c r="B86" s="23"/>
      <c r="C86" s="24"/>
      <c r="D86" s="24"/>
      <c r="E86" s="24"/>
      <c r="F86" s="24"/>
      <c r="G86" s="24"/>
      <c r="H86" s="24"/>
      <c r="I86" s="24"/>
      <c r="J86" s="24"/>
      <c r="K86" s="24"/>
      <c r="L86" s="24"/>
      <c r="M86" s="24"/>
      <c r="N86" s="24"/>
      <c r="O86" s="24"/>
      <c r="P86" s="5"/>
    </row>
    <row r="87" spans="1:16">
      <c r="A87" s="23"/>
      <c r="B87" s="23"/>
      <c r="C87" s="24"/>
      <c r="D87" s="24"/>
      <c r="E87" s="24"/>
      <c r="F87" s="24"/>
      <c r="G87" s="24"/>
      <c r="H87" s="24"/>
      <c r="I87" s="24"/>
      <c r="J87" s="24"/>
      <c r="K87" s="24"/>
      <c r="L87" s="24"/>
      <c r="M87" s="24"/>
      <c r="N87" s="24"/>
      <c r="O87" s="24"/>
      <c r="P87" s="5"/>
    </row>
    <row r="88" spans="1:16">
      <c r="A88" s="23"/>
      <c r="B88" s="23"/>
      <c r="C88" s="24"/>
      <c r="D88" s="24"/>
      <c r="E88" s="24"/>
      <c r="F88" s="24"/>
      <c r="G88" s="24"/>
      <c r="H88" s="24"/>
      <c r="I88" s="24"/>
      <c r="J88" s="24"/>
      <c r="K88" s="24"/>
      <c r="L88" s="24"/>
      <c r="M88" s="24"/>
      <c r="N88" s="24"/>
      <c r="O88" s="24"/>
      <c r="P88" s="5"/>
    </row>
    <row r="89" spans="1:16">
      <c r="A89" s="23"/>
      <c r="B89" s="23"/>
      <c r="C89" s="24"/>
      <c r="D89" s="24"/>
      <c r="E89" s="24"/>
      <c r="F89" s="24"/>
      <c r="G89" s="24"/>
      <c r="H89" s="24"/>
      <c r="I89" s="24"/>
      <c r="J89" s="24"/>
      <c r="K89" s="24"/>
      <c r="L89" s="24"/>
      <c r="M89" s="24"/>
      <c r="N89" s="24"/>
      <c r="O89" s="24"/>
      <c r="P89" s="5"/>
    </row>
    <row r="90" spans="1:16">
      <c r="A90" s="23"/>
      <c r="B90" s="23"/>
      <c r="C90" s="24"/>
      <c r="D90" s="24"/>
      <c r="E90" s="24"/>
      <c r="F90" s="24"/>
      <c r="G90" s="24"/>
      <c r="H90" s="24"/>
      <c r="I90" s="24"/>
      <c r="J90" s="24"/>
      <c r="K90" s="24"/>
      <c r="L90" s="24"/>
      <c r="M90" s="24"/>
      <c r="N90" s="24"/>
      <c r="O90" s="24"/>
      <c r="P90" s="5"/>
    </row>
    <row r="91" spans="1:16">
      <c r="A91" s="23"/>
      <c r="B91" s="23"/>
      <c r="C91" s="24"/>
      <c r="D91" s="24"/>
      <c r="E91" s="24"/>
      <c r="F91" s="24"/>
      <c r="G91" s="24"/>
      <c r="H91" s="24"/>
      <c r="I91" s="24"/>
      <c r="J91" s="24"/>
      <c r="K91" s="24"/>
      <c r="L91" s="24"/>
      <c r="M91" s="24"/>
      <c r="N91" s="24"/>
      <c r="O91" s="24"/>
      <c r="P91" s="5"/>
    </row>
    <row r="92" spans="1:16">
      <c r="A92" s="23"/>
      <c r="B92" s="23"/>
      <c r="C92" s="24"/>
      <c r="D92" s="24"/>
      <c r="E92" s="24"/>
      <c r="F92" s="24"/>
      <c r="G92" s="24"/>
      <c r="H92" s="24"/>
      <c r="I92" s="24"/>
      <c r="J92" s="24"/>
      <c r="K92" s="24"/>
      <c r="L92" s="24"/>
      <c r="M92" s="24"/>
      <c r="N92" s="24"/>
      <c r="O92" s="24"/>
      <c r="P92" s="5"/>
    </row>
    <row r="93" spans="1:16">
      <c r="A93" s="23"/>
      <c r="B93" s="23"/>
      <c r="C93" s="24"/>
      <c r="D93" s="24"/>
      <c r="E93" s="24"/>
      <c r="F93" s="24"/>
      <c r="G93" s="24"/>
      <c r="H93" s="24"/>
      <c r="I93" s="24"/>
      <c r="J93" s="24"/>
      <c r="K93" s="24"/>
      <c r="L93" s="24"/>
      <c r="M93" s="24"/>
      <c r="N93" s="24"/>
      <c r="O93" s="24"/>
      <c r="P93" s="5"/>
    </row>
    <row r="94" spans="1:16">
      <c r="A94" s="23"/>
      <c r="B94" s="23"/>
      <c r="C94" s="24"/>
      <c r="D94" s="24"/>
      <c r="E94" s="24"/>
      <c r="F94" s="24"/>
      <c r="G94" s="24"/>
      <c r="H94" s="24"/>
      <c r="I94" s="24"/>
      <c r="J94" s="24"/>
      <c r="K94" s="24"/>
      <c r="L94" s="24"/>
      <c r="M94" s="24"/>
      <c r="N94" s="24"/>
      <c r="O94" s="24"/>
      <c r="P94" s="5"/>
    </row>
    <row r="95" spans="1:16">
      <c r="A95" s="23"/>
      <c r="B95" s="23"/>
      <c r="C95" s="24"/>
      <c r="D95" s="24"/>
      <c r="E95" s="24"/>
      <c r="F95" s="24"/>
      <c r="G95" s="24"/>
      <c r="H95" s="24"/>
      <c r="I95" s="24"/>
      <c r="J95" s="24"/>
      <c r="K95" s="24"/>
      <c r="L95" s="24"/>
      <c r="M95" s="24"/>
      <c r="N95" s="24"/>
      <c r="O95" s="24"/>
      <c r="P95" s="5"/>
    </row>
    <row r="96" spans="1:16">
      <c r="A96" s="23"/>
      <c r="B96" s="23"/>
      <c r="C96" s="24"/>
      <c r="D96" s="24"/>
      <c r="E96" s="24"/>
      <c r="F96" s="24"/>
      <c r="G96" s="24"/>
      <c r="H96" s="24"/>
      <c r="I96" s="24"/>
      <c r="J96" s="24"/>
      <c r="K96" s="24"/>
      <c r="L96" s="24"/>
      <c r="M96" s="24"/>
      <c r="N96" s="24"/>
      <c r="O96" s="24"/>
      <c r="P96" s="5"/>
    </row>
    <row r="97" spans="1:16">
      <c r="A97" s="23"/>
      <c r="B97" s="23"/>
      <c r="C97" s="24"/>
      <c r="D97" s="24"/>
      <c r="E97" s="24"/>
      <c r="F97" s="24"/>
      <c r="G97" s="24"/>
      <c r="H97" s="24"/>
      <c r="I97" s="24"/>
      <c r="J97" s="24"/>
      <c r="K97" s="24"/>
      <c r="L97" s="24"/>
      <c r="M97" s="24"/>
      <c r="N97" s="24"/>
      <c r="O97" s="24"/>
      <c r="P97" s="5"/>
    </row>
    <row r="98" spans="1:16">
      <c r="A98" s="23"/>
      <c r="B98" s="23"/>
      <c r="C98" s="24"/>
      <c r="D98" s="24"/>
      <c r="E98" s="24"/>
      <c r="F98" s="24"/>
      <c r="G98" s="24"/>
      <c r="H98" s="24"/>
      <c r="I98" s="24"/>
      <c r="J98" s="24"/>
      <c r="K98" s="24"/>
      <c r="L98" s="24"/>
      <c r="M98" s="24"/>
      <c r="N98" s="24"/>
      <c r="O98" s="24"/>
      <c r="P98" s="5"/>
    </row>
    <row r="99" spans="1:16">
      <c r="A99" s="23"/>
      <c r="B99" s="23"/>
      <c r="C99" s="24"/>
      <c r="D99" s="24"/>
      <c r="E99" s="24"/>
      <c r="F99" s="24"/>
      <c r="G99" s="24"/>
      <c r="H99" s="24"/>
      <c r="I99" s="24"/>
      <c r="J99" s="24"/>
      <c r="K99" s="24"/>
      <c r="L99" s="24"/>
      <c r="M99" s="24"/>
      <c r="N99" s="24"/>
      <c r="O99" s="24"/>
      <c r="P99" s="5"/>
    </row>
    <row r="100" spans="1:16">
      <c r="A100" s="23"/>
      <c r="B100" s="23"/>
      <c r="C100" s="24"/>
      <c r="D100" s="24"/>
      <c r="E100" s="24"/>
      <c r="F100" s="24"/>
      <c r="G100" s="24"/>
      <c r="H100" s="24"/>
      <c r="I100" s="24"/>
      <c r="J100" s="24"/>
      <c r="K100" s="24"/>
      <c r="L100" s="24"/>
      <c r="M100" s="24"/>
      <c r="N100" s="24"/>
      <c r="O100" s="24"/>
      <c r="P100" s="5"/>
    </row>
    <row r="101" spans="1:16">
      <c r="A101" s="23"/>
      <c r="B101" s="23"/>
      <c r="C101" s="24"/>
      <c r="D101" s="24"/>
      <c r="E101" s="24"/>
      <c r="F101" s="24"/>
      <c r="G101" s="24"/>
      <c r="H101" s="24"/>
      <c r="I101" s="24"/>
      <c r="J101" s="24"/>
      <c r="K101" s="24"/>
      <c r="L101" s="24"/>
      <c r="M101" s="24"/>
      <c r="N101" s="24"/>
      <c r="O101" s="24"/>
      <c r="P101" s="5"/>
    </row>
    <row r="102" spans="1:16">
      <c r="A102" s="23"/>
      <c r="B102" s="23"/>
      <c r="C102" s="24"/>
      <c r="D102" s="24"/>
      <c r="E102" s="24"/>
      <c r="F102" s="24"/>
      <c r="G102" s="24"/>
      <c r="H102" s="24"/>
      <c r="I102" s="24"/>
      <c r="J102" s="24"/>
      <c r="K102" s="24"/>
      <c r="L102" s="24"/>
      <c r="M102" s="24"/>
      <c r="N102" s="24"/>
      <c r="O102" s="24"/>
      <c r="P102" s="5"/>
    </row>
    <row r="103" spans="1:16">
      <c r="A103" s="23"/>
      <c r="B103" s="23"/>
      <c r="C103" s="24"/>
      <c r="D103" s="24"/>
      <c r="E103" s="24"/>
      <c r="F103" s="24"/>
      <c r="G103" s="24"/>
      <c r="H103" s="24"/>
      <c r="I103" s="24"/>
      <c r="J103" s="24"/>
      <c r="K103" s="24"/>
      <c r="L103" s="24"/>
      <c r="M103" s="24"/>
      <c r="N103" s="24"/>
      <c r="O103" s="24"/>
      <c r="P103" s="5"/>
    </row>
    <row r="104" spans="1:16">
      <c r="A104" s="23"/>
      <c r="B104" s="23"/>
      <c r="C104" s="24"/>
      <c r="D104" s="24"/>
      <c r="E104" s="24"/>
      <c r="F104" s="24"/>
      <c r="G104" s="24"/>
      <c r="H104" s="24"/>
      <c r="I104" s="24"/>
      <c r="J104" s="24"/>
      <c r="K104" s="24"/>
      <c r="L104" s="24"/>
      <c r="M104" s="24"/>
      <c r="N104" s="24"/>
      <c r="O104" s="24"/>
      <c r="P104" s="5"/>
    </row>
    <row r="105" spans="1:16">
      <c r="A105" s="23"/>
      <c r="B105" s="23"/>
      <c r="C105" s="24"/>
      <c r="D105" s="24"/>
      <c r="E105" s="24"/>
      <c r="F105" s="24"/>
      <c r="G105" s="24"/>
      <c r="H105" s="24"/>
      <c r="I105" s="24"/>
      <c r="J105" s="24"/>
      <c r="K105" s="24"/>
      <c r="L105" s="24"/>
      <c r="M105" s="24"/>
      <c r="N105" s="24"/>
      <c r="O105" s="24"/>
      <c r="P105" s="5"/>
    </row>
    <row r="106" spans="1:16">
      <c r="A106" s="23"/>
      <c r="B106" s="23"/>
      <c r="C106" s="24"/>
      <c r="D106" s="24"/>
      <c r="E106" s="24"/>
      <c r="F106" s="24"/>
      <c r="G106" s="24"/>
      <c r="H106" s="24"/>
      <c r="I106" s="24"/>
      <c r="J106" s="24"/>
      <c r="K106" s="24"/>
      <c r="L106" s="24"/>
      <c r="M106" s="24"/>
      <c r="N106" s="24"/>
      <c r="O106" s="24"/>
      <c r="P106" s="5"/>
    </row>
    <row r="107" spans="1:16">
      <c r="A107" s="23"/>
      <c r="B107" s="23"/>
      <c r="C107" s="24"/>
      <c r="D107" s="24"/>
      <c r="E107" s="24"/>
      <c r="F107" s="24"/>
      <c r="G107" s="24"/>
      <c r="H107" s="24"/>
      <c r="I107" s="24"/>
      <c r="J107" s="24"/>
      <c r="K107" s="24"/>
      <c r="L107" s="24"/>
      <c r="M107" s="24"/>
      <c r="N107" s="24"/>
      <c r="O107" s="24"/>
      <c r="P107" s="5"/>
    </row>
    <row r="108" spans="1:16">
      <c r="A108" s="23"/>
      <c r="B108" s="23"/>
      <c r="C108" s="24"/>
      <c r="D108" s="24"/>
      <c r="E108" s="24"/>
      <c r="F108" s="24"/>
      <c r="G108" s="24"/>
      <c r="H108" s="24"/>
      <c r="I108" s="24"/>
      <c r="J108" s="24"/>
      <c r="K108" s="24"/>
      <c r="L108" s="24"/>
      <c r="M108" s="24"/>
      <c r="N108" s="24"/>
      <c r="O108" s="24"/>
      <c r="P108" s="5"/>
    </row>
    <row r="109" spans="1:16">
      <c r="A109" s="23"/>
      <c r="B109" s="23"/>
      <c r="C109" s="24"/>
      <c r="D109" s="24"/>
      <c r="E109" s="24"/>
      <c r="F109" s="24"/>
      <c r="G109" s="24"/>
      <c r="H109" s="24"/>
      <c r="I109" s="24"/>
      <c r="J109" s="24"/>
      <c r="K109" s="24"/>
      <c r="L109" s="24"/>
      <c r="M109" s="24"/>
      <c r="N109" s="24"/>
      <c r="O109" s="24"/>
      <c r="P109" s="5"/>
    </row>
    <row r="110" spans="1:16">
      <c r="A110" s="23"/>
      <c r="B110" s="23"/>
      <c r="C110" s="24"/>
      <c r="D110" s="24"/>
      <c r="E110" s="24"/>
      <c r="F110" s="24"/>
      <c r="G110" s="24"/>
      <c r="H110" s="24"/>
      <c r="I110" s="24"/>
      <c r="J110" s="24"/>
      <c r="K110" s="24"/>
      <c r="L110" s="24"/>
      <c r="M110" s="24"/>
      <c r="N110" s="24"/>
      <c r="O110" s="24"/>
      <c r="P110" s="5"/>
    </row>
    <row r="111" spans="1:16">
      <c r="A111" s="23"/>
      <c r="B111" s="23"/>
      <c r="C111" s="24"/>
      <c r="D111" s="24"/>
      <c r="E111" s="24"/>
      <c r="F111" s="24"/>
      <c r="G111" s="24"/>
      <c r="H111" s="24"/>
      <c r="I111" s="24"/>
      <c r="J111" s="24"/>
      <c r="K111" s="24"/>
      <c r="L111" s="24"/>
      <c r="M111" s="24"/>
      <c r="N111" s="24"/>
      <c r="O111" s="24"/>
      <c r="P111" s="5"/>
    </row>
    <row r="112" spans="1:16">
      <c r="A112" s="23"/>
      <c r="B112" s="23"/>
      <c r="C112" s="24"/>
      <c r="D112" s="24"/>
      <c r="E112" s="24"/>
      <c r="F112" s="24"/>
      <c r="G112" s="24"/>
      <c r="H112" s="24"/>
      <c r="I112" s="24"/>
      <c r="J112" s="24"/>
      <c r="K112" s="24"/>
      <c r="L112" s="24"/>
      <c r="M112" s="24"/>
      <c r="N112" s="24"/>
      <c r="O112" s="24"/>
      <c r="P112" s="5"/>
    </row>
    <row r="113" spans="1:16">
      <c r="A113" s="23"/>
      <c r="B113" s="23"/>
      <c r="C113" s="24"/>
      <c r="D113" s="24"/>
      <c r="E113" s="24"/>
      <c r="F113" s="24"/>
      <c r="G113" s="24"/>
      <c r="H113" s="24"/>
      <c r="I113" s="24"/>
      <c r="J113" s="24"/>
      <c r="K113" s="24"/>
      <c r="L113" s="24"/>
      <c r="M113" s="24"/>
      <c r="N113" s="24"/>
      <c r="O113" s="24"/>
      <c r="P113" s="5"/>
    </row>
    <row r="114" spans="1:16">
      <c r="A114" s="23"/>
      <c r="B114" s="23"/>
      <c r="C114" s="24"/>
      <c r="D114" s="24"/>
      <c r="E114" s="24"/>
      <c r="F114" s="24"/>
      <c r="G114" s="24"/>
      <c r="H114" s="24"/>
      <c r="I114" s="24"/>
      <c r="J114" s="24"/>
      <c r="K114" s="24"/>
      <c r="L114" s="24"/>
      <c r="M114" s="24"/>
      <c r="N114" s="24"/>
      <c r="O114" s="24"/>
      <c r="P114" s="5"/>
    </row>
    <row r="115" spans="1:16">
      <c r="A115" s="23"/>
      <c r="B115" s="23"/>
      <c r="C115" s="24"/>
      <c r="D115" s="24"/>
      <c r="E115" s="24"/>
      <c r="F115" s="24"/>
      <c r="G115" s="24"/>
      <c r="H115" s="24"/>
      <c r="I115" s="24"/>
      <c r="J115" s="24"/>
      <c r="K115" s="24"/>
      <c r="L115" s="24"/>
      <c r="M115" s="24"/>
      <c r="N115" s="24"/>
      <c r="O115" s="24"/>
      <c r="P115" s="5"/>
    </row>
    <row r="116" spans="1:16">
      <c r="A116" s="23"/>
      <c r="B116" s="23"/>
      <c r="C116" s="24"/>
      <c r="D116" s="24"/>
      <c r="E116" s="24"/>
      <c r="F116" s="24"/>
      <c r="G116" s="24"/>
      <c r="H116" s="24"/>
      <c r="I116" s="24"/>
      <c r="J116" s="24"/>
      <c r="K116" s="24"/>
      <c r="L116" s="24"/>
      <c r="M116" s="24"/>
      <c r="N116" s="24"/>
      <c r="O116" s="24"/>
      <c r="P116" s="5"/>
    </row>
    <row r="117" spans="1:16">
      <c r="A117" s="23"/>
      <c r="B117" s="23"/>
      <c r="C117" s="24"/>
      <c r="D117" s="24"/>
      <c r="E117" s="24"/>
      <c r="F117" s="24"/>
      <c r="G117" s="24"/>
      <c r="H117" s="24"/>
      <c r="I117" s="24"/>
      <c r="J117" s="24"/>
      <c r="K117" s="24"/>
      <c r="L117" s="24"/>
      <c r="M117" s="24"/>
      <c r="N117" s="24"/>
      <c r="O117" s="24"/>
      <c r="P117" s="5"/>
    </row>
    <row r="118" spans="1:16">
      <c r="A118" s="23"/>
      <c r="B118" s="23"/>
      <c r="C118" s="24"/>
      <c r="D118" s="24"/>
      <c r="E118" s="24"/>
      <c r="F118" s="24"/>
      <c r="G118" s="24"/>
      <c r="H118" s="24"/>
      <c r="I118" s="24"/>
      <c r="J118" s="24"/>
      <c r="K118" s="24"/>
      <c r="L118" s="24"/>
      <c r="M118" s="24"/>
      <c r="N118" s="24"/>
      <c r="O118" s="24"/>
      <c r="P118" s="5"/>
    </row>
    <row r="119" spans="1:16">
      <c r="D119" s="5"/>
      <c r="E119" s="5"/>
      <c r="F119" s="5"/>
      <c r="G119" s="5"/>
      <c r="H119" s="5"/>
      <c r="I119" s="5"/>
      <c r="J119" s="5"/>
      <c r="K119" s="5"/>
      <c r="L119" s="5"/>
      <c r="M119" s="5"/>
      <c r="N119" s="5"/>
      <c r="O119" s="5"/>
      <c r="P119" s="5"/>
    </row>
    <row r="120" spans="1:16">
      <c r="D120" s="5"/>
      <c r="E120" s="5"/>
      <c r="F120" s="5"/>
      <c r="G120" s="5"/>
      <c r="H120" s="5"/>
      <c r="I120" s="5"/>
      <c r="J120" s="5"/>
      <c r="K120" s="5"/>
      <c r="L120" s="5"/>
      <c r="M120" s="5"/>
      <c r="N120" s="5"/>
      <c r="O120" s="5"/>
      <c r="P120" s="5"/>
    </row>
    <row r="121" spans="1:16">
      <c r="D121" s="5"/>
      <c r="E121" s="5"/>
      <c r="F121" s="5"/>
      <c r="G121" s="5"/>
      <c r="H121" s="5"/>
      <c r="I121" s="5"/>
      <c r="J121" s="5"/>
      <c r="K121" s="5"/>
      <c r="L121" s="5"/>
      <c r="M121" s="5"/>
      <c r="N121" s="5"/>
      <c r="O121" s="5"/>
      <c r="P121" s="5"/>
    </row>
    <row r="122" spans="1:16">
      <c r="D122" s="5"/>
      <c r="E122" s="5"/>
      <c r="F122" s="5"/>
      <c r="G122" s="5"/>
      <c r="H122" s="5"/>
      <c r="I122" s="5"/>
      <c r="J122" s="5"/>
      <c r="K122" s="5"/>
      <c r="L122" s="5"/>
      <c r="M122" s="5"/>
      <c r="N122" s="5"/>
      <c r="O122" s="5"/>
      <c r="P122" s="5"/>
    </row>
    <row r="123" spans="1:16">
      <c r="D123" s="5"/>
      <c r="E123" s="5"/>
      <c r="F123" s="5"/>
      <c r="G123" s="5"/>
      <c r="H123" s="5"/>
      <c r="I123" s="5"/>
      <c r="J123" s="5"/>
      <c r="K123" s="5"/>
      <c r="L123" s="5"/>
      <c r="M123" s="5"/>
      <c r="N123" s="5"/>
      <c r="O123" s="5"/>
      <c r="P123" s="5"/>
    </row>
    <row r="124" spans="1:16">
      <c r="D124" s="5"/>
      <c r="E124" s="5"/>
      <c r="F124" s="5"/>
      <c r="G124" s="5"/>
      <c r="H124" s="5"/>
      <c r="I124" s="5"/>
      <c r="J124" s="5"/>
      <c r="K124" s="5"/>
      <c r="L124" s="5"/>
      <c r="M124" s="5"/>
      <c r="N124" s="5"/>
      <c r="O124" s="5"/>
      <c r="P124" s="5"/>
    </row>
    <row r="125" spans="1:16">
      <c r="D125" s="5"/>
      <c r="E125" s="5"/>
      <c r="F125" s="5"/>
      <c r="G125" s="5"/>
      <c r="H125" s="5"/>
      <c r="I125" s="5"/>
      <c r="J125" s="5"/>
      <c r="K125" s="5"/>
      <c r="L125" s="5"/>
      <c r="M125" s="5"/>
      <c r="N125" s="5"/>
      <c r="O125" s="5"/>
      <c r="P125" s="5"/>
    </row>
    <row r="126" spans="1:16">
      <c r="D126" s="5"/>
      <c r="E126" s="5"/>
      <c r="F126" s="5"/>
      <c r="G126" s="5"/>
      <c r="H126" s="5"/>
      <c r="I126" s="5"/>
      <c r="J126" s="5"/>
      <c r="K126" s="5"/>
      <c r="L126" s="5"/>
      <c r="M126" s="5"/>
      <c r="N126" s="5"/>
      <c r="O126" s="5"/>
      <c r="P126" s="5"/>
    </row>
    <row r="127" spans="1:16">
      <c r="D127" s="5"/>
      <c r="E127" s="5"/>
      <c r="F127" s="5"/>
      <c r="G127" s="5"/>
      <c r="H127" s="5"/>
      <c r="I127" s="5"/>
      <c r="J127" s="5"/>
      <c r="K127" s="5"/>
      <c r="L127" s="5"/>
      <c r="M127" s="5"/>
      <c r="N127" s="5"/>
      <c r="O127" s="5"/>
      <c r="P127" s="5"/>
    </row>
    <row r="128" spans="1:16">
      <c r="D128" s="5"/>
      <c r="E128" s="5"/>
      <c r="F128" s="5"/>
      <c r="G128" s="5"/>
      <c r="H128" s="5"/>
      <c r="I128" s="5"/>
      <c r="J128" s="5"/>
      <c r="K128" s="5"/>
      <c r="L128" s="5"/>
      <c r="M128" s="5"/>
      <c r="N128" s="5"/>
      <c r="O128" s="5"/>
      <c r="P128" s="5"/>
    </row>
    <row r="129" spans="4:16">
      <c r="D129" s="5"/>
      <c r="E129" s="5"/>
      <c r="F129" s="5"/>
      <c r="G129" s="5"/>
      <c r="H129" s="5"/>
      <c r="I129" s="5"/>
      <c r="J129" s="5"/>
      <c r="K129" s="5"/>
      <c r="L129" s="5"/>
      <c r="M129" s="5"/>
      <c r="N129" s="5"/>
      <c r="O129" s="5"/>
      <c r="P129" s="5"/>
    </row>
    <row r="130" spans="4:16">
      <c r="D130" s="5"/>
      <c r="E130" s="5"/>
      <c r="F130" s="5"/>
      <c r="G130" s="5"/>
      <c r="H130" s="5"/>
      <c r="I130" s="5"/>
      <c r="J130" s="5"/>
      <c r="K130" s="5"/>
      <c r="L130" s="5"/>
      <c r="M130" s="5"/>
      <c r="N130" s="5"/>
      <c r="O130" s="5"/>
      <c r="P130" s="5"/>
    </row>
    <row r="131" spans="4:16">
      <c r="D131" s="5"/>
      <c r="E131" s="5"/>
      <c r="F131" s="5"/>
      <c r="G131" s="5"/>
      <c r="H131" s="5"/>
      <c r="I131" s="5"/>
      <c r="J131" s="5"/>
      <c r="K131" s="5"/>
      <c r="L131" s="5"/>
      <c r="M131" s="5"/>
      <c r="N131" s="5"/>
      <c r="O131" s="5"/>
      <c r="P131" s="5"/>
    </row>
    <row r="132" spans="4:16">
      <c r="D132" s="5"/>
      <c r="E132" s="5"/>
      <c r="F132" s="5"/>
      <c r="G132" s="5"/>
      <c r="H132" s="5"/>
      <c r="I132" s="5"/>
      <c r="J132" s="5"/>
      <c r="K132" s="5"/>
      <c r="L132" s="5"/>
      <c r="M132" s="5"/>
      <c r="N132" s="5"/>
      <c r="O132" s="5"/>
      <c r="P132" s="5"/>
    </row>
    <row r="133" spans="4:16">
      <c r="D133" s="5"/>
      <c r="E133" s="5"/>
      <c r="F133" s="5"/>
      <c r="G133" s="5"/>
      <c r="H133" s="5"/>
      <c r="I133" s="5"/>
      <c r="J133" s="5"/>
      <c r="K133" s="5"/>
      <c r="L133" s="5"/>
      <c r="M133" s="5"/>
      <c r="N133" s="5"/>
      <c r="O133" s="5"/>
      <c r="P133" s="5"/>
    </row>
    <row r="134" spans="4:16">
      <c r="D134" s="5"/>
      <c r="E134" s="5"/>
      <c r="F134" s="5"/>
      <c r="G134" s="5"/>
      <c r="H134" s="5"/>
      <c r="I134" s="5"/>
      <c r="J134" s="5"/>
      <c r="K134" s="5"/>
      <c r="L134" s="5"/>
      <c r="M134" s="5"/>
      <c r="N134" s="5"/>
      <c r="O134" s="5"/>
      <c r="P134" s="5"/>
    </row>
    <row r="135" spans="4:16">
      <c r="D135" s="5"/>
      <c r="E135" s="5"/>
      <c r="F135" s="5"/>
      <c r="G135" s="5"/>
      <c r="H135" s="5"/>
      <c r="I135" s="5"/>
      <c r="J135" s="5"/>
      <c r="K135" s="5"/>
      <c r="L135" s="5"/>
      <c r="M135" s="5"/>
      <c r="N135" s="5"/>
      <c r="O135" s="5"/>
      <c r="P135" s="5"/>
    </row>
    <row r="136" spans="4:16">
      <c r="D136" s="5"/>
      <c r="E136" s="5"/>
      <c r="F136" s="5"/>
      <c r="G136" s="5"/>
      <c r="H136" s="5"/>
      <c r="I136" s="5"/>
      <c r="J136" s="5"/>
      <c r="K136" s="5"/>
      <c r="L136" s="5"/>
      <c r="M136" s="5"/>
      <c r="N136" s="5"/>
      <c r="O136" s="5"/>
      <c r="P136" s="5"/>
    </row>
    <row r="137" spans="4:16">
      <c r="D137" s="5"/>
      <c r="E137" s="5"/>
      <c r="F137" s="5"/>
      <c r="G137" s="5"/>
      <c r="H137" s="5"/>
      <c r="I137" s="5"/>
      <c r="J137" s="5"/>
      <c r="K137" s="5"/>
      <c r="L137" s="5"/>
      <c r="M137" s="5"/>
      <c r="N137" s="5"/>
      <c r="O137" s="5"/>
      <c r="P137" s="5"/>
    </row>
    <row r="138" spans="4:16">
      <c r="D138" s="5"/>
      <c r="E138" s="5"/>
      <c r="F138" s="5"/>
      <c r="G138" s="5"/>
      <c r="H138" s="5"/>
      <c r="I138" s="5"/>
      <c r="J138" s="5"/>
      <c r="K138" s="5"/>
      <c r="L138" s="5"/>
      <c r="M138" s="5"/>
      <c r="N138" s="5"/>
      <c r="O138" s="5"/>
      <c r="P138" s="5"/>
    </row>
    <row r="139" spans="4:16">
      <c r="D139" s="5"/>
      <c r="E139" s="5"/>
      <c r="F139" s="5"/>
      <c r="G139" s="5"/>
      <c r="H139" s="5"/>
      <c r="I139" s="5"/>
      <c r="J139" s="5"/>
      <c r="K139" s="5"/>
      <c r="L139" s="5"/>
      <c r="M139" s="5"/>
      <c r="N139" s="5"/>
      <c r="O139" s="5"/>
      <c r="P139" s="5"/>
    </row>
    <row r="140" spans="4:16">
      <c r="D140" s="5"/>
      <c r="E140" s="5"/>
      <c r="F140" s="5"/>
      <c r="G140" s="5"/>
      <c r="H140" s="5"/>
      <c r="I140" s="5"/>
      <c r="J140" s="5"/>
      <c r="K140" s="5"/>
      <c r="L140" s="5"/>
      <c r="M140" s="5"/>
      <c r="N140" s="5"/>
      <c r="O140" s="5"/>
      <c r="P140" s="5"/>
    </row>
    <row r="141" spans="4:16">
      <c r="D141" s="5"/>
      <c r="E141" s="5"/>
      <c r="F141" s="5"/>
      <c r="G141" s="5"/>
      <c r="H141" s="5"/>
      <c r="I141" s="5"/>
      <c r="J141" s="5"/>
      <c r="K141" s="5"/>
      <c r="L141" s="5"/>
      <c r="M141" s="5"/>
      <c r="N141" s="5"/>
      <c r="O141" s="5"/>
      <c r="P141" s="5"/>
    </row>
    <row r="142" spans="4:16">
      <c r="D142" s="5"/>
      <c r="E142" s="5"/>
      <c r="F142" s="5"/>
      <c r="G142" s="5"/>
      <c r="H142" s="5"/>
      <c r="I142" s="5"/>
      <c r="J142" s="5"/>
      <c r="K142" s="5"/>
      <c r="L142" s="5"/>
      <c r="M142" s="5"/>
      <c r="N142" s="5"/>
      <c r="O142" s="5"/>
      <c r="P142" s="5"/>
    </row>
    <row r="143" spans="4:16">
      <c r="D143" s="5"/>
      <c r="E143" s="5"/>
      <c r="F143" s="5"/>
      <c r="G143" s="5"/>
      <c r="H143" s="5"/>
      <c r="I143" s="5"/>
      <c r="J143" s="5"/>
      <c r="K143" s="5"/>
      <c r="L143" s="5"/>
      <c r="M143" s="5"/>
      <c r="N143" s="5"/>
      <c r="O143" s="5"/>
      <c r="P143" s="5"/>
    </row>
    <row r="144" spans="4:16">
      <c r="D144" s="5"/>
      <c r="E144" s="5"/>
      <c r="F144" s="5"/>
      <c r="G144" s="5"/>
      <c r="H144" s="5"/>
      <c r="I144" s="5"/>
      <c r="J144" s="5"/>
      <c r="K144" s="5"/>
      <c r="L144" s="5"/>
      <c r="M144" s="5"/>
      <c r="N144" s="5"/>
      <c r="O144" s="5"/>
      <c r="P144" s="5"/>
    </row>
    <row r="145" spans="4:16">
      <c r="D145" s="5"/>
      <c r="E145" s="5"/>
      <c r="F145" s="5"/>
      <c r="G145" s="5"/>
      <c r="H145" s="5"/>
      <c r="I145" s="5"/>
      <c r="J145" s="5"/>
      <c r="K145" s="5"/>
      <c r="L145" s="5"/>
      <c r="M145" s="5"/>
      <c r="N145" s="5"/>
      <c r="O145" s="5"/>
      <c r="P145" s="5"/>
    </row>
    <row r="146" spans="4:16">
      <c r="D146" s="5"/>
      <c r="E146" s="5"/>
      <c r="F146" s="5"/>
      <c r="G146" s="5"/>
      <c r="H146" s="5"/>
      <c r="I146" s="5"/>
      <c r="J146" s="5"/>
      <c r="K146" s="5"/>
      <c r="L146" s="5"/>
      <c r="M146" s="5"/>
      <c r="N146" s="5"/>
      <c r="O146" s="5"/>
      <c r="P146" s="5"/>
    </row>
    <row r="147" spans="4:16">
      <c r="D147" s="5"/>
      <c r="E147" s="5"/>
      <c r="F147" s="5"/>
      <c r="G147" s="5"/>
      <c r="H147" s="5"/>
      <c r="I147" s="5"/>
      <c r="J147" s="5"/>
      <c r="K147" s="5"/>
      <c r="L147" s="5"/>
      <c r="M147" s="5"/>
      <c r="N147" s="5"/>
      <c r="O147" s="5"/>
      <c r="P147" s="5"/>
    </row>
    <row r="148" spans="4:16">
      <c r="D148" s="5"/>
      <c r="E148" s="5"/>
      <c r="F148" s="5"/>
      <c r="G148" s="5"/>
      <c r="H148" s="5"/>
      <c r="I148" s="5"/>
      <c r="J148" s="5"/>
      <c r="K148" s="5"/>
      <c r="L148" s="5"/>
      <c r="M148" s="5"/>
      <c r="N148" s="5"/>
      <c r="O148" s="5"/>
      <c r="P148" s="5"/>
    </row>
    <row r="149" spans="4:16">
      <c r="D149" s="5"/>
      <c r="E149" s="5"/>
      <c r="F149" s="5"/>
      <c r="G149" s="5"/>
      <c r="H149" s="5"/>
      <c r="I149" s="5"/>
      <c r="J149" s="5"/>
      <c r="K149" s="5"/>
      <c r="L149" s="5"/>
      <c r="M149" s="5"/>
      <c r="N149" s="5"/>
      <c r="O149" s="5"/>
      <c r="P149" s="5"/>
    </row>
    <row r="150" spans="4:16">
      <c r="D150" s="5"/>
      <c r="E150" s="5"/>
      <c r="F150" s="5"/>
      <c r="G150" s="5"/>
      <c r="H150" s="5"/>
      <c r="I150" s="5"/>
      <c r="J150" s="5"/>
      <c r="K150" s="5"/>
      <c r="L150" s="5"/>
      <c r="M150" s="5"/>
      <c r="N150" s="5"/>
      <c r="O150" s="5"/>
      <c r="P150" s="5"/>
    </row>
    <row r="151" spans="4:16">
      <c r="D151" s="5"/>
      <c r="E151" s="5"/>
      <c r="F151" s="5"/>
      <c r="G151" s="5"/>
      <c r="H151" s="5"/>
      <c r="I151" s="5"/>
      <c r="J151" s="5"/>
      <c r="K151" s="5"/>
      <c r="L151" s="5"/>
      <c r="M151" s="5"/>
      <c r="N151" s="5"/>
      <c r="O151" s="5"/>
      <c r="P151" s="5"/>
    </row>
    <row r="152" spans="4:16">
      <c r="D152" s="5"/>
      <c r="E152" s="5"/>
      <c r="F152" s="5"/>
      <c r="G152" s="5"/>
      <c r="H152" s="5"/>
      <c r="I152" s="5"/>
      <c r="J152" s="5"/>
      <c r="K152" s="5"/>
      <c r="L152" s="5"/>
      <c r="M152" s="5"/>
      <c r="N152" s="5"/>
      <c r="O152" s="5"/>
      <c r="P152" s="5"/>
    </row>
    <row r="153" spans="4:16">
      <c r="D153" s="5"/>
      <c r="E153" s="5"/>
      <c r="F153" s="5"/>
      <c r="G153" s="5"/>
      <c r="H153" s="5"/>
      <c r="I153" s="5"/>
      <c r="J153" s="5"/>
      <c r="K153" s="5"/>
      <c r="L153" s="5"/>
      <c r="M153" s="5"/>
      <c r="N153" s="5"/>
      <c r="O153" s="5"/>
      <c r="P153" s="5"/>
    </row>
    <row r="154" spans="4:16">
      <c r="D154" s="5"/>
      <c r="E154" s="5"/>
      <c r="F154" s="5"/>
      <c r="G154" s="5"/>
      <c r="H154" s="5"/>
      <c r="I154" s="5"/>
      <c r="J154" s="5"/>
      <c r="K154" s="5"/>
      <c r="L154" s="5"/>
      <c r="M154" s="5"/>
      <c r="N154" s="5"/>
      <c r="O154" s="5"/>
      <c r="P154" s="5"/>
    </row>
    <row r="155" spans="4:16">
      <c r="D155" s="5"/>
      <c r="E155" s="5"/>
      <c r="F155" s="5"/>
      <c r="G155" s="5"/>
      <c r="H155" s="5"/>
      <c r="I155" s="5"/>
      <c r="J155" s="5"/>
      <c r="K155" s="5"/>
      <c r="L155" s="5"/>
      <c r="M155" s="5"/>
      <c r="N155" s="5"/>
      <c r="O155" s="5"/>
      <c r="P155" s="5"/>
    </row>
    <row r="156" spans="4:16">
      <c r="D156" s="5"/>
      <c r="E156" s="5"/>
      <c r="F156" s="5"/>
      <c r="G156" s="5"/>
      <c r="H156" s="5"/>
      <c r="I156" s="5"/>
      <c r="J156" s="5"/>
      <c r="K156" s="5"/>
      <c r="L156" s="5"/>
      <c r="M156" s="5"/>
      <c r="N156" s="5"/>
      <c r="O156" s="5"/>
      <c r="P156" s="5"/>
    </row>
    <row r="157" spans="4:16">
      <c r="D157" s="5"/>
      <c r="E157" s="5"/>
      <c r="F157" s="5"/>
      <c r="G157" s="5"/>
      <c r="H157" s="5"/>
      <c r="I157" s="5"/>
      <c r="J157" s="5"/>
      <c r="K157" s="5"/>
      <c r="L157" s="5"/>
      <c r="M157" s="5"/>
      <c r="N157" s="5"/>
      <c r="O157" s="5"/>
      <c r="P157" s="5"/>
    </row>
    <row r="158" spans="4:16">
      <c r="D158" s="5"/>
      <c r="E158" s="5"/>
      <c r="F158" s="5"/>
      <c r="G158" s="5"/>
      <c r="H158" s="5"/>
      <c r="I158" s="5"/>
      <c r="J158" s="5"/>
      <c r="K158" s="5"/>
      <c r="L158" s="5"/>
      <c r="M158" s="5"/>
      <c r="N158" s="5"/>
      <c r="O158" s="5"/>
      <c r="P158" s="5"/>
    </row>
    <row r="159" spans="4:16">
      <c r="D159" s="5"/>
      <c r="E159" s="5"/>
      <c r="F159" s="5"/>
      <c r="G159" s="5"/>
      <c r="H159" s="5"/>
      <c r="I159" s="5"/>
      <c r="J159" s="5"/>
      <c r="K159" s="5"/>
      <c r="L159" s="5"/>
      <c r="M159" s="5"/>
      <c r="N159" s="5"/>
      <c r="O159" s="5"/>
      <c r="P159" s="5"/>
    </row>
    <row r="160" spans="4:16">
      <c r="D160" s="5"/>
      <c r="E160" s="5"/>
      <c r="F160" s="5"/>
      <c r="G160" s="5"/>
      <c r="H160" s="5"/>
      <c r="I160" s="5"/>
      <c r="J160" s="5"/>
      <c r="K160" s="5"/>
      <c r="L160" s="5"/>
      <c r="M160" s="5"/>
      <c r="N160" s="5"/>
      <c r="O160" s="5"/>
      <c r="P160" s="5"/>
    </row>
    <row r="161" spans="4:16">
      <c r="D161" s="5"/>
      <c r="E161" s="5"/>
      <c r="F161" s="5"/>
      <c r="G161" s="5"/>
      <c r="H161" s="5"/>
      <c r="I161" s="5"/>
      <c r="J161" s="5"/>
      <c r="K161" s="5"/>
      <c r="L161" s="5"/>
      <c r="M161" s="5"/>
      <c r="N161" s="5"/>
      <c r="O161" s="5"/>
      <c r="P161" s="5"/>
    </row>
    <row r="162" spans="4:16">
      <c r="D162" s="5"/>
      <c r="E162" s="5"/>
      <c r="F162" s="5"/>
      <c r="G162" s="5"/>
      <c r="H162" s="5"/>
      <c r="I162" s="5"/>
      <c r="J162" s="5"/>
      <c r="K162" s="5"/>
      <c r="L162" s="5"/>
      <c r="M162" s="5"/>
      <c r="N162" s="5"/>
      <c r="O162" s="5"/>
      <c r="P162" s="5"/>
    </row>
    <row r="163" spans="4:16">
      <c r="D163" s="5"/>
      <c r="E163" s="5"/>
      <c r="F163" s="5"/>
      <c r="G163" s="5"/>
      <c r="H163" s="5"/>
      <c r="I163" s="5"/>
      <c r="J163" s="5"/>
      <c r="K163" s="5"/>
      <c r="L163" s="5"/>
      <c r="M163" s="5"/>
      <c r="N163" s="5"/>
      <c r="O163" s="5"/>
      <c r="P163" s="5"/>
    </row>
    <row r="164" spans="4:16">
      <c r="D164" s="5"/>
      <c r="E164" s="5"/>
      <c r="F164" s="5"/>
      <c r="G164" s="5"/>
      <c r="H164" s="5"/>
      <c r="I164" s="5"/>
      <c r="J164" s="5"/>
      <c r="K164" s="5"/>
      <c r="L164" s="5"/>
      <c r="M164" s="5"/>
      <c r="N164" s="5"/>
      <c r="O164" s="5"/>
      <c r="P164" s="5"/>
    </row>
    <row r="165" spans="4:16">
      <c r="D165" s="5"/>
      <c r="E165" s="5"/>
      <c r="F165" s="5"/>
      <c r="G165" s="5"/>
      <c r="H165" s="5"/>
      <c r="I165" s="5"/>
      <c r="J165" s="5"/>
      <c r="K165" s="5"/>
      <c r="L165" s="5"/>
      <c r="M165" s="5"/>
      <c r="N165" s="5"/>
      <c r="O165" s="5"/>
      <c r="P165" s="5"/>
    </row>
    <row r="166" spans="4:16">
      <c r="D166" s="5"/>
      <c r="E166" s="5"/>
      <c r="F166" s="5"/>
      <c r="G166" s="5"/>
      <c r="H166" s="5"/>
      <c r="I166" s="5"/>
      <c r="J166" s="5"/>
      <c r="K166" s="5"/>
      <c r="L166" s="5"/>
      <c r="M166" s="5"/>
      <c r="N166" s="5"/>
      <c r="O166" s="5"/>
      <c r="P166" s="5"/>
    </row>
    <row r="167" spans="4:16">
      <c r="D167" s="5"/>
      <c r="E167" s="5"/>
      <c r="F167" s="5"/>
      <c r="G167" s="5"/>
      <c r="H167" s="5"/>
      <c r="I167" s="5"/>
      <c r="J167" s="5"/>
      <c r="K167" s="5"/>
      <c r="L167" s="5"/>
      <c r="M167" s="5"/>
      <c r="N167" s="5"/>
      <c r="O167" s="5"/>
      <c r="P167" s="5"/>
    </row>
    <row r="168" spans="4:16">
      <c r="D168" s="5"/>
      <c r="E168" s="5"/>
      <c r="F168" s="5"/>
      <c r="G168" s="5"/>
      <c r="H168" s="5"/>
      <c r="I168" s="5"/>
      <c r="J168" s="5"/>
      <c r="K168" s="5"/>
      <c r="L168" s="5"/>
      <c r="M168" s="5"/>
      <c r="N168" s="5"/>
      <c r="O168" s="5"/>
      <c r="P168" s="5"/>
    </row>
    <row r="169" spans="4:16">
      <c r="D169" s="5"/>
      <c r="E169" s="5"/>
      <c r="F169" s="5"/>
      <c r="G169" s="5"/>
      <c r="H169" s="5"/>
      <c r="I169" s="5"/>
      <c r="J169" s="5"/>
      <c r="K169" s="5"/>
      <c r="L169" s="5"/>
      <c r="M169" s="5"/>
      <c r="N169" s="5"/>
      <c r="O169" s="5"/>
      <c r="P169" s="5"/>
    </row>
    <row r="170" spans="4:16">
      <c r="D170" s="5"/>
      <c r="E170" s="5"/>
      <c r="F170" s="5"/>
      <c r="G170" s="5"/>
      <c r="H170" s="5"/>
      <c r="I170" s="5"/>
      <c r="J170" s="5"/>
      <c r="K170" s="5"/>
      <c r="L170" s="5"/>
      <c r="M170" s="5"/>
      <c r="N170" s="5"/>
      <c r="O170" s="5"/>
      <c r="P170" s="5"/>
    </row>
    <row r="171" spans="4:16">
      <c r="D171" s="5"/>
      <c r="E171" s="5"/>
      <c r="F171" s="5"/>
      <c r="G171" s="5"/>
      <c r="H171" s="5"/>
      <c r="I171" s="5"/>
      <c r="J171" s="5"/>
      <c r="K171" s="5"/>
      <c r="L171" s="5"/>
      <c r="M171" s="5"/>
      <c r="N171" s="5"/>
      <c r="O171" s="5"/>
      <c r="P171" s="5"/>
    </row>
    <row r="172" spans="4:16">
      <c r="D172" s="5"/>
      <c r="E172" s="5"/>
      <c r="F172" s="5"/>
      <c r="G172" s="5"/>
      <c r="H172" s="5"/>
      <c r="I172" s="5"/>
      <c r="J172" s="5"/>
      <c r="K172" s="5"/>
      <c r="L172" s="5"/>
      <c r="M172" s="5"/>
      <c r="N172" s="5"/>
      <c r="O172" s="5"/>
      <c r="P172" s="5"/>
    </row>
    <row r="173" spans="4:16">
      <c r="D173" s="5"/>
      <c r="E173" s="5"/>
      <c r="F173" s="5"/>
      <c r="G173" s="5"/>
      <c r="H173" s="5"/>
      <c r="I173" s="5"/>
      <c r="J173" s="5"/>
      <c r="K173" s="5"/>
      <c r="L173" s="5"/>
      <c r="M173" s="5"/>
      <c r="N173" s="5"/>
      <c r="O173" s="5"/>
      <c r="P173" s="5"/>
    </row>
    <row r="174" spans="4:16">
      <c r="D174" s="5"/>
      <c r="E174" s="5"/>
      <c r="F174" s="5"/>
      <c r="G174" s="5"/>
      <c r="H174" s="5"/>
      <c r="I174" s="5"/>
      <c r="J174" s="5"/>
      <c r="K174" s="5"/>
      <c r="L174" s="5"/>
      <c r="M174" s="5"/>
      <c r="N174" s="5"/>
      <c r="O174" s="5"/>
      <c r="P174" s="5"/>
    </row>
    <row r="175" spans="4:16">
      <c r="D175" s="5"/>
      <c r="E175" s="5"/>
      <c r="F175" s="5"/>
      <c r="G175" s="5"/>
      <c r="H175" s="5"/>
      <c r="I175" s="5"/>
      <c r="J175" s="5"/>
      <c r="K175" s="5"/>
      <c r="L175" s="5"/>
      <c r="M175" s="5"/>
      <c r="N175" s="5"/>
      <c r="O175" s="5"/>
      <c r="P175" s="5"/>
    </row>
    <row r="176" spans="4:16">
      <c r="D176" s="5"/>
      <c r="E176" s="5"/>
      <c r="F176" s="5"/>
      <c r="G176" s="5"/>
      <c r="H176" s="5"/>
      <c r="I176" s="5"/>
      <c r="J176" s="5"/>
      <c r="K176" s="5"/>
      <c r="L176" s="5"/>
      <c r="M176" s="5"/>
      <c r="N176" s="5"/>
      <c r="O176" s="5"/>
      <c r="P176" s="5"/>
    </row>
    <row r="177" spans="4:16">
      <c r="D177" s="5"/>
      <c r="E177" s="5"/>
      <c r="F177" s="5"/>
      <c r="G177" s="5"/>
      <c r="H177" s="5"/>
      <c r="I177" s="5"/>
      <c r="J177" s="5"/>
      <c r="K177" s="5"/>
      <c r="L177" s="5"/>
      <c r="M177" s="5"/>
      <c r="N177" s="5"/>
      <c r="O177" s="5"/>
      <c r="P177" s="5"/>
    </row>
    <row r="178" spans="4:16">
      <c r="D178" s="5"/>
      <c r="E178" s="5"/>
      <c r="F178" s="5"/>
      <c r="G178" s="5"/>
      <c r="H178" s="5"/>
      <c r="I178" s="5"/>
      <c r="J178" s="5"/>
      <c r="K178" s="5"/>
      <c r="L178" s="5"/>
      <c r="M178" s="5"/>
      <c r="N178" s="5"/>
      <c r="O178" s="5"/>
      <c r="P178" s="5"/>
    </row>
    <row r="179" spans="4:16">
      <c r="D179" s="5"/>
      <c r="E179" s="5"/>
      <c r="F179" s="5"/>
      <c r="G179" s="5"/>
      <c r="H179" s="5"/>
      <c r="I179" s="5"/>
      <c r="J179" s="5"/>
      <c r="K179" s="5"/>
      <c r="L179" s="5"/>
      <c r="M179" s="5"/>
      <c r="N179" s="5"/>
      <c r="O179" s="5"/>
      <c r="P179" s="5"/>
    </row>
    <row r="180" spans="4:16">
      <c r="D180" s="5"/>
      <c r="E180" s="5"/>
      <c r="F180" s="5"/>
      <c r="G180" s="5"/>
      <c r="H180" s="5"/>
      <c r="I180" s="5"/>
      <c r="J180" s="5"/>
      <c r="K180" s="5"/>
      <c r="L180" s="5"/>
      <c r="M180" s="5"/>
      <c r="N180" s="5"/>
      <c r="O180" s="5"/>
      <c r="P180" s="5"/>
    </row>
    <row r="181" spans="4:16">
      <c r="D181" s="5"/>
      <c r="E181" s="5"/>
      <c r="F181" s="5"/>
      <c r="G181" s="5"/>
      <c r="H181" s="5"/>
      <c r="I181" s="5"/>
      <c r="J181" s="5"/>
      <c r="K181" s="5"/>
      <c r="L181" s="5"/>
      <c r="M181" s="5"/>
      <c r="N181" s="5"/>
      <c r="O181" s="5"/>
      <c r="P181" s="5"/>
    </row>
    <row r="182" spans="4:16">
      <c r="D182" s="5"/>
      <c r="E182" s="5"/>
      <c r="F182" s="5"/>
      <c r="G182" s="5"/>
      <c r="H182" s="5"/>
      <c r="I182" s="5"/>
      <c r="J182" s="5"/>
      <c r="K182" s="5"/>
      <c r="L182" s="5"/>
      <c r="M182" s="5"/>
      <c r="N182" s="5"/>
      <c r="O182" s="5"/>
      <c r="P182" s="5"/>
    </row>
    <row r="183" spans="4:16">
      <c r="D183" s="5"/>
      <c r="E183" s="5"/>
      <c r="F183" s="5"/>
      <c r="G183" s="5"/>
      <c r="H183" s="5"/>
      <c r="I183" s="5"/>
      <c r="J183" s="5"/>
      <c r="K183" s="5"/>
      <c r="L183" s="5"/>
      <c r="M183" s="5"/>
      <c r="N183" s="5"/>
      <c r="O183" s="5"/>
      <c r="P183" s="5"/>
    </row>
    <row r="184" spans="4:16">
      <c r="D184" s="5"/>
      <c r="E184" s="5"/>
      <c r="F184" s="5"/>
      <c r="G184" s="5"/>
      <c r="H184" s="5"/>
      <c r="I184" s="5"/>
      <c r="J184" s="5"/>
      <c r="K184" s="5"/>
      <c r="L184" s="5"/>
      <c r="M184" s="5"/>
      <c r="N184" s="5"/>
      <c r="O184" s="5"/>
      <c r="P184" s="5"/>
    </row>
    <row r="185" spans="4:16">
      <c r="D185" s="5"/>
      <c r="E185" s="5"/>
      <c r="F185" s="5"/>
      <c r="G185" s="5"/>
      <c r="H185" s="5"/>
      <c r="I185" s="5"/>
      <c r="J185" s="5"/>
      <c r="K185" s="5"/>
      <c r="L185" s="5"/>
      <c r="M185" s="5"/>
      <c r="N185" s="5"/>
      <c r="O185" s="5"/>
      <c r="P185" s="5"/>
    </row>
    <row r="186" spans="4:16">
      <c r="D186" s="5"/>
      <c r="E186" s="5"/>
      <c r="F186" s="5"/>
      <c r="G186" s="5"/>
      <c r="H186" s="5"/>
      <c r="I186" s="5"/>
      <c r="J186" s="5"/>
      <c r="K186" s="5"/>
      <c r="L186" s="5"/>
      <c r="M186" s="5"/>
      <c r="N186" s="5"/>
      <c r="O186" s="5"/>
      <c r="P186" s="5"/>
    </row>
    <row r="187" spans="4:16">
      <c r="D187" s="5"/>
      <c r="E187" s="5"/>
      <c r="F187" s="5"/>
      <c r="G187" s="5"/>
      <c r="H187" s="5"/>
      <c r="I187" s="5"/>
      <c r="J187" s="5"/>
      <c r="K187" s="5"/>
      <c r="L187" s="5"/>
      <c r="M187" s="5"/>
      <c r="N187" s="5"/>
      <c r="O187" s="5"/>
      <c r="P187" s="5"/>
    </row>
    <row r="188" spans="4:16">
      <c r="D188" s="5"/>
      <c r="E188" s="5"/>
      <c r="F188" s="5"/>
      <c r="G188" s="5"/>
      <c r="H188" s="5"/>
      <c r="I188" s="5"/>
      <c r="J188" s="5"/>
      <c r="K188" s="5"/>
      <c r="L188" s="5"/>
      <c r="M188" s="5"/>
      <c r="N188" s="5"/>
      <c r="O188" s="5"/>
      <c r="P188" s="5"/>
    </row>
    <row r="189" spans="4:16">
      <c r="D189" s="5"/>
      <c r="E189" s="5"/>
      <c r="F189" s="5"/>
      <c r="G189" s="5"/>
      <c r="H189" s="5"/>
      <c r="I189" s="5"/>
      <c r="J189" s="5"/>
      <c r="K189" s="5"/>
      <c r="L189" s="5"/>
      <c r="M189" s="5"/>
      <c r="N189" s="5"/>
      <c r="O189" s="5"/>
      <c r="P189" s="5"/>
    </row>
    <row r="190" spans="4:16">
      <c r="D190" s="5"/>
      <c r="E190" s="5"/>
      <c r="F190" s="5"/>
      <c r="G190" s="5"/>
      <c r="H190" s="5"/>
      <c r="I190" s="5"/>
      <c r="J190" s="5"/>
      <c r="K190" s="5"/>
      <c r="L190" s="5"/>
      <c r="M190" s="5"/>
      <c r="N190" s="5"/>
      <c r="O190" s="5"/>
      <c r="P190" s="5"/>
    </row>
    <row r="191" spans="4:16">
      <c r="D191" s="5"/>
      <c r="E191" s="5"/>
      <c r="F191" s="5"/>
      <c r="G191" s="5"/>
      <c r="H191" s="5"/>
      <c r="I191" s="5"/>
      <c r="J191" s="5"/>
      <c r="K191" s="5"/>
      <c r="L191" s="5"/>
      <c r="M191" s="5"/>
      <c r="N191" s="5"/>
      <c r="O191" s="5"/>
      <c r="P191" s="5"/>
    </row>
    <row r="192" spans="4:16">
      <c r="D192" s="5"/>
      <c r="E192" s="5"/>
      <c r="F192" s="5"/>
      <c r="G192" s="5"/>
      <c r="H192" s="5"/>
      <c r="I192" s="5"/>
      <c r="J192" s="5"/>
      <c r="K192" s="5"/>
      <c r="L192" s="5"/>
      <c r="M192" s="5"/>
      <c r="N192" s="5"/>
      <c r="O192" s="5"/>
      <c r="P192" s="5"/>
    </row>
    <row r="193" spans="4:16">
      <c r="D193" s="5"/>
      <c r="E193" s="5"/>
      <c r="F193" s="5"/>
      <c r="G193" s="5"/>
      <c r="H193" s="5"/>
      <c r="I193" s="5"/>
      <c r="J193" s="5"/>
      <c r="K193" s="5"/>
      <c r="L193" s="5"/>
      <c r="M193" s="5"/>
      <c r="N193" s="5"/>
      <c r="O193" s="5"/>
      <c r="P193" s="5"/>
    </row>
    <row r="194" spans="4:16">
      <c r="D194" s="5"/>
      <c r="E194" s="5"/>
      <c r="F194" s="5"/>
      <c r="G194" s="5"/>
      <c r="H194" s="5"/>
      <c r="I194" s="5"/>
      <c r="J194" s="5"/>
      <c r="K194" s="5"/>
      <c r="L194" s="5"/>
      <c r="M194" s="5"/>
      <c r="N194" s="5"/>
      <c r="O194" s="5"/>
      <c r="P194" s="5"/>
    </row>
    <row r="195" spans="4:16">
      <c r="D195" s="5"/>
      <c r="E195" s="5"/>
      <c r="F195" s="5"/>
      <c r="G195" s="5"/>
      <c r="H195" s="5"/>
      <c r="I195" s="5"/>
      <c r="J195" s="5"/>
      <c r="K195" s="5"/>
      <c r="L195" s="5"/>
      <c r="M195" s="5"/>
      <c r="N195" s="5"/>
      <c r="O195" s="5"/>
      <c r="P195" s="5"/>
    </row>
    <row r="196" spans="4:16">
      <c r="D196" s="5"/>
      <c r="E196" s="5"/>
      <c r="F196" s="5"/>
      <c r="G196" s="5"/>
      <c r="H196" s="5"/>
      <c r="I196" s="5"/>
      <c r="J196" s="5"/>
      <c r="K196" s="5"/>
      <c r="L196" s="5"/>
      <c r="M196" s="5"/>
      <c r="N196" s="5"/>
      <c r="O196" s="5"/>
      <c r="P196" s="5"/>
    </row>
    <row r="197" spans="4:16">
      <c r="D197" s="5"/>
      <c r="E197" s="5"/>
      <c r="F197" s="5"/>
      <c r="G197" s="5"/>
      <c r="H197" s="5"/>
      <c r="I197" s="5"/>
      <c r="J197" s="5"/>
      <c r="K197" s="5"/>
      <c r="L197" s="5"/>
      <c r="M197" s="5"/>
      <c r="N197" s="5"/>
      <c r="O197" s="5"/>
      <c r="P197" s="5"/>
    </row>
    <row r="198" spans="4:16">
      <c r="D198" s="5"/>
      <c r="E198" s="5"/>
      <c r="F198" s="5"/>
      <c r="G198" s="5"/>
      <c r="H198" s="5"/>
      <c r="I198" s="5"/>
      <c r="J198" s="5"/>
      <c r="K198" s="5"/>
      <c r="L198" s="5"/>
      <c r="M198" s="5"/>
      <c r="N198" s="5"/>
      <c r="O198" s="5"/>
      <c r="P198" s="5"/>
    </row>
    <row r="199" spans="4:16">
      <c r="D199" s="5"/>
      <c r="E199" s="5"/>
      <c r="F199" s="5"/>
      <c r="G199" s="5"/>
      <c r="H199" s="5"/>
      <c r="I199" s="5"/>
      <c r="J199" s="5"/>
      <c r="K199" s="5"/>
      <c r="L199" s="5"/>
      <c r="M199" s="5"/>
      <c r="N199" s="5"/>
      <c r="O199" s="5"/>
      <c r="P199" s="5"/>
    </row>
    <row r="200" spans="4:16">
      <c r="D200" s="5"/>
      <c r="E200" s="5"/>
      <c r="F200" s="5"/>
      <c r="G200" s="5"/>
      <c r="H200" s="5"/>
      <c r="I200" s="5"/>
      <c r="J200" s="5"/>
      <c r="K200" s="5"/>
      <c r="L200" s="5"/>
      <c r="M200" s="5"/>
      <c r="N200" s="5"/>
      <c r="O200" s="5"/>
      <c r="P200" s="5"/>
    </row>
    <row r="201" spans="4:16">
      <c r="D201" s="5"/>
      <c r="E201" s="5"/>
      <c r="F201" s="5"/>
      <c r="G201" s="5"/>
      <c r="H201" s="5"/>
      <c r="I201" s="5"/>
      <c r="J201" s="5"/>
      <c r="K201" s="5"/>
      <c r="L201" s="5"/>
      <c r="M201" s="5"/>
      <c r="N201" s="5"/>
      <c r="O201" s="5"/>
      <c r="P201" s="5"/>
    </row>
    <row r="202" spans="4:16">
      <c r="D202" s="5"/>
      <c r="E202" s="5"/>
      <c r="F202" s="5"/>
      <c r="G202" s="5"/>
      <c r="H202" s="5"/>
      <c r="I202" s="5"/>
      <c r="J202" s="5"/>
      <c r="K202" s="5"/>
      <c r="L202" s="5"/>
      <c r="M202" s="5"/>
      <c r="N202" s="5"/>
      <c r="O202" s="5"/>
      <c r="P202" s="5"/>
    </row>
    <row r="203" spans="4:16">
      <c r="D203" s="5"/>
      <c r="E203" s="5"/>
      <c r="F203" s="5"/>
      <c r="G203" s="5"/>
      <c r="H203" s="5"/>
      <c r="I203" s="5"/>
      <c r="J203" s="5"/>
      <c r="K203" s="5"/>
      <c r="L203" s="5"/>
      <c r="M203" s="5"/>
      <c r="N203" s="5"/>
      <c r="O203" s="5"/>
      <c r="P203" s="5"/>
    </row>
    <row r="204" spans="4:16">
      <c r="D204" s="5"/>
      <c r="E204" s="5"/>
      <c r="F204" s="5"/>
      <c r="G204" s="5"/>
      <c r="H204" s="5"/>
      <c r="I204" s="5"/>
      <c r="J204" s="5"/>
      <c r="K204" s="5"/>
      <c r="L204" s="5"/>
      <c r="M204" s="5"/>
      <c r="N204" s="5"/>
      <c r="O204" s="5"/>
      <c r="P204" s="5"/>
    </row>
    <row r="205" spans="4:16">
      <c r="D205" s="5"/>
      <c r="E205" s="5"/>
      <c r="F205" s="5"/>
      <c r="G205" s="5"/>
      <c r="H205" s="5"/>
      <c r="I205" s="5"/>
      <c r="J205" s="5"/>
      <c r="K205" s="5"/>
      <c r="L205" s="5"/>
      <c r="M205" s="5"/>
      <c r="N205" s="5"/>
      <c r="O205" s="5"/>
      <c r="P205" s="5"/>
    </row>
    <row r="206" spans="4:16">
      <c r="D206" s="5"/>
      <c r="E206" s="5"/>
      <c r="F206" s="5"/>
      <c r="G206" s="5"/>
      <c r="H206" s="5"/>
      <c r="I206" s="5"/>
      <c r="J206" s="5"/>
      <c r="K206" s="5"/>
      <c r="L206" s="5"/>
      <c r="M206" s="5"/>
      <c r="N206" s="5"/>
      <c r="O206" s="5"/>
      <c r="P206" s="5"/>
    </row>
    <row r="207" spans="4:16">
      <c r="D207" s="5"/>
      <c r="E207" s="5"/>
      <c r="F207" s="5"/>
      <c r="G207" s="5"/>
      <c r="H207" s="5"/>
      <c r="I207" s="5"/>
      <c r="J207" s="5"/>
      <c r="K207" s="5"/>
      <c r="L207" s="5"/>
      <c r="M207" s="5"/>
      <c r="N207" s="5"/>
      <c r="O207" s="5"/>
      <c r="P207" s="5"/>
    </row>
    <row r="208" spans="4:16">
      <c r="D208" s="5"/>
      <c r="E208" s="5"/>
      <c r="F208" s="5"/>
      <c r="G208" s="5"/>
      <c r="H208" s="5"/>
      <c r="I208" s="5"/>
      <c r="J208" s="5"/>
      <c r="K208" s="5"/>
      <c r="L208" s="5"/>
      <c r="M208" s="5"/>
      <c r="N208" s="5"/>
      <c r="O208" s="5"/>
      <c r="P208" s="5"/>
    </row>
    <row r="209" spans="4:16">
      <c r="D209" s="5"/>
      <c r="E209" s="5"/>
      <c r="F209" s="5"/>
      <c r="G209" s="5"/>
      <c r="H209" s="5"/>
      <c r="I209" s="5"/>
      <c r="J209" s="5"/>
      <c r="K209" s="5"/>
      <c r="L209" s="5"/>
      <c r="M209" s="5"/>
      <c r="N209" s="5"/>
      <c r="O209" s="5"/>
      <c r="P209" s="5"/>
    </row>
    <row r="210" spans="4:16">
      <c r="D210" s="5"/>
      <c r="E210" s="5"/>
      <c r="F210" s="5"/>
      <c r="G210" s="5"/>
      <c r="H210" s="5"/>
      <c r="I210" s="5"/>
      <c r="J210" s="5"/>
      <c r="K210" s="5"/>
      <c r="L210" s="5"/>
      <c r="M210" s="5"/>
      <c r="N210" s="5"/>
      <c r="O210" s="5"/>
      <c r="P210" s="5"/>
    </row>
    <row r="211" spans="4:16">
      <c r="D211" s="5"/>
      <c r="E211" s="5"/>
      <c r="F211" s="5"/>
      <c r="G211" s="5"/>
      <c r="H211" s="5"/>
      <c r="I211" s="5"/>
      <c r="J211" s="5"/>
      <c r="K211" s="5"/>
      <c r="L211" s="5"/>
      <c r="M211" s="5"/>
      <c r="N211" s="5"/>
      <c r="O211" s="5"/>
      <c r="P211" s="5"/>
    </row>
    <row r="212" spans="4:16">
      <c r="D212" s="5"/>
      <c r="E212" s="5"/>
      <c r="F212" s="5"/>
      <c r="G212" s="5"/>
      <c r="H212" s="5"/>
      <c r="I212" s="5"/>
      <c r="J212" s="5"/>
      <c r="K212" s="5"/>
      <c r="L212" s="5"/>
      <c r="M212" s="5"/>
      <c r="N212" s="5"/>
      <c r="O212" s="5"/>
      <c r="P212" s="5"/>
    </row>
    <row r="213" spans="4:16">
      <c r="D213" s="5"/>
      <c r="E213" s="5"/>
      <c r="F213" s="5"/>
      <c r="G213" s="5"/>
      <c r="H213" s="5"/>
      <c r="I213" s="5"/>
      <c r="J213" s="5"/>
      <c r="K213" s="5"/>
      <c r="L213" s="5"/>
      <c r="M213" s="5"/>
      <c r="N213" s="5"/>
      <c r="O213" s="5"/>
      <c r="P213" s="5"/>
    </row>
    <row r="214" spans="4:16">
      <c r="D214" s="5"/>
      <c r="E214" s="5"/>
      <c r="F214" s="5"/>
      <c r="G214" s="5"/>
      <c r="H214" s="5"/>
      <c r="I214" s="5"/>
      <c r="J214" s="5"/>
      <c r="K214" s="5"/>
      <c r="L214" s="5"/>
      <c r="M214" s="5"/>
      <c r="N214" s="5"/>
      <c r="O214" s="5"/>
      <c r="P214" s="5"/>
    </row>
    <row r="215" spans="4:16">
      <c r="D215" s="5"/>
      <c r="E215" s="5"/>
      <c r="F215" s="5"/>
      <c r="G215" s="5"/>
      <c r="H215" s="5"/>
      <c r="I215" s="5"/>
      <c r="J215" s="5"/>
      <c r="K215" s="5"/>
      <c r="L215" s="5"/>
      <c r="M215" s="5"/>
      <c r="N215" s="5"/>
      <c r="O215" s="5"/>
      <c r="P215" s="5"/>
    </row>
    <row r="216" spans="4:16">
      <c r="D216" s="5"/>
      <c r="E216" s="5"/>
      <c r="F216" s="5"/>
      <c r="G216" s="5"/>
      <c r="H216" s="5"/>
      <c r="I216" s="5"/>
      <c r="J216" s="5"/>
      <c r="K216" s="5"/>
      <c r="L216" s="5"/>
      <c r="M216" s="5"/>
      <c r="N216" s="5"/>
      <c r="O216" s="5"/>
      <c r="P216" s="5"/>
    </row>
    <row r="217" spans="4:16">
      <c r="D217" s="5"/>
      <c r="E217" s="5"/>
      <c r="F217" s="5"/>
      <c r="G217" s="5"/>
      <c r="H217" s="5"/>
      <c r="I217" s="5"/>
      <c r="J217" s="5"/>
      <c r="K217" s="5"/>
      <c r="L217" s="5"/>
      <c r="M217" s="5"/>
      <c r="N217" s="5"/>
      <c r="O217" s="5"/>
      <c r="P217" s="5"/>
    </row>
    <row r="218" spans="4:16">
      <c r="D218" s="5"/>
      <c r="E218" s="5"/>
      <c r="F218" s="5"/>
      <c r="G218" s="5"/>
      <c r="H218" s="5"/>
      <c r="I218" s="5"/>
      <c r="J218" s="5"/>
      <c r="K218" s="5"/>
      <c r="L218" s="5"/>
      <c r="M218" s="5"/>
      <c r="N218" s="5"/>
      <c r="O218" s="5"/>
      <c r="P218" s="5"/>
    </row>
    <row r="219" spans="4:16">
      <c r="D219" s="5"/>
      <c r="E219" s="5"/>
      <c r="F219" s="5"/>
      <c r="G219" s="5"/>
      <c r="H219" s="5"/>
      <c r="I219" s="5"/>
      <c r="J219" s="5"/>
      <c r="K219" s="5"/>
      <c r="L219" s="5"/>
      <c r="M219" s="5"/>
      <c r="N219" s="5"/>
      <c r="O219" s="5"/>
      <c r="P219" s="5"/>
    </row>
    <row r="220" spans="4:16">
      <c r="D220" s="5"/>
      <c r="E220" s="5"/>
      <c r="F220" s="5"/>
      <c r="G220" s="5"/>
      <c r="H220" s="5"/>
      <c r="I220" s="5"/>
      <c r="J220" s="5"/>
      <c r="K220" s="5"/>
      <c r="L220" s="5"/>
      <c r="M220" s="5"/>
      <c r="N220" s="5"/>
      <c r="O220" s="5"/>
      <c r="P220" s="5"/>
    </row>
    <row r="221" spans="4:16">
      <c r="D221" s="5"/>
      <c r="E221" s="5"/>
      <c r="F221" s="5"/>
      <c r="G221" s="5"/>
      <c r="H221" s="5"/>
      <c r="I221" s="5"/>
      <c r="J221" s="5"/>
      <c r="K221" s="5"/>
      <c r="L221" s="5"/>
      <c r="M221" s="5"/>
      <c r="N221" s="5"/>
      <c r="O221" s="5"/>
      <c r="P221" s="5"/>
    </row>
    <row r="222" spans="4:16">
      <c r="D222" s="5"/>
      <c r="E222" s="5"/>
      <c r="F222" s="5"/>
      <c r="G222" s="5"/>
      <c r="H222" s="5"/>
      <c r="I222" s="5"/>
      <c r="J222" s="5"/>
      <c r="K222" s="5"/>
      <c r="L222" s="5"/>
      <c r="M222" s="5"/>
      <c r="N222" s="5"/>
      <c r="O222" s="5"/>
      <c r="P222" s="5"/>
    </row>
    <row r="223" spans="4:16">
      <c r="D223" s="5"/>
      <c r="E223" s="5"/>
      <c r="F223" s="5"/>
      <c r="G223" s="5"/>
      <c r="H223" s="5"/>
      <c r="I223" s="5"/>
      <c r="J223" s="5"/>
      <c r="K223" s="5"/>
      <c r="L223" s="5"/>
      <c r="M223" s="5"/>
      <c r="N223" s="5"/>
      <c r="O223" s="5"/>
      <c r="P223" s="5"/>
    </row>
    <row r="224" spans="4:16">
      <c r="D224" s="5"/>
      <c r="E224" s="5"/>
      <c r="F224" s="5"/>
      <c r="G224" s="5"/>
      <c r="H224" s="5"/>
      <c r="I224" s="5"/>
      <c r="J224" s="5"/>
      <c r="K224" s="5"/>
      <c r="L224" s="5"/>
      <c r="M224" s="5"/>
      <c r="N224" s="5"/>
      <c r="O224" s="5"/>
      <c r="P224" s="5"/>
    </row>
    <row r="225" spans="4:16">
      <c r="D225" s="5"/>
      <c r="E225" s="5"/>
      <c r="F225" s="5"/>
      <c r="G225" s="5"/>
      <c r="H225" s="5"/>
      <c r="I225" s="5"/>
      <c r="J225" s="5"/>
      <c r="K225" s="5"/>
      <c r="L225" s="5"/>
      <c r="M225" s="5"/>
      <c r="N225" s="5"/>
      <c r="O225" s="5"/>
      <c r="P225" s="5"/>
    </row>
    <row r="226" spans="4:16">
      <c r="D226" s="5"/>
      <c r="E226" s="5"/>
      <c r="F226" s="5"/>
      <c r="G226" s="5"/>
      <c r="H226" s="5"/>
      <c r="I226" s="5"/>
      <c r="J226" s="5"/>
      <c r="K226" s="5"/>
      <c r="L226" s="5"/>
      <c r="M226" s="5"/>
      <c r="N226" s="5"/>
      <c r="O226" s="5"/>
      <c r="P226" s="5"/>
    </row>
    <row r="227" spans="4:16">
      <c r="D227" s="5"/>
      <c r="E227" s="5"/>
      <c r="F227" s="5"/>
      <c r="G227" s="5"/>
      <c r="H227" s="5"/>
      <c r="I227" s="5"/>
      <c r="J227" s="5"/>
      <c r="K227" s="5"/>
      <c r="L227" s="5"/>
      <c r="M227" s="5"/>
      <c r="N227" s="5"/>
      <c r="O227" s="5"/>
      <c r="P227" s="5"/>
    </row>
    <row r="228" spans="4:16">
      <c r="D228" s="5"/>
      <c r="E228" s="5"/>
      <c r="F228" s="5"/>
      <c r="G228" s="5"/>
      <c r="H228" s="5"/>
      <c r="I228" s="5"/>
      <c r="J228" s="5"/>
      <c r="K228" s="5"/>
      <c r="L228" s="5"/>
      <c r="M228" s="5"/>
      <c r="N228" s="5"/>
      <c r="O228" s="5"/>
      <c r="P228" s="5"/>
    </row>
    <row r="229" spans="4:16">
      <c r="D229" s="5"/>
      <c r="E229" s="5"/>
      <c r="F229" s="5"/>
      <c r="G229" s="5"/>
      <c r="H229" s="5"/>
      <c r="I229" s="5"/>
      <c r="J229" s="5"/>
      <c r="K229" s="5"/>
      <c r="L229" s="5"/>
      <c r="M229" s="5"/>
      <c r="N229" s="5"/>
      <c r="O229" s="5"/>
      <c r="P229" s="5"/>
    </row>
    <row r="230" spans="4:16">
      <c r="D230" s="5"/>
      <c r="E230" s="5"/>
      <c r="F230" s="5"/>
      <c r="G230" s="5"/>
      <c r="H230" s="5"/>
      <c r="I230" s="5"/>
      <c r="J230" s="5"/>
      <c r="K230" s="5"/>
      <c r="L230" s="5"/>
      <c r="M230" s="5"/>
      <c r="N230" s="5"/>
      <c r="O230" s="5"/>
      <c r="P230" s="5"/>
    </row>
    <row r="231" spans="4:16">
      <c r="D231" s="5"/>
      <c r="E231" s="5"/>
      <c r="F231" s="5"/>
      <c r="G231" s="5"/>
      <c r="H231" s="5"/>
      <c r="I231" s="5"/>
      <c r="J231" s="5"/>
      <c r="K231" s="5"/>
      <c r="L231" s="5"/>
      <c r="M231" s="5"/>
      <c r="N231" s="5"/>
      <c r="O231" s="5"/>
      <c r="P231" s="5"/>
    </row>
    <row r="232" spans="4:16">
      <c r="D232" s="5"/>
      <c r="E232" s="5"/>
      <c r="F232" s="5"/>
      <c r="G232" s="5"/>
      <c r="H232" s="5"/>
      <c r="I232" s="5"/>
      <c r="J232" s="5"/>
      <c r="K232" s="5"/>
      <c r="L232" s="5"/>
      <c r="M232" s="5"/>
      <c r="N232" s="5"/>
      <c r="O232" s="5"/>
      <c r="P232" s="5"/>
    </row>
    <row r="233" spans="4:16">
      <c r="D233" s="5"/>
      <c r="E233" s="5"/>
      <c r="F233" s="5"/>
      <c r="G233" s="5"/>
      <c r="H233" s="5"/>
      <c r="I233" s="5"/>
      <c r="J233" s="5"/>
      <c r="K233" s="5"/>
      <c r="L233" s="5"/>
      <c r="M233" s="5"/>
      <c r="N233" s="5"/>
      <c r="O233" s="5"/>
      <c r="P233" s="5"/>
    </row>
    <row r="234" spans="4:16">
      <c r="D234" s="5"/>
      <c r="E234" s="5"/>
      <c r="F234" s="5"/>
      <c r="G234" s="5"/>
      <c r="H234" s="5"/>
      <c r="I234" s="5"/>
      <c r="J234" s="5"/>
      <c r="K234" s="5"/>
      <c r="L234" s="5"/>
      <c r="M234" s="5"/>
      <c r="N234" s="5"/>
      <c r="O234" s="5"/>
      <c r="P234" s="5"/>
    </row>
    <row r="235" spans="4:16">
      <c r="D235" s="5"/>
      <c r="E235" s="5"/>
      <c r="F235" s="5"/>
      <c r="G235" s="5"/>
      <c r="H235" s="5"/>
      <c r="I235" s="5"/>
      <c r="J235" s="5"/>
      <c r="K235" s="5"/>
      <c r="L235" s="5"/>
      <c r="M235" s="5"/>
      <c r="N235" s="5"/>
      <c r="O235" s="5"/>
      <c r="P235" s="5"/>
    </row>
    <row r="236" spans="4:16">
      <c r="D236" s="5"/>
      <c r="E236" s="5"/>
      <c r="F236" s="5"/>
      <c r="G236" s="5"/>
      <c r="H236" s="5"/>
      <c r="I236" s="5"/>
      <c r="J236" s="5"/>
      <c r="K236" s="5"/>
      <c r="L236" s="5"/>
      <c r="M236" s="5"/>
      <c r="N236" s="5"/>
      <c r="O236" s="5"/>
      <c r="P236" s="5"/>
    </row>
    <row r="237" spans="4:16">
      <c r="D237" s="5"/>
      <c r="E237" s="5"/>
      <c r="F237" s="5"/>
      <c r="G237" s="5"/>
      <c r="H237" s="5"/>
      <c r="I237" s="5"/>
      <c r="J237" s="5"/>
      <c r="K237" s="5"/>
      <c r="L237" s="5"/>
      <c r="M237" s="5"/>
      <c r="N237" s="5"/>
      <c r="O237" s="5"/>
      <c r="P237" s="5"/>
    </row>
    <row r="238" spans="4:16">
      <c r="D238" s="5"/>
      <c r="E238" s="5"/>
      <c r="F238" s="5"/>
      <c r="G238" s="5"/>
      <c r="H238" s="5"/>
      <c r="I238" s="5"/>
      <c r="J238" s="5"/>
      <c r="K238" s="5"/>
      <c r="L238" s="5"/>
      <c r="M238" s="5"/>
      <c r="N238" s="5"/>
      <c r="O238" s="5"/>
      <c r="P238" s="5"/>
    </row>
    <row r="239" spans="4:16">
      <c r="D239" s="5"/>
      <c r="E239" s="5"/>
      <c r="F239" s="5"/>
      <c r="G239" s="5"/>
      <c r="H239" s="5"/>
      <c r="I239" s="5"/>
      <c r="J239" s="5"/>
      <c r="K239" s="5"/>
      <c r="L239" s="5"/>
      <c r="M239" s="5"/>
      <c r="N239" s="5"/>
      <c r="O239" s="5"/>
      <c r="P239" s="5"/>
    </row>
    <row r="240" spans="4:16">
      <c r="D240" s="5"/>
      <c r="E240" s="5"/>
      <c r="F240" s="5"/>
      <c r="G240" s="5"/>
      <c r="H240" s="5"/>
      <c r="I240" s="5"/>
      <c r="J240" s="5"/>
      <c r="K240" s="5"/>
      <c r="L240" s="5"/>
      <c r="M240" s="5"/>
      <c r="N240" s="5"/>
      <c r="O240" s="5"/>
      <c r="P240" s="5"/>
    </row>
    <row r="241" spans="4:16">
      <c r="D241" s="5"/>
      <c r="E241" s="5"/>
      <c r="F241" s="5"/>
      <c r="G241" s="5"/>
      <c r="H241" s="5"/>
      <c r="I241" s="5"/>
      <c r="J241" s="5"/>
      <c r="K241" s="5"/>
      <c r="L241" s="5"/>
      <c r="M241" s="5"/>
      <c r="N241" s="5"/>
      <c r="O241" s="5"/>
      <c r="P241" s="5"/>
    </row>
    <row r="242" spans="4:16">
      <c r="D242" s="5"/>
      <c r="E242" s="5"/>
      <c r="F242" s="5"/>
      <c r="G242" s="5"/>
      <c r="H242" s="5"/>
      <c r="I242" s="5"/>
      <c r="J242" s="5"/>
      <c r="K242" s="5"/>
      <c r="L242" s="5"/>
      <c r="M242" s="5"/>
      <c r="N242" s="5"/>
      <c r="O242" s="5"/>
      <c r="P242" s="5"/>
    </row>
    <row r="243" spans="4:16">
      <c r="D243" s="5"/>
      <c r="E243" s="5"/>
      <c r="F243" s="5"/>
      <c r="G243" s="5"/>
      <c r="H243" s="5"/>
      <c r="I243" s="5"/>
      <c r="J243" s="5"/>
      <c r="K243" s="5"/>
      <c r="L243" s="5"/>
      <c r="M243" s="5"/>
      <c r="N243" s="5"/>
      <c r="O243" s="5"/>
      <c r="P243" s="5"/>
    </row>
    <row r="244" spans="4:16">
      <c r="D244" s="5"/>
      <c r="E244" s="5"/>
      <c r="F244" s="5"/>
      <c r="G244" s="5"/>
      <c r="H244" s="5"/>
      <c r="I244" s="5"/>
      <c r="J244" s="5"/>
      <c r="K244" s="5"/>
      <c r="L244" s="5"/>
      <c r="M244" s="5"/>
      <c r="N244" s="5"/>
      <c r="O244" s="5"/>
      <c r="P244" s="5"/>
    </row>
    <row r="245" spans="4:16">
      <c r="D245" s="5"/>
      <c r="E245" s="5"/>
      <c r="F245" s="5"/>
      <c r="G245" s="5"/>
      <c r="H245" s="5"/>
      <c r="I245" s="5"/>
      <c r="J245" s="5"/>
      <c r="K245" s="5"/>
      <c r="L245" s="5"/>
      <c r="M245" s="5"/>
      <c r="N245" s="5"/>
      <c r="O245" s="5"/>
      <c r="P245" s="5"/>
    </row>
    <row r="246" spans="4:16">
      <c r="D246" s="5"/>
      <c r="E246" s="5"/>
      <c r="F246" s="5"/>
      <c r="G246" s="5"/>
      <c r="H246" s="5"/>
      <c r="I246" s="5"/>
      <c r="J246" s="5"/>
      <c r="K246" s="5"/>
      <c r="L246" s="5"/>
      <c r="M246" s="5"/>
      <c r="N246" s="5"/>
      <c r="O246" s="5"/>
      <c r="P246" s="5"/>
    </row>
    <row r="247" spans="4:16">
      <c r="D247" s="5"/>
      <c r="E247" s="5"/>
      <c r="F247" s="5"/>
      <c r="G247" s="5"/>
      <c r="H247" s="5"/>
      <c r="I247" s="5"/>
      <c r="J247" s="5"/>
      <c r="K247" s="5"/>
      <c r="L247" s="5"/>
      <c r="M247" s="5"/>
      <c r="N247" s="5"/>
      <c r="O247" s="5"/>
      <c r="P247" s="5"/>
    </row>
    <row r="248" spans="4:16">
      <c r="D248" s="5"/>
      <c r="E248" s="5"/>
      <c r="F248" s="5"/>
      <c r="G248" s="5"/>
      <c r="H248" s="5"/>
      <c r="I248" s="5"/>
      <c r="J248" s="5"/>
      <c r="K248" s="5"/>
      <c r="L248" s="5"/>
      <c r="M248" s="5"/>
      <c r="N248" s="5"/>
      <c r="O248" s="5"/>
      <c r="P248" s="5"/>
    </row>
    <row r="249" spans="4:16">
      <c r="D249" s="5"/>
      <c r="E249" s="5"/>
      <c r="F249" s="5"/>
      <c r="G249" s="5"/>
      <c r="H249" s="5"/>
      <c r="I249" s="5"/>
      <c r="J249" s="5"/>
      <c r="K249" s="5"/>
      <c r="L249" s="5"/>
      <c r="M249" s="5"/>
      <c r="N249" s="5"/>
      <c r="O249" s="5"/>
      <c r="P249" s="5"/>
    </row>
    <row r="250" spans="4:16">
      <c r="D250" s="5"/>
      <c r="E250" s="5"/>
      <c r="F250" s="5"/>
      <c r="G250" s="5"/>
      <c r="H250" s="5"/>
      <c r="I250" s="5"/>
      <c r="J250" s="5"/>
      <c r="K250" s="5"/>
      <c r="L250" s="5"/>
      <c r="M250" s="5"/>
      <c r="N250" s="5"/>
      <c r="O250" s="5"/>
      <c r="P250" s="5"/>
    </row>
    <row r="251" spans="4:16">
      <c r="D251" s="5"/>
      <c r="E251" s="5"/>
      <c r="F251" s="5"/>
      <c r="G251" s="5"/>
      <c r="H251" s="5"/>
      <c r="I251" s="5"/>
      <c r="J251" s="5"/>
      <c r="K251" s="5"/>
      <c r="L251" s="5"/>
      <c r="M251" s="5"/>
      <c r="N251" s="5"/>
      <c r="O251" s="5"/>
      <c r="P251" s="5"/>
    </row>
    <row r="252" spans="4:16">
      <c r="D252" s="5"/>
      <c r="E252" s="5"/>
      <c r="F252" s="5"/>
      <c r="G252" s="5"/>
      <c r="H252" s="5"/>
      <c r="I252" s="5"/>
      <c r="J252" s="5"/>
      <c r="K252" s="5"/>
      <c r="L252" s="5"/>
      <c r="M252" s="5"/>
      <c r="N252" s="5"/>
      <c r="O252" s="5"/>
      <c r="P252" s="5"/>
    </row>
    <row r="253" spans="4:16">
      <c r="D253" s="5"/>
      <c r="E253" s="5"/>
      <c r="F253" s="5"/>
      <c r="G253" s="5"/>
      <c r="H253" s="5"/>
      <c r="I253" s="5"/>
      <c r="J253" s="5"/>
      <c r="K253" s="5"/>
      <c r="L253" s="5"/>
      <c r="M253" s="5"/>
      <c r="N253" s="5"/>
      <c r="O253" s="5"/>
      <c r="P253" s="5"/>
    </row>
    <row r="254" spans="4:16">
      <c r="D254" s="5"/>
      <c r="E254" s="5"/>
      <c r="F254" s="5"/>
      <c r="G254" s="5"/>
      <c r="H254" s="5"/>
      <c r="I254" s="5"/>
      <c r="J254" s="5"/>
      <c r="K254" s="5"/>
      <c r="L254" s="5"/>
      <c r="M254" s="5"/>
      <c r="N254" s="5"/>
      <c r="O254" s="5"/>
      <c r="P254" s="5"/>
    </row>
    <row r="255" spans="4:16">
      <c r="D255" s="5"/>
      <c r="E255" s="5"/>
      <c r="F255" s="5"/>
      <c r="G255" s="5"/>
      <c r="H255" s="5"/>
      <c r="I255" s="5"/>
      <c r="J255" s="5"/>
      <c r="K255" s="5"/>
      <c r="L255" s="5"/>
      <c r="M255" s="5"/>
      <c r="N255" s="5"/>
      <c r="O255" s="5"/>
      <c r="P255" s="5"/>
    </row>
    <row r="256" spans="4:16">
      <c r="D256" s="5"/>
      <c r="E256" s="5"/>
      <c r="F256" s="5"/>
      <c r="G256" s="5"/>
      <c r="H256" s="5"/>
      <c r="I256" s="5"/>
      <c r="J256" s="5"/>
      <c r="K256" s="5"/>
      <c r="L256" s="5"/>
      <c r="M256" s="5"/>
      <c r="N256" s="5"/>
      <c r="O256" s="5"/>
      <c r="P256" s="5"/>
    </row>
    <row r="257" spans="4:16">
      <c r="D257" s="5"/>
      <c r="E257" s="5"/>
      <c r="F257" s="5"/>
      <c r="G257" s="5"/>
      <c r="H257" s="5"/>
      <c r="I257" s="5"/>
      <c r="J257" s="5"/>
      <c r="K257" s="5"/>
      <c r="L257" s="5"/>
      <c r="M257" s="5"/>
      <c r="N257" s="5"/>
      <c r="O257" s="5"/>
      <c r="P257" s="5"/>
    </row>
    <row r="258" spans="4:16">
      <c r="D258" s="5"/>
      <c r="E258" s="5"/>
      <c r="F258" s="5"/>
      <c r="G258" s="5"/>
      <c r="H258" s="5"/>
      <c r="I258" s="5"/>
      <c r="J258" s="5"/>
      <c r="K258" s="5"/>
      <c r="L258" s="5"/>
      <c r="M258" s="5"/>
      <c r="N258" s="5"/>
      <c r="O258" s="5"/>
      <c r="P258" s="5"/>
    </row>
    <row r="259" spans="4:16">
      <c r="D259" s="5"/>
      <c r="E259" s="5"/>
      <c r="F259" s="5"/>
      <c r="G259" s="5"/>
      <c r="H259" s="5"/>
      <c r="I259" s="5"/>
      <c r="J259" s="5"/>
      <c r="K259" s="5"/>
      <c r="L259" s="5"/>
      <c r="M259" s="5"/>
      <c r="N259" s="5"/>
      <c r="O259" s="5"/>
      <c r="P259" s="5"/>
    </row>
    <row r="260" spans="4:16">
      <c r="D260" s="5"/>
      <c r="E260" s="5"/>
      <c r="F260" s="5"/>
      <c r="G260" s="5"/>
      <c r="H260" s="5"/>
      <c r="I260" s="5"/>
      <c r="J260" s="5"/>
      <c r="K260" s="5"/>
      <c r="L260" s="5"/>
      <c r="M260" s="5"/>
      <c r="N260" s="5"/>
      <c r="O260" s="5"/>
      <c r="P260" s="5"/>
    </row>
    <row r="261" spans="4:16">
      <c r="D261" s="5"/>
      <c r="E261" s="5"/>
      <c r="F261" s="5"/>
      <c r="G261" s="5"/>
      <c r="H261" s="5"/>
      <c r="I261" s="5"/>
      <c r="J261" s="5"/>
      <c r="K261" s="5"/>
      <c r="L261" s="5"/>
      <c r="M261" s="5"/>
      <c r="N261" s="5"/>
      <c r="O261" s="5"/>
      <c r="P261" s="5"/>
    </row>
    <row r="262" spans="4:16">
      <c r="D262" s="5"/>
      <c r="E262" s="5"/>
      <c r="F262" s="5"/>
      <c r="G262" s="5"/>
      <c r="H262" s="5"/>
      <c r="I262" s="5"/>
      <c r="J262" s="5"/>
      <c r="K262" s="5"/>
      <c r="L262" s="5"/>
      <c r="M262" s="5"/>
      <c r="N262" s="5"/>
      <c r="O262" s="5"/>
      <c r="P262" s="5"/>
    </row>
    <row r="263" spans="4:16">
      <c r="D263" s="5"/>
      <c r="E263" s="5"/>
      <c r="F263" s="5"/>
      <c r="G263" s="5"/>
      <c r="H263" s="5"/>
      <c r="I263" s="5"/>
      <c r="J263" s="5"/>
      <c r="K263" s="5"/>
      <c r="L263" s="5"/>
      <c r="M263" s="5"/>
      <c r="N263" s="5"/>
      <c r="O263" s="5"/>
      <c r="P263" s="5"/>
    </row>
    <row r="264" spans="4:16">
      <c r="D264" s="5"/>
      <c r="E264" s="5"/>
      <c r="F264" s="5"/>
      <c r="G264" s="5"/>
      <c r="H264" s="5"/>
      <c r="I264" s="5"/>
      <c r="J264" s="5"/>
      <c r="K264" s="5"/>
      <c r="L264" s="5"/>
      <c r="M264" s="5"/>
      <c r="N264" s="5"/>
      <c r="O264" s="5"/>
      <c r="P264" s="5"/>
    </row>
    <row r="265" spans="4:16">
      <c r="D265" s="5"/>
      <c r="E265" s="5"/>
      <c r="F265" s="5"/>
      <c r="G265" s="5"/>
      <c r="H265" s="5"/>
      <c r="I265" s="5"/>
      <c r="J265" s="5"/>
      <c r="K265" s="5"/>
      <c r="L265" s="5"/>
      <c r="M265" s="5"/>
      <c r="N265" s="5"/>
      <c r="O265" s="5"/>
      <c r="P265" s="5"/>
    </row>
    <row r="266" spans="4:16">
      <c r="D266" s="5"/>
      <c r="E266" s="5"/>
      <c r="F266" s="5"/>
      <c r="G266" s="5"/>
      <c r="H266" s="5"/>
      <c r="I266" s="5"/>
      <c r="J266" s="5"/>
      <c r="K266" s="5"/>
      <c r="L266" s="5"/>
      <c r="M266" s="5"/>
      <c r="N266" s="5"/>
      <c r="O266" s="5"/>
      <c r="P266" s="5"/>
    </row>
    <row r="267" spans="4:16">
      <c r="D267" s="5"/>
      <c r="E267" s="5"/>
      <c r="F267" s="5"/>
      <c r="G267" s="5"/>
      <c r="H267" s="5"/>
      <c r="I267" s="5"/>
      <c r="J267" s="5"/>
      <c r="K267" s="5"/>
      <c r="L267" s="5"/>
      <c r="M267" s="5"/>
      <c r="N267" s="5"/>
      <c r="O267" s="5"/>
      <c r="P267" s="5"/>
    </row>
    <row r="268" spans="4:16">
      <c r="D268" s="5"/>
      <c r="E268" s="5"/>
      <c r="F268" s="5"/>
      <c r="G268" s="5"/>
      <c r="H268" s="5"/>
      <c r="I268" s="5"/>
      <c r="J268" s="5"/>
      <c r="K268" s="5"/>
      <c r="L268" s="5"/>
      <c r="M268" s="5"/>
      <c r="N268" s="5"/>
      <c r="O268" s="5"/>
      <c r="P268" s="5"/>
    </row>
    <row r="269" spans="4:16">
      <c r="D269" s="5"/>
      <c r="E269" s="5"/>
      <c r="F269" s="5"/>
      <c r="G269" s="5"/>
      <c r="H269" s="5"/>
      <c r="I269" s="5"/>
      <c r="J269" s="5"/>
      <c r="K269" s="5"/>
      <c r="L269" s="5"/>
      <c r="M269" s="5"/>
      <c r="N269" s="5"/>
      <c r="O269" s="5"/>
      <c r="P269" s="5"/>
    </row>
    <row r="270" spans="4:16">
      <c r="D270" s="5"/>
      <c r="E270" s="5"/>
      <c r="F270" s="5"/>
      <c r="G270" s="5"/>
      <c r="H270" s="5"/>
      <c r="I270" s="5"/>
      <c r="J270" s="5"/>
      <c r="K270" s="5"/>
      <c r="L270" s="5"/>
      <c r="M270" s="5"/>
      <c r="N270" s="5"/>
      <c r="O270" s="5"/>
      <c r="P270" s="5"/>
    </row>
    <row r="271" spans="4:16">
      <c r="D271" s="5"/>
      <c r="E271" s="5"/>
      <c r="F271" s="5"/>
      <c r="G271" s="5"/>
      <c r="H271" s="5"/>
      <c r="I271" s="5"/>
      <c r="J271" s="5"/>
      <c r="K271" s="5"/>
      <c r="L271" s="5"/>
      <c r="M271" s="5"/>
      <c r="N271" s="5"/>
      <c r="O271" s="5"/>
      <c r="P271" s="5"/>
    </row>
    <row r="272" spans="4:16">
      <c r="D272" s="5"/>
      <c r="E272" s="5"/>
      <c r="F272" s="5"/>
      <c r="G272" s="5"/>
      <c r="H272" s="5"/>
      <c r="I272" s="5"/>
      <c r="J272" s="5"/>
      <c r="K272" s="5"/>
      <c r="L272" s="5"/>
      <c r="M272" s="5"/>
      <c r="N272" s="5"/>
      <c r="O272" s="5"/>
      <c r="P272" s="5"/>
    </row>
    <row r="273" spans="4:16">
      <c r="D273" s="5"/>
      <c r="E273" s="5"/>
      <c r="F273" s="5"/>
      <c r="G273" s="5"/>
      <c r="H273" s="5"/>
      <c r="I273" s="5"/>
      <c r="J273" s="5"/>
      <c r="K273" s="5"/>
      <c r="L273" s="5"/>
      <c r="M273" s="5"/>
      <c r="N273" s="5"/>
      <c r="O273" s="5"/>
      <c r="P273" s="5"/>
    </row>
    <row r="274" spans="4:16">
      <c r="D274" s="5"/>
      <c r="E274" s="5"/>
      <c r="F274" s="5"/>
      <c r="G274" s="5"/>
      <c r="H274" s="5"/>
      <c r="I274" s="5"/>
      <c r="J274" s="5"/>
      <c r="K274" s="5"/>
      <c r="L274" s="5"/>
      <c r="M274" s="5"/>
      <c r="N274" s="5"/>
      <c r="O274" s="5"/>
      <c r="P274" s="5"/>
    </row>
    <row r="275" spans="4:16">
      <c r="D275" s="5"/>
      <c r="E275" s="5"/>
      <c r="F275" s="5"/>
      <c r="G275" s="5"/>
      <c r="H275" s="5"/>
      <c r="I275" s="5"/>
      <c r="J275" s="5"/>
      <c r="K275" s="5"/>
      <c r="L275" s="5"/>
      <c r="M275" s="5"/>
      <c r="N275" s="5"/>
      <c r="O275" s="5"/>
      <c r="P275" s="5"/>
    </row>
    <row r="276" spans="4:16">
      <c r="D276" s="5"/>
      <c r="E276" s="5"/>
      <c r="F276" s="5"/>
      <c r="G276" s="5"/>
      <c r="H276" s="5"/>
      <c r="I276" s="5"/>
      <c r="J276" s="5"/>
      <c r="K276" s="5"/>
      <c r="L276" s="5"/>
      <c r="M276" s="5"/>
      <c r="N276" s="5"/>
      <c r="O276" s="5"/>
      <c r="P276" s="5"/>
    </row>
    <row r="277" spans="4:16">
      <c r="D277" s="5"/>
      <c r="E277" s="5"/>
      <c r="F277" s="5"/>
      <c r="G277" s="5"/>
      <c r="H277" s="5"/>
      <c r="I277" s="5"/>
      <c r="J277" s="5"/>
      <c r="K277" s="5"/>
      <c r="L277" s="5"/>
      <c r="M277" s="5"/>
      <c r="N277" s="5"/>
      <c r="O277" s="5"/>
      <c r="P277" s="5"/>
    </row>
    <row r="278" spans="4:16">
      <c r="D278" s="5"/>
      <c r="E278" s="5"/>
      <c r="F278" s="5"/>
      <c r="G278" s="5"/>
      <c r="H278" s="5"/>
      <c r="I278" s="5"/>
      <c r="J278" s="5"/>
      <c r="K278" s="5"/>
      <c r="L278" s="5"/>
      <c r="M278" s="5"/>
      <c r="N278" s="5"/>
      <c r="O278" s="5"/>
      <c r="P278" s="5"/>
    </row>
    <row r="279" spans="4:16">
      <c r="D279" s="5"/>
      <c r="E279" s="5"/>
      <c r="F279" s="5"/>
      <c r="G279" s="5"/>
      <c r="H279" s="5"/>
      <c r="I279" s="5"/>
      <c r="J279" s="5"/>
      <c r="K279" s="5"/>
      <c r="L279" s="5"/>
      <c r="M279" s="5"/>
      <c r="N279" s="5"/>
      <c r="O279" s="5"/>
      <c r="P279" s="5"/>
    </row>
    <row r="280" spans="4:16">
      <c r="D280" s="5"/>
      <c r="E280" s="5"/>
      <c r="F280" s="5"/>
      <c r="G280" s="5"/>
      <c r="H280" s="5"/>
      <c r="I280" s="5"/>
      <c r="J280" s="5"/>
      <c r="K280" s="5"/>
      <c r="L280" s="5"/>
      <c r="M280" s="5"/>
      <c r="N280" s="5"/>
      <c r="O280" s="5"/>
      <c r="P280" s="5"/>
    </row>
    <row r="281" spans="4:16">
      <c r="D281" s="5"/>
      <c r="E281" s="5"/>
      <c r="F281" s="5"/>
      <c r="G281" s="5"/>
      <c r="H281" s="5"/>
      <c r="I281" s="5"/>
      <c r="J281" s="5"/>
      <c r="K281" s="5"/>
      <c r="L281" s="5"/>
      <c r="M281" s="5"/>
      <c r="N281" s="5"/>
      <c r="O281" s="5"/>
      <c r="P281" s="5"/>
    </row>
    <row r="282" spans="4:16">
      <c r="D282" s="5"/>
      <c r="E282" s="5"/>
      <c r="F282" s="5"/>
      <c r="G282" s="5"/>
      <c r="H282" s="5"/>
      <c r="I282" s="5"/>
      <c r="J282" s="5"/>
      <c r="K282" s="5"/>
      <c r="L282" s="5"/>
      <c r="M282" s="5"/>
      <c r="N282" s="5"/>
      <c r="O282" s="5"/>
      <c r="P282" s="5"/>
    </row>
    <row r="283" spans="4:16">
      <c r="D283" s="5"/>
      <c r="E283" s="5"/>
      <c r="F283" s="5"/>
      <c r="G283" s="5"/>
      <c r="H283" s="5"/>
      <c r="I283" s="5"/>
      <c r="J283" s="5"/>
      <c r="K283" s="5"/>
      <c r="L283" s="5"/>
      <c r="M283" s="5"/>
      <c r="N283" s="5"/>
      <c r="O283" s="5"/>
      <c r="P283" s="5"/>
    </row>
    <row r="284" spans="4:16">
      <c r="D284" s="5"/>
      <c r="E284" s="5"/>
      <c r="F284" s="5"/>
      <c r="G284" s="5"/>
      <c r="H284" s="5"/>
      <c r="I284" s="5"/>
      <c r="J284" s="5"/>
      <c r="K284" s="5"/>
      <c r="L284" s="5"/>
      <c r="M284" s="5"/>
      <c r="N284" s="5"/>
      <c r="O284" s="5"/>
      <c r="P284" s="5"/>
    </row>
    <row r="285" spans="4:16">
      <c r="D285" s="5"/>
      <c r="E285" s="5"/>
      <c r="F285" s="5"/>
      <c r="G285" s="5"/>
      <c r="H285" s="5"/>
      <c r="I285" s="5"/>
      <c r="J285" s="5"/>
      <c r="K285" s="5"/>
      <c r="L285" s="5"/>
      <c r="M285" s="5"/>
      <c r="N285" s="5"/>
      <c r="O285" s="5"/>
      <c r="P285" s="5"/>
    </row>
    <row r="286" spans="4:16">
      <c r="D286" s="5"/>
      <c r="E286" s="5"/>
      <c r="F286" s="5"/>
      <c r="G286" s="5"/>
      <c r="H286" s="5"/>
      <c r="I286" s="5"/>
      <c r="J286" s="5"/>
      <c r="K286" s="5"/>
      <c r="L286" s="5"/>
      <c r="M286" s="5"/>
      <c r="N286" s="5"/>
      <c r="O286" s="5"/>
      <c r="P286" s="5"/>
    </row>
    <row r="287" spans="4:16">
      <c r="D287" s="5"/>
      <c r="E287" s="5"/>
      <c r="F287" s="5"/>
      <c r="G287" s="5"/>
      <c r="H287" s="5"/>
      <c r="I287" s="5"/>
      <c r="J287" s="5"/>
      <c r="K287" s="5"/>
      <c r="L287" s="5"/>
      <c r="M287" s="5"/>
      <c r="N287" s="5"/>
      <c r="O287" s="5"/>
      <c r="P287" s="5"/>
    </row>
    <row r="288" spans="4:16">
      <c r="D288" s="5"/>
      <c r="E288" s="5"/>
      <c r="F288" s="5"/>
      <c r="G288" s="5"/>
      <c r="H288" s="5"/>
      <c r="I288" s="5"/>
      <c r="J288" s="5"/>
      <c r="K288" s="5"/>
      <c r="L288" s="5"/>
      <c r="M288" s="5"/>
      <c r="N288" s="5"/>
      <c r="O288" s="5"/>
      <c r="P288" s="5"/>
    </row>
    <row r="289" spans="4:16">
      <c r="D289" s="5"/>
      <c r="E289" s="5"/>
      <c r="F289" s="5"/>
      <c r="G289" s="5"/>
      <c r="H289" s="5"/>
      <c r="I289" s="5"/>
      <c r="J289" s="5"/>
      <c r="K289" s="5"/>
      <c r="L289" s="5"/>
      <c r="M289" s="5"/>
      <c r="N289" s="5"/>
      <c r="O289" s="5"/>
      <c r="P289" s="5"/>
    </row>
    <row r="290" spans="4:16">
      <c r="D290" s="4"/>
      <c r="E290" s="4"/>
      <c r="F290" s="4"/>
      <c r="G290" s="4"/>
      <c r="H290" s="4"/>
      <c r="I290" s="4"/>
      <c r="J290" s="4"/>
      <c r="K290" s="4"/>
      <c r="L290" s="4"/>
      <c r="M290" s="4"/>
      <c r="N290" s="4"/>
      <c r="O290" s="4"/>
    </row>
    <row r="291" spans="4:16">
      <c r="D291" s="4"/>
      <c r="E291" s="4"/>
      <c r="F291" s="4"/>
      <c r="G291" s="4"/>
      <c r="H291" s="4"/>
      <c r="I291" s="4"/>
      <c r="J291" s="4"/>
      <c r="K291" s="4"/>
      <c r="L291" s="4"/>
      <c r="M291" s="4"/>
      <c r="N291" s="4"/>
      <c r="O291" s="4"/>
    </row>
    <row r="292" spans="4:16">
      <c r="D292" s="4"/>
      <c r="E292" s="4"/>
      <c r="F292" s="4"/>
      <c r="G292" s="4"/>
      <c r="H292" s="4"/>
      <c r="I292" s="4"/>
      <c r="J292" s="4"/>
      <c r="K292" s="4"/>
      <c r="L292" s="4"/>
      <c r="M292" s="4"/>
      <c r="N292" s="4"/>
      <c r="O292" s="4"/>
    </row>
    <row r="293" spans="4:16">
      <c r="D293" s="4"/>
      <c r="E293" s="4"/>
      <c r="F293" s="4"/>
      <c r="G293" s="4"/>
      <c r="H293" s="4"/>
      <c r="I293" s="4"/>
      <c r="J293" s="4"/>
      <c r="K293" s="4"/>
      <c r="L293" s="4"/>
      <c r="M293" s="4"/>
      <c r="N293" s="4"/>
      <c r="O293" s="4"/>
    </row>
    <row r="294" spans="4:16">
      <c r="D294" s="4"/>
      <c r="E294" s="4"/>
      <c r="F294" s="4"/>
      <c r="G294" s="4"/>
      <c r="H294" s="4"/>
      <c r="I294" s="4"/>
      <c r="J294" s="4"/>
      <c r="K294" s="4"/>
      <c r="L294" s="4"/>
      <c r="M294" s="4"/>
      <c r="N294" s="4"/>
      <c r="O294" s="4"/>
    </row>
    <row r="295" spans="4:16">
      <c r="D295" s="4"/>
      <c r="E295" s="4"/>
      <c r="F295" s="4"/>
      <c r="G295" s="4"/>
      <c r="H295" s="4"/>
      <c r="I295" s="4"/>
      <c r="J295" s="4"/>
      <c r="K295" s="4"/>
      <c r="L295" s="4"/>
      <c r="M295" s="4"/>
      <c r="N295" s="4"/>
      <c r="O295" s="4"/>
    </row>
    <row r="296" spans="4:16">
      <c r="D296" s="4"/>
      <c r="E296" s="4"/>
      <c r="F296" s="4"/>
      <c r="G296" s="4"/>
      <c r="H296" s="4"/>
      <c r="I296" s="4"/>
      <c r="J296" s="4"/>
      <c r="K296" s="4"/>
      <c r="L296" s="4"/>
      <c r="M296" s="4"/>
      <c r="N296" s="4"/>
      <c r="O296" s="4"/>
    </row>
    <row r="297" spans="4:16">
      <c r="D297" s="4"/>
      <c r="E297" s="4"/>
      <c r="F297" s="4"/>
      <c r="G297" s="4"/>
      <c r="H297" s="4"/>
      <c r="I297" s="4"/>
      <c r="J297" s="4"/>
      <c r="K297" s="4"/>
      <c r="L297" s="4"/>
      <c r="M297" s="4"/>
      <c r="N297" s="4"/>
      <c r="O297" s="4"/>
    </row>
    <row r="298" spans="4:16">
      <c r="D298" s="4"/>
      <c r="E298" s="4"/>
      <c r="F298" s="4"/>
      <c r="G298" s="4"/>
      <c r="H298" s="4"/>
      <c r="I298" s="4"/>
      <c r="J298" s="4"/>
      <c r="K298" s="4"/>
      <c r="L298" s="4"/>
      <c r="M298" s="4"/>
      <c r="N298" s="4"/>
      <c r="O298" s="4"/>
    </row>
    <row r="299" spans="4:16">
      <c r="D299" s="4"/>
      <c r="E299" s="4"/>
      <c r="F299" s="4"/>
      <c r="G299" s="4"/>
      <c r="H299" s="4"/>
      <c r="I299" s="4"/>
      <c r="J299" s="4"/>
      <c r="K299" s="4"/>
      <c r="L299" s="4"/>
      <c r="M299" s="4"/>
      <c r="N299" s="4"/>
      <c r="O299" s="4"/>
    </row>
    <row r="300" spans="4:16">
      <c r="D300" s="4"/>
      <c r="E300" s="4"/>
      <c r="F300" s="4"/>
      <c r="G300" s="4"/>
      <c r="H300" s="4"/>
      <c r="I300" s="4"/>
      <c r="J300" s="4"/>
      <c r="K300" s="4"/>
      <c r="L300" s="4"/>
      <c r="M300" s="4"/>
      <c r="N300" s="4"/>
      <c r="O300" s="4"/>
    </row>
    <row r="301" spans="4:16">
      <c r="D301" s="4"/>
      <c r="E301" s="4"/>
      <c r="F301" s="4"/>
      <c r="G301" s="4"/>
      <c r="H301" s="4"/>
      <c r="I301" s="4"/>
      <c r="J301" s="4"/>
      <c r="K301" s="4"/>
      <c r="L301" s="4"/>
      <c r="M301" s="4"/>
      <c r="N301" s="4"/>
      <c r="O301" s="4"/>
    </row>
    <row r="302" spans="4:16">
      <c r="D302" s="4"/>
      <c r="E302" s="4"/>
      <c r="F302" s="4"/>
      <c r="G302" s="4"/>
      <c r="H302" s="4"/>
      <c r="I302" s="4"/>
      <c r="J302" s="4"/>
      <c r="K302" s="4"/>
      <c r="L302" s="4"/>
      <c r="M302" s="4"/>
      <c r="N302" s="4"/>
      <c r="O302" s="4"/>
    </row>
    <row r="303" spans="4:16">
      <c r="D303" s="4"/>
      <c r="E303" s="4"/>
      <c r="F303" s="4"/>
      <c r="G303" s="4"/>
      <c r="H303" s="4"/>
      <c r="I303" s="4"/>
      <c r="J303" s="4"/>
      <c r="K303" s="4"/>
      <c r="L303" s="4"/>
      <c r="M303" s="4"/>
      <c r="N303" s="4"/>
      <c r="O303" s="4"/>
    </row>
    <row r="304" spans="4:16">
      <c r="D304" s="4"/>
      <c r="E304" s="4"/>
      <c r="F304" s="4"/>
      <c r="G304" s="4"/>
      <c r="H304" s="4"/>
      <c r="I304" s="4"/>
      <c r="J304" s="4"/>
      <c r="K304" s="4"/>
      <c r="L304" s="4"/>
      <c r="M304" s="4"/>
      <c r="N304" s="4"/>
      <c r="O304" s="4"/>
    </row>
    <row r="305" spans="4:15">
      <c r="D305" s="4"/>
      <c r="E305" s="4"/>
      <c r="F305" s="4"/>
      <c r="G305" s="4"/>
      <c r="H305" s="4"/>
      <c r="I305" s="4"/>
      <c r="J305" s="4"/>
      <c r="K305" s="4"/>
      <c r="L305" s="4"/>
      <c r="M305" s="4"/>
      <c r="N305" s="4"/>
      <c r="O305" s="4"/>
    </row>
    <row r="306" spans="4:15">
      <c r="D306" s="4"/>
      <c r="E306" s="4"/>
      <c r="F306" s="4"/>
      <c r="G306" s="4"/>
      <c r="H306" s="4"/>
      <c r="I306" s="4"/>
      <c r="J306" s="4"/>
      <c r="K306" s="4"/>
      <c r="L306" s="4"/>
      <c r="M306" s="4"/>
      <c r="N306" s="4"/>
      <c r="O306" s="4"/>
    </row>
    <row r="307" spans="4:15">
      <c r="D307" s="4"/>
      <c r="E307" s="4"/>
      <c r="F307" s="4"/>
      <c r="G307" s="4"/>
      <c r="H307" s="4"/>
      <c r="I307" s="4"/>
      <c r="J307" s="4"/>
      <c r="K307" s="4"/>
      <c r="L307" s="4"/>
      <c r="M307" s="4"/>
      <c r="N307" s="4"/>
      <c r="O307" s="4"/>
    </row>
    <row r="308" spans="4:15">
      <c r="D308" s="4"/>
      <c r="E308" s="4"/>
      <c r="F308" s="4"/>
      <c r="G308" s="4"/>
      <c r="H308" s="4"/>
      <c r="I308" s="4"/>
      <c r="J308" s="4"/>
      <c r="K308" s="4"/>
      <c r="L308" s="4"/>
      <c r="M308" s="4"/>
      <c r="N308" s="4"/>
      <c r="O308" s="4"/>
    </row>
    <row r="309" spans="4:15">
      <c r="D309" s="4"/>
      <c r="E309" s="4"/>
      <c r="F309" s="4"/>
      <c r="G309" s="4"/>
      <c r="H309" s="4"/>
      <c r="I309" s="4"/>
      <c r="J309" s="4"/>
      <c r="K309" s="4"/>
      <c r="L309" s="4"/>
      <c r="M309" s="4"/>
      <c r="N309" s="4"/>
      <c r="O309" s="4"/>
    </row>
    <row r="310" spans="4:15">
      <c r="D310" s="4"/>
      <c r="E310" s="4"/>
      <c r="F310" s="4"/>
      <c r="G310" s="4"/>
      <c r="H310" s="4"/>
      <c r="I310" s="4"/>
      <c r="J310" s="4"/>
      <c r="K310" s="4"/>
      <c r="L310" s="4"/>
      <c r="M310" s="4"/>
      <c r="N310" s="4"/>
      <c r="O310" s="4"/>
    </row>
    <row r="311" spans="4:15">
      <c r="D311" s="4"/>
      <c r="E311" s="4"/>
      <c r="F311" s="4"/>
      <c r="G311" s="4"/>
      <c r="H311" s="4"/>
      <c r="I311" s="4"/>
      <c r="J311" s="4"/>
      <c r="K311" s="4"/>
      <c r="L311" s="4"/>
      <c r="M311" s="4"/>
      <c r="N311" s="4"/>
      <c r="O311" s="4"/>
    </row>
    <row r="312" spans="4:15">
      <c r="D312" s="4"/>
      <c r="E312" s="4"/>
      <c r="F312" s="4"/>
      <c r="G312" s="4"/>
      <c r="H312" s="4"/>
      <c r="I312" s="4"/>
      <c r="J312" s="4"/>
      <c r="K312" s="4"/>
      <c r="L312" s="4"/>
      <c r="M312" s="4"/>
      <c r="N312" s="4"/>
      <c r="O312" s="4"/>
    </row>
    <row r="313" spans="4:15">
      <c r="D313" s="4"/>
      <c r="E313" s="4"/>
      <c r="F313" s="4"/>
      <c r="G313" s="4"/>
      <c r="H313" s="4"/>
      <c r="I313" s="4"/>
      <c r="J313" s="4"/>
      <c r="K313" s="4"/>
      <c r="L313" s="4"/>
      <c r="M313" s="4"/>
      <c r="N313" s="4"/>
      <c r="O313" s="4"/>
    </row>
    <row r="314" spans="4:15">
      <c r="D314" s="4"/>
      <c r="E314" s="4"/>
      <c r="F314" s="4"/>
      <c r="G314" s="4"/>
      <c r="H314" s="4"/>
      <c r="I314" s="4"/>
      <c r="J314" s="4"/>
      <c r="K314" s="4"/>
      <c r="L314" s="4"/>
      <c r="M314" s="4"/>
      <c r="N314" s="4"/>
      <c r="O314" s="4"/>
    </row>
    <row r="315" spans="4:15">
      <c r="D315" s="4"/>
      <c r="E315" s="4"/>
      <c r="F315" s="4"/>
      <c r="G315" s="4"/>
      <c r="H315" s="4"/>
      <c r="I315" s="4"/>
      <c r="J315" s="4"/>
      <c r="K315" s="4"/>
      <c r="L315" s="4"/>
      <c r="M315" s="4"/>
      <c r="N315" s="4"/>
      <c r="O315" s="4"/>
    </row>
    <row r="316" spans="4:15">
      <c r="D316" s="4"/>
      <c r="E316" s="4"/>
      <c r="F316" s="4"/>
      <c r="G316" s="4"/>
      <c r="H316" s="4"/>
      <c r="I316" s="4"/>
      <c r="J316" s="4"/>
      <c r="K316" s="4"/>
      <c r="L316" s="4"/>
      <c r="M316" s="4"/>
      <c r="N316" s="4"/>
      <c r="O316" s="4"/>
    </row>
    <row r="317" spans="4:15">
      <c r="D317" s="4"/>
      <c r="E317" s="4"/>
      <c r="F317" s="4"/>
      <c r="G317" s="4"/>
      <c r="H317" s="4"/>
      <c r="I317" s="4"/>
      <c r="J317" s="4"/>
      <c r="K317" s="4"/>
      <c r="L317" s="4"/>
      <c r="M317" s="4"/>
      <c r="N317" s="4"/>
      <c r="O317" s="4"/>
    </row>
    <row r="318" spans="4:15">
      <c r="D318" s="4"/>
      <c r="E318" s="4"/>
      <c r="F318" s="4"/>
      <c r="G318" s="4"/>
      <c r="H318" s="4"/>
      <c r="I318" s="4"/>
      <c r="J318" s="4"/>
      <c r="K318" s="4"/>
      <c r="L318" s="4"/>
      <c r="M318" s="4"/>
      <c r="N318" s="4"/>
      <c r="O318" s="4"/>
    </row>
    <row r="319" spans="4:15">
      <c r="D319" s="4"/>
      <c r="E319" s="4"/>
      <c r="F319" s="4"/>
      <c r="G319" s="4"/>
      <c r="H319" s="4"/>
      <c r="I319" s="4"/>
      <c r="J319" s="4"/>
      <c r="K319" s="4"/>
      <c r="L319" s="4"/>
      <c r="M319" s="4"/>
      <c r="N319" s="4"/>
      <c r="O319" s="4"/>
    </row>
    <row r="320" spans="4:15">
      <c r="D320" s="4"/>
      <c r="E320" s="4"/>
      <c r="F320" s="4"/>
      <c r="G320" s="4"/>
      <c r="H320" s="4"/>
      <c r="I320" s="4"/>
      <c r="J320" s="4"/>
      <c r="K320" s="4"/>
      <c r="L320" s="4"/>
      <c r="M320" s="4"/>
      <c r="N320" s="4"/>
      <c r="O320" s="4"/>
    </row>
    <row r="321" spans="4:15">
      <c r="D321" s="4"/>
      <c r="E321" s="4"/>
      <c r="F321" s="4"/>
      <c r="G321" s="4"/>
      <c r="H321" s="4"/>
      <c r="I321" s="4"/>
      <c r="J321" s="4"/>
      <c r="K321" s="4"/>
      <c r="L321" s="4"/>
      <c r="M321" s="4"/>
      <c r="N321" s="4"/>
      <c r="O321" s="4"/>
    </row>
    <row r="322" spans="4:15">
      <c r="D322" s="4"/>
      <c r="E322" s="4"/>
      <c r="F322" s="4"/>
      <c r="G322" s="4"/>
      <c r="H322" s="4"/>
      <c r="I322" s="4"/>
      <c r="J322" s="4"/>
      <c r="K322" s="4"/>
      <c r="L322" s="4"/>
      <c r="M322" s="4"/>
      <c r="N322" s="4"/>
      <c r="O322" s="4"/>
    </row>
    <row r="323" spans="4:15">
      <c r="D323" s="4"/>
      <c r="E323" s="4"/>
      <c r="F323" s="4"/>
      <c r="G323" s="4"/>
      <c r="H323" s="4"/>
      <c r="I323" s="4"/>
      <c r="J323" s="4"/>
      <c r="K323" s="4"/>
      <c r="L323" s="4"/>
      <c r="M323" s="4"/>
      <c r="N323" s="4"/>
      <c r="O323" s="4"/>
    </row>
    <row r="324" spans="4:15">
      <c r="D324" s="4"/>
      <c r="E324" s="4"/>
      <c r="F324" s="4"/>
      <c r="G324" s="4"/>
      <c r="H324" s="4"/>
      <c r="I324" s="4"/>
      <c r="J324" s="4"/>
      <c r="K324" s="4"/>
      <c r="L324" s="4"/>
      <c r="M324" s="4"/>
      <c r="N324" s="4"/>
      <c r="O324" s="4"/>
    </row>
    <row r="325" spans="4:15">
      <c r="D325" s="4"/>
      <c r="E325" s="4"/>
      <c r="F325" s="4"/>
      <c r="G325" s="4"/>
      <c r="H325" s="4"/>
      <c r="I325" s="4"/>
      <c r="J325" s="4"/>
      <c r="K325" s="4"/>
      <c r="L325" s="4"/>
      <c r="M325" s="4"/>
      <c r="N325" s="4"/>
      <c r="O325" s="4"/>
    </row>
    <row r="326" spans="4:15">
      <c r="D326" s="4"/>
      <c r="E326" s="4"/>
      <c r="F326" s="4"/>
      <c r="G326" s="4"/>
      <c r="H326" s="4"/>
      <c r="I326" s="4"/>
      <c r="J326" s="4"/>
      <c r="K326" s="4"/>
      <c r="L326" s="4"/>
      <c r="M326" s="4"/>
      <c r="N326" s="4"/>
      <c r="O326" s="4"/>
    </row>
    <row r="327" spans="4:15">
      <c r="D327" s="4"/>
      <c r="E327" s="4"/>
      <c r="F327" s="4"/>
      <c r="G327" s="4"/>
      <c r="H327" s="4"/>
      <c r="I327" s="4"/>
      <c r="J327" s="4"/>
      <c r="K327" s="4"/>
      <c r="L327" s="4"/>
      <c r="M327" s="4"/>
      <c r="N327" s="4"/>
      <c r="O327" s="4"/>
    </row>
    <row r="328" spans="4:15">
      <c r="D328" s="4"/>
      <c r="E328" s="4"/>
      <c r="F328" s="4"/>
      <c r="G328" s="4"/>
      <c r="H328" s="4"/>
      <c r="I328" s="4"/>
      <c r="J328" s="4"/>
      <c r="K328" s="4"/>
      <c r="L328" s="4"/>
      <c r="M328" s="4"/>
      <c r="N328" s="4"/>
      <c r="O328" s="4"/>
    </row>
    <row r="329" spans="4:15">
      <c r="D329" s="4"/>
      <c r="E329" s="4"/>
      <c r="F329" s="4"/>
      <c r="G329" s="4"/>
      <c r="H329" s="4"/>
      <c r="I329" s="4"/>
      <c r="J329" s="4"/>
      <c r="K329" s="4"/>
      <c r="L329" s="4"/>
      <c r="M329" s="4"/>
      <c r="N329" s="4"/>
      <c r="O329" s="4"/>
    </row>
    <row r="330" spans="4:15">
      <c r="D330" s="4"/>
      <c r="E330" s="4"/>
      <c r="F330" s="4"/>
      <c r="G330" s="4"/>
      <c r="H330" s="4"/>
      <c r="I330" s="4"/>
      <c r="J330" s="4"/>
      <c r="K330" s="4"/>
      <c r="L330" s="4"/>
      <c r="M330" s="4"/>
      <c r="N330" s="4"/>
      <c r="O330" s="4"/>
    </row>
    <row r="331" spans="4:15">
      <c r="D331" s="4"/>
      <c r="E331" s="4"/>
      <c r="F331" s="4"/>
      <c r="G331" s="4"/>
      <c r="H331" s="4"/>
      <c r="I331" s="4"/>
      <c r="J331" s="4"/>
      <c r="K331" s="4"/>
      <c r="L331" s="4"/>
      <c r="M331" s="4"/>
      <c r="N331" s="4"/>
      <c r="O331" s="4"/>
    </row>
    <row r="332" spans="4:15">
      <c r="D332" s="4"/>
      <c r="E332" s="4"/>
      <c r="F332" s="4"/>
      <c r="G332" s="4"/>
      <c r="H332" s="4"/>
      <c r="I332" s="4"/>
      <c r="J332" s="4"/>
      <c r="K332" s="4"/>
      <c r="L332" s="4"/>
      <c r="M332" s="4"/>
      <c r="N332" s="4"/>
      <c r="O332" s="4"/>
    </row>
    <row r="333" spans="4:15">
      <c r="D333" s="4"/>
      <c r="E333" s="4"/>
      <c r="F333" s="4"/>
      <c r="G333" s="4"/>
      <c r="H333" s="4"/>
      <c r="I333" s="4"/>
      <c r="J333" s="4"/>
      <c r="K333" s="4"/>
      <c r="L333" s="4"/>
      <c r="M333" s="4"/>
      <c r="N333" s="4"/>
      <c r="O333" s="4"/>
    </row>
    <row r="334" spans="4:15">
      <c r="D334" s="4"/>
      <c r="E334" s="4"/>
      <c r="F334" s="4"/>
      <c r="G334" s="4"/>
      <c r="H334" s="4"/>
      <c r="I334" s="4"/>
      <c r="J334" s="4"/>
      <c r="K334" s="4"/>
      <c r="L334" s="4"/>
      <c r="M334" s="4"/>
      <c r="N334" s="4"/>
      <c r="O334" s="4"/>
    </row>
    <row r="335" spans="4:15">
      <c r="D335" s="4"/>
      <c r="E335" s="4"/>
      <c r="F335" s="4"/>
      <c r="G335" s="4"/>
      <c r="H335" s="4"/>
      <c r="I335" s="4"/>
      <c r="J335" s="4"/>
      <c r="K335" s="4"/>
      <c r="L335" s="4"/>
      <c r="M335" s="4"/>
      <c r="N335" s="4"/>
      <c r="O335" s="4"/>
    </row>
    <row r="336" spans="4:15">
      <c r="D336" s="4"/>
      <c r="E336" s="4"/>
      <c r="F336" s="4"/>
      <c r="G336" s="4"/>
      <c r="H336" s="4"/>
      <c r="I336" s="4"/>
      <c r="J336" s="4"/>
      <c r="K336" s="4"/>
      <c r="L336" s="4"/>
      <c r="M336" s="4"/>
      <c r="N336" s="4"/>
      <c r="O336" s="4"/>
    </row>
    <row r="337" spans="4:15">
      <c r="D337" s="4"/>
      <c r="E337" s="4"/>
      <c r="F337" s="4"/>
      <c r="G337" s="4"/>
      <c r="H337" s="4"/>
      <c r="I337" s="4"/>
      <c r="J337" s="4"/>
      <c r="K337" s="4"/>
      <c r="L337" s="4"/>
      <c r="M337" s="4"/>
      <c r="N337" s="4"/>
      <c r="O337" s="4"/>
    </row>
    <row r="338" spans="4:15">
      <c r="D338" s="4"/>
      <c r="E338" s="4"/>
      <c r="F338" s="4"/>
      <c r="G338" s="4"/>
      <c r="H338" s="4"/>
      <c r="I338" s="4"/>
      <c r="J338" s="4"/>
      <c r="K338" s="4"/>
      <c r="L338" s="4"/>
      <c r="M338" s="4"/>
      <c r="N338" s="4"/>
      <c r="O338" s="4"/>
    </row>
    <row r="339" spans="4:15">
      <c r="D339" s="4"/>
      <c r="E339" s="4"/>
      <c r="F339" s="4"/>
      <c r="G339" s="4"/>
      <c r="H339" s="4"/>
      <c r="I339" s="4"/>
      <c r="J339" s="4"/>
      <c r="K339" s="4"/>
      <c r="L339" s="4"/>
      <c r="M339" s="4"/>
      <c r="N339" s="4"/>
      <c r="O339" s="4"/>
    </row>
    <row r="340" spans="4:15">
      <c r="D340" s="4"/>
      <c r="E340" s="4"/>
      <c r="F340" s="4"/>
      <c r="G340" s="4"/>
      <c r="H340" s="4"/>
      <c r="I340" s="4"/>
      <c r="J340" s="4"/>
      <c r="K340" s="4"/>
      <c r="L340" s="4"/>
      <c r="M340" s="4"/>
      <c r="N340" s="4"/>
      <c r="O340" s="4"/>
    </row>
    <row r="341" spans="4:15">
      <c r="D341" s="4"/>
      <c r="E341" s="4"/>
      <c r="F341" s="4"/>
      <c r="G341" s="4"/>
      <c r="H341" s="4"/>
      <c r="I341" s="4"/>
      <c r="J341" s="4"/>
      <c r="K341" s="4"/>
      <c r="L341" s="4"/>
      <c r="M341" s="4"/>
      <c r="N341" s="4"/>
      <c r="O341" s="4"/>
    </row>
    <row r="342" spans="4:15">
      <c r="D342" s="4"/>
      <c r="E342" s="4"/>
      <c r="F342" s="4"/>
      <c r="G342" s="4"/>
      <c r="H342" s="4"/>
      <c r="I342" s="4"/>
      <c r="J342" s="4"/>
      <c r="K342" s="4"/>
      <c r="L342" s="4"/>
      <c r="M342" s="4"/>
      <c r="N342" s="4"/>
      <c r="O342" s="4"/>
    </row>
    <row r="343" spans="4:15">
      <c r="D343" s="4"/>
      <c r="E343" s="4"/>
      <c r="F343" s="4"/>
      <c r="G343" s="4"/>
      <c r="H343" s="4"/>
      <c r="I343" s="4"/>
      <c r="J343" s="4"/>
      <c r="K343" s="4"/>
      <c r="L343" s="4"/>
      <c r="M343" s="4"/>
      <c r="N343" s="4"/>
      <c r="O343" s="4"/>
    </row>
    <row r="344" spans="4:15">
      <c r="D344" s="4"/>
      <c r="E344" s="4"/>
      <c r="F344" s="4"/>
      <c r="G344" s="4"/>
      <c r="H344" s="4"/>
      <c r="I344" s="4"/>
      <c r="J344" s="4"/>
      <c r="K344" s="4"/>
      <c r="L344" s="4"/>
      <c r="M344" s="4"/>
      <c r="N344" s="4"/>
      <c r="O344" s="4"/>
    </row>
    <row r="345" spans="4:15">
      <c r="D345" s="4"/>
      <c r="E345" s="4"/>
      <c r="F345" s="4"/>
      <c r="G345" s="4"/>
      <c r="H345" s="4"/>
      <c r="I345" s="4"/>
      <c r="J345" s="4"/>
      <c r="K345" s="4"/>
      <c r="L345" s="4"/>
      <c r="M345" s="4"/>
      <c r="N345" s="4"/>
      <c r="O345" s="4"/>
    </row>
    <row r="346" spans="4:15">
      <c r="D346" s="4"/>
      <c r="E346" s="4"/>
      <c r="F346" s="4"/>
      <c r="G346" s="4"/>
      <c r="H346" s="4"/>
      <c r="I346" s="4"/>
      <c r="J346" s="4"/>
      <c r="K346" s="4"/>
      <c r="L346" s="4"/>
      <c r="M346" s="4"/>
      <c r="N346" s="4"/>
      <c r="O346" s="4"/>
    </row>
    <row r="347" spans="4:15">
      <c r="D347" s="4"/>
      <c r="E347" s="4"/>
      <c r="F347" s="4"/>
      <c r="G347" s="4"/>
      <c r="H347" s="4"/>
      <c r="I347" s="4"/>
      <c r="J347" s="4"/>
      <c r="K347" s="4"/>
      <c r="L347" s="4"/>
      <c r="M347" s="4"/>
      <c r="N347" s="4"/>
      <c r="O347" s="4"/>
    </row>
    <row r="348" spans="4:15">
      <c r="D348" s="4"/>
      <c r="E348" s="4"/>
      <c r="F348" s="4"/>
      <c r="G348" s="4"/>
      <c r="H348" s="4"/>
      <c r="I348" s="4"/>
      <c r="J348" s="4"/>
      <c r="K348" s="4"/>
      <c r="L348" s="4"/>
      <c r="M348" s="4"/>
      <c r="N348" s="4"/>
      <c r="O348" s="4"/>
    </row>
    <row r="349" spans="4:15">
      <c r="D349" s="4"/>
      <c r="E349" s="4"/>
      <c r="F349" s="4"/>
      <c r="G349" s="4"/>
      <c r="H349" s="4"/>
      <c r="I349" s="4"/>
      <c r="J349" s="4"/>
      <c r="K349" s="4"/>
      <c r="L349" s="4"/>
      <c r="M349" s="4"/>
      <c r="N349" s="4"/>
      <c r="O349" s="4"/>
    </row>
    <row r="350" spans="4:15">
      <c r="D350" s="4"/>
      <c r="E350" s="4"/>
      <c r="F350" s="4"/>
      <c r="G350" s="4"/>
      <c r="H350" s="4"/>
      <c r="I350" s="4"/>
      <c r="J350" s="4"/>
      <c r="K350" s="4"/>
      <c r="L350" s="4"/>
      <c r="M350" s="4"/>
      <c r="N350" s="4"/>
      <c r="O350" s="4"/>
    </row>
    <row r="351" spans="4:15">
      <c r="D351" s="4"/>
      <c r="E351" s="4"/>
      <c r="F351" s="4"/>
      <c r="G351" s="4"/>
      <c r="H351" s="4"/>
      <c r="I351" s="4"/>
      <c r="J351" s="4"/>
      <c r="K351" s="4"/>
      <c r="L351" s="4"/>
      <c r="M351" s="4"/>
      <c r="N351" s="4"/>
      <c r="O351" s="4"/>
    </row>
    <row r="352" spans="4:15">
      <c r="D352" s="4"/>
      <c r="E352" s="4"/>
      <c r="F352" s="4"/>
      <c r="G352" s="4"/>
      <c r="H352" s="4"/>
      <c r="I352" s="4"/>
      <c r="J352" s="4"/>
      <c r="K352" s="4"/>
      <c r="L352" s="4"/>
      <c r="M352" s="4"/>
      <c r="N352" s="4"/>
      <c r="O352" s="4"/>
    </row>
    <row r="353" spans="4:15">
      <c r="D353" s="4"/>
      <c r="E353" s="4"/>
      <c r="F353" s="4"/>
      <c r="G353" s="4"/>
      <c r="H353" s="4"/>
      <c r="I353" s="4"/>
      <c r="J353" s="4"/>
      <c r="K353" s="4"/>
      <c r="L353" s="4"/>
      <c r="M353" s="4"/>
      <c r="N353" s="4"/>
      <c r="O353" s="4"/>
    </row>
    <row r="354" spans="4:15">
      <c r="D354" s="4"/>
      <c r="E354" s="4"/>
      <c r="F354" s="4"/>
      <c r="G354" s="4"/>
      <c r="H354" s="4"/>
      <c r="I354" s="4"/>
      <c r="J354" s="4"/>
      <c r="K354" s="4"/>
      <c r="L354" s="4"/>
      <c r="M354" s="4"/>
      <c r="N354" s="4"/>
      <c r="O354" s="4"/>
    </row>
    <row r="355" spans="4:15">
      <c r="D355" s="4"/>
      <c r="E355" s="4"/>
      <c r="F355" s="4"/>
      <c r="G355" s="4"/>
      <c r="H355" s="4"/>
      <c r="I355" s="4"/>
      <c r="J355" s="4"/>
      <c r="K355" s="4"/>
      <c r="L355" s="4"/>
      <c r="M355" s="4"/>
      <c r="N355" s="4"/>
      <c r="O355" s="4"/>
    </row>
    <row r="356" spans="4:15">
      <c r="D356" s="4"/>
      <c r="E356" s="4"/>
      <c r="F356" s="4"/>
      <c r="G356" s="4"/>
      <c r="H356" s="4"/>
      <c r="I356" s="4"/>
      <c r="J356" s="4"/>
      <c r="K356" s="4"/>
      <c r="L356" s="4"/>
      <c r="M356" s="4"/>
      <c r="N356" s="4"/>
      <c r="O356" s="4"/>
    </row>
    <row r="357" spans="4:15">
      <c r="D357" s="4"/>
      <c r="E357" s="4"/>
      <c r="F357" s="4"/>
      <c r="G357" s="4"/>
      <c r="H357" s="4"/>
      <c r="I357" s="4"/>
      <c r="J357" s="4"/>
      <c r="K357" s="4"/>
      <c r="L357" s="4"/>
      <c r="M357" s="4"/>
      <c r="N357" s="4"/>
      <c r="O357" s="4"/>
    </row>
    <row r="358" spans="4:15">
      <c r="D358" s="4"/>
      <c r="E358" s="4"/>
      <c r="F358" s="4"/>
      <c r="G358" s="4"/>
      <c r="H358" s="4"/>
      <c r="I358" s="4"/>
      <c r="J358" s="4"/>
      <c r="K358" s="4"/>
      <c r="L358" s="4"/>
      <c r="M358" s="4"/>
      <c r="N358" s="4"/>
      <c r="O358" s="4"/>
    </row>
    <row r="359" spans="4:15">
      <c r="D359" s="4"/>
      <c r="E359" s="4"/>
      <c r="F359" s="4"/>
      <c r="G359" s="4"/>
      <c r="H359" s="4"/>
      <c r="I359" s="4"/>
      <c r="J359" s="4"/>
      <c r="K359" s="4"/>
      <c r="L359" s="4"/>
      <c r="M359" s="4"/>
      <c r="N359" s="4"/>
      <c r="O359" s="4"/>
    </row>
    <row r="360" spans="4:15">
      <c r="D360" s="4"/>
      <c r="E360" s="4"/>
      <c r="F360" s="4"/>
      <c r="G360" s="4"/>
      <c r="H360" s="4"/>
      <c r="I360" s="4"/>
      <c r="J360" s="4"/>
      <c r="K360" s="4"/>
      <c r="L360" s="4"/>
      <c r="M360" s="4"/>
      <c r="N360" s="4"/>
      <c r="O360" s="4"/>
    </row>
    <row r="361" spans="4:15">
      <c r="D361" s="4"/>
      <c r="E361" s="4"/>
      <c r="F361" s="4"/>
      <c r="G361" s="4"/>
      <c r="H361" s="4"/>
      <c r="I361" s="4"/>
      <c r="J361" s="4"/>
      <c r="K361" s="4"/>
      <c r="L361" s="4"/>
      <c r="M361" s="4"/>
      <c r="N361" s="4"/>
      <c r="O361" s="4"/>
    </row>
    <row r="362" spans="4:15">
      <c r="D362" s="4"/>
      <c r="E362" s="4"/>
      <c r="F362" s="4"/>
      <c r="G362" s="4"/>
      <c r="H362" s="4"/>
      <c r="I362" s="4"/>
      <c r="J362" s="4"/>
      <c r="K362" s="4"/>
      <c r="L362" s="4"/>
      <c r="M362" s="4"/>
      <c r="N362" s="4"/>
      <c r="O362" s="4"/>
    </row>
    <row r="363" spans="4:15">
      <c r="D363" s="4"/>
      <c r="E363" s="4"/>
      <c r="F363" s="4"/>
      <c r="G363" s="4"/>
      <c r="H363" s="4"/>
      <c r="I363" s="4"/>
      <c r="J363" s="4"/>
      <c r="K363" s="4"/>
      <c r="L363" s="4"/>
      <c r="M363" s="4"/>
      <c r="N363" s="4"/>
      <c r="O363" s="4"/>
    </row>
    <row r="364" spans="4:15">
      <c r="D364" s="4"/>
      <c r="E364" s="4"/>
      <c r="F364" s="4"/>
      <c r="G364" s="4"/>
      <c r="H364" s="4"/>
      <c r="I364" s="4"/>
      <c r="J364" s="4"/>
      <c r="K364" s="4"/>
      <c r="L364" s="4"/>
      <c r="M364" s="4"/>
      <c r="N364" s="4"/>
      <c r="O364" s="4"/>
    </row>
    <row r="365" spans="4:15">
      <c r="D365" s="4"/>
      <c r="E365" s="4"/>
      <c r="F365" s="4"/>
      <c r="G365" s="4"/>
      <c r="H365" s="4"/>
      <c r="I365" s="4"/>
      <c r="J365" s="4"/>
      <c r="K365" s="4"/>
      <c r="L365" s="4"/>
      <c r="M365" s="4"/>
      <c r="N365" s="4"/>
      <c r="O365" s="4"/>
    </row>
    <row r="366" spans="4:15">
      <c r="D366" s="4"/>
      <c r="E366" s="4"/>
      <c r="F366" s="4"/>
      <c r="G366" s="4"/>
      <c r="H366" s="4"/>
      <c r="I366" s="4"/>
      <c r="J366" s="4"/>
      <c r="K366" s="4"/>
      <c r="L366" s="4"/>
      <c r="M366" s="4"/>
      <c r="N366" s="4"/>
      <c r="O366" s="4"/>
    </row>
    <row r="367" spans="4:15">
      <c r="D367" s="4"/>
      <c r="E367" s="4"/>
      <c r="F367" s="4"/>
      <c r="G367" s="4"/>
      <c r="H367" s="4"/>
      <c r="I367" s="4"/>
      <c r="J367" s="4"/>
      <c r="K367" s="4"/>
      <c r="L367" s="4"/>
      <c r="M367" s="4"/>
      <c r="N367" s="4"/>
      <c r="O367" s="4"/>
    </row>
    <row r="368" spans="4:15">
      <c r="D368" s="4"/>
      <c r="E368" s="4"/>
      <c r="F368" s="4"/>
      <c r="G368" s="4"/>
      <c r="H368" s="4"/>
      <c r="I368" s="4"/>
      <c r="J368" s="4"/>
      <c r="K368" s="4"/>
      <c r="L368" s="4"/>
      <c r="M368" s="4"/>
      <c r="N368" s="4"/>
      <c r="O368" s="4"/>
    </row>
    <row r="369" spans="4:15">
      <c r="D369" s="4"/>
      <c r="E369" s="4"/>
      <c r="F369" s="4"/>
      <c r="G369" s="4"/>
      <c r="H369" s="4"/>
      <c r="I369" s="4"/>
      <c r="J369" s="4"/>
      <c r="K369" s="4"/>
      <c r="L369" s="4"/>
      <c r="M369" s="4"/>
      <c r="N369" s="4"/>
      <c r="O369" s="4"/>
    </row>
    <row r="370" spans="4:15">
      <c r="D370" s="4"/>
      <c r="E370" s="4"/>
      <c r="F370" s="4"/>
      <c r="G370" s="4"/>
      <c r="H370" s="4"/>
      <c r="I370" s="4"/>
      <c r="J370" s="4"/>
      <c r="K370" s="4"/>
      <c r="L370" s="4"/>
      <c r="M370" s="4"/>
      <c r="N370" s="4"/>
      <c r="O370" s="4"/>
    </row>
    <row r="371" spans="4:15">
      <c r="D371" s="4"/>
      <c r="E371" s="4"/>
      <c r="F371" s="4"/>
      <c r="G371" s="4"/>
      <c r="H371" s="4"/>
      <c r="I371" s="4"/>
      <c r="J371" s="4"/>
      <c r="K371" s="4"/>
      <c r="L371" s="4"/>
      <c r="M371" s="4"/>
      <c r="N371" s="4"/>
      <c r="O371" s="4"/>
    </row>
    <row r="372" spans="4:15">
      <c r="D372" s="4"/>
      <c r="E372" s="4"/>
      <c r="F372" s="4"/>
      <c r="G372" s="4"/>
      <c r="H372" s="4"/>
      <c r="I372" s="4"/>
      <c r="J372" s="4"/>
      <c r="K372" s="4"/>
      <c r="L372" s="4"/>
      <c r="M372" s="4"/>
      <c r="N372" s="4"/>
      <c r="O372" s="4"/>
    </row>
    <row r="373" spans="4:15">
      <c r="D373" s="4"/>
      <c r="E373" s="4"/>
      <c r="F373" s="4"/>
      <c r="G373" s="4"/>
      <c r="H373" s="4"/>
      <c r="I373" s="4"/>
      <c r="J373" s="4"/>
      <c r="K373" s="4"/>
      <c r="L373" s="4"/>
      <c r="M373" s="4"/>
      <c r="N373" s="4"/>
      <c r="O373" s="4"/>
    </row>
    <row r="374" spans="4:15">
      <c r="D374" s="4"/>
      <c r="E374" s="4"/>
      <c r="F374" s="4"/>
      <c r="G374" s="4"/>
      <c r="H374" s="4"/>
      <c r="I374" s="4"/>
      <c r="J374" s="4"/>
      <c r="K374" s="4"/>
      <c r="L374" s="4"/>
      <c r="M374" s="4"/>
      <c r="N374" s="4"/>
      <c r="O374" s="4"/>
    </row>
    <row r="375" spans="4:15">
      <c r="D375" s="4"/>
      <c r="E375" s="4"/>
      <c r="F375" s="4"/>
      <c r="G375" s="4"/>
      <c r="H375" s="4"/>
      <c r="I375" s="4"/>
      <c r="J375" s="4"/>
      <c r="K375" s="4"/>
      <c r="L375" s="4"/>
      <c r="M375" s="4"/>
      <c r="N375" s="4"/>
      <c r="O375" s="4"/>
    </row>
    <row r="376" spans="4:15">
      <c r="D376" s="4"/>
      <c r="E376" s="4"/>
      <c r="F376" s="4"/>
      <c r="G376" s="4"/>
      <c r="H376" s="4"/>
      <c r="I376" s="4"/>
      <c r="J376" s="4"/>
      <c r="K376" s="4"/>
      <c r="L376" s="4"/>
      <c r="M376" s="4"/>
      <c r="N376" s="4"/>
      <c r="O376" s="4"/>
    </row>
  </sheetData>
  <mergeCells count="24">
    <mergeCell ref="F1:H1"/>
    <mergeCell ref="F6:H6"/>
    <mergeCell ref="F7:H7"/>
    <mergeCell ref="F9:H9"/>
    <mergeCell ref="F10:H10"/>
    <mergeCell ref="F2:H2"/>
    <mergeCell ref="F3:H3"/>
    <mergeCell ref="R9:S9"/>
    <mergeCell ref="N10:R10"/>
    <mergeCell ref="N7:Q7"/>
    <mergeCell ref="N8:Q8"/>
    <mergeCell ref="N9:Q9"/>
    <mergeCell ref="A24:B24"/>
    <mergeCell ref="A27:B27"/>
    <mergeCell ref="A15:B15"/>
    <mergeCell ref="A17:B17"/>
    <mergeCell ref="A18:B18"/>
    <mergeCell ref="A19:B19"/>
    <mergeCell ref="A21:B21"/>
    <mergeCell ref="N2:O2"/>
    <mergeCell ref="N3:O3"/>
    <mergeCell ref="N6:Q6"/>
    <mergeCell ref="D12:O12"/>
    <mergeCell ref="A23:B23"/>
  </mergeCells>
  <hyperlinks>
    <hyperlink ref="N6:P6" r:id="rId1" display="El Grinch Energético" xr:uid="{00000000-0004-0000-0800-000000000000}"/>
    <hyperlink ref="N7" r:id="rId2" display="- Enlace al vídeo tutorial" xr:uid="{00000000-0004-0000-0800-000001000000}"/>
    <hyperlink ref="N8" r:id="rId3" display="-Tutorial para simular esta tarifa" xr:uid="{00000000-0004-0000-0800-000002000000}"/>
    <hyperlink ref="N9" r:id="rId4" display="- Grupo en Telegram: GrinchEnergetico" xr:uid="{00000000-0004-0000-0800-000003000000}"/>
    <hyperlink ref="N9:Q9" r:id="rId5" display="- Grupo en Telegram: GrinchEsMiLuzEnergia" xr:uid="{00000000-0004-0000-0800-000004000000}"/>
    <hyperlink ref="N10:R10" r:id="rId6" display="- Promoción de contratación con el Grinch Energético" xr:uid="{00000000-0004-0000-0800-000005000000}"/>
  </hyperlinks>
  <pageMargins left="0.7" right="0.7" top="0.75" bottom="0.75" header="0.3" footer="0.3"/>
  <pageSetup paperSize="9" orientation="portrait" r:id="rId7"/>
  <drawing r:id="rId8"/>
  <legacyDrawing r:id="rId9"/>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dimension ref="A1:W391"/>
  <sheetViews>
    <sheetView zoomScale="115" zoomScaleNormal="115" workbookViewId="0">
      <selection activeCell="G24" sqref="G24"/>
    </sheetView>
  </sheetViews>
  <sheetFormatPr baseColWidth="10" defaultColWidth="11.453125" defaultRowHeight="14.5"/>
  <cols>
    <col min="1" max="1" width="26.81640625" customWidth="1"/>
    <col min="2" max="2" width="28" customWidth="1"/>
    <col min="3" max="3" width="10.81640625" customWidth="1"/>
    <col min="4" max="4" width="6.54296875" customWidth="1"/>
    <col min="5" max="11" width="6.81640625" customWidth="1"/>
    <col min="12" max="23" width="7" customWidth="1"/>
    <col min="24" max="24" width="7.81640625" customWidth="1"/>
  </cols>
  <sheetData>
    <row r="1" spans="1:23">
      <c r="A1" t="s">
        <v>156</v>
      </c>
      <c r="B1" s="62">
        <v>25.4</v>
      </c>
      <c r="C1" t="s">
        <v>162</v>
      </c>
      <c r="F1" t="s">
        <v>419</v>
      </c>
      <c r="I1" s="285">
        <f>I2*425</f>
        <v>1275</v>
      </c>
      <c r="J1" s="285"/>
      <c r="K1" s="1" t="s">
        <v>55</v>
      </c>
      <c r="L1" s="21" t="s">
        <v>401</v>
      </c>
      <c r="M1" s="21" t="s">
        <v>696</v>
      </c>
      <c r="N1" s="21" t="s">
        <v>402</v>
      </c>
      <c r="O1" s="21" t="s">
        <v>403</v>
      </c>
      <c r="P1" s="21" t="s">
        <v>404</v>
      </c>
      <c r="Q1" s="21" t="s">
        <v>405</v>
      </c>
      <c r="R1" s="21" t="s">
        <v>406</v>
      </c>
      <c r="S1" s="21" t="s">
        <v>407</v>
      </c>
      <c r="T1" s="21" t="s">
        <v>408</v>
      </c>
      <c r="U1" s="21" t="s">
        <v>697</v>
      </c>
      <c r="V1" s="21" t="s">
        <v>409</v>
      </c>
      <c r="W1" s="21" t="s">
        <v>410</v>
      </c>
    </row>
    <row r="2" spans="1:23">
      <c r="A2" t="s">
        <v>157</v>
      </c>
      <c r="B2" s="62">
        <v>1</v>
      </c>
      <c r="C2" t="s">
        <v>162</v>
      </c>
      <c r="F2" t="s">
        <v>411</v>
      </c>
      <c r="I2" s="62">
        <v>3</v>
      </c>
      <c r="K2" s="113">
        <f>SUM(L2:W2)</f>
        <v>575</v>
      </c>
      <c r="L2" s="90">
        <v>33</v>
      </c>
      <c r="M2" s="90">
        <v>39</v>
      </c>
      <c r="N2" s="90">
        <v>49</v>
      </c>
      <c r="O2" s="90">
        <v>52</v>
      </c>
      <c r="P2" s="90">
        <v>58</v>
      </c>
      <c r="Q2" s="90">
        <v>60</v>
      </c>
      <c r="R2" s="90">
        <v>61</v>
      </c>
      <c r="S2" s="90">
        <v>60</v>
      </c>
      <c r="T2" s="90">
        <v>53</v>
      </c>
      <c r="U2" s="90">
        <v>44</v>
      </c>
      <c r="V2" s="90">
        <v>35</v>
      </c>
      <c r="W2" s="90">
        <v>31</v>
      </c>
    </row>
    <row r="3" spans="1:23">
      <c r="F3" s="61" t="s">
        <v>798</v>
      </c>
      <c r="G3" s="61"/>
      <c r="H3" s="61"/>
      <c r="I3" s="117">
        <f>K3</f>
        <v>1725</v>
      </c>
      <c r="J3" t="s">
        <v>18</v>
      </c>
      <c r="K3" s="113">
        <f>SUM(L3:W3)</f>
        <v>1725</v>
      </c>
      <c r="L3" s="160">
        <f t="shared" ref="L3:W3" si="0">$I$2*L2</f>
        <v>99</v>
      </c>
      <c r="M3" s="160">
        <f t="shared" si="0"/>
        <v>117</v>
      </c>
      <c r="N3" s="160">
        <f t="shared" si="0"/>
        <v>147</v>
      </c>
      <c r="O3" s="160">
        <f t="shared" si="0"/>
        <v>156</v>
      </c>
      <c r="P3" s="160">
        <f t="shared" si="0"/>
        <v>174</v>
      </c>
      <c r="Q3" s="160">
        <f t="shared" si="0"/>
        <v>180</v>
      </c>
      <c r="R3" s="160">
        <f t="shared" si="0"/>
        <v>183</v>
      </c>
      <c r="S3" s="160">
        <f t="shared" si="0"/>
        <v>180</v>
      </c>
      <c r="T3" s="160">
        <f t="shared" si="0"/>
        <v>159</v>
      </c>
      <c r="U3" s="160">
        <f t="shared" si="0"/>
        <v>132</v>
      </c>
      <c r="V3" s="160">
        <f t="shared" si="0"/>
        <v>105</v>
      </c>
      <c r="W3" s="160">
        <f t="shared" si="0"/>
        <v>93</v>
      </c>
    </row>
    <row r="4" spans="1:23">
      <c r="A4" t="s">
        <v>158</v>
      </c>
      <c r="B4" s="62">
        <v>20.6</v>
      </c>
      <c r="C4" t="s">
        <v>161</v>
      </c>
      <c r="F4" t="s">
        <v>793</v>
      </c>
      <c r="I4" s="117">
        <f>K4</f>
        <v>1415.3624999999997</v>
      </c>
      <c r="J4" t="s">
        <v>18</v>
      </c>
      <c r="K4" s="113">
        <f>SUM(L4:W4)</f>
        <v>1415.3624999999997</v>
      </c>
      <c r="L4" s="160">
        <f>(L3-L3*(0.02+29*0.0055))</f>
        <v>81.229500000000002</v>
      </c>
      <c r="M4" s="160">
        <f t="shared" ref="M4:W4" si="1">(M3-M3*(0.02+29*0.0055))</f>
        <v>95.998500000000007</v>
      </c>
      <c r="N4" s="160">
        <f t="shared" si="1"/>
        <v>120.6135</v>
      </c>
      <c r="O4" s="160">
        <f t="shared" si="1"/>
        <v>127.998</v>
      </c>
      <c r="P4" s="160">
        <f t="shared" si="1"/>
        <v>142.767</v>
      </c>
      <c r="Q4" s="160">
        <f t="shared" si="1"/>
        <v>147.69</v>
      </c>
      <c r="R4" s="160">
        <f t="shared" si="1"/>
        <v>150.1515</v>
      </c>
      <c r="S4" s="160">
        <f t="shared" si="1"/>
        <v>147.69</v>
      </c>
      <c r="T4" s="160">
        <f t="shared" si="1"/>
        <v>130.45949999999999</v>
      </c>
      <c r="U4" s="160">
        <f t="shared" si="1"/>
        <v>108.306</v>
      </c>
      <c r="V4" s="160">
        <f t="shared" si="1"/>
        <v>86.152500000000003</v>
      </c>
      <c r="W4" s="160">
        <f t="shared" si="1"/>
        <v>76.3065</v>
      </c>
    </row>
    <row r="5" spans="1:23">
      <c r="A5" t="s">
        <v>159</v>
      </c>
      <c r="B5" s="62">
        <v>15.4</v>
      </c>
      <c r="C5" t="s">
        <v>161</v>
      </c>
      <c r="F5" t="s">
        <v>413</v>
      </c>
      <c r="L5" s="91">
        <v>9.5</v>
      </c>
      <c r="M5" s="91">
        <v>10.5</v>
      </c>
      <c r="N5" s="91">
        <v>12</v>
      </c>
      <c r="O5" s="91">
        <v>13.25</v>
      </c>
      <c r="P5" s="91">
        <v>14.25</v>
      </c>
      <c r="Q5" s="91">
        <v>15</v>
      </c>
      <c r="R5" s="91">
        <v>14.5</v>
      </c>
      <c r="S5" s="91">
        <v>13.75</v>
      </c>
      <c r="T5" s="91">
        <v>12.5</v>
      </c>
      <c r="U5" s="91">
        <v>11</v>
      </c>
      <c r="V5" s="91">
        <v>10</v>
      </c>
      <c r="W5" s="91">
        <v>9.5</v>
      </c>
    </row>
    <row r="6" spans="1:23">
      <c r="A6" t="s">
        <v>160</v>
      </c>
      <c r="B6" s="62">
        <v>12</v>
      </c>
      <c r="C6" t="s">
        <v>161</v>
      </c>
      <c r="F6" t="s">
        <v>414</v>
      </c>
      <c r="K6" s="92">
        <v>0.4</v>
      </c>
      <c r="L6" s="91">
        <f t="shared" ref="L6:W6" si="2">L5*$K$6</f>
        <v>3.8000000000000003</v>
      </c>
      <c r="M6" s="91">
        <f t="shared" si="2"/>
        <v>4.2</v>
      </c>
      <c r="N6" s="91">
        <f t="shared" si="2"/>
        <v>4.8000000000000007</v>
      </c>
      <c r="O6" s="91">
        <f t="shared" si="2"/>
        <v>5.3000000000000007</v>
      </c>
      <c r="P6" s="91">
        <f t="shared" si="2"/>
        <v>5.7</v>
      </c>
      <c r="Q6" s="91">
        <f t="shared" si="2"/>
        <v>6</v>
      </c>
      <c r="R6" s="91">
        <f t="shared" si="2"/>
        <v>5.8000000000000007</v>
      </c>
      <c r="S6" s="91">
        <f t="shared" si="2"/>
        <v>5.5</v>
      </c>
      <c r="T6" s="91">
        <f t="shared" si="2"/>
        <v>5</v>
      </c>
      <c r="U6" s="91">
        <f t="shared" si="2"/>
        <v>4.4000000000000004</v>
      </c>
      <c r="V6" s="91">
        <f t="shared" si="2"/>
        <v>4</v>
      </c>
      <c r="W6" s="91">
        <f t="shared" si="2"/>
        <v>3.8000000000000003</v>
      </c>
    </row>
    <row r="7" spans="1:23">
      <c r="F7" t="s">
        <v>415</v>
      </c>
      <c r="L7" s="91">
        <f t="shared" ref="L7:W7" si="3">L3/30.5/L6</f>
        <v>0.85418464193270061</v>
      </c>
      <c r="M7" s="91">
        <f t="shared" si="3"/>
        <v>0.91334894613583129</v>
      </c>
      <c r="N7" s="91">
        <f t="shared" si="3"/>
        <v>1.0040983606557374</v>
      </c>
      <c r="O7" s="91">
        <f t="shared" si="3"/>
        <v>0.9650479430869161</v>
      </c>
      <c r="P7" s="91">
        <f t="shared" si="3"/>
        <v>1.0008628127696291</v>
      </c>
      <c r="Q7" s="91">
        <f t="shared" si="3"/>
        <v>0.98360655737704927</v>
      </c>
      <c r="R7" s="91">
        <f t="shared" si="3"/>
        <v>1.0344827586206895</v>
      </c>
      <c r="S7" s="91">
        <f t="shared" si="3"/>
        <v>1.0730253353204173</v>
      </c>
      <c r="T7" s="91">
        <f t="shared" si="3"/>
        <v>1.042622950819672</v>
      </c>
      <c r="U7" s="91">
        <f t="shared" si="3"/>
        <v>0.98360655737704916</v>
      </c>
      <c r="V7" s="91">
        <f t="shared" si="3"/>
        <v>0.86065573770491799</v>
      </c>
      <c r="W7" s="91">
        <f t="shared" si="3"/>
        <v>0.80241587575496109</v>
      </c>
    </row>
    <row r="8" spans="1:23">
      <c r="A8" t="s">
        <v>856</v>
      </c>
      <c r="B8" s="62">
        <v>6.3</v>
      </c>
      <c r="C8" t="s">
        <v>161</v>
      </c>
      <c r="F8" t="s">
        <v>416</v>
      </c>
      <c r="I8" s="92">
        <v>0.5</v>
      </c>
      <c r="J8" s="284" t="s">
        <v>845</v>
      </c>
      <c r="K8" s="284"/>
      <c r="L8" s="284"/>
      <c r="M8" s="284"/>
      <c r="N8" s="284"/>
      <c r="O8" s="284"/>
      <c r="P8" s="284"/>
      <c r="Q8" s="284"/>
      <c r="R8" s="284"/>
      <c r="S8" s="284"/>
      <c r="T8" s="284"/>
      <c r="U8" s="284"/>
      <c r="V8" s="284"/>
      <c r="W8" s="284"/>
    </row>
    <row r="9" spans="1:23">
      <c r="F9" s="61"/>
      <c r="J9" s="284" t="s">
        <v>844</v>
      </c>
      <c r="K9" s="284"/>
      <c r="L9" s="284"/>
      <c r="M9" s="284"/>
      <c r="N9" s="284"/>
      <c r="O9" s="284"/>
      <c r="P9" s="284"/>
      <c r="Q9" s="284"/>
      <c r="R9" s="284"/>
      <c r="S9" s="284"/>
      <c r="T9" s="284"/>
      <c r="U9" s="284"/>
      <c r="V9" s="284"/>
    </row>
    <row r="10" spans="1:23" ht="15" thickBot="1">
      <c r="A10" t="s">
        <v>800</v>
      </c>
      <c r="B10" s="62">
        <v>2.85</v>
      </c>
      <c r="C10" t="s">
        <v>418</v>
      </c>
      <c r="N10" s="63"/>
      <c r="O10" s="63"/>
      <c r="P10" s="63"/>
      <c r="Q10" s="63"/>
      <c r="R10" s="63"/>
      <c r="S10" s="63"/>
    </row>
    <row r="11" spans="1:23" ht="18.5">
      <c r="A11" t="s">
        <v>801</v>
      </c>
      <c r="B11" s="62">
        <f>B10*2</f>
        <v>5.7</v>
      </c>
      <c r="C11" t="s">
        <v>418</v>
      </c>
      <c r="H11" s="27"/>
      <c r="I11" s="138"/>
      <c r="J11" s="138"/>
      <c r="K11" s="121" t="s">
        <v>275</v>
      </c>
      <c r="L11" s="121"/>
      <c r="M11" s="121"/>
      <c r="N11" s="121"/>
      <c r="O11" s="121"/>
      <c r="P11" s="121"/>
      <c r="Q11" s="180"/>
      <c r="R11" s="63"/>
      <c r="S11" s="63"/>
    </row>
    <row r="12" spans="1:23">
      <c r="A12" t="s">
        <v>799</v>
      </c>
      <c r="B12" s="62">
        <v>2.5499999999999998</v>
      </c>
      <c r="C12" t="s">
        <v>417</v>
      </c>
      <c r="H12" s="9"/>
      <c r="K12" s="178" t="s">
        <v>846</v>
      </c>
      <c r="L12" s="179" t="s">
        <v>847</v>
      </c>
      <c r="Q12" s="181"/>
      <c r="R12" s="63"/>
      <c r="S12" s="63"/>
    </row>
    <row r="13" spans="1:23" ht="18.5">
      <c r="A13" t="s">
        <v>802</v>
      </c>
      <c r="B13" s="62">
        <f>B12*2</f>
        <v>5.0999999999999996</v>
      </c>
      <c r="C13" t="s">
        <v>417</v>
      </c>
      <c r="H13" s="9"/>
      <c r="K13" s="178" t="s">
        <v>848</v>
      </c>
      <c r="L13" s="179" t="s">
        <v>849</v>
      </c>
      <c r="M13" s="158"/>
      <c r="N13" s="158"/>
      <c r="O13" s="158"/>
      <c r="P13" s="158"/>
      <c r="Q13" s="181"/>
      <c r="R13" s="63"/>
    </row>
    <row r="14" spans="1:23">
      <c r="H14" s="9"/>
      <c r="K14" s="178" t="s">
        <v>850</v>
      </c>
      <c r="L14" s="179" t="s">
        <v>851</v>
      </c>
      <c r="Q14" s="181"/>
      <c r="R14" s="63"/>
    </row>
    <row r="15" spans="1:23">
      <c r="A15" t="s">
        <v>165</v>
      </c>
      <c r="B15" s="62">
        <v>7.7</v>
      </c>
      <c r="C15" t="s">
        <v>161</v>
      </c>
      <c r="F15" s="87"/>
      <c r="G15" s="87"/>
      <c r="H15" s="182"/>
      <c r="I15" s="35"/>
      <c r="K15" s="178" t="s">
        <v>852</v>
      </c>
      <c r="L15" s="179" t="s">
        <v>857</v>
      </c>
      <c r="Q15" s="8"/>
      <c r="R15" s="63"/>
    </row>
    <row r="16" spans="1:23" ht="19" thickBot="1">
      <c r="A16" t="s">
        <v>166</v>
      </c>
      <c r="B16" s="62">
        <v>2.8</v>
      </c>
      <c r="C16" t="s">
        <v>161</v>
      </c>
      <c r="H16" s="30"/>
      <c r="I16" s="139"/>
      <c r="J16" s="139"/>
      <c r="K16" s="159" t="s">
        <v>420</v>
      </c>
      <c r="L16" s="159"/>
      <c r="M16" s="159"/>
      <c r="N16" s="159"/>
      <c r="O16" s="177"/>
      <c r="P16" s="159"/>
      <c r="Q16" s="183"/>
      <c r="R16" s="63"/>
    </row>
    <row r="17" spans="1:16">
      <c r="A17" t="s">
        <v>164</v>
      </c>
      <c r="B17" s="62">
        <v>0.3</v>
      </c>
      <c r="C17" t="s">
        <v>161</v>
      </c>
    </row>
    <row r="18" spans="1:16">
      <c r="F18" s="284" t="s">
        <v>170</v>
      </c>
      <c r="G18" s="284"/>
      <c r="H18" s="284"/>
      <c r="I18" s="62">
        <v>2.5</v>
      </c>
      <c r="J18" t="s">
        <v>163</v>
      </c>
    </row>
    <row r="19" spans="1:16">
      <c r="A19" t="s">
        <v>552</v>
      </c>
      <c r="B19" s="62">
        <v>0</v>
      </c>
      <c r="C19" t="s">
        <v>161</v>
      </c>
      <c r="F19" s="252" t="s">
        <v>171</v>
      </c>
      <c r="G19" s="252"/>
      <c r="H19" s="252"/>
      <c r="I19" s="62">
        <v>10</v>
      </c>
      <c r="J19" t="s">
        <v>163</v>
      </c>
    </row>
    <row r="20" spans="1:16">
      <c r="A20" s="286" t="s">
        <v>560</v>
      </c>
      <c r="B20" s="286"/>
      <c r="C20" s="286"/>
    </row>
    <row r="21" spans="1:16">
      <c r="A21" s="1"/>
      <c r="B21" s="1"/>
      <c r="C21" s="1"/>
      <c r="D21" s="265" t="s">
        <v>20</v>
      </c>
      <c r="E21" s="265"/>
      <c r="F21" s="265"/>
      <c r="G21" s="265"/>
      <c r="H21" s="265"/>
      <c r="I21" s="265"/>
      <c r="J21" s="265"/>
      <c r="K21" s="265"/>
      <c r="L21" s="265"/>
      <c r="M21" s="265"/>
      <c r="N21" s="265"/>
      <c r="O21" s="265"/>
    </row>
    <row r="22" spans="1:16" s="1" customFormat="1" ht="29">
      <c r="A22" s="21" t="s">
        <v>0</v>
      </c>
      <c r="B22" s="21" t="s">
        <v>1</v>
      </c>
      <c r="C22" s="22" t="s">
        <v>37</v>
      </c>
      <c r="D22" s="25">
        <v>1</v>
      </c>
      <c r="E22" s="25">
        <v>2</v>
      </c>
      <c r="F22" s="25">
        <v>3</v>
      </c>
      <c r="G22" s="25">
        <v>4</v>
      </c>
      <c r="H22" s="25">
        <v>5</v>
      </c>
      <c r="I22" s="25">
        <v>6</v>
      </c>
      <c r="J22" s="25">
        <v>7</v>
      </c>
      <c r="K22" s="25">
        <v>8</v>
      </c>
      <c r="L22" s="25">
        <v>9</v>
      </c>
      <c r="M22" s="25">
        <v>10</v>
      </c>
      <c r="N22" s="25">
        <v>11</v>
      </c>
      <c r="O22" s="21">
        <v>12</v>
      </c>
    </row>
    <row r="23" spans="1:16">
      <c r="A23" s="23" t="s">
        <v>829</v>
      </c>
      <c r="B23" s="23" t="s">
        <v>832</v>
      </c>
      <c r="C23" s="144" t="e">
        <f t="shared" ref="C23:C28" ca="1" si="4">SUM(D23:O23)</f>
        <v>#NAME?</v>
      </c>
      <c r="D23" s="141" t="e">
        <f ca="1">FACTURA_SOLARPACK(ROW(), COLUMN(),Datos!D$9,Datos!D$10,Datos!D$11,Datos!D$12,Datos!D$13,Datos!D$14,$B$1,$B$2,$B$4,$B$5,$B$6,$B$8,$B$10,$B$12,$B$15,$B$16,$B$17,$I$8,$I$18,$I$19,Datos!$B$1,Datos!$B$2,L$3*Datos!D$9/30.5,L$6,$I$2,$B$19)</f>
        <v>#NAME?</v>
      </c>
      <c r="E23" s="141" t="e">
        <f ca="1">FACTURA_SOLARPACK(ROW(), COLUMN(),Datos!E$9,Datos!E$10,Datos!E$11,Datos!E$12,Datos!E$13,Datos!E$14,$B$1,$B$2,$B$4,$B$5,$B$6,$B$8,$B$10,$B$12,$B$15,$B$16,$B$17,$I$8,$I$18,$I$19,Datos!$B$1,Datos!$B$2,M$3*Datos!E$9/30.5,M$6,$I$2,$B$19)</f>
        <v>#NAME?</v>
      </c>
      <c r="F23" s="141" t="e">
        <f ca="1">FACTURA_SOLARPACK(ROW(), COLUMN(),Datos!F$9,Datos!F$10,Datos!F$11,Datos!F$12,Datos!F$13,Datos!F$14,$B$1,$B$2,$B$4,$B$5,$B$6,$B$8,$B$10,$B$12,$B$15,$B$16,$B$17,$I$8,$I$18,$I$19,Datos!$B$1,Datos!$B$2,N$3*Datos!F$9/30.5,N$6,$I$2,$B$19)</f>
        <v>#NAME?</v>
      </c>
      <c r="G23" s="141" t="e">
        <f ca="1">FACTURA_SOLARPACK(ROW(), COLUMN(),Datos!G$9,Datos!G$10,Datos!G$11,Datos!G$12,Datos!G$13,Datos!G$14,$B$1,$B$2,$B$4,$B$5,$B$6,$B$8,$B$10,$B$12,$B$15,$B$16,$B$17,$I$8,$I$18,$I$19,Datos!$B$1,Datos!$B$2,O$3*Datos!G$9/30.5,O$6,$I$2,$B$19)</f>
        <v>#NAME?</v>
      </c>
      <c r="H23" s="141" t="e">
        <f ca="1">FACTURA_SOLARPACK(ROW(), COLUMN(),Datos!H$9,Datos!H$10,Datos!H$11,Datos!H$12,Datos!H$13,Datos!H$14,$B$1,$B$2,$B$4,$B$5,$B$6,$B$8,$B$10,$B$12,$B$15,$B$16,$B$17,$I$8,$I$18,$I$19,Datos!$B$1,Datos!$B$2,P$3*Datos!H$9/30.5,P$6,$I$2,$B$19)</f>
        <v>#NAME?</v>
      </c>
      <c r="I23" s="141" t="e">
        <f ca="1">FACTURA_SOLARPACK(ROW(), COLUMN(),Datos!I$9,Datos!I$10,Datos!I$11,Datos!I$12,Datos!I$13,Datos!I$14,$B$1,$B$2,$B$4,$B$5,$B$6,$B$8,$B$10,$B$12,$B$15,$B$16,$B$17,$I$8,$I$18,$I$19,Datos!$B$1,Datos!$B$2,Q$3*Datos!I$9/30.5,Q$6,$I$2,$B$19)</f>
        <v>#NAME?</v>
      </c>
      <c r="J23" s="141" t="e">
        <f ca="1">FACTURA_SOLARPACK(ROW(), COLUMN(),Datos!J$9,Datos!J$10,Datos!J$11,Datos!J$12,Datos!J$13,Datos!J$14,$B$1,$B$2,$B$4,$B$5,$B$6,$B$8,$B$10,$B$12,$B$15,$B$16,$B$17,$I$8,$I$18,$I$19,Datos!$B$1,Datos!$B$2,R$3*Datos!J$9/30.5,R$6,$I$2,$B$19)</f>
        <v>#NAME?</v>
      </c>
      <c r="K23" s="141" t="e">
        <f ca="1">FACTURA_SOLARPACK(ROW(), COLUMN(),Datos!K$9,Datos!K$10,Datos!K$11,Datos!K$12,Datos!K$13,Datos!K$14,$B$1,$B$2,$B$4,$B$5,$B$6,$B$8,$B$10,$B$12,$B$15,$B$16,$B$17,$I$8,$I$18,$I$19,Datos!$B$1,Datos!$B$2,S$3*Datos!K$9/30.5,S$6,$I$2,$B$19)</f>
        <v>#NAME?</v>
      </c>
      <c r="L23" s="141" t="e">
        <f ca="1">FACTURA_SOLARPACK(ROW(), COLUMN(),Datos!L$9,Datos!L$10,Datos!L$11,Datos!L$12,Datos!L$13,Datos!L$14,$B$1,$B$2,$B$4,$B$5,$B$6,$B$8,$B$10,$B$12,$B$15,$B$16,$B$17,$I$8,$I$18,$I$19,Datos!$B$1,Datos!$B$2,T$3*Datos!L$9/30.5,T$6,$I$2,$B$19)</f>
        <v>#NAME?</v>
      </c>
      <c r="M23" s="141" t="e">
        <f ca="1">FACTURA_SOLARPACK(ROW(), COLUMN(),Datos!M$9,Datos!M$10,Datos!M$11,Datos!M$12,Datos!M$13,Datos!M$14,$B$1,$B$2,$B$4,$B$5,$B$6,$B$8,$B$10,$B$12,$B$15,$B$16,$B$17,$I$8,$I$18,$I$19,Datos!$B$1,Datos!$B$2,U$3*Datos!M$9/30.5,U$6,$I$2,$B$19)</f>
        <v>#NAME?</v>
      </c>
      <c r="N23" s="141" t="e">
        <f ca="1">FACTURA_SOLARPACK(ROW(), COLUMN(),Datos!N$9,Datos!N$10,Datos!N$11,Datos!N$12,Datos!N$13,Datos!N$14,$B$1,$B$2,$B$4,$B$5,$B$6,$B$8,$B$10,$B$12,$B$15,$B$16,$B$17,$I$8,$I$18,$I$19,Datos!$B$1,Datos!$B$2,V$3*Datos!N$9/30.5,V$6,$I$2,$B$19)</f>
        <v>#NAME?</v>
      </c>
      <c r="O23" s="141" t="e">
        <f ca="1">FACTURA_SOLARPACK(ROW(), COLUMN(),Datos!O$9,Datos!O$10,Datos!O$11,Datos!O$12,Datos!O$13,Datos!O$14,$B$1,$B$2,$B$4,$B$5,$B$6,$B$8,$B$10,$B$12,$B$15,$B$16,$B$17,$I$8,$I$18,$I$19,Datos!$B$1,Datos!$B$2,W$3*Datos!O$9/30.5,W$6,$I$2,$B$19)</f>
        <v>#NAME?</v>
      </c>
      <c r="P23" s="5"/>
    </row>
    <row r="24" spans="1:16">
      <c r="A24" s="23" t="s">
        <v>829</v>
      </c>
      <c r="B24" s="23" t="s">
        <v>833</v>
      </c>
      <c r="C24" s="144" t="e">
        <f t="shared" ca="1" si="4"/>
        <v>#NAME?</v>
      </c>
      <c r="D24" s="141" t="e">
        <f ca="1">FACTURA_SOLARPACK(ROW(), COLUMN(),Datos!D$9,Datos!D$10,Datos!D$11,Datos!D$12,Datos!D$13,Datos!D$14,$B$1,$B$2,$B$4,$B$5,$B$6,5,$B$10,$B$12,$B$15,$B$16,$B$17,$I$8,$I$18,$I$19,Datos!$B$1,Datos!$B$2,L$3*Datos!D$9/30.5,L$6,$I$2,$B$19)</f>
        <v>#NAME?</v>
      </c>
      <c r="E24" s="141" t="e">
        <f ca="1">FACTURA_SOLARPACK(ROW(), COLUMN(),Datos!E$9,Datos!E$10,Datos!E$11,Datos!E$12,Datos!E$13,Datos!E$14,$B$1,$B$2,$B$4,$B$5,$B$6,5,$B$10,$B$12,$B$15,$B$16,$B$17,$I$8,$I$18,$I$19,Datos!$B$1,Datos!$B$2,M$3*Datos!E$9/30.5,M$6,$I$2,$B$19)</f>
        <v>#NAME?</v>
      </c>
      <c r="F24" s="141" t="e">
        <f ca="1">FACTURA_SOLARPACK(ROW(), COLUMN(),Datos!F$9,Datos!F$10,Datos!F$11,Datos!F$12,Datos!F$13,Datos!F$14,$B$1,$B$2,$B$4,$B$5,$B$6,5,$B$10,$B$12,$B$15,$B$16,$B$17,$I$8,$I$18,$I$19,Datos!$B$1,Datos!$B$2,N$3*Datos!F$9/30.5,N$6,$I$2,$B$19)</f>
        <v>#NAME?</v>
      </c>
      <c r="G24" s="141" t="e">
        <f ca="1">FACTURA_SOLARPACK(ROW(), COLUMN(),Datos!G$9,Datos!G$10,Datos!G$11,Datos!G$12,Datos!G$13,Datos!G$14,$B$1,$B$2,$B$4,$B$5,$B$6,5,$B$10,$B$12,$B$15,$B$16,$B$17,$I$8,$I$18,$I$19,Datos!$B$1,Datos!$B$2,O$3*Datos!G$9/30.5,O$6,$I$2,$B$19)</f>
        <v>#NAME?</v>
      </c>
      <c r="H24" s="141" t="e">
        <f ca="1">FACTURA_SOLARPACK(ROW(), COLUMN(),Datos!H$9,Datos!H$10,Datos!H$11,Datos!H$12,Datos!H$13,Datos!H$14,$B$1,$B$2,$B$4,$B$5,$B$6,5,$B$10,$B$12,$B$15,$B$16,$B$17,$I$8,$I$18,$I$19,Datos!$B$1,Datos!$B$2,P$3*Datos!H$9/30.5,P$6,$I$2,$B$19)</f>
        <v>#NAME?</v>
      </c>
      <c r="I24" s="141" t="e">
        <f ca="1">FACTURA_SOLARPACK(ROW(), COLUMN(),Datos!I$9,Datos!I$10,Datos!I$11,Datos!I$12,Datos!I$13,Datos!I$14,$B$1,$B$2,$B$4,$B$5,$B$6,5,$B$10,$B$12,$B$15,$B$16,$B$17,$I$8,$I$18,$I$19,Datos!$B$1,Datos!$B$2,Q$3*Datos!I$9/30.5,Q$6,$I$2,$B$19)</f>
        <v>#NAME?</v>
      </c>
      <c r="J24" s="141" t="e">
        <f ca="1">FACTURA_SOLARPACK(ROW(), COLUMN(),Datos!J$9,Datos!J$10,Datos!J$11,Datos!J$12,Datos!J$13,Datos!J$14,$B$1,$B$2,$B$4,$B$5,$B$6,5,$B$10,$B$12,$B$15,$B$16,$B$17,$I$8,$I$18,$I$19,Datos!$B$1,Datos!$B$2,R$3*Datos!J$9/30.5,R$6,$I$2,$B$19)</f>
        <v>#NAME?</v>
      </c>
      <c r="K24" s="141" t="e">
        <f ca="1">FACTURA_SOLARPACK(ROW(), COLUMN(),Datos!K$9,Datos!K$10,Datos!K$11,Datos!K$12,Datos!K$13,Datos!K$14,$B$1,$B$2,$B$4,$B$5,$B$6,5,$B$10,$B$12,$B$15,$B$16,$B$17,$I$8,$I$18,$I$19,Datos!$B$1,Datos!$B$2,S$3*Datos!K$9/30.5,S$6,$I$2,$B$19)</f>
        <v>#NAME?</v>
      </c>
      <c r="L24" s="141" t="e">
        <f ca="1">FACTURA_SOLARPACK(ROW(), COLUMN(),Datos!L$9,Datos!L$10,Datos!L$11,Datos!L$12,Datos!L$13,Datos!L$14,$B$1,$B$2,$B$4,$B$5,$B$6,5,$B$10,$B$12,$B$15,$B$16,$B$17,$I$8,$I$18,$I$19,Datos!$B$1,Datos!$B$2,T$3*Datos!L$9/30.5,T$6,$I$2,$B$19)</f>
        <v>#NAME?</v>
      </c>
      <c r="M24" s="141" t="e">
        <f ca="1">FACTURA_SOLARPACK(ROW(), COLUMN(),Datos!M$9,Datos!M$10,Datos!M$11,Datos!M$12,Datos!M$13,Datos!M$14,$B$1,$B$2,$B$4,$B$5,$B$6,5,$B$10,$B$12,$B$15,$B$16,$B$17,$I$8,$I$18,$I$19,Datos!$B$1,Datos!$B$2,U$3*Datos!M$9/30.5,U$6,$I$2,$B$19)</f>
        <v>#NAME?</v>
      </c>
      <c r="N24" s="141" t="e">
        <f ca="1">FACTURA_SOLARPACK(ROW(), COLUMN(),Datos!N$9,Datos!N$10,Datos!N$11,Datos!N$12,Datos!N$13,Datos!N$14,$B$1,$B$2,$B$4,$B$5,$B$6,5,$B$10,$B$12,$B$15,$B$16,$B$17,$I$8,$I$18,$I$19,Datos!$B$1,Datos!$B$2,V$3*Datos!N$9/30.5,V$6,$I$2,$B$19)</f>
        <v>#NAME?</v>
      </c>
      <c r="O24" s="141" t="e">
        <f ca="1">FACTURA_SOLARPACK(ROW(), COLUMN(),Datos!O$9,Datos!O$10,Datos!O$11,Datos!O$12,Datos!O$13,Datos!O$14,$B$1,$B$2,$B$4,$B$5,$B$6,5,$B$10,$B$12,$B$15,$B$16,$B$17,$I$8,$I$18,$I$19,Datos!$B$1,Datos!$B$2,W$3*Datos!O$9/30.5,W$6,$I$2,$B$19)</f>
        <v>#NAME?</v>
      </c>
      <c r="P24" s="5"/>
    </row>
    <row r="25" spans="1:16">
      <c r="A25" s="23" t="s">
        <v>829</v>
      </c>
      <c r="B25" s="23" t="s">
        <v>834</v>
      </c>
      <c r="C25" s="144" t="e">
        <f t="shared" ca="1" si="4"/>
        <v>#NAME?</v>
      </c>
      <c r="D25" s="141" t="e">
        <f ca="1">FACTURA_SOLARPACK(ROW(), COLUMN(),Datos!D$9,Datos!D$10,Datos!D$11,Datos!D$12,Datos!D$13,Datos!D$14,$B$1,$B$2,$B$4,$B$5,$B$6,10,$B$10,$B$12,$B$15,$B$16,$B$17,$I$8,$I$18,$I$19,Datos!$B$1,Datos!$B$2,L$3*Datos!D$9/30.5,L$6,$I$2,$B$19)</f>
        <v>#NAME?</v>
      </c>
      <c r="E25" s="141" t="e">
        <f ca="1">FACTURA_SOLARPACK(ROW(), COLUMN(),Datos!E$9,Datos!E$10,Datos!E$11,Datos!E$12,Datos!E$13,Datos!E$14,$B$1,$B$2,$B$4,$B$5,$B$6,10,$B$10,$B$12,$B$15,$B$16,$B$17,$I$8,$I$18,$I$19,Datos!$B$1,Datos!$B$2,M$3*Datos!E$9/30.5,M$6,$I$2,$B$19)</f>
        <v>#NAME?</v>
      </c>
      <c r="F25" s="141" t="e">
        <f ca="1">FACTURA_SOLARPACK(ROW(), COLUMN(),Datos!F$9,Datos!F$10,Datos!F$11,Datos!F$12,Datos!F$13,Datos!F$14,$B$1,$B$2,$B$4,$B$5,$B$6,10,$B$10,$B$12,$B$15,$B$16,$B$17,$I$8,$I$18,$I$19,Datos!$B$1,Datos!$B$2,N$3*Datos!F$9/30.5,N$6,$I$2,$B$19)</f>
        <v>#NAME?</v>
      </c>
      <c r="G25" s="141" t="e">
        <f ca="1">FACTURA_SOLARPACK(ROW(), COLUMN(),Datos!G$9,Datos!G$10,Datos!G$11,Datos!G$12,Datos!G$13,Datos!G$14,$B$1,$B$2,$B$4,$B$5,$B$6,10,$B$10,$B$12,$B$15,$B$16,$B$17,$I$8,$I$18,$I$19,Datos!$B$1,Datos!$B$2,O$3*Datos!G$9/30.5,O$6,$I$2,$B$19)</f>
        <v>#NAME?</v>
      </c>
      <c r="H25" s="141" t="e">
        <f ca="1">FACTURA_SOLARPACK(ROW(), COLUMN(),Datos!H$9,Datos!H$10,Datos!H$11,Datos!H$12,Datos!H$13,Datos!H$14,$B$1,$B$2,$B$4,$B$5,$B$6,10,$B$10,$B$12,$B$15,$B$16,$B$17,$I$8,$I$18,$I$19,Datos!$B$1,Datos!$B$2,P$3*Datos!H$9/30.5,P$6,$I$2,$B$19)</f>
        <v>#NAME?</v>
      </c>
      <c r="I25" s="141" t="e">
        <f ca="1">FACTURA_SOLARPACK(ROW(), COLUMN(),Datos!I$9,Datos!I$10,Datos!I$11,Datos!I$12,Datos!I$13,Datos!I$14,$B$1,$B$2,$B$4,$B$5,$B$6,10,$B$10,$B$12,$B$15,$B$16,$B$17,$I$8,$I$18,$I$19,Datos!$B$1,Datos!$B$2,Q$3*Datos!I$9/30.5,Q$6,$I$2,$B$19)</f>
        <v>#NAME?</v>
      </c>
      <c r="J25" s="141" t="e">
        <f ca="1">FACTURA_SOLARPACK(ROW(), COLUMN(),Datos!J$9,Datos!J$10,Datos!J$11,Datos!J$12,Datos!J$13,Datos!J$14,$B$1,$B$2,$B$4,$B$5,$B$6,10,$B$10,$B$12,$B$15,$B$16,$B$17,$I$8,$I$18,$I$19,Datos!$B$1,Datos!$B$2,R$3*Datos!J$9/30.5,R$6,$I$2,$B$19)</f>
        <v>#NAME?</v>
      </c>
      <c r="K25" s="141" t="e">
        <f ca="1">FACTURA_SOLARPACK(ROW(), COLUMN(),Datos!K$9,Datos!K$10,Datos!K$11,Datos!K$12,Datos!K$13,Datos!K$14,$B$1,$B$2,$B$4,$B$5,$B$6,10,$B$10,$B$12,$B$15,$B$16,$B$17,$I$8,$I$18,$I$19,Datos!$B$1,Datos!$B$2,S$3*Datos!K$9/30.5,S$6,$I$2,$B$19)</f>
        <v>#NAME?</v>
      </c>
      <c r="L25" s="141" t="e">
        <f ca="1">FACTURA_SOLARPACK(ROW(), COLUMN(),Datos!L$9,Datos!L$10,Datos!L$11,Datos!L$12,Datos!L$13,Datos!L$14,$B$1,$B$2,$B$4,$B$5,$B$6,10,$B$10,$B$12,$B$15,$B$16,$B$17,$I$8,$I$18,$I$19,Datos!$B$1,Datos!$B$2,T$3*Datos!L$9/30.5,T$6,$I$2,$B$19)</f>
        <v>#NAME?</v>
      </c>
      <c r="M25" s="141" t="e">
        <f ca="1">FACTURA_SOLARPACK(ROW(), COLUMN(),Datos!M$9,Datos!M$10,Datos!M$11,Datos!M$12,Datos!M$13,Datos!M$14,$B$1,$B$2,$B$4,$B$5,$B$6,10,$B$10,$B$12,$B$15,$B$16,$B$17,$I$8,$I$18,$I$19,Datos!$B$1,Datos!$B$2,U$3*Datos!M$9/30.5,U$6,$I$2,$B$19)</f>
        <v>#NAME?</v>
      </c>
      <c r="N25" s="141" t="e">
        <f ca="1">FACTURA_SOLARPACK(ROW(), COLUMN(),Datos!N$9,Datos!N$10,Datos!N$11,Datos!N$12,Datos!N$13,Datos!N$14,$B$1,$B$2,$B$4,$B$5,$B$6,10,$B$10,$B$12,$B$15,$B$16,$B$17,$I$8,$I$18,$I$19,Datos!$B$1,Datos!$B$2,V$3*Datos!N$9/30.5,V$6,$I$2,$B$19)</f>
        <v>#NAME?</v>
      </c>
      <c r="O25" s="141" t="e">
        <f ca="1">FACTURA_SOLARPACK(ROW(), COLUMN(),Datos!O$9,Datos!O$10,Datos!O$11,Datos!O$12,Datos!O$13,Datos!O$14,$B$1,$B$2,$B$4,$B$5,$B$6,10,$B$10,$B$12,$B$15,$B$16,$B$17,$I$8,$I$18,$I$19,Datos!$B$1,Datos!$B$2,W$3*Datos!O$9/30.5,W$6,$I$2,$B$19)</f>
        <v>#NAME?</v>
      </c>
      <c r="P25" s="5"/>
    </row>
    <row r="26" spans="1:16">
      <c r="A26" s="23" t="s">
        <v>829</v>
      </c>
      <c r="B26" s="23" t="s">
        <v>835</v>
      </c>
      <c r="C26" s="144" t="e">
        <f t="shared" ca="1" si="4"/>
        <v>#NAME?</v>
      </c>
      <c r="D26" s="141" t="e">
        <f ca="1">FACTURA_SOLARPACK(ROW(), COLUMN(),Datos!D$9,Datos!D$10,Datos!D$11,Datos!D$12,Datos!D$13,Datos!D$14,$B$1,$B$2,$B$4,$B$5,$B$6,15,$B$10,$B$12,$B$15,$B$16,$B$17,$I$8,$I$18,$I$19,Datos!$B$1,Datos!$B$2,L$3*Datos!D$9/30.5,L$6,$I$2,$B$19)</f>
        <v>#NAME?</v>
      </c>
      <c r="E26" s="141" t="e">
        <f ca="1">FACTURA_SOLARPACK(ROW(), COLUMN(),Datos!E$9,Datos!E$10,Datos!E$11,Datos!E$12,Datos!E$13,Datos!E$14,$B$1,$B$2,$B$4,$B$5,$B$6,15,$B$10,$B$12,$B$15,$B$16,$B$17,$I$8,$I$18,$I$19,Datos!$B$1,Datos!$B$2,M$3*Datos!E$9/30.5,M$6,$I$2,$B$19)</f>
        <v>#NAME?</v>
      </c>
      <c r="F26" s="141" t="e">
        <f ca="1">FACTURA_SOLARPACK(ROW(), COLUMN(),Datos!F$9,Datos!F$10,Datos!F$11,Datos!F$12,Datos!F$13,Datos!F$14,$B$1,$B$2,$B$4,$B$5,$B$6,15,$B$10,$B$12,$B$15,$B$16,$B$17,$I$8,$I$18,$I$19,Datos!$B$1,Datos!$B$2,N$3*Datos!F$9/30.5,N$6,$I$2,$B$19)</f>
        <v>#NAME?</v>
      </c>
      <c r="G26" s="141" t="e">
        <f ca="1">FACTURA_SOLARPACK(ROW(), COLUMN(),Datos!G$9,Datos!G$10,Datos!G$11,Datos!G$12,Datos!G$13,Datos!G$14,$B$1,$B$2,$B$4,$B$5,$B$6,15,$B$10,$B$12,$B$15,$B$16,$B$17,$I$8,$I$18,$I$19,Datos!$B$1,Datos!$B$2,O$3*Datos!G$9/30.5,O$6,$I$2,$B$19)</f>
        <v>#NAME?</v>
      </c>
      <c r="H26" s="141" t="e">
        <f ca="1">FACTURA_SOLARPACK(ROW(), COLUMN(),Datos!H$9,Datos!H$10,Datos!H$11,Datos!H$12,Datos!H$13,Datos!H$14,$B$1,$B$2,$B$4,$B$5,$B$6,15,$B$10,$B$12,$B$15,$B$16,$B$17,$I$8,$I$18,$I$19,Datos!$B$1,Datos!$B$2,P$3*Datos!H$9/30.5,P$6,$I$2,$B$19)</f>
        <v>#NAME?</v>
      </c>
      <c r="I26" s="141" t="e">
        <f ca="1">FACTURA_SOLARPACK(ROW(), COLUMN(),Datos!I$9,Datos!I$10,Datos!I$11,Datos!I$12,Datos!I$13,Datos!I$14,$B$1,$B$2,$B$4,$B$5,$B$6,15,$B$10,$B$12,$B$15,$B$16,$B$17,$I$8,$I$18,$I$19,Datos!$B$1,Datos!$B$2,Q$3*Datos!I$9/30.5,Q$6,$I$2,$B$19)</f>
        <v>#NAME?</v>
      </c>
      <c r="J26" s="141" t="e">
        <f ca="1">FACTURA_SOLARPACK(ROW(), COLUMN(),Datos!J$9,Datos!J$10,Datos!J$11,Datos!J$12,Datos!J$13,Datos!J$14,$B$1,$B$2,$B$4,$B$5,$B$6,15,$B$10,$B$12,$B$15,$B$16,$B$17,$I$8,$I$18,$I$19,Datos!$B$1,Datos!$B$2,R$3*Datos!J$9/30.5,R$6,$I$2,$B$19)</f>
        <v>#NAME?</v>
      </c>
      <c r="K26" s="141" t="e">
        <f ca="1">FACTURA_SOLARPACK(ROW(), COLUMN(),Datos!K$9,Datos!K$10,Datos!K$11,Datos!K$12,Datos!K$13,Datos!K$14,$B$1,$B$2,$B$4,$B$5,$B$6,15,$B$10,$B$12,$B$15,$B$16,$B$17,$I$8,$I$18,$I$19,Datos!$B$1,Datos!$B$2,S$3*Datos!K$9/30.5,S$6,$I$2,$B$19)</f>
        <v>#NAME?</v>
      </c>
      <c r="L26" s="141" t="e">
        <f ca="1">FACTURA_SOLARPACK(ROW(), COLUMN(),Datos!L$9,Datos!L$10,Datos!L$11,Datos!L$12,Datos!L$13,Datos!L$14,$B$1,$B$2,$B$4,$B$5,$B$6,15,$B$10,$B$12,$B$15,$B$16,$B$17,$I$8,$I$18,$I$19,Datos!$B$1,Datos!$B$2,T$3*Datos!L$9/30.5,T$6,$I$2,$B$19)</f>
        <v>#NAME?</v>
      </c>
      <c r="M26" s="141" t="e">
        <f ca="1">FACTURA_SOLARPACK(ROW(), COLUMN(),Datos!M$9,Datos!M$10,Datos!M$11,Datos!M$12,Datos!M$13,Datos!M$14,$B$1,$B$2,$B$4,$B$5,$B$6,15,$B$10,$B$12,$B$15,$B$16,$B$17,$I$8,$I$18,$I$19,Datos!$B$1,Datos!$B$2,U$3*Datos!M$9/30.5,U$6,$I$2,$B$19)</f>
        <v>#NAME?</v>
      </c>
      <c r="N26" s="141" t="e">
        <f ca="1">FACTURA_SOLARPACK(ROW(), COLUMN(),Datos!N$9,Datos!N$10,Datos!N$11,Datos!N$12,Datos!N$13,Datos!N$14,$B$1,$B$2,$B$4,$B$5,$B$6,15,$B$10,$B$12,$B$15,$B$16,$B$17,$I$8,$I$18,$I$19,Datos!$B$1,Datos!$B$2,V$3*Datos!N$9/30.5,V$6,$I$2,$B$19)</f>
        <v>#NAME?</v>
      </c>
      <c r="O26" s="141" t="e">
        <f ca="1">FACTURA_SOLARPACK(ROW(), COLUMN(),Datos!O$9,Datos!O$10,Datos!O$11,Datos!O$12,Datos!O$13,Datos!O$14,$B$1,$B$2,$B$4,$B$5,$B$6,15,$B$10,$B$12,$B$15,$B$16,$B$17,$I$8,$I$18,$I$19,Datos!$B$1,Datos!$B$2,W$3*Datos!O$9/30.5,W$6,$I$2,$B$19)</f>
        <v>#NAME?</v>
      </c>
      <c r="P26" s="5"/>
    </row>
    <row r="27" spans="1:16">
      <c r="A27" s="23" t="s">
        <v>829</v>
      </c>
      <c r="B27" s="23" t="s">
        <v>836</v>
      </c>
      <c r="C27" s="144" t="e">
        <f t="shared" ca="1" si="4"/>
        <v>#NAME?</v>
      </c>
      <c r="D27" s="141" t="e">
        <f ca="1">FACTURA_SOLARPACK(ROW(), COLUMN(),Datos!D$9,Datos!D$10,Datos!D$11,Datos!D$12,Datos!D$13,Datos!D$14,$B$1,$B$2,$B$4,$B$5,$B$6,20,$B$10,$B$12,$B$15,$B$16,$B$17,$I$8,$I$18,$I$19,Datos!$B$1,Datos!$B$2,L$3*Datos!D$9/30.5,L$6,$I$2,$B$19)</f>
        <v>#NAME?</v>
      </c>
      <c r="E27" s="141" t="e">
        <f ca="1">FACTURA_SOLARPACK(ROW(), COLUMN(),Datos!E$9,Datos!E$10,Datos!E$11,Datos!E$12,Datos!E$13,Datos!E$14,$B$1,$B$2,$B$4,$B$5,$B$6,20,$B$10,$B$12,$B$15,$B$16,$B$17,$I$8,$I$18,$I$19,Datos!$B$1,Datos!$B$2,M$3*Datos!E$9/30.5,M$6,$I$2,$B$19)</f>
        <v>#NAME?</v>
      </c>
      <c r="F27" s="141" t="e">
        <f ca="1">FACTURA_SOLARPACK(ROW(), COLUMN(),Datos!F$9,Datos!F$10,Datos!F$11,Datos!F$12,Datos!F$13,Datos!F$14,$B$1,$B$2,$B$4,$B$5,$B$6,20,$B$10,$B$12,$B$15,$B$16,$B$17,$I$8,$I$18,$I$19,Datos!$B$1,Datos!$B$2,N$3*Datos!F$9/30.5,N$6,$I$2,$B$19)</f>
        <v>#NAME?</v>
      </c>
      <c r="G27" s="141" t="e">
        <f ca="1">FACTURA_SOLARPACK(ROW(), COLUMN(),Datos!G$9,Datos!G$10,Datos!G$11,Datos!G$12,Datos!G$13,Datos!G$14,$B$1,$B$2,$B$4,$B$5,$B$6,20,$B$10,$B$12,$B$15,$B$16,$B$17,$I$8,$I$18,$I$19,Datos!$B$1,Datos!$B$2,O$3*Datos!G$9/30.5,O$6,$I$2,$B$19)</f>
        <v>#NAME?</v>
      </c>
      <c r="H27" s="141" t="e">
        <f ca="1">FACTURA_SOLARPACK(ROW(), COLUMN(),Datos!H$9,Datos!H$10,Datos!H$11,Datos!H$12,Datos!H$13,Datos!H$14,$B$1,$B$2,$B$4,$B$5,$B$6,20,$B$10,$B$12,$B$15,$B$16,$B$17,$I$8,$I$18,$I$19,Datos!$B$1,Datos!$B$2,P$3*Datos!H$9/30.5,P$6,$I$2,$B$19)</f>
        <v>#NAME?</v>
      </c>
      <c r="I27" s="141" t="e">
        <f ca="1">FACTURA_SOLARPACK(ROW(), COLUMN(),Datos!I$9,Datos!I$10,Datos!I$11,Datos!I$12,Datos!I$13,Datos!I$14,$B$1,$B$2,$B$4,$B$5,$B$6,20,$B$10,$B$12,$B$15,$B$16,$B$17,$I$8,$I$18,$I$19,Datos!$B$1,Datos!$B$2,Q$3*Datos!I$9/30.5,Q$6,$I$2,$B$19)</f>
        <v>#NAME?</v>
      </c>
      <c r="J27" s="141" t="e">
        <f ca="1">FACTURA_SOLARPACK(ROW(), COLUMN(),Datos!J$9,Datos!J$10,Datos!J$11,Datos!J$12,Datos!J$13,Datos!J$14,$B$1,$B$2,$B$4,$B$5,$B$6,20,$B$10,$B$12,$B$15,$B$16,$B$17,$I$8,$I$18,$I$19,Datos!$B$1,Datos!$B$2,R$3*Datos!J$9/30.5,R$6,$I$2,$B$19)</f>
        <v>#NAME?</v>
      </c>
      <c r="K27" s="141" t="e">
        <f ca="1">FACTURA_SOLARPACK(ROW(), COLUMN(),Datos!K$9,Datos!K$10,Datos!K$11,Datos!K$12,Datos!K$13,Datos!K$14,$B$1,$B$2,$B$4,$B$5,$B$6,20,$B$10,$B$12,$B$15,$B$16,$B$17,$I$8,$I$18,$I$19,Datos!$B$1,Datos!$B$2,S$3*Datos!K$9/30.5,S$6,$I$2,$B$19)</f>
        <v>#NAME?</v>
      </c>
      <c r="L27" s="141" t="e">
        <f ca="1">FACTURA_SOLARPACK(ROW(), COLUMN(),Datos!L$9,Datos!L$10,Datos!L$11,Datos!L$12,Datos!L$13,Datos!L$14,$B$1,$B$2,$B$4,$B$5,$B$6,20,$B$10,$B$12,$B$15,$B$16,$B$17,$I$8,$I$18,$I$19,Datos!$B$1,Datos!$B$2,T$3*Datos!L$9/30.5,T$6,$I$2,$B$19)</f>
        <v>#NAME?</v>
      </c>
      <c r="M27" s="141" t="e">
        <f ca="1">FACTURA_SOLARPACK(ROW(), COLUMN(),Datos!M$9,Datos!M$10,Datos!M$11,Datos!M$12,Datos!M$13,Datos!M$14,$B$1,$B$2,$B$4,$B$5,$B$6,20,$B$10,$B$12,$B$15,$B$16,$B$17,$I$8,$I$18,$I$19,Datos!$B$1,Datos!$B$2,U$3*Datos!M$9/30.5,U$6,$I$2,$B$19)</f>
        <v>#NAME?</v>
      </c>
      <c r="N27" s="141" t="e">
        <f ca="1">FACTURA_SOLARPACK(ROW(), COLUMN(),Datos!N$9,Datos!N$10,Datos!N$11,Datos!N$12,Datos!N$13,Datos!N$14,$B$1,$B$2,$B$4,$B$5,$B$6,20,$B$10,$B$12,$B$15,$B$16,$B$17,$I$8,$I$18,$I$19,Datos!$B$1,Datos!$B$2,V$3*Datos!N$9/30.5,V$6,$I$2,$B$19)</f>
        <v>#NAME?</v>
      </c>
      <c r="O27" s="141" t="e">
        <f ca="1">FACTURA_SOLARPACK(ROW(), COLUMN(),Datos!O$9,Datos!O$10,Datos!O$11,Datos!O$12,Datos!O$13,Datos!O$14,$B$1,$B$2,$B$4,$B$5,$B$6,20,$B$10,$B$12,$B$15,$B$16,$B$17,$I$8,$I$18,$I$19,Datos!$B$1,Datos!$B$2,W$3*Datos!O$9/30.5,W$6,$I$2,$B$19)</f>
        <v>#NAME?</v>
      </c>
      <c r="P27" s="5"/>
    </row>
    <row r="28" spans="1:16">
      <c r="A28" s="23" t="s">
        <v>829</v>
      </c>
      <c r="B28" s="23" t="s">
        <v>837</v>
      </c>
      <c r="C28" s="144" t="e">
        <f t="shared" ca="1" si="4"/>
        <v>#NAME?</v>
      </c>
      <c r="D28" s="141" t="e">
        <f ca="1">FACTURA_SOLARPACK(ROW(), COLUMN(),Datos!D$9,Datos!D$10,Datos!D$11,Datos!D$12,Datos!D$13,Datos!D$14,$B$1,$B$2,$B$4,$B$5,$B$6,25,$B$10,$B$12,$B$15,$B$16,$B$17,$I$8,$I$18,$I$19,Datos!$B$1,Datos!$B$2,L$3*Datos!D$9/30.5,L$6,$I$2,$B$19)</f>
        <v>#NAME?</v>
      </c>
      <c r="E28" s="141" t="e">
        <f ca="1">FACTURA_SOLARPACK(ROW(), COLUMN(),Datos!E$9,Datos!E$10,Datos!E$11,Datos!E$12,Datos!E$13,Datos!E$14,$B$1,$B$2,$B$4,$B$5,$B$6,25,$B$10,$B$12,$B$15,$B$16,$B$17,$I$8,$I$18,$I$19,Datos!$B$1,Datos!$B$2,M$3*Datos!E$9/30.5,M$6,$I$2,$B$19)</f>
        <v>#NAME?</v>
      </c>
      <c r="F28" s="141" t="e">
        <f ca="1">FACTURA_SOLARPACK(ROW(), COLUMN(),Datos!F$9,Datos!F$10,Datos!F$11,Datos!F$12,Datos!F$13,Datos!F$14,$B$1,$B$2,$B$4,$B$5,$B$6,25,$B$10,$B$12,$B$15,$B$16,$B$17,$I$8,$I$18,$I$19,Datos!$B$1,Datos!$B$2,N$3*Datos!F$9/30.5,N$6,$I$2,$B$19)</f>
        <v>#NAME?</v>
      </c>
      <c r="G28" s="141" t="e">
        <f ca="1">FACTURA_SOLARPACK(ROW(), COLUMN(),Datos!G$9,Datos!G$10,Datos!G$11,Datos!G$12,Datos!G$13,Datos!G$14,$B$1,$B$2,$B$4,$B$5,$B$6,25,$B$10,$B$12,$B$15,$B$16,$B$17,$I$8,$I$18,$I$19,Datos!$B$1,Datos!$B$2,O$3*Datos!G$9/30.5,O$6,$I$2,$B$19)</f>
        <v>#NAME?</v>
      </c>
      <c r="H28" s="141" t="e">
        <f ca="1">FACTURA_SOLARPACK(ROW(), COLUMN(),Datos!H$9,Datos!H$10,Datos!H$11,Datos!H$12,Datos!H$13,Datos!H$14,$B$1,$B$2,$B$4,$B$5,$B$6,25,$B$10,$B$12,$B$15,$B$16,$B$17,$I$8,$I$18,$I$19,Datos!$B$1,Datos!$B$2,P$3*Datos!H$9/30.5,P$6,$I$2,$B$19)</f>
        <v>#NAME?</v>
      </c>
      <c r="I28" s="141" t="e">
        <f ca="1">FACTURA_SOLARPACK(ROW(), COLUMN(),Datos!I$9,Datos!I$10,Datos!I$11,Datos!I$12,Datos!I$13,Datos!I$14,$B$1,$B$2,$B$4,$B$5,$B$6,25,$B$10,$B$12,$B$15,$B$16,$B$17,$I$8,$I$18,$I$19,Datos!$B$1,Datos!$B$2,Q$3*Datos!I$9/30.5,Q$6,$I$2,$B$19)</f>
        <v>#NAME?</v>
      </c>
      <c r="J28" s="141" t="e">
        <f ca="1">FACTURA_SOLARPACK(ROW(), COLUMN(),Datos!J$9,Datos!J$10,Datos!J$11,Datos!J$12,Datos!J$13,Datos!J$14,$B$1,$B$2,$B$4,$B$5,$B$6,25,$B$10,$B$12,$B$15,$B$16,$B$17,$I$8,$I$18,$I$19,Datos!$B$1,Datos!$B$2,R$3*Datos!J$9/30.5,R$6,$I$2,$B$19)</f>
        <v>#NAME?</v>
      </c>
      <c r="K28" s="141" t="e">
        <f ca="1">FACTURA_SOLARPACK(ROW(), COLUMN(),Datos!K$9,Datos!K$10,Datos!K$11,Datos!K$12,Datos!K$13,Datos!K$14,$B$1,$B$2,$B$4,$B$5,$B$6,25,$B$10,$B$12,$B$15,$B$16,$B$17,$I$8,$I$18,$I$19,Datos!$B$1,Datos!$B$2,S$3*Datos!K$9/30.5,S$6,$I$2,$B$19)</f>
        <v>#NAME?</v>
      </c>
      <c r="L28" s="141" t="e">
        <f ca="1">FACTURA_SOLARPACK(ROW(), COLUMN(),Datos!L$9,Datos!L$10,Datos!L$11,Datos!L$12,Datos!L$13,Datos!L$14,$B$1,$B$2,$B$4,$B$5,$B$6,25,$B$10,$B$12,$B$15,$B$16,$B$17,$I$8,$I$18,$I$19,Datos!$B$1,Datos!$B$2,T$3*Datos!L$9/30.5,T$6,$I$2,$B$19)</f>
        <v>#NAME?</v>
      </c>
      <c r="M28" s="141" t="e">
        <f ca="1">FACTURA_SOLARPACK(ROW(), COLUMN(),Datos!M$9,Datos!M$10,Datos!M$11,Datos!M$12,Datos!M$13,Datos!M$14,$B$1,$B$2,$B$4,$B$5,$B$6,25,$B$10,$B$12,$B$15,$B$16,$B$17,$I$8,$I$18,$I$19,Datos!$B$1,Datos!$B$2,U$3*Datos!M$9/30.5,U$6,$I$2,$B$19)</f>
        <v>#NAME?</v>
      </c>
      <c r="N28" s="141" t="e">
        <f ca="1">FACTURA_SOLARPACK(ROW(), COLUMN(),Datos!N$9,Datos!N$10,Datos!N$11,Datos!N$12,Datos!N$13,Datos!N$14,$B$1,$B$2,$B$4,$B$5,$B$6,25,$B$10,$B$12,$B$15,$B$16,$B$17,$I$8,$I$18,$I$19,Datos!$B$1,Datos!$B$2,V$3*Datos!N$9/30.5,V$6,$I$2,$B$19)</f>
        <v>#NAME?</v>
      </c>
      <c r="O28" s="141" t="e">
        <f ca="1">FACTURA_SOLARPACK(ROW(), COLUMN(),Datos!O$9,Datos!O$10,Datos!O$11,Datos!O$12,Datos!O$13,Datos!O$14,$B$1,$B$2,$B$4,$B$5,$B$6,25,$B$10,$B$12,$B$15,$B$16,$B$17,$I$8,$I$18,$I$19,Datos!$B$1,Datos!$B$2,W$3*Datos!O$9/30.5,W$6,$I$2,$B$19)</f>
        <v>#NAME?</v>
      </c>
      <c r="P28" s="5"/>
    </row>
    <row r="29" spans="1:16">
      <c r="A29" s="142"/>
      <c r="B29" s="142"/>
      <c r="C29" s="142"/>
      <c r="D29" s="143"/>
      <c r="E29" s="143"/>
      <c r="F29" s="143"/>
      <c r="G29" s="143"/>
      <c r="H29" s="143"/>
      <c r="I29" s="143"/>
      <c r="J29" s="143"/>
      <c r="K29" s="143"/>
      <c r="L29" s="143"/>
      <c r="M29" s="143"/>
      <c r="N29" s="143"/>
      <c r="O29" s="143"/>
      <c r="P29" s="5"/>
    </row>
    <row r="30" spans="1:16">
      <c r="A30" s="265">
        <v>2021</v>
      </c>
      <c r="B30" s="265"/>
      <c r="C30" s="265"/>
      <c r="D30" s="152"/>
      <c r="E30" s="152"/>
      <c r="F30" s="152"/>
      <c r="G30" s="152"/>
      <c r="H30" s="152"/>
      <c r="I30" s="152"/>
      <c r="J30" s="152"/>
      <c r="K30" s="152"/>
      <c r="L30" s="152"/>
      <c r="M30" s="152"/>
      <c r="N30" s="152"/>
      <c r="O30" s="152"/>
      <c r="P30" s="5"/>
    </row>
    <row r="31" spans="1:16">
      <c r="A31" s="290" t="s">
        <v>664</v>
      </c>
      <c r="B31" s="291"/>
      <c r="C31" s="292"/>
      <c r="D31" s="141">
        <v>23.6</v>
      </c>
      <c r="E31" s="141">
        <v>19</v>
      </c>
      <c r="F31" s="141">
        <v>20.5</v>
      </c>
      <c r="G31" s="141">
        <v>22.6</v>
      </c>
      <c r="H31" s="141">
        <v>22.9</v>
      </c>
      <c r="I31" s="141">
        <v>24.3</v>
      </c>
      <c r="J31" s="141">
        <v>25.2</v>
      </c>
      <c r="K31" s="141">
        <v>27.1</v>
      </c>
      <c r="L31" s="141">
        <v>28.1</v>
      </c>
      <c r="M31" s="141">
        <v>30.4</v>
      </c>
      <c r="N31" s="141">
        <v>29</v>
      </c>
      <c r="O31" s="141">
        <v>36.299999999999997</v>
      </c>
      <c r="P31" s="5"/>
    </row>
    <row r="32" spans="1:16">
      <c r="A32" s="290" t="s">
        <v>665</v>
      </c>
      <c r="B32" s="291"/>
      <c r="C32" s="292"/>
      <c r="D32" s="141">
        <v>13.5</v>
      </c>
      <c r="E32" s="141">
        <v>8.9</v>
      </c>
      <c r="F32" s="141">
        <v>10.7</v>
      </c>
      <c r="G32" s="141">
        <v>13</v>
      </c>
      <c r="H32" s="141">
        <v>13.4</v>
      </c>
      <c r="I32" s="141">
        <v>14.7</v>
      </c>
      <c r="J32" s="141">
        <v>15.7</v>
      </c>
      <c r="K32" s="141">
        <v>17.600000000000001</v>
      </c>
      <c r="L32" s="141">
        <v>22.2</v>
      </c>
      <c r="M32" s="141">
        <v>28</v>
      </c>
      <c r="N32" s="141">
        <v>26.9</v>
      </c>
      <c r="O32" s="141">
        <v>33.700000000000003</v>
      </c>
      <c r="P32" s="5"/>
    </row>
    <row r="33" spans="1:16">
      <c r="A33" s="290" t="s">
        <v>666</v>
      </c>
      <c r="B33" s="291"/>
      <c r="C33" s="292"/>
      <c r="D33" s="141">
        <v>7.4</v>
      </c>
      <c r="E33" s="141">
        <v>3.9</v>
      </c>
      <c r="F33" s="141">
        <v>6.2</v>
      </c>
      <c r="G33" s="141">
        <v>8.6999999999999993</v>
      </c>
      <c r="H33" s="141">
        <v>8.8000000000000007</v>
      </c>
      <c r="I33" s="141">
        <v>10.5</v>
      </c>
      <c r="J33" s="141">
        <v>11.6</v>
      </c>
      <c r="K33" s="141">
        <v>13.3</v>
      </c>
      <c r="L33" s="141">
        <v>18.600000000000001</v>
      </c>
      <c r="M33" s="141">
        <v>23.3</v>
      </c>
      <c r="N33" s="141">
        <v>22.7</v>
      </c>
      <c r="O33" s="141">
        <v>28.1</v>
      </c>
      <c r="P33" s="5"/>
    </row>
    <row r="34" spans="1:16">
      <c r="A34" s="290" t="s">
        <v>831</v>
      </c>
      <c r="B34" s="291"/>
      <c r="C34" s="292"/>
      <c r="D34" s="141">
        <v>6</v>
      </c>
      <c r="E34" s="141">
        <v>2.8</v>
      </c>
      <c r="F34" s="141">
        <v>4.5</v>
      </c>
      <c r="G34" s="141">
        <v>6.5</v>
      </c>
      <c r="H34" s="141">
        <v>6.7</v>
      </c>
      <c r="I34" s="141">
        <v>8</v>
      </c>
      <c r="J34" s="141">
        <v>8.9</v>
      </c>
      <c r="K34" s="141">
        <v>10</v>
      </c>
      <c r="L34" s="141">
        <v>14.7</v>
      </c>
      <c r="M34" s="141">
        <v>18.100000000000001</v>
      </c>
      <c r="N34" s="141">
        <v>18.2</v>
      </c>
      <c r="O34" s="141">
        <v>23.4</v>
      </c>
      <c r="P34" s="5"/>
    </row>
    <row r="35" spans="1:16">
      <c r="A35" s="290" t="s">
        <v>667</v>
      </c>
      <c r="B35" s="291"/>
      <c r="C35" s="292"/>
      <c r="D35" s="141">
        <v>0</v>
      </c>
      <c r="E35" s="141">
        <v>0</v>
      </c>
      <c r="F35" s="141">
        <v>0</v>
      </c>
      <c r="G35" s="141">
        <v>0</v>
      </c>
      <c r="H35" s="141">
        <v>0</v>
      </c>
      <c r="I35" s="141">
        <v>0</v>
      </c>
      <c r="J35" s="141">
        <v>0</v>
      </c>
      <c r="K35" s="141">
        <v>0</v>
      </c>
      <c r="L35" s="141">
        <v>0</v>
      </c>
      <c r="M35" s="141">
        <v>0</v>
      </c>
      <c r="N35" s="141">
        <v>0</v>
      </c>
      <c r="O35" s="141">
        <v>0</v>
      </c>
      <c r="P35" s="5"/>
    </row>
    <row r="36" spans="1:16">
      <c r="A36" s="124"/>
      <c r="B36" s="124"/>
      <c r="C36" s="142"/>
      <c r="D36" s="143"/>
      <c r="E36" s="143"/>
      <c r="F36" s="143"/>
      <c r="G36" s="143"/>
      <c r="H36" s="143"/>
      <c r="I36" s="143"/>
      <c r="J36" s="143"/>
      <c r="K36" s="143"/>
      <c r="L36" s="143"/>
      <c r="M36" s="143"/>
      <c r="N36" s="143"/>
      <c r="O36" s="143"/>
      <c r="P36" s="5"/>
    </row>
    <row r="37" spans="1:16">
      <c r="A37" s="265">
        <v>2022</v>
      </c>
      <c r="B37" s="265"/>
      <c r="C37" s="265"/>
      <c r="D37" s="152"/>
      <c r="E37" s="152"/>
      <c r="F37" s="152"/>
      <c r="G37" s="152"/>
      <c r="H37" s="152"/>
      <c r="I37" s="152"/>
      <c r="J37" s="152"/>
      <c r="K37" s="152"/>
      <c r="L37" s="152"/>
      <c r="M37" s="152"/>
      <c r="N37" s="152"/>
      <c r="O37" s="152"/>
      <c r="P37" s="5"/>
    </row>
    <row r="38" spans="1:16">
      <c r="A38" s="290" t="s">
        <v>664</v>
      </c>
      <c r="B38" s="291"/>
      <c r="C38" s="292"/>
      <c r="D38" s="141">
        <v>37.700000000000003</v>
      </c>
      <c r="E38" s="141">
        <v>36.9</v>
      </c>
      <c r="F38" s="141">
        <v>47.2</v>
      </c>
      <c r="G38" s="141">
        <v>33.200000000000003</v>
      </c>
      <c r="H38" s="141">
        <v>31.4</v>
      </c>
      <c r="I38" s="141">
        <v>33.6</v>
      </c>
      <c r="J38" s="141">
        <v>36.4</v>
      </c>
      <c r="K38" s="141">
        <v>41.3</v>
      </c>
      <c r="L38" s="141">
        <v>36.4</v>
      </c>
      <c r="M38" s="141">
        <v>29.2</v>
      </c>
      <c r="N38" s="141">
        <v>25.2</v>
      </c>
      <c r="O38" s="141">
        <v>30.9</v>
      </c>
      <c r="P38" s="5"/>
    </row>
    <row r="39" spans="1:16">
      <c r="A39" s="290" t="s">
        <v>665</v>
      </c>
      <c r="B39" s="291"/>
      <c r="C39" s="292"/>
      <c r="D39" s="141">
        <v>29.2</v>
      </c>
      <c r="E39" s="141">
        <v>28.1</v>
      </c>
      <c r="F39" s="141">
        <v>38.700000000000003</v>
      </c>
      <c r="G39" s="141">
        <v>27.6</v>
      </c>
      <c r="H39" s="141">
        <v>26.6</v>
      </c>
      <c r="I39" s="141">
        <v>28.9</v>
      </c>
      <c r="J39" s="141">
        <v>32</v>
      </c>
      <c r="K39" s="141">
        <v>37.6</v>
      </c>
      <c r="L39" s="141">
        <v>30.9</v>
      </c>
      <c r="M39" s="141">
        <v>23.5</v>
      </c>
      <c r="N39" s="141">
        <v>19.5</v>
      </c>
      <c r="O39" s="141">
        <v>25.3</v>
      </c>
      <c r="P39" s="5"/>
    </row>
    <row r="40" spans="1:16">
      <c r="A40" s="290" t="s">
        <v>666</v>
      </c>
      <c r="B40" s="291"/>
      <c r="C40" s="292"/>
      <c r="D40" s="141">
        <v>24.9</v>
      </c>
      <c r="E40" s="141">
        <v>25.1</v>
      </c>
      <c r="F40" s="141">
        <v>34.700000000000003</v>
      </c>
      <c r="G40" s="141">
        <v>23.8</v>
      </c>
      <c r="H40" s="141">
        <v>23.3</v>
      </c>
      <c r="I40" s="141">
        <v>27</v>
      </c>
      <c r="J40" s="141">
        <v>32.299999999999997</v>
      </c>
      <c r="K40" s="141">
        <v>39.6</v>
      </c>
      <c r="L40" s="141">
        <v>29.7</v>
      </c>
      <c r="M40" s="141">
        <v>19.899999999999999</v>
      </c>
      <c r="N40" s="141">
        <v>15.8</v>
      </c>
      <c r="O40" s="141">
        <v>24.9</v>
      </c>
      <c r="P40" s="5"/>
    </row>
    <row r="41" spans="1:16">
      <c r="A41" s="290" t="s">
        <v>830</v>
      </c>
      <c r="B41" s="291"/>
      <c r="C41" s="292"/>
      <c r="D41" s="141">
        <v>19.100000000000001</v>
      </c>
      <c r="E41" s="141">
        <v>18.2</v>
      </c>
      <c r="F41" s="141">
        <v>26.5</v>
      </c>
      <c r="G41" s="141">
        <v>15.6</v>
      </c>
      <c r="H41" s="141">
        <v>16.3</v>
      </c>
      <c r="I41" s="141">
        <v>14.9</v>
      </c>
      <c r="J41" s="141">
        <v>13.1</v>
      </c>
      <c r="K41" s="141">
        <v>12.7</v>
      </c>
      <c r="L41" s="141">
        <v>10.7</v>
      </c>
      <c r="M41" s="141">
        <v>10</v>
      </c>
      <c r="N41" s="141">
        <v>9.6999999999999993</v>
      </c>
      <c r="O41" s="141">
        <v>8.8000000000000007</v>
      </c>
      <c r="P41" s="5"/>
    </row>
    <row r="42" spans="1:16">
      <c r="A42" s="290" t="s">
        <v>667</v>
      </c>
      <c r="B42" s="291"/>
      <c r="C42" s="292"/>
      <c r="D42" s="141">
        <v>0</v>
      </c>
      <c r="E42" s="141">
        <v>0</v>
      </c>
      <c r="F42" s="141">
        <v>0</v>
      </c>
      <c r="G42" s="141">
        <v>0</v>
      </c>
      <c r="H42" s="141">
        <v>0</v>
      </c>
      <c r="I42" s="141">
        <v>5.9</v>
      </c>
      <c r="J42" s="141">
        <v>14</v>
      </c>
      <c r="K42" s="141">
        <v>18.3</v>
      </c>
      <c r="L42" s="141">
        <v>12.1</v>
      </c>
      <c r="M42" s="141">
        <v>4.3</v>
      </c>
      <c r="N42" s="141">
        <v>1.2</v>
      </c>
      <c r="O42" s="141">
        <v>7.5</v>
      </c>
      <c r="P42" s="5"/>
    </row>
    <row r="43" spans="1:16">
      <c r="A43" s="119"/>
      <c r="B43" s="119"/>
      <c r="C43" s="142"/>
      <c r="D43" s="143"/>
      <c r="E43" s="143"/>
      <c r="F43" s="143"/>
      <c r="G43" s="143"/>
      <c r="H43" s="143"/>
      <c r="I43" s="143"/>
      <c r="J43" s="143"/>
      <c r="K43" s="143"/>
      <c r="L43" s="143"/>
      <c r="M43" s="143"/>
      <c r="N43" s="143"/>
      <c r="O43" s="143"/>
      <c r="P43" s="5"/>
    </row>
    <row r="44" spans="1:16" ht="29.5" thickBot="1">
      <c r="A44" s="165"/>
      <c r="B44" s="165"/>
      <c r="C44" s="166" t="s">
        <v>37</v>
      </c>
      <c r="D44" s="167">
        <v>1</v>
      </c>
      <c r="E44" s="167">
        <v>2</v>
      </c>
      <c r="F44" s="167">
        <v>3</v>
      </c>
      <c r="G44" s="167">
        <v>4</v>
      </c>
      <c r="H44" s="167">
        <v>5</v>
      </c>
      <c r="I44" s="167">
        <v>6</v>
      </c>
      <c r="J44" s="167">
        <v>7</v>
      </c>
      <c r="K44" s="167">
        <v>8</v>
      </c>
      <c r="L44" s="167">
        <v>9</v>
      </c>
      <c r="M44" s="167">
        <v>10</v>
      </c>
      <c r="N44" s="167">
        <v>11</v>
      </c>
      <c r="O44" s="167">
        <v>12</v>
      </c>
      <c r="P44" s="5"/>
    </row>
    <row r="45" spans="1:16">
      <c r="A45" s="125" t="s">
        <v>828</v>
      </c>
      <c r="B45" s="125" t="s">
        <v>662</v>
      </c>
      <c r="C45" s="163" t="e">
        <f ca="1">SUM(D45:O45)</f>
        <v>#NAME?</v>
      </c>
      <c r="D45" s="164" t="e">
        <f ca="1">FACTURA_SOLARPACK(ROW(), COLUMN(),Datos!D$9,Datos!D$10,Datos!D$11,Datos!D$12,Datos!D$13,Datos!D$14,$B$1,$B$2,D$31,D$32,D$33,D$34,$B$10,$B$12,$B$15,$B$16,$B$17,$I$8,$I$18,$I$19,Datos!$B$1,Datos!$B$2,L$3*Datos!D$9/30.5,L$6,$I$2,D$35)</f>
        <v>#NAME?</v>
      </c>
      <c r="E45" s="164" t="e">
        <f ca="1">FACTURA_SOLARPACK(ROW(), COLUMN(),Datos!E$9,Datos!E$10,Datos!E$11,Datos!E$12,Datos!E$13,Datos!E$14,$B$1,$B$2,E$31,E$32,E$33,E$34,$B$10,$B$12,$B$15,$B$16,$B$17,$I$8,$I$18,$I$19,Datos!$B$1,Datos!$B$2,M$3*Datos!E$9/30.5,M$6,$I$2,E$35)</f>
        <v>#NAME?</v>
      </c>
      <c r="F45" s="164" t="e">
        <f ca="1">FACTURA_SOLARPACK(ROW(), COLUMN(),Datos!F$9,Datos!F$10,Datos!F$11,Datos!F$12,Datos!F$13,Datos!F$14,$B$1,$B$2,F$31,F$32,F$33,F$34,$B$10,$B$12,$B$15,$B$16,$B$17,$I$8,$I$18,$I$19,Datos!$B$1,Datos!$B$2,N$3*Datos!F$9/30.5,N$6,$I$2,F$35)</f>
        <v>#NAME?</v>
      </c>
      <c r="G45" s="164" t="e">
        <f ca="1">FACTURA_SOLARPACK(ROW(), COLUMN(),Datos!G$9,Datos!G$10,Datos!G$11,Datos!G$12,Datos!G$13,Datos!G$14,$B$1,$B$2,G$31,G$32,G$33,G$34,$B$10,$B$12,$B$15,$B$16,$B$17,$I$8,$I$18,$I$19,Datos!$B$1,Datos!$B$2,O$3*Datos!G$9/30.5,O$6,$I$2,G$35)</f>
        <v>#NAME?</v>
      </c>
      <c r="H45" s="164" t="e">
        <f ca="1">FACTURA_SOLARPACK(ROW(), COLUMN(),Datos!H$9,Datos!H$10,Datos!H$11,Datos!H$12,Datos!H$13,Datos!H$14,$B$1,$B$2,H$31,H$32,H$33,H$34,$B$10,$B$12,$B$15,$B$16,$B$17,$I$8,$I$18,$I$19,Datos!$B$1,Datos!$B$2,P$3*Datos!H$9/30.5,P$6,$I$2,H$35)</f>
        <v>#NAME?</v>
      </c>
      <c r="I45" s="164" t="e">
        <f ca="1">FACTURA_SOLARPACK(ROW(), COLUMN(),Datos!I$9,Datos!I$10,Datos!I$11,Datos!I$12,Datos!I$13,Datos!I$14,$B$1,$B$2,I$31,I$32,I$33,I$34,$B$10,$B$12,$B$15,$B$16,$B$17,$I$8,$I$18,$I$19,Datos!$B$1,Datos!$B$2,Q$3*Datos!I$9/30.5,Q$6,$I$2,I$35)</f>
        <v>#NAME?</v>
      </c>
      <c r="J45" s="164" t="e">
        <f ca="1">FACTURA_SOLARPACK(ROW(), COLUMN(),Datos!J$9,Datos!J$10,Datos!J$11,Datos!J$12,Datos!J$13,Datos!J$14,$B$1,$B$2,J$31,J$32,J$33,J$34,$B$10,$B$12,$B$15,$B$16,$B$17,$I$8,$I$18,$I$19,Datos!$B$1,Datos!$B$2,R$3*Datos!J$9/30.5,R$6,$I$2,J$35)</f>
        <v>#NAME?</v>
      </c>
      <c r="K45" s="164" t="e">
        <f ca="1">FACTURA_SOLARPACK(ROW(), COLUMN(),Datos!K$9,Datos!K$10,Datos!K$11,Datos!K$12,Datos!K$13,Datos!K$14,$B$1,$B$2,K$31,K$32,K$33,K$34,$B$10,$B$12,$B$15,$B$16,$B$17,$I$8,$I$18,$I$19,Datos!$B$1,Datos!$B$2,S$3*Datos!K$9/30.5,S$6,$I$2,K$35)</f>
        <v>#NAME?</v>
      </c>
      <c r="L45" s="164" t="e">
        <f ca="1">FACTURA_SOLARPACK(ROW(), COLUMN(),Datos!L$9,Datos!L$10,Datos!L$11,Datos!L$12,Datos!L$13,Datos!L$14,$B$1,$B$2,L$31,L$32,L$33,L$34,$B$10,$B$12,$B$15,$B$16,$B$17,$I$8,$I$18,$I$19,Datos!$B$1,Datos!$B$2,T$3*Datos!L$9/30.5,T$6,$I$2,L$35)</f>
        <v>#NAME?</v>
      </c>
      <c r="M45" s="164" t="e">
        <f ca="1">FACTURA_SOLARPACK(ROW(), COLUMN(),Datos!M$9,Datos!M$10,Datos!M$11,Datos!M$12,Datos!M$13,Datos!M$14,$B$1,$B$2,M$31,M$32,M$33,M$34,$B$10,$B$12,$B$15,$B$16,$B$17,$I$8,$I$18,$I$19,Datos!$B$1,Datos!$B$2,U$3*Datos!M$9/30.5,U$6,$I$2,M$35)</f>
        <v>#NAME?</v>
      </c>
      <c r="N45" s="164" t="e">
        <f ca="1">FACTURA_SOLARPACK(ROW(), COLUMN(),Datos!N$9,Datos!N$10,Datos!N$11,Datos!N$12,Datos!N$13,Datos!N$14,$B$1,$B$2,N$31,N$32,N$33,N$34,$B$10,$B$12,$B$15,$B$16,$B$17,$I$8,$I$18,$I$19,Datos!$B$1,Datos!$B$2,V$3*Datos!N$9/30.5,V$6,$I$2,N$35)</f>
        <v>#NAME?</v>
      </c>
      <c r="O45" s="164" t="e">
        <f ca="1">FACTURA_SOLARPACK(ROW(), COLUMN(),Datos!O$9,Datos!O$10,Datos!O$11,Datos!O$12,Datos!O$13,Datos!O$14,$B$1,$B$2,O$31,O$32,O$33,O$34,$B$10,$B$12,$B$15,$B$16,$B$17,$I$8,$I$18,$I$19,Datos!$B$1,Datos!$B$2,W$3*Datos!O$9/30.5,W$6,$I$2,O$35)</f>
        <v>#NAME?</v>
      </c>
      <c r="P45" s="5"/>
    </row>
    <row r="46" spans="1:16">
      <c r="A46" s="23" t="s">
        <v>828</v>
      </c>
      <c r="B46" s="23" t="s">
        <v>663</v>
      </c>
      <c r="C46" s="148" t="e">
        <f ca="1">SUM(D46:O46)</f>
        <v>#NAME?</v>
      </c>
      <c r="D46" s="141" t="e">
        <f ca="1">FACTURA_SOLARPACK(ROW(), COLUMN(),Datos!D$9,Datos!D$10,Datos!D$11,Datos!D$12,Datos!D$13,Datos!D$14,$B$1,$B$2,D$38,D$39,D$40,D$41,$B$10,$B$12,$B$15,$B$16,$B$17,$I$8,$I$18,$I$19,Datos!$B$1,Datos!$B$2,L$3*Datos!D$9/30.5,L$6,$I$2,D$42)</f>
        <v>#NAME?</v>
      </c>
      <c r="E46" s="141" t="e">
        <f ca="1">FACTURA_SOLARPACK(ROW(), COLUMN(),Datos!E$9,Datos!E$10,Datos!E$11,Datos!E$12,Datos!E$13,Datos!E$14,$B$1,$B$2,E$38,E$39,E$40,E$41,$B$10,$B$12,$B$15,$B$16,$B$17,$I$8,$I$18,$I$19,Datos!$B$1,Datos!$B$2,M$3*Datos!E$9/30.5,M$6,$I$2,E$42)</f>
        <v>#NAME?</v>
      </c>
      <c r="F46" s="141" t="e">
        <f ca="1">FACTURA_SOLARPACK(ROW(), COLUMN(),Datos!F$9,Datos!F$10,Datos!F$11,Datos!F$12,Datos!F$13,Datos!F$14,$B$1,$B$2,F$38,F$39,F$40,F$41,$B$10,$B$12,$B$15,$B$16,$B$17,$I$8,$I$18,$I$19,Datos!$B$1,Datos!$B$2,N$3*Datos!F$9/30.5,N$6,$I$2,F$42)</f>
        <v>#NAME?</v>
      </c>
      <c r="G46" s="141" t="e">
        <f ca="1">FACTURA_SOLARPACK(ROW(), COLUMN(),Datos!G$9,Datos!G$10,Datos!G$11,Datos!G$12,Datos!G$13,Datos!G$14,$B$1,$B$2,G$38,G$39,G$40,G$41,$B$10,$B$12,$B$15,$B$16,$B$17,$I$8,$I$18,$I$19,Datos!$B$1,Datos!$B$2,O$3*Datos!G$9/30.5,O$6,$I$2,G$42)</f>
        <v>#NAME?</v>
      </c>
      <c r="H46" s="141" t="e">
        <f ca="1">FACTURA_SOLARPACK(ROW(), COLUMN(),Datos!H$9,Datos!H$10,Datos!H$11,Datos!H$12,Datos!H$13,Datos!H$14,$B$1,$B$2,H$38,H$39,H$40,H$41,$B$10,$B$12,$B$15,$B$16,$B$17,$I$8,$I$18,$I$19,Datos!$B$1,Datos!$B$2,P$3*Datos!H$9/30.5,P$6,$I$2,H$42)</f>
        <v>#NAME?</v>
      </c>
      <c r="I46" s="141" t="e">
        <f ca="1">FACTURA_SOLARPACK(ROW(), COLUMN(),Datos!I$9,Datos!I$10,Datos!I$11,Datos!I$12,Datos!I$13,Datos!I$14,$B$1,$B$2,I$38,I$39,I$40,I$41,$B$10,$B$12,$B$15,$B$16,$B$17,$I$8,$I$18,$I$19,Datos!$B$1,Datos!$B$2,Q$3*Datos!I$9/30.5,Q$6,$I$2,I$42)</f>
        <v>#NAME?</v>
      </c>
      <c r="J46" s="141" t="e">
        <f ca="1">FACTURA_SOLARPACK(ROW(), COLUMN(),Datos!J$9,Datos!J$10,Datos!J$11,Datos!J$12,Datos!J$13,Datos!J$14,$B$1,$B$2,J$38,J$39,J$40,J$41,$B$10,$B$12,$B$15,$B$16,$B$17,$I$8,$I$18,$I$19,Datos!$B$1,Datos!$B$2,R$3*Datos!J$9/30.5,R$6,$I$2,J$42)</f>
        <v>#NAME?</v>
      </c>
      <c r="K46" s="141" t="e">
        <f ca="1">FACTURA_SOLARPACK(ROW(), COLUMN(),Datos!K$9,Datos!K$10,Datos!K$11,Datos!K$12,Datos!K$13,Datos!K$14,$B$1,$B$2,K$38,K$39,K$40,K$41,$B$10,$B$12,$B$15,$B$16,$B$17,$I$8,$I$18,$I$19,Datos!$B$1,Datos!$B$2,S$3*Datos!K$9/30.5,S$6,$I$2,K$42)</f>
        <v>#NAME?</v>
      </c>
      <c r="L46" s="141" t="e">
        <f ca="1">FACTURA_SOLARPACK(ROW(), COLUMN(),Datos!L$9,Datos!L$10,Datos!L$11,Datos!L$12,Datos!L$13,Datos!L$14,$B$1,$B$2,L$38,L$39,L$40,L$41,$B$10,$B$12,$B$15,$B$16,$B$17,$I$8,$I$18,$I$19,Datos!$B$1,Datos!$B$2,T$3*Datos!L$9/30.5,T$6,$I$2,L$42)</f>
        <v>#NAME?</v>
      </c>
      <c r="M46" s="141" t="e">
        <f ca="1">FACTURA_SOLARPACK(ROW(), COLUMN(),Datos!M$9,Datos!M$10,Datos!M$11,Datos!M$12,Datos!M$13,Datos!M$14,$B$1,$B$2,M$38,M$39,M$40,M$41,$B$10,$B$12,$B$15,$B$16,$B$17,$I$8,$I$18,$I$19,Datos!$B$1,Datos!$B$2,U$3*Datos!M$9/30.5,U$6,$I$2,M$42)</f>
        <v>#NAME?</v>
      </c>
      <c r="N46" s="141" t="e">
        <f ca="1">FACTURA_SOLARPACK(ROW(), COLUMN(),Datos!N$9,Datos!N$10,Datos!N$11,Datos!N$12,Datos!N$13,Datos!N$14,$B$1,$B$2,N$38,N$39,N$40,N$41,$B$10,$B$12,$B$15,$B$16,$B$17,$I$8,$I$18,$I$19,Datos!$B$1,Datos!$B$2,V$3*Datos!N$9/30.5,V$6,$I$2,N$42)</f>
        <v>#NAME?</v>
      </c>
      <c r="O46" s="141" t="e">
        <f ca="1">FACTURA_SOLARPACK(ROW(), COLUMN(),Datos!O$9,Datos!O$10,Datos!O$11,Datos!O$12,Datos!O$13,Datos!O$14,$B$1,$B$2,O$38,O$39,O$40,O$41,$B$10,$B$12,$B$15,$B$16,$B$17,$I$8,$I$18,$I$19,Datos!$B$1,Datos!$B$2,W$3*Datos!O$9/30.5,W$6,$I$2,O$42)</f>
        <v>#NAME?</v>
      </c>
      <c r="P46" s="5"/>
    </row>
    <row r="47" spans="1:16">
      <c r="A47" s="23"/>
      <c r="B47" s="23"/>
      <c r="C47" s="148"/>
      <c r="D47" s="144"/>
      <c r="E47" s="144"/>
      <c r="F47" s="144"/>
      <c r="G47" s="144"/>
      <c r="H47" s="144"/>
      <c r="I47" s="144"/>
      <c r="J47" s="144"/>
      <c r="K47" s="144"/>
      <c r="L47" s="144"/>
      <c r="M47" s="144"/>
      <c r="N47" s="144"/>
      <c r="O47" s="144"/>
      <c r="P47" s="5"/>
    </row>
    <row r="48" spans="1:16">
      <c r="A48" s="23" t="s">
        <v>674</v>
      </c>
      <c r="B48" s="23">
        <v>2021</v>
      </c>
      <c r="C48" s="148" t="e">
        <f ca="1">SUM(D48:O48)</f>
        <v>#NAME?</v>
      </c>
      <c r="D48" s="141" t="e">
        <f ca="1">FACTURA_PVPC(ROW(), COLUMN(),Datos!D$9,Datos!D$10,Datos!D$11,Datos!D$12,Datos!D$13,Datos!D$14,$B$1,$B$2,D$31,D$32,D$33,D$34,$B$12,$I$18,$I$19,Datos!$B$1,Datos!$B$2,D$35,"SolarPack")</f>
        <v>#NAME?</v>
      </c>
      <c r="E48" s="141" t="e">
        <f ca="1">FACTURA_PVPC(ROW(), COLUMN(),Datos!E$9,Datos!E$10,Datos!E$11,Datos!E$12,Datos!E$13,Datos!E$14,$B$1,$B$2,E$31,E$32,E$33,E$34,$B$12,$I$18,$I$19,Datos!$B$1,Datos!$B$2,E$35,"SolarPack")</f>
        <v>#NAME?</v>
      </c>
      <c r="F48" s="141" t="e">
        <f ca="1">FACTURA_PVPC(ROW(), COLUMN(),Datos!F$9,Datos!F$10,Datos!F$11,Datos!F$12,Datos!F$13,Datos!F$14,$B$1,$B$2,F$31,F$32,F$33,F$34,$B$12,$I$18,$I$19,Datos!$B$1,Datos!$B$2,F$35,"SolarPack")</f>
        <v>#NAME?</v>
      </c>
      <c r="G48" s="141" t="e">
        <f ca="1">FACTURA_PVPC(ROW(), COLUMN(),Datos!G$9,Datos!G$10,Datos!G$11,Datos!G$12,Datos!G$13,Datos!G$14,$B$1,$B$2,G$31,G$32,G$33,G$34,$B$12,$I$18,$I$19,Datos!$B$1,Datos!$B$2,G$35,"SolarPack")</f>
        <v>#NAME?</v>
      </c>
      <c r="H48" s="141" t="e">
        <f ca="1">FACTURA_PVPC(ROW(), COLUMN(),Datos!H$9,Datos!H$10,Datos!H$11,Datos!H$12,Datos!H$13,Datos!H$14,$B$1,$B$2,H$31,H$32,H$33,H$34,$B$12,$I$18,$I$19,Datos!$B$1,Datos!$B$2,H$35,"SolarPack")</f>
        <v>#NAME?</v>
      </c>
      <c r="I48" s="141" t="e">
        <f ca="1">FACTURA_PVPC(ROW(), COLUMN(),Datos!I$9,Datos!I$10,Datos!I$11,Datos!I$12,Datos!I$13,Datos!I$14,$B$1,$B$2,I$31,I$32,I$33,I$34,$B$12,$I$18,$I$19,Datos!$B$1,Datos!$B$2,I$35,"SolarPack")</f>
        <v>#NAME?</v>
      </c>
      <c r="J48" s="141" t="e">
        <f ca="1">FACTURA_PVPC(ROW(), COLUMN(),Datos!J$9,Datos!J$10,Datos!J$11,Datos!J$12,Datos!J$13,Datos!J$14,$B$1,$B$2,J$31,J$32,J$33,J$34,$B$12,$I$18,$I$19,Datos!$B$1,Datos!$B$2,J$35,"SolarPack")</f>
        <v>#NAME?</v>
      </c>
      <c r="K48" s="141" t="e">
        <f ca="1">FACTURA_PVPC(ROW(), COLUMN(),Datos!K$9,Datos!K$10,Datos!K$11,Datos!K$12,Datos!K$13,Datos!K$14,$B$1,$B$2,K$31,K$32,K$33,K$34,$B$12,$I$18,$I$19,Datos!$B$1,Datos!$B$2,K$35,"SolarPack")</f>
        <v>#NAME?</v>
      </c>
      <c r="L48" s="141" t="e">
        <f ca="1">FACTURA_PVPC(ROW(), COLUMN(),Datos!L$9,Datos!L$10,Datos!L$11,Datos!L$12,Datos!L$13,Datos!L$14,$B$1,$B$2,L$31,L$32,L$33,L$34,$B$12,$I$18,$I$19,Datos!$B$1,Datos!$B$2,L$35,"SolarPack")</f>
        <v>#NAME?</v>
      </c>
      <c r="M48" s="141" t="e">
        <f ca="1">FACTURA_PVPC(ROW(), COLUMN(),Datos!M$9,Datos!M$10,Datos!M$11,Datos!M$12,Datos!M$13,Datos!M$14,$B$1,$B$2,M$31,M$32,M$33,M$34,$B$12,$I$18,$I$19,Datos!$B$1,Datos!$B$2,M$35,"SolarPack")</f>
        <v>#NAME?</v>
      </c>
      <c r="N48" s="141" t="e">
        <f ca="1">FACTURA_PVPC(ROW(), COLUMN(),Datos!N$9,Datos!N$10,Datos!N$11,Datos!N$12,Datos!N$13,Datos!N$14,$B$1,$B$2,N$31,N$32,N$33,N$34,$B$12,$I$18,$I$19,Datos!$B$1,Datos!$B$2,N$35,"SolarPack")</f>
        <v>#NAME?</v>
      </c>
      <c r="O48" s="141" t="e">
        <f ca="1">FACTURA_PVPC(ROW(), COLUMN(),Datos!O$9,Datos!O$10,Datos!O$11,Datos!O$12,Datos!O$13,Datos!O$14,$B$1,$B$2,O$31,O$32,O$33,O$34,$B$12,$I$18,$I$19,Datos!$B$1,Datos!$B$2,O$35,"SolarPack")</f>
        <v>#NAME?</v>
      </c>
      <c r="P48" s="5"/>
    </row>
    <row r="49" spans="1:17">
      <c r="A49" s="23" t="s">
        <v>674</v>
      </c>
      <c r="B49" s="23">
        <v>2022</v>
      </c>
      <c r="C49" s="148" t="e">
        <f ca="1">SUM(D49:O49)</f>
        <v>#NAME?</v>
      </c>
      <c r="D49" s="141" t="e">
        <f ca="1">FACTURA_PVPC(ROW(), COLUMN(),Datos!D$9,Datos!D$10,Datos!D$11,Datos!D$12,Datos!D$13,Datos!D$14,$B$1,$B$2,D$38,D$39,D$40,D$41,$B$12,$I$18,$I$19,Datos!$B$1,Datos!$B$2,D$42,"SolarPack")</f>
        <v>#NAME?</v>
      </c>
      <c r="E49" s="141" t="e">
        <f ca="1">FACTURA_PVPC(ROW(), COLUMN(),Datos!E$9,Datos!E$10,Datos!E$11,Datos!E$12,Datos!E$13,Datos!E$14,$B$1,$B$2,E$38,E$39,E$40,E$41,$B$12,$I$18,$I$19,Datos!$B$1,Datos!$B$2,E$42,"SolarPack")</f>
        <v>#NAME?</v>
      </c>
      <c r="F49" s="141" t="e">
        <f ca="1">FACTURA_PVPC(ROW(), COLUMN(),Datos!F$9,Datos!F$10,Datos!F$11,Datos!F$12,Datos!F$13,Datos!F$14,$B$1,$B$2,F$38,F$39,F$40,F$41,$B$12,$I$18,$I$19,Datos!$B$1,Datos!$B$2,F$42,"SolarPack")</f>
        <v>#NAME?</v>
      </c>
      <c r="G49" s="141" t="e">
        <f ca="1">FACTURA_PVPC(ROW(), COLUMN(),Datos!G$9,Datos!G$10,Datos!G$11,Datos!G$12,Datos!G$13,Datos!G$14,$B$1,$B$2,G$38,G$39,G$40,G$41,$B$12,$I$18,$I$19,Datos!$B$1,Datos!$B$2,G$42,"SolarPack")</f>
        <v>#NAME?</v>
      </c>
      <c r="H49" s="141" t="e">
        <f ca="1">FACTURA_PVPC(ROW(), COLUMN(),Datos!H$9,Datos!H$10,Datos!H$11,Datos!H$12,Datos!H$13,Datos!H$14,$B$1,$B$2,H$38,H$39,H$40,H$41,$B$12,$I$18,$I$19,Datos!$B$1,Datos!$B$2,H$42,"SolarPack")</f>
        <v>#NAME?</v>
      </c>
      <c r="I49" s="141" t="e">
        <f ca="1">FACTURA_PVPC(ROW(), COLUMN(),Datos!I$9,Datos!I$10,Datos!I$11,Datos!I$12,Datos!I$13,Datos!I$14,$B$1,$B$2,I$38,I$39,I$40,I$41,$B$12,$I$18,$I$19,Datos!$B$1,Datos!$B$2,I$42,"SolarPack")</f>
        <v>#NAME?</v>
      </c>
      <c r="J49" s="141" t="e">
        <f ca="1">FACTURA_PVPC(ROW(), COLUMN(),Datos!J$9,Datos!J$10,Datos!J$11,Datos!J$12,Datos!J$13,Datos!J$14,$B$1,$B$2,J$38,J$39,J$40,J$41,$B$12,$I$18,$I$19,Datos!$B$1,Datos!$B$2,J$42,"SolarPack")</f>
        <v>#NAME?</v>
      </c>
      <c r="K49" s="141" t="e">
        <f ca="1">FACTURA_PVPC(ROW(), COLUMN(),Datos!K$9,Datos!K$10,Datos!K$11,Datos!K$12,Datos!K$13,Datos!K$14,$B$1,$B$2,K$38,K$39,K$40,K$41,$B$12,$I$18,$I$19,Datos!$B$1,Datos!$B$2,K$42,"SolarPack")</f>
        <v>#NAME?</v>
      </c>
      <c r="L49" s="141" t="e">
        <f ca="1">FACTURA_PVPC(ROW(), COLUMN(),Datos!L$9,Datos!L$10,Datos!L$11,Datos!L$12,Datos!L$13,Datos!L$14,$B$1,$B$2,L$38,L$39,L$40,L$41,$B$12,$I$18,$I$19,Datos!$B$1,Datos!$B$2,L$42,"SolarPack")</f>
        <v>#NAME?</v>
      </c>
      <c r="M49" s="141" t="e">
        <f ca="1">FACTURA_PVPC(ROW(), COLUMN(),Datos!M$9,Datos!M$10,Datos!M$11,Datos!M$12,Datos!M$13,Datos!M$14,$B$1,$B$2,M$38,M$39,M$40,M$41,$B$12,$I$18,$I$19,Datos!$B$1,Datos!$B$2,M$42,"SolarPack")</f>
        <v>#NAME?</v>
      </c>
      <c r="N49" s="141" t="e">
        <f ca="1">FACTURA_PVPC(ROW(), COLUMN(),Datos!N$9,Datos!N$10,Datos!N$11,Datos!N$12,Datos!N$13,Datos!N$14,$B$1,$B$2,N$38,N$39,N$40,N$41,$B$12,$I$18,$I$19,Datos!$B$1,Datos!$B$2,N$42,"SolarPack")</f>
        <v>#NAME?</v>
      </c>
      <c r="O49" s="141" t="e">
        <f ca="1">FACTURA_PVPC(ROW(), COLUMN(),Datos!O$9,Datos!O$10,Datos!O$11,Datos!O$12,Datos!O$13,Datos!O$14,$B$1,$B$2,O$38,O$39,O$40,O$41,$B$12,$I$18,$I$19,Datos!$B$1,Datos!$B$2,O$42,"SolarPack")</f>
        <v>#NAME?</v>
      </c>
      <c r="P49" s="5"/>
    </row>
    <row r="50" spans="1:17">
      <c r="A50" s="23"/>
      <c r="B50" s="23"/>
      <c r="C50" s="59"/>
      <c r="D50" s="24"/>
      <c r="E50" s="24"/>
      <c r="F50" s="24"/>
      <c r="G50" s="24"/>
      <c r="H50" s="24"/>
      <c r="I50" s="24"/>
      <c r="J50" s="24"/>
      <c r="K50" s="24"/>
      <c r="L50" s="24"/>
      <c r="M50" s="24"/>
      <c r="N50" s="24"/>
      <c r="O50" s="24"/>
      <c r="P50" s="5"/>
    </row>
    <row r="51" spans="1:17">
      <c r="A51" s="23" t="s">
        <v>673</v>
      </c>
      <c r="B51" s="23">
        <v>2021</v>
      </c>
      <c r="C51" s="150" t="e">
        <f ca="1">1-(C45/C48)</f>
        <v>#NAME?</v>
      </c>
      <c r="D51" s="120" t="e">
        <f t="shared" ref="D51:O52" ca="1" si="5">1-(D45/D48)</f>
        <v>#NAME?</v>
      </c>
      <c r="E51" s="120" t="e">
        <f ca="1">1-(E45/E48)</f>
        <v>#NAME?</v>
      </c>
      <c r="F51" s="120" t="e">
        <f t="shared" ca="1" si="5"/>
        <v>#NAME?</v>
      </c>
      <c r="G51" s="120" t="e">
        <f t="shared" ca="1" si="5"/>
        <v>#NAME?</v>
      </c>
      <c r="H51" s="120" t="e">
        <f t="shared" ca="1" si="5"/>
        <v>#NAME?</v>
      </c>
      <c r="I51" s="120" t="e">
        <f t="shared" ca="1" si="5"/>
        <v>#NAME?</v>
      </c>
      <c r="J51" s="120" t="e">
        <f t="shared" ca="1" si="5"/>
        <v>#NAME?</v>
      </c>
      <c r="K51" s="120" t="e">
        <f t="shared" ca="1" si="5"/>
        <v>#NAME?</v>
      </c>
      <c r="L51" s="120" t="e">
        <f t="shared" ca="1" si="5"/>
        <v>#NAME?</v>
      </c>
      <c r="M51" s="120" t="e">
        <f t="shared" ca="1" si="5"/>
        <v>#NAME?</v>
      </c>
      <c r="N51" s="120" t="e">
        <f t="shared" ca="1" si="5"/>
        <v>#NAME?</v>
      </c>
      <c r="O51" s="120" t="e">
        <f t="shared" ca="1" si="5"/>
        <v>#NAME?</v>
      </c>
      <c r="P51" s="5"/>
    </row>
    <row r="52" spans="1:17" ht="15" thickBot="1">
      <c r="A52" s="133" t="s">
        <v>673</v>
      </c>
      <c r="B52" s="133">
        <v>2022</v>
      </c>
      <c r="C52" s="151" t="e">
        <f ca="1">1-(C46/C49)</f>
        <v>#NAME?</v>
      </c>
      <c r="D52" s="134" t="e">
        <f t="shared" ca="1" si="5"/>
        <v>#NAME?</v>
      </c>
      <c r="E52" s="134" t="e">
        <f t="shared" ca="1" si="5"/>
        <v>#NAME?</v>
      </c>
      <c r="F52" s="134" t="e">
        <f t="shared" ca="1" si="5"/>
        <v>#NAME?</v>
      </c>
      <c r="G52" s="134" t="e">
        <f t="shared" ca="1" si="5"/>
        <v>#NAME?</v>
      </c>
      <c r="H52" s="134" t="e">
        <f t="shared" ca="1" si="5"/>
        <v>#NAME?</v>
      </c>
      <c r="I52" s="134" t="e">
        <f t="shared" ca="1" si="5"/>
        <v>#NAME?</v>
      </c>
      <c r="J52" s="134" t="e">
        <f t="shared" ca="1" si="5"/>
        <v>#NAME?</v>
      </c>
      <c r="K52" s="134" t="e">
        <f t="shared" ca="1" si="5"/>
        <v>#NAME?</v>
      </c>
      <c r="L52" s="134" t="e">
        <f t="shared" ca="1" si="5"/>
        <v>#NAME?</v>
      </c>
      <c r="M52" s="134" t="e">
        <f t="shared" ca="1" si="5"/>
        <v>#NAME?</v>
      </c>
      <c r="N52" s="134" t="e">
        <f t="shared" ca="1" si="5"/>
        <v>#NAME?</v>
      </c>
      <c r="O52" s="134" t="e">
        <f t="shared" ca="1" si="5"/>
        <v>#NAME?</v>
      </c>
      <c r="P52" s="5"/>
    </row>
    <row r="53" spans="1:17" ht="15" thickBot="1">
      <c r="A53" s="161"/>
      <c r="B53" s="161"/>
      <c r="C53" s="162"/>
      <c r="D53" s="162"/>
      <c r="E53" s="162"/>
      <c r="F53" s="162"/>
      <c r="G53" s="162"/>
      <c r="H53" s="162"/>
      <c r="I53" s="162"/>
      <c r="J53" s="162"/>
      <c r="K53" s="162"/>
      <c r="L53" s="162"/>
      <c r="M53" s="162"/>
      <c r="N53" s="162"/>
      <c r="O53" s="162"/>
      <c r="P53" s="5"/>
    </row>
    <row r="54" spans="1:17">
      <c r="A54" s="125" t="s">
        <v>828</v>
      </c>
      <c r="B54" s="125" t="s">
        <v>688</v>
      </c>
      <c r="C54" s="163" t="e">
        <f ca="1">SUM(D54:O54)</f>
        <v>#NAME?</v>
      </c>
      <c r="D54" s="164" t="e">
        <f ca="1">FACTURA_SOLARPACK(ROW(), COLUMN(),Datos!D$9,Datos!D$10,Datos!D$11,Datos!D$12,Datos!D$13,Datos!D$14,$B$1,$B$2,D$31,D$32,D$33,D$34,$B$11,$B$13,$B$15,$B$16,$B$17,$I$8,$I$18,$I$19,Datos!$B$1,Datos!$B$2,L$4*Datos!D$9/30.5,L$6,$I$2,D$35)</f>
        <v>#NAME?</v>
      </c>
      <c r="E54" s="164" t="e">
        <f ca="1">FACTURA_SOLARPACK(ROW(), COLUMN(),Datos!E$9,Datos!E$10,Datos!E$11,Datos!E$12,Datos!E$13,Datos!E$14,$B$1,$B$2,E$31,E$32,E$33,E$34,$B$11,$B$13,$B$15,$B$16,$B$17,$I$8,$I$18,$I$19,Datos!$B$1,Datos!$B$2,M$4*Datos!E$9/30.5,M$6,$I$2,E$35)</f>
        <v>#NAME?</v>
      </c>
      <c r="F54" s="164" t="e">
        <f ca="1">FACTURA_SOLARPACK(ROW(), COLUMN(),Datos!F$9,Datos!F$10,Datos!F$11,Datos!F$12,Datos!F$13,Datos!F$14,$B$1,$B$2,F$31,F$32,F$33,F$34,$B$11,$B$13,$B$15,$B$16,$B$17,$I$8,$I$18,$I$19,Datos!$B$1,Datos!$B$2,N$4*Datos!F$9/30.5,N$6,$I$2,F$35)</f>
        <v>#NAME?</v>
      </c>
      <c r="G54" s="164" t="e">
        <f ca="1">FACTURA_SOLARPACK(ROW(), COLUMN(),Datos!G$9,Datos!G$10,Datos!G$11,Datos!G$12,Datos!G$13,Datos!G$14,$B$1,$B$2,G$31,G$32,G$33,G$34,$B$11,$B$13,$B$15,$B$16,$B$17,$I$8,$I$18,$I$19,Datos!$B$1,Datos!$B$2,O$4*Datos!G$9/30.5,O$6,$I$2,G$35)</f>
        <v>#NAME?</v>
      </c>
      <c r="H54" s="164" t="e">
        <f ca="1">FACTURA_SOLARPACK(ROW(), COLUMN(),Datos!H$9,Datos!H$10,Datos!H$11,Datos!H$12,Datos!H$13,Datos!H$14,$B$1,$B$2,H$31,H$32,H$33,H$34,$B$11,$B$13,$B$15,$B$16,$B$17,$I$8,$I$18,$I$19,Datos!$B$1,Datos!$B$2,P$4*Datos!H$9/30.5,P$6,$I$2,H$35)</f>
        <v>#NAME?</v>
      </c>
      <c r="I54" s="164" t="e">
        <f ca="1">FACTURA_SOLARPACK(ROW(), COLUMN(),Datos!I$9,Datos!I$10,Datos!I$11,Datos!I$12,Datos!I$13,Datos!I$14,$B$1,$B$2,I$31,I$32,I$33,I$34,$B$11,$B$13,$B$15,$B$16,$B$17,$I$8,$I$18,$I$19,Datos!$B$1,Datos!$B$2,Q$4*Datos!I$9/30.5,Q$6,$I$2,I$35)</f>
        <v>#NAME?</v>
      </c>
      <c r="J54" s="164" t="e">
        <f ca="1">FACTURA_SOLARPACK(ROW(), COLUMN(),Datos!J$9,Datos!J$10,Datos!J$11,Datos!J$12,Datos!J$13,Datos!J$14,$B$1,$B$2,J$31,J$32,J$33,J$34,$B$11,$B$13,$B$15,$B$16,$B$17,$I$8,$I$18,$I$19,Datos!$B$1,Datos!$B$2,R$4*Datos!J$9/30.5,R$6,$I$2,J$35)</f>
        <v>#NAME?</v>
      </c>
      <c r="K54" s="164" t="e">
        <f ca="1">FACTURA_SOLARPACK(ROW(), COLUMN(),Datos!K$9,Datos!K$10,Datos!K$11,Datos!K$12,Datos!K$13,Datos!K$14,$B$1,$B$2,K$31,K$32,K$33,K$34,$B$11,$B$13,$B$15,$B$16,$B$17,$I$8,$I$18,$I$19,Datos!$B$1,Datos!$B$2,S$4*Datos!K$9/30.5,S$6,$I$2,K$35)</f>
        <v>#NAME?</v>
      </c>
      <c r="L54" s="164" t="e">
        <f ca="1">FACTURA_SOLARPACK(ROW(), COLUMN(),Datos!L$9,Datos!L$10,Datos!L$11,Datos!L$12,Datos!L$13,Datos!L$14,$B$1,$B$2,L$31,L$32,L$33,L$34,$B$11,$B$13,$B$15,$B$16,$B$17,$I$8,$I$18,$I$19,Datos!$B$1,Datos!$B$2,T$4*Datos!L$9/30.5,T$6,$I$2,L$35)</f>
        <v>#NAME?</v>
      </c>
      <c r="M54" s="164" t="e">
        <f ca="1">FACTURA_SOLARPACK(ROW(), COLUMN(),Datos!M$9,Datos!M$10,Datos!M$11,Datos!M$12,Datos!M$13,Datos!M$14,$B$1,$B$2,M$31,M$32,M$33,M$34,$B$11,$B$13,$B$15,$B$16,$B$17,$I$8,$I$18,$I$19,Datos!$B$1,Datos!$B$2,U$4*Datos!M$9/30.5,U$6,$I$2,M$35)</f>
        <v>#NAME?</v>
      </c>
      <c r="N54" s="164" t="e">
        <f ca="1">FACTURA_SOLARPACK(ROW(), COLUMN(),Datos!N$9,Datos!N$10,Datos!N$11,Datos!N$12,Datos!N$13,Datos!N$14,$B$1,$B$2,N$31,N$32,N$33,N$34,$B$11,$B$13,$B$15,$B$16,$B$17,$I$8,$I$18,$I$19,Datos!$B$1,Datos!$B$2,V$4*Datos!N$9/30.5,V$6,$I$2,N$35)</f>
        <v>#NAME?</v>
      </c>
      <c r="O54" s="164" t="e">
        <f ca="1">FACTURA_SOLARPACK(ROW(), COLUMN(),Datos!O$9,Datos!O$10,Datos!O$11,Datos!O$12,Datos!O$13,Datos!O$14,$B$1,$B$2,O$31,O$32,O$33,O$34,$B$11,$B$13,$B$15,$B$16,$B$17,$I$8,$I$18,$I$19,Datos!$B$1,Datos!$B$2,W$4*Datos!O$9/30.5,W$6,$I$2,O$35)</f>
        <v>#NAME?</v>
      </c>
      <c r="P54" s="5"/>
    </row>
    <row r="55" spans="1:17">
      <c r="A55" s="23" t="s">
        <v>828</v>
      </c>
      <c r="B55" s="23" t="s">
        <v>689</v>
      </c>
      <c r="C55" s="148" t="e">
        <f ca="1">SUM(D55:O55)</f>
        <v>#NAME?</v>
      </c>
      <c r="D55" s="141" t="e">
        <f ca="1">FACTURA_SOLARPACK(ROW(), COLUMN(),Datos!D$9,Datos!D$10,Datos!D$11,Datos!D$12,Datos!D$13,Datos!D$14,$B$1,$B$2,D$38,D$39,D$40,D$41,$B$11,$B$13,$B$15,$B$16,$B$17,$I$8,$I$18,$I$19,Datos!$B$1,Datos!$B$2,L$4*Datos!D$9/30.5,L$6,$I$2,D$42)</f>
        <v>#NAME?</v>
      </c>
      <c r="E55" s="141" t="e">
        <f ca="1">FACTURA_SOLARPACK(ROW(), COLUMN(),Datos!E$9,Datos!E$10,Datos!E$11,Datos!E$12,Datos!E$13,Datos!E$14,$B$1,$B$2,E$38,E$39,E$40,E$41,$B$11,$B$13,$B$15,$B$16,$B$17,$I$8,$I$18,$I$19,Datos!$B$1,Datos!$B$2,M$4*Datos!E$9/30.5,M$6,$I$2,E$42)</f>
        <v>#NAME?</v>
      </c>
      <c r="F55" s="141" t="e">
        <f ca="1">FACTURA_SOLARPACK(ROW(), COLUMN(),Datos!F$9,Datos!F$10,Datos!F$11,Datos!F$12,Datos!F$13,Datos!F$14,$B$1,$B$2,F$38,F$39,F$40,F$41,$B$11,$B$13,$B$15,$B$16,$B$17,$I$8,$I$18,$I$19,Datos!$B$1,Datos!$B$2,N$4*Datos!F$9/30.5,N$6,$I$2,F$42)</f>
        <v>#NAME?</v>
      </c>
      <c r="G55" s="141" t="e">
        <f ca="1">FACTURA_SOLARPACK(ROW(), COLUMN(),Datos!G$9,Datos!G$10,Datos!G$11,Datos!G$12,Datos!G$13,Datos!G$14,$B$1,$B$2,G$38,G$39,G$40,G$41,$B$11,$B$13,$B$15,$B$16,$B$17,$I$8,$I$18,$I$19,Datos!$B$1,Datos!$B$2,O$4*Datos!G$9/30.5,O$6,$I$2,G$42)</f>
        <v>#NAME?</v>
      </c>
      <c r="H55" s="141" t="e">
        <f ca="1">FACTURA_SOLARPACK(ROW(), COLUMN(),Datos!H$9,Datos!H$10,Datos!H$11,Datos!H$12,Datos!H$13,Datos!H$14,$B$1,$B$2,H$38,H$39,H$40,H$41,$B$11,$B$13,$B$15,$B$16,$B$17,$I$8,$I$18,$I$19,Datos!$B$1,Datos!$B$2,P$4*Datos!H$9/30.5,P$6,$I$2,H$42)</f>
        <v>#NAME?</v>
      </c>
      <c r="I55" s="141" t="e">
        <f ca="1">FACTURA_SOLARPACK(ROW(), COLUMN(),Datos!I$9,Datos!I$10,Datos!I$11,Datos!I$12,Datos!I$13,Datos!I$14,$B$1,$B$2,I$38,I$39,I$40,I$41,$B$11,$B$13,$B$15,$B$16,$B$17,$I$8,$I$18,$I$19,Datos!$B$1,Datos!$B$2,Q$4*Datos!I$9/30.5,Q$6,$I$2,I$42)</f>
        <v>#NAME?</v>
      </c>
      <c r="J55" s="141" t="e">
        <f ca="1">FACTURA_SOLARPACK(ROW(), COLUMN(),Datos!J$9,Datos!J$10,Datos!J$11,Datos!J$12,Datos!J$13,Datos!J$14,$B$1,$B$2,J$38,J$39,J$40,J$41,$B$11,$B$13,$B$15,$B$16,$B$17,$I$8,$I$18,$I$19,Datos!$B$1,Datos!$B$2,R$4*Datos!J$9/30.5,R$6,$I$2,J$42)</f>
        <v>#NAME?</v>
      </c>
      <c r="K55" s="141" t="e">
        <f ca="1">FACTURA_SOLARPACK(ROW(), COLUMN(),Datos!K$9,Datos!K$10,Datos!K$11,Datos!K$12,Datos!K$13,Datos!K$14,$B$1,$B$2,K$38,K$39,K$40,K$41,$B$11,$B$13,$B$15,$B$16,$B$17,$I$8,$I$18,$I$19,Datos!$B$1,Datos!$B$2,S$4*Datos!K$9/30.5,S$6,$I$2,K$42)</f>
        <v>#NAME?</v>
      </c>
      <c r="L55" s="141" t="e">
        <f ca="1">FACTURA_SOLARPACK(ROW(), COLUMN(),Datos!L$9,Datos!L$10,Datos!L$11,Datos!L$12,Datos!L$13,Datos!L$14,$B$1,$B$2,L$38,L$39,L$40,L$41,$B$11,$B$13,$B$15,$B$16,$B$17,$I$8,$I$18,$I$19,Datos!$B$1,Datos!$B$2,T$4*Datos!L$9/30.5,T$6,$I$2,L$42)</f>
        <v>#NAME?</v>
      </c>
      <c r="M55" s="141" t="e">
        <f ca="1">FACTURA_SOLARPACK(ROW(), COLUMN(),Datos!M$9,Datos!M$10,Datos!M$11,Datos!M$12,Datos!M$13,Datos!M$14,$B$1,$B$2,M$38,M$39,M$40,M$41,$B$11,$B$13,$B$15,$B$16,$B$17,$I$8,$I$18,$I$19,Datos!$B$1,Datos!$B$2,U$4*Datos!M$9/30.5,U$6,$I$2,M$42)</f>
        <v>#NAME?</v>
      </c>
      <c r="N55" s="141" t="e">
        <f ca="1">FACTURA_SOLARPACK(ROW(), COLUMN(),Datos!N$9,Datos!N$10,Datos!N$11,Datos!N$12,Datos!N$13,Datos!N$14,$B$1,$B$2,N$38,N$39,N$40,N$41,$B$11,$B$13,$B$15,$B$16,$B$17,$I$8,$I$18,$I$19,Datos!$B$1,Datos!$B$2,V$4*Datos!N$9/30.5,V$6,$I$2,N$42)</f>
        <v>#NAME?</v>
      </c>
      <c r="O55" s="141" t="e">
        <f ca="1">FACTURA_SOLARPACK(ROW(), COLUMN(),Datos!O$9,Datos!O$10,Datos!O$11,Datos!O$12,Datos!O$13,Datos!O$14,$B$1,$B$2,O$38,O$39,O$40,O$41,$B$11,$B$13,$B$15,$B$16,$B$17,$I$8,$I$18,$I$19,Datos!$B$1,Datos!$B$2,W$4*Datos!O$9/30.5,W$6,$I$2,O$42)</f>
        <v>#NAME?</v>
      </c>
      <c r="P55" s="5"/>
    </row>
    <row r="56" spans="1:17">
      <c r="A56" s="23"/>
      <c r="C56" s="24"/>
      <c r="D56" s="24"/>
      <c r="E56" s="24"/>
      <c r="F56" s="24"/>
      <c r="G56" s="24"/>
      <c r="H56" s="24"/>
      <c r="I56" s="24"/>
      <c r="J56" s="24"/>
      <c r="K56" s="24"/>
      <c r="L56" s="24"/>
      <c r="M56" s="24"/>
      <c r="N56" s="24"/>
      <c r="O56" s="24"/>
      <c r="P56" s="5"/>
    </row>
    <row r="57" spans="1:17">
      <c r="A57" s="23" t="s">
        <v>673</v>
      </c>
      <c r="B57" s="23" t="s">
        <v>688</v>
      </c>
      <c r="C57" s="150" t="e">
        <f ca="1">1-(C54/C48)</f>
        <v>#NAME?</v>
      </c>
      <c r="D57" s="120" t="e">
        <f ca="1">1-(D54/D48)</f>
        <v>#NAME?</v>
      </c>
      <c r="E57" s="120" t="e">
        <f t="shared" ref="E57:O57" ca="1" si="6">1-(E54/E48)</f>
        <v>#NAME?</v>
      </c>
      <c r="F57" s="120" t="e">
        <f t="shared" ca="1" si="6"/>
        <v>#NAME?</v>
      </c>
      <c r="G57" s="120" t="e">
        <f t="shared" ca="1" si="6"/>
        <v>#NAME?</v>
      </c>
      <c r="H57" s="120" t="e">
        <f t="shared" ca="1" si="6"/>
        <v>#NAME?</v>
      </c>
      <c r="I57" s="120" t="e">
        <f t="shared" ca="1" si="6"/>
        <v>#NAME?</v>
      </c>
      <c r="J57" s="120" t="e">
        <f t="shared" ca="1" si="6"/>
        <v>#NAME?</v>
      </c>
      <c r="K57" s="120" t="e">
        <f t="shared" ca="1" si="6"/>
        <v>#NAME?</v>
      </c>
      <c r="L57" s="120" t="e">
        <f t="shared" ca="1" si="6"/>
        <v>#NAME?</v>
      </c>
      <c r="M57" s="120" t="e">
        <f t="shared" ca="1" si="6"/>
        <v>#NAME?</v>
      </c>
      <c r="N57" s="120" t="e">
        <f t="shared" ca="1" si="6"/>
        <v>#NAME?</v>
      </c>
      <c r="O57" s="120" t="e">
        <f t="shared" ca="1" si="6"/>
        <v>#NAME?</v>
      </c>
      <c r="P57" s="5"/>
    </row>
    <row r="58" spans="1:17" ht="15" thickBot="1">
      <c r="A58" s="133" t="s">
        <v>673</v>
      </c>
      <c r="B58" s="133" t="s">
        <v>689</v>
      </c>
      <c r="C58" s="151" t="e">
        <f ca="1">1-(C55/C49)</f>
        <v>#NAME?</v>
      </c>
      <c r="D58" s="134" t="e">
        <f ca="1">1-(D55/D49)</f>
        <v>#NAME?</v>
      </c>
      <c r="E58" s="134" t="e">
        <f t="shared" ref="E58:O58" ca="1" si="7">1-(E55/E49)</f>
        <v>#NAME?</v>
      </c>
      <c r="F58" s="134" t="e">
        <f t="shared" ca="1" si="7"/>
        <v>#NAME?</v>
      </c>
      <c r="G58" s="134" t="e">
        <f t="shared" ca="1" si="7"/>
        <v>#NAME?</v>
      </c>
      <c r="H58" s="134" t="e">
        <f t="shared" ca="1" si="7"/>
        <v>#NAME?</v>
      </c>
      <c r="I58" s="134" t="e">
        <f t="shared" ca="1" si="7"/>
        <v>#NAME?</v>
      </c>
      <c r="J58" s="134" t="e">
        <f t="shared" ca="1" si="7"/>
        <v>#NAME?</v>
      </c>
      <c r="K58" s="134" t="e">
        <f t="shared" ca="1" si="7"/>
        <v>#NAME?</v>
      </c>
      <c r="L58" s="134" t="e">
        <f t="shared" ca="1" si="7"/>
        <v>#NAME?</v>
      </c>
      <c r="M58" s="134" t="e">
        <f t="shared" ca="1" si="7"/>
        <v>#NAME?</v>
      </c>
      <c r="N58" s="134" t="e">
        <f t="shared" ca="1" si="7"/>
        <v>#NAME?</v>
      </c>
      <c r="O58" s="134" t="e">
        <f t="shared" ca="1" si="7"/>
        <v>#NAME?</v>
      </c>
      <c r="P58" s="5"/>
    </row>
    <row r="59" spans="1:17">
      <c r="A59" s="125"/>
      <c r="B59" s="125"/>
      <c r="C59" s="126"/>
      <c r="D59" s="126"/>
      <c r="E59" s="126"/>
      <c r="F59" s="126"/>
      <c r="G59" s="126"/>
      <c r="H59" s="126"/>
      <c r="I59" s="126"/>
      <c r="J59" s="126"/>
      <c r="K59" s="126"/>
      <c r="L59" s="126"/>
      <c r="M59" s="126"/>
      <c r="N59" s="126"/>
      <c r="O59" s="126"/>
      <c r="P59" s="5"/>
    </row>
    <row r="60" spans="1:17">
      <c r="A60" s="168" t="s">
        <v>794</v>
      </c>
      <c r="B60" s="168" t="s">
        <v>795</v>
      </c>
      <c r="C60" s="169" t="e">
        <f ca="1">(C51+C57)/2</f>
        <v>#NAME?</v>
      </c>
      <c r="D60" s="144" t="e">
        <f ca="1">((D48-D45)+(D48-D54))/2</f>
        <v>#NAME?</v>
      </c>
      <c r="E60" s="144" t="e">
        <f t="shared" ref="E60:O60" ca="1" si="8">((E48-E45)+(E48-E54))/2</f>
        <v>#NAME?</v>
      </c>
      <c r="F60" s="144" t="e">
        <f t="shared" ca="1" si="8"/>
        <v>#NAME?</v>
      </c>
      <c r="G60" s="144" t="e">
        <f t="shared" ca="1" si="8"/>
        <v>#NAME?</v>
      </c>
      <c r="H60" s="144" t="e">
        <f t="shared" ca="1" si="8"/>
        <v>#NAME?</v>
      </c>
      <c r="I60" s="144" t="e">
        <f t="shared" ca="1" si="8"/>
        <v>#NAME?</v>
      </c>
      <c r="J60" s="144" t="e">
        <f t="shared" ca="1" si="8"/>
        <v>#NAME?</v>
      </c>
      <c r="K60" s="144" t="e">
        <f t="shared" ca="1" si="8"/>
        <v>#NAME?</v>
      </c>
      <c r="L60" s="144" t="e">
        <f t="shared" ca="1" si="8"/>
        <v>#NAME?</v>
      </c>
      <c r="M60" s="144" t="e">
        <f t="shared" ca="1" si="8"/>
        <v>#NAME?</v>
      </c>
      <c r="N60" s="144" t="e">
        <f t="shared" ca="1" si="8"/>
        <v>#NAME?</v>
      </c>
      <c r="O60" s="144" t="e">
        <f t="shared" ca="1" si="8"/>
        <v>#NAME?</v>
      </c>
      <c r="P60" s="113" t="e">
        <f ca="1">SUM(D60:O60)</f>
        <v>#NAME?</v>
      </c>
    </row>
    <row r="61" spans="1:17">
      <c r="A61" s="168" t="s">
        <v>794</v>
      </c>
      <c r="B61" s="168" t="s">
        <v>796</v>
      </c>
      <c r="C61" s="169" t="e">
        <f ca="1">(C52+C58)/2</f>
        <v>#NAME?</v>
      </c>
      <c r="D61" s="144" t="e">
        <f ca="1">((D49-D46)+(D49-D55))/2</f>
        <v>#NAME?</v>
      </c>
      <c r="E61" s="144" t="e">
        <f t="shared" ref="E61:O61" ca="1" si="9">((E49-E46)+(E49-E55))/2</f>
        <v>#NAME?</v>
      </c>
      <c r="F61" s="144" t="e">
        <f t="shared" ca="1" si="9"/>
        <v>#NAME?</v>
      </c>
      <c r="G61" s="144" t="e">
        <f t="shared" ca="1" si="9"/>
        <v>#NAME?</v>
      </c>
      <c r="H61" s="144" t="e">
        <f t="shared" ca="1" si="9"/>
        <v>#NAME?</v>
      </c>
      <c r="I61" s="144" t="e">
        <f t="shared" ca="1" si="9"/>
        <v>#NAME?</v>
      </c>
      <c r="J61" s="144" t="e">
        <f t="shared" ca="1" si="9"/>
        <v>#NAME?</v>
      </c>
      <c r="K61" s="144" t="e">
        <f t="shared" ca="1" si="9"/>
        <v>#NAME?</v>
      </c>
      <c r="L61" s="144" t="e">
        <f t="shared" ca="1" si="9"/>
        <v>#NAME?</v>
      </c>
      <c r="M61" s="144" t="e">
        <f t="shared" ca="1" si="9"/>
        <v>#NAME?</v>
      </c>
      <c r="N61" s="144" t="e">
        <f t="shared" ca="1" si="9"/>
        <v>#NAME?</v>
      </c>
      <c r="O61" s="144" t="e">
        <f t="shared" ca="1" si="9"/>
        <v>#NAME?</v>
      </c>
      <c r="P61" s="113" t="e">
        <f ca="1">SUM(D61:O61)</f>
        <v>#NAME?</v>
      </c>
    </row>
    <row r="62" spans="1:17" ht="15.5">
      <c r="A62" s="170" t="s">
        <v>794</v>
      </c>
      <c r="B62" s="170" t="s">
        <v>797</v>
      </c>
      <c r="C62" s="171" t="e">
        <f ca="1">(C60+C61)/2</f>
        <v>#NAME?</v>
      </c>
      <c r="D62" s="144" t="e">
        <f ca="1">(D60+D61)/2</f>
        <v>#NAME?</v>
      </c>
      <c r="E62" s="144" t="e">
        <f t="shared" ref="E62:O62" ca="1" si="10">(E60+E61)/2</f>
        <v>#NAME?</v>
      </c>
      <c r="F62" s="144" t="e">
        <f t="shared" ca="1" si="10"/>
        <v>#NAME?</v>
      </c>
      <c r="G62" s="144" t="e">
        <f t="shared" ca="1" si="10"/>
        <v>#NAME?</v>
      </c>
      <c r="H62" s="144" t="e">
        <f t="shared" ca="1" si="10"/>
        <v>#NAME?</v>
      </c>
      <c r="I62" s="144" t="e">
        <f t="shared" ca="1" si="10"/>
        <v>#NAME?</v>
      </c>
      <c r="J62" s="144" t="e">
        <f t="shared" ca="1" si="10"/>
        <v>#NAME?</v>
      </c>
      <c r="K62" s="144" t="e">
        <f t="shared" ca="1" si="10"/>
        <v>#NAME?</v>
      </c>
      <c r="L62" s="144" t="e">
        <f t="shared" ca="1" si="10"/>
        <v>#NAME?</v>
      </c>
      <c r="M62" s="144" t="e">
        <f t="shared" ca="1" si="10"/>
        <v>#NAME?</v>
      </c>
      <c r="N62" s="144" t="e">
        <f t="shared" ca="1" si="10"/>
        <v>#NAME?</v>
      </c>
      <c r="O62" s="144" t="e">
        <f t="shared" ca="1" si="10"/>
        <v>#NAME?</v>
      </c>
      <c r="P62" s="113" t="e">
        <f ca="1">SUM(D62:O62)</f>
        <v>#NAME?</v>
      </c>
      <c r="Q62" s="176">
        <f>I1/30</f>
        <v>42.5</v>
      </c>
    </row>
    <row r="63" spans="1:17">
      <c r="A63" s="172" t="s">
        <v>803</v>
      </c>
      <c r="B63" s="172" t="s">
        <v>804</v>
      </c>
      <c r="C63" s="173" t="e">
        <f ca="1">30*P62</f>
        <v>#NAME?</v>
      </c>
      <c r="D63" s="24"/>
      <c r="E63" s="24"/>
      <c r="F63" s="24"/>
      <c r="G63" s="24"/>
      <c r="H63" s="24"/>
      <c r="I63" s="24"/>
      <c r="J63" s="24"/>
      <c r="K63" s="24"/>
      <c r="L63" s="24"/>
      <c r="M63" s="24"/>
      <c r="N63" s="24"/>
      <c r="O63" s="24"/>
      <c r="P63" s="5"/>
    </row>
    <row r="64" spans="1:17">
      <c r="A64" s="172" t="s">
        <v>805</v>
      </c>
      <c r="B64" s="172"/>
      <c r="C64" s="173">
        <f>-I1</f>
        <v>-1275</v>
      </c>
      <c r="D64" s="24"/>
      <c r="E64" s="24"/>
      <c r="F64" s="24"/>
      <c r="G64" s="24"/>
      <c r="H64" s="24"/>
      <c r="I64" s="24"/>
      <c r="J64" s="24"/>
      <c r="K64" s="24"/>
      <c r="L64" s="24"/>
      <c r="M64" s="24"/>
      <c r="N64" s="24"/>
      <c r="O64" s="24"/>
      <c r="P64" s="5"/>
    </row>
    <row r="65" spans="1:16">
      <c r="A65" s="172" t="s">
        <v>806</v>
      </c>
      <c r="B65" s="172"/>
      <c r="C65" s="173">
        <f>I1</f>
        <v>1275</v>
      </c>
      <c r="D65" s="24"/>
      <c r="E65" s="24"/>
      <c r="F65" s="24"/>
      <c r="G65" s="24"/>
      <c r="H65" s="24"/>
      <c r="I65" s="24"/>
      <c r="J65" s="24"/>
      <c r="K65" s="24"/>
      <c r="L65" s="24"/>
      <c r="M65" s="24"/>
      <c r="N65" s="24"/>
      <c r="O65" s="24"/>
      <c r="P65" s="5"/>
    </row>
    <row r="66" spans="1:16">
      <c r="A66" s="172" t="s">
        <v>807</v>
      </c>
      <c r="B66" s="172"/>
      <c r="C66" s="173" t="e">
        <f ca="1">SUM(C63:C65)</f>
        <v>#NAME?</v>
      </c>
      <c r="D66" s="24"/>
      <c r="E66" s="24"/>
      <c r="F66" s="24"/>
      <c r="G66" s="24"/>
      <c r="H66" s="24"/>
      <c r="I66" s="24"/>
      <c r="J66" s="24"/>
      <c r="K66" s="24"/>
      <c r="L66" s="24"/>
      <c r="M66" s="24"/>
      <c r="N66" s="24"/>
      <c r="O66" s="24"/>
      <c r="P66" s="5"/>
    </row>
    <row r="67" spans="1:16">
      <c r="A67" s="174" t="s">
        <v>809</v>
      </c>
      <c r="B67" s="174" t="s">
        <v>840</v>
      </c>
      <c r="C67" s="175" t="e">
        <f ca="1">I1/(P62+Q62)</f>
        <v>#NAME?</v>
      </c>
      <c r="D67" s="24"/>
      <c r="E67" s="24"/>
      <c r="F67" s="24"/>
      <c r="G67" s="24"/>
      <c r="H67" s="24"/>
      <c r="I67" s="24"/>
      <c r="J67" s="24"/>
      <c r="K67" s="24"/>
      <c r="L67" s="24"/>
      <c r="M67" s="24"/>
      <c r="N67" s="24"/>
      <c r="O67" s="24"/>
      <c r="P67" s="5"/>
    </row>
    <row r="68" spans="1:16">
      <c r="A68" s="174" t="s">
        <v>809</v>
      </c>
      <c r="B68" s="174" t="s">
        <v>841</v>
      </c>
      <c r="C68" s="175" t="e">
        <f ca="1">I1/((P62*1.5)+Q62)</f>
        <v>#NAME?</v>
      </c>
      <c r="D68" s="287" t="s">
        <v>842</v>
      </c>
      <c r="E68" s="288"/>
      <c r="F68" s="288"/>
      <c r="G68" s="288"/>
      <c r="H68" s="288"/>
      <c r="I68" s="288"/>
      <c r="J68" s="288"/>
      <c r="K68" s="288"/>
      <c r="L68" s="288"/>
      <c r="M68" s="288"/>
      <c r="N68" s="288"/>
      <c r="O68" s="289"/>
      <c r="P68" s="5"/>
    </row>
    <row r="69" spans="1:16">
      <c r="A69" s="23"/>
      <c r="B69" s="23"/>
      <c r="C69" s="24"/>
      <c r="D69" s="24"/>
      <c r="E69" s="24"/>
      <c r="F69" s="24"/>
      <c r="G69" s="24"/>
      <c r="H69" s="24"/>
      <c r="I69" s="24"/>
      <c r="J69" s="24"/>
      <c r="K69" s="24"/>
      <c r="L69" s="24"/>
      <c r="M69" s="24"/>
      <c r="N69" s="24"/>
      <c r="O69" s="24"/>
      <c r="P69" s="5"/>
    </row>
    <row r="70" spans="1:16">
      <c r="A70" s="23"/>
      <c r="B70" s="23"/>
      <c r="C70" s="24"/>
      <c r="D70" s="24"/>
      <c r="E70" s="24"/>
      <c r="F70" s="24"/>
      <c r="G70" s="24"/>
      <c r="H70" s="24"/>
      <c r="I70" s="24"/>
      <c r="J70" s="24"/>
      <c r="K70" s="24"/>
      <c r="L70" s="24"/>
      <c r="M70" s="24"/>
      <c r="N70" s="24"/>
      <c r="O70" s="24"/>
      <c r="P70" s="5"/>
    </row>
    <row r="71" spans="1:16">
      <c r="A71" s="23"/>
      <c r="B71" s="23"/>
      <c r="C71" s="24"/>
      <c r="D71" s="24"/>
      <c r="E71" s="24"/>
      <c r="F71" s="24"/>
      <c r="G71" s="24"/>
      <c r="H71" s="24"/>
      <c r="I71" s="24"/>
      <c r="J71" s="24"/>
      <c r="K71" s="24"/>
      <c r="L71" s="24"/>
      <c r="M71" s="24"/>
      <c r="N71" s="24"/>
      <c r="O71" s="24"/>
      <c r="P71" s="5"/>
    </row>
    <row r="72" spans="1:16">
      <c r="A72" s="23"/>
      <c r="B72" s="23"/>
      <c r="C72" s="24"/>
      <c r="D72" s="24"/>
      <c r="E72" s="24"/>
      <c r="F72" s="24"/>
      <c r="G72" s="24"/>
      <c r="H72" s="24"/>
      <c r="I72" s="24"/>
      <c r="J72" s="24"/>
      <c r="K72" s="24"/>
      <c r="L72" s="24"/>
      <c r="M72" s="24"/>
      <c r="N72" s="24"/>
      <c r="O72" s="24"/>
      <c r="P72" s="5"/>
    </row>
    <row r="73" spans="1:16">
      <c r="A73" s="23"/>
      <c r="B73" s="23"/>
      <c r="C73" s="24"/>
      <c r="D73" s="24"/>
      <c r="E73" s="24"/>
      <c r="F73" s="24"/>
      <c r="G73" s="24"/>
      <c r="H73" s="24"/>
      <c r="I73" s="24"/>
      <c r="J73" s="24"/>
      <c r="K73" s="24"/>
      <c r="L73" s="24"/>
      <c r="M73" s="24"/>
      <c r="N73" s="24"/>
      <c r="O73" s="24"/>
      <c r="P73" s="5"/>
    </row>
    <row r="74" spans="1:16">
      <c r="A74" s="23"/>
      <c r="B74" s="23"/>
      <c r="C74" s="24"/>
      <c r="D74" s="24"/>
      <c r="E74" s="24"/>
      <c r="F74" s="24"/>
      <c r="G74" s="24"/>
      <c r="H74" s="24"/>
      <c r="I74" s="24"/>
      <c r="J74" s="24"/>
      <c r="K74" s="24"/>
      <c r="L74" s="24"/>
      <c r="M74" s="24"/>
      <c r="N74" s="24"/>
      <c r="O74" s="24"/>
      <c r="P74" s="5"/>
    </row>
    <row r="75" spans="1:16">
      <c r="A75" s="23"/>
      <c r="B75" s="23"/>
      <c r="C75" s="24"/>
      <c r="D75" s="24"/>
      <c r="E75" s="24"/>
      <c r="F75" s="24"/>
      <c r="G75" s="24"/>
      <c r="H75" s="24"/>
      <c r="I75" s="24"/>
      <c r="J75" s="24"/>
      <c r="K75" s="24"/>
      <c r="L75" s="24"/>
      <c r="M75" s="24"/>
      <c r="N75" s="24"/>
      <c r="O75" s="24"/>
      <c r="P75" s="5"/>
    </row>
    <row r="76" spans="1:16">
      <c r="A76" s="23"/>
      <c r="B76" s="23"/>
      <c r="C76" s="24"/>
      <c r="D76" s="24"/>
      <c r="E76" s="24"/>
      <c r="F76" s="24"/>
      <c r="G76" s="24"/>
      <c r="H76" s="24"/>
      <c r="I76" s="24"/>
      <c r="J76" s="24"/>
      <c r="K76" s="24"/>
      <c r="L76" s="24"/>
      <c r="M76" s="24"/>
      <c r="N76" s="24"/>
      <c r="O76" s="24"/>
      <c r="P76" s="5"/>
    </row>
    <row r="77" spans="1:16">
      <c r="A77" s="23"/>
      <c r="B77" s="23"/>
      <c r="C77" s="24"/>
      <c r="D77" s="24"/>
      <c r="E77" s="24"/>
      <c r="F77" s="24"/>
      <c r="G77" s="24"/>
      <c r="H77" s="24"/>
      <c r="I77" s="24"/>
      <c r="J77" s="24"/>
      <c r="K77" s="24"/>
      <c r="L77" s="24"/>
      <c r="M77" s="24"/>
      <c r="N77" s="24"/>
      <c r="O77" s="24"/>
      <c r="P77" s="5"/>
    </row>
    <row r="78" spans="1:16">
      <c r="A78" s="23"/>
      <c r="B78" s="23"/>
      <c r="C78" s="24"/>
      <c r="D78" s="24"/>
      <c r="E78" s="24"/>
      <c r="F78" s="24"/>
      <c r="G78" s="24"/>
      <c r="H78" s="24"/>
      <c r="I78" s="24"/>
      <c r="J78" s="24"/>
      <c r="K78" s="24"/>
      <c r="L78" s="24"/>
      <c r="M78" s="24"/>
      <c r="N78" s="24"/>
      <c r="O78" s="24"/>
      <c r="P78" s="5"/>
    </row>
    <row r="79" spans="1:16">
      <c r="A79" s="23"/>
      <c r="B79" s="23"/>
      <c r="C79" s="24"/>
      <c r="D79" s="24"/>
      <c r="E79" s="24"/>
      <c r="F79" s="24"/>
      <c r="G79" s="24"/>
      <c r="H79" s="24"/>
      <c r="I79" s="24"/>
      <c r="J79" s="24"/>
      <c r="K79" s="24"/>
      <c r="L79" s="24"/>
      <c r="M79" s="24"/>
      <c r="N79" s="24"/>
      <c r="O79" s="24"/>
      <c r="P79" s="5"/>
    </row>
    <row r="80" spans="1:16">
      <c r="A80" s="23"/>
      <c r="B80" s="23"/>
      <c r="C80" s="24"/>
      <c r="D80" s="24"/>
      <c r="E80" s="24"/>
      <c r="F80" s="24"/>
      <c r="G80" s="24"/>
      <c r="H80" s="24"/>
      <c r="I80" s="24"/>
      <c r="J80" s="24"/>
      <c r="K80" s="24"/>
      <c r="L80" s="24"/>
      <c r="M80" s="24"/>
      <c r="N80" s="24"/>
      <c r="O80" s="24"/>
      <c r="P80" s="5"/>
    </row>
    <row r="81" spans="1:16">
      <c r="A81" s="23"/>
      <c r="B81" s="23"/>
      <c r="C81" s="24"/>
      <c r="D81" s="24"/>
      <c r="E81" s="24"/>
      <c r="F81" s="24"/>
      <c r="G81" s="24"/>
      <c r="H81" s="24"/>
      <c r="I81" s="24"/>
      <c r="J81" s="24"/>
      <c r="K81" s="24"/>
      <c r="L81" s="24"/>
      <c r="M81" s="24"/>
      <c r="N81" s="24"/>
      <c r="O81" s="24"/>
      <c r="P81" s="5"/>
    </row>
    <row r="82" spans="1:16">
      <c r="A82" s="23"/>
      <c r="B82" s="23"/>
      <c r="C82" s="24"/>
      <c r="D82" s="24"/>
      <c r="E82" s="24"/>
      <c r="F82" s="24"/>
      <c r="G82" s="24"/>
      <c r="H82" s="24"/>
      <c r="I82" s="24"/>
      <c r="J82" s="24"/>
      <c r="K82" s="24"/>
      <c r="L82" s="24"/>
      <c r="M82" s="24"/>
      <c r="N82" s="24"/>
      <c r="O82" s="24"/>
      <c r="P82" s="5"/>
    </row>
    <row r="83" spans="1:16">
      <c r="A83" s="23"/>
      <c r="B83" s="23"/>
      <c r="C83" s="24"/>
      <c r="D83" s="24"/>
      <c r="E83" s="24"/>
      <c r="F83" s="24"/>
      <c r="G83" s="24"/>
      <c r="H83" s="24"/>
      <c r="I83" s="24"/>
      <c r="J83" s="24"/>
      <c r="K83" s="24"/>
      <c r="L83" s="24"/>
      <c r="M83" s="24"/>
      <c r="N83" s="24"/>
      <c r="O83" s="24"/>
      <c r="P83" s="5"/>
    </row>
    <row r="84" spans="1:16">
      <c r="A84" s="23"/>
      <c r="B84" s="23"/>
      <c r="C84" s="24"/>
      <c r="D84" s="24"/>
      <c r="E84" s="24"/>
      <c r="F84" s="24"/>
      <c r="G84" s="24"/>
      <c r="H84" s="24"/>
      <c r="I84" s="24"/>
      <c r="J84" s="24"/>
      <c r="K84" s="24"/>
      <c r="L84" s="24"/>
      <c r="M84" s="24"/>
      <c r="N84" s="24"/>
      <c r="O84" s="24"/>
      <c r="P84" s="5"/>
    </row>
    <row r="85" spans="1:16">
      <c r="A85" s="23"/>
      <c r="B85" s="23"/>
      <c r="C85" s="24"/>
      <c r="D85" s="24"/>
      <c r="E85" s="24"/>
      <c r="F85" s="24"/>
      <c r="G85" s="24"/>
      <c r="H85" s="24"/>
      <c r="I85" s="24"/>
      <c r="J85" s="24"/>
      <c r="K85" s="24"/>
      <c r="L85" s="24"/>
      <c r="M85" s="24"/>
      <c r="N85" s="24"/>
      <c r="O85" s="24"/>
      <c r="P85" s="5"/>
    </row>
    <row r="86" spans="1:16">
      <c r="A86" s="23"/>
      <c r="B86" s="23"/>
      <c r="C86" s="24"/>
      <c r="D86" s="24"/>
      <c r="E86" s="24"/>
      <c r="F86" s="24"/>
      <c r="G86" s="24"/>
      <c r="H86" s="24"/>
      <c r="I86" s="24"/>
      <c r="J86" s="24"/>
      <c r="K86" s="24"/>
      <c r="L86" s="24"/>
      <c r="M86" s="24"/>
      <c r="N86" s="24"/>
      <c r="O86" s="24"/>
      <c r="P86" s="5"/>
    </row>
    <row r="87" spans="1:16">
      <c r="A87" s="23"/>
      <c r="B87" s="23"/>
      <c r="C87" s="24"/>
      <c r="D87" s="24"/>
      <c r="E87" s="24"/>
      <c r="F87" s="24"/>
      <c r="G87" s="24"/>
      <c r="H87" s="24"/>
      <c r="I87" s="24"/>
      <c r="J87" s="24"/>
      <c r="K87" s="24"/>
      <c r="L87" s="24"/>
      <c r="M87" s="24"/>
      <c r="N87" s="24"/>
      <c r="O87" s="24"/>
      <c r="P87" s="5"/>
    </row>
    <row r="88" spans="1:16">
      <c r="A88" s="23"/>
      <c r="B88" s="23"/>
      <c r="C88" s="24"/>
      <c r="D88" s="24"/>
      <c r="E88" s="24"/>
      <c r="F88" s="24"/>
      <c r="G88" s="24"/>
      <c r="H88" s="24"/>
      <c r="I88" s="24"/>
      <c r="J88" s="24"/>
      <c r="K88" s="24"/>
      <c r="L88" s="24"/>
      <c r="M88" s="24"/>
      <c r="N88" s="24"/>
      <c r="O88" s="24"/>
      <c r="P88" s="5"/>
    </row>
    <row r="89" spans="1:16">
      <c r="A89" s="23"/>
      <c r="B89" s="23"/>
      <c r="C89" s="24"/>
      <c r="D89" s="24"/>
      <c r="E89" s="24"/>
      <c r="F89" s="24"/>
      <c r="G89" s="24"/>
      <c r="H89" s="24"/>
      <c r="I89" s="24"/>
      <c r="J89" s="24"/>
      <c r="K89" s="24"/>
      <c r="L89" s="24"/>
      <c r="M89" s="24"/>
      <c r="N89" s="24"/>
      <c r="O89" s="24"/>
      <c r="P89" s="5"/>
    </row>
    <row r="90" spans="1:16">
      <c r="A90" s="23"/>
      <c r="B90" s="23"/>
      <c r="C90" s="24"/>
      <c r="D90" s="24"/>
      <c r="E90" s="24"/>
      <c r="F90" s="24"/>
      <c r="G90" s="24"/>
      <c r="H90" s="24"/>
      <c r="I90" s="24"/>
      <c r="J90" s="24"/>
      <c r="K90" s="24"/>
      <c r="L90" s="24"/>
      <c r="M90" s="24"/>
      <c r="N90" s="24"/>
      <c r="O90" s="24"/>
      <c r="P90" s="5"/>
    </row>
    <row r="91" spans="1:16">
      <c r="A91" s="23"/>
      <c r="B91" s="23"/>
      <c r="C91" s="24"/>
      <c r="D91" s="24"/>
      <c r="E91" s="24"/>
      <c r="F91" s="24"/>
      <c r="G91" s="24"/>
      <c r="H91" s="24"/>
      <c r="I91" s="24"/>
      <c r="J91" s="24"/>
      <c r="K91" s="24"/>
      <c r="L91" s="24"/>
      <c r="M91" s="24"/>
      <c r="N91" s="24"/>
      <c r="O91" s="24"/>
      <c r="P91" s="5"/>
    </row>
    <row r="92" spans="1:16">
      <c r="A92" s="23"/>
      <c r="B92" s="23"/>
      <c r="C92" s="24"/>
      <c r="D92" s="24"/>
      <c r="E92" s="24"/>
      <c r="F92" s="24"/>
      <c r="G92" s="24"/>
      <c r="H92" s="24"/>
      <c r="I92" s="24"/>
      <c r="J92" s="24"/>
      <c r="K92" s="24"/>
      <c r="L92" s="24"/>
      <c r="M92" s="24"/>
      <c r="N92" s="24"/>
      <c r="O92" s="24"/>
      <c r="P92" s="5"/>
    </row>
    <row r="93" spans="1:16">
      <c r="A93" s="23"/>
      <c r="B93" s="23"/>
      <c r="C93" s="24"/>
      <c r="D93" s="24"/>
      <c r="E93" s="24"/>
      <c r="F93" s="24"/>
      <c r="G93" s="24"/>
      <c r="H93" s="24"/>
      <c r="I93" s="24"/>
      <c r="J93" s="24"/>
      <c r="K93" s="24"/>
      <c r="L93" s="24"/>
      <c r="M93" s="24"/>
      <c r="N93" s="24"/>
      <c r="O93" s="24"/>
      <c r="P93" s="5"/>
    </row>
    <row r="94" spans="1:16">
      <c r="A94" s="23"/>
      <c r="B94" s="23"/>
      <c r="C94" s="24"/>
      <c r="D94" s="24"/>
      <c r="E94" s="24"/>
      <c r="F94" s="24"/>
      <c r="G94" s="24"/>
      <c r="H94" s="24"/>
      <c r="I94" s="24"/>
      <c r="J94" s="24"/>
      <c r="K94" s="24"/>
      <c r="L94" s="24"/>
      <c r="M94" s="24"/>
      <c r="N94" s="24"/>
      <c r="O94" s="24"/>
      <c r="P94" s="5"/>
    </row>
    <row r="95" spans="1:16">
      <c r="A95" s="23"/>
      <c r="B95" s="23"/>
      <c r="C95" s="24"/>
      <c r="D95" s="24"/>
      <c r="E95" s="24"/>
      <c r="F95" s="24"/>
      <c r="G95" s="24"/>
      <c r="H95" s="24"/>
      <c r="I95" s="24"/>
      <c r="J95" s="24"/>
      <c r="K95" s="24"/>
      <c r="L95" s="24"/>
      <c r="M95" s="24"/>
      <c r="N95" s="24"/>
      <c r="O95" s="24"/>
      <c r="P95" s="5"/>
    </row>
    <row r="96" spans="1:16">
      <c r="A96" s="23"/>
      <c r="B96" s="23"/>
      <c r="C96" s="24"/>
      <c r="D96" s="24"/>
      <c r="E96" s="24"/>
      <c r="F96" s="24"/>
      <c r="G96" s="24"/>
      <c r="H96" s="24"/>
      <c r="I96" s="24"/>
      <c r="J96" s="24"/>
      <c r="K96" s="24"/>
      <c r="L96" s="24"/>
      <c r="M96" s="24"/>
      <c r="N96" s="24"/>
      <c r="O96" s="24"/>
      <c r="P96" s="5"/>
    </row>
    <row r="97" spans="1:16">
      <c r="A97" s="23"/>
      <c r="B97" s="23"/>
      <c r="C97" s="24"/>
      <c r="D97" s="24"/>
      <c r="E97" s="24"/>
      <c r="F97" s="24"/>
      <c r="G97" s="24"/>
      <c r="H97" s="24"/>
      <c r="I97" s="24"/>
      <c r="J97" s="24"/>
      <c r="K97" s="24"/>
      <c r="L97" s="24"/>
      <c r="M97" s="24"/>
      <c r="N97" s="24"/>
      <c r="O97" s="24"/>
      <c r="P97" s="5"/>
    </row>
    <row r="98" spans="1:16">
      <c r="A98" s="23"/>
      <c r="B98" s="23"/>
      <c r="C98" s="24"/>
      <c r="D98" s="24"/>
      <c r="E98" s="24"/>
      <c r="F98" s="24"/>
      <c r="G98" s="24"/>
      <c r="H98" s="24"/>
      <c r="I98" s="24"/>
      <c r="J98" s="24"/>
      <c r="K98" s="24"/>
      <c r="L98" s="24"/>
      <c r="M98" s="24"/>
      <c r="N98" s="24"/>
      <c r="O98" s="24"/>
      <c r="P98" s="5"/>
    </row>
    <row r="99" spans="1:16">
      <c r="A99" s="23"/>
      <c r="B99" s="23"/>
      <c r="C99" s="24"/>
      <c r="D99" s="24"/>
      <c r="E99" s="24"/>
      <c r="F99" s="24"/>
      <c r="G99" s="24"/>
      <c r="H99" s="24"/>
      <c r="I99" s="24"/>
      <c r="J99" s="24"/>
      <c r="K99" s="24"/>
      <c r="L99" s="24"/>
      <c r="M99" s="24"/>
      <c r="N99" s="24"/>
      <c r="O99" s="24"/>
      <c r="P99" s="5"/>
    </row>
    <row r="100" spans="1:16">
      <c r="A100" s="23"/>
      <c r="B100" s="23"/>
      <c r="C100" s="24"/>
      <c r="D100" s="24"/>
      <c r="E100" s="24"/>
      <c r="F100" s="24"/>
      <c r="G100" s="24"/>
      <c r="H100" s="24"/>
      <c r="I100" s="24"/>
      <c r="J100" s="24"/>
      <c r="K100" s="24"/>
      <c r="L100" s="24"/>
      <c r="M100" s="24"/>
      <c r="N100" s="24"/>
      <c r="O100" s="24"/>
      <c r="P100" s="5"/>
    </row>
    <row r="101" spans="1:16">
      <c r="A101" s="23"/>
      <c r="B101" s="23"/>
      <c r="C101" s="24"/>
      <c r="D101" s="24"/>
      <c r="E101" s="24"/>
      <c r="F101" s="24"/>
      <c r="G101" s="24"/>
      <c r="H101" s="24"/>
      <c r="I101" s="24"/>
      <c r="J101" s="24"/>
      <c r="K101" s="24"/>
      <c r="L101" s="24"/>
      <c r="M101" s="24"/>
      <c r="N101" s="24"/>
      <c r="O101" s="24"/>
      <c r="P101" s="5"/>
    </row>
    <row r="102" spans="1:16">
      <c r="A102" s="23"/>
      <c r="B102" s="23"/>
      <c r="C102" s="24"/>
      <c r="D102" s="24"/>
      <c r="E102" s="24"/>
      <c r="F102" s="24"/>
      <c r="G102" s="24"/>
      <c r="H102" s="24"/>
      <c r="I102" s="24"/>
      <c r="J102" s="24"/>
      <c r="K102" s="24"/>
      <c r="L102" s="24"/>
      <c r="M102" s="24"/>
      <c r="N102" s="24"/>
      <c r="O102" s="24"/>
      <c r="P102" s="5"/>
    </row>
    <row r="103" spans="1:16">
      <c r="A103" s="23"/>
      <c r="B103" s="23"/>
      <c r="C103" s="24"/>
      <c r="D103" s="24"/>
      <c r="E103" s="24"/>
      <c r="F103" s="24"/>
      <c r="G103" s="24"/>
      <c r="H103" s="24"/>
      <c r="I103" s="24"/>
      <c r="J103" s="24"/>
      <c r="K103" s="24"/>
      <c r="L103" s="24"/>
      <c r="M103" s="24"/>
      <c r="N103" s="24"/>
      <c r="O103" s="24"/>
      <c r="P103" s="5"/>
    </row>
    <row r="104" spans="1:16">
      <c r="A104" s="23"/>
      <c r="B104" s="23"/>
      <c r="C104" s="24"/>
      <c r="D104" s="24"/>
      <c r="E104" s="24"/>
      <c r="F104" s="24"/>
      <c r="G104" s="24"/>
      <c r="H104" s="24"/>
      <c r="I104" s="24"/>
      <c r="J104" s="24"/>
      <c r="K104" s="24"/>
      <c r="L104" s="24"/>
      <c r="M104" s="24"/>
      <c r="N104" s="24"/>
      <c r="O104" s="24"/>
      <c r="P104" s="5"/>
    </row>
    <row r="105" spans="1:16">
      <c r="A105" s="23"/>
      <c r="B105" s="23"/>
      <c r="C105" s="24"/>
      <c r="D105" s="24"/>
      <c r="E105" s="24"/>
      <c r="F105" s="24"/>
      <c r="G105" s="24"/>
      <c r="H105" s="24"/>
      <c r="I105" s="24"/>
      <c r="J105" s="24"/>
      <c r="K105" s="24"/>
      <c r="L105" s="24"/>
      <c r="M105" s="24"/>
      <c r="N105" s="24"/>
      <c r="O105" s="24"/>
      <c r="P105" s="5"/>
    </row>
    <row r="106" spans="1:16">
      <c r="A106" s="23"/>
      <c r="B106" s="23"/>
      <c r="C106" s="24"/>
      <c r="D106" s="24"/>
      <c r="E106" s="24"/>
      <c r="F106" s="24"/>
      <c r="G106" s="24"/>
      <c r="H106" s="24"/>
      <c r="I106" s="24"/>
      <c r="J106" s="24"/>
      <c r="K106" s="24"/>
      <c r="L106" s="24"/>
      <c r="M106" s="24"/>
      <c r="N106" s="24"/>
      <c r="O106" s="24"/>
      <c r="P106" s="5"/>
    </row>
    <row r="107" spans="1:16">
      <c r="A107" s="23"/>
      <c r="B107" s="23"/>
      <c r="C107" s="24"/>
      <c r="D107" s="24"/>
      <c r="E107" s="24"/>
      <c r="F107" s="24"/>
      <c r="G107" s="24"/>
      <c r="H107" s="24"/>
      <c r="I107" s="24"/>
      <c r="J107" s="24"/>
      <c r="K107" s="24"/>
      <c r="L107" s="24"/>
      <c r="M107" s="24"/>
      <c r="N107" s="24"/>
      <c r="O107" s="24"/>
      <c r="P107" s="5"/>
    </row>
    <row r="108" spans="1:16">
      <c r="A108" s="23"/>
      <c r="B108" s="23"/>
      <c r="C108" s="24"/>
      <c r="D108" s="24"/>
      <c r="E108" s="24"/>
      <c r="F108" s="24"/>
      <c r="G108" s="24"/>
      <c r="H108" s="24"/>
      <c r="I108" s="24"/>
      <c r="J108" s="24"/>
      <c r="K108" s="24"/>
      <c r="L108" s="24"/>
      <c r="M108" s="24"/>
      <c r="N108" s="24"/>
      <c r="O108" s="24"/>
      <c r="P108" s="5"/>
    </row>
    <row r="109" spans="1:16">
      <c r="A109" s="23"/>
      <c r="B109" s="23"/>
      <c r="C109" s="24"/>
      <c r="D109" s="24"/>
      <c r="E109" s="24"/>
      <c r="F109" s="24"/>
      <c r="G109" s="24"/>
      <c r="H109" s="24"/>
      <c r="I109" s="24"/>
      <c r="J109" s="24"/>
      <c r="K109" s="24"/>
      <c r="L109" s="24"/>
      <c r="M109" s="24"/>
      <c r="N109" s="24"/>
      <c r="O109" s="24"/>
      <c r="P109" s="5"/>
    </row>
    <row r="110" spans="1:16">
      <c r="A110" s="23"/>
      <c r="B110" s="23"/>
      <c r="C110" s="24"/>
      <c r="D110" s="24"/>
      <c r="E110" s="24"/>
      <c r="F110" s="24"/>
      <c r="G110" s="24"/>
      <c r="H110" s="24"/>
      <c r="I110" s="24"/>
      <c r="J110" s="24"/>
      <c r="K110" s="24"/>
      <c r="L110" s="24"/>
      <c r="M110" s="24"/>
      <c r="N110" s="24"/>
      <c r="O110" s="24"/>
      <c r="P110" s="5"/>
    </row>
    <row r="111" spans="1:16">
      <c r="A111" s="23"/>
      <c r="B111" s="23"/>
      <c r="C111" s="24"/>
      <c r="D111" s="24"/>
      <c r="E111" s="24"/>
      <c r="F111" s="24"/>
      <c r="G111" s="24"/>
      <c r="H111" s="24"/>
      <c r="I111" s="24"/>
      <c r="J111" s="24"/>
      <c r="K111" s="24"/>
      <c r="L111" s="24"/>
      <c r="M111" s="24"/>
      <c r="N111" s="24"/>
      <c r="O111" s="24"/>
      <c r="P111" s="5"/>
    </row>
    <row r="112" spans="1:16">
      <c r="A112" s="23"/>
      <c r="B112" s="23"/>
      <c r="C112" s="24"/>
      <c r="D112" s="24"/>
      <c r="E112" s="24"/>
      <c r="F112" s="24"/>
      <c r="G112" s="24"/>
      <c r="H112" s="24"/>
      <c r="I112" s="24"/>
      <c r="J112" s="24"/>
      <c r="K112" s="24"/>
      <c r="L112" s="24"/>
      <c r="M112" s="24"/>
      <c r="N112" s="24"/>
      <c r="O112" s="24"/>
      <c r="P112" s="5"/>
    </row>
    <row r="113" spans="1:16">
      <c r="A113" s="23"/>
      <c r="B113" s="23"/>
      <c r="C113" s="24"/>
      <c r="D113" s="24"/>
      <c r="E113" s="24"/>
      <c r="F113" s="24"/>
      <c r="G113" s="24"/>
      <c r="H113" s="24"/>
      <c r="I113" s="24"/>
      <c r="J113" s="24"/>
      <c r="K113" s="24"/>
      <c r="L113" s="24"/>
      <c r="M113" s="24"/>
      <c r="N113" s="24"/>
      <c r="O113" s="24"/>
      <c r="P113" s="5"/>
    </row>
    <row r="114" spans="1:16">
      <c r="A114" s="23"/>
      <c r="B114" s="23"/>
      <c r="C114" s="24"/>
      <c r="D114" s="24"/>
      <c r="E114" s="24"/>
      <c r="F114" s="24"/>
      <c r="G114" s="24"/>
      <c r="H114" s="24"/>
      <c r="I114" s="24"/>
      <c r="J114" s="24"/>
      <c r="K114" s="24"/>
      <c r="L114" s="24"/>
      <c r="M114" s="24"/>
      <c r="N114" s="24"/>
      <c r="O114" s="24"/>
      <c r="P114" s="5"/>
    </row>
    <row r="115" spans="1:16">
      <c r="A115" s="23"/>
      <c r="B115" s="23"/>
      <c r="C115" s="24"/>
      <c r="D115" s="24"/>
      <c r="E115" s="24"/>
      <c r="F115" s="24"/>
      <c r="G115" s="24"/>
      <c r="H115" s="24"/>
      <c r="I115" s="24"/>
      <c r="J115" s="24"/>
      <c r="K115" s="24"/>
      <c r="L115" s="24"/>
      <c r="M115" s="24"/>
      <c r="N115" s="24"/>
      <c r="O115" s="24"/>
      <c r="P115" s="5"/>
    </row>
    <row r="116" spans="1:16">
      <c r="A116" s="23"/>
      <c r="B116" s="23"/>
      <c r="C116" s="24"/>
      <c r="D116" s="24"/>
      <c r="E116" s="24"/>
      <c r="F116" s="24"/>
      <c r="G116" s="24"/>
      <c r="H116" s="24"/>
      <c r="I116" s="24"/>
      <c r="J116" s="24"/>
      <c r="K116" s="24"/>
      <c r="L116" s="24"/>
      <c r="M116" s="24"/>
      <c r="N116" s="24"/>
      <c r="O116" s="24"/>
      <c r="P116" s="5"/>
    </row>
    <row r="117" spans="1:16">
      <c r="A117" s="23"/>
      <c r="B117" s="23"/>
      <c r="C117" s="24"/>
      <c r="D117" s="24"/>
      <c r="E117" s="24"/>
      <c r="F117" s="24"/>
      <c r="G117" s="24"/>
      <c r="H117" s="24"/>
      <c r="I117" s="24"/>
      <c r="J117" s="24"/>
      <c r="K117" s="24"/>
      <c r="L117" s="24"/>
      <c r="M117" s="24"/>
      <c r="N117" s="24"/>
      <c r="O117" s="24"/>
      <c r="P117" s="5"/>
    </row>
    <row r="118" spans="1:16">
      <c r="A118" s="23"/>
      <c r="B118" s="23"/>
      <c r="C118" s="24"/>
      <c r="D118" s="24"/>
      <c r="E118" s="24"/>
      <c r="F118" s="24"/>
      <c r="G118" s="24"/>
      <c r="H118" s="24"/>
      <c r="I118" s="24"/>
      <c r="J118" s="24"/>
      <c r="K118" s="24"/>
      <c r="L118" s="24"/>
      <c r="M118" s="24"/>
      <c r="N118" s="24"/>
      <c r="O118" s="24"/>
      <c r="P118" s="5"/>
    </row>
    <row r="119" spans="1:16">
      <c r="A119" s="23"/>
      <c r="B119" s="23"/>
      <c r="C119" s="24"/>
      <c r="D119" s="24"/>
      <c r="E119" s="24"/>
      <c r="F119" s="24"/>
      <c r="G119" s="24"/>
      <c r="H119" s="24"/>
      <c r="I119" s="24"/>
      <c r="J119" s="24"/>
      <c r="K119" s="24"/>
      <c r="L119" s="24"/>
      <c r="M119" s="24"/>
      <c r="N119" s="24"/>
      <c r="O119" s="24"/>
      <c r="P119" s="5"/>
    </row>
    <row r="120" spans="1:16">
      <c r="A120" s="23"/>
      <c r="B120" s="23"/>
      <c r="C120" s="24"/>
      <c r="D120" s="24"/>
      <c r="E120" s="24"/>
      <c r="F120" s="24"/>
      <c r="G120" s="24"/>
      <c r="H120" s="24"/>
      <c r="I120" s="24"/>
      <c r="J120" s="24"/>
      <c r="K120" s="24"/>
      <c r="L120" s="24"/>
      <c r="M120" s="24"/>
      <c r="N120" s="24"/>
      <c r="O120" s="24"/>
      <c r="P120" s="5"/>
    </row>
    <row r="121" spans="1:16">
      <c r="A121" s="23"/>
      <c r="B121" s="23"/>
      <c r="C121" s="24"/>
      <c r="D121" s="24"/>
      <c r="E121" s="24"/>
      <c r="F121" s="24"/>
      <c r="G121" s="24"/>
      <c r="H121" s="24"/>
      <c r="I121" s="24"/>
      <c r="J121" s="24"/>
      <c r="K121" s="24"/>
      <c r="L121" s="24"/>
      <c r="M121" s="24"/>
      <c r="N121" s="24"/>
      <c r="O121" s="24"/>
      <c r="P121" s="5"/>
    </row>
    <row r="122" spans="1:16">
      <c r="A122" s="23"/>
      <c r="B122" s="23"/>
      <c r="C122" s="24"/>
      <c r="D122" s="24"/>
      <c r="E122" s="24"/>
      <c r="F122" s="24"/>
      <c r="G122" s="24"/>
      <c r="H122" s="24"/>
      <c r="I122" s="24"/>
      <c r="J122" s="24"/>
      <c r="K122" s="24"/>
      <c r="L122" s="24"/>
      <c r="M122" s="24"/>
      <c r="N122" s="24"/>
      <c r="O122" s="24"/>
      <c r="P122" s="5"/>
    </row>
    <row r="123" spans="1:16">
      <c r="A123" s="23"/>
      <c r="B123" s="23"/>
      <c r="C123" s="24"/>
      <c r="D123" s="24"/>
      <c r="E123" s="24"/>
      <c r="F123" s="24"/>
      <c r="G123" s="24"/>
      <c r="H123" s="24"/>
      <c r="I123" s="24"/>
      <c r="J123" s="24"/>
      <c r="K123" s="24"/>
      <c r="L123" s="24"/>
      <c r="M123" s="24"/>
      <c r="N123" s="24"/>
      <c r="O123" s="24"/>
      <c r="P123" s="5"/>
    </row>
    <row r="124" spans="1:16">
      <c r="A124" s="23"/>
      <c r="B124" s="23"/>
      <c r="C124" s="24"/>
      <c r="D124" s="24"/>
      <c r="E124" s="24"/>
      <c r="F124" s="24"/>
      <c r="G124" s="24"/>
      <c r="H124" s="24"/>
      <c r="I124" s="24"/>
      <c r="J124" s="24"/>
      <c r="K124" s="24"/>
      <c r="L124" s="24"/>
      <c r="M124" s="24"/>
      <c r="N124" s="24"/>
      <c r="O124" s="24"/>
      <c r="P124" s="5"/>
    </row>
    <row r="125" spans="1:16">
      <c r="A125" s="23"/>
      <c r="B125" s="23"/>
      <c r="C125" s="24"/>
      <c r="D125" s="24"/>
      <c r="E125" s="24"/>
      <c r="F125" s="24"/>
      <c r="G125" s="24"/>
      <c r="H125" s="24"/>
      <c r="I125" s="24"/>
      <c r="J125" s="24"/>
      <c r="K125" s="24"/>
      <c r="L125" s="24"/>
      <c r="M125" s="24"/>
      <c r="N125" s="24"/>
      <c r="O125" s="24"/>
      <c r="P125" s="5"/>
    </row>
    <row r="126" spans="1:16">
      <c r="A126" s="23"/>
      <c r="B126" s="23"/>
      <c r="C126" s="24"/>
      <c r="D126" s="24"/>
      <c r="E126" s="24"/>
      <c r="F126" s="24"/>
      <c r="G126" s="24"/>
      <c r="H126" s="24"/>
      <c r="I126" s="24"/>
      <c r="J126" s="24"/>
      <c r="K126" s="24"/>
      <c r="L126" s="24"/>
      <c r="M126" s="24"/>
      <c r="N126" s="24"/>
      <c r="O126" s="24"/>
      <c r="P126" s="5"/>
    </row>
    <row r="127" spans="1:16">
      <c r="A127" s="23"/>
      <c r="B127" s="23"/>
      <c r="C127" s="24"/>
      <c r="D127" s="24"/>
      <c r="E127" s="24"/>
      <c r="F127" s="24"/>
      <c r="G127" s="24"/>
      <c r="H127" s="24"/>
      <c r="I127" s="24"/>
      <c r="J127" s="24"/>
      <c r="K127" s="24"/>
      <c r="L127" s="24"/>
      <c r="M127" s="24"/>
      <c r="N127" s="24"/>
      <c r="O127" s="24"/>
      <c r="P127" s="5"/>
    </row>
    <row r="128" spans="1:16">
      <c r="A128" s="23"/>
      <c r="B128" s="23"/>
      <c r="C128" s="24"/>
      <c r="D128" s="24"/>
      <c r="E128" s="24"/>
      <c r="F128" s="24"/>
      <c r="G128" s="24"/>
      <c r="H128" s="24"/>
      <c r="I128" s="24"/>
      <c r="J128" s="24"/>
      <c r="K128" s="24"/>
      <c r="L128" s="24"/>
      <c r="M128" s="24"/>
      <c r="N128" s="24"/>
      <c r="O128" s="24"/>
      <c r="P128" s="5"/>
    </row>
    <row r="129" spans="1:16">
      <c r="A129" s="23"/>
      <c r="B129" s="23"/>
      <c r="C129" s="24"/>
      <c r="D129" s="24"/>
      <c r="E129" s="24"/>
      <c r="F129" s="24"/>
      <c r="G129" s="24"/>
      <c r="H129" s="24"/>
      <c r="I129" s="24"/>
      <c r="J129" s="24"/>
      <c r="K129" s="24"/>
      <c r="L129" s="24"/>
      <c r="M129" s="24"/>
      <c r="N129" s="24"/>
      <c r="O129" s="24"/>
      <c r="P129" s="5"/>
    </row>
    <row r="130" spans="1:16">
      <c r="A130" s="23"/>
      <c r="B130" s="23"/>
      <c r="C130" s="24"/>
      <c r="D130" s="24"/>
      <c r="E130" s="24"/>
      <c r="F130" s="24"/>
      <c r="G130" s="24"/>
      <c r="H130" s="24"/>
      <c r="I130" s="24"/>
      <c r="J130" s="24"/>
      <c r="K130" s="24"/>
      <c r="L130" s="24"/>
      <c r="M130" s="24"/>
      <c r="N130" s="24"/>
      <c r="O130" s="24"/>
      <c r="P130" s="5"/>
    </row>
    <row r="131" spans="1:16">
      <c r="A131" s="23"/>
      <c r="B131" s="23"/>
      <c r="C131" s="24"/>
      <c r="D131" s="24"/>
      <c r="E131" s="24"/>
      <c r="F131" s="24"/>
      <c r="G131" s="24"/>
      <c r="H131" s="24"/>
      <c r="I131" s="24"/>
      <c r="J131" s="24"/>
      <c r="K131" s="24"/>
      <c r="L131" s="24"/>
      <c r="M131" s="24"/>
      <c r="N131" s="24"/>
      <c r="O131" s="24"/>
      <c r="P131" s="5"/>
    </row>
    <row r="132" spans="1:16">
      <c r="A132" s="23"/>
      <c r="B132" s="23"/>
      <c r="C132" s="24"/>
      <c r="D132" s="24"/>
      <c r="E132" s="24"/>
      <c r="F132" s="24"/>
      <c r="G132" s="24"/>
      <c r="H132" s="24"/>
      <c r="I132" s="24"/>
      <c r="J132" s="24"/>
      <c r="K132" s="24"/>
      <c r="L132" s="24"/>
      <c r="M132" s="24"/>
      <c r="N132" s="24"/>
      <c r="O132" s="24"/>
      <c r="P132" s="5"/>
    </row>
    <row r="133" spans="1:16">
      <c r="A133" s="23"/>
      <c r="B133" s="23"/>
      <c r="C133" s="24"/>
      <c r="D133" s="24"/>
      <c r="E133" s="24"/>
      <c r="F133" s="24"/>
      <c r="G133" s="24"/>
      <c r="H133" s="24"/>
      <c r="I133" s="24"/>
      <c r="J133" s="24"/>
      <c r="K133" s="24"/>
      <c r="L133" s="24"/>
      <c r="M133" s="24"/>
      <c r="N133" s="24"/>
      <c r="O133" s="24"/>
      <c r="P133" s="5"/>
    </row>
    <row r="134" spans="1:16">
      <c r="D134" s="5"/>
      <c r="E134" s="5"/>
      <c r="F134" s="5"/>
      <c r="G134" s="5"/>
      <c r="H134" s="5"/>
      <c r="I134" s="5"/>
      <c r="J134" s="5"/>
      <c r="K134" s="5"/>
      <c r="L134" s="5"/>
      <c r="M134" s="5"/>
      <c r="N134" s="5"/>
      <c r="O134" s="5"/>
      <c r="P134" s="5"/>
    </row>
    <row r="135" spans="1:16">
      <c r="D135" s="5"/>
      <c r="E135" s="5"/>
      <c r="F135" s="5"/>
      <c r="G135" s="5"/>
      <c r="H135" s="5"/>
      <c r="I135" s="5"/>
      <c r="J135" s="5"/>
      <c r="K135" s="5"/>
      <c r="L135" s="5"/>
      <c r="M135" s="5"/>
      <c r="N135" s="5"/>
      <c r="O135" s="5"/>
      <c r="P135" s="5"/>
    </row>
    <row r="136" spans="1:16">
      <c r="D136" s="5"/>
      <c r="E136" s="5"/>
      <c r="F136" s="5"/>
      <c r="G136" s="5"/>
      <c r="H136" s="5"/>
      <c r="I136" s="5"/>
      <c r="J136" s="5"/>
      <c r="K136" s="5"/>
      <c r="L136" s="5"/>
      <c r="M136" s="5"/>
      <c r="N136" s="5"/>
      <c r="O136" s="5"/>
      <c r="P136" s="5"/>
    </row>
    <row r="137" spans="1:16">
      <c r="D137" s="5"/>
      <c r="E137" s="5"/>
      <c r="F137" s="5"/>
      <c r="G137" s="5"/>
      <c r="H137" s="5"/>
      <c r="I137" s="5"/>
      <c r="J137" s="5"/>
      <c r="K137" s="5"/>
      <c r="L137" s="5"/>
      <c r="M137" s="5"/>
      <c r="N137" s="5"/>
      <c r="O137" s="5"/>
      <c r="P137" s="5"/>
    </row>
    <row r="138" spans="1:16">
      <c r="D138" s="5"/>
      <c r="E138" s="5"/>
      <c r="F138" s="5"/>
      <c r="G138" s="5"/>
      <c r="H138" s="5"/>
      <c r="I138" s="5"/>
      <c r="J138" s="5"/>
      <c r="K138" s="5"/>
      <c r="L138" s="5"/>
      <c r="M138" s="5"/>
      <c r="N138" s="5"/>
      <c r="O138" s="5"/>
      <c r="P138" s="5"/>
    </row>
    <row r="139" spans="1:16">
      <c r="D139" s="5"/>
      <c r="E139" s="5"/>
      <c r="F139" s="5"/>
      <c r="G139" s="5"/>
      <c r="H139" s="5"/>
      <c r="I139" s="5"/>
      <c r="J139" s="5"/>
      <c r="K139" s="5"/>
      <c r="L139" s="5"/>
      <c r="M139" s="5"/>
      <c r="N139" s="5"/>
      <c r="O139" s="5"/>
      <c r="P139" s="5"/>
    </row>
    <row r="140" spans="1:16">
      <c r="D140" s="5"/>
      <c r="E140" s="5"/>
      <c r="F140" s="5"/>
      <c r="G140" s="5"/>
      <c r="H140" s="5"/>
      <c r="I140" s="5"/>
      <c r="J140" s="5"/>
      <c r="K140" s="5"/>
      <c r="L140" s="5"/>
      <c r="M140" s="5"/>
      <c r="N140" s="5"/>
      <c r="O140" s="5"/>
      <c r="P140" s="5"/>
    </row>
    <row r="141" spans="1:16">
      <c r="D141" s="5"/>
      <c r="E141" s="5"/>
      <c r="F141" s="5"/>
      <c r="G141" s="5"/>
      <c r="H141" s="5"/>
      <c r="I141" s="5"/>
      <c r="J141" s="5"/>
      <c r="K141" s="5"/>
      <c r="L141" s="5"/>
      <c r="M141" s="5"/>
      <c r="N141" s="5"/>
      <c r="O141" s="5"/>
      <c r="P141" s="5"/>
    </row>
    <row r="142" spans="1:16">
      <c r="D142" s="5"/>
      <c r="E142" s="5"/>
      <c r="F142" s="5"/>
      <c r="G142" s="5"/>
      <c r="H142" s="5"/>
      <c r="I142" s="5"/>
      <c r="J142" s="5"/>
      <c r="K142" s="5"/>
      <c r="L142" s="5"/>
      <c r="M142" s="5"/>
      <c r="N142" s="5"/>
      <c r="O142" s="5"/>
      <c r="P142" s="5"/>
    </row>
    <row r="143" spans="1:16">
      <c r="D143" s="5"/>
      <c r="E143" s="5"/>
      <c r="F143" s="5"/>
      <c r="G143" s="5"/>
      <c r="H143" s="5"/>
      <c r="I143" s="5"/>
      <c r="J143" s="5"/>
      <c r="K143" s="5"/>
      <c r="L143" s="5"/>
      <c r="M143" s="5"/>
      <c r="N143" s="5"/>
      <c r="O143" s="5"/>
      <c r="P143" s="5"/>
    </row>
    <row r="144" spans="1:16">
      <c r="D144" s="5"/>
      <c r="E144" s="5"/>
      <c r="F144" s="5"/>
      <c r="G144" s="5"/>
      <c r="H144" s="5"/>
      <c r="I144" s="5"/>
      <c r="J144" s="5"/>
      <c r="K144" s="5"/>
      <c r="L144" s="5"/>
      <c r="M144" s="5"/>
      <c r="N144" s="5"/>
      <c r="O144" s="5"/>
      <c r="P144" s="5"/>
    </row>
    <row r="145" spans="4:16">
      <c r="D145" s="5"/>
      <c r="E145" s="5"/>
      <c r="F145" s="5"/>
      <c r="G145" s="5"/>
      <c r="H145" s="5"/>
      <c r="I145" s="5"/>
      <c r="J145" s="5"/>
      <c r="K145" s="5"/>
      <c r="L145" s="5"/>
      <c r="M145" s="5"/>
      <c r="N145" s="5"/>
      <c r="O145" s="5"/>
      <c r="P145" s="5"/>
    </row>
    <row r="146" spans="4:16">
      <c r="D146" s="5"/>
      <c r="E146" s="5"/>
      <c r="F146" s="5"/>
      <c r="G146" s="5"/>
      <c r="H146" s="5"/>
      <c r="I146" s="5"/>
      <c r="J146" s="5"/>
      <c r="K146" s="5"/>
      <c r="L146" s="5"/>
      <c r="M146" s="5"/>
      <c r="N146" s="5"/>
      <c r="O146" s="5"/>
      <c r="P146" s="5"/>
    </row>
    <row r="147" spans="4:16">
      <c r="D147" s="5"/>
      <c r="E147" s="5"/>
      <c r="F147" s="5"/>
      <c r="G147" s="5"/>
      <c r="H147" s="5"/>
      <c r="I147" s="5"/>
      <c r="J147" s="5"/>
      <c r="K147" s="5"/>
      <c r="L147" s="5"/>
      <c r="M147" s="5"/>
      <c r="N147" s="5"/>
      <c r="O147" s="5"/>
      <c r="P147" s="5"/>
    </row>
    <row r="148" spans="4:16">
      <c r="D148" s="5"/>
      <c r="E148" s="5"/>
      <c r="F148" s="5"/>
      <c r="G148" s="5"/>
      <c r="H148" s="5"/>
      <c r="I148" s="5"/>
      <c r="J148" s="5"/>
      <c r="K148" s="5"/>
      <c r="L148" s="5"/>
      <c r="M148" s="5"/>
      <c r="N148" s="5"/>
      <c r="O148" s="5"/>
      <c r="P148" s="5"/>
    </row>
    <row r="149" spans="4:16">
      <c r="D149" s="5"/>
      <c r="E149" s="5"/>
      <c r="F149" s="5"/>
      <c r="G149" s="5"/>
      <c r="H149" s="5"/>
      <c r="I149" s="5"/>
      <c r="J149" s="5"/>
      <c r="K149" s="5"/>
      <c r="L149" s="5"/>
      <c r="M149" s="5"/>
      <c r="N149" s="5"/>
      <c r="O149" s="5"/>
      <c r="P149" s="5"/>
    </row>
    <row r="150" spans="4:16">
      <c r="D150" s="5"/>
      <c r="E150" s="5"/>
      <c r="F150" s="5"/>
      <c r="G150" s="5"/>
      <c r="H150" s="5"/>
      <c r="I150" s="5"/>
      <c r="J150" s="5"/>
      <c r="K150" s="5"/>
      <c r="L150" s="5"/>
      <c r="M150" s="5"/>
      <c r="N150" s="5"/>
      <c r="O150" s="5"/>
      <c r="P150" s="5"/>
    </row>
    <row r="151" spans="4:16">
      <c r="D151" s="5"/>
      <c r="E151" s="5"/>
      <c r="F151" s="5"/>
      <c r="G151" s="5"/>
      <c r="H151" s="5"/>
      <c r="I151" s="5"/>
      <c r="J151" s="5"/>
      <c r="K151" s="5"/>
      <c r="L151" s="5"/>
      <c r="M151" s="5"/>
      <c r="N151" s="5"/>
      <c r="O151" s="5"/>
      <c r="P151" s="5"/>
    </row>
    <row r="152" spans="4:16">
      <c r="D152" s="5"/>
      <c r="E152" s="5"/>
      <c r="F152" s="5"/>
      <c r="G152" s="5"/>
      <c r="H152" s="5"/>
      <c r="I152" s="5"/>
      <c r="J152" s="5"/>
      <c r="K152" s="5"/>
      <c r="L152" s="5"/>
      <c r="M152" s="5"/>
      <c r="N152" s="5"/>
      <c r="O152" s="5"/>
      <c r="P152" s="5"/>
    </row>
    <row r="153" spans="4:16">
      <c r="D153" s="5"/>
      <c r="E153" s="5"/>
      <c r="F153" s="5"/>
      <c r="G153" s="5"/>
      <c r="H153" s="5"/>
      <c r="I153" s="5"/>
      <c r="J153" s="5"/>
      <c r="K153" s="5"/>
      <c r="L153" s="5"/>
      <c r="M153" s="5"/>
      <c r="N153" s="5"/>
      <c r="O153" s="5"/>
      <c r="P153" s="5"/>
    </row>
    <row r="154" spans="4:16">
      <c r="D154" s="5"/>
      <c r="E154" s="5"/>
      <c r="F154" s="5"/>
      <c r="G154" s="5"/>
      <c r="H154" s="5"/>
      <c r="I154" s="5"/>
      <c r="J154" s="5"/>
      <c r="K154" s="5"/>
      <c r="L154" s="5"/>
      <c r="M154" s="5"/>
      <c r="N154" s="5"/>
      <c r="O154" s="5"/>
      <c r="P154" s="5"/>
    </row>
    <row r="155" spans="4:16">
      <c r="D155" s="5"/>
      <c r="E155" s="5"/>
      <c r="F155" s="5"/>
      <c r="G155" s="5"/>
      <c r="H155" s="5"/>
      <c r="I155" s="5"/>
      <c r="J155" s="5"/>
      <c r="K155" s="5"/>
      <c r="L155" s="5"/>
      <c r="M155" s="5"/>
      <c r="N155" s="5"/>
      <c r="O155" s="5"/>
      <c r="P155" s="5"/>
    </row>
    <row r="156" spans="4:16">
      <c r="D156" s="5"/>
      <c r="E156" s="5"/>
      <c r="F156" s="5"/>
      <c r="G156" s="5"/>
      <c r="H156" s="5"/>
      <c r="I156" s="5"/>
      <c r="J156" s="5"/>
      <c r="K156" s="5"/>
      <c r="L156" s="5"/>
      <c r="M156" s="5"/>
      <c r="N156" s="5"/>
      <c r="O156" s="5"/>
      <c r="P156" s="5"/>
    </row>
    <row r="157" spans="4:16">
      <c r="D157" s="5"/>
      <c r="E157" s="5"/>
      <c r="F157" s="5"/>
      <c r="G157" s="5"/>
      <c r="H157" s="5"/>
      <c r="I157" s="5"/>
      <c r="J157" s="5"/>
      <c r="K157" s="5"/>
      <c r="L157" s="5"/>
      <c r="M157" s="5"/>
      <c r="N157" s="5"/>
      <c r="O157" s="5"/>
      <c r="P157" s="5"/>
    </row>
    <row r="158" spans="4:16">
      <c r="D158" s="5"/>
      <c r="E158" s="5"/>
      <c r="F158" s="5"/>
      <c r="G158" s="5"/>
      <c r="H158" s="5"/>
      <c r="I158" s="5"/>
      <c r="J158" s="5"/>
      <c r="K158" s="5"/>
      <c r="L158" s="5"/>
      <c r="M158" s="5"/>
      <c r="N158" s="5"/>
      <c r="O158" s="5"/>
      <c r="P158" s="5"/>
    </row>
    <row r="159" spans="4:16">
      <c r="D159" s="5"/>
      <c r="E159" s="5"/>
      <c r="F159" s="5"/>
      <c r="G159" s="5"/>
      <c r="H159" s="5"/>
      <c r="I159" s="5"/>
      <c r="J159" s="5"/>
      <c r="K159" s="5"/>
      <c r="L159" s="5"/>
      <c r="M159" s="5"/>
      <c r="N159" s="5"/>
      <c r="O159" s="5"/>
      <c r="P159" s="5"/>
    </row>
    <row r="160" spans="4:16">
      <c r="D160" s="5"/>
      <c r="E160" s="5"/>
      <c r="F160" s="5"/>
      <c r="G160" s="5"/>
      <c r="H160" s="5"/>
      <c r="I160" s="5"/>
      <c r="J160" s="5"/>
      <c r="K160" s="5"/>
      <c r="L160" s="5"/>
      <c r="M160" s="5"/>
      <c r="N160" s="5"/>
      <c r="O160" s="5"/>
      <c r="P160" s="5"/>
    </row>
    <row r="161" spans="4:16">
      <c r="D161" s="5"/>
      <c r="E161" s="5"/>
      <c r="F161" s="5"/>
      <c r="G161" s="5"/>
      <c r="H161" s="5"/>
      <c r="I161" s="5"/>
      <c r="J161" s="5"/>
      <c r="K161" s="5"/>
      <c r="L161" s="5"/>
      <c r="M161" s="5"/>
      <c r="N161" s="5"/>
      <c r="O161" s="5"/>
      <c r="P161" s="5"/>
    </row>
    <row r="162" spans="4:16">
      <c r="D162" s="5"/>
      <c r="E162" s="5"/>
      <c r="F162" s="5"/>
      <c r="G162" s="5"/>
      <c r="H162" s="5"/>
      <c r="I162" s="5"/>
      <c r="J162" s="5"/>
      <c r="K162" s="5"/>
      <c r="L162" s="5"/>
      <c r="M162" s="5"/>
      <c r="N162" s="5"/>
      <c r="O162" s="5"/>
      <c r="P162" s="5"/>
    </row>
    <row r="163" spans="4:16">
      <c r="D163" s="5"/>
      <c r="E163" s="5"/>
      <c r="F163" s="5"/>
      <c r="G163" s="5"/>
      <c r="H163" s="5"/>
      <c r="I163" s="5"/>
      <c r="J163" s="5"/>
      <c r="K163" s="5"/>
      <c r="L163" s="5"/>
      <c r="M163" s="5"/>
      <c r="N163" s="5"/>
      <c r="O163" s="5"/>
      <c r="P163" s="5"/>
    </row>
    <row r="164" spans="4:16">
      <c r="D164" s="5"/>
      <c r="E164" s="5"/>
      <c r="F164" s="5"/>
      <c r="G164" s="5"/>
      <c r="H164" s="5"/>
      <c r="I164" s="5"/>
      <c r="J164" s="5"/>
      <c r="K164" s="5"/>
      <c r="L164" s="5"/>
      <c r="M164" s="5"/>
      <c r="N164" s="5"/>
      <c r="O164" s="5"/>
      <c r="P164" s="5"/>
    </row>
    <row r="165" spans="4:16">
      <c r="D165" s="5"/>
      <c r="E165" s="5"/>
      <c r="F165" s="5"/>
      <c r="G165" s="5"/>
      <c r="H165" s="5"/>
      <c r="I165" s="5"/>
      <c r="J165" s="5"/>
      <c r="K165" s="5"/>
      <c r="L165" s="5"/>
      <c r="M165" s="5"/>
      <c r="N165" s="5"/>
      <c r="O165" s="5"/>
      <c r="P165" s="5"/>
    </row>
    <row r="166" spans="4:16">
      <c r="D166" s="5"/>
      <c r="E166" s="5"/>
      <c r="F166" s="5"/>
      <c r="G166" s="5"/>
      <c r="H166" s="5"/>
      <c r="I166" s="5"/>
      <c r="J166" s="5"/>
      <c r="K166" s="5"/>
      <c r="L166" s="5"/>
      <c r="M166" s="5"/>
      <c r="N166" s="5"/>
      <c r="O166" s="5"/>
      <c r="P166" s="5"/>
    </row>
    <row r="167" spans="4:16">
      <c r="D167" s="5"/>
      <c r="E167" s="5"/>
      <c r="F167" s="5"/>
      <c r="G167" s="5"/>
      <c r="H167" s="5"/>
      <c r="I167" s="5"/>
      <c r="J167" s="5"/>
      <c r="K167" s="5"/>
      <c r="L167" s="5"/>
      <c r="M167" s="5"/>
      <c r="N167" s="5"/>
      <c r="O167" s="5"/>
      <c r="P167" s="5"/>
    </row>
    <row r="168" spans="4:16">
      <c r="D168" s="5"/>
      <c r="E168" s="5"/>
      <c r="F168" s="5"/>
      <c r="G168" s="5"/>
      <c r="H168" s="5"/>
      <c r="I168" s="5"/>
      <c r="J168" s="5"/>
      <c r="K168" s="5"/>
      <c r="L168" s="5"/>
      <c r="M168" s="5"/>
      <c r="N168" s="5"/>
      <c r="O168" s="5"/>
      <c r="P168" s="5"/>
    </row>
    <row r="169" spans="4:16">
      <c r="D169" s="5"/>
      <c r="E169" s="5"/>
      <c r="F169" s="5"/>
      <c r="G169" s="5"/>
      <c r="H169" s="5"/>
      <c r="I169" s="5"/>
      <c r="J169" s="5"/>
      <c r="K169" s="5"/>
      <c r="L169" s="5"/>
      <c r="M169" s="5"/>
      <c r="N169" s="5"/>
      <c r="O169" s="5"/>
      <c r="P169" s="5"/>
    </row>
    <row r="170" spans="4:16">
      <c r="D170" s="5"/>
      <c r="E170" s="5"/>
      <c r="F170" s="5"/>
      <c r="G170" s="5"/>
      <c r="H170" s="5"/>
      <c r="I170" s="5"/>
      <c r="J170" s="5"/>
      <c r="K170" s="5"/>
      <c r="L170" s="5"/>
      <c r="M170" s="5"/>
      <c r="N170" s="5"/>
      <c r="O170" s="5"/>
      <c r="P170" s="5"/>
    </row>
    <row r="171" spans="4:16">
      <c r="D171" s="5"/>
      <c r="E171" s="5"/>
      <c r="F171" s="5"/>
      <c r="G171" s="5"/>
      <c r="H171" s="5"/>
      <c r="I171" s="5"/>
      <c r="J171" s="5"/>
      <c r="K171" s="5"/>
      <c r="L171" s="5"/>
      <c r="M171" s="5"/>
      <c r="N171" s="5"/>
      <c r="O171" s="5"/>
      <c r="P171" s="5"/>
    </row>
    <row r="172" spans="4:16">
      <c r="D172" s="5"/>
      <c r="E172" s="5"/>
      <c r="F172" s="5"/>
      <c r="G172" s="5"/>
      <c r="H172" s="5"/>
      <c r="I172" s="5"/>
      <c r="J172" s="5"/>
      <c r="K172" s="5"/>
      <c r="L172" s="5"/>
      <c r="M172" s="5"/>
      <c r="N172" s="5"/>
      <c r="O172" s="5"/>
      <c r="P172" s="5"/>
    </row>
    <row r="173" spans="4:16">
      <c r="D173" s="5"/>
      <c r="E173" s="5"/>
      <c r="F173" s="5"/>
      <c r="G173" s="5"/>
      <c r="H173" s="5"/>
      <c r="I173" s="5"/>
      <c r="J173" s="5"/>
      <c r="K173" s="5"/>
      <c r="L173" s="5"/>
      <c r="M173" s="5"/>
      <c r="N173" s="5"/>
      <c r="O173" s="5"/>
      <c r="P173" s="5"/>
    </row>
    <row r="174" spans="4:16">
      <c r="D174" s="5"/>
      <c r="E174" s="5"/>
      <c r="F174" s="5"/>
      <c r="G174" s="5"/>
      <c r="H174" s="5"/>
      <c r="I174" s="5"/>
      <c r="J174" s="5"/>
      <c r="K174" s="5"/>
      <c r="L174" s="5"/>
      <c r="M174" s="5"/>
      <c r="N174" s="5"/>
      <c r="O174" s="5"/>
      <c r="P174" s="5"/>
    </row>
    <row r="175" spans="4:16">
      <c r="D175" s="5"/>
      <c r="E175" s="5"/>
      <c r="F175" s="5"/>
      <c r="G175" s="5"/>
      <c r="H175" s="5"/>
      <c r="I175" s="5"/>
      <c r="J175" s="5"/>
      <c r="K175" s="5"/>
      <c r="L175" s="5"/>
      <c r="M175" s="5"/>
      <c r="N175" s="5"/>
      <c r="O175" s="5"/>
      <c r="P175" s="5"/>
    </row>
    <row r="176" spans="4:16">
      <c r="D176" s="5"/>
      <c r="E176" s="5"/>
      <c r="F176" s="5"/>
      <c r="G176" s="5"/>
      <c r="H176" s="5"/>
      <c r="I176" s="5"/>
      <c r="J176" s="5"/>
      <c r="K176" s="5"/>
      <c r="L176" s="5"/>
      <c r="M176" s="5"/>
      <c r="N176" s="5"/>
      <c r="O176" s="5"/>
      <c r="P176" s="5"/>
    </row>
    <row r="177" spans="4:16">
      <c r="D177" s="5"/>
      <c r="E177" s="5"/>
      <c r="F177" s="5"/>
      <c r="G177" s="5"/>
      <c r="H177" s="5"/>
      <c r="I177" s="5"/>
      <c r="J177" s="5"/>
      <c r="K177" s="5"/>
      <c r="L177" s="5"/>
      <c r="M177" s="5"/>
      <c r="N177" s="5"/>
      <c r="O177" s="5"/>
      <c r="P177" s="5"/>
    </row>
    <row r="178" spans="4:16">
      <c r="D178" s="5"/>
      <c r="E178" s="5"/>
      <c r="F178" s="5"/>
      <c r="G178" s="5"/>
      <c r="H178" s="5"/>
      <c r="I178" s="5"/>
      <c r="J178" s="5"/>
      <c r="K178" s="5"/>
      <c r="L178" s="5"/>
      <c r="M178" s="5"/>
      <c r="N178" s="5"/>
      <c r="O178" s="5"/>
      <c r="P178" s="5"/>
    </row>
    <row r="179" spans="4:16">
      <c r="D179" s="5"/>
      <c r="E179" s="5"/>
      <c r="F179" s="5"/>
      <c r="G179" s="5"/>
      <c r="H179" s="5"/>
      <c r="I179" s="5"/>
      <c r="J179" s="5"/>
      <c r="K179" s="5"/>
      <c r="L179" s="5"/>
      <c r="M179" s="5"/>
      <c r="N179" s="5"/>
      <c r="O179" s="5"/>
      <c r="P179" s="5"/>
    </row>
    <row r="180" spans="4:16">
      <c r="D180" s="5"/>
      <c r="E180" s="5"/>
      <c r="F180" s="5"/>
      <c r="G180" s="5"/>
      <c r="H180" s="5"/>
      <c r="I180" s="5"/>
      <c r="J180" s="5"/>
      <c r="K180" s="5"/>
      <c r="L180" s="5"/>
      <c r="M180" s="5"/>
      <c r="N180" s="5"/>
      <c r="O180" s="5"/>
      <c r="P180" s="5"/>
    </row>
    <row r="181" spans="4:16">
      <c r="D181" s="5"/>
      <c r="E181" s="5"/>
      <c r="F181" s="5"/>
      <c r="G181" s="5"/>
      <c r="H181" s="5"/>
      <c r="I181" s="5"/>
      <c r="J181" s="5"/>
      <c r="K181" s="5"/>
      <c r="L181" s="5"/>
      <c r="M181" s="5"/>
      <c r="N181" s="5"/>
      <c r="O181" s="5"/>
      <c r="P181" s="5"/>
    </row>
    <row r="182" spans="4:16">
      <c r="D182" s="5"/>
      <c r="E182" s="5"/>
      <c r="F182" s="5"/>
      <c r="G182" s="5"/>
      <c r="H182" s="5"/>
      <c r="I182" s="5"/>
      <c r="J182" s="5"/>
      <c r="K182" s="5"/>
      <c r="L182" s="5"/>
      <c r="M182" s="5"/>
      <c r="N182" s="5"/>
      <c r="O182" s="5"/>
      <c r="P182" s="5"/>
    </row>
    <row r="183" spans="4:16">
      <c r="D183" s="5"/>
      <c r="E183" s="5"/>
      <c r="F183" s="5"/>
      <c r="G183" s="5"/>
      <c r="H183" s="5"/>
      <c r="I183" s="5"/>
      <c r="J183" s="5"/>
      <c r="K183" s="5"/>
      <c r="L183" s="5"/>
      <c r="M183" s="5"/>
      <c r="N183" s="5"/>
      <c r="O183" s="5"/>
      <c r="P183" s="5"/>
    </row>
    <row r="184" spans="4:16">
      <c r="D184" s="5"/>
      <c r="E184" s="5"/>
      <c r="F184" s="5"/>
      <c r="G184" s="5"/>
      <c r="H184" s="5"/>
      <c r="I184" s="5"/>
      <c r="J184" s="5"/>
      <c r="K184" s="5"/>
      <c r="L184" s="5"/>
      <c r="M184" s="5"/>
      <c r="N184" s="5"/>
      <c r="O184" s="5"/>
      <c r="P184" s="5"/>
    </row>
    <row r="185" spans="4:16">
      <c r="D185" s="5"/>
      <c r="E185" s="5"/>
      <c r="F185" s="5"/>
      <c r="G185" s="5"/>
      <c r="H185" s="5"/>
      <c r="I185" s="5"/>
      <c r="J185" s="5"/>
      <c r="K185" s="5"/>
      <c r="L185" s="5"/>
      <c r="M185" s="5"/>
      <c r="N185" s="5"/>
      <c r="O185" s="5"/>
      <c r="P185" s="5"/>
    </row>
    <row r="186" spans="4:16">
      <c r="D186" s="5"/>
      <c r="E186" s="5"/>
      <c r="F186" s="5"/>
      <c r="G186" s="5"/>
      <c r="H186" s="5"/>
      <c r="I186" s="5"/>
      <c r="J186" s="5"/>
      <c r="K186" s="5"/>
      <c r="L186" s="5"/>
      <c r="M186" s="5"/>
      <c r="N186" s="5"/>
      <c r="O186" s="5"/>
      <c r="P186" s="5"/>
    </row>
    <row r="187" spans="4:16">
      <c r="D187" s="5"/>
      <c r="E187" s="5"/>
      <c r="F187" s="5"/>
      <c r="G187" s="5"/>
      <c r="H187" s="5"/>
      <c r="I187" s="5"/>
      <c r="J187" s="5"/>
      <c r="K187" s="5"/>
      <c r="L187" s="5"/>
      <c r="M187" s="5"/>
      <c r="N187" s="5"/>
      <c r="O187" s="5"/>
      <c r="P187" s="5"/>
    </row>
    <row r="188" spans="4:16">
      <c r="D188" s="5"/>
      <c r="E188" s="5"/>
      <c r="F188" s="5"/>
      <c r="G188" s="5"/>
      <c r="H188" s="5"/>
      <c r="I188" s="5"/>
      <c r="J188" s="5"/>
      <c r="K188" s="5"/>
      <c r="L188" s="5"/>
      <c r="M188" s="5"/>
      <c r="N188" s="5"/>
      <c r="O188" s="5"/>
      <c r="P188" s="5"/>
    </row>
    <row r="189" spans="4:16">
      <c r="D189" s="5"/>
      <c r="E189" s="5"/>
      <c r="F189" s="5"/>
      <c r="G189" s="5"/>
      <c r="H189" s="5"/>
      <c r="I189" s="5"/>
      <c r="J189" s="5"/>
      <c r="K189" s="5"/>
      <c r="L189" s="5"/>
      <c r="M189" s="5"/>
      <c r="N189" s="5"/>
      <c r="O189" s="5"/>
      <c r="P189" s="5"/>
    </row>
    <row r="190" spans="4:16">
      <c r="D190" s="5"/>
      <c r="E190" s="5"/>
      <c r="F190" s="5"/>
      <c r="G190" s="5"/>
      <c r="H190" s="5"/>
      <c r="I190" s="5"/>
      <c r="J190" s="5"/>
      <c r="K190" s="5"/>
      <c r="L190" s="5"/>
      <c r="M190" s="5"/>
      <c r="N190" s="5"/>
      <c r="O190" s="5"/>
      <c r="P190" s="5"/>
    </row>
    <row r="191" spans="4:16">
      <c r="D191" s="5"/>
      <c r="E191" s="5"/>
      <c r="F191" s="5"/>
      <c r="G191" s="5"/>
      <c r="H191" s="5"/>
      <c r="I191" s="5"/>
      <c r="J191" s="5"/>
      <c r="K191" s="5"/>
      <c r="L191" s="5"/>
      <c r="M191" s="5"/>
      <c r="N191" s="5"/>
      <c r="O191" s="5"/>
      <c r="P191" s="5"/>
    </row>
    <row r="192" spans="4:16">
      <c r="D192" s="5"/>
      <c r="E192" s="5"/>
      <c r="F192" s="5"/>
      <c r="G192" s="5"/>
      <c r="H192" s="5"/>
      <c r="I192" s="5"/>
      <c r="J192" s="5"/>
      <c r="K192" s="5"/>
      <c r="L192" s="5"/>
      <c r="M192" s="5"/>
      <c r="N192" s="5"/>
      <c r="O192" s="5"/>
      <c r="P192" s="5"/>
    </row>
    <row r="193" spans="4:16">
      <c r="D193" s="5"/>
      <c r="E193" s="5"/>
      <c r="F193" s="5"/>
      <c r="G193" s="5"/>
      <c r="H193" s="5"/>
      <c r="I193" s="5"/>
      <c r="J193" s="5"/>
      <c r="K193" s="5"/>
      <c r="L193" s="5"/>
      <c r="M193" s="5"/>
      <c r="N193" s="5"/>
      <c r="O193" s="5"/>
      <c r="P193" s="5"/>
    </row>
    <row r="194" spans="4:16">
      <c r="D194" s="5"/>
      <c r="E194" s="5"/>
      <c r="F194" s="5"/>
      <c r="G194" s="5"/>
      <c r="H194" s="5"/>
      <c r="I194" s="5"/>
      <c r="J194" s="5"/>
      <c r="K194" s="5"/>
      <c r="L194" s="5"/>
      <c r="M194" s="5"/>
      <c r="N194" s="5"/>
      <c r="O194" s="5"/>
      <c r="P194" s="5"/>
    </row>
    <row r="195" spans="4:16">
      <c r="D195" s="5"/>
      <c r="E195" s="5"/>
      <c r="F195" s="5"/>
      <c r="G195" s="5"/>
      <c r="H195" s="5"/>
      <c r="I195" s="5"/>
      <c r="J195" s="5"/>
      <c r="K195" s="5"/>
      <c r="L195" s="5"/>
      <c r="M195" s="5"/>
      <c r="N195" s="5"/>
      <c r="O195" s="5"/>
      <c r="P195" s="5"/>
    </row>
    <row r="196" spans="4:16">
      <c r="D196" s="5"/>
      <c r="E196" s="5"/>
      <c r="F196" s="5"/>
      <c r="G196" s="5"/>
      <c r="H196" s="5"/>
      <c r="I196" s="5"/>
      <c r="J196" s="5"/>
      <c r="K196" s="5"/>
      <c r="L196" s="5"/>
      <c r="M196" s="5"/>
      <c r="N196" s="5"/>
      <c r="O196" s="5"/>
      <c r="P196" s="5"/>
    </row>
    <row r="197" spans="4:16">
      <c r="D197" s="5"/>
      <c r="E197" s="5"/>
      <c r="F197" s="5"/>
      <c r="G197" s="5"/>
      <c r="H197" s="5"/>
      <c r="I197" s="5"/>
      <c r="J197" s="5"/>
      <c r="K197" s="5"/>
      <c r="L197" s="5"/>
      <c r="M197" s="5"/>
      <c r="N197" s="5"/>
      <c r="O197" s="5"/>
      <c r="P197" s="5"/>
    </row>
    <row r="198" spans="4:16">
      <c r="D198" s="5"/>
      <c r="E198" s="5"/>
      <c r="F198" s="5"/>
      <c r="G198" s="5"/>
      <c r="H198" s="5"/>
      <c r="I198" s="5"/>
      <c r="J198" s="5"/>
      <c r="K198" s="5"/>
      <c r="L198" s="5"/>
      <c r="M198" s="5"/>
      <c r="N198" s="5"/>
      <c r="O198" s="5"/>
      <c r="P198" s="5"/>
    </row>
    <row r="199" spans="4:16">
      <c r="D199" s="5"/>
      <c r="E199" s="5"/>
      <c r="F199" s="5"/>
      <c r="G199" s="5"/>
      <c r="H199" s="5"/>
      <c r="I199" s="5"/>
      <c r="J199" s="5"/>
      <c r="K199" s="5"/>
      <c r="L199" s="5"/>
      <c r="M199" s="5"/>
      <c r="N199" s="5"/>
      <c r="O199" s="5"/>
      <c r="P199" s="5"/>
    </row>
    <row r="200" spans="4:16">
      <c r="D200" s="5"/>
      <c r="E200" s="5"/>
      <c r="F200" s="5"/>
      <c r="G200" s="5"/>
      <c r="H200" s="5"/>
      <c r="I200" s="5"/>
      <c r="J200" s="5"/>
      <c r="K200" s="5"/>
      <c r="L200" s="5"/>
      <c r="M200" s="5"/>
      <c r="N200" s="5"/>
      <c r="O200" s="5"/>
      <c r="P200" s="5"/>
    </row>
    <row r="201" spans="4:16">
      <c r="D201" s="5"/>
      <c r="E201" s="5"/>
      <c r="F201" s="5"/>
      <c r="G201" s="5"/>
      <c r="H201" s="5"/>
      <c r="I201" s="5"/>
      <c r="J201" s="5"/>
      <c r="K201" s="5"/>
      <c r="L201" s="5"/>
      <c r="M201" s="5"/>
      <c r="N201" s="5"/>
      <c r="O201" s="5"/>
      <c r="P201" s="5"/>
    </row>
    <row r="202" spans="4:16">
      <c r="D202" s="5"/>
      <c r="E202" s="5"/>
      <c r="F202" s="5"/>
      <c r="G202" s="5"/>
      <c r="H202" s="5"/>
      <c r="I202" s="5"/>
      <c r="J202" s="5"/>
      <c r="K202" s="5"/>
      <c r="L202" s="5"/>
      <c r="M202" s="5"/>
      <c r="N202" s="5"/>
      <c r="O202" s="5"/>
      <c r="P202" s="5"/>
    </row>
    <row r="203" spans="4:16">
      <c r="D203" s="5"/>
      <c r="E203" s="5"/>
      <c r="F203" s="5"/>
      <c r="G203" s="5"/>
      <c r="H203" s="5"/>
      <c r="I203" s="5"/>
      <c r="J203" s="5"/>
      <c r="K203" s="5"/>
      <c r="L203" s="5"/>
      <c r="M203" s="5"/>
      <c r="N203" s="5"/>
      <c r="O203" s="5"/>
      <c r="P203" s="5"/>
    </row>
    <row r="204" spans="4:16">
      <c r="D204" s="5"/>
      <c r="E204" s="5"/>
      <c r="F204" s="5"/>
      <c r="G204" s="5"/>
      <c r="H204" s="5"/>
      <c r="I204" s="5"/>
      <c r="J204" s="5"/>
      <c r="K204" s="5"/>
      <c r="L204" s="5"/>
      <c r="M204" s="5"/>
      <c r="N204" s="5"/>
      <c r="O204" s="5"/>
      <c r="P204" s="5"/>
    </row>
    <row r="205" spans="4:16">
      <c r="D205" s="5"/>
      <c r="E205" s="5"/>
      <c r="F205" s="5"/>
      <c r="G205" s="5"/>
      <c r="H205" s="5"/>
      <c r="I205" s="5"/>
      <c r="J205" s="5"/>
      <c r="K205" s="5"/>
      <c r="L205" s="5"/>
      <c r="M205" s="5"/>
      <c r="N205" s="5"/>
      <c r="O205" s="5"/>
      <c r="P205" s="5"/>
    </row>
    <row r="206" spans="4:16">
      <c r="D206" s="5"/>
      <c r="E206" s="5"/>
      <c r="F206" s="5"/>
      <c r="G206" s="5"/>
      <c r="H206" s="5"/>
      <c r="I206" s="5"/>
      <c r="J206" s="5"/>
      <c r="K206" s="5"/>
      <c r="L206" s="5"/>
      <c r="M206" s="5"/>
      <c r="N206" s="5"/>
      <c r="O206" s="5"/>
      <c r="P206" s="5"/>
    </row>
    <row r="207" spans="4:16">
      <c r="D207" s="5"/>
      <c r="E207" s="5"/>
      <c r="F207" s="5"/>
      <c r="G207" s="5"/>
      <c r="H207" s="5"/>
      <c r="I207" s="5"/>
      <c r="J207" s="5"/>
      <c r="K207" s="5"/>
      <c r="L207" s="5"/>
      <c r="M207" s="5"/>
      <c r="N207" s="5"/>
      <c r="O207" s="5"/>
      <c r="P207" s="5"/>
    </row>
    <row r="208" spans="4:16">
      <c r="D208" s="5"/>
      <c r="E208" s="5"/>
      <c r="F208" s="5"/>
      <c r="G208" s="5"/>
      <c r="H208" s="5"/>
      <c r="I208" s="5"/>
      <c r="J208" s="5"/>
      <c r="K208" s="5"/>
      <c r="L208" s="5"/>
      <c r="M208" s="5"/>
      <c r="N208" s="5"/>
      <c r="O208" s="5"/>
      <c r="P208" s="5"/>
    </row>
    <row r="209" spans="4:16">
      <c r="D209" s="5"/>
      <c r="E209" s="5"/>
      <c r="F209" s="5"/>
      <c r="G209" s="5"/>
      <c r="H209" s="5"/>
      <c r="I209" s="5"/>
      <c r="J209" s="5"/>
      <c r="K209" s="5"/>
      <c r="L209" s="5"/>
      <c r="M209" s="5"/>
      <c r="N209" s="5"/>
      <c r="O209" s="5"/>
      <c r="P209" s="5"/>
    </row>
    <row r="210" spans="4:16">
      <c r="D210" s="5"/>
      <c r="E210" s="5"/>
      <c r="F210" s="5"/>
      <c r="G210" s="5"/>
      <c r="H210" s="5"/>
      <c r="I210" s="5"/>
      <c r="J210" s="5"/>
      <c r="K210" s="5"/>
      <c r="L210" s="5"/>
      <c r="M210" s="5"/>
      <c r="N210" s="5"/>
      <c r="O210" s="5"/>
      <c r="P210" s="5"/>
    </row>
    <row r="211" spans="4:16">
      <c r="D211" s="5"/>
      <c r="E211" s="5"/>
      <c r="F211" s="5"/>
      <c r="G211" s="5"/>
      <c r="H211" s="5"/>
      <c r="I211" s="5"/>
      <c r="J211" s="5"/>
      <c r="K211" s="5"/>
      <c r="L211" s="5"/>
      <c r="M211" s="5"/>
      <c r="N211" s="5"/>
      <c r="O211" s="5"/>
      <c r="P211" s="5"/>
    </row>
    <row r="212" spans="4:16">
      <c r="D212" s="5"/>
      <c r="E212" s="5"/>
      <c r="F212" s="5"/>
      <c r="G212" s="5"/>
      <c r="H212" s="5"/>
      <c r="I212" s="5"/>
      <c r="J212" s="5"/>
      <c r="K212" s="5"/>
      <c r="L212" s="5"/>
      <c r="M212" s="5"/>
      <c r="N212" s="5"/>
      <c r="O212" s="5"/>
      <c r="P212" s="5"/>
    </row>
    <row r="213" spans="4:16">
      <c r="D213" s="5"/>
      <c r="E213" s="5"/>
      <c r="F213" s="5"/>
      <c r="G213" s="5"/>
      <c r="H213" s="5"/>
      <c r="I213" s="5"/>
      <c r="J213" s="5"/>
      <c r="K213" s="5"/>
      <c r="L213" s="5"/>
      <c r="M213" s="5"/>
      <c r="N213" s="5"/>
      <c r="O213" s="5"/>
      <c r="P213" s="5"/>
    </row>
    <row r="214" spans="4:16">
      <c r="D214" s="5"/>
      <c r="E214" s="5"/>
      <c r="F214" s="5"/>
      <c r="G214" s="5"/>
      <c r="H214" s="5"/>
      <c r="I214" s="5"/>
      <c r="J214" s="5"/>
      <c r="K214" s="5"/>
      <c r="L214" s="5"/>
      <c r="M214" s="5"/>
      <c r="N214" s="5"/>
      <c r="O214" s="5"/>
      <c r="P214" s="5"/>
    </row>
    <row r="215" spans="4:16">
      <c r="D215" s="5"/>
      <c r="E215" s="5"/>
      <c r="F215" s="5"/>
      <c r="G215" s="5"/>
      <c r="H215" s="5"/>
      <c r="I215" s="5"/>
      <c r="J215" s="5"/>
      <c r="K215" s="5"/>
      <c r="L215" s="5"/>
      <c r="M215" s="5"/>
      <c r="N215" s="5"/>
      <c r="O215" s="5"/>
      <c r="P215" s="5"/>
    </row>
    <row r="216" spans="4:16">
      <c r="D216" s="5"/>
      <c r="E216" s="5"/>
      <c r="F216" s="5"/>
      <c r="G216" s="5"/>
      <c r="H216" s="5"/>
      <c r="I216" s="5"/>
      <c r="J216" s="5"/>
      <c r="K216" s="5"/>
      <c r="L216" s="5"/>
      <c r="M216" s="5"/>
      <c r="N216" s="5"/>
      <c r="O216" s="5"/>
      <c r="P216" s="5"/>
    </row>
    <row r="217" spans="4:16">
      <c r="D217" s="5"/>
      <c r="E217" s="5"/>
      <c r="F217" s="5"/>
      <c r="G217" s="5"/>
      <c r="H217" s="5"/>
      <c r="I217" s="5"/>
      <c r="J217" s="5"/>
      <c r="K217" s="5"/>
      <c r="L217" s="5"/>
      <c r="M217" s="5"/>
      <c r="N217" s="5"/>
      <c r="O217" s="5"/>
      <c r="P217" s="5"/>
    </row>
    <row r="218" spans="4:16">
      <c r="D218" s="5"/>
      <c r="E218" s="5"/>
      <c r="F218" s="5"/>
      <c r="G218" s="5"/>
      <c r="H218" s="5"/>
      <c r="I218" s="5"/>
      <c r="J218" s="5"/>
      <c r="K218" s="5"/>
      <c r="L218" s="5"/>
      <c r="M218" s="5"/>
      <c r="N218" s="5"/>
      <c r="O218" s="5"/>
      <c r="P218" s="5"/>
    </row>
    <row r="219" spans="4:16">
      <c r="D219" s="5"/>
      <c r="E219" s="5"/>
      <c r="F219" s="5"/>
      <c r="G219" s="5"/>
      <c r="H219" s="5"/>
      <c r="I219" s="5"/>
      <c r="J219" s="5"/>
      <c r="K219" s="5"/>
      <c r="L219" s="5"/>
      <c r="M219" s="5"/>
      <c r="N219" s="5"/>
      <c r="O219" s="5"/>
      <c r="P219" s="5"/>
    </row>
    <row r="220" spans="4:16">
      <c r="D220" s="5"/>
      <c r="E220" s="5"/>
      <c r="F220" s="5"/>
      <c r="G220" s="5"/>
      <c r="H220" s="5"/>
      <c r="I220" s="5"/>
      <c r="J220" s="5"/>
      <c r="K220" s="5"/>
      <c r="L220" s="5"/>
      <c r="M220" s="5"/>
      <c r="N220" s="5"/>
      <c r="O220" s="5"/>
      <c r="P220" s="5"/>
    </row>
    <row r="221" spans="4:16">
      <c r="D221" s="5"/>
      <c r="E221" s="5"/>
      <c r="F221" s="5"/>
      <c r="G221" s="5"/>
      <c r="H221" s="5"/>
      <c r="I221" s="5"/>
      <c r="J221" s="5"/>
      <c r="K221" s="5"/>
      <c r="L221" s="5"/>
      <c r="M221" s="5"/>
      <c r="N221" s="5"/>
      <c r="O221" s="5"/>
      <c r="P221" s="5"/>
    </row>
    <row r="222" spans="4:16">
      <c r="D222" s="5"/>
      <c r="E222" s="5"/>
      <c r="F222" s="5"/>
      <c r="G222" s="5"/>
      <c r="H222" s="5"/>
      <c r="I222" s="5"/>
      <c r="J222" s="5"/>
      <c r="K222" s="5"/>
      <c r="L222" s="5"/>
      <c r="M222" s="5"/>
      <c r="N222" s="5"/>
      <c r="O222" s="5"/>
      <c r="P222" s="5"/>
    </row>
    <row r="223" spans="4:16">
      <c r="D223" s="5"/>
      <c r="E223" s="5"/>
      <c r="F223" s="5"/>
      <c r="G223" s="5"/>
      <c r="H223" s="5"/>
      <c r="I223" s="5"/>
      <c r="J223" s="5"/>
      <c r="K223" s="5"/>
      <c r="L223" s="5"/>
      <c r="M223" s="5"/>
      <c r="N223" s="5"/>
      <c r="O223" s="5"/>
      <c r="P223" s="5"/>
    </row>
    <row r="224" spans="4:16">
      <c r="D224" s="5"/>
      <c r="E224" s="5"/>
      <c r="F224" s="5"/>
      <c r="G224" s="5"/>
      <c r="H224" s="5"/>
      <c r="I224" s="5"/>
      <c r="J224" s="5"/>
      <c r="K224" s="5"/>
      <c r="L224" s="5"/>
      <c r="M224" s="5"/>
      <c r="N224" s="5"/>
      <c r="O224" s="5"/>
      <c r="P224" s="5"/>
    </row>
    <row r="225" spans="4:16">
      <c r="D225" s="5"/>
      <c r="E225" s="5"/>
      <c r="F225" s="5"/>
      <c r="G225" s="5"/>
      <c r="H225" s="5"/>
      <c r="I225" s="5"/>
      <c r="J225" s="5"/>
      <c r="K225" s="5"/>
      <c r="L225" s="5"/>
      <c r="M225" s="5"/>
      <c r="N225" s="5"/>
      <c r="O225" s="5"/>
      <c r="P225" s="5"/>
    </row>
    <row r="226" spans="4:16">
      <c r="D226" s="5"/>
      <c r="E226" s="5"/>
      <c r="F226" s="5"/>
      <c r="G226" s="5"/>
      <c r="H226" s="5"/>
      <c r="I226" s="5"/>
      <c r="J226" s="5"/>
      <c r="K226" s="5"/>
      <c r="L226" s="5"/>
      <c r="M226" s="5"/>
      <c r="N226" s="5"/>
      <c r="O226" s="5"/>
      <c r="P226" s="5"/>
    </row>
    <row r="227" spans="4:16">
      <c r="D227" s="5"/>
      <c r="E227" s="5"/>
      <c r="F227" s="5"/>
      <c r="G227" s="5"/>
      <c r="H227" s="5"/>
      <c r="I227" s="5"/>
      <c r="J227" s="5"/>
      <c r="K227" s="5"/>
      <c r="L227" s="5"/>
      <c r="M227" s="5"/>
      <c r="N227" s="5"/>
      <c r="O227" s="5"/>
      <c r="P227" s="5"/>
    </row>
    <row r="228" spans="4:16">
      <c r="D228" s="5"/>
      <c r="E228" s="5"/>
      <c r="F228" s="5"/>
      <c r="G228" s="5"/>
      <c r="H228" s="5"/>
      <c r="I228" s="5"/>
      <c r="J228" s="5"/>
      <c r="K228" s="5"/>
      <c r="L228" s="5"/>
      <c r="M228" s="5"/>
      <c r="N228" s="5"/>
      <c r="O228" s="5"/>
      <c r="P228" s="5"/>
    </row>
    <row r="229" spans="4:16">
      <c r="D229" s="5"/>
      <c r="E229" s="5"/>
      <c r="F229" s="5"/>
      <c r="G229" s="5"/>
      <c r="H229" s="5"/>
      <c r="I229" s="5"/>
      <c r="J229" s="5"/>
      <c r="K229" s="5"/>
      <c r="L229" s="5"/>
      <c r="M229" s="5"/>
      <c r="N229" s="5"/>
      <c r="O229" s="5"/>
      <c r="P229" s="5"/>
    </row>
    <row r="230" spans="4:16">
      <c r="D230" s="5"/>
      <c r="E230" s="5"/>
      <c r="F230" s="5"/>
      <c r="G230" s="5"/>
      <c r="H230" s="5"/>
      <c r="I230" s="5"/>
      <c r="J230" s="5"/>
      <c r="K230" s="5"/>
      <c r="L230" s="5"/>
      <c r="M230" s="5"/>
      <c r="N230" s="5"/>
      <c r="O230" s="5"/>
      <c r="P230" s="5"/>
    </row>
    <row r="231" spans="4:16">
      <c r="D231" s="5"/>
      <c r="E231" s="5"/>
      <c r="F231" s="5"/>
      <c r="G231" s="5"/>
      <c r="H231" s="5"/>
      <c r="I231" s="5"/>
      <c r="J231" s="5"/>
      <c r="K231" s="5"/>
      <c r="L231" s="5"/>
      <c r="M231" s="5"/>
      <c r="N231" s="5"/>
      <c r="O231" s="5"/>
      <c r="P231" s="5"/>
    </row>
    <row r="232" spans="4:16">
      <c r="D232" s="5"/>
      <c r="E232" s="5"/>
      <c r="F232" s="5"/>
      <c r="G232" s="5"/>
      <c r="H232" s="5"/>
      <c r="I232" s="5"/>
      <c r="J232" s="5"/>
      <c r="K232" s="5"/>
      <c r="L232" s="5"/>
      <c r="M232" s="5"/>
      <c r="N232" s="5"/>
      <c r="O232" s="5"/>
      <c r="P232" s="5"/>
    </row>
    <row r="233" spans="4:16">
      <c r="D233" s="5"/>
      <c r="E233" s="5"/>
      <c r="F233" s="5"/>
      <c r="G233" s="5"/>
      <c r="H233" s="5"/>
      <c r="I233" s="5"/>
      <c r="J233" s="5"/>
      <c r="K233" s="5"/>
      <c r="L233" s="5"/>
      <c r="M233" s="5"/>
      <c r="N233" s="5"/>
      <c r="O233" s="5"/>
      <c r="P233" s="5"/>
    </row>
    <row r="234" spans="4:16">
      <c r="D234" s="5"/>
      <c r="E234" s="5"/>
      <c r="F234" s="5"/>
      <c r="G234" s="5"/>
      <c r="H234" s="5"/>
      <c r="I234" s="5"/>
      <c r="J234" s="5"/>
      <c r="K234" s="5"/>
      <c r="L234" s="5"/>
      <c r="M234" s="5"/>
      <c r="N234" s="5"/>
      <c r="O234" s="5"/>
      <c r="P234" s="5"/>
    </row>
    <row r="235" spans="4:16">
      <c r="D235" s="5"/>
      <c r="E235" s="5"/>
      <c r="F235" s="5"/>
      <c r="G235" s="5"/>
      <c r="H235" s="5"/>
      <c r="I235" s="5"/>
      <c r="J235" s="5"/>
      <c r="K235" s="5"/>
      <c r="L235" s="5"/>
      <c r="M235" s="5"/>
      <c r="N235" s="5"/>
      <c r="O235" s="5"/>
      <c r="P235" s="5"/>
    </row>
    <row r="236" spans="4:16">
      <c r="D236" s="5"/>
      <c r="E236" s="5"/>
      <c r="F236" s="5"/>
      <c r="G236" s="5"/>
      <c r="H236" s="5"/>
      <c r="I236" s="5"/>
      <c r="J236" s="5"/>
      <c r="K236" s="5"/>
      <c r="L236" s="5"/>
      <c r="M236" s="5"/>
      <c r="N236" s="5"/>
      <c r="O236" s="5"/>
      <c r="P236" s="5"/>
    </row>
    <row r="237" spans="4:16">
      <c r="D237" s="5"/>
      <c r="E237" s="5"/>
      <c r="F237" s="5"/>
      <c r="G237" s="5"/>
      <c r="H237" s="5"/>
      <c r="I237" s="5"/>
      <c r="J237" s="5"/>
      <c r="K237" s="5"/>
      <c r="L237" s="5"/>
      <c r="M237" s="5"/>
      <c r="N237" s="5"/>
      <c r="O237" s="5"/>
      <c r="P237" s="5"/>
    </row>
    <row r="238" spans="4:16">
      <c r="D238" s="5"/>
      <c r="E238" s="5"/>
      <c r="F238" s="5"/>
      <c r="G238" s="5"/>
      <c r="H238" s="5"/>
      <c r="I238" s="5"/>
      <c r="J238" s="5"/>
      <c r="K238" s="5"/>
      <c r="L238" s="5"/>
      <c r="M238" s="5"/>
      <c r="N238" s="5"/>
      <c r="O238" s="5"/>
      <c r="P238" s="5"/>
    </row>
    <row r="239" spans="4:16">
      <c r="D239" s="5"/>
      <c r="E239" s="5"/>
      <c r="F239" s="5"/>
      <c r="G239" s="5"/>
      <c r="H239" s="5"/>
      <c r="I239" s="5"/>
      <c r="J239" s="5"/>
      <c r="K239" s="5"/>
      <c r="L239" s="5"/>
      <c r="M239" s="5"/>
      <c r="N239" s="5"/>
      <c r="O239" s="5"/>
      <c r="P239" s="5"/>
    </row>
    <row r="240" spans="4:16">
      <c r="D240" s="5"/>
      <c r="E240" s="5"/>
      <c r="F240" s="5"/>
      <c r="G240" s="5"/>
      <c r="H240" s="5"/>
      <c r="I240" s="5"/>
      <c r="J240" s="5"/>
      <c r="K240" s="5"/>
      <c r="L240" s="5"/>
      <c r="M240" s="5"/>
      <c r="N240" s="5"/>
      <c r="O240" s="5"/>
      <c r="P240" s="5"/>
    </row>
    <row r="241" spans="4:16">
      <c r="D241" s="5"/>
      <c r="E241" s="5"/>
      <c r="F241" s="5"/>
      <c r="G241" s="5"/>
      <c r="H241" s="5"/>
      <c r="I241" s="5"/>
      <c r="J241" s="5"/>
      <c r="K241" s="5"/>
      <c r="L241" s="5"/>
      <c r="M241" s="5"/>
      <c r="N241" s="5"/>
      <c r="O241" s="5"/>
      <c r="P241" s="5"/>
    </row>
    <row r="242" spans="4:16">
      <c r="D242" s="5"/>
      <c r="E242" s="5"/>
      <c r="F242" s="5"/>
      <c r="G242" s="5"/>
      <c r="H242" s="5"/>
      <c r="I242" s="5"/>
      <c r="J242" s="5"/>
      <c r="K242" s="5"/>
      <c r="L242" s="5"/>
      <c r="M242" s="5"/>
      <c r="N242" s="5"/>
      <c r="O242" s="5"/>
      <c r="P242" s="5"/>
    </row>
    <row r="243" spans="4:16">
      <c r="D243" s="5"/>
      <c r="E243" s="5"/>
      <c r="F243" s="5"/>
      <c r="G243" s="5"/>
      <c r="H243" s="5"/>
      <c r="I243" s="5"/>
      <c r="J243" s="5"/>
      <c r="K243" s="5"/>
      <c r="L243" s="5"/>
      <c r="M243" s="5"/>
      <c r="N243" s="5"/>
      <c r="O243" s="5"/>
      <c r="P243" s="5"/>
    </row>
    <row r="244" spans="4:16">
      <c r="D244" s="5"/>
      <c r="E244" s="5"/>
      <c r="F244" s="5"/>
      <c r="G244" s="5"/>
      <c r="H244" s="5"/>
      <c r="I244" s="5"/>
      <c r="J244" s="5"/>
      <c r="K244" s="5"/>
      <c r="L244" s="5"/>
      <c r="M244" s="5"/>
      <c r="N244" s="5"/>
      <c r="O244" s="5"/>
      <c r="P244" s="5"/>
    </row>
    <row r="245" spans="4:16">
      <c r="D245" s="5"/>
      <c r="E245" s="5"/>
      <c r="F245" s="5"/>
      <c r="G245" s="5"/>
      <c r="H245" s="5"/>
      <c r="I245" s="5"/>
      <c r="J245" s="5"/>
      <c r="K245" s="5"/>
      <c r="L245" s="5"/>
      <c r="M245" s="5"/>
      <c r="N245" s="5"/>
      <c r="O245" s="5"/>
      <c r="P245" s="5"/>
    </row>
    <row r="246" spans="4:16">
      <c r="D246" s="5"/>
      <c r="E246" s="5"/>
      <c r="F246" s="5"/>
      <c r="G246" s="5"/>
      <c r="H246" s="5"/>
      <c r="I246" s="5"/>
      <c r="J246" s="5"/>
      <c r="K246" s="5"/>
      <c r="L246" s="5"/>
      <c r="M246" s="5"/>
      <c r="N246" s="5"/>
      <c r="O246" s="5"/>
      <c r="P246" s="5"/>
    </row>
    <row r="247" spans="4:16">
      <c r="D247" s="5"/>
      <c r="E247" s="5"/>
      <c r="F247" s="5"/>
      <c r="G247" s="5"/>
      <c r="H247" s="5"/>
      <c r="I247" s="5"/>
      <c r="J247" s="5"/>
      <c r="K247" s="5"/>
      <c r="L247" s="5"/>
      <c r="M247" s="5"/>
      <c r="N247" s="5"/>
      <c r="O247" s="5"/>
      <c r="P247" s="5"/>
    </row>
    <row r="248" spans="4:16">
      <c r="D248" s="5"/>
      <c r="E248" s="5"/>
      <c r="F248" s="5"/>
      <c r="G248" s="5"/>
      <c r="H248" s="5"/>
      <c r="I248" s="5"/>
      <c r="J248" s="5"/>
      <c r="K248" s="5"/>
      <c r="L248" s="5"/>
      <c r="M248" s="5"/>
      <c r="N248" s="5"/>
      <c r="O248" s="5"/>
      <c r="P248" s="5"/>
    </row>
    <row r="249" spans="4:16">
      <c r="D249" s="5"/>
      <c r="E249" s="5"/>
      <c r="F249" s="5"/>
      <c r="G249" s="5"/>
      <c r="H249" s="5"/>
      <c r="I249" s="5"/>
      <c r="J249" s="5"/>
      <c r="K249" s="5"/>
      <c r="L249" s="5"/>
      <c r="M249" s="5"/>
      <c r="N249" s="5"/>
      <c r="O249" s="5"/>
      <c r="P249" s="5"/>
    </row>
    <row r="250" spans="4:16">
      <c r="D250" s="5"/>
      <c r="E250" s="5"/>
      <c r="F250" s="5"/>
      <c r="G250" s="5"/>
      <c r="H250" s="5"/>
      <c r="I250" s="5"/>
      <c r="J250" s="5"/>
      <c r="K250" s="5"/>
      <c r="L250" s="5"/>
      <c r="M250" s="5"/>
      <c r="N250" s="5"/>
      <c r="O250" s="5"/>
      <c r="P250" s="5"/>
    </row>
    <row r="251" spans="4:16">
      <c r="D251" s="5"/>
      <c r="E251" s="5"/>
      <c r="F251" s="5"/>
      <c r="G251" s="5"/>
      <c r="H251" s="5"/>
      <c r="I251" s="5"/>
      <c r="J251" s="5"/>
      <c r="K251" s="5"/>
      <c r="L251" s="5"/>
      <c r="M251" s="5"/>
      <c r="N251" s="5"/>
      <c r="O251" s="5"/>
      <c r="P251" s="5"/>
    </row>
    <row r="252" spans="4:16">
      <c r="D252" s="5"/>
      <c r="E252" s="5"/>
      <c r="F252" s="5"/>
      <c r="G252" s="5"/>
      <c r="H252" s="5"/>
      <c r="I252" s="5"/>
      <c r="J252" s="5"/>
      <c r="K252" s="5"/>
      <c r="L252" s="5"/>
      <c r="M252" s="5"/>
      <c r="N252" s="5"/>
      <c r="O252" s="5"/>
      <c r="P252" s="5"/>
    </row>
    <row r="253" spans="4:16">
      <c r="D253" s="5"/>
      <c r="E253" s="5"/>
      <c r="F253" s="5"/>
      <c r="G253" s="5"/>
      <c r="H253" s="5"/>
      <c r="I253" s="5"/>
      <c r="J253" s="5"/>
      <c r="K253" s="5"/>
      <c r="L253" s="5"/>
      <c r="M253" s="5"/>
      <c r="N253" s="5"/>
      <c r="O253" s="5"/>
      <c r="P253" s="5"/>
    </row>
    <row r="254" spans="4:16">
      <c r="D254" s="5"/>
      <c r="E254" s="5"/>
      <c r="F254" s="5"/>
      <c r="G254" s="5"/>
      <c r="H254" s="5"/>
      <c r="I254" s="5"/>
      <c r="J254" s="5"/>
      <c r="K254" s="5"/>
      <c r="L254" s="5"/>
      <c r="M254" s="5"/>
      <c r="N254" s="5"/>
      <c r="O254" s="5"/>
      <c r="P254" s="5"/>
    </row>
    <row r="255" spans="4:16">
      <c r="D255" s="5"/>
      <c r="E255" s="5"/>
      <c r="F255" s="5"/>
      <c r="G255" s="5"/>
      <c r="H255" s="5"/>
      <c r="I255" s="5"/>
      <c r="J255" s="5"/>
      <c r="K255" s="5"/>
      <c r="L255" s="5"/>
      <c r="M255" s="5"/>
      <c r="N255" s="5"/>
      <c r="O255" s="5"/>
      <c r="P255" s="5"/>
    </row>
    <row r="256" spans="4:16">
      <c r="D256" s="5"/>
      <c r="E256" s="5"/>
      <c r="F256" s="5"/>
      <c r="G256" s="5"/>
      <c r="H256" s="5"/>
      <c r="I256" s="5"/>
      <c r="J256" s="5"/>
      <c r="K256" s="5"/>
      <c r="L256" s="5"/>
      <c r="M256" s="5"/>
      <c r="N256" s="5"/>
      <c r="O256" s="5"/>
      <c r="P256" s="5"/>
    </row>
    <row r="257" spans="4:16">
      <c r="D257" s="5"/>
      <c r="E257" s="5"/>
      <c r="F257" s="5"/>
      <c r="G257" s="5"/>
      <c r="H257" s="5"/>
      <c r="I257" s="5"/>
      <c r="J257" s="5"/>
      <c r="K257" s="5"/>
      <c r="L257" s="5"/>
      <c r="M257" s="5"/>
      <c r="N257" s="5"/>
      <c r="O257" s="5"/>
      <c r="P257" s="5"/>
    </row>
    <row r="258" spans="4:16">
      <c r="D258" s="5"/>
      <c r="E258" s="5"/>
      <c r="F258" s="5"/>
      <c r="G258" s="5"/>
      <c r="H258" s="5"/>
      <c r="I258" s="5"/>
      <c r="J258" s="5"/>
      <c r="K258" s="5"/>
      <c r="L258" s="5"/>
      <c r="M258" s="5"/>
      <c r="N258" s="5"/>
      <c r="O258" s="5"/>
      <c r="P258" s="5"/>
    </row>
    <row r="259" spans="4:16">
      <c r="D259" s="5"/>
      <c r="E259" s="5"/>
      <c r="F259" s="5"/>
      <c r="G259" s="5"/>
      <c r="H259" s="5"/>
      <c r="I259" s="5"/>
      <c r="J259" s="5"/>
      <c r="K259" s="5"/>
      <c r="L259" s="5"/>
      <c r="M259" s="5"/>
      <c r="N259" s="5"/>
      <c r="O259" s="5"/>
      <c r="P259" s="5"/>
    </row>
    <row r="260" spans="4:16">
      <c r="D260" s="5"/>
      <c r="E260" s="5"/>
      <c r="F260" s="5"/>
      <c r="G260" s="5"/>
      <c r="H260" s="5"/>
      <c r="I260" s="5"/>
      <c r="J260" s="5"/>
      <c r="K260" s="5"/>
      <c r="L260" s="5"/>
      <c r="M260" s="5"/>
      <c r="N260" s="5"/>
      <c r="O260" s="5"/>
      <c r="P260" s="5"/>
    </row>
    <row r="261" spans="4:16">
      <c r="D261" s="5"/>
      <c r="E261" s="5"/>
      <c r="F261" s="5"/>
      <c r="G261" s="5"/>
      <c r="H261" s="5"/>
      <c r="I261" s="5"/>
      <c r="J261" s="5"/>
      <c r="K261" s="5"/>
      <c r="L261" s="5"/>
      <c r="M261" s="5"/>
      <c r="N261" s="5"/>
      <c r="O261" s="5"/>
      <c r="P261" s="5"/>
    </row>
    <row r="262" spans="4:16">
      <c r="D262" s="5"/>
      <c r="E262" s="5"/>
      <c r="F262" s="5"/>
      <c r="G262" s="5"/>
      <c r="H262" s="5"/>
      <c r="I262" s="5"/>
      <c r="J262" s="5"/>
      <c r="K262" s="5"/>
      <c r="L262" s="5"/>
      <c r="M262" s="5"/>
      <c r="N262" s="5"/>
      <c r="O262" s="5"/>
      <c r="P262" s="5"/>
    </row>
    <row r="263" spans="4:16">
      <c r="D263" s="5"/>
      <c r="E263" s="5"/>
      <c r="F263" s="5"/>
      <c r="G263" s="5"/>
      <c r="H263" s="5"/>
      <c r="I263" s="5"/>
      <c r="J263" s="5"/>
      <c r="K263" s="5"/>
      <c r="L263" s="5"/>
      <c r="M263" s="5"/>
      <c r="N263" s="5"/>
      <c r="O263" s="5"/>
      <c r="P263" s="5"/>
    </row>
    <row r="264" spans="4:16">
      <c r="D264" s="5"/>
      <c r="E264" s="5"/>
      <c r="F264" s="5"/>
      <c r="G264" s="5"/>
      <c r="H264" s="5"/>
      <c r="I264" s="5"/>
      <c r="J264" s="5"/>
      <c r="K264" s="5"/>
      <c r="L264" s="5"/>
      <c r="M264" s="5"/>
      <c r="N264" s="5"/>
      <c r="O264" s="5"/>
      <c r="P264" s="5"/>
    </row>
    <row r="265" spans="4:16">
      <c r="D265" s="5"/>
      <c r="E265" s="5"/>
      <c r="F265" s="5"/>
      <c r="G265" s="5"/>
      <c r="H265" s="5"/>
      <c r="I265" s="5"/>
      <c r="J265" s="5"/>
      <c r="K265" s="5"/>
      <c r="L265" s="5"/>
      <c r="M265" s="5"/>
      <c r="N265" s="5"/>
      <c r="O265" s="5"/>
      <c r="P265" s="5"/>
    </row>
    <row r="266" spans="4:16">
      <c r="D266" s="5"/>
      <c r="E266" s="5"/>
      <c r="F266" s="5"/>
      <c r="G266" s="5"/>
      <c r="H266" s="5"/>
      <c r="I266" s="5"/>
      <c r="J266" s="5"/>
      <c r="K266" s="5"/>
      <c r="L266" s="5"/>
      <c r="M266" s="5"/>
      <c r="N266" s="5"/>
      <c r="O266" s="5"/>
      <c r="P266" s="5"/>
    </row>
    <row r="267" spans="4:16">
      <c r="D267" s="5"/>
      <c r="E267" s="5"/>
      <c r="F267" s="5"/>
      <c r="G267" s="5"/>
      <c r="H267" s="5"/>
      <c r="I267" s="5"/>
      <c r="J267" s="5"/>
      <c r="K267" s="5"/>
      <c r="L267" s="5"/>
      <c r="M267" s="5"/>
      <c r="N267" s="5"/>
      <c r="O267" s="5"/>
      <c r="P267" s="5"/>
    </row>
    <row r="268" spans="4:16">
      <c r="D268" s="5"/>
      <c r="E268" s="5"/>
      <c r="F268" s="5"/>
      <c r="G268" s="5"/>
      <c r="H268" s="5"/>
      <c r="I268" s="5"/>
      <c r="J268" s="5"/>
      <c r="K268" s="5"/>
      <c r="L268" s="5"/>
      <c r="M268" s="5"/>
      <c r="N268" s="5"/>
      <c r="O268" s="5"/>
      <c r="P268" s="5"/>
    </row>
    <row r="269" spans="4:16">
      <c r="D269" s="5"/>
      <c r="E269" s="5"/>
      <c r="F269" s="5"/>
      <c r="G269" s="5"/>
      <c r="H269" s="5"/>
      <c r="I269" s="5"/>
      <c r="J269" s="5"/>
      <c r="K269" s="5"/>
      <c r="L269" s="5"/>
      <c r="M269" s="5"/>
      <c r="N269" s="5"/>
      <c r="O269" s="5"/>
      <c r="P269" s="5"/>
    </row>
    <row r="270" spans="4:16">
      <c r="D270" s="5"/>
      <c r="E270" s="5"/>
      <c r="F270" s="5"/>
      <c r="G270" s="5"/>
      <c r="H270" s="5"/>
      <c r="I270" s="5"/>
      <c r="J270" s="5"/>
      <c r="K270" s="5"/>
      <c r="L270" s="5"/>
      <c r="M270" s="5"/>
      <c r="N270" s="5"/>
      <c r="O270" s="5"/>
      <c r="P270" s="5"/>
    </row>
    <row r="271" spans="4:16">
      <c r="D271" s="5"/>
      <c r="E271" s="5"/>
      <c r="F271" s="5"/>
      <c r="G271" s="5"/>
      <c r="H271" s="5"/>
      <c r="I271" s="5"/>
      <c r="J271" s="5"/>
      <c r="K271" s="5"/>
      <c r="L271" s="5"/>
      <c r="M271" s="5"/>
      <c r="N271" s="5"/>
      <c r="O271" s="5"/>
      <c r="P271" s="5"/>
    </row>
    <row r="272" spans="4:16">
      <c r="D272" s="5"/>
      <c r="E272" s="5"/>
      <c r="F272" s="5"/>
      <c r="G272" s="5"/>
      <c r="H272" s="5"/>
      <c r="I272" s="5"/>
      <c r="J272" s="5"/>
      <c r="K272" s="5"/>
      <c r="L272" s="5"/>
      <c r="M272" s="5"/>
      <c r="N272" s="5"/>
      <c r="O272" s="5"/>
      <c r="P272" s="5"/>
    </row>
    <row r="273" spans="4:16">
      <c r="D273" s="5"/>
      <c r="E273" s="5"/>
      <c r="F273" s="5"/>
      <c r="G273" s="5"/>
      <c r="H273" s="5"/>
      <c r="I273" s="5"/>
      <c r="J273" s="5"/>
      <c r="K273" s="5"/>
      <c r="L273" s="5"/>
      <c r="M273" s="5"/>
      <c r="N273" s="5"/>
      <c r="O273" s="5"/>
      <c r="P273" s="5"/>
    </row>
    <row r="274" spans="4:16">
      <c r="D274" s="5"/>
      <c r="E274" s="5"/>
      <c r="F274" s="5"/>
      <c r="G274" s="5"/>
      <c r="H274" s="5"/>
      <c r="I274" s="5"/>
      <c r="J274" s="5"/>
      <c r="K274" s="5"/>
      <c r="L274" s="5"/>
      <c r="M274" s="5"/>
      <c r="N274" s="5"/>
      <c r="O274" s="5"/>
      <c r="P274" s="5"/>
    </row>
    <row r="275" spans="4:16">
      <c r="D275" s="5"/>
      <c r="E275" s="5"/>
      <c r="F275" s="5"/>
      <c r="G275" s="5"/>
      <c r="H275" s="5"/>
      <c r="I275" s="5"/>
      <c r="J275" s="5"/>
      <c r="K275" s="5"/>
      <c r="L275" s="5"/>
      <c r="M275" s="5"/>
      <c r="N275" s="5"/>
      <c r="O275" s="5"/>
      <c r="P275" s="5"/>
    </row>
    <row r="276" spans="4:16">
      <c r="D276" s="5"/>
      <c r="E276" s="5"/>
      <c r="F276" s="5"/>
      <c r="G276" s="5"/>
      <c r="H276" s="5"/>
      <c r="I276" s="5"/>
      <c r="J276" s="5"/>
      <c r="K276" s="5"/>
      <c r="L276" s="5"/>
      <c r="M276" s="5"/>
      <c r="N276" s="5"/>
      <c r="O276" s="5"/>
      <c r="P276" s="5"/>
    </row>
    <row r="277" spans="4:16">
      <c r="D277" s="5"/>
      <c r="E277" s="5"/>
      <c r="F277" s="5"/>
      <c r="G277" s="5"/>
      <c r="H277" s="5"/>
      <c r="I277" s="5"/>
      <c r="J277" s="5"/>
      <c r="K277" s="5"/>
      <c r="L277" s="5"/>
      <c r="M277" s="5"/>
      <c r="N277" s="5"/>
      <c r="O277" s="5"/>
      <c r="P277" s="5"/>
    </row>
    <row r="278" spans="4:16">
      <c r="D278" s="5"/>
      <c r="E278" s="5"/>
      <c r="F278" s="5"/>
      <c r="G278" s="5"/>
      <c r="H278" s="5"/>
      <c r="I278" s="5"/>
      <c r="J278" s="5"/>
      <c r="K278" s="5"/>
      <c r="L278" s="5"/>
      <c r="M278" s="5"/>
      <c r="N278" s="5"/>
      <c r="O278" s="5"/>
      <c r="P278" s="5"/>
    </row>
    <row r="279" spans="4:16">
      <c r="D279" s="5"/>
      <c r="E279" s="5"/>
      <c r="F279" s="5"/>
      <c r="G279" s="5"/>
      <c r="H279" s="5"/>
      <c r="I279" s="5"/>
      <c r="J279" s="5"/>
      <c r="K279" s="5"/>
      <c r="L279" s="5"/>
      <c r="M279" s="5"/>
      <c r="N279" s="5"/>
      <c r="O279" s="5"/>
      <c r="P279" s="5"/>
    </row>
    <row r="280" spans="4:16">
      <c r="D280" s="5"/>
      <c r="E280" s="5"/>
      <c r="F280" s="5"/>
      <c r="G280" s="5"/>
      <c r="H280" s="5"/>
      <c r="I280" s="5"/>
      <c r="J280" s="5"/>
      <c r="K280" s="5"/>
      <c r="L280" s="5"/>
      <c r="M280" s="5"/>
      <c r="N280" s="5"/>
      <c r="O280" s="5"/>
      <c r="P280" s="5"/>
    </row>
    <row r="281" spans="4:16">
      <c r="D281" s="5"/>
      <c r="E281" s="5"/>
      <c r="F281" s="5"/>
      <c r="G281" s="5"/>
      <c r="H281" s="5"/>
      <c r="I281" s="5"/>
      <c r="J281" s="5"/>
      <c r="K281" s="5"/>
      <c r="L281" s="5"/>
      <c r="M281" s="5"/>
      <c r="N281" s="5"/>
      <c r="O281" s="5"/>
      <c r="P281" s="5"/>
    </row>
    <row r="282" spans="4:16">
      <c r="D282" s="5"/>
      <c r="E282" s="5"/>
      <c r="F282" s="5"/>
      <c r="G282" s="5"/>
      <c r="H282" s="5"/>
      <c r="I282" s="5"/>
      <c r="J282" s="5"/>
      <c r="K282" s="5"/>
      <c r="L282" s="5"/>
      <c r="M282" s="5"/>
      <c r="N282" s="5"/>
      <c r="O282" s="5"/>
      <c r="P282" s="5"/>
    </row>
    <row r="283" spans="4:16">
      <c r="D283" s="5"/>
      <c r="E283" s="5"/>
      <c r="F283" s="5"/>
      <c r="G283" s="5"/>
      <c r="H283" s="5"/>
      <c r="I283" s="5"/>
      <c r="J283" s="5"/>
      <c r="K283" s="5"/>
      <c r="L283" s="5"/>
      <c r="M283" s="5"/>
      <c r="N283" s="5"/>
      <c r="O283" s="5"/>
      <c r="P283" s="5"/>
    </row>
    <row r="284" spans="4:16">
      <c r="D284" s="5"/>
      <c r="E284" s="5"/>
      <c r="F284" s="5"/>
      <c r="G284" s="5"/>
      <c r="H284" s="5"/>
      <c r="I284" s="5"/>
      <c r="J284" s="5"/>
      <c r="K284" s="5"/>
      <c r="L284" s="5"/>
      <c r="M284" s="5"/>
      <c r="N284" s="5"/>
      <c r="O284" s="5"/>
      <c r="P284" s="5"/>
    </row>
    <row r="285" spans="4:16">
      <c r="D285" s="5"/>
      <c r="E285" s="5"/>
      <c r="F285" s="5"/>
      <c r="G285" s="5"/>
      <c r="H285" s="5"/>
      <c r="I285" s="5"/>
      <c r="J285" s="5"/>
      <c r="K285" s="5"/>
      <c r="L285" s="5"/>
      <c r="M285" s="5"/>
      <c r="N285" s="5"/>
      <c r="O285" s="5"/>
      <c r="P285" s="5"/>
    </row>
    <row r="286" spans="4:16">
      <c r="D286" s="5"/>
      <c r="E286" s="5"/>
      <c r="F286" s="5"/>
      <c r="G286" s="5"/>
      <c r="H286" s="5"/>
      <c r="I286" s="5"/>
      <c r="J286" s="5"/>
      <c r="K286" s="5"/>
      <c r="L286" s="5"/>
      <c r="M286" s="5"/>
      <c r="N286" s="5"/>
      <c r="O286" s="5"/>
      <c r="P286" s="5"/>
    </row>
    <row r="287" spans="4:16">
      <c r="D287" s="5"/>
      <c r="E287" s="5"/>
      <c r="F287" s="5"/>
      <c r="G287" s="5"/>
      <c r="H287" s="5"/>
      <c r="I287" s="5"/>
      <c r="J287" s="5"/>
      <c r="K287" s="5"/>
      <c r="L287" s="5"/>
      <c r="M287" s="5"/>
      <c r="N287" s="5"/>
      <c r="O287" s="5"/>
      <c r="P287" s="5"/>
    </row>
    <row r="288" spans="4:16">
      <c r="D288" s="5"/>
      <c r="E288" s="5"/>
      <c r="F288" s="5"/>
      <c r="G288" s="5"/>
      <c r="H288" s="5"/>
      <c r="I288" s="5"/>
      <c r="J288" s="5"/>
      <c r="K288" s="5"/>
      <c r="L288" s="5"/>
      <c r="M288" s="5"/>
      <c r="N288" s="5"/>
      <c r="O288" s="5"/>
      <c r="P288" s="5"/>
    </row>
    <row r="289" spans="4:16">
      <c r="D289" s="5"/>
      <c r="E289" s="5"/>
      <c r="F289" s="5"/>
      <c r="G289" s="5"/>
      <c r="H289" s="5"/>
      <c r="I289" s="5"/>
      <c r="J289" s="5"/>
      <c r="K289" s="5"/>
      <c r="L289" s="5"/>
      <c r="M289" s="5"/>
      <c r="N289" s="5"/>
      <c r="O289" s="5"/>
      <c r="P289" s="5"/>
    </row>
    <row r="290" spans="4:16">
      <c r="D290" s="5"/>
      <c r="E290" s="5"/>
      <c r="F290" s="5"/>
      <c r="G290" s="5"/>
      <c r="H290" s="5"/>
      <c r="I290" s="5"/>
      <c r="J290" s="5"/>
      <c r="K290" s="5"/>
      <c r="L290" s="5"/>
      <c r="M290" s="5"/>
      <c r="N290" s="5"/>
      <c r="O290" s="5"/>
      <c r="P290" s="5"/>
    </row>
    <row r="291" spans="4:16">
      <c r="D291" s="5"/>
      <c r="E291" s="5"/>
      <c r="F291" s="5"/>
      <c r="G291" s="5"/>
      <c r="H291" s="5"/>
      <c r="I291" s="5"/>
      <c r="J291" s="5"/>
      <c r="K291" s="5"/>
      <c r="L291" s="5"/>
      <c r="M291" s="5"/>
      <c r="N291" s="5"/>
      <c r="O291" s="5"/>
      <c r="P291" s="5"/>
    </row>
    <row r="292" spans="4:16">
      <c r="D292" s="5"/>
      <c r="E292" s="5"/>
      <c r="F292" s="5"/>
      <c r="G292" s="5"/>
      <c r="H292" s="5"/>
      <c r="I292" s="5"/>
      <c r="J292" s="5"/>
      <c r="K292" s="5"/>
      <c r="L292" s="5"/>
      <c r="M292" s="5"/>
      <c r="N292" s="5"/>
      <c r="O292" s="5"/>
      <c r="P292" s="5"/>
    </row>
    <row r="293" spans="4:16">
      <c r="D293" s="5"/>
      <c r="E293" s="5"/>
      <c r="F293" s="5"/>
      <c r="G293" s="5"/>
      <c r="H293" s="5"/>
      <c r="I293" s="5"/>
      <c r="J293" s="5"/>
      <c r="K293" s="5"/>
      <c r="L293" s="5"/>
      <c r="M293" s="5"/>
      <c r="N293" s="5"/>
      <c r="O293" s="5"/>
      <c r="P293" s="5"/>
    </row>
    <row r="294" spans="4:16">
      <c r="D294" s="5"/>
      <c r="E294" s="5"/>
      <c r="F294" s="5"/>
      <c r="G294" s="5"/>
      <c r="H294" s="5"/>
      <c r="I294" s="5"/>
      <c r="J294" s="5"/>
      <c r="K294" s="5"/>
      <c r="L294" s="5"/>
      <c r="M294" s="5"/>
      <c r="N294" s="5"/>
      <c r="O294" s="5"/>
      <c r="P294" s="5"/>
    </row>
    <row r="295" spans="4:16">
      <c r="D295" s="5"/>
      <c r="E295" s="5"/>
      <c r="F295" s="5"/>
      <c r="G295" s="5"/>
      <c r="H295" s="5"/>
      <c r="I295" s="5"/>
      <c r="J295" s="5"/>
      <c r="K295" s="5"/>
      <c r="L295" s="5"/>
      <c r="M295" s="5"/>
      <c r="N295" s="5"/>
      <c r="O295" s="5"/>
      <c r="P295" s="5"/>
    </row>
    <row r="296" spans="4:16">
      <c r="D296" s="5"/>
      <c r="E296" s="5"/>
      <c r="F296" s="5"/>
      <c r="G296" s="5"/>
      <c r="H296" s="5"/>
      <c r="I296" s="5"/>
      <c r="J296" s="5"/>
      <c r="K296" s="5"/>
      <c r="L296" s="5"/>
      <c r="M296" s="5"/>
      <c r="N296" s="5"/>
      <c r="O296" s="5"/>
      <c r="P296" s="5"/>
    </row>
    <row r="297" spans="4:16">
      <c r="D297" s="5"/>
      <c r="E297" s="5"/>
      <c r="F297" s="5"/>
      <c r="G297" s="5"/>
      <c r="H297" s="5"/>
      <c r="I297" s="5"/>
      <c r="J297" s="5"/>
      <c r="K297" s="5"/>
      <c r="L297" s="5"/>
      <c r="M297" s="5"/>
      <c r="N297" s="5"/>
      <c r="O297" s="5"/>
      <c r="P297" s="5"/>
    </row>
    <row r="298" spans="4:16">
      <c r="D298" s="5"/>
      <c r="E298" s="5"/>
      <c r="F298" s="5"/>
      <c r="G298" s="5"/>
      <c r="H298" s="5"/>
      <c r="I298" s="5"/>
      <c r="J298" s="5"/>
      <c r="K298" s="5"/>
      <c r="L298" s="5"/>
      <c r="M298" s="5"/>
      <c r="N298" s="5"/>
      <c r="O298" s="5"/>
      <c r="P298" s="5"/>
    </row>
    <row r="299" spans="4:16">
      <c r="D299" s="5"/>
      <c r="E299" s="5"/>
      <c r="F299" s="5"/>
      <c r="G299" s="5"/>
      <c r="H299" s="5"/>
      <c r="I299" s="5"/>
      <c r="J299" s="5"/>
      <c r="K299" s="5"/>
      <c r="L299" s="5"/>
      <c r="M299" s="5"/>
      <c r="N299" s="5"/>
      <c r="O299" s="5"/>
      <c r="P299" s="5"/>
    </row>
    <row r="300" spans="4:16">
      <c r="D300" s="5"/>
      <c r="E300" s="5"/>
      <c r="F300" s="5"/>
      <c r="G300" s="5"/>
      <c r="H300" s="5"/>
      <c r="I300" s="5"/>
      <c r="J300" s="5"/>
      <c r="K300" s="5"/>
      <c r="L300" s="5"/>
      <c r="M300" s="5"/>
      <c r="N300" s="5"/>
      <c r="O300" s="5"/>
      <c r="P300" s="5"/>
    </row>
    <row r="301" spans="4:16">
      <c r="D301" s="5"/>
      <c r="E301" s="5"/>
      <c r="F301" s="5"/>
      <c r="G301" s="5"/>
      <c r="H301" s="5"/>
      <c r="I301" s="5"/>
      <c r="J301" s="5"/>
      <c r="K301" s="5"/>
      <c r="L301" s="5"/>
      <c r="M301" s="5"/>
      <c r="N301" s="5"/>
      <c r="O301" s="5"/>
      <c r="P301" s="5"/>
    </row>
    <row r="302" spans="4:16">
      <c r="D302" s="5"/>
      <c r="E302" s="5"/>
      <c r="F302" s="5"/>
      <c r="G302" s="5"/>
      <c r="H302" s="5"/>
      <c r="I302" s="5"/>
      <c r="J302" s="5"/>
      <c r="K302" s="5"/>
      <c r="L302" s="5"/>
      <c r="M302" s="5"/>
      <c r="N302" s="5"/>
      <c r="O302" s="5"/>
      <c r="P302" s="5"/>
    </row>
    <row r="303" spans="4:16">
      <c r="D303" s="5"/>
      <c r="E303" s="5"/>
      <c r="F303" s="5"/>
      <c r="G303" s="5"/>
      <c r="H303" s="5"/>
      <c r="I303" s="5"/>
      <c r="J303" s="5"/>
      <c r="K303" s="5"/>
      <c r="L303" s="5"/>
      <c r="M303" s="5"/>
      <c r="N303" s="5"/>
      <c r="O303" s="5"/>
      <c r="P303" s="5"/>
    </row>
    <row r="304" spans="4:16">
      <c r="D304" s="5"/>
      <c r="E304" s="5"/>
      <c r="F304" s="5"/>
      <c r="G304" s="5"/>
      <c r="H304" s="5"/>
      <c r="I304" s="5"/>
      <c r="J304" s="5"/>
      <c r="K304" s="5"/>
      <c r="L304" s="5"/>
      <c r="M304" s="5"/>
      <c r="N304" s="5"/>
      <c r="O304" s="5"/>
      <c r="P304" s="5"/>
    </row>
    <row r="305" spans="4:15">
      <c r="D305" s="4"/>
      <c r="E305" s="4"/>
      <c r="F305" s="4"/>
      <c r="G305" s="4"/>
      <c r="H305" s="4"/>
      <c r="I305" s="4"/>
      <c r="J305" s="4"/>
      <c r="K305" s="4"/>
      <c r="L305" s="4"/>
      <c r="M305" s="4"/>
      <c r="N305" s="4"/>
      <c r="O305" s="4"/>
    </row>
    <row r="306" spans="4:15">
      <c r="D306" s="4"/>
      <c r="E306" s="4"/>
      <c r="F306" s="4"/>
      <c r="G306" s="4"/>
      <c r="H306" s="4"/>
      <c r="I306" s="4"/>
      <c r="J306" s="4"/>
      <c r="K306" s="4"/>
      <c r="L306" s="4"/>
      <c r="M306" s="4"/>
      <c r="N306" s="4"/>
      <c r="O306" s="4"/>
    </row>
    <row r="307" spans="4:15">
      <c r="D307" s="4"/>
      <c r="E307" s="4"/>
      <c r="F307" s="4"/>
      <c r="G307" s="4"/>
      <c r="H307" s="4"/>
      <c r="I307" s="4"/>
      <c r="J307" s="4"/>
      <c r="K307" s="4"/>
      <c r="L307" s="4"/>
      <c r="M307" s="4"/>
      <c r="N307" s="4"/>
      <c r="O307" s="4"/>
    </row>
    <row r="308" spans="4:15">
      <c r="D308" s="4"/>
      <c r="E308" s="4"/>
      <c r="F308" s="4"/>
      <c r="G308" s="4"/>
      <c r="H308" s="4"/>
      <c r="I308" s="4"/>
      <c r="J308" s="4"/>
      <c r="K308" s="4"/>
      <c r="L308" s="4"/>
      <c r="M308" s="4"/>
      <c r="N308" s="4"/>
      <c r="O308" s="4"/>
    </row>
    <row r="309" spans="4:15">
      <c r="D309" s="4"/>
      <c r="E309" s="4"/>
      <c r="F309" s="4"/>
      <c r="G309" s="4"/>
      <c r="H309" s="4"/>
      <c r="I309" s="4"/>
      <c r="J309" s="4"/>
      <c r="K309" s="4"/>
      <c r="L309" s="4"/>
      <c r="M309" s="4"/>
      <c r="N309" s="4"/>
      <c r="O309" s="4"/>
    </row>
    <row r="310" spans="4:15">
      <c r="D310" s="4"/>
      <c r="E310" s="4"/>
      <c r="F310" s="4"/>
      <c r="G310" s="4"/>
      <c r="H310" s="4"/>
      <c r="I310" s="4"/>
      <c r="J310" s="4"/>
      <c r="K310" s="4"/>
      <c r="L310" s="4"/>
      <c r="M310" s="4"/>
      <c r="N310" s="4"/>
      <c r="O310" s="4"/>
    </row>
    <row r="311" spans="4:15">
      <c r="D311" s="4"/>
      <c r="E311" s="4"/>
      <c r="F311" s="4"/>
      <c r="G311" s="4"/>
      <c r="H311" s="4"/>
      <c r="I311" s="4"/>
      <c r="J311" s="4"/>
      <c r="K311" s="4"/>
      <c r="L311" s="4"/>
      <c r="M311" s="4"/>
      <c r="N311" s="4"/>
      <c r="O311" s="4"/>
    </row>
    <row r="312" spans="4:15">
      <c r="D312" s="4"/>
      <c r="E312" s="4"/>
      <c r="F312" s="4"/>
      <c r="G312" s="4"/>
      <c r="H312" s="4"/>
      <c r="I312" s="4"/>
      <c r="J312" s="4"/>
      <c r="K312" s="4"/>
      <c r="L312" s="4"/>
      <c r="M312" s="4"/>
      <c r="N312" s="4"/>
      <c r="O312" s="4"/>
    </row>
    <row r="313" spans="4:15">
      <c r="D313" s="4"/>
      <c r="E313" s="4"/>
      <c r="F313" s="4"/>
      <c r="G313" s="4"/>
      <c r="H313" s="4"/>
      <c r="I313" s="4"/>
      <c r="J313" s="4"/>
      <c r="K313" s="4"/>
      <c r="L313" s="4"/>
      <c r="M313" s="4"/>
      <c r="N313" s="4"/>
      <c r="O313" s="4"/>
    </row>
    <row r="314" spans="4:15">
      <c r="D314" s="4"/>
      <c r="E314" s="4"/>
      <c r="F314" s="4"/>
      <c r="G314" s="4"/>
      <c r="H314" s="4"/>
      <c r="I314" s="4"/>
      <c r="J314" s="4"/>
      <c r="K314" s="4"/>
      <c r="L314" s="4"/>
      <c r="M314" s="4"/>
      <c r="N314" s="4"/>
      <c r="O314" s="4"/>
    </row>
    <row r="315" spans="4:15">
      <c r="D315" s="4"/>
      <c r="E315" s="4"/>
      <c r="F315" s="4"/>
      <c r="G315" s="4"/>
      <c r="H315" s="4"/>
      <c r="I315" s="4"/>
      <c r="J315" s="4"/>
      <c r="K315" s="4"/>
      <c r="L315" s="4"/>
      <c r="M315" s="4"/>
      <c r="N315" s="4"/>
      <c r="O315" s="4"/>
    </row>
    <row r="316" spans="4:15">
      <c r="D316" s="4"/>
      <c r="E316" s="4"/>
      <c r="F316" s="4"/>
      <c r="G316" s="4"/>
      <c r="H316" s="4"/>
      <c r="I316" s="4"/>
      <c r="J316" s="4"/>
      <c r="K316" s="4"/>
      <c r="L316" s="4"/>
      <c r="M316" s="4"/>
      <c r="N316" s="4"/>
      <c r="O316" s="4"/>
    </row>
    <row r="317" spans="4:15">
      <c r="D317" s="4"/>
      <c r="E317" s="4"/>
      <c r="F317" s="4"/>
      <c r="G317" s="4"/>
      <c r="H317" s="4"/>
      <c r="I317" s="4"/>
      <c r="J317" s="4"/>
      <c r="K317" s="4"/>
      <c r="L317" s="4"/>
      <c r="M317" s="4"/>
      <c r="N317" s="4"/>
      <c r="O317" s="4"/>
    </row>
    <row r="318" spans="4:15">
      <c r="D318" s="4"/>
      <c r="E318" s="4"/>
      <c r="F318" s="4"/>
      <c r="G318" s="4"/>
      <c r="H318" s="4"/>
      <c r="I318" s="4"/>
      <c r="J318" s="4"/>
      <c r="K318" s="4"/>
      <c r="L318" s="4"/>
      <c r="M318" s="4"/>
      <c r="N318" s="4"/>
      <c r="O318" s="4"/>
    </row>
    <row r="319" spans="4:15">
      <c r="D319" s="4"/>
      <c r="E319" s="4"/>
      <c r="F319" s="4"/>
      <c r="G319" s="4"/>
      <c r="H319" s="4"/>
      <c r="I319" s="4"/>
      <c r="J319" s="4"/>
      <c r="K319" s="4"/>
      <c r="L319" s="4"/>
      <c r="M319" s="4"/>
      <c r="N319" s="4"/>
      <c r="O319" s="4"/>
    </row>
    <row r="320" spans="4:15">
      <c r="D320" s="4"/>
      <c r="E320" s="4"/>
      <c r="F320" s="4"/>
      <c r="G320" s="4"/>
      <c r="H320" s="4"/>
      <c r="I320" s="4"/>
      <c r="J320" s="4"/>
      <c r="K320" s="4"/>
      <c r="L320" s="4"/>
      <c r="M320" s="4"/>
      <c r="N320" s="4"/>
      <c r="O320" s="4"/>
    </row>
    <row r="321" spans="4:15">
      <c r="D321" s="4"/>
      <c r="E321" s="4"/>
      <c r="F321" s="4"/>
      <c r="G321" s="4"/>
      <c r="H321" s="4"/>
      <c r="I321" s="4"/>
      <c r="J321" s="4"/>
      <c r="K321" s="4"/>
      <c r="L321" s="4"/>
      <c r="M321" s="4"/>
      <c r="N321" s="4"/>
      <c r="O321" s="4"/>
    </row>
    <row r="322" spans="4:15">
      <c r="D322" s="4"/>
      <c r="E322" s="4"/>
      <c r="F322" s="4"/>
      <c r="G322" s="4"/>
      <c r="H322" s="4"/>
      <c r="I322" s="4"/>
      <c r="J322" s="4"/>
      <c r="K322" s="4"/>
      <c r="L322" s="4"/>
      <c r="M322" s="4"/>
      <c r="N322" s="4"/>
      <c r="O322" s="4"/>
    </row>
    <row r="323" spans="4:15">
      <c r="D323" s="4"/>
      <c r="E323" s="4"/>
      <c r="F323" s="4"/>
      <c r="G323" s="4"/>
      <c r="H323" s="4"/>
      <c r="I323" s="4"/>
      <c r="J323" s="4"/>
      <c r="K323" s="4"/>
      <c r="L323" s="4"/>
      <c r="M323" s="4"/>
      <c r="N323" s="4"/>
      <c r="O323" s="4"/>
    </row>
    <row r="324" spans="4:15">
      <c r="D324" s="4"/>
      <c r="E324" s="4"/>
      <c r="F324" s="4"/>
      <c r="G324" s="4"/>
      <c r="H324" s="4"/>
      <c r="I324" s="4"/>
      <c r="J324" s="4"/>
      <c r="K324" s="4"/>
      <c r="L324" s="4"/>
      <c r="M324" s="4"/>
      <c r="N324" s="4"/>
      <c r="O324" s="4"/>
    </row>
    <row r="325" spans="4:15">
      <c r="D325" s="4"/>
      <c r="E325" s="4"/>
      <c r="F325" s="4"/>
      <c r="G325" s="4"/>
      <c r="H325" s="4"/>
      <c r="I325" s="4"/>
      <c r="J325" s="4"/>
      <c r="K325" s="4"/>
      <c r="L325" s="4"/>
      <c r="M325" s="4"/>
      <c r="N325" s="4"/>
      <c r="O325" s="4"/>
    </row>
    <row r="326" spans="4:15">
      <c r="D326" s="4"/>
      <c r="E326" s="4"/>
      <c r="F326" s="4"/>
      <c r="G326" s="4"/>
      <c r="H326" s="4"/>
      <c r="I326" s="4"/>
      <c r="J326" s="4"/>
      <c r="K326" s="4"/>
      <c r="L326" s="4"/>
      <c r="M326" s="4"/>
      <c r="N326" s="4"/>
      <c r="O326" s="4"/>
    </row>
    <row r="327" spans="4:15">
      <c r="D327" s="4"/>
      <c r="E327" s="4"/>
      <c r="F327" s="4"/>
      <c r="G327" s="4"/>
      <c r="H327" s="4"/>
      <c r="I327" s="4"/>
      <c r="J327" s="4"/>
      <c r="K327" s="4"/>
      <c r="L327" s="4"/>
      <c r="M327" s="4"/>
      <c r="N327" s="4"/>
      <c r="O327" s="4"/>
    </row>
    <row r="328" spans="4:15">
      <c r="D328" s="4"/>
      <c r="E328" s="4"/>
      <c r="F328" s="4"/>
      <c r="G328" s="4"/>
      <c r="H328" s="4"/>
      <c r="I328" s="4"/>
      <c r="J328" s="4"/>
      <c r="K328" s="4"/>
      <c r="L328" s="4"/>
      <c r="M328" s="4"/>
      <c r="N328" s="4"/>
      <c r="O328" s="4"/>
    </row>
    <row r="329" spans="4:15">
      <c r="D329" s="4"/>
      <c r="E329" s="4"/>
      <c r="F329" s="4"/>
      <c r="G329" s="4"/>
      <c r="H329" s="4"/>
      <c r="I329" s="4"/>
      <c r="J329" s="4"/>
      <c r="K329" s="4"/>
      <c r="L329" s="4"/>
      <c r="M329" s="4"/>
      <c r="N329" s="4"/>
      <c r="O329" s="4"/>
    </row>
    <row r="330" spans="4:15">
      <c r="D330" s="4"/>
      <c r="E330" s="4"/>
      <c r="F330" s="4"/>
      <c r="G330" s="4"/>
      <c r="H330" s="4"/>
      <c r="I330" s="4"/>
      <c r="J330" s="4"/>
      <c r="K330" s="4"/>
      <c r="L330" s="4"/>
      <c r="M330" s="4"/>
      <c r="N330" s="4"/>
      <c r="O330" s="4"/>
    </row>
    <row r="331" spans="4:15">
      <c r="D331" s="4"/>
      <c r="E331" s="4"/>
      <c r="F331" s="4"/>
      <c r="G331" s="4"/>
      <c r="H331" s="4"/>
      <c r="I331" s="4"/>
      <c r="J331" s="4"/>
      <c r="K331" s="4"/>
      <c r="L331" s="4"/>
      <c r="M331" s="4"/>
      <c r="N331" s="4"/>
      <c r="O331" s="4"/>
    </row>
    <row r="332" spans="4:15">
      <c r="D332" s="4"/>
      <c r="E332" s="4"/>
      <c r="F332" s="4"/>
      <c r="G332" s="4"/>
      <c r="H332" s="4"/>
      <c r="I332" s="4"/>
      <c r="J332" s="4"/>
      <c r="K332" s="4"/>
      <c r="L332" s="4"/>
      <c r="M332" s="4"/>
      <c r="N332" s="4"/>
      <c r="O332" s="4"/>
    </row>
    <row r="333" spans="4:15">
      <c r="D333" s="4"/>
      <c r="E333" s="4"/>
      <c r="F333" s="4"/>
      <c r="G333" s="4"/>
      <c r="H333" s="4"/>
      <c r="I333" s="4"/>
      <c r="J333" s="4"/>
      <c r="K333" s="4"/>
      <c r="L333" s="4"/>
      <c r="M333" s="4"/>
      <c r="N333" s="4"/>
      <c r="O333" s="4"/>
    </row>
    <row r="334" spans="4:15">
      <c r="D334" s="4"/>
      <c r="E334" s="4"/>
      <c r="F334" s="4"/>
      <c r="G334" s="4"/>
      <c r="H334" s="4"/>
      <c r="I334" s="4"/>
      <c r="J334" s="4"/>
      <c r="K334" s="4"/>
      <c r="L334" s="4"/>
      <c r="M334" s="4"/>
      <c r="N334" s="4"/>
      <c r="O334" s="4"/>
    </row>
    <row r="335" spans="4:15">
      <c r="D335" s="4"/>
      <c r="E335" s="4"/>
      <c r="F335" s="4"/>
      <c r="G335" s="4"/>
      <c r="H335" s="4"/>
      <c r="I335" s="4"/>
      <c r="J335" s="4"/>
      <c r="K335" s="4"/>
      <c r="L335" s="4"/>
      <c r="M335" s="4"/>
      <c r="N335" s="4"/>
      <c r="O335" s="4"/>
    </row>
    <row r="336" spans="4:15">
      <c r="D336" s="4"/>
      <c r="E336" s="4"/>
      <c r="F336" s="4"/>
      <c r="G336" s="4"/>
      <c r="H336" s="4"/>
      <c r="I336" s="4"/>
      <c r="J336" s="4"/>
      <c r="K336" s="4"/>
      <c r="L336" s="4"/>
      <c r="M336" s="4"/>
      <c r="N336" s="4"/>
      <c r="O336" s="4"/>
    </row>
    <row r="337" spans="4:15">
      <c r="D337" s="4"/>
      <c r="E337" s="4"/>
      <c r="F337" s="4"/>
      <c r="G337" s="4"/>
      <c r="H337" s="4"/>
      <c r="I337" s="4"/>
      <c r="J337" s="4"/>
      <c r="K337" s="4"/>
      <c r="L337" s="4"/>
      <c r="M337" s="4"/>
      <c r="N337" s="4"/>
      <c r="O337" s="4"/>
    </row>
    <row r="338" spans="4:15">
      <c r="D338" s="4"/>
      <c r="E338" s="4"/>
      <c r="F338" s="4"/>
      <c r="G338" s="4"/>
      <c r="H338" s="4"/>
      <c r="I338" s="4"/>
      <c r="J338" s="4"/>
      <c r="K338" s="4"/>
      <c r="L338" s="4"/>
      <c r="M338" s="4"/>
      <c r="N338" s="4"/>
      <c r="O338" s="4"/>
    </row>
    <row r="339" spans="4:15">
      <c r="D339" s="4"/>
      <c r="E339" s="4"/>
      <c r="F339" s="4"/>
      <c r="G339" s="4"/>
      <c r="H339" s="4"/>
      <c r="I339" s="4"/>
      <c r="J339" s="4"/>
      <c r="K339" s="4"/>
      <c r="L339" s="4"/>
      <c r="M339" s="4"/>
      <c r="N339" s="4"/>
      <c r="O339" s="4"/>
    </row>
    <row r="340" spans="4:15">
      <c r="D340" s="4"/>
      <c r="E340" s="4"/>
      <c r="F340" s="4"/>
      <c r="G340" s="4"/>
      <c r="H340" s="4"/>
      <c r="I340" s="4"/>
      <c r="J340" s="4"/>
      <c r="K340" s="4"/>
      <c r="L340" s="4"/>
      <c r="M340" s="4"/>
      <c r="N340" s="4"/>
      <c r="O340" s="4"/>
    </row>
    <row r="341" spans="4:15">
      <c r="D341" s="4"/>
      <c r="E341" s="4"/>
      <c r="F341" s="4"/>
      <c r="G341" s="4"/>
      <c r="H341" s="4"/>
      <c r="I341" s="4"/>
      <c r="J341" s="4"/>
      <c r="K341" s="4"/>
      <c r="L341" s="4"/>
      <c r="M341" s="4"/>
      <c r="N341" s="4"/>
      <c r="O341" s="4"/>
    </row>
    <row r="342" spans="4:15">
      <c r="D342" s="4"/>
      <c r="E342" s="4"/>
      <c r="F342" s="4"/>
      <c r="G342" s="4"/>
      <c r="H342" s="4"/>
      <c r="I342" s="4"/>
      <c r="J342" s="4"/>
      <c r="K342" s="4"/>
      <c r="L342" s="4"/>
      <c r="M342" s="4"/>
      <c r="N342" s="4"/>
      <c r="O342" s="4"/>
    </row>
    <row r="343" spans="4:15">
      <c r="D343" s="4"/>
      <c r="E343" s="4"/>
      <c r="F343" s="4"/>
      <c r="G343" s="4"/>
      <c r="H343" s="4"/>
      <c r="I343" s="4"/>
      <c r="J343" s="4"/>
      <c r="K343" s="4"/>
      <c r="L343" s="4"/>
      <c r="M343" s="4"/>
      <c r="N343" s="4"/>
      <c r="O343" s="4"/>
    </row>
    <row r="344" spans="4:15">
      <c r="D344" s="4"/>
      <c r="E344" s="4"/>
      <c r="F344" s="4"/>
      <c r="G344" s="4"/>
      <c r="H344" s="4"/>
      <c r="I344" s="4"/>
      <c r="J344" s="4"/>
      <c r="K344" s="4"/>
      <c r="L344" s="4"/>
      <c r="M344" s="4"/>
      <c r="N344" s="4"/>
      <c r="O344" s="4"/>
    </row>
    <row r="345" spans="4:15">
      <c r="D345" s="4"/>
      <c r="E345" s="4"/>
      <c r="F345" s="4"/>
      <c r="G345" s="4"/>
      <c r="H345" s="4"/>
      <c r="I345" s="4"/>
      <c r="J345" s="4"/>
      <c r="K345" s="4"/>
      <c r="L345" s="4"/>
      <c r="M345" s="4"/>
      <c r="N345" s="4"/>
      <c r="O345" s="4"/>
    </row>
    <row r="346" spans="4:15">
      <c r="D346" s="4"/>
      <c r="E346" s="4"/>
      <c r="F346" s="4"/>
      <c r="G346" s="4"/>
      <c r="H346" s="4"/>
      <c r="I346" s="4"/>
      <c r="J346" s="4"/>
      <c r="K346" s="4"/>
      <c r="L346" s="4"/>
      <c r="M346" s="4"/>
      <c r="N346" s="4"/>
      <c r="O346" s="4"/>
    </row>
    <row r="347" spans="4:15">
      <c r="D347" s="4"/>
      <c r="E347" s="4"/>
      <c r="F347" s="4"/>
      <c r="G347" s="4"/>
      <c r="H347" s="4"/>
      <c r="I347" s="4"/>
      <c r="J347" s="4"/>
      <c r="K347" s="4"/>
      <c r="L347" s="4"/>
      <c r="M347" s="4"/>
      <c r="N347" s="4"/>
      <c r="O347" s="4"/>
    </row>
    <row r="348" spans="4:15">
      <c r="D348" s="4"/>
      <c r="E348" s="4"/>
      <c r="F348" s="4"/>
      <c r="G348" s="4"/>
      <c r="H348" s="4"/>
      <c r="I348" s="4"/>
      <c r="J348" s="4"/>
      <c r="K348" s="4"/>
      <c r="L348" s="4"/>
      <c r="M348" s="4"/>
      <c r="N348" s="4"/>
      <c r="O348" s="4"/>
    </row>
    <row r="349" spans="4:15">
      <c r="D349" s="4"/>
      <c r="E349" s="4"/>
      <c r="F349" s="4"/>
      <c r="G349" s="4"/>
      <c r="H349" s="4"/>
      <c r="I349" s="4"/>
      <c r="J349" s="4"/>
      <c r="K349" s="4"/>
      <c r="L349" s="4"/>
      <c r="M349" s="4"/>
      <c r="N349" s="4"/>
      <c r="O349" s="4"/>
    </row>
    <row r="350" spans="4:15">
      <c r="D350" s="4"/>
      <c r="E350" s="4"/>
      <c r="F350" s="4"/>
      <c r="G350" s="4"/>
      <c r="H350" s="4"/>
      <c r="I350" s="4"/>
      <c r="J350" s="4"/>
      <c r="K350" s="4"/>
      <c r="L350" s="4"/>
      <c r="M350" s="4"/>
      <c r="N350" s="4"/>
      <c r="O350" s="4"/>
    </row>
    <row r="351" spans="4:15">
      <c r="D351" s="4"/>
      <c r="E351" s="4"/>
      <c r="F351" s="4"/>
      <c r="G351" s="4"/>
      <c r="H351" s="4"/>
      <c r="I351" s="4"/>
      <c r="J351" s="4"/>
      <c r="K351" s="4"/>
      <c r="L351" s="4"/>
      <c r="M351" s="4"/>
      <c r="N351" s="4"/>
      <c r="O351" s="4"/>
    </row>
    <row r="352" spans="4:15">
      <c r="D352" s="4"/>
      <c r="E352" s="4"/>
      <c r="F352" s="4"/>
      <c r="G352" s="4"/>
      <c r="H352" s="4"/>
      <c r="I352" s="4"/>
      <c r="J352" s="4"/>
      <c r="K352" s="4"/>
      <c r="L352" s="4"/>
      <c r="M352" s="4"/>
      <c r="N352" s="4"/>
      <c r="O352" s="4"/>
    </row>
    <row r="353" spans="4:15">
      <c r="D353" s="4"/>
      <c r="E353" s="4"/>
      <c r="F353" s="4"/>
      <c r="G353" s="4"/>
      <c r="H353" s="4"/>
      <c r="I353" s="4"/>
      <c r="J353" s="4"/>
      <c r="K353" s="4"/>
      <c r="L353" s="4"/>
      <c r="M353" s="4"/>
      <c r="N353" s="4"/>
      <c r="O353" s="4"/>
    </row>
    <row r="354" spans="4:15">
      <c r="D354" s="4"/>
      <c r="E354" s="4"/>
      <c r="F354" s="4"/>
      <c r="G354" s="4"/>
      <c r="H354" s="4"/>
      <c r="I354" s="4"/>
      <c r="J354" s="4"/>
      <c r="K354" s="4"/>
      <c r="L354" s="4"/>
      <c r="M354" s="4"/>
      <c r="N354" s="4"/>
      <c r="O354" s="4"/>
    </row>
    <row r="355" spans="4:15">
      <c r="D355" s="4"/>
      <c r="E355" s="4"/>
      <c r="F355" s="4"/>
      <c r="G355" s="4"/>
      <c r="H355" s="4"/>
      <c r="I355" s="4"/>
      <c r="J355" s="4"/>
      <c r="K355" s="4"/>
      <c r="L355" s="4"/>
      <c r="M355" s="4"/>
      <c r="N355" s="4"/>
      <c r="O355" s="4"/>
    </row>
    <row r="356" spans="4:15">
      <c r="D356" s="4"/>
      <c r="E356" s="4"/>
      <c r="F356" s="4"/>
      <c r="G356" s="4"/>
      <c r="H356" s="4"/>
      <c r="I356" s="4"/>
      <c r="J356" s="4"/>
      <c r="K356" s="4"/>
      <c r="L356" s="4"/>
      <c r="M356" s="4"/>
      <c r="N356" s="4"/>
      <c r="O356" s="4"/>
    </row>
    <row r="357" spans="4:15">
      <c r="D357" s="4"/>
      <c r="E357" s="4"/>
      <c r="F357" s="4"/>
      <c r="G357" s="4"/>
      <c r="H357" s="4"/>
      <c r="I357" s="4"/>
      <c r="J357" s="4"/>
      <c r="K357" s="4"/>
      <c r="L357" s="4"/>
      <c r="M357" s="4"/>
      <c r="N357" s="4"/>
      <c r="O357" s="4"/>
    </row>
    <row r="358" spans="4:15">
      <c r="D358" s="4"/>
      <c r="E358" s="4"/>
      <c r="F358" s="4"/>
      <c r="G358" s="4"/>
      <c r="H358" s="4"/>
      <c r="I358" s="4"/>
      <c r="J358" s="4"/>
      <c r="K358" s="4"/>
      <c r="L358" s="4"/>
      <c r="M358" s="4"/>
      <c r="N358" s="4"/>
      <c r="O358" s="4"/>
    </row>
    <row r="359" spans="4:15">
      <c r="D359" s="4"/>
      <c r="E359" s="4"/>
      <c r="F359" s="4"/>
      <c r="G359" s="4"/>
      <c r="H359" s="4"/>
      <c r="I359" s="4"/>
      <c r="J359" s="4"/>
      <c r="K359" s="4"/>
      <c r="L359" s="4"/>
      <c r="M359" s="4"/>
      <c r="N359" s="4"/>
      <c r="O359" s="4"/>
    </row>
    <row r="360" spans="4:15">
      <c r="D360" s="4"/>
      <c r="E360" s="4"/>
      <c r="F360" s="4"/>
      <c r="G360" s="4"/>
      <c r="H360" s="4"/>
      <c r="I360" s="4"/>
      <c r="J360" s="4"/>
      <c r="K360" s="4"/>
      <c r="L360" s="4"/>
      <c r="M360" s="4"/>
      <c r="N360" s="4"/>
      <c r="O360" s="4"/>
    </row>
    <row r="361" spans="4:15">
      <c r="D361" s="4"/>
      <c r="E361" s="4"/>
      <c r="F361" s="4"/>
      <c r="G361" s="4"/>
      <c r="H361" s="4"/>
      <c r="I361" s="4"/>
      <c r="J361" s="4"/>
      <c r="K361" s="4"/>
      <c r="L361" s="4"/>
      <c r="M361" s="4"/>
      <c r="N361" s="4"/>
      <c r="O361" s="4"/>
    </row>
    <row r="362" spans="4:15">
      <c r="D362" s="4"/>
      <c r="E362" s="4"/>
      <c r="F362" s="4"/>
      <c r="G362" s="4"/>
      <c r="H362" s="4"/>
      <c r="I362" s="4"/>
      <c r="J362" s="4"/>
      <c r="K362" s="4"/>
      <c r="L362" s="4"/>
      <c r="M362" s="4"/>
      <c r="N362" s="4"/>
      <c r="O362" s="4"/>
    </row>
    <row r="363" spans="4:15">
      <c r="D363" s="4"/>
      <c r="E363" s="4"/>
      <c r="F363" s="4"/>
      <c r="G363" s="4"/>
      <c r="H363" s="4"/>
      <c r="I363" s="4"/>
      <c r="J363" s="4"/>
      <c r="K363" s="4"/>
      <c r="L363" s="4"/>
      <c r="M363" s="4"/>
      <c r="N363" s="4"/>
      <c r="O363" s="4"/>
    </row>
    <row r="364" spans="4:15">
      <c r="D364" s="4"/>
      <c r="E364" s="4"/>
      <c r="F364" s="4"/>
      <c r="G364" s="4"/>
      <c r="H364" s="4"/>
      <c r="I364" s="4"/>
      <c r="J364" s="4"/>
      <c r="K364" s="4"/>
      <c r="L364" s="4"/>
      <c r="M364" s="4"/>
      <c r="N364" s="4"/>
      <c r="O364" s="4"/>
    </row>
    <row r="365" spans="4:15">
      <c r="D365" s="4"/>
      <c r="E365" s="4"/>
      <c r="F365" s="4"/>
      <c r="G365" s="4"/>
      <c r="H365" s="4"/>
      <c r="I365" s="4"/>
      <c r="J365" s="4"/>
      <c r="K365" s="4"/>
      <c r="L365" s="4"/>
      <c r="M365" s="4"/>
      <c r="N365" s="4"/>
      <c r="O365" s="4"/>
    </row>
    <row r="366" spans="4:15">
      <c r="D366" s="4"/>
      <c r="E366" s="4"/>
      <c r="F366" s="4"/>
      <c r="G366" s="4"/>
      <c r="H366" s="4"/>
      <c r="I366" s="4"/>
      <c r="J366" s="4"/>
      <c r="K366" s="4"/>
      <c r="L366" s="4"/>
      <c r="M366" s="4"/>
      <c r="N366" s="4"/>
      <c r="O366" s="4"/>
    </row>
    <row r="367" spans="4:15">
      <c r="D367" s="4"/>
      <c r="E367" s="4"/>
      <c r="F367" s="4"/>
      <c r="G367" s="4"/>
      <c r="H367" s="4"/>
      <c r="I367" s="4"/>
      <c r="J367" s="4"/>
      <c r="K367" s="4"/>
      <c r="L367" s="4"/>
      <c r="M367" s="4"/>
      <c r="N367" s="4"/>
      <c r="O367" s="4"/>
    </row>
    <row r="368" spans="4:15">
      <c r="D368" s="4"/>
      <c r="E368" s="4"/>
      <c r="F368" s="4"/>
      <c r="G368" s="4"/>
      <c r="H368" s="4"/>
      <c r="I368" s="4"/>
      <c r="J368" s="4"/>
      <c r="K368" s="4"/>
      <c r="L368" s="4"/>
      <c r="M368" s="4"/>
      <c r="N368" s="4"/>
      <c r="O368" s="4"/>
    </row>
    <row r="369" spans="4:15">
      <c r="D369" s="4"/>
      <c r="E369" s="4"/>
      <c r="F369" s="4"/>
      <c r="G369" s="4"/>
      <c r="H369" s="4"/>
      <c r="I369" s="4"/>
      <c r="J369" s="4"/>
      <c r="K369" s="4"/>
      <c r="L369" s="4"/>
      <c r="M369" s="4"/>
      <c r="N369" s="4"/>
      <c r="O369" s="4"/>
    </row>
    <row r="370" spans="4:15">
      <c r="D370" s="4"/>
      <c r="E370" s="4"/>
      <c r="F370" s="4"/>
      <c r="G370" s="4"/>
      <c r="H370" s="4"/>
      <c r="I370" s="4"/>
      <c r="J370" s="4"/>
      <c r="K370" s="4"/>
      <c r="L370" s="4"/>
      <c r="M370" s="4"/>
      <c r="N370" s="4"/>
      <c r="O370" s="4"/>
    </row>
    <row r="371" spans="4:15">
      <c r="D371" s="4"/>
      <c r="E371" s="4"/>
      <c r="F371" s="4"/>
      <c r="G371" s="4"/>
      <c r="H371" s="4"/>
      <c r="I371" s="4"/>
      <c r="J371" s="4"/>
      <c r="K371" s="4"/>
      <c r="L371" s="4"/>
      <c r="M371" s="4"/>
      <c r="N371" s="4"/>
      <c r="O371" s="4"/>
    </row>
    <row r="372" spans="4:15">
      <c r="D372" s="4"/>
      <c r="E372" s="4"/>
      <c r="F372" s="4"/>
      <c r="G372" s="4"/>
      <c r="H372" s="4"/>
      <c r="I372" s="4"/>
      <c r="J372" s="4"/>
      <c r="K372" s="4"/>
      <c r="L372" s="4"/>
      <c r="M372" s="4"/>
      <c r="N372" s="4"/>
      <c r="O372" s="4"/>
    </row>
    <row r="373" spans="4:15">
      <c r="D373" s="4"/>
      <c r="E373" s="4"/>
      <c r="F373" s="4"/>
      <c r="G373" s="4"/>
      <c r="H373" s="4"/>
      <c r="I373" s="4"/>
      <c r="J373" s="4"/>
      <c r="K373" s="4"/>
      <c r="L373" s="4"/>
      <c r="M373" s="4"/>
      <c r="N373" s="4"/>
      <c r="O373" s="4"/>
    </row>
    <row r="374" spans="4:15">
      <c r="D374" s="4"/>
      <c r="E374" s="4"/>
      <c r="F374" s="4"/>
      <c r="G374" s="4"/>
      <c r="H374" s="4"/>
      <c r="I374" s="4"/>
      <c r="J374" s="4"/>
      <c r="K374" s="4"/>
      <c r="L374" s="4"/>
      <c r="M374" s="4"/>
      <c r="N374" s="4"/>
      <c r="O374" s="4"/>
    </row>
    <row r="375" spans="4:15">
      <c r="D375" s="4"/>
      <c r="E375" s="4"/>
      <c r="F375" s="4"/>
      <c r="G375" s="4"/>
      <c r="H375" s="4"/>
      <c r="I375" s="4"/>
      <c r="J375" s="4"/>
      <c r="K375" s="4"/>
      <c r="L375" s="4"/>
      <c r="M375" s="4"/>
      <c r="N375" s="4"/>
      <c r="O375" s="4"/>
    </row>
    <row r="376" spans="4:15">
      <c r="D376" s="4"/>
      <c r="E376" s="4"/>
      <c r="F376" s="4"/>
      <c r="G376" s="4"/>
      <c r="H376" s="4"/>
      <c r="I376" s="4"/>
      <c r="J376" s="4"/>
      <c r="K376" s="4"/>
      <c r="L376" s="4"/>
      <c r="M376" s="4"/>
      <c r="N376" s="4"/>
      <c r="O376" s="4"/>
    </row>
    <row r="377" spans="4:15">
      <c r="D377" s="4"/>
      <c r="E377" s="4"/>
      <c r="F377" s="4"/>
      <c r="G377" s="4"/>
      <c r="H377" s="4"/>
      <c r="I377" s="4"/>
      <c r="J377" s="4"/>
      <c r="K377" s="4"/>
      <c r="L377" s="4"/>
      <c r="M377" s="4"/>
      <c r="N377" s="4"/>
      <c r="O377" s="4"/>
    </row>
    <row r="378" spans="4:15">
      <c r="D378" s="4"/>
      <c r="E378" s="4"/>
      <c r="F378" s="4"/>
      <c r="G378" s="4"/>
      <c r="H378" s="4"/>
      <c r="I378" s="4"/>
      <c r="J378" s="4"/>
      <c r="K378" s="4"/>
      <c r="L378" s="4"/>
      <c r="M378" s="4"/>
      <c r="N378" s="4"/>
      <c r="O378" s="4"/>
    </row>
    <row r="379" spans="4:15">
      <c r="D379" s="4"/>
      <c r="E379" s="4"/>
      <c r="F379" s="4"/>
      <c r="G379" s="4"/>
      <c r="H379" s="4"/>
      <c r="I379" s="4"/>
      <c r="J379" s="4"/>
      <c r="K379" s="4"/>
      <c r="L379" s="4"/>
      <c r="M379" s="4"/>
      <c r="N379" s="4"/>
      <c r="O379" s="4"/>
    </row>
    <row r="380" spans="4:15">
      <c r="D380" s="4"/>
      <c r="E380" s="4"/>
      <c r="F380" s="4"/>
      <c r="G380" s="4"/>
      <c r="H380" s="4"/>
      <c r="I380" s="4"/>
      <c r="J380" s="4"/>
      <c r="K380" s="4"/>
      <c r="L380" s="4"/>
      <c r="M380" s="4"/>
      <c r="N380" s="4"/>
      <c r="O380" s="4"/>
    </row>
    <row r="381" spans="4:15">
      <c r="D381" s="4"/>
      <c r="E381" s="4"/>
      <c r="F381" s="4"/>
      <c r="G381" s="4"/>
      <c r="H381" s="4"/>
      <c r="I381" s="4"/>
      <c r="J381" s="4"/>
      <c r="K381" s="4"/>
      <c r="L381" s="4"/>
      <c r="M381" s="4"/>
      <c r="N381" s="4"/>
      <c r="O381" s="4"/>
    </row>
    <row r="382" spans="4:15">
      <c r="D382" s="4"/>
      <c r="E382" s="4"/>
      <c r="F382" s="4"/>
      <c r="G382" s="4"/>
      <c r="H382" s="4"/>
      <c r="I382" s="4"/>
      <c r="J382" s="4"/>
      <c r="K382" s="4"/>
      <c r="L382" s="4"/>
      <c r="M382" s="4"/>
      <c r="N382" s="4"/>
      <c r="O382" s="4"/>
    </row>
    <row r="383" spans="4:15">
      <c r="D383" s="4"/>
      <c r="E383" s="4"/>
      <c r="F383" s="4"/>
      <c r="G383" s="4"/>
      <c r="H383" s="4"/>
      <c r="I383" s="4"/>
      <c r="J383" s="4"/>
      <c r="K383" s="4"/>
      <c r="L383" s="4"/>
      <c r="M383" s="4"/>
      <c r="N383" s="4"/>
      <c r="O383" s="4"/>
    </row>
    <row r="384" spans="4:15">
      <c r="D384" s="4"/>
      <c r="E384" s="4"/>
      <c r="F384" s="4"/>
      <c r="G384" s="4"/>
      <c r="H384" s="4"/>
      <c r="I384" s="4"/>
      <c r="J384" s="4"/>
      <c r="K384" s="4"/>
      <c r="L384" s="4"/>
      <c r="M384" s="4"/>
      <c r="N384" s="4"/>
      <c r="O384" s="4"/>
    </row>
    <row r="385" spans="4:15">
      <c r="D385" s="4"/>
      <c r="E385" s="4"/>
      <c r="F385" s="4"/>
      <c r="G385" s="4"/>
      <c r="H385" s="4"/>
      <c r="I385" s="4"/>
      <c r="J385" s="4"/>
      <c r="K385" s="4"/>
      <c r="L385" s="4"/>
      <c r="M385" s="4"/>
      <c r="N385" s="4"/>
      <c r="O385" s="4"/>
    </row>
    <row r="386" spans="4:15">
      <c r="D386" s="4"/>
      <c r="E386" s="4"/>
      <c r="F386" s="4"/>
      <c r="G386" s="4"/>
      <c r="H386" s="4"/>
      <c r="I386" s="4"/>
      <c r="J386" s="4"/>
      <c r="K386" s="4"/>
      <c r="L386" s="4"/>
      <c r="M386" s="4"/>
      <c r="N386" s="4"/>
      <c r="O386" s="4"/>
    </row>
    <row r="387" spans="4:15">
      <c r="D387" s="4"/>
      <c r="E387" s="4"/>
      <c r="F387" s="4"/>
      <c r="G387" s="4"/>
      <c r="H387" s="4"/>
      <c r="I387" s="4"/>
      <c r="J387" s="4"/>
      <c r="K387" s="4"/>
      <c r="L387" s="4"/>
      <c r="M387" s="4"/>
      <c r="N387" s="4"/>
      <c r="O387" s="4"/>
    </row>
    <row r="388" spans="4:15">
      <c r="D388" s="4"/>
      <c r="E388" s="4"/>
      <c r="F388" s="4"/>
      <c r="G388" s="4"/>
      <c r="H388" s="4"/>
      <c r="I388" s="4"/>
      <c r="J388" s="4"/>
      <c r="K388" s="4"/>
      <c r="L388" s="4"/>
      <c r="M388" s="4"/>
      <c r="N388" s="4"/>
      <c r="O388" s="4"/>
    </row>
    <row r="389" spans="4:15">
      <c r="D389" s="4"/>
      <c r="E389" s="4"/>
      <c r="F389" s="4"/>
      <c r="G389" s="4"/>
      <c r="H389" s="4"/>
      <c r="I389" s="4"/>
      <c r="J389" s="4"/>
      <c r="K389" s="4"/>
      <c r="L389" s="4"/>
      <c r="M389" s="4"/>
      <c r="N389" s="4"/>
      <c r="O389" s="4"/>
    </row>
    <row r="390" spans="4:15">
      <c r="D390" s="4"/>
      <c r="E390" s="4"/>
      <c r="F390" s="4"/>
      <c r="G390" s="4"/>
      <c r="H390" s="4"/>
      <c r="I390" s="4"/>
      <c r="J390" s="4"/>
      <c r="K390" s="4"/>
      <c r="L390" s="4"/>
      <c r="M390" s="4"/>
      <c r="N390" s="4"/>
      <c r="O390" s="4"/>
    </row>
    <row r="391" spans="4:15">
      <c r="D391" s="4"/>
      <c r="E391" s="4"/>
      <c r="F391" s="4"/>
      <c r="G391" s="4"/>
      <c r="H391" s="4"/>
      <c r="I391" s="4"/>
      <c r="J391" s="4"/>
      <c r="K391" s="4"/>
      <c r="L391" s="4"/>
      <c r="M391" s="4"/>
      <c r="N391" s="4"/>
      <c r="O391" s="4"/>
    </row>
  </sheetData>
  <mergeCells count="20">
    <mergeCell ref="D68:O68"/>
    <mergeCell ref="A37:C37"/>
    <mergeCell ref="A31:C31"/>
    <mergeCell ref="A32:C32"/>
    <mergeCell ref="A33:C33"/>
    <mergeCell ref="A34:C34"/>
    <mergeCell ref="A35:C35"/>
    <mergeCell ref="A38:C38"/>
    <mergeCell ref="A39:C39"/>
    <mergeCell ref="A40:C40"/>
    <mergeCell ref="A41:C41"/>
    <mergeCell ref="A42:C42"/>
    <mergeCell ref="I1:J1"/>
    <mergeCell ref="A30:C30"/>
    <mergeCell ref="A20:C20"/>
    <mergeCell ref="F18:H18"/>
    <mergeCell ref="F19:H19"/>
    <mergeCell ref="D21:O21"/>
    <mergeCell ref="J8:W8"/>
    <mergeCell ref="J9:V9"/>
  </mergeCells>
  <hyperlinks>
    <hyperlink ref="K11:M11" r:id="rId1" display="El Grinch Energético" xr:uid="{00000000-0004-0000-0900-000000000000}"/>
    <hyperlink ref="K16" r:id="rId2" display="- Grupo en Telegram: GrinchEnergetico" xr:uid="{00000000-0004-0000-0900-000001000000}"/>
    <hyperlink ref="L15" r:id="rId3" xr:uid="{00000000-0004-0000-0900-000002000000}"/>
  </hyperlinks>
  <pageMargins left="0.7" right="0.7" top="0.75" bottom="0.75" header="0.3" footer="0.3"/>
  <pageSetup paperSize="9" orientation="portrait" r:id="rId4"/>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3"/>
  <dimension ref="A1:AG379"/>
  <sheetViews>
    <sheetView zoomScale="115" zoomScaleNormal="115" workbookViewId="0">
      <selection activeCell="D17" sqref="D17"/>
    </sheetView>
  </sheetViews>
  <sheetFormatPr baseColWidth="10" defaultColWidth="11.453125" defaultRowHeight="14.5"/>
  <cols>
    <col min="1" max="1" width="26.54296875" customWidth="1"/>
    <col min="2" max="2" width="25.81640625" customWidth="1"/>
    <col min="3" max="3" width="8.81640625" bestFit="1" customWidth="1"/>
    <col min="4" max="5" width="6.54296875" customWidth="1"/>
    <col min="6" max="17" width="6.81640625" customWidth="1"/>
    <col min="18" max="24" width="7.81640625" customWidth="1"/>
  </cols>
  <sheetData>
    <row r="1" spans="1:33" ht="15" thickBot="1">
      <c r="A1" t="s">
        <v>156</v>
      </c>
      <c r="B1" s="62">
        <v>25.4</v>
      </c>
      <c r="C1" t="s">
        <v>162</v>
      </c>
    </row>
    <row r="2" spans="1:33" ht="18.5">
      <c r="A2" t="s">
        <v>157</v>
      </c>
      <c r="B2" s="62">
        <v>1</v>
      </c>
      <c r="C2" t="s">
        <v>162</v>
      </c>
      <c r="J2" s="27"/>
      <c r="K2" s="138"/>
      <c r="L2" s="138"/>
      <c r="M2" s="121" t="s">
        <v>275</v>
      </c>
      <c r="N2" s="121"/>
      <c r="O2" s="121"/>
      <c r="P2" s="121"/>
      <c r="Q2" s="121"/>
      <c r="R2" s="121"/>
      <c r="S2" s="180"/>
    </row>
    <row r="3" spans="1:33">
      <c r="E3" s="284" t="s">
        <v>694</v>
      </c>
      <c r="F3" s="284"/>
      <c r="G3" s="284"/>
      <c r="H3" s="279" t="s">
        <v>1264</v>
      </c>
      <c r="I3" s="293"/>
      <c r="J3" s="9"/>
      <c r="M3" s="178" t="s">
        <v>846</v>
      </c>
      <c r="N3" s="179" t="s">
        <v>853</v>
      </c>
      <c r="S3" s="181"/>
    </row>
    <row r="4" spans="1:33" ht="18.5">
      <c r="A4" t="s">
        <v>158</v>
      </c>
      <c r="B4" s="62">
        <v>20.6</v>
      </c>
      <c r="C4" t="s">
        <v>161</v>
      </c>
      <c r="E4" s="284" t="s">
        <v>411</v>
      </c>
      <c r="F4" s="284"/>
      <c r="G4" s="284"/>
      <c r="H4" s="62">
        <v>1</v>
      </c>
      <c r="J4" s="9"/>
      <c r="M4" s="178" t="s">
        <v>848</v>
      </c>
      <c r="N4" s="179" t="s">
        <v>851</v>
      </c>
      <c r="O4" s="158"/>
      <c r="P4" s="158"/>
      <c r="Q4" s="158"/>
      <c r="R4" s="158"/>
      <c r="S4" s="181"/>
    </row>
    <row r="5" spans="1:33">
      <c r="A5" t="s">
        <v>159</v>
      </c>
      <c r="B5" s="62">
        <v>15.4</v>
      </c>
      <c r="C5" t="s">
        <v>161</v>
      </c>
      <c r="E5" s="284" t="s">
        <v>1266</v>
      </c>
      <c r="F5" s="284"/>
      <c r="G5" s="284"/>
      <c r="H5" s="216">
        <v>0.1</v>
      </c>
      <c r="J5" s="9"/>
      <c r="M5" s="178" t="s">
        <v>850</v>
      </c>
      <c r="N5" s="179" t="s">
        <v>857</v>
      </c>
      <c r="S5" s="181"/>
    </row>
    <row r="6" spans="1:33">
      <c r="A6" t="s">
        <v>160</v>
      </c>
      <c r="B6" s="62">
        <v>12</v>
      </c>
      <c r="C6" t="s">
        <v>161</v>
      </c>
      <c r="E6" s="284" t="s">
        <v>687</v>
      </c>
      <c r="F6" s="284"/>
      <c r="G6" s="284"/>
      <c r="H6" s="217">
        <v>1141.9000000000001</v>
      </c>
      <c r="J6" s="182"/>
      <c r="K6" s="35"/>
      <c r="S6" s="8"/>
    </row>
    <row r="7" spans="1:33" ht="19" thickBot="1">
      <c r="E7" s="284" t="s">
        <v>1267</v>
      </c>
      <c r="F7" s="284"/>
      <c r="G7" s="284"/>
      <c r="H7" s="117">
        <f>H6*(1+H5)</f>
        <v>1256.0900000000001</v>
      </c>
      <c r="J7" s="30"/>
      <c r="K7" s="139"/>
      <c r="L7" s="139"/>
      <c r="M7" s="159" t="s">
        <v>420</v>
      </c>
      <c r="N7" s="159"/>
      <c r="O7" s="159"/>
      <c r="P7" s="159"/>
      <c r="Q7" s="177"/>
      <c r="R7" s="159"/>
      <c r="S7" s="183"/>
    </row>
    <row r="8" spans="1:33" ht="15.5">
      <c r="A8" t="s">
        <v>769</v>
      </c>
      <c r="B8" s="62">
        <v>8.6</v>
      </c>
      <c r="C8" t="s">
        <v>161</v>
      </c>
      <c r="E8" s="284" t="s">
        <v>694</v>
      </c>
      <c r="F8" s="284"/>
      <c r="G8" s="284"/>
      <c r="H8" s="176">
        <v>200</v>
      </c>
      <c r="J8" s="184"/>
      <c r="L8" s="72"/>
      <c r="M8" s="72"/>
      <c r="N8" s="72"/>
      <c r="O8" s="72"/>
      <c r="P8" s="72"/>
      <c r="S8" s="61"/>
    </row>
    <row r="9" spans="1:33" ht="18.5">
      <c r="A9" t="s">
        <v>672</v>
      </c>
      <c r="B9" s="62">
        <v>0</v>
      </c>
      <c r="C9" t="s">
        <v>161</v>
      </c>
      <c r="E9" t="s">
        <v>419</v>
      </c>
      <c r="H9" s="285">
        <f>H4*H7-H8</f>
        <v>1056.0900000000001</v>
      </c>
      <c r="I9" s="285"/>
      <c r="J9" s="185"/>
      <c r="L9" s="185"/>
      <c r="M9" s="185"/>
      <c r="N9" s="185"/>
      <c r="O9" s="185"/>
      <c r="P9" s="185"/>
      <c r="S9" s="61"/>
      <c r="AG9" s="63"/>
    </row>
    <row r="10" spans="1:33">
      <c r="A10" t="s">
        <v>843</v>
      </c>
      <c r="B10" s="35">
        <f>1.5*H4</f>
        <v>1.5</v>
      </c>
      <c r="C10" t="s">
        <v>767</v>
      </c>
      <c r="E10" s="61" t="s">
        <v>412</v>
      </c>
      <c r="F10" s="61"/>
      <c r="G10" s="61"/>
      <c r="H10" s="122">
        <f>E16</f>
        <v>1106</v>
      </c>
      <c r="I10" t="s">
        <v>703</v>
      </c>
      <c r="J10" s="123"/>
      <c r="L10" s="153">
        <f>E17</f>
        <v>1106</v>
      </c>
      <c r="M10" t="s">
        <v>704</v>
      </c>
      <c r="AG10" s="63"/>
    </row>
    <row r="11" spans="1:33">
      <c r="A11" t="s">
        <v>855</v>
      </c>
      <c r="B11" s="186">
        <f>B10*2</f>
        <v>3</v>
      </c>
      <c r="C11" t="s">
        <v>767</v>
      </c>
      <c r="E11" s="140" t="s">
        <v>695</v>
      </c>
      <c r="AG11" s="63"/>
    </row>
    <row r="12" spans="1:33">
      <c r="A12" t="s">
        <v>165</v>
      </c>
      <c r="B12" s="62">
        <v>7.7</v>
      </c>
      <c r="C12" t="s">
        <v>161</v>
      </c>
      <c r="E12" s="1" t="s">
        <v>55</v>
      </c>
      <c r="F12" s="21" t="s">
        <v>401</v>
      </c>
      <c r="G12" s="21" t="s">
        <v>696</v>
      </c>
      <c r="H12" s="21" t="s">
        <v>402</v>
      </c>
      <c r="I12" s="21" t="s">
        <v>403</v>
      </c>
      <c r="J12" s="21" t="s">
        <v>404</v>
      </c>
      <c r="K12" s="21" t="s">
        <v>405</v>
      </c>
      <c r="L12" s="21" t="s">
        <v>406</v>
      </c>
      <c r="M12" s="21" t="s">
        <v>407</v>
      </c>
      <c r="N12" s="21" t="s">
        <v>408</v>
      </c>
      <c r="O12" s="21" t="s">
        <v>697</v>
      </c>
      <c r="P12" s="21" t="s">
        <v>409</v>
      </c>
      <c r="Q12" s="21" t="s">
        <v>410</v>
      </c>
      <c r="R12" s="61"/>
      <c r="AG12" s="63"/>
    </row>
    <row r="13" spans="1:33">
      <c r="A13" t="s">
        <v>166</v>
      </c>
      <c r="B13" s="62">
        <v>2.8</v>
      </c>
      <c r="C13" t="s">
        <v>161</v>
      </c>
      <c r="E13" s="113">
        <f>SUM(F13:Q13)</f>
        <v>896</v>
      </c>
      <c r="F13" s="144">
        <v>48</v>
      </c>
      <c r="G13" s="144">
        <v>49</v>
      </c>
      <c r="H13" s="144">
        <v>77</v>
      </c>
      <c r="I13" s="144">
        <v>90</v>
      </c>
      <c r="J13" s="144">
        <v>98</v>
      </c>
      <c r="K13" s="144">
        <v>108</v>
      </c>
      <c r="L13" s="144">
        <v>114</v>
      </c>
      <c r="M13" s="144">
        <v>101</v>
      </c>
      <c r="N13" s="144">
        <v>83</v>
      </c>
      <c r="O13" s="144">
        <v>63</v>
      </c>
      <c r="P13" s="144">
        <v>38</v>
      </c>
      <c r="Q13" s="144">
        <v>27</v>
      </c>
      <c r="R13" t="s">
        <v>367</v>
      </c>
      <c r="AG13" s="63"/>
    </row>
    <row r="14" spans="1:33">
      <c r="A14" t="s">
        <v>164</v>
      </c>
      <c r="B14" s="62">
        <v>0.3</v>
      </c>
      <c r="C14" t="s">
        <v>161</v>
      </c>
      <c r="E14" s="113">
        <f>SUM(F14:Q14)</f>
        <v>210</v>
      </c>
      <c r="F14" s="144">
        <v>20</v>
      </c>
      <c r="G14" s="144">
        <v>20</v>
      </c>
      <c r="H14" s="144">
        <f>(210-4*20)/8</f>
        <v>16.25</v>
      </c>
      <c r="I14" s="144">
        <f t="shared" ref="I14:O14" si="0">(210-4*20)/8</f>
        <v>16.25</v>
      </c>
      <c r="J14" s="144">
        <f t="shared" si="0"/>
        <v>16.25</v>
      </c>
      <c r="K14" s="144">
        <f t="shared" si="0"/>
        <v>16.25</v>
      </c>
      <c r="L14" s="144">
        <f t="shared" si="0"/>
        <v>16.25</v>
      </c>
      <c r="M14" s="144">
        <f t="shared" si="0"/>
        <v>16.25</v>
      </c>
      <c r="N14" s="144">
        <f t="shared" si="0"/>
        <v>16.25</v>
      </c>
      <c r="O14" s="144">
        <f t="shared" si="0"/>
        <v>16.25</v>
      </c>
      <c r="P14" s="144">
        <v>20</v>
      </c>
      <c r="Q14" s="144">
        <v>20</v>
      </c>
      <c r="R14" t="s">
        <v>839</v>
      </c>
      <c r="AG14" s="63"/>
    </row>
    <row r="15" spans="1:33">
      <c r="E15" s="113">
        <f>SUM(F15:Q15)</f>
        <v>1106</v>
      </c>
      <c r="F15" s="148">
        <f>SUM(F13:F14)</f>
        <v>68</v>
      </c>
      <c r="G15" s="148">
        <f t="shared" ref="G15:Q15" si="1">SUM(G13:G14)</f>
        <v>69</v>
      </c>
      <c r="H15" s="148">
        <f t="shared" si="1"/>
        <v>93.25</v>
      </c>
      <c r="I15" s="148">
        <f t="shared" si="1"/>
        <v>106.25</v>
      </c>
      <c r="J15" s="148">
        <f t="shared" si="1"/>
        <v>114.25</v>
      </c>
      <c r="K15" s="148">
        <f t="shared" si="1"/>
        <v>124.25</v>
      </c>
      <c r="L15" s="148">
        <f t="shared" si="1"/>
        <v>130.25</v>
      </c>
      <c r="M15" s="148">
        <f t="shared" si="1"/>
        <v>117.25</v>
      </c>
      <c r="N15" s="148">
        <f t="shared" si="1"/>
        <v>99.25</v>
      </c>
      <c r="O15" s="148">
        <f t="shared" si="1"/>
        <v>79.25</v>
      </c>
      <c r="P15" s="148">
        <f t="shared" si="1"/>
        <v>58</v>
      </c>
      <c r="Q15" s="148">
        <f t="shared" si="1"/>
        <v>47</v>
      </c>
      <c r="R15" t="s">
        <v>55</v>
      </c>
      <c r="AG15" s="63"/>
    </row>
    <row r="16" spans="1:33">
      <c r="A16" s="61" t="s">
        <v>170</v>
      </c>
      <c r="B16" s="62">
        <v>2.5</v>
      </c>
      <c r="C16" t="s">
        <v>163</v>
      </c>
      <c r="E16" s="113">
        <f>SUM(F16:Q16)</f>
        <v>1106</v>
      </c>
      <c r="F16" s="144">
        <f t="shared" ref="F16:Q16" si="2">F15*$H$4</f>
        <v>68</v>
      </c>
      <c r="G16" s="144">
        <f t="shared" si="2"/>
        <v>69</v>
      </c>
      <c r="H16" s="144">
        <f t="shared" si="2"/>
        <v>93.25</v>
      </c>
      <c r="I16" s="144">
        <f t="shared" si="2"/>
        <v>106.25</v>
      </c>
      <c r="J16" s="144">
        <f t="shared" si="2"/>
        <v>114.25</v>
      </c>
      <c r="K16" s="144">
        <f t="shared" si="2"/>
        <v>124.25</v>
      </c>
      <c r="L16" s="144">
        <f t="shared" si="2"/>
        <v>130.25</v>
      </c>
      <c r="M16" s="144">
        <f t="shared" si="2"/>
        <v>117.25</v>
      </c>
      <c r="N16" s="144">
        <f t="shared" si="2"/>
        <v>99.25</v>
      </c>
      <c r="O16" s="144">
        <f t="shared" si="2"/>
        <v>79.25</v>
      </c>
      <c r="P16" s="144">
        <f t="shared" si="2"/>
        <v>58</v>
      </c>
      <c r="Q16" s="144">
        <f t="shared" si="2"/>
        <v>47</v>
      </c>
      <c r="R16" t="s">
        <v>699</v>
      </c>
      <c r="AG16" s="63"/>
    </row>
    <row r="17" spans="1:18">
      <c r="A17" s="87" t="s">
        <v>171</v>
      </c>
      <c r="B17" s="62">
        <v>10</v>
      </c>
      <c r="C17" t="s">
        <v>163</v>
      </c>
      <c r="E17" s="113">
        <f>SUM(F17:Q17)</f>
        <v>1106</v>
      </c>
      <c r="F17" s="144">
        <f>F16</f>
        <v>68</v>
      </c>
      <c r="G17" s="144">
        <f t="shared" ref="G17:Q17" si="3">G16</f>
        <v>69</v>
      </c>
      <c r="H17" s="144">
        <f t="shared" si="3"/>
        <v>93.25</v>
      </c>
      <c r="I17" s="144">
        <f t="shared" si="3"/>
        <v>106.25</v>
      </c>
      <c r="J17" s="144">
        <f t="shared" si="3"/>
        <v>114.25</v>
      </c>
      <c r="K17" s="144">
        <f t="shared" si="3"/>
        <v>124.25</v>
      </c>
      <c r="L17" s="144">
        <f t="shared" si="3"/>
        <v>130.25</v>
      </c>
      <c r="M17" s="144">
        <f t="shared" si="3"/>
        <v>117.25</v>
      </c>
      <c r="N17" s="144">
        <f t="shared" si="3"/>
        <v>99.25</v>
      </c>
      <c r="O17" s="144">
        <f t="shared" si="3"/>
        <v>79.25</v>
      </c>
      <c r="P17" s="144">
        <f t="shared" si="3"/>
        <v>58</v>
      </c>
      <c r="Q17" s="144">
        <f t="shared" si="3"/>
        <v>47</v>
      </c>
      <c r="R17" t="s">
        <v>698</v>
      </c>
    </row>
    <row r="18" spans="1:18">
      <c r="R18" s="63"/>
    </row>
    <row r="19" spans="1:18">
      <c r="A19" s="1"/>
      <c r="B19" s="1"/>
      <c r="C19" s="1"/>
      <c r="D19" s="265" t="s">
        <v>20</v>
      </c>
      <c r="E19" s="265"/>
      <c r="F19" s="265"/>
      <c r="G19" s="265"/>
      <c r="H19" s="265"/>
      <c r="I19" s="265"/>
      <c r="J19" s="265"/>
      <c r="K19" s="265"/>
      <c r="L19" s="265"/>
      <c r="M19" s="265"/>
      <c r="N19" s="265"/>
      <c r="O19" s="265"/>
    </row>
    <row r="20" spans="1:18" s="1" customFormat="1" ht="29">
      <c r="A20" s="21" t="s">
        <v>0</v>
      </c>
      <c r="B20" s="21" t="s">
        <v>1</v>
      </c>
      <c r="C20" s="22" t="s">
        <v>37</v>
      </c>
      <c r="D20" s="25">
        <v>1</v>
      </c>
      <c r="E20" s="25">
        <v>2</v>
      </c>
      <c r="F20" s="25">
        <v>3</v>
      </c>
      <c r="G20" s="25">
        <v>4</v>
      </c>
      <c r="H20" s="25">
        <v>5</v>
      </c>
      <c r="I20" s="25">
        <v>6</v>
      </c>
      <c r="J20" s="25">
        <v>7</v>
      </c>
      <c r="K20" s="25">
        <v>8</v>
      </c>
      <c r="L20" s="25">
        <v>9</v>
      </c>
      <c r="M20" s="25">
        <v>10</v>
      </c>
      <c r="N20" s="25">
        <v>11</v>
      </c>
      <c r="O20" s="21">
        <v>12</v>
      </c>
    </row>
    <row r="21" spans="1:18">
      <c r="A21" s="23" t="s">
        <v>668</v>
      </c>
      <c r="B21" s="23" t="s">
        <v>669</v>
      </c>
      <c r="C21" s="148" t="e">
        <f t="shared" ref="C21:C26" ca="1" si="4">SUM(D21:O21)</f>
        <v>#NAME?</v>
      </c>
      <c r="D21" s="141" t="e">
        <f ca="1">FACTURA_COMUNIDADSOLAR(ROW(), COLUMN(),Datos!D$9,Datos!D$10,Datos!D$11,Datos!D$12,Datos!D$13,Datos!D$14,$B$1,$B$2,$B$4,$B$5,$B$6,$B$8,$B$10,$B$16,$B$17,Datos!$B$1,Datos!$B$2,F$16*Datos!D$9/30.5,$B$9,Datos!D$16,$B$12,$B$13,$B$14)</f>
        <v>#NAME?</v>
      </c>
      <c r="E21" s="141" t="e">
        <f ca="1">FACTURA_COMUNIDADSOLAR(ROW(), COLUMN(),Datos!E$9,Datos!E$10,Datos!E$11,Datos!E$12,Datos!E$13,Datos!E$14,$B$1,$B$2,$B$4,$B$5,$B$6,$B$8,$B$10,$B$16,$B$17,Datos!$B$1,Datos!$B$2,G$16*Datos!E$9/30.5,$B$9,Datos!E$16,$B$12,$B$13,$B$14)</f>
        <v>#NAME?</v>
      </c>
      <c r="F21" s="141" t="e">
        <f ca="1">FACTURA_COMUNIDADSOLAR(ROW(), COLUMN(),Datos!F$9,Datos!F$10,Datos!F$11,Datos!F$12,Datos!F$13,Datos!F$14,$B$1,$B$2,$B$4,$B$5,$B$6,$B$8,$B$10,$B$16,$B$17,Datos!$B$1,Datos!$B$2,H$16*Datos!F$9/30.5,$B$9,Datos!F$16,$B$12,$B$13,$B$14)</f>
        <v>#NAME?</v>
      </c>
      <c r="G21" s="141" t="e">
        <f ca="1">FACTURA_COMUNIDADSOLAR(ROW(), COLUMN(),Datos!G$9,Datos!G$10,Datos!G$11,Datos!G$12,Datos!G$13,Datos!G$14,$B$1,$B$2,$B$4,$B$5,$B$6,$B$8,$B$10,$B$16,$B$17,Datos!$B$1,Datos!$B$2,I$16*Datos!G$9/30.5,$B$9,Datos!G$16,$B$12,$B$13,$B$14)</f>
        <v>#NAME?</v>
      </c>
      <c r="H21" s="141" t="e">
        <f ca="1">FACTURA_COMUNIDADSOLAR(ROW(), COLUMN(),Datos!H$9,Datos!H$10,Datos!H$11,Datos!H$12,Datos!H$13,Datos!H$14,$B$1,$B$2,$B$4,$B$5,$B$6,$B$8,$B$10,$B$16,$B$17,Datos!$B$1,Datos!$B$2,J$16*Datos!H$9/30.5,$B$9,Datos!H$16,$B$12,$B$13,$B$14)</f>
        <v>#NAME?</v>
      </c>
      <c r="I21" s="141" t="e">
        <f ca="1">FACTURA_COMUNIDADSOLAR(ROW(), COLUMN(),Datos!I$9,Datos!I$10,Datos!I$11,Datos!I$12,Datos!I$13,Datos!I$14,$B$1,$B$2,$B$4,$B$5,$B$6,$B$8,$B$10,$B$16,$B$17,Datos!$B$1,Datos!$B$2,K$16*Datos!I$9/30.5,$B$9,Datos!I$16,$B$12,$B$13,$B$14)</f>
        <v>#NAME?</v>
      </c>
      <c r="J21" s="141" t="e">
        <f ca="1">FACTURA_COMUNIDADSOLAR(ROW(), COLUMN(),Datos!J$9,Datos!J$10,Datos!J$11,Datos!J$12,Datos!J$13,Datos!J$14,$B$1,$B$2,$B$4,$B$5,$B$6,$B$8,$B$10,$B$16,$B$17,Datos!$B$1,Datos!$B$2,L$16*Datos!J$9/30.5,$B$9,Datos!J$16,$B$12,$B$13,$B$14)</f>
        <v>#NAME?</v>
      </c>
      <c r="K21" s="141" t="e">
        <f ca="1">FACTURA_COMUNIDADSOLAR(ROW(), COLUMN(),Datos!K$9,Datos!K$10,Datos!K$11,Datos!K$12,Datos!K$13,Datos!K$14,$B$1,$B$2,$B$4,$B$5,$B$6,$B$8,$B$10,$B$16,$B$17,Datos!$B$1,Datos!$B$2,M$16*Datos!K$9/30.5,$B$9,Datos!K$16,$B$12,$B$13,$B$14)</f>
        <v>#NAME?</v>
      </c>
      <c r="L21" s="141" t="e">
        <f ca="1">FACTURA_COMUNIDADSOLAR(ROW(), COLUMN(),Datos!L$9,Datos!L$10,Datos!L$11,Datos!L$12,Datos!L$13,Datos!L$14,$B$1,$B$2,$B$4,$B$5,$B$6,$B$8,$B$10,$B$16,$B$17,Datos!$B$1,Datos!$B$2,N$16*Datos!L$9/30.5,$B$9,Datos!L$16,$B$12,$B$13,$B$14)</f>
        <v>#NAME?</v>
      </c>
      <c r="M21" s="141" t="e">
        <f ca="1">FACTURA_COMUNIDADSOLAR(ROW(), COLUMN(),Datos!M$9,Datos!M$10,Datos!M$11,Datos!M$12,Datos!M$13,Datos!M$14,$B$1,$B$2,$B$4,$B$5,$B$6,$B$8,$B$10,$B$16,$B$17,Datos!$B$1,Datos!$B$2,O$16*Datos!M$9/30.5,$B$9,Datos!M$16,$B$12,$B$13,$B$14)</f>
        <v>#NAME?</v>
      </c>
      <c r="N21" s="141" t="e">
        <f ca="1">FACTURA_COMUNIDADSOLAR(ROW(), COLUMN(),Datos!N$9,Datos!N$10,Datos!N$11,Datos!N$12,Datos!N$13,Datos!N$14,$B$1,$B$2,$B$4,$B$5,$B$6,$B$8,$B$10,$B$16,$B$17,Datos!$B$1,Datos!$B$2,P$16*Datos!N$9/30.5,$B$9,Datos!N$16,$B$12,$B$13,$B$14)</f>
        <v>#NAME?</v>
      </c>
      <c r="O21" s="141" t="e">
        <f ca="1">FACTURA_COMUNIDADSOLAR(ROW(), COLUMN(),Datos!O$9,Datos!O$10,Datos!O$11,Datos!O$12,Datos!O$13,Datos!O$14,$B$1,$B$2,$B$4,$B$5,$B$6,$B$8,$B$10,$B$16,$B$17,Datos!$B$1,Datos!$B$2,Q$16*Datos!O$9/30.5,$B$9,Datos!O$16,$B$12,$B$13,$B$14)</f>
        <v>#NAME?</v>
      </c>
      <c r="P21" s="5"/>
    </row>
    <row r="22" spans="1:18">
      <c r="A22" s="23" t="s">
        <v>668</v>
      </c>
      <c r="B22" s="119" t="s">
        <v>682</v>
      </c>
      <c r="C22" s="148" t="e">
        <f t="shared" ca="1" si="4"/>
        <v>#NAME?</v>
      </c>
      <c r="D22" s="141" t="e">
        <f ca="1">FACTURA_COMUNIDADSOLAR(ROW(), COLUMN(),Datos!D$9,Datos!D$10,Datos!D$11,Datos!D$12,Datos!D$13,Datos!D$14,$B$1,$B$2,$B$4,$B$5,$B$6,5,$B$10,$B$16,$B$17,Datos!$B$1,Datos!$B$2,F$16*Datos!D$9/30.5,$B$9,Datos!D$16,$B$12,$B$13,$B$14)</f>
        <v>#NAME?</v>
      </c>
      <c r="E22" s="141" t="e">
        <f ca="1">FACTURA_COMUNIDADSOLAR(ROW(), COLUMN(),Datos!E$9,Datos!E$10,Datos!E$11,Datos!E$12,Datos!E$13,Datos!E$14,$B$1,$B$2,$B$4,$B$5,$B$6,5,$B$10,$B$16,$B$17,Datos!$B$1,Datos!$B$2,G$16*Datos!E$9/30.5,$B$9,Datos!E$16,$B$12,$B$13,$B$14)</f>
        <v>#NAME?</v>
      </c>
      <c r="F22" s="141" t="e">
        <f ca="1">FACTURA_COMUNIDADSOLAR(ROW(), COLUMN(),Datos!F$9,Datos!F$10,Datos!F$11,Datos!F$12,Datos!F$13,Datos!F$14,$B$1,$B$2,$B$4,$B$5,$B$6,5,$B$10,$B$16,$B$17,Datos!$B$1,Datos!$B$2,H$16*Datos!F$9/30.5,$B$9,Datos!F$16,$B$12,$B$13,$B$14)</f>
        <v>#NAME?</v>
      </c>
      <c r="G22" s="141" t="e">
        <f ca="1">FACTURA_COMUNIDADSOLAR(ROW(), COLUMN(),Datos!G$9,Datos!G$10,Datos!G$11,Datos!G$12,Datos!G$13,Datos!G$14,$B$1,$B$2,$B$4,$B$5,$B$6,5,$B$10,$B$16,$B$17,Datos!$B$1,Datos!$B$2,I$16*Datos!G$9/30.5,$B$9,Datos!G$16,$B$12,$B$13,$B$14)</f>
        <v>#NAME?</v>
      </c>
      <c r="H22" s="141" t="e">
        <f ca="1">FACTURA_COMUNIDADSOLAR(ROW(), COLUMN(),Datos!H$9,Datos!H$10,Datos!H$11,Datos!H$12,Datos!H$13,Datos!H$14,$B$1,$B$2,$B$4,$B$5,$B$6,5,$B$10,$B$16,$B$17,Datos!$B$1,Datos!$B$2,J$16*Datos!H$9/30.5,$B$9,Datos!H$16,$B$12,$B$13,$B$14)</f>
        <v>#NAME?</v>
      </c>
      <c r="I22" s="141" t="e">
        <f ca="1">FACTURA_COMUNIDADSOLAR(ROW(), COLUMN(),Datos!I$9,Datos!I$10,Datos!I$11,Datos!I$12,Datos!I$13,Datos!I$14,$B$1,$B$2,$B$4,$B$5,$B$6,5,$B$10,$B$16,$B$17,Datos!$B$1,Datos!$B$2,K$16*Datos!I$9/30.5,$B$9,Datos!I$16,$B$12,$B$13,$B$14)</f>
        <v>#NAME?</v>
      </c>
      <c r="J22" s="141" t="e">
        <f ca="1">FACTURA_COMUNIDADSOLAR(ROW(), COLUMN(),Datos!J$9,Datos!J$10,Datos!J$11,Datos!J$12,Datos!J$13,Datos!J$14,$B$1,$B$2,$B$4,$B$5,$B$6,5,$B$10,$B$16,$B$17,Datos!$B$1,Datos!$B$2,L$16*Datos!J$9/30.5,$B$9,Datos!J$16,$B$12,$B$13,$B$14)</f>
        <v>#NAME?</v>
      </c>
      <c r="K22" s="141" t="e">
        <f ca="1">FACTURA_COMUNIDADSOLAR(ROW(), COLUMN(),Datos!K$9,Datos!K$10,Datos!K$11,Datos!K$12,Datos!K$13,Datos!K$14,$B$1,$B$2,$B$4,$B$5,$B$6,5,$B$10,$B$16,$B$17,Datos!$B$1,Datos!$B$2,M$16*Datos!K$9/30.5,$B$9,Datos!K$16,$B$12,$B$13,$B$14)</f>
        <v>#NAME?</v>
      </c>
      <c r="L22" s="141" t="e">
        <f ca="1">FACTURA_COMUNIDADSOLAR(ROW(), COLUMN(),Datos!L$9,Datos!L$10,Datos!L$11,Datos!L$12,Datos!L$13,Datos!L$14,$B$1,$B$2,$B$4,$B$5,$B$6,5,$B$10,$B$16,$B$17,Datos!$B$1,Datos!$B$2,N$16*Datos!L$9/30.5,$B$9,Datos!L$16,$B$12,$B$13,$B$14)</f>
        <v>#NAME?</v>
      </c>
      <c r="M22" s="141" t="e">
        <f ca="1">FACTURA_COMUNIDADSOLAR(ROW(), COLUMN(),Datos!M$9,Datos!M$10,Datos!M$11,Datos!M$12,Datos!M$13,Datos!M$14,$B$1,$B$2,$B$4,$B$5,$B$6,5,$B$10,$B$16,$B$17,Datos!$B$1,Datos!$B$2,O$16*Datos!M$9/30.5,$B$9,Datos!M$16,$B$12,$B$13,$B$14)</f>
        <v>#NAME?</v>
      </c>
      <c r="N22" s="141" t="e">
        <f ca="1">FACTURA_COMUNIDADSOLAR(ROW(), COLUMN(),Datos!N$9,Datos!N$10,Datos!N$11,Datos!N$12,Datos!N$13,Datos!N$14,$B$1,$B$2,$B$4,$B$5,$B$6,5,$B$10,$B$16,$B$17,Datos!$B$1,Datos!$B$2,P$16*Datos!N$9/30.5,$B$9,Datos!N$16,$B$12,$B$13,$B$14)</f>
        <v>#NAME?</v>
      </c>
      <c r="O22" s="141" t="e">
        <f ca="1">FACTURA_COMUNIDADSOLAR(ROW(), COLUMN(),Datos!O$9,Datos!O$10,Datos!O$11,Datos!O$12,Datos!O$13,Datos!O$14,$B$1,$B$2,$B$4,$B$5,$B$6,5,$B$10,$B$16,$B$17,Datos!$B$1,Datos!$B$2,Q$16*Datos!O$9/30.5,$B$9,Datos!O$16,$B$12,$B$13,$B$14)</f>
        <v>#NAME?</v>
      </c>
      <c r="P22" s="5"/>
    </row>
    <row r="23" spans="1:18">
      <c r="A23" s="23" t="s">
        <v>668</v>
      </c>
      <c r="B23" s="119" t="s">
        <v>683</v>
      </c>
      <c r="C23" s="148" t="e">
        <f t="shared" ca="1" si="4"/>
        <v>#NAME?</v>
      </c>
      <c r="D23" s="141" t="e">
        <f ca="1">FACTURA_COMUNIDADSOLAR(ROW(), COLUMN(),Datos!D$9,Datos!D$10,Datos!D$11,Datos!D$12,Datos!D$13,Datos!D$14,$B$1,$B$2,$B$4,$B$5,$B$6,10,$B$10,$B$16,$B$17,Datos!$B$1,Datos!$B$2,F$16*Datos!D$9/30.5,$B$9,Datos!D$16,$B$12,$B$13,$B$14)</f>
        <v>#NAME?</v>
      </c>
      <c r="E23" s="141" t="e">
        <f ca="1">FACTURA_COMUNIDADSOLAR(ROW(), COLUMN(),Datos!E$9,Datos!E$10,Datos!E$11,Datos!E$12,Datos!E$13,Datos!E$14,$B$1,$B$2,$B$4,$B$5,$B$6,10,$B$10,$B$16,$B$17,Datos!$B$1,Datos!$B$2,G$16*Datos!E$9/30.5,$B$9,Datos!E$16,$B$12,$B$13,$B$14)</f>
        <v>#NAME?</v>
      </c>
      <c r="F23" s="141" t="e">
        <f ca="1">FACTURA_COMUNIDADSOLAR(ROW(), COLUMN(),Datos!F$9,Datos!F$10,Datos!F$11,Datos!F$12,Datos!F$13,Datos!F$14,$B$1,$B$2,$B$4,$B$5,$B$6,10,$B$10,$B$16,$B$17,Datos!$B$1,Datos!$B$2,H$16*Datos!F$9/30.5,$B$9,Datos!F$16,$B$12,$B$13,$B$14)</f>
        <v>#NAME?</v>
      </c>
      <c r="G23" s="141" t="e">
        <f ca="1">FACTURA_COMUNIDADSOLAR(ROW(), COLUMN(),Datos!G$9,Datos!G$10,Datos!G$11,Datos!G$12,Datos!G$13,Datos!G$14,$B$1,$B$2,$B$4,$B$5,$B$6,10,$B$10,$B$16,$B$17,Datos!$B$1,Datos!$B$2,I$16*Datos!G$9/30.5,$B$9,Datos!G$16,$B$12,$B$13,$B$14)</f>
        <v>#NAME?</v>
      </c>
      <c r="H23" s="141" t="e">
        <f ca="1">FACTURA_COMUNIDADSOLAR(ROW(), COLUMN(),Datos!H$9,Datos!H$10,Datos!H$11,Datos!H$12,Datos!H$13,Datos!H$14,$B$1,$B$2,$B$4,$B$5,$B$6,10,$B$10,$B$16,$B$17,Datos!$B$1,Datos!$B$2,J$16*Datos!H$9/30.5,$B$9,Datos!H$16,$B$12,$B$13,$B$14)</f>
        <v>#NAME?</v>
      </c>
      <c r="I23" s="141" t="e">
        <f ca="1">FACTURA_COMUNIDADSOLAR(ROW(), COLUMN(),Datos!I$9,Datos!I$10,Datos!I$11,Datos!I$12,Datos!I$13,Datos!I$14,$B$1,$B$2,$B$4,$B$5,$B$6,10,$B$10,$B$16,$B$17,Datos!$B$1,Datos!$B$2,K$16*Datos!I$9/30.5,$B$9,Datos!I$16,$B$12,$B$13,$B$14)</f>
        <v>#NAME?</v>
      </c>
      <c r="J23" s="141" t="e">
        <f ca="1">FACTURA_COMUNIDADSOLAR(ROW(), COLUMN(),Datos!J$9,Datos!J$10,Datos!J$11,Datos!J$12,Datos!J$13,Datos!J$14,$B$1,$B$2,$B$4,$B$5,$B$6,10,$B$10,$B$16,$B$17,Datos!$B$1,Datos!$B$2,L$16*Datos!J$9/30.5,$B$9,Datos!J$16,$B$12,$B$13,$B$14)</f>
        <v>#NAME?</v>
      </c>
      <c r="K23" s="141" t="e">
        <f ca="1">FACTURA_COMUNIDADSOLAR(ROW(), COLUMN(),Datos!K$9,Datos!K$10,Datos!K$11,Datos!K$12,Datos!K$13,Datos!K$14,$B$1,$B$2,$B$4,$B$5,$B$6,10,$B$10,$B$16,$B$17,Datos!$B$1,Datos!$B$2,M$16*Datos!K$9/30.5,$B$9,Datos!K$16,$B$12,$B$13,$B$14)</f>
        <v>#NAME?</v>
      </c>
      <c r="L23" s="141" t="e">
        <f ca="1">FACTURA_COMUNIDADSOLAR(ROW(), COLUMN(),Datos!L$9,Datos!L$10,Datos!L$11,Datos!L$12,Datos!L$13,Datos!L$14,$B$1,$B$2,$B$4,$B$5,$B$6,10,$B$10,$B$16,$B$17,Datos!$B$1,Datos!$B$2,N$16*Datos!L$9/30.5,$B$9,Datos!L$16,$B$12,$B$13,$B$14)</f>
        <v>#NAME?</v>
      </c>
      <c r="M23" s="141" t="e">
        <f ca="1">FACTURA_COMUNIDADSOLAR(ROW(), COLUMN(),Datos!M$9,Datos!M$10,Datos!M$11,Datos!M$12,Datos!M$13,Datos!M$14,$B$1,$B$2,$B$4,$B$5,$B$6,10,$B$10,$B$16,$B$17,Datos!$B$1,Datos!$B$2,O$16*Datos!M$9/30.5,$B$9,Datos!M$16,$B$12,$B$13,$B$14)</f>
        <v>#NAME?</v>
      </c>
      <c r="N23" s="141" t="e">
        <f ca="1">FACTURA_COMUNIDADSOLAR(ROW(), COLUMN(),Datos!N$9,Datos!N$10,Datos!N$11,Datos!N$12,Datos!N$13,Datos!N$14,$B$1,$B$2,$B$4,$B$5,$B$6,10,$B$10,$B$16,$B$17,Datos!$B$1,Datos!$B$2,P$16*Datos!N$9/30.5,$B$9,Datos!N$16,$B$12,$B$13,$B$14)</f>
        <v>#NAME?</v>
      </c>
      <c r="O23" s="141" t="e">
        <f ca="1">FACTURA_COMUNIDADSOLAR(ROW(), COLUMN(),Datos!O$9,Datos!O$10,Datos!O$11,Datos!O$12,Datos!O$13,Datos!O$14,$B$1,$B$2,$B$4,$B$5,$B$6,10,$B$10,$B$16,$B$17,Datos!$B$1,Datos!$B$2,Q$16*Datos!O$9/30.5,$B$9,Datos!O$16,$B$12,$B$13,$B$14)</f>
        <v>#NAME?</v>
      </c>
      <c r="P23" s="5"/>
    </row>
    <row r="24" spans="1:18">
      <c r="A24" s="23" t="s">
        <v>668</v>
      </c>
      <c r="B24" s="119" t="s">
        <v>684</v>
      </c>
      <c r="C24" s="148" t="e">
        <f t="shared" ca="1" si="4"/>
        <v>#NAME?</v>
      </c>
      <c r="D24" s="141" t="e">
        <f ca="1">FACTURA_COMUNIDADSOLAR(ROW(), COLUMN(),Datos!D$9,Datos!D$10,Datos!D$11,Datos!D$12,Datos!D$13,Datos!D$14,$B$1,$B$2,$B$4,$B$5,$B$6,15,$B$10,$B$16,$B$17,Datos!$B$1,Datos!$B$2,F$16*Datos!D$9/30.5,$B$9,Datos!D$16,$B$12,$B$13,$B$14)</f>
        <v>#NAME?</v>
      </c>
      <c r="E24" s="141" t="e">
        <f ca="1">FACTURA_COMUNIDADSOLAR(ROW(), COLUMN(),Datos!E$9,Datos!E$10,Datos!E$11,Datos!E$12,Datos!E$13,Datos!E$14,$B$1,$B$2,$B$4,$B$5,$B$6,15,$B$10,$B$16,$B$17,Datos!$B$1,Datos!$B$2,G$16*Datos!E$9/30.5,$B$9,Datos!E$16,$B$12,$B$13,$B$14)</f>
        <v>#NAME?</v>
      </c>
      <c r="F24" s="141" t="e">
        <f ca="1">FACTURA_COMUNIDADSOLAR(ROW(), COLUMN(),Datos!F$9,Datos!F$10,Datos!F$11,Datos!F$12,Datos!F$13,Datos!F$14,$B$1,$B$2,$B$4,$B$5,$B$6,15,$B$10,$B$16,$B$17,Datos!$B$1,Datos!$B$2,H$16*Datos!F$9/30.5,$B$9,Datos!F$16,$B$12,$B$13,$B$14)</f>
        <v>#NAME?</v>
      </c>
      <c r="G24" s="141" t="e">
        <f ca="1">FACTURA_COMUNIDADSOLAR(ROW(), COLUMN(),Datos!G$9,Datos!G$10,Datos!G$11,Datos!G$12,Datos!G$13,Datos!G$14,$B$1,$B$2,$B$4,$B$5,$B$6,15,$B$10,$B$16,$B$17,Datos!$B$1,Datos!$B$2,I$16*Datos!G$9/30.5,$B$9,Datos!G$16,$B$12,$B$13,$B$14)</f>
        <v>#NAME?</v>
      </c>
      <c r="H24" s="141" t="e">
        <f ca="1">FACTURA_COMUNIDADSOLAR(ROW(), COLUMN(),Datos!H$9,Datos!H$10,Datos!H$11,Datos!H$12,Datos!H$13,Datos!H$14,$B$1,$B$2,$B$4,$B$5,$B$6,15,$B$10,$B$16,$B$17,Datos!$B$1,Datos!$B$2,J$16*Datos!H$9/30.5,$B$9,Datos!H$16,$B$12,$B$13,$B$14)</f>
        <v>#NAME?</v>
      </c>
      <c r="I24" s="141" t="e">
        <f ca="1">FACTURA_COMUNIDADSOLAR(ROW(), COLUMN(),Datos!I$9,Datos!I$10,Datos!I$11,Datos!I$12,Datos!I$13,Datos!I$14,$B$1,$B$2,$B$4,$B$5,$B$6,15,$B$10,$B$16,$B$17,Datos!$B$1,Datos!$B$2,K$16*Datos!I$9/30.5,$B$9,Datos!I$16,$B$12,$B$13,$B$14)</f>
        <v>#NAME?</v>
      </c>
      <c r="J24" s="141" t="e">
        <f ca="1">FACTURA_COMUNIDADSOLAR(ROW(), COLUMN(),Datos!J$9,Datos!J$10,Datos!J$11,Datos!J$12,Datos!J$13,Datos!J$14,$B$1,$B$2,$B$4,$B$5,$B$6,15,$B$10,$B$16,$B$17,Datos!$B$1,Datos!$B$2,L$16*Datos!J$9/30.5,$B$9,Datos!J$16,$B$12,$B$13,$B$14)</f>
        <v>#NAME?</v>
      </c>
      <c r="K24" s="141" t="e">
        <f ca="1">FACTURA_COMUNIDADSOLAR(ROW(), COLUMN(),Datos!K$9,Datos!K$10,Datos!K$11,Datos!K$12,Datos!K$13,Datos!K$14,$B$1,$B$2,$B$4,$B$5,$B$6,15,$B$10,$B$16,$B$17,Datos!$B$1,Datos!$B$2,M$16*Datos!K$9/30.5,$B$9,Datos!K$16,$B$12,$B$13,$B$14)</f>
        <v>#NAME?</v>
      </c>
      <c r="L24" s="141" t="e">
        <f ca="1">FACTURA_COMUNIDADSOLAR(ROW(), COLUMN(),Datos!L$9,Datos!L$10,Datos!L$11,Datos!L$12,Datos!L$13,Datos!L$14,$B$1,$B$2,$B$4,$B$5,$B$6,15,$B$10,$B$16,$B$17,Datos!$B$1,Datos!$B$2,N$16*Datos!L$9/30.5,$B$9,Datos!L$16,$B$12,$B$13,$B$14)</f>
        <v>#NAME?</v>
      </c>
      <c r="M24" s="141" t="e">
        <f ca="1">FACTURA_COMUNIDADSOLAR(ROW(), COLUMN(),Datos!M$9,Datos!M$10,Datos!M$11,Datos!M$12,Datos!M$13,Datos!M$14,$B$1,$B$2,$B$4,$B$5,$B$6,15,$B$10,$B$16,$B$17,Datos!$B$1,Datos!$B$2,O$16*Datos!M$9/30.5,$B$9,Datos!M$16,$B$12,$B$13,$B$14)</f>
        <v>#NAME?</v>
      </c>
      <c r="N24" s="141" t="e">
        <f ca="1">FACTURA_COMUNIDADSOLAR(ROW(), COLUMN(),Datos!N$9,Datos!N$10,Datos!N$11,Datos!N$12,Datos!N$13,Datos!N$14,$B$1,$B$2,$B$4,$B$5,$B$6,15,$B$10,$B$16,$B$17,Datos!$B$1,Datos!$B$2,P$16*Datos!N$9/30.5,$B$9,Datos!N$16,$B$12,$B$13,$B$14)</f>
        <v>#NAME?</v>
      </c>
      <c r="O24" s="141" t="e">
        <f ca="1">FACTURA_COMUNIDADSOLAR(ROW(), COLUMN(),Datos!O$9,Datos!O$10,Datos!O$11,Datos!O$12,Datos!O$13,Datos!O$14,$B$1,$B$2,$B$4,$B$5,$B$6,15,$B$10,$B$16,$B$17,Datos!$B$1,Datos!$B$2,Q$16*Datos!O$9/30.5,$B$9,Datos!O$16,$B$12,$B$13,$B$14)</f>
        <v>#NAME?</v>
      </c>
      <c r="P24" s="5"/>
    </row>
    <row r="25" spans="1:18">
      <c r="A25" s="23" t="s">
        <v>668</v>
      </c>
      <c r="B25" s="119" t="s">
        <v>685</v>
      </c>
      <c r="C25" s="148" t="e">
        <f t="shared" ca="1" si="4"/>
        <v>#NAME?</v>
      </c>
      <c r="D25" s="141" t="e">
        <f ca="1">FACTURA_COMUNIDADSOLAR(ROW(), COLUMN(),Datos!D$9,Datos!D$10,Datos!D$11,Datos!D$12,Datos!D$13,Datos!D$14,$B$1,$B$2,$B$4,$B$5,$B$6,20,$B$10,$B$16,$B$17,Datos!$B$1,Datos!$B$2,F$16*Datos!D$9/30.5,$B$9,Datos!D$16,$B$12,$B$13,$B$14)</f>
        <v>#NAME?</v>
      </c>
      <c r="E25" s="141" t="e">
        <f ca="1">FACTURA_COMUNIDADSOLAR(ROW(), COLUMN(),Datos!E$9,Datos!E$10,Datos!E$11,Datos!E$12,Datos!E$13,Datos!E$14,$B$1,$B$2,$B$4,$B$5,$B$6,20,$B$10,$B$16,$B$17,Datos!$B$1,Datos!$B$2,G$16*Datos!E$9/30.5,$B$9,Datos!E$16,$B$12,$B$13,$B$14)</f>
        <v>#NAME?</v>
      </c>
      <c r="F25" s="141" t="e">
        <f ca="1">FACTURA_COMUNIDADSOLAR(ROW(), COLUMN(),Datos!F$9,Datos!F$10,Datos!F$11,Datos!F$12,Datos!F$13,Datos!F$14,$B$1,$B$2,$B$4,$B$5,$B$6,20,$B$10,$B$16,$B$17,Datos!$B$1,Datos!$B$2,H$16*Datos!F$9/30.5,$B$9,Datos!F$16,$B$12,$B$13,$B$14)</f>
        <v>#NAME?</v>
      </c>
      <c r="G25" s="141" t="e">
        <f ca="1">FACTURA_COMUNIDADSOLAR(ROW(), COLUMN(),Datos!G$9,Datos!G$10,Datos!G$11,Datos!G$12,Datos!G$13,Datos!G$14,$B$1,$B$2,$B$4,$B$5,$B$6,20,$B$10,$B$16,$B$17,Datos!$B$1,Datos!$B$2,I$16*Datos!G$9/30.5,$B$9,Datos!G$16,$B$12,$B$13,$B$14)</f>
        <v>#NAME?</v>
      </c>
      <c r="H25" s="141" t="e">
        <f ca="1">FACTURA_COMUNIDADSOLAR(ROW(), COLUMN(),Datos!H$9,Datos!H$10,Datos!H$11,Datos!H$12,Datos!H$13,Datos!H$14,$B$1,$B$2,$B$4,$B$5,$B$6,20,$B$10,$B$16,$B$17,Datos!$B$1,Datos!$B$2,J$16*Datos!H$9/30.5,$B$9,Datos!H$16,$B$12,$B$13,$B$14)</f>
        <v>#NAME?</v>
      </c>
      <c r="I25" s="141" t="e">
        <f ca="1">FACTURA_COMUNIDADSOLAR(ROW(), COLUMN(),Datos!I$9,Datos!I$10,Datos!I$11,Datos!I$12,Datos!I$13,Datos!I$14,$B$1,$B$2,$B$4,$B$5,$B$6,20,$B$10,$B$16,$B$17,Datos!$B$1,Datos!$B$2,K$16*Datos!I$9/30.5,$B$9,Datos!I$16,$B$12,$B$13,$B$14)</f>
        <v>#NAME?</v>
      </c>
      <c r="J25" s="141" t="e">
        <f ca="1">FACTURA_COMUNIDADSOLAR(ROW(), COLUMN(),Datos!J$9,Datos!J$10,Datos!J$11,Datos!J$12,Datos!J$13,Datos!J$14,$B$1,$B$2,$B$4,$B$5,$B$6,20,$B$10,$B$16,$B$17,Datos!$B$1,Datos!$B$2,L$16*Datos!J$9/30.5,$B$9,Datos!J$16,$B$12,$B$13,$B$14)</f>
        <v>#NAME?</v>
      </c>
      <c r="K25" s="141" t="e">
        <f ca="1">FACTURA_COMUNIDADSOLAR(ROW(), COLUMN(),Datos!K$9,Datos!K$10,Datos!K$11,Datos!K$12,Datos!K$13,Datos!K$14,$B$1,$B$2,$B$4,$B$5,$B$6,20,$B$10,$B$16,$B$17,Datos!$B$1,Datos!$B$2,M$16*Datos!K$9/30.5,$B$9,Datos!K$16,$B$12,$B$13,$B$14)</f>
        <v>#NAME?</v>
      </c>
      <c r="L25" s="141" t="e">
        <f ca="1">FACTURA_COMUNIDADSOLAR(ROW(), COLUMN(),Datos!L$9,Datos!L$10,Datos!L$11,Datos!L$12,Datos!L$13,Datos!L$14,$B$1,$B$2,$B$4,$B$5,$B$6,20,$B$10,$B$16,$B$17,Datos!$B$1,Datos!$B$2,N$16*Datos!L$9/30.5,$B$9,Datos!L$16,$B$12,$B$13,$B$14)</f>
        <v>#NAME?</v>
      </c>
      <c r="M25" s="141" t="e">
        <f ca="1">FACTURA_COMUNIDADSOLAR(ROW(), COLUMN(),Datos!M$9,Datos!M$10,Datos!M$11,Datos!M$12,Datos!M$13,Datos!M$14,$B$1,$B$2,$B$4,$B$5,$B$6,20,$B$10,$B$16,$B$17,Datos!$B$1,Datos!$B$2,O$16*Datos!M$9/30.5,$B$9,Datos!M$16,$B$12,$B$13,$B$14)</f>
        <v>#NAME?</v>
      </c>
      <c r="N25" s="141" t="e">
        <f ca="1">FACTURA_COMUNIDADSOLAR(ROW(), COLUMN(),Datos!N$9,Datos!N$10,Datos!N$11,Datos!N$12,Datos!N$13,Datos!N$14,$B$1,$B$2,$B$4,$B$5,$B$6,20,$B$10,$B$16,$B$17,Datos!$B$1,Datos!$B$2,P$16*Datos!N$9/30.5,$B$9,Datos!N$16,$B$12,$B$13,$B$14)</f>
        <v>#NAME?</v>
      </c>
      <c r="O25" s="141" t="e">
        <f ca="1">FACTURA_COMUNIDADSOLAR(ROW(), COLUMN(),Datos!O$9,Datos!O$10,Datos!O$11,Datos!O$12,Datos!O$13,Datos!O$14,$B$1,$B$2,$B$4,$B$5,$B$6,20,$B$10,$B$16,$B$17,Datos!$B$1,Datos!$B$2,Q$16*Datos!O$9/30.5,$B$9,Datos!O$16,$B$12,$B$13,$B$14)</f>
        <v>#NAME?</v>
      </c>
      <c r="P25" s="5"/>
    </row>
    <row r="26" spans="1:18">
      <c r="A26" s="23" t="s">
        <v>668</v>
      </c>
      <c r="B26" s="119" t="s">
        <v>686</v>
      </c>
      <c r="C26" s="148" t="e">
        <f t="shared" ca="1" si="4"/>
        <v>#NAME?</v>
      </c>
      <c r="D26" s="141" t="e">
        <f ca="1">FACTURA_COMUNIDADSOLAR(ROW(), COLUMN(),Datos!D$9,Datos!D$10,Datos!D$11,Datos!D$12,Datos!D$13,Datos!D$14,$B$1,$B$2,$B$4,$B$5,$B$6,25,$B$10,$B$16,$B$17,Datos!$B$1,Datos!$B$2,F$16*Datos!D$9/30.5,$B$9,Datos!D$16,$B$12,$B$13,$B$14)</f>
        <v>#NAME?</v>
      </c>
      <c r="E26" s="141" t="e">
        <f ca="1">FACTURA_COMUNIDADSOLAR(ROW(), COLUMN(),Datos!E$9,Datos!E$10,Datos!E$11,Datos!E$12,Datos!E$13,Datos!E$14,$B$1,$B$2,$B$4,$B$5,$B$6,25,$B$10,$B$16,$B$17,Datos!$B$1,Datos!$B$2,G$16*Datos!E$9/30.5,$B$9,Datos!E$16,$B$12,$B$13,$B$14)</f>
        <v>#NAME?</v>
      </c>
      <c r="F26" s="141" t="e">
        <f ca="1">FACTURA_COMUNIDADSOLAR(ROW(), COLUMN(),Datos!F$9,Datos!F$10,Datos!F$11,Datos!F$12,Datos!F$13,Datos!F$14,$B$1,$B$2,$B$4,$B$5,$B$6,25,$B$10,$B$16,$B$17,Datos!$B$1,Datos!$B$2,H$16*Datos!F$9/30.5,$B$9,Datos!F$16,$B$12,$B$13,$B$14)</f>
        <v>#NAME?</v>
      </c>
      <c r="G26" s="141" t="e">
        <f ca="1">FACTURA_COMUNIDADSOLAR(ROW(), COLUMN(),Datos!G$9,Datos!G$10,Datos!G$11,Datos!G$12,Datos!G$13,Datos!G$14,$B$1,$B$2,$B$4,$B$5,$B$6,25,$B$10,$B$16,$B$17,Datos!$B$1,Datos!$B$2,I$16*Datos!G$9/30.5,$B$9,Datos!G$16,$B$12,$B$13,$B$14)</f>
        <v>#NAME?</v>
      </c>
      <c r="H26" s="141" t="e">
        <f ca="1">FACTURA_COMUNIDADSOLAR(ROW(), COLUMN(),Datos!H$9,Datos!H$10,Datos!H$11,Datos!H$12,Datos!H$13,Datos!H$14,$B$1,$B$2,$B$4,$B$5,$B$6,25,$B$10,$B$16,$B$17,Datos!$B$1,Datos!$B$2,J$16*Datos!H$9/30.5,$B$9,Datos!H$16,$B$12,$B$13,$B$14)</f>
        <v>#NAME?</v>
      </c>
      <c r="I26" s="141" t="e">
        <f ca="1">FACTURA_COMUNIDADSOLAR(ROW(), COLUMN(),Datos!I$9,Datos!I$10,Datos!I$11,Datos!I$12,Datos!I$13,Datos!I$14,$B$1,$B$2,$B$4,$B$5,$B$6,25,$B$10,$B$16,$B$17,Datos!$B$1,Datos!$B$2,K$16*Datos!I$9/30.5,$B$9,Datos!I$16,$B$12,$B$13,$B$14)</f>
        <v>#NAME?</v>
      </c>
      <c r="J26" s="141" t="e">
        <f ca="1">FACTURA_COMUNIDADSOLAR(ROW(), COLUMN(),Datos!J$9,Datos!J$10,Datos!J$11,Datos!J$12,Datos!J$13,Datos!J$14,$B$1,$B$2,$B$4,$B$5,$B$6,25,$B$10,$B$16,$B$17,Datos!$B$1,Datos!$B$2,L$16*Datos!J$9/30.5,$B$9,Datos!J$16,$B$12,$B$13,$B$14)</f>
        <v>#NAME?</v>
      </c>
      <c r="K26" s="141" t="e">
        <f ca="1">FACTURA_COMUNIDADSOLAR(ROW(), COLUMN(),Datos!K$9,Datos!K$10,Datos!K$11,Datos!K$12,Datos!K$13,Datos!K$14,$B$1,$B$2,$B$4,$B$5,$B$6,25,$B$10,$B$16,$B$17,Datos!$B$1,Datos!$B$2,M$16*Datos!K$9/30.5,$B$9,Datos!K$16,$B$12,$B$13,$B$14)</f>
        <v>#NAME?</v>
      </c>
      <c r="L26" s="141" t="e">
        <f ca="1">FACTURA_COMUNIDADSOLAR(ROW(), COLUMN(),Datos!L$9,Datos!L$10,Datos!L$11,Datos!L$12,Datos!L$13,Datos!L$14,$B$1,$B$2,$B$4,$B$5,$B$6,25,$B$10,$B$16,$B$17,Datos!$B$1,Datos!$B$2,N$16*Datos!L$9/30.5,$B$9,Datos!L$16,$B$12,$B$13,$B$14)</f>
        <v>#NAME?</v>
      </c>
      <c r="M26" s="141" t="e">
        <f ca="1">FACTURA_COMUNIDADSOLAR(ROW(), COLUMN(),Datos!M$9,Datos!M$10,Datos!M$11,Datos!M$12,Datos!M$13,Datos!M$14,$B$1,$B$2,$B$4,$B$5,$B$6,25,$B$10,$B$16,$B$17,Datos!$B$1,Datos!$B$2,O$16*Datos!M$9/30.5,$B$9,Datos!M$16,$B$12,$B$13,$B$14)</f>
        <v>#NAME?</v>
      </c>
      <c r="N26" s="141" t="e">
        <f ca="1">FACTURA_COMUNIDADSOLAR(ROW(), COLUMN(),Datos!N$9,Datos!N$10,Datos!N$11,Datos!N$12,Datos!N$13,Datos!N$14,$B$1,$B$2,$B$4,$B$5,$B$6,25,$B$10,$B$16,$B$17,Datos!$B$1,Datos!$B$2,P$16*Datos!N$9/30.5,$B$9,Datos!N$16,$B$12,$B$13,$B$14)</f>
        <v>#NAME?</v>
      </c>
      <c r="O26" s="141" t="e">
        <f ca="1">FACTURA_COMUNIDADSOLAR(ROW(), COLUMN(),Datos!O$9,Datos!O$10,Datos!O$11,Datos!O$12,Datos!O$13,Datos!O$14,$B$1,$B$2,$B$4,$B$5,$B$6,25,$B$10,$B$16,$B$17,Datos!$B$1,Datos!$B$2,Q$16*Datos!O$9/30.5,$B$9,Datos!O$16,$B$12,$B$13,$B$14)</f>
        <v>#NAME?</v>
      </c>
      <c r="P26" s="5"/>
    </row>
    <row r="27" spans="1:18">
      <c r="A27" s="124"/>
      <c r="B27" s="124"/>
      <c r="C27" s="142"/>
      <c r="D27" s="143"/>
      <c r="E27" s="143"/>
      <c r="F27" s="143"/>
      <c r="G27" s="143"/>
      <c r="H27" s="143"/>
      <c r="I27" s="143"/>
      <c r="J27" s="143"/>
      <c r="K27" s="143"/>
      <c r="L27" s="143"/>
      <c r="M27" s="143"/>
      <c r="N27" s="143"/>
      <c r="O27" s="143"/>
      <c r="P27" s="5"/>
    </row>
    <row r="28" spans="1:18">
      <c r="A28" s="265">
        <v>2021</v>
      </c>
      <c r="B28" s="265"/>
      <c r="C28" s="265"/>
      <c r="D28" s="21">
        <v>1</v>
      </c>
      <c r="E28" s="21">
        <v>2</v>
      </c>
      <c r="F28" s="21">
        <v>3</v>
      </c>
      <c r="G28" s="21">
        <v>4</v>
      </c>
      <c r="H28" s="21">
        <v>5</v>
      </c>
      <c r="I28" s="21">
        <v>6</v>
      </c>
      <c r="J28" s="21">
        <v>7</v>
      </c>
      <c r="K28" s="21">
        <v>8</v>
      </c>
      <c r="L28" s="21">
        <v>9</v>
      </c>
      <c r="M28" s="21">
        <v>10</v>
      </c>
      <c r="N28" s="21">
        <v>11</v>
      </c>
      <c r="O28" s="21">
        <v>12</v>
      </c>
      <c r="P28" s="5"/>
    </row>
    <row r="29" spans="1:18">
      <c r="A29" s="290" t="s">
        <v>690</v>
      </c>
      <c r="B29" s="291"/>
      <c r="C29" s="292"/>
      <c r="D29" s="141">
        <v>23.6</v>
      </c>
      <c r="E29" s="141">
        <v>19</v>
      </c>
      <c r="F29" s="141">
        <v>20.5</v>
      </c>
      <c r="G29" s="141">
        <v>22.6</v>
      </c>
      <c r="H29" s="141">
        <v>22.9</v>
      </c>
      <c r="I29" s="141">
        <v>24.3</v>
      </c>
      <c r="J29" s="141">
        <v>25.2</v>
      </c>
      <c r="K29" s="141">
        <v>27.1</v>
      </c>
      <c r="L29" s="141">
        <v>28.1</v>
      </c>
      <c r="M29" s="141">
        <v>30.4</v>
      </c>
      <c r="N29" s="141">
        <v>29</v>
      </c>
      <c r="O29" s="141">
        <v>36.299999999999997</v>
      </c>
      <c r="P29" s="5"/>
    </row>
    <row r="30" spans="1:18">
      <c r="A30" s="290" t="s">
        <v>691</v>
      </c>
      <c r="B30" s="291"/>
      <c r="C30" s="292"/>
      <c r="D30" s="141">
        <v>13.5</v>
      </c>
      <c r="E30" s="141">
        <v>8.9</v>
      </c>
      <c r="F30" s="141">
        <v>10.7</v>
      </c>
      <c r="G30" s="141">
        <v>13</v>
      </c>
      <c r="H30" s="141">
        <v>13.4</v>
      </c>
      <c r="I30" s="141">
        <v>14.7</v>
      </c>
      <c r="J30" s="141">
        <v>15.7</v>
      </c>
      <c r="K30" s="141">
        <v>17.600000000000001</v>
      </c>
      <c r="L30" s="141">
        <v>22.2</v>
      </c>
      <c r="M30" s="141">
        <v>28</v>
      </c>
      <c r="N30" s="141">
        <v>26.9</v>
      </c>
      <c r="O30" s="141">
        <v>33.700000000000003</v>
      </c>
      <c r="P30" s="5"/>
    </row>
    <row r="31" spans="1:18">
      <c r="A31" s="290" t="s">
        <v>692</v>
      </c>
      <c r="B31" s="291"/>
      <c r="C31" s="292"/>
      <c r="D31" s="141">
        <v>7.4</v>
      </c>
      <c r="E31" s="141">
        <v>3.9</v>
      </c>
      <c r="F31" s="141">
        <v>6.2</v>
      </c>
      <c r="G31" s="141">
        <v>8.6999999999999993</v>
      </c>
      <c r="H31" s="141">
        <v>8.8000000000000007</v>
      </c>
      <c r="I31" s="141">
        <v>10.5</v>
      </c>
      <c r="J31" s="141">
        <v>11.6</v>
      </c>
      <c r="K31" s="141">
        <v>13.3</v>
      </c>
      <c r="L31" s="141">
        <v>18.600000000000001</v>
      </c>
      <c r="M31" s="141">
        <v>23.3</v>
      </c>
      <c r="N31" s="141">
        <v>22.7</v>
      </c>
      <c r="O31" s="141">
        <v>28.1</v>
      </c>
      <c r="P31" s="5"/>
    </row>
    <row r="32" spans="1:18">
      <c r="A32" s="290" t="s">
        <v>770</v>
      </c>
      <c r="B32" s="291"/>
      <c r="C32" s="292"/>
      <c r="D32" s="141">
        <v>6</v>
      </c>
      <c r="E32" s="141">
        <v>2.8</v>
      </c>
      <c r="F32" s="141">
        <v>4.5</v>
      </c>
      <c r="G32" s="141">
        <v>6.5</v>
      </c>
      <c r="H32" s="141">
        <v>6.7</v>
      </c>
      <c r="I32" s="141">
        <v>8.3000000000000007</v>
      </c>
      <c r="J32" s="141">
        <v>9.1999999999999993</v>
      </c>
      <c r="K32" s="141">
        <v>10.6</v>
      </c>
      <c r="L32" s="141">
        <v>15.6</v>
      </c>
      <c r="M32" s="141">
        <v>20</v>
      </c>
      <c r="N32" s="141">
        <v>19.3</v>
      </c>
      <c r="O32" s="141">
        <v>23.9</v>
      </c>
      <c r="P32" s="5"/>
    </row>
    <row r="33" spans="1:16">
      <c r="A33" s="290" t="s">
        <v>693</v>
      </c>
      <c r="B33" s="291"/>
      <c r="C33" s="292"/>
      <c r="D33" s="141">
        <v>0</v>
      </c>
      <c r="E33" s="141">
        <v>0</v>
      </c>
      <c r="F33" s="141">
        <v>0</v>
      </c>
      <c r="G33" s="141">
        <v>0</v>
      </c>
      <c r="H33" s="141">
        <v>0</v>
      </c>
      <c r="I33" s="141">
        <v>0</v>
      </c>
      <c r="J33" s="141">
        <v>0</v>
      </c>
      <c r="K33" s="141">
        <v>0</v>
      </c>
      <c r="L33" s="141">
        <v>0</v>
      </c>
      <c r="M33" s="141">
        <v>0</v>
      </c>
      <c r="N33" s="141">
        <v>0</v>
      </c>
      <c r="O33" s="141">
        <v>0</v>
      </c>
      <c r="P33" s="5"/>
    </row>
    <row r="34" spans="1:16">
      <c r="A34" s="124"/>
      <c r="B34" s="124"/>
      <c r="C34" s="142"/>
      <c r="D34" s="143"/>
      <c r="E34" s="143"/>
      <c r="F34" s="143"/>
      <c r="G34" s="143"/>
      <c r="H34" s="143"/>
      <c r="I34" s="143"/>
      <c r="J34" s="143"/>
      <c r="K34" s="143"/>
      <c r="L34" s="143"/>
      <c r="M34" s="143"/>
      <c r="N34" s="143"/>
      <c r="O34" s="143"/>
      <c r="P34" s="5"/>
    </row>
    <row r="35" spans="1:16">
      <c r="A35" s="265">
        <v>2022</v>
      </c>
      <c r="B35" s="265"/>
      <c r="C35" s="265"/>
      <c r="D35" s="21">
        <v>1</v>
      </c>
      <c r="E35" s="21">
        <v>2</v>
      </c>
      <c r="F35" s="21">
        <v>3</v>
      </c>
      <c r="G35" s="21">
        <v>4</v>
      </c>
      <c r="H35" s="21">
        <v>5</v>
      </c>
      <c r="I35" s="21">
        <v>6</v>
      </c>
      <c r="J35" s="21">
        <v>7</v>
      </c>
      <c r="K35" s="21">
        <v>8</v>
      </c>
      <c r="L35" s="21">
        <v>9</v>
      </c>
      <c r="M35" s="21">
        <v>10</v>
      </c>
      <c r="N35" s="21">
        <v>11</v>
      </c>
      <c r="O35" s="21">
        <v>12</v>
      </c>
      <c r="P35" s="5"/>
    </row>
    <row r="36" spans="1:16">
      <c r="A36" s="290" t="s">
        <v>690</v>
      </c>
      <c r="B36" s="291"/>
      <c r="C36" s="292"/>
      <c r="D36" s="141">
        <v>37.700000000000003</v>
      </c>
      <c r="E36" s="141">
        <v>36.9</v>
      </c>
      <c r="F36" s="141">
        <v>47.2</v>
      </c>
      <c r="G36" s="141">
        <v>33.200000000000003</v>
      </c>
      <c r="H36" s="141">
        <v>31.4</v>
      </c>
      <c r="I36" s="141">
        <v>33.6</v>
      </c>
      <c r="J36" s="141">
        <v>36.4</v>
      </c>
      <c r="K36" s="141">
        <v>41.3</v>
      </c>
      <c r="L36" s="141">
        <v>36.4</v>
      </c>
      <c r="M36" s="141">
        <v>29.2</v>
      </c>
      <c r="N36" s="141">
        <v>25.2</v>
      </c>
      <c r="O36" s="141">
        <v>30.9</v>
      </c>
      <c r="P36" s="5"/>
    </row>
    <row r="37" spans="1:16">
      <c r="A37" s="290" t="s">
        <v>691</v>
      </c>
      <c r="B37" s="291"/>
      <c r="C37" s="292"/>
      <c r="D37" s="141">
        <v>29.2</v>
      </c>
      <c r="E37" s="141">
        <v>28.1</v>
      </c>
      <c r="F37" s="141">
        <v>38.700000000000003</v>
      </c>
      <c r="G37" s="141">
        <v>27.6</v>
      </c>
      <c r="H37" s="141">
        <v>26.6</v>
      </c>
      <c r="I37" s="141">
        <v>28.9</v>
      </c>
      <c r="J37" s="141">
        <v>32</v>
      </c>
      <c r="K37" s="141">
        <v>37.6</v>
      </c>
      <c r="L37" s="141">
        <v>30.9</v>
      </c>
      <c r="M37" s="141">
        <v>23.5</v>
      </c>
      <c r="N37" s="141">
        <v>19.5</v>
      </c>
      <c r="O37" s="141">
        <v>25.3</v>
      </c>
      <c r="P37" s="5"/>
    </row>
    <row r="38" spans="1:16">
      <c r="A38" s="290" t="s">
        <v>692</v>
      </c>
      <c r="B38" s="291"/>
      <c r="C38" s="292"/>
      <c r="D38" s="141">
        <v>24.9</v>
      </c>
      <c r="E38" s="141">
        <v>25.1</v>
      </c>
      <c r="F38" s="141">
        <v>34.700000000000003</v>
      </c>
      <c r="G38" s="141">
        <v>23.8</v>
      </c>
      <c r="H38" s="141">
        <v>23.3</v>
      </c>
      <c r="I38" s="141">
        <v>27</v>
      </c>
      <c r="J38" s="141">
        <v>32.299999999999997</v>
      </c>
      <c r="K38" s="141">
        <v>39.6</v>
      </c>
      <c r="L38" s="141">
        <v>29.7</v>
      </c>
      <c r="M38" s="141">
        <v>19.899999999999999</v>
      </c>
      <c r="N38" s="141">
        <v>15.8</v>
      </c>
      <c r="O38" s="141">
        <v>24.9</v>
      </c>
      <c r="P38" s="5"/>
    </row>
    <row r="39" spans="1:16">
      <c r="A39" s="290" t="s">
        <v>770</v>
      </c>
      <c r="B39" s="291"/>
      <c r="C39" s="292"/>
      <c r="D39" s="141">
        <v>20.100000000000001</v>
      </c>
      <c r="E39" s="141">
        <v>20</v>
      </c>
      <c r="F39" s="141">
        <v>28.3</v>
      </c>
      <c r="G39" s="141">
        <v>19.100000000000001</v>
      </c>
      <c r="H39" s="141">
        <v>18.7</v>
      </c>
      <c r="I39" s="141">
        <v>16.899999999999999</v>
      </c>
      <c r="J39" s="141">
        <v>14.2</v>
      </c>
      <c r="K39" s="141">
        <v>15.4</v>
      </c>
      <c r="L39" s="141">
        <v>14</v>
      </c>
      <c r="M39" s="141">
        <v>12.7</v>
      </c>
      <c r="N39" s="141">
        <v>11.5</v>
      </c>
      <c r="O39" s="141">
        <v>9.6</v>
      </c>
      <c r="P39" s="5"/>
    </row>
    <row r="40" spans="1:16">
      <c r="A40" s="290" t="s">
        <v>693</v>
      </c>
      <c r="B40" s="291"/>
      <c r="C40" s="292"/>
      <c r="D40" s="141">
        <v>0</v>
      </c>
      <c r="E40" s="141">
        <v>0</v>
      </c>
      <c r="F40" s="141">
        <v>0</v>
      </c>
      <c r="G40" s="141">
        <v>0</v>
      </c>
      <c r="H40" s="141">
        <v>0</v>
      </c>
      <c r="I40" s="141">
        <v>5.9</v>
      </c>
      <c r="J40" s="141">
        <v>14</v>
      </c>
      <c r="K40" s="141">
        <v>18.3</v>
      </c>
      <c r="L40" s="141">
        <v>12.1</v>
      </c>
      <c r="M40" s="141">
        <v>4.3</v>
      </c>
      <c r="N40" s="141">
        <v>1.2</v>
      </c>
      <c r="O40" s="141">
        <v>7.5</v>
      </c>
      <c r="P40" s="5"/>
    </row>
    <row r="41" spans="1:16">
      <c r="A41" s="124"/>
      <c r="B41" s="124"/>
      <c r="C41" s="142"/>
      <c r="D41" s="143"/>
      <c r="E41" s="143"/>
      <c r="F41" s="143"/>
      <c r="G41" s="143"/>
      <c r="H41" s="143"/>
      <c r="I41" s="143"/>
      <c r="J41" s="143"/>
      <c r="K41" s="143"/>
      <c r="L41" s="143"/>
      <c r="M41" s="143"/>
      <c r="N41" s="143"/>
      <c r="O41" s="143"/>
      <c r="P41" s="5"/>
    </row>
    <row r="42" spans="1:16" ht="29.5" thickBot="1">
      <c r="A42" s="61"/>
      <c r="B42" s="61"/>
      <c r="C42" s="22" t="s">
        <v>37</v>
      </c>
      <c r="D42" s="21">
        <v>1</v>
      </c>
      <c r="E42" s="21">
        <v>2</v>
      </c>
      <c r="F42" s="21">
        <v>3</v>
      </c>
      <c r="G42" s="21">
        <v>4</v>
      </c>
      <c r="H42" s="21">
        <v>5</v>
      </c>
      <c r="I42" s="21">
        <v>6</v>
      </c>
      <c r="J42" s="21">
        <v>7</v>
      </c>
      <c r="K42" s="21">
        <v>8</v>
      </c>
      <c r="L42" s="21">
        <v>9</v>
      </c>
      <c r="M42" s="21">
        <v>10</v>
      </c>
      <c r="N42" s="21">
        <v>11</v>
      </c>
      <c r="O42" s="21">
        <v>12</v>
      </c>
      <c r="P42" s="5"/>
    </row>
    <row r="43" spans="1:16">
      <c r="A43" s="127" t="s">
        <v>668</v>
      </c>
      <c r="B43" s="128" t="s">
        <v>670</v>
      </c>
      <c r="C43" s="149" t="e">
        <f ca="1">SUM(D43:O43)</f>
        <v>#NAME?</v>
      </c>
      <c r="D43" s="145" t="e">
        <f ca="1">FACTURA_COMUNIDADSOLAR(ROW(), COLUMN(),Datos!D$9,Datos!D$10,Datos!D$11,Datos!D$12,Datos!D$13,Datos!D$14,$B$1,$B$2,D$29,D$30,D$31,D$32,$B$10,$B$16,$B$17,Datos!$B$1,Datos!$B$2,F$16*Datos!D$9/30.5,D$33,Datos!D$16,$B$12,$B$13,$B$14)</f>
        <v>#NAME?</v>
      </c>
      <c r="E43" s="145" t="e">
        <f ca="1">FACTURA_COMUNIDADSOLAR(ROW(), COLUMN(),Datos!E$9,Datos!E$10,Datos!E$11,Datos!E$12,Datos!E$13,Datos!E$14,$B$1,$B$2,E$29,E$30,E$31,E$32,$B$10,$B$16,$B$17,Datos!$B$1,Datos!$B$2,G$16*Datos!E$9/30.5,E$33,Datos!E$16,$B$12,$B$13,$B$14)</f>
        <v>#NAME?</v>
      </c>
      <c r="F43" s="145" t="e">
        <f ca="1">FACTURA_COMUNIDADSOLAR(ROW(), COLUMN(),Datos!F$9,Datos!F$10,Datos!F$11,Datos!F$12,Datos!F$13,Datos!F$14,$B$1,$B$2,F$29,F$30,F$31,F$32,$B$10,$B$16,$B$17,Datos!$B$1,Datos!$B$2,H$16*Datos!F$9/30.5,F$33,Datos!F$16,$B$12,$B$13,$B$14)</f>
        <v>#NAME?</v>
      </c>
      <c r="G43" s="145" t="e">
        <f ca="1">FACTURA_COMUNIDADSOLAR(ROW(), COLUMN(),Datos!G$9,Datos!G$10,Datos!G$11,Datos!G$12,Datos!G$13,Datos!G$14,$B$1,$B$2,G$29,G$30,G$31,G$32,$B$10,$B$16,$B$17,Datos!$B$1,Datos!$B$2,I$16*Datos!G$9/30.5,G$33,Datos!G$16,$B$12,$B$13,$B$14)</f>
        <v>#NAME?</v>
      </c>
      <c r="H43" s="145" t="e">
        <f ca="1">FACTURA_COMUNIDADSOLAR(ROW(), COLUMN(),Datos!H$9,Datos!H$10,Datos!H$11,Datos!H$12,Datos!H$13,Datos!H$14,$B$1,$B$2,H$29,H$30,H$31,H$32,$B$10,$B$16,$B$17,Datos!$B$1,Datos!$B$2,J$16*Datos!H$9/30.5,H$33,Datos!H$16,$B$12,$B$13,$B$14)</f>
        <v>#NAME?</v>
      </c>
      <c r="I43" s="145" t="e">
        <f ca="1">FACTURA_COMUNIDADSOLAR(ROW(), COLUMN(),Datos!I$9,Datos!I$10,Datos!I$11,Datos!I$12,Datos!I$13,Datos!I$14,$B$1,$B$2,I$29,I$30,I$31,I$32,$B$10,$B$16,$B$17,Datos!$B$1,Datos!$B$2,K$16*Datos!I$9/30.5,I$33,Datos!I$16,$B$12,$B$13,$B$14)</f>
        <v>#NAME?</v>
      </c>
      <c r="J43" s="145" t="e">
        <f ca="1">FACTURA_COMUNIDADSOLAR(ROW(), COLUMN(),Datos!J$9,Datos!J$10,Datos!J$11,Datos!J$12,Datos!J$13,Datos!J$14,$B$1,$B$2,J$29,J$30,J$31,J$32,$B$10,$B$16,$B$17,Datos!$B$1,Datos!$B$2,L$16*Datos!J$9/30.5,J$33,Datos!J$16,$B$12,$B$13,$B$14)</f>
        <v>#NAME?</v>
      </c>
      <c r="K43" s="145" t="e">
        <f ca="1">FACTURA_COMUNIDADSOLAR(ROW(), COLUMN(),Datos!K$9,Datos!K$10,Datos!K$11,Datos!K$12,Datos!K$13,Datos!K$14,$B$1,$B$2,K$29,K$30,K$31,K$32,$B$10,$B$16,$B$17,Datos!$B$1,Datos!$B$2,M$16*Datos!K$9/30.5,K$33,Datos!K$16,$B$12,$B$13,$B$14)</f>
        <v>#NAME?</v>
      </c>
      <c r="L43" s="145" t="e">
        <f ca="1">FACTURA_COMUNIDADSOLAR(ROW(), COLUMN(),Datos!L$9,Datos!L$10,Datos!L$11,Datos!L$12,Datos!L$13,Datos!L$14,$B$1,$B$2,L$29,L$30,L$31,L$32,$B$10,$B$16,$B$17,Datos!$B$1,Datos!$B$2,N$16*Datos!L$9/30.5,L$33,Datos!L$16,$B$12,$B$13,$B$14)</f>
        <v>#NAME?</v>
      </c>
      <c r="M43" s="145" t="e">
        <f ca="1">FACTURA_COMUNIDADSOLAR(ROW(), COLUMN(),Datos!M$9,Datos!M$10,Datos!M$11,Datos!M$12,Datos!M$13,Datos!M$14,$B$1,$B$2,M$29,M$30,M$31,M$32,$B$10,$B$16,$B$17,Datos!$B$1,Datos!$B$2,O$16*Datos!M$9/30.5,M$33,Datos!M$16,$B$12,$B$13,$B$14)</f>
        <v>#NAME?</v>
      </c>
      <c r="N43" s="145" t="e">
        <f ca="1">FACTURA_COMUNIDADSOLAR(ROW(), COLUMN(),Datos!N$9,Datos!N$10,Datos!N$11,Datos!N$12,Datos!N$13,Datos!N$14,$B$1,$B$2,N$29,N$30,N$31,N$32,$B$10,$B$16,$B$17,Datos!$B$1,Datos!$B$2,P$16*Datos!N$9/30.5,N$33,Datos!N$16,$B$12,$B$13,$B$14)</f>
        <v>#NAME?</v>
      </c>
      <c r="O43" s="145" t="e">
        <f ca="1">FACTURA_COMUNIDADSOLAR(ROW(), COLUMN(),Datos!O$9,Datos!O$10,Datos!O$11,Datos!O$12,Datos!O$13,Datos!O$14,$B$1,$B$2,O$29,O$30,O$31,O$32,$B$10,$B$16,$B$17,Datos!$B$1,Datos!$B$2,Q$16*Datos!O$9/30.5,O$33,Datos!O$16,$B$12,$B$13,$B$14)</f>
        <v>#NAME?</v>
      </c>
      <c r="P43" s="5"/>
    </row>
    <row r="44" spans="1:16">
      <c r="A44" s="129" t="s">
        <v>668</v>
      </c>
      <c r="B44" s="23" t="s">
        <v>671</v>
      </c>
      <c r="C44" s="148" t="e">
        <f ca="1">SUM(D44:O44)</f>
        <v>#NAME?</v>
      </c>
      <c r="D44" s="141" t="e">
        <f ca="1">FACTURA_COMUNIDADSOLAR(ROW(), COLUMN(),Datos!D$9,Datos!D$10,Datos!D$11,Datos!D$12,Datos!D$13,Datos!D$14,$B$1,$B$2,D$36,D$37,D$38,D$39,$B$10,$B$16,$B$17,Datos!$B$1,Datos!$B$2,F$16*Datos!D$9/30.5,D$40,Datos!D$16,$B$12,$B$13,$B$14)</f>
        <v>#NAME?</v>
      </c>
      <c r="E44" s="141" t="e">
        <f ca="1">FACTURA_COMUNIDADSOLAR(ROW(), COLUMN(),Datos!E$9,Datos!E$10,Datos!E$11,Datos!E$12,Datos!E$13,Datos!E$14,$B$1,$B$2,E$36,E$37,E$38,E$39,$B$10,$B$16,$B$17,Datos!$B$1,Datos!$B$2,G$16*Datos!E$9/30.5,E$40,Datos!E$16,$B$12,$B$13,$B$14)</f>
        <v>#NAME?</v>
      </c>
      <c r="F44" s="141" t="e">
        <f ca="1">FACTURA_COMUNIDADSOLAR(ROW(), COLUMN(),Datos!F$9,Datos!F$10,Datos!F$11,Datos!F$12,Datos!F$13,Datos!F$14,$B$1,$B$2,F$36,F$37,F$38,F$39,$B$10,$B$16,$B$17,Datos!$B$1,Datos!$B$2,H$16*Datos!F$9/30.5,F$40,Datos!F$16,$B$12,$B$13,$B$14)</f>
        <v>#NAME?</v>
      </c>
      <c r="G44" s="141" t="e">
        <f ca="1">FACTURA_COMUNIDADSOLAR(ROW(), COLUMN(),Datos!G$9,Datos!G$10,Datos!G$11,Datos!G$12,Datos!G$13,Datos!G$14,$B$1,$B$2,G$36,G$37,G$38,G$39,$B$10,$B$16,$B$17,Datos!$B$1,Datos!$B$2,I$16*Datos!G$9/30.5,G$40,Datos!G$16,$B$12,$B$13,$B$14)</f>
        <v>#NAME?</v>
      </c>
      <c r="H44" s="141" t="e">
        <f ca="1">FACTURA_COMUNIDADSOLAR(ROW(), COLUMN(),Datos!H$9,Datos!H$10,Datos!H$11,Datos!H$12,Datos!H$13,Datos!H$14,$B$1,$B$2,H$36,H$37,H$38,H$39,$B$10,$B$16,$B$17,Datos!$B$1,Datos!$B$2,J$16*Datos!H$9/30.5,H$40,Datos!H$16,$B$12,$B$13,$B$14)</f>
        <v>#NAME?</v>
      </c>
      <c r="I44" s="141" t="e">
        <f ca="1">FACTURA_COMUNIDADSOLAR(ROW(), COLUMN(),Datos!I$9,Datos!I$10,Datos!I$11,Datos!I$12,Datos!I$13,Datos!I$14,$B$1,$B$2,I$36,I$37,I$38,I$39,$B$10,$B$16,$B$17,Datos!$B$1,Datos!$B$2,K$16*Datos!I$9/30.5,I$40,Datos!I$16,$B$12,$B$13,$B$14)</f>
        <v>#NAME?</v>
      </c>
      <c r="J44" s="141" t="e">
        <f ca="1">FACTURA_COMUNIDADSOLAR(ROW(), COLUMN(),Datos!J$9,Datos!J$10,Datos!J$11,Datos!J$12,Datos!J$13,Datos!J$14,$B$1,$B$2,J$36,J$37,J$38,J$39,$B$10,$B$16,$B$17,Datos!$B$1,Datos!$B$2,L$16*Datos!J$9/30.5,J$40,Datos!J$16,$B$12,$B$13,$B$14)</f>
        <v>#NAME?</v>
      </c>
      <c r="K44" s="141" t="e">
        <f ca="1">FACTURA_COMUNIDADSOLAR(ROW(), COLUMN(),Datos!K$9,Datos!K$10,Datos!K$11,Datos!K$12,Datos!K$13,Datos!K$14,$B$1,$B$2,K$36,K$37,K$38,K$39,$B$10,$B$16,$B$17,Datos!$B$1,Datos!$B$2,M$16*Datos!K$9/30.5,K$40,Datos!K$16,$B$12,$B$13,$B$14)</f>
        <v>#NAME?</v>
      </c>
      <c r="L44" s="141" t="e">
        <f ca="1">FACTURA_COMUNIDADSOLAR(ROW(), COLUMN(),Datos!L$9,Datos!L$10,Datos!L$11,Datos!L$12,Datos!L$13,Datos!L$14,$B$1,$B$2,L$36,L$37,L$38,L$39,$B$10,$B$16,$B$17,Datos!$B$1,Datos!$B$2,N$16*Datos!L$9/30.5,L$40,Datos!L$16,$B$12,$B$13,$B$14)</f>
        <v>#NAME?</v>
      </c>
      <c r="M44" s="141" t="e">
        <f ca="1">FACTURA_COMUNIDADSOLAR(ROW(), COLUMN(),Datos!M$9,Datos!M$10,Datos!M$11,Datos!M$12,Datos!M$13,Datos!M$14,$B$1,$B$2,M$36,M$37,M$38,M$39,$B$10,$B$16,$B$17,Datos!$B$1,Datos!$B$2,O$16*Datos!M$9/30.5,M$40,Datos!M$16,$B$12,$B$13,$B$14)</f>
        <v>#NAME?</v>
      </c>
      <c r="N44" s="141" t="e">
        <f ca="1">FACTURA_COMUNIDADSOLAR(ROW(), COLUMN(),Datos!N$9,Datos!N$10,Datos!N$11,Datos!N$12,Datos!N$13,Datos!N$14,$B$1,$B$2,N$36,N$37,N$38,N$39,$B$10,$B$16,$B$17,Datos!$B$1,Datos!$B$2,P$16*Datos!N$9/30.5,N$40,Datos!N$16,$B$12,$B$13,$B$14)</f>
        <v>#NAME?</v>
      </c>
      <c r="O44" s="141" t="e">
        <f ca="1">FACTURA_COMUNIDADSOLAR(ROW(), COLUMN(),Datos!O$9,Datos!O$10,Datos!O$11,Datos!O$12,Datos!O$13,Datos!O$14,$B$1,$B$2,O$36,O$37,O$38,O$39,$B$10,$B$16,$B$17,Datos!$B$1,Datos!$B$2,Q$16*Datos!O$9/30.5,O$40,Datos!O$16,$B$12,$B$13,$B$14)</f>
        <v>#NAME?</v>
      </c>
      <c r="P44" s="5"/>
    </row>
    <row r="45" spans="1:16">
      <c r="A45" s="129"/>
      <c r="B45" s="23"/>
      <c r="C45" s="148"/>
      <c r="D45" s="144"/>
      <c r="E45" s="144"/>
      <c r="F45" s="144"/>
      <c r="G45" s="144"/>
      <c r="H45" s="144"/>
      <c r="I45" s="144"/>
      <c r="J45" s="144"/>
      <c r="K45" s="144"/>
      <c r="L45" s="144"/>
      <c r="M45" s="144"/>
      <c r="N45" s="144"/>
      <c r="O45" s="146"/>
      <c r="P45" s="5"/>
    </row>
    <row r="46" spans="1:16">
      <c r="A46" s="129" t="s">
        <v>674</v>
      </c>
      <c r="B46" s="23">
        <v>2021</v>
      </c>
      <c r="C46" s="148" t="e">
        <f ca="1">SUM(D46:O46)</f>
        <v>#NAME?</v>
      </c>
      <c r="D46" s="141" t="e">
        <f ca="1">FACTURA_PVPC(ROW(), COLUMN(),Datos!D$9,Datos!D$10,Datos!D$11,Datos!D$12,Datos!D$13,Datos!D$14,$B$1,$B$2,D$29,D$30,D$31,D$32,$B$10,$B$16,$B$17,Datos!$B$1,Datos!$B$2,D$33,"ComunidadSolar")</f>
        <v>#NAME?</v>
      </c>
      <c r="E46" s="141" t="e">
        <f ca="1">FACTURA_PVPC(ROW(), COLUMN(),Datos!E$9,Datos!E$10,Datos!E$11,Datos!E$12,Datos!E$13,Datos!E$14,$B$1,$B$2,E$29,E$30,E$31,E$32,$B$10,$B$16,$B$17,Datos!$B$1,Datos!$B$2,E$33,"ComunidadSolar")</f>
        <v>#NAME?</v>
      </c>
      <c r="F46" s="141" t="e">
        <f ca="1">FACTURA_PVPC(ROW(), COLUMN(),Datos!F$9,Datos!F$10,Datos!F$11,Datos!F$12,Datos!F$13,Datos!F$14,$B$1,$B$2,F$29,F$30,F$31,F$32,$B$10,$B$16,$B$17,Datos!$B$1,Datos!$B$2,F$33,"ComunidadSolar")</f>
        <v>#NAME?</v>
      </c>
      <c r="G46" s="141" t="e">
        <f ca="1">FACTURA_PVPC(ROW(), COLUMN(),Datos!G$9,Datos!G$10,Datos!G$11,Datos!G$12,Datos!G$13,Datos!G$14,$B$1,$B$2,G$29,G$30,G$31,G$32,$B$10,$B$16,$B$17,Datos!$B$1,Datos!$B$2,G$33,"ComunidadSolar")</f>
        <v>#NAME?</v>
      </c>
      <c r="H46" s="141" t="e">
        <f ca="1">FACTURA_PVPC(ROW(), COLUMN(),Datos!H$9,Datos!H$10,Datos!H$11,Datos!H$12,Datos!H$13,Datos!H$14,$B$1,$B$2,H$29,H$30,H$31,H$32,$B$10,$B$16,$B$17,Datos!$B$1,Datos!$B$2,H$33,"ComunidadSolar")</f>
        <v>#NAME?</v>
      </c>
      <c r="I46" s="141" t="e">
        <f ca="1">FACTURA_PVPC(ROW(), COLUMN(),Datos!I$9,Datos!I$10,Datos!I$11,Datos!I$12,Datos!I$13,Datos!I$14,$B$1,$B$2,I$29,I$30,I$31,I$32,$B$10,$B$16,$B$17,Datos!$B$1,Datos!$B$2,I$33,"ComunidadSolar")</f>
        <v>#NAME?</v>
      </c>
      <c r="J46" s="141" t="e">
        <f ca="1">FACTURA_PVPC(ROW(), COLUMN(),Datos!J$9,Datos!J$10,Datos!J$11,Datos!J$12,Datos!J$13,Datos!J$14,$B$1,$B$2,J$29,J$30,J$31,J$32,$B$10,$B$16,$B$17,Datos!$B$1,Datos!$B$2,J$33,"ComunidadSolar")</f>
        <v>#NAME?</v>
      </c>
      <c r="K46" s="141" t="e">
        <f ca="1">FACTURA_PVPC(ROW(), COLUMN(),Datos!K$9,Datos!K$10,Datos!K$11,Datos!K$12,Datos!K$13,Datos!K$14,$B$1,$B$2,K$29,K$30,K$31,K$32,$B$10,$B$16,$B$17,Datos!$B$1,Datos!$B$2,K$33,"ComunidadSolar")</f>
        <v>#NAME?</v>
      </c>
      <c r="L46" s="141" t="e">
        <f ca="1">FACTURA_PVPC(ROW(), COLUMN(),Datos!L$9,Datos!L$10,Datos!L$11,Datos!L$12,Datos!L$13,Datos!L$14,$B$1,$B$2,L$29,L$30,L$31,L$32,$B$10,$B$16,$B$17,Datos!$B$1,Datos!$B$2,L$33,"ComunidadSolar")</f>
        <v>#NAME?</v>
      </c>
      <c r="M46" s="141" t="e">
        <f ca="1">FACTURA_PVPC(ROW(), COLUMN(),Datos!M$9,Datos!M$10,Datos!M$11,Datos!M$12,Datos!M$13,Datos!M$14,$B$1,$B$2,M$29,M$30,M$31,M$32,$B$10,$B$16,$B$17,Datos!$B$1,Datos!$B$2,M$33,"ComunidadSolar")</f>
        <v>#NAME?</v>
      </c>
      <c r="N46" s="141" t="e">
        <f ca="1">FACTURA_PVPC(ROW(), COLUMN(),Datos!N$9,Datos!N$10,Datos!N$11,Datos!N$12,Datos!N$13,Datos!N$14,$B$1,$B$2,N$29,N$30,N$31,N$32,$B$10,$B$16,$B$17,Datos!$B$1,Datos!$B$2,N$33,"ComunidadSolar")</f>
        <v>#NAME?</v>
      </c>
      <c r="O46" s="141" t="e">
        <f ca="1">FACTURA_PVPC(ROW(), COLUMN(),Datos!O$9,Datos!O$10,Datos!O$11,Datos!O$12,Datos!O$13,Datos!O$14,$B$1,$B$2,O$29,O$30,O$31,O$32,$B$10,$B$16,$B$17,Datos!$B$1,Datos!$B$2,O$33,"ComunidadSolar")</f>
        <v>#NAME?</v>
      </c>
      <c r="P46" s="5"/>
    </row>
    <row r="47" spans="1:16">
      <c r="A47" s="129" t="s">
        <v>674</v>
      </c>
      <c r="B47" s="23">
        <v>2022</v>
      </c>
      <c r="C47" s="148" t="e">
        <f ca="1">SUM(D47:O47)</f>
        <v>#NAME?</v>
      </c>
      <c r="D47" s="141" t="e">
        <f ca="1">FACTURA_PVPC(ROW(), COLUMN(),Datos!D$9,Datos!D$10,Datos!D$11,Datos!D$12,Datos!D$13,Datos!D$14,$B$1,$B$2,D$36,D$37,D$38,D$39,$B$10,$B$16,$B$17,Datos!$B$1,Datos!$B$2,D$40,"ComunidadSolar")</f>
        <v>#NAME?</v>
      </c>
      <c r="E47" s="141" t="e">
        <f ca="1">FACTURA_PVPC(ROW(), COLUMN(),Datos!E$9,Datos!E$10,Datos!E$11,Datos!E$12,Datos!E$13,Datos!E$14,$B$1,$B$2,E$36,E$37,E$38,E$39,$B$10,$B$16,$B$17,Datos!$B$1,Datos!$B$2,E$40,"ComunidadSolar")</f>
        <v>#NAME?</v>
      </c>
      <c r="F47" s="141" t="e">
        <f ca="1">FACTURA_PVPC(ROW(), COLUMN(),Datos!F$9,Datos!F$10,Datos!F$11,Datos!F$12,Datos!F$13,Datos!F$14,$B$1,$B$2,F$36,F$37,F$38,F$39,$B$10,$B$16,$B$17,Datos!$B$1,Datos!$B$2,F$40,"ComunidadSolar")</f>
        <v>#NAME?</v>
      </c>
      <c r="G47" s="141" t="e">
        <f ca="1">FACTURA_PVPC(ROW(), COLUMN(),Datos!G$9,Datos!G$10,Datos!G$11,Datos!G$12,Datos!G$13,Datos!G$14,$B$1,$B$2,G$36,G$37,G$38,G$39,$B$10,$B$16,$B$17,Datos!$B$1,Datos!$B$2,G$40,"ComunidadSolar")</f>
        <v>#NAME?</v>
      </c>
      <c r="H47" s="141" t="e">
        <f ca="1">FACTURA_PVPC(ROW(), COLUMN(),Datos!H$9,Datos!H$10,Datos!H$11,Datos!H$12,Datos!H$13,Datos!H$14,$B$1,$B$2,H$36,H$37,H$38,H$39,$B$10,$B$16,$B$17,Datos!$B$1,Datos!$B$2,H$40,"ComunidadSolar")</f>
        <v>#NAME?</v>
      </c>
      <c r="I47" s="141" t="e">
        <f ca="1">FACTURA_PVPC(ROW(), COLUMN(),Datos!I$9,Datos!I$10,Datos!I$11,Datos!I$12,Datos!I$13,Datos!I$14,$B$1,$B$2,I$36,I$37,I$38,I$39,$B$10,$B$16,$B$17,Datos!$B$1,Datos!$B$2,I$40,"ComunidadSolar")</f>
        <v>#NAME?</v>
      </c>
      <c r="J47" s="141" t="e">
        <f ca="1">FACTURA_PVPC(ROW(), COLUMN(),Datos!J$9,Datos!J$10,Datos!J$11,Datos!J$12,Datos!J$13,Datos!J$14,$B$1,$B$2,J$36,J$37,J$38,J$39,$B$10,$B$16,$B$17,Datos!$B$1,Datos!$B$2,J$40,"ComunidadSolar")</f>
        <v>#NAME?</v>
      </c>
      <c r="K47" s="141" t="e">
        <f ca="1">FACTURA_PVPC(ROW(), COLUMN(),Datos!K$9,Datos!K$10,Datos!K$11,Datos!K$12,Datos!K$13,Datos!K$14,$B$1,$B$2,K$36,K$37,K$38,K$39,$B$10,$B$16,$B$17,Datos!$B$1,Datos!$B$2,K$40,"ComunidadSolar")</f>
        <v>#NAME?</v>
      </c>
      <c r="L47" s="141" t="e">
        <f ca="1">FACTURA_PVPC(ROW(), COLUMN(),Datos!L$9,Datos!L$10,Datos!L$11,Datos!L$12,Datos!L$13,Datos!L$14,$B$1,$B$2,L$36,L$37,L$38,L$39,$B$10,$B$16,$B$17,Datos!$B$1,Datos!$B$2,L$40,"ComunidadSolar")</f>
        <v>#NAME?</v>
      </c>
      <c r="M47" s="141" t="e">
        <f ca="1">FACTURA_PVPC(ROW(), COLUMN(),Datos!M$9,Datos!M$10,Datos!M$11,Datos!M$12,Datos!M$13,Datos!M$14,$B$1,$B$2,M$36,M$37,M$38,M$39,$B$10,$B$16,$B$17,Datos!$B$1,Datos!$B$2,M$40,"ComunidadSolar")</f>
        <v>#NAME?</v>
      </c>
      <c r="N47" s="141" t="e">
        <f ca="1">FACTURA_PVPC(ROW(), COLUMN(),Datos!N$9,Datos!N$10,Datos!N$11,Datos!N$12,Datos!N$13,Datos!N$14,$B$1,$B$2,N$36,N$37,N$38,N$39,$B$10,$B$16,$B$17,Datos!$B$1,Datos!$B$2,N$40,"ComunidadSolar")</f>
        <v>#NAME?</v>
      </c>
      <c r="O47" s="141" t="e">
        <f ca="1">FACTURA_PVPC(ROW(), COLUMN(),Datos!O$9,Datos!O$10,Datos!O$11,Datos!O$12,Datos!O$13,Datos!O$14,$B$1,$B$2,O$36,O$37,O$38,O$39,$B$10,$B$16,$B$17,Datos!$B$1,Datos!$B$2,O$40,"ComunidadSolar")</f>
        <v>#NAME?</v>
      </c>
      <c r="P47" s="5"/>
    </row>
    <row r="48" spans="1:16">
      <c r="A48" s="129"/>
      <c r="B48" s="23"/>
      <c r="C48" s="59"/>
      <c r="D48" s="24"/>
      <c r="E48" s="24"/>
      <c r="F48" s="24"/>
      <c r="G48" s="24"/>
      <c r="H48" s="24"/>
      <c r="I48" s="24"/>
      <c r="J48" s="24"/>
      <c r="K48" s="24"/>
      <c r="L48" s="24"/>
      <c r="M48" s="24"/>
      <c r="N48" s="24"/>
      <c r="O48" s="130"/>
      <c r="P48" s="5"/>
    </row>
    <row r="49" spans="1:16">
      <c r="A49" s="129" t="s">
        <v>673</v>
      </c>
      <c r="B49" s="23">
        <v>2021</v>
      </c>
      <c r="C49" s="150" t="e">
        <f ca="1">1-(C43/C46)</f>
        <v>#NAME?</v>
      </c>
      <c r="D49" s="120" t="e">
        <f ca="1">1-(D43/D46)</f>
        <v>#NAME?</v>
      </c>
      <c r="E49" s="120" t="e">
        <f t="shared" ref="E49:O49" ca="1" si="5">1-(E43/E46)</f>
        <v>#NAME?</v>
      </c>
      <c r="F49" s="120" t="e">
        <f t="shared" ca="1" si="5"/>
        <v>#NAME?</v>
      </c>
      <c r="G49" s="120" t="e">
        <f t="shared" ca="1" si="5"/>
        <v>#NAME?</v>
      </c>
      <c r="H49" s="120" t="e">
        <f t="shared" ca="1" si="5"/>
        <v>#NAME?</v>
      </c>
      <c r="I49" s="120" t="e">
        <f t="shared" ca="1" si="5"/>
        <v>#NAME?</v>
      </c>
      <c r="J49" s="120" t="e">
        <f t="shared" ca="1" si="5"/>
        <v>#NAME?</v>
      </c>
      <c r="K49" s="120" t="e">
        <f t="shared" ca="1" si="5"/>
        <v>#NAME?</v>
      </c>
      <c r="L49" s="120" t="e">
        <f t="shared" ca="1" si="5"/>
        <v>#NAME?</v>
      </c>
      <c r="M49" s="120" t="e">
        <f t="shared" ca="1" si="5"/>
        <v>#NAME?</v>
      </c>
      <c r="N49" s="120" t="e">
        <f t="shared" ca="1" si="5"/>
        <v>#NAME?</v>
      </c>
      <c r="O49" s="120" t="e">
        <f t="shared" ca="1" si="5"/>
        <v>#NAME?</v>
      </c>
      <c r="P49" s="5"/>
    </row>
    <row r="50" spans="1:16" ht="15" thickBot="1">
      <c r="A50" s="132" t="s">
        <v>673</v>
      </c>
      <c r="B50" s="133">
        <v>2022</v>
      </c>
      <c r="C50" s="151" t="e">
        <f ca="1">1-(C44/C47)</f>
        <v>#NAME?</v>
      </c>
      <c r="D50" s="134" t="e">
        <f ca="1">1-(D44/D47)</f>
        <v>#NAME?</v>
      </c>
      <c r="E50" s="134" t="e">
        <f t="shared" ref="E50:O50" ca="1" si="6">1-(E44/E47)</f>
        <v>#NAME?</v>
      </c>
      <c r="F50" s="134" t="e">
        <f t="shared" ca="1" si="6"/>
        <v>#NAME?</v>
      </c>
      <c r="G50" s="134" t="e">
        <f t="shared" ca="1" si="6"/>
        <v>#NAME?</v>
      </c>
      <c r="H50" s="134" t="e">
        <f t="shared" ca="1" si="6"/>
        <v>#NAME?</v>
      </c>
      <c r="I50" s="134" t="e">
        <f t="shared" ca="1" si="6"/>
        <v>#NAME?</v>
      </c>
      <c r="J50" s="134" t="e">
        <f t="shared" ca="1" si="6"/>
        <v>#NAME?</v>
      </c>
      <c r="K50" s="134" t="e">
        <f t="shared" ca="1" si="6"/>
        <v>#NAME?</v>
      </c>
      <c r="L50" s="134" t="e">
        <f t="shared" ca="1" si="6"/>
        <v>#NAME?</v>
      </c>
      <c r="M50" s="134" t="e">
        <f t="shared" ca="1" si="6"/>
        <v>#NAME?</v>
      </c>
      <c r="N50" s="134" t="e">
        <f t="shared" ca="1" si="6"/>
        <v>#NAME?</v>
      </c>
      <c r="O50" s="134" t="e">
        <f t="shared" ca="1" si="6"/>
        <v>#NAME?</v>
      </c>
      <c r="P50" s="5"/>
    </row>
    <row r="51" spans="1:16" ht="15" thickBot="1">
      <c r="A51" s="136"/>
      <c r="B51" s="136"/>
      <c r="C51" s="137"/>
      <c r="D51" s="137"/>
      <c r="E51" s="137"/>
      <c r="F51" s="137"/>
      <c r="G51" s="137"/>
      <c r="H51" s="137"/>
      <c r="I51" s="137"/>
      <c r="J51" s="137"/>
      <c r="K51" s="137"/>
      <c r="L51" s="137"/>
      <c r="M51" s="137"/>
      <c r="N51" s="137"/>
      <c r="O51" s="137"/>
      <c r="P51" s="5"/>
    </row>
    <row r="52" spans="1:16">
      <c r="A52" s="127" t="s">
        <v>668</v>
      </c>
      <c r="B52" s="128" t="s">
        <v>688</v>
      </c>
      <c r="C52" s="149" t="e">
        <f ca="1">SUM(D52:O52)</f>
        <v>#NAME?</v>
      </c>
      <c r="D52" s="147" t="e">
        <f ca="1">FACTURA_COMUNIDADSOLAR(ROW(), COLUMN(),Datos!D$9,Datos!D$10,Datos!D$11,Datos!D$12,Datos!D$13,Datos!D$14,$B$1,$B$2,D$29,D$30,D$31,D$32,$B$11,$B$16,$B$17,Datos!$B$1,Datos!$B$2,F$17*Datos!D$9/30.5,D$33,Datos!D$16,$B$12,$B$13,$B$14)</f>
        <v>#NAME?</v>
      </c>
      <c r="E52" s="147" t="e">
        <f ca="1">FACTURA_COMUNIDADSOLAR(ROW(), COLUMN(),Datos!E$9,Datos!E$10,Datos!E$11,Datos!E$12,Datos!E$13,Datos!E$14,$B$1,$B$2,E$29,E$30,E$31,E$32,$B$11,$B$16,$B$17,Datos!$B$1,Datos!$B$2,G$17*Datos!E$9/30.5,E$33,Datos!E$16,$B$12,$B$13,$B$14)</f>
        <v>#NAME?</v>
      </c>
      <c r="F52" s="147" t="e">
        <f ca="1">FACTURA_COMUNIDADSOLAR(ROW(), COLUMN(),Datos!F$9,Datos!F$10,Datos!F$11,Datos!F$12,Datos!F$13,Datos!F$14,$B$1,$B$2,F$29,F$30,F$31,F$32,$B$11,$B$16,$B$17,Datos!$B$1,Datos!$B$2,H$17*Datos!F$9/30.5,F$33,Datos!F$16,$B$12,$B$13,$B$14)</f>
        <v>#NAME?</v>
      </c>
      <c r="G52" s="147" t="e">
        <f ca="1">FACTURA_COMUNIDADSOLAR(ROW(), COLUMN(),Datos!G$9,Datos!G$10,Datos!G$11,Datos!G$12,Datos!G$13,Datos!G$14,$B$1,$B$2,G$29,G$30,G$31,G$32,$B$11,$B$16,$B$17,Datos!$B$1,Datos!$B$2,I$17*Datos!G$9/30.5,G$33,Datos!G$16,$B$12,$B$13,$B$14)</f>
        <v>#NAME?</v>
      </c>
      <c r="H52" s="147" t="e">
        <f ca="1">FACTURA_COMUNIDADSOLAR(ROW(), COLUMN(),Datos!H$9,Datos!H$10,Datos!H$11,Datos!H$12,Datos!H$13,Datos!H$14,$B$1,$B$2,H$29,H$30,H$31,H$32,$B$11,$B$16,$B$17,Datos!$B$1,Datos!$B$2,J$17*Datos!H$9/30.5,H$33,Datos!H$16,$B$12,$B$13,$B$14)</f>
        <v>#NAME?</v>
      </c>
      <c r="I52" s="147" t="e">
        <f ca="1">FACTURA_COMUNIDADSOLAR(ROW(), COLUMN(),Datos!I$9,Datos!I$10,Datos!I$11,Datos!I$12,Datos!I$13,Datos!I$14,$B$1,$B$2,I$29,I$30,I$31,I$32,$B$11,$B$16,$B$17,Datos!$B$1,Datos!$B$2,K$17*Datos!I$9/30.5,I$33,Datos!I$16,$B$12,$B$13,$B$14)</f>
        <v>#NAME?</v>
      </c>
      <c r="J52" s="147" t="e">
        <f ca="1">FACTURA_COMUNIDADSOLAR(ROW(), COLUMN(),Datos!J$9,Datos!J$10,Datos!J$11,Datos!J$12,Datos!J$13,Datos!J$14,$B$1,$B$2,J$29,J$30,J$31,J$32,$B$11,$B$16,$B$17,Datos!$B$1,Datos!$B$2,L$17*Datos!J$9/30.5,J$33,Datos!J$16,$B$12,$B$13,$B$14)</f>
        <v>#NAME?</v>
      </c>
      <c r="K52" s="147" t="e">
        <f ca="1">FACTURA_COMUNIDADSOLAR(ROW(), COLUMN(),Datos!K$9,Datos!K$10,Datos!K$11,Datos!K$12,Datos!K$13,Datos!K$14,$B$1,$B$2,K$29,K$30,K$31,K$32,$B$11,$B$16,$B$17,Datos!$B$1,Datos!$B$2,M$17*Datos!K$9/30.5,K$33,Datos!K$16,$B$12,$B$13,$B$14)</f>
        <v>#NAME?</v>
      </c>
      <c r="L52" s="147" t="e">
        <f ca="1">FACTURA_COMUNIDADSOLAR(ROW(), COLUMN(),Datos!L$9,Datos!L$10,Datos!L$11,Datos!L$12,Datos!L$13,Datos!L$14,$B$1,$B$2,L$29,L$30,L$31,L$32,$B$11,$B$16,$B$17,Datos!$B$1,Datos!$B$2,N$17*Datos!L$9/30.5,L$33,Datos!L$16,$B$12,$B$13,$B$14)</f>
        <v>#NAME?</v>
      </c>
      <c r="M52" s="147" t="e">
        <f ca="1">FACTURA_COMUNIDADSOLAR(ROW(), COLUMN(),Datos!M$9,Datos!M$10,Datos!M$11,Datos!M$12,Datos!M$13,Datos!M$14,$B$1,$B$2,M$29,M$30,M$31,M$32,$B$11,$B$16,$B$17,Datos!$B$1,Datos!$B$2,O$17*Datos!M$9/30.5,M$33,Datos!M$16,$B$12,$B$13,$B$14)</f>
        <v>#NAME?</v>
      </c>
      <c r="N52" s="147" t="e">
        <f ca="1">FACTURA_COMUNIDADSOLAR(ROW(), COLUMN(),Datos!N$9,Datos!N$10,Datos!N$11,Datos!N$12,Datos!N$13,Datos!N$14,$B$1,$B$2,N$29,N$30,N$31,N$32,$B$11,$B$16,$B$17,Datos!$B$1,Datos!$B$2,P$17*Datos!N$9/30.5,N$33,Datos!N$16,$B$12,$B$13,$B$14)</f>
        <v>#NAME?</v>
      </c>
      <c r="O52" s="147" t="e">
        <f ca="1">FACTURA_COMUNIDADSOLAR(ROW(), COLUMN(),Datos!O$9,Datos!O$10,Datos!O$11,Datos!O$12,Datos!O$13,Datos!O$14,$B$1,$B$2,O$29,O$30,O$31,O$32,$B$11,$B$16,$B$17,Datos!$B$1,Datos!$B$2,Q$17*Datos!O$9/30.5,O$33,Datos!O$16,$B$12,$B$13,$B$14)</f>
        <v>#NAME?</v>
      </c>
      <c r="P52" s="5"/>
    </row>
    <row r="53" spans="1:16">
      <c r="A53" s="129" t="s">
        <v>668</v>
      </c>
      <c r="B53" s="23" t="s">
        <v>689</v>
      </c>
      <c r="C53" s="148" t="e">
        <f ca="1">SUM(D53:O53)</f>
        <v>#NAME?</v>
      </c>
      <c r="D53" s="144" t="e">
        <f ca="1">FACTURA_COMUNIDADSOLAR(ROW(), COLUMN(),Datos!D$9,Datos!D$10,Datos!D$11,Datos!D$12,Datos!D$13,Datos!D$14,$B$1,$B$2,D$36,D$37,D$38,D$39,$B$11,$B$16,$B$17,Datos!$B$1,Datos!$B$2,F$17*Datos!D$9/30.5,D$40,Datos!D$16,$B$12,$B$13,$B$14)</f>
        <v>#NAME?</v>
      </c>
      <c r="E53" s="144" t="e">
        <f ca="1">FACTURA_COMUNIDADSOLAR(ROW(), COLUMN(),Datos!E$9,Datos!E$10,Datos!E$11,Datos!E$12,Datos!E$13,Datos!E$14,$B$1,$B$2,E$36,E$37,E$38,E$39,$B$11,$B$16,$B$17,Datos!$B$1,Datos!$B$2,G$17*Datos!E$9/30.5,E$40,Datos!E$16,$B$12,$B$13,$B$14)</f>
        <v>#NAME?</v>
      </c>
      <c r="F53" s="144" t="e">
        <f ca="1">FACTURA_COMUNIDADSOLAR(ROW(), COLUMN(),Datos!F$9,Datos!F$10,Datos!F$11,Datos!F$12,Datos!F$13,Datos!F$14,$B$1,$B$2,F$36,F$37,F$38,F$39,$B$11,$B$16,$B$17,Datos!$B$1,Datos!$B$2,H$17*Datos!F$9/30.5,F$40,Datos!F$16,$B$12,$B$13,$B$14)</f>
        <v>#NAME?</v>
      </c>
      <c r="G53" s="144" t="e">
        <f ca="1">FACTURA_COMUNIDADSOLAR(ROW(), COLUMN(),Datos!G$9,Datos!G$10,Datos!G$11,Datos!G$12,Datos!G$13,Datos!G$14,$B$1,$B$2,G$36,G$37,G$38,G$39,$B$11,$B$16,$B$17,Datos!$B$1,Datos!$B$2,I$17*Datos!G$9/30.5,G$40,Datos!G$16,$B$12,$B$13,$B$14)</f>
        <v>#NAME?</v>
      </c>
      <c r="H53" s="144" t="e">
        <f ca="1">FACTURA_COMUNIDADSOLAR(ROW(), COLUMN(),Datos!H$9,Datos!H$10,Datos!H$11,Datos!H$12,Datos!H$13,Datos!H$14,$B$1,$B$2,H$36,H$37,H$38,H$39,$B$11,$B$16,$B$17,Datos!$B$1,Datos!$B$2,J$17*Datos!H$9/30.5,H$40,Datos!H$16,$B$12,$B$13,$B$14)</f>
        <v>#NAME?</v>
      </c>
      <c r="I53" s="144" t="e">
        <f ca="1">FACTURA_COMUNIDADSOLAR(ROW(), COLUMN(),Datos!I$9,Datos!I$10,Datos!I$11,Datos!I$12,Datos!I$13,Datos!I$14,$B$1,$B$2,I$36,I$37,I$38,I$39,$B$11,$B$16,$B$17,Datos!$B$1,Datos!$B$2,K$17*Datos!I$9/30.5,I$40,Datos!I$16,$B$12,$B$13,$B$14)</f>
        <v>#NAME?</v>
      </c>
      <c r="J53" s="144" t="e">
        <f ca="1">FACTURA_COMUNIDADSOLAR(ROW(), COLUMN(),Datos!J$9,Datos!J$10,Datos!J$11,Datos!J$12,Datos!J$13,Datos!J$14,$B$1,$B$2,J$36,J$37,J$38,J$39,$B$11,$B$16,$B$17,Datos!$B$1,Datos!$B$2,L$17*Datos!J$9/30.5,J$40,Datos!J$16,$B$12,$B$13,$B$14)</f>
        <v>#NAME?</v>
      </c>
      <c r="K53" s="144" t="e">
        <f ca="1">FACTURA_COMUNIDADSOLAR(ROW(), COLUMN(),Datos!K$9,Datos!K$10,Datos!K$11,Datos!K$12,Datos!K$13,Datos!K$14,$B$1,$B$2,K$36,K$37,K$38,K$39,$B$11,$B$16,$B$17,Datos!$B$1,Datos!$B$2,M$17*Datos!K$9/30.5,K$40,Datos!K$16,$B$12,$B$13,$B$14)</f>
        <v>#NAME?</v>
      </c>
      <c r="L53" s="144" t="e">
        <f ca="1">FACTURA_COMUNIDADSOLAR(ROW(), COLUMN(),Datos!L$9,Datos!L$10,Datos!L$11,Datos!L$12,Datos!L$13,Datos!L$14,$B$1,$B$2,L$36,L$37,L$38,L$39,$B$11,$B$16,$B$17,Datos!$B$1,Datos!$B$2,N$17*Datos!L$9/30.5,L$40,Datos!L$16,$B$12,$B$13,$B$14)</f>
        <v>#NAME?</v>
      </c>
      <c r="M53" s="144" t="e">
        <f ca="1">FACTURA_COMUNIDADSOLAR(ROW(), COLUMN(),Datos!M$9,Datos!M$10,Datos!M$11,Datos!M$12,Datos!M$13,Datos!M$14,$B$1,$B$2,M$36,M$37,M$38,M$39,$B$11,$B$16,$B$17,Datos!$B$1,Datos!$B$2,O$17*Datos!M$9/30.5,M$40,Datos!M$16,$B$12,$B$13,$B$14)</f>
        <v>#NAME?</v>
      </c>
      <c r="N53" s="144" t="e">
        <f ca="1">FACTURA_COMUNIDADSOLAR(ROW(), COLUMN(),Datos!N$9,Datos!N$10,Datos!N$11,Datos!N$12,Datos!N$13,Datos!N$14,$B$1,$B$2,N$36,N$37,N$38,N$39,$B$11,$B$16,$B$17,Datos!$B$1,Datos!$B$2,P$17*Datos!N$9/30.5,N$40,Datos!N$16,$B$12,$B$13,$B$14)</f>
        <v>#NAME?</v>
      </c>
      <c r="O53" s="144" t="e">
        <f ca="1">FACTURA_COMUNIDADSOLAR(ROW(), COLUMN(),Datos!O$9,Datos!O$10,Datos!O$11,Datos!O$12,Datos!O$13,Datos!O$14,$B$1,$B$2,O$36,O$37,O$38,O$39,$B$11,$B$16,$B$17,Datos!$B$1,Datos!$B$2,Q$17*Datos!O$9/30.5,O$40,Datos!O$16,$B$12,$B$13,$B$14)</f>
        <v>#NAME?</v>
      </c>
      <c r="P53" s="5"/>
    </row>
    <row r="54" spans="1:16">
      <c r="A54" s="9"/>
      <c r="C54" s="59"/>
      <c r="D54" s="24"/>
      <c r="E54" s="24"/>
      <c r="F54" s="24"/>
      <c r="G54" s="24"/>
      <c r="H54" s="24"/>
      <c r="I54" s="24"/>
      <c r="J54" s="24"/>
      <c r="K54" s="24"/>
      <c r="L54" s="24"/>
      <c r="M54" s="24"/>
      <c r="N54" s="24"/>
      <c r="O54" s="130"/>
      <c r="P54" s="5"/>
    </row>
    <row r="55" spans="1:16">
      <c r="A55" s="129" t="s">
        <v>673</v>
      </c>
      <c r="B55" s="23" t="s">
        <v>688</v>
      </c>
      <c r="C55" s="150" t="e">
        <f ca="1">1-(C52/C46)</f>
        <v>#NAME?</v>
      </c>
      <c r="D55" s="120" t="e">
        <f t="shared" ref="D55:O55" ca="1" si="7">1-(D52/D46)</f>
        <v>#NAME?</v>
      </c>
      <c r="E55" s="120" t="e">
        <f t="shared" ca="1" si="7"/>
        <v>#NAME?</v>
      </c>
      <c r="F55" s="120" t="e">
        <f t="shared" ca="1" si="7"/>
        <v>#NAME?</v>
      </c>
      <c r="G55" s="120" t="e">
        <f t="shared" ca="1" si="7"/>
        <v>#NAME?</v>
      </c>
      <c r="H55" s="120" t="e">
        <f t="shared" ca="1" si="7"/>
        <v>#NAME?</v>
      </c>
      <c r="I55" s="120" t="e">
        <f t="shared" ca="1" si="7"/>
        <v>#NAME?</v>
      </c>
      <c r="J55" s="120" t="e">
        <f t="shared" ca="1" si="7"/>
        <v>#NAME?</v>
      </c>
      <c r="K55" s="120" t="e">
        <f t="shared" ca="1" si="7"/>
        <v>#NAME?</v>
      </c>
      <c r="L55" s="120" t="e">
        <f t="shared" ca="1" si="7"/>
        <v>#NAME?</v>
      </c>
      <c r="M55" s="120" t="e">
        <f t="shared" ca="1" si="7"/>
        <v>#NAME?</v>
      </c>
      <c r="N55" s="120" t="e">
        <f t="shared" ca="1" si="7"/>
        <v>#NAME?</v>
      </c>
      <c r="O55" s="131" t="e">
        <f t="shared" ca="1" si="7"/>
        <v>#NAME?</v>
      </c>
      <c r="P55" s="5"/>
    </row>
    <row r="56" spans="1:16" ht="15" thickBot="1">
      <c r="A56" s="132" t="s">
        <v>673</v>
      </c>
      <c r="B56" s="133" t="s">
        <v>689</v>
      </c>
      <c r="C56" s="151" t="e">
        <f ca="1">1-(C53/C47)</f>
        <v>#NAME?</v>
      </c>
      <c r="D56" s="134" t="e">
        <f t="shared" ref="D56:O56" ca="1" si="8">1-(D53/D47)</f>
        <v>#NAME?</v>
      </c>
      <c r="E56" s="134" t="e">
        <f t="shared" ca="1" si="8"/>
        <v>#NAME?</v>
      </c>
      <c r="F56" s="134" t="e">
        <f t="shared" ca="1" si="8"/>
        <v>#NAME?</v>
      </c>
      <c r="G56" s="134" t="e">
        <f t="shared" ca="1" si="8"/>
        <v>#NAME?</v>
      </c>
      <c r="H56" s="134" t="e">
        <f t="shared" ca="1" si="8"/>
        <v>#NAME?</v>
      </c>
      <c r="I56" s="134" t="e">
        <f t="shared" ca="1" si="8"/>
        <v>#NAME?</v>
      </c>
      <c r="J56" s="134" t="e">
        <f t="shared" ca="1" si="8"/>
        <v>#NAME?</v>
      </c>
      <c r="K56" s="134" t="e">
        <f t="shared" ca="1" si="8"/>
        <v>#NAME?</v>
      </c>
      <c r="L56" s="134" t="e">
        <f t="shared" ca="1" si="8"/>
        <v>#NAME?</v>
      </c>
      <c r="M56" s="134" t="e">
        <f t="shared" ca="1" si="8"/>
        <v>#NAME?</v>
      </c>
      <c r="N56" s="134" t="e">
        <f t="shared" ca="1" si="8"/>
        <v>#NAME?</v>
      </c>
      <c r="O56" s="135" t="e">
        <f t="shared" ca="1" si="8"/>
        <v>#NAME?</v>
      </c>
      <c r="P56" s="5"/>
    </row>
    <row r="57" spans="1:16">
      <c r="A57" s="125"/>
      <c r="B57" s="125"/>
      <c r="C57" s="126"/>
      <c r="D57" s="126"/>
      <c r="E57" s="126"/>
      <c r="F57" s="126"/>
      <c r="G57" s="126"/>
      <c r="H57" s="126"/>
      <c r="I57" s="126"/>
      <c r="J57" s="126"/>
      <c r="K57" s="126"/>
      <c r="L57" s="126"/>
      <c r="M57" s="126"/>
      <c r="N57" s="126"/>
      <c r="O57" s="126"/>
      <c r="P57" s="5"/>
    </row>
    <row r="58" spans="1:16">
      <c r="A58" s="168" t="s">
        <v>794</v>
      </c>
      <c r="B58" s="168" t="s">
        <v>795</v>
      </c>
      <c r="C58" s="169" t="e">
        <f ca="1">(C49+C55)/2</f>
        <v>#NAME?</v>
      </c>
      <c r="D58" s="144" t="e">
        <f ca="1">((D46-D43)+(D46-D52))/2</f>
        <v>#NAME?</v>
      </c>
      <c r="E58" s="144" t="e">
        <f t="shared" ref="E58:O58" ca="1" si="9">((E46-E43)+(E46-E52))/2</f>
        <v>#NAME?</v>
      </c>
      <c r="F58" s="144" t="e">
        <f t="shared" ca="1" si="9"/>
        <v>#NAME?</v>
      </c>
      <c r="G58" s="144" t="e">
        <f t="shared" ca="1" si="9"/>
        <v>#NAME?</v>
      </c>
      <c r="H58" s="144" t="e">
        <f t="shared" ca="1" si="9"/>
        <v>#NAME?</v>
      </c>
      <c r="I58" s="144" t="e">
        <f t="shared" ca="1" si="9"/>
        <v>#NAME?</v>
      </c>
      <c r="J58" s="144" t="e">
        <f t="shared" ca="1" si="9"/>
        <v>#NAME?</v>
      </c>
      <c r="K58" s="144" t="e">
        <f t="shared" ca="1" si="9"/>
        <v>#NAME?</v>
      </c>
      <c r="L58" s="144" t="e">
        <f t="shared" ca="1" si="9"/>
        <v>#NAME?</v>
      </c>
      <c r="M58" s="144" t="e">
        <f t="shared" ca="1" si="9"/>
        <v>#NAME?</v>
      </c>
      <c r="N58" s="144" t="e">
        <f t="shared" ca="1" si="9"/>
        <v>#NAME?</v>
      </c>
      <c r="O58" s="144" t="e">
        <f t="shared" ca="1" si="9"/>
        <v>#NAME?</v>
      </c>
      <c r="P58" s="113" t="e">
        <f ca="1">SUM(D58:O58)</f>
        <v>#NAME?</v>
      </c>
    </row>
    <row r="59" spans="1:16">
      <c r="A59" s="168" t="s">
        <v>794</v>
      </c>
      <c r="B59" s="168" t="s">
        <v>796</v>
      </c>
      <c r="C59" s="169" t="e">
        <f ca="1">(C50+C56)/2</f>
        <v>#NAME?</v>
      </c>
      <c r="D59" s="144" t="e">
        <f ca="1">((D47-D44)+(D47-D53))/2</f>
        <v>#NAME?</v>
      </c>
      <c r="E59" s="144" t="e">
        <f t="shared" ref="E59:O59" ca="1" si="10">((E47-E44)+(E47-E53))/2</f>
        <v>#NAME?</v>
      </c>
      <c r="F59" s="144" t="e">
        <f t="shared" ca="1" si="10"/>
        <v>#NAME?</v>
      </c>
      <c r="G59" s="144" t="e">
        <f t="shared" ca="1" si="10"/>
        <v>#NAME?</v>
      </c>
      <c r="H59" s="144" t="e">
        <f t="shared" ca="1" si="10"/>
        <v>#NAME?</v>
      </c>
      <c r="I59" s="144" t="e">
        <f t="shared" ca="1" si="10"/>
        <v>#NAME?</v>
      </c>
      <c r="J59" s="144" t="e">
        <f t="shared" ca="1" si="10"/>
        <v>#NAME?</v>
      </c>
      <c r="K59" s="144" t="e">
        <f t="shared" ca="1" si="10"/>
        <v>#NAME?</v>
      </c>
      <c r="L59" s="144" t="e">
        <f t="shared" ca="1" si="10"/>
        <v>#NAME?</v>
      </c>
      <c r="M59" s="144" t="e">
        <f t="shared" ca="1" si="10"/>
        <v>#NAME?</v>
      </c>
      <c r="N59" s="144" t="e">
        <f t="shared" ca="1" si="10"/>
        <v>#NAME?</v>
      </c>
      <c r="O59" s="144" t="e">
        <f t="shared" ca="1" si="10"/>
        <v>#NAME?</v>
      </c>
      <c r="P59" s="113" t="e">
        <f ca="1">SUM(D59:O59)</f>
        <v>#NAME?</v>
      </c>
    </row>
    <row r="60" spans="1:16" ht="15.5">
      <c r="A60" s="170" t="s">
        <v>794</v>
      </c>
      <c r="B60" s="170" t="s">
        <v>797</v>
      </c>
      <c r="C60" s="171" t="e">
        <f ca="1">(C58+C59)/2</f>
        <v>#NAME?</v>
      </c>
      <c r="D60" s="144" t="e">
        <f ca="1">(D58+D59)/2</f>
        <v>#NAME?</v>
      </c>
      <c r="E60" s="144" t="e">
        <f t="shared" ref="E60:O60" ca="1" si="11">(E58+E59)/2</f>
        <v>#NAME?</v>
      </c>
      <c r="F60" s="144" t="e">
        <f t="shared" ca="1" si="11"/>
        <v>#NAME?</v>
      </c>
      <c r="G60" s="144" t="e">
        <f t="shared" ca="1" si="11"/>
        <v>#NAME?</v>
      </c>
      <c r="H60" s="144" t="e">
        <f t="shared" ca="1" si="11"/>
        <v>#NAME?</v>
      </c>
      <c r="I60" s="144" t="e">
        <f t="shared" ca="1" si="11"/>
        <v>#NAME?</v>
      </c>
      <c r="J60" s="144" t="e">
        <f t="shared" ca="1" si="11"/>
        <v>#NAME?</v>
      </c>
      <c r="K60" s="144" t="e">
        <f t="shared" ca="1" si="11"/>
        <v>#NAME?</v>
      </c>
      <c r="L60" s="144" t="e">
        <f t="shared" ca="1" si="11"/>
        <v>#NAME?</v>
      </c>
      <c r="M60" s="144" t="e">
        <f t="shared" ca="1" si="11"/>
        <v>#NAME?</v>
      </c>
      <c r="N60" s="144" t="e">
        <f t="shared" ca="1" si="11"/>
        <v>#NAME?</v>
      </c>
      <c r="O60" s="144" t="e">
        <f t="shared" ca="1" si="11"/>
        <v>#NAME?</v>
      </c>
      <c r="P60" s="113" t="e">
        <f ca="1">SUM(D60:O60)</f>
        <v>#NAME?</v>
      </c>
    </row>
    <row r="61" spans="1:16">
      <c r="A61" s="172" t="s">
        <v>803</v>
      </c>
      <c r="B61" s="172" t="s">
        <v>808</v>
      </c>
      <c r="C61" s="173" t="e">
        <f ca="1">P60*30</f>
        <v>#NAME?</v>
      </c>
      <c r="D61" s="24"/>
      <c r="E61" s="24"/>
      <c r="F61" s="24"/>
      <c r="G61" s="24"/>
      <c r="H61" s="24"/>
      <c r="I61" s="24"/>
      <c r="J61" s="24"/>
      <c r="K61" s="24"/>
      <c r="L61" s="24"/>
      <c r="M61" s="24"/>
      <c r="N61" s="24"/>
      <c r="O61" s="24"/>
      <c r="P61" s="5"/>
    </row>
    <row r="62" spans="1:16">
      <c r="A62" s="172" t="s">
        <v>805</v>
      </c>
      <c r="B62" s="172"/>
      <c r="C62" s="173">
        <f>-H9</f>
        <v>-1056.0900000000001</v>
      </c>
      <c r="D62" s="24"/>
      <c r="E62" s="24"/>
      <c r="F62" s="24"/>
      <c r="G62" s="24"/>
      <c r="H62" s="24"/>
      <c r="I62" s="24"/>
      <c r="J62" s="24"/>
      <c r="K62" s="24"/>
      <c r="L62" s="24"/>
      <c r="M62" s="24"/>
      <c r="N62" s="24"/>
      <c r="O62" s="24"/>
      <c r="P62" s="5"/>
    </row>
    <row r="63" spans="1:16">
      <c r="A63" s="172" t="s">
        <v>806</v>
      </c>
      <c r="B63" s="172"/>
      <c r="C63" s="173">
        <v>0</v>
      </c>
      <c r="D63" s="24"/>
      <c r="E63" s="24"/>
      <c r="F63" s="24"/>
      <c r="G63" s="24"/>
      <c r="H63" s="24"/>
      <c r="I63" s="24"/>
      <c r="J63" s="24"/>
      <c r="K63" s="24"/>
      <c r="L63" s="24"/>
      <c r="M63" s="24"/>
      <c r="N63" s="24"/>
      <c r="O63" s="24"/>
      <c r="P63" s="5"/>
    </row>
    <row r="64" spans="1:16">
      <c r="A64" s="172" t="s">
        <v>807</v>
      </c>
      <c r="B64" s="172"/>
      <c r="C64" s="173" t="e">
        <f ca="1">SUM(C61:C63)</f>
        <v>#NAME?</v>
      </c>
      <c r="D64" s="24"/>
      <c r="E64" s="24"/>
      <c r="F64" s="24"/>
      <c r="G64" s="24"/>
      <c r="H64" s="24"/>
      <c r="I64" s="24"/>
      <c r="J64" s="24"/>
      <c r="K64" s="24"/>
      <c r="L64" s="24"/>
      <c r="M64" s="24"/>
      <c r="N64" s="24"/>
      <c r="O64" s="24"/>
      <c r="P64" s="5"/>
    </row>
    <row r="65" spans="1:16">
      <c r="A65" s="174" t="s">
        <v>809</v>
      </c>
      <c r="B65" s="174" t="s">
        <v>840</v>
      </c>
      <c r="C65" s="175" t="e">
        <f ca="1">H9/P60</f>
        <v>#NAME?</v>
      </c>
      <c r="D65" s="24"/>
      <c r="E65" s="24"/>
      <c r="F65" s="24"/>
      <c r="G65" s="24"/>
      <c r="H65" s="24"/>
      <c r="I65" s="24"/>
      <c r="J65" s="24"/>
      <c r="K65" s="24"/>
      <c r="L65" s="24"/>
      <c r="M65" s="24"/>
      <c r="N65" s="24"/>
      <c r="O65" s="24"/>
      <c r="P65" s="5"/>
    </row>
    <row r="66" spans="1:16">
      <c r="A66" s="174" t="s">
        <v>809</v>
      </c>
      <c r="B66" s="174" t="s">
        <v>841</v>
      </c>
      <c r="C66" s="175" t="e">
        <f ca="1">H9/(P60*1.5)</f>
        <v>#NAME?</v>
      </c>
      <c r="D66" s="287" t="s">
        <v>842</v>
      </c>
      <c r="E66" s="288"/>
      <c r="F66" s="288"/>
      <c r="G66" s="288"/>
      <c r="H66" s="288"/>
      <c r="I66" s="288"/>
      <c r="J66" s="288"/>
      <c r="K66" s="288"/>
      <c r="L66" s="288"/>
      <c r="M66" s="288"/>
      <c r="N66" s="288"/>
      <c r="O66" s="289"/>
      <c r="P66" s="5"/>
    </row>
    <row r="67" spans="1:16">
      <c r="A67" s="23"/>
      <c r="B67" s="23"/>
      <c r="C67" s="24"/>
      <c r="D67" s="24"/>
      <c r="E67" s="24"/>
      <c r="F67" s="24"/>
      <c r="G67" s="24"/>
      <c r="H67" s="24"/>
      <c r="I67" s="24"/>
      <c r="J67" s="24"/>
      <c r="K67" s="24"/>
      <c r="L67" s="24"/>
      <c r="M67" s="24"/>
      <c r="N67" s="24"/>
      <c r="O67" s="24"/>
      <c r="P67" s="5"/>
    </row>
    <row r="68" spans="1:16">
      <c r="A68" s="23"/>
      <c r="B68" s="23"/>
      <c r="C68" s="24"/>
      <c r="D68" s="24"/>
      <c r="E68" s="24"/>
      <c r="F68" s="24"/>
      <c r="G68" s="24"/>
      <c r="H68" s="24"/>
      <c r="I68" s="24"/>
      <c r="J68" s="24"/>
      <c r="K68" s="24"/>
      <c r="L68" s="24"/>
      <c r="M68" s="24"/>
      <c r="N68" s="24"/>
      <c r="O68" s="24"/>
      <c r="P68" s="5"/>
    </row>
    <row r="69" spans="1:16">
      <c r="A69" s="23"/>
      <c r="B69" s="23"/>
      <c r="C69" s="24"/>
      <c r="D69" s="24"/>
      <c r="E69" s="24"/>
      <c r="F69" s="24"/>
      <c r="G69" s="24"/>
      <c r="H69" s="24"/>
      <c r="I69" s="24"/>
      <c r="J69" s="24"/>
      <c r="K69" s="24"/>
      <c r="L69" s="24"/>
      <c r="M69" s="24"/>
      <c r="N69" s="24"/>
      <c r="O69" s="24"/>
      <c r="P69" s="5"/>
    </row>
    <row r="70" spans="1:16">
      <c r="A70" s="23"/>
      <c r="B70" s="23"/>
      <c r="C70" s="24"/>
      <c r="D70" s="24"/>
      <c r="E70" s="24"/>
      <c r="F70" s="24"/>
      <c r="G70" s="24"/>
      <c r="H70" s="24"/>
      <c r="I70" s="24"/>
      <c r="J70" s="24"/>
      <c r="K70" s="24"/>
      <c r="L70" s="24"/>
      <c r="M70" s="24"/>
      <c r="N70" s="24"/>
      <c r="O70" s="24"/>
      <c r="P70" s="5"/>
    </row>
    <row r="71" spans="1:16">
      <c r="A71" s="23"/>
      <c r="B71" s="23"/>
      <c r="C71" s="24"/>
      <c r="D71" s="24"/>
      <c r="E71" s="24"/>
      <c r="F71" s="24"/>
      <c r="G71" s="24"/>
      <c r="H71" s="24"/>
      <c r="I71" s="24"/>
      <c r="J71" s="24"/>
      <c r="K71" s="24"/>
      <c r="L71" s="24"/>
      <c r="M71" s="24"/>
      <c r="N71" s="24"/>
      <c r="O71" s="24"/>
      <c r="P71" s="5"/>
    </row>
    <row r="72" spans="1:16">
      <c r="A72" s="23"/>
      <c r="B72" s="23"/>
      <c r="C72" s="24"/>
      <c r="D72" s="24"/>
      <c r="E72" s="24"/>
      <c r="F72" s="24"/>
      <c r="G72" s="24"/>
      <c r="H72" s="24"/>
      <c r="I72" s="24"/>
      <c r="J72" s="24"/>
      <c r="K72" s="24"/>
      <c r="L72" s="24"/>
      <c r="M72" s="24"/>
      <c r="N72" s="24"/>
      <c r="O72" s="24"/>
      <c r="P72" s="5"/>
    </row>
    <row r="73" spans="1:16">
      <c r="A73" s="23"/>
      <c r="B73" s="23"/>
      <c r="C73" s="24"/>
      <c r="D73" s="24"/>
      <c r="E73" s="24"/>
      <c r="F73" s="24"/>
      <c r="G73" s="24"/>
      <c r="H73" s="24"/>
      <c r="I73" s="24"/>
      <c r="J73" s="24"/>
      <c r="K73" s="24"/>
      <c r="L73" s="24"/>
      <c r="M73" s="24"/>
      <c r="N73" s="24"/>
      <c r="O73" s="24"/>
      <c r="P73" s="5"/>
    </row>
    <row r="74" spans="1:16">
      <c r="A74" s="23"/>
      <c r="B74" s="23"/>
      <c r="C74" s="24"/>
      <c r="D74" s="24"/>
      <c r="E74" s="24"/>
      <c r="F74" s="24"/>
      <c r="G74" s="24"/>
      <c r="H74" s="24"/>
      <c r="I74" s="24"/>
      <c r="J74" s="24"/>
      <c r="K74" s="24"/>
      <c r="L74" s="24"/>
      <c r="M74" s="24"/>
      <c r="N74" s="24"/>
      <c r="O74" s="24"/>
      <c r="P74" s="5"/>
    </row>
    <row r="75" spans="1:16">
      <c r="A75" s="23"/>
      <c r="B75" s="23"/>
      <c r="C75" s="24"/>
      <c r="D75" s="24"/>
      <c r="E75" s="24"/>
      <c r="F75" s="24"/>
      <c r="G75" s="24"/>
      <c r="H75" s="24"/>
      <c r="I75" s="24"/>
      <c r="J75" s="24"/>
      <c r="K75" s="24"/>
      <c r="L75" s="24"/>
      <c r="M75" s="24"/>
      <c r="N75" s="24"/>
      <c r="O75" s="24"/>
      <c r="P75" s="5"/>
    </row>
    <row r="76" spans="1:16">
      <c r="A76" s="23"/>
      <c r="B76" s="23"/>
      <c r="C76" s="24"/>
      <c r="D76" s="24"/>
      <c r="E76" s="24"/>
      <c r="F76" s="24"/>
      <c r="G76" s="24"/>
      <c r="H76" s="24"/>
      <c r="I76" s="24"/>
      <c r="J76" s="24"/>
      <c r="K76" s="24"/>
      <c r="L76" s="24"/>
      <c r="M76" s="24"/>
      <c r="N76" s="24"/>
      <c r="O76" s="24"/>
      <c r="P76" s="5"/>
    </row>
    <row r="77" spans="1:16">
      <c r="A77" s="23"/>
      <c r="B77" s="23"/>
      <c r="C77" s="24"/>
      <c r="D77" s="24"/>
      <c r="E77" s="24"/>
      <c r="F77" s="24"/>
      <c r="G77" s="24"/>
      <c r="H77" s="24"/>
      <c r="I77" s="24"/>
      <c r="J77" s="24"/>
      <c r="K77" s="24"/>
      <c r="L77" s="24"/>
      <c r="M77" s="24"/>
      <c r="N77" s="24"/>
      <c r="O77" s="24"/>
      <c r="P77" s="5"/>
    </row>
    <row r="78" spans="1:16">
      <c r="A78" s="23"/>
      <c r="B78" s="23"/>
      <c r="C78" s="24"/>
      <c r="D78" s="24"/>
      <c r="E78" s="24"/>
      <c r="F78" s="24"/>
      <c r="G78" s="24"/>
      <c r="H78" s="24"/>
      <c r="I78" s="24"/>
      <c r="J78" s="24"/>
      <c r="K78" s="24"/>
      <c r="L78" s="24"/>
      <c r="M78" s="24"/>
      <c r="N78" s="24"/>
      <c r="O78" s="24"/>
      <c r="P78" s="5"/>
    </row>
    <row r="79" spans="1:16">
      <c r="A79" s="23"/>
      <c r="B79" s="23"/>
      <c r="C79" s="24"/>
      <c r="D79" s="24"/>
      <c r="E79" s="24"/>
      <c r="F79" s="24"/>
      <c r="G79" s="24"/>
      <c r="H79" s="24"/>
      <c r="I79" s="24"/>
      <c r="J79" s="24"/>
      <c r="K79" s="24"/>
      <c r="L79" s="24"/>
      <c r="M79" s="24"/>
      <c r="N79" s="24"/>
      <c r="O79" s="24"/>
      <c r="P79" s="5"/>
    </row>
    <row r="80" spans="1:16">
      <c r="A80" s="23"/>
      <c r="B80" s="23"/>
      <c r="C80" s="24"/>
      <c r="D80" s="24"/>
      <c r="E80" s="24"/>
      <c r="F80" s="24"/>
      <c r="G80" s="24"/>
      <c r="H80" s="24"/>
      <c r="I80" s="24"/>
      <c r="J80" s="24"/>
      <c r="K80" s="24"/>
      <c r="L80" s="24"/>
      <c r="M80" s="24"/>
      <c r="N80" s="24"/>
      <c r="O80" s="24"/>
      <c r="P80" s="5"/>
    </row>
    <row r="81" spans="1:16">
      <c r="A81" s="23"/>
      <c r="B81" s="23"/>
      <c r="C81" s="24"/>
      <c r="D81" s="24"/>
      <c r="E81" s="24"/>
      <c r="F81" s="24"/>
      <c r="G81" s="24"/>
      <c r="H81" s="24"/>
      <c r="I81" s="24"/>
      <c r="J81" s="24"/>
      <c r="K81" s="24"/>
      <c r="L81" s="24"/>
      <c r="M81" s="24"/>
      <c r="N81" s="24"/>
      <c r="O81" s="24"/>
      <c r="P81" s="5"/>
    </row>
    <row r="82" spans="1:16">
      <c r="A82" s="23"/>
      <c r="B82" s="23"/>
      <c r="C82" s="24"/>
      <c r="D82" s="24"/>
      <c r="E82" s="24"/>
      <c r="F82" s="24"/>
      <c r="G82" s="24"/>
      <c r="H82" s="24"/>
      <c r="I82" s="24"/>
      <c r="J82" s="24"/>
      <c r="K82" s="24"/>
      <c r="L82" s="24"/>
      <c r="M82" s="24"/>
      <c r="N82" s="24"/>
      <c r="O82" s="24"/>
      <c r="P82" s="5"/>
    </row>
    <row r="83" spans="1:16">
      <c r="A83" s="23"/>
      <c r="B83" s="23"/>
      <c r="C83" s="24"/>
      <c r="D83" s="24"/>
      <c r="E83" s="24"/>
      <c r="F83" s="24"/>
      <c r="G83" s="24"/>
      <c r="H83" s="24"/>
      <c r="I83" s="24"/>
      <c r="J83" s="24"/>
      <c r="K83" s="24"/>
      <c r="L83" s="24"/>
      <c r="M83" s="24"/>
      <c r="N83" s="24"/>
      <c r="O83" s="24"/>
      <c r="P83" s="5"/>
    </row>
    <row r="84" spans="1:16">
      <c r="A84" s="23"/>
      <c r="B84" s="23"/>
      <c r="C84" s="24"/>
      <c r="D84" s="24"/>
      <c r="E84" s="24"/>
      <c r="F84" s="24"/>
      <c r="G84" s="24"/>
      <c r="H84" s="24"/>
      <c r="I84" s="24"/>
      <c r="J84" s="24"/>
      <c r="K84" s="24"/>
      <c r="L84" s="24"/>
      <c r="M84" s="24"/>
      <c r="N84" s="24"/>
      <c r="O84" s="24"/>
      <c r="P84" s="5"/>
    </row>
    <row r="85" spans="1:16">
      <c r="A85" s="23"/>
      <c r="B85" s="23"/>
      <c r="C85" s="24"/>
      <c r="D85" s="24"/>
      <c r="E85" s="24"/>
      <c r="F85" s="24"/>
      <c r="G85" s="24"/>
      <c r="H85" s="24"/>
      <c r="I85" s="24"/>
      <c r="J85" s="24"/>
      <c r="K85" s="24"/>
      <c r="L85" s="24"/>
      <c r="M85" s="24"/>
      <c r="N85" s="24"/>
      <c r="O85" s="24"/>
      <c r="P85" s="5"/>
    </row>
    <row r="86" spans="1:16">
      <c r="A86" s="23"/>
      <c r="B86" s="23"/>
      <c r="C86" s="24"/>
      <c r="D86" s="24"/>
      <c r="E86" s="24"/>
      <c r="F86" s="24"/>
      <c r="G86" s="24"/>
      <c r="H86" s="24"/>
      <c r="I86" s="24"/>
      <c r="J86" s="24"/>
      <c r="K86" s="24"/>
      <c r="L86" s="24"/>
      <c r="M86" s="24"/>
      <c r="N86" s="24"/>
      <c r="O86" s="24"/>
      <c r="P86" s="5"/>
    </row>
    <row r="87" spans="1:16">
      <c r="A87" s="23"/>
      <c r="B87" s="23"/>
      <c r="C87" s="24"/>
      <c r="D87" s="24"/>
      <c r="E87" s="24"/>
      <c r="F87" s="24"/>
      <c r="G87" s="24"/>
      <c r="H87" s="24"/>
      <c r="I87" s="24"/>
      <c r="J87" s="24"/>
      <c r="K87" s="24"/>
      <c r="L87" s="24"/>
      <c r="M87" s="24"/>
      <c r="N87" s="24"/>
      <c r="O87" s="24"/>
      <c r="P87" s="5"/>
    </row>
    <row r="88" spans="1:16">
      <c r="A88" s="23"/>
      <c r="B88" s="23"/>
      <c r="C88" s="24"/>
      <c r="D88" s="24"/>
      <c r="E88" s="24"/>
      <c r="F88" s="24"/>
      <c r="G88" s="24"/>
      <c r="H88" s="24"/>
      <c r="I88" s="24"/>
      <c r="J88" s="24"/>
      <c r="K88" s="24"/>
      <c r="L88" s="24"/>
      <c r="M88" s="24"/>
      <c r="N88" s="24"/>
      <c r="O88" s="24"/>
      <c r="P88" s="5"/>
    </row>
    <row r="89" spans="1:16">
      <c r="A89" s="23"/>
      <c r="B89" s="23"/>
      <c r="C89" s="24"/>
      <c r="D89" s="24"/>
      <c r="E89" s="24"/>
      <c r="F89" s="24"/>
      <c r="G89" s="24"/>
      <c r="H89" s="24"/>
      <c r="I89" s="24"/>
      <c r="J89" s="24"/>
      <c r="K89" s="24"/>
      <c r="L89" s="24"/>
      <c r="M89" s="24"/>
      <c r="N89" s="24"/>
      <c r="O89" s="24"/>
      <c r="P89" s="5"/>
    </row>
    <row r="90" spans="1:16">
      <c r="A90" s="23"/>
      <c r="B90" s="23"/>
      <c r="C90" s="24"/>
      <c r="D90" s="24"/>
      <c r="E90" s="24"/>
      <c r="F90" s="24"/>
      <c r="G90" s="24"/>
      <c r="H90" s="24"/>
      <c r="I90" s="24"/>
      <c r="J90" s="24"/>
      <c r="K90" s="24"/>
      <c r="L90" s="24"/>
      <c r="M90" s="24"/>
      <c r="N90" s="24"/>
      <c r="O90" s="24"/>
      <c r="P90" s="5"/>
    </row>
    <row r="91" spans="1:16">
      <c r="A91" s="23"/>
      <c r="B91" s="23"/>
      <c r="C91" s="24"/>
      <c r="D91" s="24"/>
      <c r="E91" s="24"/>
      <c r="F91" s="24"/>
      <c r="G91" s="24"/>
      <c r="H91" s="24"/>
      <c r="I91" s="24"/>
      <c r="J91" s="24"/>
      <c r="K91" s="24"/>
      <c r="L91" s="24"/>
      <c r="M91" s="24"/>
      <c r="N91" s="24"/>
      <c r="O91" s="24"/>
      <c r="P91" s="5"/>
    </row>
    <row r="92" spans="1:16">
      <c r="A92" s="23"/>
      <c r="B92" s="23"/>
      <c r="C92" s="24"/>
      <c r="D92" s="24"/>
      <c r="E92" s="24"/>
      <c r="F92" s="24"/>
      <c r="G92" s="24"/>
      <c r="H92" s="24"/>
      <c r="I92" s="24"/>
      <c r="J92" s="24"/>
      <c r="K92" s="24"/>
      <c r="L92" s="24"/>
      <c r="M92" s="24"/>
      <c r="N92" s="24"/>
      <c r="O92" s="24"/>
      <c r="P92" s="5"/>
    </row>
    <row r="93" spans="1:16">
      <c r="A93" s="23"/>
      <c r="B93" s="23"/>
      <c r="C93" s="24"/>
      <c r="D93" s="24"/>
      <c r="E93" s="24"/>
      <c r="F93" s="24"/>
      <c r="G93" s="24"/>
      <c r="H93" s="24"/>
      <c r="I93" s="24"/>
      <c r="J93" s="24"/>
      <c r="K93" s="24"/>
      <c r="L93" s="24"/>
      <c r="M93" s="24"/>
      <c r="N93" s="24"/>
      <c r="O93" s="24"/>
      <c r="P93" s="5"/>
    </row>
    <row r="94" spans="1:16">
      <c r="A94" s="23"/>
      <c r="B94" s="23"/>
      <c r="C94" s="24"/>
      <c r="D94" s="24"/>
      <c r="E94" s="24"/>
      <c r="F94" s="24"/>
      <c r="G94" s="24"/>
      <c r="H94" s="24"/>
      <c r="I94" s="24"/>
      <c r="J94" s="24"/>
      <c r="K94" s="24"/>
      <c r="L94" s="24"/>
      <c r="M94" s="24"/>
      <c r="N94" s="24"/>
      <c r="O94" s="24"/>
      <c r="P94" s="5"/>
    </row>
    <row r="95" spans="1:16">
      <c r="A95" s="23"/>
      <c r="B95" s="23"/>
      <c r="C95" s="24"/>
      <c r="D95" s="24"/>
      <c r="E95" s="24"/>
      <c r="F95" s="24"/>
      <c r="G95" s="24"/>
      <c r="H95" s="24"/>
      <c r="I95" s="24"/>
      <c r="J95" s="24"/>
      <c r="K95" s="24"/>
      <c r="L95" s="24"/>
      <c r="M95" s="24"/>
      <c r="N95" s="24"/>
      <c r="O95" s="24"/>
      <c r="P95" s="5"/>
    </row>
    <row r="96" spans="1:16">
      <c r="A96" s="23"/>
      <c r="B96" s="23"/>
      <c r="C96" s="24"/>
      <c r="D96" s="24"/>
      <c r="E96" s="24"/>
      <c r="F96" s="24"/>
      <c r="G96" s="24"/>
      <c r="H96" s="24"/>
      <c r="I96" s="24"/>
      <c r="J96" s="24"/>
      <c r="K96" s="24"/>
      <c r="L96" s="24"/>
      <c r="M96" s="24"/>
      <c r="N96" s="24"/>
      <c r="O96" s="24"/>
      <c r="P96" s="5"/>
    </row>
    <row r="97" spans="1:16">
      <c r="A97" s="23"/>
      <c r="B97" s="23"/>
      <c r="C97" s="24"/>
      <c r="D97" s="24"/>
      <c r="E97" s="24"/>
      <c r="F97" s="24"/>
      <c r="G97" s="24"/>
      <c r="H97" s="24"/>
      <c r="I97" s="24"/>
      <c r="J97" s="24"/>
      <c r="K97" s="24"/>
      <c r="L97" s="24"/>
      <c r="M97" s="24"/>
      <c r="N97" s="24"/>
      <c r="O97" s="24"/>
      <c r="P97" s="5"/>
    </row>
    <row r="98" spans="1:16">
      <c r="A98" s="23"/>
      <c r="B98" s="23"/>
      <c r="C98" s="24"/>
      <c r="D98" s="24"/>
      <c r="E98" s="24"/>
      <c r="F98" s="24"/>
      <c r="G98" s="24"/>
      <c r="H98" s="24"/>
      <c r="I98" s="24"/>
      <c r="J98" s="24"/>
      <c r="K98" s="24"/>
      <c r="L98" s="24"/>
      <c r="M98" s="24"/>
      <c r="N98" s="24"/>
      <c r="O98" s="24"/>
      <c r="P98" s="5"/>
    </row>
    <row r="99" spans="1:16">
      <c r="A99" s="23"/>
      <c r="B99" s="23"/>
      <c r="C99" s="24"/>
      <c r="D99" s="24"/>
      <c r="E99" s="24"/>
      <c r="F99" s="24"/>
      <c r="G99" s="24"/>
      <c r="H99" s="24"/>
      <c r="I99" s="24"/>
      <c r="J99" s="24"/>
      <c r="K99" s="24"/>
      <c r="L99" s="24"/>
      <c r="M99" s="24"/>
      <c r="N99" s="24"/>
      <c r="O99" s="24"/>
      <c r="P99" s="5"/>
    </row>
    <row r="100" spans="1:16">
      <c r="A100" s="23"/>
      <c r="B100" s="23"/>
      <c r="C100" s="24"/>
      <c r="D100" s="24"/>
      <c r="E100" s="24"/>
      <c r="F100" s="24"/>
      <c r="G100" s="24"/>
      <c r="H100" s="24"/>
      <c r="I100" s="24"/>
      <c r="J100" s="24"/>
      <c r="K100" s="24"/>
      <c r="L100" s="24"/>
      <c r="M100" s="24"/>
      <c r="N100" s="24"/>
      <c r="O100" s="24"/>
      <c r="P100" s="5"/>
    </row>
    <row r="101" spans="1:16">
      <c r="A101" s="23"/>
      <c r="B101" s="23"/>
      <c r="C101" s="24"/>
      <c r="D101" s="24"/>
      <c r="E101" s="24"/>
      <c r="F101" s="24"/>
      <c r="G101" s="24"/>
      <c r="H101" s="24"/>
      <c r="I101" s="24"/>
      <c r="J101" s="24"/>
      <c r="K101" s="24"/>
      <c r="L101" s="24"/>
      <c r="M101" s="24"/>
      <c r="N101" s="24"/>
      <c r="O101" s="24"/>
      <c r="P101" s="5"/>
    </row>
    <row r="102" spans="1:16">
      <c r="A102" s="23"/>
      <c r="B102" s="23"/>
      <c r="C102" s="24"/>
      <c r="D102" s="24"/>
      <c r="E102" s="24"/>
      <c r="F102" s="24"/>
      <c r="G102" s="24"/>
      <c r="H102" s="24"/>
      <c r="I102" s="24"/>
      <c r="J102" s="24"/>
      <c r="K102" s="24"/>
      <c r="L102" s="24"/>
      <c r="M102" s="24"/>
      <c r="N102" s="24"/>
      <c r="O102" s="24"/>
      <c r="P102" s="5"/>
    </row>
    <row r="103" spans="1:16">
      <c r="A103" s="23"/>
      <c r="B103" s="23"/>
      <c r="C103" s="24"/>
      <c r="D103" s="24"/>
      <c r="E103" s="24"/>
      <c r="F103" s="24"/>
      <c r="G103" s="24"/>
      <c r="H103" s="24"/>
      <c r="I103" s="24"/>
      <c r="J103" s="24"/>
      <c r="K103" s="24"/>
      <c r="L103" s="24"/>
      <c r="M103" s="24"/>
      <c r="N103" s="24"/>
      <c r="O103" s="24"/>
      <c r="P103" s="5"/>
    </row>
    <row r="104" spans="1:16">
      <c r="A104" s="23"/>
      <c r="B104" s="23"/>
      <c r="C104" s="24"/>
      <c r="D104" s="24"/>
      <c r="E104" s="24"/>
      <c r="F104" s="24"/>
      <c r="G104" s="24"/>
      <c r="H104" s="24"/>
      <c r="I104" s="24"/>
      <c r="J104" s="24"/>
      <c r="K104" s="24"/>
      <c r="L104" s="24"/>
      <c r="M104" s="24"/>
      <c r="N104" s="24"/>
      <c r="O104" s="24"/>
      <c r="P104" s="5"/>
    </row>
    <row r="105" spans="1:16">
      <c r="A105" s="23"/>
      <c r="B105" s="23"/>
      <c r="C105" s="24"/>
      <c r="D105" s="24"/>
      <c r="E105" s="24"/>
      <c r="F105" s="24"/>
      <c r="G105" s="24"/>
      <c r="H105" s="24"/>
      <c r="I105" s="24"/>
      <c r="J105" s="24"/>
      <c r="K105" s="24"/>
      <c r="L105" s="24"/>
      <c r="M105" s="24"/>
      <c r="N105" s="24"/>
      <c r="O105" s="24"/>
      <c r="P105" s="5"/>
    </row>
    <row r="106" spans="1:16">
      <c r="A106" s="23"/>
      <c r="B106" s="23"/>
      <c r="C106" s="24"/>
      <c r="D106" s="24"/>
      <c r="E106" s="24"/>
      <c r="F106" s="24"/>
      <c r="G106" s="24"/>
      <c r="H106" s="24"/>
      <c r="I106" s="24"/>
      <c r="J106" s="24"/>
      <c r="K106" s="24"/>
      <c r="L106" s="24"/>
      <c r="M106" s="24"/>
      <c r="N106" s="24"/>
      <c r="O106" s="24"/>
      <c r="P106" s="5"/>
    </row>
    <row r="107" spans="1:16">
      <c r="A107" s="23"/>
      <c r="B107" s="23"/>
      <c r="C107" s="24"/>
      <c r="D107" s="24"/>
      <c r="E107" s="24"/>
      <c r="F107" s="24"/>
      <c r="G107" s="24"/>
      <c r="H107" s="24"/>
      <c r="I107" s="24"/>
      <c r="J107" s="24"/>
      <c r="K107" s="24"/>
      <c r="L107" s="24"/>
      <c r="M107" s="24"/>
      <c r="N107" s="24"/>
      <c r="O107" s="24"/>
      <c r="P107" s="5"/>
    </row>
    <row r="108" spans="1:16">
      <c r="A108" s="23"/>
      <c r="B108" s="23"/>
      <c r="C108" s="24"/>
      <c r="D108" s="24"/>
      <c r="E108" s="24"/>
      <c r="F108" s="24"/>
      <c r="G108" s="24"/>
      <c r="H108" s="24"/>
      <c r="I108" s="24"/>
      <c r="J108" s="24"/>
      <c r="K108" s="24"/>
      <c r="L108" s="24"/>
      <c r="M108" s="24"/>
      <c r="N108" s="24"/>
      <c r="O108" s="24"/>
      <c r="P108" s="5"/>
    </row>
    <row r="109" spans="1:16">
      <c r="A109" s="23"/>
      <c r="B109" s="23"/>
      <c r="C109" s="24"/>
      <c r="D109" s="24"/>
      <c r="E109" s="24"/>
      <c r="F109" s="24"/>
      <c r="G109" s="24"/>
      <c r="H109" s="24"/>
      <c r="I109" s="24"/>
      <c r="J109" s="24"/>
      <c r="K109" s="24"/>
      <c r="L109" s="24"/>
      <c r="M109" s="24"/>
      <c r="N109" s="24"/>
      <c r="O109" s="24"/>
      <c r="P109" s="5"/>
    </row>
    <row r="110" spans="1:16">
      <c r="A110" s="23"/>
      <c r="B110" s="23"/>
      <c r="C110" s="24"/>
      <c r="D110" s="24"/>
      <c r="E110" s="24"/>
      <c r="F110" s="24"/>
      <c r="G110" s="24"/>
      <c r="H110" s="24"/>
      <c r="I110" s="24"/>
      <c r="J110" s="24"/>
      <c r="K110" s="24"/>
      <c r="L110" s="24"/>
      <c r="M110" s="24"/>
      <c r="N110" s="24"/>
      <c r="O110" s="24"/>
      <c r="P110" s="5"/>
    </row>
    <row r="111" spans="1:16">
      <c r="A111" s="23"/>
      <c r="B111" s="23"/>
      <c r="C111" s="24"/>
      <c r="D111" s="24"/>
      <c r="E111" s="24"/>
      <c r="F111" s="24"/>
      <c r="G111" s="24"/>
      <c r="H111" s="24"/>
      <c r="I111" s="24"/>
      <c r="J111" s="24"/>
      <c r="K111" s="24"/>
      <c r="L111" s="24"/>
      <c r="M111" s="24"/>
      <c r="N111" s="24"/>
      <c r="O111" s="24"/>
      <c r="P111" s="5"/>
    </row>
    <row r="112" spans="1:16">
      <c r="A112" s="23"/>
      <c r="B112" s="23"/>
      <c r="C112" s="24"/>
      <c r="D112" s="24"/>
      <c r="E112" s="24"/>
      <c r="F112" s="24"/>
      <c r="G112" s="24"/>
      <c r="H112" s="24"/>
      <c r="I112" s="24"/>
      <c r="J112" s="24"/>
      <c r="K112" s="24"/>
      <c r="L112" s="24"/>
      <c r="M112" s="24"/>
      <c r="N112" s="24"/>
      <c r="O112" s="24"/>
      <c r="P112" s="5"/>
    </row>
    <row r="113" spans="1:16">
      <c r="A113" s="23"/>
      <c r="B113" s="23"/>
      <c r="C113" s="24"/>
      <c r="D113" s="24"/>
      <c r="E113" s="24"/>
      <c r="F113" s="24"/>
      <c r="G113" s="24"/>
      <c r="H113" s="24"/>
      <c r="I113" s="24"/>
      <c r="J113" s="24"/>
      <c r="K113" s="24"/>
      <c r="L113" s="24"/>
      <c r="M113" s="24"/>
      <c r="N113" s="24"/>
      <c r="O113" s="24"/>
      <c r="P113" s="5"/>
    </row>
    <row r="114" spans="1:16">
      <c r="A114" s="23"/>
      <c r="B114" s="23"/>
      <c r="C114" s="24"/>
      <c r="D114" s="24"/>
      <c r="E114" s="24"/>
      <c r="F114" s="24"/>
      <c r="G114" s="24"/>
      <c r="H114" s="24"/>
      <c r="I114" s="24"/>
      <c r="J114" s="24"/>
      <c r="K114" s="24"/>
      <c r="L114" s="24"/>
      <c r="M114" s="24"/>
      <c r="N114" s="24"/>
      <c r="O114" s="24"/>
      <c r="P114" s="5"/>
    </row>
    <row r="115" spans="1:16">
      <c r="A115" s="23"/>
      <c r="B115" s="23"/>
      <c r="C115" s="24"/>
      <c r="D115" s="24"/>
      <c r="E115" s="24"/>
      <c r="F115" s="24"/>
      <c r="G115" s="24"/>
      <c r="H115" s="24"/>
      <c r="I115" s="24"/>
      <c r="J115" s="24"/>
      <c r="K115" s="24"/>
      <c r="L115" s="24"/>
      <c r="M115" s="24"/>
      <c r="N115" s="24"/>
      <c r="O115" s="24"/>
      <c r="P115" s="5"/>
    </row>
    <row r="116" spans="1:16">
      <c r="A116" s="23"/>
      <c r="B116" s="23"/>
      <c r="C116" s="24"/>
      <c r="D116" s="24"/>
      <c r="E116" s="24"/>
      <c r="F116" s="24"/>
      <c r="G116" s="24"/>
      <c r="H116" s="24"/>
      <c r="I116" s="24"/>
      <c r="J116" s="24"/>
      <c r="K116" s="24"/>
      <c r="L116" s="24"/>
      <c r="M116" s="24"/>
      <c r="N116" s="24"/>
      <c r="O116" s="24"/>
      <c r="P116" s="5"/>
    </row>
    <row r="117" spans="1:16">
      <c r="A117" s="23"/>
      <c r="B117" s="23"/>
      <c r="C117" s="24"/>
      <c r="D117" s="24"/>
      <c r="E117" s="24"/>
      <c r="F117" s="24"/>
      <c r="G117" s="24"/>
      <c r="H117" s="24"/>
      <c r="I117" s="24"/>
      <c r="J117" s="24"/>
      <c r="K117" s="24"/>
      <c r="L117" s="24"/>
      <c r="M117" s="24"/>
      <c r="N117" s="24"/>
      <c r="O117" s="24"/>
      <c r="P117" s="5"/>
    </row>
    <row r="118" spans="1:16">
      <c r="A118" s="23"/>
      <c r="B118" s="23"/>
      <c r="C118" s="24"/>
      <c r="D118" s="24"/>
      <c r="E118" s="24"/>
      <c r="F118" s="24"/>
      <c r="G118" s="24"/>
      <c r="H118" s="24"/>
      <c r="I118" s="24"/>
      <c r="J118" s="24"/>
      <c r="K118" s="24"/>
      <c r="L118" s="24"/>
      <c r="M118" s="24"/>
      <c r="N118" s="24"/>
      <c r="O118" s="24"/>
      <c r="P118" s="5"/>
    </row>
    <row r="119" spans="1:16">
      <c r="A119" s="23"/>
      <c r="B119" s="23"/>
      <c r="C119" s="24"/>
      <c r="D119" s="24"/>
      <c r="E119" s="24"/>
      <c r="F119" s="24"/>
      <c r="G119" s="24"/>
      <c r="H119" s="24"/>
      <c r="I119" s="24"/>
      <c r="J119" s="24"/>
      <c r="K119" s="24"/>
      <c r="L119" s="24"/>
      <c r="M119" s="24"/>
      <c r="N119" s="24"/>
      <c r="O119" s="24"/>
      <c r="P119" s="5"/>
    </row>
    <row r="120" spans="1:16">
      <c r="A120" s="23"/>
      <c r="B120" s="23"/>
      <c r="C120" s="24"/>
      <c r="D120" s="24"/>
      <c r="E120" s="24"/>
      <c r="F120" s="24"/>
      <c r="G120" s="24"/>
      <c r="H120" s="24"/>
      <c r="I120" s="24"/>
      <c r="J120" s="24"/>
      <c r="K120" s="24"/>
      <c r="L120" s="24"/>
      <c r="M120" s="24"/>
      <c r="N120" s="24"/>
      <c r="O120" s="24"/>
      <c r="P120" s="5"/>
    </row>
    <row r="121" spans="1:16">
      <c r="A121" s="23"/>
      <c r="B121" s="23"/>
      <c r="C121" s="24"/>
      <c r="D121" s="24"/>
      <c r="E121" s="24"/>
      <c r="F121" s="24"/>
      <c r="G121" s="24"/>
      <c r="H121" s="24"/>
      <c r="I121" s="24"/>
      <c r="J121" s="24"/>
      <c r="K121" s="24"/>
      <c r="L121" s="24"/>
      <c r="M121" s="24"/>
      <c r="N121" s="24"/>
      <c r="O121" s="24"/>
      <c r="P121" s="5"/>
    </row>
    <row r="122" spans="1:16">
      <c r="D122" s="5"/>
      <c r="E122" s="5"/>
      <c r="F122" s="5"/>
      <c r="G122" s="5"/>
      <c r="H122" s="5"/>
      <c r="I122" s="5"/>
      <c r="J122" s="5"/>
      <c r="K122" s="5"/>
      <c r="L122" s="5"/>
      <c r="M122" s="5"/>
      <c r="N122" s="5"/>
      <c r="O122" s="5"/>
      <c r="P122" s="5"/>
    </row>
    <row r="123" spans="1:16">
      <c r="D123" s="5"/>
      <c r="E123" s="5"/>
      <c r="F123" s="5"/>
      <c r="G123" s="5"/>
      <c r="H123" s="5"/>
      <c r="I123" s="5"/>
      <c r="J123" s="5"/>
      <c r="K123" s="5"/>
      <c r="L123" s="5"/>
      <c r="M123" s="5"/>
      <c r="N123" s="5"/>
      <c r="O123" s="5"/>
      <c r="P123" s="5"/>
    </row>
    <row r="124" spans="1:16">
      <c r="D124" s="5"/>
      <c r="E124" s="5"/>
      <c r="F124" s="5"/>
      <c r="G124" s="5"/>
      <c r="H124" s="5"/>
      <c r="I124" s="5"/>
      <c r="J124" s="5"/>
      <c r="K124" s="5"/>
      <c r="L124" s="5"/>
      <c r="M124" s="5"/>
      <c r="N124" s="5"/>
      <c r="O124" s="5"/>
      <c r="P124" s="5"/>
    </row>
    <row r="125" spans="1:16">
      <c r="D125" s="5"/>
      <c r="E125" s="5"/>
      <c r="F125" s="5"/>
      <c r="G125" s="5"/>
      <c r="H125" s="5"/>
      <c r="I125" s="5"/>
      <c r="J125" s="5"/>
      <c r="K125" s="5"/>
      <c r="L125" s="5"/>
      <c r="M125" s="5"/>
      <c r="N125" s="5"/>
      <c r="O125" s="5"/>
      <c r="P125" s="5"/>
    </row>
    <row r="126" spans="1:16">
      <c r="D126" s="5"/>
      <c r="E126" s="5"/>
      <c r="F126" s="5"/>
      <c r="G126" s="5"/>
      <c r="H126" s="5"/>
      <c r="I126" s="5"/>
      <c r="J126" s="5"/>
      <c r="K126" s="5"/>
      <c r="L126" s="5"/>
      <c r="M126" s="5"/>
      <c r="N126" s="5"/>
      <c r="O126" s="5"/>
      <c r="P126" s="5"/>
    </row>
    <row r="127" spans="1:16">
      <c r="D127" s="5"/>
      <c r="E127" s="5"/>
      <c r="F127" s="5"/>
      <c r="G127" s="5"/>
      <c r="H127" s="5"/>
      <c r="I127" s="5"/>
      <c r="J127" s="5"/>
      <c r="K127" s="5"/>
      <c r="L127" s="5"/>
      <c r="M127" s="5"/>
      <c r="N127" s="5"/>
      <c r="O127" s="5"/>
      <c r="P127" s="5"/>
    </row>
    <row r="128" spans="1:16">
      <c r="D128" s="5"/>
      <c r="E128" s="5"/>
      <c r="F128" s="5"/>
      <c r="G128" s="5"/>
      <c r="H128" s="5"/>
      <c r="I128" s="5"/>
      <c r="J128" s="5"/>
      <c r="K128" s="5"/>
      <c r="L128" s="5"/>
      <c r="M128" s="5"/>
      <c r="N128" s="5"/>
      <c r="O128" s="5"/>
      <c r="P128" s="5"/>
    </row>
    <row r="129" spans="4:16">
      <c r="D129" s="5"/>
      <c r="E129" s="5"/>
      <c r="F129" s="5"/>
      <c r="G129" s="5"/>
      <c r="H129" s="5"/>
      <c r="I129" s="5"/>
      <c r="J129" s="5"/>
      <c r="K129" s="5"/>
      <c r="L129" s="5"/>
      <c r="M129" s="5"/>
      <c r="N129" s="5"/>
      <c r="O129" s="5"/>
      <c r="P129" s="5"/>
    </row>
    <row r="130" spans="4:16">
      <c r="D130" s="5"/>
      <c r="E130" s="5"/>
      <c r="F130" s="5"/>
      <c r="G130" s="5"/>
      <c r="H130" s="5"/>
      <c r="I130" s="5"/>
      <c r="J130" s="5"/>
      <c r="K130" s="5"/>
      <c r="L130" s="5"/>
      <c r="M130" s="5"/>
      <c r="N130" s="5"/>
      <c r="O130" s="5"/>
      <c r="P130" s="5"/>
    </row>
    <row r="131" spans="4:16">
      <c r="D131" s="5"/>
      <c r="E131" s="5"/>
      <c r="F131" s="5"/>
      <c r="G131" s="5"/>
      <c r="H131" s="5"/>
      <c r="I131" s="5"/>
      <c r="J131" s="5"/>
      <c r="K131" s="5"/>
      <c r="L131" s="5"/>
      <c r="M131" s="5"/>
      <c r="N131" s="5"/>
      <c r="O131" s="5"/>
      <c r="P131" s="5"/>
    </row>
    <row r="132" spans="4:16">
      <c r="D132" s="5"/>
      <c r="E132" s="5"/>
      <c r="F132" s="5"/>
      <c r="G132" s="5"/>
      <c r="H132" s="5"/>
      <c r="I132" s="5"/>
      <c r="J132" s="5"/>
      <c r="K132" s="5"/>
      <c r="L132" s="5"/>
      <c r="M132" s="5"/>
      <c r="N132" s="5"/>
      <c r="O132" s="5"/>
      <c r="P132" s="5"/>
    </row>
    <row r="133" spans="4:16">
      <c r="D133" s="5"/>
      <c r="E133" s="5"/>
      <c r="F133" s="5"/>
      <c r="G133" s="5"/>
      <c r="H133" s="5"/>
      <c r="I133" s="5"/>
      <c r="J133" s="5"/>
      <c r="K133" s="5"/>
      <c r="L133" s="5"/>
      <c r="M133" s="5"/>
      <c r="N133" s="5"/>
      <c r="O133" s="5"/>
      <c r="P133" s="5"/>
    </row>
    <row r="134" spans="4:16">
      <c r="D134" s="5"/>
      <c r="E134" s="5"/>
      <c r="F134" s="5"/>
      <c r="G134" s="5"/>
      <c r="H134" s="5"/>
      <c r="I134" s="5"/>
      <c r="J134" s="5"/>
      <c r="K134" s="5"/>
      <c r="L134" s="5"/>
      <c r="M134" s="5"/>
      <c r="N134" s="5"/>
      <c r="O134" s="5"/>
      <c r="P134" s="5"/>
    </row>
    <row r="135" spans="4:16">
      <c r="D135" s="5"/>
      <c r="E135" s="5"/>
      <c r="F135" s="5"/>
      <c r="G135" s="5"/>
      <c r="H135" s="5"/>
      <c r="I135" s="5"/>
      <c r="J135" s="5"/>
      <c r="K135" s="5"/>
      <c r="L135" s="5"/>
      <c r="M135" s="5"/>
      <c r="N135" s="5"/>
      <c r="O135" s="5"/>
      <c r="P135" s="5"/>
    </row>
    <row r="136" spans="4:16">
      <c r="D136" s="5"/>
      <c r="E136" s="5"/>
      <c r="F136" s="5"/>
      <c r="G136" s="5"/>
      <c r="H136" s="5"/>
      <c r="I136" s="5"/>
      <c r="J136" s="5"/>
      <c r="K136" s="5"/>
      <c r="L136" s="5"/>
      <c r="M136" s="5"/>
      <c r="N136" s="5"/>
      <c r="O136" s="5"/>
      <c r="P136" s="5"/>
    </row>
    <row r="137" spans="4:16">
      <c r="D137" s="5"/>
      <c r="E137" s="5"/>
      <c r="F137" s="5"/>
      <c r="G137" s="5"/>
      <c r="H137" s="5"/>
      <c r="I137" s="5"/>
      <c r="J137" s="5"/>
      <c r="K137" s="5"/>
      <c r="L137" s="5"/>
      <c r="M137" s="5"/>
      <c r="N137" s="5"/>
      <c r="O137" s="5"/>
      <c r="P137" s="5"/>
    </row>
    <row r="138" spans="4:16">
      <c r="D138" s="5"/>
      <c r="E138" s="5"/>
      <c r="F138" s="5"/>
      <c r="G138" s="5"/>
      <c r="H138" s="5"/>
      <c r="I138" s="5"/>
      <c r="J138" s="5"/>
      <c r="K138" s="5"/>
      <c r="L138" s="5"/>
      <c r="M138" s="5"/>
      <c r="N138" s="5"/>
      <c r="O138" s="5"/>
      <c r="P138" s="5"/>
    </row>
    <row r="139" spans="4:16">
      <c r="D139" s="5"/>
      <c r="E139" s="5"/>
      <c r="F139" s="5"/>
      <c r="G139" s="5"/>
      <c r="H139" s="5"/>
      <c r="I139" s="5"/>
      <c r="J139" s="5"/>
      <c r="K139" s="5"/>
      <c r="L139" s="5"/>
      <c r="M139" s="5"/>
      <c r="N139" s="5"/>
      <c r="O139" s="5"/>
      <c r="P139" s="5"/>
    </row>
    <row r="140" spans="4:16">
      <c r="D140" s="5"/>
      <c r="E140" s="5"/>
      <c r="F140" s="5"/>
      <c r="G140" s="5"/>
      <c r="H140" s="5"/>
      <c r="I140" s="5"/>
      <c r="J140" s="5"/>
      <c r="K140" s="5"/>
      <c r="L140" s="5"/>
      <c r="M140" s="5"/>
      <c r="N140" s="5"/>
      <c r="O140" s="5"/>
      <c r="P140" s="5"/>
    </row>
    <row r="141" spans="4:16">
      <c r="D141" s="5"/>
      <c r="E141" s="5"/>
      <c r="F141" s="5"/>
      <c r="G141" s="5"/>
      <c r="H141" s="5"/>
      <c r="I141" s="5"/>
      <c r="J141" s="5"/>
      <c r="K141" s="5"/>
      <c r="L141" s="5"/>
      <c r="M141" s="5"/>
      <c r="N141" s="5"/>
      <c r="O141" s="5"/>
      <c r="P141" s="5"/>
    </row>
    <row r="142" spans="4:16">
      <c r="D142" s="5"/>
      <c r="E142" s="5"/>
      <c r="F142" s="5"/>
      <c r="G142" s="5"/>
      <c r="H142" s="5"/>
      <c r="I142" s="5"/>
      <c r="J142" s="5"/>
      <c r="K142" s="5"/>
      <c r="L142" s="5"/>
      <c r="M142" s="5"/>
      <c r="N142" s="5"/>
      <c r="O142" s="5"/>
      <c r="P142" s="5"/>
    </row>
    <row r="143" spans="4:16">
      <c r="D143" s="5"/>
      <c r="E143" s="5"/>
      <c r="F143" s="5"/>
      <c r="G143" s="5"/>
      <c r="H143" s="5"/>
      <c r="I143" s="5"/>
      <c r="J143" s="5"/>
      <c r="K143" s="5"/>
      <c r="L143" s="5"/>
      <c r="M143" s="5"/>
      <c r="N143" s="5"/>
      <c r="O143" s="5"/>
      <c r="P143" s="5"/>
    </row>
    <row r="144" spans="4:16">
      <c r="D144" s="5"/>
      <c r="E144" s="5"/>
      <c r="F144" s="5"/>
      <c r="G144" s="5"/>
      <c r="H144" s="5"/>
      <c r="I144" s="5"/>
      <c r="J144" s="5"/>
      <c r="K144" s="5"/>
      <c r="L144" s="5"/>
      <c r="M144" s="5"/>
      <c r="N144" s="5"/>
      <c r="O144" s="5"/>
      <c r="P144" s="5"/>
    </row>
    <row r="145" spans="4:16">
      <c r="D145" s="5"/>
      <c r="E145" s="5"/>
      <c r="F145" s="5"/>
      <c r="G145" s="5"/>
      <c r="H145" s="5"/>
      <c r="I145" s="5"/>
      <c r="J145" s="5"/>
      <c r="K145" s="5"/>
      <c r="L145" s="5"/>
      <c r="M145" s="5"/>
      <c r="N145" s="5"/>
      <c r="O145" s="5"/>
      <c r="P145" s="5"/>
    </row>
    <row r="146" spans="4:16">
      <c r="D146" s="5"/>
      <c r="E146" s="5"/>
      <c r="F146" s="5"/>
      <c r="G146" s="5"/>
      <c r="H146" s="5"/>
      <c r="I146" s="5"/>
      <c r="J146" s="5"/>
      <c r="K146" s="5"/>
      <c r="L146" s="5"/>
      <c r="M146" s="5"/>
      <c r="N146" s="5"/>
      <c r="O146" s="5"/>
      <c r="P146" s="5"/>
    </row>
    <row r="147" spans="4:16">
      <c r="D147" s="5"/>
      <c r="E147" s="5"/>
      <c r="F147" s="5"/>
      <c r="G147" s="5"/>
      <c r="H147" s="5"/>
      <c r="I147" s="5"/>
      <c r="J147" s="5"/>
      <c r="K147" s="5"/>
      <c r="L147" s="5"/>
      <c r="M147" s="5"/>
      <c r="N147" s="5"/>
      <c r="O147" s="5"/>
      <c r="P147" s="5"/>
    </row>
    <row r="148" spans="4:16">
      <c r="D148" s="5"/>
      <c r="E148" s="5"/>
      <c r="F148" s="5"/>
      <c r="G148" s="5"/>
      <c r="H148" s="5"/>
      <c r="I148" s="5"/>
      <c r="J148" s="5"/>
      <c r="K148" s="5"/>
      <c r="L148" s="5"/>
      <c r="M148" s="5"/>
      <c r="N148" s="5"/>
      <c r="O148" s="5"/>
      <c r="P148" s="5"/>
    </row>
    <row r="149" spans="4:16">
      <c r="D149" s="5"/>
      <c r="E149" s="5"/>
      <c r="F149" s="5"/>
      <c r="G149" s="5"/>
      <c r="H149" s="5"/>
      <c r="I149" s="5"/>
      <c r="J149" s="5"/>
      <c r="K149" s="5"/>
      <c r="L149" s="5"/>
      <c r="M149" s="5"/>
      <c r="N149" s="5"/>
      <c r="O149" s="5"/>
      <c r="P149" s="5"/>
    </row>
    <row r="150" spans="4:16">
      <c r="D150" s="5"/>
      <c r="E150" s="5"/>
      <c r="F150" s="5"/>
      <c r="G150" s="5"/>
      <c r="H150" s="5"/>
      <c r="I150" s="5"/>
      <c r="J150" s="5"/>
      <c r="K150" s="5"/>
      <c r="L150" s="5"/>
      <c r="M150" s="5"/>
      <c r="N150" s="5"/>
      <c r="O150" s="5"/>
      <c r="P150" s="5"/>
    </row>
    <row r="151" spans="4:16">
      <c r="D151" s="5"/>
      <c r="E151" s="5"/>
      <c r="F151" s="5"/>
      <c r="G151" s="5"/>
      <c r="H151" s="5"/>
      <c r="I151" s="5"/>
      <c r="J151" s="5"/>
      <c r="K151" s="5"/>
      <c r="L151" s="5"/>
      <c r="M151" s="5"/>
      <c r="N151" s="5"/>
      <c r="O151" s="5"/>
      <c r="P151" s="5"/>
    </row>
    <row r="152" spans="4:16">
      <c r="D152" s="5"/>
      <c r="E152" s="5"/>
      <c r="F152" s="5"/>
      <c r="G152" s="5"/>
      <c r="H152" s="5"/>
      <c r="I152" s="5"/>
      <c r="J152" s="5"/>
      <c r="K152" s="5"/>
      <c r="L152" s="5"/>
      <c r="M152" s="5"/>
      <c r="N152" s="5"/>
      <c r="O152" s="5"/>
      <c r="P152" s="5"/>
    </row>
    <row r="153" spans="4:16">
      <c r="D153" s="5"/>
      <c r="E153" s="5"/>
      <c r="F153" s="5"/>
      <c r="G153" s="5"/>
      <c r="H153" s="5"/>
      <c r="I153" s="5"/>
      <c r="J153" s="5"/>
      <c r="K153" s="5"/>
      <c r="L153" s="5"/>
      <c r="M153" s="5"/>
      <c r="N153" s="5"/>
      <c r="O153" s="5"/>
      <c r="P153" s="5"/>
    </row>
    <row r="154" spans="4:16">
      <c r="D154" s="5"/>
      <c r="E154" s="5"/>
      <c r="F154" s="5"/>
      <c r="G154" s="5"/>
      <c r="H154" s="5"/>
      <c r="I154" s="5"/>
      <c r="J154" s="5"/>
      <c r="K154" s="5"/>
      <c r="L154" s="5"/>
      <c r="M154" s="5"/>
      <c r="N154" s="5"/>
      <c r="O154" s="5"/>
      <c r="P154" s="5"/>
    </row>
    <row r="155" spans="4:16">
      <c r="D155" s="5"/>
      <c r="E155" s="5"/>
      <c r="F155" s="5"/>
      <c r="G155" s="5"/>
      <c r="H155" s="5"/>
      <c r="I155" s="5"/>
      <c r="J155" s="5"/>
      <c r="K155" s="5"/>
      <c r="L155" s="5"/>
      <c r="M155" s="5"/>
      <c r="N155" s="5"/>
      <c r="O155" s="5"/>
      <c r="P155" s="5"/>
    </row>
    <row r="156" spans="4:16">
      <c r="D156" s="5"/>
      <c r="E156" s="5"/>
      <c r="F156" s="5"/>
      <c r="G156" s="5"/>
      <c r="H156" s="5"/>
      <c r="I156" s="5"/>
      <c r="J156" s="5"/>
      <c r="K156" s="5"/>
      <c r="L156" s="5"/>
      <c r="M156" s="5"/>
      <c r="N156" s="5"/>
      <c r="O156" s="5"/>
      <c r="P156" s="5"/>
    </row>
    <row r="157" spans="4:16">
      <c r="D157" s="5"/>
      <c r="E157" s="5"/>
      <c r="F157" s="5"/>
      <c r="G157" s="5"/>
      <c r="H157" s="5"/>
      <c r="I157" s="5"/>
      <c r="J157" s="5"/>
      <c r="K157" s="5"/>
      <c r="L157" s="5"/>
      <c r="M157" s="5"/>
      <c r="N157" s="5"/>
      <c r="O157" s="5"/>
      <c r="P157" s="5"/>
    </row>
    <row r="158" spans="4:16">
      <c r="D158" s="5"/>
      <c r="E158" s="5"/>
      <c r="F158" s="5"/>
      <c r="G158" s="5"/>
      <c r="H158" s="5"/>
      <c r="I158" s="5"/>
      <c r="J158" s="5"/>
      <c r="K158" s="5"/>
      <c r="L158" s="5"/>
      <c r="M158" s="5"/>
      <c r="N158" s="5"/>
      <c r="O158" s="5"/>
      <c r="P158" s="5"/>
    </row>
    <row r="159" spans="4:16">
      <c r="D159" s="5"/>
      <c r="E159" s="5"/>
      <c r="F159" s="5"/>
      <c r="G159" s="5"/>
      <c r="H159" s="5"/>
      <c r="I159" s="5"/>
      <c r="J159" s="5"/>
      <c r="K159" s="5"/>
      <c r="L159" s="5"/>
      <c r="M159" s="5"/>
      <c r="N159" s="5"/>
      <c r="O159" s="5"/>
      <c r="P159" s="5"/>
    </row>
    <row r="160" spans="4:16">
      <c r="D160" s="5"/>
      <c r="E160" s="5"/>
      <c r="F160" s="5"/>
      <c r="G160" s="5"/>
      <c r="H160" s="5"/>
      <c r="I160" s="5"/>
      <c r="J160" s="5"/>
      <c r="K160" s="5"/>
      <c r="L160" s="5"/>
      <c r="M160" s="5"/>
      <c r="N160" s="5"/>
      <c r="O160" s="5"/>
      <c r="P160" s="5"/>
    </row>
    <row r="161" spans="4:16">
      <c r="D161" s="5"/>
      <c r="E161" s="5"/>
      <c r="F161" s="5"/>
      <c r="G161" s="5"/>
      <c r="H161" s="5"/>
      <c r="I161" s="5"/>
      <c r="J161" s="5"/>
      <c r="K161" s="5"/>
      <c r="L161" s="5"/>
      <c r="M161" s="5"/>
      <c r="N161" s="5"/>
      <c r="O161" s="5"/>
      <c r="P161" s="5"/>
    </row>
    <row r="162" spans="4:16">
      <c r="D162" s="5"/>
      <c r="E162" s="5"/>
      <c r="F162" s="5"/>
      <c r="G162" s="5"/>
      <c r="H162" s="5"/>
      <c r="I162" s="5"/>
      <c r="J162" s="5"/>
      <c r="K162" s="5"/>
      <c r="L162" s="5"/>
      <c r="M162" s="5"/>
      <c r="N162" s="5"/>
      <c r="O162" s="5"/>
      <c r="P162" s="5"/>
    </row>
    <row r="163" spans="4:16">
      <c r="D163" s="5"/>
      <c r="E163" s="5"/>
      <c r="F163" s="5"/>
      <c r="G163" s="5"/>
      <c r="H163" s="5"/>
      <c r="I163" s="5"/>
      <c r="J163" s="5"/>
      <c r="K163" s="5"/>
      <c r="L163" s="5"/>
      <c r="M163" s="5"/>
      <c r="N163" s="5"/>
      <c r="O163" s="5"/>
      <c r="P163" s="5"/>
    </row>
    <row r="164" spans="4:16">
      <c r="D164" s="5"/>
      <c r="E164" s="5"/>
      <c r="F164" s="5"/>
      <c r="G164" s="5"/>
      <c r="H164" s="5"/>
      <c r="I164" s="5"/>
      <c r="J164" s="5"/>
      <c r="K164" s="5"/>
      <c r="L164" s="5"/>
      <c r="M164" s="5"/>
      <c r="N164" s="5"/>
      <c r="O164" s="5"/>
      <c r="P164" s="5"/>
    </row>
    <row r="165" spans="4:16">
      <c r="D165" s="5"/>
      <c r="E165" s="5"/>
      <c r="F165" s="5"/>
      <c r="G165" s="5"/>
      <c r="H165" s="5"/>
      <c r="I165" s="5"/>
      <c r="J165" s="5"/>
      <c r="K165" s="5"/>
      <c r="L165" s="5"/>
      <c r="M165" s="5"/>
      <c r="N165" s="5"/>
      <c r="O165" s="5"/>
      <c r="P165" s="5"/>
    </row>
    <row r="166" spans="4:16">
      <c r="D166" s="5"/>
      <c r="E166" s="5"/>
      <c r="F166" s="5"/>
      <c r="G166" s="5"/>
      <c r="H166" s="5"/>
      <c r="I166" s="5"/>
      <c r="J166" s="5"/>
      <c r="K166" s="5"/>
      <c r="L166" s="5"/>
      <c r="M166" s="5"/>
      <c r="N166" s="5"/>
      <c r="O166" s="5"/>
      <c r="P166" s="5"/>
    </row>
    <row r="167" spans="4:16">
      <c r="D167" s="5"/>
      <c r="E167" s="5"/>
      <c r="F167" s="5"/>
      <c r="G167" s="5"/>
      <c r="H167" s="5"/>
      <c r="I167" s="5"/>
      <c r="J167" s="5"/>
      <c r="K167" s="5"/>
      <c r="L167" s="5"/>
      <c r="M167" s="5"/>
      <c r="N167" s="5"/>
      <c r="O167" s="5"/>
      <c r="P167" s="5"/>
    </row>
    <row r="168" spans="4:16">
      <c r="D168" s="5"/>
      <c r="E168" s="5"/>
      <c r="F168" s="5"/>
      <c r="G168" s="5"/>
      <c r="H168" s="5"/>
      <c r="I168" s="5"/>
      <c r="J168" s="5"/>
      <c r="K168" s="5"/>
      <c r="L168" s="5"/>
      <c r="M168" s="5"/>
      <c r="N168" s="5"/>
      <c r="O168" s="5"/>
      <c r="P168" s="5"/>
    </row>
    <row r="169" spans="4:16">
      <c r="D169" s="5"/>
      <c r="E169" s="5"/>
      <c r="F169" s="5"/>
      <c r="G169" s="5"/>
      <c r="H169" s="5"/>
      <c r="I169" s="5"/>
      <c r="J169" s="5"/>
      <c r="K169" s="5"/>
      <c r="L169" s="5"/>
      <c r="M169" s="5"/>
      <c r="N169" s="5"/>
      <c r="O169" s="5"/>
      <c r="P169" s="5"/>
    </row>
    <row r="170" spans="4:16">
      <c r="D170" s="5"/>
      <c r="E170" s="5"/>
      <c r="F170" s="5"/>
      <c r="G170" s="5"/>
      <c r="H170" s="5"/>
      <c r="I170" s="5"/>
      <c r="J170" s="5"/>
      <c r="K170" s="5"/>
      <c r="L170" s="5"/>
      <c r="M170" s="5"/>
      <c r="N170" s="5"/>
      <c r="O170" s="5"/>
      <c r="P170" s="5"/>
    </row>
    <row r="171" spans="4:16">
      <c r="D171" s="5"/>
      <c r="E171" s="5"/>
      <c r="F171" s="5"/>
      <c r="G171" s="5"/>
      <c r="H171" s="5"/>
      <c r="I171" s="5"/>
      <c r="J171" s="5"/>
      <c r="K171" s="5"/>
      <c r="L171" s="5"/>
      <c r="M171" s="5"/>
      <c r="N171" s="5"/>
      <c r="O171" s="5"/>
      <c r="P171" s="5"/>
    </row>
    <row r="172" spans="4:16">
      <c r="D172" s="5"/>
      <c r="E172" s="5"/>
      <c r="F172" s="5"/>
      <c r="G172" s="5"/>
      <c r="H172" s="5"/>
      <c r="I172" s="5"/>
      <c r="J172" s="5"/>
      <c r="K172" s="5"/>
      <c r="L172" s="5"/>
      <c r="M172" s="5"/>
      <c r="N172" s="5"/>
      <c r="O172" s="5"/>
      <c r="P172" s="5"/>
    </row>
    <row r="173" spans="4:16">
      <c r="D173" s="5"/>
      <c r="E173" s="5"/>
      <c r="F173" s="5"/>
      <c r="G173" s="5"/>
      <c r="H173" s="5"/>
      <c r="I173" s="5"/>
      <c r="J173" s="5"/>
      <c r="K173" s="5"/>
      <c r="L173" s="5"/>
      <c r="M173" s="5"/>
      <c r="N173" s="5"/>
      <c r="O173" s="5"/>
      <c r="P173" s="5"/>
    </row>
    <row r="174" spans="4:16">
      <c r="D174" s="5"/>
      <c r="E174" s="5"/>
      <c r="F174" s="5"/>
      <c r="G174" s="5"/>
      <c r="H174" s="5"/>
      <c r="I174" s="5"/>
      <c r="J174" s="5"/>
      <c r="K174" s="5"/>
      <c r="L174" s="5"/>
      <c r="M174" s="5"/>
      <c r="N174" s="5"/>
      <c r="O174" s="5"/>
      <c r="P174" s="5"/>
    </row>
    <row r="175" spans="4:16">
      <c r="D175" s="5"/>
      <c r="E175" s="5"/>
      <c r="F175" s="5"/>
      <c r="G175" s="5"/>
      <c r="H175" s="5"/>
      <c r="I175" s="5"/>
      <c r="J175" s="5"/>
      <c r="K175" s="5"/>
      <c r="L175" s="5"/>
      <c r="M175" s="5"/>
      <c r="N175" s="5"/>
      <c r="O175" s="5"/>
      <c r="P175" s="5"/>
    </row>
    <row r="176" spans="4:16">
      <c r="D176" s="5"/>
      <c r="E176" s="5"/>
      <c r="F176" s="5"/>
      <c r="G176" s="5"/>
      <c r="H176" s="5"/>
      <c r="I176" s="5"/>
      <c r="J176" s="5"/>
      <c r="K176" s="5"/>
      <c r="L176" s="5"/>
      <c r="M176" s="5"/>
      <c r="N176" s="5"/>
      <c r="O176" s="5"/>
      <c r="P176" s="5"/>
    </row>
    <row r="177" spans="4:16">
      <c r="D177" s="5"/>
      <c r="E177" s="5"/>
      <c r="F177" s="5"/>
      <c r="G177" s="5"/>
      <c r="H177" s="5"/>
      <c r="I177" s="5"/>
      <c r="J177" s="5"/>
      <c r="K177" s="5"/>
      <c r="L177" s="5"/>
      <c r="M177" s="5"/>
      <c r="N177" s="5"/>
      <c r="O177" s="5"/>
      <c r="P177" s="5"/>
    </row>
    <row r="178" spans="4:16">
      <c r="D178" s="5"/>
      <c r="E178" s="5"/>
      <c r="F178" s="5"/>
      <c r="G178" s="5"/>
      <c r="H178" s="5"/>
      <c r="I178" s="5"/>
      <c r="J178" s="5"/>
      <c r="K178" s="5"/>
      <c r="L178" s="5"/>
      <c r="M178" s="5"/>
      <c r="N178" s="5"/>
      <c r="O178" s="5"/>
      <c r="P178" s="5"/>
    </row>
    <row r="179" spans="4:16">
      <c r="D179" s="5"/>
      <c r="E179" s="5"/>
      <c r="F179" s="5"/>
      <c r="G179" s="5"/>
      <c r="H179" s="5"/>
      <c r="I179" s="5"/>
      <c r="J179" s="5"/>
      <c r="K179" s="5"/>
      <c r="L179" s="5"/>
      <c r="M179" s="5"/>
      <c r="N179" s="5"/>
      <c r="O179" s="5"/>
      <c r="P179" s="5"/>
    </row>
    <row r="180" spans="4:16">
      <c r="D180" s="5"/>
      <c r="E180" s="5"/>
      <c r="F180" s="5"/>
      <c r="G180" s="5"/>
      <c r="H180" s="5"/>
      <c r="I180" s="5"/>
      <c r="J180" s="5"/>
      <c r="K180" s="5"/>
      <c r="L180" s="5"/>
      <c r="M180" s="5"/>
      <c r="N180" s="5"/>
      <c r="O180" s="5"/>
      <c r="P180" s="5"/>
    </row>
    <row r="181" spans="4:16">
      <c r="D181" s="5"/>
      <c r="E181" s="5"/>
      <c r="F181" s="5"/>
      <c r="G181" s="5"/>
      <c r="H181" s="5"/>
      <c r="I181" s="5"/>
      <c r="J181" s="5"/>
      <c r="K181" s="5"/>
      <c r="L181" s="5"/>
      <c r="M181" s="5"/>
      <c r="N181" s="5"/>
      <c r="O181" s="5"/>
      <c r="P181" s="5"/>
    </row>
    <row r="182" spans="4:16">
      <c r="D182" s="5"/>
      <c r="E182" s="5"/>
      <c r="F182" s="5"/>
      <c r="G182" s="5"/>
      <c r="H182" s="5"/>
      <c r="I182" s="5"/>
      <c r="J182" s="5"/>
      <c r="K182" s="5"/>
      <c r="L182" s="5"/>
      <c r="M182" s="5"/>
      <c r="N182" s="5"/>
      <c r="O182" s="5"/>
      <c r="P182" s="5"/>
    </row>
    <row r="183" spans="4:16">
      <c r="D183" s="5"/>
      <c r="E183" s="5"/>
      <c r="F183" s="5"/>
      <c r="G183" s="5"/>
      <c r="H183" s="5"/>
      <c r="I183" s="5"/>
      <c r="J183" s="5"/>
      <c r="K183" s="5"/>
      <c r="L183" s="5"/>
      <c r="M183" s="5"/>
      <c r="N183" s="5"/>
      <c r="O183" s="5"/>
      <c r="P183" s="5"/>
    </row>
    <row r="184" spans="4:16">
      <c r="D184" s="5"/>
      <c r="E184" s="5"/>
      <c r="F184" s="5"/>
      <c r="G184" s="5"/>
      <c r="H184" s="5"/>
      <c r="I184" s="5"/>
      <c r="J184" s="5"/>
      <c r="K184" s="5"/>
      <c r="L184" s="5"/>
      <c r="M184" s="5"/>
      <c r="N184" s="5"/>
      <c r="O184" s="5"/>
      <c r="P184" s="5"/>
    </row>
    <row r="185" spans="4:16">
      <c r="D185" s="5"/>
      <c r="E185" s="5"/>
      <c r="F185" s="5"/>
      <c r="G185" s="5"/>
      <c r="H185" s="5"/>
      <c r="I185" s="5"/>
      <c r="J185" s="5"/>
      <c r="K185" s="5"/>
      <c r="L185" s="5"/>
      <c r="M185" s="5"/>
      <c r="N185" s="5"/>
      <c r="O185" s="5"/>
      <c r="P185" s="5"/>
    </row>
    <row r="186" spans="4:16">
      <c r="D186" s="5"/>
      <c r="E186" s="5"/>
      <c r="F186" s="5"/>
      <c r="G186" s="5"/>
      <c r="H186" s="5"/>
      <c r="I186" s="5"/>
      <c r="J186" s="5"/>
      <c r="K186" s="5"/>
      <c r="L186" s="5"/>
      <c r="M186" s="5"/>
      <c r="N186" s="5"/>
      <c r="O186" s="5"/>
      <c r="P186" s="5"/>
    </row>
    <row r="187" spans="4:16">
      <c r="D187" s="5"/>
      <c r="E187" s="5"/>
      <c r="F187" s="5"/>
      <c r="G187" s="5"/>
      <c r="H187" s="5"/>
      <c r="I187" s="5"/>
      <c r="J187" s="5"/>
      <c r="K187" s="5"/>
      <c r="L187" s="5"/>
      <c r="M187" s="5"/>
      <c r="N187" s="5"/>
      <c r="O187" s="5"/>
      <c r="P187" s="5"/>
    </row>
    <row r="188" spans="4:16">
      <c r="D188" s="5"/>
      <c r="E188" s="5"/>
      <c r="F188" s="5"/>
      <c r="G188" s="5"/>
      <c r="H188" s="5"/>
      <c r="I188" s="5"/>
      <c r="J188" s="5"/>
      <c r="K188" s="5"/>
      <c r="L188" s="5"/>
      <c r="M188" s="5"/>
      <c r="N188" s="5"/>
      <c r="O188" s="5"/>
      <c r="P188" s="5"/>
    </row>
    <row r="189" spans="4:16">
      <c r="D189" s="5"/>
      <c r="E189" s="5"/>
      <c r="F189" s="5"/>
      <c r="G189" s="5"/>
      <c r="H189" s="5"/>
      <c r="I189" s="5"/>
      <c r="J189" s="5"/>
      <c r="K189" s="5"/>
      <c r="L189" s="5"/>
      <c r="M189" s="5"/>
      <c r="N189" s="5"/>
      <c r="O189" s="5"/>
      <c r="P189" s="5"/>
    </row>
    <row r="190" spans="4:16">
      <c r="D190" s="5"/>
      <c r="E190" s="5"/>
      <c r="F190" s="5"/>
      <c r="G190" s="5"/>
      <c r="H190" s="5"/>
      <c r="I190" s="5"/>
      <c r="J190" s="5"/>
      <c r="K190" s="5"/>
      <c r="L190" s="5"/>
      <c r="M190" s="5"/>
      <c r="N190" s="5"/>
      <c r="O190" s="5"/>
      <c r="P190" s="5"/>
    </row>
    <row r="191" spans="4:16">
      <c r="D191" s="5"/>
      <c r="E191" s="5"/>
      <c r="F191" s="5"/>
      <c r="G191" s="5"/>
      <c r="H191" s="5"/>
      <c r="I191" s="5"/>
      <c r="J191" s="5"/>
      <c r="K191" s="5"/>
      <c r="L191" s="5"/>
      <c r="M191" s="5"/>
      <c r="N191" s="5"/>
      <c r="O191" s="5"/>
      <c r="P191" s="5"/>
    </row>
    <row r="192" spans="4:16">
      <c r="D192" s="5"/>
      <c r="E192" s="5"/>
      <c r="F192" s="5"/>
      <c r="G192" s="5"/>
      <c r="H192" s="5"/>
      <c r="I192" s="5"/>
      <c r="J192" s="5"/>
      <c r="K192" s="5"/>
      <c r="L192" s="5"/>
      <c r="M192" s="5"/>
      <c r="N192" s="5"/>
      <c r="O192" s="5"/>
      <c r="P192" s="5"/>
    </row>
    <row r="193" spans="4:16">
      <c r="D193" s="5"/>
      <c r="E193" s="5"/>
      <c r="F193" s="5"/>
      <c r="G193" s="5"/>
      <c r="H193" s="5"/>
      <c r="I193" s="5"/>
      <c r="J193" s="5"/>
      <c r="K193" s="5"/>
      <c r="L193" s="5"/>
      <c r="M193" s="5"/>
      <c r="N193" s="5"/>
      <c r="O193" s="5"/>
      <c r="P193" s="5"/>
    </row>
    <row r="194" spans="4:16">
      <c r="D194" s="5"/>
      <c r="E194" s="5"/>
      <c r="F194" s="5"/>
      <c r="G194" s="5"/>
      <c r="H194" s="5"/>
      <c r="I194" s="5"/>
      <c r="J194" s="5"/>
      <c r="K194" s="5"/>
      <c r="L194" s="5"/>
      <c r="M194" s="5"/>
      <c r="N194" s="5"/>
      <c r="O194" s="5"/>
      <c r="P194" s="5"/>
    </row>
    <row r="195" spans="4:16">
      <c r="D195" s="5"/>
      <c r="E195" s="5"/>
      <c r="F195" s="5"/>
      <c r="G195" s="5"/>
      <c r="H195" s="5"/>
      <c r="I195" s="5"/>
      <c r="J195" s="5"/>
      <c r="K195" s="5"/>
      <c r="L195" s="5"/>
      <c r="M195" s="5"/>
      <c r="N195" s="5"/>
      <c r="O195" s="5"/>
      <c r="P195" s="5"/>
    </row>
    <row r="196" spans="4:16">
      <c r="D196" s="5"/>
      <c r="E196" s="5"/>
      <c r="F196" s="5"/>
      <c r="G196" s="5"/>
      <c r="H196" s="5"/>
      <c r="I196" s="5"/>
      <c r="J196" s="5"/>
      <c r="K196" s="5"/>
      <c r="L196" s="5"/>
      <c r="M196" s="5"/>
      <c r="N196" s="5"/>
      <c r="O196" s="5"/>
      <c r="P196" s="5"/>
    </row>
    <row r="197" spans="4:16">
      <c r="D197" s="5"/>
      <c r="E197" s="5"/>
      <c r="F197" s="5"/>
      <c r="G197" s="5"/>
      <c r="H197" s="5"/>
      <c r="I197" s="5"/>
      <c r="J197" s="5"/>
      <c r="K197" s="5"/>
      <c r="L197" s="5"/>
      <c r="M197" s="5"/>
      <c r="N197" s="5"/>
      <c r="O197" s="5"/>
      <c r="P197" s="5"/>
    </row>
    <row r="198" spans="4:16">
      <c r="D198" s="5"/>
      <c r="E198" s="5"/>
      <c r="F198" s="5"/>
      <c r="G198" s="5"/>
      <c r="H198" s="5"/>
      <c r="I198" s="5"/>
      <c r="J198" s="5"/>
      <c r="K198" s="5"/>
      <c r="L198" s="5"/>
      <c r="M198" s="5"/>
      <c r="N198" s="5"/>
      <c r="O198" s="5"/>
      <c r="P198" s="5"/>
    </row>
    <row r="199" spans="4:16">
      <c r="D199" s="5"/>
      <c r="E199" s="5"/>
      <c r="F199" s="5"/>
      <c r="G199" s="5"/>
      <c r="H199" s="5"/>
      <c r="I199" s="5"/>
      <c r="J199" s="5"/>
      <c r="K199" s="5"/>
      <c r="L199" s="5"/>
      <c r="M199" s="5"/>
      <c r="N199" s="5"/>
      <c r="O199" s="5"/>
      <c r="P199" s="5"/>
    </row>
    <row r="200" spans="4:16">
      <c r="D200" s="5"/>
      <c r="E200" s="5"/>
      <c r="F200" s="5"/>
      <c r="G200" s="5"/>
      <c r="H200" s="5"/>
      <c r="I200" s="5"/>
      <c r="J200" s="5"/>
      <c r="K200" s="5"/>
      <c r="L200" s="5"/>
      <c r="M200" s="5"/>
      <c r="N200" s="5"/>
      <c r="O200" s="5"/>
      <c r="P200" s="5"/>
    </row>
    <row r="201" spans="4:16">
      <c r="D201" s="5"/>
      <c r="E201" s="5"/>
      <c r="F201" s="5"/>
      <c r="G201" s="5"/>
      <c r="H201" s="5"/>
      <c r="I201" s="5"/>
      <c r="J201" s="5"/>
      <c r="K201" s="5"/>
      <c r="L201" s="5"/>
      <c r="M201" s="5"/>
      <c r="N201" s="5"/>
      <c r="O201" s="5"/>
      <c r="P201" s="5"/>
    </row>
    <row r="202" spans="4:16">
      <c r="D202" s="5"/>
      <c r="E202" s="5"/>
      <c r="F202" s="5"/>
      <c r="G202" s="5"/>
      <c r="H202" s="5"/>
      <c r="I202" s="5"/>
      <c r="J202" s="5"/>
      <c r="K202" s="5"/>
      <c r="L202" s="5"/>
      <c r="M202" s="5"/>
      <c r="N202" s="5"/>
      <c r="O202" s="5"/>
      <c r="P202" s="5"/>
    </row>
    <row r="203" spans="4:16">
      <c r="D203" s="5"/>
      <c r="E203" s="5"/>
      <c r="F203" s="5"/>
      <c r="G203" s="5"/>
      <c r="H203" s="5"/>
      <c r="I203" s="5"/>
      <c r="J203" s="5"/>
      <c r="K203" s="5"/>
      <c r="L203" s="5"/>
      <c r="M203" s="5"/>
      <c r="N203" s="5"/>
      <c r="O203" s="5"/>
      <c r="P203" s="5"/>
    </row>
    <row r="204" spans="4:16">
      <c r="D204" s="5"/>
      <c r="E204" s="5"/>
      <c r="F204" s="5"/>
      <c r="G204" s="5"/>
      <c r="H204" s="5"/>
      <c r="I204" s="5"/>
      <c r="J204" s="5"/>
      <c r="K204" s="5"/>
      <c r="L204" s="5"/>
      <c r="M204" s="5"/>
      <c r="N204" s="5"/>
      <c r="O204" s="5"/>
      <c r="P204" s="5"/>
    </row>
    <row r="205" spans="4:16">
      <c r="D205" s="5"/>
      <c r="E205" s="5"/>
      <c r="F205" s="5"/>
      <c r="G205" s="5"/>
      <c r="H205" s="5"/>
      <c r="I205" s="5"/>
      <c r="J205" s="5"/>
      <c r="K205" s="5"/>
      <c r="L205" s="5"/>
      <c r="M205" s="5"/>
      <c r="N205" s="5"/>
      <c r="O205" s="5"/>
      <c r="P205" s="5"/>
    </row>
    <row r="206" spans="4:16">
      <c r="D206" s="5"/>
      <c r="E206" s="5"/>
      <c r="F206" s="5"/>
      <c r="G206" s="5"/>
      <c r="H206" s="5"/>
      <c r="I206" s="5"/>
      <c r="J206" s="5"/>
      <c r="K206" s="5"/>
      <c r="L206" s="5"/>
      <c r="M206" s="5"/>
      <c r="N206" s="5"/>
      <c r="O206" s="5"/>
      <c r="P206" s="5"/>
    </row>
    <row r="207" spans="4:16">
      <c r="D207" s="5"/>
      <c r="E207" s="5"/>
      <c r="F207" s="5"/>
      <c r="G207" s="5"/>
      <c r="H207" s="5"/>
      <c r="I207" s="5"/>
      <c r="J207" s="5"/>
      <c r="K207" s="5"/>
      <c r="L207" s="5"/>
      <c r="M207" s="5"/>
      <c r="N207" s="5"/>
      <c r="O207" s="5"/>
      <c r="P207" s="5"/>
    </row>
    <row r="208" spans="4:16">
      <c r="D208" s="5"/>
      <c r="E208" s="5"/>
      <c r="F208" s="5"/>
      <c r="G208" s="5"/>
      <c r="H208" s="5"/>
      <c r="I208" s="5"/>
      <c r="J208" s="5"/>
      <c r="K208" s="5"/>
      <c r="L208" s="5"/>
      <c r="M208" s="5"/>
      <c r="N208" s="5"/>
      <c r="O208" s="5"/>
      <c r="P208" s="5"/>
    </row>
    <row r="209" spans="4:16">
      <c r="D209" s="5"/>
      <c r="E209" s="5"/>
      <c r="F209" s="5"/>
      <c r="G209" s="5"/>
      <c r="H209" s="5"/>
      <c r="I209" s="5"/>
      <c r="J209" s="5"/>
      <c r="K209" s="5"/>
      <c r="L209" s="5"/>
      <c r="M209" s="5"/>
      <c r="N209" s="5"/>
      <c r="O209" s="5"/>
      <c r="P209" s="5"/>
    </row>
    <row r="210" spans="4:16">
      <c r="D210" s="5"/>
      <c r="E210" s="5"/>
      <c r="F210" s="5"/>
      <c r="G210" s="5"/>
      <c r="H210" s="5"/>
      <c r="I210" s="5"/>
      <c r="J210" s="5"/>
      <c r="K210" s="5"/>
      <c r="L210" s="5"/>
      <c r="M210" s="5"/>
      <c r="N210" s="5"/>
      <c r="O210" s="5"/>
      <c r="P210" s="5"/>
    </row>
    <row r="211" spans="4:16">
      <c r="D211" s="5"/>
      <c r="E211" s="5"/>
      <c r="F211" s="5"/>
      <c r="G211" s="5"/>
      <c r="H211" s="5"/>
      <c r="I211" s="5"/>
      <c r="J211" s="5"/>
      <c r="K211" s="5"/>
      <c r="L211" s="5"/>
      <c r="M211" s="5"/>
      <c r="N211" s="5"/>
      <c r="O211" s="5"/>
      <c r="P211" s="5"/>
    </row>
    <row r="212" spans="4:16">
      <c r="D212" s="5"/>
      <c r="E212" s="5"/>
      <c r="F212" s="5"/>
      <c r="G212" s="5"/>
      <c r="H212" s="5"/>
      <c r="I212" s="5"/>
      <c r="J212" s="5"/>
      <c r="K212" s="5"/>
      <c r="L212" s="5"/>
      <c r="M212" s="5"/>
      <c r="N212" s="5"/>
      <c r="O212" s="5"/>
      <c r="P212" s="5"/>
    </row>
    <row r="213" spans="4:16">
      <c r="D213" s="5"/>
      <c r="E213" s="5"/>
      <c r="F213" s="5"/>
      <c r="G213" s="5"/>
      <c r="H213" s="5"/>
      <c r="I213" s="5"/>
      <c r="J213" s="5"/>
      <c r="K213" s="5"/>
      <c r="L213" s="5"/>
      <c r="M213" s="5"/>
      <c r="N213" s="5"/>
      <c r="O213" s="5"/>
      <c r="P213" s="5"/>
    </row>
    <row r="214" spans="4:16">
      <c r="D214" s="5"/>
      <c r="E214" s="5"/>
      <c r="F214" s="5"/>
      <c r="G214" s="5"/>
      <c r="H214" s="5"/>
      <c r="I214" s="5"/>
      <c r="J214" s="5"/>
      <c r="K214" s="5"/>
      <c r="L214" s="5"/>
      <c r="M214" s="5"/>
      <c r="N214" s="5"/>
      <c r="O214" s="5"/>
      <c r="P214" s="5"/>
    </row>
    <row r="215" spans="4:16">
      <c r="D215" s="5"/>
      <c r="E215" s="5"/>
      <c r="F215" s="5"/>
      <c r="G215" s="5"/>
      <c r="H215" s="5"/>
      <c r="I215" s="5"/>
      <c r="J215" s="5"/>
      <c r="K215" s="5"/>
      <c r="L215" s="5"/>
      <c r="M215" s="5"/>
      <c r="N215" s="5"/>
      <c r="O215" s="5"/>
      <c r="P215" s="5"/>
    </row>
    <row r="216" spans="4:16">
      <c r="D216" s="5"/>
      <c r="E216" s="5"/>
      <c r="F216" s="5"/>
      <c r="G216" s="5"/>
      <c r="H216" s="5"/>
      <c r="I216" s="5"/>
      <c r="J216" s="5"/>
      <c r="K216" s="5"/>
      <c r="L216" s="5"/>
      <c r="M216" s="5"/>
      <c r="N216" s="5"/>
      <c r="O216" s="5"/>
      <c r="P216" s="5"/>
    </row>
    <row r="217" spans="4:16">
      <c r="D217" s="5"/>
      <c r="E217" s="5"/>
      <c r="F217" s="5"/>
      <c r="G217" s="5"/>
      <c r="H217" s="5"/>
      <c r="I217" s="5"/>
      <c r="J217" s="5"/>
      <c r="K217" s="5"/>
      <c r="L217" s="5"/>
      <c r="M217" s="5"/>
      <c r="N217" s="5"/>
      <c r="O217" s="5"/>
      <c r="P217" s="5"/>
    </row>
    <row r="218" spans="4:16">
      <c r="D218" s="5"/>
      <c r="E218" s="5"/>
      <c r="F218" s="5"/>
      <c r="G218" s="5"/>
      <c r="H218" s="5"/>
      <c r="I218" s="5"/>
      <c r="J218" s="5"/>
      <c r="K218" s="5"/>
      <c r="L218" s="5"/>
      <c r="M218" s="5"/>
      <c r="N218" s="5"/>
      <c r="O218" s="5"/>
      <c r="P218" s="5"/>
    </row>
    <row r="219" spans="4:16">
      <c r="D219" s="5"/>
      <c r="E219" s="5"/>
      <c r="F219" s="5"/>
      <c r="G219" s="5"/>
      <c r="H219" s="5"/>
      <c r="I219" s="5"/>
      <c r="J219" s="5"/>
      <c r="K219" s="5"/>
      <c r="L219" s="5"/>
      <c r="M219" s="5"/>
      <c r="N219" s="5"/>
      <c r="O219" s="5"/>
      <c r="P219" s="5"/>
    </row>
    <row r="220" spans="4:16">
      <c r="D220" s="5"/>
      <c r="E220" s="5"/>
      <c r="F220" s="5"/>
      <c r="G220" s="5"/>
      <c r="H220" s="5"/>
      <c r="I220" s="5"/>
      <c r="J220" s="5"/>
      <c r="K220" s="5"/>
      <c r="L220" s="5"/>
      <c r="M220" s="5"/>
      <c r="N220" s="5"/>
      <c r="O220" s="5"/>
      <c r="P220" s="5"/>
    </row>
    <row r="221" spans="4:16">
      <c r="D221" s="5"/>
      <c r="E221" s="5"/>
      <c r="F221" s="5"/>
      <c r="G221" s="5"/>
      <c r="H221" s="5"/>
      <c r="I221" s="5"/>
      <c r="J221" s="5"/>
      <c r="K221" s="5"/>
      <c r="L221" s="5"/>
      <c r="M221" s="5"/>
      <c r="N221" s="5"/>
      <c r="O221" s="5"/>
      <c r="P221" s="5"/>
    </row>
    <row r="222" spans="4:16">
      <c r="D222" s="5"/>
      <c r="E222" s="5"/>
      <c r="F222" s="5"/>
      <c r="G222" s="5"/>
      <c r="H222" s="5"/>
      <c r="I222" s="5"/>
      <c r="J222" s="5"/>
      <c r="K222" s="5"/>
      <c r="L222" s="5"/>
      <c r="M222" s="5"/>
      <c r="N222" s="5"/>
      <c r="O222" s="5"/>
      <c r="P222" s="5"/>
    </row>
    <row r="223" spans="4:16">
      <c r="D223" s="5"/>
      <c r="E223" s="5"/>
      <c r="F223" s="5"/>
      <c r="G223" s="5"/>
      <c r="H223" s="5"/>
      <c r="I223" s="5"/>
      <c r="J223" s="5"/>
      <c r="K223" s="5"/>
      <c r="L223" s="5"/>
      <c r="M223" s="5"/>
      <c r="N223" s="5"/>
      <c r="O223" s="5"/>
      <c r="P223" s="5"/>
    </row>
    <row r="224" spans="4:16">
      <c r="D224" s="5"/>
      <c r="E224" s="5"/>
      <c r="F224" s="5"/>
      <c r="G224" s="5"/>
      <c r="H224" s="5"/>
      <c r="I224" s="5"/>
      <c r="J224" s="5"/>
      <c r="K224" s="5"/>
      <c r="L224" s="5"/>
      <c r="M224" s="5"/>
      <c r="N224" s="5"/>
      <c r="O224" s="5"/>
      <c r="P224" s="5"/>
    </row>
    <row r="225" spans="4:16">
      <c r="D225" s="5"/>
      <c r="E225" s="5"/>
      <c r="F225" s="5"/>
      <c r="G225" s="5"/>
      <c r="H225" s="5"/>
      <c r="I225" s="5"/>
      <c r="J225" s="5"/>
      <c r="K225" s="5"/>
      <c r="L225" s="5"/>
      <c r="M225" s="5"/>
      <c r="N225" s="5"/>
      <c r="O225" s="5"/>
      <c r="P225" s="5"/>
    </row>
    <row r="226" spans="4:16">
      <c r="D226" s="5"/>
      <c r="E226" s="5"/>
      <c r="F226" s="5"/>
      <c r="G226" s="5"/>
      <c r="H226" s="5"/>
      <c r="I226" s="5"/>
      <c r="J226" s="5"/>
      <c r="K226" s="5"/>
      <c r="L226" s="5"/>
      <c r="M226" s="5"/>
      <c r="N226" s="5"/>
      <c r="O226" s="5"/>
      <c r="P226" s="5"/>
    </row>
    <row r="227" spans="4:16">
      <c r="D227" s="5"/>
      <c r="E227" s="5"/>
      <c r="F227" s="5"/>
      <c r="G227" s="5"/>
      <c r="H227" s="5"/>
      <c r="I227" s="5"/>
      <c r="J227" s="5"/>
      <c r="K227" s="5"/>
      <c r="L227" s="5"/>
      <c r="M227" s="5"/>
      <c r="N227" s="5"/>
      <c r="O227" s="5"/>
      <c r="P227" s="5"/>
    </row>
    <row r="228" spans="4:16">
      <c r="D228" s="5"/>
      <c r="E228" s="5"/>
      <c r="F228" s="5"/>
      <c r="G228" s="5"/>
      <c r="H228" s="5"/>
      <c r="I228" s="5"/>
      <c r="J228" s="5"/>
      <c r="K228" s="5"/>
      <c r="L228" s="5"/>
      <c r="M228" s="5"/>
      <c r="N228" s="5"/>
      <c r="O228" s="5"/>
      <c r="P228" s="5"/>
    </row>
    <row r="229" spans="4:16">
      <c r="D229" s="5"/>
      <c r="E229" s="5"/>
      <c r="F229" s="5"/>
      <c r="G229" s="5"/>
      <c r="H229" s="5"/>
      <c r="I229" s="5"/>
      <c r="J229" s="5"/>
      <c r="K229" s="5"/>
      <c r="L229" s="5"/>
      <c r="M229" s="5"/>
      <c r="N229" s="5"/>
      <c r="O229" s="5"/>
      <c r="P229" s="5"/>
    </row>
    <row r="230" spans="4:16">
      <c r="D230" s="5"/>
      <c r="E230" s="5"/>
      <c r="F230" s="5"/>
      <c r="G230" s="5"/>
      <c r="H230" s="5"/>
      <c r="I230" s="5"/>
      <c r="J230" s="5"/>
      <c r="K230" s="5"/>
      <c r="L230" s="5"/>
      <c r="M230" s="5"/>
      <c r="N230" s="5"/>
      <c r="O230" s="5"/>
      <c r="P230" s="5"/>
    </row>
    <row r="231" spans="4:16">
      <c r="D231" s="5"/>
      <c r="E231" s="5"/>
      <c r="F231" s="5"/>
      <c r="G231" s="5"/>
      <c r="H231" s="5"/>
      <c r="I231" s="5"/>
      <c r="J231" s="5"/>
      <c r="K231" s="5"/>
      <c r="L231" s="5"/>
      <c r="M231" s="5"/>
      <c r="N231" s="5"/>
      <c r="O231" s="5"/>
      <c r="P231" s="5"/>
    </row>
    <row r="232" spans="4:16">
      <c r="D232" s="5"/>
      <c r="E232" s="5"/>
      <c r="F232" s="5"/>
      <c r="G232" s="5"/>
      <c r="H232" s="5"/>
      <c r="I232" s="5"/>
      <c r="J232" s="5"/>
      <c r="K232" s="5"/>
      <c r="L232" s="5"/>
      <c r="M232" s="5"/>
      <c r="N232" s="5"/>
      <c r="O232" s="5"/>
      <c r="P232" s="5"/>
    </row>
    <row r="233" spans="4:16">
      <c r="D233" s="5"/>
      <c r="E233" s="5"/>
      <c r="F233" s="5"/>
      <c r="G233" s="5"/>
      <c r="H233" s="5"/>
      <c r="I233" s="5"/>
      <c r="J233" s="5"/>
      <c r="K233" s="5"/>
      <c r="L233" s="5"/>
      <c r="M233" s="5"/>
      <c r="N233" s="5"/>
      <c r="O233" s="5"/>
      <c r="P233" s="5"/>
    </row>
    <row r="234" spans="4:16">
      <c r="D234" s="5"/>
      <c r="E234" s="5"/>
      <c r="F234" s="5"/>
      <c r="G234" s="5"/>
      <c r="H234" s="5"/>
      <c r="I234" s="5"/>
      <c r="J234" s="5"/>
      <c r="K234" s="5"/>
      <c r="L234" s="5"/>
      <c r="M234" s="5"/>
      <c r="N234" s="5"/>
      <c r="O234" s="5"/>
      <c r="P234" s="5"/>
    </row>
    <row r="235" spans="4:16">
      <c r="D235" s="5"/>
      <c r="E235" s="5"/>
      <c r="F235" s="5"/>
      <c r="G235" s="5"/>
      <c r="H235" s="5"/>
      <c r="I235" s="5"/>
      <c r="J235" s="5"/>
      <c r="K235" s="5"/>
      <c r="L235" s="5"/>
      <c r="M235" s="5"/>
      <c r="N235" s="5"/>
      <c r="O235" s="5"/>
      <c r="P235" s="5"/>
    </row>
    <row r="236" spans="4:16">
      <c r="D236" s="5"/>
      <c r="E236" s="5"/>
      <c r="F236" s="5"/>
      <c r="G236" s="5"/>
      <c r="H236" s="5"/>
      <c r="I236" s="5"/>
      <c r="J236" s="5"/>
      <c r="K236" s="5"/>
      <c r="L236" s="5"/>
      <c r="M236" s="5"/>
      <c r="N236" s="5"/>
      <c r="O236" s="5"/>
      <c r="P236" s="5"/>
    </row>
    <row r="237" spans="4:16">
      <c r="D237" s="5"/>
      <c r="E237" s="5"/>
      <c r="F237" s="5"/>
      <c r="G237" s="5"/>
      <c r="H237" s="5"/>
      <c r="I237" s="5"/>
      <c r="J237" s="5"/>
      <c r="K237" s="5"/>
      <c r="L237" s="5"/>
      <c r="M237" s="5"/>
      <c r="N237" s="5"/>
      <c r="O237" s="5"/>
      <c r="P237" s="5"/>
    </row>
    <row r="238" spans="4:16">
      <c r="D238" s="5"/>
      <c r="E238" s="5"/>
      <c r="F238" s="5"/>
      <c r="G238" s="5"/>
      <c r="H238" s="5"/>
      <c r="I238" s="5"/>
      <c r="J238" s="5"/>
      <c r="K238" s="5"/>
      <c r="L238" s="5"/>
      <c r="M238" s="5"/>
      <c r="N238" s="5"/>
      <c r="O238" s="5"/>
      <c r="P238" s="5"/>
    </row>
    <row r="239" spans="4:16">
      <c r="D239" s="5"/>
      <c r="E239" s="5"/>
      <c r="F239" s="5"/>
      <c r="G239" s="5"/>
      <c r="H239" s="5"/>
      <c r="I239" s="5"/>
      <c r="J239" s="5"/>
      <c r="K239" s="5"/>
      <c r="L239" s="5"/>
      <c r="M239" s="5"/>
      <c r="N239" s="5"/>
      <c r="O239" s="5"/>
      <c r="P239" s="5"/>
    </row>
    <row r="240" spans="4:16">
      <c r="D240" s="5"/>
      <c r="E240" s="5"/>
      <c r="F240" s="5"/>
      <c r="G240" s="5"/>
      <c r="H240" s="5"/>
      <c r="I240" s="5"/>
      <c r="J240" s="5"/>
      <c r="K240" s="5"/>
      <c r="L240" s="5"/>
      <c r="M240" s="5"/>
      <c r="N240" s="5"/>
      <c r="O240" s="5"/>
      <c r="P240" s="5"/>
    </row>
    <row r="241" spans="4:16">
      <c r="D241" s="5"/>
      <c r="E241" s="5"/>
      <c r="F241" s="5"/>
      <c r="G241" s="5"/>
      <c r="H241" s="5"/>
      <c r="I241" s="5"/>
      <c r="J241" s="5"/>
      <c r="K241" s="5"/>
      <c r="L241" s="5"/>
      <c r="M241" s="5"/>
      <c r="N241" s="5"/>
      <c r="O241" s="5"/>
      <c r="P241" s="5"/>
    </row>
    <row r="242" spans="4:16">
      <c r="D242" s="5"/>
      <c r="E242" s="5"/>
      <c r="F242" s="5"/>
      <c r="G242" s="5"/>
      <c r="H242" s="5"/>
      <c r="I242" s="5"/>
      <c r="J242" s="5"/>
      <c r="K242" s="5"/>
      <c r="L242" s="5"/>
      <c r="M242" s="5"/>
      <c r="N242" s="5"/>
      <c r="O242" s="5"/>
      <c r="P242" s="5"/>
    </row>
    <row r="243" spans="4:16">
      <c r="D243" s="5"/>
      <c r="E243" s="5"/>
      <c r="F243" s="5"/>
      <c r="G243" s="5"/>
      <c r="H243" s="5"/>
      <c r="I243" s="5"/>
      <c r="J243" s="5"/>
      <c r="K243" s="5"/>
      <c r="L243" s="5"/>
      <c r="M243" s="5"/>
      <c r="N243" s="5"/>
      <c r="O243" s="5"/>
      <c r="P243" s="5"/>
    </row>
    <row r="244" spans="4:16">
      <c r="D244" s="5"/>
      <c r="E244" s="5"/>
      <c r="F244" s="5"/>
      <c r="G244" s="5"/>
      <c r="H244" s="5"/>
      <c r="I244" s="5"/>
      <c r="J244" s="5"/>
      <c r="K244" s="5"/>
      <c r="L244" s="5"/>
      <c r="M244" s="5"/>
      <c r="N244" s="5"/>
      <c r="O244" s="5"/>
      <c r="P244" s="5"/>
    </row>
    <row r="245" spans="4:16">
      <c r="D245" s="5"/>
      <c r="E245" s="5"/>
      <c r="F245" s="5"/>
      <c r="G245" s="5"/>
      <c r="H245" s="5"/>
      <c r="I245" s="5"/>
      <c r="J245" s="5"/>
      <c r="K245" s="5"/>
      <c r="L245" s="5"/>
      <c r="M245" s="5"/>
      <c r="N245" s="5"/>
      <c r="O245" s="5"/>
      <c r="P245" s="5"/>
    </row>
    <row r="246" spans="4:16">
      <c r="D246" s="5"/>
      <c r="E246" s="5"/>
      <c r="F246" s="5"/>
      <c r="G246" s="5"/>
      <c r="H246" s="5"/>
      <c r="I246" s="5"/>
      <c r="J246" s="5"/>
      <c r="K246" s="5"/>
      <c r="L246" s="5"/>
      <c r="M246" s="5"/>
      <c r="N246" s="5"/>
      <c r="O246" s="5"/>
      <c r="P246" s="5"/>
    </row>
    <row r="247" spans="4:16">
      <c r="D247" s="5"/>
      <c r="E247" s="5"/>
      <c r="F247" s="5"/>
      <c r="G247" s="5"/>
      <c r="H247" s="5"/>
      <c r="I247" s="5"/>
      <c r="J247" s="5"/>
      <c r="K247" s="5"/>
      <c r="L247" s="5"/>
      <c r="M247" s="5"/>
      <c r="N247" s="5"/>
      <c r="O247" s="5"/>
      <c r="P247" s="5"/>
    </row>
    <row r="248" spans="4:16">
      <c r="D248" s="5"/>
      <c r="E248" s="5"/>
      <c r="F248" s="5"/>
      <c r="G248" s="5"/>
      <c r="H248" s="5"/>
      <c r="I248" s="5"/>
      <c r="J248" s="5"/>
      <c r="K248" s="5"/>
      <c r="L248" s="5"/>
      <c r="M248" s="5"/>
      <c r="N248" s="5"/>
      <c r="O248" s="5"/>
      <c r="P248" s="5"/>
    </row>
    <row r="249" spans="4:16">
      <c r="D249" s="5"/>
      <c r="E249" s="5"/>
      <c r="F249" s="5"/>
      <c r="G249" s="5"/>
      <c r="H249" s="5"/>
      <c r="I249" s="5"/>
      <c r="J249" s="5"/>
      <c r="K249" s="5"/>
      <c r="L249" s="5"/>
      <c r="M249" s="5"/>
      <c r="N249" s="5"/>
      <c r="O249" s="5"/>
      <c r="P249" s="5"/>
    </row>
    <row r="250" spans="4:16">
      <c r="D250" s="5"/>
      <c r="E250" s="5"/>
      <c r="F250" s="5"/>
      <c r="G250" s="5"/>
      <c r="H250" s="5"/>
      <c r="I250" s="5"/>
      <c r="J250" s="5"/>
      <c r="K250" s="5"/>
      <c r="L250" s="5"/>
      <c r="M250" s="5"/>
      <c r="N250" s="5"/>
      <c r="O250" s="5"/>
      <c r="P250" s="5"/>
    </row>
    <row r="251" spans="4:16">
      <c r="D251" s="5"/>
      <c r="E251" s="5"/>
      <c r="F251" s="5"/>
      <c r="G251" s="5"/>
      <c r="H251" s="5"/>
      <c r="I251" s="5"/>
      <c r="J251" s="5"/>
      <c r="K251" s="5"/>
      <c r="L251" s="5"/>
      <c r="M251" s="5"/>
      <c r="N251" s="5"/>
      <c r="O251" s="5"/>
      <c r="P251" s="5"/>
    </row>
    <row r="252" spans="4:16">
      <c r="D252" s="5"/>
      <c r="E252" s="5"/>
      <c r="F252" s="5"/>
      <c r="G252" s="5"/>
      <c r="H252" s="5"/>
      <c r="I252" s="5"/>
      <c r="J252" s="5"/>
      <c r="K252" s="5"/>
      <c r="L252" s="5"/>
      <c r="M252" s="5"/>
      <c r="N252" s="5"/>
      <c r="O252" s="5"/>
      <c r="P252" s="5"/>
    </row>
    <row r="253" spans="4:16">
      <c r="D253" s="5"/>
      <c r="E253" s="5"/>
      <c r="F253" s="5"/>
      <c r="G253" s="5"/>
      <c r="H253" s="5"/>
      <c r="I253" s="5"/>
      <c r="J253" s="5"/>
      <c r="K253" s="5"/>
      <c r="L253" s="5"/>
      <c r="M253" s="5"/>
      <c r="N253" s="5"/>
      <c r="O253" s="5"/>
      <c r="P253" s="5"/>
    </row>
    <row r="254" spans="4:16">
      <c r="D254" s="5"/>
      <c r="E254" s="5"/>
      <c r="F254" s="5"/>
      <c r="G254" s="5"/>
      <c r="H254" s="5"/>
      <c r="I254" s="5"/>
      <c r="J254" s="5"/>
      <c r="K254" s="5"/>
      <c r="L254" s="5"/>
      <c r="M254" s="5"/>
      <c r="N254" s="5"/>
      <c r="O254" s="5"/>
      <c r="P254" s="5"/>
    </row>
    <row r="255" spans="4:16">
      <c r="D255" s="5"/>
      <c r="E255" s="5"/>
      <c r="F255" s="5"/>
      <c r="G255" s="5"/>
      <c r="H255" s="5"/>
      <c r="I255" s="5"/>
      <c r="J255" s="5"/>
      <c r="K255" s="5"/>
      <c r="L255" s="5"/>
      <c r="M255" s="5"/>
      <c r="N255" s="5"/>
      <c r="O255" s="5"/>
      <c r="P255" s="5"/>
    </row>
    <row r="256" spans="4:16">
      <c r="D256" s="5"/>
      <c r="E256" s="5"/>
      <c r="F256" s="5"/>
      <c r="G256" s="5"/>
      <c r="H256" s="5"/>
      <c r="I256" s="5"/>
      <c r="J256" s="5"/>
      <c r="K256" s="5"/>
      <c r="L256" s="5"/>
      <c r="M256" s="5"/>
      <c r="N256" s="5"/>
      <c r="O256" s="5"/>
      <c r="P256" s="5"/>
    </row>
    <row r="257" spans="4:16">
      <c r="D257" s="5"/>
      <c r="E257" s="5"/>
      <c r="F257" s="5"/>
      <c r="G257" s="5"/>
      <c r="H257" s="5"/>
      <c r="I257" s="5"/>
      <c r="J257" s="5"/>
      <c r="K257" s="5"/>
      <c r="L257" s="5"/>
      <c r="M257" s="5"/>
      <c r="N257" s="5"/>
      <c r="O257" s="5"/>
      <c r="P257" s="5"/>
    </row>
    <row r="258" spans="4:16">
      <c r="D258" s="5"/>
      <c r="E258" s="5"/>
      <c r="F258" s="5"/>
      <c r="G258" s="5"/>
      <c r="H258" s="5"/>
      <c r="I258" s="5"/>
      <c r="J258" s="5"/>
      <c r="K258" s="5"/>
      <c r="L258" s="5"/>
      <c r="M258" s="5"/>
      <c r="N258" s="5"/>
      <c r="O258" s="5"/>
      <c r="P258" s="5"/>
    </row>
    <row r="259" spans="4:16">
      <c r="D259" s="5"/>
      <c r="E259" s="5"/>
      <c r="F259" s="5"/>
      <c r="G259" s="5"/>
      <c r="H259" s="5"/>
      <c r="I259" s="5"/>
      <c r="J259" s="5"/>
      <c r="K259" s="5"/>
      <c r="L259" s="5"/>
      <c r="M259" s="5"/>
      <c r="N259" s="5"/>
      <c r="O259" s="5"/>
      <c r="P259" s="5"/>
    </row>
    <row r="260" spans="4:16">
      <c r="D260" s="5"/>
      <c r="E260" s="5"/>
      <c r="F260" s="5"/>
      <c r="G260" s="5"/>
      <c r="H260" s="5"/>
      <c r="I260" s="5"/>
      <c r="J260" s="5"/>
      <c r="K260" s="5"/>
      <c r="L260" s="5"/>
      <c r="M260" s="5"/>
      <c r="N260" s="5"/>
      <c r="O260" s="5"/>
      <c r="P260" s="5"/>
    </row>
    <row r="261" spans="4:16">
      <c r="D261" s="5"/>
      <c r="E261" s="5"/>
      <c r="F261" s="5"/>
      <c r="G261" s="5"/>
      <c r="H261" s="5"/>
      <c r="I261" s="5"/>
      <c r="J261" s="5"/>
      <c r="K261" s="5"/>
      <c r="L261" s="5"/>
      <c r="M261" s="5"/>
      <c r="N261" s="5"/>
      <c r="O261" s="5"/>
      <c r="P261" s="5"/>
    </row>
    <row r="262" spans="4:16">
      <c r="D262" s="5"/>
      <c r="E262" s="5"/>
      <c r="F262" s="5"/>
      <c r="G262" s="5"/>
      <c r="H262" s="5"/>
      <c r="I262" s="5"/>
      <c r="J262" s="5"/>
      <c r="K262" s="5"/>
      <c r="L262" s="5"/>
      <c r="M262" s="5"/>
      <c r="N262" s="5"/>
      <c r="O262" s="5"/>
      <c r="P262" s="5"/>
    </row>
    <row r="263" spans="4:16">
      <c r="D263" s="5"/>
      <c r="E263" s="5"/>
      <c r="F263" s="5"/>
      <c r="G263" s="5"/>
      <c r="H263" s="5"/>
      <c r="I263" s="5"/>
      <c r="J263" s="5"/>
      <c r="K263" s="5"/>
      <c r="L263" s="5"/>
      <c r="M263" s="5"/>
      <c r="N263" s="5"/>
      <c r="O263" s="5"/>
      <c r="P263" s="5"/>
    </row>
    <row r="264" spans="4:16">
      <c r="D264" s="5"/>
      <c r="E264" s="5"/>
      <c r="F264" s="5"/>
      <c r="G264" s="5"/>
      <c r="H264" s="5"/>
      <c r="I264" s="5"/>
      <c r="J264" s="5"/>
      <c r="K264" s="5"/>
      <c r="L264" s="5"/>
      <c r="M264" s="5"/>
      <c r="N264" s="5"/>
      <c r="O264" s="5"/>
      <c r="P264" s="5"/>
    </row>
    <row r="265" spans="4:16">
      <c r="D265" s="5"/>
      <c r="E265" s="5"/>
      <c r="F265" s="5"/>
      <c r="G265" s="5"/>
      <c r="H265" s="5"/>
      <c r="I265" s="5"/>
      <c r="J265" s="5"/>
      <c r="K265" s="5"/>
      <c r="L265" s="5"/>
      <c r="M265" s="5"/>
      <c r="N265" s="5"/>
      <c r="O265" s="5"/>
      <c r="P265" s="5"/>
    </row>
    <row r="266" spans="4:16">
      <c r="D266" s="5"/>
      <c r="E266" s="5"/>
      <c r="F266" s="5"/>
      <c r="G266" s="5"/>
      <c r="H266" s="5"/>
      <c r="I266" s="5"/>
      <c r="J266" s="5"/>
      <c r="K266" s="5"/>
      <c r="L266" s="5"/>
      <c r="M266" s="5"/>
      <c r="N266" s="5"/>
      <c r="O266" s="5"/>
      <c r="P266" s="5"/>
    </row>
    <row r="267" spans="4:16">
      <c r="D267" s="5"/>
      <c r="E267" s="5"/>
      <c r="F267" s="5"/>
      <c r="G267" s="5"/>
      <c r="H267" s="5"/>
      <c r="I267" s="5"/>
      <c r="J267" s="5"/>
      <c r="K267" s="5"/>
      <c r="L267" s="5"/>
      <c r="M267" s="5"/>
      <c r="N267" s="5"/>
      <c r="O267" s="5"/>
      <c r="P267" s="5"/>
    </row>
    <row r="268" spans="4:16">
      <c r="D268" s="5"/>
      <c r="E268" s="5"/>
      <c r="F268" s="5"/>
      <c r="G268" s="5"/>
      <c r="H268" s="5"/>
      <c r="I268" s="5"/>
      <c r="J268" s="5"/>
      <c r="K268" s="5"/>
      <c r="L268" s="5"/>
      <c r="M268" s="5"/>
      <c r="N268" s="5"/>
      <c r="O268" s="5"/>
      <c r="P268" s="5"/>
    </row>
    <row r="269" spans="4:16">
      <c r="D269" s="5"/>
      <c r="E269" s="5"/>
      <c r="F269" s="5"/>
      <c r="G269" s="5"/>
      <c r="H269" s="5"/>
      <c r="I269" s="5"/>
      <c r="J269" s="5"/>
      <c r="K269" s="5"/>
      <c r="L269" s="5"/>
      <c r="M269" s="5"/>
      <c r="N269" s="5"/>
      <c r="O269" s="5"/>
      <c r="P269" s="5"/>
    </row>
    <row r="270" spans="4:16">
      <c r="D270" s="5"/>
      <c r="E270" s="5"/>
      <c r="F270" s="5"/>
      <c r="G270" s="5"/>
      <c r="H270" s="5"/>
      <c r="I270" s="5"/>
      <c r="J270" s="5"/>
      <c r="K270" s="5"/>
      <c r="L270" s="5"/>
      <c r="M270" s="5"/>
      <c r="N270" s="5"/>
      <c r="O270" s="5"/>
      <c r="P270" s="5"/>
    </row>
    <row r="271" spans="4:16">
      <c r="D271" s="5"/>
      <c r="E271" s="5"/>
      <c r="F271" s="5"/>
      <c r="G271" s="5"/>
      <c r="H271" s="5"/>
      <c r="I271" s="5"/>
      <c r="J271" s="5"/>
      <c r="K271" s="5"/>
      <c r="L271" s="5"/>
      <c r="M271" s="5"/>
      <c r="N271" s="5"/>
      <c r="O271" s="5"/>
      <c r="P271" s="5"/>
    </row>
    <row r="272" spans="4:16">
      <c r="D272" s="5"/>
      <c r="E272" s="5"/>
      <c r="F272" s="5"/>
      <c r="G272" s="5"/>
      <c r="H272" s="5"/>
      <c r="I272" s="5"/>
      <c r="J272" s="5"/>
      <c r="K272" s="5"/>
      <c r="L272" s="5"/>
      <c r="M272" s="5"/>
      <c r="N272" s="5"/>
      <c r="O272" s="5"/>
      <c r="P272" s="5"/>
    </row>
    <row r="273" spans="4:16">
      <c r="D273" s="5"/>
      <c r="E273" s="5"/>
      <c r="F273" s="5"/>
      <c r="G273" s="5"/>
      <c r="H273" s="5"/>
      <c r="I273" s="5"/>
      <c r="J273" s="5"/>
      <c r="K273" s="5"/>
      <c r="L273" s="5"/>
      <c r="M273" s="5"/>
      <c r="N273" s="5"/>
      <c r="O273" s="5"/>
      <c r="P273" s="5"/>
    </row>
    <row r="274" spans="4:16">
      <c r="D274" s="5"/>
      <c r="E274" s="5"/>
      <c r="F274" s="5"/>
      <c r="G274" s="5"/>
      <c r="H274" s="5"/>
      <c r="I274" s="5"/>
      <c r="J274" s="5"/>
      <c r="K274" s="5"/>
      <c r="L274" s="5"/>
      <c r="M274" s="5"/>
      <c r="N274" s="5"/>
      <c r="O274" s="5"/>
      <c r="P274" s="5"/>
    </row>
    <row r="275" spans="4:16">
      <c r="D275" s="5"/>
      <c r="E275" s="5"/>
      <c r="F275" s="5"/>
      <c r="G275" s="5"/>
      <c r="H275" s="5"/>
      <c r="I275" s="5"/>
      <c r="J275" s="5"/>
      <c r="K275" s="5"/>
      <c r="L275" s="5"/>
      <c r="M275" s="5"/>
      <c r="N275" s="5"/>
      <c r="O275" s="5"/>
      <c r="P275" s="5"/>
    </row>
    <row r="276" spans="4:16">
      <c r="D276" s="5"/>
      <c r="E276" s="5"/>
      <c r="F276" s="5"/>
      <c r="G276" s="5"/>
      <c r="H276" s="5"/>
      <c r="I276" s="5"/>
      <c r="J276" s="5"/>
      <c r="K276" s="5"/>
      <c r="L276" s="5"/>
      <c r="M276" s="5"/>
      <c r="N276" s="5"/>
      <c r="O276" s="5"/>
      <c r="P276" s="5"/>
    </row>
    <row r="277" spans="4:16">
      <c r="D277" s="5"/>
      <c r="E277" s="5"/>
      <c r="F277" s="5"/>
      <c r="G277" s="5"/>
      <c r="H277" s="5"/>
      <c r="I277" s="5"/>
      <c r="J277" s="5"/>
      <c r="K277" s="5"/>
      <c r="L277" s="5"/>
      <c r="M277" s="5"/>
      <c r="N277" s="5"/>
      <c r="O277" s="5"/>
      <c r="P277" s="5"/>
    </row>
    <row r="278" spans="4:16">
      <c r="D278" s="5"/>
      <c r="E278" s="5"/>
      <c r="F278" s="5"/>
      <c r="G278" s="5"/>
      <c r="H278" s="5"/>
      <c r="I278" s="5"/>
      <c r="J278" s="5"/>
      <c r="K278" s="5"/>
      <c r="L278" s="5"/>
      <c r="M278" s="5"/>
      <c r="N278" s="5"/>
      <c r="O278" s="5"/>
      <c r="P278" s="5"/>
    </row>
    <row r="279" spans="4:16">
      <c r="D279" s="5"/>
      <c r="E279" s="5"/>
      <c r="F279" s="5"/>
      <c r="G279" s="5"/>
      <c r="H279" s="5"/>
      <c r="I279" s="5"/>
      <c r="J279" s="5"/>
      <c r="K279" s="5"/>
      <c r="L279" s="5"/>
      <c r="M279" s="5"/>
      <c r="N279" s="5"/>
      <c r="O279" s="5"/>
      <c r="P279" s="5"/>
    </row>
    <row r="280" spans="4:16">
      <c r="D280" s="5"/>
      <c r="E280" s="5"/>
      <c r="F280" s="5"/>
      <c r="G280" s="5"/>
      <c r="H280" s="5"/>
      <c r="I280" s="5"/>
      <c r="J280" s="5"/>
      <c r="K280" s="5"/>
      <c r="L280" s="5"/>
      <c r="M280" s="5"/>
      <c r="N280" s="5"/>
      <c r="O280" s="5"/>
      <c r="P280" s="5"/>
    </row>
    <row r="281" spans="4:16">
      <c r="D281" s="5"/>
      <c r="E281" s="5"/>
      <c r="F281" s="5"/>
      <c r="G281" s="5"/>
      <c r="H281" s="5"/>
      <c r="I281" s="5"/>
      <c r="J281" s="5"/>
      <c r="K281" s="5"/>
      <c r="L281" s="5"/>
      <c r="M281" s="5"/>
      <c r="N281" s="5"/>
      <c r="O281" s="5"/>
      <c r="P281" s="5"/>
    </row>
    <row r="282" spans="4:16">
      <c r="D282" s="5"/>
      <c r="E282" s="5"/>
      <c r="F282" s="5"/>
      <c r="G282" s="5"/>
      <c r="H282" s="5"/>
      <c r="I282" s="5"/>
      <c r="J282" s="5"/>
      <c r="K282" s="5"/>
      <c r="L282" s="5"/>
      <c r="M282" s="5"/>
      <c r="N282" s="5"/>
      <c r="O282" s="5"/>
      <c r="P282" s="5"/>
    </row>
    <row r="283" spans="4:16">
      <c r="D283" s="5"/>
      <c r="E283" s="5"/>
      <c r="F283" s="5"/>
      <c r="G283" s="5"/>
      <c r="H283" s="5"/>
      <c r="I283" s="5"/>
      <c r="J283" s="5"/>
      <c r="K283" s="5"/>
      <c r="L283" s="5"/>
      <c r="M283" s="5"/>
      <c r="N283" s="5"/>
      <c r="O283" s="5"/>
      <c r="P283" s="5"/>
    </row>
    <row r="284" spans="4:16">
      <c r="D284" s="5"/>
      <c r="E284" s="5"/>
      <c r="F284" s="5"/>
      <c r="G284" s="5"/>
      <c r="H284" s="5"/>
      <c r="I284" s="5"/>
      <c r="J284" s="5"/>
      <c r="K284" s="5"/>
      <c r="L284" s="5"/>
      <c r="M284" s="5"/>
      <c r="N284" s="5"/>
      <c r="O284" s="5"/>
      <c r="P284" s="5"/>
    </row>
    <row r="285" spans="4:16">
      <c r="D285" s="5"/>
      <c r="E285" s="5"/>
      <c r="F285" s="5"/>
      <c r="G285" s="5"/>
      <c r="H285" s="5"/>
      <c r="I285" s="5"/>
      <c r="J285" s="5"/>
      <c r="K285" s="5"/>
      <c r="L285" s="5"/>
      <c r="M285" s="5"/>
      <c r="N285" s="5"/>
      <c r="O285" s="5"/>
      <c r="P285" s="5"/>
    </row>
    <row r="286" spans="4:16">
      <c r="D286" s="5"/>
      <c r="E286" s="5"/>
      <c r="F286" s="5"/>
      <c r="G286" s="5"/>
      <c r="H286" s="5"/>
      <c r="I286" s="5"/>
      <c r="J286" s="5"/>
      <c r="K286" s="5"/>
      <c r="L286" s="5"/>
      <c r="M286" s="5"/>
      <c r="N286" s="5"/>
      <c r="O286" s="5"/>
      <c r="P286" s="5"/>
    </row>
    <row r="287" spans="4:16">
      <c r="D287" s="5"/>
      <c r="E287" s="5"/>
      <c r="F287" s="5"/>
      <c r="G287" s="5"/>
      <c r="H287" s="5"/>
      <c r="I287" s="5"/>
      <c r="J287" s="5"/>
      <c r="K287" s="5"/>
      <c r="L287" s="5"/>
      <c r="M287" s="5"/>
      <c r="N287" s="5"/>
      <c r="O287" s="5"/>
      <c r="P287" s="5"/>
    </row>
    <row r="288" spans="4:16">
      <c r="D288" s="5"/>
      <c r="E288" s="5"/>
      <c r="F288" s="5"/>
      <c r="G288" s="5"/>
      <c r="H288" s="5"/>
      <c r="I288" s="5"/>
      <c r="J288" s="5"/>
      <c r="K288" s="5"/>
      <c r="L288" s="5"/>
      <c r="M288" s="5"/>
      <c r="N288" s="5"/>
      <c r="O288" s="5"/>
      <c r="P288" s="5"/>
    </row>
    <row r="289" spans="4:16">
      <c r="D289" s="5"/>
      <c r="E289" s="5"/>
      <c r="F289" s="5"/>
      <c r="G289" s="5"/>
      <c r="H289" s="5"/>
      <c r="I289" s="5"/>
      <c r="J289" s="5"/>
      <c r="K289" s="5"/>
      <c r="L289" s="5"/>
      <c r="M289" s="5"/>
      <c r="N289" s="5"/>
      <c r="O289" s="5"/>
      <c r="P289" s="5"/>
    </row>
    <row r="290" spans="4:16">
      <c r="D290" s="5"/>
      <c r="E290" s="5"/>
      <c r="F290" s="5"/>
      <c r="G290" s="5"/>
      <c r="H290" s="5"/>
      <c r="I290" s="5"/>
      <c r="J290" s="5"/>
      <c r="K290" s="5"/>
      <c r="L290" s="5"/>
      <c r="M290" s="5"/>
      <c r="N290" s="5"/>
      <c r="O290" s="5"/>
      <c r="P290" s="5"/>
    </row>
    <row r="291" spans="4:16">
      <c r="D291" s="5"/>
      <c r="E291" s="5"/>
      <c r="F291" s="5"/>
      <c r="G291" s="5"/>
      <c r="H291" s="5"/>
      <c r="I291" s="5"/>
      <c r="J291" s="5"/>
      <c r="K291" s="5"/>
      <c r="L291" s="5"/>
      <c r="M291" s="5"/>
      <c r="N291" s="5"/>
      <c r="O291" s="5"/>
      <c r="P291" s="5"/>
    </row>
    <row r="292" spans="4:16">
      <c r="D292" s="5"/>
      <c r="E292" s="5"/>
      <c r="F292" s="5"/>
      <c r="G292" s="5"/>
      <c r="H292" s="5"/>
      <c r="I292" s="5"/>
      <c r="J292" s="5"/>
      <c r="K292" s="5"/>
      <c r="L292" s="5"/>
      <c r="M292" s="5"/>
      <c r="N292" s="5"/>
      <c r="O292" s="5"/>
      <c r="P292" s="5"/>
    </row>
    <row r="293" spans="4:16">
      <c r="D293" s="4"/>
      <c r="E293" s="4"/>
      <c r="F293" s="4"/>
      <c r="G293" s="4"/>
      <c r="H293" s="4"/>
      <c r="I293" s="4"/>
      <c r="J293" s="4"/>
      <c r="K293" s="4"/>
      <c r="L293" s="4"/>
      <c r="M293" s="4"/>
      <c r="N293" s="4"/>
      <c r="O293" s="4"/>
    </row>
    <row r="294" spans="4:16">
      <c r="D294" s="4"/>
      <c r="E294" s="4"/>
      <c r="F294" s="4"/>
      <c r="G294" s="4"/>
      <c r="H294" s="4"/>
      <c r="I294" s="4"/>
      <c r="J294" s="4"/>
      <c r="K294" s="4"/>
      <c r="L294" s="4"/>
      <c r="M294" s="4"/>
      <c r="N294" s="4"/>
      <c r="O294" s="4"/>
    </row>
    <row r="295" spans="4:16">
      <c r="D295" s="4"/>
      <c r="E295" s="4"/>
      <c r="F295" s="4"/>
      <c r="G295" s="4"/>
      <c r="H295" s="4"/>
      <c r="I295" s="4"/>
      <c r="J295" s="4"/>
      <c r="K295" s="4"/>
      <c r="L295" s="4"/>
      <c r="M295" s="4"/>
      <c r="N295" s="4"/>
      <c r="O295" s="4"/>
    </row>
    <row r="296" spans="4:16">
      <c r="D296" s="4"/>
      <c r="E296" s="4"/>
      <c r="F296" s="4"/>
      <c r="G296" s="4"/>
      <c r="H296" s="4"/>
      <c r="I296" s="4"/>
      <c r="J296" s="4"/>
      <c r="K296" s="4"/>
      <c r="L296" s="4"/>
      <c r="M296" s="4"/>
      <c r="N296" s="4"/>
      <c r="O296" s="4"/>
    </row>
    <row r="297" spans="4:16">
      <c r="D297" s="4"/>
      <c r="E297" s="4"/>
      <c r="F297" s="4"/>
      <c r="G297" s="4"/>
      <c r="H297" s="4"/>
      <c r="I297" s="4"/>
      <c r="J297" s="4"/>
      <c r="K297" s="4"/>
      <c r="L297" s="4"/>
      <c r="M297" s="4"/>
      <c r="N297" s="4"/>
      <c r="O297" s="4"/>
    </row>
    <row r="298" spans="4:16">
      <c r="D298" s="4"/>
      <c r="E298" s="4"/>
      <c r="F298" s="4"/>
      <c r="G298" s="4"/>
      <c r="H298" s="4"/>
      <c r="I298" s="4"/>
      <c r="J298" s="4"/>
      <c r="K298" s="4"/>
      <c r="L298" s="4"/>
      <c r="M298" s="4"/>
      <c r="N298" s="4"/>
      <c r="O298" s="4"/>
    </row>
    <row r="299" spans="4:16">
      <c r="D299" s="4"/>
      <c r="E299" s="4"/>
      <c r="F299" s="4"/>
      <c r="G299" s="4"/>
      <c r="H299" s="4"/>
      <c r="I299" s="4"/>
      <c r="J299" s="4"/>
      <c r="K299" s="4"/>
      <c r="L299" s="4"/>
      <c r="M299" s="4"/>
      <c r="N299" s="4"/>
      <c r="O299" s="4"/>
    </row>
    <row r="300" spans="4:16">
      <c r="D300" s="4"/>
      <c r="E300" s="4"/>
      <c r="F300" s="4"/>
      <c r="G300" s="4"/>
      <c r="H300" s="4"/>
      <c r="I300" s="4"/>
      <c r="J300" s="4"/>
      <c r="K300" s="4"/>
      <c r="L300" s="4"/>
      <c r="M300" s="4"/>
      <c r="N300" s="4"/>
      <c r="O300" s="4"/>
    </row>
    <row r="301" spans="4:16">
      <c r="D301" s="4"/>
      <c r="E301" s="4"/>
      <c r="F301" s="4"/>
      <c r="G301" s="4"/>
      <c r="H301" s="4"/>
      <c r="I301" s="4"/>
      <c r="J301" s="4"/>
      <c r="K301" s="4"/>
      <c r="L301" s="4"/>
      <c r="M301" s="4"/>
      <c r="N301" s="4"/>
      <c r="O301" s="4"/>
    </row>
    <row r="302" spans="4:16">
      <c r="D302" s="4"/>
      <c r="E302" s="4"/>
      <c r="F302" s="4"/>
      <c r="G302" s="4"/>
      <c r="H302" s="4"/>
      <c r="I302" s="4"/>
      <c r="J302" s="4"/>
      <c r="K302" s="4"/>
      <c r="L302" s="4"/>
      <c r="M302" s="4"/>
      <c r="N302" s="4"/>
      <c r="O302" s="4"/>
    </row>
    <row r="303" spans="4:16">
      <c r="D303" s="4"/>
      <c r="E303" s="4"/>
      <c r="F303" s="4"/>
      <c r="G303" s="4"/>
      <c r="H303" s="4"/>
      <c r="I303" s="4"/>
      <c r="J303" s="4"/>
      <c r="K303" s="4"/>
      <c r="L303" s="4"/>
      <c r="M303" s="4"/>
      <c r="N303" s="4"/>
      <c r="O303" s="4"/>
    </row>
    <row r="304" spans="4:16">
      <c r="D304" s="4"/>
      <c r="E304" s="4"/>
      <c r="F304" s="4"/>
      <c r="G304" s="4"/>
      <c r="H304" s="4"/>
      <c r="I304" s="4"/>
      <c r="J304" s="4"/>
      <c r="K304" s="4"/>
      <c r="L304" s="4"/>
      <c r="M304" s="4"/>
      <c r="N304" s="4"/>
      <c r="O304" s="4"/>
    </row>
    <row r="305" spans="4:15">
      <c r="D305" s="4"/>
      <c r="E305" s="4"/>
      <c r="F305" s="4"/>
      <c r="G305" s="4"/>
      <c r="H305" s="4"/>
      <c r="I305" s="4"/>
      <c r="J305" s="4"/>
      <c r="K305" s="4"/>
      <c r="L305" s="4"/>
      <c r="M305" s="4"/>
      <c r="N305" s="4"/>
      <c r="O305" s="4"/>
    </row>
    <row r="306" spans="4:15">
      <c r="D306" s="4"/>
      <c r="E306" s="4"/>
      <c r="F306" s="4"/>
      <c r="G306" s="4"/>
      <c r="H306" s="4"/>
      <c r="I306" s="4"/>
      <c r="J306" s="4"/>
      <c r="K306" s="4"/>
      <c r="L306" s="4"/>
      <c r="M306" s="4"/>
      <c r="N306" s="4"/>
      <c r="O306" s="4"/>
    </row>
    <row r="307" spans="4:15">
      <c r="D307" s="4"/>
      <c r="E307" s="4"/>
      <c r="F307" s="4"/>
      <c r="G307" s="4"/>
      <c r="H307" s="4"/>
      <c r="I307" s="4"/>
      <c r="J307" s="4"/>
      <c r="K307" s="4"/>
      <c r="L307" s="4"/>
      <c r="M307" s="4"/>
      <c r="N307" s="4"/>
      <c r="O307" s="4"/>
    </row>
    <row r="308" spans="4:15">
      <c r="D308" s="4"/>
      <c r="E308" s="4"/>
      <c r="F308" s="4"/>
      <c r="G308" s="4"/>
      <c r="H308" s="4"/>
      <c r="I308" s="4"/>
      <c r="J308" s="4"/>
      <c r="K308" s="4"/>
      <c r="L308" s="4"/>
      <c r="M308" s="4"/>
      <c r="N308" s="4"/>
      <c r="O308" s="4"/>
    </row>
    <row r="309" spans="4:15">
      <c r="D309" s="4"/>
      <c r="E309" s="4"/>
      <c r="F309" s="4"/>
      <c r="G309" s="4"/>
      <c r="H309" s="4"/>
      <c r="I309" s="4"/>
      <c r="J309" s="4"/>
      <c r="K309" s="4"/>
      <c r="L309" s="4"/>
      <c r="M309" s="4"/>
      <c r="N309" s="4"/>
      <c r="O309" s="4"/>
    </row>
    <row r="310" spans="4:15">
      <c r="D310" s="4"/>
      <c r="E310" s="4"/>
      <c r="F310" s="4"/>
      <c r="G310" s="4"/>
      <c r="H310" s="4"/>
      <c r="I310" s="4"/>
      <c r="J310" s="4"/>
      <c r="K310" s="4"/>
      <c r="L310" s="4"/>
      <c r="M310" s="4"/>
      <c r="N310" s="4"/>
      <c r="O310" s="4"/>
    </row>
    <row r="311" spans="4:15">
      <c r="D311" s="4"/>
      <c r="E311" s="4"/>
      <c r="F311" s="4"/>
      <c r="G311" s="4"/>
      <c r="H311" s="4"/>
      <c r="I311" s="4"/>
      <c r="J311" s="4"/>
      <c r="K311" s="4"/>
      <c r="L311" s="4"/>
      <c r="M311" s="4"/>
      <c r="N311" s="4"/>
      <c r="O311" s="4"/>
    </row>
    <row r="312" spans="4:15">
      <c r="D312" s="4"/>
      <c r="E312" s="4"/>
      <c r="F312" s="4"/>
      <c r="G312" s="4"/>
      <c r="H312" s="4"/>
      <c r="I312" s="4"/>
      <c r="J312" s="4"/>
      <c r="K312" s="4"/>
      <c r="L312" s="4"/>
      <c r="M312" s="4"/>
      <c r="N312" s="4"/>
      <c r="O312" s="4"/>
    </row>
    <row r="313" spans="4:15">
      <c r="D313" s="4"/>
      <c r="E313" s="4"/>
      <c r="F313" s="4"/>
      <c r="G313" s="4"/>
      <c r="H313" s="4"/>
      <c r="I313" s="4"/>
      <c r="J313" s="4"/>
      <c r="K313" s="4"/>
      <c r="L313" s="4"/>
      <c r="M313" s="4"/>
      <c r="N313" s="4"/>
      <c r="O313" s="4"/>
    </row>
    <row r="314" spans="4:15">
      <c r="D314" s="4"/>
      <c r="E314" s="4"/>
      <c r="F314" s="4"/>
      <c r="G314" s="4"/>
      <c r="H314" s="4"/>
      <c r="I314" s="4"/>
      <c r="J314" s="4"/>
      <c r="K314" s="4"/>
      <c r="L314" s="4"/>
      <c r="M314" s="4"/>
      <c r="N314" s="4"/>
      <c r="O314" s="4"/>
    </row>
    <row r="315" spans="4:15">
      <c r="D315" s="4"/>
      <c r="E315" s="4"/>
      <c r="F315" s="4"/>
      <c r="G315" s="4"/>
      <c r="H315" s="4"/>
      <c r="I315" s="4"/>
      <c r="J315" s="4"/>
      <c r="K315" s="4"/>
      <c r="L315" s="4"/>
      <c r="M315" s="4"/>
      <c r="N315" s="4"/>
      <c r="O315" s="4"/>
    </row>
    <row r="316" spans="4:15">
      <c r="D316" s="4"/>
      <c r="E316" s="4"/>
      <c r="F316" s="4"/>
      <c r="G316" s="4"/>
      <c r="H316" s="4"/>
      <c r="I316" s="4"/>
      <c r="J316" s="4"/>
      <c r="K316" s="4"/>
      <c r="L316" s="4"/>
      <c r="M316" s="4"/>
      <c r="N316" s="4"/>
      <c r="O316" s="4"/>
    </row>
    <row r="317" spans="4:15">
      <c r="D317" s="4"/>
      <c r="E317" s="4"/>
      <c r="F317" s="4"/>
      <c r="G317" s="4"/>
      <c r="H317" s="4"/>
      <c r="I317" s="4"/>
      <c r="J317" s="4"/>
      <c r="K317" s="4"/>
      <c r="L317" s="4"/>
      <c r="M317" s="4"/>
      <c r="N317" s="4"/>
      <c r="O317" s="4"/>
    </row>
    <row r="318" spans="4:15">
      <c r="D318" s="4"/>
      <c r="E318" s="4"/>
      <c r="F318" s="4"/>
      <c r="G318" s="4"/>
      <c r="H318" s="4"/>
      <c r="I318" s="4"/>
      <c r="J318" s="4"/>
      <c r="K318" s="4"/>
      <c r="L318" s="4"/>
      <c r="M318" s="4"/>
      <c r="N318" s="4"/>
      <c r="O318" s="4"/>
    </row>
    <row r="319" spans="4:15">
      <c r="D319" s="4"/>
      <c r="E319" s="4"/>
      <c r="F319" s="4"/>
      <c r="G319" s="4"/>
      <c r="H319" s="4"/>
      <c r="I319" s="4"/>
      <c r="J319" s="4"/>
      <c r="K319" s="4"/>
      <c r="L319" s="4"/>
      <c r="M319" s="4"/>
      <c r="N319" s="4"/>
      <c r="O319" s="4"/>
    </row>
    <row r="320" spans="4:15">
      <c r="D320" s="4"/>
      <c r="E320" s="4"/>
      <c r="F320" s="4"/>
      <c r="G320" s="4"/>
      <c r="H320" s="4"/>
      <c r="I320" s="4"/>
      <c r="J320" s="4"/>
      <c r="K320" s="4"/>
      <c r="L320" s="4"/>
      <c r="M320" s="4"/>
      <c r="N320" s="4"/>
      <c r="O320" s="4"/>
    </row>
    <row r="321" spans="4:15">
      <c r="D321" s="4"/>
      <c r="E321" s="4"/>
      <c r="F321" s="4"/>
      <c r="G321" s="4"/>
      <c r="H321" s="4"/>
      <c r="I321" s="4"/>
      <c r="J321" s="4"/>
      <c r="K321" s="4"/>
      <c r="L321" s="4"/>
      <c r="M321" s="4"/>
      <c r="N321" s="4"/>
      <c r="O321" s="4"/>
    </row>
    <row r="322" spans="4:15">
      <c r="D322" s="4"/>
      <c r="E322" s="4"/>
      <c r="F322" s="4"/>
      <c r="G322" s="4"/>
      <c r="H322" s="4"/>
      <c r="I322" s="4"/>
      <c r="J322" s="4"/>
      <c r="K322" s="4"/>
      <c r="L322" s="4"/>
      <c r="M322" s="4"/>
      <c r="N322" s="4"/>
      <c r="O322" s="4"/>
    </row>
    <row r="323" spans="4:15">
      <c r="D323" s="4"/>
      <c r="E323" s="4"/>
      <c r="F323" s="4"/>
      <c r="G323" s="4"/>
      <c r="H323" s="4"/>
      <c r="I323" s="4"/>
      <c r="J323" s="4"/>
      <c r="K323" s="4"/>
      <c r="L323" s="4"/>
      <c r="M323" s="4"/>
      <c r="N323" s="4"/>
      <c r="O323" s="4"/>
    </row>
    <row r="324" spans="4:15">
      <c r="D324" s="4"/>
      <c r="E324" s="4"/>
      <c r="F324" s="4"/>
      <c r="G324" s="4"/>
      <c r="H324" s="4"/>
      <c r="I324" s="4"/>
      <c r="J324" s="4"/>
      <c r="K324" s="4"/>
      <c r="L324" s="4"/>
      <c r="M324" s="4"/>
      <c r="N324" s="4"/>
      <c r="O324" s="4"/>
    </row>
    <row r="325" spans="4:15">
      <c r="D325" s="4"/>
      <c r="E325" s="4"/>
      <c r="F325" s="4"/>
      <c r="G325" s="4"/>
      <c r="H325" s="4"/>
      <c r="I325" s="4"/>
      <c r="J325" s="4"/>
      <c r="K325" s="4"/>
      <c r="L325" s="4"/>
      <c r="M325" s="4"/>
      <c r="N325" s="4"/>
      <c r="O325" s="4"/>
    </row>
    <row r="326" spans="4:15">
      <c r="D326" s="4"/>
      <c r="E326" s="4"/>
      <c r="F326" s="4"/>
      <c r="G326" s="4"/>
      <c r="H326" s="4"/>
      <c r="I326" s="4"/>
      <c r="J326" s="4"/>
      <c r="K326" s="4"/>
      <c r="L326" s="4"/>
      <c r="M326" s="4"/>
      <c r="N326" s="4"/>
      <c r="O326" s="4"/>
    </row>
    <row r="327" spans="4:15">
      <c r="D327" s="4"/>
      <c r="E327" s="4"/>
      <c r="F327" s="4"/>
      <c r="G327" s="4"/>
      <c r="H327" s="4"/>
      <c r="I327" s="4"/>
      <c r="J327" s="4"/>
      <c r="K327" s="4"/>
      <c r="L327" s="4"/>
      <c r="M327" s="4"/>
      <c r="N327" s="4"/>
      <c r="O327" s="4"/>
    </row>
    <row r="328" spans="4:15">
      <c r="D328" s="4"/>
      <c r="E328" s="4"/>
      <c r="F328" s="4"/>
      <c r="G328" s="4"/>
      <c r="H328" s="4"/>
      <c r="I328" s="4"/>
      <c r="J328" s="4"/>
      <c r="K328" s="4"/>
      <c r="L328" s="4"/>
      <c r="M328" s="4"/>
      <c r="N328" s="4"/>
      <c r="O328" s="4"/>
    </row>
    <row r="329" spans="4:15">
      <c r="D329" s="4"/>
      <c r="E329" s="4"/>
      <c r="F329" s="4"/>
      <c r="G329" s="4"/>
      <c r="H329" s="4"/>
      <c r="I329" s="4"/>
      <c r="J329" s="4"/>
      <c r="K329" s="4"/>
      <c r="L329" s="4"/>
      <c r="M329" s="4"/>
      <c r="N329" s="4"/>
      <c r="O329" s="4"/>
    </row>
    <row r="330" spans="4:15">
      <c r="D330" s="4"/>
      <c r="E330" s="4"/>
      <c r="F330" s="4"/>
      <c r="G330" s="4"/>
      <c r="H330" s="4"/>
      <c r="I330" s="4"/>
      <c r="J330" s="4"/>
      <c r="K330" s="4"/>
      <c r="L330" s="4"/>
      <c r="M330" s="4"/>
      <c r="N330" s="4"/>
      <c r="O330" s="4"/>
    </row>
    <row r="331" spans="4:15">
      <c r="D331" s="4"/>
      <c r="E331" s="4"/>
      <c r="F331" s="4"/>
      <c r="G331" s="4"/>
      <c r="H331" s="4"/>
      <c r="I331" s="4"/>
      <c r="J331" s="4"/>
      <c r="K331" s="4"/>
      <c r="L331" s="4"/>
      <c r="M331" s="4"/>
      <c r="N331" s="4"/>
      <c r="O331" s="4"/>
    </row>
    <row r="332" spans="4:15">
      <c r="D332" s="4"/>
      <c r="E332" s="4"/>
      <c r="F332" s="4"/>
      <c r="G332" s="4"/>
      <c r="H332" s="4"/>
      <c r="I332" s="4"/>
      <c r="J332" s="4"/>
      <c r="K332" s="4"/>
      <c r="L332" s="4"/>
      <c r="M332" s="4"/>
      <c r="N332" s="4"/>
      <c r="O332" s="4"/>
    </row>
    <row r="333" spans="4:15">
      <c r="D333" s="4"/>
      <c r="E333" s="4"/>
      <c r="F333" s="4"/>
      <c r="G333" s="4"/>
      <c r="H333" s="4"/>
      <c r="I333" s="4"/>
      <c r="J333" s="4"/>
      <c r="K333" s="4"/>
      <c r="L333" s="4"/>
      <c r="M333" s="4"/>
      <c r="N333" s="4"/>
      <c r="O333" s="4"/>
    </row>
    <row r="334" spans="4:15">
      <c r="D334" s="4"/>
      <c r="E334" s="4"/>
      <c r="F334" s="4"/>
      <c r="G334" s="4"/>
      <c r="H334" s="4"/>
      <c r="I334" s="4"/>
      <c r="J334" s="4"/>
      <c r="K334" s="4"/>
      <c r="L334" s="4"/>
      <c r="M334" s="4"/>
      <c r="N334" s="4"/>
      <c r="O334" s="4"/>
    </row>
    <row r="335" spans="4:15">
      <c r="D335" s="4"/>
      <c r="E335" s="4"/>
      <c r="F335" s="4"/>
      <c r="G335" s="4"/>
      <c r="H335" s="4"/>
      <c r="I335" s="4"/>
      <c r="J335" s="4"/>
      <c r="K335" s="4"/>
      <c r="L335" s="4"/>
      <c r="M335" s="4"/>
      <c r="N335" s="4"/>
      <c r="O335" s="4"/>
    </row>
    <row r="336" spans="4:15">
      <c r="D336" s="4"/>
      <c r="E336" s="4"/>
      <c r="F336" s="4"/>
      <c r="G336" s="4"/>
      <c r="H336" s="4"/>
      <c r="I336" s="4"/>
      <c r="J336" s="4"/>
      <c r="K336" s="4"/>
      <c r="L336" s="4"/>
      <c r="M336" s="4"/>
      <c r="N336" s="4"/>
      <c r="O336" s="4"/>
    </row>
    <row r="337" spans="4:15">
      <c r="D337" s="4"/>
      <c r="E337" s="4"/>
      <c r="F337" s="4"/>
      <c r="G337" s="4"/>
      <c r="H337" s="4"/>
      <c r="I337" s="4"/>
      <c r="J337" s="4"/>
      <c r="K337" s="4"/>
      <c r="L337" s="4"/>
      <c r="M337" s="4"/>
      <c r="N337" s="4"/>
      <c r="O337" s="4"/>
    </row>
    <row r="338" spans="4:15">
      <c r="D338" s="4"/>
      <c r="E338" s="4"/>
      <c r="F338" s="4"/>
      <c r="G338" s="4"/>
      <c r="H338" s="4"/>
      <c r="I338" s="4"/>
      <c r="J338" s="4"/>
      <c r="K338" s="4"/>
      <c r="L338" s="4"/>
      <c r="M338" s="4"/>
      <c r="N338" s="4"/>
      <c r="O338" s="4"/>
    </row>
    <row r="339" spans="4:15">
      <c r="D339" s="4"/>
      <c r="E339" s="4"/>
      <c r="F339" s="4"/>
      <c r="G339" s="4"/>
      <c r="H339" s="4"/>
      <c r="I339" s="4"/>
      <c r="J339" s="4"/>
      <c r="K339" s="4"/>
      <c r="L339" s="4"/>
      <c r="M339" s="4"/>
      <c r="N339" s="4"/>
      <c r="O339" s="4"/>
    </row>
    <row r="340" spans="4:15">
      <c r="D340" s="4"/>
      <c r="E340" s="4"/>
      <c r="F340" s="4"/>
      <c r="G340" s="4"/>
      <c r="H340" s="4"/>
      <c r="I340" s="4"/>
      <c r="J340" s="4"/>
      <c r="K340" s="4"/>
      <c r="L340" s="4"/>
      <c r="M340" s="4"/>
      <c r="N340" s="4"/>
      <c r="O340" s="4"/>
    </row>
    <row r="341" spans="4:15">
      <c r="D341" s="4"/>
      <c r="E341" s="4"/>
      <c r="F341" s="4"/>
      <c r="G341" s="4"/>
      <c r="H341" s="4"/>
      <c r="I341" s="4"/>
      <c r="J341" s="4"/>
      <c r="K341" s="4"/>
      <c r="L341" s="4"/>
      <c r="M341" s="4"/>
      <c r="N341" s="4"/>
      <c r="O341" s="4"/>
    </row>
    <row r="342" spans="4:15">
      <c r="D342" s="4"/>
      <c r="E342" s="4"/>
      <c r="F342" s="4"/>
      <c r="G342" s="4"/>
      <c r="H342" s="4"/>
      <c r="I342" s="4"/>
      <c r="J342" s="4"/>
      <c r="K342" s="4"/>
      <c r="L342" s="4"/>
      <c r="M342" s="4"/>
      <c r="N342" s="4"/>
      <c r="O342" s="4"/>
    </row>
    <row r="343" spans="4:15">
      <c r="D343" s="4"/>
      <c r="E343" s="4"/>
      <c r="F343" s="4"/>
      <c r="G343" s="4"/>
      <c r="H343" s="4"/>
      <c r="I343" s="4"/>
      <c r="J343" s="4"/>
      <c r="K343" s="4"/>
      <c r="L343" s="4"/>
      <c r="M343" s="4"/>
      <c r="N343" s="4"/>
      <c r="O343" s="4"/>
    </row>
    <row r="344" spans="4:15">
      <c r="D344" s="4"/>
      <c r="E344" s="4"/>
      <c r="F344" s="4"/>
      <c r="G344" s="4"/>
      <c r="H344" s="4"/>
      <c r="I344" s="4"/>
      <c r="J344" s="4"/>
      <c r="K344" s="4"/>
      <c r="L344" s="4"/>
      <c r="M344" s="4"/>
      <c r="N344" s="4"/>
      <c r="O344" s="4"/>
    </row>
    <row r="345" spans="4:15">
      <c r="D345" s="4"/>
      <c r="E345" s="4"/>
      <c r="F345" s="4"/>
      <c r="G345" s="4"/>
      <c r="H345" s="4"/>
      <c r="I345" s="4"/>
      <c r="J345" s="4"/>
      <c r="K345" s="4"/>
      <c r="L345" s="4"/>
      <c r="M345" s="4"/>
      <c r="N345" s="4"/>
      <c r="O345" s="4"/>
    </row>
    <row r="346" spans="4:15">
      <c r="D346" s="4"/>
      <c r="E346" s="4"/>
      <c r="F346" s="4"/>
      <c r="G346" s="4"/>
      <c r="H346" s="4"/>
      <c r="I346" s="4"/>
      <c r="J346" s="4"/>
      <c r="K346" s="4"/>
      <c r="L346" s="4"/>
      <c r="M346" s="4"/>
      <c r="N346" s="4"/>
      <c r="O346" s="4"/>
    </row>
    <row r="347" spans="4:15">
      <c r="D347" s="4"/>
      <c r="E347" s="4"/>
      <c r="F347" s="4"/>
      <c r="G347" s="4"/>
      <c r="H347" s="4"/>
      <c r="I347" s="4"/>
      <c r="J347" s="4"/>
      <c r="K347" s="4"/>
      <c r="L347" s="4"/>
      <c r="M347" s="4"/>
      <c r="N347" s="4"/>
      <c r="O347" s="4"/>
    </row>
    <row r="348" spans="4:15">
      <c r="D348" s="4"/>
      <c r="E348" s="4"/>
      <c r="F348" s="4"/>
      <c r="G348" s="4"/>
      <c r="H348" s="4"/>
      <c r="I348" s="4"/>
      <c r="J348" s="4"/>
      <c r="K348" s="4"/>
      <c r="L348" s="4"/>
      <c r="M348" s="4"/>
      <c r="N348" s="4"/>
      <c r="O348" s="4"/>
    </row>
    <row r="349" spans="4:15">
      <c r="D349" s="4"/>
      <c r="E349" s="4"/>
      <c r="F349" s="4"/>
      <c r="G349" s="4"/>
      <c r="H349" s="4"/>
      <c r="I349" s="4"/>
      <c r="J349" s="4"/>
      <c r="K349" s="4"/>
      <c r="L349" s="4"/>
      <c r="M349" s="4"/>
      <c r="N349" s="4"/>
      <c r="O349" s="4"/>
    </row>
    <row r="350" spans="4:15">
      <c r="D350" s="4"/>
      <c r="E350" s="4"/>
      <c r="F350" s="4"/>
      <c r="G350" s="4"/>
      <c r="H350" s="4"/>
      <c r="I350" s="4"/>
      <c r="J350" s="4"/>
      <c r="K350" s="4"/>
      <c r="L350" s="4"/>
      <c r="M350" s="4"/>
      <c r="N350" s="4"/>
      <c r="O350" s="4"/>
    </row>
    <row r="351" spans="4:15">
      <c r="D351" s="4"/>
      <c r="E351" s="4"/>
      <c r="F351" s="4"/>
      <c r="G351" s="4"/>
      <c r="H351" s="4"/>
      <c r="I351" s="4"/>
      <c r="J351" s="4"/>
      <c r="K351" s="4"/>
      <c r="L351" s="4"/>
      <c r="M351" s="4"/>
      <c r="N351" s="4"/>
      <c r="O351" s="4"/>
    </row>
    <row r="352" spans="4:15">
      <c r="D352" s="4"/>
      <c r="E352" s="4"/>
      <c r="F352" s="4"/>
      <c r="G352" s="4"/>
      <c r="H352" s="4"/>
      <c r="I352" s="4"/>
      <c r="J352" s="4"/>
      <c r="K352" s="4"/>
      <c r="L352" s="4"/>
      <c r="M352" s="4"/>
      <c r="N352" s="4"/>
      <c r="O352" s="4"/>
    </row>
    <row r="353" spans="4:15">
      <c r="D353" s="4"/>
      <c r="E353" s="4"/>
      <c r="F353" s="4"/>
      <c r="G353" s="4"/>
      <c r="H353" s="4"/>
      <c r="I353" s="4"/>
      <c r="J353" s="4"/>
      <c r="K353" s="4"/>
      <c r="L353" s="4"/>
      <c r="M353" s="4"/>
      <c r="N353" s="4"/>
      <c r="O353" s="4"/>
    </row>
    <row r="354" spans="4:15">
      <c r="D354" s="4"/>
      <c r="E354" s="4"/>
      <c r="F354" s="4"/>
      <c r="G354" s="4"/>
      <c r="H354" s="4"/>
      <c r="I354" s="4"/>
      <c r="J354" s="4"/>
      <c r="K354" s="4"/>
      <c r="L354" s="4"/>
      <c r="M354" s="4"/>
      <c r="N354" s="4"/>
      <c r="O354" s="4"/>
    </row>
    <row r="355" spans="4:15">
      <c r="D355" s="4"/>
      <c r="E355" s="4"/>
      <c r="F355" s="4"/>
      <c r="G355" s="4"/>
      <c r="H355" s="4"/>
      <c r="I355" s="4"/>
      <c r="J355" s="4"/>
      <c r="K355" s="4"/>
      <c r="L355" s="4"/>
      <c r="M355" s="4"/>
      <c r="N355" s="4"/>
      <c r="O355" s="4"/>
    </row>
    <row r="356" spans="4:15">
      <c r="D356" s="4"/>
      <c r="E356" s="4"/>
      <c r="F356" s="4"/>
      <c r="G356" s="4"/>
      <c r="H356" s="4"/>
      <c r="I356" s="4"/>
      <c r="J356" s="4"/>
      <c r="K356" s="4"/>
      <c r="L356" s="4"/>
      <c r="M356" s="4"/>
      <c r="N356" s="4"/>
      <c r="O356" s="4"/>
    </row>
    <row r="357" spans="4:15">
      <c r="D357" s="4"/>
      <c r="E357" s="4"/>
      <c r="F357" s="4"/>
      <c r="G357" s="4"/>
      <c r="H357" s="4"/>
      <c r="I357" s="4"/>
      <c r="J357" s="4"/>
      <c r="K357" s="4"/>
      <c r="L357" s="4"/>
      <c r="M357" s="4"/>
      <c r="N357" s="4"/>
      <c r="O357" s="4"/>
    </row>
    <row r="358" spans="4:15">
      <c r="D358" s="4"/>
      <c r="E358" s="4"/>
      <c r="F358" s="4"/>
      <c r="G358" s="4"/>
      <c r="H358" s="4"/>
      <c r="I358" s="4"/>
      <c r="J358" s="4"/>
      <c r="K358" s="4"/>
      <c r="L358" s="4"/>
      <c r="M358" s="4"/>
      <c r="N358" s="4"/>
      <c r="O358" s="4"/>
    </row>
    <row r="359" spans="4:15">
      <c r="D359" s="4"/>
      <c r="E359" s="4"/>
      <c r="F359" s="4"/>
      <c r="G359" s="4"/>
      <c r="H359" s="4"/>
      <c r="I359" s="4"/>
      <c r="J359" s="4"/>
      <c r="K359" s="4"/>
      <c r="L359" s="4"/>
      <c r="M359" s="4"/>
      <c r="N359" s="4"/>
      <c r="O359" s="4"/>
    </row>
    <row r="360" spans="4:15">
      <c r="D360" s="4"/>
      <c r="E360" s="4"/>
      <c r="F360" s="4"/>
      <c r="G360" s="4"/>
      <c r="H360" s="4"/>
      <c r="I360" s="4"/>
      <c r="J360" s="4"/>
      <c r="K360" s="4"/>
      <c r="L360" s="4"/>
      <c r="M360" s="4"/>
      <c r="N360" s="4"/>
      <c r="O360" s="4"/>
    </row>
    <row r="361" spans="4:15">
      <c r="D361" s="4"/>
      <c r="E361" s="4"/>
      <c r="F361" s="4"/>
      <c r="G361" s="4"/>
      <c r="H361" s="4"/>
      <c r="I361" s="4"/>
      <c r="J361" s="4"/>
      <c r="K361" s="4"/>
      <c r="L361" s="4"/>
      <c r="M361" s="4"/>
      <c r="N361" s="4"/>
      <c r="O361" s="4"/>
    </row>
    <row r="362" spans="4:15">
      <c r="D362" s="4"/>
      <c r="E362" s="4"/>
      <c r="F362" s="4"/>
      <c r="G362" s="4"/>
      <c r="H362" s="4"/>
      <c r="I362" s="4"/>
      <c r="J362" s="4"/>
      <c r="K362" s="4"/>
      <c r="L362" s="4"/>
      <c r="M362" s="4"/>
      <c r="N362" s="4"/>
      <c r="O362" s="4"/>
    </row>
    <row r="363" spans="4:15">
      <c r="D363" s="4"/>
      <c r="E363" s="4"/>
      <c r="F363" s="4"/>
      <c r="G363" s="4"/>
      <c r="H363" s="4"/>
      <c r="I363" s="4"/>
      <c r="J363" s="4"/>
      <c r="K363" s="4"/>
      <c r="L363" s="4"/>
      <c r="M363" s="4"/>
      <c r="N363" s="4"/>
      <c r="O363" s="4"/>
    </row>
    <row r="364" spans="4:15">
      <c r="D364" s="4"/>
      <c r="E364" s="4"/>
      <c r="F364" s="4"/>
      <c r="G364" s="4"/>
      <c r="H364" s="4"/>
      <c r="I364" s="4"/>
      <c r="J364" s="4"/>
      <c r="K364" s="4"/>
      <c r="L364" s="4"/>
      <c r="M364" s="4"/>
      <c r="N364" s="4"/>
      <c r="O364" s="4"/>
    </row>
    <row r="365" spans="4:15">
      <c r="D365" s="4"/>
      <c r="E365" s="4"/>
      <c r="F365" s="4"/>
      <c r="G365" s="4"/>
      <c r="H365" s="4"/>
      <c r="I365" s="4"/>
      <c r="J365" s="4"/>
      <c r="K365" s="4"/>
      <c r="L365" s="4"/>
      <c r="M365" s="4"/>
      <c r="N365" s="4"/>
      <c r="O365" s="4"/>
    </row>
    <row r="366" spans="4:15">
      <c r="D366" s="4"/>
      <c r="E366" s="4"/>
      <c r="F366" s="4"/>
      <c r="G366" s="4"/>
      <c r="H366" s="4"/>
      <c r="I366" s="4"/>
      <c r="J366" s="4"/>
      <c r="K366" s="4"/>
      <c r="L366" s="4"/>
      <c r="M366" s="4"/>
      <c r="N366" s="4"/>
      <c r="O366" s="4"/>
    </row>
    <row r="367" spans="4:15">
      <c r="D367" s="4"/>
      <c r="E367" s="4"/>
      <c r="F367" s="4"/>
      <c r="G367" s="4"/>
      <c r="H367" s="4"/>
      <c r="I367" s="4"/>
      <c r="J367" s="4"/>
      <c r="K367" s="4"/>
      <c r="L367" s="4"/>
      <c r="M367" s="4"/>
      <c r="N367" s="4"/>
      <c r="O367" s="4"/>
    </row>
    <row r="368" spans="4:15">
      <c r="D368" s="4"/>
      <c r="E368" s="4"/>
      <c r="F368" s="4"/>
      <c r="G368" s="4"/>
      <c r="H368" s="4"/>
      <c r="I368" s="4"/>
      <c r="J368" s="4"/>
      <c r="K368" s="4"/>
      <c r="L368" s="4"/>
      <c r="M368" s="4"/>
      <c r="N368" s="4"/>
      <c r="O368" s="4"/>
    </row>
    <row r="369" spans="4:15">
      <c r="D369" s="4"/>
      <c r="E369" s="4"/>
      <c r="F369" s="4"/>
      <c r="G369" s="4"/>
      <c r="H369" s="4"/>
      <c r="I369" s="4"/>
      <c r="J369" s="4"/>
      <c r="K369" s="4"/>
      <c r="L369" s="4"/>
      <c r="M369" s="4"/>
      <c r="N369" s="4"/>
      <c r="O369" s="4"/>
    </row>
    <row r="370" spans="4:15">
      <c r="D370" s="4"/>
      <c r="E370" s="4"/>
      <c r="F370" s="4"/>
      <c r="G370" s="4"/>
      <c r="H370" s="4"/>
      <c r="I370" s="4"/>
      <c r="J370" s="4"/>
      <c r="K370" s="4"/>
      <c r="L370" s="4"/>
      <c r="M370" s="4"/>
      <c r="N370" s="4"/>
      <c r="O370" s="4"/>
    </row>
    <row r="371" spans="4:15">
      <c r="D371" s="4"/>
      <c r="E371" s="4"/>
      <c r="F371" s="4"/>
      <c r="G371" s="4"/>
      <c r="H371" s="4"/>
      <c r="I371" s="4"/>
      <c r="J371" s="4"/>
      <c r="K371" s="4"/>
      <c r="L371" s="4"/>
      <c r="M371" s="4"/>
      <c r="N371" s="4"/>
      <c r="O371" s="4"/>
    </row>
    <row r="372" spans="4:15">
      <c r="D372" s="4"/>
      <c r="E372" s="4"/>
      <c r="F372" s="4"/>
      <c r="G372" s="4"/>
      <c r="H372" s="4"/>
      <c r="I372" s="4"/>
      <c r="J372" s="4"/>
      <c r="K372" s="4"/>
      <c r="L372" s="4"/>
      <c r="M372" s="4"/>
      <c r="N372" s="4"/>
      <c r="O372" s="4"/>
    </row>
    <row r="373" spans="4:15">
      <c r="D373" s="4"/>
      <c r="E373" s="4"/>
      <c r="F373" s="4"/>
      <c r="G373" s="4"/>
      <c r="H373" s="4"/>
      <c r="I373" s="4"/>
      <c r="J373" s="4"/>
      <c r="K373" s="4"/>
      <c r="L373" s="4"/>
      <c r="M373" s="4"/>
      <c r="N373" s="4"/>
      <c r="O373" s="4"/>
    </row>
    <row r="374" spans="4:15">
      <c r="D374" s="4"/>
      <c r="E374" s="4"/>
      <c r="F374" s="4"/>
      <c r="G374" s="4"/>
      <c r="H374" s="4"/>
      <c r="I374" s="4"/>
      <c r="J374" s="4"/>
      <c r="K374" s="4"/>
      <c r="L374" s="4"/>
      <c r="M374" s="4"/>
      <c r="N374" s="4"/>
      <c r="O374" s="4"/>
    </row>
    <row r="375" spans="4:15">
      <c r="D375" s="4"/>
      <c r="E375" s="4"/>
      <c r="F375" s="4"/>
      <c r="G375" s="4"/>
      <c r="H375" s="4"/>
      <c r="I375" s="4"/>
      <c r="J375" s="4"/>
      <c r="K375" s="4"/>
      <c r="L375" s="4"/>
      <c r="M375" s="4"/>
      <c r="N375" s="4"/>
      <c r="O375" s="4"/>
    </row>
    <row r="376" spans="4:15">
      <c r="D376" s="4"/>
      <c r="E376" s="4"/>
      <c r="F376" s="4"/>
      <c r="G376" s="4"/>
      <c r="H376" s="4"/>
      <c r="I376" s="4"/>
      <c r="J376" s="4"/>
      <c r="K376" s="4"/>
      <c r="L376" s="4"/>
      <c r="M376" s="4"/>
      <c r="N376" s="4"/>
      <c r="O376" s="4"/>
    </row>
    <row r="377" spans="4:15">
      <c r="D377" s="4"/>
      <c r="E377" s="4"/>
      <c r="F377" s="4"/>
      <c r="G377" s="4"/>
      <c r="H377" s="4"/>
      <c r="I377" s="4"/>
      <c r="J377" s="4"/>
      <c r="K377" s="4"/>
      <c r="L377" s="4"/>
      <c r="M377" s="4"/>
      <c r="N377" s="4"/>
      <c r="O377" s="4"/>
    </row>
    <row r="378" spans="4:15">
      <c r="D378" s="4"/>
      <c r="E378" s="4"/>
      <c r="F378" s="4"/>
      <c r="G378" s="4"/>
      <c r="H378" s="4"/>
      <c r="I378" s="4"/>
      <c r="J378" s="4"/>
      <c r="K378" s="4"/>
      <c r="L378" s="4"/>
      <c r="M378" s="4"/>
      <c r="N378" s="4"/>
      <c r="O378" s="4"/>
    </row>
    <row r="379" spans="4:15">
      <c r="D379" s="4"/>
      <c r="E379" s="4"/>
      <c r="F379" s="4"/>
      <c r="G379" s="4"/>
      <c r="H379" s="4"/>
      <c r="I379" s="4"/>
      <c r="J379" s="4"/>
      <c r="K379" s="4"/>
      <c r="L379" s="4"/>
      <c r="M379" s="4"/>
      <c r="N379" s="4"/>
      <c r="O379" s="4"/>
    </row>
  </sheetData>
  <mergeCells count="22">
    <mergeCell ref="E6:G6"/>
    <mergeCell ref="E3:G3"/>
    <mergeCell ref="H3:I3"/>
    <mergeCell ref="D66:O66"/>
    <mergeCell ref="H9:I9"/>
    <mergeCell ref="E4:G4"/>
    <mergeCell ref="E5:G5"/>
    <mergeCell ref="E7:G7"/>
    <mergeCell ref="A38:C38"/>
    <mergeCell ref="A39:C39"/>
    <mergeCell ref="A40:C40"/>
    <mergeCell ref="A29:C29"/>
    <mergeCell ref="A30:C30"/>
    <mergeCell ref="A31:C31"/>
    <mergeCell ref="A36:C36"/>
    <mergeCell ref="A32:C32"/>
    <mergeCell ref="A33:C33"/>
    <mergeCell ref="A28:C28"/>
    <mergeCell ref="A35:C35"/>
    <mergeCell ref="D19:O19"/>
    <mergeCell ref="E8:G8"/>
    <mergeCell ref="A37:C37"/>
  </mergeCells>
  <hyperlinks>
    <hyperlink ref="M2:O2" r:id="rId1" display="El Grinch Energético" xr:uid="{00000000-0004-0000-0A00-000000000000}"/>
    <hyperlink ref="M7" r:id="rId2" display="- Grupo en Telegram: GrinchEnergetico" xr:uid="{00000000-0004-0000-0A00-000001000000}"/>
    <hyperlink ref="N5" r:id="rId3" xr:uid="{00000000-0004-0000-0A00-000002000000}"/>
  </hyperlinks>
  <pageMargins left="0.7" right="0.7" top="0.75" bottom="0.75" header="0.3" footer="0.3"/>
  <pageSetup paperSize="9" orientation="portrait" r:id="rId4"/>
  <drawing r:id="rId5"/>
  <legacy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O23"/>
  <sheetViews>
    <sheetView zoomScaleNormal="100" workbookViewId="0">
      <selection activeCell="G11" sqref="G11"/>
    </sheetView>
  </sheetViews>
  <sheetFormatPr baseColWidth="10" defaultColWidth="9.1796875" defaultRowHeight="14.5"/>
  <cols>
    <col min="2" max="2" width="29.1796875" customWidth="1"/>
    <col min="3" max="3" width="5.54296875" bestFit="1" customWidth="1"/>
    <col min="4" max="4" width="6.453125" bestFit="1" customWidth="1"/>
    <col min="5" max="5" width="10" bestFit="1" customWidth="1"/>
    <col min="6" max="6" width="14.26953125" bestFit="1" customWidth="1"/>
    <col min="7" max="7" width="4.54296875" customWidth="1"/>
    <col min="8" max="8" width="12.1796875" bestFit="1" customWidth="1"/>
    <col min="10" max="10" width="7.26953125" style="7" bestFit="1" customWidth="1"/>
    <col min="12" max="12" width="11.81640625" bestFit="1" customWidth="1"/>
  </cols>
  <sheetData>
    <row r="1" spans="1:15">
      <c r="B1" t="s">
        <v>220</v>
      </c>
      <c r="C1" s="64">
        <v>33.97</v>
      </c>
      <c r="D1" t="s">
        <v>15</v>
      </c>
    </row>
    <row r="2" spans="1:15">
      <c r="B2" t="s">
        <v>221</v>
      </c>
      <c r="C2" s="65">
        <v>22</v>
      </c>
      <c r="D2" t="s">
        <v>222</v>
      </c>
      <c r="F2" s="219" t="s">
        <v>223</v>
      </c>
      <c r="G2" s="219"/>
      <c r="H2" s="219"/>
      <c r="I2" s="219"/>
    </row>
    <row r="3" spans="1:15">
      <c r="B3" t="s">
        <v>224</v>
      </c>
      <c r="C3" s="65">
        <v>3.5</v>
      </c>
      <c r="D3" t="s">
        <v>167</v>
      </c>
      <c r="F3" t="s">
        <v>225</v>
      </c>
      <c r="I3" s="65">
        <v>27.958788999999999</v>
      </c>
    </row>
    <row r="4" spans="1:15">
      <c r="B4" t="s">
        <v>226</v>
      </c>
      <c r="C4" s="65">
        <v>3.5</v>
      </c>
      <c r="D4" t="s">
        <v>167</v>
      </c>
      <c r="F4" t="s">
        <v>227</v>
      </c>
      <c r="I4" s="65">
        <v>1.258556</v>
      </c>
    </row>
    <row r="5" spans="1:15" ht="15" thickBot="1"/>
    <row r="6" spans="1:15" ht="19" thickBot="1">
      <c r="B6" t="s">
        <v>228</v>
      </c>
      <c r="C6" s="65">
        <f>63+71+136</f>
        <v>270</v>
      </c>
      <c r="D6" t="s">
        <v>18</v>
      </c>
      <c r="F6" t="s">
        <v>229</v>
      </c>
      <c r="I6" s="66">
        <f>E17</f>
        <v>9.4229126864854282E-2</v>
      </c>
      <c r="J6" s="67"/>
    </row>
    <row r="8" spans="1:15">
      <c r="B8" t="s">
        <v>230</v>
      </c>
      <c r="C8" s="295">
        <v>2.6765000000000001E-2</v>
      </c>
      <c r="D8" s="295"/>
    </row>
    <row r="9" spans="1:15" ht="15" thickBot="1">
      <c r="B9" t="s">
        <v>231</v>
      </c>
      <c r="C9" s="65">
        <v>0.5</v>
      </c>
      <c r="D9" t="s">
        <v>163</v>
      </c>
      <c r="K9" s="294" t="s">
        <v>276</v>
      </c>
      <c r="L9" s="294"/>
      <c r="M9" s="294"/>
      <c r="N9" s="294"/>
      <c r="O9" s="294"/>
    </row>
    <row r="10" spans="1:15" ht="19" thickBot="1">
      <c r="B10" t="s">
        <v>14</v>
      </c>
      <c r="C10" s="65">
        <v>5</v>
      </c>
      <c r="D10" t="s">
        <v>163</v>
      </c>
      <c r="F10" s="68" t="s">
        <v>232</v>
      </c>
      <c r="G10" s="69"/>
      <c r="H10" s="70">
        <f>I6*100</f>
        <v>9.4229126864854287</v>
      </c>
      <c r="I10" s="71" t="s">
        <v>161</v>
      </c>
      <c r="L10" s="240" t="s">
        <v>233</v>
      </c>
      <c r="M10" s="240"/>
      <c r="N10" s="240"/>
      <c r="O10" s="240"/>
    </row>
    <row r="11" spans="1:15">
      <c r="L11" s="240" t="s">
        <v>234</v>
      </c>
      <c r="M11" s="240"/>
      <c r="N11" s="240"/>
      <c r="O11" s="240"/>
    </row>
    <row r="12" spans="1:15">
      <c r="L12" s="240" t="s">
        <v>235</v>
      </c>
      <c r="M12" s="240"/>
      <c r="N12" s="240"/>
      <c r="O12" s="240"/>
    </row>
    <row r="13" spans="1:15">
      <c r="A13" s="3" t="s">
        <v>236</v>
      </c>
      <c r="B13" s="3"/>
      <c r="C13" s="3"/>
      <c r="D13" s="3"/>
      <c r="E13" s="3"/>
      <c r="F13" s="3"/>
      <c r="G13" s="3"/>
      <c r="H13" s="3"/>
      <c r="I13" s="3"/>
      <c r="J13" s="37">
        <f>SUM(J14:J15)</f>
        <v>6.1636590821917805</v>
      </c>
    </row>
    <row r="14" spans="1:15">
      <c r="B14" t="s">
        <v>237</v>
      </c>
      <c r="C14">
        <f>C3</f>
        <v>3.5</v>
      </c>
      <c r="D14" t="s">
        <v>238</v>
      </c>
      <c r="E14">
        <f>I3</f>
        <v>27.958788999999999</v>
      </c>
      <c r="F14" t="s">
        <v>239</v>
      </c>
      <c r="G14">
        <f>C2</f>
        <v>22</v>
      </c>
      <c r="H14" s="72" t="s">
        <v>240</v>
      </c>
      <c r="I14" t="s">
        <v>241</v>
      </c>
      <c r="J14" s="73">
        <f>C14*E14*G14/365</f>
        <v>5.8981554876712323</v>
      </c>
    </row>
    <row r="15" spans="1:15">
      <c r="B15" t="s">
        <v>242</v>
      </c>
      <c r="C15">
        <f>C4</f>
        <v>3.5</v>
      </c>
      <c r="D15" t="s">
        <v>238</v>
      </c>
      <c r="E15">
        <f>I4</f>
        <v>1.258556</v>
      </c>
      <c r="F15" t="s">
        <v>239</v>
      </c>
      <c r="G15">
        <f>C2</f>
        <v>22</v>
      </c>
      <c r="H15" s="72" t="s">
        <v>240</v>
      </c>
      <c r="I15" t="s">
        <v>241</v>
      </c>
      <c r="J15" s="73">
        <f>C15*E15*G15/365</f>
        <v>0.26550359452054795</v>
      </c>
    </row>
    <row r="16" spans="1:15">
      <c r="A16" s="3" t="s">
        <v>243</v>
      </c>
      <c r="B16" s="3"/>
      <c r="C16" s="3"/>
      <c r="D16" s="3"/>
      <c r="E16" s="3"/>
      <c r="F16" s="3"/>
      <c r="G16" s="3"/>
      <c r="H16" s="3"/>
      <c r="I16" s="3"/>
      <c r="J16"/>
    </row>
    <row r="17" spans="1:12">
      <c r="B17" t="s">
        <v>244</v>
      </c>
      <c r="C17">
        <f>C6</f>
        <v>270</v>
      </c>
      <c r="D17" t="s">
        <v>245</v>
      </c>
      <c r="E17">
        <f>J17/C17</f>
        <v>9.4229126864854282E-2</v>
      </c>
      <c r="F17" t="s">
        <v>246</v>
      </c>
      <c r="J17" s="37">
        <f>J18-J13</f>
        <v>25.441864253510655</v>
      </c>
    </row>
    <row r="18" spans="1:12">
      <c r="A18" s="3" t="s">
        <v>247</v>
      </c>
      <c r="B18" s="3"/>
      <c r="C18" s="3"/>
      <c r="D18" s="3"/>
      <c r="E18" s="3"/>
      <c r="F18" s="3"/>
      <c r="G18" s="3"/>
      <c r="H18" s="3"/>
      <c r="I18" s="3"/>
      <c r="J18" s="37">
        <f>(J21-J20)/((100+E19)/100)</f>
        <v>31.605523335702436</v>
      </c>
    </row>
    <row r="19" spans="1:12">
      <c r="A19" s="3" t="s">
        <v>231</v>
      </c>
      <c r="C19" s="7">
        <f>J18</f>
        <v>31.605523335702436</v>
      </c>
      <c r="D19" t="s">
        <v>248</v>
      </c>
      <c r="E19">
        <f>C9</f>
        <v>0.5</v>
      </c>
      <c r="F19" s="72" t="s">
        <v>249</v>
      </c>
      <c r="J19" s="37">
        <f>J18*C9/100</f>
        <v>0.15802761667851217</v>
      </c>
      <c r="L19" s="73"/>
    </row>
    <row r="20" spans="1:12">
      <c r="A20" s="3" t="s">
        <v>250</v>
      </c>
      <c r="C20">
        <f>C2</f>
        <v>22</v>
      </c>
      <c r="D20" t="s">
        <v>251</v>
      </c>
      <c r="E20">
        <f>C8</f>
        <v>2.6765000000000001E-2</v>
      </c>
      <c r="F20" t="s">
        <v>252</v>
      </c>
      <c r="J20" s="37">
        <f>C20*E20</f>
        <v>0.58882999999999996</v>
      </c>
    </row>
    <row r="21" spans="1:12">
      <c r="A21" s="3" t="s">
        <v>253</v>
      </c>
      <c r="J21" s="37">
        <f>J23/((100+C10)/100)</f>
        <v>32.352380952380948</v>
      </c>
    </row>
    <row r="22" spans="1:12">
      <c r="A22" s="3" t="s">
        <v>14</v>
      </c>
      <c r="C22" s="7">
        <f>J21</f>
        <v>32.352380952380948</v>
      </c>
      <c r="D22" t="s">
        <v>248</v>
      </c>
      <c r="E22">
        <f>C10</f>
        <v>5</v>
      </c>
      <c r="F22" t="s">
        <v>254</v>
      </c>
      <c r="J22" s="37">
        <f>J23-J21</f>
        <v>1.6176190476190513</v>
      </c>
    </row>
    <row r="23" spans="1:12">
      <c r="A23" s="3" t="s">
        <v>255</v>
      </c>
      <c r="J23" s="37">
        <f>C1</f>
        <v>33.97</v>
      </c>
    </row>
  </sheetData>
  <sheetProtection sheet="1" objects="1" scenarios="1"/>
  <mergeCells count="6">
    <mergeCell ref="L12:O12"/>
    <mergeCell ref="K9:O9"/>
    <mergeCell ref="F2:I2"/>
    <mergeCell ref="C8:D8"/>
    <mergeCell ref="L10:O10"/>
    <mergeCell ref="L11:O11"/>
  </mergeCells>
  <hyperlinks>
    <hyperlink ref="K9:M9" r:id="rId1" display="El Grinch Energético" xr:uid="{00000000-0004-0000-0B00-000000000000}"/>
    <hyperlink ref="L11" r:id="rId2" display="Enlace con el audio de la llamada" xr:uid="{00000000-0004-0000-0B00-000001000000}"/>
    <hyperlink ref="L10" r:id="rId3" xr:uid="{00000000-0004-0000-0B00-000002000000}"/>
    <hyperlink ref="L12" r:id="rId4" xr:uid="{00000000-0004-0000-0B00-000003000000}"/>
  </hyperlinks>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dimension ref="A1:K15"/>
  <sheetViews>
    <sheetView workbookViewId="0">
      <selection activeCell="A11" sqref="A11"/>
    </sheetView>
  </sheetViews>
  <sheetFormatPr baseColWidth="10" defaultRowHeight="14.5"/>
  <cols>
    <col min="5" max="5" width="34.1796875" customWidth="1"/>
  </cols>
  <sheetData>
    <row r="1" spans="1:11" ht="15.75" customHeight="1"/>
    <row r="2" spans="1:11" ht="15.75" customHeight="1"/>
    <row r="3" spans="1:11" ht="15.75" customHeight="1">
      <c r="E3" s="268" t="s">
        <v>270</v>
      </c>
      <c r="F3" s="296"/>
    </row>
    <row r="4" spans="1:11" ht="15.75" customHeight="1"/>
    <row r="5" spans="1:11" ht="15.75" customHeight="1"/>
    <row r="6" spans="1:11" ht="15.75" customHeight="1"/>
    <row r="7" spans="1:11" ht="15.75" customHeight="1"/>
    <row r="8" spans="1:11" ht="15.75" customHeight="1">
      <c r="A8" s="296" t="s">
        <v>257</v>
      </c>
      <c r="B8" s="296"/>
      <c r="C8" s="296"/>
      <c r="D8" s="296"/>
      <c r="E8" s="296"/>
      <c r="F8" s="296"/>
      <c r="G8" s="296"/>
      <c r="H8" s="296"/>
    </row>
    <row r="9" spans="1:11" ht="15.75" customHeight="1">
      <c r="A9" s="297" t="s">
        <v>271</v>
      </c>
      <c r="B9" s="296"/>
      <c r="C9" s="296"/>
      <c r="D9" s="296"/>
      <c r="E9" s="296"/>
    </row>
    <row r="10" spans="1:11" ht="15.75" customHeight="1">
      <c r="A10" s="77"/>
      <c r="B10" s="299" t="s">
        <v>1175</v>
      </c>
      <c r="C10" s="299"/>
      <c r="D10" s="299"/>
      <c r="E10" s="299"/>
      <c r="F10" s="298" t="s">
        <v>1176</v>
      </c>
      <c r="G10" s="268"/>
      <c r="H10" s="268"/>
      <c r="I10" s="268"/>
      <c r="J10" s="268"/>
      <c r="K10" s="268"/>
    </row>
    <row r="11" spans="1:11" ht="15.75" customHeight="1">
      <c r="A11" s="77"/>
      <c r="C11" s="74"/>
      <c r="D11" s="74"/>
      <c r="E11" s="74"/>
    </row>
    <row r="12" spans="1:11" ht="15.75" customHeight="1">
      <c r="A12" s="77"/>
      <c r="C12" s="74"/>
      <c r="D12" s="74"/>
      <c r="E12" s="74"/>
    </row>
    <row r="13" spans="1:11" ht="15.75" customHeight="1">
      <c r="A13" t="s">
        <v>267</v>
      </c>
      <c r="E13" s="12" t="s">
        <v>1177</v>
      </c>
      <c r="F13" s="75"/>
      <c r="G13" s="76"/>
      <c r="H13" s="76"/>
    </row>
    <row r="14" spans="1:11" ht="15.75" customHeight="1">
      <c r="A14" t="s">
        <v>268</v>
      </c>
      <c r="E14" s="12" t="s">
        <v>269</v>
      </c>
    </row>
    <row r="15" spans="1:11" ht="15.75" customHeight="1"/>
  </sheetData>
  <mergeCells count="6">
    <mergeCell ref="F8:H8"/>
    <mergeCell ref="A9:E9"/>
    <mergeCell ref="A8:E8"/>
    <mergeCell ref="E3:F3"/>
    <mergeCell ref="F10:K10"/>
    <mergeCell ref="B10:E10"/>
  </mergeCells>
  <hyperlinks>
    <hyperlink ref="A9:E9" r:id="rId1" display="- Donación al creador de Fotovoltaica Bot" xr:uid="{00000000-0004-0000-0C00-000000000000}"/>
    <hyperlink ref="E14" r:id="rId2" xr:uid="{00000000-0004-0000-0C00-000001000000}"/>
    <hyperlink ref="E13" r:id="rId3" xr:uid="{00000000-0004-0000-0C00-000002000000}"/>
    <hyperlink ref="E3" r:id="rId4" xr:uid="{00000000-0004-0000-0C00-000003000000}"/>
    <hyperlink ref="A8" r:id="rId5" xr:uid="{00000000-0004-0000-0C00-000004000000}"/>
    <hyperlink ref="F10" r:id="rId6" display="https://www.paypal.com/es/webapps/mpp/send-money-online" xr:uid="{00000000-0004-0000-0C00-000005000000}"/>
  </hyperlinks>
  <pageMargins left="0.7" right="0.7" top="0.75" bottom="0.75" header="0.3" footer="0.3"/>
  <pageSetup paperSize="9" orientation="portrait" horizontalDpi="0" verticalDpi="0" r:id="rId7"/>
  <drawing r:id="rId8"/>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dimension ref="C1:J35"/>
  <sheetViews>
    <sheetView workbookViewId="0">
      <selection activeCell="C1" sqref="C1"/>
    </sheetView>
  </sheetViews>
  <sheetFormatPr baseColWidth="10" defaultRowHeight="14.5"/>
  <cols>
    <col min="2" max="2" width="16.1796875" customWidth="1"/>
    <col min="3" max="3" width="29.26953125" customWidth="1"/>
    <col min="8" max="8" width="9.81640625" customWidth="1"/>
    <col min="9" max="9" width="24" customWidth="1"/>
  </cols>
  <sheetData>
    <row r="1" spans="3:9">
      <c r="C1" t="s">
        <v>278</v>
      </c>
      <c r="D1" s="268" t="s">
        <v>281</v>
      </c>
      <c r="E1" s="268"/>
      <c r="F1" s="268"/>
      <c r="G1" s="268"/>
      <c r="H1" s="268"/>
    </row>
    <row r="3" spans="3:9" ht="15" customHeight="1">
      <c r="C3" s="300" t="s">
        <v>287</v>
      </c>
      <c r="D3" s="300"/>
      <c r="E3" s="300"/>
      <c r="F3" s="300"/>
      <c r="G3" s="300"/>
      <c r="H3" s="300"/>
    </row>
    <row r="4" spans="3:9">
      <c r="C4" s="300"/>
      <c r="D4" s="300"/>
      <c r="E4" s="300"/>
      <c r="F4" s="300"/>
      <c r="G4" s="300"/>
      <c r="H4" s="300"/>
    </row>
    <row r="5" spans="3:9">
      <c r="C5" s="300"/>
      <c r="D5" s="300"/>
      <c r="E5" s="300"/>
      <c r="F5" s="300"/>
      <c r="G5" s="300"/>
      <c r="H5" s="300"/>
    </row>
    <row r="6" spans="3:9">
      <c r="C6" s="300"/>
      <c r="D6" s="300"/>
      <c r="E6" s="300"/>
      <c r="F6" s="300"/>
      <c r="G6" s="300"/>
      <c r="H6" s="300"/>
    </row>
    <row r="8" spans="3:9">
      <c r="C8" t="s">
        <v>288</v>
      </c>
      <c r="D8" s="12" t="s">
        <v>289</v>
      </c>
    </row>
    <row r="9" spans="3:9">
      <c r="C9" t="s">
        <v>279</v>
      </c>
      <c r="D9" s="78" t="s">
        <v>280</v>
      </c>
      <c r="E9" s="78"/>
      <c r="F9" s="78"/>
      <c r="G9" s="78"/>
      <c r="H9" s="78"/>
    </row>
    <row r="10" spans="3:9">
      <c r="C10" t="s">
        <v>283</v>
      </c>
      <c r="D10" s="12" t="s">
        <v>282</v>
      </c>
      <c r="I10" t="s">
        <v>285</v>
      </c>
    </row>
    <row r="11" spans="3:9">
      <c r="C11" t="s">
        <v>286</v>
      </c>
      <c r="D11" s="12" t="s">
        <v>284</v>
      </c>
    </row>
    <row r="35" spans="10:10"/>
  </sheetData>
  <mergeCells count="2">
    <mergeCell ref="D1:H1"/>
    <mergeCell ref="C3:H6"/>
  </mergeCells>
  <hyperlinks>
    <hyperlink ref="D1" r:id="rId1" xr:uid="{00000000-0004-0000-0D00-000000000000}"/>
    <hyperlink ref="D9" r:id="rId2" xr:uid="{00000000-0004-0000-0D00-000001000000}"/>
    <hyperlink ref="D10" r:id="rId3" xr:uid="{00000000-0004-0000-0D00-000002000000}"/>
    <hyperlink ref="D11" r:id="rId4" xr:uid="{00000000-0004-0000-0D00-000003000000}"/>
    <hyperlink ref="D8" r:id="rId5" display="mailto:contacto@elrincondelgas.com" xr:uid="{00000000-0004-0000-0D00-000004000000}"/>
  </hyperlinks>
  <pageMargins left="0.7" right="0.7" top="0.75" bottom="0.75" header="0.3" footer="0.3"/>
  <pageSetup paperSize="9" orientation="portrait" horizontalDpi="0" verticalDpi="0" r:id="rId6"/>
  <drawing r:id="rId7"/>
  <legacyDrawing r:id="rId8"/>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Notas</vt:lpstr>
      <vt:lpstr>Tarifas</vt:lpstr>
      <vt:lpstr>Datos</vt:lpstr>
      <vt:lpstr>Facturas</vt:lpstr>
      <vt:lpstr>Permanencias</vt:lpstr>
      <vt:lpstr>Calc. Franjas</vt:lpstr>
      <vt:lpstr>Calc. PVPC</vt:lpstr>
      <vt:lpstr>Bono Social</vt:lpstr>
      <vt:lpstr>EsMiLuz</vt:lpstr>
      <vt:lpstr>SolarPack</vt:lpstr>
      <vt:lpstr>ComunidadSolar</vt:lpstr>
      <vt:lpstr>Endesa Única</vt:lpstr>
      <vt:lpstr>Fotovoltaica Bot</vt:lpstr>
      <vt:lpstr>El Rincón del Gas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Codina</dc:creator>
  <cp:lastModifiedBy>Sergio Macías Lluch</cp:lastModifiedBy>
  <dcterms:created xsi:type="dcterms:W3CDTF">2021-11-07T08:37:21Z</dcterms:created>
  <dcterms:modified xsi:type="dcterms:W3CDTF">2024-01-31T19:52:13Z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85f6713-6d19-40ac-a071-63e831bc1e58_Enabled">
    <vt:lpwstr>true</vt:lpwstr>
  </property>
  <property fmtid="{D5CDD505-2E9C-101B-9397-08002B2CF9AE}" pid="3" name="MSIP_Label_b85f6713-6d19-40ac-a071-63e831bc1e58_SetDate">
    <vt:lpwstr>2022-12-16T07:48:31Z</vt:lpwstr>
  </property>
  <property fmtid="{D5CDD505-2E9C-101B-9397-08002B2CF9AE}" pid="4" name="MSIP_Label_b85f6713-6d19-40ac-a071-63e831bc1e58_Method">
    <vt:lpwstr>Standard</vt:lpwstr>
  </property>
  <property fmtid="{D5CDD505-2E9C-101B-9397-08002B2CF9AE}" pid="5" name="MSIP_Label_b85f6713-6d19-40ac-a071-63e831bc1e58_Name">
    <vt:lpwstr>Confidential - Low</vt:lpwstr>
  </property>
  <property fmtid="{D5CDD505-2E9C-101B-9397-08002B2CF9AE}" pid="6" name="MSIP_Label_b85f6713-6d19-40ac-a071-63e831bc1e58_SiteId">
    <vt:lpwstr>36839a65-7f3f-4bac-9ea4-f571f10a9a03</vt:lpwstr>
  </property>
  <property fmtid="{D5CDD505-2E9C-101B-9397-08002B2CF9AE}" pid="7" name="MSIP_Label_b85f6713-6d19-40ac-a071-63e831bc1e58_ActionId">
    <vt:lpwstr>bac84d95-bb80-45df-8b5d-3e53d8180537</vt:lpwstr>
  </property>
  <property fmtid="{D5CDD505-2E9C-101B-9397-08002B2CF9AE}" pid="8" name="MSIP_Label_b85f6713-6d19-40ac-a071-63e831bc1e58_ContentBits">
    <vt:lpwstr>0</vt:lpwstr>
  </property>
</Properties>
</file>